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ênh lệch ST" sheetId="1" r:id="rId5"/>
    <sheet state="visible" name="DS ST" sheetId="2" r:id="rId6"/>
    <sheet state="visible" name="GIÁ" sheetId="3" r:id="rId7"/>
    <sheet state="visible" name="CLV2" sheetId="4" r:id="rId8"/>
    <sheet state="visible" name="Hàng không đạt chất lượng" sheetId="5" r:id="rId9"/>
  </sheets>
  <definedNames>
    <definedName hidden="1" localSheetId="3" name="_xlnm._FilterDatabase">'CLV2'!$A$1:$I$1056</definedName>
    <definedName hidden="1" localSheetId="4" name="_xlnm._FilterDatabase">'Hàng không đạt chất lượng'!$A$1:$I$3</definedName>
    <definedName hidden="1" localSheetId="0" name="Z_A0C382A1_48D5_42F3_A6A1_F7C18FDA73F1_.wvu.FilterData">'Chênh lệch ST'!$A$2:$AR$4599</definedName>
    <definedName hidden="1" localSheetId="0" name="Z_10CD1A2B_0E2A_45AF_8714_F02AEA0B2930_.wvu.FilterData">'Chênh lệch ST'!$A$2:$AR$4599</definedName>
    <definedName hidden="1" localSheetId="0" name="Z_552DB88B_5D51_4C58_B199_348582E7E763_.wvu.FilterData">'Chênh lệch ST'!$A$2:$AR$4599</definedName>
    <definedName hidden="1" localSheetId="0" name="Z_318AA169_FAA0_4FA8_99BA_738B465B86DA_.wvu.FilterData">'Chênh lệch ST'!$A$2:$AR$4599</definedName>
    <definedName hidden="1" localSheetId="0" name="Z_917A529D_EC38_45E2_8DE3_A2CA4E49A1E0_.wvu.FilterData">'Chênh lệch ST'!$A$2:$AR$4599</definedName>
    <definedName hidden="1" localSheetId="0" name="Z_FE76F801_F43F_4CEB_83B1_D4D19D72ED8D_.wvu.FilterData">'Chênh lệch ST'!$A$2:$AR$4599</definedName>
    <definedName hidden="1" localSheetId="0" name="Z_95C1A2DF_D8DC_4037_B246_E847FE343A5A_.wvu.FilterData">'Chênh lệch ST'!$A$2:$AR$4599</definedName>
    <definedName hidden="1" localSheetId="0" name="Z_6FF2EDE3_31BC_4147_9C07_E9867D29527C_.wvu.FilterData">'Chênh lệch ST'!$A$2:$AR$4599</definedName>
    <definedName hidden="1" localSheetId="0" name="Z_5C65F79C_8192_429E_93B7_FCDBD88DA2D9_.wvu.FilterData">'Chênh lệch ST'!$A$2:$AR$4599</definedName>
    <definedName hidden="1" localSheetId="0" name="Z_3ACA9F2F_3811_49DE_906D_EA2ECA68DCB7_.wvu.FilterData">'Chênh lệch ST'!$A$2:$AR$4599</definedName>
    <definedName hidden="1" localSheetId="0" name="Z_B4B3FFD8_D8E0_450E_B12D_4CA2E230E1DD_.wvu.FilterData">'Chênh lệch ST'!$A$2:$AR$4599</definedName>
    <definedName hidden="1" localSheetId="0" name="Z_AADDE90A_D823_45FD_95AA_2C09B3AEF191_.wvu.FilterData">'Chênh lệch ST'!$A$2:$AR$4599</definedName>
  </definedNames>
  <calcPr/>
  <customWorkbookViews>
    <customWorkbookView activeSheetId="0" maximized="1" windowHeight="0" windowWidth="0" guid="{A0C382A1-48D5-42F3-A6A1-F7C18FDA73F1}" name="Quỳnh"/>
    <customWorkbookView activeSheetId="0" maximized="1" windowHeight="0" windowWidth="0" guid="{10CD1A2B-0E2A-45AF-8714-F02AEA0B2930}" name="Filter 1"/>
    <customWorkbookView activeSheetId="0" maximized="1" windowHeight="0" windowWidth="0" guid="{552DB88B-5D51-4C58-B199-348582E7E763}" name="Linh"/>
    <customWorkbookView activeSheetId="0" maximized="1" windowHeight="0" windowWidth="0" guid="{318AA169-FAA0-4FA8-99BA-738B465B86DA}" name="M.linh"/>
    <customWorkbookView activeSheetId="0" maximized="1" windowHeight="0" windowWidth="0" guid="{917A529D-EC38-45E2-8DE3-A2CA4E49A1E0}" name="Duyen"/>
    <customWorkbookView activeSheetId="0" maximized="1" windowHeight="0" windowWidth="0" guid="{FE76F801-F43F-4CEB-83B1-D4D19D72ED8D}" name="HUỲNH"/>
    <customWorkbookView activeSheetId="0" maximized="1" windowHeight="0" windowWidth="0" guid="{95C1A2DF-D8DC-4037-B246-E847FE343A5A}" name="Filter 2"/>
    <customWorkbookView activeSheetId="0" maximized="1" windowHeight="0" windowWidth="0" guid="{6FF2EDE3-31BC-4147-9C07-E9867D29527C}" name="Hiệp"/>
    <customWorkbookView activeSheetId="0" maximized="1" windowHeight="0" windowWidth="0" guid="{5C65F79C-8192-429E-93B7-FCDBD88DA2D9}" name="Bộ lọc 3"/>
    <customWorkbookView activeSheetId="0" maximized="1" windowHeight="0" windowWidth="0" guid="{3ACA9F2F-3811-49DE-906D-EA2ECA68DCB7}" name="Bộ lọc 1"/>
    <customWorkbookView activeSheetId="0" maximized="1" windowHeight="0" windowWidth="0" guid="{B4B3FFD8-D8E0-450E-B12D-4CA2E230E1DD}" name="Trứng"/>
    <customWorkbookView activeSheetId="0" maximized="1" windowHeight="0" windowWidth="0" guid="{AADDE90A-D823-45FD-95AA-2C09B3AEF191}" name="Bộ lọc 2"/>
  </customWorkbookViews>
</workbook>
</file>

<file path=xl/sharedStrings.xml><?xml version="1.0" encoding="utf-8"?>
<sst xmlns="http://schemas.openxmlformats.org/spreadsheetml/2006/main" count="60709" uniqueCount="7343">
  <si>
    <t>ST</t>
  </si>
  <si>
    <t>ID Mart</t>
  </si>
  <si>
    <t>Round 1</t>
  </si>
  <si>
    <t>Round2</t>
  </si>
  <si>
    <t>DONE</t>
  </si>
  <si>
    <t>PT BS NGÀY 30.07</t>
  </si>
  <si>
    <t>PT bs ngày 31.07</t>
  </si>
  <si>
    <t>Name Mart</t>
  </si>
  <si>
    <t>GSM phụ trách</t>
  </si>
  <si>
    <t xml:space="preserve">RSM phụ trách </t>
  </si>
  <si>
    <t>Khu vực</t>
  </si>
  <si>
    <t>ST chạy GHKNN</t>
  </si>
  <si>
    <t>KFM_BDU_DAN - 27 Tân Lập</t>
  </si>
  <si>
    <t>A101</t>
  </si>
  <si>
    <t>x</t>
  </si>
  <si>
    <t>X</t>
  </si>
  <si>
    <t>SC011505 - Lê Ngọc Phát</t>
  </si>
  <si>
    <t>Nguyễn Thị Cà</t>
  </si>
  <si>
    <t>HCM 027</t>
  </si>
  <si>
    <t>Lê Ngọc Phát</t>
  </si>
  <si>
    <t>A102</t>
  </si>
  <si>
    <t>KFM_HCM_TDU - 128A Kha Vạn Cân</t>
  </si>
  <si>
    <t>A107</t>
  </si>
  <si>
    <t>KFM_HCM_NBE - 222 Lê Văn Lương</t>
  </si>
  <si>
    <t>A103</t>
  </si>
  <si>
    <t>Mã hàng</t>
  </si>
  <si>
    <t>SC003831 - Trần Kim Phụng</t>
  </si>
  <si>
    <t>Võ Thị Huệ</t>
  </si>
  <si>
    <t>HCM 004</t>
  </si>
  <si>
    <t>Trần Kim Phụng</t>
  </si>
  <si>
    <t>Tên hàng</t>
  </si>
  <si>
    <t>ĐVT</t>
  </si>
  <si>
    <t>Average of GIÁ</t>
  </si>
  <si>
    <t>A108</t>
  </si>
  <si>
    <t>KFM_HCM_NBE - 5/3D Huỳnh Tấn Phát</t>
  </si>
  <si>
    <t>A104</t>
  </si>
  <si>
    <t>Cate Level 1</t>
  </si>
  <si>
    <t>Cate Level 2</t>
  </si>
  <si>
    <t>Cate Level 3</t>
  </si>
  <si>
    <t>Cate Level 4</t>
  </si>
  <si>
    <t>Cate Level 5</t>
  </si>
  <si>
    <t>SC002206 - Hứa Thái Hiển</t>
  </si>
  <si>
    <t>Cate Level 6</t>
  </si>
  <si>
    <t>HCM 023</t>
  </si>
  <si>
    <t>Hứa Thái Hiển</t>
  </si>
  <si>
    <t>A116</t>
  </si>
  <si>
    <t>KFM_HCM_TDU - 02 Lê Lợi</t>
  </si>
  <si>
    <t>A105</t>
  </si>
  <si>
    <t>SC011310 - Hồ Xuân Thịnh</t>
  </si>
  <si>
    <t>HCM 021</t>
  </si>
  <si>
    <t>Hồ Xuân Thịnh</t>
  </si>
  <si>
    <t>A119</t>
  </si>
  <si>
    <t>KFM_HCM_PNH - T1-5 TMDV Orchard Garden</t>
  </si>
  <si>
    <t>A106</t>
  </si>
  <si>
    <t>PT1591367, PT1591481</t>
  </si>
  <si>
    <t>Phân Loại</t>
  </si>
  <si>
    <t>HAAGEN DAZS - KEM DÂU TÂY 100ML</t>
  </si>
  <si>
    <t>HỘP</t>
  </si>
  <si>
    <t>44091.89</t>
  </si>
  <si>
    <t>ĐÔNG</t>
  </si>
  <si>
    <t>HAAGEN DAZS - KEM VỊ BÁNH QUY VÀ KEM 100ML</t>
  </si>
  <si>
    <t>43544.60</t>
  </si>
  <si>
    <t>TÁO ROCKIT NEWZEALAND ỐNG 4 QUẢ</t>
  </si>
  <si>
    <t>ỐNG</t>
  </si>
  <si>
    <t>108203.89</t>
  </si>
  <si>
    <t>MÁT</t>
  </si>
  <si>
    <t>DÂU HÀN QUỐC 250G</t>
  </si>
  <si>
    <t>98046.14</t>
  </si>
  <si>
    <t>DÂU HÀN QUỐC 330G</t>
  </si>
  <si>
    <t>153242.00</t>
  </si>
  <si>
    <t>TÁO ROCKIT NEWZEALAND ỐNG (5 QUẢ)</t>
  </si>
  <si>
    <t>111938.98</t>
  </si>
  <si>
    <t>BLUEBERRY MỸ HỘP 125G</t>
  </si>
  <si>
    <t>70499.84</t>
  </si>
  <si>
    <t>CAM ÚC TÚI 1KG</t>
  </si>
  <si>
    <t>TÚI</t>
  </si>
  <si>
    <t>93295.39</t>
  </si>
  <si>
    <t>TÁO JAZZ NEW ZEALAND TÚI 1KG</t>
  </si>
  <si>
    <t>72832.86</t>
  </si>
  <si>
    <t>YOSHIMOTO - NẤM MỠ TRẮNG GLOBALG.A.P 200G</t>
  </si>
  <si>
    <t>44390.00</t>
  </si>
  <si>
    <t>NẤM MỠ NÂU 150G</t>
  </si>
  <si>
    <t>41977.50</t>
  </si>
  <si>
    <t>NHO ĐỎ KẸO MỸ HỘP 450G</t>
  </si>
  <si>
    <t>136388.79</t>
  </si>
  <si>
    <t>NHO MUSCAT HÀN QUỐC 450G</t>
  </si>
  <si>
    <t>139344.65</t>
  </si>
  <si>
    <t>BLUEBERRY NEW ZEALAND 125G</t>
  </si>
  <si>
    <t>87926.68</t>
  </si>
  <si>
    <t>BLUEBERRY MỸ SIZE JUMBO HỘP 125G</t>
  </si>
  <si>
    <t>HÔP</t>
  </si>
  <si>
    <t>63000.00</t>
  </si>
  <si>
    <t>CÁ BASA PHI LÊ VIETGAP 300G</t>
  </si>
  <si>
    <t>VỈ</t>
  </si>
  <si>
    <t>23013.00</t>
  </si>
  <si>
    <t>CÁ DIÊU HỒNG PHI LÊ VIETGAP 300G</t>
  </si>
  <si>
    <t>40590.00</t>
  </si>
  <si>
    <t>CÁ DIÊU HỒNG LS VIETGAP 500G</t>
  </si>
  <si>
    <t>37442.00</t>
  </si>
  <si>
    <t>LÊ NAM PHI HỘP 800G</t>
  </si>
  <si>
    <t>PT1596875</t>
  </si>
  <si>
    <t>76351.01</t>
  </si>
  <si>
    <t>ĐÀO DẸT TRUNG HỘP 500G</t>
  </si>
  <si>
    <t>72734.96</t>
  </si>
  <si>
    <t>SC006189 - Huỳnh Ngọc Phương</t>
  </si>
  <si>
    <t>1.DAIRY AND ICE CREAM</t>
  </si>
  <si>
    <t>HỒNG TÁO HỘP 500G</t>
  </si>
  <si>
    <t>HCM 033</t>
  </si>
  <si>
    <t>2.ICE CREAM</t>
  </si>
  <si>
    <t>3.ICE CREAM</t>
  </si>
  <si>
    <t>Huỳnh Ngọc Phương</t>
  </si>
  <si>
    <t>73847.38</t>
  </si>
  <si>
    <t>4.Kem Hộp</t>
  </si>
  <si>
    <t>5.Kem Hộp Nhỏ</t>
  </si>
  <si>
    <t>A121</t>
  </si>
  <si>
    <t>QUÝT ÚC TÚI 1KG</t>
  </si>
  <si>
    <t>6.Kem Hộp Nhỏ</t>
  </si>
  <si>
    <t>KFM_HCM_TDU - 05 Đường D3 Phước Long</t>
  </si>
  <si>
    <t>102083.96</t>
  </si>
  <si>
    <t>ZESPRI - HỘP KIWI VÀNG PHÁP CHÍN (4 QUẢ)</t>
  </si>
  <si>
    <t>95000.00</t>
  </si>
  <si>
    <t>ZESPRI - HỘP KIWI VÀNG CHÍN 4 QUẢ</t>
  </si>
  <si>
    <t>72259.15</t>
  </si>
  <si>
    <t>SC006728 - Nguyễn Đình Vũ</t>
  </si>
  <si>
    <t>XUÂN ĐÀO ÚC 500G</t>
  </si>
  <si>
    <t>1.FRESH FOOD</t>
  </si>
  <si>
    <t>HCM 006</t>
  </si>
  <si>
    <t>2.FRUITS</t>
  </si>
  <si>
    <t>110000.00</t>
  </si>
  <si>
    <t>Nguyễn Đình Vũ</t>
  </si>
  <si>
    <t>3.IMPORT FRUITS</t>
  </si>
  <si>
    <t>4.Táo NK</t>
  </si>
  <si>
    <t>A123</t>
  </si>
  <si>
    <t>5.Táo Rockit</t>
  </si>
  <si>
    <t>KFM_HCM_TDU - 38E Cây Keo</t>
  </si>
  <si>
    <t>6.Táo Newzealand</t>
  </si>
  <si>
    <t>CHERRY ÚC 500G</t>
  </si>
  <si>
    <t>249084.19</t>
  </si>
  <si>
    <t>SC007524 - Trần Tiến Thạnh</t>
  </si>
  <si>
    <t>4.Dâu NK</t>
  </si>
  <si>
    <t>HCM 026</t>
  </si>
  <si>
    <t>5.Dâu Hàn Quốc</t>
  </si>
  <si>
    <t>Trần Tiến Thạnh</t>
  </si>
  <si>
    <t>TÁO ENVY MỸ TÚI 950G - 1KG</t>
  </si>
  <si>
    <t>6.Dâu Hộp 250G</t>
  </si>
  <si>
    <t>A127</t>
  </si>
  <si>
    <t>KFM_HCM_Q07 - 106 Trần Trọng Cung</t>
  </si>
  <si>
    <t>A109</t>
  </si>
  <si>
    <t>đã add dư</t>
  </si>
  <si>
    <t>148759.75</t>
  </si>
  <si>
    <t>SC002260 - Huỳnh Thị Tuyết Nhi</t>
  </si>
  <si>
    <t>HCM 002</t>
  </si>
  <si>
    <t>Huỳnh Thị Tuyết Nhi</t>
  </si>
  <si>
    <t>6.Dâu Hộp 330G</t>
  </si>
  <si>
    <t>A132</t>
  </si>
  <si>
    <t>KFM_HCM_Q10 - Jasmine 1 Hà Đô Centrosa</t>
  </si>
  <si>
    <t>A110</t>
  </si>
  <si>
    <t>NHO ĐỎ KẸO ÚC 400G</t>
  </si>
  <si>
    <t>SC002264 - Võ Thị Thùy Dương</t>
  </si>
  <si>
    <t>HCM 032</t>
  </si>
  <si>
    <t>Võ Thị Thùy Dương</t>
  </si>
  <si>
    <t>211126.13</t>
  </si>
  <si>
    <t>A134</t>
  </si>
  <si>
    <t>KFM_HCM_TDU - BA-S03 New City</t>
  </si>
  <si>
    <t>A111</t>
  </si>
  <si>
    <t>NHO XANH ÚC HỘP 450G</t>
  </si>
  <si>
    <t>91905.83</t>
  </si>
  <si>
    <t>4.Blueberry NK</t>
  </si>
  <si>
    <t>SC002196 - Phạm Hữu Chương</t>
  </si>
  <si>
    <t>5.Blueberry Mỹ</t>
  </si>
  <si>
    <t>6.Blueberry Mỹ</t>
  </si>
  <si>
    <t>HCM 020</t>
  </si>
  <si>
    <t>Phạm Hữu Chương</t>
  </si>
  <si>
    <t>NHO ĐEN ÚC HỘP 450G</t>
  </si>
  <si>
    <t>A139</t>
  </si>
  <si>
    <t>KFM_HCM_Q1 - 93 Cô Giang</t>
  </si>
  <si>
    <t>90401.12</t>
  </si>
  <si>
    <t>A112</t>
  </si>
  <si>
    <t>NHO ĐỎ ÚC HỘP 450G</t>
  </si>
  <si>
    <t>4.Cam NK</t>
  </si>
  <si>
    <t>5.Cam Úc</t>
  </si>
  <si>
    <t>76425.74</t>
  </si>
  <si>
    <t>6.Cam Navel</t>
  </si>
  <si>
    <t>SC002210 - Trương Công Nhật Tùng</t>
  </si>
  <si>
    <t>HCM 030</t>
  </si>
  <si>
    <t>NHO MIX 2 MÀU XANH + ĐEN ÚC 450G</t>
  </si>
  <si>
    <t>Trương Công Nhật Tùng</t>
  </si>
  <si>
    <t>A155</t>
  </si>
  <si>
    <t>92893.24</t>
  </si>
  <si>
    <t>KFM_HCM_BTH - 216 Phan Văn Hân</t>
  </si>
  <si>
    <t>A113</t>
  </si>
  <si>
    <t>5.Táo Jazz</t>
  </si>
  <si>
    <t>TÁO JAZZ MỸ TÚI 1KG</t>
  </si>
  <si>
    <t>SC008010 - Lê Nguyễn Ngọc Phượng</t>
  </si>
  <si>
    <t>QUÝT NỘI ĐỊA TRUNG TÚI 800-900G</t>
  </si>
  <si>
    <t>HCM 016</t>
  </si>
  <si>
    <t>2.VEGETABLES</t>
  </si>
  <si>
    <t>Lê Nguyễn Ngọc Phượng</t>
  </si>
  <si>
    <t>3.MUSHROOM</t>
  </si>
  <si>
    <t>48758.12</t>
  </si>
  <si>
    <t>A177</t>
  </si>
  <si>
    <t>4.Nấm Cục</t>
  </si>
  <si>
    <t>KFM_HCM_Q08 - 320 Hưng Phú</t>
  </si>
  <si>
    <t>5.Nấm Mỡ</t>
  </si>
  <si>
    <t>A114</t>
  </si>
  <si>
    <t>6.Nấm Mỡ Trắng</t>
  </si>
  <si>
    <t>ĐÙI ẾCH 16-24 C/KG 250G</t>
  </si>
  <si>
    <t>47300.00</t>
  </si>
  <si>
    <t>SC009565 - Cao Chánh Tuấn</t>
  </si>
  <si>
    <t>HCM 010</t>
  </si>
  <si>
    <t>Cao Chánh Tuấn</t>
  </si>
  <si>
    <t>A187</t>
  </si>
  <si>
    <t>KFM_HCM_BTH - 484B Lê Quang Định</t>
  </si>
  <si>
    <t>A115</t>
  </si>
  <si>
    <t>6.Nấm Mỡ Nâu</t>
  </si>
  <si>
    <t>SC009915 - Đoàn Ngọc Thịnh</t>
  </si>
  <si>
    <t>HCM 025</t>
  </si>
  <si>
    <t>Đoàn Ngọc Thịnh</t>
  </si>
  <si>
    <t>4.Nho NK</t>
  </si>
  <si>
    <t>5.Nho Kẹo</t>
  </si>
  <si>
    <t>CTH</t>
  </si>
  <si>
    <t>6.Nho Mỹ</t>
  </si>
  <si>
    <t>KFM_HCM_Q12 - 76 Trần Thị Cờ</t>
  </si>
  <si>
    <t>HS - CÁ DÌA NGUYÊN CON LÀM SẠCH 350G</t>
  </si>
  <si>
    <t>GÓI</t>
  </si>
  <si>
    <t>67356.68</t>
  </si>
  <si>
    <t>SC005218 - Đặng Đăng Khoa</t>
  </si>
  <si>
    <t>5.Nho Mẫu Đơn</t>
  </si>
  <si>
    <t>HCM 036</t>
  </si>
  <si>
    <t>6.Nho Hàn Quốc</t>
  </si>
  <si>
    <t>Đặng Đăng Khoa</t>
  </si>
  <si>
    <t>HS - CÁ KÌNH NGUYÊN CON LÀM SẠCH 300G</t>
  </si>
  <si>
    <t>D10</t>
  </si>
  <si>
    <t>KFM_BDU_TAN - SH04 The Rivana</t>
  </si>
  <si>
    <t>A117</t>
  </si>
  <si>
    <t>83462.00</t>
  </si>
  <si>
    <t>PT1596946</t>
  </si>
  <si>
    <t>HUẾ SPECIALTY - BÁNH LỌC HUẾ LOẠI 1 330G</t>
  </si>
  <si>
    <t>5.Blueberry Newzealand</t>
  </si>
  <si>
    <t>6.Blueberry Newzealand</t>
  </si>
  <si>
    <t>31564.37</t>
  </si>
  <si>
    <t>SC008806 - Nguyễn Bữu Trùng Dương</t>
  </si>
  <si>
    <t>HCM 017</t>
  </si>
  <si>
    <t>Nguyễn Bữu Trùng Dương</t>
  </si>
  <si>
    <t>HUẾ SPECIALTY - BÁNH NẬM HUẾ 350G</t>
  </si>
  <si>
    <t>DS7</t>
  </si>
  <si>
    <t>KFM_HCM_Q10 - 74 Vĩnh Viễn</t>
  </si>
  <si>
    <t>A118</t>
  </si>
  <si>
    <t>33856.29</t>
  </si>
  <si>
    <t>PT1593396</t>
  </si>
  <si>
    <t>ZESPRI - HỘP KIWI MIX XANH-VÀNG (4 QUẢ)</t>
  </si>
  <si>
    <t>2.FISH AND SEAFOOD</t>
  </si>
  <si>
    <t>3.FRESH FISH AND SEAFOOD</t>
  </si>
  <si>
    <t>90000.00</t>
  </si>
  <si>
    <t>SC003733 - Trần Huỳnh Thơ</t>
  </si>
  <si>
    <t>4.Cá Nước Ngọt Tươi</t>
  </si>
  <si>
    <t>Nơi nhận</t>
  </si>
  <si>
    <t>HCM 013</t>
  </si>
  <si>
    <t>5.Cá Fillet NN</t>
  </si>
  <si>
    <t>Trần Huỳnh Thơ</t>
  </si>
  <si>
    <t>6.Cá Basa Fillet</t>
  </si>
  <si>
    <t>HNG</t>
  </si>
  <si>
    <t>KFM_HCM_TDU - 09 Đào Trinh Nhất</t>
  </si>
  <si>
    <t>NHO MUSCAT NỘI ĐỊA TRUNG HỘP 450G UP</t>
  </si>
  <si>
    <t>60000.00</t>
  </si>
  <si>
    <t>HS - CÁ NỤC THUÔN NGUYÊN CON LÀM SẠCH 500G</t>
  </si>
  <si>
    <t>46536.00</t>
  </si>
  <si>
    <t>HPD</t>
  </si>
  <si>
    <t>6.Cá Diêu Hồng Fillet</t>
  </si>
  <si>
    <t>KFM_HCM_Q10 - 7/29 Thành Thái</t>
  </si>
  <si>
    <t>DC phản hồi</t>
  </si>
  <si>
    <t>A120</t>
  </si>
  <si>
    <t>TÁO ENVY NEW ZEALAND (3-4 QUẢ/KG)</t>
  </si>
  <si>
    <t>KG</t>
  </si>
  <si>
    <t>5.Cá Nguyên Con, Cắt Khúc NN</t>
  </si>
  <si>
    <t>164217.42</t>
  </si>
  <si>
    <t>6.Cá Diêu Hồng NC, CK</t>
  </si>
  <si>
    <t>HTN</t>
  </si>
  <si>
    <t>CAM NAVEL ÚC</t>
  </si>
  <si>
    <t>KFM_HCM_Q06 - 123 Lý Chiêu Hoàng</t>
  </si>
  <si>
    <t>KFM THÔNG TIN</t>
  </si>
  <si>
    <t>86609.14</t>
  </si>
  <si>
    <t>4.Lê NK</t>
  </si>
  <si>
    <t>5.Lê Má Hồng Nam Phi</t>
  </si>
  <si>
    <t>ORLAR - XÀ LÁCH HỖN HỢP 150G</t>
  </si>
  <si>
    <t>6.Lê Má Hồng Nam Phi Đóng Hộp</t>
  </si>
  <si>
    <t>18785.81</t>
  </si>
  <si>
    <t>SC003242 - Võ Văn Phi Hùng</t>
  </si>
  <si>
    <t>HCM 029</t>
  </si>
  <si>
    <t>Võ Văn Phi Hùng</t>
  </si>
  <si>
    <t>LÊ HÀN QUỐC</t>
  </si>
  <si>
    <t>4.Trái Cây NK Khác</t>
  </si>
  <si>
    <t>HTP</t>
  </si>
  <si>
    <t>84999.97</t>
  </si>
  <si>
    <t>5.Đào, Mận, Mơ NK</t>
  </si>
  <si>
    <t>KFM_HCM_TDU - 29B Đường Số 30 4S Linh Đông</t>
  </si>
  <si>
    <t>6.Đào Dẹt Trung Quốc</t>
  </si>
  <si>
    <t>TÁO GALA MỸ (5- 6 QUẢ/KG)</t>
  </si>
  <si>
    <t>5.Hồng Táo NK</t>
  </si>
  <si>
    <t>67996.63</t>
  </si>
  <si>
    <t>6.Hồng Táo NK</t>
  </si>
  <si>
    <t>ORLAR- XÀ LÁCH SỒI XANH 150G</t>
  </si>
  <si>
    <t>9633.75</t>
  </si>
  <si>
    <t>4.Quýt NK</t>
  </si>
  <si>
    <t>5.Quýt Úc</t>
  </si>
  <si>
    <t>6.Quýt Úc Đóng Túi</t>
  </si>
  <si>
    <t>LÊ NAM PHI</t>
  </si>
  <si>
    <t>79000.00</t>
  </si>
  <si>
    <t>4.Kiwi NK</t>
  </si>
  <si>
    <t>NHO ĐEN NGÓN TAY ÚC</t>
  </si>
  <si>
    <t>5.Kiwi Pháp</t>
  </si>
  <si>
    <t>6.Kiwi Vàng</t>
  </si>
  <si>
    <t>290000.00</t>
  </si>
  <si>
    <t>KIWI VÀNG PHÁP</t>
  </si>
  <si>
    <t>200000.00</t>
  </si>
  <si>
    <t>5.Kiwi Newzealand</t>
  </si>
  <si>
    <t>NHO XANH ÚC</t>
  </si>
  <si>
    <t>152306.30</t>
  </si>
  <si>
    <t>TÁO JULIET PHÁP HỮU CƠ ( 5- 6 QUẢ/KG )</t>
  </si>
  <si>
    <t>105000.00</t>
  </si>
  <si>
    <t>NHO ĐỎ ÚC</t>
  </si>
  <si>
    <t>6.Xuân Đào Úc</t>
  </si>
  <si>
    <t>103078.60</t>
  </si>
  <si>
    <t>TÁO JAZZ NEW ZEALAND (5-6 QUẢ/KG)</t>
  </si>
  <si>
    <t>69686.22</t>
  </si>
  <si>
    <t>4.Cherry NK</t>
  </si>
  <si>
    <t>5.Cherry Úc</t>
  </si>
  <si>
    <t>6.Cherry Size Trung</t>
  </si>
  <si>
    <t>TÁO BREEZE NEWZEALAND</t>
  </si>
  <si>
    <t>88239.85</t>
  </si>
  <si>
    <t>ORLAR - XÀ LÁCH SỒI ĐỎ 150G</t>
  </si>
  <si>
    <t>5.Táo Envy</t>
  </si>
  <si>
    <t>6.Táo Mỹ</t>
  </si>
  <si>
    <t>ORLAR - XÀ LÁCH ROMAINE XANH 150G</t>
  </si>
  <si>
    <t>11698.13</t>
  </si>
  <si>
    <t>NHO ĐỎ MỸ</t>
  </si>
  <si>
    <t>6.Nho Úc</t>
  </si>
  <si>
    <t>199999.99</t>
  </si>
  <si>
    <t>Ngày</t>
  </si>
  <si>
    <t>ORLAR - CẢI THÌA 300G</t>
  </si>
  <si>
    <t>16377.38</t>
  </si>
  <si>
    <t>5.Nho Xanh</t>
  </si>
  <si>
    <t>TÁO DAZZLE NEW ZEALAND</t>
  </si>
  <si>
    <t>45844.59</t>
  </si>
  <si>
    <t>5.Nho Đen</t>
  </si>
  <si>
    <t>TÁO QUEEN NEWZEALAND (5-6 QUẢ/KG)</t>
  </si>
  <si>
    <t>69326.46</t>
  </si>
  <si>
    <t>TÁO GALA NEW ZEALAND (5- 6 QUẢ/KG)</t>
  </si>
  <si>
    <t>63528.74</t>
  </si>
  <si>
    <t>5.Nho Đỏ</t>
  </si>
  <si>
    <t>HỒNG TÁO HỘP 250G</t>
  </si>
  <si>
    <t>72737.67</t>
  </si>
  <si>
    <t>TÁO ENVY NEW ZEALAND ( 5-6 QUẢ/KG)</t>
  </si>
  <si>
    <t>5.Nho Mix Nhiều Màu</t>
  </si>
  <si>
    <t>121296.91</t>
  </si>
  <si>
    <t>Thời gian kiểm</t>
  </si>
  <si>
    <t>CHERRY ÚC SIZE 26-28</t>
  </si>
  <si>
    <t>500000.00</t>
  </si>
  <si>
    <t>NHO MUSCAT HÀN QUỐC - VIP (KG)</t>
  </si>
  <si>
    <t>290212.77</t>
  </si>
  <si>
    <t>Chi nhánh nhận</t>
  </si>
  <si>
    <t>JKD</t>
  </si>
  <si>
    <t>TÁO VÀNG KINSEI NHẬT 250G UP/QUẢ</t>
  </si>
  <si>
    <t>KFM_HCM_TDU - 74 Đường Số 1 Chung Cư Sky 9</t>
  </si>
  <si>
    <t>280000.00</t>
  </si>
  <si>
    <t>A124</t>
  </si>
  <si>
    <t>5.Quýt Trung Quốc</t>
  </si>
  <si>
    <t>ID ST</t>
  </si>
  <si>
    <t>6.Quýt Trung Quốc Đóng Túi</t>
  </si>
  <si>
    <t>TÁO KIKU MỸ</t>
  </si>
  <si>
    <t>SC002130 - Nguyễn Văn Lâm</t>
  </si>
  <si>
    <t>4.Thủy Hải Sản Tươi Khác</t>
  </si>
  <si>
    <t>HCM 007</t>
  </si>
  <si>
    <t>5.Ếch, Lươn, Sứa, Khác</t>
  </si>
  <si>
    <t>Nhóm hàng</t>
  </si>
  <si>
    <t>Nguyễn Văn Lâm</t>
  </si>
  <si>
    <t>6.Ếch</t>
  </si>
  <si>
    <t>KHI</t>
  </si>
  <si>
    <t>KFM_HCM_TDU - 115 Man Thiện</t>
  </si>
  <si>
    <t>A125</t>
  </si>
  <si>
    <t>78000.00</t>
  </si>
  <si>
    <t>3.FROZEN FISH AND SEAFOOD</t>
  </si>
  <si>
    <t>4.Cá ĐL</t>
  </si>
  <si>
    <t>TÁO AMBROSIA MỸ (5-6 QUẢ/KG)</t>
  </si>
  <si>
    <t>68000.00</t>
  </si>
  <si>
    <t>5.Cá Nước Mặn, Lợ ĐL</t>
  </si>
  <si>
    <t>Tên SP</t>
  </si>
  <si>
    <t>6.Cá Nước Mặn, Lợ ĐL</t>
  </si>
  <si>
    <t>CAM NAVEL MỸ</t>
  </si>
  <si>
    <t>LVL</t>
  </si>
  <si>
    <t>97470.06</t>
  </si>
  <si>
    <t>KFM_HCM_Q03 - 274 Lê Văn Sỹ</t>
  </si>
  <si>
    <t>A126</t>
  </si>
  <si>
    <t>HỒNG GIÒN HÀN QUỐC</t>
  </si>
  <si>
    <t>69000.00</t>
  </si>
  <si>
    <t>NHO ĐEN ÚC</t>
  </si>
  <si>
    <t>Số lượng chuyển</t>
  </si>
  <si>
    <t>1.CHILLED AND FROZEN</t>
  </si>
  <si>
    <t>172680.08</t>
  </si>
  <si>
    <t>2.FROZEN FOODS</t>
  </si>
  <si>
    <t>3.PIZZA - READY MEALS</t>
  </si>
  <si>
    <t>LÊ NÂU NỘI ĐỊA TRUNG</t>
  </si>
  <si>
    <t>Số lượng nhận</t>
  </si>
  <si>
    <t>LVN</t>
  </si>
  <si>
    <t>KFM_HCM_TDU - B-SH.06 Urban Green</t>
  </si>
  <si>
    <t>44374.68</t>
  </si>
  <si>
    <t>4.Bữa Ăn Hoàn Chỉnh</t>
  </si>
  <si>
    <t>5.Bánh Các Loại</t>
  </si>
  <si>
    <t>6.Bánh Lọc, Nậm</t>
  </si>
  <si>
    <t>CHERRY MỸ SIZE 9.5-10</t>
  </si>
  <si>
    <t>Chênh lệch</t>
  </si>
  <si>
    <t>380000.00</t>
  </si>
  <si>
    <t>ĐÙI TỎI</t>
  </si>
  <si>
    <t>77998.49</t>
  </si>
  <si>
    <t>PT chuyển hàng</t>
  </si>
  <si>
    <t>NTT</t>
  </si>
  <si>
    <t>KFM_HCM_GVA - TM0.03 CH3 Cityland Park Hill</t>
  </si>
  <si>
    <t>A128</t>
  </si>
  <si>
    <t>PHI LÊ ỨC GÀ KHÔNG DA</t>
  </si>
  <si>
    <t>SC006437 - Lê Ngọc Thảo</t>
  </si>
  <si>
    <t>6.Kiwi Mix</t>
  </si>
  <si>
    <t>Mã thùng</t>
  </si>
  <si>
    <t>HCM 008</t>
  </si>
  <si>
    <t>Lê Ngọc Thảo</t>
  </si>
  <si>
    <t>TÁO CANDINE PHÁP MINI</t>
  </si>
  <si>
    <t>NVK</t>
  </si>
  <si>
    <t>KFM_HCM_Q07 - 17 Đường số 16, Khu Nam Viên Midtown</t>
  </si>
  <si>
    <t>53456.65</t>
  </si>
  <si>
    <t>A129</t>
  </si>
  <si>
    <t>TO</t>
  </si>
  <si>
    <t>NHO XANH MỸ</t>
  </si>
  <si>
    <t>241014.36</t>
  </si>
  <si>
    <t>SC005141 - Phạm Duy</t>
  </si>
  <si>
    <t>6.Nho Trung Quốc</t>
  </si>
  <si>
    <t>HCM 024</t>
  </si>
  <si>
    <t>Phạm Duy</t>
  </si>
  <si>
    <t>NVQ</t>
  </si>
  <si>
    <t>CÁNH GIỮA</t>
  </si>
  <si>
    <t>KFM_HCM_TDU - 41 Vũ Tông Phan</t>
  </si>
  <si>
    <t>A130</t>
  </si>
  <si>
    <t>115000.00</t>
  </si>
  <si>
    <t>Hạo hụt tự nhiên</t>
  </si>
  <si>
    <t>NHO XANH PERU</t>
  </si>
  <si>
    <t>SC004524 - Trần Thanh Hiền</t>
  </si>
  <si>
    <t>HCM 019</t>
  </si>
  <si>
    <t>Trần Thanh Hiền</t>
  </si>
  <si>
    <t>212163.25</t>
  </si>
  <si>
    <t>PHI</t>
  </si>
  <si>
    <t>KFM_HCM_Q08 - B01.05 Dream Home Palace</t>
  </si>
  <si>
    <t>A131</t>
  </si>
  <si>
    <t>CHERRY ÚC TASMANIA SIZE 28+</t>
  </si>
  <si>
    <t>SL trả tồn về ST</t>
  </si>
  <si>
    <t>610000.00</t>
  </si>
  <si>
    <t>SC005255 - Hồng Trọng Nghĩa</t>
  </si>
  <si>
    <t>HCM 022</t>
  </si>
  <si>
    <t>Hồng Trọng Nghĩa</t>
  </si>
  <si>
    <t>CHERRY CHILE (KG)</t>
  </si>
  <si>
    <t>PKD</t>
  </si>
  <si>
    <t>KFM_HCM_TDU - 136 Hiệp Bình</t>
  </si>
  <si>
    <t>289709.68</t>
  </si>
  <si>
    <t>SL chênh lệch CXD</t>
  </si>
  <si>
    <t>QUÝT TRUNG CÀNH LÁ</t>
  </si>
  <si>
    <t>33000.00</t>
  </si>
  <si>
    <t>PT Trả tồn về ST</t>
  </si>
  <si>
    <t>TÔM SÚ LỘT 150G</t>
  </si>
  <si>
    <t>PTN</t>
  </si>
  <si>
    <t>KFM_HCM_BCH - Block G Conic Skyway</t>
  </si>
  <si>
    <t>51972.00</t>
  </si>
  <si>
    <t>A133</t>
  </si>
  <si>
    <t>NHO XANH ÚC PREMIUM</t>
  </si>
  <si>
    <t>PT trả tồn về DC</t>
  </si>
  <si>
    <t>210415.28</t>
  </si>
  <si>
    <t>TÁO RUBY PHÁP</t>
  </si>
  <si>
    <t>3.LETTUCE, SNACKABLES</t>
  </si>
  <si>
    <t>4.Xà Lách Ăn Sẵn</t>
  </si>
  <si>
    <t>54319.67</t>
  </si>
  <si>
    <t>5.Xà Lách Hỗn Hợp</t>
  </si>
  <si>
    <t>SCV</t>
  </si>
  <si>
    <t>PT DC pick dư</t>
  </si>
  <si>
    <t>6.Xà Lách Chưa Rửa</t>
  </si>
  <si>
    <t>KFM_HCM_BTA - 4535 Nguyễn Cửu Phú</t>
  </si>
  <si>
    <t>NHO ĐEN ÚC VIP</t>
  </si>
  <si>
    <t>NOTE</t>
  </si>
  <si>
    <t>181203.71</t>
  </si>
  <si>
    <t>5.Lê Nâu Hàn Quốc</t>
  </si>
  <si>
    <t>6.Lê Nâu Hàn Quốc Xá</t>
  </si>
  <si>
    <t>CHANH VÀNG NỘI ĐỊA TRUNG 140G up</t>
  </si>
  <si>
    <t>QUẢ</t>
  </si>
  <si>
    <t>Trạng thái</t>
  </si>
  <si>
    <t>14771.69</t>
  </si>
  <si>
    <t>SC008805 - Nguyễn Thị Ngọc Giàu</t>
  </si>
  <si>
    <t>PHI LÊ MÁ ĐÙI KHÔNG DA</t>
  </si>
  <si>
    <t>5.Táo Gala</t>
  </si>
  <si>
    <t>HCM 031</t>
  </si>
  <si>
    <t>Nguyễn Thị Ngọc Giàu</t>
  </si>
  <si>
    <t>72000.00</t>
  </si>
  <si>
    <t>THD</t>
  </si>
  <si>
    <t>Lỗi</t>
  </si>
  <si>
    <t>KFM_HCM_Q03 - 125 Nguyễn Phúc Nguyên</t>
  </si>
  <si>
    <t>A136</t>
  </si>
  <si>
    <t>TÁO ENVY MỸ (3-4 QUẢ/KG)</t>
  </si>
  <si>
    <t>161585.51</t>
  </si>
  <si>
    <t>4.Xà Lách Nguyên Cây</t>
  </si>
  <si>
    <t>5.Xà Lách Xanh</t>
  </si>
  <si>
    <t>6.Xà Lách Oakleaf Xanh</t>
  </si>
  <si>
    <t>Hao hụt</t>
  </si>
  <si>
    <t>TÁO ENVY MỸ (5-6 QUẢ/KG)</t>
  </si>
  <si>
    <t>110082.63</t>
  </si>
  <si>
    <t>KFM_HCM_TDU - 60 Lương Định Của</t>
  </si>
  <si>
    <t>A137</t>
  </si>
  <si>
    <t>6.Lê Má Hồng Nam Phi Xá</t>
  </si>
  <si>
    <t>Siêu thị</t>
  </si>
  <si>
    <t>TÁO TESSA HÀ LAN ( 5- 6 QUẢ/KG )</t>
  </si>
  <si>
    <t>74559.59</t>
  </si>
  <si>
    <t>TÁO GRANNY SMITH MỸ</t>
  </si>
  <si>
    <t>Kho ĐÔNG MÁT</t>
  </si>
  <si>
    <t>5.Nho Ngón Tay</t>
  </si>
  <si>
    <t>66000.00</t>
  </si>
  <si>
    <t>KFM_HCM_TBI - 48 Trần Văn Quang</t>
  </si>
  <si>
    <t>A138</t>
  </si>
  <si>
    <t>CAM VÀNG NỘI ĐỊA TRUNG</t>
  </si>
  <si>
    <t>Xử lý</t>
  </si>
  <si>
    <t>32000.00</t>
  </si>
  <si>
    <t>QUÝT NỘI ĐỊA TRUNG</t>
  </si>
  <si>
    <t>Link hình ảnh</t>
  </si>
  <si>
    <t>45304.53</t>
  </si>
  <si>
    <t>KFM_HCM_BTA - 197 Đường số 1 An Lạc</t>
  </si>
  <si>
    <t>NHO XANH ÚC VIP FRUITICO</t>
  </si>
  <si>
    <t>272596.96</t>
  </si>
  <si>
    <t>DC xác nhận</t>
  </si>
  <si>
    <t>TÁO RED FUJI NAM PHI ( 5- 6 QUẢ/KG )</t>
  </si>
  <si>
    <t>5.Táo Juliet</t>
  </si>
  <si>
    <t>6.Táo Pháp</t>
  </si>
  <si>
    <t>51949.88</t>
  </si>
  <si>
    <t>XUÂN ĐÀO MỸ</t>
  </si>
  <si>
    <t>KFM_HCM_BCH - 68 Đường Số 1 Khu dân cư 6B Intresco</t>
  </si>
  <si>
    <t>NOTE 2</t>
  </si>
  <si>
    <t>A140</t>
  </si>
  <si>
    <t>295000.00</t>
  </si>
  <si>
    <t>có dư ST add vào HK luôn rồi</t>
  </si>
  <si>
    <t>LỰU HUYẾT RỒNG</t>
  </si>
  <si>
    <t>89000.00</t>
  </si>
  <si>
    <t>KFM phản hồi</t>
  </si>
  <si>
    <t>LÊ SỮA NỘI ĐỊA TRUNG</t>
  </si>
  <si>
    <t>NOTE 3</t>
  </si>
  <si>
    <t>56609.36</t>
  </si>
  <si>
    <t>TÁO CRIPPS RED NAM PHI</t>
  </si>
  <si>
    <t>5.Táo Breeze</t>
  </si>
  <si>
    <t>56000.00</t>
  </si>
  <si>
    <t>KFM_HCM_Q07 - X1.013 Sunrise City North</t>
  </si>
  <si>
    <t>TÁO AMBROSIA CANADA</t>
  </si>
  <si>
    <t>A141</t>
  </si>
  <si>
    <t>71289.06</t>
  </si>
  <si>
    <t>CLV2</t>
  </si>
  <si>
    <t>TÁO DAZZLE MỸ (KG)</t>
  </si>
  <si>
    <t>5.Xà Lách Khác</t>
  </si>
  <si>
    <t>100000.00</t>
  </si>
  <si>
    <t>6.Xà Lách Khác</t>
  </si>
  <si>
    <t>CLV3</t>
  </si>
  <si>
    <t>TÁO EVER CRISP MỸ (6-7 QUẢ/KG)</t>
  </si>
  <si>
    <t>5.Xà Lách Romaine</t>
  </si>
  <si>
    <t>Loại hàng</t>
  </si>
  <si>
    <t>KFM_HCM_TPH - 83 Khuông Việt</t>
  </si>
  <si>
    <t>6.Xà Lách Romaine</t>
  </si>
  <si>
    <t>64767.75</t>
  </si>
  <si>
    <t>A143</t>
  </si>
  <si>
    <t>CHERRY CHILE SIZE 2J (28+)</t>
  </si>
  <si>
    <t>% Hao hụt</t>
  </si>
  <si>
    <t>213529.41</t>
  </si>
  <si>
    <t>QUÝT BABIBON (KG)</t>
  </si>
  <si>
    <t>Giá nhập 
( -VAT)</t>
  </si>
  <si>
    <t>KFM_HCM_Q07 - A01-06 Hoàng Anh Thanh Bình</t>
  </si>
  <si>
    <t>57373.02</t>
  </si>
  <si>
    <t>A144</t>
  </si>
  <si>
    <t>TÁO CANDINE PHÁP (5-6 QUẢ/KG)</t>
  </si>
  <si>
    <t>3.LEAFY VEGGIES</t>
  </si>
  <si>
    <t>65546.04</t>
  </si>
  <si>
    <t>4.Rau Cải</t>
  </si>
  <si>
    <t>Tổng GT</t>
  </si>
  <si>
    <t>5.Cải Thìa</t>
  </si>
  <si>
    <t>SC002220 - Nguyễn Thuỷ Tiên</t>
  </si>
  <si>
    <t>6.Cải Thìa</t>
  </si>
  <si>
    <t>HCM 003</t>
  </si>
  <si>
    <t>Nguyễn Thuỷ Tiên</t>
  </si>
  <si>
    <t>KFM_HCM_TPH - 379 Thạch Lam</t>
  </si>
  <si>
    <t>A145</t>
  </si>
  <si>
    <t>NHO ĐEN KẸO PERU</t>
  </si>
  <si>
    <t>Tổng hao hụt</t>
  </si>
  <si>
    <t>162000.00</t>
  </si>
  <si>
    <t>5.Táo Dazzle</t>
  </si>
  <si>
    <t>Tổng ST</t>
  </si>
  <si>
    <t>SC005375 - Trần Văn Hiếu</t>
  </si>
  <si>
    <t>TÁO FLASH GALA NAM PHI</t>
  </si>
  <si>
    <t>HCM 014</t>
  </si>
  <si>
    <t>Trần Văn Hiếu</t>
  </si>
  <si>
    <t>43087.09</t>
  </si>
  <si>
    <t>5.Táo Queen</t>
  </si>
  <si>
    <t xml:space="preserve">Tổng kho </t>
  </si>
  <si>
    <t>KFM_HCM_TBI - 108 Bùi Thị Xuân</t>
  </si>
  <si>
    <t>A146</t>
  </si>
  <si>
    <t>TÁO GREEN DRAGON MỸ</t>
  </si>
  <si>
    <t>79333.33</t>
  </si>
  <si>
    <t>Tổng chưa xác định</t>
  </si>
  <si>
    <t>HAND &amp; HAND - CHANH VÀNG NỘI ĐỊA TRUNG TÚI 450G UP</t>
  </si>
  <si>
    <t>SC007426 - Trần Hữu Vinh</t>
  </si>
  <si>
    <t>HCM 015</t>
  </si>
  <si>
    <t>43000.00</t>
  </si>
  <si>
    <t>Trần Hữu Vinh</t>
  </si>
  <si>
    <t>KFM_HCM_Q07 - 956 Huỳnh Tấn Phát</t>
  </si>
  <si>
    <t>A147</t>
  </si>
  <si>
    <t>ZESPRI - HỘP KIWI XANH CHÍN 4 QUẢ</t>
  </si>
  <si>
    <t>40000.00</t>
  </si>
  <si>
    <t>KFM_HCM_BTH - 127 Tân Cảng</t>
  </si>
  <si>
    <t>YOSHIMOTO - NẤM MỠ MIX PREMIUM GLOBALG.A.P 200G</t>
  </si>
  <si>
    <t>A148</t>
  </si>
  <si>
    <t>51687.36</t>
  </si>
  <si>
    <t>NGHÊU LỤA RĐ 150G</t>
  </si>
  <si>
    <t>15263.00</t>
  </si>
  <si>
    <t>SC006139 - Võ Minh Đạt</t>
  </si>
  <si>
    <t>HCM 018</t>
  </si>
  <si>
    <t>Võ Minh Đạt</t>
  </si>
  <si>
    <t>NẤM HẢI SẢN TQ 150G</t>
  </si>
  <si>
    <t>8820.27</t>
  </si>
  <si>
    <t>KFM_HCM_TPH - 50 Lương Minh Nguyệt</t>
  </si>
  <si>
    <t>A149</t>
  </si>
  <si>
    <t>NẤM KIM CHÂM HÀN QUỐC 150G</t>
  </si>
  <si>
    <t>9499.98</t>
  </si>
  <si>
    <t>HS - CÁ BỚP CẮT KHOANH 350G</t>
  </si>
  <si>
    <t>KFM_HCM_Q07 - A14 The Infinity Riviera Point</t>
  </si>
  <si>
    <t>A150</t>
  </si>
  <si>
    <t>104141.00</t>
  </si>
  <si>
    <t>5.Táo Kinsei</t>
  </si>
  <si>
    <t>KFM_BDU_DAN - 01-06 TMDV Him Lam Phú Đông</t>
  </si>
  <si>
    <t>6.Táo Nhật</t>
  </si>
  <si>
    <t>BẮP MỸ TÁCH HẠT 200G</t>
  </si>
  <si>
    <t>10997.31</t>
  </si>
  <si>
    <t>VỈ CANH CHUA 600G</t>
  </si>
  <si>
    <t>5.Táo Khác</t>
  </si>
  <si>
    <t>KFM_HCM_GVA - 20 Lê Đức Thọ</t>
  </si>
  <si>
    <t>A151</t>
  </si>
  <si>
    <t>17500.06</t>
  </si>
  <si>
    <t>5.Táo Ambrosia</t>
  </si>
  <si>
    <t>LƯƠN LÀM SẠCH CẮT KHÚC 200G</t>
  </si>
  <si>
    <t>33772.00</t>
  </si>
  <si>
    <t>KFM_HCM_TDU - 299 Liên Phường</t>
  </si>
  <si>
    <t>A154</t>
  </si>
  <si>
    <t>KIWI VÀNG NỘI ĐỊA TRUNG HỘP 400GR</t>
  </si>
  <si>
    <t>63592.77</t>
  </si>
  <si>
    <t>PT1592609</t>
  </si>
  <si>
    <t>5.Cam Mỹ</t>
  </si>
  <si>
    <t>KFM_HCM_Q12 - 170 Nguyễn Thị Búp</t>
  </si>
  <si>
    <t>5.Hồng Giòn NK</t>
  </si>
  <si>
    <t>BÔNG CẢI XANH SƠ CHẾ 250G</t>
  </si>
  <si>
    <t>6.Hồng Giòn Hàn Quốc</t>
  </si>
  <si>
    <t>25173.63</t>
  </si>
  <si>
    <t>HỖN HỢP BÔNG CẢI SƠ CHẾ 250G</t>
  </si>
  <si>
    <t>26468.81</t>
  </si>
  <si>
    <t>XOÀI ĐÀI LOAN CẮT SẴN HỘP 450G</t>
  </si>
  <si>
    <t>22000.00</t>
  </si>
  <si>
    <t>KFM_HCM_TDU - 101C Dương Đình Hội</t>
  </si>
  <si>
    <t>A156</t>
  </si>
  <si>
    <t>có dư chờ gửi sl</t>
  </si>
  <si>
    <t>MÍT ĐỎ LỘT SẴN HỘP 450G</t>
  </si>
  <si>
    <t>5.Lê Nâu Trung Quốc</t>
  </si>
  <si>
    <t>6.Lê Nâu Trung Quốc Xá</t>
  </si>
  <si>
    <t>42000.00</t>
  </si>
  <si>
    <t>THƠM TRÁI CẮT SẴN 350G</t>
  </si>
  <si>
    <t>LY</t>
  </si>
  <si>
    <t>KFM_HCM_Q06 - B1.00.01 Him Lam Chợ Lớn</t>
  </si>
  <si>
    <t>22999.80</t>
  </si>
  <si>
    <t>A157</t>
  </si>
  <si>
    <t>5.Cherry Mỹ</t>
  </si>
  <si>
    <t>MÍT GIỐNG THÁI LỘT SẴN HỘP 450G</t>
  </si>
  <si>
    <t>29000.00</t>
  </si>
  <si>
    <t>2.MEAT</t>
  </si>
  <si>
    <t>3.POULTRY</t>
  </si>
  <si>
    <t>4.Đùi Gà</t>
  </si>
  <si>
    <t>5.Đùi Tỏi Gà</t>
  </si>
  <si>
    <t>6.Đùi Tỏi Gà</t>
  </si>
  <si>
    <t>KFM_HCM_TDU - 10A Đường Số 20 Chung Cư Opal Garden</t>
  </si>
  <si>
    <t>A158</t>
  </si>
  <si>
    <t>4.Gà Fillet</t>
  </si>
  <si>
    <t>5.Ức Gà Fillet</t>
  </si>
  <si>
    <t>6.Ức Gà Fillet</t>
  </si>
  <si>
    <t>KFM_HCM_TPH - 52 Thoại Ngọc Hầu</t>
  </si>
  <si>
    <t>A159</t>
  </si>
  <si>
    <t>PT1592641</t>
  </si>
  <si>
    <t>5.Táo Candine</t>
  </si>
  <si>
    <t>KFM_HCM_Q06 - 145 Đường Số 23 Bình Phú</t>
  </si>
  <si>
    <t>A160</t>
  </si>
  <si>
    <t>ZESPRI - HỘP KIWI VÀNG PHÁP - 4 QUẢ</t>
  </si>
  <si>
    <t>4.Cánh Gà</t>
  </si>
  <si>
    <t>5.Cánh Giữa</t>
  </si>
  <si>
    <t>6.Cánh Giữa</t>
  </si>
  <si>
    <t>112720.75</t>
  </si>
  <si>
    <t>KFM_HCM_NBE - A2.SH28-30 The Park Residence</t>
  </si>
  <si>
    <t>A161</t>
  </si>
  <si>
    <t>PT1580356</t>
  </si>
  <si>
    <t>CHERRY CHILE 500G</t>
  </si>
  <si>
    <t>6.Nho Peru</t>
  </si>
  <si>
    <t>131869.08</t>
  </si>
  <si>
    <t>PT1596864</t>
  </si>
  <si>
    <t>MẬN ÚC 500G</t>
  </si>
  <si>
    <t>TRBHPD002</t>
  </si>
  <si>
    <t>103444.83</t>
  </si>
  <si>
    <t>KFM_HCM_TPH - S2.0.28 Block A6 Alnata Plus Celadon City</t>
  </si>
  <si>
    <t>CAM MỸ TÚI 1KG</t>
  </si>
  <si>
    <t>A163</t>
  </si>
  <si>
    <t>5.Cherry Chile</t>
  </si>
  <si>
    <t>SC013823 - Lê Văn Ninh</t>
  </si>
  <si>
    <t>TO223985</t>
  </si>
  <si>
    <t>HCM 012</t>
  </si>
  <si>
    <t>Lê Văn Ninh</t>
  </si>
  <si>
    <t>100694.86</t>
  </si>
  <si>
    <t>KFM_BDU_DAN - B2.01.05 Tháp B Opal Boulevard</t>
  </si>
  <si>
    <t>A164</t>
  </si>
  <si>
    <t>KIM QUẤT HỘP 400G</t>
  </si>
  <si>
    <t>49180.06</t>
  </si>
  <si>
    <t>6.Quýt Trung Quốc Xá</t>
  </si>
  <si>
    <t>CÓC CẮT SẴN 400G</t>
  </si>
  <si>
    <t>18837.35</t>
  </si>
  <si>
    <t>4.Tôm, Cua, Mực Các Loại</t>
  </si>
  <si>
    <t>KFM_HCM_Q07 - B1.01 Chung cư Golden Star</t>
  </si>
  <si>
    <t>5.Tôm Tươi</t>
  </si>
  <si>
    <t>NẤM KIM CHÂM VN 500G</t>
  </si>
  <si>
    <t>A165</t>
  </si>
  <si>
    <t>6.Tôm Lột</t>
  </si>
  <si>
    <t>18919.65</t>
  </si>
  <si>
    <t>TÁO DAZZLE NEW ZEALAND TÚI 1KG</t>
  </si>
  <si>
    <t>108559.08</t>
  </si>
  <si>
    <t>KFM_HCM_Q07 - Block K Happy Valley</t>
  </si>
  <si>
    <t>A166</t>
  </si>
  <si>
    <t>TÁO ENVY NEW ZEALAND HỘP 6 QUÁ</t>
  </si>
  <si>
    <t>5.Táo Ruby</t>
  </si>
  <si>
    <t>146348.19</t>
  </si>
  <si>
    <t>PT1595852</t>
  </si>
  <si>
    <t>SC005377 - Nguyễn Minh Thắng</t>
  </si>
  <si>
    <t>BƯỞI ĐƯỜNG LÁ CAM LỘT SẴN 450G</t>
  </si>
  <si>
    <t>HCM 001</t>
  </si>
  <si>
    <t>Nguyễn Minh Thắng</t>
  </si>
  <si>
    <t>KFM_HCM_TDU - TM1.15 Chung Cư 9 View</t>
  </si>
  <si>
    <t>A167</t>
  </si>
  <si>
    <t>BƯỞI DA XANH LỘT SẴN 450G</t>
  </si>
  <si>
    <t>3.HERBS</t>
  </si>
  <si>
    <t>4.Chanh, Ớt</t>
  </si>
  <si>
    <t>TÁO CHERISH TÚI 1KG</t>
  </si>
  <si>
    <t>5.Chanh</t>
  </si>
  <si>
    <t>6.Chanh Vàng</t>
  </si>
  <si>
    <t>KFM_HCM_TBI - Block A Chung Cư Phúc Yên 2</t>
  </si>
  <si>
    <t>A169</t>
  </si>
  <si>
    <t>NẤM LINH CHI NÂU HÀN QUỐC 150G</t>
  </si>
  <si>
    <t>26478.81</t>
  </si>
  <si>
    <t>5.Đùi Gà Fillet</t>
  </si>
  <si>
    <t>6.Đùi Gà Fillet</t>
  </si>
  <si>
    <t>NẤM LINH CHI TRẮNG HÀN QUỐC 150G</t>
  </si>
  <si>
    <t>SC008789 - Lê Huỳnh Thiện</t>
  </si>
  <si>
    <t>Thiếu Item trong kiện</t>
  </si>
  <si>
    <t>HCM 009</t>
  </si>
  <si>
    <t>27967.65</t>
  </si>
  <si>
    <t>Lê Huỳnh Thiện</t>
  </si>
  <si>
    <t>KFM_HCM_TBI - 91 Nguyễn Phúc Chu</t>
  </si>
  <si>
    <t>VƯỜN LÀI - VỈ CANH CHUA 500G</t>
  </si>
  <si>
    <t>A170</t>
  </si>
  <si>
    <t>17500.00</t>
  </si>
  <si>
    <t>ST nhập thiếu</t>
  </si>
  <si>
    <t>VƯỜN LÀI - VỈ KHỔ QUA CẮT LÁT 200G</t>
  </si>
  <si>
    <t>13000.00</t>
  </si>
  <si>
    <t>VƯỜN LÀI - VỈ MƯỚP MỒNG TƠI 450G</t>
  </si>
  <si>
    <t>KFM_HCM_Q08 - 819 Phạm Thế Hiển</t>
  </si>
  <si>
    <t>A171</t>
  </si>
  <si>
    <t>KFM_HCM_TDU - 173 Lê Văn Chí</t>
  </si>
  <si>
    <t>A172</t>
  </si>
  <si>
    <t>5.Táo Tessa</t>
  </si>
  <si>
    <t>6.Táo Hà Lan</t>
  </si>
  <si>
    <t>KFM_HCM_Q03 - 116 Bàn Cờ</t>
  </si>
  <si>
    <t>A174</t>
  </si>
  <si>
    <t>5.Táo Granny Smith</t>
  </si>
  <si>
    <t>18000.00</t>
  </si>
  <si>
    <t>KFM_HCM_PNH - GM-1.06 Golden Mansion</t>
  </si>
  <si>
    <t>A175</t>
  </si>
  <si>
    <t>MỰC NANG LÀM SẠCH 250G</t>
  </si>
  <si>
    <t>5.Cam Trung Quốc</t>
  </si>
  <si>
    <t>45280.00</t>
  </si>
  <si>
    <t>TÁO ROCKIT XÔ 586G</t>
  </si>
  <si>
    <t>168622.42</t>
  </si>
  <si>
    <t>KFM_HCM_NBE - A.1.05 Sunrise Riverside</t>
  </si>
  <si>
    <t>VỈ BÍ ĐỎ CẮT KHÚC 400G</t>
  </si>
  <si>
    <t>KHAY</t>
  </si>
  <si>
    <t>14602.28</t>
  </si>
  <si>
    <t>A176</t>
  </si>
  <si>
    <t>VỈ KHỔ QUA CẮT LÁT 300G</t>
  </si>
  <si>
    <t>16252.02</t>
  </si>
  <si>
    <t>VỈ ĐU ĐỦ CẮT KHÚC 400G</t>
  </si>
  <si>
    <t>KFM_HCM_Q07 - 1016/21 Chung Cư Sky Garden 2-R1-2</t>
  </si>
  <si>
    <t>15397.99</t>
  </si>
  <si>
    <t>5.Táo Fuji</t>
  </si>
  <si>
    <t>6.Táo Nam Phi</t>
  </si>
  <si>
    <t>Kho đông mát</t>
  </si>
  <si>
    <t>KFM_HCM_NBE - G16 Celesta Rise</t>
  </si>
  <si>
    <t>HỖN HỢP RAU CỦ KHO QUẸT 400G</t>
  </si>
  <si>
    <t>A178</t>
  </si>
  <si>
    <t>25776.62</t>
  </si>
  <si>
    <t>Hoàn Thành</t>
  </si>
  <si>
    <t>CÁ LÓC PHI LÊ VIETGAP 250G</t>
  </si>
  <si>
    <t>6.Xuân Đào Mỹ</t>
  </si>
  <si>
    <t>38734.50</t>
  </si>
  <si>
    <t>HỖN HỢP BÔNG CẢI VÀ CÀ RỐT 300G</t>
  </si>
  <si>
    <t>KFM_HCM_TDU - A1.02 Him Lam Phú An</t>
  </si>
  <si>
    <t>A179</t>
  </si>
  <si>
    <t>26481.17</t>
  </si>
  <si>
    <t>LƯỜN CÁ NGỪ ĐẠI DƯƠNG ĐÔNG LẠNH (RĐ) 200G</t>
  </si>
  <si>
    <t>5.Lựu NK</t>
  </si>
  <si>
    <t>HPD.mp4</t>
  </si>
  <si>
    <t>6.Lựu Trung Quốc</t>
  </si>
  <si>
    <t>34467.00</t>
  </si>
  <si>
    <t>HỖN HỢP BÔNG CẢI, CÀ RỐT VÀ &amp; ĐẬU COVE</t>
  </si>
  <si>
    <t>KFM_HCM_TDU - B6-D.TMDV.02 Masteri Center Point</t>
  </si>
  <si>
    <t>22481.29</t>
  </si>
  <si>
    <t>A181</t>
  </si>
  <si>
    <t>5.Lê Khác</t>
  </si>
  <si>
    <t>HỖN HỢP ỚT CHUÔNG VÀ HÀNH TÂY 300G</t>
  </si>
  <si>
    <t>6.Lê Sữa Trung Quốc Xá</t>
  </si>
  <si>
    <t>25566.88</t>
  </si>
  <si>
    <t>SC008790 - Lê Thị Bích Liểu</t>
  </si>
  <si>
    <t>HCM 034</t>
  </si>
  <si>
    <t>CHERRY ÚC HỘP 300G</t>
  </si>
  <si>
    <t>Lê Thị Bích Liểu</t>
  </si>
  <si>
    <t>144198.00</t>
  </si>
  <si>
    <t>KFM_HCM_TDU - S08.02 Vinhomes Grand Park</t>
  </si>
  <si>
    <t>A182</t>
  </si>
  <si>
    <t>TÁO XANH MỸ TÚI 900G UP</t>
  </si>
  <si>
    <t>SC002203 - Nguyễn Thị Ngọc Bích</t>
  </si>
  <si>
    <t>78110.42</t>
  </si>
  <si>
    <t>HCM 005</t>
  </si>
  <si>
    <t>Nguyễn Thị Ngọc Bích</t>
  </si>
  <si>
    <t>KFM_HCM_TDU - 86C Đường 339 Phước Long</t>
  </si>
  <si>
    <t>HỖN HỢP CƠM CHIÊN DƯƠNG CHÂU 150G</t>
  </si>
  <si>
    <t>A183</t>
  </si>
  <si>
    <t>14900.00</t>
  </si>
  <si>
    <t>6.Táo Canada</t>
  </si>
  <si>
    <t>HỖN HỢP CANH SOUP 400G</t>
  </si>
  <si>
    <t>18691.55</t>
  </si>
  <si>
    <t>KFM_HCM_BCH - L1.08 Saigon Mia</t>
  </si>
  <si>
    <t>A184</t>
  </si>
  <si>
    <t>HỖN HỢP SU SU VÀ CÀ RỐT 300G</t>
  </si>
  <si>
    <t>PT1592819</t>
  </si>
  <si>
    <t>14473.30</t>
  </si>
  <si>
    <t>Kiểm tra lại</t>
  </si>
  <si>
    <t>HỘP QUÀ - CHERRY ÚC PREMIUM 1KG</t>
  </si>
  <si>
    <t>KFM_HCM_TDU - BS15 Vinhomes Grand Park</t>
  </si>
  <si>
    <t>468431.64</t>
  </si>
  <si>
    <t>A185</t>
  </si>
  <si>
    <t>5.Táo Ever Crisp</t>
  </si>
  <si>
    <t>TỎI HẢI DƯƠNG BÓC VỎ 100G</t>
  </si>
  <si>
    <t>15672.92</t>
  </si>
  <si>
    <t>KFM_HCM_TPH - H.38 Melody Residences Âu Cơ</t>
  </si>
  <si>
    <t>A186</t>
  </si>
  <si>
    <t>HÀNH TÍM BÓC VỎ 100G</t>
  </si>
  <si>
    <t>11181.72</t>
  </si>
  <si>
    <t>SC002172 - Nguyễn Ngọc Thuỳ Dương</t>
  </si>
  <si>
    <t>HÀNH TÍM XAY 50G</t>
  </si>
  <si>
    <t>HCM 028</t>
  </si>
  <si>
    <t>Nguyễn Ngọc Thuỳ Dương</t>
  </si>
  <si>
    <t>7256.33</t>
  </si>
  <si>
    <t>KFM_HCM_TDU - 560 Nguyễn Duy Trinh</t>
  </si>
  <si>
    <t>ỚT XAY 50G</t>
  </si>
  <si>
    <t>SC010667 - Đào Hồng Hiện</t>
  </si>
  <si>
    <t>6542.17</t>
  </si>
  <si>
    <t>HCM 035</t>
  </si>
  <si>
    <t>Đào Hồng Hiện</t>
  </si>
  <si>
    <t>SẢ XAY 50G</t>
  </si>
  <si>
    <t>KFM_HCM_Q11 - CH0.08 Chung Cư Thuận Việt</t>
  </si>
  <si>
    <t>4825.44</t>
  </si>
  <si>
    <t>A188</t>
  </si>
  <si>
    <t>TỎI HẢI DƯƠNG XAY 50G</t>
  </si>
  <si>
    <t>10364.97</t>
  </si>
  <si>
    <t>TÁO XANH NGỌT HỘP 4 QUẢ</t>
  </si>
  <si>
    <t>65000.00</t>
  </si>
  <si>
    <t>CHERRY ÚC HỘP 1KG</t>
  </si>
  <si>
    <t>KFM_BDU_DAN - 9 Đường M, Khu Phố Nhị Đồng 2</t>
  </si>
  <si>
    <t>305000.00</t>
  </si>
  <si>
    <t>A189</t>
  </si>
  <si>
    <t>TÁO CANDINE PHÁP TÚI 1KG</t>
  </si>
  <si>
    <t>64073.67</t>
  </si>
  <si>
    <t>TÁO RUBY PHÁP TÚI 1KG</t>
  </si>
  <si>
    <t>59639.40</t>
  </si>
  <si>
    <t>KFM_HCM_TBI - BPB-01.08 Botanica Premier</t>
  </si>
  <si>
    <t>A190</t>
  </si>
  <si>
    <t>TÁO PIXIE PHÁP TÚI 2KG</t>
  </si>
  <si>
    <t>94000.00</t>
  </si>
  <si>
    <t>TÁO ENVY MỸ HỘP 3 QUẢ</t>
  </si>
  <si>
    <t>157111.83</t>
  </si>
  <si>
    <t>KFM_HCM_Q01 - 35 Nguyễn Hữu Cầu</t>
  </si>
  <si>
    <t>A191</t>
  </si>
  <si>
    <t>BẮP CHUỐI BÀO 200G</t>
  </si>
  <si>
    <t>10563.03</t>
  </si>
  <si>
    <t>RAU MUỐNG BÀO 200G</t>
  </si>
  <si>
    <t>KFM_HCM_BTH - 61 Bùi Đình Túy</t>
  </si>
  <si>
    <t>A192</t>
  </si>
  <si>
    <t>6.Kiwi Xanh</t>
  </si>
  <si>
    <t>10565.89</t>
  </si>
  <si>
    <t>QUÝT NỘI ĐỊA TRUNG TÚI 1.5KG</t>
  </si>
  <si>
    <t>67482.80</t>
  </si>
  <si>
    <t>KFM_HCM_TDU - SH5-SH6 Homyland Riverside</t>
  </si>
  <si>
    <t>BLUEBERRY JUMBO ÚC HỘP 200G</t>
  </si>
  <si>
    <t>A193</t>
  </si>
  <si>
    <t>6.Nấm Mỡ Hỗn Hợp</t>
  </si>
  <si>
    <t>165000.00</t>
  </si>
  <si>
    <t>LÊ ĐƯỜNG TÚI 1.2KG</t>
  </si>
  <si>
    <t>54909.18</t>
  </si>
  <si>
    <t>THƠM GỌT VỎ 250G</t>
  </si>
  <si>
    <t>KFM_HCM_Q04 - TM.B.06 Millennium Bến Vân Đồn</t>
  </si>
  <si>
    <t>11972.84</t>
  </si>
  <si>
    <t>A194</t>
  </si>
  <si>
    <t>5.Nghêu, Sò, Ốc, Hến Tươi</t>
  </si>
  <si>
    <t>ĐÀO ÚC 500G</t>
  </si>
  <si>
    <t>6.Thịt Hàu, Nghêu, Hến, Ốc</t>
  </si>
  <si>
    <t>CHERRY CHILE 1KG</t>
  </si>
  <si>
    <t>264508.20</t>
  </si>
  <si>
    <t>KFM_HCM_TPH - 91 Nguyễn Sơn</t>
  </si>
  <si>
    <t>A195</t>
  </si>
  <si>
    <t>4.Nấm Cây</t>
  </si>
  <si>
    <t>CAM NỘI ĐỊA TRUNG (TÚI 1.5KG)</t>
  </si>
  <si>
    <t>5.Nấm Hải Sản</t>
  </si>
  <si>
    <t>6.Nấm Hải Sản</t>
  </si>
  <si>
    <t>67815.80</t>
  </si>
  <si>
    <t>MÍT GIỐNG THÁI LỘT SẴN HỘP 350G</t>
  </si>
  <si>
    <t>22122.55</t>
  </si>
  <si>
    <t>KFM_HCM_TBI - 56 Đường A4</t>
  </si>
  <si>
    <t>5.Nấm Kim Châm</t>
  </si>
  <si>
    <t>A196</t>
  </si>
  <si>
    <t>XOÀI ĐÀI LOAN CẮT SẴN HỘP 350G</t>
  </si>
  <si>
    <t>6.Nấm Kim Châm</t>
  </si>
  <si>
    <t>20216.68</t>
  </si>
  <si>
    <t>MÍT ĐỎ LỘT SẴN HỘP 350G</t>
  </si>
  <si>
    <t>32150.95</t>
  </si>
  <si>
    <t>KFM_HCM_Q07 - A1.03 Sunrise City View</t>
  </si>
  <si>
    <t>A198</t>
  </si>
  <si>
    <t>BƯỞI DA XANH LỘT SẴN 350G</t>
  </si>
  <si>
    <t>22860.43</t>
  </si>
  <si>
    <t>3.PROCESSED VEGGIES</t>
  </si>
  <si>
    <t>4.Rau Củ Sơ Chế Khác</t>
  </si>
  <si>
    <t>5.Rau Củ Sơ Chế Khác</t>
  </si>
  <si>
    <t>HỘP QUÀ ENVY MỸ HỘP (6 QUẢ) - TẾT 2026</t>
  </si>
  <si>
    <t>6.Rau Củ Sơ Chế Khác</t>
  </si>
  <si>
    <t>465000.00</t>
  </si>
  <si>
    <t>KFM_HCM_TBI - 76 Bàu Cát</t>
  </si>
  <si>
    <t>A199</t>
  </si>
  <si>
    <t>HỘP QUÀ ENVY MỸ HỘP (8 QUẢ) - TẾT 2026</t>
  </si>
  <si>
    <t>PT1592827</t>
  </si>
  <si>
    <t>4.Rau Củ Sơ Chế Hỗn Hợp</t>
  </si>
  <si>
    <t>5.Rau Nấu Canh Chua</t>
  </si>
  <si>
    <t>6.Rau Nấu Canh Chua</t>
  </si>
  <si>
    <t>HỘP QUÀ ENVY MỸ HỘP (12 QUẢ) - TẾT 2026</t>
  </si>
  <si>
    <t>850000.00</t>
  </si>
  <si>
    <t>KFM_HCM_Q12 - H36 Khu Nhà Ở Thới An Đường Lê Thị Riêng</t>
  </si>
  <si>
    <t>A200</t>
  </si>
  <si>
    <t>6.Lươn</t>
  </si>
  <si>
    <t>THÙNG ENVY MỸ (4.7KG/THÙNG)</t>
  </si>
  <si>
    <t>THÙNG</t>
  </si>
  <si>
    <t>758670.89</t>
  </si>
  <si>
    <t>KFM_HCM_GVA - 32B Đường Số 1 An Hội Đông</t>
  </si>
  <si>
    <t>A201</t>
  </si>
  <si>
    <t>BLUEBERRY ÚC HỘP 125G</t>
  </si>
  <si>
    <t>5.Kiwi Trung Quốc</t>
  </si>
  <si>
    <t>86000.00</t>
  </si>
  <si>
    <t>GIÁ ĐẬU NÀNH 150G</t>
  </si>
  <si>
    <t>10646.50</t>
  </si>
  <si>
    <t>KFM_HCM_BCH - 32A Đường Số 10 Bình Hưng</t>
  </si>
  <si>
    <t>A202</t>
  </si>
  <si>
    <t>VỈ CANH KHOAI MỠ 300G</t>
  </si>
  <si>
    <t>20895.00</t>
  </si>
  <si>
    <t>PT1592802</t>
  </si>
  <si>
    <t>NHO ĐỎ KẸO PERU HỘP 455G</t>
  </si>
  <si>
    <t>TÁO GREEN DRAGON MỸ TÚI 1KG</t>
  </si>
  <si>
    <t>KFM_HCM_Q12 - 135 Tân Thới Nhất 17</t>
  </si>
  <si>
    <t>A203</t>
  </si>
  <si>
    <t>TÁO CANDINE PHÁP TÚI 2KG</t>
  </si>
  <si>
    <t>3.CUTTING FRUITS</t>
  </si>
  <si>
    <t>4.Trái Cây Cắt Sẵn</t>
  </si>
  <si>
    <t>ZESPRI - HỘP KIWI RUỘT ĐỎ NEW ZEALAND  (2 QUẢ)</t>
  </si>
  <si>
    <t>5.Trái Cây Một Loại</t>
  </si>
  <si>
    <t>51081.08</t>
  </si>
  <si>
    <t>6.Trái Cây Một Loại</t>
  </si>
  <si>
    <t>KFM_HCM_TDU - 67A Nguyễn Duy Trinh Long Trường</t>
  </si>
  <si>
    <t>A204</t>
  </si>
  <si>
    <t>ZESPRI - HỘP KIWI RUỘT ĐỎ NEW ZEALAND  (4 QUẢ)</t>
  </si>
  <si>
    <t xml:space="preserve">CHƯA DONE ĐÔNG </t>
  </si>
  <si>
    <t>94629.18</t>
  </si>
  <si>
    <t>TÁO FLASH GALA NAM PHI TÚI 1KG</t>
  </si>
  <si>
    <t>57828.99</t>
  </si>
  <si>
    <t>KFM_HCM_GVA - 81/2 Đường 59 An Hội Tây</t>
  </si>
  <si>
    <t>A205</t>
  </si>
  <si>
    <t>HỖN HỢP MĂNG TÂY, BẮP NON, CÀ RỐT 300G</t>
  </si>
  <si>
    <t>PT1596085</t>
  </si>
  <si>
    <t>23500.00</t>
  </si>
  <si>
    <t>BÔNG CẢI TRẮNG SƠ CHẾ 200G</t>
  </si>
  <si>
    <t>26500.00</t>
  </si>
  <si>
    <t>KFM_HCM_TDU - SH-1C 2 Đường A5 KDC Palm Residence</t>
  </si>
  <si>
    <t>A207</t>
  </si>
  <si>
    <t>HỖN HỢP RAU CỦ KHO QUẸT 300G</t>
  </si>
  <si>
    <t>22800.00</t>
  </si>
  <si>
    <t>TÁO SASSY NEW ZEALAND TÚI 1KG</t>
  </si>
  <si>
    <t>78457.02</t>
  </si>
  <si>
    <t>KFM_BDU_DAN - 145B Lê Trọng Tấn</t>
  </si>
  <si>
    <t>A209</t>
  </si>
  <si>
    <t>ZESPRI - KIWI VÀNG NEW ZEALAND XÔ 1KG</t>
  </si>
  <si>
    <t>215000.00</t>
  </si>
  <si>
    <t>GFU- VỈ CANH KHOAI MỠ 300G</t>
  </si>
  <si>
    <t>21900.00</t>
  </si>
  <si>
    <t>CHERRY MỸ HỘP 300G</t>
  </si>
  <si>
    <t>116909.30</t>
  </si>
  <si>
    <t>ZESPRI - HỘP KIWI RUỘT ĐỎ NEW ZEALAND (CHÍN DÙNG NGAY)</t>
  </si>
  <si>
    <t>6.Mận Úc</t>
  </si>
  <si>
    <t>HỒNG NEW ZEALAND HỘP 1 TRÁI</t>
  </si>
  <si>
    <t>TÁO AMBROSIA NEW ZEALAND TÚI 1KG</t>
  </si>
  <si>
    <t>TÁO QUEEN NEW ZEALAND HỘP 6 QUẢ</t>
  </si>
  <si>
    <t>5.Trái Cây NK Khác</t>
  </si>
  <si>
    <t>KFM_HCM_TBI - 289 Hồng Lạc</t>
  </si>
  <si>
    <t>6.Trái Cây NK Khác</t>
  </si>
  <si>
    <t>A210</t>
  </si>
  <si>
    <t>LÊ ĐƯỜNG TÚI 2.4KG</t>
  </si>
  <si>
    <t>90245.40</t>
  </si>
  <si>
    <t>QUÝT NỘI ĐỊA TRUNG HỘP 1KG</t>
  </si>
  <si>
    <t>44400.82</t>
  </si>
  <si>
    <t>MÍA TƯƠI CẮT KHÚC 500G</t>
  </si>
  <si>
    <t>KFM_HCM_TDU - 146 Đường D1 Phước Long</t>
  </si>
  <si>
    <t>20000.00</t>
  </si>
  <si>
    <t>A212</t>
  </si>
  <si>
    <t>TÁO ASTRO NEW ZEALAND TÚI 1KG</t>
  </si>
  <si>
    <t>118000.00</t>
  </si>
  <si>
    <t>CƠM SẦU RIÊNG GIỐNG THÁI KHAY 300G</t>
  </si>
  <si>
    <t>KFM_BDU_TAN - 13 Vĩnh Phú 41</t>
  </si>
  <si>
    <t>A214</t>
  </si>
  <si>
    <t>114000.00</t>
  </si>
  <si>
    <t>NHO ĐEN CHILE HỘP 450G</t>
  </si>
  <si>
    <t>KFM_HCM_Q05 - 87 Nguyễn Duy Dương</t>
  </si>
  <si>
    <t>A218</t>
  </si>
  <si>
    <t>TÁO GALA NEW ZEALAND TÚI 950G UP</t>
  </si>
  <si>
    <t>60163.65</t>
  </si>
  <si>
    <t>5.Trái Cây Hỗn Hợp</t>
  </si>
  <si>
    <t>TÁO QUEEN NEW ZEALAND TÚI 950G UP</t>
  </si>
  <si>
    <t>76897.56</t>
  </si>
  <si>
    <t>KFM_HCM_Q07 - 116 Đường Số 8 KDC Nam Long</t>
  </si>
  <si>
    <t>A220</t>
  </si>
  <si>
    <t>TÁO RED FUJI NAM PHI TÚI 950G UP</t>
  </si>
  <si>
    <t>64445.12</t>
  </si>
  <si>
    <t>TÁO BRAEBURN NEWZEALAND TÚI 1.5KG</t>
  </si>
  <si>
    <t>76976.62</t>
  </si>
  <si>
    <t>KFM_HCM_BTA - 235 Đường Số 6 An Lạc</t>
  </si>
  <si>
    <t>A221</t>
  </si>
  <si>
    <t>NẤM MỠ TRẮNG 150G</t>
  </si>
  <si>
    <t>5.Táo Cherish</t>
  </si>
  <si>
    <t>36976.38</t>
  </si>
  <si>
    <t>ROCKIT QUÀ TẶNG</t>
  </si>
  <si>
    <t>0.00</t>
  </si>
  <si>
    <t>5.Nấm Linh Chi</t>
  </si>
  <si>
    <t>KFM_HCM_PNH - 29 Đặng Văn Ngữ</t>
  </si>
  <si>
    <t>6.Nấm Linh Chi Nâu</t>
  </si>
  <si>
    <t>NHO MUSCAT NỘI ĐỊA TRUNG HỘP 850G UP</t>
  </si>
  <si>
    <t>A223</t>
  </si>
  <si>
    <t>144924.52</t>
  </si>
  <si>
    <t>QUÝT ÚC HỘP 4 QUẢ</t>
  </si>
  <si>
    <t>45773.45</t>
  </si>
  <si>
    <t>6.Nấm Linh Chi Trắng</t>
  </si>
  <si>
    <t>KFM_HCM_GVA - 8 Nguyễn Văn Dung</t>
  </si>
  <si>
    <t>A224</t>
  </si>
  <si>
    <t>TÁO TARZI NEWZEALAND TÚI 950G UP</t>
  </si>
  <si>
    <t>2.READY TO COOK</t>
  </si>
  <si>
    <t>74360.00</t>
  </si>
  <si>
    <t>3.FISH RTC</t>
  </si>
  <si>
    <t>4.Món Canh THS</t>
  </si>
  <si>
    <t>5.Món Canh THS</t>
  </si>
  <si>
    <t>NHO ĐỎ CHILE CÓ HẠT HỘP 450G</t>
  </si>
  <si>
    <t>6.Món Canh THS</t>
  </si>
  <si>
    <t>KFM_HCM_TDU - 96K Đường Số 12 Tam Bình</t>
  </si>
  <si>
    <t>TÁO ENVY NEWZEALAND THÙNG 5KG</t>
  </si>
  <si>
    <t>A225</t>
  </si>
  <si>
    <t>430000.00</t>
  </si>
  <si>
    <t>chờ phản hồi</t>
  </si>
  <si>
    <t>BLUEBERRY CANADA HỘP 170G</t>
  </si>
  <si>
    <t>84000.00</t>
  </si>
  <si>
    <t>KFM_HCM_Q08 - A0.03 Conic Riverside</t>
  </si>
  <si>
    <t>TÁO BRAEBURN NEWZEALAND TÚI 1KG</t>
  </si>
  <si>
    <t>A234</t>
  </si>
  <si>
    <t>CON BÒ CƯỜI - PHÔ MAI 8M LIGHT EXP 120G</t>
  </si>
  <si>
    <t>30365.09</t>
  </si>
  <si>
    <t>KFM_HCM_TBI - 44 Thăng Long</t>
  </si>
  <si>
    <t>A235</t>
  </si>
  <si>
    <t>TNT - CHÈ MÔN 140G</t>
  </si>
  <si>
    <t>BELCUBE - PHÔ MAI VUÔNG VỊ SỮA GÓI 24 VIÊN - 125G</t>
  </si>
  <si>
    <t>5.Mực, Bạch Tuộc Tươi</t>
  </si>
  <si>
    <t>6.Mực Tươi</t>
  </si>
  <si>
    <t>56042.68</t>
  </si>
  <si>
    <t>BELCUBE - PHÔ MAI VỊ SỮA GÓI 15 VIÊN - 78G</t>
  </si>
  <si>
    <t>KFM_HCM_TDU - 0.01 Chung cư An Cư An Phú</t>
  </si>
  <si>
    <t>40100.70</t>
  </si>
  <si>
    <t>ACU</t>
  </si>
  <si>
    <t>BELCUBE - PHÔ MAI VUÔNG VỊ DÂU 15 VIÊN -78G</t>
  </si>
  <si>
    <t>40247.07</t>
  </si>
  <si>
    <t>KFM_HCM_BTA - AK4 Akari City</t>
  </si>
  <si>
    <t>AKR</t>
  </si>
  <si>
    <t>CON BÒ CƯỜI - PHÔ MAI CON BÒ CƯỜI 8M 112G</t>
  </si>
  <si>
    <t>5.Rau Củ Nấu Canh, Súp</t>
  </si>
  <si>
    <t>6.Rau Củ Nấu Canh, Súp</t>
  </si>
  <si>
    <t>30408.23</t>
  </si>
  <si>
    <t>PT1596903</t>
  </si>
  <si>
    <t>SC003943 - Lâm Văn Tú</t>
  </si>
  <si>
    <t>HCM 011</t>
  </si>
  <si>
    <t>Lâm Văn Tú</t>
  </si>
  <si>
    <t>CON BÒ CƯỜI - PHÔ MAI CON BÒ CƯỜI 16M 224G</t>
  </si>
  <si>
    <t>KFM_HCM_TDU - SAV_04-00.03 The Sun Avenue</t>
  </si>
  <si>
    <t>AV4</t>
  </si>
  <si>
    <t>54542.97</t>
  </si>
  <si>
    <t>5.Rau Xào</t>
  </si>
  <si>
    <t>6.Rau Xào</t>
  </si>
  <si>
    <t>BELCUBE - PHÔ MAI VỊ VIỆT QUẤT GÓI 15 VIÊN - 78G</t>
  </si>
  <si>
    <t>40213.18</t>
  </si>
  <si>
    <t>KFM_BDU_DAN - SH01 BCons Garden</t>
  </si>
  <si>
    <t>BCG</t>
  </si>
  <si>
    <t>CON BÒ CƯỜI - PHÔ MAI LÁT BURGER 200G</t>
  </si>
  <si>
    <t>54234.61</t>
  </si>
  <si>
    <t>KFM_HCM_BTH - 107 Bình Quới</t>
  </si>
  <si>
    <t>BQI</t>
  </si>
  <si>
    <t>KIRI - PHÔ MAI VỊ BÁNH TART MÂM XÔI 15 VIÊN GÓI 78G</t>
  </si>
  <si>
    <t>43459.04</t>
  </si>
  <si>
    <t>KIRI - PHÔ MAI VỊ ĐÀO HOA NHÀI 15 VIÊN GÓI 78G</t>
  </si>
  <si>
    <t>KFM_HCM_BTA - 66/70 Bình Thành</t>
  </si>
  <si>
    <t>BTH</t>
  </si>
  <si>
    <t>42887.17</t>
  </si>
  <si>
    <t>6.Cá Lóc, Rô, Trê Fillet</t>
  </si>
  <si>
    <t>CON BÒ CƯỜI - PHÔ MAI EXTRA CRÈME 112G</t>
  </si>
  <si>
    <t>32835.79</t>
  </si>
  <si>
    <t>KFM_HCM_Q07 - 43 Bùi Văn Ba</t>
  </si>
  <si>
    <t>PAYSAN BRETON - PHÔ MAI SỢI EMMENTAL 70G</t>
  </si>
  <si>
    <t>BVB</t>
  </si>
  <si>
    <t>41960.14</t>
  </si>
  <si>
    <t>PT1596174</t>
  </si>
  <si>
    <t>PAYSAN BRETON - KEM SỮA 200ML</t>
  </si>
  <si>
    <t>57952.67</t>
  </si>
  <si>
    <t>KFM_BDU_DAN - S01.11 Block A1 Charm Sapphire</t>
  </si>
  <si>
    <t>CHR</t>
  </si>
  <si>
    <t>5.Thủy Hải Sản Tươi NK</t>
  </si>
  <si>
    <t>6.Thủy Hải Sản Tươi NK</t>
  </si>
  <si>
    <t>PAYSAN BRETON - KEM XỊT 250G</t>
  </si>
  <si>
    <t>CHAI</t>
  </si>
  <si>
    <t>112637.59</t>
  </si>
  <si>
    <t>KFM_HCM_TPH - 85 Cây Keo</t>
  </si>
  <si>
    <t>CKO</t>
  </si>
  <si>
    <t>PAYSAN BRETON - PHÔ MAI BRIE 125G</t>
  </si>
  <si>
    <t>83541.03</t>
  </si>
  <si>
    <t>PAYSAN BRETON - PHÔ MAI CAMEMBERT 125G</t>
  </si>
  <si>
    <t>76372.01</t>
  </si>
  <si>
    <t>KFM_HCM_TPH - S1.0.38 Block A5 Diamond Celadon City</t>
  </si>
  <si>
    <t>CLD</t>
  </si>
  <si>
    <t>HAAGEN DAZS - KEM SÔ CÔ LA BỈ 473ML</t>
  </si>
  <si>
    <t>190983.11</t>
  </si>
  <si>
    <t>KFM_HCM_TBI - 64A Cửu Long</t>
  </si>
  <si>
    <t>CLG</t>
  </si>
  <si>
    <t>HAAGEN DAZS - KEM VỊ HẠT MACADAMIA 473ML</t>
  </si>
  <si>
    <t>187969.73</t>
  </si>
  <si>
    <t>HAAGEN DAZS - KEM HẠT MACADAMIA 100ML</t>
  </si>
  <si>
    <t>39049.25</t>
  </si>
  <si>
    <t>KFM_HCM_Q06 - 126 Chợ Lớn</t>
  </si>
  <si>
    <t>CLN</t>
  </si>
  <si>
    <t>HAAGEN DAZS - KEM SÔ CÔ LA BỈ 100ML</t>
  </si>
  <si>
    <t>42340.33</t>
  </si>
  <si>
    <t>KFM_HCM_TPH - 48 CN1</t>
  </si>
  <si>
    <t>HAAGEN DAZS - KEM TRÀ XANH 100ML</t>
  </si>
  <si>
    <t>CN1</t>
  </si>
  <si>
    <t>42360.73</t>
  </si>
  <si>
    <t>AUVERNOU - XÚC XÍCH KHÔ MINI STICKS EMMENTAL 100G</t>
  </si>
  <si>
    <t>112309.36</t>
  </si>
  <si>
    <t>KFM_HCM_TDU - TMDV Citihome Cát Lái</t>
  </si>
  <si>
    <t>KFM_HCM_Q7 - 01 Đường Số 10 Tân Kiểng</t>
  </si>
  <si>
    <t>4.Rau Gia Vị Sơ Chế</t>
  </si>
  <si>
    <t>5.Hành, Tỏi Sơ Chế</t>
  </si>
  <si>
    <t>6.Tỏi Sơ Chế</t>
  </si>
  <si>
    <t>6.Hành Sơ Chế</t>
  </si>
  <si>
    <t>SAVERNOU - XÚC XÍCH KHÔ MINI STICKS PIMENT CHILLI PEPER 100G</t>
  </si>
  <si>
    <t>KFM_HCM_Q08 - Block C Diamond Riverside</t>
  </si>
  <si>
    <t>DMR</t>
  </si>
  <si>
    <t>5.Ớt Xay</t>
  </si>
  <si>
    <t>6.Ớt Xay</t>
  </si>
  <si>
    <t>5.Sả Xay</t>
  </si>
  <si>
    <t>6.Sả Xay</t>
  </si>
  <si>
    <t>KFM_HCM_GVA - 372 Dương Quảng Hàm</t>
  </si>
  <si>
    <t>DQH</t>
  </si>
  <si>
    <t>106534.71</t>
  </si>
  <si>
    <t>5.Táo Xanh China</t>
  </si>
  <si>
    <t>6.Táo Trung Quốc</t>
  </si>
  <si>
    <t>SAVERNOU - XÚC XÍCH KHÔ MINI SNACKS NATURE 75G</t>
  </si>
  <si>
    <t>KFM_HCM_TDU - 63 Đường Số 3</t>
  </si>
  <si>
    <t>DS3</t>
  </si>
  <si>
    <t>87400.00</t>
  </si>
  <si>
    <t>PT1593150</t>
  </si>
  <si>
    <t>KIDS MIX - PHÔ MÁT PREMIUM 6X50G</t>
  </si>
  <si>
    <t>LỐC</t>
  </si>
  <si>
    <t>62974.00</t>
  </si>
  <si>
    <t>KFM_HCM_BTA - 99 Đường Số 7</t>
  </si>
  <si>
    <t>KFM_HCM_TDU - 539 Đỗ Xuân Hợp</t>
  </si>
  <si>
    <t>DXH</t>
  </si>
  <si>
    <t>5.Táo Pixie</t>
  </si>
  <si>
    <t>KFM_HCM_Q07 - SH16 Eco Green</t>
  </si>
  <si>
    <t>ECG</t>
  </si>
  <si>
    <t>ZOTT - PHÔ MAI LÁT SANDWICH 200G</t>
  </si>
  <si>
    <t>CÁI</t>
  </si>
  <si>
    <t>45030.84</t>
  </si>
  <si>
    <t>PT1596285</t>
  </si>
  <si>
    <t>ZOTT - PHÔ MAI LÁT VỊ BURGER 200G</t>
  </si>
  <si>
    <t>45316.91</t>
  </si>
  <si>
    <t>5.Bắp Chuối Bào</t>
  </si>
  <si>
    <t>6.Bắp Chuối Bào</t>
  </si>
  <si>
    <t>ZOTT - PHÔ MAI LÁT MOZZARELLA 200G</t>
  </si>
  <si>
    <t>45395.14</t>
  </si>
  <si>
    <t>MONTINIS -  SCA VỊ XOÀI LỐC 4x55G</t>
  </si>
  <si>
    <t>5.Rau Muống Bào</t>
  </si>
  <si>
    <t>6.Rau Muống Bào</t>
  </si>
  <si>
    <t>31857.91</t>
  </si>
  <si>
    <t>KFM_HCM_BTA - A10-0.02 Ehome 3</t>
  </si>
  <si>
    <t>EH3</t>
  </si>
  <si>
    <t>MONTE - VÁNG SỮA CHOCOLATE LỐC 4 X 55G</t>
  </si>
  <si>
    <t>52521.44</t>
  </si>
  <si>
    <t>MONTE - VÁNG SỮA VANI LỐC 4 X 55G</t>
  </si>
  <si>
    <t>52307.68</t>
  </si>
  <si>
    <t>5.Blueberry Úc</t>
  </si>
  <si>
    <t>6.Blueberry Úc</t>
  </si>
  <si>
    <t>LOTTE - KEM YUKIMI DAIFUKU 94ML</t>
  </si>
  <si>
    <t>21818.00</t>
  </si>
  <si>
    <t>KFM_HCM_TDU - A0.01 EHomeS Phú Hữu</t>
  </si>
  <si>
    <t>EHS</t>
  </si>
  <si>
    <t>LOTTE - KEM COOLISH SOCOLAT 140ML</t>
  </si>
  <si>
    <t>5.Lê Đường Trung Quốc</t>
  </si>
  <si>
    <t>6.Lê Đường Trung Quốc Xá</t>
  </si>
  <si>
    <t>19848.03</t>
  </si>
  <si>
    <t>MORINAGA - KEM MOW VỊ VANI 140ML</t>
  </si>
  <si>
    <t>23987.92</t>
  </si>
  <si>
    <t>KFM_BDU_TAN - Block A Emerald Golf View</t>
  </si>
  <si>
    <t>5.Thơm Gọt</t>
  </si>
  <si>
    <t>MORINAGA - KEM MOW VỊ MATCHA 140ML</t>
  </si>
  <si>
    <t>EMR</t>
  </si>
  <si>
    <t>6.Thơm Gọt</t>
  </si>
  <si>
    <t>21419.94</t>
  </si>
  <si>
    <t>MORINAGA - KEM VIÊN PINO VỊ VANILLA 6*10ML</t>
  </si>
  <si>
    <t>19959.91</t>
  </si>
  <si>
    <t>QBB - PHÔ MAI NHẬT VỊ VANILLA 90G</t>
  </si>
  <si>
    <t>KFM_HCM_Q07 - 0105 B4 Era Town</t>
  </si>
  <si>
    <t>ERT</t>
  </si>
  <si>
    <t>58754.25</t>
  </si>
  <si>
    <t>6.Đào Úc</t>
  </si>
  <si>
    <t>QBB - PHÔ MAI NHẬT CÁC LOẠI HẠT DINH DƯỠNG 90G</t>
  </si>
  <si>
    <t>57233.11</t>
  </si>
  <si>
    <t>KFM_HCM_TPH - 116 Gò Dầu</t>
  </si>
  <si>
    <t>GDU</t>
  </si>
  <si>
    <t>QBB - PHÔ MAI NHẬT 3 LOẠI TRÁI CÂY 90G</t>
  </si>
  <si>
    <t>KFM_HCM_TDU - The Art Gia Hòa</t>
  </si>
  <si>
    <t>GHA</t>
  </si>
  <si>
    <t>59205.87</t>
  </si>
  <si>
    <t>QBB- PHÔ MAI NHẬT VỊ VIỆT QUẤT 90G</t>
  </si>
  <si>
    <t>58076.17</t>
  </si>
  <si>
    <t>KFM_HCM_Q10 - 103 Hòa Hưng</t>
  </si>
  <si>
    <t>QBB - PHÔ MAI NHẬT VỊ DÂU 90G</t>
  </si>
  <si>
    <t>HHG</t>
  </si>
  <si>
    <t>KFM_HCM_TBI - 165 Hoàng Hoa Thám</t>
  </si>
  <si>
    <t>HHM</t>
  </si>
  <si>
    <t>KFM_HCM_TBI - 22 Hoàng Hoa Thám</t>
  </si>
  <si>
    <t>HHT</t>
  </si>
  <si>
    <t>KFM_HCM_Q07 - Block A Himlam Riverside Q7</t>
  </si>
  <si>
    <t>HLR</t>
  </si>
  <si>
    <t>KFM_HCM_TBI - Block C Harmona</t>
  </si>
  <si>
    <t>HMN</t>
  </si>
  <si>
    <t>4.Giá, Rau Mầm</t>
  </si>
  <si>
    <t>5.Giá Sống</t>
  </si>
  <si>
    <t>PT1596607</t>
  </si>
  <si>
    <t>6.Giá Đậu Nành</t>
  </si>
  <si>
    <t>56813.88</t>
  </si>
  <si>
    <t>KFM_HCM_Q12 - Block B1 Hưng Ngân Garden</t>
  </si>
  <si>
    <t>LOTTE - KEM YUKIMI DAIFUKU MINI 270ML</t>
  </si>
  <si>
    <t>53455.36</t>
  </si>
  <si>
    <t>LOTTE - KEM GHANA RICH 330ML</t>
  </si>
  <si>
    <t>KFM_HCM_Q08 - 296 Hoàng Ngân</t>
  </si>
  <si>
    <t>83089.27</t>
  </si>
  <si>
    <t>HNN</t>
  </si>
  <si>
    <t>CHƯA DONE MÁT</t>
  </si>
  <si>
    <t>PT1596422</t>
  </si>
  <si>
    <t>LOTTE - KEM YUKIMI DAIFUKU TRÀ XANH 270ML</t>
  </si>
  <si>
    <t>53603.92</t>
  </si>
  <si>
    <t>WYKE FARMS - PHÔ MAI MATURE CHEDDAR 200G</t>
  </si>
  <si>
    <t>88324.24</t>
  </si>
  <si>
    <t>WYKE FARMS - PHÔ MAI EXTRA MATURE CHEDDAR 200G</t>
  </si>
  <si>
    <t>ZESPRI - HỘP KIWI RUỘT ĐỎ NEW ZEALAND (2 QUẢ)</t>
  </si>
  <si>
    <t>90123.72</t>
  </si>
  <si>
    <t>KFM_HCM_Q03 - 14 Huỳnh Tịnh Của</t>
  </si>
  <si>
    <t>HTC</t>
  </si>
  <si>
    <t>WYKE FARMS - PHÔ MAI LÁT CHEDDAR BLACK PEPPER 160G</t>
  </si>
  <si>
    <t>PT1596363</t>
  </si>
  <si>
    <t>105825.64</t>
  </si>
  <si>
    <t>6.Kiwi Đỏ</t>
  </si>
  <si>
    <t>ZESPRI - HỘP KIWI RUỘT ĐỎ NEW ZEALAND (4 QUẢ)</t>
  </si>
  <si>
    <t>KFM_HCM_TDU - 17 Hồ Thị Nhung</t>
  </si>
  <si>
    <t>WYKE FARMS - PHÔ MAI LÁT CHEDDAR CHILLI 160G</t>
  </si>
  <si>
    <t>105857.19</t>
  </si>
  <si>
    <t>LUTOSA - KHOAI TÂY ĐÔNG LẠNH CẮT MIẾNG 1 KG</t>
  </si>
  <si>
    <t>57758.52</t>
  </si>
  <si>
    <t>KFM_HCM_Q07 - 571 Huỳnh Tấn Phát</t>
  </si>
  <si>
    <t>LUTOSA - KHOAI TÂY ĐÔNG LẠNH SỢI LỚN 450G</t>
  </si>
  <si>
    <t>32002.27</t>
  </si>
  <si>
    <t>LUTOSA - KHOAI TÂY ĐÔNG LẠNH SỢI LỚN 1KG</t>
  </si>
  <si>
    <t>63683.65</t>
  </si>
  <si>
    <t>KFM_HCM_Q07 - R13 Hưng Vượng 2</t>
  </si>
  <si>
    <t>HV2</t>
  </si>
  <si>
    <t>30566.12</t>
  </si>
  <si>
    <t>DC giao thiếu</t>
  </si>
  <si>
    <t>EMBORG - PHÔ MAI CAMEMBERT 125G</t>
  </si>
  <si>
    <t>86601.42</t>
  </si>
  <si>
    <t>KFM_HCM_TDU - Block B Imperia An Phú</t>
  </si>
  <si>
    <t>IAP</t>
  </si>
  <si>
    <t>EMBORG - PHÔ MAI CHEDDAR TRẮNG 200G</t>
  </si>
  <si>
    <t>106820.00</t>
  </si>
  <si>
    <t>KFM_HCM_TDU - A1.04 Jamila Khang Điền</t>
  </si>
  <si>
    <t>EMBORG - KEM NẤU TIỆT TRÙNG( 20% CHẤT BÉO) 200ML</t>
  </si>
  <si>
    <t>53085.24</t>
  </si>
  <si>
    <t>KFM_HCM_Q03 - 10D Kỳ Đồng</t>
  </si>
  <si>
    <t>KDG</t>
  </si>
  <si>
    <t>EMBORG - KHOAI TÂY ĐÔNG LẠNH SỢI LỚN 1KG</t>
  </si>
  <si>
    <t>51258.91</t>
  </si>
  <si>
    <t>PT1596441</t>
  </si>
  <si>
    <t>BS</t>
  </si>
  <si>
    <t>EMBORG - BƠ LẠT COOK &amp; BAKE 200G</t>
  </si>
  <si>
    <t>Đồng ý claim</t>
  </si>
  <si>
    <t>47173.90</t>
  </si>
  <si>
    <t>KFM_HCM_Q04 - 98 Khánh Hội</t>
  </si>
  <si>
    <t>EMBORG - PHÔ MAI QUE 84G</t>
  </si>
  <si>
    <t>46809.94</t>
  </si>
  <si>
    <t>EMBORG - PHÔ MAI KEM VỚI THẢO MỘC 175G</t>
  </si>
  <si>
    <t>KFM_HCM_Q07 - 39 Lý Phục Man</t>
  </si>
  <si>
    <t>LPM</t>
  </si>
  <si>
    <t>6.Hồng Giòn Newzealand</t>
  </si>
  <si>
    <t>KFM_HCM_Q07 - 97 Lê Thị Chợ</t>
  </si>
  <si>
    <t>LTC</t>
  </si>
  <si>
    <t>67120.47</t>
  </si>
  <si>
    <t>KFM_HCM_TDU - 222 Lê Văn Thịnh</t>
  </si>
  <si>
    <t>LVH</t>
  </si>
  <si>
    <t>ARLA - PHÔ MAI BÀO MOZZARELLA 175G</t>
  </si>
  <si>
    <t>63056.44</t>
  </si>
  <si>
    <t>MILKANA - PHÔ MAI PHẾT HƯƠNG VỊ EMMENTAL 8M 104G</t>
  </si>
  <si>
    <t>KFM_HCM_NBE - 166E Lê Văn Lương</t>
  </si>
  <si>
    <t>14857.09</t>
  </si>
  <si>
    <t>MILKANA - PHÔ MAI PHẾT HƯƠNG VỊ EMMENTAL 16M 208G</t>
  </si>
  <si>
    <t>6.Quýt Trung Quốc Đóng Hộp</t>
  </si>
  <si>
    <t>35701.43</t>
  </si>
  <si>
    <t>NISSI - SÒ ĐIỆP ÉP ĐÔNG LẠNH 250G</t>
  </si>
  <si>
    <t>57000.00</t>
  </si>
  <si>
    <t>KFM_HCM_Q07 - 09 Lâm Văn Bền</t>
  </si>
  <si>
    <t>PULMUONE - MỲ Ý SỐT CÀ CHUA 520G (2x260G)</t>
  </si>
  <si>
    <t>39640.99</t>
  </si>
  <si>
    <t>PULMUONE - MỲ SỐT TƯƠNG ĐEN 624G (2x312G)</t>
  </si>
  <si>
    <t>48750.92</t>
  </si>
  <si>
    <t>KFM_HCM_GVA - 308 Lê Văn Thọ</t>
  </si>
  <si>
    <t>LVT</t>
  </si>
  <si>
    <t>PULMUONE - MỲ UDON ĐẬU HŨ CHẢ CÁ 275G</t>
  </si>
  <si>
    <t>3.LOCAL FRUITS</t>
  </si>
  <si>
    <t>4.Sầu Riêng</t>
  </si>
  <si>
    <t>5.Sầu Riêng Thái</t>
  </si>
  <si>
    <t>24050.54</t>
  </si>
  <si>
    <t>6.Sầu Riêng Thái</t>
  </si>
  <si>
    <t>PULMUONE - MỲ RABOKKI CHẢ CÁ CAY 360G</t>
  </si>
  <si>
    <t>31532.50</t>
  </si>
  <si>
    <t>KFM_HCM_TBI - 236A Lê Văn Sỹ</t>
  </si>
  <si>
    <t>LVY</t>
  </si>
  <si>
    <t>PULMUONE - MÌ TƯƠNG ĐEN NGUYÊN BẢN KIỂU HÀN QUỐC 312.3G</t>
  </si>
  <si>
    <t>6.Nho Chile</t>
  </si>
  <si>
    <t>PT1596459</t>
  </si>
  <si>
    <t>23645.96</t>
  </si>
  <si>
    <t>LEROY - CÁ HỒI NAUY XÔNG KHÓI 100G</t>
  </si>
  <si>
    <t>KFM_HCM_TDU - D01.14 MT Eastmark City</t>
  </si>
  <si>
    <t>MTE</t>
  </si>
  <si>
    <t>119000.00</t>
  </si>
  <si>
    <t>AMBROSI - PHÔ MAI PARMIGIANO REGGIANO 200G</t>
  </si>
  <si>
    <t>133500.00</t>
  </si>
  <si>
    <t>SIMONINI - THỊT LỢN MUỐI PROSCIUTTO CRUDO STAGIONATO 80G</t>
  </si>
  <si>
    <t>62945.21</t>
  </si>
  <si>
    <t>KFM_HCM_BCH - A7-8 Valora Mizuki</t>
  </si>
  <si>
    <t>MZ2</t>
  </si>
  <si>
    <t>SIMONINI - XÚC XÍCH KHÔ SALAME MILANO 80G</t>
  </si>
  <si>
    <t>55200.00</t>
  </si>
  <si>
    <t>KFM_HCM_BCH - TMDV2 Mizuki Park</t>
  </si>
  <si>
    <t>MZK</t>
  </si>
  <si>
    <t>SIMONINI - XÚC XÍCH KHÔ ANTIPASTO MIX 3 LOẠI 120G</t>
  </si>
  <si>
    <t>87399.99</t>
  </si>
  <si>
    <t>FOOD SOURCE - CÁ CHẼM PHI LÊ CẮT KHÚC 340G</t>
  </si>
  <si>
    <t>133000.00</t>
  </si>
  <si>
    <t>JULIÁN MARTÍN - XÚC XÍCH KHÔ CHORIZO IBÉRICO CEBO 100G</t>
  </si>
  <si>
    <t>99360.00</t>
  </si>
  <si>
    <t>5.Táo Braeburn</t>
  </si>
  <si>
    <t>GRAND'OR - PHÔ MAI XÔNG KHÓI 200G</t>
  </si>
  <si>
    <t>KFM_HCM_TDU - 1426 Nguyễn Duy Trinh</t>
  </si>
  <si>
    <t>KHỐI</t>
  </si>
  <si>
    <t>NDH</t>
  </si>
  <si>
    <t>98983.70</t>
  </si>
  <si>
    <t>PT1596475</t>
  </si>
  <si>
    <t>PT1596698
PT1596693
PT1596668
PT1596665
PT1596664
PT1596662
PT1596869
PT1596802</t>
  </si>
  <si>
    <t>GRAND'OR - PHÔ MAI XANH DANABLUE 100G</t>
  </si>
  <si>
    <t>51875.72</t>
  </si>
  <si>
    <t>SAMLIP - BÁNH PHÔ MAI MR.CHEF'S 105G</t>
  </si>
  <si>
    <t>22919.58</t>
  </si>
  <si>
    <t>KFM_HCM_TDU - 305 Nguyễn Duy Trinh</t>
  </si>
  <si>
    <t>NDT</t>
  </si>
  <si>
    <t>SAMLIP - BÁNH PHÔ MAI DƯA LƯỚI MR.CHEF'S 105G</t>
  </si>
  <si>
    <t>25920.00</t>
  </si>
  <si>
    <t>1.zHÀNG KHÔNG BÁN</t>
  </si>
  <si>
    <t>2.HÀNG KHUYẾN MÃI KHÔNG BÁN</t>
  </si>
  <si>
    <t>3.HÀNG KHUYẾN MÃI KHÔNG BÁN</t>
  </si>
  <si>
    <t>SAMLIP - BÁNH PHÔ MAI CAFE MR.CHEF'S 105G</t>
  </si>
  <si>
    <t>4.Hàng Khuyến Mãi Không Bán</t>
  </si>
  <si>
    <t>19440.00</t>
  </si>
  <si>
    <t>5.Hàng Khuyến Mãi Không Bán</t>
  </si>
  <si>
    <t>6.Hàng Khuyến Mãi Không Bán - Fresh Food</t>
  </si>
  <si>
    <t>KFM_HCM_GVA - 15 Nguyên Hồng</t>
  </si>
  <si>
    <t>PULMUONE - MỲ UDON XÀO SỐT TERIYAKI 229G</t>
  </si>
  <si>
    <t>NHG</t>
  </si>
  <si>
    <t>29771.55</t>
  </si>
  <si>
    <t>PULMUONE - BÁNH HOTTEOK NHÂN PHÔ MAI 300G</t>
  </si>
  <si>
    <t>46278.22</t>
  </si>
  <si>
    <t>PULMUONE - PHÔ MAI QUE 406G</t>
  </si>
  <si>
    <t>KFM_HCM_GVA - 371 Nguyễn Kiệm</t>
  </si>
  <si>
    <t>NKM</t>
  </si>
  <si>
    <t>80540.82</t>
  </si>
  <si>
    <t>MEIJI - SỮA THANH TRÙNG LACTOSE FREE 946ML</t>
  </si>
  <si>
    <t>66573.58</t>
  </si>
  <si>
    <t>KFM_HCM_TDU - 160A Nguyễn Thị Định</t>
  </si>
  <si>
    <t>MEIJI - SỮA THANH TRÙNG LACTOSE FREE VỊ SOCOLA ĐEN 946ML</t>
  </si>
  <si>
    <t>NTD</t>
  </si>
  <si>
    <t>61747.33</t>
  </si>
  <si>
    <t>MEIJI - SỮA TƯƠI THANH TRÙNG LACTOSE FREE 200ML</t>
  </si>
  <si>
    <t>18765.30</t>
  </si>
  <si>
    <t>MEIJI - SỮA THANH TRÙNG 946ML</t>
  </si>
  <si>
    <t>KFM_HCM_PNH - 154 Nguyễn Trọng Tuyển</t>
  </si>
  <si>
    <t>NTN</t>
  </si>
  <si>
    <t>53560.67</t>
  </si>
  <si>
    <t>6.Nho Đỏ Chile</t>
  </si>
  <si>
    <t>MEIJI - SỮA THANH TRÙNG VỊ SOCOLA 946ML</t>
  </si>
  <si>
    <t>KFM_HCM_BTH - 108 Ngô Tất Tố</t>
  </si>
  <si>
    <t>NTO</t>
  </si>
  <si>
    <t>52926.30</t>
  </si>
  <si>
    <t>MEIJI - SỮA THANH TRÙNG VỊ CHUỐI 200 ML</t>
  </si>
  <si>
    <t>PT1596235
PT1596246
PT1596239</t>
  </si>
  <si>
    <t>13685.57</t>
  </si>
  <si>
    <t>MEIJI - SỮA THANH TRÙNG VỊ DƯA LƯỚI 200 ML</t>
  </si>
  <si>
    <t>13682.98</t>
  </si>
  <si>
    <t>KFM_HCM_Q07 - 436 Nguyễn Thị Thập</t>
  </si>
  <si>
    <t>MEIJI - SỮA THANH TRÙNG HUƠNG DƯA LƯỚI 946ML</t>
  </si>
  <si>
    <t>5.Blueberry Canada</t>
  </si>
  <si>
    <t>6.Blueberry Canada</t>
  </si>
  <si>
    <t>50859.69</t>
  </si>
  <si>
    <t>PT1591695</t>
  </si>
  <si>
    <t>MEIJI - SỮA THANH TRÙNG 4.3% 946ML</t>
  </si>
  <si>
    <t>55260.51</t>
  </si>
  <si>
    <t>MEIJI - SỮA CHUA DỪA 90G</t>
  </si>
  <si>
    <t>KFM_HCM_BTA - 46 Nguyễn Thị Tú</t>
  </si>
  <si>
    <t>8127.33</t>
  </si>
  <si>
    <t>NTU</t>
  </si>
  <si>
    <t>MEIJI - SỮA CHUA ORIGINAL 90G</t>
  </si>
  <si>
    <t>7566.70</t>
  </si>
  <si>
    <t>MEIJI - SỮA CHUA HỖN HỢP QUẢ MỌNG 135G</t>
  </si>
  <si>
    <t>15444.32</t>
  </si>
  <si>
    <t>KFM_HCM_BTH - 42 Nguyễn Văn Đậu</t>
  </si>
  <si>
    <t>NVD</t>
  </si>
  <si>
    <t>MEIJI - SỮA CHUA ÍT BÉO VỊ TỰ NHIÊN KHÔNG ĐƯỜNG 500G</t>
  </si>
  <si>
    <t>54877.70</t>
  </si>
  <si>
    <t>MEIJI - SỮA CHUA THẠCH DỪA VỊ ĐÀO 135G</t>
  </si>
  <si>
    <t>2.DAIRY</t>
  </si>
  <si>
    <t>15466.80</t>
  </si>
  <si>
    <t>3.BUTTER AND CHEESE</t>
  </si>
  <si>
    <t>4.Phô Mai</t>
  </si>
  <si>
    <t>5.Phô Mai Ăn Liền</t>
  </si>
  <si>
    <t>MEIJI - SỮA CHUA DÂU 4X90G</t>
  </si>
  <si>
    <t>6.Phô Mai Miếng Mềm</t>
  </si>
  <si>
    <t>KFM_HCM_GVA - 299 Nguyễn Văn Khối</t>
  </si>
  <si>
    <t>33432.98</t>
  </si>
  <si>
    <t>MEIJI - SỮA CHUA UỐNG VỊ DÂU LỐC 4*85ML</t>
  </si>
  <si>
    <t>26080.57</t>
  </si>
  <si>
    <t>MEIJI - SỮA CHUA UỐNG VIỆT QUẤT LỐC 4*85ML</t>
  </si>
  <si>
    <t>26315.32</t>
  </si>
  <si>
    <t>MEIJI - SỮA CHUA UỐNG VỊ CAM LỐC 4*85ML</t>
  </si>
  <si>
    <t>27044.95</t>
  </si>
  <si>
    <t>KFM_HCM_Q12 - 678 Nguyễn Văn Quá</t>
  </si>
  <si>
    <t>MEIJI - SỮA CHUA UỐNG ORIGINAL LỐC 4*85ML</t>
  </si>
  <si>
    <t>PT1592707</t>
  </si>
  <si>
    <t>27375.42</t>
  </si>
  <si>
    <t>MEIJI - SỮA CHUA KIỂU HY LẠP VỊ TỰ NHIÊN 500G</t>
  </si>
  <si>
    <t>92856.53</t>
  </si>
  <si>
    <t>KFM_HCM_Q09 - 367 Nguyễn Văn Tăng</t>
  </si>
  <si>
    <t>NVT</t>
  </si>
  <si>
    <t>MEIJI - SỮA CHUA KIỂU HY LẠP VỊ 3 LOẠI QUẢ MỌNG 500G</t>
  </si>
  <si>
    <t>TRBHPD4024</t>
  </si>
  <si>
    <t>92648.44</t>
  </si>
  <si>
    <t>BETAGEN - SỮA CHUA UỐNG ÍT ĐƯỜNG 85ML</t>
  </si>
  <si>
    <t>4501.92</t>
  </si>
  <si>
    <t>BETAGEN - SCU HƯƠNG DỨA CHAI 300ML</t>
  </si>
  <si>
    <t>14933.08</t>
  </si>
  <si>
    <t>KFM_BDU_TAN - B.01.04 Tháp B Opal Skyline</t>
  </si>
  <si>
    <t>OPS</t>
  </si>
  <si>
    <t>BETAGEN - SỮA CHUA UỐNG HƯƠNG DÂU 300ML</t>
  </si>
  <si>
    <t>15576.02</t>
  </si>
  <si>
    <t>BETAGEN - SỮA CHUA UỐNG HƯƠNG TỰ NHIÊN 700ML</t>
  </si>
  <si>
    <t>31873.77</t>
  </si>
  <si>
    <t>BETAGEN - SỮA CHUA UỐNG HƯƠNG TỰ NHIÊN 400ML</t>
  </si>
  <si>
    <t>TO223967</t>
  </si>
  <si>
    <t>20442.64</t>
  </si>
  <si>
    <t>KFM_HCM_Q08 - 01.18 Pegasuite</t>
  </si>
  <si>
    <t>PGS</t>
  </si>
  <si>
    <t>BETAGEN - SỮA CHUA UỐNG HƯƠNG CAM 85ML</t>
  </si>
  <si>
    <t>4585.49</t>
  </si>
  <si>
    <t>BETAGEN - SỮA CHUA UỐNG HƯƠNG CAM 300ML</t>
  </si>
  <si>
    <t>15731.03</t>
  </si>
  <si>
    <t>6.Phô Mai Burger</t>
  </si>
  <si>
    <t>KFM_HCM_BCH - 10 Phạm Hùng</t>
  </si>
  <si>
    <t>BETAGEN - SỮA CHUA UỐNG HỖN HỢP LỐC 6X85ML</t>
  </si>
  <si>
    <t>PHG</t>
  </si>
  <si>
    <t>22511.19</t>
  </si>
  <si>
    <t>BETAGEN - SỮA CHUA UỐNG HƯƠNG CAM 700ML</t>
  </si>
  <si>
    <t>31946.45</t>
  </si>
  <si>
    <t>KANI - QUE SURIMI HƯƠNG CUA KANI SUPREME 250G</t>
  </si>
  <si>
    <t>KFM_HCM_GVA - 410 Phan Huy Ích</t>
  </si>
  <si>
    <t>57809.01</t>
  </si>
  <si>
    <t>RL- NẤM KIM CHÂM THÁI LAN 150G</t>
  </si>
  <si>
    <t>6513.72</t>
  </si>
  <si>
    <t>ME NGỌT THÁI LAN HỘP 400G</t>
  </si>
  <si>
    <t>58933.28</t>
  </si>
  <si>
    <t>DALAT HILL-XÀ LÁCH HỖN HỢP SWEET BABY 100G</t>
  </si>
  <si>
    <t>KFM_HCM_Q07 - 233 Phạm Hữu Lầu</t>
  </si>
  <si>
    <t>29088.00</t>
  </si>
  <si>
    <t>PHL</t>
  </si>
  <si>
    <t>DALAT HILL-XÀ LÁCH HỖN HỢP SPRING MIX 100G</t>
  </si>
  <si>
    <t>30798.90</t>
  </si>
  <si>
    <t>DALAT HILL- XÀ LÁCH HỖN HỢP GOURMET ITALIAN 100G</t>
  </si>
  <si>
    <t>27760.14</t>
  </si>
  <si>
    <t>XÀ LÁCH HỖN HỢP PURE ROCKET 100G (ĐÃ RỬA SẠCH)</t>
  </si>
  <si>
    <t>PACK</t>
  </si>
  <si>
    <t>32640.00</t>
  </si>
  <si>
    <t>SPRING HOME - BÁNH PARATHA VỊ TRUYỀN THỐNG 325G (5x65G)</t>
  </si>
  <si>
    <t>KFM_HCM_BTA - TMDV19 Privia Khang Điền</t>
  </si>
  <si>
    <t>5.Phô Mai Nấu</t>
  </si>
  <si>
    <t>31762.47</t>
  </si>
  <si>
    <t>6.Phô Mai Dạng Bột, Sợi Bào</t>
  </si>
  <si>
    <t>HAND &amp; HAND - NẤM HỖN HỢP HQ 300G</t>
  </si>
  <si>
    <t>41000.00</t>
  </si>
  <si>
    <t>4.Kem Sữa</t>
  </si>
  <si>
    <t>5.Kem Sữa Ăn Liền</t>
  </si>
  <si>
    <t>6.Kem Sữa Ăn Liền</t>
  </si>
  <si>
    <t>KFM_HCM_Q12 - AS19 Block A Prosper Plaza</t>
  </si>
  <si>
    <t>PPZ</t>
  </si>
  <si>
    <t>KFM_HCM_Q07 - E72 Phú Thuận</t>
  </si>
  <si>
    <t>6.Phô Mai Khối, Miếng</t>
  </si>
  <si>
    <t>MEIJI - SỮA THANH TRÙNG 200ML</t>
  </si>
  <si>
    <t>13275.87</t>
  </si>
  <si>
    <t>KFM_HCM_GVA - 446 Phạm Văn Bạch</t>
  </si>
  <si>
    <t>PVB</t>
  </si>
  <si>
    <t>MEIJI - SỮA THANH TRÙNG VỊ CÀ PHÊ 200 ML</t>
  </si>
  <si>
    <t>12375.00</t>
  </si>
  <si>
    <t>MEIJI - SỮA THANH TRÙNG SOCOLA 200ML</t>
  </si>
  <si>
    <t>13684.77</t>
  </si>
  <si>
    <t>5.Kem Hộp Trung</t>
  </si>
  <si>
    <t>6.Kem Hộp Trung</t>
  </si>
  <si>
    <t>MEIJI - SỮA THANH TRÙNG VỊ DÂU TÂY 200 ML</t>
  </si>
  <si>
    <t>KFM_HCM_BCH - 511 Quốc Lộ 50</t>
  </si>
  <si>
    <t>Q50</t>
  </si>
  <si>
    <t>FOOD SOURCE - CÁ CHẼM PHI LÊ CẮT KHÚC SỐT BƠ CHANH 340G</t>
  </si>
  <si>
    <t>FARM BEST - KHOAI TÂY ĐÔNG LẠNH SỢI NHỎ 1KG</t>
  </si>
  <si>
    <t>50560.43</t>
  </si>
  <si>
    <t>VISSAN - NEM CHUA 100G</t>
  </si>
  <si>
    <t>KFM_HCM_Q07 - Lô CD L1-12 Q7 Riverside Đào Trí</t>
  </si>
  <si>
    <t>Q7R</t>
  </si>
  <si>
    <t>13140.06</t>
  </si>
  <si>
    <t>VISSAN - GIÒ LỤA ĐẶC BIỆT 500G</t>
  </si>
  <si>
    <t>85754.03</t>
  </si>
  <si>
    <t>VISSAN - GIÒ BÌ ỚT XIÊM 450G</t>
  </si>
  <si>
    <t>72418.08</t>
  </si>
  <si>
    <t>KFM_HCM_TDU - 59 Quốc Hương</t>
  </si>
  <si>
    <t>QHG</t>
  </si>
  <si>
    <t>VINAMILK - SỮA THANH TRÙNG KHÔNG ĐƯỜNG GREEN FARM 900ML</t>
  </si>
  <si>
    <t>36495.44</t>
  </si>
  <si>
    <t>VINAMILK - SỮA THANH TRÙNG RẤT ÍT ĐƯỜNG GREEN FARM 900ML</t>
  </si>
  <si>
    <t>36133.47</t>
  </si>
  <si>
    <t>VINAMILK - BÁNH CÔN KEM HÀNG KM</t>
  </si>
  <si>
    <t>2.CHILLED FOODS</t>
  </si>
  <si>
    <t>KFM_HCM_TPH - RS4 Richstar</t>
  </si>
  <si>
    <t>3.HAM AND SAUSAGES</t>
  </si>
  <si>
    <t>RS4</t>
  </si>
  <si>
    <t>4.Xúc Xích, Lạp Xưởng Tươi</t>
  </si>
  <si>
    <t>5.Salami</t>
  </si>
  <si>
    <t>VINAMILK - SCU PROBI NGHỆ MẬT ONG 4*130ML</t>
  </si>
  <si>
    <t>6.Salami</t>
  </si>
  <si>
    <t>25319.06</t>
  </si>
  <si>
    <t>VINAMILK - SCU PROBI LỰU ĐỎ ÍT ĐƯỜNG 130ML*4</t>
  </si>
  <si>
    <t>29397.02</t>
  </si>
  <si>
    <t>VINAMILK - SCU GREEN FARM 200ML</t>
  </si>
  <si>
    <t>15134.62</t>
  </si>
  <si>
    <t>VINAMILK - SỮA CHUA UỐNG GREEN FARM HƯƠNG VẢI HOA NHÀI CÓ THẠCH 200ML</t>
  </si>
  <si>
    <t>KFM_HCM_Q07 - C0.01 Riverside Phú Mỹ Hưng</t>
  </si>
  <si>
    <t>RVS</t>
  </si>
  <si>
    <t>19144.54</t>
  </si>
  <si>
    <t>VINAMILK - SỮA CHUA UỐNG GREEN FARM HƯƠNG CAM HOA BƯỞI CÓ THẠCH 200ML</t>
  </si>
  <si>
    <t>18794.16</t>
  </si>
  <si>
    <t>VINAMILK - SCU PROBI ÍT ĐƯỜNG 5*65ML</t>
  </si>
  <si>
    <t>4.Váng Sữa</t>
  </si>
  <si>
    <t>5.Váng Sữa</t>
  </si>
  <si>
    <t>19518.26</t>
  </si>
  <si>
    <t>6.Váng Sữa</t>
  </si>
  <si>
    <t>VINAMILK - SCU PROBI ÍT ĐƯỜNG 4*130ML</t>
  </si>
  <si>
    <t>25770.04</t>
  </si>
  <si>
    <t>KFM_HCM_Q07 - B0.02 Scenic Valley 2</t>
  </si>
  <si>
    <t>VINAMILK - SCU PROBI CÓ ĐƯỜNG 4*130ML</t>
  </si>
  <si>
    <t>26982.86</t>
  </si>
  <si>
    <t>VINAMILK - SCU PROBI CÓ ĐƯỜNG 400ML</t>
  </si>
  <si>
    <t>21498.98</t>
  </si>
  <si>
    <t>VINAMILK - SCU PROBI CÓ ĐƯỜNG 700ML</t>
  </si>
  <si>
    <t>35344.54</t>
  </si>
  <si>
    <t>VINAMILK - SCU PROBI HƯƠNG VIỆT QUẤT 65ML</t>
  </si>
  <si>
    <t>KFM_HCM_TDU - D1-1.24 SAFIRA Khang Điền</t>
  </si>
  <si>
    <t>SFR</t>
  </si>
  <si>
    <t>19688.16</t>
  </si>
  <si>
    <t>VINAMILK - SCU PROBI HƯƠNG VIỆT QUẤT 4*130ML</t>
  </si>
  <si>
    <t>27125.61</t>
  </si>
  <si>
    <t>MONTINIS - SCA VỊ XOÀI LỐC 4x55G</t>
  </si>
  <si>
    <t>VINAMILK - SCU PROBI HƯƠNG DỨA 5*65ML</t>
  </si>
  <si>
    <t>3.YOGURT</t>
  </si>
  <si>
    <t>19685.71</t>
  </si>
  <si>
    <t>4.Sữa Chua Ăn Hương Vị</t>
  </si>
  <si>
    <t>5.Sữa Chua Ăn Hương Trái Cây</t>
  </si>
  <si>
    <t>KFM_HCM_NBE - SH14-15 Saigon South Residences</t>
  </si>
  <si>
    <t>6.Sữa Chua Ăn Hương Trái Cây</t>
  </si>
  <si>
    <t>SSR</t>
  </si>
  <si>
    <t>VINAMILK - SCU PROBI ĐƯỜNG 65ML</t>
  </si>
  <si>
    <t>21328.35</t>
  </si>
  <si>
    <t>VINAMILK - SCU PROBI HƯƠNG DÂU 65ML.</t>
  </si>
  <si>
    <t>19711.46</t>
  </si>
  <si>
    <t>VINAMILK - SCU PROBI HƯƠNG DƯA GANG 65ML.</t>
  </si>
  <si>
    <t>19624.65</t>
  </si>
  <si>
    <t>KFM_HCM_Q06 - 229A Tân Hòa Đông</t>
  </si>
  <si>
    <t>VINAMILK - SCA TRÂN CHÂU ĐƯỜNG ĐEN 100G</t>
  </si>
  <si>
    <t>7419.46</t>
  </si>
  <si>
    <t>VINAMILK - SCA GREEN FARM ÍT ĐƯỜNG 100G</t>
  </si>
  <si>
    <t>5844.81</t>
  </si>
  <si>
    <t>VINAMILK - SCA LỰU ĐỎ ÍT ĐƯỜNG 100G</t>
  </si>
  <si>
    <t>5312.41</t>
  </si>
  <si>
    <t>KFM_HCM_TDU - 02 Tạ Hiện</t>
  </si>
  <si>
    <t>THN</t>
  </si>
  <si>
    <t>VINAMILK - SCA NHA ĐAM ÍT ĐƯỜNG CÓ COLLAGEN 100G</t>
  </si>
  <si>
    <t>6409.29</t>
  </si>
  <si>
    <t>4.Kem Cây</t>
  </si>
  <si>
    <t>5.Kem Que</t>
  </si>
  <si>
    <t>6.Kem Que</t>
  </si>
  <si>
    <t>VINAMILK - SCA VIỆT QUẤT ÍT ĐƯỜNG 100G</t>
  </si>
  <si>
    <t>6467.48</t>
  </si>
  <si>
    <t>VINAMILK - SCA GREEN FARM CAO ĐẠM MẬT ONG TỰ NHIÊN NGŨ CỐC 123G</t>
  </si>
  <si>
    <t>21713.30</t>
  </si>
  <si>
    <t>KFM_HCM_Q07 - 31 Tân Mỹ</t>
  </si>
  <si>
    <t>TMY</t>
  </si>
  <si>
    <t>VINAMILK - SCA GREEN FARM CAO ĐẠM CÀ PHÊ TỰ NHIÊN NGŨ CỐC 123G</t>
  </si>
  <si>
    <t>21503.10</t>
  </si>
  <si>
    <t>VINAMILK - SCA 9 LOẠI HẠT 100G</t>
  </si>
  <si>
    <t>8385.71</t>
  </si>
  <si>
    <t>VINAMILK - SCA YẾN MẠCH XOÀI CHANH DÂY 100G</t>
  </si>
  <si>
    <t>KFM_HCM_TDU - 46 Trần Não</t>
  </si>
  <si>
    <t>TNO</t>
  </si>
  <si>
    <t>VINAMILK - SCA NẾP CẨM 100G</t>
  </si>
  <si>
    <t>4.Kem Viên</t>
  </si>
  <si>
    <t>PT1596562</t>
  </si>
  <si>
    <t>6629.69</t>
  </si>
  <si>
    <t>5.Kem Viên</t>
  </si>
  <si>
    <t>6.Kem Viên</t>
  </si>
  <si>
    <t>VINAMILK - KEM DỪA 400ML</t>
  </si>
  <si>
    <t>36662.75</t>
  </si>
  <si>
    <t>VINAMILK - KEM KHOAI MÔN 400ML</t>
  </si>
  <si>
    <t>KFM_HCM_GVA - 195 Thống Nhất</t>
  </si>
  <si>
    <t>36080.84</t>
  </si>
  <si>
    <t>TNT</t>
  </si>
  <si>
    <t>VINAMILK - KEM GELATO TIRAMISU 90ML</t>
  </si>
  <si>
    <t>17018.36</t>
  </si>
  <si>
    <t>VINAMILK - KEM GELATO MATCHA 90ML</t>
  </si>
  <si>
    <t>29272.34</t>
  </si>
  <si>
    <t>VINAMILK - KEM GELATO DỪA 90ML</t>
  </si>
  <si>
    <t>KFM_HCM_Q10 - BB17 Trường Sơn</t>
  </si>
  <si>
    <t>19627.33</t>
  </si>
  <si>
    <t>TSO</t>
  </si>
  <si>
    <t>VINAMILK - SCA NHA ĐAM 100G</t>
  </si>
  <si>
    <t>6731.41</t>
  </si>
  <si>
    <t>VINAMILK - SCA KHÔNG ĐƯỜNG 100G</t>
  </si>
  <si>
    <t>KFM_HCM_TPH - 66 Trương Vĩnh Ký</t>
  </si>
  <si>
    <t>TVK</t>
  </si>
  <si>
    <t>5402.30</t>
  </si>
  <si>
    <t>VINAMILK - SCA CÓ ĐƯỜNG 100G</t>
  </si>
  <si>
    <t>VINAMILK - SCA DÂU 100G</t>
  </si>
  <si>
    <t>6583.16</t>
  </si>
  <si>
    <t>VINAMILK - SCA TRÁI CÂY 100G</t>
  </si>
  <si>
    <t>6642.27</t>
  </si>
  <si>
    <t>KFM_HCM_TDU - S06.06 Vinhomes Grand Park</t>
  </si>
  <si>
    <t>VGP</t>
  </si>
  <si>
    <t>VINAMILK - SCA ÍT ĐƯỜNG 100G</t>
  </si>
  <si>
    <t>5423.65</t>
  </si>
  <si>
    <t>VINAMILK - PHÔ MAI 120G</t>
  </si>
  <si>
    <t>27684.05</t>
  </si>
  <si>
    <t>5.Kem Cây Đóng Hộp</t>
  </si>
  <si>
    <t>6.Kem Cây Đóng Hộp</t>
  </si>
  <si>
    <t>CJ CẦU TRE - CHẢ GIÒ REAL THỊT 400G</t>
  </si>
  <si>
    <t>KFM_HCM_TDU - S10.02 Vinhomes Grand Park</t>
  </si>
  <si>
    <t>45447.24</t>
  </si>
  <si>
    <t>VH2</t>
  </si>
  <si>
    <t>CJ CẦU TRE - CHẢ GIÒ REAL HẢI SẢN 400G</t>
  </si>
  <si>
    <t>PT1592343</t>
  </si>
  <si>
    <t>46253.48</t>
  </si>
  <si>
    <t>CJ CẦU TRE - CHẢ GIÒ BÁNH TRÁNG ĐẶC BIỆT HẢI SẢN 500G</t>
  </si>
  <si>
    <t>46743.25</t>
  </si>
  <si>
    <t>CJ CẦU TRE - CHẢ GIÒ BÁNH TRÁNG CHAY 500G</t>
  </si>
  <si>
    <t>32686.96</t>
  </si>
  <si>
    <t>CJ CẦU TRE - CHẢ GIÒ DA XỐP NHÂN TÔM &amp; THỊT 400G</t>
  </si>
  <si>
    <t>45233.68</t>
  </si>
  <si>
    <t>KFM_HCM_TDU - S1.05 Vinhomes Grand Park</t>
  </si>
  <si>
    <t>VH3</t>
  </si>
  <si>
    <t>CJ CẦU TRE - CHẢ GIÒ BÁNH RẾ HẢI SẢN 500G</t>
  </si>
  <si>
    <t>54599.71</t>
  </si>
  <si>
    <t>CJ CẦU TRE - CHẢ RAM KIỂU MIỀN TRUNG NHÂN TÔM &amp; THỊT 210G</t>
  </si>
  <si>
    <t>38952.99</t>
  </si>
  <si>
    <t>KFM_HCM_TDU - S07.02 Vinhomes Grand Park</t>
  </si>
  <si>
    <t>VH4</t>
  </si>
  <si>
    <t>CJ CẦU TRE - CHẢ GIÒ GIA ĐÌNH VỊ TÔM MỰC 440G</t>
  </si>
  <si>
    <t>58182.06</t>
  </si>
  <si>
    <t>CJ CẦU TRE - CHẢ GIÒ DA GẠO HẢI SẢN 400G</t>
  </si>
  <si>
    <t>43365.48</t>
  </si>
  <si>
    <t>CJ CẦU TRE - HÁ CẢO MINI 500G</t>
  </si>
  <si>
    <t>52399.89</t>
  </si>
  <si>
    <t>KFM_HCM_TDU - S03.05 Vinhomes Grand Park</t>
  </si>
  <si>
    <t>VH5</t>
  </si>
  <si>
    <t>CJ CẦU TRE - HÁ CẢO NHÂN TÔM CẢI BÓ XÔI 300G</t>
  </si>
  <si>
    <t>42036.39</t>
  </si>
  <si>
    <t>3.PASTRY AND DESSERTS</t>
  </si>
  <si>
    <t>4.Khoai Tây ĐL</t>
  </si>
  <si>
    <t>5.Khoai Tây ĐL Cắt Miếng</t>
  </si>
  <si>
    <t>CJ CẦU TRE - CHẢ LỤA THƯỢNG HẠNG 500G</t>
  </si>
  <si>
    <t>CÂY</t>
  </si>
  <si>
    <t>6.Khoai Tây ĐL Cắt Miếng</t>
  </si>
  <si>
    <t>95418.02</t>
  </si>
  <si>
    <t>BIBIGO - BÁNH XẾP MANDU NHÂN THỊT 350G</t>
  </si>
  <si>
    <t>45727.61</t>
  </si>
  <si>
    <t>KFM_HCM_TDU - GH5 Vinhomes Grand Park</t>
  </si>
  <si>
    <t>VH6</t>
  </si>
  <si>
    <t>BIBIGO - BÁNH XẾP MANDU NHÂN THỊT 175G</t>
  </si>
  <si>
    <t>24072.74</t>
  </si>
  <si>
    <t>BIBIGO - BÁNH XẾP MANDU NHÂN HẢI SẢN 350G</t>
  </si>
  <si>
    <t>39374.44</t>
  </si>
  <si>
    <t>BIBIGO - BÁNH XẾP MANDU NHÂN HẢI SẢN 175G</t>
  </si>
  <si>
    <t>KFM_HCM_TDU - BS11 Vinhomes Grand Park</t>
  </si>
  <si>
    <t>VH7</t>
  </si>
  <si>
    <t>20835.93</t>
  </si>
  <si>
    <t>BIBIGO - BÁNH XẾP MANDU NHÂN THỊT VÀ BẮP 350G</t>
  </si>
  <si>
    <t>PT1592319</t>
  </si>
  <si>
    <t>44880.89</t>
  </si>
  <si>
    <t>5.Khoai Tây ĐL Sợi Lớn</t>
  </si>
  <si>
    <t>6.Khoai Tây ĐL Sợi Lớn</t>
  </si>
  <si>
    <t>BIBIGO - BÁNH XẾP KIỂU HÀN QUỐC 365 THỊT VÀ RAU CỦ 350G</t>
  </si>
  <si>
    <t>40574.53</t>
  </si>
  <si>
    <t>KFM_HCM_BTH - 54 Vũ Huy Tấn</t>
  </si>
  <si>
    <t>BIBIGO - BÁNH XẾP KIỂU HÀN QUỐC 365 HẢI SẢN THẬP CẨM 250G (COMBO 1+1)</t>
  </si>
  <si>
    <t>VHT</t>
  </si>
  <si>
    <t>48599.58</t>
  </si>
  <si>
    <t>CJ CẦU TRE - BỘ ĐÔI VIÊN HẢI SẢN PHÚ QUÝ 375G</t>
  </si>
  <si>
    <t>36871.72</t>
  </si>
  <si>
    <t>CJ CẦU TRE - LẨU THẢ LONG CUNG 300G</t>
  </si>
  <si>
    <t>35456.20</t>
  </si>
  <si>
    <t>KFM_HCM_TPH - 128 Vườn Lài</t>
  </si>
  <si>
    <t>VLA</t>
  </si>
  <si>
    <t>BIBIGO - BÁNH CUỘN XÚC XÍCH PHÔ MAI 195G</t>
  </si>
  <si>
    <t>33274.81</t>
  </si>
  <si>
    <t>CJ CẦU TRE - XÚC XÍCH ỨC GÀ COCKTAIL PHÔ MAI 200G</t>
  </si>
  <si>
    <t>19266.27</t>
  </si>
  <si>
    <t>LOTHAMILK - SỮA THANH TRÙNG KHÔNG ĐƯỜNG 946ML</t>
  </si>
  <si>
    <t>28687.46</t>
  </si>
  <si>
    <t>KFM_HCM_TDU - 02 Nguyễn Thị Nhung</t>
  </si>
  <si>
    <t>LOTHAMILK - SỮA THANH TRÙNG KHÔNG ĐƯỜNG CHAI 1760ML</t>
  </si>
  <si>
    <t>VPC</t>
  </si>
  <si>
    <t>53296.98</t>
  </si>
  <si>
    <t>PT1592882</t>
  </si>
  <si>
    <t>LOTHAMILK - SỮA THANH TRÙNG KHÔNG ĐƯỜNG CHAI 473ML</t>
  </si>
  <si>
    <t>BÌNH</t>
  </si>
  <si>
    <t>18545.39</t>
  </si>
  <si>
    <t>LOTHAMILK - SCA NHA ĐAM 95G</t>
  </si>
  <si>
    <t>3267.50</t>
  </si>
  <si>
    <t>LOTHAMILK - SỮA THANH TRÙNG ÍT ĐƯỜNG 500ML</t>
  </si>
  <si>
    <t>5.Kem Sữa Nấu</t>
  </si>
  <si>
    <t>KFM_HCM_BTH - 86B Vũ Tùng</t>
  </si>
  <si>
    <t>6.Kem Sữa Nấu</t>
  </si>
  <si>
    <t>18448.56</t>
  </si>
  <si>
    <t>VTG</t>
  </si>
  <si>
    <t>LOTHAMILK - SỮA THANH TRÙNG ÍT ĐƯỜNG 857ML</t>
  </si>
  <si>
    <t>30226.04</t>
  </si>
  <si>
    <t>PT1592837</t>
  </si>
  <si>
    <t>LOTHAMILK - SỮA THANH TRÙNG CÓ ĐƯỜNG 250ML</t>
  </si>
  <si>
    <t>11282.47</t>
  </si>
  <si>
    <t>LOTHAMILK - SỮA THANH TRÙNG CÓ ĐƯỜNG 857ML</t>
  </si>
  <si>
    <t>30354.96</t>
  </si>
  <si>
    <t>KFM_HCM_BCH - D-2.01A Westgate An Gia</t>
  </si>
  <si>
    <t>LOTHAMILK - SỮA THANH TRÙNG CÓ ĐƯỜNG CHAI 1760ML</t>
  </si>
  <si>
    <t>WGA</t>
  </si>
  <si>
    <t>4.Bơ</t>
  </si>
  <si>
    <t>53437.22</t>
  </si>
  <si>
    <t>5.Bơ Lạt</t>
  </si>
  <si>
    <t>6.Bơ Lạt Khối</t>
  </si>
  <si>
    <t>LOTHAMILK - SỮA THANH TRÙNG CÓ ĐƯỜNG CHAI 473ML</t>
  </si>
  <si>
    <t>18613.38</t>
  </si>
  <si>
    <t>LOTHAMILK - SCU CÓ ĐƯỜNG CHAI 857ML</t>
  </si>
  <si>
    <t>33737.20</t>
  </si>
  <si>
    <t>6.Phô Mai Khác</t>
  </si>
  <si>
    <t>LOTHAMILK - SCU CHAI 1760ML</t>
  </si>
  <si>
    <t>61193.40</t>
  </si>
  <si>
    <t>LOTHAMILK - SCU THANH TRÙNG CÓ ĐƯỜNG CHAI 473ML</t>
  </si>
  <si>
    <t>6.Phô Mai Phết</t>
  </si>
  <si>
    <t>20379.48</t>
  </si>
  <si>
    <t>LOTHAMILK - SCA CÓ ĐƯỜNG 95G</t>
  </si>
  <si>
    <t>2873.32</t>
  </si>
  <si>
    <t>LEGOURMET - XÚC XÍCH VƯỜN BIA 10CM, 200G</t>
  </si>
  <si>
    <t>30395.96</t>
  </si>
  <si>
    <t>LEGOURMET - XÚC XÍCH DELI SUMO 500G</t>
  </si>
  <si>
    <t>55686.89</t>
  </si>
  <si>
    <t>AJINOMOTO - BÁNH XẾP KIỂU NHẬT GYOZA NHÂN THỊT HEO VÀ GÀ 114G</t>
  </si>
  <si>
    <t>18302.28</t>
  </si>
  <si>
    <t>AJINOMOTO - THỊT HEO CHIÊN XÙ KIỂU NHẬT 240G</t>
  </si>
  <si>
    <t>44050.80</t>
  </si>
  <si>
    <t>NUTIMILK - SỮA CHUA CÓ ĐƯỜNG HŨ 100G</t>
  </si>
  <si>
    <t>4.Thuỷ Hải Sản ĐL Khác</t>
  </si>
  <si>
    <t>HŨ</t>
  </si>
  <si>
    <t>5.Hàu, Vẹm, Sò, Ốc ĐL</t>
  </si>
  <si>
    <t>6.Hàu, Vẹm, Sò, Ốc ĐL</t>
  </si>
  <si>
    <t>NUTIMILK - SỮA CHUA NHA ĐAM HŨ 100G</t>
  </si>
  <si>
    <t>5140.97</t>
  </si>
  <si>
    <t>3.OTHER CHILLED PRODUCTS</t>
  </si>
  <si>
    <t>4.Sản Phẩm Mát Khác</t>
  </si>
  <si>
    <t>NUTIMILK - SỮA CHUA UỐNG MEN SỐNG LỐC 5*65ML</t>
  </si>
  <si>
    <t>5.Sản Phẩm Mát Khác</t>
  </si>
  <si>
    <t>6.Sản Phẩm Mát Khác</t>
  </si>
  <si>
    <t>16666.67</t>
  </si>
  <si>
    <t>NUTIMILK - SCA ÍT ĐƯỜNG 100G</t>
  </si>
  <si>
    <t>4276.29</t>
  </si>
  <si>
    <t>CP - XÚC XÍCH COCKTAIL XÔNG KHÓI 250G</t>
  </si>
  <si>
    <t>24217.78</t>
  </si>
  <si>
    <t>Ngày phát sinh</t>
  </si>
  <si>
    <t>CP - XÚC XÍCH PHÔ MAI TAN CHẢY 200G</t>
  </si>
  <si>
    <t>40952.10</t>
  </si>
  <si>
    <t>CP - XÚC XÍCH MEISTERS WURST PREMIUM 200G</t>
  </si>
  <si>
    <t>29041.52</t>
  </si>
  <si>
    <t>CP - TÀU HŨ TRỨNG 220G</t>
  </si>
  <si>
    <t>8783.91</t>
  </si>
  <si>
    <t>HẢI NAM - MỰC TRỨNG NC 12UP 500G</t>
  </si>
  <si>
    <t>120299.65</t>
  </si>
  <si>
    <t>Số lượng hư hỏng</t>
  </si>
  <si>
    <t>4.Sản Phẩm Ủ Muối, Xông Khói</t>
  </si>
  <si>
    <t>HẢI NAM - TÔM KHÔ SIZE L 100G</t>
  </si>
  <si>
    <t>PT gốc</t>
  </si>
  <si>
    <t>5.Sản Phẩm Xông Khói</t>
  </si>
  <si>
    <t>6.Cá Hồi Xông Khói</t>
  </si>
  <si>
    <t>104839.46</t>
  </si>
  <si>
    <t>HẢI NAM - MỰC ỐNG NCLS LOẠI A 10-12CM XẾP 500G</t>
  </si>
  <si>
    <t>122550.00</t>
  </si>
  <si>
    <t>HẢI NAM - MỰC ỐNG NCLS LOẠI A 15-20CM XẾP 500G</t>
  </si>
  <si>
    <t>132181.88</t>
  </si>
  <si>
    <t>HẢI NAM - ĐẦU MỰC ỐNG LOẠI A XẾP KHAY 500G</t>
  </si>
  <si>
    <t>71321.25</t>
  </si>
  <si>
    <t>HẢI NAM - SÒ ĐIỆP CAO CỒI SỐNG LOẠI A IQF 200G</t>
  </si>
  <si>
    <t>Chill - Miền Đông - SCF - Quá Cảnh</t>
  </si>
  <si>
    <t>Lốc</t>
  </si>
  <si>
    <t>PT1580307</t>
  </si>
  <si>
    <t>PT1586020</t>
  </si>
  <si>
    <t>PT1592579</t>
  </si>
  <si>
    <t>76122.61</t>
  </si>
  <si>
    <t>TRBA2095039</t>
  </si>
  <si>
    <t>ĐỨC VIỆT - XÚC XÍCH VƯỜN BIA 450G</t>
  </si>
  <si>
    <t>55791.07</t>
  </si>
  <si>
    <t>TO223974</t>
  </si>
  <si>
    <t>O'FOOD - SỦI CẢO NHÂN THỊT HEO RAU CỦ 450G</t>
  </si>
  <si>
    <t>5.Cá ĐL Khác</t>
  </si>
  <si>
    <t>22033.98</t>
  </si>
  <si>
    <t>6.Cá ĐL Khác</t>
  </si>
  <si>
    <t>ĐỨC VIỆT - XÚC XÍCH PHÔ MAI CHEESY 250G</t>
  </si>
  <si>
    <t>Mã thùng thiếu</t>
  </si>
  <si>
    <t>Mã thùng thừa</t>
  </si>
  <si>
    <t>29359.74</t>
  </si>
  <si>
    <t>Mã chuyển hàng thừa</t>
  </si>
  <si>
    <t>SL Thiếu (Chênh lệch)</t>
  </si>
  <si>
    <t>ĐỨC VIỆT - XÚC XÍCH SỤN NƯỚNG BULGOGI 450G</t>
  </si>
  <si>
    <t>SL Thừa (Nhận dư)</t>
  </si>
  <si>
    <t>Chênh lệch thừa - thiếu</t>
  </si>
  <si>
    <t>39772.95</t>
  </si>
  <si>
    <t>JONGGA - KIM CHI CẢI THẢO CẮT LÁT 450G</t>
  </si>
  <si>
    <t>19902.69</t>
  </si>
  <si>
    <t>TRBOPS225, PT1590718-T001</t>
  </si>
  <si>
    <t>6.Phô Mai Hun Khói</t>
  </si>
  <si>
    <t>JONGGA - KIM CHI CẢI THẢO CẮT LÁT 150G</t>
  </si>
  <si>
    <t>8136.22</t>
  </si>
  <si>
    <t>O'FOOD - CHẢ GIÒ DA XỐP HẢI SẢN 300G</t>
  </si>
  <si>
    <t>16904.85</t>
  </si>
  <si>
    <t>pick sai code: 11742 - 4</t>
  </si>
  <si>
    <t>JONGGA - KIM CHI CỦ CẢI 450G</t>
  </si>
  <si>
    <t>PT1591622</t>
  </si>
  <si>
    <t>1.BAKERY AND DELICA</t>
  </si>
  <si>
    <t>25753.17</t>
  </si>
  <si>
    <t>2.BAKERY</t>
  </si>
  <si>
    <t>3.CAKES</t>
  </si>
  <si>
    <t>DC thao tác sai</t>
  </si>
  <si>
    <t>4.BÁNH LẠNH</t>
  </si>
  <si>
    <t>5.BÁNH LẠNH KHÁC</t>
  </si>
  <si>
    <t>ÁNH HỒNG - BÁNH FLAN 6*54G</t>
  </si>
  <si>
    <t>6.BÁNH CHEESE CAKE</t>
  </si>
  <si>
    <t>35219.79</t>
  </si>
  <si>
    <t>TRBPHG4008</t>
  </si>
  <si>
    <t>ÁNH HỒNG - BÁNH FLAN CARAMEL 6*100G</t>
  </si>
  <si>
    <t>52700.66</t>
  </si>
  <si>
    <t>PT1591579</t>
  </si>
  <si>
    <t>ÁNH HỒNG - BÁNH FLAN CARAMEL CAO CẤP 2*80G</t>
  </si>
  <si>
    <t>19942.19</t>
  </si>
  <si>
    <t>SENTA-SET CANH TIỀM SÂM DÂY NGỌC LINH 300G</t>
  </si>
  <si>
    <t>ÁNH HỒNG - BÁNH FLAN CARAMEL CAFE SỮA DỪA 82G</t>
  </si>
  <si>
    <t>TRBPHG5727</t>
  </si>
  <si>
    <t>20078.00</t>
  </si>
  <si>
    <t>BOTTEGA ZELACHI - PHÔ MAI MOZZARELLA KHỐI 200G</t>
  </si>
  <si>
    <t>66594.67</t>
  </si>
  <si>
    <t>BOTTEGA ZELACHI - PHÔ MAI MOZZARELLA BÀO 200G</t>
  </si>
  <si>
    <t>SAMHO - SUMIRI CÀNG CUA HOÀNG ĐẾ 70G</t>
  </si>
  <si>
    <t>64810.60</t>
  </si>
  <si>
    <t>TRBA176660</t>
  </si>
  <si>
    <t>TH TRUE MILK - SC MEN SỐNG TRÁI CÂY TỰ NHIÊN 100G</t>
  </si>
  <si>
    <t>PT1592137</t>
  </si>
  <si>
    <t>7092.28</t>
  </si>
  <si>
    <t>TH TRUE MILK - SC MEN SỐNG VIỆT QUẤT TỰ NHIÊN 100G</t>
  </si>
  <si>
    <t>6.Bánh Hotteok</t>
  </si>
  <si>
    <t>7094.29</t>
  </si>
  <si>
    <t>TRBNTN110726110, TRBNTN202</t>
  </si>
  <si>
    <t>TH TRUE MILK - SCU HƯƠNG DÂU 85*4 ML</t>
  </si>
  <si>
    <t>3.HOTPOT AND FRIED</t>
  </si>
  <si>
    <t>21237.97</t>
  </si>
  <si>
    <t>PT1591351</t>
  </si>
  <si>
    <t>4.Món Chiên, Nướng</t>
  </si>
  <si>
    <t>5.Chiên Nướng ĐL Khác</t>
  </si>
  <si>
    <t>6.Phô Mai Chiên Nướng</t>
  </si>
  <si>
    <t>TH TRUE MILK - SC CÓ ĐƯỜNG 100G</t>
  </si>
  <si>
    <t>6072.57</t>
  </si>
  <si>
    <t>TH TRUE MILK - SC NHA ĐAM TỰ NHIÊN 100G</t>
  </si>
  <si>
    <t>TH TRUE MILK - SCA DỪA</t>
  </si>
  <si>
    <t>3.FRESH MILK</t>
  </si>
  <si>
    <t>TRBTMY5704, TRBTMY6261</t>
  </si>
  <si>
    <t>4.Sữa Thanh Trùng Lactose Free</t>
  </si>
  <si>
    <t>7094.98</t>
  </si>
  <si>
    <t>5.Sữa Thanh Trùng Lactose Free</t>
  </si>
  <si>
    <t>6.Sữa Thanh Trùng Lactose Free Size L</t>
  </si>
  <si>
    <t>PT1591520</t>
  </si>
  <si>
    <t>TRBECG223, TRBECG914</t>
  </si>
  <si>
    <t>TH TRUE MILK - SC VỊ TỰ NHIÊN 100G</t>
  </si>
  <si>
    <t>PT1591537</t>
  </si>
  <si>
    <t>6167.26</t>
  </si>
  <si>
    <t>6.Sữa Thanh Trùng Lactose Free Size S</t>
  </si>
  <si>
    <t>TH TRUE MILK - SC ÍT ĐƯỜNG 100G</t>
  </si>
  <si>
    <t>6168.43</t>
  </si>
  <si>
    <t>TH TRUE MILK - PHÔ MAI TƯƠI MOZZARELLA GÓI 4X25G</t>
  </si>
  <si>
    <t>TRBA141770, TRBA1415709</t>
  </si>
  <si>
    <t>4.Sữa Thanh Trùng Không Đường</t>
  </si>
  <si>
    <t>33279.72</t>
  </si>
  <si>
    <t>5.Sữa Thanh Trùng Không Đường</t>
  </si>
  <si>
    <t>6.Sữa Thanh Trùng Không Đường Size L</t>
  </si>
  <si>
    <t>PT1591004</t>
  </si>
  <si>
    <t>TH TRUE MILK - BƠ LẠT TỰ NHIÊN VỈ 10X10G</t>
  </si>
  <si>
    <t>28482.09</t>
  </si>
  <si>
    <t>TH TRUE MILK - SCA NẾP CẨM 110G</t>
  </si>
  <si>
    <t>4.Sữa Thanh Trùng Hương Vị</t>
  </si>
  <si>
    <t>5.Sữa Thanh Trùng Hương Vị Có Đường</t>
  </si>
  <si>
    <t>8869.97</t>
  </si>
  <si>
    <t>6.Sữa Thanh Trùng Hương Vị Có Đường Size L</t>
  </si>
  <si>
    <t>TH TRUE MILK - SCA NGŨ CỐC CA CAO 110G</t>
  </si>
  <si>
    <t>11705.09</t>
  </si>
  <si>
    <t>LÊ NÂU NỘI ĐỊA TRUNG HỘP 2 TRÁI</t>
  </si>
  <si>
    <t>TRBTSO5709, TRBTSO6076</t>
  </si>
  <si>
    <t>OG PARTY - TÔM TEMPURA 240G</t>
  </si>
  <si>
    <t>67945.89</t>
  </si>
  <si>
    <t>PT1592144</t>
  </si>
  <si>
    <t>OG PARTY - CHẢ MỰC 240G</t>
  </si>
  <si>
    <t>63661.55</t>
  </si>
  <si>
    <t>6.Sữa Thanh Trùng Hương Vị Có Đường Size S</t>
  </si>
  <si>
    <t>HỖN HỢP BẮP CẢI TRẮNG VÀ CÀ RỐT THÁI SỢI (ĐÃ RỬA SẠCH) 200G</t>
  </si>
  <si>
    <t>OG BLUE - CỒI SÒ ĐIỆP NHẬT 240G</t>
  </si>
  <si>
    <t>242000.00</t>
  </si>
  <si>
    <t>TRBTSO4003, TRBTSO6078</t>
  </si>
  <si>
    <t>OG BLUE - CÁ SABA BIỂN NAUY PHI LÊ 250G</t>
  </si>
  <si>
    <t>PT1592115</t>
  </si>
  <si>
    <t>58504.60</t>
  </si>
  <si>
    <t>OG BLUE - CÁ SABA BIỂN NAUY TẨM GIA VỊ (SATE) 400G</t>
  </si>
  <si>
    <t>78850.00</t>
  </si>
  <si>
    <t>TRBA110198, TRBA1106268</t>
  </si>
  <si>
    <t>OG PARTY - MỰC VÒNG XÙ 200G</t>
  </si>
  <si>
    <t>PT1591819</t>
  </si>
  <si>
    <t>27342.60</t>
  </si>
  <si>
    <t>ANDROS - DÂU ĐÔNG LẠNH 600G</t>
  </si>
  <si>
    <t>91700.00</t>
  </si>
  <si>
    <t>ANDROS - DÂU TÂY ĐÔNG LẠNH 300G</t>
  </si>
  <si>
    <t>61986.57</t>
  </si>
  <si>
    <t>TRBLVY5614, TRBLTRBLVY6266VY6256</t>
  </si>
  <si>
    <t>ANDROS - VIỆT QUẤT ĐÔNG LẠNH 300G</t>
  </si>
  <si>
    <t>PT1591300</t>
  </si>
  <si>
    <t>65663.03</t>
  </si>
  <si>
    <t>ANDROS - TRÁI MỌNG ĐỎ TỔNG HỢP ĐÔNG LẠNH 600G</t>
  </si>
  <si>
    <t>4.Sữa Chua Ăn Thường</t>
  </si>
  <si>
    <t>151584.57</t>
  </si>
  <si>
    <t>5.Sữa Chua Ăn Thường Không Đường</t>
  </si>
  <si>
    <t>6.Sữa Chua Ăn Thường Không Đường</t>
  </si>
  <si>
    <t>BẮC ÂU - NẤM KIM CHÂM VN HỮU CƠ 150G</t>
  </si>
  <si>
    <t>TRBTTRBA2355956RBA2355956A2355</t>
  </si>
  <si>
    <t>8894.72</t>
  </si>
  <si>
    <t>PT1591699</t>
  </si>
  <si>
    <t>BẮC ÂU - NẤM ĐÙI GÀ VN HỮU CƠ 250G</t>
  </si>
  <si>
    <t>23570.36</t>
  </si>
  <si>
    <t>BẮC ÂU - NẤM ĐÙI GÀ BABY VN HỮU CƠ 250G</t>
  </si>
  <si>
    <t>27234.88</t>
  </si>
  <si>
    <t>TRBA2356032</t>
  </si>
  <si>
    <t>ÔNG KIM'S - KIM CHI CẢI THẢO CẮT LÁT 300G</t>
  </si>
  <si>
    <t>PT1591904</t>
  </si>
  <si>
    <t>16323.75</t>
  </si>
  <si>
    <t>CJ CẦU TRE - CƠM RANG DƯA BÒ 210G</t>
  </si>
  <si>
    <t>16087.17</t>
  </si>
  <si>
    <t>5.Sữa Chua Ăn Hương Khác</t>
  </si>
  <si>
    <t>6.Sữa Chua Ăn Hương Khác</t>
  </si>
  <si>
    <t>BIBIGO - BÁNH RÁN KIỂU HÀN QUỐC HOTTEOK MOZZARELLA 300G</t>
  </si>
  <si>
    <t>61056.95</t>
  </si>
  <si>
    <t>BIBIGO - KIM CHI MỰC THƯỢNG HẠNG 55G</t>
  </si>
  <si>
    <t>25857.14</t>
  </si>
  <si>
    <t>BIBIGO - KIM CHI CẢI THẢO CÂY 500G</t>
  </si>
  <si>
    <t>31755.97</t>
  </si>
  <si>
    <t>BIBIGO - BÁNH RÁN KIỂU HÀN QUỐC HOTTEOK NHÂN PIZZA 300G</t>
  </si>
  <si>
    <t>3.DRINKING YOGURT</t>
  </si>
  <si>
    <t>4.Sữa Chua Uống Hương Vị</t>
  </si>
  <si>
    <t>60873.43</t>
  </si>
  <si>
    <t>5.Sữa Chua Uống Hương Vị</t>
  </si>
  <si>
    <t>6.Sữa Chua Uống Hương Dâu</t>
  </si>
  <si>
    <t>O'FOOD - BÁNH GẠO CHẢ CÁ 340G</t>
  </si>
  <si>
    <t>26607.00</t>
  </si>
  <si>
    <t>ĐÀ LẠT MILK -  SỮA TƯƠI THANH TRÙNG ÍT ĐƯỜNG 180ML</t>
  </si>
  <si>
    <t>9180.00</t>
  </si>
  <si>
    <t>6.Sữa Chua Uống Hương Việt Quất</t>
  </si>
  <si>
    <t>ĐÀ LẠT MILK -  SỮA TƯƠI THANH TRÙNG ÍT ĐƯỜNG 450ML</t>
  </si>
  <si>
    <t>18900.00</t>
  </si>
  <si>
    <t>ĐÀ LẠT MILK -  SỮA TƯƠI THANH TRÙNG CHUỐI HỘP 180ML</t>
  </si>
  <si>
    <t>6.Sữa Chua Uống Hương Cam</t>
  </si>
  <si>
    <t>SANWAN-CHÀ LÀ NGUYÊN CÀNH 500G</t>
  </si>
  <si>
    <t>98220.13</t>
  </si>
  <si>
    <t>4.Sữa Chua Uống Truyền Thống</t>
  </si>
  <si>
    <t>5.Sữa Chua Uống Truyền Thống</t>
  </si>
  <si>
    <t>6.Sữa Chua Uống Truyền Thống</t>
  </si>
  <si>
    <t>CP - GÀ CHIÊN POPCORN 300G</t>
  </si>
  <si>
    <t>31343.02</t>
  </si>
  <si>
    <t>CP - GÀ KARAAGE CHIÊN GIÒN 300G</t>
  </si>
  <si>
    <t>4.Sữa Chua Ăn Hy Lạp</t>
  </si>
  <si>
    <t>5.Sữa Chua Ăn Hy Lạp Nguyên Chất</t>
  </si>
  <si>
    <t>6.Sữa Chua Ăn Hy Lạp Nguyên Chất</t>
  </si>
  <si>
    <t>39627.31</t>
  </si>
  <si>
    <t>CP - GÀ NUGGET HÌNH VÒNG 300G</t>
  </si>
  <si>
    <t>30542.46</t>
  </si>
  <si>
    <t>CP - GÀ FINGERS CHIÊN GIÒN 300G</t>
  </si>
  <si>
    <t>5.Sữa Chua Ăn Hy Lạp Hương Vị</t>
  </si>
  <si>
    <t>6.Sữa Chua Ăn Hy Lạp Hương Vị</t>
  </si>
  <si>
    <t>51849.91</t>
  </si>
  <si>
    <t>THỌ PHÁT - BÁNH BAO GÀ NƯỚNG PHÔ MAI 400G (4x100G)</t>
  </si>
  <si>
    <t>52723.02</t>
  </si>
  <si>
    <t>THỌ PHÁT - BÁNH BAO TẠO HÌNH NGƯỜI TUYẾT NHÂN SOCOLA 240G</t>
  </si>
  <si>
    <t>43445.19</t>
  </si>
  <si>
    <t>THỌ PHÁT - BÁNH GIÒ NHÂN THỊT 160G</t>
  </si>
  <si>
    <t>10939.43</t>
  </si>
  <si>
    <t>6.Sữa Chua Uống Hương Khác</t>
  </si>
  <si>
    <t>THỌ PHÁT - BÁNH BAO GẠO LỨT NHÂN NẤM HẠT SEN 400G (4x100G)</t>
  </si>
  <si>
    <t>43502.80</t>
  </si>
  <si>
    <t>THỌ PHÁT - BÁNH BAO KHOAI MÔN PHÔ MAI 280G (4x70G)</t>
  </si>
  <si>
    <t>TRBA2355954</t>
  </si>
  <si>
    <t>50615.12</t>
  </si>
  <si>
    <t>THỌ PHÁT - BÁNH BAO TẠO HÌNH TÚI TIỀN 480G</t>
  </si>
  <si>
    <t>56667.60</t>
  </si>
  <si>
    <t>THỌ PHÁT - BÁNH BAO THỊT HEO 2 TRỨNG CÚT 150G</t>
  </si>
  <si>
    <t>12963.00</t>
  </si>
  <si>
    <t>THỌ PHÁT - BÁNH BAO GÀ NƯỚNG PHÔ MAI 100G</t>
  </si>
  <si>
    <t>11574.00</t>
  </si>
  <si>
    <t>CHERRY MỸ 500G</t>
  </si>
  <si>
    <t>188179.52</t>
  </si>
  <si>
    <t>TRBA1996080</t>
  </si>
  <si>
    <t>NHO XANH MỸ HỘP 450G</t>
  </si>
  <si>
    <t>117334.78</t>
  </si>
  <si>
    <t>SAMHO - THANH SUMIRI JUMBO HƯƠNG CUA 45G</t>
  </si>
  <si>
    <t>NHO ĐỎ MỸ HỘP 450G</t>
  </si>
  <si>
    <t>TRBVGP6003, TRBVGP6080</t>
  </si>
  <si>
    <t>119473.68</t>
  </si>
  <si>
    <t>PT1591696</t>
  </si>
  <si>
    <t>NHO ĐEN MỸ HỘP 450G</t>
  </si>
  <si>
    <t>119026.95</t>
  </si>
  <si>
    <t>NHO MIX 2 MÀU XANH - ĐEN MỸ HỘP 450G</t>
  </si>
  <si>
    <t>118135.43</t>
  </si>
  <si>
    <t>TÁO MINI TÚI 1KG</t>
  </si>
  <si>
    <t>TRBA182658, TRBA182666</t>
  </si>
  <si>
    <t>55000.00</t>
  </si>
  <si>
    <t>PT1591908</t>
  </si>
  <si>
    <t>NHO ĐỎ CRIMSON HỘP 500G</t>
  </si>
  <si>
    <t>49000.00</t>
  </si>
  <si>
    <t>SAVORA - BA CHỈ BÒ CANADA ĐÔNG LẠNH CẮT CUỘN - 250G</t>
  </si>
  <si>
    <t>61214.80</t>
  </si>
  <si>
    <t>4.Thả Lẩu</t>
  </si>
  <si>
    <t>SAVORA - BẮP BÒ ÚC ĐÔNG LẠNH CẮT LÁT - 250G</t>
  </si>
  <si>
    <t>5.Surimi</t>
  </si>
  <si>
    <t>6.Surimi</t>
  </si>
  <si>
    <t>66108.89</t>
  </si>
  <si>
    <t>SAVORA - BA CHỈ BÒ CANADA ĐÔNG LẠNH CẮT LÁT - 250G</t>
  </si>
  <si>
    <t>61162.14</t>
  </si>
  <si>
    <t>SAVORA - THĂN NGOẠI BÒ HOKUBEE ÚC ĐL - 200G</t>
  </si>
  <si>
    <t>124366.16</t>
  </si>
  <si>
    <t>SAVORA - THỊT BÒ ÚC XAY ĐL - 200G</t>
  </si>
  <si>
    <t>40400.00</t>
  </si>
  <si>
    <t>SAVORA - BA CHỈ BÒ CANADA ĐÔNG LẠNH CẮT CUỘN - 500G</t>
  </si>
  <si>
    <t>5.Trái Khô NK</t>
  </si>
  <si>
    <t>6.Me Ngọt NK</t>
  </si>
  <si>
    <t>121385.59</t>
  </si>
  <si>
    <t>SAVORA - NẠM BÒ ÚC ĐÔNG LẠNH CẮT CUỘN - 200G</t>
  </si>
  <si>
    <t>42456.30</t>
  </si>
  <si>
    <t>SAVORA - LÕI VAI BÒ MỸ ĐÔNG LẠNH STEAK - 200G</t>
  </si>
  <si>
    <t>71350.92</t>
  </si>
  <si>
    <t>6.Xà Lách Rửa Sẵn</t>
  </si>
  <si>
    <t>SAVORA - LÕI VAI BÒ MỸ ĐÔNG LẠNH CẮT LÁT - 300G</t>
  </si>
  <si>
    <t>97849.72</t>
  </si>
  <si>
    <t>SAVORA - BA CHỈ BÒ CANADA CUỘN PHÔ MAI 250G</t>
  </si>
  <si>
    <t>71337.53</t>
  </si>
  <si>
    <t>ICHIBAN - ĐẬU HŨ MỀM OME 330G</t>
  </si>
  <si>
    <t>10560.10</t>
  </si>
  <si>
    <t>ICHIBAN - ĐẬU HŨ TRẮNG ICHI - SAKURA 240G</t>
  </si>
  <si>
    <t>ICHIBAN - ĐẬU HŨ TRỨNG ICHI - SAKURA 160G</t>
  </si>
  <si>
    <t>8917.15</t>
  </si>
  <si>
    <t>ICHIBAN - ĐẬU HŨ CHIÊN PHỒNG 300G</t>
  </si>
  <si>
    <t>19529.42</t>
  </si>
  <si>
    <t>ICHIBAN - SỮA ĐẬU NÀNH 800ML</t>
  </si>
  <si>
    <t>4.Bánh Mì, Pastry</t>
  </si>
  <si>
    <t>25410.75</t>
  </si>
  <si>
    <t>5.Bánh Mì ĐL</t>
  </si>
  <si>
    <t>6.Bánh Paratha ĐL</t>
  </si>
  <si>
    <t>ICHIBAN - SỮA ĐẬU NÀNH 350ML</t>
  </si>
  <si>
    <t>14409.90</t>
  </si>
  <si>
    <t>ICHIBAN - ĐẬU PHỤ LÀNG MƠ 500G</t>
  </si>
  <si>
    <t>4.Nấm Hỗn Hợp</t>
  </si>
  <si>
    <t>5.Nấm Hỗn Hợp</t>
  </si>
  <si>
    <t>12303.07</t>
  </si>
  <si>
    <t>6.Nấm Hỗn Hợp</t>
  </si>
  <si>
    <t>ICHIBAN - ĐẬU HŨ CHIÊN ICHI - SAKURA 500G</t>
  </si>
  <si>
    <t>23203.89</t>
  </si>
  <si>
    <t>MORINAGA - SỮA CHUA KHÔNG BÉO ÍT ĐƯỜNG 100G</t>
  </si>
  <si>
    <t>6.Sữa Thanh Trùng Không Đường Size S</t>
  </si>
  <si>
    <t>5248.68</t>
  </si>
  <si>
    <t>MORINAGA - SỮA CHUA KHÔNG BÉO NHA ĐAM 100G</t>
  </si>
  <si>
    <t>5897.13</t>
  </si>
  <si>
    <t>MORINAGA - SỮA CHUA KHÔNG BÉO ĐÀO NHA ĐAM 100G</t>
  </si>
  <si>
    <t>6173.33</t>
  </si>
  <si>
    <t>MỘC CHÂU CREAMERY - SCA KHÔNG ĐƯỜNG 100G</t>
  </si>
  <si>
    <t>6380.00</t>
  </si>
  <si>
    <t>MỘC CHÂU CREAMERY - SCA ÍT ĐƯỜNG 100G</t>
  </si>
  <si>
    <t>MỘC CHÂU CREAMERY - SỮA THANH TRÙNG NGUYÊN CHẤT HỘP 900ML</t>
  </si>
  <si>
    <t>38250.00</t>
  </si>
  <si>
    <t>MỘC CHÂU CREAMERY - SỮA THANH TRÙNG NGUYÊN CHẤT HÔP 450ML</t>
  </si>
  <si>
    <t>22440.00</t>
  </si>
  <si>
    <t>SG FOOD - CƠM GẠO LỨT TÍM CÁ HỒI NGŨ SẮC 200G</t>
  </si>
  <si>
    <t>22805.99</t>
  </si>
  <si>
    <t>SG FOOD - CƠM GẠO LỨT GÀ NƯỚNG LÁ CHANH 200G</t>
  </si>
  <si>
    <t>22808.55</t>
  </si>
  <si>
    <t>SG FOOD - MỲ Ý XỐT KEM THỊT XÔNG KHÓI 250G</t>
  </si>
  <si>
    <t>24941.44</t>
  </si>
  <si>
    <t>5.Khoai Tây ĐL Sợi Nhỏ</t>
  </si>
  <si>
    <t>6.Khoai Tây ĐL Sợi Nhỏ</t>
  </si>
  <si>
    <t>SG FOOD - CƠM CHIÊN HẢI SẢN NGŨ SẮC 200G</t>
  </si>
  <si>
    <t>14932.03</t>
  </si>
  <si>
    <t>SG FOOD - CƠM CHIÊN CÁ MẶN GÀ XÉ 200G</t>
  </si>
  <si>
    <t>15020.45</t>
  </si>
  <si>
    <t>SG FOOD - MỲ Ý XỐT BÒ BẰM 250G</t>
  </si>
  <si>
    <t>22578.43</t>
  </si>
  <si>
    <t>MAYUMI - CHẢ CÁ XOẮN 160G</t>
  </si>
  <si>
    <t>25227.21</t>
  </si>
  <si>
    <t>4.Thịt, Đồ Nguội Khác</t>
  </si>
  <si>
    <t>5.Nem</t>
  </si>
  <si>
    <t>6.Nem</t>
  </si>
  <si>
    <t>MEAT DELI - GIÒ LỤA HẢO HẠNG NGỰ BẢO 300G</t>
  </si>
  <si>
    <t>4.Giò, Jambon Các Loại</t>
  </si>
  <si>
    <t>5.Giò Lụa</t>
  </si>
  <si>
    <t>49005.14</t>
  </si>
  <si>
    <t>6.Giò Lụa</t>
  </si>
  <si>
    <t>MEAT DELI - CHẢ CHIÊN 300G</t>
  </si>
  <si>
    <t>49877.60</t>
  </si>
  <si>
    <t>MEATDELI - DỒI SỤN NGỰ BẢO 300G</t>
  </si>
  <si>
    <t>47951.04</t>
  </si>
  <si>
    <t>6.Giò Lụa Bì</t>
  </si>
  <si>
    <t>TNT - CHÈ BẮP 140G</t>
  </si>
  <si>
    <t>PONNIE - XÚC XÍCH VÒNG BRATWURST 200G</t>
  </si>
  <si>
    <t>62821.54</t>
  </si>
  <si>
    <t>PONNIE - XÚC XÍCH VỊ BRATWURST 280G</t>
  </si>
  <si>
    <t>42708.12</t>
  </si>
  <si>
    <t>PONNIE - XÚC XÍCH VÒNG PHÔ MAI 200G</t>
  </si>
  <si>
    <t>50359.14</t>
  </si>
  <si>
    <t>PONNIE - XÚC XÍCH XÔNG KHÓI 450G</t>
  </si>
  <si>
    <t>4.Sữa Thanh Trùng Có Đường</t>
  </si>
  <si>
    <t>48074.17</t>
  </si>
  <si>
    <t>5.Sữa Thanh Trùng Ít Đường</t>
  </si>
  <si>
    <t>6.Sữa Thanh Trùng Ít Đường Size L</t>
  </si>
  <si>
    <t>MEAT DELI - CHẢ CỐM 300G</t>
  </si>
  <si>
    <t>65709.02</t>
  </si>
  <si>
    <t>MEATDELI - MỠ HEO SẠCH NGUYÊN CHẤT 330G</t>
  </si>
  <si>
    <t>33910.15</t>
  </si>
  <si>
    <t>6.Hàng Khuyến Mãi Không Bán - Sữa, Kem</t>
  </si>
  <si>
    <t>PONNIE - XIÊN CHẢ BÌ ỚT XIÊM XANH 50G</t>
  </si>
  <si>
    <t>8683.60</t>
  </si>
  <si>
    <t>TRBA2095047</t>
  </si>
  <si>
    <t>PONNIE - XÚC XÍCH ỚT 50G</t>
  </si>
  <si>
    <t>10215.00</t>
  </si>
  <si>
    <t>PONNIE - XIÊN XÚC XÍCH PHÔ MAI 50G</t>
  </si>
  <si>
    <t>10126.91</t>
  </si>
  <si>
    <t>PONNIE - XIÊN CHẢ THỊT HẠT BẮP 50G</t>
  </si>
  <si>
    <t>8958.67</t>
  </si>
  <si>
    <t>HỒNG HƯƠNG - KHÔ MỰC NHỎ 200G</t>
  </si>
  <si>
    <t>143370.00</t>
  </si>
  <si>
    <t>HỒNG HƯƠNG - KHÔ CÁ BÒ GIẤY TẨM 200G</t>
  </si>
  <si>
    <t>70000.00</t>
  </si>
  <si>
    <t>HỒNG HƯƠNG - KHÔ MỰC NHỎ 100G</t>
  </si>
  <si>
    <t>83512.77</t>
  </si>
  <si>
    <t>SOLSE - PHOMAI HUN KHÓI 100G</t>
  </si>
  <si>
    <t>47498.61</t>
  </si>
  <si>
    <t>NIPPON CHV - BA RỌI XÔNG KHÓI 200G</t>
  </si>
  <si>
    <t>44066.47</t>
  </si>
  <si>
    <t>NIPPON CHV - XÚC XÍCH KHÔ BATON 100G</t>
  </si>
  <si>
    <t>35307.56</t>
  </si>
  <si>
    <t>pick sai code: 8936176751007 - 3</t>
  </si>
  <si>
    <t>NIPPON CHV - JAMBON XÔNG KHÓI 200G</t>
  </si>
  <si>
    <t>34441.44</t>
  </si>
  <si>
    <t>NIPPON CHV - XÚC XÍCH SCHAU ESSEN 200G</t>
  </si>
  <si>
    <t>33696.21</t>
  </si>
  <si>
    <t>SALAD HỖN HỢP RAU XANH GLOBAL GAP 150G ( ĐÃ RỬA SẠCH)</t>
  </si>
  <si>
    <t>29702.07</t>
  </si>
  <si>
    <t>HASFARM - ỚT TRÁI CÂY GLOBAL GAP 150G ( ĐÃ RỬA SẠCH)</t>
  </si>
  <si>
    <t>18828.03</t>
  </si>
  <si>
    <t>HASFARM - HỖN HỢP XÀ LÁCH BABY 100G ( ĐÃ RỬA SẠCH)</t>
  </si>
  <si>
    <t>20378.31</t>
  </si>
  <si>
    <t>HASFARM - HỖN HỢP XÀ LÁCH BABY VÀ ROCKET 100G ( ĐÃ RỬA SẠCH)</t>
  </si>
  <si>
    <t>20360.85</t>
  </si>
  <si>
    <t>BẮP CẢI TÍM THÁI SỢI (ĐÃ RỬA SẠCH) 200G</t>
  </si>
  <si>
    <t>16000.00</t>
  </si>
  <si>
    <t>14698.02</t>
  </si>
  <si>
    <t>HỖN HỢP CẢI KALE VÀ BÓ XÔI BABY 75G (ĐÃ RỬA SẠCH)</t>
  </si>
  <si>
    <t>26169.94</t>
  </si>
  <si>
    <t>HỖN HỢP XÀ LÁCH BABY VÀ RAU THƠM 75G (ĐÃ RỬA SẠCH)</t>
  </si>
  <si>
    <t>26058.45</t>
  </si>
  <si>
    <t>HỖN HỢP XÀ LÁCH RADICHIO VÀ ROCKET 100G (ĐÃ RỬA SẠCH)</t>
  </si>
  <si>
    <t>26437.71</t>
  </si>
  <si>
    <t>ZESPRI - HỘP KIWI VÀNG 4 QUẢ</t>
  </si>
  <si>
    <t>115881.06</t>
  </si>
  <si>
    <t>TÁO ENVY MỸ HỘP 6 QUẢ</t>
  </si>
  <si>
    <t>148642.13</t>
  </si>
  <si>
    <t>TÁO VÀNG KINSEI HỘP 2 TRÁI 600UP</t>
  </si>
  <si>
    <t>210000.00</t>
  </si>
  <si>
    <t>ZESPRI - HỘP KIWI VÀNG 2 QUẢ</t>
  </si>
  <si>
    <t>61617.37</t>
  </si>
  <si>
    <t>TÁO BREEZE NEWZEALAND TÚI 1KG</t>
  </si>
  <si>
    <t>99566.20</t>
  </si>
  <si>
    <t>TÁO ENVY NEW ZEALAND TÚI 1KG</t>
  </si>
  <si>
    <t>134434.33</t>
  </si>
  <si>
    <t>TÁO ORGANIC JULIET PHÁP TÚI 1KG</t>
  </si>
  <si>
    <t>103113.01</t>
  </si>
  <si>
    <t>HẢI NAM - KHÔ MỰC SIZE L 250G</t>
  </si>
  <si>
    <t>454478.79</t>
  </si>
  <si>
    <t>HẢI NAM - MỰC ỐNG (ĐÃ LÀM SẠCH TÚI MỰC) 300G</t>
  </si>
  <si>
    <t>57577.96</t>
  </si>
  <si>
    <t>CHEN LIN- LẠP XƯỞNG TƯƠI 300G</t>
  </si>
  <si>
    <t>64975.84</t>
  </si>
  <si>
    <t>CHEN LIN - LẠP XƯỞNG LÁ QUẾ 300G</t>
  </si>
  <si>
    <t>68136.25</t>
  </si>
  <si>
    <t>BÌNH VINH - BÁNH MOCHI HỒNG PHÚC VỊ PHÔ MAI ĐÀO 140G (35G*4)</t>
  </si>
  <si>
    <t>34000.00</t>
  </si>
  <si>
    <t>BÌNH VINH - BÁNH MOCHI TRÀ SỮA TRÂN CHÂU 120G (30G*4)</t>
  </si>
  <si>
    <t>31200.00</t>
  </si>
  <si>
    <t>BA CHỈ HEO RÚT SƯỜN NGA (KG)</t>
  </si>
  <si>
    <t>236000.00</t>
  </si>
  <si>
    <t>SƯỜN NON HEO NHẬP KHẨU (KG)</t>
  </si>
  <si>
    <t>234343.34</t>
  </si>
  <si>
    <t>NỌNG HEO NGA (KG)</t>
  </si>
  <si>
    <t>191336.45</t>
  </si>
  <si>
    <t>SAVOURE - BÁNH BÔNG LAN CHUỐI 85G</t>
  </si>
  <si>
    <t>10498.99</t>
  </si>
  <si>
    <t>SAVOURE - BÁNH HÌNH SÂU KEM CUSTARD 70G</t>
  </si>
  <si>
    <t>9454.85</t>
  </si>
  <si>
    <t>SAVOURE - BÁNH FLAN 70G</t>
  </si>
  <si>
    <t>9666.44</t>
  </si>
  <si>
    <t>5.Sữa Chua Ăn Thường ít Đường</t>
  </si>
  <si>
    <t>6.Sữa Chua Ăn Thường ít Đường</t>
  </si>
  <si>
    <t>SAVOURE - BÁNH ỐC KEM 70G</t>
  </si>
  <si>
    <t>8898.99</t>
  </si>
  <si>
    <t>SAVOURE - BÁNH BÔNG LAN CUỘN SÔ CÔ LA 60G</t>
  </si>
  <si>
    <t>17480.28</t>
  </si>
  <si>
    <t>SAVOURE - BÁNH BÔNG LAN CUỘN OREO 60G</t>
  </si>
  <si>
    <t>17538.47</t>
  </si>
  <si>
    <t>SAVOURE - BÁNH TIRAMISU CLASSIC 60G</t>
  </si>
  <si>
    <t>17374.91</t>
  </si>
  <si>
    <t>SAVOURE - BÁNH KEM TRÀ XANH ĐẬU ĐỎ 60G</t>
  </si>
  <si>
    <t>16732.65</t>
  </si>
  <si>
    <t>5.Sữa Chua Ăn Hương Nha Đam</t>
  </si>
  <si>
    <t>6.Sữa Chua Ăn Hương Nha Đam</t>
  </si>
  <si>
    <t>SAVOURE - BÁNH SU KEM SỮA CÀ PHÊ MUỐI 75G</t>
  </si>
  <si>
    <t>11225.80</t>
  </si>
  <si>
    <t>SAVOURE - BÁNH SU KEM SỮA CHANH DÂY 75G</t>
  </si>
  <si>
    <t>11183.70</t>
  </si>
  <si>
    <t>SAVOURE - BÁNH BÍ ĐỎ PHÔ MAI KÉO SỢI 130G</t>
  </si>
  <si>
    <t>17874.60</t>
  </si>
  <si>
    <t>SAVOURE - BÁNH SU KEM 150G</t>
  </si>
  <si>
    <t>22950.25</t>
  </si>
  <si>
    <t>SAVOURE - BÁNH SU SOCOLA COOKIE 104G (26G x 4 CÁI)</t>
  </si>
  <si>
    <t>23426.40</t>
  </si>
  <si>
    <t>SUNDO - BÁNH MÌ QUE GÀ XÉ PHÔ MAI 189G</t>
  </si>
  <si>
    <t>26872.96</t>
  </si>
  <si>
    <t>SUNDO - BÁNH MÌ QUE XÁ XÍU THỊT XÔNG KHÓI 189G</t>
  </si>
  <si>
    <t>26958.44</t>
  </si>
  <si>
    <t>SUNDO - BÁNH MÌ QUE PATE TRUYỀN THỐNG 189G</t>
  </si>
  <si>
    <t>26024.08</t>
  </si>
  <si>
    <t>HOFF - VÁNG SỮA VANI 55G</t>
  </si>
  <si>
    <t>10604.78</t>
  </si>
  <si>
    <t>HOFF - VÁNG SỮA HẠT DẺ 55G</t>
  </si>
  <si>
    <t>10569.95</t>
  </si>
  <si>
    <t>BAMBOO - XÍU MẠI TÔM 300G</t>
  </si>
  <si>
    <t>40396.01</t>
  </si>
  <si>
    <t>BAMBOO - HÁ CẢO TÔM HẸ 250G</t>
  </si>
  <si>
    <t>27493.78</t>
  </si>
  <si>
    <t>BAMBOO - HÁ CẢO TÔM 270G</t>
  </si>
  <si>
    <t>35838.13</t>
  </si>
  <si>
    <t>BAMBOO - HÁ CẢO SÒ ĐIỆP 300G</t>
  </si>
  <si>
    <t>41904.24</t>
  </si>
  <si>
    <t>BAMBOO - HOÀNH THÁNH TÔM THỊT 220G</t>
  </si>
  <si>
    <t>28137.41</t>
  </si>
  <si>
    <t>BAMBOO - XÍU MẠI TÔM THỊT 300G</t>
  </si>
  <si>
    <t>41649.84</t>
  </si>
  <si>
    <t>BAMBOO - BÁNH BAO KIM SA 240G</t>
  </si>
  <si>
    <t>34476.05</t>
  </si>
  <si>
    <t>BAMBOO - BÁNH CUỐN HẢI SẢN 250G</t>
  </si>
  <si>
    <t>31181.13</t>
  </si>
  <si>
    <t>BAMBOO - HÁ CẢO BABY 300G</t>
  </si>
  <si>
    <t>33983.16</t>
  </si>
  <si>
    <t>BAMBOO - BÁNH CUỐN TÔM THỊT 300G</t>
  </si>
  <si>
    <t>30147.74</t>
  </si>
  <si>
    <t>KINGxBON - ĐẾ PIZZA 200G</t>
  </si>
  <si>
    <t>16657.64</t>
  </si>
  <si>
    <t>5.Sữa Chua Ăn Thường Có Đường</t>
  </si>
  <si>
    <t>KINGxBON - PIZZA HẢI SẢN 220G</t>
  </si>
  <si>
    <t>6.Sữa Chua Ăn Thường Có Đường</t>
  </si>
  <si>
    <t>49154.71</t>
  </si>
  <si>
    <t>KINGxBON - PIZZA TÔM MAYONNAISE 200G</t>
  </si>
  <si>
    <t>41976.02</t>
  </si>
  <si>
    <t>KINGxBON - PIZZA THẬP CẨM 210G</t>
  </si>
  <si>
    <t>44198.14</t>
  </si>
  <si>
    <t>KINGxBON - PIZZA PHÔ MAI ĐẶC BIỆT 120G</t>
  </si>
  <si>
    <t>26257.77</t>
  </si>
  <si>
    <t>BON - PIZZA BÒ NẤM XỐT LÁ QUẾ TÂY 150G</t>
  </si>
  <si>
    <t>34799.84</t>
  </si>
  <si>
    <t>BON - CALZONE - PIZZA GẬP PHÔ MAI CÀ CHUA (100G*2)</t>
  </si>
  <si>
    <t>34532.34</t>
  </si>
  <si>
    <t>4.Chả Giò</t>
  </si>
  <si>
    <t>BON - BÁNH MÌ BƠ TỎI PHÔ MAI 180G (45G*4)</t>
  </si>
  <si>
    <t>5.Nhân Thịt</t>
  </si>
  <si>
    <t>TNT - CHÈ DỪA NON KIỂU THÁI 140G</t>
  </si>
  <si>
    <t>6.Nhân Thịt Da Bánh Tráng</t>
  </si>
  <si>
    <t>40108.39</t>
  </si>
  <si>
    <t>BAMBOO - BÁNH BAO NGUYÊN CÁM NHÂN GÀ XÉ SA TẾ 110G*6</t>
  </si>
  <si>
    <t>91208.23</t>
  </si>
  <si>
    <t>5.Nhân Hải Sản</t>
  </si>
  <si>
    <t>6.Nhân Hải Sản Da Bánh Tráng</t>
  </si>
  <si>
    <t>BAMBOO - BÁNH BAO GẠO LỨT NHÂN THỊT BÒ PHÔ MAI 40G*6</t>
  </si>
  <si>
    <t>40010.98</t>
  </si>
  <si>
    <t>BAMBOO - BÁNH BAO GẠO LỨT NHÂN THỊT BÒ PHÔ MAI 220G (110Gx2)</t>
  </si>
  <si>
    <t>31966.63</t>
  </si>
  <si>
    <t>BAMBOO - BÁNH BAO KIM SA THAN TRE 240G (40Gx6)</t>
  </si>
  <si>
    <t>5.Nhân Chay</t>
  </si>
  <si>
    <t>6.Nhân Chay Da Bánh Tráng</t>
  </si>
  <si>
    <t>35254.25</t>
  </si>
  <si>
    <t>BAMBOO - BÁNH BAO NGUYÊN CÁM NHÂN XÁ XÍU PHÔ MAI 220G (2x110G)</t>
  </si>
  <si>
    <t>5.Nhân Hỗn Hợp</t>
  </si>
  <si>
    <t>32293.79</t>
  </si>
  <si>
    <t>6.Nhân Hỗn Hợp Da Xốp</t>
  </si>
  <si>
    <t>MINH PHÚ - TÔM SÚ PD TƯƠI SIZE 51 - 60 KHAY 300G</t>
  </si>
  <si>
    <t>95137.92</t>
  </si>
  <si>
    <t>6.Nhân Hải Sản Da Rế</t>
  </si>
  <si>
    <t>CP - CÁ VIÊN CAO CẤP 500G</t>
  </si>
  <si>
    <t>30731.38</t>
  </si>
  <si>
    <t>DÂU TÂY GIỐNG HÀN HỘP 200G</t>
  </si>
  <si>
    <t>6.Nhân Hỗn Hợp Da Bánh Tráng</t>
  </si>
  <si>
    <t>71000.00</t>
  </si>
  <si>
    <t>AKIRA - QUE SURIMI HƯƠNG CUA AKIRA 250G</t>
  </si>
  <si>
    <t>41863.63</t>
  </si>
  <si>
    <t>6.Nhân Hải Sản Da Xốp</t>
  </si>
  <si>
    <t>THẠCH AN - THẠCH ĐEN CAO BẰNG 480G</t>
  </si>
  <si>
    <t>21059.55</t>
  </si>
  <si>
    <t>THẠCH AN - THẠCH ĐEN TOPPING 235G</t>
  </si>
  <si>
    <t>13478.81</t>
  </si>
  <si>
    <t>3.DUMPLINGS</t>
  </si>
  <si>
    <t>4.Há Cảo</t>
  </si>
  <si>
    <t>5.Há Cảo Thập Cẩm</t>
  </si>
  <si>
    <t>SWEETHOME - CREPE PUDDING VỊ MATCHA 100G</t>
  </si>
  <si>
    <t>6.Há Cảo Thập Cẩm</t>
  </si>
  <si>
    <t>14058.64</t>
  </si>
  <si>
    <t>SWEETHOME - BÁNH CREPE SỮA TƯƠI 90G</t>
  </si>
  <si>
    <t>5.Há Cảo Hải Sản</t>
  </si>
  <si>
    <t>6.Há Cảo Hải Sản</t>
  </si>
  <si>
    <t>11879.95</t>
  </si>
  <si>
    <t>SWEETHOME - BÁNH MÌ BI SỮA 200G</t>
  </si>
  <si>
    <t>15876.48</t>
  </si>
  <si>
    <t>SWEETHOME - SANDWICH LẠT 6 MIẾNG</t>
  </si>
  <si>
    <t>10305.60</t>
  </si>
  <si>
    <t>4.Mandu</t>
  </si>
  <si>
    <t>5.Mandu Nhân Thịt</t>
  </si>
  <si>
    <t>SWEETHOME - SANDWICH MÈ ĐEN HẠNH NHÂN 200G</t>
  </si>
  <si>
    <t>6.Mandu Nhân Thịt</t>
  </si>
  <si>
    <t>pick sai code: 8936176751182 - 3</t>
  </si>
  <si>
    <t>17544.00</t>
  </si>
  <si>
    <t>SWEETHOME - SANDWICH NGUYÊN CÁM NAM VIỆT QUẤT 200G</t>
  </si>
  <si>
    <t>24480.00</t>
  </si>
  <si>
    <t>SWEETHOME - RAU CÂU FLAN SƠN THUỶ 145G</t>
  </si>
  <si>
    <t>8997.58</t>
  </si>
  <si>
    <t>SWEETHOME - BÁNH CREPE PHÚ SỸ SẦU RIÊNG 85G</t>
  </si>
  <si>
    <t>13824.00</t>
  </si>
  <si>
    <t>5.Mandu Nhân Hải Sản</t>
  </si>
  <si>
    <t>6.Mandu Nhân Hải sản</t>
  </si>
  <si>
    <t>SWEETHOME - CHÈ ĐẬU TRẮNG CỐT DỪA 140G</t>
  </si>
  <si>
    <t>6397.47</t>
  </si>
  <si>
    <t>SWEETHOME - SANDWICH DINH DƯỠNG NGUYÊN CÁM 6 MIẾNG</t>
  </si>
  <si>
    <t>17561.88</t>
  </si>
  <si>
    <t>SWEETHOME - BÁNH CREPE TIRAMISU 80G</t>
  </si>
  <si>
    <t>15416.62</t>
  </si>
  <si>
    <t>SWEETHOME - BÁNH CUSTARD MIX 3 VỊ 150G</t>
  </si>
  <si>
    <t>23232.00</t>
  </si>
  <si>
    <t>5.Mandu Thập Cẩm</t>
  </si>
  <si>
    <t>SWEETHOME - BÁNH MÌ PHÔ MAI TAN CHẢY 150G</t>
  </si>
  <si>
    <t>6.Mandu Thập Cẩm</t>
  </si>
  <si>
    <t>19487.98</t>
  </si>
  <si>
    <t>SWEETHOME - BÁNH TAM GIÁC KEM DỨA 100G</t>
  </si>
  <si>
    <t>13457.25</t>
  </si>
  <si>
    <t>SWEETHOME - BÁNH BÔNG LAN KEM TUYẾT 90G</t>
  </si>
  <si>
    <t>21393.95</t>
  </si>
  <si>
    <t>SWEETHOME - BÁNH CREPE MATCHA LATTE 80G</t>
  </si>
  <si>
    <t>14016.00</t>
  </si>
  <si>
    <t>THÁI SƠN - SỮA BẮP 330ML</t>
  </si>
  <si>
    <t>8861.48</t>
  </si>
  <si>
    <t>THÁI SƠN - MỦ TRÔM NHA ĐAM 330ML</t>
  </si>
  <si>
    <t>9492.58</t>
  </si>
  <si>
    <t>4.Chả Viên, Chả Miếng</t>
  </si>
  <si>
    <t>THÁI SƠN - SÂM LA HÁN HOA CÚC 330ML</t>
  </si>
  <si>
    <t>5.Chả Viên</t>
  </si>
  <si>
    <t>8422.38</t>
  </si>
  <si>
    <t>6.Chả Cá Viên</t>
  </si>
  <si>
    <t>THÁI SƠN - TÁO ĐỎ HẠT CHIA 330ML</t>
  </si>
  <si>
    <t>8865.33</t>
  </si>
  <si>
    <t>5.Viên Thả Lẩu</t>
  </si>
  <si>
    <t>OHSAWA - SỮA GẠO LỨT 568ML</t>
  </si>
  <si>
    <t>6.Viên Thả Lẩu</t>
  </si>
  <si>
    <t>16544.81</t>
  </si>
  <si>
    <t>6.Hotdog</t>
  </si>
  <si>
    <t>YOSHIMOTO - NẤM MỠ TRẮNG PREMIUM GLOBALG.A.P 200G</t>
  </si>
  <si>
    <t>51500.72</t>
  </si>
  <si>
    <t>YOSHIMOTO - NẤM MỠ NÂU PREMIUM GLOBALG.A.P 200G</t>
  </si>
  <si>
    <t>55188.47</t>
  </si>
  <si>
    <t>5.Xúc Xích</t>
  </si>
  <si>
    <t>6.Xúc Xích Thanh Trùng</t>
  </si>
  <si>
    <t>MVP - ĐẦU THĂN NGOẠI BÒ ÚC HOKUBEE 160G</t>
  </si>
  <si>
    <t>109800.00</t>
  </si>
  <si>
    <t>BARISTA MILK - SỮA THANH TRÙNG CHAI 1.8L</t>
  </si>
  <si>
    <t>68119.51</t>
  </si>
  <si>
    <t>TÂM LỢI - SÂM BÔNG CÚC 300ML</t>
  </si>
  <si>
    <t>8864.49</t>
  </si>
  <si>
    <t>TÂM LỢI - SÂM RONG BIỂN 300ML</t>
  </si>
  <si>
    <t>8868.57</t>
  </si>
  <si>
    <t>TÂM LỢI - BÁNH MOCHI CACAO 70G</t>
  </si>
  <si>
    <t>12306.32</t>
  </si>
  <si>
    <t>TÂM LỢI - BÁNH MOCHI MATCHA 70G</t>
  </si>
  <si>
    <t>12446.04</t>
  </si>
  <si>
    <t>TVP - NEM NƯỚNG 250G</t>
  </si>
  <si>
    <t>28417.46</t>
  </si>
  <si>
    <t>TVP - BÁNH MÌ QUE XÚC XÍCH PHÔ MAI 210G</t>
  </si>
  <si>
    <t>28019.85</t>
  </si>
  <si>
    <t>TVP - BÁNH MÌ QUE PATE CHÀ BÔNG 201G</t>
  </si>
  <si>
    <t>19326.19</t>
  </si>
  <si>
    <t>6.Sữa Thanh Trùng Không Đường Size M</t>
  </si>
  <si>
    <t>TVP - BÁNH MÌ QUE NẤM CHAY HẢO HẠNG 207G</t>
  </si>
  <si>
    <t>14988.66</t>
  </si>
  <si>
    <t>G - CHẢ LỤA 500G</t>
  </si>
  <si>
    <t>97000.20</t>
  </si>
  <si>
    <t>G - JAMBON XÔNG KHÓI 200G</t>
  </si>
  <si>
    <t>32956.28</t>
  </si>
  <si>
    <t>G - CHẢ LỤA BÌ ỚT XIÊM XANH 500G</t>
  </si>
  <si>
    <t>57010.39</t>
  </si>
  <si>
    <t>6.Sữa Thanh Trùng Ít Đường Size M</t>
  </si>
  <si>
    <t>G - CHẢ GIÒ THỊT ĐẶC BIỆT 400G</t>
  </si>
  <si>
    <t>37001.44</t>
  </si>
  <si>
    <t>G - CHẢ LỤA BÌ ỚT XIÊM XANH QUE 50G</t>
  </si>
  <si>
    <t>7920.46</t>
  </si>
  <si>
    <t>G - CHẢ LỤA BÌ QUE 50G</t>
  </si>
  <si>
    <t>6690.22</t>
  </si>
  <si>
    <t>G - HUYẾT HẤP 400G</t>
  </si>
  <si>
    <t>17646.95</t>
  </si>
  <si>
    <t>G - CHẢ BÒ 475G</t>
  </si>
  <si>
    <t>93600.00</t>
  </si>
  <si>
    <t>5.Sữa Thanh Trùng Có Đường</t>
  </si>
  <si>
    <t>6.Sữa Thanh Trùng Có Đường Size S</t>
  </si>
  <si>
    <t>G - CHÂN GÀ RÚT XƯƠNG XỐT THÁI 370G</t>
  </si>
  <si>
    <t>42364.81</t>
  </si>
  <si>
    <t>G - CHẢ LỤA 200G</t>
  </si>
  <si>
    <t>27795.99</t>
  </si>
  <si>
    <t>G - GIÒ THỦ 200G</t>
  </si>
  <si>
    <t>23937.40</t>
  </si>
  <si>
    <t>6.Sữa Thanh Trùng Có Đường Size L</t>
  </si>
  <si>
    <t>G - NEM CHUA BÌ ỚT XIÊM XANH 180G</t>
  </si>
  <si>
    <t>25390.93</t>
  </si>
  <si>
    <t>G - PATE QUE VỊ NGUYÊN BẢN 40G</t>
  </si>
  <si>
    <t>4776.97</t>
  </si>
  <si>
    <t>G - JAMBON TRỨNG MUỐI PATE 180G</t>
  </si>
  <si>
    <t>30801.72</t>
  </si>
  <si>
    <t>TNT - RAU CÂU NƯỚC DỪA 140G</t>
  </si>
  <si>
    <t>6650.00</t>
  </si>
  <si>
    <t>TNT - RAU CÂU LÁ DỨA 140G</t>
  </si>
  <si>
    <t>6.Sữa Thanh Trùng Có Đường Size M</t>
  </si>
  <si>
    <t>TNT - CHÈ BƯỞI 140G</t>
  </si>
  <si>
    <t>TNT - CHÈ KHOAI ĐẬU BÍ 140G</t>
  </si>
  <si>
    <t>TNT - CHUỐI RIM CỐT DỪA 140G</t>
  </si>
  <si>
    <t>6744.99</t>
  </si>
  <si>
    <t>TNT - CHÈ BÀ BA 140G</t>
  </si>
  <si>
    <t>6744.95</t>
  </si>
  <si>
    <t>TNT - SET ĂN NHẸ 250G</t>
  </si>
  <si>
    <t>18050.00</t>
  </si>
  <si>
    <t>TNT - KHOAI MÌ NGHIỀN 120G</t>
  </si>
  <si>
    <t>6745.00</t>
  </si>
  <si>
    <t>TNT - KHOAI LANG HẤP 240G</t>
  </si>
  <si>
    <t>BỊCH</t>
  </si>
  <si>
    <t>12825.00</t>
  </si>
  <si>
    <t>LEGOURMET - XÚC XÍCH COCKTAIL 200G</t>
  </si>
  <si>
    <t>TNT - BẮP LUỘC 300G</t>
  </si>
  <si>
    <t>10450.00</t>
  </si>
  <si>
    <t>TNT - KHOAI MÌ NƯỚC DỪA 240G</t>
  </si>
  <si>
    <t>13585.00</t>
  </si>
  <si>
    <t>KING'S - KIM CHI CẢI THẢO CẮT LÁT CAY VỪA 500G</t>
  </si>
  <si>
    <t>28440.00</t>
  </si>
  <si>
    <t>KING'S - CỦ KIỆU CHUA NGỌT 500G</t>
  </si>
  <si>
    <t>61500.00</t>
  </si>
  <si>
    <t>KING'S - CÀ PHÁO TÔM CHUA 500G</t>
  </si>
  <si>
    <t>56094.50</t>
  </si>
  <si>
    <t>KING'S - DƯA MÓN 500G</t>
  </si>
  <si>
    <t>5.Món Khô</t>
  </si>
  <si>
    <t>33830.00</t>
  </si>
  <si>
    <t>6.Món Khô Khác</t>
  </si>
  <si>
    <t>KING'S - HÀNH TÍM BÓC VỎ 100G</t>
  </si>
  <si>
    <t>11947.48</t>
  </si>
  <si>
    <t>KING'S - HÀNH TÍM XAY 50G</t>
  </si>
  <si>
    <t>7548.17</t>
  </si>
  <si>
    <t>KING'S - ỚT XAY 50G</t>
  </si>
  <si>
    <t>8761.50</t>
  </si>
  <si>
    <t>KING'S - SẢ XAY 50G</t>
  </si>
  <si>
    <t>4829.45</t>
  </si>
  <si>
    <t>KING'S  - TỎI HẢI DƯƠNG BÓC VỎ 100G</t>
  </si>
  <si>
    <t>15684.86</t>
  </si>
  <si>
    <t>KING'S - TỎI HẢI DƯƠNG XAY 50G</t>
  </si>
  <si>
    <t>10783.73</t>
  </si>
  <si>
    <t>GFU - CƠM RƯỢU NẾP CÁI HOA VÀNG 170G</t>
  </si>
  <si>
    <t>16930.64</t>
  </si>
  <si>
    <t>GFU - CƠM RƯỢU NẾP CẨM 170G</t>
  </si>
  <si>
    <t>16925.69</t>
  </si>
  <si>
    <t>GFU - XOÀI NGÂM CHUA NGỌT 300G</t>
  </si>
  <si>
    <t>17577.45</t>
  </si>
  <si>
    <t>GFU - CÓC NGÂM CHUA NGỌT 300G</t>
  </si>
  <si>
    <t>18785.97</t>
  </si>
  <si>
    <t>GFU - CHUỐI HẤP 200G</t>
  </si>
  <si>
    <t>17358.89</t>
  </si>
  <si>
    <t>GFU - ĐẬU PHỘNG HẤP 200G</t>
  </si>
  <si>
    <t>20182.77</t>
  </si>
  <si>
    <t>GFU - BẮP HẤP 200G</t>
  </si>
  <si>
    <t>4.Đậu Hũ</t>
  </si>
  <si>
    <t>5.Đậu Hũ Non</t>
  </si>
  <si>
    <t>10687.57</t>
  </si>
  <si>
    <t>6.Đậu Hũ Non</t>
  </si>
  <si>
    <t>GFU - KHOAI LANG HẤP TAM SẮC 200G</t>
  </si>
  <si>
    <t>12222.92</t>
  </si>
  <si>
    <t>4.Tôm, Cua, Mực ĐL</t>
  </si>
  <si>
    <t>TRBA2095049</t>
  </si>
  <si>
    <t>5.Mực, Bạch Tuộc ĐL</t>
  </si>
  <si>
    <t>NẤM ĐÙI GÀ BABY VN 200G</t>
  </si>
  <si>
    <t>6.Mực ĐL</t>
  </si>
  <si>
    <t>10004.50</t>
  </si>
  <si>
    <t>CẦN GIỜ - CÁ ĐÙ MỘT NẮNG 9-12 CON/500G</t>
  </si>
  <si>
    <t>3.DRIED &amp; PROCESSED FISH AND SEAFOOD</t>
  </si>
  <si>
    <t>73948.55</t>
  </si>
  <si>
    <t>4.Thủy Hải Sản Khô</t>
  </si>
  <si>
    <t>5.Tôm Khô</t>
  </si>
  <si>
    <t>6.Tôm Khô</t>
  </si>
  <si>
    <t>CẦN GIỜ - CÁ DỨA MỘT NẮNG GÓI 600G</t>
  </si>
  <si>
    <t>241040.00</t>
  </si>
  <si>
    <t>CẦN GIỜ - CÁ ĐỔNG MỘT NẮNG 500G</t>
  </si>
  <si>
    <t>72715.05</t>
  </si>
  <si>
    <t>MEAT MASTER - XÚC XÍCH SA TẾ 200G</t>
  </si>
  <si>
    <t>25142.86</t>
  </si>
  <si>
    <t>MEAT MASTER - XÚC XÍCH PHÔ MAI MOZZARELLA 200G</t>
  </si>
  <si>
    <t>25873.81</t>
  </si>
  <si>
    <t>MEAT MASTER - XÚC XÍCH MINI COCKTAIL 200G</t>
  </si>
  <si>
    <t>23531.84</t>
  </si>
  <si>
    <t>MEAT MASTER - XÚC XÍCH XÔNG KHÓI ĐỨC 250G</t>
  </si>
  <si>
    <t>25451.67</t>
  </si>
  <si>
    <t>FRESHFOCO- BA RỌI HEO NGA 300G ĐÔNG LẠNH</t>
  </si>
  <si>
    <t>43621.31</t>
  </si>
  <si>
    <t>FRESHFOCO-BA CHỈ BÒ ÚC NGŨ CỐC 200G ĐÔNG LẠNH</t>
  </si>
  <si>
    <t>49176.27</t>
  </si>
  <si>
    <t>FRESHFOCO - THỊT BÒ MỘT NẮNG 200G</t>
  </si>
  <si>
    <t>96854.02</t>
  </si>
  <si>
    <t>FRESHFOCO - BA CHỈ HEO NGA BBQ 300G</t>
  </si>
  <si>
    <t>4.Sủi Cảo</t>
  </si>
  <si>
    <t>45000.00</t>
  </si>
  <si>
    <t>5.Sủi Cảo Nhân Thịt</t>
  </si>
  <si>
    <t>6.Sủi Cảo Nhân Thịt</t>
  </si>
  <si>
    <t>FRESHFOCO - BA CHỈ BÒ 80G</t>
  </si>
  <si>
    <t>24500.00</t>
  </si>
  <si>
    <t>HAHA - CHẢ LỤA 500G</t>
  </si>
  <si>
    <t>55630.03</t>
  </si>
  <si>
    <t>HAHA - CHẢ ỚT XIÊM XANH 500G</t>
  </si>
  <si>
    <t>56622.73</t>
  </si>
  <si>
    <t>FAMILY MEALS - BÁNH GIÒ NHÂN THỊT TRỨNG MUỐI 175G</t>
  </si>
  <si>
    <t>12200.00</t>
  </si>
  <si>
    <t>TRẦN GIA - RAU QUẢ HỖN HỢP 500G</t>
  </si>
  <si>
    <t>4.Kim Chi, Rau Củ Muối</t>
  </si>
  <si>
    <t>21715.47</t>
  </si>
  <si>
    <t>5.Kim Chi</t>
  </si>
  <si>
    <t>6.Kim Chi Cải Thảo</t>
  </si>
  <si>
    <t>TRẦN GIA - BẮP HẠT 500G</t>
  </si>
  <si>
    <t>22862.72</t>
  </si>
  <si>
    <t>A209.mp4</t>
  </si>
  <si>
    <t>TRẦN GIA - ĐẬU HÀ LAN 400G</t>
  </si>
  <si>
    <t>22070.70</t>
  </si>
  <si>
    <t>TRẦN GIA - KHOAI TÂY ĐÔNG LẠNH 500G</t>
  </si>
  <si>
    <t>24299.49</t>
  </si>
  <si>
    <t>SP - KHÔ CÁ ĐÙ SỮA TẨM ỚT 200G</t>
  </si>
  <si>
    <t>37800.00</t>
  </si>
  <si>
    <t>6.Các Loại Kim Chi Khác</t>
  </si>
  <si>
    <t>SP - MỰC ỐNG 1 NẮNG 500G</t>
  </si>
  <si>
    <t>205000.00</t>
  </si>
  <si>
    <t>2.DELICA</t>
  </si>
  <si>
    <t>3.DESSERTS</t>
  </si>
  <si>
    <t>4.BÁNH FLAN, PUDDING</t>
  </si>
  <si>
    <t>SP - KHÔ CÁ CHỈ VÀNG 200G</t>
  </si>
  <si>
    <t>5.BÁNH FLAN</t>
  </si>
  <si>
    <t>6.BÁNH FLAN</t>
  </si>
  <si>
    <t>55562.66</t>
  </si>
  <si>
    <t>SP - KHÔ CÁ CƠM 200G</t>
  </si>
  <si>
    <t>45180.42</t>
  </si>
  <si>
    <t>SP - CÁ THU 1 NẮNG 500G</t>
  </si>
  <si>
    <t>123138.11</t>
  </si>
  <si>
    <t>AN LẠC - NGUYÊN LIỆU TƯƠI KHO TIÊU XANH 60G</t>
  </si>
  <si>
    <t>9708.46</t>
  </si>
  <si>
    <t>AN LẠC - HẠT SEN TƯƠI 200G</t>
  </si>
  <si>
    <t>45408.35</t>
  </si>
  <si>
    <t>AN LẠC-KHOAI MÔN LÀM SẠCH 300G</t>
  </si>
  <si>
    <t>21841.05</t>
  </si>
  <si>
    <t>AN LẠC- ĐẬU TƯƠI HỖN HỢP 100G</t>
  </si>
  <si>
    <t>19972.85</t>
  </si>
  <si>
    <t>AN LẠC - NGUYÊN LIỆU CHIÊN CƠM DƯƠNG CHÂU 150G</t>
  </si>
  <si>
    <t>16387.65</t>
  </si>
  <si>
    <t>ĐẬU ĐỎ TƯƠI 100G</t>
  </si>
  <si>
    <t>15056.83</t>
  </si>
  <si>
    <t>TTC - BA CHỈ BÒ CANADA CẮT CUỘN 300G</t>
  </si>
  <si>
    <t>AUKOBE - THĂN NGOẠI BÒ TUYẾT 200G</t>
  </si>
  <si>
    <t>99000.00</t>
  </si>
  <si>
    <t>KITKOOL - BÁNH GIÒ TÔM THỊT TRỨNG CÚT 150G</t>
  </si>
  <si>
    <t>7155.15</t>
  </si>
  <si>
    <t>KITKOOL - BÁNH GIÒ THẬP CẨM TRỨNG CÚT 150G</t>
  </si>
  <si>
    <t>7654.00</t>
  </si>
  <si>
    <t>KITKOOL - BÁNH BAO BÍ ĐỎ NHÂN THỊT BÒ PHÔ MAI MOZZARELLA 300G</t>
  </si>
  <si>
    <t>25267.66</t>
  </si>
  <si>
    <t>LC FOODS - BENTO HÁ CẢO TÔM TRỨNG CÁ 270G</t>
  </si>
  <si>
    <t>24150.20</t>
  </si>
  <si>
    <t>OHAYO - BÁNH OPERA 130G</t>
  </si>
  <si>
    <t>40449.99</t>
  </si>
  <si>
    <t>OHAYO - BÁNH TIRAMISU 95G</t>
  </si>
  <si>
    <t>40475.07</t>
  </si>
  <si>
    <t>LC FOODS - DỒI SỤN THƯỢNG HẠNG 500G</t>
  </si>
  <si>
    <t>39050.40</t>
  </si>
  <si>
    <t>HOA DOANH - CÁ VIÊN 200G</t>
  </si>
  <si>
    <t>11156.53</t>
  </si>
  <si>
    <t>HOA DOANH - BÒ VIÊN 200G</t>
  </si>
  <si>
    <t>13306.66</t>
  </si>
  <si>
    <t>HOA DOANH - CHẢ RAM TÔM ĐẶC BIỆT 200G</t>
  </si>
  <si>
    <t>25830.00</t>
  </si>
  <si>
    <t>HOA DOANH - CHẢ LỤA HUẾ 200G</t>
  </si>
  <si>
    <t>23520.65</t>
  </si>
  <si>
    <t>HOA DOANH - CHẢ BÒ KIỂU HUẾ 200G</t>
  </si>
  <si>
    <t>21424.65</t>
  </si>
  <si>
    <t>HOA DOANH - CHẢ SỤN QUÊ 200G</t>
  </si>
  <si>
    <t>24422.92</t>
  </si>
  <si>
    <t>6.Phô Mai Dạng Khối, Miếng</t>
  </si>
  <si>
    <t>HOA DOANH - TRÉ BÌNH ĐỊNH 120G</t>
  </si>
  <si>
    <t>16800.00</t>
  </si>
  <si>
    <t>MAYUMI - THANH SURIMI HÌNH DÁNG CÀNG CUA TUYẾT 200G</t>
  </si>
  <si>
    <t>36978.01</t>
  </si>
  <si>
    <t>6.Bơ Lạt Vỉ</t>
  </si>
  <si>
    <t>SAMHO - THANH SUMIRI HƯƠNG CUA NHÂN PHÔ MAI 30G</t>
  </si>
  <si>
    <t>6524.67</t>
  </si>
  <si>
    <t>9807.19</t>
  </si>
  <si>
    <t>JIN YANG - CHẢ TÔM PHỈ THÚY 130G</t>
  </si>
  <si>
    <t>40500.00</t>
  </si>
  <si>
    <t>JIN YANG - TÔM VIÊN PHÔ MAI TEMPURA 250G</t>
  </si>
  <si>
    <t>54000.00</t>
  </si>
  <si>
    <t>5.Hải Sản Chiên, Nướng ĐL</t>
  </si>
  <si>
    <t>365 FRESH FOODS - CHÂN GIÒ HẦM 350G</t>
  </si>
  <si>
    <t>6.Tôm Chiên, Nướng ĐL</t>
  </si>
  <si>
    <t>56027.54</t>
  </si>
  <si>
    <t>365 FRESH FOODS - BA CHỈ BÒ MỸ TÚI ZIP 200G</t>
  </si>
  <si>
    <t>47814.16</t>
  </si>
  <si>
    <t>5.Chả Các Loại ĐL</t>
  </si>
  <si>
    <t>6.Chả Mực ĐL</t>
  </si>
  <si>
    <t>365 FRESH FOODS - BA CHỈ BÒ MỸ TÚI ZIP 500G</t>
  </si>
  <si>
    <t>118354.38</t>
  </si>
  <si>
    <t>365 FRESH FOODS - THỊT BÒ TTEOKGALBI 200G</t>
  </si>
  <si>
    <t>43041.87</t>
  </si>
  <si>
    <t>HẢI ĐĂNG - CƠM NẮM BÒ PHÔ MAI CAY 123G</t>
  </si>
  <si>
    <t>11321.27</t>
  </si>
  <si>
    <t>HẢI ĐĂNG - CƠM NẮM CÁ HỒI XỐT TƯƠNG NHẬT 110G</t>
  </si>
  <si>
    <t>5.Cá Saba ĐL</t>
  </si>
  <si>
    <t>6.Cá Saba ĐL</t>
  </si>
  <si>
    <t>10877.75</t>
  </si>
  <si>
    <t>HẢI ĐĂNG - CƠM NẮM CÁ NGỪ 120G</t>
  </si>
  <si>
    <t>10464.51</t>
  </si>
  <si>
    <t>HẢI ĐĂNG - SANDWICH CÁ NGỪ BẮP VÀ TRỨNG 91G</t>
  </si>
  <si>
    <t>12461.68</t>
  </si>
  <si>
    <t>HẢI ĐĂNG - SANDWICH THỊT NGUỘI PHÔ MAI 91G</t>
  </si>
  <si>
    <t>15989.68</t>
  </si>
  <si>
    <t>6.Hải Sản Chiên, Nướng ĐL Khác</t>
  </si>
  <si>
    <t>HẢI ĐĂNG - SANDWICH TRỨNG XỐT MAYO 91G</t>
  </si>
  <si>
    <t>12246.44</t>
  </si>
  <si>
    <t>4.Trái Cây ĐL</t>
  </si>
  <si>
    <t>5.Các Loại Berry ĐL</t>
  </si>
  <si>
    <t>6.Các Loại Berry ĐL</t>
  </si>
  <si>
    <t>HẢI ĐĂNG - BÁNH CUỐN TÔM CHẤY 242G</t>
  </si>
  <si>
    <t>18100.00</t>
  </si>
  <si>
    <t>HẢI ĐĂNG - MÌ XÀO BÒ XỐT ĐẬM ĐÀ 207G</t>
  </si>
  <si>
    <t>22200.00</t>
  </si>
  <si>
    <t>HẢI ĐĂNG - CƠM NẮM GÀ TERIYAKI 115G</t>
  </si>
  <si>
    <t>11859.91</t>
  </si>
  <si>
    <t>HẢI ĐĂNG - CƠM NẮM THANH CUA 110G</t>
  </si>
  <si>
    <t>11034.32</t>
  </si>
  <si>
    <t>HẢI ĐĂNG - CƠM NẮM TÔM SATE MAYO 109G</t>
  </si>
  <si>
    <t>11287.36</t>
  </si>
  <si>
    <t>HẢI ĐĂNG - MÌ Ý XỐT CUA 257G</t>
  </si>
  <si>
    <t>26300.00</t>
  </si>
  <si>
    <t>HẢI ĐĂNG - SANDWICH GÀ TERIYAKI VÀ TRỨNG MAYO 101G</t>
  </si>
  <si>
    <t>15093.55</t>
  </si>
  <si>
    <t>HẢI ĐĂNG - MAKIZUSHI BÒ 163G</t>
  </si>
  <si>
    <t>21700.00</t>
  </si>
  <si>
    <t>HẢI ĐĂNG - CƠM TRỘN XỐT GOCHUJANG 285G</t>
  </si>
  <si>
    <t>23600.00</t>
  </si>
  <si>
    <t>HẢI ĐĂNG - MÌ Ý XỐT CÀ CHUA BÒ PHÔ MAI 248G</t>
  </si>
  <si>
    <t>22100.00</t>
  </si>
  <si>
    <t>HẢI ĐĂNG - CƠM CHIÊN TRỨNG CUỘN 269G</t>
  </si>
  <si>
    <t>20400.00</t>
  </si>
  <si>
    <t>HẢI ĐĂNG - CƠM NGHÊU THỊT XÀO CAY 282G</t>
  </si>
  <si>
    <t>23138.19</t>
  </si>
  <si>
    <t>5.Nấm Đùi Gà</t>
  </si>
  <si>
    <t>HẢI ĐĂNG - MAKIZUSHI HEO KIM CHI 157G</t>
  </si>
  <si>
    <t>6.Nấm Đùi Gà</t>
  </si>
  <si>
    <t>17347.90</t>
  </si>
  <si>
    <t>IKA - BẮP BÒ HUN KHÓI 200G</t>
  </si>
  <si>
    <t>60347.92</t>
  </si>
  <si>
    <t>IKA - CHÂN GIÒ HUN KHÓI 250G</t>
  </si>
  <si>
    <t>6.Nấm Đùi Gà Baby</t>
  </si>
  <si>
    <t>51793.60</t>
  </si>
  <si>
    <t>IKA - TAI HEO Ủ XÌ DẦU 160G</t>
  </si>
  <si>
    <t>35779.77</t>
  </si>
  <si>
    <t>IKA - LƯỠI HEO Ủ XÌ DẦU 180G</t>
  </si>
  <si>
    <t>34675.20</t>
  </si>
  <si>
    <t>IKA - CHÂN GIÒ Ủ XÌ DẦU 250G</t>
  </si>
  <si>
    <t>47528.13</t>
  </si>
  <si>
    <t>VS - TÔM KHÔ L HŨ 200G</t>
  </si>
  <si>
    <t>156400.00</t>
  </si>
  <si>
    <t>HỒN VIỆT - KHÔ CÁ ĐÙ 1 NẮNG NGUYÊN CON 500G</t>
  </si>
  <si>
    <t>6.Cơm</t>
  </si>
  <si>
    <t>79661.70</t>
  </si>
  <si>
    <t>VS - CÁ SABA NAUY HẤP NƯỚNG 300G</t>
  </si>
  <si>
    <t>64040.86</t>
  </si>
  <si>
    <t>VS - TÔM KHÔ SIZE S 50G</t>
  </si>
  <si>
    <t>34200.09</t>
  </si>
  <si>
    <t>HỒN VIỆT - TÔM KHÔ NẤU CANH VS 50G</t>
  </si>
  <si>
    <t>25500.00</t>
  </si>
  <si>
    <t>VỊ NGUYÊN - ĐẬU HŨ TA 280G</t>
  </si>
  <si>
    <t>8157.61</t>
  </si>
  <si>
    <t>VỊ NGUYÊN - ĐẬU HŨ TRỨNG 140G</t>
  </si>
  <si>
    <t>7164.76</t>
  </si>
  <si>
    <t>VỊ NGUYÊN - ĐẬU HŨ NON 280G</t>
  </si>
  <si>
    <t>7735.49</t>
  </si>
  <si>
    <t>VỊ NGUYÊN - ĐẬU HŨ CHIÊN LƯỚT VÁN 300G</t>
  </si>
  <si>
    <t>9990.85</t>
  </si>
  <si>
    <t>VỊ NGUYÊN - BÚN NƯA SHIRATAKI 240G</t>
  </si>
  <si>
    <t>20005.22</t>
  </si>
  <si>
    <t>VỊ NGUYÊN - ĐẬU HŨ KY CUỘN TƯƠI 200G</t>
  </si>
  <si>
    <t>15352.50</t>
  </si>
  <si>
    <t>PT1580392</t>
  </si>
  <si>
    <t>NHẬT VÂN - TÔM 200-300 CON/KG VỈ 200G</t>
  </si>
  <si>
    <t>51827.87</t>
  </si>
  <si>
    <t>NHẬT VÂN - TÔM 41-50 CON/VỈ 400G</t>
  </si>
  <si>
    <t>TRBA1894008</t>
  </si>
  <si>
    <t>112500.00</t>
  </si>
  <si>
    <t>TRẦN PHÁT HOÀI - NEM CHUA HUẾ HỘP 200G</t>
  </si>
  <si>
    <t>27068.96</t>
  </si>
  <si>
    <t>TO224177</t>
  </si>
  <si>
    <t>THỌ PHÁT - BÁNH BAO NHÂN THỊT TRỨNG CÚT 250G</t>
  </si>
  <si>
    <t>ĐÀ LẠT MILK - SỮA TƯƠI THANH TRÙNG ÍT ĐƯỜNG 180ML</t>
  </si>
  <si>
    <t>20196.65</t>
  </si>
  <si>
    <t>THỌ PHÁT - BÁNH BAO NHÂN KHOAI MÔN 4x50G</t>
  </si>
  <si>
    <t>16668.00</t>
  </si>
  <si>
    <t>6.Sữa Thanh Trùng Ít Đường Size S</t>
  </si>
  <si>
    <t>ĐÀ LẠT MILK - SỮA TƯƠI THANH TRÙNG ÍT ĐƯỜNG 450ML</t>
  </si>
  <si>
    <t>THỌ PHÁT - BÁNH BAO KHÔNG NHÂN 300G</t>
  </si>
  <si>
    <t>15240.66</t>
  </si>
  <si>
    <t>THỌ PHÁT - BÁNH BAO NHÂN THỊT HEO TRỨNG MUỐI 400G</t>
  </si>
  <si>
    <t>ĐÀ LẠT MILK - SỮA TƯƠI THANH TRÙNG CHUỐI HỘP 180ML</t>
  </si>
  <si>
    <t>39583.09</t>
  </si>
  <si>
    <t>THỌ PHÁT - BÁNH BAO CADE 240G</t>
  </si>
  <si>
    <t>17683.70</t>
  </si>
  <si>
    <t>THỌ PHÁT - BÁNH BAO HOÀNG KIM 6x50G</t>
  </si>
  <si>
    <t>63888.00</t>
  </si>
  <si>
    <t>THỌ PHÁT - BÁNH BAO NHÂN THỊT HEO TRỨNG CÚT 480G (4x120G)</t>
  </si>
  <si>
    <t>6.Chà Là NK</t>
  </si>
  <si>
    <t>46177.83</t>
  </si>
  <si>
    <t>THỌ PHÁT - BÁNH BAO THỊT HEO TRỨNG MUỐI 4X170G</t>
  </si>
  <si>
    <t>77776.00</t>
  </si>
  <si>
    <t>5.Gà Chiên, Nướng ĐL</t>
  </si>
  <si>
    <t>6.Gà Tẩm Bột Chiên, Nướng ĐL</t>
  </si>
  <si>
    <t>THỌ PHÁT - XÔI GÀ NẤM ĐÔNG CÔ 160G</t>
  </si>
  <si>
    <t>PT1581784</t>
  </si>
  <si>
    <t>13426.00</t>
  </si>
  <si>
    <t>THỌ PHÁT - BÁNH GIÒ NHÂN THỊT 150G</t>
  </si>
  <si>
    <t>Pick sai code: TÁO GALA NEW ZEALAND TÚI 950G UP - 1</t>
  </si>
  <si>
    <t>11152.74</t>
  </si>
  <si>
    <t>THỌ PHÁT - BÁNH GIÒ NHÂN GÀ 150G</t>
  </si>
  <si>
    <t>11111.00</t>
  </si>
  <si>
    <t>ĐÀ LẠT MILK - SỮA TƯƠI THANH TRÙNG HƯƠNG DÂU 180ML</t>
  </si>
  <si>
    <t>DC pick sai</t>
  </si>
  <si>
    <t>ĐÀ LẠT MILK - SỮA CHUA CÓ ĐƯỜNG 500G</t>
  </si>
  <si>
    <t>32397.69</t>
  </si>
  <si>
    <t>4.Bánh Bao, Bánh Giò</t>
  </si>
  <si>
    <t>5.Bánh Bao</t>
  </si>
  <si>
    <t>6.Bánh Bao Nhân Mặn</t>
  </si>
  <si>
    <t>ĐÀ LẠT MILK - SỮA CHUA UỐNG CÓ ĐƯỜNG 500ML</t>
  </si>
  <si>
    <t>24300.00</t>
  </si>
  <si>
    <t>ĐÀ LẠT MILK - SỮA CHUA UỐNG DÂU TÂY 500ML</t>
  </si>
  <si>
    <t>6.Bánh Bao Nhân Ngọt</t>
  </si>
  <si>
    <t>ĐÀ LẠT MILK - SỮA TƯƠI THANH TRÙNG SÔCÔLA 180ML</t>
  </si>
  <si>
    <t>5.Bánh Giò, Xôi Gói</t>
  </si>
  <si>
    <t>6.Bánh Giò</t>
  </si>
  <si>
    <t>ĐÀ LẠT MILK - SỮA TƯƠI THANH TRÙNG 450ML</t>
  </si>
  <si>
    <t>6.Bánh Bao Nhân Chay</t>
  </si>
  <si>
    <t>ĐÀ LẠT MILK - SỮA TƯƠI THANH TRÙNG 180ML</t>
  </si>
  <si>
    <t>ĐÀ LẠT MILK - SỮA TƯƠI THANH TRÙNG 950ML</t>
  </si>
  <si>
    <t>35554.88</t>
  </si>
  <si>
    <t>ĐÀ LẠT MILK - SỮA CHUA VỊ TỰ NHIÊN 500G</t>
  </si>
  <si>
    <t>32415.41</t>
  </si>
  <si>
    <t>HỒNG NAM - TÔM KHÔ CÔN ĐẢO (ĐẶC BIỆT) 100G</t>
  </si>
  <si>
    <t>152290.00</t>
  </si>
  <si>
    <t>TIẾN TẤN ĐẠT - LẠP XƯỞNG TƯƠI VỊ TIÊU 250G</t>
  </si>
  <si>
    <t>36144.21</t>
  </si>
  <si>
    <t>TIẾN TẤN ĐẠT - LẠP XƯỞNG VỊ MAI QUẾ LỘ 500G</t>
  </si>
  <si>
    <t>3.COLD AND HOT DELICA</t>
  </si>
  <si>
    <t>69207.05</t>
  </si>
  <si>
    <t>4.MÓN ĂN NÓNG</t>
  </si>
  <si>
    <t>5.MÓN ĂN NÓNG</t>
  </si>
  <si>
    <t>6.MÓN ĂN NÓNG</t>
  </si>
  <si>
    <t>SENTA - HẠT SEN TƯƠI 200G</t>
  </si>
  <si>
    <t>44228.48</t>
  </si>
  <si>
    <t>SENTA - CỦ SEN TƯƠI CẮT LÁT 250G</t>
  </si>
  <si>
    <t>20047.75</t>
  </si>
  <si>
    <t>SENTA - CỦ NĂNG TƯƠI GỌT VỎ 200G</t>
  </si>
  <si>
    <t>18229.20</t>
  </si>
  <si>
    <t>SENTA - KHOAI SỌ GỌT VỎ 400G</t>
  </si>
  <si>
    <t>24862.74</t>
  </si>
  <si>
    <t>SENTA - KHOAI MÔN GỌT VỎ 400G</t>
  </si>
  <si>
    <t>22493.70</t>
  </si>
  <si>
    <t>SENTA - KHOAI MỠ GỌT VỎ 400G</t>
  </si>
  <si>
    <t>20717.38</t>
  </si>
  <si>
    <t>SET NGUYÊN LIỆU CHÈ HẠT SEN LONG NHÃN 200G</t>
  </si>
  <si>
    <t>45103.56</t>
  </si>
  <si>
    <t>59477.94</t>
  </si>
  <si>
    <t>SENTA - SET NGUYÊN LIỆU CHÈ HẠT SEN TÁO ĐỎ 220G</t>
  </si>
  <si>
    <t>6.Lê Nâu Trung Đóng Hộp</t>
  </si>
  <si>
    <t>30613.63</t>
  </si>
  <si>
    <t>3.FROZEN MEAT</t>
  </si>
  <si>
    <t>4.Thịt Bò Hotpot ĐL</t>
  </si>
  <si>
    <t>5.Ba Chỉ Bò Hotpot ĐL</t>
  </si>
  <si>
    <t>6.Ba Chỉ Bò Hotpot ĐL</t>
  </si>
  <si>
    <t>4P's - PIZZA 4 LOẠI PHÔ MAI 138G</t>
  </si>
  <si>
    <t>50730.00</t>
  </si>
  <si>
    <t>5.Bắp Bò Hotpot ĐL</t>
  </si>
  <si>
    <t>4P's - PIZZA GÀ TERIYAKI 150G</t>
  </si>
  <si>
    <t>6.Bắp Bò Hotpot ĐL</t>
  </si>
  <si>
    <t>51620.00</t>
  </si>
  <si>
    <t>BIBIGO - KIM CHI CẢI THẢO CẮT LÁT 100G</t>
  </si>
  <si>
    <t>9361.71</t>
  </si>
  <si>
    <t>4.Thịt Bò BBQ ĐL</t>
  </si>
  <si>
    <t>5.Ba Chỉ Bò BBQ ĐL</t>
  </si>
  <si>
    <t>6.Ba Chỉ Bò BBQ ĐL</t>
  </si>
  <si>
    <t>BIBIGO - KIM CHI CẢI THẢO CẮT LÁT 500G</t>
  </si>
  <si>
    <t>30485.44</t>
  </si>
  <si>
    <t>BIBIGO - KIM CHI CẢI THẢO CHAY 500G</t>
  </si>
  <si>
    <t>4.Thịt Bò Steak ĐL</t>
  </si>
  <si>
    <t>5.Thăn Bò Steak ĐL</t>
  </si>
  <si>
    <t>34051.28</t>
  </si>
  <si>
    <t>6.Thăn Bò Steak ĐL</t>
  </si>
  <si>
    <t>BIBIGO - KIM CHI CẢI THẢO NGÒ 500G</t>
  </si>
  <si>
    <t>32345.74</t>
  </si>
  <si>
    <t>4.Thịt Bò ĐL Khác</t>
  </si>
  <si>
    <t>BIBIGO - KIM CHI CẢI THẢO NGÒ ÔNG'S KIM 100G</t>
  </si>
  <si>
    <t>5.Thịt Bò ĐL Khác</t>
  </si>
  <si>
    <t>6.Thịt Bò ĐL Khác</t>
  </si>
  <si>
    <t>RRFARN-RAU DIẾP XOẮN VIETGAP 100G</t>
  </si>
  <si>
    <t>36400.72</t>
  </si>
  <si>
    <t>RRFARN- CẢI XOĂN KALE VIETGAP 100G</t>
  </si>
  <si>
    <t>34459.56</t>
  </si>
  <si>
    <t>RRFARN- CẢI BÓ XÔI VIETGAP 100G</t>
  </si>
  <si>
    <t>33088.19</t>
  </si>
  <si>
    <t>5.Nạm, Gầu Bò Hotpot ĐL</t>
  </si>
  <si>
    <t>RRFARN-XÀ LÁCH MỀM VIETGAP 100G</t>
  </si>
  <si>
    <t>6.Nạm, Gầu Bò Hotpot ĐL</t>
  </si>
  <si>
    <t>33828.74</t>
  </si>
  <si>
    <t>RRFARN- XÀ LÁCH HỖN HỢP VIETGAP 130G</t>
  </si>
  <si>
    <t>24461.23</t>
  </si>
  <si>
    <t>5.Thịt Đùi, Vai Bò Steak ĐL</t>
  </si>
  <si>
    <t>RRFARN- CẦN TÂY VIETGAP 100G</t>
  </si>
  <si>
    <t>6.Thịt Đùi, Vai Bò Steak ĐL</t>
  </si>
  <si>
    <t>35313.88</t>
  </si>
  <si>
    <t>HƯƠNG BIỂN - KHÔ MỰC LOẠI 1 300g</t>
  </si>
  <si>
    <t>255250.23</t>
  </si>
  <si>
    <t>HOKTO - NẤM LINH CHI TRẮNG  MALAYSIA 125G</t>
  </si>
  <si>
    <t>20470.50</t>
  </si>
  <si>
    <t>HOKTO - NẤM LINH CHI NÂU MALAYSIA 125G</t>
  </si>
  <si>
    <t>20376.98</t>
  </si>
  <si>
    <t>ZESPRI - HỘP KIWI XANH 4 QUẢ</t>
  </si>
  <si>
    <t>64533.01</t>
  </si>
  <si>
    <t>TÁO TESSA HÀ LAN HỘP 6 QUẢ</t>
  </si>
  <si>
    <t>MONTESANO - THỊT LỢN IBERICO ƯỚP MUỐI 50G</t>
  </si>
  <si>
    <t>110186.00</t>
  </si>
  <si>
    <t>THƠM - TÀU HŨ MATCHA 130G</t>
  </si>
  <si>
    <t>12622.50</t>
  </si>
  <si>
    <t>5.Đậu Hũ Ta</t>
  </si>
  <si>
    <t>6.Đậu Hũ Ta</t>
  </si>
  <si>
    <t>THƠM - TRÀ SỮA MATCHA HẠNH NHÂN 250ML</t>
  </si>
  <si>
    <t>12323.03</t>
  </si>
  <si>
    <t>THƠM - TRÀ SỮA GẠO 250ML</t>
  </si>
  <si>
    <t>11522.55</t>
  </si>
  <si>
    <t>THƠM - TRÀ SỮA ÔLONG TỨ QUÝ 250ML</t>
  </si>
  <si>
    <t>13120.90</t>
  </si>
  <si>
    <t>THƠM - HỒNG TRÀ SỮA BÁ TƯỚC 250ML</t>
  </si>
  <si>
    <t>11687.57</t>
  </si>
  <si>
    <t>THƠM - TÀU HŨ TRÀ SỮA VỊ HẠNH NHÂN 130G</t>
  </si>
  <si>
    <t>12537.09</t>
  </si>
  <si>
    <t>AT GROUP- NẤM TRÙNG THẢO TƯƠI VN 140G</t>
  </si>
  <si>
    <t>5.Đậu Hũ Chiên</t>
  </si>
  <si>
    <t>26132.99</t>
  </si>
  <si>
    <t>6.Đậu Hũ Chiên</t>
  </si>
  <si>
    <t>SG MILK - SỮA CHUA NẾP CẨM SÀI GÒN 120G</t>
  </si>
  <si>
    <t>7595.89</t>
  </si>
  <si>
    <t>3.DRINKS</t>
  </si>
  <si>
    <t>SG MILK - BÁNH FLAN 100G</t>
  </si>
  <si>
    <t>4.ĐỒ UỐNG PHA SẴN</t>
  </si>
  <si>
    <t>5.ĐỒ UỐNG DINH DƯỠNG</t>
  </si>
  <si>
    <t>7639.63</t>
  </si>
  <si>
    <t>6.SỮA ĐẬU NÀNH</t>
  </si>
  <si>
    <t>SG MILK - SỮA CHUA PHÔ MAI 100G</t>
  </si>
  <si>
    <t>7464.75</t>
  </si>
  <si>
    <t>SG MILK - SỮA CHUA SỆT SÀI GÒN DÂU TÂY 300ML</t>
  </si>
  <si>
    <t>13814.91</t>
  </si>
  <si>
    <t>SG MILK - SỮA CHUA SỆT SÀI GÒN VIỆT QUẤT 300ML</t>
  </si>
  <si>
    <t>13722.78</t>
  </si>
  <si>
    <t>SG MILK - THẠCH ĐEN SƯƠNG SÁO SÀI GÒN 320G</t>
  </si>
  <si>
    <t>17250.00</t>
  </si>
  <si>
    <t>TỨ PHƯƠNG - GIÒ BÊ TRUYỀN THỐNG 500G</t>
  </si>
  <si>
    <t>83720.00</t>
  </si>
  <si>
    <t>NTC - CHẢ LỤA NẤM TƯƠI 250G</t>
  </si>
  <si>
    <t>41120.45</t>
  </si>
  <si>
    <t>RÂU BẠCH TUỘC CHẦN ĐÔNG LẠNH 200G</t>
  </si>
  <si>
    <t>63809.96</t>
  </si>
  <si>
    <t>YFC - MỰC GHIM MINO 9/12 300G</t>
  </si>
  <si>
    <t>73671.00</t>
  </si>
  <si>
    <t>YFC - THỊT BỀ BỀ 300G</t>
  </si>
  <si>
    <t>147051.28</t>
  </si>
  <si>
    <t>YFC - CÁ NGẦN 250G</t>
  </si>
  <si>
    <t>75000.00</t>
  </si>
  <si>
    <t>MANNA - PIZZA PHÔ MAI 120G</t>
  </si>
  <si>
    <t>24380.80</t>
  </si>
  <si>
    <t>TIÊN TIẾN- MĂNG TÂY XANH VIETGAP LOẠI 1 250G</t>
  </si>
  <si>
    <t>27966.77</t>
  </si>
  <si>
    <t>TIÊN TIẾN- MĂNG TÂY XANH VIETGAP LOẠI 2 250G</t>
  </si>
  <si>
    <t>24032.61</t>
  </si>
  <si>
    <t>SEAPRODEX - TÔM SÚ THỊT SINH THÁI 71/90 250G</t>
  </si>
  <si>
    <t>76628.75</t>
  </si>
  <si>
    <t>SEAPRODEX - TÔM SÚ NGUYÊN CON SINH THÁI 500G</t>
  </si>
  <si>
    <t>179000.00</t>
  </si>
  <si>
    <t>SEAPRODEX - MỰC ỐNG NGUYÊN CON 425G</t>
  </si>
  <si>
    <t>75989.39</t>
  </si>
  <si>
    <t>SEAPRODEX - TÔM ĐẤT SINH THÁI SIZE L 250G</t>
  </si>
  <si>
    <t>59000.00</t>
  </si>
  <si>
    <t>SEAPRODEX - TÔM SÚ THỊT SINH THÁI 41/50 200G</t>
  </si>
  <si>
    <t>75576.80</t>
  </si>
  <si>
    <t>SEAPRODEX - TÔM SÚ THỊT SINH THÁI 71/90 200G</t>
  </si>
  <si>
    <t>61119.00</t>
  </si>
  <si>
    <t>NGỌC TÚ - BÌ HEO TƯƠI 100G</t>
  </si>
  <si>
    <t>12900.00</t>
  </si>
  <si>
    <t>NGỌC TÚ - TAI HEO NGÂM CHUA NGỌT 600G</t>
  </si>
  <si>
    <t>62042.84</t>
  </si>
  <si>
    <t>NGỌC TÚ - BÁNH GIÒ THỊT HEO TRỨNG CÚT 160G</t>
  </si>
  <si>
    <t>G4YOU - ỨC GÀ ĂN LIỀN VỊ TRUYỀN THỐNG 100G</t>
  </si>
  <si>
    <t>25679.62</t>
  </si>
  <si>
    <t>G4YOU - ỨC GÀ ĂN LIỀN VỊ XÔNG KHÓI 100G</t>
  </si>
  <si>
    <t>22989.37</t>
  </si>
  <si>
    <t>G4YOU - ỨC GÀ ĂN LIỀN VỊ TIÊU 100G</t>
  </si>
  <si>
    <t>G4YOU - XÚC XÍCH ỨC GÀ XÔNG KHÓI 70G</t>
  </si>
  <si>
    <t>6.Mỳ Khô</t>
  </si>
  <si>
    <t>18590.08</t>
  </si>
  <si>
    <t>NGỌC THƠM - GIÒ TAI LƯỠI XÀO 250G</t>
  </si>
  <si>
    <t>45485.68</t>
  </si>
  <si>
    <t>NGỌC THƠM - CHÂN GIÒ HEO MUỐI 300G</t>
  </si>
  <si>
    <t>66066.31</t>
  </si>
  <si>
    <t>NGỌC THƠM - GÀ HẤP XÌ DẦU 500G</t>
  </si>
  <si>
    <t>80802.74</t>
  </si>
  <si>
    <t>NGỌC THƠM - GÀ MUỐI 500G</t>
  </si>
  <si>
    <t>103538.78</t>
  </si>
  <si>
    <t>NGỌC THƠM - LẠP XƯỞNG TÂY BẮC 500G</t>
  </si>
  <si>
    <t>74189.55</t>
  </si>
  <si>
    <t>LC FOODS - LẠP XƯỞNG TƯƠI TRỨNG CÁ TOBIKO 300G</t>
  </si>
  <si>
    <t>35624.32</t>
  </si>
  <si>
    <t>DELIFRES - SỮA TƯƠI THANH TRÙNG KHÔNG ĐƯỜNG CHAI 1.8L</t>
  </si>
  <si>
    <t>58007.18</t>
  </si>
  <si>
    <t>DELIFRES - SỮA TƯƠI THANH TRÙNG ÍT ĐƯỜNG CHAI 1.8L</t>
  </si>
  <si>
    <t>57685.66</t>
  </si>
  <si>
    <t>5.Chả Miếng</t>
  </si>
  <si>
    <t>6.Chả Miếng Khác</t>
  </si>
  <si>
    <t>VĨ LÂM - CẢI SẬY CHUA 500G</t>
  </si>
  <si>
    <t>17930.40</t>
  </si>
  <si>
    <t>VĨ LÂM - CẢI SẬY CHUA NGỌN 500G</t>
  </si>
  <si>
    <t>23026.80</t>
  </si>
  <si>
    <t>VĨ LÂM - CẢI SẬY CHUA NGỌT CẮT SẴN 500G</t>
  </si>
  <si>
    <t>26040.00</t>
  </si>
  <si>
    <t>O'SMILES - BÁNH MÌ TƯƠI ĐL 350G (5x70G)</t>
  </si>
  <si>
    <t>22371.33</t>
  </si>
  <si>
    <t>O'SMILES - BÁNH MÌ MÈ ĐEN ĐL 350G (5x70G)</t>
  </si>
  <si>
    <t>25764.09</t>
  </si>
  <si>
    <t>O'SMILES - BÁNH MÌ NGUYÊN CÁM ĐL 210G (3x70G)</t>
  </si>
  <si>
    <t>21599.37</t>
  </si>
  <si>
    <t>O'SMILES - BÁNH MÌ LỢI KHUẨN ĐA HẠT PROBIOTIC 50Gx4</t>
  </si>
  <si>
    <t>27480.45</t>
  </si>
  <si>
    <t>TPN - LƯỜN CÁ HỒI ĐL 500G</t>
  </si>
  <si>
    <t>48011.15</t>
  </si>
  <si>
    <t>TPN - CÁ NGỪ ĐẠI DƯƠNG ĐÔNG LẠNH 300G</t>
  </si>
  <si>
    <t>54500.00</t>
  </si>
  <si>
    <t>TPN - CÁ HỒI PHI LÊ CẮT KHÚC ĐÔNG LẠNH 200G</t>
  </si>
  <si>
    <t>6.Chả Cốm</t>
  </si>
  <si>
    <t>71175.79</t>
  </si>
  <si>
    <t>TPN - TÔM THẺ NÕN SIZE 51-60 150G</t>
  </si>
  <si>
    <t>31210.74</t>
  </si>
  <si>
    <t>TPN - CÁ TRỨNG CANADA 400G</t>
  </si>
  <si>
    <t>54841.46</t>
  </si>
  <si>
    <t>PULMUONE - BÁNH HOTTEOK NHÂN PHÔ MAI NGÔ 360G</t>
  </si>
  <si>
    <t>4.MÓN ĂN LẠNH</t>
  </si>
  <si>
    <t>5.MÓN ĂN LẠNH</t>
  </si>
  <si>
    <t>45510.88</t>
  </si>
  <si>
    <t>6.MÓN ĂN LẠNH</t>
  </si>
  <si>
    <t>PULMUONE - BÁNH HOTTEOK NHÂN PHÔ MAI XÚC XÍCH 360G</t>
  </si>
  <si>
    <t>45430.37</t>
  </si>
  <si>
    <t>HETORI - PIZZA HẢI SẢN 150G</t>
  </si>
  <si>
    <t>19738.53</t>
  </si>
  <si>
    <t>HETORI - PIZZA THỊT BÒ VÀ BẮP 150G</t>
  </si>
  <si>
    <t>18748.27</t>
  </si>
  <si>
    <t>TÁO MINI TÚI 500G</t>
  </si>
  <si>
    <t>TÁO TÚI 1.5KG</t>
  </si>
  <si>
    <t>72485.08</t>
  </si>
  <si>
    <t>TÁO TÚI 2.8-3KG</t>
  </si>
  <si>
    <t>TRBA1894024</t>
  </si>
  <si>
    <t>131727.16</t>
  </si>
  <si>
    <t>TC FOOD - CÁ NỤC HẤP 250G</t>
  </si>
  <si>
    <t>27000.00</t>
  </si>
  <si>
    <t>TO224162</t>
  </si>
  <si>
    <t>TC FOOD - CÁ SABA HẤP 250G</t>
  </si>
  <si>
    <t>34435.58</t>
  </si>
  <si>
    <t>5.Khô Mực</t>
  </si>
  <si>
    <t>6.Khô Mực</t>
  </si>
  <si>
    <t>TV - CHẢ CÁ CHIÊN 200G</t>
  </si>
  <si>
    <t>27100.00</t>
  </si>
  <si>
    <t>TV - CÁ VIÊN CHIÊN 200G</t>
  </si>
  <si>
    <t>5.Cá Khô</t>
  </si>
  <si>
    <t>6.Cá Khô</t>
  </si>
  <si>
    <t>TV - CHẢ MỰC GIÃ TAY 200G</t>
  </si>
  <si>
    <t>57700.00</t>
  </si>
  <si>
    <t>BEANY - TÀU HŨ SINGAPORE VỊ MATCHA 120G</t>
  </si>
  <si>
    <t>7453.76</t>
  </si>
  <si>
    <t>BEANY - ĐẬU HŨ CHIÊN 280G</t>
  </si>
  <si>
    <t>11407.30</t>
  </si>
  <si>
    <t>BEANY - ĐẬU HŨ VIÊN CHIÊN 500G</t>
  </si>
  <si>
    <t>18517.48</t>
  </si>
  <si>
    <t>S.KIDMAN - THỊT BÒ WAGYU XAY ĐÔNG LẠNH 150G</t>
  </si>
  <si>
    <t>56998.60</t>
  </si>
  <si>
    <t>6.Thịt Heo Xông Khói</t>
  </si>
  <si>
    <t>WKF - MẮM CHƯNG THỊT HEO 150G</t>
  </si>
  <si>
    <t>35000.00</t>
  </si>
  <si>
    <t>WKF - TRỨNG LÒNG ĐÀO NGÂM TƯƠNG 500G</t>
  </si>
  <si>
    <t>52000.00</t>
  </si>
  <si>
    <t>MẠNH NGHĨA - CẢI SẬY CHUA 500G</t>
  </si>
  <si>
    <t>17924.46</t>
  </si>
  <si>
    <t>5.Jambon</t>
  </si>
  <si>
    <t>6.Jambon Không Da</t>
  </si>
  <si>
    <t>MẠNH NGHĨA - CẢI SẬY CHUA NGỌN 500G</t>
  </si>
  <si>
    <t>MẠNH NGHĨA - CẢI SẬY CHUA NGỌT CẮT SẴN 500G</t>
  </si>
  <si>
    <t>26391.54</t>
  </si>
  <si>
    <t>NẮNG MAI - TÀU HỦ LÁ DỨA 160G</t>
  </si>
  <si>
    <t>10006.79</t>
  </si>
  <si>
    <t>NẮNG MAI - TÀU HỦ TRUYỀN THỐNG 160G</t>
  </si>
  <si>
    <t>10004.05</t>
  </si>
  <si>
    <t>CÀ MÈN - BÁNH CANH CÁ LÓC 160G</t>
  </si>
  <si>
    <t>24595.13</t>
  </si>
  <si>
    <t>CÀ MÈN - MIẾN LƯƠN 100G</t>
  </si>
  <si>
    <t>24799.19</t>
  </si>
  <si>
    <t>4.Cà Chua, Dưa Leo, Ớt Ngọt</t>
  </si>
  <si>
    <t>5.Ớt Ngọt</t>
  </si>
  <si>
    <t>6.Ớt Ngọt Mini</t>
  </si>
  <si>
    <t>CÀ MÈN - BÁNH CANH CUA 210G</t>
  </si>
  <si>
    <t>27414.79</t>
  </si>
  <si>
    <t>CÀ MÈN - BÚN CÁ NGỪ 236G</t>
  </si>
  <si>
    <t>23333.46</t>
  </si>
  <si>
    <t>NẤM NOTAKY VN 160G</t>
  </si>
  <si>
    <t>38500.00</t>
  </si>
  <si>
    <t>NẤM TÚ TRÂN VN 160G</t>
  </si>
  <si>
    <t>30500.00</t>
  </si>
  <si>
    <t>NẤM BÀO NGƯ ĐUÔI PHƯỢNG VN 160G</t>
  </si>
  <si>
    <t>5.Rau Hỗn Hợp Sơ Chế Khác</t>
  </si>
  <si>
    <t>6.Rau Hỗn Hợp Sơ Chế Khác</t>
  </si>
  <si>
    <t>NẤM HỒNG NGỌC VN 160G</t>
  </si>
  <si>
    <t>NẤM HOÀNG KIM VN 160G</t>
  </si>
  <si>
    <t>NẤM TRÀ TÂN VN 160G</t>
  </si>
  <si>
    <t>ÚT MAU - TÔM KHÔ THẺ ĐẶC BIỆT 100G</t>
  </si>
  <si>
    <t>156560.00</t>
  </si>
  <si>
    <t>ÚT MAU - TÔM KHÔ CANH ĐẶC BIỆT 35G</t>
  </si>
  <si>
    <t>36256.00</t>
  </si>
  <si>
    <t>ÚT MAU - TÔM KHÔ THẺ L 100G</t>
  </si>
  <si>
    <t>141111.41</t>
  </si>
  <si>
    <t>NTP FOOD - CHÈ DỪA DẦM HẢI PHÒNG 150ML</t>
  </si>
  <si>
    <t>12409.35</t>
  </si>
  <si>
    <t>NTP FOOD - CHÈ THỐT NỐT BẢY NÚI 150ML</t>
  </si>
  <si>
    <t>12410.31</t>
  </si>
  <si>
    <t>TÁO POSY ỐNG (4 QUẢ)</t>
  </si>
  <si>
    <t>OPLANT - BÁNH MÌ TƯƠI VIỆT NAM ĐL (10X30G)</t>
  </si>
  <si>
    <t>23068.13</t>
  </si>
  <si>
    <t>OPLANT - BÁNH TIÊU (4x60G)</t>
  </si>
  <si>
    <t>26796.36</t>
  </si>
  <si>
    <t>OPLANT - BÁNH MÌ GẠO NGUYÊN CÁM ĐL (10x30G)</t>
  </si>
  <si>
    <t>26016.14</t>
  </si>
  <si>
    <t>MONTESANO - XÚC XÍCH THỊT LỢN IBERICO MUỐI CHORIZO 30G</t>
  </si>
  <si>
    <t>MONTESANO - THỊT LỢN SERRANO ƯỚP MUỐI 30G</t>
  </si>
  <si>
    <t>39167.00</t>
  </si>
  <si>
    <t>CÁ SẠCH - CÁ THU SỐT CÀ CHUA 200G</t>
  </si>
  <si>
    <t>25846.92</t>
  </si>
  <si>
    <t>CK - CÁ BỐNG CÁT KHO TIÊU 180G</t>
  </si>
  <si>
    <t>24658.58</t>
  </si>
  <si>
    <t>CÁ SẠCH - LƯƠN XÀO SẢ ỚT 170G</t>
  </si>
  <si>
    <t>28362.72</t>
  </si>
  <si>
    <t>HUẾ THƯƠNG - MIẾN XÀO GHẸ 200G/250G</t>
  </si>
  <si>
    <t>28354.02</t>
  </si>
  <si>
    <t>CÁ SẠCH - CHÁO ẾCH SINGAPORE 520G</t>
  </si>
  <si>
    <t>30913.03</t>
  </si>
  <si>
    <t>CÁ SẠCH - PAD THÁI TÔM 310G</t>
  </si>
  <si>
    <t>30937.65</t>
  </si>
  <si>
    <t>HƯƠNG VỊ VIỆT - HỦ TIẾU XÀO 300G</t>
  </si>
  <si>
    <t>28332.88</t>
  </si>
  <si>
    <t>MELTIQUE BEEF - ĐẦU THĂN NGOẠI BÒ ÚC HOKUBEE 200G</t>
  </si>
  <si>
    <t>135246.80</t>
  </si>
  <si>
    <t>MELTIQUE BEEF - THĂN NGOẠI BÒ ÚC HOKUBEE 200G</t>
  </si>
  <si>
    <t>122581.24</t>
  </si>
  <si>
    <t>THĂN NGOẠI BÒ ÚC HOKUBEE LÚC LẮC 200G</t>
  </si>
  <si>
    <t>125800.00</t>
  </si>
  <si>
    <t>BE'S - BÁNH HOTDOG TAM GIÁC PHÔ MAI BÒ CƯỜI 208G (52G*4)</t>
  </si>
  <si>
    <t>43635.50</t>
  </si>
  <si>
    <t>BE'S - BÁNH HOTDOG TAM GIÁC CHÀ BÔNG PHÔ MAI LÁT 216G (54G*4)</t>
  </si>
  <si>
    <t>45622.63</t>
  </si>
  <si>
    <t>AN GIA - BA CHỈ BÒ MỸ BBQ 200G</t>
  </si>
  <si>
    <t>44000.00</t>
  </si>
  <si>
    <t>AN GIA - LÕI VAI BÒ MỸ STEAK 300G (TOP BLADE)</t>
  </si>
  <si>
    <t>5.Lạp Xưởng Tươi</t>
  </si>
  <si>
    <t>6.Lạp Xưởng Heo Tươi</t>
  </si>
  <si>
    <t>105129.89</t>
  </si>
  <si>
    <t>AN GIA - SƯỜN BÒ MỸ CÓ XƯƠNG 300G (SHORT RIB)</t>
  </si>
  <si>
    <t>117173.50</t>
  </si>
  <si>
    <t>AN GIA - BA CHỈ BÒ MỸ HOTPOT 250G</t>
  </si>
  <si>
    <t>AN GIA - BẮP HOA BÒ MỸ HOTPOT 200G</t>
  </si>
  <si>
    <t>4.Tráng Miệng</t>
  </si>
  <si>
    <t>74000.00</t>
  </si>
  <si>
    <t>5.Tráng Miệng Khác</t>
  </si>
  <si>
    <t>6.Tráng Miệng Khác</t>
  </si>
  <si>
    <t>MINH NHẬT - CHÈ DƯỠNG NHAN 330G</t>
  </si>
  <si>
    <t>12492.04</t>
  </si>
  <si>
    <t>MINH NHẬT - RAU CÂU 3 MÀU 120G</t>
  </si>
  <si>
    <t>8900.00</t>
  </si>
  <si>
    <t>MINH NHẬT - SỮA CHUA NẾP CẨM 100ML</t>
  </si>
  <si>
    <t>6700.00</t>
  </si>
  <si>
    <t>3.PORK</t>
  </si>
  <si>
    <t>4.Ba Rọi Heo</t>
  </si>
  <si>
    <t>MINH NHẬT - SỮA CHUA PHÔ MAI 100ML</t>
  </si>
  <si>
    <t>5.Ba Rọi Rút Sườn</t>
  </si>
  <si>
    <t>6.Ba Rọi Rút Sườn</t>
  </si>
  <si>
    <t>6300.00</t>
  </si>
  <si>
    <t>MINH NHẬT - CÀ PHÊ SỮA 100ML</t>
  </si>
  <si>
    <t>8625.63</t>
  </si>
  <si>
    <t>4.Sườn Heo</t>
  </si>
  <si>
    <t>MINH NHẬT - CÀ PHÊ MUỐI 100ML</t>
  </si>
  <si>
    <t>5.Sườn Non</t>
  </si>
  <si>
    <t>6.Sườn Non</t>
  </si>
  <si>
    <t>8772.19</t>
  </si>
  <si>
    <t>MINH NHẬT - RAU CÂU FLAN PHOMAI CÀ PHÊ 300G</t>
  </si>
  <si>
    <t>22288.67</t>
  </si>
  <si>
    <t>4.Thịt Heo Khác</t>
  </si>
  <si>
    <t>5.Nạc Giòn</t>
  </si>
  <si>
    <t>MINH NHẬT - MOCHI VỊ TRUYỀN THỐNG CHẤM XỐT KEM TƯƠI 85G</t>
  </si>
  <si>
    <t>6.Nạc Giòn</t>
  </si>
  <si>
    <t>14500.00</t>
  </si>
  <si>
    <t>MINH NHẬT - MOCHI VỊ MATCHA CHẤM XỐT KEM TƯƠI 85G</t>
  </si>
  <si>
    <t>14116.48</t>
  </si>
  <si>
    <t>5.BÁNH BÔNG LAN</t>
  </si>
  <si>
    <t>6.BÁNH BÔNG LAN</t>
  </si>
  <si>
    <t>MINH NHẬT - RAU CÂU FLAN PHOMAI CÀ PHÊ 120G</t>
  </si>
  <si>
    <t>9500.00</t>
  </si>
  <si>
    <t>5.BÁNH NHÂN KEM</t>
  </si>
  <si>
    <t>MINH NHẬT - SÂM BỔ LƯỢNG 300G</t>
  </si>
  <si>
    <t>6.BÁNH NHÂN KEM</t>
  </si>
  <si>
    <t>12974.58</t>
  </si>
  <si>
    <t>MINH NHẬT - CHÈ KHÚC BẠCH 150G</t>
  </si>
  <si>
    <t>GIÁ SỐNG VIETGAP 300G</t>
  </si>
  <si>
    <t>7126.69</t>
  </si>
  <si>
    <t>PHILADELPHIA - PHÔ MAI KEM NGUYÊN BẢN DẠNG PHẾT 250G</t>
  </si>
  <si>
    <t>77959.52</t>
  </si>
  <si>
    <t>6.BÁNH BÔNG LAN CUỘN KEM</t>
  </si>
  <si>
    <t>FARMERS UNION - SỮA CHUA KIỂU HY LẠP NGUYÊN CHẤT 500G</t>
  </si>
  <si>
    <t>107248.43</t>
  </si>
  <si>
    <t>FARMERS UNION - SỮA CHUA KIỂU HY LẠP NGUYÊN CHẤT 1KG</t>
  </si>
  <si>
    <t>6.BÁNH LẠNH KHÁC</t>
  </si>
  <si>
    <t>162802.04</t>
  </si>
  <si>
    <t>FARMERS UNION - SỮA CHUA KIỂU HY LẠP MẬT ONG 2*140G</t>
  </si>
  <si>
    <t>67159.48</t>
  </si>
  <si>
    <t>FARMERS UNION - SỮA CHUA KIỂU HY LẠP NGUYÊN CHẤT 2*140G</t>
  </si>
  <si>
    <t>67235.41</t>
  </si>
  <si>
    <t>FARMERS UNION - SỮA CHUA HY LẠP HIGH PROTEIN 500G</t>
  </si>
  <si>
    <t>111047.04</t>
  </si>
  <si>
    <t>5.BÁNH SU KEM</t>
  </si>
  <si>
    <t>6.BÁNH SU KEM KHÁC</t>
  </si>
  <si>
    <t>FARMERS UNION - SỮA CHUA KIỂU HY LẠP KHÔNG LACTOSE 500G</t>
  </si>
  <si>
    <t>118923.58</t>
  </si>
  <si>
    <t>CHOBANI - SỮA CHUA HY LẠP VỊ VIỆT QUẤT 160G</t>
  </si>
  <si>
    <t>40526.27</t>
  </si>
  <si>
    <t>CHOBANI - SỮA CHUA HY LẠP VỊ DÂU TÂY 160G</t>
  </si>
  <si>
    <t>39496.76</t>
  </si>
  <si>
    <t>CHOBANI - SỮA CHUA HY LẠP VỊ BẠC HÀ SOCOLA CHIP 140G</t>
  </si>
  <si>
    <t>45241.25</t>
  </si>
  <si>
    <t>ROKEBY FARMS - THỨC UỐNG SMOOTHIE PROTEIN VỊ SOCOLA HÀ LAN CHAI 425ML</t>
  </si>
  <si>
    <t>6.BÁNH SU KEM NHÂN KEM SỮA</t>
  </si>
  <si>
    <t>71400.00</t>
  </si>
  <si>
    <t>61763.60</t>
  </si>
  <si>
    <t>ROKEBY FARMS - THỨC UỐNG SMOOTHIE PROTEIN VỊ CÀ PHÊ ESPRESSO CHAI 425ML</t>
  </si>
  <si>
    <t>64214.34</t>
  </si>
  <si>
    <t>ROKEBY FARMS - THỨC UỐNG SMOOTHIE PROTEIN VỊ BÁNH XỐP VANI CHAI 425ML</t>
  </si>
  <si>
    <t>6.Bánh Mì Có Nhân ĐL</t>
  </si>
  <si>
    <t>65093.08</t>
  </si>
  <si>
    <t>GLACIER 51 - CÁ RĂNG CƯA CẮT MIẾNG ĐÔNG LẠNH 150G</t>
  </si>
  <si>
    <t>348300.00</t>
  </si>
  <si>
    <t>FLORA - BƠ THỰC VẬT HỘP 250G</t>
  </si>
  <si>
    <t>53235.53</t>
  </si>
  <si>
    <t>CHOBANI - SỮA CHUA HY LẠP VỊ SOCOLA BROWNIE 140G</t>
  </si>
  <si>
    <t>44340.93</t>
  </si>
  <si>
    <t>ANCHOR - PHÔ MAI LÁT CHEDDAR 200G</t>
  </si>
  <si>
    <t>50972.87</t>
  </si>
  <si>
    <t>ANCHOR - PHÔ MAI KEM DẠNG PHẾT 140G</t>
  </si>
  <si>
    <t>45527.04</t>
  </si>
  <si>
    <t>ANCHOR - BƠ LẠT VỈ 10X7G</t>
  </si>
  <si>
    <t>35225.05</t>
  </si>
  <si>
    <t>ANCHOR - KEM SỮA 1L</t>
  </si>
  <si>
    <t>4.Xíu Mại</t>
  </si>
  <si>
    <t>5.Xíu Mại Tôm</t>
  </si>
  <si>
    <t>152219.74</t>
  </si>
  <si>
    <t>6.Xíu Mại Tôm</t>
  </si>
  <si>
    <t>ANCHOR - KEM SỮA 250ML</t>
  </si>
  <si>
    <t>51458.96</t>
  </si>
  <si>
    <t>ANCHOR - KEM SỮA 200ML</t>
  </si>
  <si>
    <t>51463.01</t>
  </si>
  <si>
    <t>WESTGOLD - BƠ MẶN 250G</t>
  </si>
  <si>
    <t>100080.39</t>
  </si>
  <si>
    <t>CB - COMBO CÁ VIÊN LUCKY 5 TRONG 1 500G</t>
  </si>
  <si>
    <t>110339.90</t>
  </si>
  <si>
    <t>EB - COMBO LẨU VIÊN HẢI SẢN 5IN1 500G</t>
  </si>
  <si>
    <t>69289.18</t>
  </si>
  <si>
    <t>4.Hoành Thánh</t>
  </si>
  <si>
    <t>EB - TÚI TIỀN MAY MẮN TRỨNG CÁ 150G</t>
  </si>
  <si>
    <t>5.Hoành Thánh Nhân Thập Cẩm</t>
  </si>
  <si>
    <t>6.Hoành Thánh Nhân Thập Cẩm</t>
  </si>
  <si>
    <t>68907.40</t>
  </si>
  <si>
    <t>EB - ĐẬU HŨ CÁ PHÔ MAI 500G</t>
  </si>
  <si>
    <t>68779.37</t>
  </si>
  <si>
    <t>EB - CHẢ TÔM TRỨNG CÁ ROE 250G</t>
  </si>
  <si>
    <t>5.Xíu Mại Thịt</t>
  </si>
  <si>
    <t>6.Xíu Mại Thịt</t>
  </si>
  <si>
    <t>87761.05</t>
  </si>
  <si>
    <t>FIGO - COMBO THẢ LẨU 5 TRONG 1 500G</t>
  </si>
  <si>
    <t>71517.19</t>
  </si>
  <si>
    <t>SP000260</t>
  </si>
  <si>
    <t>THỌ PHÁT - BÁNH BAO THỊT HEO TRỨNG MUỐI 170G</t>
  </si>
  <si>
    <t>4.Bánh Bao</t>
  </si>
  <si>
    <t>19444.00</t>
  </si>
  <si>
    <t>5.Bánh Bao Nhân Ngọt ĐL</t>
  </si>
  <si>
    <t>6.Bánh Bao Nhân Ngọt ĐL</t>
  </si>
  <si>
    <t>SP001495</t>
  </si>
  <si>
    <t>MORINAGA - QUÀ TẶNG LY SÁNG TẠO HÀNG KM</t>
  </si>
  <si>
    <t>SP001574</t>
  </si>
  <si>
    <t>BBANG HOUSE - BÁNH BÔNG LAN 85G</t>
  </si>
  <si>
    <t>4.Bánh Cuốn</t>
  </si>
  <si>
    <t>5.Bánh Cuốn Hải Sản</t>
  </si>
  <si>
    <t>6.Bánh Cuốn Hải Sản</t>
  </si>
  <si>
    <t>18056.00</t>
  </si>
  <si>
    <t>SP001575</t>
  </si>
  <si>
    <t>BBANG HOUSE - BÁNH TIRAMISU 150G</t>
  </si>
  <si>
    <t>27778.00</t>
  </si>
  <si>
    <t>5.Há Cảo Thịt</t>
  </si>
  <si>
    <t>6.Há Cảo Thịt</t>
  </si>
  <si>
    <t>SP001576</t>
  </si>
  <si>
    <t>BBANG HOUSE - BÁNH SU KEM 140G</t>
  </si>
  <si>
    <t>5.Bánh Cuốn Nhân Thập Cẩm</t>
  </si>
  <si>
    <t>6.Bánh Cuốn Nhân Thập Cẩm</t>
  </si>
  <si>
    <t>SP001577</t>
  </si>
  <si>
    <t>BBANG HOUSE - BÁNH CUSTARD 150G</t>
  </si>
  <si>
    <t>4.Pizza</t>
  </si>
  <si>
    <t>5.Đế Pizza</t>
  </si>
  <si>
    <t>22222.00</t>
  </si>
  <si>
    <t>6.Đế Pizza</t>
  </si>
  <si>
    <t>SP001578</t>
  </si>
  <si>
    <t>BBANG HOUSE - BÁNH KEM CỐT SOCOLA 120G</t>
  </si>
  <si>
    <t>21296.00</t>
  </si>
  <si>
    <t>SP001579</t>
  </si>
  <si>
    <t>BBANG HOUSE - BÁNH KEM CỐT VANI 110G</t>
  </si>
  <si>
    <t>5.Pizza Hải Sản</t>
  </si>
  <si>
    <t>6.Pizza Hải Sản</t>
  </si>
  <si>
    <t>20370.00</t>
  </si>
  <si>
    <t>PT1580343</t>
  </si>
  <si>
    <t>SP001589</t>
  </si>
  <si>
    <t>BBANG HOUSE - BÁNH MOUSSE DÂU 150G</t>
  </si>
  <si>
    <t>SP001590</t>
  </si>
  <si>
    <t>BBANG HOUSE - BÁNH MOUSSE VIỆT QUẤT 150G</t>
  </si>
  <si>
    <t>SP001595</t>
  </si>
  <si>
    <t>TRBA164651</t>
  </si>
  <si>
    <t>BBANG HOUSE - BÁNH ITALIA CARAMEL 100G</t>
  </si>
  <si>
    <t>5.Pizza Thập Cẩm</t>
  </si>
  <si>
    <t>17430.89</t>
  </si>
  <si>
    <t>6.Pizza Thập Cẩm</t>
  </si>
  <si>
    <t>JIN YANG - TÔM TẨM BỘT TEMPURA 180G</t>
  </si>
  <si>
    <t>TO223935</t>
  </si>
  <si>
    <t>5.Pizza Phô Mai</t>
  </si>
  <si>
    <t>YFC - THỊT BỀ BỀ 250G</t>
  </si>
  <si>
    <t>6.Pizza Phô Mai</t>
  </si>
  <si>
    <t>NISSI - BÀO NGƯ 20-25 CON/KG 300G</t>
  </si>
  <si>
    <t>5.Bánh Bao Nhân Mặn ĐL</t>
  </si>
  <si>
    <t>6.Bánh Bao Nhân Mặn ĐL</t>
  </si>
  <si>
    <t>ST nhận: A189 - PT1581784 - 4/4 thiếu</t>
  </si>
  <si>
    <t>5.Tôm ĐL</t>
  </si>
  <si>
    <t>6.Tôm Sú ĐL</t>
  </si>
  <si>
    <t>6.Chả Cá Viên ĐL</t>
  </si>
  <si>
    <t>4.Quả Mọng</t>
  </si>
  <si>
    <t>5.Dâu Tây</t>
  </si>
  <si>
    <t>6.Dâu Tây</t>
  </si>
  <si>
    <t>4.MÓN TRÁNG MIỆNG KHÁC</t>
  </si>
  <si>
    <t>5.THẠCH CÁC LOẠI</t>
  </si>
  <si>
    <t>6.THẠCH CÁC LOẠI</t>
  </si>
  <si>
    <t>5.BÁNH CREPE</t>
  </si>
  <si>
    <t>6.BÁNH CREPE</t>
  </si>
  <si>
    <t>3.BREADS</t>
  </si>
  <si>
    <t>4.BÁNH TƯƠI DATE NGẮN</t>
  </si>
  <si>
    <t>5.BÁNH NGỌT</t>
  </si>
  <si>
    <t>6.BÁNH NGỌT KHÔNG NHÂN</t>
  </si>
  <si>
    <t>5.BÁNH MÌ SANDWICH</t>
  </si>
  <si>
    <t>6.BÁNH MÌ SANDWICH TRẮNG</t>
  </si>
  <si>
    <t>6.BÁNH MÌ SANDWICH KHÁC</t>
  </si>
  <si>
    <t>6.BÁNH MÌ SANDWICH NGUYÊN CÁM</t>
  </si>
  <si>
    <t>4.RAU CÂU</t>
  </si>
  <si>
    <t>5.RAU CÂU</t>
  </si>
  <si>
    <t>6.RAU CÂU</t>
  </si>
  <si>
    <t>4.CHÈ</t>
  </si>
  <si>
    <t>5.CHÈ</t>
  </si>
  <si>
    <t>6.CHÈ</t>
  </si>
  <si>
    <t>5.BÁNH MẶN</t>
  </si>
  <si>
    <t>6.BÁNH MẶN CÓ NHÂN</t>
  </si>
  <si>
    <t>6.SỮA BẮP</t>
  </si>
  <si>
    <t>5.NƯỚC GIẢI NHIỆT</t>
  </si>
  <si>
    <t>6.NƯỚC GIẢI NHIỆT</t>
  </si>
  <si>
    <t>6.ĐỒ UỐNG DINH DƯỠNG KHÁC</t>
  </si>
  <si>
    <t>6.BÁNH MOCHI</t>
  </si>
  <si>
    <t>5.Thịt Chiên, Nướng ĐL</t>
  </si>
  <si>
    <t>6.Thịt Chiên, Nướng ĐL</t>
  </si>
  <si>
    <t>6.Nhân Thịt Da Xốp</t>
  </si>
  <si>
    <t>5.Nội Tạng Heo</t>
  </si>
  <si>
    <t>6.Nội Tạng Heo</t>
  </si>
  <si>
    <t>5.Giò Bò</t>
  </si>
  <si>
    <t>6.Giò Bò</t>
  </si>
  <si>
    <t>5.Sản Phẩm Ủ Muối</t>
  </si>
  <si>
    <t>6.Gia Cầm Muối</t>
  </si>
  <si>
    <t>5.Giò Tai, Thủ, Xào</t>
  </si>
  <si>
    <t>6.Giò Thủ</t>
  </si>
  <si>
    <t>PT1580407</t>
  </si>
  <si>
    <t>TRBCHR181</t>
  </si>
  <si>
    <t>5.Pate</t>
  </si>
  <si>
    <t>TO224307</t>
  </si>
  <si>
    <t>6.Pate Gan Heo</t>
  </si>
  <si>
    <t>PT1582229</t>
  </si>
  <si>
    <t>5.Rau Củ Muối</t>
  </si>
  <si>
    <t>6.Rau Củ Muối Khác</t>
  </si>
  <si>
    <t>5.Mắm Các Loại</t>
  </si>
  <si>
    <t>6.Mắm Các Loại</t>
  </si>
  <si>
    <t>KING'S - TỎI HẢI DƯƠNG BÓC VỎ 100G</t>
  </si>
  <si>
    <t>5.TRÁI CÂY CẮT SẴN</t>
  </si>
  <si>
    <t>6.TRÁI CÂY CẮT SẴN</t>
  </si>
  <si>
    <t>5.Cá Một Nắng ĐL</t>
  </si>
  <si>
    <t>6.Cá Một Nắng ĐL</t>
  </si>
  <si>
    <t>4.Thịt ĐL Khác</t>
  </si>
  <si>
    <t>5.Thịt Heo ĐL</t>
  </si>
  <si>
    <t>6.Thịt Heo ĐL</t>
  </si>
  <si>
    <t>JAPFA - PHI LÊ ỨC GÀ KHÔNG DA 300G</t>
  </si>
  <si>
    <t>4.Rau ĐL</t>
  </si>
  <si>
    <t>5.Rau ĐL Hỗn Hợp</t>
  </si>
  <si>
    <t>6.Rau ĐL Hỗn Hợp</t>
  </si>
  <si>
    <t>5.Rau ĐL Một Loại</t>
  </si>
  <si>
    <t>6.Bắp Hạt ĐL</t>
  </si>
  <si>
    <t>6.Đậu Hà Lan ĐL</t>
  </si>
  <si>
    <t>TRBCHR183</t>
  </si>
  <si>
    <t>TO224285</t>
  </si>
  <si>
    <t>4.Các Loại Đậu, Hạt Tươi</t>
  </si>
  <si>
    <t>5.Hạt Sen</t>
  </si>
  <si>
    <t>6.Hạt Sen</t>
  </si>
  <si>
    <t>5.Các Loại Đậu Tươi</t>
  </si>
  <si>
    <t>6.Các Loại Đậu Tươi</t>
  </si>
  <si>
    <t>6.Chả Bò Viên ĐL</t>
  </si>
  <si>
    <t>6.Bò Muối</t>
  </si>
  <si>
    <t>6.Heo Muối</t>
  </si>
  <si>
    <t>4.Thủy Hải Sản Sơ Chế</t>
  </si>
  <si>
    <t>5.Thủy Hải Sản Sơ Chế Khác</t>
  </si>
  <si>
    <t>6.Thủy Hải Sản Sơ Chế Khác</t>
  </si>
  <si>
    <t>5.Đậu Hũ Khác</t>
  </si>
  <si>
    <t>6.Đậu Hũ Khác</t>
  </si>
  <si>
    <t>6.Tôm Thẻ ĐL</t>
  </si>
  <si>
    <t>6.Bánh Bao Không Nhân</t>
  </si>
  <si>
    <t>6.Xôi Gói</t>
  </si>
  <si>
    <t>5.Pizza Thịt</t>
  </si>
  <si>
    <t>6.Pizza Thịt</t>
  </si>
  <si>
    <t>4.Cần Tây, Bó Xôi Mini</t>
  </si>
  <si>
    <t>5.Bó Xôi Mini</t>
  </si>
  <si>
    <t>6.Bó Xôi Mini</t>
  </si>
  <si>
    <t>5.Cần Tây Mini</t>
  </si>
  <si>
    <t>6.Cần Tây Mini</t>
  </si>
  <si>
    <t>HOKTO - NẤM LINH CHI TRẮNG MALAYSIA 125G</t>
  </si>
  <si>
    <t>5.TÀU HỦ</t>
  </si>
  <si>
    <t>6.TÀU HỦ</t>
  </si>
  <si>
    <t>5.TRÀ,TRÀ SỮA</t>
  </si>
  <si>
    <t>6.TRÀ SỮA</t>
  </si>
  <si>
    <t>5.Nấm Cây Khác</t>
  </si>
  <si>
    <t>6.Nấm Cây Khác</t>
  </si>
  <si>
    <t>5.SỮA CHUA</t>
  </si>
  <si>
    <t>6.SỮA CHUA ĂN</t>
  </si>
  <si>
    <t>6.SỮA CHUA UỐNG</t>
  </si>
  <si>
    <t>5.Giò Khác</t>
  </si>
  <si>
    <t>6.Giò Nấm</t>
  </si>
  <si>
    <t>6.Bạch Tuộc ĐL</t>
  </si>
  <si>
    <t>6.Tôm Tít ĐL</t>
  </si>
  <si>
    <t>4.Rau Ăn Thân, Lá Khác</t>
  </si>
  <si>
    <t>5.Măng Tây</t>
  </si>
  <si>
    <t>6.Măng Tây Xanh</t>
  </si>
  <si>
    <t>6.Tôm ĐL Khác</t>
  </si>
  <si>
    <t>6.Giò Tai</t>
  </si>
  <si>
    <t>TRBCHR184</t>
  </si>
  <si>
    <t>TO224294</t>
  </si>
  <si>
    <t>6.Dưa Cải</t>
  </si>
  <si>
    <t>6.Bánh Mì Trắng ĐL</t>
  </si>
  <si>
    <t>6.Bánh Mì Có Hạt ĐL</t>
  </si>
  <si>
    <t>6.Bánh Mì Nguyên Cám ĐL</t>
  </si>
  <si>
    <t>5.Cá Hồi ĐL</t>
  </si>
  <si>
    <t>6.Cá Hồi ĐL</t>
  </si>
  <si>
    <t>5.Cá Trứng ĐL</t>
  </si>
  <si>
    <t>6.Cá Trứng ĐL</t>
  </si>
  <si>
    <t>5.Chả Cá, Tôm, Mực</t>
  </si>
  <si>
    <t>6.Chả Miếng THS</t>
  </si>
  <si>
    <t>6.Chả Viên THS</t>
  </si>
  <si>
    <t>3.MEAT RTC</t>
  </si>
  <si>
    <t>4.Món Mặn</t>
  </si>
  <si>
    <t>5.Món Xào, Xốt, Luộc, Khác</t>
  </si>
  <si>
    <t>6.Món Khác</t>
  </si>
  <si>
    <t>5.Món Nước</t>
  </si>
  <si>
    <t>6.Bánh Canh</t>
  </si>
  <si>
    <t>6.Miến Nước</t>
  </si>
  <si>
    <t>4.Nấm Tai</t>
  </si>
  <si>
    <t>5.Nấm Tai Khác</t>
  </si>
  <si>
    <t>6.Nấm Tai Khác</t>
  </si>
  <si>
    <t>TRBCHR194</t>
  </si>
  <si>
    <t>TO224318</t>
  </si>
  <si>
    <t>5.Táo Posy</t>
  </si>
  <si>
    <t>PT1582196</t>
  </si>
  <si>
    <t>6.Bánh Các Loại Khác</t>
  </si>
  <si>
    <t>4.Món Ăn Nấu Sẵn</t>
  </si>
  <si>
    <t>5.Món Mặn Từ Cá</t>
  </si>
  <si>
    <t>6.Món Mặn Từ Cá</t>
  </si>
  <si>
    <t>6.Miến Khô</t>
  </si>
  <si>
    <t>6.Món Nước Khác</t>
  </si>
  <si>
    <t>5.Sườn Bò BBQ ĐL</t>
  </si>
  <si>
    <t>6.Sườn Bò BBQ ĐL</t>
  </si>
  <si>
    <t>5.CÀ PHÊ</t>
  </si>
  <si>
    <t>6.CÀ PHÊ</t>
  </si>
  <si>
    <t>6.SÂM BỔ LƯỢNG</t>
  </si>
  <si>
    <t>6.Giá Đậu Xanh</t>
  </si>
  <si>
    <t>5.Sữa Chua Ăn Hy Lạp Lactose Free</t>
  </si>
  <si>
    <t>6.Sữa Chua Ăn Hy Lạp Lactose Free</t>
  </si>
  <si>
    <t>6.Sữa Thanh Trùng Hương Vị Có Đường Size M</t>
  </si>
  <si>
    <t>TRBCHR222</t>
  </si>
  <si>
    <t>5.Bơ Thực Vật</t>
  </si>
  <si>
    <t>6.Bơ Thực Vật</t>
  </si>
  <si>
    <t>TO224291</t>
  </si>
  <si>
    <t>PT1582138</t>
  </si>
  <si>
    <t>5.Bơ Mặn</t>
  </si>
  <si>
    <t>6.Bơ Mặn Khối</t>
  </si>
  <si>
    <t>EB - ĐẬU HŨ CÁ PHÔ MAI HÌNH BÔNG HOA 380G</t>
  </si>
  <si>
    <t>FIGO - CHẢ CÁ PHÔ MAI 200G</t>
  </si>
  <si>
    <t>CC00376</t>
  </si>
  <si>
    <t>Rổ ABA đông mát</t>
  </si>
  <si>
    <t>1.CÔNG CỤ DỤNG CỤ</t>
  </si>
  <si>
    <t>2. CÔNG CỤ DỤNG CỤ KHÁC</t>
  </si>
  <si>
    <t>3. CÔNG CỤ DỤNG CỤ KHÁC</t>
  </si>
  <si>
    <t>4. KHÁC</t>
  </si>
  <si>
    <t>CC00377</t>
  </si>
  <si>
    <t>Tote ABA đông mát</t>
  </si>
  <si>
    <t>6.BÁNH MOUSE</t>
  </si>
  <si>
    <t>4.BÁNH TƯƠI DATE VỪA</t>
  </si>
  <si>
    <t>TRBCHR224</t>
  </si>
  <si>
    <t>TO224283</t>
  </si>
  <si>
    <t>CHR.mp4</t>
  </si>
  <si>
    <t>TRBCHR225</t>
  </si>
  <si>
    <t>TO224304</t>
  </si>
  <si>
    <t>PT1582233</t>
  </si>
  <si>
    <t>PT1582103</t>
  </si>
  <si>
    <t>PT1580246</t>
  </si>
  <si>
    <t>TRBBCG140</t>
  </si>
  <si>
    <t>TO224331</t>
  </si>
  <si>
    <t>PT1580385</t>
  </si>
  <si>
    <t>TRBA2143017</t>
  </si>
  <si>
    <t>TO224421</t>
  </si>
  <si>
    <t xml:space="preserve"> A214 (1).mp4  A214 (2).mp4  A214 (3).mp4  A214 (4).mp4</t>
  </si>
  <si>
    <t>Từ chối claim</t>
  </si>
  <si>
    <t>Khuất cam</t>
  </si>
  <si>
    <t>TRBA2143018</t>
  </si>
  <si>
    <t>TO224423</t>
  </si>
  <si>
    <t>TRBA2143073</t>
  </si>
  <si>
    <t>TO224424</t>
  </si>
  <si>
    <t>PT1580326</t>
  </si>
  <si>
    <t>TRBOPS203</t>
  </si>
  <si>
    <t>TO224359</t>
  </si>
  <si>
    <t>PT1582284</t>
  </si>
  <si>
    <t>TRBOPS206</t>
  </si>
  <si>
    <t>TO224334</t>
  </si>
  <si>
    <t>TRBOPS225</t>
  </si>
  <si>
    <t>TO224362</t>
  </si>
  <si>
    <t>PT1582253</t>
  </si>
  <si>
    <t>PT1582261</t>
  </si>
  <si>
    <t>PT1580268</t>
  </si>
  <si>
    <t>TO224330</t>
  </si>
  <si>
    <t>PT1582200</t>
  </si>
  <si>
    <t>PT1582153</t>
  </si>
  <si>
    <t>PT1582168</t>
  </si>
  <si>
    <t>PT1582192</t>
  </si>
  <si>
    <t>TRBPHG4038</t>
  </si>
  <si>
    <t>TO224325</t>
  </si>
  <si>
    <t>PT1582215</t>
  </si>
  <si>
    <t>TRBPHG4047</t>
  </si>
  <si>
    <t>TO224332</t>
  </si>
  <si>
    <t>PT1582128</t>
  </si>
  <si>
    <t>TRBPHG4048</t>
  </si>
  <si>
    <t>TO224317</t>
  </si>
  <si>
    <t>PT1582128, PT1582192</t>
  </si>
  <si>
    <t>PT1582195</t>
  </si>
  <si>
    <t>TRBPHG4049</t>
  </si>
  <si>
    <t>TO224314</t>
  </si>
  <si>
    <t>PT1582107</t>
  </si>
  <si>
    <t>TRBPHG4050</t>
  </si>
  <si>
    <t>TO224310</t>
  </si>
  <si>
    <t>TRBPHG5058</t>
  </si>
  <si>
    <t>TO224309</t>
  </si>
  <si>
    <t>PT1582125</t>
  </si>
  <si>
    <t>TRBPHG5059</t>
  </si>
  <si>
    <t>TO224308</t>
  </si>
  <si>
    <t>PT1582120, PT1582200</t>
  </si>
  <si>
    <t>TRBPHG5060</t>
  </si>
  <si>
    <t>TO224305</t>
  </si>
  <si>
    <t>TRBPHG5064</t>
  </si>
  <si>
    <t>TO224303</t>
  </si>
  <si>
    <t>PT1582142</t>
  </si>
  <si>
    <t>TRBPHG5068</t>
  </si>
  <si>
    <t>TO224301</t>
  </si>
  <si>
    <t>TRBPHG5071</t>
  </si>
  <si>
    <t>TO224300</t>
  </si>
  <si>
    <t>PT1582120</t>
  </si>
  <si>
    <t>TRBPHG5074</t>
  </si>
  <si>
    <t>TO224298</t>
  </si>
  <si>
    <t>PT1582148</t>
  </si>
  <si>
    <t>TRBTSO5022</t>
  </si>
  <si>
    <t>TO224293</t>
  </si>
  <si>
    <t>PT1580435</t>
  </si>
  <si>
    <t>TRBA202660</t>
  </si>
  <si>
    <t>TO223943</t>
  </si>
  <si>
    <t>TRBA202661</t>
  </si>
  <si>
    <t>PT1580421</t>
  </si>
  <si>
    <t>TRBQ50751</t>
  </si>
  <si>
    <t xml:space="preserve"> Q50 (1).mp4  Q50 (2).mp4</t>
  </si>
  <si>
    <t>PT1591267</t>
  </si>
  <si>
    <t>ST nhận: Q7R, HMN - PT1581414, PT1582440 - 2/2 tổng thiếu</t>
  </si>
  <si>
    <t>ST nhận: HMN, A111 - PT1582440, PT1582249 - 5/5 tổng thiếu</t>
  </si>
  <si>
    <t>PT1580371</t>
  </si>
  <si>
    <t>TRBA140656</t>
  </si>
  <si>
    <t>TO224147</t>
  </si>
  <si>
    <t xml:space="preserve"> A140 (1).mp4  A140 (2).mp4  A140 (3).mp4</t>
  </si>
  <si>
    <t>TRBA140659</t>
  </si>
  <si>
    <t>TO224150</t>
  </si>
  <si>
    <t>PT1580430</t>
  </si>
  <si>
    <t>TRBMZ2214</t>
  </si>
  <si>
    <t>TO224163</t>
  </si>
  <si>
    <t xml:space="preserve"> MZ2 (1).mp4  MZ2 (2).mp4</t>
  </si>
  <si>
    <t>TRBMZ2666</t>
  </si>
  <si>
    <t>TO224158</t>
  </si>
  <si>
    <t>PT1580366</t>
  </si>
  <si>
    <t>TRBA133193</t>
  </si>
  <si>
    <t>TO224153</t>
  </si>
  <si>
    <t>TRBA133412</t>
  </si>
  <si>
    <t>TO224151</t>
  </si>
  <si>
    <t>PT1580306</t>
  </si>
  <si>
    <t>TRBWGA109</t>
  </si>
  <si>
    <t>TO224430</t>
  </si>
  <si>
    <t xml:space="preserve"> WGA (1).mp4  WGA (2).mp4</t>
  </si>
  <si>
    <t>PT1580341</t>
  </si>
  <si>
    <t>TRBA184197</t>
  </si>
  <si>
    <t>TO224214</t>
  </si>
  <si>
    <t>A184.mp4</t>
  </si>
  <si>
    <t>TRBA184204</t>
  </si>
  <si>
    <t>Hình tele/ST nhận: A147, A207 - PT1581116, PT1581370 - 2/2 tổng thiếu</t>
  </si>
  <si>
    <t>PT1580369</t>
  </si>
  <si>
    <t>TRBMZK669</t>
  </si>
  <si>
    <t>TO224164</t>
  </si>
  <si>
    <t>PT1582635</t>
  </si>
  <si>
    <t>hình kdb</t>
  </si>
  <si>
    <t>PT1580286</t>
  </si>
  <si>
    <t>TRBA139001</t>
  </si>
  <si>
    <t>TO224200</t>
  </si>
  <si>
    <t>PT1580244</t>
  </si>
  <si>
    <t>TRBA221215</t>
  </si>
  <si>
    <t>TO224138</t>
  </si>
  <si>
    <t>PT1580233</t>
  </si>
  <si>
    <t>TRBA134002</t>
  </si>
  <si>
    <t>TO224222</t>
  </si>
  <si>
    <t>TRBA134003</t>
  </si>
  <si>
    <t>TO224241</t>
  </si>
  <si>
    <t>PT1580427</t>
  </si>
  <si>
    <t>TRBEH3194</t>
  </si>
  <si>
    <t>TO224453</t>
  </si>
  <si>
    <t xml:space="preserve"> EH3 (1).mp4  EH3 (2).mp4</t>
  </si>
  <si>
    <t>TRBEH3651</t>
  </si>
  <si>
    <t>TO224126</t>
  </si>
  <si>
    <t>TRBEH3652</t>
  </si>
  <si>
    <t>TRBEH3654</t>
  </si>
  <si>
    <t>TRBEH3655</t>
  </si>
  <si>
    <t>PT1580342</t>
  </si>
  <si>
    <t>TRBAKR3086</t>
  </si>
  <si>
    <t>TO224224</t>
  </si>
  <si>
    <t>PT1580333</t>
  </si>
  <si>
    <t>TRBPKD4023</t>
  </si>
  <si>
    <t>TO224185</t>
  </si>
  <si>
    <t>hình tele</t>
  </si>
  <si>
    <t>PT1580292</t>
  </si>
  <si>
    <t>TRBBQI653</t>
  </si>
  <si>
    <t>TO224405</t>
  </si>
  <si>
    <t>BQI.mp4</t>
  </si>
  <si>
    <t>PT1580378</t>
  </si>
  <si>
    <t>TRBA148772</t>
  </si>
  <si>
    <t>TO224316</t>
  </si>
  <si>
    <t xml:space="preserve"> A148 (1).mp4  A148 (2).mp4</t>
  </si>
  <si>
    <t>TRBA148775</t>
  </si>
  <si>
    <t>PT1580375</t>
  </si>
  <si>
    <t>TRBNVD907</t>
  </si>
  <si>
    <t>TO224297</t>
  </si>
  <si>
    <t>PT1582316</t>
  </si>
  <si>
    <t>Hình kdb</t>
  </si>
  <si>
    <t>PT1580222</t>
  </si>
  <si>
    <t>TRBA115664</t>
  </si>
  <si>
    <t>TO224292</t>
  </si>
  <si>
    <t>PT1582268</t>
  </si>
  <si>
    <t>DC pick sai code 3073781153859-3</t>
  </si>
  <si>
    <t>PT1580418</t>
  </si>
  <si>
    <t>TRBVHT3094</t>
  </si>
  <si>
    <t>TO224276</t>
  </si>
  <si>
    <t>PT1582046</t>
  </si>
  <si>
    <t>PT1581961</t>
  </si>
  <si>
    <t>TRBVHT4004</t>
  </si>
  <si>
    <t>TO224017</t>
  </si>
  <si>
    <t>ST nhận: PHG - PT1582200 - 8/8 thiếu</t>
  </si>
  <si>
    <t>TRBVHT4005</t>
  </si>
  <si>
    <t>TO224089</t>
  </si>
  <si>
    <t>PT1582028</t>
  </si>
  <si>
    <t>TRBVHT4027</t>
  </si>
  <si>
    <t>TO224282</t>
  </si>
  <si>
    <t>PT1582063</t>
  </si>
  <si>
    <t>TRBVHT4028</t>
  </si>
  <si>
    <t>TO224271</t>
  </si>
  <si>
    <t>PT1581945</t>
  </si>
  <si>
    <t>VHT.mp4</t>
  </si>
  <si>
    <t>TRBVHT4029</t>
  </si>
  <si>
    <t>TO224269</t>
  </si>
  <si>
    <t>TRBVHT4032</t>
  </si>
  <si>
    <t>TO224266</t>
  </si>
  <si>
    <t>ERT_TRBERT70726009.mp4</t>
  </si>
  <si>
    <t>TRBVHT4034</t>
  </si>
  <si>
    <t>TO224120</t>
  </si>
  <si>
    <t>PT1582040</t>
  </si>
  <si>
    <t>TRBVHT4036</t>
  </si>
  <si>
    <t>TO224265</t>
  </si>
  <si>
    <t>VINAMILK - SCA 9 LOẠI HẠT 100G LỐC 4</t>
  </si>
  <si>
    <t>ST nhận: PHG - PT1582200 - 24/24 tổng thiếu</t>
  </si>
  <si>
    <t>ST nhận: PHG - PT1582200 - 10/10 thiếu</t>
  </si>
  <si>
    <t>ST nhận: PHG - PT1582200 - 2/2 thiếu</t>
  </si>
  <si>
    <t>PT1582071</t>
  </si>
  <si>
    <t>ST nhận: PHG - PT1582200 - 2/2 tổng thiếu</t>
  </si>
  <si>
    <t>TH TRUE MILK - SC MEN SỐNG TRÁI CÂY TỰ NHIÊN 100G LỐC 4</t>
  </si>
  <si>
    <t>TRBVHT4044</t>
  </si>
  <si>
    <t>TO224005</t>
  </si>
  <si>
    <t>PT1581951</t>
  </si>
  <si>
    <t>TRBVHT4046</t>
  </si>
  <si>
    <t>TO224230</t>
  </si>
  <si>
    <t>TRBVHT4050</t>
  </si>
  <si>
    <t>TO224226</t>
  </si>
  <si>
    <t>PT1581622</t>
  </si>
  <si>
    <t>PT1581968</t>
  </si>
  <si>
    <t>PT1580418-T001</t>
  </si>
  <si>
    <t>TO224280</t>
  </si>
  <si>
    <t>PT1580428</t>
  </si>
  <si>
    <t>TRBA192500</t>
  </si>
  <si>
    <t>TO224211</t>
  </si>
  <si>
    <t>PT1581950</t>
  </si>
  <si>
    <t>PT1581987</t>
  </si>
  <si>
    <t>PT1582002</t>
  </si>
  <si>
    <t>TRBA192501</t>
  </si>
  <si>
    <t>TO224203</t>
  </si>
  <si>
    <t>TRBA192503</t>
  </si>
  <si>
    <t>TO224249</t>
  </si>
  <si>
    <t>Pick sai code: TÁO GALA NEW ZEALAND TÚI 950G UP - 2</t>
  </si>
  <si>
    <t>TRBA192508</t>
  </si>
  <si>
    <t>TO224255</t>
  </si>
  <si>
    <t>PT1581908</t>
  </si>
  <si>
    <t>PT1581964</t>
  </si>
  <si>
    <t>PT1580241</t>
  </si>
  <si>
    <t>TRBVTG668</t>
  </si>
  <si>
    <t>TO224197</t>
  </si>
  <si>
    <t>PT1581924</t>
  </si>
  <si>
    <t>Pick sai code: BOTTEGA ZELACHI - PHÔ MAI MOZZARELLA BÀO 200G - 4</t>
  </si>
  <si>
    <t>PT1580241-T001</t>
  </si>
  <si>
    <t xml:space="preserve"> VTG (1).mp4  VTG (2).mp4</t>
  </si>
  <si>
    <t>PT1580397</t>
  </si>
  <si>
    <t>TRBNHG5001</t>
  </si>
  <si>
    <t>TO223923</t>
  </si>
  <si>
    <t>NHG.mp4</t>
  </si>
  <si>
    <t>Pick sai code: TÁO DAZZLE NEW ZEALAND TÚI 1KG - SL 1</t>
  </si>
  <si>
    <t>TRBNHG5003</t>
  </si>
  <si>
    <t>TO223911</t>
  </si>
  <si>
    <t>TRBNHG764</t>
  </si>
  <si>
    <t>TO223918</t>
  </si>
  <si>
    <t>PT1580880</t>
  </si>
  <si>
    <t>PT1580938</t>
  </si>
  <si>
    <t>TRBNHG765</t>
  </si>
  <si>
    <t>TO223915</t>
  </si>
  <si>
    <t>TRBNHG769</t>
  </si>
  <si>
    <t>TO223912</t>
  </si>
  <si>
    <t>PT1580975</t>
  </si>
  <si>
    <t>TRBNHG771</t>
  </si>
  <si>
    <t>TO223928</t>
  </si>
  <si>
    <t>PT1580895</t>
  </si>
  <si>
    <t>PT1580874</t>
  </si>
  <si>
    <t>PT1580223</t>
  </si>
  <si>
    <t>TRBTNT4010</t>
  </si>
  <si>
    <t>TO224066</t>
  </si>
  <si>
    <t>TNT.mp4</t>
  </si>
  <si>
    <t>PT1580442</t>
  </si>
  <si>
    <t>TRBA1514010</t>
  </si>
  <si>
    <t>TO223993</t>
  </si>
  <si>
    <t>TRBA1514016</t>
  </si>
  <si>
    <t>TRBA1514017</t>
  </si>
  <si>
    <t>PT1580229</t>
  </si>
  <si>
    <t>TRBNVK419</t>
  </si>
  <si>
    <t>TO224109</t>
  </si>
  <si>
    <t xml:space="preserve"> NVK.mp4  NVK1.mp4</t>
  </si>
  <si>
    <t>PT1580335</t>
  </si>
  <si>
    <t>TRBLVT4000</t>
  </si>
  <si>
    <t>TO224049</t>
  </si>
  <si>
    <t>PT1581393</t>
  </si>
  <si>
    <t>Pick sai code: THƠM - HỒNG TRÀ SỮA BÁ TƯỚC 250ML - SL 1</t>
  </si>
  <si>
    <t>TRBLVT4004</t>
  </si>
  <si>
    <t>LVT.mp4</t>
  </si>
  <si>
    <t>TRBLVT4005</t>
  </si>
  <si>
    <t>TRBLVT4006</t>
  </si>
  <si>
    <t xml:space="preserve">hình kdb </t>
  </si>
  <si>
    <t>TRBLVT4009</t>
  </si>
  <si>
    <t>pick sai code: TÁO RED FUJI NAM PHI TÚI 950G UP - SL 1</t>
  </si>
  <si>
    <t>Pick sai code: NHO MIX 2 MÀU XANH - ĐEN MỸ HỘP 450G - SL 1</t>
  </si>
  <si>
    <t>TRBLVT4020</t>
  </si>
  <si>
    <t>PT1587516</t>
  </si>
  <si>
    <t>DC giao bù</t>
  </si>
  <si>
    <t>TRBLVT4022</t>
  </si>
  <si>
    <t>TRBLVT4024</t>
  </si>
  <si>
    <t>PT1580319</t>
  </si>
  <si>
    <t>TRBA201673</t>
  </si>
  <si>
    <t>TO224060</t>
  </si>
  <si>
    <t>PT1581617</t>
  </si>
  <si>
    <t>PT1581608</t>
  </si>
  <si>
    <t>TRBA201759</t>
  </si>
  <si>
    <t>TO224115</t>
  </si>
  <si>
    <t>TRBA201760</t>
  </si>
  <si>
    <t>TO224117</t>
  </si>
  <si>
    <t>TRBA201761</t>
  </si>
  <si>
    <t>TO224119</t>
  </si>
  <si>
    <t>PT1581427</t>
  </si>
  <si>
    <t>PT1580334</t>
  </si>
  <si>
    <t>TRBNKM194</t>
  </si>
  <si>
    <t>TO223956</t>
  </si>
  <si>
    <t>PT1586180</t>
  </si>
  <si>
    <t>PT1580267</t>
  </si>
  <si>
    <t>TRBPHI412</t>
  </si>
  <si>
    <t>TO224044</t>
  </si>
  <si>
    <t>PT1581414</t>
  </si>
  <si>
    <t>PT1581450</t>
  </si>
  <si>
    <t>TRBPHI421</t>
  </si>
  <si>
    <t>TO224008</t>
  </si>
  <si>
    <t>TRBPHI423</t>
  </si>
  <si>
    <t>TO224069</t>
  </si>
  <si>
    <t>PT1590986</t>
  </si>
  <si>
    <t xml:space="preserve"> PHI (1).mp4  PHI (2).mp4</t>
  </si>
  <si>
    <t>PT1581264</t>
  </si>
  <si>
    <t>PT1581368, PT1581414</t>
  </si>
  <si>
    <t>PT1581295</t>
  </si>
  <si>
    <t>PT1581368</t>
  </si>
  <si>
    <t>PT1580443</t>
  </si>
  <si>
    <t>TRBA224853</t>
  </si>
  <si>
    <t>TO224159</t>
  </si>
  <si>
    <t xml:space="preserve"> A224 (1).mp4  A224 (2).mp4</t>
  </si>
  <si>
    <t>VINAMILK - SCA GREEN FARM ÍT ĐƯỜNG HỘP 100G LỐC 4</t>
  </si>
  <si>
    <t>TRBA224856</t>
  </si>
  <si>
    <t>TRBA224858</t>
  </si>
  <si>
    <t>PT1580424</t>
  </si>
  <si>
    <t>TRBA128768</t>
  </si>
  <si>
    <t>TO224024</t>
  </si>
  <si>
    <t>TRBA128773</t>
  </si>
  <si>
    <t>PT1580237</t>
  </si>
  <si>
    <t>TRBLVL3054</t>
  </si>
  <si>
    <t>TO224439</t>
  </si>
  <si>
    <t>PT1580383</t>
  </si>
  <si>
    <t>TRBA1045093</t>
  </si>
  <si>
    <t>TO224167</t>
  </si>
  <si>
    <t xml:space="preserve"> A104 (2).mp4  A104 (3).mp4  A104 (4).mp4</t>
  </si>
  <si>
    <t>PT1580331</t>
  </si>
  <si>
    <t>TRBA176197</t>
  </si>
  <si>
    <t>TO224402</t>
  </si>
  <si>
    <t>PT1582507</t>
  </si>
  <si>
    <t>PT1582481</t>
  </si>
  <si>
    <t>PT1582416</t>
  </si>
  <si>
    <t>PT1582490</t>
  </si>
  <si>
    <t>TRBA176198</t>
  </si>
  <si>
    <t>TO224412</t>
  </si>
  <si>
    <t>TRBA176202</t>
  </si>
  <si>
    <t>TO224419</t>
  </si>
  <si>
    <t>PT1580300</t>
  </si>
  <si>
    <t>TRBSSR4015</t>
  </si>
  <si>
    <t>TO224427</t>
  </si>
  <si>
    <t>ST nhận: GDU - PT1582060 - 24/24 thiếu</t>
  </si>
  <si>
    <t>TRBSSR4020</t>
  </si>
  <si>
    <t>ST nhận: GDU - PT1582060 - 2/2 tổng thiếu</t>
  </si>
  <si>
    <t>PT1580386</t>
  </si>
  <si>
    <t>TRBNTN110726110</t>
  </si>
  <si>
    <t>TO224067</t>
  </si>
  <si>
    <t>PT1581634</t>
  </si>
  <si>
    <t>PT1581705</t>
  </si>
  <si>
    <t>PT1581540</t>
  </si>
  <si>
    <t>PT1581634-PT1586601</t>
  </si>
  <si>
    <t>PT1586601</t>
  </si>
  <si>
    <t>TRBNTN110726111</t>
  </si>
  <si>
    <t>TO224149</t>
  </si>
  <si>
    <t>TRBNTN523</t>
  </si>
  <si>
    <t>TO224081</t>
  </si>
  <si>
    <t>PT1580384</t>
  </si>
  <si>
    <t>TRBA223872</t>
  </si>
  <si>
    <t>TO224417</t>
  </si>
  <si>
    <t xml:space="preserve"> A223 (1).mp4  A223 (2).mp4</t>
  </si>
  <si>
    <t>PT1580295</t>
  </si>
  <si>
    <t>TRBA106209</t>
  </si>
  <si>
    <t>TO224216</t>
  </si>
  <si>
    <t>HÌNH KDB</t>
  </si>
  <si>
    <t>PT1580345</t>
  </si>
  <si>
    <t>TRBA191108</t>
  </si>
  <si>
    <t>TO224152</t>
  </si>
  <si>
    <t>PT1588309</t>
  </si>
  <si>
    <t xml:space="preserve"> A191 (1).mp4  A191 (2).mp4  A191 (3).mp4  A191 (4).mp4</t>
  </si>
  <si>
    <t>TRBA191109</t>
  </si>
  <si>
    <t>TO223955</t>
  </si>
  <si>
    <t>PT1588312</t>
  </si>
  <si>
    <t>TRBA1914022</t>
  </si>
  <si>
    <t>TO223953</t>
  </si>
  <si>
    <t>PT1588313</t>
  </si>
  <si>
    <t>PT1580217</t>
  </si>
  <si>
    <t>TRBA174182</t>
  </si>
  <si>
    <t>TO224006</t>
  </si>
  <si>
    <t>PT1588106</t>
  </si>
  <si>
    <t>A174.mp4</t>
  </si>
  <si>
    <t>TRBA174184</t>
  </si>
  <si>
    <t>TO224029</t>
  </si>
  <si>
    <t>PT1588117</t>
  </si>
  <si>
    <t>TRBA174753</t>
  </si>
  <si>
    <t>TO224013</t>
  </si>
  <si>
    <t>PT1580414</t>
  </si>
  <si>
    <t>TRBA136501</t>
  </si>
  <si>
    <t>TO224001</t>
  </si>
  <si>
    <t>Hình tele</t>
  </si>
  <si>
    <t>PT1580389</t>
  </si>
  <si>
    <t>TRBHTC4008</t>
  </si>
  <si>
    <t>TO224042</t>
  </si>
  <si>
    <t xml:space="preserve">Hình Kdb </t>
  </si>
  <si>
    <t>PT1580325</t>
  </si>
  <si>
    <t>TRBA126055</t>
  </si>
  <si>
    <t>TO224063</t>
  </si>
  <si>
    <t>A126.mp4</t>
  </si>
  <si>
    <t>PT1580372</t>
  </si>
  <si>
    <t>TRBKHI4019</t>
  </si>
  <si>
    <t>TO224223</t>
  </si>
  <si>
    <t>TRBKHI4021</t>
  </si>
  <si>
    <t>TO224244</t>
  </si>
  <si>
    <t>Pick sai code: BOTTEGA ZELACHI - PHÔ MAI MOZZARELLA BÀO 200G - SL 4</t>
  </si>
  <si>
    <t>PT1580410</t>
  </si>
  <si>
    <t>TRBA218113</t>
  </si>
  <si>
    <t>TO224194</t>
  </si>
  <si>
    <t>A218.mp4</t>
  </si>
  <si>
    <t>PT1580380</t>
  </si>
  <si>
    <t>TRBCLN3089</t>
  </si>
  <si>
    <t>TO224134</t>
  </si>
  <si>
    <t>TRBCLN4010</t>
  </si>
  <si>
    <t>TO224135</t>
  </si>
  <si>
    <t xml:space="preserve"> CLN (1).mp4  CLN (2).mp4  CLN (3).mp4</t>
  </si>
  <si>
    <t>PT1580423</t>
  </si>
  <si>
    <t>TRBA160660</t>
  </si>
  <si>
    <t>TO224064</t>
  </si>
  <si>
    <t>PT1583729</t>
  </si>
  <si>
    <t>TRBA160666</t>
  </si>
  <si>
    <t>TO224082</t>
  </si>
  <si>
    <t>dc pick sai code Hỗn hợp bông cải cà rốt 300g-3</t>
  </si>
  <si>
    <t>PT1580251</t>
  </si>
  <si>
    <t>TRBLVN002</t>
  </si>
  <si>
    <t>TO224272</t>
  </si>
  <si>
    <t>Không có hình ảnh</t>
  </si>
  <si>
    <t>TRBLVN406</t>
  </si>
  <si>
    <t>TRBLVN409</t>
  </si>
  <si>
    <t>ST nhận: ECG - PT1581323 - 3/3 tổng thiếu</t>
  </si>
  <si>
    <t>TRBLVN414</t>
  </si>
  <si>
    <t>PT1580287</t>
  </si>
  <si>
    <t>TRBLVL5650</t>
  </si>
  <si>
    <t>TO224235</t>
  </si>
  <si>
    <t>PT1581956</t>
  </si>
  <si>
    <t>TRBTMY4019</t>
  </si>
  <si>
    <t>TO224092</t>
  </si>
  <si>
    <t>PT1581666</t>
  </si>
  <si>
    <t>PT1581611, PT1581697</t>
  </si>
  <si>
    <t>TRBTMY4022</t>
  </si>
  <si>
    <t>TO224097</t>
  </si>
  <si>
    <t>TRBTMY4037</t>
  </si>
  <si>
    <t>TO224086</t>
  </si>
  <si>
    <t>PT1581723, PT1581804</t>
  </si>
  <si>
    <t>TRBTMY4038</t>
  </si>
  <si>
    <t>TO224156</t>
  </si>
  <si>
    <t>PT1581519</t>
  </si>
  <si>
    <t>TRBTMY4043</t>
  </si>
  <si>
    <t>TO224131</t>
  </si>
  <si>
    <t>PT1581750</t>
  </si>
  <si>
    <t>TRBTMY4049</t>
  </si>
  <si>
    <t>TO224116</t>
  </si>
  <si>
    <t>PT1581542</t>
  </si>
  <si>
    <t>TRBTMY4050</t>
  </si>
  <si>
    <t>TO224106</t>
  </si>
  <si>
    <t>TRBTMY5027</t>
  </si>
  <si>
    <t>TO224146</t>
  </si>
  <si>
    <t>TRBTMY5028</t>
  </si>
  <si>
    <t>TO224175</t>
  </si>
  <si>
    <t>PT1581697</t>
  </si>
  <si>
    <t>TRBTMY5029</t>
  </si>
  <si>
    <t>TO224189</t>
  </si>
  <si>
    <t>PT1581460</t>
  </si>
  <si>
    <t>TRBTMY5030</t>
  </si>
  <si>
    <t>TO224207</t>
  </si>
  <si>
    <t>ST nhận: NDH - PT1581995 - 1/1 tổng thiếu</t>
  </si>
  <si>
    <t>PT1581460, PT1581937</t>
  </si>
  <si>
    <t>TRBTMY5031</t>
  </si>
  <si>
    <t>TO224205</t>
  </si>
  <si>
    <t>PT1581905</t>
  </si>
  <si>
    <t>TRBTMY5033</t>
  </si>
  <si>
    <t>TO224233</t>
  </si>
  <si>
    <t>PT1581929</t>
  </si>
  <si>
    <t>Thiếu kiện</t>
  </si>
  <si>
    <t>TRBTMY5045</t>
  </si>
  <si>
    <t>TO224236</t>
  </si>
  <si>
    <t>TRBTMY5046</t>
  </si>
  <si>
    <t>TO224237</t>
  </si>
  <si>
    <t>TRBTMY5049</t>
  </si>
  <si>
    <t>TO224166</t>
  </si>
  <si>
    <t>PT1581502</t>
  </si>
  <si>
    <t>PT1580287-T001</t>
  </si>
  <si>
    <t>TO224234</t>
  </si>
  <si>
    <t>PT1581581</t>
  </si>
  <si>
    <t>PT1580437</t>
  </si>
  <si>
    <t>TRBBVB193</t>
  </si>
  <si>
    <t>TO224261</t>
  </si>
  <si>
    <t>Không đạt nhiệt độ</t>
  </si>
  <si>
    <t>PT1580322</t>
  </si>
  <si>
    <t>TRBNTT4010</t>
  </si>
  <si>
    <t>TO223981</t>
  </si>
  <si>
    <t>PT1581145</t>
  </si>
  <si>
    <t>DC pick sai code 11751-3</t>
  </si>
  <si>
    <t>PT1580329</t>
  </si>
  <si>
    <t>TRBHTP4019</t>
  </si>
  <si>
    <t>TO224021</t>
  </si>
  <si>
    <t>PT1581366</t>
  </si>
  <si>
    <t>PT1581670</t>
  </si>
  <si>
    <t>TRBHTP4020</t>
  </si>
  <si>
    <t>TO224133</t>
  </si>
  <si>
    <t>PT1581310</t>
  </si>
  <si>
    <t>HTP.mp4</t>
  </si>
  <si>
    <t>TRBHTP4021</t>
  </si>
  <si>
    <t>TO224051</t>
  </si>
  <si>
    <t>PT1581657</t>
  </si>
  <si>
    <t>TRBHTP4022</t>
  </si>
  <si>
    <t>TO224072</t>
  </si>
  <si>
    <t>PT1581682</t>
  </si>
  <si>
    <t>Pick sai code: PAYSAN BRETON - PHÔ MAI SỢI EMMENTAL 70G - SL 2</t>
  </si>
  <si>
    <t>TRBHTP4052</t>
  </si>
  <si>
    <t>TO224043</t>
  </si>
  <si>
    <t>TRBHTP5672</t>
  </si>
  <si>
    <t>TO224110</t>
  </si>
  <si>
    <t>PT1581567</t>
  </si>
  <si>
    <t>PT1581544, PT1581567</t>
  </si>
  <si>
    <t>TRBHTP915</t>
  </si>
  <si>
    <t>TO224139</t>
  </si>
  <si>
    <t>PT1581508</t>
  </si>
  <si>
    <t>TRBHTP919</t>
  </si>
  <si>
    <t>TO224129</t>
  </si>
  <si>
    <t>PT1581399</t>
  </si>
  <si>
    <t>TRBHTP920</t>
  </si>
  <si>
    <t>TO224084</t>
  </si>
  <si>
    <t>PT1581676</t>
  </si>
  <si>
    <t>PT1581544</t>
  </si>
  <si>
    <t>PT1581594</t>
  </si>
  <si>
    <t>TRBHTP921</t>
  </si>
  <si>
    <t>TO224093</t>
  </si>
  <si>
    <t>TRBHTP922</t>
  </si>
  <si>
    <t>TO224136</t>
  </si>
  <si>
    <t>PT1580245</t>
  </si>
  <si>
    <t>TRBA1474000</t>
  </si>
  <si>
    <t>TO223926</t>
  </si>
  <si>
    <t>PT1580981</t>
  </si>
  <si>
    <t>TRBA1474002</t>
  </si>
  <si>
    <t>TO223932</t>
  </si>
  <si>
    <t>PT1580920</t>
  </si>
  <si>
    <t>TRBA1474003</t>
  </si>
  <si>
    <t>TO223946</t>
  </si>
  <si>
    <t>PT1580932</t>
  </si>
  <si>
    <t>PT1580315</t>
  </si>
  <si>
    <t>TRBA144666</t>
  </si>
  <si>
    <t>TO223998</t>
  </si>
  <si>
    <t>A144.mp4</t>
  </si>
  <si>
    <t>PT1580248</t>
  </si>
  <si>
    <t>TRBA150201</t>
  </si>
  <si>
    <t>TO224321</t>
  </si>
  <si>
    <t>ST nhận: A137 - PT1582211 - 2/2 tổng thiếu</t>
  </si>
  <si>
    <t>TRBA150213</t>
  </si>
  <si>
    <t>TO224323</t>
  </si>
  <si>
    <t>TRBA150215</t>
  </si>
  <si>
    <t>TO224320</t>
  </si>
  <si>
    <t>TRBA150225</t>
  </si>
  <si>
    <t>TO224319</t>
  </si>
  <si>
    <t>PT1580436</t>
  </si>
  <si>
    <t>TRBSCV505</t>
  </si>
  <si>
    <t>TO224260</t>
  </si>
  <si>
    <t>PT1581994</t>
  </si>
  <si>
    <t>TRBSCV506</t>
  </si>
  <si>
    <t>TO224259</t>
  </si>
  <si>
    <t>PT1582031</t>
  </si>
  <si>
    <t>TRBSCV508</t>
  </si>
  <si>
    <t>TO224264</t>
  </si>
  <si>
    <t>PT1582021</t>
  </si>
  <si>
    <t>PT1582013</t>
  </si>
  <si>
    <t>TRBSCV509</t>
  </si>
  <si>
    <t>TO224267</t>
  </si>
  <si>
    <t>PT1582026</t>
  </si>
  <si>
    <t>TRBSCV757</t>
  </si>
  <si>
    <t>TO224253</t>
  </si>
  <si>
    <t>PT1582032</t>
  </si>
  <si>
    <t>PT1580379</t>
  </si>
  <si>
    <t>TRBHLR4010</t>
  </si>
  <si>
    <t>TO224257</t>
  </si>
  <si>
    <t>PT1588257</t>
  </si>
  <si>
    <t>PT1580261</t>
  </si>
  <si>
    <t>TRBPTN002</t>
  </si>
  <si>
    <t>TO224020</t>
  </si>
  <si>
    <t>ST nhận: A188 - PT1581187 - 3/3 thiếu</t>
  </si>
  <si>
    <t>PT1581300</t>
  </si>
  <si>
    <t>TRBPTN4008</t>
  </si>
  <si>
    <t>TO223965</t>
  </si>
  <si>
    <t>PT1581252</t>
  </si>
  <si>
    <t>TRBPTN4016</t>
  </si>
  <si>
    <t>TO224007</t>
  </si>
  <si>
    <t>PT1581198</t>
  </si>
  <si>
    <t>TRBPTN4017</t>
  </si>
  <si>
    <t>TO224036</t>
  </si>
  <si>
    <t>TRBPTN4018</t>
  </si>
  <si>
    <t>TO223992</t>
  </si>
  <si>
    <t>PT1581351</t>
  </si>
  <si>
    <t>TRBPTN4019</t>
  </si>
  <si>
    <t>TO223999</t>
  </si>
  <si>
    <t>PT1580311</t>
  </si>
  <si>
    <t>TRBQ7R3053</t>
  </si>
  <si>
    <t>TO224287</t>
  </si>
  <si>
    <t>PT1588269, PT1588322</t>
  </si>
  <si>
    <t xml:space="preserve"> Q7R (1).mp4  Q7R (2).mp4  Q7R (3).mp4  Q7R (4).mp4  Q7R (5).mp4  Q7R (6).mp4  Q7R (7).mp4  Q7R (8).mp4</t>
  </si>
  <si>
    <t>TRBQ7R3082</t>
  </si>
  <si>
    <t>Pick sai code: BOTTEGA ZELACHI - PHÔ MAI MOZZARELLA BÀO 200G - 2</t>
  </si>
  <si>
    <t>TRBQ7R4009</t>
  </si>
  <si>
    <t>PT1580320</t>
  </si>
  <si>
    <t>TRBHV2664</t>
  </si>
  <si>
    <t>TO224376</t>
  </si>
  <si>
    <t>Pick sai code: TÁO GALA NEW ZEALAND TÚI 950G UP - SL 2</t>
  </si>
  <si>
    <t>TRBHV2752</t>
  </si>
  <si>
    <t>pick sai code: VINAMILK - SCU PROBI HƯƠNG VIỆT QUẤT 4*130ML - SL 6</t>
  </si>
  <si>
    <t>PT1580216</t>
  </si>
  <si>
    <t>TRBECG218</t>
  </si>
  <si>
    <t>TO224061</t>
  </si>
  <si>
    <t>PT1581505</t>
  </si>
  <si>
    <t>TRBECG223</t>
  </si>
  <si>
    <t>TO224090</t>
  </si>
  <si>
    <t>TRBECG224</t>
  </si>
  <si>
    <t>TO224083</t>
  </si>
  <si>
    <t>PT1581290</t>
  </si>
  <si>
    <t>TRBECG4015</t>
  </si>
  <si>
    <t>TO224035</t>
  </si>
  <si>
    <t>TRBECG4018</t>
  </si>
  <si>
    <t>TO224025</t>
  </si>
  <si>
    <t>PT1581348</t>
  </si>
  <si>
    <t>PT1581443</t>
  </si>
  <si>
    <t>TRBECG4019</t>
  </si>
  <si>
    <t>TO224059</t>
  </si>
  <si>
    <t>PT1581323</t>
  </si>
  <si>
    <t>TRBECG4021</t>
  </si>
  <si>
    <t>TO224055</t>
  </si>
  <si>
    <t>TRBECG4024</t>
  </si>
  <si>
    <t>TO224074</t>
  </si>
  <si>
    <t>PT1581409</t>
  </si>
  <si>
    <t>TRBECG5100</t>
  </si>
  <si>
    <t>TO224041</t>
  </si>
  <si>
    <t>PT1580347</t>
  </si>
  <si>
    <t>TRBA1415024</t>
  </si>
  <si>
    <t>TO223970</t>
  </si>
  <si>
    <t>PT1581064</t>
  </si>
  <si>
    <t xml:space="preserve"> A141 (1).mp4  A141 (2).mp4  A141 (3).mp4  A141 (4).mp4</t>
  </si>
  <si>
    <t>TRBA141766</t>
  </si>
  <si>
    <t>TO223944</t>
  </si>
  <si>
    <t>PT1581083</t>
  </si>
  <si>
    <t>PT1588462</t>
  </si>
  <si>
    <t>PT1581116</t>
  </si>
  <si>
    <t>TRBA141769</t>
  </si>
  <si>
    <t>TO223964</t>
  </si>
  <si>
    <t>TRBA141770</t>
  </si>
  <si>
    <t>TO223957</t>
  </si>
  <si>
    <t>PT1580299</t>
  </si>
  <si>
    <t>TRBPGS4018</t>
  </si>
  <si>
    <t>TO223937</t>
  </si>
  <si>
    <t>PT1580296</t>
  </si>
  <si>
    <t>TRBHNN155</t>
  </si>
  <si>
    <t>TO224144</t>
  </si>
  <si>
    <t>TRBHNN403</t>
  </si>
  <si>
    <t>TO224142</t>
  </si>
  <si>
    <t>ST nhận: TSO - PT1582278, PT1582044, PT1581742 - 1/1 tổng thiếu</t>
  </si>
  <si>
    <t>PT1580376</t>
  </si>
  <si>
    <t>TRBA112505</t>
  </si>
  <si>
    <t>TO224209</t>
  </si>
  <si>
    <t xml:space="preserve">  A112 (1).mp4   A112 (2).mp4 </t>
  </si>
  <si>
    <t>TRBA112509</t>
  </si>
  <si>
    <t>TO224114</t>
  </si>
  <si>
    <t>PT1581642</t>
  </si>
  <si>
    <t>TRBA112510</t>
  </si>
  <si>
    <t>TO224128</t>
  </si>
  <si>
    <t>TRBA112513</t>
  </si>
  <si>
    <t>TO224202</t>
  </si>
  <si>
    <t>PT1581605</t>
  </si>
  <si>
    <t>PT1581620</t>
  </si>
  <si>
    <t>TRBA112514</t>
  </si>
  <si>
    <t>TO224172</t>
  </si>
  <si>
    <t>PT1581819</t>
  </si>
  <si>
    <t>TRBA112515</t>
  </si>
  <si>
    <t>TO224190</t>
  </si>
  <si>
    <t>PT1581770</t>
  </si>
  <si>
    <t>PT1581719</t>
  </si>
  <si>
    <t>TRBA112516</t>
  </si>
  <si>
    <t>TO224154</t>
  </si>
  <si>
    <t>PT1581847</t>
  </si>
  <si>
    <t>PT1580363</t>
  </si>
  <si>
    <t>TRBHHG193</t>
  </si>
  <si>
    <t>TO224382</t>
  </si>
  <si>
    <t>HHG.mp4</t>
  </si>
  <si>
    <t>PT1580364</t>
  </si>
  <si>
    <t>TRBA120183</t>
  </si>
  <si>
    <t>TO224096</t>
  </si>
  <si>
    <t xml:space="preserve">     A120.mp4   A120 (1).mp4  A120...mp4</t>
  </si>
  <si>
    <t>TRBA120186</t>
  </si>
  <si>
    <t>TO224193</t>
  </si>
  <si>
    <t>TRBA1204019</t>
  </si>
  <si>
    <t>TO224199</t>
  </si>
  <si>
    <t>PT1580411</t>
  </si>
  <si>
    <t>TRBA118675</t>
  </si>
  <si>
    <t>TO224311</t>
  </si>
  <si>
    <t>PT1580289</t>
  </si>
  <si>
    <t>TRBTSO4003</t>
  </si>
  <si>
    <t>TO224141</t>
  </si>
  <si>
    <t>PT1581803</t>
  </si>
  <si>
    <t>PT1582335</t>
  </si>
  <si>
    <t>PT1582213</t>
  </si>
  <si>
    <t>ĐÀO DẸT TRUNG HỘP 500GR</t>
  </si>
  <si>
    <t>PT1581832</t>
  </si>
  <si>
    <t>PT1581692</t>
  </si>
  <si>
    <t>TRBTSO4004</t>
  </si>
  <si>
    <t>TO224374</t>
  </si>
  <si>
    <t>PT1581685</t>
  </si>
  <si>
    <t>TRBTSO4027</t>
  </si>
  <si>
    <t>TO224258</t>
  </si>
  <si>
    <t>PT1582300</t>
  </si>
  <si>
    <t>TRBTSO4029</t>
  </si>
  <si>
    <t>TO224356</t>
  </si>
  <si>
    <t>PT1582079</t>
  </si>
  <si>
    <t>TRBTSO4034</t>
  </si>
  <si>
    <t>TO224378</t>
  </si>
  <si>
    <t>PT1582278</t>
  </si>
  <si>
    <t>TRBTSO4039</t>
  </si>
  <si>
    <t>TO224379</t>
  </si>
  <si>
    <t>PT1582287</t>
  </si>
  <si>
    <t>PT1587786</t>
  </si>
  <si>
    <t>TRBTSO4040</t>
  </si>
  <si>
    <t>TO224284</t>
  </si>
  <si>
    <t>TRBTSO4041</t>
  </si>
  <si>
    <t>TO224165</t>
  </si>
  <si>
    <t>PT1581883</t>
  </si>
  <si>
    <t>TRBTSO4043</t>
  </si>
  <si>
    <t>TO224196</t>
  </si>
  <si>
    <t>PT1581883;PT1587786</t>
  </si>
  <si>
    <t>TRBTSO4044</t>
  </si>
  <si>
    <t>TO224184</t>
  </si>
  <si>
    <t>TRBTSO4045</t>
  </si>
  <si>
    <t>TO224225</t>
  </si>
  <si>
    <t>TRBTSO4046</t>
  </si>
  <si>
    <t>TO224290</t>
  </si>
  <si>
    <t>PT1581742, PT1582044, PT1582278</t>
  </si>
  <si>
    <t>TRBTSO4047</t>
  </si>
  <si>
    <t>TO224389</t>
  </si>
  <si>
    <t>PT1581921</t>
  </si>
  <si>
    <t>PT1581742</t>
  </si>
  <si>
    <t>TRBTSO4048</t>
  </si>
  <si>
    <t>TO224218</t>
  </si>
  <si>
    <t>TRBTSO4049</t>
  </si>
  <si>
    <t>TO224208</t>
  </si>
  <si>
    <t>PT1581962</t>
  </si>
  <si>
    <t>TRBTSO4050</t>
  </si>
  <si>
    <t>TO224329</t>
  </si>
  <si>
    <t>PT1581692, PT1582335</t>
  </si>
  <si>
    <t>TRBTSO5021</t>
  </si>
  <si>
    <t>TO224391</t>
  </si>
  <si>
    <t>PT1582010</t>
  </si>
  <si>
    <t>TRBTSO5668</t>
  </si>
  <si>
    <t>TO224385</t>
  </si>
  <si>
    <t>PT1582099</t>
  </si>
  <si>
    <t>TRBTSO5670</t>
  </si>
  <si>
    <t>TO224364</t>
  </si>
  <si>
    <t>TRBTSO5671</t>
  </si>
  <si>
    <t>TO224380</t>
  </si>
  <si>
    <t>TRBTSO5672</t>
  </si>
  <si>
    <t>TO224381</t>
  </si>
  <si>
    <t>TRBTSO5673</t>
  </si>
  <si>
    <t>TO224384</t>
  </si>
  <si>
    <t>TRBTSO5674</t>
  </si>
  <si>
    <t>TO224383</t>
  </si>
  <si>
    <t>PT1580289-T001</t>
  </si>
  <si>
    <t>TO224387</t>
  </si>
  <si>
    <t>PT1580361</t>
  </si>
  <si>
    <t>TRBA110191</t>
  </si>
  <si>
    <t>TO224414</t>
  </si>
  <si>
    <t>A110.mp4</t>
  </si>
  <si>
    <t>TRBA1104020</t>
  </si>
  <si>
    <t>TO224411</t>
  </si>
  <si>
    <t>PT1580312</t>
  </si>
  <si>
    <t>TRBA188188</t>
  </si>
  <si>
    <t>TO224000</t>
  </si>
  <si>
    <t>PT1581187, PT1587077</t>
  </si>
  <si>
    <t>PT1581187</t>
  </si>
  <si>
    <t>PT1587077</t>
  </si>
  <si>
    <t>TRBA188190</t>
  </si>
  <si>
    <t>TO224073</t>
  </si>
  <si>
    <t>PT1581151</t>
  </si>
  <si>
    <t>TRBA188194</t>
  </si>
  <si>
    <t>TO223990</t>
  </si>
  <si>
    <t>Pick sai code: SENTA - KHOAI MÔN GỌT VỎ 400G - 3</t>
  </si>
  <si>
    <t>PT1581162</t>
  </si>
  <si>
    <t>PT1580218</t>
  </si>
  <si>
    <t>TRBA203656</t>
  </si>
  <si>
    <t>TO223954</t>
  </si>
  <si>
    <t>TRBA203657</t>
  </si>
  <si>
    <t>TO224038</t>
  </si>
  <si>
    <t>TRBA203664</t>
  </si>
  <si>
    <t>TO224037</t>
  </si>
  <si>
    <t>PT1580249</t>
  </si>
  <si>
    <t>TRBA155766</t>
  </si>
  <si>
    <t>TO223913</t>
  </si>
  <si>
    <t>PT1587299</t>
  </si>
  <si>
    <t>TRBA155768</t>
  </si>
  <si>
    <t>TO223914</t>
  </si>
  <si>
    <t>PT1587332</t>
  </si>
  <si>
    <t>TRBA155770</t>
  </si>
  <si>
    <t>TO223910</t>
  </si>
  <si>
    <t>PT1587355</t>
  </si>
  <si>
    <t>TRBA155774</t>
  </si>
  <si>
    <t>TO223917</t>
  </si>
  <si>
    <t>ST nhận: LVL, TMY  - PT1581804, PT1581723, PT1582693 - 3/3 tổng thiếu</t>
  </si>
  <si>
    <t>PT1587365</t>
  </si>
  <si>
    <t>PT1580298</t>
  </si>
  <si>
    <t>TRBNVQ4017</t>
  </si>
  <si>
    <t>TO223971</t>
  </si>
  <si>
    <t>PT1588293</t>
  </si>
  <si>
    <t>TRBNVQ4022</t>
  </si>
  <si>
    <t>TO223961</t>
  </si>
  <si>
    <t>ST nhận: A147, A207 - PT1581116, PT1581370 - 2/2 tổng thiếu</t>
  </si>
  <si>
    <t>PT1580221</t>
  </si>
  <si>
    <t>TRBA2004009</t>
  </si>
  <si>
    <t>TO224056</t>
  </si>
  <si>
    <t>PT1580350</t>
  </si>
  <si>
    <t>TRBA177756</t>
  </si>
  <si>
    <t>TO224048</t>
  </si>
  <si>
    <t>PT1580352</t>
  </si>
  <si>
    <t>TRBA146192</t>
  </si>
  <si>
    <t>TO224104</t>
  </si>
  <si>
    <t>PT1580239</t>
  </si>
  <si>
    <t>TRBHHM4004</t>
  </si>
  <si>
    <t>TO223951</t>
  </si>
  <si>
    <t>TRBHHM4006</t>
  </si>
  <si>
    <t>TO223960</t>
  </si>
  <si>
    <t>PT1580393</t>
  </si>
  <si>
    <t>TRBHHT916</t>
  </si>
  <si>
    <t>TO224015</t>
  </si>
  <si>
    <t>PT1580431</t>
  </si>
  <si>
    <t>TRBLVY3001</t>
  </si>
  <si>
    <t>TO224016</t>
  </si>
  <si>
    <t>PT1582760</t>
  </si>
  <si>
    <t>TRBLVY3002</t>
  </si>
  <si>
    <t>TO224440</t>
  </si>
  <si>
    <t>TRBLVY3079</t>
  </si>
  <si>
    <t>TO223983</t>
  </si>
  <si>
    <t>PT1581190</t>
  </si>
  <si>
    <t>PT1581279</t>
  </si>
  <si>
    <t>TRBLVY3080</t>
  </si>
  <si>
    <t>TO223991</t>
  </si>
  <si>
    <t>PT1581167</t>
  </si>
  <si>
    <t>TRBLVY3083</t>
  </si>
  <si>
    <t>TO224433</t>
  </si>
  <si>
    <t>PT1582685</t>
  </si>
  <si>
    <t>PT1582702</t>
  </si>
  <si>
    <t>TRBLVY3084</t>
  </si>
  <si>
    <t>TO224437</t>
  </si>
  <si>
    <t>PT1582718</t>
  </si>
  <si>
    <t>PT1582673</t>
  </si>
  <si>
    <t>TRBLVY4011</t>
  </si>
  <si>
    <t>TO224441</t>
  </si>
  <si>
    <t xml:space="preserve"> LVY (1).mp4  LVY (2).mp4</t>
  </si>
  <si>
    <t>TRBLVY4015</t>
  </si>
  <si>
    <t>TO224442</t>
  </si>
  <si>
    <t>PT1582724</t>
  </si>
  <si>
    <t>TRBLVY4018</t>
  </si>
  <si>
    <t>TO224432</t>
  </si>
  <si>
    <t>TRBLVY4022</t>
  </si>
  <si>
    <t>TO224435</t>
  </si>
  <si>
    <t>PT1582715</t>
  </si>
  <si>
    <t>TRBLVY4026</t>
  </si>
  <si>
    <t>TO223969</t>
  </si>
  <si>
    <t>TRBLVY5600</t>
  </si>
  <si>
    <t>TO224438</t>
  </si>
  <si>
    <t>TRBLVY5605</t>
  </si>
  <si>
    <t>TO223975</t>
  </si>
  <si>
    <t>TRBLVY5606</t>
  </si>
  <si>
    <t>TO224012</t>
  </si>
  <si>
    <t>TRBLVY5607</t>
  </si>
  <si>
    <t>TO224009</t>
  </si>
  <si>
    <t>PT1582691</t>
  </si>
  <si>
    <t>TRBLVY5608</t>
  </si>
  <si>
    <t>TO224445</t>
  </si>
  <si>
    <t>PT1581128</t>
  </si>
  <si>
    <t>TRBLVY5614</t>
  </si>
  <si>
    <t>TO224004</t>
  </si>
  <si>
    <t>PT1580433</t>
  </si>
  <si>
    <t>TRBA2103005</t>
  </si>
  <si>
    <t>TO224263</t>
  </si>
  <si>
    <t>PT1580358</t>
  </si>
  <si>
    <t>TRBA138160</t>
  </si>
  <si>
    <t>TO224262</t>
  </si>
  <si>
    <t>ST nhận: A144 - PT1581226 - 2/2 tổng thiếu</t>
  </si>
  <si>
    <t>PT1580395</t>
  </si>
  <si>
    <t>TRBA196161</t>
  </si>
  <si>
    <t>TO223962</t>
  </si>
  <si>
    <t>PT1588335</t>
  </si>
  <si>
    <t>TRBA196651</t>
  </si>
  <si>
    <t>TO223966</t>
  </si>
  <si>
    <t>Hư hỏng</t>
  </si>
  <si>
    <t>PT1580351</t>
  </si>
  <si>
    <t>TRBCLG4020</t>
  </si>
  <si>
    <t>TO224252</t>
  </si>
  <si>
    <t>CLG.mp4</t>
  </si>
  <si>
    <t>TRBCLG4022</t>
  </si>
  <si>
    <t>TO224281</t>
  </si>
  <si>
    <t>PT1580404</t>
  </si>
  <si>
    <t>TRBA1994011</t>
  </si>
  <si>
    <t>TO224394</t>
  </si>
  <si>
    <t>PT1582642</t>
  </si>
  <si>
    <t>Pick sai code: TH TRUE MILK - SC ÍT ĐƯỜNG 100G - 48</t>
  </si>
  <si>
    <t>PT1580354</t>
  </si>
  <si>
    <t>TRBA169760</t>
  </si>
  <si>
    <t>TO224105</t>
  </si>
  <si>
    <t>PT1580258</t>
  </si>
  <si>
    <t>TRBHMN3078</t>
  </si>
  <si>
    <t>TO224399</t>
  </si>
  <si>
    <t>TRBHMN4018</t>
  </si>
  <si>
    <t>TO224400</t>
  </si>
  <si>
    <t>PT1582440</t>
  </si>
  <si>
    <t>PT1582411</t>
  </si>
  <si>
    <t>TRBHMN4020</t>
  </si>
  <si>
    <t>TO224401</t>
  </si>
  <si>
    <t>PT1582434</t>
  </si>
  <si>
    <t>TRBHMN4021</t>
  </si>
  <si>
    <t>TO224404</t>
  </si>
  <si>
    <t>PT1582449</t>
  </si>
  <si>
    <t>TRBHMN767</t>
  </si>
  <si>
    <t>TO224406</t>
  </si>
  <si>
    <t>HMN.mp4</t>
  </si>
  <si>
    <t>PT1580270</t>
  </si>
  <si>
    <t>TRBA190763</t>
  </si>
  <si>
    <t>TO224076</t>
  </si>
  <si>
    <t>PT1580339</t>
  </si>
  <si>
    <t>TRBVPC155</t>
  </si>
  <si>
    <t>TO224333</t>
  </si>
  <si>
    <t>PT1583610</t>
  </si>
  <si>
    <t>PT1582282</t>
  </si>
  <si>
    <t>TRBVPC156</t>
  </si>
  <si>
    <t>TO224336</t>
  </si>
  <si>
    <t>TRBVPC157</t>
  </si>
  <si>
    <t>TO224340</t>
  </si>
  <si>
    <t>TRBVPC4000</t>
  </si>
  <si>
    <t>TO224341</t>
  </si>
  <si>
    <t>PT1582257</t>
  </si>
  <si>
    <t>TRBVPC4011</t>
  </si>
  <si>
    <t>TO224344</t>
  </si>
  <si>
    <t>TRBVPC4012</t>
  </si>
  <si>
    <t>TO224346</t>
  </si>
  <si>
    <t>TRBVPC4013</t>
  </si>
  <si>
    <t>TO224347</t>
  </si>
  <si>
    <t>PT1582273;PT1583610</t>
  </si>
  <si>
    <t>PT1582273</t>
  </si>
  <si>
    <t>TRBVPC4014</t>
  </si>
  <si>
    <t>TO224351</t>
  </si>
  <si>
    <t>TRBVPC4016</t>
  </si>
  <si>
    <t>TO224353</t>
  </si>
  <si>
    <t>TRBVPC759</t>
  </si>
  <si>
    <t>TO224354</t>
  </si>
  <si>
    <t>TRBVPC762</t>
  </si>
  <si>
    <t>TO224355</t>
  </si>
  <si>
    <t>TRBVPC763</t>
  </si>
  <si>
    <t>TO224349</t>
  </si>
  <si>
    <t>TRBVPC764</t>
  </si>
  <si>
    <t>TO224358</t>
  </si>
  <si>
    <t>TRBVPC765</t>
  </si>
  <si>
    <t>TO224348</t>
  </si>
  <si>
    <t>TRBVPC767</t>
  </si>
  <si>
    <t>TO224350</t>
  </si>
  <si>
    <t>PT1580339-T001</t>
  </si>
  <si>
    <t>TO224338</t>
  </si>
  <si>
    <t xml:space="preserve">  VPC (1).mp4   VPC (2).mp4   VPC (3).mp4   VPC (4).mp4  VPC (5).mp4</t>
  </si>
  <si>
    <t>PT1580313</t>
  </si>
  <si>
    <t>TRBTHN4052</t>
  </si>
  <si>
    <t>TO224315</t>
  </si>
  <si>
    <t>PT1582162</t>
  </si>
  <si>
    <t>TRBTHN5091</t>
  </si>
  <si>
    <t>Pick sai code: TÁO RED FUJI NAM PHI TÚI 950G UP - 1</t>
  </si>
  <si>
    <t>TRBTHN5092</t>
  </si>
  <si>
    <t>TRBTHN5093</t>
  </si>
  <si>
    <t>PT1590848</t>
  </si>
  <si>
    <t>ST nhận: GHA - PT1582123 - 2/2 tổng thiếu</t>
  </si>
  <si>
    <t>TRBTHN5100</t>
  </si>
  <si>
    <t>PT1580272</t>
  </si>
  <si>
    <t>TRBA1074013</t>
  </si>
  <si>
    <t>TO224070</t>
  </si>
  <si>
    <t>PT1580409</t>
  </si>
  <si>
    <t>TRBA119002</t>
  </si>
  <si>
    <t>TO223939</t>
  </si>
  <si>
    <t xml:space="preserve"> A119 (1).mp4  A119 (2).mp4</t>
  </si>
  <si>
    <t>PT1581492</t>
  </si>
  <si>
    <t>DC pick sai code táo gala nzl 11749-3</t>
  </si>
  <si>
    <t>PT1580332</t>
  </si>
  <si>
    <t>TRBA102402</t>
  </si>
  <si>
    <t>TO223973</t>
  </si>
  <si>
    <t>ST nhận: NHG - PT1580916 - 1/1 tổng thiếu</t>
  </si>
  <si>
    <t>TRBA102404</t>
  </si>
  <si>
    <t>TO223976</t>
  </si>
  <si>
    <t>HÌNH TELE</t>
  </si>
  <si>
    <t>Không coi được hình ảnh</t>
  </si>
  <si>
    <t>PT1580232</t>
  </si>
  <si>
    <t>TRBA1324009</t>
  </si>
  <si>
    <t>TO224085</t>
  </si>
  <si>
    <t>PT1583721</t>
  </si>
  <si>
    <t>Pick sai code: HỖN HỢP BÔNG CẢI VÀ CÀ RỐT 300G - 2</t>
  </si>
  <si>
    <t>PT1580368</t>
  </si>
  <si>
    <t>TRBNDH180</t>
  </si>
  <si>
    <t>TO224392</t>
  </si>
  <si>
    <t>Pick sai code: HỖN HỢP BÔNG CẢI VÀ CÀ RỐT 300G - 2 - SL 1</t>
  </si>
  <si>
    <t>TRBNDH4051</t>
  </si>
  <si>
    <t>TO224390</t>
  </si>
  <si>
    <t>TRBNDH912</t>
  </si>
  <si>
    <t>TO224227</t>
  </si>
  <si>
    <t xml:space="preserve">Hình kdb </t>
  </si>
  <si>
    <t>PT1580219</t>
  </si>
  <si>
    <t>TRBNTD409</t>
  </si>
  <si>
    <t>TO224053</t>
  </si>
  <si>
    <t>PT1581407</t>
  </si>
  <si>
    <t>hình tele/ST nhaajnL LVL - PT1582707 - 1/1 tổng thiếu</t>
  </si>
  <si>
    <t>Không coi được ảnh</t>
  </si>
  <si>
    <t>TRBNTD410</t>
  </si>
  <si>
    <t>PT1583637</t>
  </si>
  <si>
    <t>TRBNTD411</t>
  </si>
  <si>
    <t>TRBNTD414</t>
  </si>
  <si>
    <t>PT1580426</t>
  </si>
  <si>
    <t>TRBHTN001</t>
  </si>
  <si>
    <t>TO224397</t>
  </si>
  <si>
    <t>HTN.mp4</t>
  </si>
  <si>
    <t>ST nhận: VGP - PT1581059 - 5/5 tổng thiếu</t>
  </si>
  <si>
    <t>TRBHTN4002</t>
  </si>
  <si>
    <t>TO224398</t>
  </si>
  <si>
    <t>PT1580413</t>
  </si>
  <si>
    <t>TRBA167505</t>
  </si>
  <si>
    <t>TO223934</t>
  </si>
  <si>
    <t>TRBA172069</t>
  </si>
  <si>
    <t>TO223929</t>
  </si>
  <si>
    <t>TRBA172184</t>
  </si>
  <si>
    <t>TO223920</t>
  </si>
  <si>
    <t>PT1583605</t>
  </si>
  <si>
    <t>TRBA172190</t>
  </si>
  <si>
    <t>TO223930</t>
  </si>
  <si>
    <t>hình tele/ST nhận: TSO - PT1581685 - 1/1 tổng thiếu</t>
  </si>
  <si>
    <t>PT1580269</t>
  </si>
  <si>
    <t>TRBLVH760</t>
  </si>
  <si>
    <t>TO224409</t>
  </si>
  <si>
    <t>PT1582568</t>
  </si>
  <si>
    <t>TRBLVH770</t>
  </si>
  <si>
    <t>TO224408</t>
  </si>
  <si>
    <t>PT1580214</t>
  </si>
  <si>
    <t>TRBNDT4003</t>
  </si>
  <si>
    <t>TO224181</t>
  </si>
  <si>
    <t>TRBNDT4004</t>
  </si>
  <si>
    <t>TO224183</t>
  </si>
  <si>
    <t>TRBNDT4022</t>
  </si>
  <si>
    <t>TO224186</t>
  </si>
  <si>
    <t>NDT.mp4</t>
  </si>
  <si>
    <t>PT1580357</t>
  </si>
  <si>
    <t>TRBA130156</t>
  </si>
  <si>
    <t>TO224345</t>
  </si>
  <si>
    <t>PT1580429</t>
  </si>
  <si>
    <t>TRBTNO4014</t>
  </si>
  <si>
    <t>TO224122</t>
  </si>
  <si>
    <t>PT1580304</t>
  </si>
  <si>
    <t>TRBA1874011</t>
  </si>
  <si>
    <t>TO224416</t>
  </si>
  <si>
    <t>PT1580220</t>
  </si>
  <si>
    <t>TRBQHG5079</t>
  </si>
  <si>
    <t>TO224102</t>
  </si>
  <si>
    <t>PT1582051</t>
  </si>
  <si>
    <t>Pick sai code: PAYSAN BRETON - PHÔ MAI SỢI EMMENTAL 70G - 2</t>
  </si>
  <si>
    <t>PT1580285</t>
  </si>
  <si>
    <t>TRBA137511</t>
  </si>
  <si>
    <t>TO224365</t>
  </si>
  <si>
    <t>PT1587230</t>
  </si>
  <si>
    <t>TRBA137514</t>
  </si>
  <si>
    <t>TO224322</t>
  </si>
  <si>
    <t>PT1582318</t>
  </si>
  <si>
    <t>TRBA137517</t>
  </si>
  <si>
    <t>TO224367</t>
  </si>
  <si>
    <t>PT1582331</t>
  </si>
  <si>
    <t>PT1582327</t>
  </si>
  <si>
    <t>TRBA137518</t>
  </si>
  <si>
    <t>TO224370</t>
  </si>
  <si>
    <t>PT1582211</t>
  </si>
  <si>
    <t>TRBA137525</t>
  </si>
  <si>
    <t>TO224372</t>
  </si>
  <si>
    <t>PT1582184</t>
  </si>
  <si>
    <t>PT1580330</t>
  </si>
  <si>
    <t>TRBDS34016</t>
  </si>
  <si>
    <t>TO224366</t>
  </si>
  <si>
    <t xml:space="preserve">  DS3 (1).mp4  DS3 (2).mp4  DS3 (3).mp4</t>
  </si>
  <si>
    <t>TRBDS34022</t>
  </si>
  <si>
    <t>TO224375</t>
  </si>
  <si>
    <t>PT1580257</t>
  </si>
  <si>
    <t>TRBA1244007</t>
  </si>
  <si>
    <t>TO224436</t>
  </si>
  <si>
    <t>PT1582699</t>
  </si>
  <si>
    <t>Pick sai code: NUTIMILK - SỮA CHUA NHA ĐAM HŨ 100G - 48 hộp</t>
  </si>
  <si>
    <t>PT1580301</t>
  </si>
  <si>
    <t>TRBA183763</t>
  </si>
  <si>
    <t>TO223980</t>
  </si>
  <si>
    <t>TRBA183764</t>
  </si>
  <si>
    <t>TO223936</t>
  </si>
  <si>
    <t>PT1581066</t>
  </si>
  <si>
    <t>TRBA183765</t>
  </si>
  <si>
    <t>TO223977</t>
  </si>
  <si>
    <t>TRBA183767</t>
  </si>
  <si>
    <t>TO223941</t>
  </si>
  <si>
    <t>PT1581140</t>
  </si>
  <si>
    <t>PT1580434</t>
  </si>
  <si>
    <t>TRBA225853</t>
  </si>
  <si>
    <t>TO224148</t>
  </si>
  <si>
    <t xml:space="preserve"> A225 (1).mp4  A225 (2).mp4</t>
  </si>
  <si>
    <t>TRBA225870</t>
  </si>
  <si>
    <t>TO224113</t>
  </si>
  <si>
    <t>PT1580225</t>
  </si>
  <si>
    <t>TRBEHS4014</t>
  </si>
  <si>
    <t>TO224289</t>
  </si>
  <si>
    <t xml:space="preserve"> EHS (1).mp4  EHS (2).mp4</t>
  </si>
  <si>
    <t>TRBEHS5016</t>
  </si>
  <si>
    <t>TRBEHS651</t>
  </si>
  <si>
    <t>PT1580288</t>
  </si>
  <si>
    <t>TRBJKD410</t>
  </si>
  <si>
    <t>TO224425</t>
  </si>
  <si>
    <t>JKD.mp4</t>
  </si>
  <si>
    <t>TRBJKD419</t>
  </si>
  <si>
    <t>Pick sai code: TÁO GALA NEW ZEALAND TÚI 950G UP  - Sl 2</t>
  </si>
  <si>
    <t>PT1580250</t>
  </si>
  <si>
    <t>TRBA181508</t>
  </si>
  <si>
    <t>TO224062</t>
  </si>
  <si>
    <t>PT1583627</t>
  </si>
  <si>
    <t>không có hình ảnh</t>
  </si>
  <si>
    <t>TRBA181513</t>
  </si>
  <si>
    <t>TRBA181521</t>
  </si>
  <si>
    <t>PT1588131</t>
  </si>
  <si>
    <t>TRBA181522</t>
  </si>
  <si>
    <t>PT1580353</t>
  </si>
  <si>
    <t>TRBA111007</t>
  </si>
  <si>
    <t>TO224296</t>
  </si>
  <si>
    <t>PT1582165</t>
  </si>
  <si>
    <t>PT1582198</t>
  </si>
  <si>
    <t>TRBA111756</t>
  </si>
  <si>
    <t>TO224373</t>
  </si>
  <si>
    <t>PT1582249</t>
  </si>
  <si>
    <t>PT1582096</t>
  </si>
  <si>
    <t>TRBA111757</t>
  </si>
  <si>
    <t>TO224288</t>
  </si>
  <si>
    <t>PT1582333</t>
  </si>
  <si>
    <t>TRBA111758</t>
  </si>
  <si>
    <t>TO224343</t>
  </si>
  <si>
    <t>TRBA111759</t>
  </si>
  <si>
    <t>TO224302</t>
  </si>
  <si>
    <t>PT1582114</t>
  </si>
  <si>
    <t>TRBA111769</t>
  </si>
  <si>
    <t>TO224360</t>
  </si>
  <si>
    <t>PT1582134</t>
  </si>
  <si>
    <t>PT1580417</t>
  </si>
  <si>
    <t>TRBIAP204</t>
  </si>
  <si>
    <t>TO224361</t>
  </si>
  <si>
    <t>PT1580279</t>
  </si>
  <si>
    <t>TRBVH74000</t>
  </si>
  <si>
    <t>TO224229</t>
  </si>
  <si>
    <t>PT1588487</t>
  </si>
  <si>
    <t xml:space="preserve">Pick sai code: HỖN HỢP BÔNG CẢI SƠ CHẾ 250G  - 1 </t>
  </si>
  <si>
    <t>cam</t>
  </si>
  <si>
    <t>TRBVH74014</t>
  </si>
  <si>
    <t>PT1580408</t>
  </si>
  <si>
    <t>TRBA1854004</t>
  </si>
  <si>
    <t>TO223994</t>
  </si>
  <si>
    <t>PT1580282</t>
  </si>
  <si>
    <t>TRBA1275000</t>
  </si>
  <si>
    <t>PT1580324</t>
  </si>
  <si>
    <t>TRBVH64000</t>
  </si>
  <si>
    <t>TO224157</t>
  </si>
  <si>
    <t>VH6.mp4</t>
  </si>
  <si>
    <t>TRBVH6915</t>
  </si>
  <si>
    <t>TRBVH6917</t>
  </si>
  <si>
    <t>ST nhận: HHT - PT1581288 - 8/8 tổng thiếu</t>
  </si>
  <si>
    <t>ST nhận: HHT - PT1581288 - 1/1 tổng thiếu</t>
  </si>
  <si>
    <t>ST nhận: HHT - PT1581288 - 2/2 thiếu</t>
  </si>
  <si>
    <t>ST nhận: HHT - PT1581288 - 1/1 thiếu</t>
  </si>
  <si>
    <t>TRBVH6924</t>
  </si>
  <si>
    <t>PT1580439</t>
  </si>
  <si>
    <t>TRBVH5665</t>
  </si>
  <si>
    <t>TO223931</t>
  </si>
  <si>
    <t>PT1581726</t>
  </si>
  <si>
    <t>PT1581726, PT1580902</t>
  </si>
  <si>
    <t xml:space="preserve"> VH5 (1).mp4  VH5 (2).mp4</t>
  </si>
  <si>
    <t>PT1580886</t>
  </si>
  <si>
    <t>PT1592329</t>
  </si>
  <si>
    <t>TRBVH5666</t>
  </si>
  <si>
    <t>TO223949</t>
  </si>
  <si>
    <t>PT1580959</t>
  </si>
  <si>
    <t>TRBVH5669</t>
  </si>
  <si>
    <t>TO223921</t>
  </si>
  <si>
    <t>PT1592330</t>
  </si>
  <si>
    <t>TRBVH5671</t>
  </si>
  <si>
    <t>TO223950</t>
  </si>
  <si>
    <t>TRBVH5675</t>
  </si>
  <si>
    <t>TO223938</t>
  </si>
  <si>
    <t>PT1580973</t>
  </si>
  <si>
    <t>PT1592333</t>
  </si>
  <si>
    <t>PT1580280</t>
  </si>
  <si>
    <t>TRBVGP4026</t>
  </si>
  <si>
    <t>TO223927</t>
  </si>
  <si>
    <t>PT1581003</t>
  </si>
  <si>
    <t>TRBVGP4030</t>
  </si>
  <si>
    <t>TO223947</t>
  </si>
  <si>
    <t>PT1581093</t>
  </si>
  <si>
    <t>PT1581340</t>
  </si>
  <si>
    <t>PT1581185</t>
  </si>
  <si>
    <t>TRBVGP4035</t>
  </si>
  <si>
    <t>TO223989</t>
  </si>
  <si>
    <t>PT1581071</t>
  </si>
  <si>
    <t>PT1581033</t>
  </si>
  <si>
    <t>TRBVGP4038</t>
  </si>
  <si>
    <t>TO224033</t>
  </si>
  <si>
    <t>TRBVGP4039</t>
  </si>
  <si>
    <t>TO223984</t>
  </si>
  <si>
    <t>PT1580965</t>
  </si>
  <si>
    <t>VGP.mp4</t>
  </si>
  <si>
    <t>TRBVGP4040</t>
  </si>
  <si>
    <t>TO224019</t>
  </si>
  <si>
    <t>PT1581219</t>
  </si>
  <si>
    <t>TRBVGP4041</t>
  </si>
  <si>
    <t>TO223959</t>
  </si>
  <si>
    <t>PT1580936</t>
  </si>
  <si>
    <t>PT1581297</t>
  </si>
  <si>
    <t>TRBVGP4047</t>
  </si>
  <si>
    <t>TO223933</t>
  </si>
  <si>
    <t>PT1580977</t>
  </si>
  <si>
    <t>TRBVGP4050</t>
  </si>
  <si>
    <t>TO223963</t>
  </si>
  <si>
    <t>TRBVGP801</t>
  </si>
  <si>
    <t>TO223995</t>
  </si>
  <si>
    <t>PT1581041</t>
  </si>
  <si>
    <t>TRBVGP906</t>
  </si>
  <si>
    <t>TO223948</t>
  </si>
  <si>
    <t>PT1580283</t>
  </si>
  <si>
    <t>TRBA182657</t>
  </si>
  <si>
    <t>TO224023</t>
  </si>
  <si>
    <t>PT1581326</t>
  </si>
  <si>
    <t>TRBA182658</t>
  </si>
  <si>
    <t>TO224027</t>
  </si>
  <si>
    <t>PT1581339</t>
  </si>
  <si>
    <t>TRBA182672</t>
  </si>
  <si>
    <t>TO224030</t>
  </si>
  <si>
    <t>PT1581343</t>
  </si>
  <si>
    <t>TRBA182674</t>
  </si>
  <si>
    <t>TO224034</t>
  </si>
  <si>
    <t>PT1581330</t>
  </si>
  <si>
    <t>PT1580310</t>
  </si>
  <si>
    <t>TRBVH2198</t>
  </si>
  <si>
    <t>TO224124</t>
  </si>
  <si>
    <t>PT1581601</t>
  </si>
  <si>
    <t>TRBVH2199</t>
  </si>
  <si>
    <t>TO224031</t>
  </si>
  <si>
    <t>PT1581420</t>
  </si>
  <si>
    <t>TRBVH2200</t>
  </si>
  <si>
    <t>TO224057</t>
  </si>
  <si>
    <t>PT1581358</t>
  </si>
  <si>
    <t>PT1581335, PT1581516</t>
  </si>
  <si>
    <t>TRBVH2204</t>
  </si>
  <si>
    <t>TO224112</t>
  </si>
  <si>
    <t>PT1581576</t>
  </si>
  <si>
    <t>PT1581631</t>
  </si>
  <si>
    <t>PT1581516</t>
  </si>
  <si>
    <t>PT1581311</t>
  </si>
  <si>
    <t>TRBVH23079</t>
  </si>
  <si>
    <t>TO224095</t>
  </si>
  <si>
    <t>PT1581238</t>
  </si>
  <si>
    <t>PT1581447</t>
  </si>
  <si>
    <t>TRBVH23080</t>
  </si>
  <si>
    <t>TO224018</t>
  </si>
  <si>
    <t>PT1581469</t>
  </si>
  <si>
    <t>TRBVH23082</t>
  </si>
  <si>
    <t>TO224010</t>
  </si>
  <si>
    <t>PT1581548</t>
  </si>
  <si>
    <t>TRBVH25658</t>
  </si>
  <si>
    <t>TO224125</t>
  </si>
  <si>
    <t>PT1581390</t>
  </si>
  <si>
    <t>TRBVH25659</t>
  </si>
  <si>
    <t>TO224040</t>
  </si>
  <si>
    <t>TRBVH2755</t>
  </si>
  <si>
    <t>TO224068</t>
  </si>
  <si>
    <t>TRBVH2922</t>
  </si>
  <si>
    <t>TO224002</t>
  </si>
  <si>
    <t>PT1580274</t>
  </si>
  <si>
    <t>TRBAV4155</t>
  </si>
  <si>
    <t>TO224434</t>
  </si>
  <si>
    <t>pick sai code: 3184030003617 - 2</t>
  </si>
  <si>
    <t>TRBAV45600</t>
  </si>
  <si>
    <t xml:space="preserve"> AV4 (1).mp4  AV4 (2).mp4</t>
  </si>
  <si>
    <t>TRBAV45605</t>
  </si>
  <si>
    <t>PT1580403</t>
  </si>
  <si>
    <t>TRBA207510</t>
  </si>
  <si>
    <t>TO224045</t>
  </si>
  <si>
    <t>A207.mp4</t>
  </si>
  <si>
    <t>PT1580336</t>
  </si>
  <si>
    <t>TRBA193652</t>
  </si>
  <si>
    <t>TO224256</t>
  </si>
  <si>
    <t>TRBA193657</t>
  </si>
  <si>
    <t>PT1580291</t>
  </si>
  <si>
    <t>TRBGHA009</t>
  </si>
  <si>
    <t>TO224369</t>
  </si>
  <si>
    <t>PT1582376</t>
  </si>
  <si>
    <t>PT1581973</t>
  </si>
  <si>
    <t xml:space="preserve">   MZ2_TRBMZ280726005_kiem hang 02.mp4   MZ2_TRBMZ280726005_kiem hang 01.mp4  MZ2_TRBMZ280726005_cân kg.mp4</t>
  </si>
  <si>
    <t>TRBGHA406</t>
  </si>
  <si>
    <t>TO224386</t>
  </si>
  <si>
    <t>PT1582324</t>
  </si>
  <si>
    <t>PT1581997</t>
  </si>
  <si>
    <t>TRBGHA504</t>
  </si>
  <si>
    <t>TO224277</t>
  </si>
  <si>
    <t>PT1582244</t>
  </si>
  <si>
    <t>TRBGHA505</t>
  </si>
  <si>
    <t>TO224327</t>
  </si>
  <si>
    <t>TRBGHA5600</t>
  </si>
  <si>
    <t>TO224299</t>
  </si>
  <si>
    <t>ST nhận: THN - PT1582162 - 2/2 thiếu</t>
  </si>
  <si>
    <t>TRBGHA5602</t>
  </si>
  <si>
    <t>TO224313</t>
  </si>
  <si>
    <t>PT1582090</t>
  </si>
  <si>
    <t>TRBGHA5603</t>
  </si>
  <si>
    <t>TO224357</t>
  </si>
  <si>
    <t>TRBGHA5605</t>
  </si>
  <si>
    <t>TO224286</t>
  </si>
  <si>
    <t>TRBGHA758</t>
  </si>
  <si>
    <t>TO224254</t>
  </si>
  <si>
    <t>PT1582264</t>
  </si>
  <si>
    <t>TRBGHA765</t>
  </si>
  <si>
    <t>TO224242</t>
  </si>
  <si>
    <t>PT1582202</t>
  </si>
  <si>
    <t>PT1582065</t>
  </si>
  <si>
    <t>TRBGHA766</t>
  </si>
  <si>
    <t>TO224342</t>
  </si>
  <si>
    <t>PT1580293</t>
  </si>
  <si>
    <t>TRBCTH4017</t>
  </si>
  <si>
    <t>TO224245</t>
  </si>
  <si>
    <t>ST nhận: A106 - PT1581916 - 10/10 tổng thiếu</t>
  </si>
  <si>
    <t>TRBCTH4019</t>
  </si>
  <si>
    <t>TO224248</t>
  </si>
  <si>
    <t>pick sai code: 11498 - 4</t>
  </si>
  <si>
    <t>PT1580228</t>
  </si>
  <si>
    <t>TRBGDU4012</t>
  </si>
  <si>
    <t>TO224275</t>
  </si>
  <si>
    <t>PT1582060</t>
  </si>
  <si>
    <t>TRBGDU666</t>
  </si>
  <si>
    <t>GDU.mp4</t>
  </si>
  <si>
    <t>PT1580317</t>
  </si>
  <si>
    <t>TRBVLA200</t>
  </si>
  <si>
    <t>TO224213</t>
  </si>
  <si>
    <t xml:space="preserve"> VLA (1).mp4  VLA (2).mp4</t>
  </si>
  <si>
    <t>TRBVLA511</t>
  </si>
  <si>
    <t>TO224217</t>
  </si>
  <si>
    <t>ST nhận: A188 - PT1587077 - kế layout</t>
  </si>
  <si>
    <t xml:space="preserve"> VLA.mp4  VLA1.mp4</t>
  </si>
  <si>
    <t>TRBVLA512</t>
  </si>
  <si>
    <t>TO224219</t>
  </si>
  <si>
    <t>TRBVLA517</t>
  </si>
  <si>
    <t>TO224212</t>
  </si>
  <si>
    <t>TRBVLA518</t>
  </si>
  <si>
    <t>TO224231</t>
  </si>
  <si>
    <t>TRBVLA767</t>
  </si>
  <si>
    <t>TO224221</t>
  </si>
  <si>
    <t>PT1580420</t>
  </si>
  <si>
    <t>TRBCN1658</t>
  </si>
  <si>
    <t>TO224182</t>
  </si>
  <si>
    <t>CN1.mp4</t>
  </si>
  <si>
    <t>PT1580390</t>
  </si>
  <si>
    <t>TRBA149168</t>
  </si>
  <si>
    <t>TO224191</t>
  </si>
  <si>
    <t>PT1581761</t>
  </si>
  <si>
    <t>A149.mp4</t>
  </si>
  <si>
    <t>PT1581782</t>
  </si>
  <si>
    <t>TRBA149182</t>
  </si>
  <si>
    <t>TO224174</t>
  </si>
  <si>
    <t>PT1581822</t>
  </si>
  <si>
    <t>TRBA149191</t>
  </si>
  <si>
    <t>TO224170</t>
  </si>
  <si>
    <t>PT1581764</t>
  </si>
  <si>
    <t>TRBA149192</t>
  </si>
  <si>
    <t>TO224176</t>
  </si>
  <si>
    <t>PT1580290</t>
  </si>
  <si>
    <t>TRBTVK751</t>
  </si>
  <si>
    <t>TO224179</t>
  </si>
  <si>
    <t>PT1580297</t>
  </si>
  <si>
    <t>TRBCKO3055</t>
  </si>
  <si>
    <t>TO224127</t>
  </si>
  <si>
    <t>PT1581787</t>
  </si>
  <si>
    <t>TRBCKO3057</t>
  </si>
  <si>
    <t>TO224101</t>
  </si>
  <si>
    <t>CKO.mp4</t>
  </si>
  <si>
    <t>TRBCKO3061</t>
  </si>
  <si>
    <t>TO223988</t>
  </si>
  <si>
    <t>TRBCKO3069</t>
  </si>
  <si>
    <t>TO224091</t>
  </si>
  <si>
    <t>PT1581674</t>
  </si>
  <si>
    <t>TRBCKO3070</t>
  </si>
  <si>
    <t>TO224050</t>
  </si>
  <si>
    <t>PT1581810</t>
  </si>
  <si>
    <t>PT1581571</t>
  </si>
  <si>
    <t>PT1581648</t>
  </si>
  <si>
    <t>PT1581530</t>
  </si>
  <si>
    <t>TRBCKO4000</t>
  </si>
  <si>
    <t>TO224143</t>
  </si>
  <si>
    <t>PT1581476, PT1581674</t>
  </si>
  <si>
    <t>PT1581721</t>
  </si>
  <si>
    <t>PT1581476</t>
  </si>
  <si>
    <t>TRBCKO4001</t>
  </si>
  <si>
    <t>TO224155</t>
  </si>
  <si>
    <t>TRBCKO4003</t>
  </si>
  <si>
    <t>TO224187</t>
  </si>
  <si>
    <t>PT1581395</t>
  </si>
  <si>
    <t>TRBCKO4006</t>
  </si>
  <si>
    <t>TO224111</t>
  </si>
  <si>
    <t>TRBCKO4019</t>
  </si>
  <si>
    <t>TO224077</t>
  </si>
  <si>
    <t>TRBCKO5007</t>
  </si>
  <si>
    <t>TO224123</t>
  </si>
  <si>
    <t>PT1581733</t>
  </si>
  <si>
    <t>TRBCKO5008</t>
  </si>
  <si>
    <t>TO224058</t>
  </si>
  <si>
    <t>TRBCKO5009</t>
  </si>
  <si>
    <t>TO224178</t>
  </si>
  <si>
    <t>PT1580266</t>
  </si>
  <si>
    <t>TRBCLD4004</t>
  </si>
  <si>
    <t>TO224240</t>
  </si>
  <si>
    <t>TRBCLD5020</t>
  </si>
  <si>
    <t>TO224232</t>
  </si>
  <si>
    <t>TRBCLD914</t>
  </si>
  <si>
    <t>TO224243</t>
  </si>
  <si>
    <t>PT1580391</t>
  </si>
  <si>
    <t>TRBA163509</t>
  </si>
  <si>
    <t>TO224108</t>
  </si>
  <si>
    <t>PT1581707</t>
  </si>
  <si>
    <t>TRBA163510</t>
  </si>
  <si>
    <t>TO224052</t>
  </si>
  <si>
    <t>PT1581667</t>
  </si>
  <si>
    <t>A163.mp4</t>
  </si>
  <si>
    <t>TRBA163516</t>
  </si>
  <si>
    <t>TO224121</t>
  </si>
  <si>
    <t>TRBA163518</t>
  </si>
  <si>
    <t>TO224132</t>
  </si>
  <si>
    <t>PT1581376</t>
  </si>
  <si>
    <t>PT1581573</t>
  </si>
  <si>
    <t>TRBA163519</t>
  </si>
  <si>
    <t>TO224103</t>
  </si>
  <si>
    <t>PT1581401</t>
  </si>
  <si>
    <t>PT1580224</t>
  </si>
  <si>
    <t>TRBDMR502</t>
  </si>
  <si>
    <t>TO224449</t>
  </si>
  <si>
    <t>TRBDMR519</t>
  </si>
  <si>
    <t>TO224447</t>
  </si>
  <si>
    <t>TRBDMR669</t>
  </si>
  <si>
    <t>TO224448</t>
  </si>
  <si>
    <t>PT1580705</t>
  </si>
  <si>
    <t>PT1580705-T001</t>
  </si>
  <si>
    <t>Kho lên sai kho (ĐÔNG)</t>
  </si>
  <si>
    <t>PT1580631</t>
  </si>
  <si>
    <t>PT1580631-T001</t>
  </si>
  <si>
    <t>TO224328</t>
  </si>
  <si>
    <t>PT1580683</t>
  </si>
  <si>
    <t>PT1580683-T001</t>
  </si>
  <si>
    <t>PT1580698</t>
  </si>
  <si>
    <t>PT1580698-T001</t>
  </si>
  <si>
    <t>PT1580652</t>
  </si>
  <si>
    <t>PT1580652-T001</t>
  </si>
  <si>
    <t>PT1580632</t>
  </si>
  <si>
    <t>PT1580632-T001</t>
  </si>
  <si>
    <t>PT1588103</t>
  </si>
  <si>
    <t>A214.mp4</t>
  </si>
  <si>
    <t>PT1580688</t>
  </si>
  <si>
    <t>PT1580688-T001</t>
  </si>
  <si>
    <t>PT1580556</t>
  </si>
  <si>
    <t>PT1580556-T001</t>
  </si>
  <si>
    <t>PT1586218</t>
  </si>
  <si>
    <t>Pick sai code: OG PARTY - MỰC VÒNG XÙ 200G - 6</t>
  </si>
  <si>
    <t>PHG.mp4</t>
  </si>
  <si>
    <t>PT1580608</t>
  </si>
  <si>
    <t>PT1580608-T001</t>
  </si>
  <si>
    <t>TO224022</t>
  </si>
  <si>
    <t>A202.mp4</t>
  </si>
  <si>
    <t>PT1580555</t>
  </si>
  <si>
    <t>PT1580555-T001</t>
  </si>
  <si>
    <t>Q50 (2).mp4</t>
  </si>
  <si>
    <t>thiếu cam</t>
  </si>
  <si>
    <t>DC check lại thông tin</t>
  </si>
  <si>
    <t>Q50 (1).mp4</t>
  </si>
  <si>
    <t>PT1580533</t>
  </si>
  <si>
    <t>PT1580533-T001</t>
  </si>
  <si>
    <t>TO224188</t>
  </si>
  <si>
    <t>PT1580575</t>
  </si>
  <si>
    <t>PT1580575-T001</t>
  </si>
  <si>
    <t>TO224238</t>
  </si>
  <si>
    <t>MZ2.mp4</t>
  </si>
  <si>
    <t>PT1580613</t>
  </si>
  <si>
    <t>PT1580613-T001</t>
  </si>
  <si>
    <t>TO224270</t>
  </si>
  <si>
    <t>A133.mp4</t>
  </si>
  <si>
    <t>PT1580585</t>
  </si>
  <si>
    <t>PT1580585-T001</t>
  </si>
  <si>
    <t>WGA.mp4</t>
  </si>
  <si>
    <t>PT1580601</t>
  </si>
  <si>
    <t>PT1580601-T001</t>
  </si>
  <si>
    <t>TO224107</t>
  </si>
  <si>
    <t xml:space="preserve"> A184 (1).mp4  A184 (2).mp4</t>
  </si>
  <si>
    <t>PT1580611</t>
  </si>
  <si>
    <t>PT1580611-T001</t>
  </si>
  <si>
    <t>TO224239</t>
  </si>
  <si>
    <t>MZK.mp4</t>
  </si>
  <si>
    <t>PT1580609</t>
  </si>
  <si>
    <t>PT1580609-T001</t>
  </si>
  <si>
    <t>TO224324</t>
  </si>
  <si>
    <t>A139.mp4</t>
  </si>
  <si>
    <t>PT1580622</t>
  </si>
  <si>
    <t>PT1580622-T001</t>
  </si>
  <si>
    <t>TO224118</t>
  </si>
  <si>
    <t xml:space="preserve"> A221 (1).mp4  A221 (2).mp4</t>
  </si>
  <si>
    <t>PT1580619</t>
  </si>
  <si>
    <t>PT1580619-T001</t>
  </si>
  <si>
    <t>TO224339</t>
  </si>
  <si>
    <t xml:space="preserve">  A134 (1).mp4  A134 (2).mp4</t>
  </si>
  <si>
    <t>PT1580573</t>
  </si>
  <si>
    <t>PT1580573-T001</t>
  </si>
  <si>
    <t>TO223982</t>
  </si>
  <si>
    <t>PT1588403</t>
  </si>
  <si>
    <t>NTU.mp4</t>
  </si>
  <si>
    <t>PT1580550</t>
  </si>
  <si>
    <t>PT1580550-T001</t>
  </si>
  <si>
    <t>TO224099</t>
  </si>
  <si>
    <t>BTH.mp4</t>
  </si>
  <si>
    <t>PT1580554</t>
  </si>
  <si>
    <t>PT1580554-T001</t>
  </si>
  <si>
    <t xml:space="preserve"> DS7 (1).mp4  DS7 (2).mp4</t>
  </si>
  <si>
    <t>PT1580599</t>
  </si>
  <si>
    <t>PT1580599-T001</t>
  </si>
  <si>
    <t>TO224046</t>
  </si>
  <si>
    <t>EH3.mp4</t>
  </si>
  <si>
    <t>PT1580529</t>
  </si>
  <si>
    <t>PT1580529-T001</t>
  </si>
  <si>
    <t>TO224014</t>
  </si>
  <si>
    <t>PT1580534</t>
  </si>
  <si>
    <t>PT1580534-T001</t>
  </si>
  <si>
    <t>TO224407</t>
  </si>
  <si>
    <t>PT1580711</t>
  </si>
  <si>
    <t>PT1580711-T001</t>
  </si>
  <si>
    <t>PT1580714</t>
  </si>
  <si>
    <t>PT1580714-T001</t>
  </si>
  <si>
    <t>PT1580647</t>
  </si>
  <si>
    <t>PT1580647-T001</t>
  </si>
  <si>
    <t>PT1580712</t>
  </si>
  <si>
    <t>PT1580712-T001</t>
  </si>
  <si>
    <t>PT1580643</t>
  </si>
  <si>
    <t>PT1580643-T001</t>
  </si>
  <si>
    <t>PT1580650</t>
  </si>
  <si>
    <t>PT1580650-T001</t>
  </si>
  <si>
    <t>PT1580644</t>
  </si>
  <si>
    <t>PT1580644-T001</t>
  </si>
  <si>
    <t>PT1580646</t>
  </si>
  <si>
    <t>PT1580646-T001</t>
  </si>
  <si>
    <t>PT1580695</t>
  </si>
  <si>
    <t>PT1580695-T001</t>
  </si>
  <si>
    <t>PT1580686</t>
  </si>
  <si>
    <t>PT1580686-T001</t>
  </si>
  <si>
    <t>PT1580694</t>
  </si>
  <si>
    <t>PT1580694-T001</t>
  </si>
  <si>
    <t>PT1580668</t>
  </si>
  <si>
    <t>PT1580668-T001</t>
  </si>
  <si>
    <t>PT1580538</t>
  </si>
  <si>
    <t>PT1580538-T001</t>
  </si>
  <si>
    <t>TO224201</t>
  </si>
  <si>
    <t xml:space="preserve"> LVL (2).mp4  LVL.mp4</t>
  </si>
  <si>
    <t>PT1580592</t>
  </si>
  <si>
    <t>PT1580592-T001</t>
  </si>
  <si>
    <t>TO224100</t>
  </si>
  <si>
    <t>A103.mp4</t>
  </si>
  <si>
    <t>PT1580548</t>
  </si>
  <si>
    <t>PT1580548-T001</t>
  </si>
  <si>
    <t>TO223997</t>
  </si>
  <si>
    <t>A104 (1).mp4</t>
  </si>
  <si>
    <t>PT1580628</t>
  </si>
  <si>
    <t>PT1580628-T001</t>
  </si>
  <si>
    <t>TO224047</t>
  </si>
  <si>
    <t>A176.mp4</t>
  </si>
  <si>
    <t>PT1580586</t>
  </si>
  <si>
    <t>PT1580586-T001</t>
  </si>
  <si>
    <t>TO224247</t>
  </si>
  <si>
    <t>A161.mp4</t>
  </si>
  <si>
    <t>PT1580624</t>
  </si>
  <si>
    <t>PT1580624-T001</t>
  </si>
  <si>
    <t>TO224140</t>
  </si>
  <si>
    <t>A178.mp4</t>
  </si>
  <si>
    <t>PT1580580</t>
  </si>
  <si>
    <t>PT1580580-T001</t>
  </si>
  <si>
    <t>TO224039</t>
  </si>
  <si>
    <t>SSR.mp4</t>
  </si>
  <si>
    <t>PT1580636</t>
  </si>
  <si>
    <t>PT1580636-T001</t>
  </si>
  <si>
    <t>TO223952</t>
  </si>
  <si>
    <t>A223.mp4</t>
  </si>
  <si>
    <t>PT1580665</t>
  </si>
  <si>
    <t>PT1580665-T001</t>
  </si>
  <si>
    <t>PT1580583</t>
  </si>
  <si>
    <t>PT1580583-T001</t>
  </si>
  <si>
    <t>TO224088</t>
  </si>
  <si>
    <t>PT1588119</t>
  </si>
  <si>
    <t>PT1580620</t>
  </si>
  <si>
    <t>PT1580620-T001</t>
  </si>
  <si>
    <t>TO224011</t>
  </si>
  <si>
    <t xml:space="preserve"> A136 (1).mp4  A136 (2).mp4</t>
  </si>
  <si>
    <t>PT1580605</t>
  </si>
  <si>
    <t>PT1580605-T001</t>
  </si>
  <si>
    <t>TO224198</t>
  </si>
  <si>
    <t>PT1580578</t>
  </si>
  <si>
    <t>PT1580578-T001</t>
  </si>
  <si>
    <t>TO224078</t>
  </si>
  <si>
    <t xml:space="preserve"> KHI (1).mp4  KHI (2).mp4  KHI (3).mp4</t>
  </si>
  <si>
    <t>PT1580588</t>
  </si>
  <si>
    <t>PT1580588-T001</t>
  </si>
  <si>
    <t>TO224204</t>
  </si>
  <si>
    <t>PT1580594</t>
  </si>
  <si>
    <t>PT1580594-T001</t>
  </si>
  <si>
    <t>TO224352</t>
  </si>
  <si>
    <t>PT1580568</t>
  </si>
  <si>
    <t>PT1580568-T001</t>
  </si>
  <si>
    <t>TO224210</t>
  </si>
  <si>
    <t>PT1582674</t>
  </si>
  <si>
    <t>CLN.mp4</t>
  </si>
  <si>
    <t>PT1580616</t>
  </si>
  <si>
    <t>PT1580616-T001</t>
  </si>
  <si>
    <t>TO224206</t>
  </si>
  <si>
    <t>PT1588078</t>
  </si>
  <si>
    <t>A160.mp4</t>
  </si>
  <si>
    <t>PT1580589</t>
  </si>
  <si>
    <t>PT1580589-T001</t>
  </si>
  <si>
    <t>TO224279</t>
  </si>
  <si>
    <t>PT1580600</t>
  </si>
  <si>
    <t>PT1580600-T001</t>
  </si>
  <si>
    <t>TO224371</t>
  </si>
  <si>
    <t>https://drive.google.com/open?id=1QLigUXHRxjm6LylGFndUnMy6w1fJnBK8&amp;usp=drive_copy</t>
  </si>
  <si>
    <t>PT1582329</t>
  </si>
  <si>
    <t>Pick sai code: BIBIGO - BÁNH RÁN KIỂU HÀN QUỐC HOTTEOK NHÂN PIZZA 300G - 2</t>
  </si>
  <si>
    <t>PT1580537</t>
  </si>
  <si>
    <t>PT1580537-T001</t>
  </si>
  <si>
    <t>TO224215</t>
  </si>
  <si>
    <t>PT1580530</t>
  </si>
  <si>
    <t>PT1580530-T001</t>
  </si>
  <si>
    <t>TO224335</t>
  </si>
  <si>
    <t>PT1580614</t>
  </si>
  <si>
    <t>PT1580614-T001</t>
  </si>
  <si>
    <t>A177.mp4</t>
  </si>
  <si>
    <t>PT1580591</t>
  </si>
  <si>
    <t>PT1580591-T001</t>
  </si>
  <si>
    <t>TO224410</t>
  </si>
  <si>
    <t>A109.mp4</t>
  </si>
  <si>
    <t>PT1580623</t>
  </si>
  <si>
    <t>PT1580623-T001</t>
  </si>
  <si>
    <t>TO224168</t>
  </si>
  <si>
    <t>A220.mp4</t>
  </si>
  <si>
    <t>PT1580576</t>
  </si>
  <si>
    <t>PT1580576-T001</t>
  </si>
  <si>
    <t>TO224130</t>
  </si>
  <si>
    <t>PT1581661</t>
  </si>
  <si>
    <t>A129.mp4</t>
  </si>
  <si>
    <t>PT1580539</t>
  </si>
  <si>
    <t>PT1580539-T001</t>
  </si>
  <si>
    <t>TO224428</t>
  </si>
  <si>
    <t>PT1580544</t>
  </si>
  <si>
    <t>PT1580544-T001</t>
  </si>
  <si>
    <t>TO224003</t>
  </si>
  <si>
    <t>TMY.mp4</t>
  </si>
  <si>
    <t>PT1580604</t>
  </si>
  <si>
    <t>PT1580604-T001</t>
  </si>
  <si>
    <t>TO224418</t>
  </si>
  <si>
    <t>LPM.mp4</t>
  </si>
  <si>
    <t>PT1580593</t>
  </si>
  <si>
    <t>PT1580593-T001</t>
  </si>
  <si>
    <t>PT1580574</t>
  </si>
  <si>
    <t>PT1580574-T001</t>
  </si>
  <si>
    <t>TO224415</t>
  </si>
  <si>
    <t xml:space="preserve"> HTP (1).mp4  HTP (2).mp4</t>
  </si>
  <si>
    <t>PT1580602</t>
  </si>
  <si>
    <t>PT1580602-T001</t>
  </si>
  <si>
    <t>TO223958</t>
  </si>
  <si>
    <t xml:space="preserve"> A147 (1).mp4  A147 (2).mp4</t>
  </si>
  <si>
    <t>PT1580536</t>
  </si>
  <si>
    <t>PT1580536-T001</t>
  </si>
  <si>
    <t>TO224032</t>
  </si>
  <si>
    <t>pick sai code: CJ CẦU TRE - HÁ CẢO MINI 500G - SL 2</t>
  </si>
  <si>
    <t>PT1580603</t>
  </si>
  <si>
    <t>PT1580603-T001</t>
  </si>
  <si>
    <t xml:space="preserve"> A144 (1).mp4  A144 (2).mp4</t>
  </si>
  <si>
    <t>PT1580626</t>
  </si>
  <si>
    <t>PT1580626-T001</t>
  </si>
  <si>
    <t>TO224444</t>
  </si>
  <si>
    <t>A198.mp4</t>
  </si>
  <si>
    <t>PT1580531</t>
  </si>
  <si>
    <t>PT1580531-T001</t>
  </si>
  <si>
    <t>TO224145</t>
  </si>
  <si>
    <t>PT1580615</t>
  </si>
  <si>
    <t>PT1580615-T001</t>
  </si>
  <si>
    <t>TO223968</t>
  </si>
  <si>
    <t>A165.mp4</t>
  </si>
  <si>
    <t>PT1580551</t>
  </si>
  <si>
    <t>PT1580551-T001</t>
  </si>
  <si>
    <t>TO224295</t>
  </si>
  <si>
    <t>HLR.mp4</t>
  </si>
  <si>
    <t>Pick sai code: OG PARTY - MỰC VÒNG XÙ 200G - SL 4</t>
  </si>
  <si>
    <t>PT1580590</t>
  </si>
  <si>
    <t>PT1580590-T001</t>
  </si>
  <si>
    <t>TO223978</t>
  </si>
  <si>
    <t>PT1580564</t>
  </si>
  <si>
    <t>PT1580564-T001</t>
  </si>
  <si>
    <t>TO224098</t>
  </si>
  <si>
    <t>PT1582283, PT1588444</t>
  </si>
  <si>
    <t>RVS.mp4</t>
  </si>
  <si>
    <t>PT1580535</t>
  </si>
  <si>
    <t>PT1580535-T001</t>
  </si>
  <si>
    <t>TO224079</t>
  </si>
  <si>
    <t>PT1580561</t>
  </si>
  <si>
    <t>PT1580561-T001</t>
  </si>
  <si>
    <t>TO224094</t>
  </si>
  <si>
    <t>PT1588271</t>
  </si>
  <si>
    <t>Q7R.mp4</t>
  </si>
  <si>
    <t>PT1580566</t>
  </si>
  <si>
    <t>PT1580566-T001</t>
  </si>
  <si>
    <t>TO223996</t>
  </si>
  <si>
    <t>PT1580571</t>
  </si>
  <si>
    <t>PT1580571-T001</t>
  </si>
  <si>
    <t>TO224312</t>
  </si>
  <si>
    <t>PT1588130, PT1588139</t>
  </si>
  <si>
    <t>Đang xử lý</t>
  </si>
  <si>
    <t>lỗi cam</t>
  </si>
  <si>
    <t>PT1580558</t>
  </si>
  <si>
    <t>PT1580558-T001</t>
  </si>
  <si>
    <t>TO224087</t>
  </si>
  <si>
    <t xml:space="preserve">  A141 (1).mp4   A141 (2).mp4  A141 (3).mp4</t>
  </si>
  <si>
    <t>PT1580570</t>
  </si>
  <si>
    <t>PT1580570-T001</t>
  </si>
  <si>
    <t>TO223972</t>
  </si>
  <si>
    <t>PGS.mp4</t>
  </si>
  <si>
    <t xml:space="preserve">ST kiểm chưa hết hàng </t>
  </si>
  <si>
    <t>PT1580597</t>
  </si>
  <si>
    <t>PT1580597-T001</t>
  </si>
  <si>
    <t>TO224278</t>
  </si>
  <si>
    <t>HNN.mp4</t>
  </si>
  <si>
    <t>PT1580625</t>
  </si>
  <si>
    <t>PT1580625-T001</t>
  </si>
  <si>
    <t>TO224192</t>
  </si>
  <si>
    <t>A114.mp4</t>
  </si>
  <si>
    <t>PT1580598</t>
  </si>
  <si>
    <t>PT1580598-T001</t>
  </si>
  <si>
    <t>TO224171</t>
  </si>
  <si>
    <t>A171.mp4</t>
  </si>
  <si>
    <t>PT1580627</t>
  </si>
  <si>
    <t>PT1580627-T001</t>
  </si>
  <si>
    <t>TO224306</t>
  </si>
  <si>
    <t>PT1580562</t>
  </si>
  <si>
    <t>PT1580562-T001</t>
  </si>
  <si>
    <t>TO224326</t>
  </si>
  <si>
    <t>DMR.mp4</t>
  </si>
  <si>
    <t xml:space="preserve">không coi được cam </t>
  </si>
  <si>
    <t>PT1580546</t>
  </si>
  <si>
    <t>PT1580546-T001</t>
  </si>
  <si>
    <t>TO224065</t>
  </si>
  <si>
    <t>PT1580565</t>
  </si>
  <si>
    <t>PT1580565-T001</t>
  </si>
  <si>
    <t>TO224075</t>
  </si>
  <si>
    <t>PT1580560</t>
  </si>
  <si>
    <t>PT1580560-T001</t>
  </si>
  <si>
    <t>TO224246</t>
  </si>
  <si>
    <t>A120.mp4</t>
  </si>
  <si>
    <t>PT1580559</t>
  </si>
  <si>
    <t>PT1580559-T001</t>
  </si>
  <si>
    <t>A118.mp4</t>
  </si>
  <si>
    <t xml:space="preserve">thiếu cam </t>
  </si>
  <si>
    <t>PT1580557</t>
  </si>
  <si>
    <t>PT1580557-T001</t>
  </si>
  <si>
    <t>TO224137</t>
  </si>
  <si>
    <t>PT1580547</t>
  </si>
  <si>
    <t>PT1580547-T001</t>
  </si>
  <si>
    <t>TO224195</t>
  </si>
  <si>
    <t>PT1580630</t>
  </si>
  <si>
    <t>PT1580630-T001</t>
  </si>
  <si>
    <t>TO224388</t>
  </si>
  <si>
    <t xml:space="preserve"> A188.mp4</t>
  </si>
  <si>
    <t>PT1580639</t>
  </si>
  <si>
    <t>PT1580639-T001</t>
  </si>
  <si>
    <t>PT1580679</t>
  </si>
  <si>
    <t>PT1580679-T001</t>
  </si>
  <si>
    <t>PT1580681</t>
  </si>
  <si>
    <t>PT1580681-T001</t>
  </si>
  <si>
    <t>PT1580691</t>
  </si>
  <si>
    <t>PT1580691-T001</t>
  </si>
  <si>
    <t>PT1580659</t>
  </si>
  <si>
    <t>PT1580659-T001</t>
  </si>
  <si>
    <t>PT1580642</t>
  </si>
  <si>
    <t>PT1580642-T001</t>
  </si>
  <si>
    <t>PT1580552</t>
  </si>
  <si>
    <t>PT1580552-T001</t>
  </si>
  <si>
    <t>TO224228</t>
  </si>
  <si>
    <t>D10.mp4</t>
  </si>
  <si>
    <t>PT1580567</t>
  </si>
  <si>
    <t>PT1580567-T001</t>
  </si>
  <si>
    <t>TO224403</t>
  </si>
  <si>
    <t>HHM.mp4</t>
  </si>
  <si>
    <t>PT1580545</t>
  </si>
  <si>
    <t>PT1580545-T001</t>
  </si>
  <si>
    <t>TO224160</t>
  </si>
  <si>
    <t>A138.mp4</t>
  </si>
  <si>
    <t>PT1580702</t>
  </si>
  <si>
    <t>PT1580702-T001</t>
  </si>
  <si>
    <t>PT1580595</t>
  </si>
  <si>
    <t>PT1580595-T001</t>
  </si>
  <si>
    <t>TO223942</t>
  </si>
  <si>
    <t>A199.mp4</t>
  </si>
  <si>
    <t>PT1580553</t>
  </si>
  <si>
    <t>PT1580553-T001</t>
  </si>
  <si>
    <t>TO224268</t>
  </si>
  <si>
    <t>PT1580662</t>
  </si>
  <si>
    <t>PT1580662-T001</t>
  </si>
  <si>
    <t>PT1580697</t>
  </si>
  <si>
    <t>PT1580697-T001</t>
  </si>
  <si>
    <t>PT1580685</t>
  </si>
  <si>
    <t>PT1580685-T001</t>
  </si>
  <si>
    <t>PT1580663</t>
  </si>
  <si>
    <t>PT1580663-T001</t>
  </si>
  <si>
    <t>PT1580655</t>
  </si>
  <si>
    <t>PT1580655-T001</t>
  </si>
  <si>
    <t>PT1580710</t>
  </si>
  <si>
    <t>PT1580710-T001</t>
  </si>
  <si>
    <t>PT1580708</t>
  </si>
  <si>
    <t>PT1580708-T001</t>
  </si>
  <si>
    <t>PT1580693</t>
  </si>
  <si>
    <t>PT1580693-T001</t>
  </si>
  <si>
    <t>PT1580648</t>
  </si>
  <si>
    <t>PT1580648-T001</t>
  </si>
  <si>
    <t>PT1580709</t>
  </si>
  <si>
    <t>PT1580709-T001</t>
  </si>
  <si>
    <t>PT1580640</t>
  </si>
  <si>
    <t>PT1580640-T001</t>
  </si>
  <si>
    <t>PT1580661</t>
  </si>
  <si>
    <t>PT1580661-T001</t>
  </si>
  <si>
    <t>PT1580651</t>
  </si>
  <si>
    <t>PT1580651-T001</t>
  </si>
  <si>
    <t>PT1580687</t>
  </si>
  <si>
    <t>PT1580687-T001</t>
  </si>
  <si>
    <t>PT1580637</t>
  </si>
  <si>
    <t>PT1580637-T001</t>
  </si>
  <si>
    <t>PT1580649</t>
  </si>
  <si>
    <t>PT1580649-T001</t>
  </si>
  <si>
    <t>PT1580706</t>
  </si>
  <si>
    <t>PT1580706-T001</t>
  </si>
  <si>
    <t>PT1580701</t>
  </si>
  <si>
    <t>PT1580701-T001</t>
  </si>
  <si>
    <t>PT1580682</t>
  </si>
  <si>
    <t>PT1580682-T001</t>
  </si>
  <si>
    <t>PT1580641</t>
  </si>
  <si>
    <t>PT1580641-T001</t>
  </si>
  <si>
    <t>PT1580671</t>
  </si>
  <si>
    <t>PT1580671-T001</t>
  </si>
  <si>
    <t>PT1580692</t>
  </si>
  <si>
    <t>PT1580692-T001</t>
  </si>
  <si>
    <t>PT1580658</t>
  </si>
  <si>
    <t>PT1580658-T001</t>
  </si>
  <si>
    <t>PT1580680</t>
  </si>
  <si>
    <t>PT1580680-T001</t>
  </si>
  <si>
    <t>PT1580635</t>
  </si>
  <si>
    <t>PT1580635-T001</t>
  </si>
  <si>
    <t>TO224273</t>
  </si>
  <si>
    <t>PT1593801</t>
  </si>
  <si>
    <t>khuất cam</t>
  </si>
  <si>
    <t>ST kiểm sai QT</t>
  </si>
  <si>
    <t>PT1580673</t>
  </si>
  <si>
    <t>PT1580673-T001</t>
  </si>
  <si>
    <t>PT1580654</t>
  </si>
  <si>
    <t>PT1580654-T001</t>
  </si>
  <si>
    <t>PT1580703</t>
  </si>
  <si>
    <t>PT1580703-T001</t>
  </si>
  <si>
    <t>PT1580666</t>
  </si>
  <si>
    <t>PT1580666-T001</t>
  </si>
  <si>
    <t>PT1580669</t>
  </si>
  <si>
    <t>PT1580669-T001</t>
  </si>
  <si>
    <t>PT1580713</t>
  </si>
  <si>
    <t>PT1580713-T001</t>
  </si>
  <si>
    <t>PT1580689</t>
  </si>
  <si>
    <t>PT1580689-T001</t>
  </si>
  <si>
    <t>PT1580638</t>
  </si>
  <si>
    <t>PT1580638-T001</t>
  </si>
  <si>
    <t>PT1580670</t>
  </si>
  <si>
    <t>PT1580670-T001</t>
  </si>
  <si>
    <t>PT1580707</t>
  </si>
  <si>
    <t>PT1580707-T001</t>
  </si>
  <si>
    <t>PT1580684</t>
  </si>
  <si>
    <t>PT1580684-T001</t>
  </si>
  <si>
    <t>PT1580664</t>
  </si>
  <si>
    <t>PT1580664-T001</t>
  </si>
  <si>
    <t>PT1580696</t>
  </si>
  <si>
    <t>PT1580696-T001</t>
  </si>
  <si>
    <t>PT1580674</t>
  </si>
  <si>
    <t>PT1580674-T001</t>
  </si>
  <si>
    <t>PT1580677</t>
  </si>
  <si>
    <t>PT1580677-T001</t>
  </si>
  <si>
    <t>PT1580676</t>
  </si>
  <si>
    <t>PT1580676-T001</t>
  </si>
  <si>
    <t>PT1580572</t>
  </si>
  <si>
    <t>PT1580572-T001</t>
  </si>
  <si>
    <t>TO224274</t>
  </si>
  <si>
    <t xml:space="preserve"> GDU (1).mp4  GDU (2).mp4</t>
  </si>
  <si>
    <t>PT1580569</t>
  </si>
  <si>
    <t>PT1580569-T001</t>
  </si>
  <si>
    <t>TO224161</t>
  </si>
  <si>
    <t>ST kiểm chưa hết hàng</t>
  </si>
  <si>
    <t>PT1580584</t>
  </si>
  <si>
    <t>PT1580584-T001</t>
  </si>
  <si>
    <t>TO224028</t>
  </si>
  <si>
    <t>PT1580612</t>
  </si>
  <si>
    <t>PT1580612-T001</t>
  </si>
  <si>
    <t>TO224054</t>
  </si>
  <si>
    <t xml:space="preserve">ST kiểm hàng không đủ </t>
  </si>
  <si>
    <t>1 tote hàng đông</t>
  </si>
  <si>
    <t>PT1580617</t>
  </si>
  <si>
    <t>PT1580617-T001</t>
  </si>
  <si>
    <t>TO224169</t>
  </si>
  <si>
    <t>A159.mp4</t>
  </si>
  <si>
    <t>không coi được cam</t>
  </si>
  <si>
    <t>PT1580582</t>
  </si>
  <si>
    <t>PT1580582-T001</t>
  </si>
  <si>
    <t>TO224220</t>
  </si>
  <si>
    <t>TVK.mp4</t>
  </si>
  <si>
    <t>PT1580606</t>
  </si>
  <si>
    <t>PT1580606-T001</t>
  </si>
  <si>
    <t>A143.mp4</t>
  </si>
  <si>
    <t>PT1580540</t>
  </si>
  <si>
    <t>PT1580540-T001</t>
  </si>
  <si>
    <t>TO224071</t>
  </si>
  <si>
    <t>PT1580621</t>
  </si>
  <si>
    <t>PT1580621-T001</t>
  </si>
  <si>
    <t>TO224026</t>
  </si>
  <si>
    <t>A195.mp4</t>
  </si>
  <si>
    <t>PT1580629</t>
  </si>
  <si>
    <t>PT1580629-T001</t>
  </si>
  <si>
    <t>TO224251</t>
  </si>
  <si>
    <t>A186.mp4</t>
  </si>
  <si>
    <t>PT1580610</t>
  </si>
  <si>
    <t>PT1580610-T001</t>
  </si>
  <si>
    <t>TO224250</t>
  </si>
  <si>
    <t>RS4.mp4</t>
  </si>
  <si>
    <t>PT1580549</t>
  </si>
  <si>
    <t>PT1580549-T001</t>
  </si>
  <si>
    <t>TO224337</t>
  </si>
  <si>
    <t>CLD.mp4</t>
  </si>
  <si>
    <t>PT1580596</t>
  </si>
  <si>
    <t>PT1580596-T001</t>
  </si>
  <si>
    <t>TO224180</t>
  </si>
  <si>
    <t>PT1580541</t>
  </si>
  <si>
    <t>PT1580541-T001</t>
  </si>
  <si>
    <t>TO224958</t>
  </si>
  <si>
    <t>PT1580607</t>
  </si>
  <si>
    <t>PT1580607-T001</t>
  </si>
  <si>
    <t>TO224653</t>
  </si>
  <si>
    <t>A146.mp4</t>
  </si>
  <si>
    <t>PT1580618</t>
  </si>
  <si>
    <t>PT1580618-T001</t>
  </si>
  <si>
    <t>TO225259</t>
  </si>
  <si>
    <t>PT1585940</t>
  </si>
  <si>
    <t>TRBA2095708</t>
  </si>
  <si>
    <t>TO225097</t>
  </si>
  <si>
    <t>PT1593006</t>
  </si>
  <si>
    <t>TRBA2095728</t>
  </si>
  <si>
    <t>TO225028</t>
  </si>
  <si>
    <t>PT1593009</t>
  </si>
  <si>
    <t>PT1586068</t>
  </si>
  <si>
    <t>TRBA2255725</t>
  </si>
  <si>
    <t>TO225182</t>
  </si>
  <si>
    <t>PT1592795</t>
  </si>
  <si>
    <t xml:space="preserve"> A214.mp4</t>
  </si>
  <si>
    <t>PT1586093</t>
  </si>
  <si>
    <t>TRBOPS5729</t>
  </si>
  <si>
    <t>TO225224</t>
  </si>
  <si>
    <t>PT1586966</t>
  </si>
  <si>
    <t>PT1586976</t>
  </si>
  <si>
    <t>TÁO ENVY NEW ZEALAND ( 5- 6 QUẢ/KG )</t>
  </si>
  <si>
    <t>PT1586030</t>
  </si>
  <si>
    <t>TRBA1175711</t>
  </si>
  <si>
    <t>TO225148</t>
  </si>
  <si>
    <t>PT1585688</t>
  </si>
  <si>
    <t>PT1585688-T001</t>
  </si>
  <si>
    <t xml:space="preserve"> PHG.mp4</t>
  </si>
  <si>
    <t>PT1586028</t>
  </si>
  <si>
    <t>TRBPHG5700</t>
  </si>
  <si>
    <t>TO225267</t>
  </si>
  <si>
    <t>PT1587138</t>
  </si>
  <si>
    <t xml:space="preserve">DC pick sai quy cách : 4 hộp/lốc </t>
  </si>
  <si>
    <t>TRBPHG5706</t>
  </si>
  <si>
    <t>TO225272</t>
  </si>
  <si>
    <t>PT1587235</t>
  </si>
  <si>
    <t>TRBPHG5725</t>
  </si>
  <si>
    <t>TO225237</t>
  </si>
  <si>
    <t>PT1587203</t>
  </si>
  <si>
    <t>TRBPHG5726</t>
  </si>
  <si>
    <t>TO225262</t>
  </si>
  <si>
    <t>PT1587503</t>
  </si>
  <si>
    <t>PT1587511</t>
  </si>
  <si>
    <t>TO225256</t>
  </si>
  <si>
    <t>PT1587499</t>
  </si>
  <si>
    <t>PT1587514</t>
  </si>
  <si>
    <t>PT1587125</t>
  </si>
  <si>
    <t>TRBPHG5729</t>
  </si>
  <si>
    <t>TO225258</t>
  </si>
  <si>
    <t>TRBPHG5964</t>
  </si>
  <si>
    <t>TO225269</t>
  </si>
  <si>
    <t>TRBPHG5967</t>
  </si>
  <si>
    <t>TO225270</t>
  </si>
  <si>
    <t>PT1587158</t>
  </si>
  <si>
    <t>PT1587495</t>
  </si>
  <si>
    <t>TRBPHG5969</t>
  </si>
  <si>
    <t>TO225263</t>
  </si>
  <si>
    <t>TRBPHG6013</t>
  </si>
  <si>
    <t>TO225285</t>
  </si>
  <si>
    <t>PT1587164</t>
  </si>
  <si>
    <t>TRBPHG6019</t>
  </si>
  <si>
    <t>TO225250</t>
  </si>
  <si>
    <t>PT1585660</t>
  </si>
  <si>
    <t>PT1585660-T001</t>
  </si>
  <si>
    <t xml:space="preserve">HÌnh kdb </t>
  </si>
  <si>
    <t>PT1585687</t>
  </si>
  <si>
    <t>PT1585687-T001</t>
  </si>
  <si>
    <t>Q50.mp4</t>
  </si>
  <si>
    <t>PT1585930</t>
  </si>
  <si>
    <t>TRBQ505726</t>
  </si>
  <si>
    <t>TO225135</t>
  </si>
  <si>
    <t>PT1586011</t>
  </si>
  <si>
    <t>TRBA1405704</t>
  </si>
  <si>
    <t>TO225168</t>
  </si>
  <si>
    <t>PT1592580</t>
  </si>
  <si>
    <t>TRBA1405728</t>
  </si>
  <si>
    <t>TO225171</t>
  </si>
  <si>
    <t>ST nhận: A184 - PT1587057 - kế layout</t>
  </si>
  <si>
    <t>PT1585644</t>
  </si>
  <si>
    <t>PT1585644-T001</t>
  </si>
  <si>
    <t>PT1586024</t>
  </si>
  <si>
    <t>TRBMZ2670</t>
  </si>
  <si>
    <t>TO225195</t>
  </si>
  <si>
    <t>ST nhận: QHG - PT1586649 - kế layout</t>
  </si>
  <si>
    <t>PT1585880</t>
  </si>
  <si>
    <t>TRBWGA5705</t>
  </si>
  <si>
    <t>TO225334</t>
  </si>
  <si>
    <t>PT1593371</t>
  </si>
  <si>
    <t>TRBWGA5725</t>
  </si>
  <si>
    <t>TRBWGA5728</t>
  </si>
  <si>
    <t>TRBWGA5729</t>
  </si>
  <si>
    <t>PT1585685</t>
  </si>
  <si>
    <t>PT1585685-T001</t>
  </si>
  <si>
    <t xml:space="preserve">HÌnh tele </t>
  </si>
  <si>
    <t>PT1585921</t>
  </si>
  <si>
    <t>TRBA184506</t>
  </si>
  <si>
    <t>TO225233</t>
  </si>
  <si>
    <t>PT1585643</t>
  </si>
  <si>
    <t>PT1585643-T001</t>
  </si>
  <si>
    <t>PT1585954</t>
  </si>
  <si>
    <t>TRBA139503</t>
  </si>
  <si>
    <t>TO225036</t>
  </si>
  <si>
    <t>TRBA1395725</t>
  </si>
  <si>
    <t>PT1588346</t>
  </si>
  <si>
    <t>DC pick sai code măng phan rang -3</t>
  </si>
  <si>
    <t>PT1585938</t>
  </si>
  <si>
    <t>TRBA2215725</t>
  </si>
  <si>
    <t>TO225179</t>
  </si>
  <si>
    <t>PT1586051</t>
  </si>
  <si>
    <t>TRBBTH5700</t>
  </si>
  <si>
    <t>TO225176</t>
  </si>
  <si>
    <t>TRBBTH5703</t>
  </si>
  <si>
    <t>TO225115</t>
  </si>
  <si>
    <t>TRBBTH5727</t>
  </si>
  <si>
    <t>TO225167</t>
  </si>
  <si>
    <t>PT1585680</t>
  </si>
  <si>
    <t>PT1585680-T001</t>
  </si>
  <si>
    <t>PT1585914</t>
  </si>
  <si>
    <t>TRBEH35727</t>
  </si>
  <si>
    <t>TO225296</t>
  </si>
  <si>
    <t>PT1585617</t>
  </si>
  <si>
    <t>PT1585617-T001</t>
  </si>
  <si>
    <t>AKR.mp4</t>
  </si>
  <si>
    <t>PT1586019</t>
  </si>
  <si>
    <t>TRBAKR5009</t>
  </si>
  <si>
    <t>TO225318</t>
  </si>
  <si>
    <t>PT1592292</t>
  </si>
  <si>
    <t>TRBAKR5706</t>
  </si>
  <si>
    <t>TO225316</t>
  </si>
  <si>
    <t>PT1592295</t>
  </si>
  <si>
    <t>TRBAKR5708</t>
  </si>
  <si>
    <t>TO225315</t>
  </si>
  <si>
    <t>DC pick sai quy cách/ hình kdb</t>
  </si>
  <si>
    <t>TRBAKR5711</t>
  </si>
  <si>
    <t>TO225319</t>
  </si>
  <si>
    <t>hình kdb/ pick sai code: 8938525186072 - 2</t>
  </si>
  <si>
    <t>TRBAKR651</t>
  </si>
  <si>
    <t>TO225317</t>
  </si>
  <si>
    <t>PT1585676</t>
  </si>
  <si>
    <t>PT1585676-T001</t>
  </si>
  <si>
    <t>PT1592640</t>
  </si>
  <si>
    <t>Pick sai code: BIBIGO - BÁNH RÁN KIỂU HÀN QUỐC HOTTEOK MOZZARELLA 300G - SL 2</t>
  </si>
  <si>
    <t>PT1585608</t>
  </si>
  <si>
    <t>PT1585608-T001</t>
  </si>
  <si>
    <t>PT1586090</t>
  </si>
  <si>
    <t>TRBBQI181</t>
  </si>
  <si>
    <t>TO225096</t>
  </si>
  <si>
    <t>TRBBQI5020</t>
  </si>
  <si>
    <t>TO225099</t>
  </si>
  <si>
    <t>TRBBQI5709</t>
  </si>
  <si>
    <t>TO225100</t>
  </si>
  <si>
    <t>TRBBQI5711</t>
  </si>
  <si>
    <t>TO225101</t>
  </si>
  <si>
    <t>TRBBQI5729</t>
  </si>
  <si>
    <t>TO225107</t>
  </si>
  <si>
    <t>PT1585597</t>
  </si>
  <si>
    <t>PT1585597-T001</t>
  </si>
  <si>
    <t>PT1592769</t>
  </si>
  <si>
    <t>PT1586060</t>
  </si>
  <si>
    <t>TRBNTO193</t>
  </si>
  <si>
    <t>TO225152</t>
  </si>
  <si>
    <t>PT1586712</t>
  </si>
  <si>
    <t>TRBNTO5703</t>
  </si>
  <si>
    <t>TO225158</t>
  </si>
  <si>
    <t>PT1586745</t>
  </si>
  <si>
    <t>TRBNTO5725</t>
  </si>
  <si>
    <t>TO225166</t>
  </si>
  <si>
    <t>PT1592770</t>
  </si>
  <si>
    <t>TRBNTO5726</t>
  </si>
  <si>
    <t>TO225165</t>
  </si>
  <si>
    <t>ST nhận: A149 - PT1586699 - 2/2 tổng thiếu</t>
  </si>
  <si>
    <t>PT1585655</t>
  </si>
  <si>
    <t>PT1585655-T001</t>
  </si>
  <si>
    <t>PT1585868</t>
  </si>
  <si>
    <t>TRBNVD4003</t>
  </si>
  <si>
    <t>TO225261</t>
  </si>
  <si>
    <t>PT1588482</t>
  </si>
  <si>
    <t>TRBNVD5971</t>
  </si>
  <si>
    <t>TO225265</t>
  </si>
  <si>
    <t>PT1588484</t>
  </si>
  <si>
    <t>PT1585903</t>
  </si>
  <si>
    <t>TRBA1154013</t>
  </si>
  <si>
    <t>TO225273</t>
  </si>
  <si>
    <t>PT1587320</t>
  </si>
  <si>
    <t>TRBA1154024</t>
  </si>
  <si>
    <t>TO225277</t>
  </si>
  <si>
    <t>PT1587364</t>
  </si>
  <si>
    <t>PT1586091</t>
  </si>
  <si>
    <t>TRBVHT4039</t>
  </si>
  <si>
    <t>TO225326</t>
  </si>
  <si>
    <t>PT1587737, PT1587032</t>
  </si>
  <si>
    <t>TRBVHT4041</t>
  </si>
  <si>
    <t>TO225327</t>
  </si>
  <si>
    <t>TRBVHT4047</t>
  </si>
  <si>
    <t>TO225225</t>
  </si>
  <si>
    <t>PT1587032</t>
  </si>
  <si>
    <t>TRBVHT5700</t>
  </si>
  <si>
    <t>TO225197</t>
  </si>
  <si>
    <t>PT1586980</t>
  </si>
  <si>
    <t>TRBVHT5703</t>
  </si>
  <si>
    <t>TO225215</t>
  </si>
  <si>
    <t>PT1586908</t>
  </si>
  <si>
    <t>TÁO ENVY NEW ZEALAND ( 3-4 QUẢ/KG )</t>
  </si>
  <si>
    <t>TRBVHT5705</t>
  </si>
  <si>
    <t>TO225328</t>
  </si>
  <si>
    <t>PT1587737</t>
  </si>
  <si>
    <t>TRBVHT5707</t>
  </si>
  <si>
    <t>TO225329</t>
  </si>
  <si>
    <t>TRBVHT5708</t>
  </si>
  <si>
    <t>TO225208</t>
  </si>
  <si>
    <t>PT1587051, PT1586990</t>
  </si>
  <si>
    <t>TRBVHT5725</t>
  </si>
  <si>
    <t>TO225211</t>
  </si>
  <si>
    <t>PT1587011</t>
  </si>
  <si>
    <t>PT1587021</t>
  </si>
  <si>
    <t>TRBVHT5726</t>
  </si>
  <si>
    <t>TO225202</t>
  </si>
  <si>
    <t>PT1586973</t>
  </si>
  <si>
    <t>TRBVHT5728</t>
  </si>
  <si>
    <t>TO225228</t>
  </si>
  <si>
    <t>PT1586071</t>
  </si>
  <si>
    <t>TRBVTG5707</t>
  </si>
  <si>
    <t>TO225239</t>
  </si>
  <si>
    <t>PT1587145</t>
  </si>
  <si>
    <t>TRBVTG5711</t>
  </si>
  <si>
    <t>Pick sai code: TIÊN TIẾN- MĂNG TÂY XANH VIETGAP LOẠI 2 250G - SL 5</t>
  </si>
  <si>
    <t>PT1585659</t>
  </si>
  <si>
    <t>PT1585659-T001</t>
  </si>
  <si>
    <t>PT1586074</t>
  </si>
  <si>
    <t>TRBNHG5726</t>
  </si>
  <si>
    <t>TO225053</t>
  </si>
  <si>
    <t>PT1592774</t>
  </si>
  <si>
    <t>TRBNHG5728</t>
  </si>
  <si>
    <t>TO225091</t>
  </si>
  <si>
    <t>PT1592776</t>
  </si>
  <si>
    <t>PT1585605</t>
  </si>
  <si>
    <t>PT1585605-T001</t>
  </si>
  <si>
    <t>PT1586032</t>
  </si>
  <si>
    <t>TRBTNT5708</t>
  </si>
  <si>
    <t>TO225104</t>
  </si>
  <si>
    <t>PT1585627</t>
  </si>
  <si>
    <t>PT1585627-T001</t>
  </si>
  <si>
    <t>A151.mp4</t>
  </si>
  <si>
    <t>PT1585950</t>
  </si>
  <si>
    <t>TRBA1514008</t>
  </si>
  <si>
    <t>TO225127</t>
  </si>
  <si>
    <t>TRBA1515726</t>
  </si>
  <si>
    <t>TO225138</t>
  </si>
  <si>
    <t>PT1585610</t>
  </si>
  <si>
    <t>PT1585610-T001</t>
  </si>
  <si>
    <t>PT1585631</t>
  </si>
  <si>
    <t>PT1585631-T001</t>
  </si>
  <si>
    <t>PT1585958</t>
  </si>
  <si>
    <t>TRBLVT5708</t>
  </si>
  <si>
    <t>TO225054</t>
  </si>
  <si>
    <t>PT1586454</t>
  </si>
  <si>
    <t>TRBLVT5709</t>
  </si>
  <si>
    <t>TO225189</t>
  </si>
  <si>
    <t>PT1586292</t>
  </si>
  <si>
    <t>TRBLVT5725</t>
  </si>
  <si>
    <t>TO225092</t>
  </si>
  <si>
    <t>PT1586282</t>
  </si>
  <si>
    <t>PT1586347</t>
  </si>
  <si>
    <t>TRBLVT5726</t>
  </si>
  <si>
    <t>TO225106</t>
  </si>
  <si>
    <t>PT1585645</t>
  </si>
  <si>
    <t>PT1585645-T001</t>
  </si>
  <si>
    <t>A201.mp4</t>
  </si>
  <si>
    <t>PT1585619</t>
  </si>
  <si>
    <t>PT1585619-T001</t>
  </si>
  <si>
    <t xml:space="preserve">Hình tele </t>
  </si>
  <si>
    <t>PT1585885</t>
  </si>
  <si>
    <t>TRBNKM5703</t>
  </si>
  <si>
    <t>TO225024</t>
  </si>
  <si>
    <t>TRBNKM5704</t>
  </si>
  <si>
    <t>TO225025</t>
  </si>
  <si>
    <t>TRBNKM5706</t>
  </si>
  <si>
    <t>TO225027</t>
  </si>
  <si>
    <t>TRBNKM5728</t>
  </si>
  <si>
    <t>TO225023</t>
  </si>
  <si>
    <t>PT1585598</t>
  </si>
  <si>
    <t>PT1585598-T001</t>
  </si>
  <si>
    <t>PT1586007</t>
  </si>
  <si>
    <t>TRBDQH110726102</t>
  </si>
  <si>
    <t>TO225085</t>
  </si>
  <si>
    <t>PT1586414</t>
  </si>
  <si>
    <t>TRBDQH110726108</t>
  </si>
  <si>
    <t>TO225332</t>
  </si>
  <si>
    <t>PT1586453</t>
  </si>
  <si>
    <t>TRBDQH110726109</t>
  </si>
  <si>
    <t>TO225081</t>
  </si>
  <si>
    <t>PT1586474</t>
  </si>
  <si>
    <t>TRBDQH5700</t>
  </si>
  <si>
    <t>TO225074</t>
  </si>
  <si>
    <t>TRBDQH5705</t>
  </si>
  <si>
    <t>TO225088</t>
  </si>
  <si>
    <t>TRBDQH5709</t>
  </si>
  <si>
    <t>TO225324</t>
  </si>
  <si>
    <t>DQH.mp4</t>
  </si>
  <si>
    <t>TRBDQH5725</t>
  </si>
  <si>
    <t>TO225102</t>
  </si>
  <si>
    <t>PT1586525</t>
  </si>
  <si>
    <t>PT1585683</t>
  </si>
  <si>
    <t>PT1585683-T001</t>
  </si>
  <si>
    <t>PHI.mp4</t>
  </si>
  <si>
    <t>PT1585604</t>
  </si>
  <si>
    <t>PT1585604-T001</t>
  </si>
  <si>
    <t>PT1585639</t>
  </si>
  <si>
    <t>PT1585639-T001</t>
  </si>
  <si>
    <t>A224.mp4</t>
  </si>
  <si>
    <t>PT1586052</t>
  </si>
  <si>
    <t>TRBA2145725</t>
  </si>
  <si>
    <t>TO225159</t>
  </si>
  <si>
    <t xml:space="preserve">PT1589149 </t>
  </si>
  <si>
    <t>PT1592784</t>
  </si>
  <si>
    <t>TRBA2245727</t>
  </si>
  <si>
    <t>TO225161</t>
  </si>
  <si>
    <t>PT1592780</t>
  </si>
  <si>
    <t>PT1585670</t>
  </si>
  <si>
    <t>PT1585670-T001</t>
  </si>
  <si>
    <t>PT1586017</t>
  </si>
  <si>
    <t>TRBLVL001</t>
  </si>
  <si>
    <t>TO225299</t>
  </si>
  <si>
    <t>TRBLVL5706</t>
  </si>
  <si>
    <t>TO225351</t>
  </si>
  <si>
    <t>TRBLVL887</t>
  </si>
  <si>
    <t>TO225301</t>
  </si>
  <si>
    <t>PT1585995</t>
  </si>
  <si>
    <t>TRBPHI5706</t>
  </si>
  <si>
    <t>TO225335</t>
  </si>
  <si>
    <t>ST nhận: PHI - PT1588286 - kế layout</t>
  </si>
  <si>
    <t>PT1585992</t>
  </si>
  <si>
    <t>TRBA1785711</t>
  </si>
  <si>
    <t>TO225204</t>
  </si>
  <si>
    <t>PT1585929</t>
  </si>
  <si>
    <t>TRBSSR5021</t>
  </si>
  <si>
    <t>TO225260</t>
  </si>
  <si>
    <t>PT1587239</t>
  </si>
  <si>
    <t>TRBSSR5726</t>
  </si>
  <si>
    <t>TO225247</t>
  </si>
  <si>
    <t>PT1587252</t>
  </si>
  <si>
    <t>PT1585907</t>
  </si>
  <si>
    <t>TRBNTN5710</t>
  </si>
  <si>
    <t>TO225121</t>
  </si>
  <si>
    <t>PT1586535</t>
  </si>
  <si>
    <t>PT1585981</t>
  </si>
  <si>
    <t>TRBA2235725</t>
  </si>
  <si>
    <t>TO225229</t>
  </si>
  <si>
    <t>ST nhận: VH3 - PT1586582 - 1/1 tổng thiếu/ hình kdb</t>
  </si>
  <si>
    <t>PT1585895</t>
  </si>
  <si>
    <t>TRBA1755727</t>
  </si>
  <si>
    <t>TO225094</t>
  </si>
  <si>
    <t>PT1592789</t>
  </si>
  <si>
    <t>PT1585675</t>
  </si>
  <si>
    <t>PT1585675-T001</t>
  </si>
  <si>
    <t>PT1588138</t>
  </si>
  <si>
    <t>DC pick sai code Bánh rán kiểu hàn quốc hottek mozzarella-4</t>
  </si>
  <si>
    <t>PT1585978</t>
  </si>
  <si>
    <t>TRBA106215</t>
  </si>
  <si>
    <t>TO225139</t>
  </si>
  <si>
    <t>TRBA1065711</t>
  </si>
  <si>
    <t>TO225120</t>
  </si>
  <si>
    <t>PT1586005</t>
  </si>
  <si>
    <t>TRBKDG5727</t>
  </si>
  <si>
    <t>TO225114</t>
  </si>
  <si>
    <t>PT1585945</t>
  </si>
  <si>
    <t>TRBA1745700</t>
  </si>
  <si>
    <t>TO225124</t>
  </si>
  <si>
    <t>174.mp4</t>
  </si>
  <si>
    <t>TRBA1745702</t>
  </si>
  <si>
    <t>TO225126</t>
  </si>
  <si>
    <t>TRBA1745726</t>
  </si>
  <si>
    <t>TO225123</t>
  </si>
  <si>
    <t>PT1585673</t>
  </si>
  <si>
    <t>PT1585673-T001</t>
  </si>
  <si>
    <t>PT1585926</t>
  </si>
  <si>
    <t>TRBA1265728</t>
  </si>
  <si>
    <t>TO225058</t>
  </si>
  <si>
    <t>DC pick sai code măng tây phan rang-2</t>
  </si>
  <si>
    <t>PT1585985</t>
  </si>
  <si>
    <t>TRBKHI5700</t>
  </si>
  <si>
    <t>TO225251</t>
  </si>
  <si>
    <t>TRBKHI5725</t>
  </si>
  <si>
    <t>TO225252</t>
  </si>
  <si>
    <t>TRBKHI761</t>
  </si>
  <si>
    <t>TO225347</t>
  </si>
  <si>
    <t>PT1587177</t>
  </si>
  <si>
    <t>PT1585891</t>
  </si>
  <si>
    <t>TRBA1945726</t>
  </si>
  <si>
    <t>TO225201</t>
  </si>
  <si>
    <t>PT1586906</t>
  </si>
  <si>
    <t>Pick sai code: TIÊN TIẾN- MĂNG TÂY XANH VIETGAP LOẠI 1 250G - 2</t>
  </si>
  <si>
    <t>PT1586053</t>
  </si>
  <si>
    <t>TRBA2185728</t>
  </si>
  <si>
    <t>TO225130</t>
  </si>
  <si>
    <t>PT1592788</t>
  </si>
  <si>
    <t>PT1585686</t>
  </si>
  <si>
    <t>PT1585686-T001</t>
  </si>
  <si>
    <t>A121.mp4</t>
  </si>
  <si>
    <t>PT1586013</t>
  </si>
  <si>
    <t>TRBA121513</t>
  </si>
  <si>
    <t>TO225242</t>
  </si>
  <si>
    <t>PT1585684</t>
  </si>
  <si>
    <t>PT1585684-T001</t>
  </si>
  <si>
    <t>PT1593148</t>
  </si>
  <si>
    <t>PT1585870</t>
  </si>
  <si>
    <t>TRBCLN5701</t>
  </si>
  <si>
    <t>TO225095</t>
  </si>
  <si>
    <t>PT1586008</t>
  </si>
  <si>
    <t>TRBA1575725</t>
  </si>
  <si>
    <t>TO225118</t>
  </si>
  <si>
    <t>PT1586549</t>
  </si>
  <si>
    <t>Dc pick sai code măng PR -3</t>
  </si>
  <si>
    <t>TRBA1575726</t>
  </si>
  <si>
    <t xml:space="preserve"> A157.mp4  A157...mp4</t>
  </si>
  <si>
    <t>PT1585944</t>
  </si>
  <si>
    <t>TRBA1775706</t>
  </si>
  <si>
    <t>TO225214</t>
  </si>
  <si>
    <t>ST nhận: A136 - PT1586600 - 1/1 tổng thiếu</t>
  </si>
  <si>
    <t>PT1585924</t>
  </si>
  <si>
    <t>TRBA1295728</t>
  </si>
  <si>
    <t>TO225188</t>
  </si>
  <si>
    <t>PT1585968</t>
  </si>
  <si>
    <t>TRBPHL5009</t>
  </si>
  <si>
    <t>TO225150</t>
  </si>
  <si>
    <t>PT1585621</t>
  </si>
  <si>
    <t>PT1585621-T001</t>
  </si>
  <si>
    <t>PT1585866</t>
  </si>
  <si>
    <t>TRBTMY5654</t>
  </si>
  <si>
    <t>TO225050</t>
  </si>
  <si>
    <t>PT1586440</t>
  </si>
  <si>
    <t>TRBTMY5655</t>
  </si>
  <si>
    <t>TO225090</t>
  </si>
  <si>
    <t>PT1586385</t>
  </si>
  <si>
    <t>TRBTMY5657</t>
  </si>
  <si>
    <t>TO225312</t>
  </si>
  <si>
    <t>TRBTMY5659</t>
  </si>
  <si>
    <t>TO225307</t>
  </si>
  <si>
    <t>TRBTMY5660</t>
  </si>
  <si>
    <t>TO225055</t>
  </si>
  <si>
    <t>PT1586311</t>
  </si>
  <si>
    <t>PT1586327</t>
  </si>
  <si>
    <t>TRBTMY5666</t>
  </si>
  <si>
    <t>TO225308</t>
  </si>
  <si>
    <t>TRBTMY5668</t>
  </si>
  <si>
    <t>TO225309</t>
  </si>
  <si>
    <t>PT1586325</t>
  </si>
  <si>
    <t>TRBTMY5700</t>
  </si>
  <si>
    <t>TO225052</t>
  </si>
  <si>
    <t>PT1586360</t>
  </si>
  <si>
    <t>PT1586350</t>
  </si>
  <si>
    <t>TRBTMY5701</t>
  </si>
  <si>
    <t>TO225068</t>
  </si>
  <si>
    <t>TRBTMY5703</t>
  </si>
  <si>
    <t>TO225310</t>
  </si>
  <si>
    <t>TRBTMY5704</t>
  </si>
  <si>
    <t>TO225057</t>
  </si>
  <si>
    <t>DC pick sai quy cách : 4 hộp/lốc</t>
  </si>
  <si>
    <t>TRBTMY5706</t>
  </si>
  <si>
    <t>TO225064</t>
  </si>
  <si>
    <t>TRBTMY5708</t>
  </si>
  <si>
    <t>TO225311</t>
  </si>
  <si>
    <t>TRBTMY5725</t>
  </si>
  <si>
    <t>TO225067</t>
  </si>
  <si>
    <t>PT1586337</t>
  </si>
  <si>
    <t>PT1586312</t>
  </si>
  <si>
    <t>TRBTMY5727</t>
  </si>
  <si>
    <t>TO225079</t>
  </si>
  <si>
    <t>PT1586367</t>
  </si>
  <si>
    <t>PT1585972</t>
  </si>
  <si>
    <t>TRBPGS5726</t>
  </si>
  <si>
    <t>TO225346</t>
  </si>
  <si>
    <t>PT1586063</t>
  </si>
  <si>
    <t>TRBHTP001</t>
  </si>
  <si>
    <t>TO225137</t>
  </si>
  <si>
    <t>PT1585952</t>
  </si>
  <si>
    <t>TRBA1475726</t>
  </si>
  <si>
    <t>TO225035</t>
  </si>
  <si>
    <t>A147.mp4</t>
  </si>
  <si>
    <t>TRBA147672</t>
  </si>
  <si>
    <t>TO225032</t>
  </si>
  <si>
    <t>PT1585869</t>
  </si>
  <si>
    <t>TRBLTC5706</t>
  </si>
  <si>
    <t>TO225218</t>
  </si>
  <si>
    <t>hình kdb + hình tele</t>
  </si>
  <si>
    <t>TRBLTC5709</t>
  </si>
  <si>
    <t>TO225352</t>
  </si>
  <si>
    <t>PT1586975</t>
  </si>
  <si>
    <t>PT1585665</t>
  </si>
  <si>
    <t>PT1585665-T001</t>
  </si>
  <si>
    <t>PT1585953</t>
  </si>
  <si>
    <t>TRBA1445727</t>
  </si>
  <si>
    <t>TO225108</t>
  </si>
  <si>
    <t>PT1586491</t>
  </si>
  <si>
    <t>DC pick sai code măng PR- 3</t>
  </si>
  <si>
    <t>PT1585634</t>
  </si>
  <si>
    <t>PT1585634-T001</t>
  </si>
  <si>
    <t>PT1588843</t>
  </si>
  <si>
    <t>pick sai code: 8935297105409 - 6</t>
  </si>
  <si>
    <t>PT1585911</t>
  </si>
  <si>
    <t>TRBHLR198</t>
  </si>
  <si>
    <t>TO225178</t>
  </si>
  <si>
    <t>TRBHLR5709</t>
  </si>
  <si>
    <t>TO225192</t>
  </si>
  <si>
    <t>TRBHLR752</t>
  </si>
  <si>
    <t>TO225186</t>
  </si>
  <si>
    <t>TRBHLR754</t>
  </si>
  <si>
    <t>TO225196</t>
  </si>
  <si>
    <t>TRBRVS5707</t>
  </si>
  <si>
    <t>TO225155</t>
  </si>
  <si>
    <t>PT1592586</t>
  </si>
  <si>
    <t>TRBRVS5711</t>
  </si>
  <si>
    <t>TO225154</t>
  </si>
  <si>
    <t>PT1588476</t>
  </si>
  <si>
    <t xml:space="preserve">Pick sai code: TIÊN TIẾN- MĂNG TÂY XANH VIETGAP LOẠI 2 250G - SL 5 </t>
  </si>
  <si>
    <t>PT1586003</t>
  </si>
  <si>
    <t>TRBPTN5708</t>
  </si>
  <si>
    <t>TO225051</t>
  </si>
  <si>
    <t>ST nhận: A155 - PT1587332 - 1/1 tổng thiếu</t>
  </si>
  <si>
    <t>PTN.mp4</t>
  </si>
  <si>
    <t>PT1586022</t>
  </si>
  <si>
    <t>TRBQ7R5702</t>
  </si>
  <si>
    <t>TO225144</t>
  </si>
  <si>
    <t>TRBQ7R5707</t>
  </si>
  <si>
    <t>ST nhận: LVY - PT1586486 - kế layout</t>
  </si>
  <si>
    <t>PT1585971</t>
  </si>
  <si>
    <t>TRBECG5707</t>
  </si>
  <si>
    <t>TO225040</t>
  </si>
  <si>
    <t xml:space="preserve">PT1588926 </t>
  </si>
  <si>
    <t>TRBECG5709</t>
  </si>
  <si>
    <t>TO225065</t>
  </si>
  <si>
    <t>PT1588924</t>
  </si>
  <si>
    <t>TRBECG5711</t>
  </si>
  <si>
    <t>TO225056</t>
  </si>
  <si>
    <t>PT1588927</t>
  </si>
  <si>
    <t>TRBECG5725</t>
  </si>
  <si>
    <t>TO225072</t>
  </si>
  <si>
    <t>PT1588923</t>
  </si>
  <si>
    <t>TRBECG5726</t>
  </si>
  <si>
    <t>TO225046</t>
  </si>
  <si>
    <t>PT1588925</t>
  </si>
  <si>
    <t>PT1585876</t>
  </si>
  <si>
    <t>TRBA1415726</t>
  </si>
  <si>
    <t>TO225323</t>
  </si>
  <si>
    <t>PT1588436</t>
  </si>
  <si>
    <t>PT1585986</t>
  </si>
  <si>
    <t>TRBHNN5728</t>
  </si>
  <si>
    <t>TO225291</t>
  </si>
  <si>
    <t>ST nhận: A155 - PT1587365 - 1/1 tổng thiếu</t>
  </si>
  <si>
    <t>PT1585658</t>
  </si>
  <si>
    <t>PT1585658-T001</t>
  </si>
  <si>
    <t>PT1586014</t>
  </si>
  <si>
    <t>TRBA1145702</t>
  </si>
  <si>
    <t>TO225254</t>
  </si>
  <si>
    <t>PT1585656</t>
  </si>
  <si>
    <t>PT1585656-T001</t>
  </si>
  <si>
    <t>A131.mp4</t>
  </si>
  <si>
    <t>PT1585923</t>
  </si>
  <si>
    <t>TRBA1315725</t>
  </si>
  <si>
    <t>TO225193</t>
  </si>
  <si>
    <t>PT1586930</t>
  </si>
  <si>
    <t>TRBA1315727</t>
  </si>
  <si>
    <t>TO225209</t>
  </si>
  <si>
    <t>PT1585678</t>
  </si>
  <si>
    <t>PT1585678-T001</t>
  </si>
  <si>
    <t>PT1585990</t>
  </si>
  <si>
    <t>TRBDMR5700</t>
  </si>
  <si>
    <t>TO225276</t>
  </si>
  <si>
    <t>TRBDMR5725</t>
  </si>
  <si>
    <t>TO225278</t>
  </si>
  <si>
    <t>PT1586082</t>
  </si>
  <si>
    <t>TRBA1125726</t>
  </si>
  <si>
    <t>TO225205</t>
  </si>
  <si>
    <t>PT1588256</t>
  </si>
  <si>
    <t>DC pick sai code MĂNG PHAN RANG 186058-4</t>
  </si>
  <si>
    <t>TRBA112755</t>
  </si>
  <si>
    <t>PT1585989</t>
  </si>
  <si>
    <t>TRBHHG5700</t>
  </si>
  <si>
    <t>TO225220</t>
  </si>
  <si>
    <t>ST nhận: BVB - PT1587306 - kế lyaout</t>
  </si>
  <si>
    <t>TRBHHG5709</t>
  </si>
  <si>
    <t>TRBHHG5710</t>
  </si>
  <si>
    <t>PT1585674</t>
  </si>
  <si>
    <t>PT1585674-T001</t>
  </si>
  <si>
    <t>PT1585879</t>
  </si>
  <si>
    <t>TRBA1185701</t>
  </si>
  <si>
    <t>TO225149</t>
  </si>
  <si>
    <t>PT1592305</t>
  </si>
  <si>
    <t>PT1588287</t>
  </si>
  <si>
    <t>PT1585600</t>
  </si>
  <si>
    <t>PT1585600-T001</t>
  </si>
  <si>
    <t>TSO.mp4</t>
  </si>
  <si>
    <t>PT1585882</t>
  </si>
  <si>
    <t>TRBTMY5729</t>
  </si>
  <si>
    <t>TO225280</t>
  </si>
  <si>
    <t>ST nhận: TMY - PT1586367 - kế layout</t>
  </si>
  <si>
    <t>TRBTSO5709</t>
  </si>
  <si>
    <t>TO225234</t>
  </si>
  <si>
    <t>PT1587101</t>
  </si>
  <si>
    <t>TRBTSO5711</t>
  </si>
  <si>
    <t>TO225238</t>
  </si>
  <si>
    <t>PT1592644</t>
  </si>
  <si>
    <t>TRBTSO5726</t>
  </si>
  <si>
    <t>TO225216</t>
  </si>
  <si>
    <t>PT1587019</t>
  </si>
  <si>
    <t>PT1587140</t>
  </si>
  <si>
    <t>PT1592645</t>
  </si>
  <si>
    <t>TRBTSO5727</t>
  </si>
  <si>
    <t>TO225230</t>
  </si>
  <si>
    <t>PT1587045</t>
  </si>
  <si>
    <t>TRBTSO5729</t>
  </si>
  <si>
    <t>TO225249</t>
  </si>
  <si>
    <t>TRBTSO5960</t>
  </si>
  <si>
    <t>TO225240</t>
  </si>
  <si>
    <t>PT1587163, PT1587144</t>
  </si>
  <si>
    <t>PT1587163</t>
  </si>
  <si>
    <t>TRBTSO5967</t>
  </si>
  <si>
    <t>TO225236</t>
  </si>
  <si>
    <t>PT1587110</t>
  </si>
  <si>
    <t>TRBTSO6023</t>
  </si>
  <si>
    <t>TO225222</t>
  </si>
  <si>
    <t>PT1585640</t>
  </si>
  <si>
    <t>PT1585640-T001</t>
  </si>
  <si>
    <t>PT1592259</t>
  </si>
  <si>
    <t xml:space="preserve"> A110...mp4  A110.mp4</t>
  </si>
  <si>
    <t>PT1586015</t>
  </si>
  <si>
    <t>TRBA110196</t>
  </si>
  <si>
    <t>TO225164</t>
  </si>
  <si>
    <t>PT1586859</t>
  </si>
  <si>
    <t>TRBA110198</t>
  </si>
  <si>
    <t>TO225143</t>
  </si>
  <si>
    <t>PT1588216</t>
  </si>
  <si>
    <t>TRBA1105704</t>
  </si>
  <si>
    <t>TO225199</t>
  </si>
  <si>
    <t>TRBA1105726</t>
  </si>
  <si>
    <t>TO225184</t>
  </si>
  <si>
    <t>PT1585973</t>
  </si>
  <si>
    <t>TRBA1885727</t>
  </si>
  <si>
    <t>TO225042</t>
  </si>
  <si>
    <t>PT1586658</t>
  </si>
  <si>
    <t>PT1585622</t>
  </si>
  <si>
    <t>PT1585622-T001</t>
  </si>
  <si>
    <t>PT1585991</t>
  </si>
  <si>
    <t>TRBA186669</t>
  </si>
  <si>
    <t>TO225206</t>
  </si>
  <si>
    <t>A203.mp4</t>
  </si>
  <si>
    <t>TRBA203521</t>
  </si>
  <si>
    <t>TO225116</t>
  </si>
  <si>
    <t>PT1585626</t>
  </si>
  <si>
    <t>PT1585626-T001</t>
  </si>
  <si>
    <t>PT1592620</t>
  </si>
  <si>
    <t>DC pick sai code 8935297105409</t>
  </si>
  <si>
    <t>PT1586009</t>
  </si>
  <si>
    <t>TRBA1555729</t>
  </si>
  <si>
    <t>TO225043</t>
  </si>
  <si>
    <t>PT1592614</t>
  </si>
  <si>
    <t>DC pick sai code măng PR -3</t>
  </si>
  <si>
    <t>PT1585594</t>
  </si>
  <si>
    <t>PT1585594-T001</t>
  </si>
  <si>
    <t>PT1585996</t>
  </si>
  <si>
    <t>TRBA1165709</t>
  </si>
  <si>
    <t>TO225026</t>
  </si>
  <si>
    <t>PT1592286</t>
  </si>
  <si>
    <t>ST nhận mã sukem 150gr dư 1</t>
  </si>
  <si>
    <t>PT1585606</t>
  </si>
  <si>
    <t>PT1585606-T001</t>
  </si>
  <si>
    <t>PPZ.mp4</t>
  </si>
  <si>
    <t>PT1585967</t>
  </si>
  <si>
    <t>TRBPPZ5707</t>
  </si>
  <si>
    <t>TO225134</t>
  </si>
  <si>
    <t>ST nhận: VH7 - PT1586682 - 1/1 tổng thiếu</t>
  </si>
  <si>
    <t>PT1585987</t>
  </si>
  <si>
    <t>TRBHNG5705</t>
  </si>
  <si>
    <t>TO225109</t>
  </si>
  <si>
    <t>PT1587771</t>
  </si>
  <si>
    <t>TRBHNG5726</t>
  </si>
  <si>
    <t>TO225133</t>
  </si>
  <si>
    <t>PT1585918</t>
  </si>
  <si>
    <t>TRBA2004021</t>
  </si>
  <si>
    <t>TO225019</t>
  </si>
  <si>
    <t>A200.mp4</t>
  </si>
  <si>
    <t>TRBA2005727</t>
  </si>
  <si>
    <t>TO225020</t>
  </si>
  <si>
    <t>PT1585915</t>
  </si>
  <si>
    <t>TRBD105705</t>
  </si>
  <si>
    <t>TO225041</t>
  </si>
  <si>
    <t>PT1592349</t>
  </si>
  <si>
    <t>TRBD105729</t>
  </si>
  <si>
    <t>TO225029</t>
  </si>
  <si>
    <t>PT1592348</t>
  </si>
  <si>
    <t>ST nhận: NDH - PT1587390 - 1/1 thùng thiếu</t>
  </si>
  <si>
    <t>PT1585679</t>
  </si>
  <si>
    <t>PT1585679-T001</t>
  </si>
  <si>
    <t>PT1586046</t>
  </si>
  <si>
    <t>TRBHHM5012</t>
  </si>
  <si>
    <t>TO225075</t>
  </si>
  <si>
    <t>TRBHHM5024</t>
  </si>
  <si>
    <t>TO225063</t>
  </si>
  <si>
    <t>PT1592619</t>
  </si>
  <si>
    <t>TRBHHM5725</t>
  </si>
  <si>
    <t>PT1585988</t>
  </si>
  <si>
    <t>TRBHHT5705</t>
  </si>
  <si>
    <t>TO225132</t>
  </si>
  <si>
    <t>PT1588912, PT1588913</t>
  </si>
  <si>
    <t>TRBHHT5709</t>
  </si>
  <si>
    <t>HHT.mp4</t>
  </si>
  <si>
    <t>TRBHHT5725</t>
  </si>
  <si>
    <t>TRBHHT5728</t>
  </si>
  <si>
    <t>pick sai code: 8938525186072 - 3</t>
  </si>
  <si>
    <t>PT1585984</t>
  </si>
  <si>
    <t>TRBLVY5604</t>
  </si>
  <si>
    <t>TO225076</t>
  </si>
  <si>
    <t>PT1586486</t>
  </si>
  <si>
    <t>TRBLVY5705</t>
  </si>
  <si>
    <t>TO225080</t>
  </si>
  <si>
    <t>PT1586355</t>
  </si>
  <si>
    <t>TRBLVY5708</t>
  </si>
  <si>
    <t>TO225048</t>
  </si>
  <si>
    <t>TRBLVY5711</t>
  </si>
  <si>
    <t>TO225303</t>
  </si>
  <si>
    <t>PT1586378</t>
  </si>
  <si>
    <t>TRBLVY5725</t>
  </si>
  <si>
    <t>TO225060</t>
  </si>
  <si>
    <t>PT1586307</t>
  </si>
  <si>
    <t>TRBLVY5726</t>
  </si>
  <si>
    <t>TO225073</t>
  </si>
  <si>
    <t>PT1586319</t>
  </si>
  <si>
    <t>PT1586084</t>
  </si>
  <si>
    <t>TRBA2105725</t>
  </si>
  <si>
    <t>TO225198</t>
  </si>
  <si>
    <t>PT1593143</t>
  </si>
  <si>
    <t>TRBA2105728</t>
  </si>
  <si>
    <t>TO225200</t>
  </si>
  <si>
    <t>PT1585902</t>
  </si>
  <si>
    <t>TRBA1385728</t>
  </si>
  <si>
    <t>TO225181</t>
  </si>
  <si>
    <t>PT1588338</t>
  </si>
  <si>
    <t>DC pick sai code măng tây phan rang -3</t>
  </si>
  <si>
    <t>PT1585696</t>
  </si>
  <si>
    <t>PT1585696-T001</t>
  </si>
  <si>
    <t>PT1587754</t>
  </si>
  <si>
    <t>PT1585889</t>
  </si>
  <si>
    <t>TRBA199514</t>
  </si>
  <si>
    <t>TO225226</t>
  </si>
  <si>
    <t>PT1585975</t>
  </si>
  <si>
    <t>TRBA1705000</t>
  </si>
  <si>
    <t>TO225157</t>
  </si>
  <si>
    <t>TRBA1705711</t>
  </si>
  <si>
    <t>PT1587683</t>
  </si>
  <si>
    <t>DC pick sai code măng PR-3</t>
  </si>
  <si>
    <t>PT1585896</t>
  </si>
  <si>
    <t>TRBA169764</t>
  </si>
  <si>
    <t>TO225122</t>
  </si>
  <si>
    <t>PT1585613</t>
  </si>
  <si>
    <t>PT1585613-T001</t>
  </si>
  <si>
    <t>A190.mp4</t>
  </si>
  <si>
    <t>PT1586087</t>
  </si>
  <si>
    <t>TRBVPC5711</t>
  </si>
  <si>
    <t>TO225203</t>
  </si>
  <si>
    <t>PT1588451 , PT1592283</t>
  </si>
  <si>
    <t>Pick sai code: TIÊN TIẾN- MĂNG TÂY XANH VIETGAP LOẠI 2 250G - sl 2</t>
  </si>
  <si>
    <t>PT1585999</t>
  </si>
  <si>
    <t>TRBTHN5701</t>
  </si>
  <si>
    <t>TO225217</t>
  </si>
  <si>
    <t>PT1585979</t>
  </si>
  <si>
    <t>TRBA1075709</t>
  </si>
  <si>
    <t>TO225177</t>
  </si>
  <si>
    <t>PT1588210</t>
  </si>
  <si>
    <t>PT1585928</t>
  </si>
  <si>
    <t>TRBA1195725</t>
  </si>
  <si>
    <t>TO225030</t>
  </si>
  <si>
    <t>PT1592317</t>
  </si>
  <si>
    <t>PT1586077</t>
  </si>
  <si>
    <t>TRBA1565726</t>
  </si>
  <si>
    <t>TO225039</t>
  </si>
  <si>
    <t>TRBA1565729</t>
  </si>
  <si>
    <t>TO225325</t>
  </si>
  <si>
    <t>PT1592627</t>
  </si>
  <si>
    <t>PT1585927</t>
  </si>
  <si>
    <t>TRBA1255725</t>
  </si>
  <si>
    <t>TO225151</t>
  </si>
  <si>
    <t>dc pick sai code- 8938525186058-2</t>
  </si>
  <si>
    <t>TRBA125651</t>
  </si>
  <si>
    <t>xì chân không 2</t>
  </si>
  <si>
    <t>A125.mp4</t>
  </si>
  <si>
    <t>PT1585998</t>
  </si>
  <si>
    <t>TRBA1024016</t>
  </si>
  <si>
    <t>TO225084</t>
  </si>
  <si>
    <t>TRBA1025727</t>
  </si>
  <si>
    <t>TO225061</t>
  </si>
  <si>
    <t>PT1588127</t>
  </si>
  <si>
    <t>PT1585956</t>
  </si>
  <si>
    <t>TRBA1045098</t>
  </si>
  <si>
    <t>TO225274</t>
  </si>
  <si>
    <t>PT1592212</t>
  </si>
  <si>
    <t>TRBA1325701</t>
  </si>
  <si>
    <t>TO225175</t>
  </si>
  <si>
    <t>PT1586064</t>
  </si>
  <si>
    <t>TRBHTN5728</t>
  </si>
  <si>
    <t>TO225194</t>
  </si>
  <si>
    <t>PT1586076</t>
  </si>
  <si>
    <t>TRBA172213</t>
  </si>
  <si>
    <t>TO225031</t>
  </si>
  <si>
    <t>PT1587891</t>
  </si>
  <si>
    <t>TRBA1725725</t>
  </si>
  <si>
    <t>TO225033</t>
  </si>
  <si>
    <t>PT1587892</t>
  </si>
  <si>
    <t>PT1586001</t>
  </si>
  <si>
    <t>TRBA108001</t>
  </si>
  <si>
    <t>TO225110</t>
  </si>
  <si>
    <t>PT1586042</t>
  </si>
  <si>
    <t>TRBA1305727</t>
  </si>
  <si>
    <t>TO225289</t>
  </si>
  <si>
    <t>PT1588314</t>
  </si>
  <si>
    <t>TRBA130673</t>
  </si>
  <si>
    <t>TO225322</t>
  </si>
  <si>
    <t>ST nhận: A136 - PT1586600 - kế layout</t>
  </si>
  <si>
    <t>PT1586065</t>
  </si>
  <si>
    <t>TRBQHG5700</t>
  </si>
  <si>
    <t>TO225147</t>
  </si>
  <si>
    <t>TRBQHG5703</t>
  </si>
  <si>
    <t>TO225330</t>
  </si>
  <si>
    <t>TRBQHG5705</t>
  </si>
  <si>
    <t>TO225331</t>
  </si>
  <si>
    <t>PT1586603</t>
  </si>
  <si>
    <t>PT1586040</t>
  </si>
  <si>
    <t>TRBA1375711</t>
  </si>
  <si>
    <t>TO225190</t>
  </si>
  <si>
    <t>ST nhận 6 lốc =24 hộp, hàng bán lốc</t>
  </si>
  <si>
    <t>PT1586088</t>
  </si>
  <si>
    <t>TRBDS35702</t>
  </si>
  <si>
    <t>TO225271</t>
  </si>
  <si>
    <t>PT1588965</t>
  </si>
  <si>
    <t>TRBDS36009</t>
  </si>
  <si>
    <t>PT1585959</t>
  </si>
  <si>
    <t>TRBA2255709</t>
  </si>
  <si>
    <t>TO225141</t>
  </si>
  <si>
    <t>PT1585887</t>
  </si>
  <si>
    <t>TRBEHS5702</t>
  </si>
  <si>
    <t>TO225341</t>
  </si>
  <si>
    <t>PT1593152</t>
  </si>
  <si>
    <t>TRBEHS5703</t>
  </si>
  <si>
    <t>TO225342</t>
  </si>
  <si>
    <t>PT1593155</t>
  </si>
  <si>
    <t>TRBEHS5705</t>
  </si>
  <si>
    <t>TO225343</t>
  </si>
  <si>
    <t>PT1593166</t>
  </si>
  <si>
    <t>PT1586079</t>
  </si>
  <si>
    <t>TRBJKD001</t>
  </si>
  <si>
    <t>TO225264</t>
  </si>
  <si>
    <t>PT1586054</t>
  </si>
  <si>
    <t>TRBA1815729</t>
  </si>
  <si>
    <t>TO225180</t>
  </si>
  <si>
    <t>A181.mp4</t>
  </si>
  <si>
    <t>PT1585977</t>
  </si>
  <si>
    <t>TRBA1115703</t>
  </si>
  <si>
    <t>TO225162</t>
  </si>
  <si>
    <t>PT1586643</t>
  </si>
  <si>
    <t>TRBA1115704</t>
  </si>
  <si>
    <t>TO225153</t>
  </si>
  <si>
    <t>TRBA1115726</t>
  </si>
  <si>
    <t>TO225145</t>
  </si>
  <si>
    <t>PT1588242</t>
  </si>
  <si>
    <t>A111.mp4</t>
  </si>
  <si>
    <t>TRBA1116000</t>
  </si>
  <si>
    <t>TO225163</t>
  </si>
  <si>
    <t>PT1588244</t>
  </si>
  <si>
    <t>PT1586045</t>
  </si>
  <si>
    <t>TRBIAP5705</t>
  </si>
  <si>
    <t>TO225304</t>
  </si>
  <si>
    <t>TRBIAP5729</t>
  </si>
  <si>
    <t>pick sai code: 8938525186072 - 5</t>
  </si>
  <si>
    <t>PT1585970</t>
  </si>
  <si>
    <t>TRBMTE5705</t>
  </si>
  <si>
    <t>TO225187</t>
  </si>
  <si>
    <t>TRBMTE5726</t>
  </si>
  <si>
    <t>TO225183</t>
  </si>
  <si>
    <t>PT1585966</t>
  </si>
  <si>
    <t>TRBSFR5729</t>
  </si>
  <si>
    <t>TO225146</t>
  </si>
  <si>
    <t>pick sai code: TIÊN TIẾN- MĂNG TÂY XANH VIETGAP LOẠI 2 250G - SL 2</t>
  </si>
  <si>
    <t>PT1585965</t>
  </si>
  <si>
    <t>TRBVH4500</t>
  </si>
  <si>
    <t>TO225243</t>
  </si>
  <si>
    <t>PT1586073</t>
  </si>
  <si>
    <t>TRBVH35703</t>
  </si>
  <si>
    <t>TO225119</t>
  </si>
  <si>
    <t>PT1586493</t>
  </si>
  <si>
    <t>TRBVH35726</t>
  </si>
  <si>
    <t>TO225125</t>
  </si>
  <si>
    <t>PT1586511</t>
  </si>
  <si>
    <t>PT1586471</t>
  </si>
  <si>
    <t>PT1586083</t>
  </si>
  <si>
    <t>TRBVH25652</t>
  </si>
  <si>
    <t>TO225245</t>
  </si>
  <si>
    <t>PT1586750</t>
  </si>
  <si>
    <t>TRBVH25709</t>
  </si>
  <si>
    <t>TO225246</t>
  </si>
  <si>
    <t>PT1585937</t>
  </si>
  <si>
    <t>TRBAV45701</t>
  </si>
  <si>
    <t>TO225117</t>
  </si>
  <si>
    <t>PT1586417</t>
  </si>
  <si>
    <t>PT1586476</t>
  </si>
  <si>
    <t>TRBAV45705</t>
  </si>
  <si>
    <t>TO225140</t>
  </si>
  <si>
    <t>TRBAV45726</t>
  </si>
  <si>
    <t>TO225089</t>
  </si>
  <si>
    <t>PT1586401, PT1591209</t>
  </si>
  <si>
    <t>TRBAV45727</t>
  </si>
  <si>
    <t>TO225082</t>
  </si>
  <si>
    <t>PT1586386</t>
  </si>
  <si>
    <t>PT1586094</t>
  </si>
  <si>
    <t>TRBA2075727</t>
  </si>
  <si>
    <t>TO225083</t>
  </si>
  <si>
    <t>TRBA207754</t>
  </si>
  <si>
    <t>TO225069</t>
  </si>
  <si>
    <t>PT1586050</t>
  </si>
  <si>
    <t>TRBGHA5706</t>
  </si>
  <si>
    <t>TO225142</t>
  </si>
  <si>
    <t>PT1588916</t>
  </si>
  <si>
    <t>TRBGHA5725</t>
  </si>
  <si>
    <t>TO225170</t>
  </si>
  <si>
    <t>PT1588917</t>
  </si>
  <si>
    <t>TRBGHA5727</t>
  </si>
  <si>
    <t>TO225160</t>
  </si>
  <si>
    <t>PT1588918</t>
  </si>
  <si>
    <t>PT1585898</t>
  </si>
  <si>
    <t>TRBA1675024</t>
  </si>
  <si>
    <t>TO225339</t>
  </si>
  <si>
    <t>PT1592777</t>
  </si>
  <si>
    <t>PT1585681</t>
  </si>
  <si>
    <t>PT1585681-T001</t>
  </si>
  <si>
    <t>PT1588920</t>
  </si>
  <si>
    <t>pick sai code: 8935297103726 - 2</t>
  </si>
  <si>
    <t>PT1585886</t>
  </si>
  <si>
    <t>TRBGDU5703</t>
  </si>
  <si>
    <t>TO225282</t>
  </si>
  <si>
    <t>TRBGDU5707</t>
  </si>
  <si>
    <t>PT1586000</t>
  </si>
  <si>
    <t>TRBVLA5707</t>
  </si>
  <si>
    <t>TO225221</t>
  </si>
  <si>
    <t>PT1585964</t>
  </si>
  <si>
    <t>TRBA145766</t>
  </si>
  <si>
    <t>TO225066</t>
  </si>
  <si>
    <t>PT1592595</t>
  </si>
  <si>
    <t>PT1585682</t>
  </si>
  <si>
    <t>PT1585682-T001</t>
  </si>
  <si>
    <t>PT1586010</t>
  </si>
  <si>
    <t>TRBA1495726</t>
  </si>
  <si>
    <t>TO225156</t>
  </si>
  <si>
    <t>PT1586699</t>
  </si>
  <si>
    <t>DC pick sai code măng PR -4</t>
  </si>
  <si>
    <t>TRBA149752</t>
  </si>
  <si>
    <t>PT1585698</t>
  </si>
  <si>
    <t>PT1585698-T001</t>
  </si>
  <si>
    <t>PT1585949</t>
  </si>
  <si>
    <t>TRBA1595726</t>
  </si>
  <si>
    <t>TO225169</t>
  </si>
  <si>
    <t>PT1588914</t>
  </si>
  <si>
    <t>PT1585904</t>
  </si>
  <si>
    <t>TRBTVK5727</t>
  </si>
  <si>
    <t>TO225297</t>
  </si>
  <si>
    <t>PT1587784</t>
  </si>
  <si>
    <t>PT1585901</t>
  </si>
  <si>
    <t>TRBA1435703</t>
  </si>
  <si>
    <t>TO225059</t>
  </si>
  <si>
    <t>TRBA1435725</t>
  </si>
  <si>
    <t>TO225038</t>
  </si>
  <si>
    <t>PT1592589</t>
  </si>
  <si>
    <t>DC pick sai code măng phan rang -2</t>
  </si>
  <si>
    <t>PT1586027</t>
  </si>
  <si>
    <t>TRBCKO5710</t>
  </si>
  <si>
    <t>TO225111</t>
  </si>
  <si>
    <t>PT1586566</t>
  </si>
  <si>
    <t>TRBCKO5725</t>
  </si>
  <si>
    <t>TO225113</t>
  </si>
  <si>
    <t>PT1586425</t>
  </si>
  <si>
    <t>TRBCKO5728</t>
  </si>
  <si>
    <t>TO225077</t>
  </si>
  <si>
    <t>PT1586410</t>
  </si>
  <si>
    <t>TRBCKO5729</t>
  </si>
  <si>
    <t>TO225086</t>
  </si>
  <si>
    <t>TRBCKO5951</t>
  </si>
  <si>
    <t>TO225093</t>
  </si>
  <si>
    <t>PT1586380</t>
  </si>
  <si>
    <t>TRBCKO5952</t>
  </si>
  <si>
    <t>TO225070</t>
  </si>
  <si>
    <t>PT1586584</t>
  </si>
  <si>
    <t>TRBCKO5963</t>
  </si>
  <si>
    <t>TO225131</t>
  </si>
  <si>
    <t>PT1586551</t>
  </si>
  <si>
    <t>PT1585692</t>
  </si>
  <si>
    <t>PT1585692-T001</t>
  </si>
  <si>
    <t>PT1585874</t>
  </si>
  <si>
    <t>TRBA1865700</t>
  </si>
  <si>
    <t>TO225235</t>
  </si>
  <si>
    <t xml:space="preserve">không đúng hình ảnh sản phẩm </t>
  </si>
  <si>
    <t>PT1585628</t>
  </si>
  <si>
    <t>PT1585628-T001</t>
  </si>
  <si>
    <t>PT1592334</t>
  </si>
  <si>
    <t>pick sai code: 8935297105409 - 2</t>
  </si>
  <si>
    <t>PT1586048</t>
  </si>
  <si>
    <t>TRBCLD6022</t>
  </si>
  <si>
    <t>TO225213</t>
  </si>
  <si>
    <t>PT1585899</t>
  </si>
  <si>
    <t>TRBA1635727</t>
  </si>
  <si>
    <t>TO225241</t>
  </si>
  <si>
    <t>PT1587212</t>
  </si>
  <si>
    <t>TRBA1635729</t>
  </si>
  <si>
    <t>TO225253</t>
  </si>
  <si>
    <t>pick sai code: 8936012063363 - 5</t>
  </si>
  <si>
    <t>PT1585877</t>
  </si>
  <si>
    <t>TRBA1365725</t>
  </si>
  <si>
    <t>PT1586600</t>
  </si>
  <si>
    <t>TRBA1365728</t>
  </si>
  <si>
    <t>PT1586595</t>
  </si>
  <si>
    <t>PT1586061</t>
  </si>
  <si>
    <t>TRBNDH036</t>
  </si>
  <si>
    <t>PT1588493</t>
  </si>
  <si>
    <t>TRBNDH042</t>
  </si>
  <si>
    <t>TRBNDH5700</t>
  </si>
  <si>
    <t>pick sai code: 8938525186072 - 2</t>
  </si>
  <si>
    <t>TRBNDH5702</t>
  </si>
  <si>
    <t>PT1587390</t>
  </si>
  <si>
    <t>PT1588488</t>
  </si>
  <si>
    <t>TRBNDH5703</t>
  </si>
  <si>
    <t>PT1587448</t>
  </si>
  <si>
    <t>TRBNDH5706</t>
  </si>
  <si>
    <t>TRBNDH5709</t>
  </si>
  <si>
    <t>TRBNDH5711</t>
  </si>
  <si>
    <t>PT1587318</t>
  </si>
  <si>
    <t>PT1590251</t>
  </si>
  <si>
    <t>PT1590251-T001</t>
  </si>
  <si>
    <t>DC pick rớt mã 56/57 ST - 98%</t>
  </si>
  <si>
    <t>DC pick rớt mã 32/34 ST - 94%</t>
  </si>
  <si>
    <t>DC pick rớt mã 70/71 ST - 99%</t>
  </si>
  <si>
    <t>DC pick rớt mã 27/28 ST - 96%</t>
  </si>
  <si>
    <t>DC pick rớt mã 18/19 ST - 95%</t>
  </si>
  <si>
    <t>DC pick rớt mã 32/33 ST - 97%</t>
  </si>
  <si>
    <t>DC pick rớt mã 66/67 ST - 99%</t>
  </si>
  <si>
    <t>DC pick rớt mã 86/87 ST - 99%</t>
  </si>
  <si>
    <t>DC pick rớt mã 25/26 ST - 96%</t>
  </si>
  <si>
    <t>DC pick rớt mã 62/63 ST - 98%</t>
  </si>
  <si>
    <t>PT1590700</t>
  </si>
  <si>
    <t>TRBHPD6076</t>
  </si>
  <si>
    <t>TRBHPD6077</t>
  </si>
  <si>
    <t>PT1590255</t>
  </si>
  <si>
    <t>PT1590255-T001</t>
  </si>
  <si>
    <t>DC pick rớt mã 44/45 ST - 98%</t>
  </si>
  <si>
    <t>DC pick rớt mã 64/65 ST - 98%</t>
  </si>
  <si>
    <t>DC pick rớt mã 8/8 ST - 100%</t>
  </si>
  <si>
    <t>DC pick rớt mã 40/41 ST - 98%</t>
  </si>
  <si>
    <t>DC pick rớt mã 47/48 ST - 98%</t>
  </si>
  <si>
    <t>DC pick rớt mã 48/49 ST - 98%</t>
  </si>
  <si>
    <t>DC pick rớt mã 54/55 ST - 98%</t>
  </si>
  <si>
    <t>PT1590684</t>
  </si>
  <si>
    <t>TRBA2045962</t>
  </si>
  <si>
    <t>TRBA2095964</t>
  </si>
  <si>
    <t>TRBA2095974</t>
  </si>
  <si>
    <t>TRBATRBA20959612095033</t>
  </si>
  <si>
    <t>PT1590294</t>
  </si>
  <si>
    <t>PT1590294-T001</t>
  </si>
  <si>
    <t>DC pick rớt mã 30/31 ST - 97%</t>
  </si>
  <si>
    <t>DC pick rớt mã 19/21 ST - 90%</t>
  </si>
  <si>
    <t>DC pick rớt mã 50/50 ST - 100%</t>
  </si>
  <si>
    <t>DC pick rớt mã 44/44 ST - 100%</t>
  </si>
  <si>
    <t>DC pick rớt mã 16/16 ST - 100%</t>
  </si>
  <si>
    <t>DC pick rớt mã 10/11 ST - 91%</t>
  </si>
  <si>
    <t>PT1590597</t>
  </si>
  <si>
    <t>TRBA1015091</t>
  </si>
  <si>
    <t>PT1590257</t>
  </si>
  <si>
    <t>PT1590257-T001</t>
  </si>
  <si>
    <t>DC pick rớt mã 50/53 ST - 94%</t>
  </si>
  <si>
    <t>DC pick rớt mã 51/52 ST - 98%</t>
  </si>
  <si>
    <t>DC pick rớt mã 29/30 ST - 97%</t>
  </si>
  <si>
    <t>DC pick rớt mã 42/43 ST - 98%</t>
  </si>
  <si>
    <t>DC pick rớt mã 34/35 ST - 97%</t>
  </si>
  <si>
    <t>DC pick rớt mã 50/51 ST - 98%</t>
  </si>
  <si>
    <t>DC pick rớt mã 30/32 ST - 94%</t>
  </si>
  <si>
    <t>DC pick rớt mã 17/18 ST - 94%</t>
  </si>
  <si>
    <t>DC pick rớt mã 9/9 ST - 100%</t>
  </si>
  <si>
    <t>PT1590664</t>
  </si>
  <si>
    <t>PT1590664-T001</t>
  </si>
  <si>
    <t>PT1591844</t>
  </si>
  <si>
    <t>PT1590297</t>
  </si>
  <si>
    <t>PT1590297-T001</t>
  </si>
  <si>
    <t>DC pick rớt mã 31/32 ST - 97%</t>
  </si>
  <si>
    <t>DC pick rớt mã 37/38 ST - 97%</t>
  </si>
  <si>
    <t>DC pick rớt mã 30/30 ST - 100%</t>
  </si>
  <si>
    <t>DC pick rớt mã 16/17 ST - 94%</t>
  </si>
  <si>
    <t>PT1590680</t>
  </si>
  <si>
    <t>TRBA1646079</t>
  </si>
  <si>
    <t>PT1590930</t>
  </si>
  <si>
    <t>PT1590260</t>
  </si>
  <si>
    <t>PT1590260-T001</t>
  </si>
  <si>
    <t>DC pick rớt mã 38/39 ST - 97%</t>
  </si>
  <si>
    <t>DC pick rớt mã 21/21 ST - 100%</t>
  </si>
  <si>
    <t>DC pick rớt mã 5/5 ST - 100%</t>
  </si>
  <si>
    <t>PT1590673</t>
  </si>
  <si>
    <t>TRBCHR192</t>
  </si>
  <si>
    <t>PT1591596</t>
  </si>
  <si>
    <t>TRBCHR199</t>
  </si>
  <si>
    <t>PT1590673-T001</t>
  </si>
  <si>
    <t>PT1591597</t>
  </si>
  <si>
    <t>PT1590210</t>
  </si>
  <si>
    <t>PT1590210-T001</t>
  </si>
  <si>
    <t>DC pick rớt mã 27/27 ST - 100%</t>
  </si>
  <si>
    <t>DC pick rớt mã 36/37 ST - 97%</t>
  </si>
  <si>
    <t>PT1590653</t>
  </si>
  <si>
    <t>TRBBCG219218</t>
  </si>
  <si>
    <t>PT1593083</t>
  </si>
  <si>
    <t>TRBBCG6078</t>
  </si>
  <si>
    <t>PT1590653-T001</t>
  </si>
  <si>
    <t>PT1590314</t>
  </si>
  <si>
    <t>PT1590314-T001</t>
  </si>
  <si>
    <t>DC pick rớt mã 14/15 ST - 93%</t>
  </si>
  <si>
    <t>DC pick rớt mã 24/25 ST - 96%</t>
  </si>
  <si>
    <t>PT1590295</t>
  </si>
  <si>
    <t>PT1590295-T001</t>
  </si>
  <si>
    <t>DC pick rớt mã 17/17 ST - 100%</t>
  </si>
  <si>
    <t>PT1590718</t>
  </si>
  <si>
    <t>TRBOPS6077</t>
  </si>
  <si>
    <t>PT1591623</t>
  </si>
  <si>
    <t>TRBOPS6080</t>
  </si>
  <si>
    <t>PT1590718-T001</t>
  </si>
  <si>
    <t>PT1590296</t>
  </si>
  <si>
    <t>PT1590296-T001</t>
  </si>
  <si>
    <t>PT1590259</t>
  </si>
  <si>
    <t>PT1590259-T001</t>
  </si>
  <si>
    <t>PT1590648</t>
  </si>
  <si>
    <t>TRBA1176076</t>
  </si>
  <si>
    <t>PT1590672</t>
  </si>
  <si>
    <t>TRBPHG6133</t>
  </si>
  <si>
    <t>PT1591323</t>
  </si>
  <si>
    <t>TRBPHG6411</t>
  </si>
  <si>
    <t>PT1590693</t>
  </si>
  <si>
    <t>TRBA2025701</t>
  </si>
  <si>
    <t>TRBA2025706</t>
  </si>
  <si>
    <t>PT1590554</t>
  </si>
  <si>
    <t>TRBQ505709</t>
  </si>
  <si>
    <t>PT1590583</t>
  </si>
  <si>
    <t>TRBA1405703</t>
  </si>
  <si>
    <t>PT1591403</t>
  </si>
  <si>
    <t>PT1590558</t>
  </si>
  <si>
    <t>TRBMZ26419</t>
  </si>
  <si>
    <t>TRBMZ26421</t>
  </si>
  <si>
    <t>PT1590698</t>
  </si>
  <si>
    <t>TRBA1845703</t>
  </si>
  <si>
    <t>PT1590565</t>
  </si>
  <si>
    <t>TRBA139506</t>
  </si>
  <si>
    <t>PT1590538</t>
  </si>
  <si>
    <t>TRBA221180</t>
  </si>
  <si>
    <t>PT1590644</t>
  </si>
  <si>
    <t>TRBA134415</t>
  </si>
  <si>
    <t>TRBA134421</t>
  </si>
  <si>
    <t>PT1590581</t>
  </si>
  <si>
    <t>TRBNTU423</t>
  </si>
  <si>
    <t>PT1590575</t>
  </si>
  <si>
    <t>TRBDS75014</t>
  </si>
  <si>
    <t>TRBDS76076</t>
  </si>
  <si>
    <t>PT1590610</t>
  </si>
  <si>
    <t>TRBEH3222</t>
  </si>
  <si>
    <t>PT1590658</t>
  </si>
  <si>
    <t>TRBPKD6079</t>
  </si>
  <si>
    <t>PT1590508</t>
  </si>
  <si>
    <t>TRBBQI191</t>
  </si>
  <si>
    <t>PT1591194</t>
  </si>
  <si>
    <t>TRBBQI200</t>
  </si>
  <si>
    <t>TRBBQI6406</t>
  </si>
  <si>
    <t>PT1590593</t>
  </si>
  <si>
    <t>TRBNTO6076</t>
  </si>
  <si>
    <t>TRBNTO6079</t>
  </si>
  <si>
    <t>TRBNTO6253</t>
  </si>
  <si>
    <t>PT1590271</t>
  </si>
  <si>
    <t>PT1590271-T001</t>
  </si>
  <si>
    <t>PT1590651</t>
  </si>
  <si>
    <t>TRBA1135011</t>
  </si>
  <si>
    <t>TRBA113766</t>
  </si>
  <si>
    <t>PT1590233</t>
  </si>
  <si>
    <t>PT1590233-T001</t>
  </si>
  <si>
    <t>DC pick rớt mã 6/6 ST - 100%</t>
  </si>
  <si>
    <t>DC pick rớt mã 4/4 ST - 100%</t>
  </si>
  <si>
    <t>DC pick rớt mã 13/13 ST - 100%</t>
  </si>
  <si>
    <t>PT1590663</t>
  </si>
  <si>
    <t>TRBNVD6109</t>
  </si>
  <si>
    <t>PT1590319</t>
  </si>
  <si>
    <t>PT1590319-T001</t>
  </si>
  <si>
    <t>DC pick rớt mã 19/20 ST - 95%</t>
  </si>
  <si>
    <t>PT1590621</t>
  </si>
  <si>
    <t>TRBA115220</t>
  </si>
  <si>
    <t>PT1591809</t>
  </si>
  <si>
    <t>PT1590287</t>
  </si>
  <si>
    <t>PT1590287-T001</t>
  </si>
  <si>
    <t>DC pick rớt mã 5/6 ST - 83%</t>
  </si>
  <si>
    <t>PT1590592</t>
  </si>
  <si>
    <t>TRBVHT6078</t>
  </si>
  <si>
    <t>PT1590592-T001</t>
  </si>
  <si>
    <t>PT1590266</t>
  </si>
  <si>
    <t>PT1590266-T001</t>
  </si>
  <si>
    <t>DC pick rớt mã 6/7 ST - 86%</t>
  </si>
  <si>
    <t>PT1590264</t>
  </si>
  <si>
    <t>PT1590264-T001</t>
  </si>
  <si>
    <t>DC pick rớt mã 11/11 ST - 100%</t>
  </si>
  <si>
    <t>PT1590531</t>
  </si>
  <si>
    <t>TRBVTG6202</t>
  </si>
  <si>
    <t>TRBVTG6273</t>
  </si>
  <si>
    <t>PT1590557</t>
  </si>
  <si>
    <t>TRBNHG661</t>
  </si>
  <si>
    <t>PT1590577</t>
  </si>
  <si>
    <t>TRBTNT664</t>
  </si>
  <si>
    <t>PT1590675</t>
  </si>
  <si>
    <t>TRBA151202</t>
  </si>
  <si>
    <t>PT1590530</t>
  </si>
  <si>
    <t>TRBNVK506</t>
  </si>
  <si>
    <t>TRBNVK5729</t>
  </si>
  <si>
    <t>PT1590567</t>
  </si>
  <si>
    <t>TRBLVT6261</t>
  </si>
  <si>
    <t>TRBVPC6254</t>
  </si>
  <si>
    <t>PT1590518</t>
  </si>
  <si>
    <t>TRBA2015602</t>
  </si>
  <si>
    <t>TRBA2015612</t>
  </si>
  <si>
    <t>PT1590536</t>
  </si>
  <si>
    <t>TRBNKM6225</t>
  </si>
  <si>
    <t>TRBNKM6228</t>
  </si>
  <si>
    <t>PT1590521</t>
  </si>
  <si>
    <t>TRBDQH6251</t>
  </si>
  <si>
    <t>PT1590697</t>
  </si>
  <si>
    <t>TRBPVB205</t>
  </si>
  <si>
    <t>PT1591668</t>
  </si>
  <si>
    <t>TRBPVB5701</t>
  </si>
  <si>
    <t>TRBPVB6294</t>
  </si>
  <si>
    <t>TRBPVB6298</t>
  </si>
  <si>
    <t>PT1590709</t>
  </si>
  <si>
    <t>TRBA2245708</t>
  </si>
  <si>
    <t>PT1590219</t>
  </si>
  <si>
    <t>PT1590219-T001</t>
  </si>
  <si>
    <t>DC pick rớt mã 10/10 ST - 100%</t>
  </si>
  <si>
    <t>DC pick rớt mã 3/3 ST - 100%</t>
  </si>
  <si>
    <t>PT1590528</t>
  </si>
  <si>
    <t>TRBLVL6080</t>
  </si>
  <si>
    <t>TRBLVL6252</t>
  </si>
  <si>
    <t>TRBLVL6257</t>
  </si>
  <si>
    <t>TRBLVL6259</t>
  </si>
  <si>
    <t>PT1590312</t>
  </si>
  <si>
    <t>PT1590312-T001</t>
  </si>
  <si>
    <t>PT1590282</t>
  </si>
  <si>
    <t>PT1590282-T001</t>
  </si>
  <si>
    <t>PT1590525</t>
  </si>
  <si>
    <t>TRBA104769</t>
  </si>
  <si>
    <t>PT1590269</t>
  </si>
  <si>
    <t>PT1590269-T001</t>
  </si>
  <si>
    <t>PT1590665</t>
  </si>
  <si>
    <t>PT1590243</t>
  </si>
  <si>
    <t>PT1590243-T001</t>
  </si>
  <si>
    <t>PT1590695</t>
  </si>
  <si>
    <t>TRBA161180</t>
  </si>
  <si>
    <t>PT1590239</t>
  </si>
  <si>
    <t>PT1590239-T001</t>
  </si>
  <si>
    <t>PT1590313</t>
  </si>
  <si>
    <t>PT1590313-T001</t>
  </si>
  <si>
    <t>PT1590671</t>
  </si>
  <si>
    <t>TRBSSR5005</t>
  </si>
  <si>
    <t>TRBSSR6078</t>
  </si>
  <si>
    <t>PT1592069</t>
  </si>
  <si>
    <t>PT1590671-T001</t>
  </si>
  <si>
    <t>PT1590640</t>
  </si>
  <si>
    <t>TRBNTN202</t>
  </si>
  <si>
    <t>TRBNTN5704</t>
  </si>
  <si>
    <t>PT1591287</t>
  </si>
  <si>
    <t>TRBNTN5709</t>
  </si>
  <si>
    <t>PT1590725</t>
  </si>
  <si>
    <t>TRBA2233013</t>
  </si>
  <si>
    <t>TRBA2235702</t>
  </si>
  <si>
    <t>PT1590628</t>
  </si>
  <si>
    <t>TRBA1756080</t>
  </si>
  <si>
    <t>PT1591257</t>
  </si>
  <si>
    <t>PT1590608</t>
  </si>
  <si>
    <t>TRBA1066078</t>
  </si>
  <si>
    <t>TRBA1066080</t>
  </si>
  <si>
    <t>TRBA1066415</t>
  </si>
  <si>
    <t>TRBA1066417</t>
  </si>
  <si>
    <t>TRBA1066418</t>
  </si>
  <si>
    <t>TRBA1066421</t>
  </si>
  <si>
    <t>PT1590256</t>
  </si>
  <si>
    <t>PT1590256-T001</t>
  </si>
  <si>
    <t>PT1590563</t>
  </si>
  <si>
    <t>TRBKDG504</t>
  </si>
  <si>
    <t>TRBKDG761</t>
  </si>
  <si>
    <t>TRBKDG766</t>
  </si>
  <si>
    <t>PT1590267</t>
  </si>
  <si>
    <t>PT1590267-T001</t>
  </si>
  <si>
    <t>PT1590721</t>
  </si>
  <si>
    <t>TRBA136210</t>
  </si>
  <si>
    <t>PT1591212</t>
  </si>
  <si>
    <t>PT1590244</t>
  </si>
  <si>
    <t>PT1590244-T001</t>
  </si>
  <si>
    <t>PT1590537</t>
  </si>
  <si>
    <t>TRBEHS661</t>
  </si>
  <si>
    <t>TRBHTC010</t>
  </si>
  <si>
    <t>PT1590584</t>
  </si>
  <si>
    <t>TRBA1266077</t>
  </si>
  <si>
    <t>TRBA1266079</t>
  </si>
  <si>
    <t>TRBA126667</t>
  </si>
  <si>
    <t>PT1590265</t>
  </si>
  <si>
    <t>PT1590265-T001</t>
  </si>
  <si>
    <t>PT1590516</t>
  </si>
  <si>
    <t>TRBKHI6264</t>
  </si>
  <si>
    <t>TRBKHI6268</t>
  </si>
  <si>
    <t>PT1590238</t>
  </si>
  <si>
    <t>PT1590238-T001</t>
  </si>
  <si>
    <t>PT1590685</t>
  </si>
  <si>
    <t>TRBA1945005</t>
  </si>
  <si>
    <t>PT1590712</t>
  </si>
  <si>
    <t>TRBA2185711</t>
  </si>
  <si>
    <t>PT1590625</t>
  </si>
  <si>
    <t>TRBA1215708</t>
  </si>
  <si>
    <t>TRBA1595007</t>
  </si>
  <si>
    <t>PT1590564</t>
  </si>
  <si>
    <t>TRBCLN6080</t>
  </si>
  <si>
    <t>TRBCLN6251</t>
  </si>
  <si>
    <t>PT1590635</t>
  </si>
  <si>
    <t>TRBA160510</t>
  </si>
  <si>
    <t>PT1590202</t>
  </si>
  <si>
    <t>PT1590202-T001</t>
  </si>
  <si>
    <t>PT1590639</t>
  </si>
  <si>
    <t>TRBERT6418</t>
  </si>
  <si>
    <t>PT1590304</t>
  </si>
  <si>
    <t>PT1590304-T001</t>
  </si>
  <si>
    <t>PT1590544</t>
  </si>
  <si>
    <t>TRBLVN5708</t>
  </si>
  <si>
    <t>PT1590722</t>
  </si>
  <si>
    <t>TRBA132001</t>
  </si>
  <si>
    <t>PT1590208</t>
  </si>
  <si>
    <t>PT1590208-T001</t>
  </si>
  <si>
    <t>PT1590715</t>
  </si>
  <si>
    <t>TRBA1095971</t>
  </si>
  <si>
    <t>PT1590206</t>
  </si>
  <si>
    <t>PT1590206-T001</t>
  </si>
  <si>
    <t>PT1590691</t>
  </si>
  <si>
    <t>TRBA220506</t>
  </si>
  <si>
    <t>PT1590247</t>
  </si>
  <si>
    <t>PT1590247-T001</t>
  </si>
  <si>
    <t>PT1590570</t>
  </si>
  <si>
    <t>TRBA1295093</t>
  </si>
  <si>
    <t>TRBA1296076</t>
  </si>
  <si>
    <t>PT1590263</t>
  </si>
  <si>
    <t>PT1590263-T001</t>
  </si>
  <si>
    <t>PT1590668</t>
  </si>
  <si>
    <t>TRBPHL6077</t>
  </si>
  <si>
    <t>PT1590543</t>
  </si>
  <si>
    <t>TRBTMY6080</t>
  </si>
  <si>
    <t>PT1591545</t>
  </si>
  <si>
    <t>PT1591671</t>
  </si>
  <si>
    <t>PT1591690</t>
  </si>
  <si>
    <t>TRBTMY6253</t>
  </si>
  <si>
    <t>TRBTMY6258</t>
  </si>
  <si>
    <t>TRBTMY6260</t>
  </si>
  <si>
    <t>TRBTMY6261</t>
  </si>
  <si>
    <t>TRBTMY6266</t>
  </si>
  <si>
    <t>PT1591650</t>
  </si>
  <si>
    <t>TRBTMY6267</t>
  </si>
  <si>
    <t>PT1591588</t>
  </si>
  <si>
    <t>TRBTMY6268</t>
  </si>
  <si>
    <t>PT1591624</t>
  </si>
  <si>
    <t>PT1590543-T001</t>
  </si>
  <si>
    <t>PT1590309</t>
  </si>
  <si>
    <t>PT1590309-T001</t>
  </si>
  <si>
    <t>PT1590220</t>
  </si>
  <si>
    <t>PT1590220-T001</t>
  </si>
  <si>
    <t>PT1590669</t>
  </si>
  <si>
    <t>TRBBVB6079</t>
  </si>
  <si>
    <t>PT1590236</t>
  </si>
  <si>
    <t>PT1590236-T001</t>
  </si>
  <si>
    <t>PT1590645</t>
  </si>
  <si>
    <t>TRBNTT6080</t>
  </si>
  <si>
    <t>TRBNTT6252</t>
  </si>
  <si>
    <t>TRBNTT6406</t>
  </si>
  <si>
    <t>PT1590204</t>
  </si>
  <si>
    <t>PT1590204-T001</t>
  </si>
  <si>
    <t>DC pick rớt mã 2/2 ST - 100%</t>
  </si>
  <si>
    <t>PT1590586</t>
  </si>
  <si>
    <t>PT1590246</t>
  </si>
  <si>
    <t>PT1590246-T001</t>
  </si>
  <si>
    <t>PT1590284</t>
  </si>
  <si>
    <t>PT1590284-T001</t>
  </si>
  <si>
    <t>PT1590589</t>
  </si>
  <si>
    <t>TRBLTC5019</t>
  </si>
  <si>
    <t>PT1590226</t>
  </si>
  <si>
    <t>PT1590226-T001</t>
  </si>
  <si>
    <t>PT1590217</t>
  </si>
  <si>
    <t>PT1590217-T001</t>
  </si>
  <si>
    <t>PT1590687</t>
  </si>
  <si>
    <t>TRBSCV514</t>
  </si>
  <si>
    <t>TRBSCV5961</t>
  </si>
  <si>
    <t>PT1590662</t>
  </si>
  <si>
    <t>TRBHLR418</t>
  </si>
  <si>
    <t>PT1590242</t>
  </si>
  <si>
    <t>PT1590242-T001</t>
  </si>
  <si>
    <t>PT1590288</t>
  </si>
  <si>
    <t>PT1590288-T001</t>
  </si>
  <si>
    <t>PT1590683</t>
  </si>
  <si>
    <t>TRBRVS5727</t>
  </si>
  <si>
    <t>TRBRVS6269</t>
  </si>
  <si>
    <t>TRBRVS7069</t>
  </si>
  <si>
    <t>TRBRVS911</t>
  </si>
  <si>
    <t>PT1590234</t>
  </si>
  <si>
    <t>PT1590234-T001</t>
  </si>
  <si>
    <t>PT1590534</t>
  </si>
  <si>
    <t>TRBPTN198</t>
  </si>
  <si>
    <t>PT1590280</t>
  </si>
  <si>
    <t>PT1590280-T001</t>
  </si>
  <si>
    <t>PT1590580</t>
  </si>
  <si>
    <t>TRBQ7R6080</t>
  </si>
  <si>
    <t>TRBQ7R6265</t>
  </si>
  <si>
    <t>PT1590218</t>
  </si>
  <si>
    <t>PT1590218-T001</t>
  </si>
  <si>
    <t>PT1590212</t>
  </si>
  <si>
    <t>PT1590212-T001</t>
  </si>
  <si>
    <t>PT1590560</t>
  </si>
  <si>
    <t>TRBECG6268</t>
  </si>
  <si>
    <t>PT1591290</t>
  </si>
  <si>
    <t>TRBECG913</t>
  </si>
  <si>
    <t>TRBECG914</t>
  </si>
  <si>
    <t>TRBECG916</t>
  </si>
  <si>
    <t>TRBECG922</t>
  </si>
  <si>
    <t>PT1591324</t>
  </si>
  <si>
    <t>PT1590661</t>
  </si>
  <si>
    <t>TRBA1415701</t>
  </si>
  <si>
    <t>TRBA1415708</t>
  </si>
  <si>
    <t>PT1591017</t>
  </si>
  <si>
    <t>TRBA1415709</t>
  </si>
  <si>
    <t>PT1590562</t>
  </si>
  <si>
    <t>TRBPGS6078</t>
  </si>
  <si>
    <t>TRBPGS6266</t>
  </si>
  <si>
    <t>PT1590523</t>
  </si>
  <si>
    <t>TRBA1145016</t>
  </si>
  <si>
    <t>TRBA1145017</t>
  </si>
  <si>
    <t>PT1590199</t>
  </si>
  <si>
    <t>PT1590199-T001</t>
  </si>
  <si>
    <t>DC pick rớt mã 7/8 ST - 88%</t>
  </si>
  <si>
    <t>DC pick rớt mã 2/3 ST - 67%</t>
  </si>
  <si>
    <t>PT1590504</t>
  </si>
  <si>
    <t>TRBA2345803</t>
  </si>
  <si>
    <t>TRBA2345810</t>
  </si>
  <si>
    <t>TRBA2345822</t>
  </si>
  <si>
    <t>TRBA2346033</t>
  </si>
  <si>
    <t>TRBA2355815</t>
  </si>
  <si>
    <t>TRBA2355816</t>
  </si>
  <si>
    <t>TRBA2355822</t>
  </si>
  <si>
    <t>PT1590696</t>
  </si>
  <si>
    <t>TRBA1315710</t>
  </si>
  <si>
    <t>PT1591935</t>
  </si>
  <si>
    <t>PT1590696-T001</t>
  </si>
  <si>
    <t>PT1591918</t>
  </si>
  <si>
    <t>PT1590641</t>
  </si>
  <si>
    <t>TRBDMR520</t>
  </si>
  <si>
    <t>TRBDMR524</t>
  </si>
  <si>
    <t>TRBDMR5710</t>
  </si>
  <si>
    <t>PT1590254</t>
  </si>
  <si>
    <t>PT1590254-T001</t>
  </si>
  <si>
    <t>PT1590676</t>
  </si>
  <si>
    <t>TRBNVT408</t>
  </si>
  <si>
    <t>PT1590229</t>
  </si>
  <si>
    <t>PT1590229-T001</t>
  </si>
  <si>
    <t>PT1590566</t>
  </si>
  <si>
    <t>TRBA112180</t>
  </si>
  <si>
    <t>TRBA112187</t>
  </si>
  <si>
    <t>PT1590540</t>
  </si>
  <si>
    <t>TRBHHG6251</t>
  </si>
  <si>
    <t>PT1590540-T001</t>
  </si>
  <si>
    <t>PT1591822</t>
  </si>
  <si>
    <t>PT1590573</t>
  </si>
  <si>
    <t>TRBA1206254</t>
  </si>
  <si>
    <t>TRBA1206259</t>
  </si>
  <si>
    <t>TRBA1206262</t>
  </si>
  <si>
    <t>TRBA120766</t>
  </si>
  <si>
    <t>PT1590647</t>
  </si>
  <si>
    <t>TRBA1185000</t>
  </si>
  <si>
    <t>TRBA1185005</t>
  </si>
  <si>
    <t>PT1590533</t>
  </si>
  <si>
    <t>TRBTSO6019</t>
  </si>
  <si>
    <t>PT1592193</t>
  </si>
  <si>
    <t>TRBTSO6076</t>
  </si>
  <si>
    <t/>
  </si>
  <si>
    <t>TRBTSO6078</t>
  </si>
  <si>
    <t>TRBTSO7049</t>
  </si>
  <si>
    <t>PT1591994</t>
  </si>
  <si>
    <t>PT1590533-T001</t>
  </si>
  <si>
    <t>PT1590569</t>
  </si>
  <si>
    <t>TRBA1106076</t>
  </si>
  <si>
    <t>TRBA1106266</t>
  </si>
  <si>
    <t>TRBA1106267</t>
  </si>
  <si>
    <t>TRBA1106268</t>
  </si>
  <si>
    <t>PT1590569-T001</t>
  </si>
  <si>
    <t>PT1590556</t>
  </si>
  <si>
    <t>TRBNVQ505</t>
  </si>
  <si>
    <t>TRBNVQ511</t>
  </si>
  <si>
    <t>TRBNVQ6076</t>
  </si>
  <si>
    <t>TRBNVQ6077</t>
  </si>
  <si>
    <t>PT1590311</t>
  </si>
  <si>
    <t>PT1590311-T001</t>
  </si>
  <si>
    <t>PT1590588</t>
  </si>
  <si>
    <t>TRBPPZ653</t>
  </si>
  <si>
    <t>TRBPPZ659</t>
  </si>
  <si>
    <t>PT1590622</t>
  </si>
  <si>
    <t>TRBHNG6275</t>
  </si>
  <si>
    <t>PT1590232</t>
  </si>
  <si>
    <t>PT1590232-T001</t>
  </si>
  <si>
    <t>PT1590551</t>
  </si>
  <si>
    <t>TRBD106079</t>
  </si>
  <si>
    <t>PT1590632</t>
  </si>
  <si>
    <t>TRBHHM504</t>
  </si>
  <si>
    <t>PT1590509</t>
  </si>
  <si>
    <t>TRBHHT5087</t>
  </si>
  <si>
    <t>PT1590623</t>
  </si>
  <si>
    <t>TRBLTRBLVY6266VY6256</t>
  </si>
  <si>
    <t>TRBLVY6006</t>
  </si>
  <si>
    <t>PT1591127</t>
  </si>
  <si>
    <t>TRBLVY6011</t>
  </si>
  <si>
    <t>PT1591217</t>
  </si>
  <si>
    <t>TRBLVY6076</t>
  </si>
  <si>
    <t>TRBLVY6206</t>
  </si>
  <si>
    <t>TRBLVY6209</t>
  </si>
  <si>
    <t>PT1591282</t>
  </si>
  <si>
    <t>TRBLVY6266</t>
  </si>
  <si>
    <t>PT1590623-T001</t>
  </si>
  <si>
    <t>PT1591147</t>
  </si>
  <si>
    <t>PT1590200</t>
  </si>
  <si>
    <t>PT1590200-T001</t>
  </si>
  <si>
    <t>PT1590505</t>
  </si>
  <si>
    <t>TRBA2045973</t>
  </si>
  <si>
    <t>TRBA2345809</t>
  </si>
  <si>
    <t>PT1591534</t>
  </si>
  <si>
    <t>TRBA2345813</t>
  </si>
  <si>
    <t>TRBA2345816</t>
  </si>
  <si>
    <t>TRBA2345817</t>
  </si>
  <si>
    <t>PT1591920</t>
  </si>
  <si>
    <t>TRBA2345818</t>
  </si>
  <si>
    <t>TRBA2345819</t>
  </si>
  <si>
    <t>TRBA2345974</t>
  </si>
  <si>
    <t>TRBA2355802</t>
  </si>
  <si>
    <t>TRBA2355804</t>
  </si>
  <si>
    <t>TRBA2355817</t>
  </si>
  <si>
    <t>TRBA2355951</t>
  </si>
  <si>
    <t>PT1591842</t>
  </si>
  <si>
    <t>TRBA2355959</t>
  </si>
  <si>
    <t>TRBA2355968</t>
  </si>
  <si>
    <t>TRBA2355970</t>
  </si>
  <si>
    <t>TRBA2355973</t>
  </si>
  <si>
    <t>TRBA2355974</t>
  </si>
  <si>
    <t>PT1591577</t>
  </si>
  <si>
    <t>PT1591723</t>
  </si>
  <si>
    <t>TRBA2356027</t>
  </si>
  <si>
    <t>PT1591825</t>
  </si>
  <si>
    <t>TRBA2356029</t>
  </si>
  <si>
    <t>PT1590505-T001</t>
  </si>
  <si>
    <t>PT1590552</t>
  </si>
  <si>
    <t>TRBA196202</t>
  </si>
  <si>
    <t>TRBA196204</t>
  </si>
  <si>
    <t>PT1590527</t>
  </si>
  <si>
    <t>TRBCLG5006</t>
  </si>
  <si>
    <t>TRBCLG5010</t>
  </si>
  <si>
    <t>TRBCLG5013</t>
  </si>
  <si>
    <t>PT1590604</t>
  </si>
  <si>
    <t>TRBA1996079</t>
  </si>
  <si>
    <t>PT1590637</t>
  </si>
  <si>
    <t>TRBA170161</t>
  </si>
  <si>
    <t>TRBA1705708</t>
  </si>
  <si>
    <t>PT1590617</t>
  </si>
  <si>
    <t>TRBA1695706</t>
  </si>
  <si>
    <t>PT1590708</t>
  </si>
  <si>
    <t>TRBHMN6288</t>
  </si>
  <si>
    <t>TRBHMN6292</t>
  </si>
  <si>
    <t>TRBHMN6294</t>
  </si>
  <si>
    <t>PT1590318</t>
  </si>
  <si>
    <t>PT1590318-T001</t>
  </si>
  <si>
    <t>PT1590626</t>
  </si>
  <si>
    <t>TRBACU414</t>
  </si>
  <si>
    <t>PT1590316</t>
  </si>
  <si>
    <t>PT1590316-T001</t>
  </si>
  <si>
    <t>PT1590250</t>
  </si>
  <si>
    <t>PT1590250-T001</t>
  </si>
  <si>
    <t>PT1590231</t>
  </si>
  <si>
    <t>PT1590231-T001</t>
  </si>
  <si>
    <t>PT1590596</t>
  </si>
  <si>
    <t>TRBTHN6253</t>
  </si>
  <si>
    <t>PT1590215</t>
  </si>
  <si>
    <t>PT1590215-T001</t>
  </si>
  <si>
    <t>PT1590524</t>
  </si>
  <si>
    <t>TRBA107422</t>
  </si>
  <si>
    <t>TRBA107423</t>
  </si>
  <si>
    <t>PT1590292</t>
  </si>
  <si>
    <t>PT1590292-T001</t>
  </si>
  <si>
    <t>PT1590704</t>
  </si>
  <si>
    <t>TRBA119403</t>
  </si>
  <si>
    <t>PT1590224</t>
  </si>
  <si>
    <t>PT1590224-T001</t>
  </si>
  <si>
    <t>PT1590713</t>
  </si>
  <si>
    <t>TRBA156252</t>
  </si>
  <si>
    <t>TRBA1566077</t>
  </si>
  <si>
    <t>PT1590303</t>
  </si>
  <si>
    <t>PT1590303-T001</t>
  </si>
  <si>
    <t>PT1590207</t>
  </si>
  <si>
    <t>PT1590207-T001</t>
  </si>
  <si>
    <t>PT1590587</t>
  </si>
  <si>
    <t>TRBA125401</t>
  </si>
  <si>
    <t>PT1590248</t>
  </si>
  <si>
    <t>PT1590248-T001</t>
  </si>
  <si>
    <t>PT1590690</t>
  </si>
  <si>
    <t>TRBA102003</t>
  </si>
  <si>
    <t>PT1590270</t>
  </si>
  <si>
    <t>PT1590270-T001</t>
  </si>
  <si>
    <t>PT1590281</t>
  </si>
  <si>
    <t>PT1590281-T001</t>
  </si>
  <si>
    <t>PT1590574</t>
  </si>
  <si>
    <t>TRBNDH6255</t>
  </si>
  <si>
    <t>TRBNDH6263</t>
  </si>
  <si>
    <t>TRBNDH6265</t>
  </si>
  <si>
    <t>TRBNDH654</t>
  </si>
  <si>
    <t>PT1590289</t>
  </si>
  <si>
    <t>PT1590289-T001</t>
  </si>
  <si>
    <t>PT1590307</t>
  </si>
  <si>
    <t>PT1590307-T001</t>
  </si>
  <si>
    <t>PT1590539</t>
  </si>
  <si>
    <t>TRBNTD157</t>
  </si>
  <si>
    <t>TRBNTD5001</t>
  </si>
  <si>
    <t>PT1590272</t>
  </si>
  <si>
    <t>PT1590272-T001</t>
  </si>
  <si>
    <t>PT1590579</t>
  </si>
  <si>
    <t>TRBHTN6080</t>
  </si>
  <si>
    <t>TRBHTN6294</t>
  </si>
  <si>
    <t>PT1590277</t>
  </si>
  <si>
    <t>PT1590277-T001</t>
  </si>
  <si>
    <t>PT1590216</t>
  </si>
  <si>
    <t>PT1590216-T001</t>
  </si>
  <si>
    <t>PT1590607</t>
  </si>
  <si>
    <t>TRBLVH512</t>
  </si>
  <si>
    <t>TRBLVH513</t>
  </si>
  <si>
    <t>TRBLVH523</t>
  </si>
  <si>
    <t>TRBLVH524</t>
  </si>
  <si>
    <t>PT1591804</t>
  </si>
  <si>
    <t>TRBLVH6076</t>
  </si>
  <si>
    <t>TRBLVH6078</t>
  </si>
  <si>
    <t>PT1590607-T001</t>
  </si>
  <si>
    <t>PT1591553</t>
  </si>
  <si>
    <t>PT1590315</t>
  </si>
  <si>
    <t>PT1590315-T001</t>
  </si>
  <si>
    <t>PT1590227</t>
  </si>
  <si>
    <t>PT1590227-T001</t>
  </si>
  <si>
    <t>PT1590634</t>
  </si>
  <si>
    <t>TRBA1176079</t>
  </si>
  <si>
    <t>TRBA1235002</t>
  </si>
  <si>
    <t>TRBA1235017</t>
  </si>
  <si>
    <t>PT1590285</t>
  </si>
  <si>
    <t>PT1590285-T001</t>
  </si>
  <si>
    <t>PT1590630</t>
  </si>
  <si>
    <t>TRBNDT154</t>
  </si>
  <si>
    <t>TRBNDT190</t>
  </si>
  <si>
    <t>TRBNDT194</t>
  </si>
  <si>
    <t>PT1590293</t>
  </si>
  <si>
    <t>PT1590293-T001</t>
  </si>
  <si>
    <t>PT1590291</t>
  </si>
  <si>
    <t>PT1590291-T001</t>
  </si>
  <si>
    <t>PT1590553</t>
  </si>
  <si>
    <t>TRBA130523</t>
  </si>
  <si>
    <t>TRBA130651</t>
  </si>
  <si>
    <t>PT1590317</t>
  </si>
  <si>
    <t>PT1590317-T001</t>
  </si>
  <si>
    <t>PT1590717</t>
  </si>
  <si>
    <t>TRBTNO5707</t>
  </si>
  <si>
    <t>PT1590278</t>
  </si>
  <si>
    <t>PT1590278-T001</t>
  </si>
  <si>
    <t>PT1590609</t>
  </si>
  <si>
    <t>TRBDXH6076</t>
  </si>
  <si>
    <t>PT1591082</t>
  </si>
  <si>
    <t>TRBDXH6077</t>
  </si>
  <si>
    <t>PT1591073</t>
  </si>
  <si>
    <t>TRBDXH6078</t>
  </si>
  <si>
    <t>TRBDXH6079</t>
  </si>
  <si>
    <t>TRBDXH6080</t>
  </si>
  <si>
    <t>PT1591102</t>
  </si>
  <si>
    <t>TRBDXH753</t>
  </si>
  <si>
    <t>PT1590609-T001</t>
  </si>
  <si>
    <t>PT1591117</t>
  </si>
  <si>
    <t>PT1590276</t>
  </si>
  <si>
    <t>PT1590276-T001</t>
  </si>
  <si>
    <t>PT1590253</t>
  </si>
  <si>
    <t>PT1590253-T001</t>
  </si>
  <si>
    <t>PT1590670</t>
  </si>
  <si>
    <t>TRBQHG6078</t>
  </si>
  <si>
    <t>TRBQHG6252</t>
  </si>
  <si>
    <t>TRBQHG6255</t>
  </si>
  <si>
    <t>TRBQHG6268</t>
  </si>
  <si>
    <t>PT1590299</t>
  </si>
  <si>
    <t>PT1590299-T001</t>
  </si>
  <si>
    <t>PT1590274</t>
  </si>
  <si>
    <t>PT1590274-T001</t>
  </si>
  <si>
    <t>PT1590541</t>
  </si>
  <si>
    <t>TRBDS36076</t>
  </si>
  <si>
    <t>TRBDS36077</t>
  </si>
  <si>
    <t>TRBDS36101</t>
  </si>
  <si>
    <t>TRBDS36260</t>
  </si>
  <si>
    <t>TRBDS36264</t>
  </si>
  <si>
    <t>PT1590506</t>
  </si>
  <si>
    <t>TRBA2045814</t>
  </si>
  <si>
    <t>TRBA2045815</t>
  </si>
  <si>
    <t>TRBA2045822</t>
  </si>
  <si>
    <t>TRBA2045967</t>
  </si>
  <si>
    <t>PT1590310</t>
  </si>
  <si>
    <t>PT1590310-T001</t>
  </si>
  <si>
    <t>PT1590702</t>
  </si>
  <si>
    <t>TRBA1246079</t>
  </si>
  <si>
    <t>PT1590241</t>
  </si>
  <si>
    <t>PT1590241-T001</t>
  </si>
  <si>
    <t>PT1590688</t>
  </si>
  <si>
    <t>TRBA1835707</t>
  </si>
  <si>
    <t>PT1591058</t>
  </si>
  <si>
    <t>PT1590688-T001</t>
  </si>
  <si>
    <t>PT1590237</t>
  </si>
  <si>
    <t>PT1590237-T001</t>
  </si>
  <si>
    <t>PT1590723</t>
  </si>
  <si>
    <t>TRBA2255704</t>
  </si>
  <si>
    <t>PT1590235</t>
  </si>
  <si>
    <t>PT1590235-T001</t>
  </si>
  <si>
    <t>PT1590571</t>
  </si>
  <si>
    <t>TRBEHS516</t>
  </si>
  <si>
    <t>TRBEHS662</t>
  </si>
  <si>
    <t>PT1590571-T001</t>
  </si>
  <si>
    <t>PT1590213</t>
  </si>
  <si>
    <t>PT1590213-T001</t>
  </si>
  <si>
    <t>PT1590642</t>
  </si>
  <si>
    <t>TRBA1795024</t>
  </si>
  <si>
    <t>PT1590261</t>
  </si>
  <si>
    <t>PT1590261-T001</t>
  </si>
  <si>
    <t>PT1590631</t>
  </si>
  <si>
    <t>TRBJKD6077</t>
  </si>
  <si>
    <t>TRBJKD6080</t>
  </si>
  <si>
    <t>PT1590240</t>
  </si>
  <si>
    <t>PT1590240-T001</t>
  </si>
  <si>
    <t>PT1590228</t>
  </si>
  <si>
    <t>PT1590228-T001</t>
  </si>
  <si>
    <t>PT1590283</t>
  </si>
  <si>
    <t>PT1590283-T001</t>
  </si>
  <si>
    <t>PT1590655</t>
  </si>
  <si>
    <t>TRBIAP6076</t>
  </si>
  <si>
    <t>TRBIAP6400</t>
  </si>
  <si>
    <t>PT1590249</t>
  </si>
  <si>
    <t>PT1590249-T001</t>
  </si>
  <si>
    <t>PT1590699</t>
  </si>
  <si>
    <t>TRBVH75018TRBVH75018TRBVH75018</t>
  </si>
  <si>
    <t>PT1591390</t>
  </si>
  <si>
    <t>PT1590258</t>
  </si>
  <si>
    <t>PT1590258-T001</t>
  </si>
  <si>
    <t>PT1590214</t>
  </si>
  <si>
    <t>PT1590214-T001</t>
  </si>
  <si>
    <t>PT1590209</t>
  </si>
  <si>
    <t>PT1590209-T001</t>
  </si>
  <si>
    <t>PT1590305</t>
  </si>
  <si>
    <t>PT1590305-T001</t>
  </si>
  <si>
    <t>PT1590300</t>
  </si>
  <si>
    <t>PT1590300-T001</t>
  </si>
  <si>
    <t>PT1590582</t>
  </si>
  <si>
    <t>TRBVH66266</t>
  </si>
  <si>
    <t>PT1590279</t>
  </si>
  <si>
    <t>PT1590279-T001</t>
  </si>
  <si>
    <t>PT1590598</t>
  </si>
  <si>
    <t>TRBVH55954</t>
  </si>
  <si>
    <t>TRBVH55963</t>
  </si>
  <si>
    <t>PT1590275</t>
  </si>
  <si>
    <t>PT1590275-T001</t>
  </si>
  <si>
    <t>DC pick rớt mã 1/1 ST - 100%</t>
  </si>
  <si>
    <t>PT1590559</t>
  </si>
  <si>
    <t>TRBVGP6003</t>
  </si>
  <si>
    <t>TRBVGP6017</t>
  </si>
  <si>
    <t>PT1591660</t>
  </si>
  <si>
    <t>TRBVGP6079</t>
  </si>
  <si>
    <t>PT1591710</t>
  </si>
  <si>
    <t>TRBVGP6080</t>
  </si>
  <si>
    <t>TRBVGP6261</t>
  </si>
  <si>
    <t>PT1590290</t>
  </si>
  <si>
    <t>PT1590290-T001</t>
  </si>
  <si>
    <t>PT1590519</t>
  </si>
  <si>
    <t>TRBA1705700</t>
  </si>
  <si>
    <t>PT1590225</t>
  </si>
  <si>
    <t>PT1590225-T001</t>
  </si>
  <si>
    <t>PT1590548</t>
  </si>
  <si>
    <t>TRBA1825092</t>
  </si>
  <si>
    <t>TRBA182666</t>
  </si>
  <si>
    <t>TRBA182668</t>
  </si>
  <si>
    <t>PT1591891</t>
  </si>
  <si>
    <t>PT1590286</t>
  </si>
  <si>
    <t>PT1590286-T001</t>
  </si>
  <si>
    <t>PT1590594</t>
  </si>
  <si>
    <t>TRBVH36076</t>
  </si>
  <si>
    <t>TRBVH36262</t>
  </si>
  <si>
    <t>PT1590273</t>
  </si>
  <si>
    <t>PT1590273-T001</t>
  </si>
  <si>
    <t>PT1590532</t>
  </si>
  <si>
    <t>TRBVH26250</t>
  </si>
  <si>
    <t>TRBVH26253</t>
  </si>
  <si>
    <t>PT1590301</t>
  </si>
  <si>
    <t>PT1590301-T001</t>
  </si>
  <si>
    <t>PT1590701</t>
  </si>
  <si>
    <t>PT1590701-T001</t>
  </si>
  <si>
    <t>PT1591197</t>
  </si>
  <si>
    <t>PT1590205</t>
  </si>
  <si>
    <t>PT1590205-T001</t>
  </si>
  <si>
    <t>PT1590298</t>
  </si>
  <si>
    <t>PT1590298-T001</t>
  </si>
  <si>
    <t>PT1590561</t>
  </si>
  <si>
    <t>TRBBCG6080</t>
  </si>
  <si>
    <t>PT1590262</t>
  </si>
  <si>
    <t>PT1590262-T001</t>
  </si>
  <si>
    <t>PT1590507</t>
  </si>
  <si>
    <t>TRBGHA5966</t>
  </si>
  <si>
    <t>PT1590221</t>
  </si>
  <si>
    <t>PT1590221-T001</t>
  </si>
  <si>
    <t>PT1590302</t>
  </si>
  <si>
    <t>PT1590302-T001</t>
  </si>
  <si>
    <t>PT1590666</t>
  </si>
  <si>
    <t>TRBCTH6076</t>
  </si>
  <si>
    <t>TRBCTH6254</t>
  </si>
  <si>
    <t>PT1590681</t>
  </si>
  <si>
    <t>TRBGDU6260</t>
  </si>
  <si>
    <t>PT1590613</t>
  </si>
  <si>
    <t>TRBA1455711</t>
  </si>
  <si>
    <t>PT1590689</t>
  </si>
  <si>
    <t>TRBCN1182</t>
  </si>
  <si>
    <t>PT1590517</t>
  </si>
  <si>
    <t>TRBA1495000</t>
  </si>
  <si>
    <t>TRBA1495001</t>
  </si>
  <si>
    <t>PT1591996</t>
  </si>
  <si>
    <t>PT1592009</t>
  </si>
  <si>
    <t>PT1590517-T001</t>
  </si>
  <si>
    <t>PT1591875</t>
  </si>
  <si>
    <t>PT1590600</t>
  </si>
  <si>
    <t>TRBTVK5700</t>
  </si>
  <si>
    <t>PT1590601</t>
  </si>
  <si>
    <t>TRBA143515</t>
  </si>
  <si>
    <t>PT1590677</t>
  </si>
  <si>
    <t>TRBCKO6250</t>
  </si>
  <si>
    <t>TRBCKO6253</t>
  </si>
  <si>
    <t>TRBCKO6260</t>
  </si>
  <si>
    <t>PT1590677-T001</t>
  </si>
  <si>
    <t>PT1591954</t>
  </si>
  <si>
    <t>PT1590576</t>
  </si>
  <si>
    <t>TRBCLD6077</t>
  </si>
  <si>
    <t>TRBCLD6262</t>
  </si>
  <si>
    <t>TRBCLD6264</t>
  </si>
  <si>
    <t>PT1592175</t>
  </si>
  <si>
    <t>TRBCLD6267</t>
  </si>
  <si>
    <t>PT1590667</t>
  </si>
  <si>
    <t>TRBA1635004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</si>
</sst>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"/>
    <numFmt numFmtId="165" formatCode="mm/dd/yyyy"/>
    <numFmt numFmtId="166" formatCode="hh:mm"/>
    <numFmt numFmtId="167" formatCode="dd/mm/yyyy"/>
    <numFmt numFmtId="168" formatCode="yyyy.mm"/>
  </numFmts>
  <fonts count="2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0.0"/>
      <color rgb="FF000000"/>
      <name val="Calibri"/>
    </font>
    <font>
      <b/>
      <sz val="10.0"/>
      <color rgb="FF000000"/>
      <name val="Calibri"/>
    </font>
    <font/>
    <font>
      <b/>
      <sz val="10.0"/>
      <color rgb="FFFFFFFF"/>
      <name val="Calibri"/>
    </font>
    <font>
      <sz val="10.0"/>
      <color rgb="FFFFFFFF"/>
      <name val="Calibri"/>
    </font>
    <font>
      <sz val="10.0"/>
      <color rgb="FFFF0000"/>
      <name val="Calibri"/>
    </font>
    <font>
      <u/>
      <color theme="1"/>
      <name val="Arial"/>
      <scheme val="minor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sz val="10.0"/>
      <color theme="1"/>
      <name val="Calibri"/>
    </font>
    <font>
      <u/>
      <sz val="10.0"/>
      <color rgb="FF000000"/>
      <name val="Calibri"/>
    </font>
    <font>
      <u/>
      <color theme="1"/>
      <name val="Arial"/>
      <scheme val="minor"/>
    </font>
    <font>
      <sz val="10.0"/>
      <color rgb="FF1F1F1F"/>
      <name val="Calibri"/>
    </font>
    <font>
      <u/>
      <color theme="1"/>
      <name val="Arial"/>
      <scheme val="minor"/>
    </font>
    <font>
      <u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DCE6F1"/>
        <bgColor rgb="FFDCE6F1"/>
      </patternFill>
    </fill>
    <fill>
      <patternFill patternType="solid">
        <fgColor rgb="FFB45F06"/>
        <bgColor rgb="FFB45F06"/>
      </patternFill>
    </fill>
    <fill>
      <patternFill patternType="solid">
        <fgColor rgb="FFBF9000"/>
        <bgColor rgb="FFBF9000"/>
      </patternFill>
    </fill>
    <fill>
      <patternFill patternType="solid">
        <fgColor rgb="FFA64D79"/>
        <bgColor rgb="FFA64D79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</fills>
  <borders count="37">
    <border/>
    <border>
      <bottom style="thin">
        <color rgb="FF95B3D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hair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</border>
    <border>
      <left style="thin">
        <color rgb="FF000000"/>
      </left>
      <bottom style="hair">
        <color rgb="FF000000"/>
      </bottom>
    </border>
    <border>
      <left style="thick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ck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right style="thick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B7B7B7"/>
      </top>
      <bottom style="hair">
        <color rgb="FFB7B7B7"/>
      </bottom>
    </border>
    <border>
      <left style="thin">
        <color rgb="FF000000"/>
      </left>
      <right style="thin">
        <color rgb="FF000000"/>
      </right>
      <top style="hair">
        <color rgb="FFCCCCCC"/>
      </top>
      <bottom style="hair">
        <color rgb="FFCCCCCC"/>
      </bottom>
    </border>
    <border>
      <left style="thick">
        <color rgb="FF000000"/>
      </left>
      <top style="hair">
        <color rgb="FF000000"/>
      </top>
      <bottom style="hair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left style="thick">
        <color rgb="FF000000"/>
      </left>
      <right style="thin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ck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4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4" fontId="2" numFmtId="0" xfId="0" applyAlignment="1" applyFont="1">
      <alignment vertical="bottom"/>
    </xf>
    <xf borderId="1" fillId="5" fontId="3" numFmtId="0" xfId="0" applyAlignment="1" applyBorder="1" applyFill="1" applyFont="1">
      <alignment readingOrder="0" shrinkToFit="0" vertical="bottom" wrapText="0"/>
    </xf>
    <xf borderId="1" fillId="5" fontId="3" numFmtId="0" xfId="0" applyAlignment="1" applyBorder="1" applyFont="1">
      <alignment horizontal="right" readingOrder="0" shrinkToFit="0" vertical="bottom" wrapText="0"/>
    </xf>
    <xf borderId="0" fillId="5" fontId="3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49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2" fillId="0" fontId="6" numFmtId="0" xfId="0" applyAlignment="1" applyBorder="1" applyFont="1">
      <alignment vertical="center"/>
    </xf>
    <xf borderId="2" fillId="0" fontId="7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vertical="bottom"/>
    </xf>
    <xf borderId="2" fillId="0" fontId="6" numFmtId="0" xfId="0" applyAlignment="1" applyBorder="1" applyFont="1">
      <alignment vertical="center"/>
    </xf>
    <xf borderId="2" fillId="0" fontId="7" numFmtId="0" xfId="0" applyAlignment="1" applyBorder="1" applyFont="1">
      <alignment horizontal="right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7" numFmtId="164" xfId="0" applyAlignment="1" applyBorder="1" applyFont="1" applyNumberForma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9" fillId="0" fontId="7" numFmtId="164" xfId="0" applyAlignment="1" applyBorder="1" applyFont="1" applyNumberFormat="1">
      <alignment horizontal="center" shrinkToFit="0" vertical="center" wrapText="1"/>
    </xf>
    <xf borderId="10" fillId="0" fontId="6" numFmtId="49" xfId="0" applyAlignment="1" applyBorder="1" applyFont="1" applyNumberFormat="1">
      <alignment vertical="center"/>
    </xf>
    <xf borderId="8" fillId="0" fontId="6" numFmtId="3" xfId="0" applyAlignment="1" applyBorder="1" applyFont="1" applyNumberFormat="1">
      <alignment vertical="center"/>
    </xf>
    <xf borderId="2" fillId="0" fontId="6" numFmtId="49" xfId="0" applyAlignment="1" applyBorder="1" applyFont="1" applyNumberFormat="1">
      <alignment horizontal="left" vertical="center"/>
    </xf>
    <xf borderId="2" fillId="0" fontId="6" numFmtId="49" xfId="0" applyAlignment="1" applyBorder="1" applyFont="1" applyNumberFormat="1">
      <alignment vertical="center"/>
    </xf>
    <xf borderId="2" fillId="0" fontId="7" numFmtId="49" xfId="0" applyAlignment="1" applyBorder="1" applyFont="1" applyNumberFormat="1">
      <alignment horizontal="center" shrinkToFit="0" vertical="center" wrapText="1"/>
    </xf>
    <xf borderId="11" fillId="0" fontId="7" numFmtId="49" xfId="0" applyAlignment="1" applyBorder="1" applyFont="1" applyNumberForma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0" fontId="8" numFmtId="0" xfId="0" applyBorder="1" applyFont="1"/>
    <xf borderId="12" fillId="0" fontId="7" numFmtId="0" xfId="0" applyAlignment="1" applyBorder="1" applyFont="1">
      <alignment horizontal="center" readingOrder="0" shrinkToFit="0" vertical="center" wrapText="1"/>
    </xf>
    <xf borderId="13" fillId="0" fontId="8" numFmtId="0" xfId="0" applyBorder="1" applyFont="1"/>
    <xf borderId="7" fillId="0" fontId="7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vertical="center"/>
    </xf>
    <xf borderId="8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7" fillId="0" fontId="7" numFmtId="3" xfId="0" applyAlignment="1" applyBorder="1" applyFont="1" applyNumberFormat="1">
      <alignment horizontal="center" shrinkToFit="0" vertical="center" wrapText="1"/>
    </xf>
    <xf borderId="2" fillId="0" fontId="6" numFmtId="3" xfId="0" applyAlignment="1" applyBorder="1" applyFont="1" applyNumberFormat="1">
      <alignment vertical="center"/>
    </xf>
    <xf borderId="14" fillId="0" fontId="9" numFmtId="165" xfId="0" applyAlignment="1" applyBorder="1" applyFont="1" applyNumberFormat="1">
      <alignment horizontal="center" readingOrder="0" shrinkToFit="0" vertical="center" wrapText="1"/>
    </xf>
    <xf borderId="14" fillId="0" fontId="9" numFmtId="49" xfId="0" applyAlignment="1" applyBorder="1" applyFont="1" applyNumberFormat="1">
      <alignment horizontal="center" readingOrder="0" shrinkToFit="0" vertical="center" wrapText="1"/>
    </xf>
    <xf borderId="14" fillId="0" fontId="9" numFmtId="10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15" fillId="0" fontId="9" numFmtId="165" xfId="0" applyAlignment="1" applyBorder="1" applyFont="1" applyNumberFormat="1">
      <alignment horizontal="center" readingOrder="0" shrinkToFit="0" vertical="center" wrapText="1"/>
    </xf>
    <xf borderId="14" fillId="0" fontId="9" numFmtId="10" xfId="0" applyAlignment="1" applyBorder="1" applyFont="1" applyNumberFormat="1">
      <alignment horizontal="center" readingOrder="0" shrinkToFit="0" vertical="center" wrapText="1"/>
    </xf>
    <xf borderId="14" fillId="0" fontId="10" numFmtId="10" xfId="0" applyAlignment="1" applyBorder="1" applyFont="1" applyNumberFormat="1">
      <alignment horizontal="left" readingOrder="0" shrinkToFit="0" vertical="center" wrapText="0"/>
    </xf>
    <xf borderId="14" fillId="0" fontId="9" numFmtId="49" xfId="0" applyAlignment="1" applyBorder="1" applyFont="1" applyNumberFormat="1">
      <alignment horizontal="center" readingOrder="0" shrinkToFit="0" vertical="center" wrapText="1"/>
    </xf>
    <xf borderId="16" fillId="0" fontId="9" numFmtId="49" xfId="0" applyAlignment="1" applyBorder="1" applyFont="1" applyNumberFormat="1">
      <alignment horizontal="center" readingOrder="0" shrinkToFit="0" vertical="center" wrapText="1"/>
    </xf>
    <xf borderId="17" fillId="6" fontId="10" numFmtId="0" xfId="0" applyAlignment="1" applyBorder="1" applyFill="1" applyFont="1">
      <alignment horizontal="center" readingOrder="0" shrinkToFit="0" vertical="center" wrapText="1"/>
    </xf>
    <xf borderId="14" fillId="6" fontId="9" numFmtId="49" xfId="0" applyAlignment="1" applyBorder="1" applyFont="1" applyNumberFormat="1">
      <alignment horizontal="center" readingOrder="0" shrinkToFit="0" vertical="center" wrapText="1"/>
    </xf>
    <xf borderId="18" fillId="6" fontId="9" numFmtId="49" xfId="0" applyAlignment="1" applyBorder="1" applyFont="1" applyNumberFormat="1">
      <alignment horizontal="center" readingOrder="0" shrinkToFit="0" vertical="center" wrapText="1"/>
    </xf>
    <xf borderId="19" fillId="0" fontId="9" numFmtId="49" xfId="0" applyAlignment="1" applyBorder="1" applyFont="1" applyNumberFormat="1">
      <alignment horizontal="center" readingOrder="0" shrinkToFit="0" vertical="center" wrapText="1"/>
    </xf>
    <xf borderId="14" fillId="0" fontId="9" numFmtId="49" xfId="0" applyAlignment="1" applyBorder="1" applyFont="1" applyNumberFormat="1">
      <alignment horizontal="center" readingOrder="0" shrinkToFit="0" vertical="center" wrapText="1"/>
    </xf>
    <xf borderId="16" fillId="0" fontId="9" numFmtId="49" xfId="0" applyAlignment="1" applyBorder="1" applyFont="1" applyNumberFormat="1">
      <alignment horizontal="center" readingOrder="0" shrinkToFit="0" vertical="center" wrapText="1"/>
    </xf>
    <xf borderId="17" fillId="7" fontId="9" numFmtId="49" xfId="0" applyAlignment="1" applyBorder="1" applyFill="1" applyFont="1" applyNumberFormat="1">
      <alignment horizontal="center" readingOrder="0" shrinkToFit="0" vertical="center" wrapText="1"/>
    </xf>
    <xf borderId="14" fillId="7" fontId="9" numFmtId="49" xfId="0" applyAlignment="1" applyBorder="1" applyFont="1" applyNumberFormat="1">
      <alignment horizontal="center" readingOrder="0" shrinkToFit="0" vertical="center" wrapText="1"/>
    </xf>
    <xf borderId="18" fillId="7" fontId="9" numFmtId="49" xfId="0" applyAlignment="1" applyBorder="1" applyFont="1" applyNumberFormat="1">
      <alignment horizontal="center" readingOrder="0" shrinkToFit="0" vertical="center" wrapText="1"/>
    </xf>
    <xf borderId="20" fillId="8" fontId="9" numFmtId="49" xfId="0" applyAlignment="1" applyBorder="1" applyFill="1" applyFont="1" applyNumberFormat="1">
      <alignment horizontal="center" readingOrder="0" shrinkToFit="0" vertical="center" wrapText="1"/>
    </xf>
    <xf borderId="17" fillId="0" fontId="10" numFmtId="49" xfId="0" applyAlignment="1" applyBorder="1" applyFont="1" applyNumberFormat="1">
      <alignment horizontal="center" readingOrder="0" shrinkToFit="0" vertical="center" wrapText="1"/>
    </xf>
    <xf borderId="14" fillId="0" fontId="10" numFmtId="0" xfId="0" applyAlignment="1" applyBorder="1" applyFont="1">
      <alignment horizontal="center" readingOrder="0" shrinkToFit="0" vertical="center" wrapText="0"/>
    </xf>
    <xf borderId="14" fillId="0" fontId="9" numFmtId="10" xfId="0" applyAlignment="1" applyBorder="1" applyFont="1" applyNumberFormat="1">
      <alignment horizontal="center" readingOrder="0" shrinkToFit="0" vertical="center" wrapText="1"/>
    </xf>
    <xf borderId="14" fillId="0" fontId="10" numFmtId="49" xfId="0" applyAlignment="1" applyBorder="1" applyFont="1" applyNumberFormat="1">
      <alignment horizontal="center" readingOrder="0" shrinkToFit="0" vertical="center" wrapText="1"/>
    </xf>
    <xf borderId="21" fillId="0" fontId="9" numFmtId="49" xfId="0" applyAlignment="1" applyBorder="1" applyFont="1" applyNumberFormat="1">
      <alignment horizontal="center" readingOrder="0" shrinkToFit="0" vertical="center" wrapText="1"/>
    </xf>
    <xf borderId="17" fillId="9" fontId="9" numFmtId="10" xfId="0" applyAlignment="1" applyBorder="1" applyFill="1" applyFont="1" applyNumberFormat="1">
      <alignment horizontal="center" readingOrder="0" shrinkToFit="0" vertical="center" wrapText="1"/>
    </xf>
    <xf borderId="18" fillId="9" fontId="9" numFmtId="10" xfId="0" applyAlignment="1" applyBorder="1" applyFont="1" applyNumberFormat="1">
      <alignment horizontal="center" readingOrder="0" shrinkToFit="0" vertical="center" wrapText="1"/>
    </xf>
    <xf borderId="17" fillId="6" fontId="9" numFmtId="10" xfId="0" applyAlignment="1" applyBorder="1" applyFont="1" applyNumberFormat="1">
      <alignment horizontal="center" readingOrder="0" shrinkToFit="0" vertical="center" wrapText="1"/>
    </xf>
    <xf borderId="18" fillId="6" fontId="9" numFmtId="10" xfId="0" applyAlignment="1" applyBorder="1" applyFont="1" applyNumberFormat="1">
      <alignment horizontal="center" readingOrder="0" shrinkToFit="0" vertical="center" wrapText="1"/>
    </xf>
    <xf borderId="17" fillId="0" fontId="9" numFmtId="0" xfId="0" applyAlignment="1" applyBorder="1" applyFont="1">
      <alignment horizontal="center" readingOrder="0" shrinkToFit="0" vertical="center" wrapText="1"/>
    </xf>
    <xf borderId="16" fillId="0" fontId="9" numFmtId="10" xfId="0" applyAlignment="1" applyBorder="1" applyFont="1" applyNumberFormat="1">
      <alignment horizontal="center" readingOrder="0" shrinkToFit="0" vertical="center" wrapText="1"/>
    </xf>
    <xf borderId="17" fillId="10" fontId="9" numFmtId="3" xfId="0" applyAlignment="1" applyBorder="1" applyFill="1" applyFont="1" applyNumberFormat="1">
      <alignment horizontal="center" readingOrder="0" shrinkToFit="0" vertical="center" wrapText="1"/>
    </xf>
    <xf borderId="14" fillId="10" fontId="9" numFmtId="3" xfId="0" applyAlignment="1" applyBorder="1" applyFont="1" applyNumberFormat="1">
      <alignment horizontal="center" readingOrder="0" shrinkToFit="0" vertical="center" wrapText="1"/>
    </xf>
    <xf borderId="18" fillId="10" fontId="9" numFmtId="3" xfId="0" applyAlignment="1" applyBorder="1" applyFont="1" applyNumberFormat="1">
      <alignment horizontal="center" readingOrder="0" shrinkToFit="0" vertical="center" wrapText="1"/>
    </xf>
    <xf borderId="19" fillId="0" fontId="9" numFmtId="3" xfId="0" applyAlignment="1" applyBorder="1" applyFont="1" applyNumberFormat="1">
      <alignment horizontal="center" readingOrder="0" shrinkToFit="0" vertical="center" wrapText="1"/>
    </xf>
    <xf borderId="14" fillId="0" fontId="9" numFmtId="3" xfId="0" applyAlignment="1" applyBorder="1" applyFont="1" applyNumberFormat="1">
      <alignment horizontal="center" readingOrder="0" shrinkToFit="0" vertical="center" wrapText="1"/>
    </xf>
    <xf borderId="0" fillId="11" fontId="2" numFmtId="0" xfId="0" applyAlignment="1" applyFill="1" applyFont="1">
      <alignment vertical="bottom"/>
    </xf>
    <xf borderId="22" fillId="0" fontId="6" numFmtId="165" xfId="0" applyAlignment="1" applyBorder="1" applyFont="1" applyNumberFormat="1">
      <alignment horizontal="right" readingOrder="0" shrinkToFit="0" vertical="center" wrapText="0"/>
    </xf>
    <xf borderId="22" fillId="0" fontId="6" numFmtId="166" xfId="0" applyAlignment="1" applyBorder="1" applyFont="1" applyNumberFormat="1">
      <alignment readingOrder="0" shrinkToFit="0" vertical="center" wrapText="0"/>
    </xf>
    <xf borderId="22" fillId="0" fontId="6" numFmtId="0" xfId="0" applyAlignment="1" applyBorder="1" applyFont="1">
      <alignment readingOrder="0" shrinkToFit="0" vertical="center" wrapText="0"/>
    </xf>
    <xf borderId="22" fillId="0" fontId="11" numFmtId="0" xfId="0" applyAlignment="1" applyBorder="1" applyFont="1">
      <alignment readingOrder="0" shrinkToFit="0" vertical="center" wrapText="0"/>
    </xf>
    <xf borderId="14" fillId="0" fontId="6" numFmtId="0" xfId="0" applyAlignment="1" applyBorder="1" applyFont="1">
      <alignment horizontal="right" readingOrder="0" shrinkToFit="0" vertical="center" wrapText="0"/>
    </xf>
    <xf borderId="22" fillId="0" fontId="6" numFmtId="0" xfId="0" applyAlignment="1" applyBorder="1" applyFont="1">
      <alignment horizontal="right" readingOrder="0" shrinkToFit="0" vertical="center" wrapText="0"/>
    </xf>
    <xf borderId="22" fillId="0" fontId="6" numFmtId="0" xfId="0" applyAlignment="1" applyBorder="1" applyFont="1">
      <alignment readingOrder="0" shrinkToFit="0" vertical="center" wrapText="0"/>
    </xf>
    <xf borderId="22" fillId="0" fontId="6" numFmtId="4" xfId="0" applyAlignment="1" applyBorder="1" applyFont="1" applyNumberFormat="1">
      <alignment horizontal="right" readingOrder="0" shrinkToFit="0" vertical="center" wrapText="0"/>
    </xf>
    <xf borderId="0" fillId="0" fontId="6" numFmtId="49" xfId="0" applyAlignment="1" applyFont="1" applyNumberFormat="1">
      <alignment readingOrder="0" vertical="center"/>
    </xf>
    <xf borderId="23" fillId="0" fontId="6" numFmtId="164" xfId="0" applyAlignment="1" applyBorder="1" applyFont="1" applyNumberFormat="1">
      <alignment horizontal="right" shrinkToFit="0" vertical="center" wrapText="0"/>
    </xf>
    <xf borderId="24" fillId="0" fontId="6" numFmtId="0" xfId="0" applyAlignment="1" applyBorder="1" applyFont="1">
      <alignment readingOrder="0" shrinkToFit="0" vertical="center" wrapText="0"/>
    </xf>
    <xf borderId="22" fillId="0" fontId="6" numFmtId="164" xfId="0" applyAlignment="1" applyBorder="1" applyFont="1" applyNumberFormat="1">
      <alignment readingOrder="0" shrinkToFit="0" vertical="center" wrapText="0"/>
    </xf>
    <xf borderId="25" fillId="0" fontId="6" numFmtId="164" xfId="0" applyAlignment="1" applyBorder="1" applyFont="1" applyNumberFormat="1">
      <alignment readingOrder="0" shrinkToFit="0" vertical="center" wrapText="0"/>
    </xf>
    <xf borderId="26" fillId="0" fontId="6" numFmtId="164" xfId="0" applyAlignment="1" applyBorder="1" applyFont="1" applyNumberFormat="1">
      <alignment readingOrder="0" shrinkToFit="0" vertical="center" wrapText="0"/>
    </xf>
    <xf borderId="23" fillId="0" fontId="6" numFmtId="164" xfId="0" applyAlignment="1" applyBorder="1" applyFont="1" applyNumberFormat="1">
      <alignment shrinkToFit="0" vertical="center" wrapText="0"/>
    </xf>
    <xf borderId="24" fillId="0" fontId="6" numFmtId="49" xfId="0" applyAlignment="1" applyBorder="1" applyFont="1" applyNumberFormat="1">
      <alignment readingOrder="0" shrinkToFit="0" vertical="center" wrapText="0"/>
    </xf>
    <xf borderId="22" fillId="0" fontId="6" numFmtId="49" xfId="0" applyAlignment="1" applyBorder="1" applyFont="1" applyNumberFormat="1">
      <alignment readingOrder="0" shrinkToFit="0" vertical="center" wrapText="0"/>
    </xf>
    <xf borderId="25" fillId="0" fontId="6" numFmtId="49" xfId="0" applyAlignment="1" applyBorder="1" applyFont="1" applyNumberFormat="1">
      <alignment readingOrder="0" shrinkToFit="0" vertical="center" wrapText="0"/>
    </xf>
    <xf borderId="27" fillId="0" fontId="6" numFmtId="49" xfId="0" applyAlignment="1" applyBorder="1" applyFont="1" applyNumberFormat="1">
      <alignment readingOrder="0" shrinkToFit="0" vertical="center" wrapText="0"/>
    </xf>
    <xf borderId="24" fillId="0" fontId="6" numFmtId="0" xfId="0" applyAlignment="1" applyBorder="1" applyFont="1">
      <alignment readingOrder="0" shrinkToFit="0" vertical="center" wrapText="0"/>
    </xf>
    <xf borderId="22" fillId="0" fontId="6" numFmtId="0" xfId="0" applyAlignment="1" applyBorder="1" applyFont="1">
      <alignment readingOrder="0" shrinkToFit="0" vertical="center" wrapText="0"/>
    </xf>
    <xf borderId="22" fillId="0" fontId="6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/>
    </xf>
    <xf borderId="21" fillId="0" fontId="12" numFmtId="49" xfId="0" applyAlignment="1" applyBorder="1" applyFont="1" applyNumberFormat="1">
      <alignment readingOrder="0" shrinkToFit="0" vertical="center" wrapText="0"/>
    </xf>
    <xf borderId="25" fillId="0" fontId="6" numFmtId="0" xfId="0" applyAlignment="1" applyBorder="1" applyFont="1">
      <alignment shrinkToFit="0" vertical="center" wrapText="0"/>
    </xf>
    <xf borderId="24" fillId="0" fontId="6" numFmtId="0" xfId="0" applyAlignment="1" applyBorder="1" applyFont="1">
      <alignment shrinkToFit="0" vertical="center" wrapText="0"/>
    </xf>
    <xf borderId="22" fillId="0" fontId="6" numFmtId="0" xfId="0" applyAlignment="1" applyBorder="1" applyFont="1">
      <alignment shrinkToFit="0" vertical="center" wrapText="0"/>
    </xf>
    <xf borderId="23" fillId="0" fontId="6" numFmtId="10" xfId="0" applyAlignment="1" applyBorder="1" applyFont="1" applyNumberFormat="1">
      <alignment horizontal="right" shrinkToFit="0" vertical="center" wrapText="0"/>
    </xf>
    <xf borderId="24" fillId="0" fontId="6" numFmtId="0" xfId="0" applyAlignment="1" applyBorder="1" applyFont="1">
      <alignment horizontal="right" shrinkToFit="0" vertical="center" wrapText="0"/>
    </xf>
    <xf borderId="22" fillId="0" fontId="6" numFmtId="3" xfId="0" applyAlignment="1" applyBorder="1" applyFont="1" applyNumberFormat="1">
      <alignment horizontal="right" shrinkToFit="0" vertical="center" wrapText="0"/>
    </xf>
    <xf borderId="22" fillId="0" fontId="6" numFmtId="3" xfId="0" applyAlignment="1" applyBorder="1" applyFont="1" applyNumberFormat="1">
      <alignment shrinkToFit="0" vertical="center" wrapText="0"/>
    </xf>
    <xf borderId="0" fillId="11" fontId="2" numFmtId="49" xfId="0" applyAlignment="1" applyFont="1" applyNumberFormat="1">
      <alignment readingOrder="0" vertical="bottom"/>
    </xf>
    <xf borderId="25" fillId="0" fontId="6" numFmtId="3" xfId="0" applyAlignment="1" applyBorder="1" applyFont="1" applyNumberFormat="1">
      <alignment horizontal="right" shrinkToFit="0" vertical="center" wrapText="0"/>
    </xf>
    <xf borderId="26" fillId="0" fontId="6" numFmtId="3" xfId="0" applyAlignment="1" applyBorder="1" applyFont="1" applyNumberForma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28" fillId="0" fontId="2" numFmtId="0" xfId="0" applyAlignment="1" applyBorder="1" applyFont="1">
      <alignment vertical="bottom"/>
    </xf>
    <xf borderId="29" fillId="0" fontId="2" numFmtId="0" xfId="0" applyAlignment="1" applyBorder="1" applyFont="1">
      <alignment vertical="bottom"/>
    </xf>
    <xf borderId="24" fillId="0" fontId="6" numFmtId="0" xfId="0" applyAlignment="1" applyBorder="1" applyFont="1">
      <alignment shrinkToFit="0" vertical="center" wrapText="0"/>
    </xf>
    <xf borderId="26" fillId="0" fontId="6" numFmtId="164" xfId="0" applyAlignment="1" applyBorder="1" applyFont="1" applyNumberFormat="1">
      <alignment shrinkToFit="0" vertical="center" wrapText="0"/>
    </xf>
    <xf borderId="22" fillId="0" fontId="6" numFmtId="0" xfId="0" applyAlignment="1" applyBorder="1" applyFont="1">
      <alignment readingOrder="0" shrinkToFit="0" vertical="center" wrapText="0"/>
    </xf>
    <xf borderId="0" fillId="12" fontId="3" numFmtId="0" xfId="0" applyAlignment="1" applyFill="1" applyFont="1">
      <alignment horizontal="center" readingOrder="0" shrinkToFit="0" vertical="center" wrapText="0"/>
    </xf>
    <xf borderId="0" fillId="12" fontId="3" numFmtId="10" xfId="0" applyAlignment="1" applyFont="1" applyNumberFormat="1">
      <alignment horizontal="center" shrinkToFit="0" vertical="center" wrapText="0"/>
    </xf>
    <xf borderId="0" fillId="12" fontId="3" numFmtId="0" xfId="0" applyAlignment="1" applyFont="1">
      <alignment horizontal="center" shrinkToFit="0" vertical="center" wrapText="0"/>
    </xf>
    <xf borderId="0" fillId="12" fontId="3" numFmtId="49" xfId="0" applyAlignment="1" applyFont="1" applyNumberFormat="1">
      <alignment horizontal="center" shrinkToFit="0" vertical="center" wrapText="0"/>
    </xf>
    <xf borderId="0" fillId="12" fontId="3" numFmtId="49" xfId="0" applyAlignment="1" applyFont="1" applyNumberFormat="1">
      <alignment horizontal="center" readingOrder="0" shrinkToFit="0" vertical="center" wrapText="0"/>
    </xf>
    <xf borderId="0" fillId="0" fontId="4" numFmtId="167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7" xfId="0" applyAlignment="1" applyFont="1" applyNumberFormat="1">
      <alignment readingOrder="0" shrinkToFit="0" vertical="bottom" wrapText="0"/>
    </xf>
    <xf borderId="0" fillId="0" fontId="4" numFmtId="168" xfId="0" applyAlignment="1" applyFont="1" applyNumberFormat="1">
      <alignment horizontal="right" readingOrder="0" shrinkToFit="0" vertical="bottom" wrapText="0"/>
    </xf>
    <xf borderId="22" fillId="0" fontId="6" numFmtId="0" xfId="0" applyAlignment="1" applyBorder="1" applyFont="1">
      <alignment shrinkToFit="0" vertical="center" wrapText="0"/>
    </xf>
    <xf borderId="21" fillId="0" fontId="6" numFmtId="49" xfId="0" applyAlignment="1" applyBorder="1" applyFont="1" applyNumberFormat="1">
      <alignment readingOrder="0" shrinkToFit="0" vertical="center" wrapText="0"/>
    </xf>
    <xf borderId="24" fillId="0" fontId="6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21" fillId="0" fontId="13" numFmtId="49" xfId="0" applyAlignment="1" applyBorder="1" applyFont="1" applyNumberFormat="1">
      <alignment readingOrder="0" shrinkToFit="0" vertical="center" wrapText="0"/>
    </xf>
    <xf borderId="25" fillId="0" fontId="6" numFmtId="0" xfId="0" applyAlignment="1" applyBorder="1" applyFont="1">
      <alignment readingOrder="0" shrinkToFit="0" vertical="center" wrapText="0"/>
    </xf>
    <xf borderId="22" fillId="0" fontId="6" numFmtId="164" xfId="0" applyAlignment="1" applyBorder="1" applyFont="1" applyNumberFormat="1">
      <alignment shrinkToFit="0" vertical="center" wrapText="0"/>
    </xf>
    <xf borderId="25" fillId="0" fontId="6" numFmtId="49" xfId="0" applyAlignment="1" applyBorder="1" applyFont="1" applyNumberFormat="1">
      <alignment readingOrder="0" shrinkToFit="0" vertical="center" wrapText="0"/>
    </xf>
    <xf borderId="30" fillId="0" fontId="6" numFmtId="49" xfId="0" applyAlignment="1" applyBorder="1" applyFont="1" applyNumberFormat="1">
      <alignment readingOrder="0" shrinkToFit="0" vertical="center" wrapText="0"/>
    </xf>
    <xf borderId="22" fillId="11" fontId="6" numFmtId="164" xfId="0" applyAlignment="1" applyBorder="1" applyFont="1" applyNumberFormat="1">
      <alignment readingOrder="0" shrinkToFit="0" vertical="center" wrapText="0"/>
    </xf>
    <xf borderId="25" fillId="0" fontId="14" numFmtId="49" xfId="0" applyAlignment="1" applyBorder="1" applyFont="1" applyNumberFormat="1">
      <alignment readingOrder="0" shrinkToFit="0" vertical="center" wrapText="0"/>
    </xf>
    <xf borderId="21" fillId="0" fontId="6" numFmtId="49" xfId="0" applyAlignment="1" applyBorder="1" applyFont="1" applyNumberFormat="1">
      <alignment readingOrder="0" shrinkToFit="0" vertical="center" wrapText="0"/>
    </xf>
    <xf borderId="21" fillId="0" fontId="5" numFmtId="49" xfId="0" applyAlignment="1" applyBorder="1" applyFont="1" applyNumberFormat="1">
      <alignment readingOrder="0" shrinkToFit="0" vertical="center" wrapText="0"/>
    </xf>
    <xf borderId="21" fillId="0" fontId="15" numFmtId="49" xfId="0" applyAlignment="1" applyBorder="1" applyFont="1" applyNumberFormat="1">
      <alignment readingOrder="0" shrinkToFit="0" vertical="center" wrapText="0"/>
    </xf>
    <xf borderId="22" fillId="0" fontId="16" numFmtId="0" xfId="0" applyAlignment="1" applyBorder="1" applyFont="1">
      <alignment readingOrder="0" shrinkToFit="0" vertical="center" wrapText="0"/>
    </xf>
    <xf borderId="24" fillId="0" fontId="6" numFmtId="49" xfId="0" applyAlignment="1" applyBorder="1" applyFont="1" applyNumberFormat="1">
      <alignment shrinkToFit="0" vertical="center" wrapText="0"/>
    </xf>
    <xf borderId="22" fillId="0" fontId="11" numFmtId="0" xfId="0" applyAlignment="1" applyBorder="1" applyFont="1">
      <alignment horizontal="right" readingOrder="0" shrinkToFit="0" vertical="center" wrapText="0"/>
    </xf>
    <xf borderId="22" fillId="0" fontId="6" numFmtId="3" xfId="0" applyAlignment="1" applyBorder="1" applyFont="1" applyNumberFormat="1">
      <alignment horizontal="right" readingOrder="0" shrinkToFit="0" vertical="center" wrapText="0"/>
    </xf>
    <xf borderId="22" fillId="11" fontId="6" numFmtId="0" xfId="0" applyAlignment="1" applyBorder="1" applyFont="1">
      <alignment readingOrder="0" shrinkToFit="0" vertical="center" wrapText="0"/>
    </xf>
    <xf borderId="26" fillId="0" fontId="6" numFmtId="0" xfId="0" applyAlignment="1" applyBorder="1" applyFont="1">
      <alignment readingOrder="0" shrinkToFit="0" vertical="center" wrapText="0"/>
    </xf>
    <xf borderId="26" fillId="0" fontId="6" numFmtId="0" xfId="0" applyAlignment="1" applyBorder="1" applyFont="1">
      <alignment readingOrder="0" shrinkToFit="0" vertical="center" wrapText="0"/>
    </xf>
    <xf borderId="23" fillId="0" fontId="6" numFmtId="0" xfId="0" applyAlignment="1" applyBorder="1" applyFont="1">
      <alignment shrinkToFit="0" vertical="center" wrapText="0"/>
    </xf>
    <xf borderId="24" fillId="0" fontId="6" numFmtId="49" xfId="0" applyAlignment="1" applyBorder="1" applyFont="1" applyNumberFormat="1">
      <alignment readingOrder="0" shrinkToFit="0" vertical="center" wrapText="0"/>
    </xf>
    <xf borderId="23" fillId="0" fontId="6" numFmtId="0" xfId="0" applyAlignment="1" applyBorder="1" applyFont="1">
      <alignment readingOrder="0" shrinkToFit="0" vertical="center" wrapText="0"/>
    </xf>
    <xf borderId="25" fillId="0" fontId="17" numFmtId="49" xfId="0" applyAlignment="1" applyBorder="1" applyFont="1" applyNumberFormat="1">
      <alignment readingOrder="0" shrinkToFit="0" vertical="center" wrapText="0"/>
    </xf>
    <xf borderId="25" fillId="0" fontId="18" numFmtId="49" xfId="0" applyAlignment="1" applyBorder="1" applyFont="1" applyNumberFormat="1">
      <alignment readingOrder="0" shrinkToFit="0" vertical="center" wrapText="0"/>
    </xf>
    <xf borderId="26" fillId="0" fontId="6" numFmtId="0" xfId="0" applyAlignment="1" applyBorder="1" applyFont="1">
      <alignment shrinkToFit="0" vertical="center" wrapText="0"/>
    </xf>
    <xf borderId="25" fillId="0" fontId="19" numFmtId="49" xfId="0" applyAlignment="1" applyBorder="1" applyFont="1" applyNumberFormat="1">
      <alignment readingOrder="0" shrinkToFit="0" vertical="center" wrapText="0"/>
    </xf>
    <xf borderId="24" fillId="0" fontId="6" numFmtId="168" xfId="0" applyAlignment="1" applyBorder="1" applyFont="1" applyNumberFormat="1">
      <alignment horizontal="right" shrinkToFit="0" vertical="center" wrapText="0"/>
    </xf>
    <xf borderId="31" fillId="0" fontId="20" numFmtId="49" xfId="0" applyAlignment="1" applyBorder="1" applyFont="1" applyNumberFormat="1">
      <alignment readingOrder="0" shrinkToFit="0" vertical="center" wrapText="0"/>
    </xf>
    <xf borderId="0" fillId="0" fontId="21" numFmtId="49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22" fillId="0" fontId="6" numFmtId="164" xfId="0" applyAlignment="1" applyBorder="1" applyFont="1" applyNumberFormat="1">
      <alignment readingOrder="0" shrinkToFit="0" vertical="center" wrapText="0"/>
    </xf>
    <xf borderId="22" fillId="0" fontId="6" numFmtId="164" xfId="0" applyAlignment="1" applyBorder="1" applyFont="1" applyNumberFormat="1">
      <alignment shrinkToFit="0" vertical="center" wrapText="0"/>
    </xf>
    <xf borderId="23" fillId="0" fontId="6" numFmtId="49" xfId="0" applyAlignment="1" applyBorder="1" applyFont="1" applyNumberFormat="1">
      <alignment shrinkToFit="0" vertical="center" wrapText="0"/>
    </xf>
    <xf borderId="32" fillId="0" fontId="6" numFmtId="165" xfId="0" applyAlignment="1" applyBorder="1" applyFont="1" applyNumberFormat="1">
      <alignment horizontal="right" readingOrder="0" shrinkToFit="0" vertical="center" wrapText="0"/>
    </xf>
    <xf borderId="32" fillId="0" fontId="6" numFmtId="166" xfId="0" applyAlignment="1" applyBorder="1" applyFont="1" applyNumberFormat="1">
      <alignment readingOrder="0" shrinkToFit="0" vertical="center" wrapText="0"/>
    </xf>
    <xf borderId="32" fillId="0" fontId="6" numFmtId="0" xfId="0" applyAlignment="1" applyBorder="1" applyFont="1">
      <alignment readingOrder="0" shrinkToFit="0" vertical="center" wrapText="0"/>
    </xf>
    <xf borderId="32" fillId="0" fontId="6" numFmtId="0" xfId="0" applyAlignment="1" applyBorder="1" applyFont="1">
      <alignment readingOrder="0" shrinkToFit="0" vertical="center" wrapText="0"/>
    </xf>
    <xf borderId="32" fillId="0" fontId="6" numFmtId="0" xfId="0" applyAlignment="1" applyBorder="1" applyFont="1">
      <alignment horizontal="right" readingOrder="0" shrinkToFit="0" vertical="center" wrapText="0"/>
    </xf>
    <xf borderId="32" fillId="0" fontId="6" numFmtId="0" xfId="0" applyAlignment="1" applyBorder="1" applyFont="1">
      <alignment readingOrder="0" shrinkToFit="0" vertical="center" wrapText="0"/>
    </xf>
    <xf borderId="32" fillId="0" fontId="6" numFmtId="4" xfId="0" applyAlignment="1" applyBorder="1" applyFont="1" applyNumberFormat="1">
      <alignment horizontal="right" readingOrder="0" shrinkToFit="0" vertical="center" wrapText="0"/>
    </xf>
    <xf borderId="33" fillId="0" fontId="6" numFmtId="164" xfId="0" applyAlignment="1" applyBorder="1" applyFont="1" applyNumberFormat="1">
      <alignment horizontal="right" shrinkToFit="0" vertical="center" wrapText="0"/>
    </xf>
    <xf borderId="34" fillId="0" fontId="6" numFmtId="0" xfId="0" applyAlignment="1" applyBorder="1" applyFont="1">
      <alignment readingOrder="0" shrinkToFit="0" vertical="center" wrapText="0"/>
    </xf>
    <xf borderId="32" fillId="0" fontId="6" numFmtId="164" xfId="0" applyAlignment="1" applyBorder="1" applyFont="1" applyNumberFormat="1">
      <alignment readingOrder="0" shrinkToFit="0" vertical="center" wrapText="0"/>
    </xf>
    <xf borderId="35" fillId="0" fontId="6" numFmtId="164" xfId="0" applyAlignment="1" applyBorder="1" applyFont="1" applyNumberFormat="1">
      <alignment shrinkToFit="0" vertical="center" wrapText="0"/>
    </xf>
    <xf borderId="33" fillId="0" fontId="6" numFmtId="164" xfId="0" applyAlignment="1" applyBorder="1" applyFont="1" applyNumberFormat="1">
      <alignment shrinkToFit="0" vertical="center" wrapText="0"/>
    </xf>
    <xf borderId="32" fillId="0" fontId="6" numFmtId="49" xfId="0" applyAlignment="1" applyBorder="1" applyFont="1" applyNumberFormat="1">
      <alignment readingOrder="0" shrinkToFit="0" vertical="center" wrapText="0"/>
    </xf>
    <xf borderId="36" fillId="0" fontId="6" numFmtId="49" xfId="0" applyAlignment="1" applyBorder="1" applyFont="1" applyNumberFormat="1">
      <alignment readingOrder="0" shrinkToFit="0" vertical="center" wrapText="0"/>
    </xf>
    <xf borderId="35" fillId="0" fontId="6" numFmtId="0" xfId="0" applyAlignment="1" applyBorder="1" applyFont="1">
      <alignment readingOrder="0" shrinkToFit="0" vertical="center" wrapText="0"/>
    </xf>
    <xf borderId="33" fillId="0" fontId="6" numFmtId="0" xfId="0" applyAlignment="1" applyBorder="1" applyFont="1">
      <alignment shrinkToFit="0" vertical="center" wrapText="0"/>
    </xf>
    <xf borderId="34" fillId="0" fontId="6" numFmtId="0" xfId="0" applyAlignment="1" applyBorder="1" applyFont="1">
      <alignment shrinkToFit="0" vertical="center" wrapText="0"/>
    </xf>
    <xf borderId="36" fillId="0" fontId="6" numFmtId="0" xfId="0" applyAlignment="1" applyBorder="1" applyFont="1">
      <alignment shrinkToFit="0" vertical="center" wrapText="0"/>
    </xf>
    <xf borderId="35" fillId="0" fontId="6" numFmtId="0" xfId="0" applyAlignment="1" applyBorder="1" applyFont="1">
      <alignment shrinkToFit="0" vertical="center" wrapText="0"/>
    </xf>
    <xf borderId="32" fillId="0" fontId="6" numFmtId="0" xfId="0" applyAlignment="1" applyBorder="1" applyFont="1">
      <alignment shrinkToFit="0" vertical="center" wrapText="0"/>
    </xf>
    <xf borderId="33" fillId="0" fontId="6" numFmtId="10" xfId="0" applyAlignment="1" applyBorder="1" applyFont="1" applyNumberFormat="1">
      <alignment horizontal="right" shrinkToFit="0" vertical="center" wrapText="0"/>
    </xf>
    <xf borderId="34" fillId="0" fontId="6" numFmtId="0" xfId="0" applyAlignment="1" applyBorder="1" applyFont="1">
      <alignment horizontal="right" shrinkToFit="0" vertical="center" wrapText="0"/>
    </xf>
    <xf borderId="32" fillId="0" fontId="6" numFmtId="3" xfId="0" applyAlignment="1" applyBorder="1" applyFont="1" applyNumberFormat="1">
      <alignment horizontal="right" shrinkToFit="0" vertical="center" wrapText="0"/>
    </xf>
    <xf borderId="32" fillId="0" fontId="6" numFmtId="3" xfId="0" applyAlignment="1" applyBorder="1" applyFont="1" applyNumberFormat="1">
      <alignment shrinkToFit="0" vertical="center" wrapText="0"/>
    </xf>
    <xf borderId="36" fillId="0" fontId="6" numFmtId="3" xfId="0" applyAlignment="1" applyBorder="1" applyFont="1" applyNumberFormat="1">
      <alignment horizontal="right" shrinkToFit="0" vertical="center" wrapText="0"/>
    </xf>
    <xf borderId="35" fillId="0" fontId="6" numFmtId="3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D966"/>
          <bgColor rgb="FFFFD966"/>
        </patternFill>
      </fill>
      <border/>
    </dxf>
  </dxfs>
  <tableStyles count="1">
    <tableStyle count="4" pivot="0" name="Chênh lệch 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R4599" displayName="Bảng_2" name="Bảng_2" id="1">
  <tableColumns count="44">
    <tableColumn name="Ngày" id="1"/>
    <tableColumn name="Thời gian kiểm" id="2"/>
    <tableColumn name="Chi nhánh nhận" id="3"/>
    <tableColumn name="ID ST" id="4"/>
    <tableColumn name="Nhóm hàng" id="5"/>
    <tableColumn name="Mã hàng" id="6"/>
    <tableColumn name="Tên SP" id="7"/>
    <tableColumn name="ĐVT" id="8"/>
    <tableColumn name="Số lượng chuyển" id="9"/>
    <tableColumn name="Số lượng nhận" id="10"/>
    <tableColumn name="Chênh lệch" id="11"/>
    <tableColumn name="PT chuyển hàng" id="12"/>
    <tableColumn name="Mã thùng" id="13"/>
    <tableColumn name="TO" id="14"/>
    <tableColumn name="Hạo hụt tự nhiên" id="15"/>
    <tableColumn name="SL trả tồn về ST" id="16"/>
    <tableColumn name="SL chênh lệch CXD" id="17"/>
    <tableColumn name="PT Trả tồn về ST" id="18"/>
    <tableColumn name="PT trả tồn về DC" id="19"/>
    <tableColumn name="PT DC pick dư" id="20"/>
    <tableColumn name="NOTE" id="21"/>
    <tableColumn name="Trạng thái" id="22"/>
    <tableColumn name="Lỗi" id="23"/>
    <tableColumn name="Hao hụt" id="24"/>
    <tableColumn name="Siêu thị" id="25"/>
    <tableColumn name="Kho ĐÔNG MÁT" id="26"/>
    <tableColumn name="Xử lý" id="27"/>
    <tableColumn name="Link hình ảnh" id="28"/>
    <tableColumn name="DC xác nhận" id="29"/>
    <tableColumn name="NOTE 2" id="30"/>
    <tableColumn name="KFM phản hồi" id="31"/>
    <tableColumn name="NOTE 3" id="32"/>
    <tableColumn name="CLV2" id="33"/>
    <tableColumn name="CLV3" id="34"/>
    <tableColumn name="Loại hàng" id="35"/>
    <tableColumn name="% Hao hụt" id="36"/>
    <tableColumn name="Giá nhập _x000a_( -VAT)" id="37"/>
    <tableColumn name="Tổng GT" id="38"/>
    <tableColumn name="Tổng hao hụt" id="39"/>
    <tableColumn name="Tổng ST" id="40"/>
    <tableColumn name="Tổng kho " id="41"/>
    <tableColumn name="Tổng chưa xác định" id="42"/>
    <tableColumn name="GSM phụ trách" id="43"/>
    <tableColumn name="RSM phụ trách " id="44"/>
  </tableColumns>
  <tableStyleInfo name="Chênh lệch 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00FF00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83WeK-0xsdpAb7SNEk2xkeL28QZKmzNM&amp;usp=drive_copy" TargetMode="External"/><Relationship Id="rId194" Type="http://schemas.openxmlformats.org/officeDocument/2006/relationships/hyperlink" Target="https://drive.google.com/open?id=183WeK-0xsdpAb7SNEk2xkeL28QZKmzNM&amp;usp=drive_copy" TargetMode="External"/><Relationship Id="rId193" Type="http://schemas.openxmlformats.org/officeDocument/2006/relationships/hyperlink" Target="https://drive.google.com/open?id=183WeK-0xsdpAb7SNEk2xkeL28QZKmzNM&amp;usp=drive_copy" TargetMode="External"/><Relationship Id="rId192" Type="http://schemas.openxmlformats.org/officeDocument/2006/relationships/hyperlink" Target="https://drive.google.com/open?id=183WeK-0xsdpAb7SNEk2xkeL28QZKmzNM&amp;usp=drive_copy" TargetMode="External"/><Relationship Id="rId191" Type="http://schemas.openxmlformats.org/officeDocument/2006/relationships/hyperlink" Target="https://drive.google.com/open?id=183WeK-0xsdpAb7SNEk2xkeL28QZKmzNM&amp;usp=drive_copy" TargetMode="External"/><Relationship Id="rId187" Type="http://schemas.openxmlformats.org/officeDocument/2006/relationships/hyperlink" Target="https://drive.google.com/open?id=183WeK-0xsdpAb7SNEk2xkeL28QZKmzNM&amp;usp=drive_copy" TargetMode="External"/><Relationship Id="rId186" Type="http://schemas.openxmlformats.org/officeDocument/2006/relationships/hyperlink" Target="https://drive.google.com/open?id=183WeK-0xsdpAb7SNEk2xkeL28QZKmzNM&amp;usp=drive_copy" TargetMode="External"/><Relationship Id="rId185" Type="http://schemas.openxmlformats.org/officeDocument/2006/relationships/hyperlink" Target="https://drive.google.com/open?id=183WeK-0xsdpAb7SNEk2xkeL28QZKmzNM&amp;usp=drive_copy" TargetMode="External"/><Relationship Id="rId184" Type="http://schemas.openxmlformats.org/officeDocument/2006/relationships/hyperlink" Target="https://drive.google.com/open?id=183WeK-0xsdpAb7SNEk2xkeL28QZKmzNM&amp;usp=drive_copy" TargetMode="External"/><Relationship Id="rId189" Type="http://schemas.openxmlformats.org/officeDocument/2006/relationships/hyperlink" Target="https://drive.google.com/open?id=183WeK-0xsdpAb7SNEk2xkeL28QZKmzNM&amp;usp=drive_copy" TargetMode="External"/><Relationship Id="rId188" Type="http://schemas.openxmlformats.org/officeDocument/2006/relationships/hyperlink" Target="https://drive.google.com/open?id=183WeK-0xsdpAb7SNEk2xkeL28QZKmzNM&amp;usp=drive_copy" TargetMode="External"/><Relationship Id="rId183" Type="http://schemas.openxmlformats.org/officeDocument/2006/relationships/hyperlink" Target="https://drive.google.com/open?id=183WeK-0xsdpAb7SNEk2xkeL28QZKmzNM&amp;usp=drive_copy" TargetMode="External"/><Relationship Id="rId182" Type="http://schemas.openxmlformats.org/officeDocument/2006/relationships/hyperlink" Target="https://drive.google.com/open?id=183WeK-0xsdpAb7SNEk2xkeL28QZKmzNM&amp;usp=drive_copy" TargetMode="External"/><Relationship Id="rId181" Type="http://schemas.openxmlformats.org/officeDocument/2006/relationships/hyperlink" Target="https://drive.google.com/open?id=183WeK-0xsdpAb7SNEk2xkeL28QZKmzNM&amp;usp=drive_copy" TargetMode="External"/><Relationship Id="rId180" Type="http://schemas.openxmlformats.org/officeDocument/2006/relationships/hyperlink" Target="https://drive.google.com/open?id=183WeK-0xsdpAb7SNEk2xkeL28QZKmzNM&amp;usp=drive_copy" TargetMode="External"/><Relationship Id="rId176" Type="http://schemas.openxmlformats.org/officeDocument/2006/relationships/hyperlink" Target="https://drive.google.com/open?id=183WeK-0xsdpAb7SNEk2xkeL28QZKmzNM&amp;usp=drive_copy" TargetMode="External"/><Relationship Id="rId297" Type="http://schemas.openxmlformats.org/officeDocument/2006/relationships/hyperlink" Target="https://drive.google.com/open?id=1Dl8yO-LTTUUXipo4YtyRslU2p_yrvBgm&amp;usp=drive_copy" TargetMode="External"/><Relationship Id="rId175" Type="http://schemas.openxmlformats.org/officeDocument/2006/relationships/hyperlink" Target="https://drive.google.com/open?id=183WeK-0xsdpAb7SNEk2xkeL28QZKmzNM&amp;usp=drive_copy" TargetMode="External"/><Relationship Id="rId296" Type="http://schemas.openxmlformats.org/officeDocument/2006/relationships/hyperlink" Target="https://drive.google.com/open?id=1Dl8yO-LTTUUXipo4YtyRslU2p_yrvBgm&amp;usp=drive_copy" TargetMode="External"/><Relationship Id="rId174" Type="http://schemas.openxmlformats.org/officeDocument/2006/relationships/hyperlink" Target="https://drive.google.com/open?id=16vrmlj1BbamicCcQMV4E1A7TsrN4mavn&amp;usp=drive_copy" TargetMode="External"/><Relationship Id="rId295" Type="http://schemas.openxmlformats.org/officeDocument/2006/relationships/hyperlink" Target="https://drive.google.com/open?id=1Dl8yO-LTTUUXipo4YtyRslU2p_yrvBgm&amp;usp=drive_copy" TargetMode="External"/><Relationship Id="rId173" Type="http://schemas.openxmlformats.org/officeDocument/2006/relationships/hyperlink" Target="https://drive.google.com/open?id=183WeK-0xsdpAb7SNEk2xkeL28QZKmzNM&amp;usp=drive_copy" TargetMode="External"/><Relationship Id="rId294" Type="http://schemas.openxmlformats.org/officeDocument/2006/relationships/hyperlink" Target="https://drive.google.com/open?id=1YmlxiabWwxu48c6AXfbSaIcgB1IC1C6_&amp;usp=drive_copy" TargetMode="External"/><Relationship Id="rId179" Type="http://schemas.openxmlformats.org/officeDocument/2006/relationships/hyperlink" Target="https://drive.google.com/open?id=183WeK-0xsdpAb7SNEk2xkeL28QZKmzNM&amp;usp=drive_copy" TargetMode="External"/><Relationship Id="rId178" Type="http://schemas.openxmlformats.org/officeDocument/2006/relationships/hyperlink" Target="https://drive.google.com/open?id=183WeK-0xsdpAb7SNEk2xkeL28QZKmzNM&amp;usp=drive_copy" TargetMode="External"/><Relationship Id="rId299" Type="http://schemas.openxmlformats.org/officeDocument/2006/relationships/hyperlink" Target="https://drive.google.com/open?id=1LiLWqgDdLhHY7eCrbpDoTS2pIfDdBBH_&amp;usp=drive_copy" TargetMode="External"/><Relationship Id="rId177" Type="http://schemas.openxmlformats.org/officeDocument/2006/relationships/hyperlink" Target="https://drive.google.com/open?id=183WeK-0xsdpAb7SNEk2xkeL28QZKmzNM&amp;usp=drive_copy" TargetMode="External"/><Relationship Id="rId298" Type="http://schemas.openxmlformats.org/officeDocument/2006/relationships/hyperlink" Target="https://drive.google.com/open?id=1LiLWqgDdLhHY7eCrbpDoTS2pIfDdBBH_&amp;usp=drive_copy" TargetMode="External"/><Relationship Id="rId198" Type="http://schemas.openxmlformats.org/officeDocument/2006/relationships/hyperlink" Target="https://drive.google.com/open?id=1fMtWUUk0esJfHikuJqBC14F_yEBFKIxT&amp;usp=drive_copy" TargetMode="External"/><Relationship Id="rId197" Type="http://schemas.openxmlformats.org/officeDocument/2006/relationships/hyperlink" Target="https://drive.google.com/open?id=1fMtWUUk0esJfHikuJqBC14F_yEBFKIxT&amp;usp=drive_copy" TargetMode="External"/><Relationship Id="rId196" Type="http://schemas.openxmlformats.org/officeDocument/2006/relationships/hyperlink" Target="https://drive.google.com/open?id=1fMtWUUk0esJfHikuJqBC14F_yEBFKIxT&amp;usp=drive_copy" TargetMode="External"/><Relationship Id="rId195" Type="http://schemas.openxmlformats.org/officeDocument/2006/relationships/hyperlink" Target="https://drive.google.com/open?id=1pmwv3YUDfWlEI2uSKYG73hOu_zRsOrh1&amp;usp=drive_copy" TargetMode="External"/><Relationship Id="rId199" Type="http://schemas.openxmlformats.org/officeDocument/2006/relationships/hyperlink" Target="https://drive.google.com/open?id=1fMtWUUk0esJfHikuJqBC14F_yEBFKIxT&amp;usp=drive_copy" TargetMode="External"/><Relationship Id="rId150" Type="http://schemas.openxmlformats.org/officeDocument/2006/relationships/hyperlink" Target="https://drive.google.com/open?id=1Xfpo71mMyJpnOiVAbVekVPYvML-CmMVQ&amp;usp=drive_copy" TargetMode="External"/><Relationship Id="rId271" Type="http://schemas.openxmlformats.org/officeDocument/2006/relationships/hyperlink" Target="https://drive.google.com/open?id=13bErNScd-3n_WgZGBRGccy4R3PRE8pHi&amp;usp=drive_copy" TargetMode="External"/><Relationship Id="rId392" Type="http://schemas.openxmlformats.org/officeDocument/2006/relationships/hyperlink" Target="https://drive.google.com/open?id=1Ns_OpZpQxfidby7IIxD5SS5MBqXly9ci&amp;usp=drive_copy" TargetMode="External"/><Relationship Id="rId270" Type="http://schemas.openxmlformats.org/officeDocument/2006/relationships/hyperlink" Target="https://drive.google.com/open?id=1MuPsDkLKmx1d51e9FADBFs9LUwaVcTzV&amp;usp=drive_copy" TargetMode="External"/><Relationship Id="rId391" Type="http://schemas.openxmlformats.org/officeDocument/2006/relationships/hyperlink" Target="https://drive.google.com/open?id=1d0wR8FuzMyWWJt2p92CK-uDzpDJR9MAs&amp;usp=drive_copy" TargetMode="External"/><Relationship Id="rId390" Type="http://schemas.openxmlformats.org/officeDocument/2006/relationships/hyperlink" Target="https://drive.google.com/open?id=1LIPgn8Jg8-_VqN3Z_w1QqweqPfLH-A5b&amp;usp=drive_copy" TargetMode="External"/><Relationship Id="rId1" Type="http://schemas.openxmlformats.org/officeDocument/2006/relationships/hyperlink" Target="https://drive.google.com/open?id=1-SzVYTdF-gHAtd2VhgrcCd5zs7dzpx_L&amp;usp=drive_copy" TargetMode="External"/><Relationship Id="rId2" Type="http://schemas.openxmlformats.org/officeDocument/2006/relationships/hyperlink" Target="https://drive.google.com/open?id=1-SzVYTdF-gHAtd2VhgrcCd5zs7dzpx_L&amp;usp=drive_copy" TargetMode="External"/><Relationship Id="rId3" Type="http://schemas.openxmlformats.org/officeDocument/2006/relationships/hyperlink" Target="https://drive.google.com/open?id=1-SzVYTdF-gHAtd2VhgrcCd5zs7dzpx_L&amp;usp=drive_copy" TargetMode="External"/><Relationship Id="rId149" Type="http://schemas.openxmlformats.org/officeDocument/2006/relationships/hyperlink" Target="https://drive.google.com/open?id=1Xfpo71mMyJpnOiVAbVekVPYvML-CmMVQ&amp;usp=drive_copy" TargetMode="External"/><Relationship Id="rId4" Type="http://schemas.openxmlformats.org/officeDocument/2006/relationships/hyperlink" Target="https://drive.google.com/open?id=1-SzVYTdF-gHAtd2VhgrcCd5zs7dzpx_L&amp;usp=drive_copy" TargetMode="External"/><Relationship Id="rId148" Type="http://schemas.openxmlformats.org/officeDocument/2006/relationships/hyperlink" Target="https://drive.google.com/open?id=1Xfpo71mMyJpnOiVAbVekVPYvML-CmMVQ&amp;usp=drive_copy" TargetMode="External"/><Relationship Id="rId269" Type="http://schemas.openxmlformats.org/officeDocument/2006/relationships/hyperlink" Target="https://drive.google.com/open?id=1MuPsDkLKmx1d51e9FADBFs9LUwaVcTzV&amp;usp=drive_copy" TargetMode="External"/><Relationship Id="rId9" Type="http://schemas.openxmlformats.org/officeDocument/2006/relationships/hyperlink" Target="https://drive.google.com/open?id=1tQ-oNrpxPDbjjy4TFzZW_FbObzLJTcng&amp;usp=drive_copy" TargetMode="External"/><Relationship Id="rId143" Type="http://schemas.openxmlformats.org/officeDocument/2006/relationships/hyperlink" Target="https://drive.google.com/open?id=1CM3-N-r5wt2uHWEZwfWCL1EOPu0Gte7T&amp;usp=drive_copy" TargetMode="External"/><Relationship Id="rId264" Type="http://schemas.openxmlformats.org/officeDocument/2006/relationships/hyperlink" Target="https://drive.google.com/open?id=1sUzcKAi89tKpo1NtLvZ7-01_zki0yO0Q&amp;usp=drive_copy" TargetMode="External"/><Relationship Id="rId385" Type="http://schemas.openxmlformats.org/officeDocument/2006/relationships/hyperlink" Target="https://drive.google.com/open?id=1plB5ReVjw09xJcUJLZvYuhIWzoJAL0_D&amp;usp=drive_copy" TargetMode="External"/><Relationship Id="rId142" Type="http://schemas.openxmlformats.org/officeDocument/2006/relationships/hyperlink" Target="https://drive.google.com/open?id=1CM3-N-r5wt2uHWEZwfWCL1EOPu0Gte7T&amp;usp=drive_copy" TargetMode="External"/><Relationship Id="rId263" Type="http://schemas.openxmlformats.org/officeDocument/2006/relationships/hyperlink" Target="https://drive.google.com/open?id=1vgh-Ltbpv7vb5eXGQtuHJLpoK9xzIynJ&amp;usp=drive_copy" TargetMode="External"/><Relationship Id="rId384" Type="http://schemas.openxmlformats.org/officeDocument/2006/relationships/hyperlink" Target="https://drive.google.com/open?id=12m0cUmowx4sre393Ix8xWHwmsXU3qjC-&amp;usp=drive_copy" TargetMode="External"/><Relationship Id="rId141" Type="http://schemas.openxmlformats.org/officeDocument/2006/relationships/hyperlink" Target="https://drive.google.com/open?id=1mnWe_6uLodIlZ0oCD6kVWXjJoCkNj0tn&amp;usp=drive_copy" TargetMode="External"/><Relationship Id="rId262" Type="http://schemas.openxmlformats.org/officeDocument/2006/relationships/hyperlink" Target="https://drive.google.com/open?id=1vgh-Ltbpv7vb5eXGQtuHJLpoK9xzIynJ&amp;usp=drive_copy" TargetMode="External"/><Relationship Id="rId383" Type="http://schemas.openxmlformats.org/officeDocument/2006/relationships/hyperlink" Target="https://drive.google.com/open?id=12m0cUmowx4sre393Ix8xWHwmsXU3qjC-&amp;usp=drive_copy" TargetMode="External"/><Relationship Id="rId140" Type="http://schemas.openxmlformats.org/officeDocument/2006/relationships/hyperlink" Target="https://drive.google.com/open?id=1xUPgZpPjiYnXcqGl3NdhdImksdMFRbQZ&amp;usp=drive_copy" TargetMode="External"/><Relationship Id="rId261" Type="http://schemas.openxmlformats.org/officeDocument/2006/relationships/hyperlink" Target="https://drive.google.com/open?id=1JKyZUWUqr9lT6KmdoFYtbH3I1swp5hoD&amp;usp=drive_copy" TargetMode="External"/><Relationship Id="rId382" Type="http://schemas.openxmlformats.org/officeDocument/2006/relationships/hyperlink" Target="https://drive.google.com/open?id=12m0cUmowx4sre393Ix8xWHwmsXU3qjC-&amp;usp=drive_copy" TargetMode="External"/><Relationship Id="rId5" Type="http://schemas.openxmlformats.org/officeDocument/2006/relationships/hyperlink" Target="https://drive.google.com/open?id=1cBiNBrrqiDQrGDl_nvdSupUjUUGRcyli&amp;usp=drive_copy" TargetMode="External"/><Relationship Id="rId147" Type="http://schemas.openxmlformats.org/officeDocument/2006/relationships/hyperlink" Target="https://drive.google.com/open?id=1Xfpo71mMyJpnOiVAbVekVPYvML-CmMVQ&amp;usp=drive_copy" TargetMode="External"/><Relationship Id="rId268" Type="http://schemas.openxmlformats.org/officeDocument/2006/relationships/hyperlink" Target="https://drive.google.com/open?id=1MuPsDkLKmx1d51e9FADBFs9LUwaVcTzV&amp;usp=drive_copy" TargetMode="External"/><Relationship Id="rId389" Type="http://schemas.openxmlformats.org/officeDocument/2006/relationships/hyperlink" Target="https://drive.google.com/open?id=1pNr99-BTsStE5Ms9s3RSA18KodO76o2M&amp;usp=drive_copy" TargetMode="External"/><Relationship Id="rId6" Type="http://schemas.openxmlformats.org/officeDocument/2006/relationships/hyperlink" Target="https://drive.google.com/open?id=1H8VPVG1ADh-ZVISU-g-iV0yRxOwbG1Br&amp;usp=drive_copy" TargetMode="External"/><Relationship Id="rId146" Type="http://schemas.openxmlformats.org/officeDocument/2006/relationships/hyperlink" Target="https://drive.google.com/open?id=1Xfpo71mMyJpnOiVAbVekVPYvML-CmMVQ&amp;usp=drive_copy" TargetMode="External"/><Relationship Id="rId267" Type="http://schemas.openxmlformats.org/officeDocument/2006/relationships/hyperlink" Target="https://drive.google.com/open?id=1VkCwyKX2nSDcTQWR2PxLjPNH3UdLuBtX&amp;usp=drive_copy" TargetMode="External"/><Relationship Id="rId388" Type="http://schemas.openxmlformats.org/officeDocument/2006/relationships/hyperlink" Target="https://drive.google.com/open?id=1pNr99-BTsStE5Ms9s3RSA18KodO76o2M&amp;usp=drive_copy" TargetMode="External"/><Relationship Id="rId7" Type="http://schemas.openxmlformats.org/officeDocument/2006/relationships/hyperlink" Target="https://drive.google.com/open?id=1tQ-oNrpxPDbjjy4TFzZW_FbObzLJTcng&amp;usp=drive_copy" TargetMode="External"/><Relationship Id="rId145" Type="http://schemas.openxmlformats.org/officeDocument/2006/relationships/hyperlink" Target="https://drive.google.com/open?id=1wyDPXECnY88EcQ_HXzuCMVNqht8VG6K9&amp;usp=drive_copy" TargetMode="External"/><Relationship Id="rId266" Type="http://schemas.openxmlformats.org/officeDocument/2006/relationships/hyperlink" Target="https://drive.google.com/open?id=1VkCwyKX2nSDcTQWR2PxLjPNH3UdLuBtX&amp;usp=drive_copy" TargetMode="External"/><Relationship Id="rId387" Type="http://schemas.openxmlformats.org/officeDocument/2006/relationships/hyperlink" Target="https://drive.google.com/open?id=1pNr99-BTsStE5Ms9s3RSA18KodO76o2M&amp;usp=drive_copy" TargetMode="External"/><Relationship Id="rId8" Type="http://schemas.openxmlformats.org/officeDocument/2006/relationships/hyperlink" Target="https://drive.google.com/open?id=1tQ-oNrpxPDbjjy4TFzZW_FbObzLJTcng&amp;usp=drive_copy" TargetMode="External"/><Relationship Id="rId144" Type="http://schemas.openxmlformats.org/officeDocument/2006/relationships/hyperlink" Target="https://drive.google.com/open?id=1CM3-N-r5wt2uHWEZwfWCL1EOPu0Gte7T&amp;usp=drive_copy" TargetMode="External"/><Relationship Id="rId265" Type="http://schemas.openxmlformats.org/officeDocument/2006/relationships/hyperlink" Target="https://drive.google.com/open?id=1sUzcKAi89tKpo1NtLvZ7-01_zki0yO0Q&amp;usp=drive_copy" TargetMode="External"/><Relationship Id="rId386" Type="http://schemas.openxmlformats.org/officeDocument/2006/relationships/hyperlink" Target="https://drive.google.com/open?id=1PByXCstRVDS9f40MNeFje01BN7xhKYLo&amp;usp=drive_copy" TargetMode="External"/><Relationship Id="rId260" Type="http://schemas.openxmlformats.org/officeDocument/2006/relationships/hyperlink" Target="https://drive.google.com/open?id=1JKyZUWUqr9lT6KmdoFYtbH3I1swp5hoD&amp;usp=drive_copy" TargetMode="External"/><Relationship Id="rId381" Type="http://schemas.openxmlformats.org/officeDocument/2006/relationships/hyperlink" Target="https://drive.google.com/open?id=12m0cUmowx4sre393Ix8xWHwmsXU3qjC-&amp;usp=drive_copy" TargetMode="External"/><Relationship Id="rId380" Type="http://schemas.openxmlformats.org/officeDocument/2006/relationships/hyperlink" Target="https://drive.google.com/open?id=12m0cUmowx4sre393Ix8xWHwmsXU3qjC-&amp;usp=drive_copy" TargetMode="External"/><Relationship Id="rId139" Type="http://schemas.openxmlformats.org/officeDocument/2006/relationships/hyperlink" Target="https://drive.google.com/open?id=1xUPgZpPjiYnXcqGl3NdhdImksdMFRbQZ&amp;usp=drive_copy" TargetMode="External"/><Relationship Id="rId138" Type="http://schemas.openxmlformats.org/officeDocument/2006/relationships/hyperlink" Target="https://drive.google.com/open?id=1cuRLsiKxXlbZZ_KgSQHKuvvLmVc8qXeQ&amp;usp=drive_copy" TargetMode="External"/><Relationship Id="rId259" Type="http://schemas.openxmlformats.org/officeDocument/2006/relationships/hyperlink" Target="https://drive.google.com/open?id=1rKUFBCWLxZxwz0xTe4CdJ6ImrUudzoCy&amp;usp=drive_copy" TargetMode="External"/><Relationship Id="rId137" Type="http://schemas.openxmlformats.org/officeDocument/2006/relationships/hyperlink" Target="https://drive.google.com/open?id=1cuRLsiKxXlbZZ_KgSQHKuvvLmVc8qXeQ&amp;usp=drive_copy" TargetMode="External"/><Relationship Id="rId258" Type="http://schemas.openxmlformats.org/officeDocument/2006/relationships/hyperlink" Target="https://drive.google.com/open?id=1A9xc4L3cOqJxoUqAR7Ib1j1yd3ixHkXU&amp;usp=drive_copy" TargetMode="External"/><Relationship Id="rId379" Type="http://schemas.openxmlformats.org/officeDocument/2006/relationships/hyperlink" Target="https://drive.google.com/open?id=1bDAuXecCr0xbbSTVg3Yw_1CzqtDUcRN-&amp;usp=drive_copy" TargetMode="External"/><Relationship Id="rId132" Type="http://schemas.openxmlformats.org/officeDocument/2006/relationships/hyperlink" Target="https://drive.google.com/open?id=1O19gWsySIU3mJn-gBMoPnb1FGJLxzba8&amp;usp=drive_copy" TargetMode="External"/><Relationship Id="rId253" Type="http://schemas.openxmlformats.org/officeDocument/2006/relationships/hyperlink" Target="https://drive.google.com/open?id=1LMRY44PNq7B7b-uQH8wbYupecN1-g7i-&amp;usp=drive_copy" TargetMode="External"/><Relationship Id="rId374" Type="http://schemas.openxmlformats.org/officeDocument/2006/relationships/hyperlink" Target="https://drive.google.com/open?id=1pjd-H-FB9_yZb6wkBYoe06JSOUd6FH1N&amp;usp=drive_copy" TargetMode="External"/><Relationship Id="rId131" Type="http://schemas.openxmlformats.org/officeDocument/2006/relationships/hyperlink" Target="https://drive.google.com/open?id=1O19gWsySIU3mJn-gBMoPnb1FGJLxzba8&amp;usp=drive_copy" TargetMode="External"/><Relationship Id="rId252" Type="http://schemas.openxmlformats.org/officeDocument/2006/relationships/hyperlink" Target="https://drive.google.com/open?id=1LMRY44PNq7B7b-uQH8wbYupecN1-g7i-&amp;usp=drive_copy" TargetMode="External"/><Relationship Id="rId373" Type="http://schemas.openxmlformats.org/officeDocument/2006/relationships/hyperlink" Target="https://drive.google.com/open?id=1RIgCzhHrrAo_lI1goWu8kOWv9tsvCkBh&amp;usp=drive_copy" TargetMode="External"/><Relationship Id="rId130" Type="http://schemas.openxmlformats.org/officeDocument/2006/relationships/hyperlink" Target="https://drive.google.com/open?id=1afgwxL05W29pVxrYcqeoP1SSXVZzJcAG&amp;usp=drive_copy" TargetMode="External"/><Relationship Id="rId251" Type="http://schemas.openxmlformats.org/officeDocument/2006/relationships/hyperlink" Target="https://drive.google.com/open?id=1PX4zTfvZrklMupDHvI2mVR4BnoqN0hmf&amp;usp=drive_copy" TargetMode="External"/><Relationship Id="rId372" Type="http://schemas.openxmlformats.org/officeDocument/2006/relationships/hyperlink" Target="https://drive.google.com/open?id=1-1_E28cKXK5sz7RQXCvCW-IWBKnSYhH0&amp;usp=drive_copy" TargetMode="External"/><Relationship Id="rId250" Type="http://schemas.openxmlformats.org/officeDocument/2006/relationships/hyperlink" Target="https://drive.google.com/open?id=189nTCSXx2fJwwV_PlUm6bhgC5byHHcOI&amp;usp=drive_copy" TargetMode="External"/><Relationship Id="rId371" Type="http://schemas.openxmlformats.org/officeDocument/2006/relationships/hyperlink" Target="https://drive.google.com/open?id=1-1_E28cKXK5sz7RQXCvCW-IWBKnSYhH0&amp;usp=drive_copy" TargetMode="External"/><Relationship Id="rId136" Type="http://schemas.openxmlformats.org/officeDocument/2006/relationships/hyperlink" Target="https://drive.google.com/open?id=11S_KAIJHokqK_zAMBW_Tn6oM0A9kP4SU&amp;usp=drive_copy" TargetMode="External"/><Relationship Id="rId257" Type="http://schemas.openxmlformats.org/officeDocument/2006/relationships/hyperlink" Target="https://drive.google.com/open?id=1A9xc4L3cOqJxoUqAR7Ib1j1yd3ixHkXU&amp;usp=drive_copy" TargetMode="External"/><Relationship Id="rId378" Type="http://schemas.openxmlformats.org/officeDocument/2006/relationships/hyperlink" Target="https://drive.google.com/open?id=103QvLrbR65CYkcpHbFGsEu4f4YJcVF5d&amp;usp=drive_copy" TargetMode="External"/><Relationship Id="rId135" Type="http://schemas.openxmlformats.org/officeDocument/2006/relationships/hyperlink" Target="https://drive.google.com/open?id=11S_KAIJHokqK_zAMBW_Tn6oM0A9kP4SU&amp;usp=drive_copy" TargetMode="External"/><Relationship Id="rId256" Type="http://schemas.openxmlformats.org/officeDocument/2006/relationships/hyperlink" Target="https://drive.google.com/open?id=1hONFcBrxsJ91vZQcJiQQu4P5MlzpgYMJ&amp;usp=drive_copy" TargetMode="External"/><Relationship Id="rId377" Type="http://schemas.openxmlformats.org/officeDocument/2006/relationships/hyperlink" Target="https://drive.google.com/open?id=16ehYYfXlqL2SVuCozZjUM6hYRwumrK29&amp;usp=drive_copy" TargetMode="External"/><Relationship Id="rId134" Type="http://schemas.openxmlformats.org/officeDocument/2006/relationships/hyperlink" Target="https://drive.google.com/open?id=11S_KAIJHokqK_zAMBW_Tn6oM0A9kP4SU&amp;usp=drive_copy" TargetMode="External"/><Relationship Id="rId255" Type="http://schemas.openxmlformats.org/officeDocument/2006/relationships/hyperlink" Target="https://drive.google.com/open?id=1XdL57PdgQsWLhQraway9Mq9k_iXY4PU_&amp;usp=drive_copy" TargetMode="External"/><Relationship Id="rId376" Type="http://schemas.openxmlformats.org/officeDocument/2006/relationships/hyperlink" Target="https://drive.google.com/open?id=16ehYYfXlqL2SVuCozZjUM6hYRwumrK29&amp;usp=drive_copy" TargetMode="External"/><Relationship Id="rId133" Type="http://schemas.openxmlformats.org/officeDocument/2006/relationships/hyperlink" Target="https://drive.google.com/open?id=11S_KAIJHokqK_zAMBW_Tn6oM0A9kP4SU&amp;usp=drive_copy" TargetMode="External"/><Relationship Id="rId254" Type="http://schemas.openxmlformats.org/officeDocument/2006/relationships/hyperlink" Target="https://drive.google.com/open?id=1LMRY44PNq7B7b-uQH8wbYupecN1-g7i-&amp;usp=drive_copy" TargetMode="External"/><Relationship Id="rId375" Type="http://schemas.openxmlformats.org/officeDocument/2006/relationships/hyperlink" Target="https://drive.google.com/open?id=1pjd-H-FB9_yZb6wkBYoe06JSOUd6FH1N&amp;usp=drive_copy" TargetMode="External"/><Relationship Id="rId172" Type="http://schemas.openxmlformats.org/officeDocument/2006/relationships/hyperlink" Target="https://drive.google.com/open?id=183WeK-0xsdpAb7SNEk2xkeL28QZKmzNM&amp;usp=drive_copy" TargetMode="External"/><Relationship Id="rId293" Type="http://schemas.openxmlformats.org/officeDocument/2006/relationships/hyperlink" Target="https://drive.google.com/open?id=1YmlxiabWwxu48c6AXfbSaIcgB1IC1C6_&amp;usp=drive_copy" TargetMode="External"/><Relationship Id="rId171" Type="http://schemas.openxmlformats.org/officeDocument/2006/relationships/hyperlink" Target="https://drive.google.com/open?id=183WeK-0xsdpAb7SNEk2xkeL28QZKmzNM&amp;usp=drive_copy" TargetMode="External"/><Relationship Id="rId292" Type="http://schemas.openxmlformats.org/officeDocument/2006/relationships/hyperlink" Target="https://drive.google.com/open?id=1RN2kFrUS5AXMsGjxQRbWKy9JXKNaiLxb&amp;usp=drive_copy" TargetMode="External"/><Relationship Id="rId170" Type="http://schemas.openxmlformats.org/officeDocument/2006/relationships/hyperlink" Target="https://drive.google.com/open?id=183WeK-0xsdpAb7SNEk2xkeL28QZKmzNM&amp;usp=drive_copy" TargetMode="External"/><Relationship Id="rId291" Type="http://schemas.openxmlformats.org/officeDocument/2006/relationships/hyperlink" Target="https://drive.google.com/open?id=1RN2kFrUS5AXMsGjxQRbWKy9JXKNaiLxb&amp;usp=drive_copy" TargetMode="External"/><Relationship Id="rId290" Type="http://schemas.openxmlformats.org/officeDocument/2006/relationships/hyperlink" Target="https://drive.google.com/open?id=1tlCIXFXLW3AYEDBRp8xwoG-MH9ZKIKa8&amp;usp=drive_copy" TargetMode="External"/><Relationship Id="rId165" Type="http://schemas.openxmlformats.org/officeDocument/2006/relationships/hyperlink" Target="https://drive.google.com/open?id=1niuzGXQuS1tda40Kj-uy_DCvQvMhWPrh&amp;usp=drive_copy" TargetMode="External"/><Relationship Id="rId286" Type="http://schemas.openxmlformats.org/officeDocument/2006/relationships/hyperlink" Target="https://drive.google.com/open?id=19HOdN2x2ATvOOJClyB7NBlUEoOxIBefW&amp;usp=drive_copy" TargetMode="External"/><Relationship Id="rId164" Type="http://schemas.openxmlformats.org/officeDocument/2006/relationships/hyperlink" Target="https://drive.google.com/open?id=1niuzGXQuS1tda40Kj-uy_DCvQvMhWPrh&amp;usp=drive_copy" TargetMode="External"/><Relationship Id="rId285" Type="http://schemas.openxmlformats.org/officeDocument/2006/relationships/hyperlink" Target="https://drive.google.com/open?id=11rMuiaStyOJTvAV9E8_aUj3nYhRjgCRw&amp;usp=drive_copy" TargetMode="External"/><Relationship Id="rId163" Type="http://schemas.openxmlformats.org/officeDocument/2006/relationships/hyperlink" Target="https://drive.google.com/file/d/1cbajPgTN5d9UqXoBY8KhQTa_ilxhDUrH/view?usp=drive_link" TargetMode="External"/><Relationship Id="rId284" Type="http://schemas.openxmlformats.org/officeDocument/2006/relationships/hyperlink" Target="https://drive.google.com/open?id=11rMuiaStyOJTvAV9E8_aUj3nYhRjgCRw&amp;usp=drive_copy" TargetMode="External"/><Relationship Id="rId162" Type="http://schemas.openxmlformats.org/officeDocument/2006/relationships/hyperlink" Target="https://drive.google.com/file/d/1cbajPgTN5d9UqXoBY8KhQTa_ilxhDUrH/view?usp=drive_link" TargetMode="External"/><Relationship Id="rId283" Type="http://schemas.openxmlformats.org/officeDocument/2006/relationships/hyperlink" Target="https://drive.google.com/open?id=1jBr_9gUQRg3HVTMnTuCNy2_W6i52l0Nm&amp;usp=drive_copy" TargetMode="External"/><Relationship Id="rId169" Type="http://schemas.openxmlformats.org/officeDocument/2006/relationships/hyperlink" Target="https://drive.google.com/open?id=183WeK-0xsdpAb7SNEk2xkeL28QZKmzNM&amp;usp=drive_copy" TargetMode="External"/><Relationship Id="rId168" Type="http://schemas.openxmlformats.org/officeDocument/2006/relationships/hyperlink" Target="https://drive.google.com/open?id=16vrmlj1BbamicCcQMV4E1A7TsrN4mavn&amp;usp=drive_copy" TargetMode="External"/><Relationship Id="rId289" Type="http://schemas.openxmlformats.org/officeDocument/2006/relationships/hyperlink" Target="https://drive.google.com/open?id=1tlCIXFXLW3AYEDBRp8xwoG-MH9ZKIKa8&amp;usp=drive_copy" TargetMode="External"/><Relationship Id="rId167" Type="http://schemas.openxmlformats.org/officeDocument/2006/relationships/hyperlink" Target="https://drive.google.com/open?id=183WeK-0xsdpAb7SNEk2xkeL28QZKmzNM&amp;usp=drive_copy" TargetMode="External"/><Relationship Id="rId288" Type="http://schemas.openxmlformats.org/officeDocument/2006/relationships/hyperlink" Target="https://drive.google.com/open?id=1tlCIXFXLW3AYEDBRp8xwoG-MH9ZKIKa8&amp;usp=drive_copy" TargetMode="External"/><Relationship Id="rId166" Type="http://schemas.openxmlformats.org/officeDocument/2006/relationships/hyperlink" Target="https://drive.google.com/open?id=183WeK-0xsdpAb7SNEk2xkeL28QZKmzNM&amp;usp=drive_copy" TargetMode="External"/><Relationship Id="rId287" Type="http://schemas.openxmlformats.org/officeDocument/2006/relationships/hyperlink" Target="https://drive.google.com/open?id=1b3wzbYoVIrRApG72WBoUAYizyqK2btjD&amp;usp=drive_copy" TargetMode="External"/><Relationship Id="rId161" Type="http://schemas.openxmlformats.org/officeDocument/2006/relationships/hyperlink" Target="https://drive.google.com/file/d/1cbajPgTN5d9UqXoBY8KhQTa_ilxhDUrH/view?usp=drive_link" TargetMode="External"/><Relationship Id="rId282" Type="http://schemas.openxmlformats.org/officeDocument/2006/relationships/hyperlink" Target="https://drive.google.com/open?id=1WgkZh9WAd42SZ-h7Z4qcw5SazzY3YA24&amp;usp=drive_copy" TargetMode="External"/><Relationship Id="rId160" Type="http://schemas.openxmlformats.org/officeDocument/2006/relationships/hyperlink" Target="https://drive.google.com/open?id=13rymR-3SIB8lrykK8EW_wAJUyCBKJFjf&amp;usp=drive_copy" TargetMode="External"/><Relationship Id="rId281" Type="http://schemas.openxmlformats.org/officeDocument/2006/relationships/hyperlink" Target="https://drive.google.com/open?id=1WgkZh9WAd42SZ-h7Z4qcw5SazzY3YA24&amp;usp=drive_copy" TargetMode="External"/><Relationship Id="rId280" Type="http://schemas.openxmlformats.org/officeDocument/2006/relationships/hyperlink" Target="https://drive.google.com/open?id=1QLigUXHRxjm6LylGFndUnMy6w1fJnBK8&amp;usp=drive_copy" TargetMode="External"/><Relationship Id="rId159" Type="http://schemas.openxmlformats.org/officeDocument/2006/relationships/hyperlink" Target="https://drive.google.com/open?id=1dyf8xfEtwgpYJYAjRudPPyywwl7tacUG&amp;usp=drive_copy" TargetMode="External"/><Relationship Id="rId154" Type="http://schemas.openxmlformats.org/officeDocument/2006/relationships/hyperlink" Target="https://drive.google.com/open?id=1bT8NeIjTaltQ3J4UU3ENKzu_ROjv-ikH&amp;usp=drive_copy" TargetMode="External"/><Relationship Id="rId275" Type="http://schemas.openxmlformats.org/officeDocument/2006/relationships/hyperlink" Target="https://drive.google.com/open?id=1-HriqxZstRpuLnB3W0wcwP4fkRZfz2IF&amp;usp=drive_copy" TargetMode="External"/><Relationship Id="rId396" Type="http://schemas.openxmlformats.org/officeDocument/2006/relationships/hyperlink" Target="https://drive.google.com/open?id=1nalpATYa2HlgW3kHBl7CtbuSrRJ-AIED&amp;usp=drive_copy" TargetMode="External"/><Relationship Id="rId153" Type="http://schemas.openxmlformats.org/officeDocument/2006/relationships/hyperlink" Target="https://drive.google.com/open?id=1bT8NeIjTaltQ3J4UU3ENKzu_ROjv-ikH&amp;usp=drive_copy" TargetMode="External"/><Relationship Id="rId274" Type="http://schemas.openxmlformats.org/officeDocument/2006/relationships/hyperlink" Target="https://drive.google.com/open?id=18mErxggomoiMtqHgzIt9riGIqef0NWt5&amp;usp=drive_copy" TargetMode="External"/><Relationship Id="rId395" Type="http://schemas.openxmlformats.org/officeDocument/2006/relationships/hyperlink" Target="https://drive.google.com/open?id=1nalpATYa2HlgW3kHBl7CtbuSrRJ-AIED&amp;usp=drive_copy" TargetMode="External"/><Relationship Id="rId152" Type="http://schemas.openxmlformats.org/officeDocument/2006/relationships/hyperlink" Target="https://drive.google.com/open?id=1Xfpo71mMyJpnOiVAbVekVPYvML-CmMVQ&amp;usp=drive_copy" TargetMode="External"/><Relationship Id="rId273" Type="http://schemas.openxmlformats.org/officeDocument/2006/relationships/hyperlink" Target="https://drive.google.com/open?id=13bErNScd-3n_WgZGBRGccy4R3PRE8pHi&amp;usp=drive_copy" TargetMode="External"/><Relationship Id="rId394" Type="http://schemas.openxmlformats.org/officeDocument/2006/relationships/hyperlink" Target="https://drive.google.com/open?id=15YUqDVwps5nC8GUCz7a8MuU8nC8utFGy&amp;usp=drive_copy" TargetMode="External"/><Relationship Id="rId151" Type="http://schemas.openxmlformats.org/officeDocument/2006/relationships/hyperlink" Target="https://drive.google.com/open?id=1Xfpo71mMyJpnOiVAbVekVPYvML-CmMVQ&amp;usp=drive_copy" TargetMode="External"/><Relationship Id="rId272" Type="http://schemas.openxmlformats.org/officeDocument/2006/relationships/hyperlink" Target="https://drive.google.com/open?id=13bErNScd-3n_WgZGBRGccy4R3PRE8pHi&amp;usp=drive_copy" TargetMode="External"/><Relationship Id="rId393" Type="http://schemas.openxmlformats.org/officeDocument/2006/relationships/hyperlink" Target="https://drive.google.com/open?id=15YUqDVwps5nC8GUCz7a8MuU8nC8utFGy&amp;usp=drive_copy" TargetMode="External"/><Relationship Id="rId158" Type="http://schemas.openxmlformats.org/officeDocument/2006/relationships/hyperlink" Target="https://drive.google.com/open?id=1dyf8xfEtwgpYJYAjRudPPyywwl7tacUG&amp;usp=drive_copy" TargetMode="External"/><Relationship Id="rId279" Type="http://schemas.openxmlformats.org/officeDocument/2006/relationships/hyperlink" Target="https://drive.google.com/open?id=1QLigUXHRxjm6LylGFndUnMy6w1fJnBK8&amp;usp=drive_copy" TargetMode="External"/><Relationship Id="rId157" Type="http://schemas.openxmlformats.org/officeDocument/2006/relationships/hyperlink" Target="https://drive.google.com/open?id=1gfsN5t_o8DD0aSGrWnaNR3X6oBE6zXdw&amp;usp=drive_copy" TargetMode="External"/><Relationship Id="rId278" Type="http://schemas.openxmlformats.org/officeDocument/2006/relationships/hyperlink" Target="https://drive.google.com/open?id=1E6N1-ZgPc6y7o-_eKXhuXtIHvOKRINCq&amp;usp=drive_copy" TargetMode="External"/><Relationship Id="rId399" Type="http://schemas.openxmlformats.org/officeDocument/2006/relationships/hyperlink" Target="https://drive.google.com/open?id=11K8cNxzKyWl9fPcVJfqShVFHwAtb-23x&amp;usp=drive_copy" TargetMode="External"/><Relationship Id="rId156" Type="http://schemas.openxmlformats.org/officeDocument/2006/relationships/hyperlink" Target="https://drive.google.com/open?id=1bT8NeIjTaltQ3J4UU3ENKzu_ROjv-ikH&amp;usp=drive_copy" TargetMode="External"/><Relationship Id="rId277" Type="http://schemas.openxmlformats.org/officeDocument/2006/relationships/hyperlink" Target="https://drive.google.com/open?id=1E6N1-ZgPc6y7o-_eKXhuXtIHvOKRINCq&amp;usp=drive_copy" TargetMode="External"/><Relationship Id="rId398" Type="http://schemas.openxmlformats.org/officeDocument/2006/relationships/hyperlink" Target="https://drive.google.com/open?id=1nalpATYa2HlgW3kHBl7CtbuSrRJ-AIED&amp;usp=drive_copy" TargetMode="External"/><Relationship Id="rId155" Type="http://schemas.openxmlformats.org/officeDocument/2006/relationships/hyperlink" Target="https://drive.google.com/open?id=1bT8NeIjTaltQ3J4UU3ENKzu_ROjv-ikH&amp;usp=drive_copy" TargetMode="External"/><Relationship Id="rId276" Type="http://schemas.openxmlformats.org/officeDocument/2006/relationships/hyperlink" Target="https://drive.google.com/open?id=1-HriqxZstRpuLnB3W0wcwP4fkRZfz2IF&amp;usp=drive_copy" TargetMode="External"/><Relationship Id="rId397" Type="http://schemas.openxmlformats.org/officeDocument/2006/relationships/hyperlink" Target="https://drive.google.com/open?id=1nalpATYa2HlgW3kHBl7CtbuSrRJ-AIED&amp;usp=drive_copy" TargetMode="External"/><Relationship Id="rId40" Type="http://schemas.openxmlformats.org/officeDocument/2006/relationships/hyperlink" Target="https://drive.google.com/open?id=1oVZfDqvWcUYSMOG2tFqSfApR1xllIPal&amp;usp=drive_copy" TargetMode="External"/><Relationship Id="rId42" Type="http://schemas.openxmlformats.org/officeDocument/2006/relationships/hyperlink" Target="https://drive.google.com/open?id=1oVZfDqvWcUYSMOG2tFqSfApR1xllIPal&amp;usp=drive_copy" TargetMode="External"/><Relationship Id="rId41" Type="http://schemas.openxmlformats.org/officeDocument/2006/relationships/hyperlink" Target="https://drive.google.com/open?id=1oVZfDqvWcUYSMOG2tFqSfApR1xllIPal&amp;usp=drive_copy" TargetMode="External"/><Relationship Id="rId44" Type="http://schemas.openxmlformats.org/officeDocument/2006/relationships/hyperlink" Target="https://drive.google.com/open?id=1oVZfDqvWcUYSMOG2tFqSfApR1xllIPal&amp;usp=drive_copy" TargetMode="External"/><Relationship Id="rId43" Type="http://schemas.openxmlformats.org/officeDocument/2006/relationships/hyperlink" Target="https://drive.google.com/open?id=1oVZfDqvWcUYSMOG2tFqSfApR1xllIPal&amp;usp=drive_copy" TargetMode="External"/><Relationship Id="rId46" Type="http://schemas.openxmlformats.org/officeDocument/2006/relationships/hyperlink" Target="https://drive.google.com/open?id=1oVZfDqvWcUYSMOG2tFqSfApR1xllIPal&amp;usp=drive_copy" TargetMode="External"/><Relationship Id="rId45" Type="http://schemas.openxmlformats.org/officeDocument/2006/relationships/hyperlink" Target="https://drive.google.com/open?id=1oVZfDqvWcUYSMOG2tFqSfApR1xllIPal&amp;usp=drive_copy" TargetMode="External"/><Relationship Id="rId48" Type="http://schemas.openxmlformats.org/officeDocument/2006/relationships/hyperlink" Target="https://drive.google.com/open?id=1EGcEwZ0ek8peAPirqo3dt7SsdQ3X_mSP&amp;usp=drive_copy" TargetMode="External"/><Relationship Id="rId47" Type="http://schemas.openxmlformats.org/officeDocument/2006/relationships/hyperlink" Target="https://drive.google.com/open?id=1EGcEwZ0ek8peAPirqo3dt7SsdQ3X_mSP&amp;usp=drive_copy" TargetMode="External"/><Relationship Id="rId49" Type="http://schemas.openxmlformats.org/officeDocument/2006/relationships/hyperlink" Target="https://drive.google.com/open?id=1_RV_t0vblfqY3Y5HVn_U25y5kQMPOuuf&amp;usp=drive_copy" TargetMode="External"/><Relationship Id="rId31" Type="http://schemas.openxmlformats.org/officeDocument/2006/relationships/hyperlink" Target="https://drive.google.com/open?id=1PmSKNM4Aaj-XJ4kXHk5V0mVdSXUKm7CR&amp;usp=drive_copy" TargetMode="External"/><Relationship Id="rId30" Type="http://schemas.openxmlformats.org/officeDocument/2006/relationships/hyperlink" Target="https://drive.google.com/open?id=1PmSKNM4Aaj-XJ4kXHk5V0mVdSXUKm7CR&amp;usp=drive_copy" TargetMode="External"/><Relationship Id="rId33" Type="http://schemas.openxmlformats.org/officeDocument/2006/relationships/hyperlink" Target="https://drive.google.com/open?id=1ZlV3av6blrWWE7sFHMKPdw0EAK5MT9Xk&amp;usp=drive_copy" TargetMode="External"/><Relationship Id="rId32" Type="http://schemas.openxmlformats.org/officeDocument/2006/relationships/hyperlink" Target="https://drive.google.com/open?id=1ZlV3av6blrWWE7sFHMKPdw0EAK5MT9Xk&amp;usp=drive_copy" TargetMode="External"/><Relationship Id="rId35" Type="http://schemas.openxmlformats.org/officeDocument/2006/relationships/hyperlink" Target="https://drive.google.com/open?id=1oVZfDqvWcUYSMOG2tFqSfApR1xllIPal&amp;usp=drive_copy" TargetMode="External"/><Relationship Id="rId34" Type="http://schemas.openxmlformats.org/officeDocument/2006/relationships/hyperlink" Target="https://drive.google.com/open?id=1oVZfDqvWcUYSMOG2tFqSfApR1xllIPal&amp;usp=drive_copy" TargetMode="External"/><Relationship Id="rId37" Type="http://schemas.openxmlformats.org/officeDocument/2006/relationships/hyperlink" Target="https://drive.google.com/open?id=1oVZfDqvWcUYSMOG2tFqSfApR1xllIPal&amp;usp=drive_copy" TargetMode="External"/><Relationship Id="rId36" Type="http://schemas.openxmlformats.org/officeDocument/2006/relationships/hyperlink" Target="https://drive.google.com/file/d/1_RGiE7nq7mlAxB9EVGYTVSN7lv_4LzXW/view?usp=drive_link" TargetMode="External"/><Relationship Id="rId39" Type="http://schemas.openxmlformats.org/officeDocument/2006/relationships/hyperlink" Target="https://drive.google.com/open?id=1oVZfDqvWcUYSMOG2tFqSfApR1xllIPal&amp;usp=drive_copy" TargetMode="External"/><Relationship Id="rId38" Type="http://schemas.openxmlformats.org/officeDocument/2006/relationships/hyperlink" Target="https://drive.google.com/open?id=1oVZfDqvWcUYSMOG2tFqSfApR1xllIPal&amp;usp=drive_copy" TargetMode="External"/><Relationship Id="rId20" Type="http://schemas.openxmlformats.org/officeDocument/2006/relationships/hyperlink" Target="https://drive.google.com/open?id=1FAB4e_gJDmwc7qjHWoDekkJ0olDRCfpS&amp;usp=drive_copy" TargetMode="External"/><Relationship Id="rId22" Type="http://schemas.openxmlformats.org/officeDocument/2006/relationships/hyperlink" Target="https://drive.google.com/open?id=1EIfH9qZEL1IpkEWLAEPIHtNvy9kEIv-J&amp;usp=drive_copy" TargetMode="External"/><Relationship Id="rId21" Type="http://schemas.openxmlformats.org/officeDocument/2006/relationships/hyperlink" Target="https://drive.google.com/open?id=1EIfH9qZEL1IpkEWLAEPIHtNvy9kEIv-J&amp;usp=drive_copy" TargetMode="External"/><Relationship Id="rId24" Type="http://schemas.openxmlformats.org/officeDocument/2006/relationships/hyperlink" Target="https://drive.google.com/open?id=1-1REAjXHYu4KkWN9F6jmNMheB8lZN3WF&amp;usp=drive_copy" TargetMode="External"/><Relationship Id="rId23" Type="http://schemas.openxmlformats.org/officeDocument/2006/relationships/hyperlink" Target="https://drive.google.com/open?id=1lsxu2xbcW4N0vuLNmjnakivGxVNTamz_&amp;usp=drive_copy" TargetMode="External"/><Relationship Id="rId409" Type="http://schemas.openxmlformats.org/officeDocument/2006/relationships/hyperlink" Target="https://drive.google.com/open?id=1_MUR1K43PCR4026qeqhDeW1W3PZ1AHfh&amp;usp=drive_copy" TargetMode="External"/><Relationship Id="rId404" Type="http://schemas.openxmlformats.org/officeDocument/2006/relationships/hyperlink" Target="https://drive.google.com/open?id=1HgzDSg4oJ98W8QcaRzV-apdIkaOdhP4b&amp;usp=drive_copy" TargetMode="External"/><Relationship Id="rId403" Type="http://schemas.openxmlformats.org/officeDocument/2006/relationships/hyperlink" Target="https://drive.google.com/open?id=1HgzDSg4oJ98W8QcaRzV-apdIkaOdhP4b&amp;usp=drive_copy" TargetMode="External"/><Relationship Id="rId402" Type="http://schemas.openxmlformats.org/officeDocument/2006/relationships/hyperlink" Target="https://drive.google.com/open?id=1go6A2nlkzNXBG9uXmyw4K6nZfy32E_-g&amp;usp=drive_copy" TargetMode="External"/><Relationship Id="rId401" Type="http://schemas.openxmlformats.org/officeDocument/2006/relationships/hyperlink" Target="https://drive.google.com/open?id=11K8cNxzKyWl9fPcVJfqShVFHwAtb-23x&amp;usp=drive_copy" TargetMode="External"/><Relationship Id="rId408" Type="http://schemas.openxmlformats.org/officeDocument/2006/relationships/hyperlink" Target="https://drive.google.com/open?id=11Ib0GSR4JHP4rFfGLfwXuZNiVZn4SFsJ&amp;usp=drive_copy" TargetMode="External"/><Relationship Id="rId407" Type="http://schemas.openxmlformats.org/officeDocument/2006/relationships/hyperlink" Target="https://drive.google.com/open?id=1HgzDSg4oJ98W8QcaRzV-apdIkaOdhP4b&amp;usp=drive_copy" TargetMode="External"/><Relationship Id="rId406" Type="http://schemas.openxmlformats.org/officeDocument/2006/relationships/hyperlink" Target="https://drive.google.com/open?id=1HgzDSg4oJ98W8QcaRzV-apdIkaOdhP4b&amp;usp=drive_copy" TargetMode="External"/><Relationship Id="rId405" Type="http://schemas.openxmlformats.org/officeDocument/2006/relationships/hyperlink" Target="https://drive.google.com/open?id=1HgzDSg4oJ98W8QcaRzV-apdIkaOdhP4b&amp;usp=drive_copy" TargetMode="External"/><Relationship Id="rId26" Type="http://schemas.openxmlformats.org/officeDocument/2006/relationships/hyperlink" Target="https://drive.google.com/open?id=1QMrYWj41Luk0uSJpXBzMJfMmP3fbSyH5&amp;usp=drive_copy" TargetMode="External"/><Relationship Id="rId25" Type="http://schemas.openxmlformats.org/officeDocument/2006/relationships/hyperlink" Target="https://drive.google.com/open?id=1QMrYWj41Luk0uSJpXBzMJfMmP3fbSyH5&amp;usp=drive_copy" TargetMode="External"/><Relationship Id="rId28" Type="http://schemas.openxmlformats.org/officeDocument/2006/relationships/hyperlink" Target="https://drive.google.com/open?id=1QMrYWj41Luk0uSJpXBzMJfMmP3fbSyH5&amp;usp=drive_copy" TargetMode="External"/><Relationship Id="rId27" Type="http://schemas.openxmlformats.org/officeDocument/2006/relationships/hyperlink" Target="https://drive.google.com/open?id=1QMrYWj41Luk0uSJpXBzMJfMmP3fbSyH5&amp;usp=drive_copy" TargetMode="External"/><Relationship Id="rId400" Type="http://schemas.openxmlformats.org/officeDocument/2006/relationships/hyperlink" Target="https://drive.google.com/open?id=11K8cNxzKyWl9fPcVJfqShVFHwAtb-23x&amp;usp=drive_copy" TargetMode="External"/><Relationship Id="rId29" Type="http://schemas.openxmlformats.org/officeDocument/2006/relationships/hyperlink" Target="https://drive.google.com/open?id=1QMrYWj41Luk0uSJpXBzMJfMmP3fbSyH5&amp;usp=drive_copy" TargetMode="External"/><Relationship Id="rId11" Type="http://schemas.openxmlformats.org/officeDocument/2006/relationships/hyperlink" Target="https://drive.google.com/open?id=1gFLsjkHIjWqOALdhjDp9L34pmicYRX4n&amp;usp=drive_copy" TargetMode="External"/><Relationship Id="rId10" Type="http://schemas.openxmlformats.org/officeDocument/2006/relationships/hyperlink" Target="https://drive.google.com/open?id=1gFLsjkHIjWqOALdhjDp9L34pmicYRX4n&amp;usp=drive_copy" TargetMode="External"/><Relationship Id="rId13" Type="http://schemas.openxmlformats.org/officeDocument/2006/relationships/hyperlink" Target="https://drive.google.com/open?id=1gFLsjkHIjWqOALdhjDp9L34pmicYRX4n&amp;usp=drive_copy" TargetMode="External"/><Relationship Id="rId12" Type="http://schemas.openxmlformats.org/officeDocument/2006/relationships/hyperlink" Target="https://drive.google.com/open?id=1gFLsjkHIjWqOALdhjDp9L34pmicYRX4n&amp;usp=drive_copy" TargetMode="External"/><Relationship Id="rId15" Type="http://schemas.openxmlformats.org/officeDocument/2006/relationships/hyperlink" Target="https://drive.google.com/open?id=1gFLsjkHIjWqOALdhjDp9L34pmicYRX4n&amp;usp=drive_copy" TargetMode="External"/><Relationship Id="rId14" Type="http://schemas.openxmlformats.org/officeDocument/2006/relationships/hyperlink" Target="https://drive.google.com/open?id=1gFLsjkHIjWqOALdhjDp9L34pmicYRX4n&amp;usp=drive_copy" TargetMode="External"/><Relationship Id="rId17" Type="http://schemas.openxmlformats.org/officeDocument/2006/relationships/hyperlink" Target="https://drive.google.com/open?id=1gFLsjkHIjWqOALdhjDp9L34pmicYRX4n&amp;usp=drive_copy" TargetMode="External"/><Relationship Id="rId16" Type="http://schemas.openxmlformats.org/officeDocument/2006/relationships/hyperlink" Target="https://drive.google.com/open?id=1gFLsjkHIjWqOALdhjDp9L34pmicYRX4n&amp;usp=drive_copy" TargetMode="External"/><Relationship Id="rId19" Type="http://schemas.openxmlformats.org/officeDocument/2006/relationships/hyperlink" Target="https://drive.google.com/open?id=1FAB4e_gJDmwc7qjHWoDekkJ0olDRCfpS&amp;usp=drive_copy" TargetMode="External"/><Relationship Id="rId18" Type="http://schemas.openxmlformats.org/officeDocument/2006/relationships/hyperlink" Target="https://drive.google.com/open?id=1gFLsjkHIjWqOALdhjDp9L34pmicYRX4n&amp;usp=drive_copy" TargetMode="External"/><Relationship Id="rId84" Type="http://schemas.openxmlformats.org/officeDocument/2006/relationships/hyperlink" Target="https://drive.google.com/open?id=1lcHRqbuAGhRrGxVBzm4zkKRt5eGF1iRS&amp;usp=drive_copy" TargetMode="External"/><Relationship Id="rId83" Type="http://schemas.openxmlformats.org/officeDocument/2006/relationships/hyperlink" Target="https://drive.google.com/open?id=1lcHRqbuAGhRrGxVBzm4zkKRt5eGF1iRS&amp;usp=drive_copy" TargetMode="External"/><Relationship Id="rId86" Type="http://schemas.openxmlformats.org/officeDocument/2006/relationships/hyperlink" Target="https://drive.google.com/open?id=1lcHRqbuAGhRrGxVBzm4zkKRt5eGF1iRS&amp;usp=drive_copy" TargetMode="External"/><Relationship Id="rId85" Type="http://schemas.openxmlformats.org/officeDocument/2006/relationships/hyperlink" Target="https://drive.google.com/open?id=1lcHRqbuAGhRrGxVBzm4zkKRt5eGF1iRS&amp;usp=drive_copy" TargetMode="External"/><Relationship Id="rId88" Type="http://schemas.openxmlformats.org/officeDocument/2006/relationships/hyperlink" Target="https://drive.google.com/open?id=1lcHRqbuAGhRrGxVBzm4zkKRt5eGF1iRS&amp;usp=drive_copy" TargetMode="External"/><Relationship Id="rId87" Type="http://schemas.openxmlformats.org/officeDocument/2006/relationships/hyperlink" Target="https://drive.google.com/open?id=1lcHRqbuAGhRrGxVBzm4zkKRt5eGF1iRS&amp;usp=drive_copy" TargetMode="External"/><Relationship Id="rId89" Type="http://schemas.openxmlformats.org/officeDocument/2006/relationships/hyperlink" Target="https://drive.google.com/open?id=1lcHRqbuAGhRrGxVBzm4zkKRt5eGF1iRS&amp;usp=drive_copy" TargetMode="External"/><Relationship Id="rId80" Type="http://schemas.openxmlformats.org/officeDocument/2006/relationships/hyperlink" Target="https://drive.google.com/open?id=1uQH7JSytBlzKaSLlUrS-MFL9U9Alwwv7&amp;usp=drive_copy" TargetMode="External"/><Relationship Id="rId82" Type="http://schemas.openxmlformats.org/officeDocument/2006/relationships/hyperlink" Target="https://drive.google.com/open?id=1uQH7JSytBlzKaSLlUrS-MFL9U9Alwwv7&amp;usp=drive_copy" TargetMode="External"/><Relationship Id="rId81" Type="http://schemas.openxmlformats.org/officeDocument/2006/relationships/hyperlink" Target="https://drive.google.com/open?id=1uQH7JSytBlzKaSLlUrS-MFL9U9Alwwv7&amp;usp=drive_copy" TargetMode="External"/><Relationship Id="rId73" Type="http://schemas.openxmlformats.org/officeDocument/2006/relationships/hyperlink" Target="https://drive.google.com/open?id=13T5beVLB22kg2wee8WW4Yz3PSAsXssxH&amp;usp=drive_copy" TargetMode="External"/><Relationship Id="rId72" Type="http://schemas.openxmlformats.org/officeDocument/2006/relationships/hyperlink" Target="https://drive.google.com/open?id=13T5beVLB22kg2wee8WW4Yz3PSAsXssxH&amp;usp=drive_copy" TargetMode="External"/><Relationship Id="rId75" Type="http://schemas.openxmlformats.org/officeDocument/2006/relationships/hyperlink" Target="https://drive.google.com/open?id=13T5beVLB22kg2wee8WW4Yz3PSAsXssxH&amp;usp=drive_copy" TargetMode="External"/><Relationship Id="rId74" Type="http://schemas.openxmlformats.org/officeDocument/2006/relationships/hyperlink" Target="https://drive.google.com/open?id=13T5beVLB22kg2wee8WW4Yz3PSAsXssxH&amp;usp=drive_copy" TargetMode="External"/><Relationship Id="rId77" Type="http://schemas.openxmlformats.org/officeDocument/2006/relationships/hyperlink" Target="https://drive.google.com/open?id=1uQH7JSytBlzKaSLlUrS-MFL9U9Alwwv7&amp;usp=drive_copy" TargetMode="External"/><Relationship Id="rId76" Type="http://schemas.openxmlformats.org/officeDocument/2006/relationships/hyperlink" Target="https://drive.google.com/open?id=1uQH7JSytBlzKaSLlUrS-MFL9U9Alwwv7&amp;usp=drive_copy" TargetMode="External"/><Relationship Id="rId79" Type="http://schemas.openxmlformats.org/officeDocument/2006/relationships/hyperlink" Target="https://drive.google.com/open?id=1uQH7JSytBlzKaSLlUrS-MFL9U9Alwwv7&amp;usp=drive_copy" TargetMode="External"/><Relationship Id="rId78" Type="http://schemas.openxmlformats.org/officeDocument/2006/relationships/hyperlink" Target="https://drive.google.com/open?id=1uQH7JSytBlzKaSLlUrS-MFL9U9Alwwv7&amp;usp=drive_copy" TargetMode="External"/><Relationship Id="rId71" Type="http://schemas.openxmlformats.org/officeDocument/2006/relationships/hyperlink" Target="https://drive.google.com/open?id=13T5beVLB22kg2wee8WW4Yz3PSAsXssxH&amp;usp=drive_copy" TargetMode="External"/><Relationship Id="rId70" Type="http://schemas.openxmlformats.org/officeDocument/2006/relationships/hyperlink" Target="https://drive.google.com/open?id=13T5beVLB22kg2wee8WW4Yz3PSAsXssxH&amp;usp=drive_copy" TargetMode="External"/><Relationship Id="rId62" Type="http://schemas.openxmlformats.org/officeDocument/2006/relationships/hyperlink" Target="https://drive.google.com/open?id=1ITZ_pHWTYjV4b3JBDSs_WXIr1X8v1tXu&amp;usp=drive_copy" TargetMode="External"/><Relationship Id="rId61" Type="http://schemas.openxmlformats.org/officeDocument/2006/relationships/hyperlink" Target="https://drive.google.com/open?id=1ITZ_pHWTYjV4b3JBDSs_WXIr1X8v1tXu&amp;usp=drive_copy" TargetMode="External"/><Relationship Id="rId64" Type="http://schemas.openxmlformats.org/officeDocument/2006/relationships/hyperlink" Target="https://drive.google.com/open?id=1rfY-Hm48MjbNHxCeX7UTfq7x_rH9d41J&amp;usp=drive_copy" TargetMode="External"/><Relationship Id="rId63" Type="http://schemas.openxmlformats.org/officeDocument/2006/relationships/hyperlink" Target="https://drive.google.com/open?id=1ITZ_pHWTYjV4b3JBDSs_WXIr1X8v1tXu&amp;usp=drive_copy" TargetMode="External"/><Relationship Id="rId66" Type="http://schemas.openxmlformats.org/officeDocument/2006/relationships/hyperlink" Target="https://drive.google.com/open?id=1rfY-Hm48MjbNHxCeX7UTfq7x_rH9d41J&amp;usp=drive_copy" TargetMode="External"/><Relationship Id="rId65" Type="http://schemas.openxmlformats.org/officeDocument/2006/relationships/hyperlink" Target="https://drive.google.com/open?id=1rfY-Hm48MjbNHxCeX7UTfq7x_rH9d41J&amp;usp=drive_copy" TargetMode="External"/><Relationship Id="rId68" Type="http://schemas.openxmlformats.org/officeDocument/2006/relationships/hyperlink" Target="https://drive.google.com/open?id=13T5beVLB22kg2wee8WW4Yz3PSAsXssxH&amp;usp=drive_copy" TargetMode="External"/><Relationship Id="rId67" Type="http://schemas.openxmlformats.org/officeDocument/2006/relationships/hyperlink" Target="https://drive.google.com/open?id=1vwcP6GZ8zPyw9JkmDXGSvRtnEHEsJDtD&amp;usp=drive_copy" TargetMode="External"/><Relationship Id="rId60" Type="http://schemas.openxmlformats.org/officeDocument/2006/relationships/hyperlink" Target="https://drive.google.com/open?id=1ITZ_pHWTYjV4b3JBDSs_WXIr1X8v1tXu&amp;usp=drive_copy" TargetMode="External"/><Relationship Id="rId69" Type="http://schemas.openxmlformats.org/officeDocument/2006/relationships/hyperlink" Target="https://drive.google.com/open?id=13T5beVLB22kg2wee8WW4Yz3PSAsXssxH&amp;usp=drive_copy" TargetMode="External"/><Relationship Id="rId51" Type="http://schemas.openxmlformats.org/officeDocument/2006/relationships/hyperlink" Target="https://drive.google.com/open?id=1_RV_t0vblfqY3Y5HVn_U25y5kQMPOuuf&amp;usp=drive_copy" TargetMode="External"/><Relationship Id="rId50" Type="http://schemas.openxmlformats.org/officeDocument/2006/relationships/hyperlink" Target="https://drive.google.com/open?id=1_RV_t0vblfqY3Y5HVn_U25y5kQMPOuuf&amp;usp=drive_copy" TargetMode="External"/><Relationship Id="rId53" Type="http://schemas.openxmlformats.org/officeDocument/2006/relationships/hyperlink" Target="https://drive.google.com/open?id=1B0vsZto7gE7RYihfY2R1Q5SEp0gm4Dqp&amp;usp=drive_copy" TargetMode="External"/><Relationship Id="rId52" Type="http://schemas.openxmlformats.org/officeDocument/2006/relationships/hyperlink" Target="https://drive.google.com/open?id=18aW4HCARXbvqfyCveL1Wzv1JVU_Z72Zm&amp;usp=drive_copy" TargetMode="External"/><Relationship Id="rId55" Type="http://schemas.openxmlformats.org/officeDocument/2006/relationships/hyperlink" Target="https://drive.google.com/open?id=1_G0ej_wPnFAio-TNneK1UeBtDM-YH50H&amp;usp=drive_copy" TargetMode="External"/><Relationship Id="rId54" Type="http://schemas.openxmlformats.org/officeDocument/2006/relationships/hyperlink" Target="https://drive.google.com/open?id=1_G0ej_wPnFAio-TNneK1UeBtDM-YH50H&amp;usp=drive_copy" TargetMode="External"/><Relationship Id="rId57" Type="http://schemas.openxmlformats.org/officeDocument/2006/relationships/hyperlink" Target="https://drive.google.com/open?id=1ITZ_pHWTYjV4b3JBDSs_WXIr1X8v1tXu&amp;usp=drive_copy" TargetMode="External"/><Relationship Id="rId56" Type="http://schemas.openxmlformats.org/officeDocument/2006/relationships/hyperlink" Target="https://drive.google.com/open?id=1ITZ_pHWTYjV4b3JBDSs_WXIr1X8v1tXu&amp;usp=drive_copy" TargetMode="External"/><Relationship Id="rId59" Type="http://schemas.openxmlformats.org/officeDocument/2006/relationships/hyperlink" Target="https://drive.google.com/open?id=1ITZ_pHWTYjV4b3JBDSs_WXIr1X8v1tXu&amp;usp=drive_copy" TargetMode="External"/><Relationship Id="rId58" Type="http://schemas.openxmlformats.org/officeDocument/2006/relationships/hyperlink" Target="https://drive.google.com/open?id=1ITZ_pHWTYjV4b3JBDSs_WXIr1X8v1tXu&amp;usp=drive_copy" TargetMode="External"/><Relationship Id="rId107" Type="http://schemas.openxmlformats.org/officeDocument/2006/relationships/hyperlink" Target="https://drive.google.com/open?id=1xZ6ACh_S_9zzl2HSf1xAWxJjGEyUKctG&amp;usp=drive_copy" TargetMode="External"/><Relationship Id="rId228" Type="http://schemas.openxmlformats.org/officeDocument/2006/relationships/hyperlink" Target="https://drive.google.com/open?id=1hl7l1vlPfTye0Uyx__GVA6KzQ-gMFSPW&amp;usp=drive_copy" TargetMode="External"/><Relationship Id="rId349" Type="http://schemas.openxmlformats.org/officeDocument/2006/relationships/hyperlink" Target="https://drive.google.com/open?id=1hbkIu22ZzsKtjN9x1mta51H8ecRdFogH&amp;usp=drive_copy" TargetMode="External"/><Relationship Id="rId106" Type="http://schemas.openxmlformats.org/officeDocument/2006/relationships/hyperlink" Target="https://drive.google.com/open?id=1xZ6ACh_S_9zzl2HSf1xAWxJjGEyUKctG&amp;usp=drive_copy" TargetMode="External"/><Relationship Id="rId227" Type="http://schemas.openxmlformats.org/officeDocument/2006/relationships/hyperlink" Target="https://drive.google.com/open?id=1MlYufUhF26IWJqPaD7v3jUXItMc2tXHk&amp;usp=drive_copy" TargetMode="External"/><Relationship Id="rId348" Type="http://schemas.openxmlformats.org/officeDocument/2006/relationships/hyperlink" Target="https://drive.google.com/open?id=1hbkIu22ZzsKtjN9x1mta51H8ecRdFogH&amp;usp=drive_copy" TargetMode="External"/><Relationship Id="rId105" Type="http://schemas.openxmlformats.org/officeDocument/2006/relationships/hyperlink" Target="https://drive.google.com/open?id=1xZ6ACh_S_9zzl2HSf1xAWxJjGEyUKctG&amp;usp=drive_copy" TargetMode="External"/><Relationship Id="rId226" Type="http://schemas.openxmlformats.org/officeDocument/2006/relationships/hyperlink" Target="https://drive.google.com/open?id=1MlYufUhF26IWJqPaD7v3jUXItMc2tXHk&amp;usp=drive_copy" TargetMode="External"/><Relationship Id="rId347" Type="http://schemas.openxmlformats.org/officeDocument/2006/relationships/hyperlink" Target="https://drive.google.com/open?id=1JK2z6iKvgRnblH736rh_0J-wxjb5McZI&amp;usp=drive_copy" TargetMode="External"/><Relationship Id="rId104" Type="http://schemas.openxmlformats.org/officeDocument/2006/relationships/hyperlink" Target="https://drive.google.com/open?id=1xZ6ACh_S_9zzl2HSf1xAWxJjGEyUKctG&amp;usp=drive_copy" TargetMode="External"/><Relationship Id="rId225" Type="http://schemas.openxmlformats.org/officeDocument/2006/relationships/hyperlink" Target="https://drive.google.com/open?id=1mL_-VU83vasvgYF0YjMff6c07LkkcKFA&amp;usp=drive_copy" TargetMode="External"/><Relationship Id="rId346" Type="http://schemas.openxmlformats.org/officeDocument/2006/relationships/hyperlink" Target="https://drive.google.com/open?id=1NFsrRCfzrXu2xwtJ0oMXsOKqkWNAYLcK&amp;usp=drive_copy" TargetMode="External"/><Relationship Id="rId109" Type="http://schemas.openxmlformats.org/officeDocument/2006/relationships/hyperlink" Target="https://drive.google.com/open?id=1dQapMb4mhdq7SpxaG_o7Zcu173RJsYbi&amp;usp=drive_copy" TargetMode="External"/><Relationship Id="rId108" Type="http://schemas.openxmlformats.org/officeDocument/2006/relationships/hyperlink" Target="https://drive.google.com/open?id=1dQapMb4mhdq7SpxaG_o7Zcu173RJsYbi&amp;usp=drive_copy" TargetMode="External"/><Relationship Id="rId229" Type="http://schemas.openxmlformats.org/officeDocument/2006/relationships/hyperlink" Target="https://drive.google.com/open?id=1hl7l1vlPfTye0Uyx__GVA6KzQ-gMFSPW&amp;usp=drive_copy" TargetMode="External"/><Relationship Id="rId220" Type="http://schemas.openxmlformats.org/officeDocument/2006/relationships/hyperlink" Target="https://drive.google.com/open?id=18gDPlJyK_ENzUJ86dAiweUvN85qvgA8F&amp;usp=drive_copy" TargetMode="External"/><Relationship Id="rId341" Type="http://schemas.openxmlformats.org/officeDocument/2006/relationships/hyperlink" Target="https://drive.google.com/open?id=1fo1aoAdA04rxsW8g8lx2NMsHZtoMnTZQ&amp;usp=drive_copy" TargetMode="External"/><Relationship Id="rId340" Type="http://schemas.openxmlformats.org/officeDocument/2006/relationships/hyperlink" Target="https://drive.google.com/open?id=1fo1aoAdA04rxsW8g8lx2NMsHZtoMnTZQ&amp;usp=drive_copy" TargetMode="External"/><Relationship Id="rId103" Type="http://schemas.openxmlformats.org/officeDocument/2006/relationships/hyperlink" Target="https://drive.google.com/open?id=1xZ6ACh_S_9zzl2HSf1xAWxJjGEyUKctG&amp;usp=drive_copy" TargetMode="External"/><Relationship Id="rId224" Type="http://schemas.openxmlformats.org/officeDocument/2006/relationships/hyperlink" Target="https://drive.google.com/open?id=1AKFu4Gkm1cYtZQeZrgQQaOtr31d68Quv&amp;usp=drive_copy" TargetMode="External"/><Relationship Id="rId345" Type="http://schemas.openxmlformats.org/officeDocument/2006/relationships/hyperlink" Target="https://drive.google.com/open?id=1NFsrRCfzrXu2xwtJ0oMXsOKqkWNAYLcK&amp;usp=drive_copy" TargetMode="External"/><Relationship Id="rId102" Type="http://schemas.openxmlformats.org/officeDocument/2006/relationships/hyperlink" Target="https://drive.google.com/open?id=1xZ6ACh_S_9zzl2HSf1xAWxJjGEyUKctG&amp;usp=drive_copy" TargetMode="External"/><Relationship Id="rId223" Type="http://schemas.openxmlformats.org/officeDocument/2006/relationships/hyperlink" Target="https://drive.google.com/open?id=13bm7ay1C_yzkOZlDWtHyF2AAXPP-kCHg&amp;usp=drive_copy" TargetMode="External"/><Relationship Id="rId344" Type="http://schemas.openxmlformats.org/officeDocument/2006/relationships/hyperlink" Target="https://drive.google.com/open?id=1Zxa__IEVksz93iD3x5VST4sF3EmXBhVW&amp;usp=drive_copy" TargetMode="External"/><Relationship Id="rId101" Type="http://schemas.openxmlformats.org/officeDocument/2006/relationships/hyperlink" Target="https://drive.google.com/open?id=1cQeThdFok9lnO2SxmBISKSNqmVpWaUxx&amp;usp=drive_copy" TargetMode="External"/><Relationship Id="rId222" Type="http://schemas.openxmlformats.org/officeDocument/2006/relationships/hyperlink" Target="https://drive.google.com/open?id=13bm7ay1C_yzkOZlDWtHyF2AAXPP-kCHg&amp;usp=drive_copy" TargetMode="External"/><Relationship Id="rId343" Type="http://schemas.openxmlformats.org/officeDocument/2006/relationships/hyperlink" Target="https://drive.google.com/open?id=1Zxa__IEVksz93iD3x5VST4sF3EmXBhVW&amp;usp=drive_copy" TargetMode="External"/><Relationship Id="rId100" Type="http://schemas.openxmlformats.org/officeDocument/2006/relationships/hyperlink" Target="https://drive.google.com/open?id=1cQeThdFok9lnO2SxmBISKSNqmVpWaUxx&amp;usp=drive_copy" TargetMode="External"/><Relationship Id="rId221" Type="http://schemas.openxmlformats.org/officeDocument/2006/relationships/hyperlink" Target="https://drive.google.com/open?id=18gDPlJyK_ENzUJ86dAiweUvN85qvgA8F&amp;usp=drive_copy" TargetMode="External"/><Relationship Id="rId342" Type="http://schemas.openxmlformats.org/officeDocument/2006/relationships/hyperlink" Target="https://drive.google.com/open?id=1fo1aoAdA04rxsW8g8lx2NMsHZtoMnTZQ&amp;usp=drive_copy" TargetMode="External"/><Relationship Id="rId217" Type="http://schemas.openxmlformats.org/officeDocument/2006/relationships/hyperlink" Target="https://drive.google.com/open?id=18gDPlJyK_ENzUJ86dAiweUvN85qvgA8F&amp;usp=drive_copy" TargetMode="External"/><Relationship Id="rId338" Type="http://schemas.openxmlformats.org/officeDocument/2006/relationships/hyperlink" Target="https://drive.google.com/open?id=16vrmlj1BbamicCcQMV4E1A7TsrN4mavn&amp;usp=drive_copy" TargetMode="External"/><Relationship Id="rId216" Type="http://schemas.openxmlformats.org/officeDocument/2006/relationships/hyperlink" Target="https://drive.google.com/open?id=18gDPlJyK_ENzUJ86dAiweUvN85qvgA8F&amp;usp=drive_copy" TargetMode="External"/><Relationship Id="rId337" Type="http://schemas.openxmlformats.org/officeDocument/2006/relationships/hyperlink" Target="https://drive.google.com/open?id=1zOpiRQnY6dWl5D9gqdwIg4JlOuBV9JZ8&amp;usp=drive_copy" TargetMode="External"/><Relationship Id="rId215" Type="http://schemas.openxmlformats.org/officeDocument/2006/relationships/hyperlink" Target="https://drive.google.com/open?id=1K_wKXX-jhmRAh4JXfMHNwBPr8lCPi2Ly&amp;usp=drive_copy" TargetMode="External"/><Relationship Id="rId336" Type="http://schemas.openxmlformats.org/officeDocument/2006/relationships/hyperlink" Target="https://drive.google.com/open?id=1zOpiRQnY6dWl5D9gqdwIg4JlOuBV9JZ8&amp;usp=drive_copy" TargetMode="External"/><Relationship Id="rId214" Type="http://schemas.openxmlformats.org/officeDocument/2006/relationships/hyperlink" Target="https://drive.google.com/open?id=1K_wKXX-jhmRAh4JXfMHNwBPr8lCPi2Ly&amp;usp=drive_copy" TargetMode="External"/><Relationship Id="rId335" Type="http://schemas.openxmlformats.org/officeDocument/2006/relationships/hyperlink" Target="https://drive.google.com/open?id=1dKrn67xdAg8LDsvk4GqZ9ZBNShr-P8Tu&amp;usp=drive_copy" TargetMode="External"/><Relationship Id="rId219" Type="http://schemas.openxmlformats.org/officeDocument/2006/relationships/hyperlink" Target="https://drive.google.com/open?id=18gDPlJyK_ENzUJ86dAiweUvN85qvgA8F&amp;usp=drive_copy" TargetMode="External"/><Relationship Id="rId218" Type="http://schemas.openxmlformats.org/officeDocument/2006/relationships/hyperlink" Target="https://drive.google.com/open?id=18gDPlJyK_ENzUJ86dAiweUvN85qvgA8F&amp;usp=drive_copy" TargetMode="External"/><Relationship Id="rId339" Type="http://schemas.openxmlformats.org/officeDocument/2006/relationships/hyperlink" Target="https://drive.google.com/open?id=16vrmlj1BbamicCcQMV4E1A7TsrN4mavn&amp;usp=drive_copy" TargetMode="External"/><Relationship Id="rId330" Type="http://schemas.openxmlformats.org/officeDocument/2006/relationships/hyperlink" Target="https://drive.google.com/open?id=1nxnaavpAF38f9HXfH8gdltRDF7rNBWr5&amp;usp=drive_copy" TargetMode="External"/><Relationship Id="rId213" Type="http://schemas.openxmlformats.org/officeDocument/2006/relationships/hyperlink" Target="https://drive.google.com/open?id=1qeKus7ekeAhxKiJB2ueOThDtZ84AXOln&amp;usp=drive_copy" TargetMode="External"/><Relationship Id="rId334" Type="http://schemas.openxmlformats.org/officeDocument/2006/relationships/hyperlink" Target="https://drive.google.com/open?id=1dKrn67xdAg8LDsvk4GqZ9ZBNShr-P8Tu&amp;usp=drive_copy" TargetMode="External"/><Relationship Id="rId212" Type="http://schemas.openxmlformats.org/officeDocument/2006/relationships/hyperlink" Target="https://drive.google.com/open?id=1qeKus7ekeAhxKiJB2ueOThDtZ84AXOln&amp;usp=drive_copy" TargetMode="External"/><Relationship Id="rId333" Type="http://schemas.openxmlformats.org/officeDocument/2006/relationships/hyperlink" Target="https://drive.google.com/open?id=1dKrn67xdAg8LDsvk4GqZ9ZBNShr-P8Tu&amp;usp=drive_copy" TargetMode="External"/><Relationship Id="rId211" Type="http://schemas.openxmlformats.org/officeDocument/2006/relationships/hyperlink" Target="https://drive.google.com/open?id=1nmetHf6WO7ppAnWkU7SfX3qyJ3dmSZjc&amp;usp=drive_copy" TargetMode="External"/><Relationship Id="rId332" Type="http://schemas.openxmlformats.org/officeDocument/2006/relationships/hyperlink" Target="https://drive.google.com/open?id=1dKrn67xdAg8LDsvk4GqZ9ZBNShr-P8Tu&amp;usp=drive_copy" TargetMode="External"/><Relationship Id="rId210" Type="http://schemas.openxmlformats.org/officeDocument/2006/relationships/hyperlink" Target="https://drive.google.com/open?id=1nmetHf6WO7ppAnWkU7SfX3qyJ3dmSZjc&amp;usp=drive_copy" TargetMode="External"/><Relationship Id="rId331" Type="http://schemas.openxmlformats.org/officeDocument/2006/relationships/hyperlink" Target="https://drive.google.com/open?id=1dKrn67xdAg8LDsvk4GqZ9ZBNShr-P8Tu&amp;usp=drive_copy" TargetMode="External"/><Relationship Id="rId370" Type="http://schemas.openxmlformats.org/officeDocument/2006/relationships/hyperlink" Target="https://drive.google.com/open?id=1RZzB2Qd6REP3wEt8wieATL0BK3ocADBE&amp;usp=drive_copy" TargetMode="External"/><Relationship Id="rId129" Type="http://schemas.openxmlformats.org/officeDocument/2006/relationships/hyperlink" Target="https://drive.google.com/open?id=1mA6qNAHi_4BlqqpKL9xMm9fl_cWBKXZc&amp;usp=drive_copy" TargetMode="External"/><Relationship Id="rId128" Type="http://schemas.openxmlformats.org/officeDocument/2006/relationships/hyperlink" Target="https://drive.google.com/open?id=10tbzLTNiLmV7c3fdQ8TdjuVvpy4-Zr4J&amp;usp=drive_copy" TargetMode="External"/><Relationship Id="rId249" Type="http://schemas.openxmlformats.org/officeDocument/2006/relationships/hyperlink" Target="https://drive.google.com/open?id=189nTCSXx2fJwwV_PlUm6bhgC5byHHcOI&amp;usp=drive_copy" TargetMode="External"/><Relationship Id="rId127" Type="http://schemas.openxmlformats.org/officeDocument/2006/relationships/hyperlink" Target="https://drive.google.com/open?id=10tbzLTNiLmV7c3fdQ8TdjuVvpy4-Zr4J&amp;usp=drive_copy" TargetMode="External"/><Relationship Id="rId248" Type="http://schemas.openxmlformats.org/officeDocument/2006/relationships/hyperlink" Target="https://drive.google.com/open?id=189nTCSXx2fJwwV_PlUm6bhgC5byHHcOI&amp;usp=drive_copy" TargetMode="External"/><Relationship Id="rId369" Type="http://schemas.openxmlformats.org/officeDocument/2006/relationships/hyperlink" Target="https://drive.google.com/open?id=1VOUuQBspYSolz8-RMl8PaBRMq8qp6ON8&amp;usp=drive_copy" TargetMode="External"/><Relationship Id="rId126" Type="http://schemas.openxmlformats.org/officeDocument/2006/relationships/hyperlink" Target="https://drive.google.com/open?id=10tbzLTNiLmV7c3fdQ8TdjuVvpy4-Zr4J&amp;usp=drive_copy" TargetMode="External"/><Relationship Id="rId247" Type="http://schemas.openxmlformats.org/officeDocument/2006/relationships/hyperlink" Target="https://drive.google.com/open?id=1-trVkeKk_JtqUhDmdIo4ses7kktHqZcI&amp;usp=drive_copy" TargetMode="External"/><Relationship Id="rId368" Type="http://schemas.openxmlformats.org/officeDocument/2006/relationships/hyperlink" Target="https://drive.google.com/open?id=1VOUuQBspYSolz8-RMl8PaBRMq8qp6ON8&amp;usp=drive_copy" TargetMode="External"/><Relationship Id="rId121" Type="http://schemas.openxmlformats.org/officeDocument/2006/relationships/hyperlink" Target="https://drive.google.com/open?id=1yijlsBIQZI8Qnz9Sz0iD6X5asIcFMmBt&amp;usp=drive_copy" TargetMode="External"/><Relationship Id="rId242" Type="http://schemas.openxmlformats.org/officeDocument/2006/relationships/hyperlink" Target="https://drive.google.com/open?id=15KTeoQKn973p8l5zLW6xvKEXX3SntDXn&amp;usp=drive_copy" TargetMode="External"/><Relationship Id="rId363" Type="http://schemas.openxmlformats.org/officeDocument/2006/relationships/hyperlink" Target="https://drive.google.com/open?id=1gBhDV59eWZ9juu5W-gUojvXPFIl3g629&amp;usp=drive_copy" TargetMode="External"/><Relationship Id="rId120" Type="http://schemas.openxmlformats.org/officeDocument/2006/relationships/hyperlink" Target="https://drive.google.com/open?id=1yijlsBIQZI8Qnz9Sz0iD6X5asIcFMmBt&amp;usp=drive_copy" TargetMode="External"/><Relationship Id="rId241" Type="http://schemas.openxmlformats.org/officeDocument/2006/relationships/hyperlink" Target="https://drive.google.com/open?id=15KTeoQKn973p8l5zLW6xvKEXX3SntDXn&amp;usp=drive_copy" TargetMode="External"/><Relationship Id="rId362" Type="http://schemas.openxmlformats.org/officeDocument/2006/relationships/hyperlink" Target="https://drive.google.com/open?id=1LSYv7wy_t-dhOXR2gQ8hIisGT-REbTB9&amp;usp=drive_copy" TargetMode="External"/><Relationship Id="rId240" Type="http://schemas.openxmlformats.org/officeDocument/2006/relationships/hyperlink" Target="https://drive.google.com/open?id=1OaBzjkJG316k5ZcZRiOYeFFpCyQ1XBzF&amp;usp=drive_copy" TargetMode="External"/><Relationship Id="rId361" Type="http://schemas.openxmlformats.org/officeDocument/2006/relationships/hyperlink" Target="https://drive.google.com/open?id=1cl4-KMAEcN-XbA-HKca44fCmklU23Jg3&amp;usp=drive_copy" TargetMode="External"/><Relationship Id="rId360" Type="http://schemas.openxmlformats.org/officeDocument/2006/relationships/hyperlink" Target="https://drive.google.com/open?id=1cl4-KMAEcN-XbA-HKca44fCmklU23Jg3&amp;usp=drive_copy" TargetMode="External"/><Relationship Id="rId125" Type="http://schemas.openxmlformats.org/officeDocument/2006/relationships/hyperlink" Target="https://drive.google.com/open?id=1yijlsBIQZI8Qnz9Sz0iD6X5asIcFMmBt&amp;usp=drive_copy" TargetMode="External"/><Relationship Id="rId246" Type="http://schemas.openxmlformats.org/officeDocument/2006/relationships/hyperlink" Target="https://drive.google.com/open?id=1-trVkeKk_JtqUhDmdIo4ses7kktHqZcI&amp;usp=drive_copy" TargetMode="External"/><Relationship Id="rId367" Type="http://schemas.openxmlformats.org/officeDocument/2006/relationships/hyperlink" Target="https://drive.google.com/open?id=1VOUuQBspYSolz8-RMl8PaBRMq8qp6ON8&amp;usp=drive_copy" TargetMode="External"/><Relationship Id="rId124" Type="http://schemas.openxmlformats.org/officeDocument/2006/relationships/hyperlink" Target="https://drive.google.com/open?id=1yijlsBIQZI8Qnz9Sz0iD6X5asIcFMmBt&amp;usp=drive_copy" TargetMode="External"/><Relationship Id="rId245" Type="http://schemas.openxmlformats.org/officeDocument/2006/relationships/hyperlink" Target="https://drive.google.com/open?id=1-trVkeKk_JtqUhDmdIo4ses7kktHqZcI&amp;usp=drive_copy" TargetMode="External"/><Relationship Id="rId366" Type="http://schemas.openxmlformats.org/officeDocument/2006/relationships/hyperlink" Target="https://drive.google.com/open?id=1gBhDV59eWZ9juu5W-gUojvXPFIl3g629&amp;usp=drive_copy" TargetMode="External"/><Relationship Id="rId123" Type="http://schemas.openxmlformats.org/officeDocument/2006/relationships/hyperlink" Target="https://drive.google.com/open?id=1yijlsBIQZI8Qnz9Sz0iD6X5asIcFMmBt&amp;usp=drive_copy" TargetMode="External"/><Relationship Id="rId244" Type="http://schemas.openxmlformats.org/officeDocument/2006/relationships/hyperlink" Target="https://drive.google.com/open?id=1sFeWDBwVg2dr_LtCAFfvIiWWZhGsNOHy&amp;usp=drive_copy" TargetMode="External"/><Relationship Id="rId365" Type="http://schemas.openxmlformats.org/officeDocument/2006/relationships/hyperlink" Target="https://drive.google.com/open?id=1gBhDV59eWZ9juu5W-gUojvXPFIl3g629&amp;usp=drive_copy" TargetMode="External"/><Relationship Id="rId122" Type="http://schemas.openxmlformats.org/officeDocument/2006/relationships/hyperlink" Target="https://drive.google.com/open?id=1yijlsBIQZI8Qnz9Sz0iD6X5asIcFMmBt&amp;usp=drive_copy" TargetMode="External"/><Relationship Id="rId243" Type="http://schemas.openxmlformats.org/officeDocument/2006/relationships/hyperlink" Target="https://drive.google.com/open?id=1sFeWDBwVg2dr_LtCAFfvIiWWZhGsNOHy&amp;usp=drive_copy" TargetMode="External"/><Relationship Id="rId364" Type="http://schemas.openxmlformats.org/officeDocument/2006/relationships/hyperlink" Target="https://drive.google.com/open?id=1gBhDV59eWZ9juu5W-gUojvXPFIl3g629&amp;usp=drive_copy" TargetMode="External"/><Relationship Id="rId95" Type="http://schemas.openxmlformats.org/officeDocument/2006/relationships/hyperlink" Target="https://drive.google.com/open?id=1wVvvdo6gH57auoGFQsq-rzmVJjTIl6cN&amp;usp=drive_copy" TargetMode="External"/><Relationship Id="rId94" Type="http://schemas.openxmlformats.org/officeDocument/2006/relationships/hyperlink" Target="https://drive.google.com/open?id=1gn8NcUAN4gHg_Z5X58xZOQeWnSuwI62U&amp;usp=drive_copy" TargetMode="External"/><Relationship Id="rId97" Type="http://schemas.openxmlformats.org/officeDocument/2006/relationships/hyperlink" Target="https://drive.google.com/open?id=1wVvvdo6gH57auoGFQsq-rzmVJjTIl6cN&amp;usp=drive_copy" TargetMode="External"/><Relationship Id="rId96" Type="http://schemas.openxmlformats.org/officeDocument/2006/relationships/hyperlink" Target="https://drive.google.com/open?id=1wVvvdo6gH57auoGFQsq-rzmVJjTIl6cN&amp;usp=drive_copy" TargetMode="External"/><Relationship Id="rId99" Type="http://schemas.openxmlformats.org/officeDocument/2006/relationships/hyperlink" Target="https://drive.google.com/open?id=1cQeThdFok9lnO2SxmBISKSNqmVpWaUxx&amp;usp=drive_copy" TargetMode="External"/><Relationship Id="rId98" Type="http://schemas.openxmlformats.org/officeDocument/2006/relationships/hyperlink" Target="https://drive.google.com/open?id=1zNGNk1THCJOt2Tu1fWbG3GSWB-Z7hIpZ&amp;usp=drive_copy" TargetMode="External"/><Relationship Id="rId91" Type="http://schemas.openxmlformats.org/officeDocument/2006/relationships/hyperlink" Target="https://drive.google.com/open?id=1-3ISbpE5ZeLcnOeyKDKWrUKSSya2-kTb&amp;usp=drive_copy" TargetMode="External"/><Relationship Id="rId90" Type="http://schemas.openxmlformats.org/officeDocument/2006/relationships/hyperlink" Target="https://drive.google.com/open?id=1lcHRqbuAGhRrGxVBzm4zkKRt5eGF1iRS&amp;usp=drive_copy" TargetMode="External"/><Relationship Id="rId93" Type="http://schemas.openxmlformats.org/officeDocument/2006/relationships/hyperlink" Target="https://drive.google.com/open?id=12aEh2dz-hcHHoUZfLz64xT9_FrRA3TMs&amp;usp=drive_copy" TargetMode="External"/><Relationship Id="rId92" Type="http://schemas.openxmlformats.org/officeDocument/2006/relationships/hyperlink" Target="https://drive.google.com/open?id=12aEh2dz-hcHHoUZfLz64xT9_FrRA3TMs&amp;usp=drive_copy" TargetMode="External"/><Relationship Id="rId118" Type="http://schemas.openxmlformats.org/officeDocument/2006/relationships/hyperlink" Target="https://drive.google.com/open?id=1KGaYKVGLXIO8fhuMEAWG9fgsUiVSxMGi&amp;usp=drive_copy" TargetMode="External"/><Relationship Id="rId239" Type="http://schemas.openxmlformats.org/officeDocument/2006/relationships/hyperlink" Target="https://drive.google.com/open?id=1YyJx5SdU34K9lEt4GwzDp6WEY20G5Cuj&amp;usp=drive_copy" TargetMode="External"/><Relationship Id="rId117" Type="http://schemas.openxmlformats.org/officeDocument/2006/relationships/hyperlink" Target="https://drive.google.com/open?id=1uslQy7ZoapLpNIGBgvTEWuIfm2HxTpAB&amp;usp=drive_copy" TargetMode="External"/><Relationship Id="rId238" Type="http://schemas.openxmlformats.org/officeDocument/2006/relationships/hyperlink" Target="https://drive.google.com/open?id=1YyJx5SdU34K9lEt4GwzDp6WEY20G5Cuj&amp;usp=drive_copy" TargetMode="External"/><Relationship Id="rId359" Type="http://schemas.openxmlformats.org/officeDocument/2006/relationships/hyperlink" Target="https://drive.google.com/open?id=1L7z-MlSOhVBOfDZPeni3-JXd5RNb0BkL&amp;usp=drive_copy" TargetMode="External"/><Relationship Id="rId116" Type="http://schemas.openxmlformats.org/officeDocument/2006/relationships/hyperlink" Target="https://drive.google.com/open?id=1uslQy7ZoapLpNIGBgvTEWuIfm2HxTpAB&amp;usp=drive_copy" TargetMode="External"/><Relationship Id="rId237" Type="http://schemas.openxmlformats.org/officeDocument/2006/relationships/hyperlink" Target="https://drive.google.com/open?id=1K0Ml9a0mr5C7b1Kncetpv2l__8XDwDyJ&amp;usp=drive_copy" TargetMode="External"/><Relationship Id="rId358" Type="http://schemas.openxmlformats.org/officeDocument/2006/relationships/hyperlink" Target="https://drive.google.com/open?id=1L7z-MlSOhVBOfDZPeni3-JXd5RNb0BkL&amp;usp=drive_copy" TargetMode="External"/><Relationship Id="rId115" Type="http://schemas.openxmlformats.org/officeDocument/2006/relationships/hyperlink" Target="https://drive.google.com/open?id=1uslQy7ZoapLpNIGBgvTEWuIfm2HxTpAB&amp;usp=drive_copy" TargetMode="External"/><Relationship Id="rId236" Type="http://schemas.openxmlformats.org/officeDocument/2006/relationships/hyperlink" Target="https://drive.google.com/open?id=1p0ZyFjNb8aw7EVq904zU_osqIXE3AP7T&amp;usp=drive_copy" TargetMode="External"/><Relationship Id="rId357" Type="http://schemas.openxmlformats.org/officeDocument/2006/relationships/hyperlink" Target="https://drive.google.com/open?id=1g7dnHPg_-P5XOU1Yw6LSfdg7blIDYDgj&amp;usp=drive_copy" TargetMode="External"/><Relationship Id="rId119" Type="http://schemas.openxmlformats.org/officeDocument/2006/relationships/hyperlink" Target="https://drive.google.com/open?id=1KGaYKVGLXIO8fhuMEAWG9fgsUiVSxMGi&amp;usp=drive_copy" TargetMode="External"/><Relationship Id="rId110" Type="http://schemas.openxmlformats.org/officeDocument/2006/relationships/hyperlink" Target="https://drive.google.com/open?id=1dQapMb4mhdq7SpxaG_o7Zcu173RJsYbi&amp;usp=drive_copy" TargetMode="External"/><Relationship Id="rId231" Type="http://schemas.openxmlformats.org/officeDocument/2006/relationships/hyperlink" Target="https://drive.google.com/open?id=1XBec62BAkXIAMLU9l5VZCXgfCzoZh3YL&amp;usp=drive_copy" TargetMode="External"/><Relationship Id="rId352" Type="http://schemas.openxmlformats.org/officeDocument/2006/relationships/hyperlink" Target="https://drive.google.com/open?id=1qwp-T7DxDROIzilG5TNp7tQCyQkGr3sW&amp;usp=drive_copy" TargetMode="External"/><Relationship Id="rId230" Type="http://schemas.openxmlformats.org/officeDocument/2006/relationships/hyperlink" Target="https://drive.google.com/open?id=1XBec62BAkXIAMLU9l5VZCXgfCzoZh3YL&amp;usp=drive_copy" TargetMode="External"/><Relationship Id="rId351" Type="http://schemas.openxmlformats.org/officeDocument/2006/relationships/hyperlink" Target="https://drive.google.com/open?id=1X5cXFER_x6EG33U8NR_lHVDW0ccoRgKA&amp;usp=drive_copy" TargetMode="External"/><Relationship Id="rId350" Type="http://schemas.openxmlformats.org/officeDocument/2006/relationships/hyperlink" Target="https://drive.google.com/open?id=1X5cXFER_x6EG33U8NR_lHVDW0ccoRgKA&amp;usp=drive_copy" TargetMode="External"/><Relationship Id="rId114" Type="http://schemas.openxmlformats.org/officeDocument/2006/relationships/hyperlink" Target="https://drive.google.com/open?id=1uslQy7ZoapLpNIGBgvTEWuIfm2HxTpAB&amp;usp=drive_copy" TargetMode="External"/><Relationship Id="rId235" Type="http://schemas.openxmlformats.org/officeDocument/2006/relationships/hyperlink" Target="https://drive.google.com/open?id=1p0ZyFjNb8aw7EVq904zU_osqIXE3AP7T&amp;usp=drive_copy" TargetMode="External"/><Relationship Id="rId356" Type="http://schemas.openxmlformats.org/officeDocument/2006/relationships/hyperlink" Target="https://drive.google.com/open?id=1WStwAzrq1Cqz6fTpQDv8wIJh1syCQxmW&amp;usp=drive_copy" TargetMode="External"/><Relationship Id="rId113" Type="http://schemas.openxmlformats.org/officeDocument/2006/relationships/hyperlink" Target="https://drive.google.com/open?id=1uslQy7ZoapLpNIGBgvTEWuIfm2HxTpAB&amp;usp=drive_copy" TargetMode="External"/><Relationship Id="rId234" Type="http://schemas.openxmlformats.org/officeDocument/2006/relationships/hyperlink" Target="https://drive.google.com/open?id=1p0ZyFjNb8aw7EVq904zU_osqIXE3AP7T&amp;usp=drive_copy" TargetMode="External"/><Relationship Id="rId355" Type="http://schemas.openxmlformats.org/officeDocument/2006/relationships/hyperlink" Target="https://drive.google.com/open?id=1WStwAzrq1Cqz6fTpQDv8wIJh1syCQxmW&amp;usp=drive_copy" TargetMode="External"/><Relationship Id="rId112" Type="http://schemas.openxmlformats.org/officeDocument/2006/relationships/hyperlink" Target="https://drive.google.com/open?id=1uslQy7ZoapLpNIGBgvTEWuIfm2HxTpAB&amp;usp=drive_copy" TargetMode="External"/><Relationship Id="rId233" Type="http://schemas.openxmlformats.org/officeDocument/2006/relationships/hyperlink" Target="https://drive.google.com/open?id=1p0ZyFjNb8aw7EVq904zU_osqIXE3AP7T&amp;usp=drive_copy" TargetMode="External"/><Relationship Id="rId354" Type="http://schemas.openxmlformats.org/officeDocument/2006/relationships/hyperlink" Target="https://drive.google.com/open?id=1qwp-T7DxDROIzilG5TNp7tQCyQkGr3sW&amp;usp=drive_copy" TargetMode="External"/><Relationship Id="rId111" Type="http://schemas.openxmlformats.org/officeDocument/2006/relationships/hyperlink" Target="https://drive.google.com/open?id=1-jxQ1HfOPEwbzFlXmKtPq9JjOrWrPjst&amp;usp=drive_copy" TargetMode="External"/><Relationship Id="rId232" Type="http://schemas.openxmlformats.org/officeDocument/2006/relationships/hyperlink" Target="https://drive.google.com/open?id=1PxUvILDbz9v57nJq7uwY1bMznOjC_w9M&amp;usp=drive_copy" TargetMode="External"/><Relationship Id="rId353" Type="http://schemas.openxmlformats.org/officeDocument/2006/relationships/hyperlink" Target="https://drive.google.com/open?id=1qwp-T7DxDROIzilG5TNp7tQCyQkGr3sW&amp;usp=drive_copy" TargetMode="External"/><Relationship Id="rId305" Type="http://schemas.openxmlformats.org/officeDocument/2006/relationships/hyperlink" Target="https://drive.google.com/open?id=1uVtLelLGEhr7bJlgKo9_ud6CZRJo3xRm&amp;usp=drive_copy" TargetMode="External"/><Relationship Id="rId426" Type="http://schemas.openxmlformats.org/officeDocument/2006/relationships/hyperlink" Target="https://drive.google.com/open?id=10TQ2SwMJY9ynFOIQ0Gjn5isQQF1-pVGB&amp;usp=drive_copy" TargetMode="External"/><Relationship Id="rId304" Type="http://schemas.openxmlformats.org/officeDocument/2006/relationships/hyperlink" Target="https://drive.google.com/open?id=1OycGO-3ZIIrw5fmGdwVcBaHk2vluR-hT&amp;usp=drive_copy" TargetMode="External"/><Relationship Id="rId425" Type="http://schemas.openxmlformats.org/officeDocument/2006/relationships/hyperlink" Target="https://drive.google.com/open?id=10TQ2SwMJY9ynFOIQ0Gjn5isQQF1-pVGB&amp;usp=drive_copy" TargetMode="External"/><Relationship Id="rId303" Type="http://schemas.openxmlformats.org/officeDocument/2006/relationships/hyperlink" Target="https://drive.google.com/open?id=1yNO2_WNEVXUrnssLdKBDVpA1maUqzjsV&amp;usp=drive_copy" TargetMode="External"/><Relationship Id="rId424" Type="http://schemas.openxmlformats.org/officeDocument/2006/relationships/hyperlink" Target="https://drive.google.com/open?id=1nkQd-ybdz0m_L5o3aNSjWaFUjo5FwnEa&amp;usp=drive_copy" TargetMode="External"/><Relationship Id="rId302" Type="http://schemas.openxmlformats.org/officeDocument/2006/relationships/hyperlink" Target="https://drive.google.com/open?id=1XUhxBnBi3-g-FJL5qcaz0caI0_eqZ8Xn&amp;usp=drive_copy" TargetMode="External"/><Relationship Id="rId423" Type="http://schemas.openxmlformats.org/officeDocument/2006/relationships/hyperlink" Target="https://drive.google.com/open?id=1MhOxyVfEeU2wblEUKlKgNmdTzLwb64Dq&amp;usp=drive_copy" TargetMode="External"/><Relationship Id="rId309" Type="http://schemas.openxmlformats.org/officeDocument/2006/relationships/hyperlink" Target="https://drive.google.com/open?id=1lu9xB5oqJnhdxNb9t53bTBBPy9g4JevO&amp;usp=drive_copy" TargetMode="External"/><Relationship Id="rId308" Type="http://schemas.openxmlformats.org/officeDocument/2006/relationships/hyperlink" Target="https://drive.google.com/open?id=1lu9xB5oqJnhdxNb9t53bTBBPy9g4JevO&amp;usp=drive_copy" TargetMode="External"/><Relationship Id="rId429" Type="http://schemas.openxmlformats.org/officeDocument/2006/relationships/hyperlink" Target="https://drive.google.com/open?id=1-RJqW-Y_PhgmSnBbvbdpBISikcJyb-dj&amp;usp=drive_copy" TargetMode="External"/><Relationship Id="rId307" Type="http://schemas.openxmlformats.org/officeDocument/2006/relationships/hyperlink" Target="https://drive.google.com/open?id=1uVtLelLGEhr7bJlgKo9_ud6CZRJo3xRm&amp;usp=drive_copy" TargetMode="External"/><Relationship Id="rId428" Type="http://schemas.openxmlformats.org/officeDocument/2006/relationships/hyperlink" Target="https://drive.google.com/open?id=10TQ2SwMJY9ynFOIQ0Gjn5isQQF1-pVGB&amp;usp=drive_copy" TargetMode="External"/><Relationship Id="rId306" Type="http://schemas.openxmlformats.org/officeDocument/2006/relationships/hyperlink" Target="https://drive.google.com/open?id=1uVtLelLGEhr7bJlgKo9_ud6CZRJo3xRm&amp;usp=drive_copy" TargetMode="External"/><Relationship Id="rId427" Type="http://schemas.openxmlformats.org/officeDocument/2006/relationships/hyperlink" Target="https://drive.google.com/open?id=10TQ2SwMJY9ynFOIQ0Gjn5isQQF1-pVGB&amp;usp=drive_copy" TargetMode="External"/><Relationship Id="rId301" Type="http://schemas.openxmlformats.org/officeDocument/2006/relationships/hyperlink" Target="https://drive.google.com/open?id=1IQIct2a0UDvtkni2i13d-eNrVZC4h2X6&amp;usp=drive_copy" TargetMode="External"/><Relationship Id="rId422" Type="http://schemas.openxmlformats.org/officeDocument/2006/relationships/hyperlink" Target="https://drive.google.com/open?id=1xZzxkzxoPZMJCpPexgiSXcuhxJGzjsAU&amp;usp=drive_copy" TargetMode="External"/><Relationship Id="rId300" Type="http://schemas.openxmlformats.org/officeDocument/2006/relationships/hyperlink" Target="https://drive.google.com/open?id=1IQIct2a0UDvtkni2i13d-eNrVZC4h2X6&amp;usp=drive_copy" TargetMode="External"/><Relationship Id="rId421" Type="http://schemas.openxmlformats.org/officeDocument/2006/relationships/hyperlink" Target="https://drive.google.com/open?id=1xZzxkzxoPZMJCpPexgiSXcuhxJGzjsAU&amp;usp=drive_copy" TargetMode="External"/><Relationship Id="rId420" Type="http://schemas.openxmlformats.org/officeDocument/2006/relationships/hyperlink" Target="https://drive.google.com/open?id=1dDWI-cstU7FTIRKZH394RbcoV60ptz1F&amp;usp=drive_copy" TargetMode="External"/><Relationship Id="rId415" Type="http://schemas.openxmlformats.org/officeDocument/2006/relationships/hyperlink" Target="https://drive.google.com/open?id=1HgpbErpx46hJq1MS9igUmhDyEHEDWyJZ&amp;usp=drive_copy" TargetMode="External"/><Relationship Id="rId414" Type="http://schemas.openxmlformats.org/officeDocument/2006/relationships/hyperlink" Target="https://drive.google.com/open?id=1HgpbErpx46hJq1MS9igUmhDyEHEDWyJZ&amp;usp=drive_copy" TargetMode="External"/><Relationship Id="rId413" Type="http://schemas.openxmlformats.org/officeDocument/2006/relationships/hyperlink" Target="https://drive.google.com/open?id=1HgpbErpx46hJq1MS9igUmhDyEHEDWyJZ&amp;usp=drive_copy" TargetMode="External"/><Relationship Id="rId412" Type="http://schemas.openxmlformats.org/officeDocument/2006/relationships/hyperlink" Target="https://drive.google.com/open?id=1_5AhwG0WxLnU0qlkb9Reva0oh-rr4uiC&amp;usp=drive_copy" TargetMode="External"/><Relationship Id="rId419" Type="http://schemas.openxmlformats.org/officeDocument/2006/relationships/hyperlink" Target="https://drive.google.com/open?id=1dDWI-cstU7FTIRKZH394RbcoV60ptz1F&amp;usp=drive_copy" TargetMode="External"/><Relationship Id="rId418" Type="http://schemas.openxmlformats.org/officeDocument/2006/relationships/hyperlink" Target="https://drive.google.com/open?id=12PiQGy8-8ilzaUJMvdm5v9prJRGbMhGL&amp;usp=drive_copy" TargetMode="External"/><Relationship Id="rId417" Type="http://schemas.openxmlformats.org/officeDocument/2006/relationships/hyperlink" Target="https://drive.google.com/open?id=1PvOY0e1I0D2p2JLPUTA0TL_ksrjj6MYU&amp;usp=drive_copy" TargetMode="External"/><Relationship Id="rId416" Type="http://schemas.openxmlformats.org/officeDocument/2006/relationships/hyperlink" Target="https://drive.google.com/open?id=1PvOY0e1I0D2p2JLPUTA0TL_ksrjj6MYU&amp;usp=drive_copy" TargetMode="External"/><Relationship Id="rId411" Type="http://schemas.openxmlformats.org/officeDocument/2006/relationships/hyperlink" Target="https://drive.google.com/open?id=13OkRHaXPlHiMoT2JQpxwDMhU14Z9fz_Z&amp;usp=drive_copy" TargetMode="External"/><Relationship Id="rId410" Type="http://schemas.openxmlformats.org/officeDocument/2006/relationships/hyperlink" Target="https://drive.google.com/open?id=1_MUR1K43PCR4026qeqhDeW1W3PZ1AHfh&amp;usp=drive_copy" TargetMode="External"/><Relationship Id="rId206" Type="http://schemas.openxmlformats.org/officeDocument/2006/relationships/hyperlink" Target="https://drive.google.com/open?id=1fMtWUUk0esJfHikuJqBC14F_yEBFKIxT&amp;usp=drive_copy" TargetMode="External"/><Relationship Id="rId327" Type="http://schemas.openxmlformats.org/officeDocument/2006/relationships/hyperlink" Target="https://drive.google.com/open?id=1n2VwbCSrfeX0QStTQ-miUgMeX4C7kKas&amp;usp=drive_copy" TargetMode="External"/><Relationship Id="rId205" Type="http://schemas.openxmlformats.org/officeDocument/2006/relationships/hyperlink" Target="https://drive.google.com/open?id=1fMtWUUk0esJfHikuJqBC14F_yEBFKIxT&amp;usp=drive_copy" TargetMode="External"/><Relationship Id="rId326" Type="http://schemas.openxmlformats.org/officeDocument/2006/relationships/hyperlink" Target="https://drive.google.com/open?id=1DRsyvYlGlJZ8gt3k-8-1a79mYWPSs-wV&amp;usp=drive_copy" TargetMode="External"/><Relationship Id="rId204" Type="http://schemas.openxmlformats.org/officeDocument/2006/relationships/hyperlink" Target="https://drive.google.com/open?id=1fMtWUUk0esJfHikuJqBC14F_yEBFKIxT&amp;usp=drive_copy" TargetMode="External"/><Relationship Id="rId325" Type="http://schemas.openxmlformats.org/officeDocument/2006/relationships/hyperlink" Target="https://drive.google.com/open?id=1S0kz_-nMcwgpQ0D2JUKQncIO0Cshccv2&amp;usp=drive_copy" TargetMode="External"/><Relationship Id="rId446" Type="http://schemas.openxmlformats.org/officeDocument/2006/relationships/table" Target="../tables/table1.xml"/><Relationship Id="rId203" Type="http://schemas.openxmlformats.org/officeDocument/2006/relationships/hyperlink" Target="https://drive.google.com/open?id=1fMtWUUk0esJfHikuJqBC14F_yEBFKIxT&amp;usp=drive_copy" TargetMode="External"/><Relationship Id="rId324" Type="http://schemas.openxmlformats.org/officeDocument/2006/relationships/hyperlink" Target="https://drive.google.com/open?id=1S0kz_-nMcwgpQ0D2JUKQncIO0Cshccv2&amp;usp=drive_copy" TargetMode="External"/><Relationship Id="rId209" Type="http://schemas.openxmlformats.org/officeDocument/2006/relationships/hyperlink" Target="https://drive.google.com/open?id=1nmetHf6WO7ppAnWkU7SfX3qyJ3dmSZjc&amp;usp=drive_copy" TargetMode="External"/><Relationship Id="rId208" Type="http://schemas.openxmlformats.org/officeDocument/2006/relationships/hyperlink" Target="https://drive.google.com/open?id=1nmetHf6WO7ppAnWkU7SfX3qyJ3dmSZjc&amp;usp=drive_copy" TargetMode="External"/><Relationship Id="rId329" Type="http://schemas.openxmlformats.org/officeDocument/2006/relationships/hyperlink" Target="https://drive.google.com/open?id=1nxnaavpAF38f9HXfH8gdltRDF7rNBWr5&amp;usp=drive_copy" TargetMode="External"/><Relationship Id="rId207" Type="http://schemas.openxmlformats.org/officeDocument/2006/relationships/hyperlink" Target="https://drive.google.com/open?id=1fMtWUUk0esJfHikuJqBC14F_yEBFKIxT&amp;usp=drive_copy" TargetMode="External"/><Relationship Id="rId328" Type="http://schemas.openxmlformats.org/officeDocument/2006/relationships/hyperlink" Target="https://drive.google.com/open?id=1-v_BbF9VnjDQ3JoJn5NxK2bkzXqhGqnJ&amp;usp=drive_copy" TargetMode="External"/><Relationship Id="rId440" Type="http://schemas.openxmlformats.org/officeDocument/2006/relationships/hyperlink" Target="https://drive.google.com/open?id=1Rfa7TQi05OxoB1gJOV7xs-ZzsEwPAYT7&amp;usp=drive_copy" TargetMode="External"/><Relationship Id="rId202" Type="http://schemas.openxmlformats.org/officeDocument/2006/relationships/hyperlink" Target="https://drive.google.com/open?id=1fMtWUUk0esJfHikuJqBC14F_yEBFKIxT&amp;usp=drive_copy" TargetMode="External"/><Relationship Id="rId323" Type="http://schemas.openxmlformats.org/officeDocument/2006/relationships/hyperlink" Target="https://drive.google.com/open?id=1iBV2pkPrH69cRHpn3GkuTZ4Lldw8HD3l&amp;usp=drive_copy" TargetMode="External"/><Relationship Id="rId444" Type="http://schemas.openxmlformats.org/officeDocument/2006/relationships/drawing" Target="../drawings/drawing1.xml"/><Relationship Id="rId201" Type="http://schemas.openxmlformats.org/officeDocument/2006/relationships/hyperlink" Target="https://drive.google.com/open?id=1fMtWUUk0esJfHikuJqBC14F_yEBFKIxT&amp;usp=drive_copy" TargetMode="External"/><Relationship Id="rId322" Type="http://schemas.openxmlformats.org/officeDocument/2006/relationships/hyperlink" Target="https://drive.google.com/open?id=1kcZPn5zve3lYTEJ3qJWg6Td34KZdb8RT&amp;usp=drive_copy" TargetMode="External"/><Relationship Id="rId443" Type="http://schemas.openxmlformats.org/officeDocument/2006/relationships/hyperlink" Target="https://drive.google.com/open?id=15Y9gUnEywpAh5mXIj70vQC3rdVAT2khf&amp;usp=drive_copy" TargetMode="External"/><Relationship Id="rId200" Type="http://schemas.openxmlformats.org/officeDocument/2006/relationships/hyperlink" Target="https://drive.google.com/open?id=1fMtWUUk0esJfHikuJqBC14F_yEBFKIxT&amp;usp=drive_copy" TargetMode="External"/><Relationship Id="rId321" Type="http://schemas.openxmlformats.org/officeDocument/2006/relationships/hyperlink" Target="https://drive.google.com/open?id=1kcZPn5zve3lYTEJ3qJWg6Td34KZdb8RT&amp;usp=drive_copy" TargetMode="External"/><Relationship Id="rId442" Type="http://schemas.openxmlformats.org/officeDocument/2006/relationships/hyperlink" Target="https://drive.google.com/open?id=1GW3HNQljKQNAuFUm3yelusiU8S2S2-Gr&amp;usp=drive_copy" TargetMode="External"/><Relationship Id="rId320" Type="http://schemas.openxmlformats.org/officeDocument/2006/relationships/hyperlink" Target="https://drive.google.com/open?id=1yFGB4czbzsI04hhAhCnKETvFERlOcmRc&amp;usp=drive_copy" TargetMode="External"/><Relationship Id="rId441" Type="http://schemas.openxmlformats.org/officeDocument/2006/relationships/hyperlink" Target="https://drive.google.com/open?id=1ZTf53ZFIh6def5ylI8nWjGoumHmVsLL9&amp;usp=drive_copy" TargetMode="External"/><Relationship Id="rId316" Type="http://schemas.openxmlformats.org/officeDocument/2006/relationships/hyperlink" Target="https://drive.google.com/open?id=1XtT1ev5xaSTIK4dq2WNrmVLDHadyi7O9&amp;usp=drive_copy" TargetMode="External"/><Relationship Id="rId437" Type="http://schemas.openxmlformats.org/officeDocument/2006/relationships/hyperlink" Target="https://drive.google.com/open?id=1nNt-Jhn69Z228PR9Pq_vCK96wJFjdPwE&amp;usp=drive_copy" TargetMode="External"/><Relationship Id="rId315" Type="http://schemas.openxmlformats.org/officeDocument/2006/relationships/hyperlink" Target="https://drive.google.com/open?id=1OpShE66tqxuBx9ctqWHdvZuBQgBgntTs&amp;usp=drive_copy" TargetMode="External"/><Relationship Id="rId436" Type="http://schemas.openxmlformats.org/officeDocument/2006/relationships/hyperlink" Target="https://drive.google.com/open?id=1a2Q94uT6aV_TCp4NUVGiK8WtcDkSSkWd&amp;usp=drive_copy" TargetMode="External"/><Relationship Id="rId314" Type="http://schemas.openxmlformats.org/officeDocument/2006/relationships/hyperlink" Target="https://drive.google.com/open?id=1OpShE66tqxuBx9ctqWHdvZuBQgBgntTs&amp;usp=drive_copy" TargetMode="External"/><Relationship Id="rId435" Type="http://schemas.openxmlformats.org/officeDocument/2006/relationships/hyperlink" Target="https://drive.google.com/open?id=1a2Q94uT6aV_TCp4NUVGiK8WtcDkSSkWd&amp;usp=drive_copy" TargetMode="External"/><Relationship Id="rId313" Type="http://schemas.openxmlformats.org/officeDocument/2006/relationships/hyperlink" Target="https://drive.google.com/open?id=1B7dVI75JjTA5y46Y9Ol7yBWmTKT-LDoc&amp;usp=drive_copy" TargetMode="External"/><Relationship Id="rId434" Type="http://schemas.openxmlformats.org/officeDocument/2006/relationships/hyperlink" Target="https://drive.google.com/open?id=15X96SCDD_TCQ-VV0RXfjs-zSqX0ZCW4c&amp;usp=drive_copy" TargetMode="External"/><Relationship Id="rId319" Type="http://schemas.openxmlformats.org/officeDocument/2006/relationships/hyperlink" Target="https://drive.google.com/open?id=1ysK0XklXnRW1EljvJh7vfrtHbXma00Io&amp;usp=drive_copy" TargetMode="External"/><Relationship Id="rId318" Type="http://schemas.openxmlformats.org/officeDocument/2006/relationships/hyperlink" Target="https://drive.google.com/open?id=1ysK0XklXnRW1EljvJh7vfrtHbXma00Io&amp;usp=drive_copy" TargetMode="External"/><Relationship Id="rId439" Type="http://schemas.openxmlformats.org/officeDocument/2006/relationships/hyperlink" Target="https://drive.google.com/open?id=1bkvu434FUkiiHqHDCKDH1ecFVPljqgU8&amp;usp=drive_copy" TargetMode="External"/><Relationship Id="rId317" Type="http://schemas.openxmlformats.org/officeDocument/2006/relationships/hyperlink" Target="https://drive.google.com/open?id=1XtT1ev5xaSTIK4dq2WNrmVLDHadyi7O9&amp;usp=drive_copy" TargetMode="External"/><Relationship Id="rId438" Type="http://schemas.openxmlformats.org/officeDocument/2006/relationships/hyperlink" Target="https://drive.google.com/open?id=1nNt-Jhn69Z228PR9Pq_vCK96wJFjdPwE&amp;usp=drive_copy" TargetMode="External"/><Relationship Id="rId312" Type="http://schemas.openxmlformats.org/officeDocument/2006/relationships/hyperlink" Target="https://drive.google.com/open?id=1B7dVI75JjTA5y46Y9Ol7yBWmTKT-LDoc&amp;usp=drive_copy" TargetMode="External"/><Relationship Id="rId433" Type="http://schemas.openxmlformats.org/officeDocument/2006/relationships/hyperlink" Target="https://drive.google.com/open?id=1jr_pPN56Dnwda8F-prfNGpJhlIP-KKIs&amp;usp=drive_copy" TargetMode="External"/><Relationship Id="rId311" Type="http://schemas.openxmlformats.org/officeDocument/2006/relationships/hyperlink" Target="https://drive.google.com/open?id=1qWXcBwrXNUcey_oJAJKw_zh5nMmfL_Bo&amp;usp=drive_copy" TargetMode="External"/><Relationship Id="rId432" Type="http://schemas.openxmlformats.org/officeDocument/2006/relationships/hyperlink" Target="https://drive.google.com/open?id=1_UoLM3YQT_JVVUPFSq6hrS07lakNuyAr&amp;usp=drive_copy" TargetMode="External"/><Relationship Id="rId310" Type="http://schemas.openxmlformats.org/officeDocument/2006/relationships/hyperlink" Target="https://drive.google.com/open?id=1qWXcBwrXNUcey_oJAJKw_zh5nMmfL_Bo&amp;usp=drive_copy" TargetMode="External"/><Relationship Id="rId431" Type="http://schemas.openxmlformats.org/officeDocument/2006/relationships/hyperlink" Target="https://drive.google.com/open?id=1fQf4uD5hNcPngmu7W-3bS_NwhbM5lMUv&amp;usp=drive_copy" TargetMode="External"/><Relationship Id="rId430" Type="http://schemas.openxmlformats.org/officeDocument/2006/relationships/hyperlink" Target="https://drive.google.com/open?id=1-RJqW-Y_PhgmSnBbvbdpBISikcJyb-dj&amp;usp=drive_cop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2.25"/>
    <col customWidth="1" min="2" max="2" width="8.88"/>
    <col customWidth="1" min="3" max="3" width="32.0"/>
    <col customWidth="1" min="4" max="5" width="9.75"/>
    <col customWidth="1" min="6" max="6" width="13.25"/>
    <col customWidth="1" min="7" max="7" width="41.63"/>
    <col customWidth="1" min="8" max="8" width="8.38"/>
    <col customWidth="1" min="9" max="9" width="12.13"/>
    <col customWidth="1" min="10" max="10" width="13.0"/>
    <col customWidth="1" min="11" max="11" width="13.13"/>
    <col customWidth="1" min="12" max="12" width="11.5"/>
    <col customWidth="1" min="13" max="13" width="15.38"/>
    <col customWidth="1" min="14" max="14" width="9.25"/>
    <col customWidth="1" min="15" max="15" width="14.75"/>
    <col customWidth="1" min="16" max="16" width="13.13"/>
    <col customWidth="1" min="17" max="17" width="10.88"/>
    <col customWidth="1" min="18" max="18" width="15.13"/>
    <col customWidth="1" min="19" max="19" width="15.5"/>
    <col customWidth="1" min="20" max="20" width="15.13"/>
    <col customWidth="1" min="21" max="21" width="51.38"/>
    <col customWidth="1" min="22" max="22" width="20.5"/>
    <col customWidth="1" min="23" max="23" width="18.88"/>
    <col customWidth="1" min="24" max="24" width="14.25"/>
    <col customWidth="1" min="25" max="25" width="13.88"/>
    <col customWidth="1" min="26" max="26" width="16.13"/>
    <col customWidth="1" min="27" max="27" width="14.25"/>
    <col customWidth="1" min="28" max="28" width="55.0"/>
    <col customWidth="1" min="29" max="29" width="17.38"/>
    <col customWidth="1" min="30" max="30" width="14.88"/>
    <col customWidth="1" min="31" max="31" width="18.5"/>
    <col customWidth="1" min="32" max="32" width="12.63"/>
    <col customWidth="1" min="33" max="33" width="17.0"/>
    <col customWidth="1" min="34" max="34" width="31.25"/>
    <col customWidth="1" min="35" max="35" width="12.13"/>
    <col customWidth="1" min="36" max="36" width="15.88"/>
    <col customWidth="1" min="37" max="37" width="11.75"/>
    <col customWidth="1" min="38" max="38" width="14.25"/>
    <col customWidth="1" min="39" max="39" width="17.75"/>
    <col customWidth="1" min="40" max="40" width="14.0"/>
    <col customWidth="1" min="41" max="41" width="15.0"/>
    <col customWidth="1" min="42" max="42" width="18.63"/>
    <col customWidth="1" min="43" max="43" width="19.0"/>
    <col customWidth="1" min="44" max="44" width="18.88"/>
  </cols>
  <sheetData>
    <row r="1">
      <c r="A1" s="23"/>
      <c r="B1" s="23"/>
      <c r="C1" s="24"/>
      <c r="D1" s="24"/>
      <c r="E1" s="26"/>
      <c r="F1" s="23"/>
      <c r="G1" s="23"/>
      <c r="H1" s="27"/>
      <c r="I1" s="28">
        <f t="shared" ref="I1:K1" si="1">SUBTOTAL(9,I3:I4599)</f>
        <v>28074.3</v>
      </c>
      <c r="J1" s="28">
        <f t="shared" si="1"/>
        <v>5503.478</v>
      </c>
      <c r="K1" s="29">
        <f t="shared" si="1"/>
        <v>22570.822</v>
      </c>
      <c r="L1" s="30"/>
      <c r="M1" s="31"/>
      <c r="N1" s="32"/>
      <c r="O1" s="33">
        <f t="shared" ref="O1:Q1" si="2">SUBTOTAL(9,O3:O4599)</f>
        <v>30.767</v>
      </c>
      <c r="P1" s="28">
        <f t="shared" si="2"/>
        <v>7482.2</v>
      </c>
      <c r="Q1" s="29">
        <f t="shared" si="2"/>
        <v>15057.855</v>
      </c>
      <c r="R1" s="34"/>
      <c r="S1" s="24"/>
      <c r="T1" s="35"/>
      <c r="U1" s="36"/>
      <c r="V1" s="37"/>
      <c r="W1" s="38"/>
      <c r="X1" s="39"/>
      <c r="Y1" s="39"/>
      <c r="Z1" s="40" t="s">
        <v>256</v>
      </c>
      <c r="AA1" s="40"/>
      <c r="AB1" s="41"/>
      <c r="AC1" s="42" t="s">
        <v>270</v>
      </c>
      <c r="AD1" s="43"/>
      <c r="AE1" s="44" t="s">
        <v>280</v>
      </c>
      <c r="AF1" s="45"/>
      <c r="AG1" s="46"/>
      <c r="AH1" s="47"/>
      <c r="AI1" s="23"/>
      <c r="AJ1" s="48"/>
      <c r="AK1" s="49">
        <f t="shared" ref="AK1:AP1" si="3">SUBTOTAL(9,AK3:AK4599)</f>
        <v>11805904</v>
      </c>
      <c r="AL1" s="28">
        <f t="shared" si="3"/>
        <v>695204523.6</v>
      </c>
      <c r="AM1" s="28">
        <f t="shared" si="3"/>
        <v>4193087.467</v>
      </c>
      <c r="AN1" s="28">
        <f t="shared" si="3"/>
        <v>173197323.3</v>
      </c>
      <c r="AO1" s="28">
        <f t="shared" si="3"/>
        <v>476427716.5</v>
      </c>
      <c r="AP1" s="50">
        <f t="shared" si="3"/>
        <v>40696169.02</v>
      </c>
      <c r="AQ1" s="51" t="str">
        <f>SUBTOTAL(9,#REF!)</f>
        <v>#VALUE!</v>
      </c>
      <c r="AR1" s="52" t="str">
        <f>SUBTOTAL(9,AR4600:AR126849)</f>
        <v>#VALUE!</v>
      </c>
    </row>
    <row r="2" ht="22.5" customHeight="1">
      <c r="A2" s="53" t="s">
        <v>338</v>
      </c>
      <c r="B2" s="54" t="s">
        <v>355</v>
      </c>
      <c r="C2" s="55" t="s">
        <v>360</v>
      </c>
      <c r="D2" s="56" t="s">
        <v>367</v>
      </c>
      <c r="E2" s="57" t="s">
        <v>374</v>
      </c>
      <c r="F2" s="58" t="s">
        <v>25</v>
      </c>
      <c r="G2" s="59" t="s">
        <v>386</v>
      </c>
      <c r="H2" s="60" t="s">
        <v>31</v>
      </c>
      <c r="I2" s="60" t="s">
        <v>396</v>
      </c>
      <c r="J2" s="60" t="s">
        <v>402</v>
      </c>
      <c r="K2" s="61" t="s">
        <v>410</v>
      </c>
      <c r="L2" s="62" t="s">
        <v>414</v>
      </c>
      <c r="M2" s="63" t="s">
        <v>421</v>
      </c>
      <c r="N2" s="64" t="s">
        <v>429</v>
      </c>
      <c r="O2" s="65" t="s">
        <v>441</v>
      </c>
      <c r="P2" s="66" t="s">
        <v>451</v>
      </c>
      <c r="Q2" s="67" t="s">
        <v>460</v>
      </c>
      <c r="R2" s="68" t="s">
        <v>463</v>
      </c>
      <c r="S2" s="69" t="s">
        <v>470</v>
      </c>
      <c r="T2" s="70" t="s">
        <v>478</v>
      </c>
      <c r="U2" s="71" t="s">
        <v>482</v>
      </c>
      <c r="V2" s="72" t="s">
        <v>488</v>
      </c>
      <c r="W2" s="73" t="s">
        <v>497</v>
      </c>
      <c r="X2" s="74" t="s">
        <v>505</v>
      </c>
      <c r="Y2" s="74" t="s">
        <v>511</v>
      </c>
      <c r="Z2" s="75" t="s">
        <v>515</v>
      </c>
      <c r="AA2" s="74" t="s">
        <v>521</v>
      </c>
      <c r="AB2" s="76" t="s">
        <v>524</v>
      </c>
      <c r="AC2" s="77" t="s">
        <v>529</v>
      </c>
      <c r="AD2" s="78" t="s">
        <v>536</v>
      </c>
      <c r="AE2" s="79" t="s">
        <v>542</v>
      </c>
      <c r="AF2" s="80" t="s">
        <v>544</v>
      </c>
      <c r="AG2" s="81" t="s">
        <v>553</v>
      </c>
      <c r="AH2" s="66" t="s">
        <v>558</v>
      </c>
      <c r="AI2" s="74" t="s">
        <v>561</v>
      </c>
      <c r="AJ2" s="82" t="s">
        <v>567</v>
      </c>
      <c r="AK2" s="83" t="s">
        <v>570</v>
      </c>
      <c r="AL2" s="84" t="s">
        <v>578</v>
      </c>
      <c r="AM2" s="84" t="s">
        <v>587</v>
      </c>
      <c r="AN2" s="84" t="s">
        <v>590</v>
      </c>
      <c r="AO2" s="84" t="s">
        <v>597</v>
      </c>
      <c r="AP2" s="85" t="s">
        <v>602</v>
      </c>
      <c r="AQ2" s="86" t="s">
        <v>8</v>
      </c>
      <c r="AR2" s="87" t="s">
        <v>9</v>
      </c>
    </row>
    <row r="3" ht="22.5" customHeight="1">
      <c r="A3" s="89">
        <v>46231.0</v>
      </c>
      <c r="B3" s="90">
        <v>0.4166666666666667</v>
      </c>
      <c r="C3" s="91" t="s">
        <v>632</v>
      </c>
      <c r="D3" s="92" t="str">
        <f t="array" ref="D3">XLOOKUP(C3,'DS ST'!A:A,'DS ST'!B:B)</f>
        <v>HPD</v>
      </c>
      <c r="E3" s="93" t="str">
        <f t="array" ref="E3">XLOOKUP($F3,'GIÁ'!$A:$A,'GIÁ'!$E:$E)</f>
        <v>MÁT</v>
      </c>
      <c r="F3" s="94">
        <v>10610.0</v>
      </c>
      <c r="G3" s="95" t="s">
        <v>121</v>
      </c>
      <c r="H3" s="95" t="s">
        <v>57</v>
      </c>
      <c r="I3" s="96">
        <v>1.0</v>
      </c>
      <c r="J3" s="96">
        <v>0.0</v>
      </c>
      <c r="K3" s="98">
        <f t="shared" ref="K3:K4599" si="4">I3-J3</f>
        <v>1</v>
      </c>
      <c r="L3" s="99" t="s">
        <v>697</v>
      </c>
      <c r="M3" s="100" t="s">
        <v>703</v>
      </c>
      <c r="N3" s="101" t="s">
        <v>710</v>
      </c>
      <c r="O3" s="102"/>
      <c r="P3" s="100">
        <v>1.0</v>
      </c>
      <c r="Q3" s="103">
        <f t="shared" ref="Q3:Q3138" si="5">I3-J3-O3-P3</f>
        <v>0</v>
      </c>
      <c r="R3" s="104" t="s">
        <v>735</v>
      </c>
      <c r="S3" s="105"/>
      <c r="T3" s="106"/>
      <c r="U3" s="107"/>
      <c r="V3" s="108" t="s">
        <v>756</v>
      </c>
      <c r="W3" s="109" t="s">
        <v>764</v>
      </c>
      <c r="X3" s="110" t="str">
        <f t="shared" ref="X3:X3233" si="6">IF(VALUE(O3)&lt;=0,"",IF(TRIM(W3)="Hao hụt","Hao hụt","Hao hụt"))</f>
        <v/>
      </c>
      <c r="Y3" s="110" t="str">
        <f t="shared" ref="Y3:Y3233" si="7">IF(AND(N(P3)&gt;0,OR(W3="DC giao bù",W3="VT giao sai điểm",W3="ST nhập thiếu",W3="DC pick sai",W3="ST kiểm sai QT",W3="ST thông tin sai/không phản hồi",W3="DC thao tác sai")),"Siêu thị","")</f>
        <v>Siêu thị</v>
      </c>
      <c r="Z3" s="109" t="s">
        <v>797</v>
      </c>
      <c r="AA3" s="109" t="s">
        <v>802</v>
      </c>
      <c r="AB3" s="112" t="s">
        <v>812</v>
      </c>
      <c r="AC3" s="108" t="s">
        <v>847</v>
      </c>
      <c r="AD3" s="113"/>
      <c r="AE3" s="108" t="s">
        <v>4</v>
      </c>
      <c r="AF3" s="113"/>
      <c r="AG3" s="114" t="str">
        <f t="array" ref="AG3">XLOOKUP(F3,'CLV2'!A:A,'CLV2'!E:E)</f>
        <v>2.FRUITS</v>
      </c>
      <c r="AH3" s="115" t="str">
        <f t="array" ref="AH3">XLOOKUP(F3,'CLV2'!A:A,'CLV2'!F:F)</f>
        <v>3.IMPORT FRUITS</v>
      </c>
      <c r="AI3" s="115" t="str">
        <f t="shared" ref="AI3:AI4599" si="8">if(H3="KG","KG","Pack")</f>
        <v>Pack</v>
      </c>
      <c r="AJ3" s="116">
        <f t="shared" ref="AJ3:AJ4599" si="9">K3/I3</f>
        <v>1</v>
      </c>
      <c r="AK3" s="117" t="str">
        <f t="array" ref="AK3">XLOOKUP(F3,'GIÁ'!A:A,'GIÁ'!D:D)</f>
        <v>72259.15</v>
      </c>
      <c r="AL3" s="118">
        <f t="shared" ref="AL3:AL4599" si="10">VALUE(SUBSTITUTE(AK3, ".", ","))*K3</f>
        <v>72259.15</v>
      </c>
      <c r="AM3" s="118">
        <f t="shared" ref="AM3:AM4599" si="11">IF($X:$X="Hao hụt", VALUE(SUBSTITUTE($AK3, ".", ","))*O3, 0)</f>
        <v>0</v>
      </c>
      <c r="AN3" s="119">
        <f t="shared" ref="AN3:AN4599" si="12">IF($Y:$Y="Siêu thị", VALUE(SUBSTITUTE(AK3, ".", ","))*P3, 0)</f>
        <v>72259.15</v>
      </c>
      <c r="AO3" s="118">
        <f t="shared" ref="AO3:AO4599" si="13">IF($Z:$Z="Kho đông mát", VALUE(SUBSTITUTE(AK3, ".", ","))*Q3, 0)</f>
        <v>0</v>
      </c>
      <c r="AP3" s="121">
        <f t="shared" ref="AP3:AP4599" si="14">IF($Z:$Z="Chưa xác định", VALUE(SUBSTITUTE(AK3, ".", ","))*Q3, 0)</f>
        <v>0</v>
      </c>
      <c r="AQ3" s="122"/>
      <c r="AR3" s="119"/>
    </row>
    <row r="4" ht="22.5" customHeight="1">
      <c r="A4" s="89">
        <v>46231.0</v>
      </c>
      <c r="B4" s="90">
        <v>0.4166666666666667</v>
      </c>
      <c r="C4" s="91" t="s">
        <v>632</v>
      </c>
      <c r="D4" s="92" t="str">
        <f t="array" ref="D4">XLOOKUP(C4,'DS ST'!A:A,'DS ST'!B:B)</f>
        <v>HPD</v>
      </c>
      <c r="E4" s="94" t="str">
        <f t="array" ref="E4">XLOOKUP($F4,'GIÁ'!$A:$A,'GIÁ'!$E:$E)</f>
        <v>MÁT</v>
      </c>
      <c r="F4" s="94">
        <v>8.936176751014E12</v>
      </c>
      <c r="G4" s="95" t="s">
        <v>1089</v>
      </c>
      <c r="H4" s="95" t="s">
        <v>667</v>
      </c>
      <c r="I4" s="96">
        <v>1.0</v>
      </c>
      <c r="J4" s="96">
        <v>0.0</v>
      </c>
      <c r="K4" s="98">
        <f t="shared" si="4"/>
        <v>1</v>
      </c>
      <c r="L4" s="99" t="s">
        <v>697</v>
      </c>
      <c r="M4" s="100" t="s">
        <v>703</v>
      </c>
      <c r="N4" s="101" t="s">
        <v>710</v>
      </c>
      <c r="O4" s="102"/>
      <c r="P4" s="100">
        <v>1.0</v>
      </c>
      <c r="Q4" s="103">
        <f t="shared" si="5"/>
        <v>0</v>
      </c>
      <c r="R4" s="104" t="s">
        <v>735</v>
      </c>
      <c r="S4" s="105"/>
      <c r="T4" s="106"/>
      <c r="U4" s="107"/>
      <c r="V4" s="108" t="s">
        <v>756</v>
      </c>
      <c r="W4" s="109" t="s">
        <v>764</v>
      </c>
      <c r="X4" s="110" t="str">
        <f t="shared" si="6"/>
        <v/>
      </c>
      <c r="Y4" s="110" t="str">
        <f t="shared" si="7"/>
        <v>Siêu thị</v>
      </c>
      <c r="Z4" s="109" t="s">
        <v>797</v>
      </c>
      <c r="AA4" s="109" t="s">
        <v>802</v>
      </c>
      <c r="AB4" s="112" t="s">
        <v>812</v>
      </c>
      <c r="AC4" s="108" t="s">
        <v>847</v>
      </c>
      <c r="AD4" s="113"/>
      <c r="AE4" s="108" t="s">
        <v>4</v>
      </c>
      <c r="AF4" s="113"/>
      <c r="AG4" s="114" t="str">
        <f t="array" ref="AG4">XLOOKUP(F4,'CLV2'!A:A,'CLV2'!E:E)</f>
        <v>2.DELICA</v>
      </c>
      <c r="AH4" s="115" t="str">
        <f t="array" ref="AH4">XLOOKUP(F4,'CLV2'!A:A,'CLV2'!F:F)</f>
        <v>3.DESSERTS</v>
      </c>
      <c r="AI4" s="115" t="str">
        <f t="shared" si="8"/>
        <v>Pack</v>
      </c>
      <c r="AJ4" s="116">
        <f t="shared" si="9"/>
        <v>1</v>
      </c>
      <c r="AK4" s="117" t="str">
        <f t="array" ref="AK4">XLOOKUP(F4,'GIÁ'!A:A,'GIÁ'!D:D)</f>
        <v>6650.00</v>
      </c>
      <c r="AL4" s="118">
        <f t="shared" si="10"/>
        <v>6650</v>
      </c>
      <c r="AM4" s="118">
        <f t="shared" si="11"/>
        <v>0</v>
      </c>
      <c r="AN4" s="119">
        <f t="shared" si="12"/>
        <v>6650</v>
      </c>
      <c r="AO4" s="118">
        <f t="shared" si="13"/>
        <v>0</v>
      </c>
      <c r="AP4" s="121">
        <f t="shared" si="14"/>
        <v>0</v>
      </c>
      <c r="AQ4" s="122"/>
      <c r="AR4" s="119"/>
    </row>
    <row r="5" ht="22.5" customHeight="1">
      <c r="A5" s="89">
        <v>46231.0</v>
      </c>
      <c r="B5" s="90">
        <v>0.4166666666666667</v>
      </c>
      <c r="C5" s="91" t="s">
        <v>632</v>
      </c>
      <c r="D5" s="92" t="str">
        <f t="array" ref="D5">XLOOKUP(C5,'DS ST'!A:A,'DS ST'!B:B)</f>
        <v>HPD</v>
      </c>
      <c r="E5" s="94" t="str">
        <f t="array" ref="E5">XLOOKUP($F5,'GIÁ'!$A:$A,'GIÁ'!$E:$E)</f>
        <v>MÁT</v>
      </c>
      <c r="F5" s="94">
        <v>11751.0</v>
      </c>
      <c r="G5" s="95" t="s">
        <v>1045</v>
      </c>
      <c r="H5" s="95" t="s">
        <v>75</v>
      </c>
      <c r="I5" s="96">
        <v>1.0</v>
      </c>
      <c r="J5" s="96">
        <v>0.0</v>
      </c>
      <c r="K5" s="98">
        <f t="shared" si="4"/>
        <v>1</v>
      </c>
      <c r="L5" s="99" t="s">
        <v>697</v>
      </c>
      <c r="M5" s="100" t="s">
        <v>703</v>
      </c>
      <c r="N5" s="101" t="s">
        <v>710</v>
      </c>
      <c r="O5" s="102"/>
      <c r="P5" s="100"/>
      <c r="Q5" s="103">
        <f t="shared" si="5"/>
        <v>1</v>
      </c>
      <c r="R5" s="104"/>
      <c r="S5" s="105"/>
      <c r="T5" s="106"/>
      <c r="U5" s="107"/>
      <c r="V5" s="108" t="s">
        <v>756</v>
      </c>
      <c r="W5" s="109" t="s">
        <v>1312</v>
      </c>
      <c r="X5" s="110" t="str">
        <f t="shared" si="6"/>
        <v/>
      </c>
      <c r="Y5" s="110" t="str">
        <f t="shared" si="7"/>
        <v/>
      </c>
      <c r="Z5" s="109" t="s">
        <v>797</v>
      </c>
      <c r="AA5" s="109" t="s">
        <v>802</v>
      </c>
      <c r="AB5" s="112" t="s">
        <v>812</v>
      </c>
      <c r="AC5" s="108" t="s">
        <v>1329</v>
      </c>
      <c r="AD5" s="113"/>
      <c r="AE5" s="127"/>
      <c r="AF5" s="113"/>
      <c r="AG5" s="114" t="str">
        <f t="array" ref="AG5">XLOOKUP(F5,'CLV2'!A:A,'CLV2'!E:E)</f>
        <v>2.FRUITS</v>
      </c>
      <c r="AH5" s="115" t="str">
        <f t="array" ref="AH5">XLOOKUP(F5,'CLV2'!A:A,'CLV2'!F:F)</f>
        <v>3.IMPORT FRUITS</v>
      </c>
      <c r="AI5" s="115" t="str">
        <f t="shared" si="8"/>
        <v>Pack</v>
      </c>
      <c r="AJ5" s="116">
        <f t="shared" si="9"/>
        <v>1</v>
      </c>
      <c r="AK5" s="117" t="str">
        <f t="array" ref="AK5">XLOOKUP(F5,'GIÁ'!A:A,'GIÁ'!D:D)</f>
        <v>64445.12</v>
      </c>
      <c r="AL5" s="118">
        <f t="shared" si="10"/>
        <v>64445.12</v>
      </c>
      <c r="AM5" s="118">
        <f t="shared" si="11"/>
        <v>0</v>
      </c>
      <c r="AN5" s="119">
        <f t="shared" si="12"/>
        <v>0</v>
      </c>
      <c r="AO5" s="118">
        <f t="shared" si="13"/>
        <v>64445.12</v>
      </c>
      <c r="AP5" s="121">
        <f t="shared" si="14"/>
        <v>0</v>
      </c>
      <c r="AQ5" s="122"/>
      <c r="AR5" s="119"/>
    </row>
    <row r="6" ht="22.5" customHeight="1">
      <c r="A6" s="89">
        <v>46231.0</v>
      </c>
      <c r="B6" s="90">
        <v>0.4166666666666667</v>
      </c>
      <c r="C6" s="91" t="s">
        <v>632</v>
      </c>
      <c r="D6" s="92" t="str">
        <f t="array" ref="D6">XLOOKUP(C6,'DS ST'!A:A,'DS ST'!B:B)</f>
        <v>HPD</v>
      </c>
      <c r="E6" s="94" t="str">
        <f t="array" ref="E6">XLOOKUP($F6,'GIÁ'!$A:$A,'GIÁ'!$E:$E)</f>
        <v>MÁT</v>
      </c>
      <c r="F6" s="94">
        <v>11550.0</v>
      </c>
      <c r="G6" s="95" t="s">
        <v>874</v>
      </c>
      <c r="H6" s="95" t="s">
        <v>57</v>
      </c>
      <c r="I6" s="96">
        <v>5.0</v>
      </c>
      <c r="J6" s="96">
        <v>3.0</v>
      </c>
      <c r="K6" s="98">
        <f t="shared" si="4"/>
        <v>2</v>
      </c>
      <c r="L6" s="99" t="s">
        <v>697</v>
      </c>
      <c r="M6" s="100" t="s">
        <v>1495</v>
      </c>
      <c r="N6" s="101" t="s">
        <v>1508</v>
      </c>
      <c r="O6" s="128"/>
      <c r="P6" s="100"/>
      <c r="Q6" s="103">
        <f t="shared" si="5"/>
        <v>2</v>
      </c>
      <c r="R6" s="104"/>
      <c r="S6" s="105"/>
      <c r="T6" s="106"/>
      <c r="U6" s="107"/>
      <c r="V6" s="108" t="s">
        <v>756</v>
      </c>
      <c r="W6" s="109" t="s">
        <v>1312</v>
      </c>
      <c r="X6" s="110" t="str">
        <f t="shared" si="6"/>
        <v/>
      </c>
      <c r="Y6" s="110" t="str">
        <f t="shared" si="7"/>
        <v/>
      </c>
      <c r="Z6" s="109" t="s">
        <v>797</v>
      </c>
      <c r="AA6" s="109" t="s">
        <v>802</v>
      </c>
      <c r="AB6" s="112" t="s">
        <v>812</v>
      </c>
      <c r="AC6" s="108" t="s">
        <v>1329</v>
      </c>
      <c r="AD6" s="113"/>
      <c r="AE6" s="127"/>
      <c r="AF6" s="113"/>
      <c r="AG6" s="114" t="str">
        <f t="array" ref="AG6">XLOOKUP(F6,'CLV2'!A:A,'CLV2'!E:E)</f>
        <v>2.VEGETABLES</v>
      </c>
      <c r="AH6" s="115" t="str">
        <f t="array" ref="AH6">XLOOKUP(F6,'CLV2'!A:A,'CLV2'!F:F)</f>
        <v>3.PROCESSED VEGGIES</v>
      </c>
      <c r="AI6" s="115" t="str">
        <f t="shared" si="8"/>
        <v>Pack</v>
      </c>
      <c r="AJ6" s="116">
        <f t="shared" si="9"/>
        <v>0.4</v>
      </c>
      <c r="AK6" s="117" t="str">
        <f t="array" ref="AK6">XLOOKUP(F6,'GIÁ'!A:A,'GIÁ'!D:D)</f>
        <v>10364.97</v>
      </c>
      <c r="AL6" s="118">
        <f t="shared" si="10"/>
        <v>20729.94</v>
      </c>
      <c r="AM6" s="118">
        <f t="shared" si="11"/>
        <v>0</v>
      </c>
      <c r="AN6" s="119">
        <f t="shared" si="12"/>
        <v>0</v>
      </c>
      <c r="AO6" s="118">
        <f t="shared" si="13"/>
        <v>20729.94</v>
      </c>
      <c r="AP6" s="121">
        <f t="shared" si="14"/>
        <v>0</v>
      </c>
      <c r="AQ6" s="122"/>
      <c r="AR6" s="119"/>
    </row>
    <row r="7" ht="22.5" customHeight="1">
      <c r="A7" s="89">
        <v>46231.0</v>
      </c>
      <c r="B7" s="90">
        <v>0.4041666666666667</v>
      </c>
      <c r="C7" s="91" t="s">
        <v>1004</v>
      </c>
      <c r="D7" s="129" t="str">
        <f t="array" ref="D7">XLOOKUP(C7,'DS ST'!A:A,'DS ST'!B:B)</f>
        <v>A209</v>
      </c>
      <c r="E7" s="94" t="str">
        <f t="array" ref="E7">XLOOKUP($F7,'GIÁ'!$A:$A,'GIÁ'!$E:$E)</f>
        <v>MÁT</v>
      </c>
      <c r="F7" s="94">
        <v>11589.0</v>
      </c>
      <c r="G7" s="95" t="s">
        <v>926</v>
      </c>
      <c r="H7" s="95" t="s">
        <v>57</v>
      </c>
      <c r="I7" s="96">
        <v>1.0</v>
      </c>
      <c r="J7" s="96">
        <v>0.0</v>
      </c>
      <c r="K7" s="98">
        <f t="shared" si="4"/>
        <v>1</v>
      </c>
      <c r="L7" s="99" t="s">
        <v>1871</v>
      </c>
      <c r="M7" s="100" t="s">
        <v>1875</v>
      </c>
      <c r="N7" s="101" t="s">
        <v>1878</v>
      </c>
      <c r="O7" s="128"/>
      <c r="P7" s="100"/>
      <c r="Q7" s="103">
        <f t="shared" si="5"/>
        <v>1</v>
      </c>
      <c r="R7" s="104"/>
      <c r="S7" s="105"/>
      <c r="T7" s="106"/>
      <c r="U7" s="107" t="s">
        <v>1901</v>
      </c>
      <c r="V7" s="108" t="s">
        <v>756</v>
      </c>
      <c r="W7" s="109" t="s">
        <v>1312</v>
      </c>
      <c r="X7" s="110" t="str">
        <f t="shared" si="6"/>
        <v/>
      </c>
      <c r="Y7" s="110" t="str">
        <f t="shared" si="7"/>
        <v/>
      </c>
      <c r="Z7" s="139" t="str">
        <f t="shared" ref="Z7:Z9" si="15">IF(N(Q7)&lt;=0,"",IF(ISNUMBER(SEARCH("Thiếu kiện",V7)),"Kho đông mát",IF(AND(N(Q7)&gt;0,N(P7)&gt;0,OR(ISNUMBER(SEARCH("Hình KDB",U7)),ISNUMBER(SEARCH("Hình tele",U7)),ISNUMBER(SEARCH("sai code",U7)),ISNUMBER(SEARCH("ST nhận",U7)))),"Kho đông mát",IF(AND(W7="DC giao thiếu",OR(ISNUMBER(SEARCH("Hình KDB",U7)),ISNUMBER(SEARCH("Hình tele",U7)),ISNUMBER(SEARCH("sai code",U7)))),"Kho đông mát",IF(W7="DC giao thiếu","Chưa xác định",IF(AND(W7="DC pick sai",OR(ISNUMBER(SEARCH("Hình KDB",U7)),ISNUMBER(SEARCH("Hình tele",U7)),ISNUMBER(SEARCH("sai code",U7)),ISNUMBER(SEARCH("ST nhận",U7)))),"Kho đông mát",IF(W7="DC pick sai","Chưa xác định",IF(AND(W7="Hao hụt",N(O7)&gt;0,OR(ISNUMBER(SEARCH("Hình KDB",U7)),ISNUMBER(SEARCH("Hình tele",U7)),ISNUMBER(SEARCH("sai code",U7)),ISNUMBER(SEARCH("ST nhận",U7)))),"Kho đông mát",IF(W7="Hao hụt","Chưa xác định",IF(OR(W7="VT giao sai điểm",W7="Không đạt nhiệt độ",W7="TX giao thiếu kiện",W7="Hàng không đạt CL"),"Kho đông mát",IF(W7="Chưa xác định","Chưa xác định",IF(N(P7)&gt;0,"Chưa xác định",""))))))))))))</f>
        <v>Kho đông mát</v>
      </c>
      <c r="AA7" s="109" t="s">
        <v>802</v>
      </c>
      <c r="AB7" s="140"/>
      <c r="AC7" s="108" t="s">
        <v>1329</v>
      </c>
      <c r="AD7" s="113"/>
      <c r="AE7" s="127"/>
      <c r="AF7" s="113"/>
      <c r="AG7" s="114" t="str">
        <f t="array" ref="AG7">XLOOKUP(F7,'CLV2'!A:A,'CLV2'!E:E)</f>
        <v>2.FRUITS</v>
      </c>
      <c r="AH7" s="115" t="str">
        <f t="array" ref="AH7">XLOOKUP(F7,'CLV2'!A:A,'CLV2'!F:F)</f>
        <v>3.CUTTING FRUITS</v>
      </c>
      <c r="AI7" s="115" t="str">
        <f t="shared" si="8"/>
        <v>Pack</v>
      </c>
      <c r="AJ7" s="116">
        <f t="shared" si="9"/>
        <v>1</v>
      </c>
      <c r="AK7" s="117" t="str">
        <f t="array" ref="AK7">XLOOKUP(F7,'GIÁ'!A:A,'GIÁ'!D:D)</f>
        <v>22122.55</v>
      </c>
      <c r="AL7" s="118">
        <f t="shared" si="10"/>
        <v>22122.55</v>
      </c>
      <c r="AM7" s="118">
        <f t="shared" si="11"/>
        <v>0</v>
      </c>
      <c r="AN7" s="119">
        <f t="shared" si="12"/>
        <v>0</v>
      </c>
      <c r="AO7" s="118">
        <f t="shared" si="13"/>
        <v>22122.55</v>
      </c>
      <c r="AP7" s="121">
        <f t="shared" si="14"/>
        <v>0</v>
      </c>
      <c r="AQ7" s="122"/>
      <c r="AR7" s="119"/>
    </row>
    <row r="8" ht="22.5" customHeight="1">
      <c r="A8" s="89">
        <v>46231.0</v>
      </c>
      <c r="B8" s="90">
        <v>0.4041666666666667</v>
      </c>
      <c r="C8" s="91" t="s">
        <v>1004</v>
      </c>
      <c r="D8" s="129" t="str">
        <f t="array" ref="D8">XLOOKUP(C8,'DS ST'!A:A,'DS ST'!B:B)</f>
        <v>A209</v>
      </c>
      <c r="E8" s="94" t="str">
        <f t="array" ref="E8">XLOOKUP($F8,'GIÁ'!$A:$A,'GIÁ'!$E:$E)</f>
        <v>MÁT</v>
      </c>
      <c r="F8" s="94">
        <v>8.936176751021E12</v>
      </c>
      <c r="G8" s="95" t="s">
        <v>2195</v>
      </c>
      <c r="H8" s="95" t="s">
        <v>667</v>
      </c>
      <c r="I8" s="96">
        <v>8.0</v>
      </c>
      <c r="J8" s="96">
        <v>5.0</v>
      </c>
      <c r="K8" s="98">
        <f t="shared" si="4"/>
        <v>3</v>
      </c>
      <c r="L8" s="99" t="s">
        <v>1871</v>
      </c>
      <c r="M8" s="100" t="s">
        <v>2214</v>
      </c>
      <c r="N8" s="101" t="s">
        <v>1878</v>
      </c>
      <c r="O8" s="128"/>
      <c r="P8" s="100"/>
      <c r="Q8" s="103">
        <f t="shared" si="5"/>
        <v>3</v>
      </c>
      <c r="R8" s="104"/>
      <c r="S8" s="105"/>
      <c r="T8" s="106"/>
      <c r="U8" s="107" t="s">
        <v>2233</v>
      </c>
      <c r="V8" s="108" t="s">
        <v>756</v>
      </c>
      <c r="W8" s="109" t="s">
        <v>1312</v>
      </c>
      <c r="X8" s="110" t="str">
        <f t="shared" si="6"/>
        <v/>
      </c>
      <c r="Y8" s="110" t="str">
        <f t="shared" si="7"/>
        <v/>
      </c>
      <c r="Z8" s="139" t="str">
        <f t="shared" si="15"/>
        <v>Kho đông mát</v>
      </c>
      <c r="AA8" s="109" t="s">
        <v>802</v>
      </c>
      <c r="AB8" s="140"/>
      <c r="AC8" s="108" t="s">
        <v>1329</v>
      </c>
      <c r="AD8" s="113"/>
      <c r="AE8" s="127"/>
      <c r="AF8" s="113"/>
      <c r="AG8" s="114" t="str">
        <f t="array" ref="AG8">XLOOKUP(F8,'CLV2'!A:A,'CLV2'!E:E)</f>
        <v>2.DELICA</v>
      </c>
      <c r="AH8" s="115" t="str">
        <f t="array" ref="AH8">XLOOKUP(F8,'CLV2'!A:A,'CLV2'!F:F)</f>
        <v>3.DESSERTS</v>
      </c>
      <c r="AI8" s="115" t="str">
        <f t="shared" si="8"/>
        <v>Pack</v>
      </c>
      <c r="AJ8" s="116">
        <f t="shared" si="9"/>
        <v>0.375</v>
      </c>
      <c r="AK8" s="117" t="str">
        <f t="array" ref="AK8">XLOOKUP(F8,'GIÁ'!A:A,'GIÁ'!D:D)</f>
        <v>6650.00</v>
      </c>
      <c r="AL8" s="118">
        <f t="shared" si="10"/>
        <v>19950</v>
      </c>
      <c r="AM8" s="118">
        <f t="shared" si="11"/>
        <v>0</v>
      </c>
      <c r="AN8" s="119">
        <f t="shared" si="12"/>
        <v>0</v>
      </c>
      <c r="AO8" s="118">
        <f t="shared" si="13"/>
        <v>19950</v>
      </c>
      <c r="AP8" s="121">
        <f t="shared" si="14"/>
        <v>0</v>
      </c>
      <c r="AQ8" s="122"/>
      <c r="AR8" s="119"/>
    </row>
    <row r="9" ht="22.5" customHeight="1">
      <c r="A9" s="89">
        <v>46231.0</v>
      </c>
      <c r="B9" s="90">
        <v>0.4041666666666667</v>
      </c>
      <c r="C9" s="91" t="s">
        <v>1004</v>
      </c>
      <c r="D9" s="129" t="str">
        <f t="array" ref="D9">XLOOKUP(C9,'DS ST'!A:A,'DS ST'!B:B)</f>
        <v>A209</v>
      </c>
      <c r="E9" s="94" t="str">
        <f t="array" ref="E9">XLOOKUP($F9,'GIÁ'!$A:$A,'GIÁ'!$E:$E)</f>
        <v>MÁT</v>
      </c>
      <c r="F9" s="94">
        <v>8.936176751175E12</v>
      </c>
      <c r="G9" s="95" t="s">
        <v>2366</v>
      </c>
      <c r="H9" s="95" t="s">
        <v>667</v>
      </c>
      <c r="I9" s="96">
        <v>5.0</v>
      </c>
      <c r="J9" s="96">
        <v>4.0</v>
      </c>
      <c r="K9" s="98">
        <f t="shared" si="4"/>
        <v>1</v>
      </c>
      <c r="L9" s="99" t="s">
        <v>1871</v>
      </c>
      <c r="M9" s="100" t="s">
        <v>2214</v>
      </c>
      <c r="N9" s="101" t="s">
        <v>1878</v>
      </c>
      <c r="O9" s="128"/>
      <c r="P9" s="100"/>
      <c r="Q9" s="103">
        <f t="shared" si="5"/>
        <v>1</v>
      </c>
      <c r="R9" s="104"/>
      <c r="S9" s="105"/>
      <c r="T9" s="106"/>
      <c r="U9" s="107" t="s">
        <v>2418</v>
      </c>
      <c r="V9" s="108" t="s">
        <v>756</v>
      </c>
      <c r="W9" s="109" t="s">
        <v>1312</v>
      </c>
      <c r="X9" s="110" t="str">
        <f t="shared" si="6"/>
        <v/>
      </c>
      <c r="Y9" s="110" t="str">
        <f t="shared" si="7"/>
        <v/>
      </c>
      <c r="Z9" s="139" t="str">
        <f t="shared" si="15"/>
        <v>Kho đông mát</v>
      </c>
      <c r="AA9" s="109" t="s">
        <v>802</v>
      </c>
      <c r="AB9" s="140"/>
      <c r="AC9" s="108" t="s">
        <v>1329</v>
      </c>
      <c r="AD9" s="113"/>
      <c r="AE9" s="127"/>
      <c r="AF9" s="113"/>
      <c r="AG9" s="114" t="str">
        <f t="array" ref="AG9">XLOOKUP(F9,'CLV2'!A:A,'CLV2'!E:E)</f>
        <v>2.DELICA</v>
      </c>
      <c r="AH9" s="115" t="str">
        <f t="array" ref="AH9">XLOOKUP(F9,'CLV2'!A:A,'CLV2'!F:F)</f>
        <v>3.DESSERTS</v>
      </c>
      <c r="AI9" s="115" t="str">
        <f t="shared" si="8"/>
        <v>Pack</v>
      </c>
      <c r="AJ9" s="116">
        <f t="shared" si="9"/>
        <v>0.2</v>
      </c>
      <c r="AK9" s="117" t="str">
        <f t="array" ref="AK9">XLOOKUP(F9,'GIÁ'!A:A,'GIÁ'!D:D)</f>
        <v>6744.99</v>
      </c>
      <c r="AL9" s="118">
        <f t="shared" si="10"/>
        <v>6744.99</v>
      </c>
      <c r="AM9" s="118">
        <f t="shared" si="11"/>
        <v>0</v>
      </c>
      <c r="AN9" s="119">
        <f t="shared" si="12"/>
        <v>0</v>
      </c>
      <c r="AO9" s="118">
        <f t="shared" si="13"/>
        <v>6744.99</v>
      </c>
      <c r="AP9" s="121">
        <f t="shared" si="14"/>
        <v>0</v>
      </c>
      <c r="AQ9" s="122"/>
      <c r="AR9" s="119"/>
    </row>
    <row r="10" ht="22.5" customHeight="1">
      <c r="A10" s="89">
        <v>46231.0</v>
      </c>
      <c r="B10" s="90">
        <v>0.4041666666666667</v>
      </c>
      <c r="C10" s="91" t="s">
        <v>1004</v>
      </c>
      <c r="D10" s="92" t="str">
        <f t="array" ref="D10">XLOOKUP(C10,'DS ST'!A:A,'DS ST'!B:B)</f>
        <v>A209</v>
      </c>
      <c r="E10" s="94" t="str">
        <f t="array" ref="E10">XLOOKUP($F10,'GIÁ'!$A:$A,'GIÁ'!$E:$E)</f>
        <v>MÁT</v>
      </c>
      <c r="F10" s="94">
        <v>3.184030003617E12</v>
      </c>
      <c r="G10" s="95" t="s">
        <v>1134</v>
      </c>
      <c r="H10" s="95" t="s">
        <v>224</v>
      </c>
      <c r="I10" s="96">
        <v>2.0</v>
      </c>
      <c r="J10" s="96">
        <v>0.0</v>
      </c>
      <c r="K10" s="98">
        <f t="shared" si="4"/>
        <v>2</v>
      </c>
      <c r="L10" s="99" t="s">
        <v>1871</v>
      </c>
      <c r="M10" s="100" t="s">
        <v>2585</v>
      </c>
      <c r="N10" s="101" t="s">
        <v>1878</v>
      </c>
      <c r="O10" s="128"/>
      <c r="P10" s="100"/>
      <c r="Q10" s="103">
        <f t="shared" si="5"/>
        <v>2</v>
      </c>
      <c r="R10" s="104"/>
      <c r="S10" s="105"/>
      <c r="T10" s="106"/>
      <c r="U10" s="107"/>
      <c r="V10" s="108" t="s">
        <v>756</v>
      </c>
      <c r="W10" s="109" t="s">
        <v>1312</v>
      </c>
      <c r="X10" s="110" t="str">
        <f t="shared" si="6"/>
        <v/>
      </c>
      <c r="Y10" s="110" t="str">
        <f t="shared" si="7"/>
        <v/>
      </c>
      <c r="Z10" s="109" t="s">
        <v>797</v>
      </c>
      <c r="AA10" s="109" t="s">
        <v>802</v>
      </c>
      <c r="AB10" s="112" t="s">
        <v>2634</v>
      </c>
      <c r="AC10" s="108" t="s">
        <v>1329</v>
      </c>
      <c r="AD10" s="113"/>
      <c r="AE10" s="127"/>
      <c r="AF10" s="113"/>
      <c r="AG10" s="114" t="str">
        <f t="array" ref="AG10">XLOOKUP(F10,'CLV2'!A:A,'CLV2'!E:E)</f>
        <v>2.DAIRY</v>
      </c>
      <c r="AH10" s="115" t="str">
        <f t="array" ref="AH10">XLOOKUP(F10,'CLV2'!A:A,'CLV2'!F:F)</f>
        <v>3.BUTTER AND CHEESE</v>
      </c>
      <c r="AI10" s="115" t="str">
        <f t="shared" si="8"/>
        <v>Pack</v>
      </c>
      <c r="AJ10" s="116">
        <f t="shared" si="9"/>
        <v>1</v>
      </c>
      <c r="AK10" s="117" t="str">
        <f t="array" ref="AK10">XLOOKUP(F10,'GIÁ'!A:A,'GIÁ'!D:D)</f>
        <v>41960.14</v>
      </c>
      <c r="AL10" s="118">
        <f t="shared" si="10"/>
        <v>83920.28</v>
      </c>
      <c r="AM10" s="118">
        <f t="shared" si="11"/>
        <v>0</v>
      </c>
      <c r="AN10" s="119">
        <f t="shared" si="12"/>
        <v>0</v>
      </c>
      <c r="AO10" s="118">
        <f t="shared" si="13"/>
        <v>83920.28</v>
      </c>
      <c r="AP10" s="121">
        <f t="shared" si="14"/>
        <v>0</v>
      </c>
      <c r="AQ10" s="122"/>
      <c r="AR10" s="119"/>
    </row>
    <row r="11" ht="22.5" customHeight="1">
      <c r="A11" s="89">
        <v>46231.0</v>
      </c>
      <c r="B11" s="90">
        <v>0.4875</v>
      </c>
      <c r="C11" s="91" t="s">
        <v>879</v>
      </c>
      <c r="D11" s="129" t="str">
        <f t="array" ref="D11">XLOOKUP(C11,'DS ST'!A:A,'DS ST'!B:B)</f>
        <v>A189</v>
      </c>
      <c r="E11" s="94" t="str">
        <f t="array" ref="E11">XLOOKUP($F11,'GIÁ'!$A:$A,'GIÁ'!$E:$E)</f>
        <v>MÁT</v>
      </c>
      <c r="F11" s="94">
        <v>11751.0</v>
      </c>
      <c r="G11" s="95" t="s">
        <v>1045</v>
      </c>
      <c r="H11" s="95" t="s">
        <v>75</v>
      </c>
      <c r="I11" s="96">
        <v>1.0</v>
      </c>
      <c r="J11" s="96">
        <v>0.0</v>
      </c>
      <c r="K11" s="98">
        <f t="shared" si="4"/>
        <v>1</v>
      </c>
      <c r="L11" s="99" t="s">
        <v>2801</v>
      </c>
      <c r="M11" s="100" t="s">
        <v>2805</v>
      </c>
      <c r="N11" s="101" t="s">
        <v>2809</v>
      </c>
      <c r="O11" s="128"/>
      <c r="P11" s="100"/>
      <c r="Q11" s="103">
        <f t="shared" si="5"/>
        <v>1</v>
      </c>
      <c r="R11" s="104"/>
      <c r="S11" s="105" t="s">
        <v>14</v>
      </c>
      <c r="T11" s="101" t="s">
        <v>2834</v>
      </c>
      <c r="U11" s="107" t="s">
        <v>2837</v>
      </c>
      <c r="V11" s="108" t="s">
        <v>756</v>
      </c>
      <c r="W11" s="109" t="s">
        <v>2842</v>
      </c>
      <c r="X11" s="110" t="str">
        <f t="shared" si="6"/>
        <v/>
      </c>
      <c r="Y11" s="110" t="str">
        <f t="shared" si="7"/>
        <v/>
      </c>
      <c r="Z11" s="139" t="str">
        <f t="shared" ref="Z11:Z21" si="16">IF(N(Q11)&lt;=0,"",IF(ISNUMBER(SEARCH("Thiếu kiện",V11)),"Kho đông mát",IF(AND(N(Q11)&gt;0,N(P11)&gt;0,OR(ISNUMBER(SEARCH("Hình KDB",U11)),ISNUMBER(SEARCH("Hình tele",U11)),ISNUMBER(SEARCH("sai code",U11)),ISNUMBER(SEARCH("ST nhận",U11)))),"Kho đông mát",IF(AND(W11="DC giao thiếu",OR(ISNUMBER(SEARCH("Hình KDB",U11)),ISNUMBER(SEARCH("Hình tele",U11)),ISNUMBER(SEARCH("sai code",U11)))),"Kho đông mát",IF(W11="DC giao thiếu","Chưa xác định",IF(AND(W11="DC pick sai",OR(ISNUMBER(SEARCH("Hình KDB",U11)),ISNUMBER(SEARCH("Hình tele",U11)),ISNUMBER(SEARCH("sai code",U11)),ISNUMBER(SEARCH("ST nhận",U11)))),"Kho đông mát",IF(W11="DC pick sai","Chưa xác định",IF(AND(W11="Hao hụt",N(O11)&gt;0,OR(ISNUMBER(SEARCH("Hình KDB",U11)),ISNUMBER(SEARCH("Hình tele",U11)),ISNUMBER(SEARCH("sai code",U11)),ISNUMBER(SEARCH("ST nhận",U11)))),"Kho đông mát",IF(W11="Hao hụt","Chưa xác định",IF(OR(W11="VT giao sai điểm",W11="Không đạt nhiệt độ",W11="TX giao thiếu kiện",W11="Hàng không đạt CL"),"Kho đông mát",IF(W11="Chưa xác định","Chưa xác định",IF(N(P11)&gt;0,"Chưa xác định",""))))))))))))</f>
        <v>Kho đông mát</v>
      </c>
      <c r="AA11" s="109" t="s">
        <v>802</v>
      </c>
      <c r="AB11" s="140"/>
      <c r="AC11" s="141"/>
      <c r="AD11" s="113"/>
      <c r="AE11" s="127"/>
      <c r="AF11" s="113"/>
      <c r="AG11" s="114" t="str">
        <f t="array" ref="AG11">XLOOKUP(F11,'CLV2'!A:A,'CLV2'!E:E)</f>
        <v>2.FRUITS</v>
      </c>
      <c r="AH11" s="115" t="str">
        <f t="array" ref="AH11">XLOOKUP(F11,'CLV2'!A:A,'CLV2'!F:F)</f>
        <v>3.IMPORT FRUITS</v>
      </c>
      <c r="AI11" s="115" t="str">
        <f t="shared" si="8"/>
        <v>Pack</v>
      </c>
      <c r="AJ11" s="116">
        <f t="shared" si="9"/>
        <v>1</v>
      </c>
      <c r="AK11" s="117" t="str">
        <f t="array" ref="AK11">XLOOKUP(F11,'GIÁ'!A:A,'GIÁ'!D:D)</f>
        <v>64445.12</v>
      </c>
      <c r="AL11" s="118">
        <f t="shared" si="10"/>
        <v>64445.12</v>
      </c>
      <c r="AM11" s="118">
        <f t="shared" si="11"/>
        <v>0</v>
      </c>
      <c r="AN11" s="119">
        <f t="shared" si="12"/>
        <v>0</v>
      </c>
      <c r="AO11" s="118">
        <f t="shared" si="13"/>
        <v>64445.12</v>
      </c>
      <c r="AP11" s="121">
        <f t="shared" si="14"/>
        <v>0</v>
      </c>
      <c r="AQ11" s="122"/>
      <c r="AR11" s="119"/>
    </row>
    <row r="12" ht="22.5" customHeight="1">
      <c r="A12" s="89">
        <v>46231.0</v>
      </c>
      <c r="B12" s="90">
        <v>0.4875</v>
      </c>
      <c r="C12" s="91" t="s">
        <v>879</v>
      </c>
      <c r="D12" s="129" t="str">
        <f t="array" ref="D12">XLOOKUP(C12,'DS ST'!A:A,'DS ST'!B:B)</f>
        <v>A189</v>
      </c>
      <c r="E12" s="94" t="str">
        <f t="array" ref="E12">XLOOKUP($F12,'GIÁ'!$A:$A,'GIÁ'!$E:$E)</f>
        <v>MÁT</v>
      </c>
      <c r="F12" s="94">
        <v>8.938528582574E12</v>
      </c>
      <c r="G12" s="95" t="s">
        <v>3013</v>
      </c>
      <c r="H12" s="95" t="s">
        <v>224</v>
      </c>
      <c r="I12" s="96">
        <v>4.0</v>
      </c>
      <c r="J12" s="96">
        <v>2.0</v>
      </c>
      <c r="K12" s="98">
        <f t="shared" si="4"/>
        <v>2</v>
      </c>
      <c r="L12" s="99" t="s">
        <v>2801</v>
      </c>
      <c r="M12" s="100" t="s">
        <v>3080</v>
      </c>
      <c r="N12" s="101" t="s">
        <v>3084</v>
      </c>
      <c r="O12" s="128"/>
      <c r="P12" s="100">
        <v>2.0</v>
      </c>
      <c r="Q12" s="103">
        <f t="shared" si="5"/>
        <v>0</v>
      </c>
      <c r="R12" s="104" t="s">
        <v>2834</v>
      </c>
      <c r="S12" s="105"/>
      <c r="T12" s="106"/>
      <c r="U12" s="107"/>
      <c r="V12" s="108" t="s">
        <v>756</v>
      </c>
      <c r="W12" s="109" t="s">
        <v>1908</v>
      </c>
      <c r="X12" s="110" t="str">
        <f t="shared" si="6"/>
        <v/>
      </c>
      <c r="Y12" s="110" t="str">
        <f t="shared" si="7"/>
        <v>Siêu thị</v>
      </c>
      <c r="Z12" s="139" t="str">
        <f t="shared" si="16"/>
        <v/>
      </c>
      <c r="AA12" s="109" t="s">
        <v>802</v>
      </c>
      <c r="AB12" s="140"/>
      <c r="AC12" s="141"/>
      <c r="AD12" s="113"/>
      <c r="AE12" s="127"/>
      <c r="AF12" s="113"/>
      <c r="AG12" s="114" t="str">
        <f t="array" ref="AG12">XLOOKUP(F12,'CLV2'!A:A,'CLV2'!E:E)</f>
        <v>2.CHILLED FOODS</v>
      </c>
      <c r="AH12" s="115" t="str">
        <f t="array" ref="AH12">XLOOKUP(F12,'CLV2'!A:A,'CLV2'!F:F)</f>
        <v>3.OTHER CHILLED PRODUCTS</v>
      </c>
      <c r="AI12" s="115" t="str">
        <f t="shared" si="8"/>
        <v>Pack</v>
      </c>
      <c r="AJ12" s="116">
        <f t="shared" si="9"/>
        <v>0.5</v>
      </c>
      <c r="AK12" s="117" t="str">
        <f t="array" ref="AK12">XLOOKUP(F12,'GIÁ'!A:A,'GIÁ'!D:D)</f>
        <v>10450.00</v>
      </c>
      <c r="AL12" s="118">
        <f t="shared" si="10"/>
        <v>20900</v>
      </c>
      <c r="AM12" s="118">
        <f t="shared" si="11"/>
        <v>0</v>
      </c>
      <c r="AN12" s="119">
        <f t="shared" si="12"/>
        <v>20900</v>
      </c>
      <c r="AO12" s="118">
        <f t="shared" si="13"/>
        <v>0</v>
      </c>
      <c r="AP12" s="121">
        <f t="shared" si="14"/>
        <v>0</v>
      </c>
      <c r="AQ12" s="122"/>
      <c r="AR12" s="119"/>
    </row>
    <row r="13" ht="22.5" customHeight="1">
      <c r="A13" s="89">
        <v>46231.0</v>
      </c>
      <c r="B13" s="90">
        <v>0.39375</v>
      </c>
      <c r="C13" s="91" t="s">
        <v>714</v>
      </c>
      <c r="D13" s="129" t="str">
        <f t="array" ref="D13">XLOOKUP(C13,'DS ST'!A:A,'DS ST'!B:B)</f>
        <v>A164</v>
      </c>
      <c r="E13" s="94" t="str">
        <f t="array" ref="E13">XLOOKUP($F13,'GIÁ'!$A:$A,'GIÁ'!$E:$E)</f>
        <v>MÁT</v>
      </c>
      <c r="F13" s="94">
        <v>8.938562884405E12</v>
      </c>
      <c r="G13" s="95" t="s">
        <v>3229</v>
      </c>
      <c r="H13" s="95" t="s">
        <v>57</v>
      </c>
      <c r="I13" s="96">
        <v>4.0</v>
      </c>
      <c r="J13" s="96">
        <v>0.0</v>
      </c>
      <c r="K13" s="98">
        <f t="shared" si="4"/>
        <v>4</v>
      </c>
      <c r="L13" s="99" t="s">
        <v>3348</v>
      </c>
      <c r="M13" s="100" t="s">
        <v>3354</v>
      </c>
      <c r="N13" s="101" t="s">
        <v>3360</v>
      </c>
      <c r="O13" s="128"/>
      <c r="P13" s="100"/>
      <c r="Q13" s="103">
        <f t="shared" si="5"/>
        <v>4</v>
      </c>
      <c r="R13" s="104"/>
      <c r="S13" s="105"/>
      <c r="T13" s="106"/>
      <c r="U13" s="107" t="s">
        <v>3367</v>
      </c>
      <c r="V13" s="108" t="s">
        <v>756</v>
      </c>
      <c r="W13" s="109" t="s">
        <v>2842</v>
      </c>
      <c r="X13" s="110" t="str">
        <f t="shared" si="6"/>
        <v/>
      </c>
      <c r="Y13" s="110" t="str">
        <f t="shared" si="7"/>
        <v/>
      </c>
      <c r="Z13" s="139" t="str">
        <f t="shared" si="16"/>
        <v>Kho đông mát</v>
      </c>
      <c r="AA13" s="109" t="s">
        <v>802</v>
      </c>
      <c r="AB13" s="140"/>
      <c r="AC13" s="141"/>
      <c r="AD13" s="113"/>
      <c r="AE13" s="127"/>
      <c r="AF13" s="113"/>
      <c r="AG13" s="114" t="str">
        <f t="array" ref="AG13">XLOOKUP(F13,'CLV2'!A:A,'CLV2'!E:E)</f>
        <v>2.DELICA</v>
      </c>
      <c r="AH13" s="115" t="str">
        <f t="array" ref="AH13">XLOOKUP(F13,'CLV2'!A:A,'CLV2'!F:F)</f>
        <v>3.DESSERTS</v>
      </c>
      <c r="AI13" s="115" t="str">
        <f t="shared" si="8"/>
        <v>Pack</v>
      </c>
      <c r="AJ13" s="116">
        <f t="shared" si="9"/>
        <v>1</v>
      </c>
      <c r="AK13" s="117" t="str">
        <f t="array" ref="AK13">XLOOKUP(F13,'GIÁ'!A:A,'GIÁ'!D:D)</f>
        <v>9500.00</v>
      </c>
      <c r="AL13" s="118">
        <f t="shared" si="10"/>
        <v>38000</v>
      </c>
      <c r="AM13" s="118">
        <f t="shared" si="11"/>
        <v>0</v>
      </c>
      <c r="AN13" s="119">
        <f t="shared" si="12"/>
        <v>0</v>
      </c>
      <c r="AO13" s="118">
        <f t="shared" si="13"/>
        <v>38000</v>
      </c>
      <c r="AP13" s="121">
        <f t="shared" si="14"/>
        <v>0</v>
      </c>
      <c r="AQ13" s="122"/>
      <c r="AR13" s="119"/>
    </row>
    <row r="14" ht="22.5" customHeight="1">
      <c r="A14" s="89">
        <v>46231.0</v>
      </c>
      <c r="B14" s="90">
        <v>0.5326388888888889</v>
      </c>
      <c r="C14" s="91" t="s">
        <v>1140</v>
      </c>
      <c r="D14" s="129" t="str">
        <f t="array" ref="D14">XLOOKUP(C14,'DS ST'!A:A,'DS ST'!B:B)</f>
        <v>CHR</v>
      </c>
      <c r="E14" s="94" t="str">
        <f t="array" ref="E14">XLOOKUP($F14,'GIÁ'!$A:$A,'GIÁ'!$E:$E)</f>
        <v>MÁT</v>
      </c>
      <c r="F14" s="94">
        <v>8.93617675109E12</v>
      </c>
      <c r="G14" s="95" t="s">
        <v>2527</v>
      </c>
      <c r="H14" s="95" t="s">
        <v>667</v>
      </c>
      <c r="I14" s="96">
        <v>1.0</v>
      </c>
      <c r="J14" s="96">
        <v>0.0</v>
      </c>
      <c r="K14" s="98">
        <f t="shared" si="4"/>
        <v>1</v>
      </c>
      <c r="L14" s="99" t="s">
        <v>3411</v>
      </c>
      <c r="M14" s="100" t="s">
        <v>3412</v>
      </c>
      <c r="N14" s="101" t="s">
        <v>3414</v>
      </c>
      <c r="O14" s="128"/>
      <c r="P14" s="100">
        <v>1.0</v>
      </c>
      <c r="Q14" s="103">
        <f t="shared" si="5"/>
        <v>0</v>
      </c>
      <c r="R14" s="104" t="s">
        <v>3416</v>
      </c>
      <c r="S14" s="105"/>
      <c r="T14" s="106"/>
      <c r="U14" s="107"/>
      <c r="V14" s="108" t="s">
        <v>756</v>
      </c>
      <c r="W14" s="109" t="s">
        <v>1908</v>
      </c>
      <c r="X14" s="110" t="str">
        <f t="shared" si="6"/>
        <v/>
      </c>
      <c r="Y14" s="110" t="str">
        <f t="shared" si="7"/>
        <v>Siêu thị</v>
      </c>
      <c r="Z14" s="139" t="str">
        <f t="shared" si="16"/>
        <v/>
      </c>
      <c r="AA14" s="109" t="s">
        <v>802</v>
      </c>
      <c r="AB14" s="140"/>
      <c r="AC14" s="141"/>
      <c r="AD14" s="113"/>
      <c r="AE14" s="127"/>
      <c r="AF14" s="113"/>
      <c r="AG14" s="114" t="str">
        <f t="array" ref="AG14">XLOOKUP(F14,'CLV2'!A:A,'CLV2'!E:E)</f>
        <v>2.DELICA</v>
      </c>
      <c r="AH14" s="115" t="str">
        <f t="array" ref="AH14">XLOOKUP(F14,'CLV2'!A:A,'CLV2'!F:F)</f>
        <v>3.DESSERTS</v>
      </c>
      <c r="AI14" s="115" t="str">
        <f t="shared" si="8"/>
        <v>Pack</v>
      </c>
      <c r="AJ14" s="116">
        <f t="shared" si="9"/>
        <v>1</v>
      </c>
      <c r="AK14" s="117" t="str">
        <f t="array" ref="AK14">XLOOKUP(F14,'GIÁ'!A:A,'GIÁ'!D:D)</f>
        <v>6650.00</v>
      </c>
      <c r="AL14" s="118">
        <f t="shared" si="10"/>
        <v>6650</v>
      </c>
      <c r="AM14" s="118">
        <f t="shared" si="11"/>
        <v>0</v>
      </c>
      <c r="AN14" s="119">
        <f t="shared" si="12"/>
        <v>6650</v>
      </c>
      <c r="AO14" s="118">
        <f t="shared" si="13"/>
        <v>0</v>
      </c>
      <c r="AP14" s="121">
        <f t="shared" si="14"/>
        <v>0</v>
      </c>
      <c r="AQ14" s="122"/>
      <c r="AR14" s="119"/>
    </row>
    <row r="15" ht="22.5" customHeight="1">
      <c r="A15" s="89">
        <v>46231.0</v>
      </c>
      <c r="B15" s="90">
        <v>0.5326388888888889</v>
      </c>
      <c r="C15" s="91" t="s">
        <v>1140</v>
      </c>
      <c r="D15" s="129" t="str">
        <f t="array" ref="D15">XLOOKUP(C15,'DS ST'!A:A,'DS ST'!B:B)</f>
        <v>CHR</v>
      </c>
      <c r="E15" s="94" t="str">
        <f t="array" ref="E15">XLOOKUP($F15,'GIÁ'!$A:$A,'GIÁ'!$E:$E)</f>
        <v>MÁT</v>
      </c>
      <c r="F15" s="94">
        <v>8.936076271957E12</v>
      </c>
      <c r="G15" s="95" t="s">
        <v>2295</v>
      </c>
      <c r="H15" s="95" t="s">
        <v>75</v>
      </c>
      <c r="I15" s="96">
        <v>1.0</v>
      </c>
      <c r="J15" s="96">
        <v>0.0</v>
      </c>
      <c r="K15" s="98">
        <f t="shared" si="4"/>
        <v>1</v>
      </c>
      <c r="L15" s="99" t="s">
        <v>3411</v>
      </c>
      <c r="M15" s="100" t="s">
        <v>3436</v>
      </c>
      <c r="N15" s="101" t="s">
        <v>3437</v>
      </c>
      <c r="O15" s="128"/>
      <c r="P15" s="100">
        <v>1.0</v>
      </c>
      <c r="Q15" s="103">
        <f t="shared" si="5"/>
        <v>0</v>
      </c>
      <c r="R15" s="104" t="s">
        <v>3416</v>
      </c>
      <c r="S15" s="105"/>
      <c r="T15" s="106"/>
      <c r="U15" s="107"/>
      <c r="V15" s="108" t="s">
        <v>756</v>
      </c>
      <c r="W15" s="109" t="s">
        <v>1908</v>
      </c>
      <c r="X15" s="110" t="str">
        <f t="shared" si="6"/>
        <v/>
      </c>
      <c r="Y15" s="110" t="str">
        <f t="shared" si="7"/>
        <v>Siêu thị</v>
      </c>
      <c r="Z15" s="139" t="str">
        <f t="shared" si="16"/>
        <v/>
      </c>
      <c r="AA15" s="109" t="s">
        <v>802</v>
      </c>
      <c r="AB15" s="140"/>
      <c r="AC15" s="141"/>
      <c r="AD15" s="113"/>
      <c r="AE15" s="127"/>
      <c r="AF15" s="113"/>
      <c r="AG15" s="114" t="str">
        <f t="array" ref="AG15">XLOOKUP(F15,'CLV2'!A:A,'CLV2'!E:E)</f>
        <v>2.BAKERY</v>
      </c>
      <c r="AH15" s="115" t="str">
        <f t="array" ref="AH15">XLOOKUP(F15,'CLV2'!A:A,'CLV2'!F:F)</f>
        <v>3.CAKES</v>
      </c>
      <c r="AI15" s="115" t="str">
        <f t="shared" si="8"/>
        <v>Pack</v>
      </c>
      <c r="AJ15" s="116">
        <f t="shared" si="9"/>
        <v>1</v>
      </c>
      <c r="AK15" s="117" t="str">
        <f t="array" ref="AK15">XLOOKUP(F15,'GIÁ'!A:A,'GIÁ'!D:D)</f>
        <v>8898.99</v>
      </c>
      <c r="AL15" s="118">
        <f t="shared" si="10"/>
        <v>8898.99</v>
      </c>
      <c r="AM15" s="118">
        <f t="shared" si="11"/>
        <v>0</v>
      </c>
      <c r="AN15" s="119">
        <f t="shared" si="12"/>
        <v>8898.99</v>
      </c>
      <c r="AO15" s="118">
        <f t="shared" si="13"/>
        <v>0</v>
      </c>
      <c r="AP15" s="121">
        <f t="shared" si="14"/>
        <v>0</v>
      </c>
      <c r="AQ15" s="122"/>
      <c r="AR15" s="119"/>
    </row>
    <row r="16" ht="22.5" customHeight="1">
      <c r="A16" s="89">
        <v>46231.0</v>
      </c>
      <c r="B16" s="90">
        <v>0.5326388888888889</v>
      </c>
      <c r="C16" s="91" t="s">
        <v>1140</v>
      </c>
      <c r="D16" s="129" t="str">
        <f t="array" ref="D16">XLOOKUP(C16,'DS ST'!A:A,'DS ST'!B:B)</f>
        <v>CHR</v>
      </c>
      <c r="E16" s="94" t="str">
        <f t="array" ref="E16">XLOOKUP($F16,'GIÁ'!$A:$A,'GIÁ'!$E:$E)</f>
        <v>MÁT</v>
      </c>
      <c r="F16" s="94">
        <v>8.936243700136E12</v>
      </c>
      <c r="G16" s="95" t="s">
        <v>2753</v>
      </c>
      <c r="H16" s="95" t="s">
        <v>57</v>
      </c>
      <c r="I16" s="96">
        <v>1.0</v>
      </c>
      <c r="J16" s="96">
        <v>0.0</v>
      </c>
      <c r="K16" s="98">
        <f t="shared" si="4"/>
        <v>1</v>
      </c>
      <c r="L16" s="99" t="s">
        <v>3411</v>
      </c>
      <c r="M16" s="100" t="s">
        <v>3436</v>
      </c>
      <c r="N16" s="101" t="s">
        <v>3437</v>
      </c>
      <c r="O16" s="128"/>
      <c r="P16" s="100">
        <v>1.0</v>
      </c>
      <c r="Q16" s="103">
        <f t="shared" si="5"/>
        <v>0</v>
      </c>
      <c r="R16" s="104" t="s">
        <v>3416</v>
      </c>
      <c r="S16" s="105"/>
      <c r="T16" s="106"/>
      <c r="U16" s="107"/>
      <c r="V16" s="108" t="s">
        <v>756</v>
      </c>
      <c r="W16" s="109" t="s">
        <v>1908</v>
      </c>
      <c r="X16" s="110" t="str">
        <f t="shared" si="6"/>
        <v/>
      </c>
      <c r="Y16" s="110" t="str">
        <f t="shared" si="7"/>
        <v>Siêu thị</v>
      </c>
      <c r="Z16" s="139" t="str">
        <f t="shared" si="16"/>
        <v/>
      </c>
      <c r="AA16" s="109" t="s">
        <v>802</v>
      </c>
      <c r="AB16" s="140"/>
      <c r="AC16" s="141"/>
      <c r="AD16" s="113"/>
      <c r="AE16" s="127"/>
      <c r="AF16" s="113"/>
      <c r="AG16" s="114" t="str">
        <f t="array" ref="AG16">XLOOKUP(F16,'CLV2'!A:A,'CLV2'!E:E)</f>
        <v>2.DELICA</v>
      </c>
      <c r="AH16" s="115" t="str">
        <f t="array" ref="AH16">XLOOKUP(F16,'CLV2'!A:A,'CLV2'!F:F)</f>
        <v>3.COLD AND HOT DELICA</v>
      </c>
      <c r="AI16" s="115" t="str">
        <f t="shared" si="8"/>
        <v>Pack</v>
      </c>
      <c r="AJ16" s="116">
        <f t="shared" si="9"/>
        <v>1</v>
      </c>
      <c r="AK16" s="117" t="str">
        <f t="array" ref="AK16">XLOOKUP(F16,'GIÁ'!A:A,'GIÁ'!D:D)</f>
        <v>21700.00</v>
      </c>
      <c r="AL16" s="118">
        <f t="shared" si="10"/>
        <v>21700</v>
      </c>
      <c r="AM16" s="118">
        <f t="shared" si="11"/>
        <v>0</v>
      </c>
      <c r="AN16" s="119">
        <f t="shared" si="12"/>
        <v>21700</v>
      </c>
      <c r="AO16" s="118">
        <f t="shared" si="13"/>
        <v>0</v>
      </c>
      <c r="AP16" s="121">
        <f t="shared" si="14"/>
        <v>0</v>
      </c>
      <c r="AQ16" s="122"/>
      <c r="AR16" s="119"/>
    </row>
    <row r="17" ht="22.5" customHeight="1">
      <c r="A17" s="89">
        <v>46231.0</v>
      </c>
      <c r="B17" s="90">
        <v>0.5326388888888889</v>
      </c>
      <c r="C17" s="91" t="s">
        <v>1140</v>
      </c>
      <c r="D17" s="129" t="str">
        <f t="array" ref="D17">XLOOKUP(C17,'DS ST'!A:A,'DS ST'!B:B)</f>
        <v>CHR</v>
      </c>
      <c r="E17" s="94" t="str">
        <f t="array" ref="E17">XLOOKUP($F17,'GIÁ'!$A:$A,'GIÁ'!$E:$E)</f>
        <v>MÁT</v>
      </c>
      <c r="F17" s="94">
        <v>8.936243700174E12</v>
      </c>
      <c r="G17" s="95" t="s">
        <v>2761</v>
      </c>
      <c r="H17" s="95" t="s">
        <v>57</v>
      </c>
      <c r="I17" s="96">
        <v>1.0</v>
      </c>
      <c r="J17" s="96">
        <v>0.0</v>
      </c>
      <c r="K17" s="98">
        <f t="shared" si="4"/>
        <v>1</v>
      </c>
      <c r="L17" s="99" t="s">
        <v>3411</v>
      </c>
      <c r="M17" s="100" t="s">
        <v>3436</v>
      </c>
      <c r="N17" s="101" t="s">
        <v>3437</v>
      </c>
      <c r="O17" s="128"/>
      <c r="P17" s="100">
        <v>1.0</v>
      </c>
      <c r="Q17" s="103">
        <f t="shared" si="5"/>
        <v>0</v>
      </c>
      <c r="R17" s="104" t="s">
        <v>3416</v>
      </c>
      <c r="S17" s="105"/>
      <c r="T17" s="106"/>
      <c r="U17" s="107"/>
      <c r="V17" s="108" t="s">
        <v>756</v>
      </c>
      <c r="W17" s="109" t="s">
        <v>1908</v>
      </c>
      <c r="X17" s="110" t="str">
        <f t="shared" si="6"/>
        <v/>
      </c>
      <c r="Y17" s="110" t="str">
        <f t="shared" si="7"/>
        <v>Siêu thị</v>
      </c>
      <c r="Z17" s="139" t="str">
        <f t="shared" si="16"/>
        <v/>
      </c>
      <c r="AA17" s="109" t="s">
        <v>802</v>
      </c>
      <c r="AB17" s="140"/>
      <c r="AC17" s="108"/>
      <c r="AD17" s="113"/>
      <c r="AE17" s="127"/>
      <c r="AF17" s="113"/>
      <c r="AG17" s="114" t="str">
        <f t="array" ref="AG17">XLOOKUP(F17,'CLV2'!A:A,'CLV2'!E:E)</f>
        <v>2.DELICA</v>
      </c>
      <c r="AH17" s="115" t="str">
        <f t="array" ref="AH17">XLOOKUP(F17,'CLV2'!A:A,'CLV2'!F:F)</f>
        <v>3.COLD AND HOT DELICA</v>
      </c>
      <c r="AI17" s="115" t="str">
        <f t="shared" si="8"/>
        <v>Pack</v>
      </c>
      <c r="AJ17" s="116">
        <f t="shared" si="9"/>
        <v>1</v>
      </c>
      <c r="AK17" s="117" t="str">
        <f t="array" ref="AK17">XLOOKUP(F17,'GIÁ'!A:A,'GIÁ'!D:D)</f>
        <v>23138.19</v>
      </c>
      <c r="AL17" s="118">
        <f t="shared" si="10"/>
        <v>23138.19</v>
      </c>
      <c r="AM17" s="118">
        <f t="shared" si="11"/>
        <v>0</v>
      </c>
      <c r="AN17" s="119">
        <f t="shared" si="12"/>
        <v>23138.19</v>
      </c>
      <c r="AO17" s="118">
        <f t="shared" si="13"/>
        <v>0</v>
      </c>
      <c r="AP17" s="121">
        <f t="shared" si="14"/>
        <v>0</v>
      </c>
      <c r="AQ17" s="122"/>
      <c r="AR17" s="119"/>
    </row>
    <row r="18" ht="22.5" customHeight="1">
      <c r="A18" s="89">
        <v>46231.0</v>
      </c>
      <c r="B18" s="90">
        <v>0.5326388888888889</v>
      </c>
      <c r="C18" s="91" t="s">
        <v>1140</v>
      </c>
      <c r="D18" s="129" t="str">
        <f t="array" ref="D18">XLOOKUP(C18,'DS ST'!A:A,'DS ST'!B:B)</f>
        <v>CHR</v>
      </c>
      <c r="E18" s="94" t="str">
        <f t="array" ref="E18">XLOOKUP($F18,'GIÁ'!$A:$A,'GIÁ'!$E:$E)</f>
        <v>MÁT</v>
      </c>
      <c r="F18" s="94">
        <v>8.936243700167E12</v>
      </c>
      <c r="G18" s="95" t="s">
        <v>2759</v>
      </c>
      <c r="H18" s="95" t="s">
        <v>57</v>
      </c>
      <c r="I18" s="96">
        <v>1.0</v>
      </c>
      <c r="J18" s="96">
        <v>0.0</v>
      </c>
      <c r="K18" s="98">
        <f t="shared" si="4"/>
        <v>1</v>
      </c>
      <c r="L18" s="99" t="s">
        <v>3411</v>
      </c>
      <c r="M18" s="100" t="s">
        <v>3480</v>
      </c>
      <c r="N18" s="101" t="s">
        <v>3481</v>
      </c>
      <c r="O18" s="128"/>
      <c r="P18" s="100">
        <v>1.0</v>
      </c>
      <c r="Q18" s="103">
        <f t="shared" si="5"/>
        <v>0</v>
      </c>
      <c r="R18" s="104" t="s">
        <v>3416</v>
      </c>
      <c r="S18" s="105"/>
      <c r="T18" s="106"/>
      <c r="U18" s="107"/>
      <c r="V18" s="108" t="s">
        <v>756</v>
      </c>
      <c r="W18" s="109" t="s">
        <v>1908</v>
      </c>
      <c r="X18" s="110" t="str">
        <f t="shared" si="6"/>
        <v/>
      </c>
      <c r="Y18" s="110" t="str">
        <f t="shared" si="7"/>
        <v>Siêu thị</v>
      </c>
      <c r="Z18" s="139" t="str">
        <f t="shared" si="16"/>
        <v/>
      </c>
      <c r="AA18" s="109" t="s">
        <v>802</v>
      </c>
      <c r="AB18" s="140"/>
      <c r="AC18" s="141"/>
      <c r="AD18" s="113"/>
      <c r="AE18" s="127"/>
      <c r="AF18" s="113"/>
      <c r="AG18" s="114" t="str">
        <f t="array" ref="AG18">XLOOKUP(F18,'CLV2'!A:A,'CLV2'!E:E)</f>
        <v>2.DELICA</v>
      </c>
      <c r="AH18" s="115" t="str">
        <f t="array" ref="AH18">XLOOKUP(F18,'CLV2'!A:A,'CLV2'!F:F)</f>
        <v>3.COLD AND HOT DELICA</v>
      </c>
      <c r="AI18" s="115" t="str">
        <f t="shared" si="8"/>
        <v>Pack</v>
      </c>
      <c r="AJ18" s="116">
        <f t="shared" si="9"/>
        <v>1</v>
      </c>
      <c r="AK18" s="117" t="str">
        <f t="array" ref="AK18">XLOOKUP(F18,'GIÁ'!A:A,'GIÁ'!D:D)</f>
        <v>20400.00</v>
      </c>
      <c r="AL18" s="118">
        <f t="shared" si="10"/>
        <v>20400</v>
      </c>
      <c r="AM18" s="118">
        <f t="shared" si="11"/>
        <v>0</v>
      </c>
      <c r="AN18" s="119">
        <f t="shared" si="12"/>
        <v>20400</v>
      </c>
      <c r="AO18" s="118">
        <f t="shared" si="13"/>
        <v>0</v>
      </c>
      <c r="AP18" s="121">
        <f t="shared" si="14"/>
        <v>0</v>
      </c>
      <c r="AQ18" s="122"/>
      <c r="AR18" s="119"/>
    </row>
    <row r="19" ht="22.5" customHeight="1">
      <c r="A19" s="89">
        <v>46231.0</v>
      </c>
      <c r="B19" s="90">
        <v>0.5326388888888889</v>
      </c>
      <c r="C19" s="91" t="s">
        <v>1140</v>
      </c>
      <c r="D19" s="129" t="str">
        <f t="array" ref="D19">XLOOKUP(C19,'DS ST'!A:A,'DS ST'!B:B)</f>
        <v>CHR</v>
      </c>
      <c r="E19" s="94" t="str">
        <f t="array" ref="E19">XLOOKUP($F19,'GIÁ'!$A:$A,'GIÁ'!$E:$E)</f>
        <v>MÁT</v>
      </c>
      <c r="F19" s="94">
        <v>8.938505512211E12</v>
      </c>
      <c r="G19" s="95" t="s">
        <v>2880</v>
      </c>
      <c r="H19" s="95" t="s">
        <v>224</v>
      </c>
      <c r="I19" s="96">
        <v>1.0</v>
      </c>
      <c r="J19" s="96">
        <v>0.0</v>
      </c>
      <c r="K19" s="98">
        <f t="shared" si="4"/>
        <v>1</v>
      </c>
      <c r="L19" s="99" t="s">
        <v>3411</v>
      </c>
      <c r="M19" s="100" t="s">
        <v>3503</v>
      </c>
      <c r="N19" s="101" t="s">
        <v>3504</v>
      </c>
      <c r="O19" s="128"/>
      <c r="P19" s="100">
        <v>1.0</v>
      </c>
      <c r="Q19" s="103">
        <f t="shared" si="5"/>
        <v>0</v>
      </c>
      <c r="R19" s="104" t="s">
        <v>3506</v>
      </c>
      <c r="S19" s="105"/>
      <c r="T19" s="106"/>
      <c r="U19" s="107"/>
      <c r="V19" s="108" t="s">
        <v>756</v>
      </c>
      <c r="W19" s="109" t="s">
        <v>1908</v>
      </c>
      <c r="X19" s="110" t="str">
        <f t="shared" si="6"/>
        <v/>
      </c>
      <c r="Y19" s="110" t="str">
        <f t="shared" si="7"/>
        <v>Siêu thị</v>
      </c>
      <c r="Z19" s="139" t="str">
        <f t="shared" si="16"/>
        <v/>
      </c>
      <c r="AA19" s="109" t="s">
        <v>802</v>
      </c>
      <c r="AB19" s="140"/>
      <c r="AC19" s="141"/>
      <c r="AD19" s="113"/>
      <c r="AE19" s="127"/>
      <c r="AF19" s="113"/>
      <c r="AG19" s="114" t="str">
        <f t="array" ref="AG19">XLOOKUP(F19,'CLV2'!A:A,'CLV2'!E:E)</f>
        <v>2.VEGETABLES</v>
      </c>
      <c r="AH19" s="115" t="str">
        <f t="array" ref="AH19">XLOOKUP(F19,'CLV2'!A:A,'CLV2'!F:F)</f>
        <v>3.PROCESSED VEGGIES</v>
      </c>
      <c r="AI19" s="115" t="str">
        <f t="shared" si="8"/>
        <v>Pack</v>
      </c>
      <c r="AJ19" s="116">
        <f t="shared" si="9"/>
        <v>1</v>
      </c>
      <c r="AK19" s="117" t="str">
        <f t="array" ref="AK19">XLOOKUP(F19,'GIÁ'!A:A,'GIÁ'!D:D)</f>
        <v>22493.70</v>
      </c>
      <c r="AL19" s="118">
        <f t="shared" si="10"/>
        <v>22493.7</v>
      </c>
      <c r="AM19" s="118">
        <f t="shared" si="11"/>
        <v>0</v>
      </c>
      <c r="AN19" s="119">
        <f t="shared" si="12"/>
        <v>22493.7</v>
      </c>
      <c r="AO19" s="118">
        <f t="shared" si="13"/>
        <v>0</v>
      </c>
      <c r="AP19" s="121">
        <f t="shared" si="14"/>
        <v>0</v>
      </c>
      <c r="AQ19" s="122"/>
      <c r="AR19" s="119"/>
    </row>
    <row r="20" ht="22.5" customHeight="1">
      <c r="A20" s="89">
        <v>46231.0</v>
      </c>
      <c r="B20" s="90">
        <v>0.5326388888888889</v>
      </c>
      <c r="C20" s="91" t="s">
        <v>1140</v>
      </c>
      <c r="D20" s="129" t="str">
        <f t="array" ref="D20">XLOOKUP(C20,'DS ST'!A:A,'DS ST'!B:B)</f>
        <v>CHR</v>
      </c>
      <c r="E20" s="94" t="str">
        <f t="array" ref="E20">XLOOKUP($F20,'GIÁ'!$A:$A,'GIÁ'!$E:$E)</f>
        <v>MÁT</v>
      </c>
      <c r="F20" s="94">
        <v>8.935335403443E12</v>
      </c>
      <c r="G20" s="95" t="s">
        <v>2083</v>
      </c>
      <c r="H20" s="95" t="s">
        <v>1206</v>
      </c>
      <c r="I20" s="96">
        <v>13.0</v>
      </c>
      <c r="J20" s="96">
        <v>0.0</v>
      </c>
      <c r="K20" s="98">
        <f t="shared" si="4"/>
        <v>13</v>
      </c>
      <c r="L20" s="99" t="s">
        <v>3411</v>
      </c>
      <c r="M20" s="100" t="s">
        <v>3522</v>
      </c>
      <c r="N20" s="101" t="s">
        <v>3525</v>
      </c>
      <c r="O20" s="128"/>
      <c r="P20" s="100">
        <v>13.0</v>
      </c>
      <c r="Q20" s="103">
        <f t="shared" si="5"/>
        <v>0</v>
      </c>
      <c r="R20" s="104" t="s">
        <v>3526</v>
      </c>
      <c r="S20" s="105"/>
      <c r="T20" s="106"/>
      <c r="U20" s="107"/>
      <c r="V20" s="108" t="s">
        <v>756</v>
      </c>
      <c r="W20" s="109" t="s">
        <v>1908</v>
      </c>
      <c r="X20" s="110" t="str">
        <f t="shared" si="6"/>
        <v/>
      </c>
      <c r="Y20" s="110" t="str">
        <f t="shared" si="7"/>
        <v>Siêu thị</v>
      </c>
      <c r="Z20" s="139" t="str">
        <f t="shared" si="16"/>
        <v/>
      </c>
      <c r="AA20" s="109" t="s">
        <v>802</v>
      </c>
      <c r="AB20" s="140"/>
      <c r="AC20" s="141"/>
      <c r="AD20" s="113"/>
      <c r="AE20" s="127"/>
      <c r="AF20" s="113"/>
      <c r="AG20" s="114" t="str">
        <f t="array" ref="AG20">XLOOKUP(F20,'CLV2'!A:A,'CLV2'!E:E)</f>
        <v>2.DELICA</v>
      </c>
      <c r="AH20" s="115" t="str">
        <f t="array" ref="AH20">XLOOKUP(F20,'CLV2'!A:A,'CLV2'!F:F)</f>
        <v>3.COLD AND HOT DELICA</v>
      </c>
      <c r="AI20" s="115" t="str">
        <f t="shared" si="8"/>
        <v>Pack</v>
      </c>
      <c r="AJ20" s="116">
        <f t="shared" si="9"/>
        <v>1</v>
      </c>
      <c r="AK20" s="117" t="str">
        <f t="array" ref="AK20">XLOOKUP(F20,'GIÁ'!A:A,'GIÁ'!D:D)</f>
        <v>11574.00</v>
      </c>
      <c r="AL20" s="118">
        <f t="shared" si="10"/>
        <v>150462</v>
      </c>
      <c r="AM20" s="118">
        <f t="shared" si="11"/>
        <v>0</v>
      </c>
      <c r="AN20" s="119">
        <f t="shared" si="12"/>
        <v>150462</v>
      </c>
      <c r="AO20" s="118">
        <f t="shared" si="13"/>
        <v>0</v>
      </c>
      <c r="AP20" s="121">
        <f t="shared" si="14"/>
        <v>0</v>
      </c>
      <c r="AQ20" s="122"/>
      <c r="AR20" s="119"/>
    </row>
    <row r="21" ht="22.5" customHeight="1">
      <c r="A21" s="89">
        <v>46231.0</v>
      </c>
      <c r="B21" s="90">
        <v>0.5326388888888889</v>
      </c>
      <c r="C21" s="91" t="s">
        <v>1140</v>
      </c>
      <c r="D21" s="129" t="str">
        <f t="array" ref="D21">XLOOKUP(C21,'DS ST'!A:A,'DS ST'!B:B)</f>
        <v>CHR</v>
      </c>
      <c r="E21" s="94" t="str">
        <f t="array" ref="E21">XLOOKUP($F21,'GIÁ'!$A:$A,'GIÁ'!$E:$E)</f>
        <v>MÁT</v>
      </c>
      <c r="F21" s="94">
        <v>8.938511301618E12</v>
      </c>
      <c r="G21" s="95" t="s">
        <v>2955</v>
      </c>
      <c r="H21" s="95" t="s">
        <v>1145</v>
      </c>
      <c r="I21" s="96">
        <v>3.0</v>
      </c>
      <c r="J21" s="96">
        <v>0.0</v>
      </c>
      <c r="K21" s="98">
        <f t="shared" si="4"/>
        <v>3</v>
      </c>
      <c r="L21" s="99" t="s">
        <v>3411</v>
      </c>
      <c r="M21" s="100" t="s">
        <v>3522</v>
      </c>
      <c r="N21" s="101" t="s">
        <v>3525</v>
      </c>
      <c r="O21" s="128"/>
      <c r="P21" s="100">
        <v>3.0</v>
      </c>
      <c r="Q21" s="103">
        <f t="shared" si="5"/>
        <v>0</v>
      </c>
      <c r="R21" s="104" t="s">
        <v>3526</v>
      </c>
      <c r="S21" s="105"/>
      <c r="T21" s="106"/>
      <c r="U21" s="107"/>
      <c r="V21" s="108" t="s">
        <v>756</v>
      </c>
      <c r="W21" s="109" t="s">
        <v>1908</v>
      </c>
      <c r="X21" s="110" t="str">
        <f t="shared" si="6"/>
        <v/>
      </c>
      <c r="Y21" s="110" t="str">
        <f t="shared" si="7"/>
        <v>Siêu thị</v>
      </c>
      <c r="Z21" s="139" t="str">
        <f t="shared" si="16"/>
        <v/>
      </c>
      <c r="AA21" s="109" t="s">
        <v>802</v>
      </c>
      <c r="AB21" s="140"/>
      <c r="AC21" s="141"/>
      <c r="AD21" s="113"/>
      <c r="AE21" s="127"/>
      <c r="AF21" s="113"/>
      <c r="AG21" s="114" t="str">
        <f t="array" ref="AG21">XLOOKUP(F21,'CLV2'!A:A,'CLV2'!E:E)</f>
        <v>2.DELICA</v>
      </c>
      <c r="AH21" s="115" t="str">
        <f t="array" ref="AH21">XLOOKUP(F21,'CLV2'!A:A,'CLV2'!F:F)</f>
        <v>3.DRINKS</v>
      </c>
      <c r="AI21" s="115" t="str">
        <f t="shared" si="8"/>
        <v>Pack</v>
      </c>
      <c r="AJ21" s="116">
        <f t="shared" si="9"/>
        <v>1</v>
      </c>
      <c r="AK21" s="117" t="str">
        <f t="array" ref="AK21">XLOOKUP(F21,'GIÁ'!A:A,'GIÁ'!D:D)</f>
        <v>11687.57</v>
      </c>
      <c r="AL21" s="118">
        <f t="shared" si="10"/>
        <v>35062.71</v>
      </c>
      <c r="AM21" s="118">
        <f t="shared" si="11"/>
        <v>0</v>
      </c>
      <c r="AN21" s="119">
        <f t="shared" si="12"/>
        <v>35062.71</v>
      </c>
      <c r="AO21" s="118">
        <f t="shared" si="13"/>
        <v>0</v>
      </c>
      <c r="AP21" s="121">
        <f t="shared" si="14"/>
        <v>0</v>
      </c>
      <c r="AQ21" s="122"/>
      <c r="AR21" s="119"/>
    </row>
    <row r="22" ht="22.5" customHeight="1">
      <c r="A22" s="89">
        <v>46231.0</v>
      </c>
      <c r="B22" s="90">
        <v>0.5326388888888889</v>
      </c>
      <c r="C22" s="91" t="s">
        <v>1140</v>
      </c>
      <c r="D22" s="92" t="str">
        <f t="array" ref="D22">XLOOKUP(C22,'DS ST'!A:A,'DS ST'!B:B)</f>
        <v>CHR</v>
      </c>
      <c r="E22" s="94" t="str">
        <f t="array" ref="E22">XLOOKUP($F22,'GIÁ'!$A:$A,'GIÁ'!$E:$E)</f>
        <v>MÁT</v>
      </c>
      <c r="F22" s="94">
        <v>11542.0</v>
      </c>
      <c r="G22" s="95" t="s">
        <v>844</v>
      </c>
      <c r="H22" s="95" t="s">
        <v>787</v>
      </c>
      <c r="I22" s="96">
        <v>2.0</v>
      </c>
      <c r="J22" s="96">
        <v>0.0</v>
      </c>
      <c r="K22" s="98">
        <f t="shared" si="4"/>
        <v>2</v>
      </c>
      <c r="L22" s="99" t="s">
        <v>3411</v>
      </c>
      <c r="M22" s="100" t="s">
        <v>3541</v>
      </c>
      <c r="N22" s="101" t="s">
        <v>3542</v>
      </c>
      <c r="O22" s="128"/>
      <c r="P22" s="100"/>
      <c r="Q22" s="103">
        <f t="shared" si="5"/>
        <v>2</v>
      </c>
      <c r="R22" s="104"/>
      <c r="S22" s="105"/>
      <c r="T22" s="106"/>
      <c r="U22" s="107"/>
      <c r="V22" s="108" t="s">
        <v>756</v>
      </c>
      <c r="W22" s="109" t="s">
        <v>1312</v>
      </c>
      <c r="X22" s="110" t="str">
        <f t="shared" si="6"/>
        <v/>
      </c>
      <c r="Y22" s="110" t="str">
        <f t="shared" si="7"/>
        <v/>
      </c>
      <c r="Z22" s="109" t="s">
        <v>797</v>
      </c>
      <c r="AA22" s="109" t="s">
        <v>802</v>
      </c>
      <c r="AB22" s="112" t="s">
        <v>3543</v>
      </c>
      <c r="AC22" s="108" t="s">
        <v>1329</v>
      </c>
      <c r="AD22" s="113"/>
      <c r="AE22" s="127"/>
      <c r="AF22" s="113"/>
      <c r="AG22" s="114" t="str">
        <f t="array" ref="AG22">XLOOKUP(F22,'CLV2'!A:A,'CLV2'!E:E)</f>
        <v>2.VEGETABLES</v>
      </c>
      <c r="AH22" s="115" t="str">
        <f t="array" ref="AH22">XLOOKUP(F22,'CLV2'!A:A,'CLV2'!F:F)</f>
        <v>3.PROCESSED VEGGIES</v>
      </c>
      <c r="AI22" s="115" t="str">
        <f t="shared" si="8"/>
        <v>Pack</v>
      </c>
      <c r="AJ22" s="116">
        <f t="shared" si="9"/>
        <v>1</v>
      </c>
      <c r="AK22" s="117" t="str">
        <f t="array" ref="AK22">XLOOKUP(F22,'GIÁ'!A:A,'GIÁ'!D:D)</f>
        <v>14473.30</v>
      </c>
      <c r="AL22" s="118">
        <f t="shared" si="10"/>
        <v>28946.6</v>
      </c>
      <c r="AM22" s="118">
        <f t="shared" si="11"/>
        <v>0</v>
      </c>
      <c r="AN22" s="119">
        <f t="shared" si="12"/>
        <v>0</v>
      </c>
      <c r="AO22" s="118">
        <f t="shared" si="13"/>
        <v>28946.6</v>
      </c>
      <c r="AP22" s="121">
        <f t="shared" si="14"/>
        <v>0</v>
      </c>
      <c r="AQ22" s="122"/>
      <c r="AR22" s="119"/>
    </row>
    <row r="23" ht="22.5" customHeight="1">
      <c r="A23" s="89">
        <v>46231.0</v>
      </c>
      <c r="B23" s="90">
        <v>0.5326388888888889</v>
      </c>
      <c r="C23" s="91" t="s">
        <v>1140</v>
      </c>
      <c r="D23" s="129" t="str">
        <f t="array" ref="D23">XLOOKUP(C23,'DS ST'!A:A,'DS ST'!B:B)</f>
        <v>CHR</v>
      </c>
      <c r="E23" s="94" t="str">
        <f t="array" ref="E23">XLOOKUP($F23,'GIÁ'!$A:$A,'GIÁ'!$E:$E)</f>
        <v>MÁT</v>
      </c>
      <c r="F23" s="94">
        <v>8.935335403436E12</v>
      </c>
      <c r="G23" s="95" t="s">
        <v>2081</v>
      </c>
      <c r="H23" s="95" t="s">
        <v>1206</v>
      </c>
      <c r="I23" s="96">
        <v>19.0</v>
      </c>
      <c r="J23" s="96">
        <v>0.0</v>
      </c>
      <c r="K23" s="98">
        <f t="shared" si="4"/>
        <v>19</v>
      </c>
      <c r="L23" s="99" t="s">
        <v>3411</v>
      </c>
      <c r="M23" s="100" t="s">
        <v>3544</v>
      </c>
      <c r="N23" s="101" t="s">
        <v>3545</v>
      </c>
      <c r="O23" s="128"/>
      <c r="P23" s="100">
        <v>19.0</v>
      </c>
      <c r="Q23" s="103">
        <f t="shared" si="5"/>
        <v>0</v>
      </c>
      <c r="R23" s="104" t="s">
        <v>3546</v>
      </c>
      <c r="S23" s="105"/>
      <c r="T23" s="106"/>
      <c r="U23" s="107"/>
      <c r="V23" s="108" t="s">
        <v>756</v>
      </c>
      <c r="W23" s="109" t="s">
        <v>1908</v>
      </c>
      <c r="X23" s="110" t="str">
        <f t="shared" si="6"/>
        <v/>
      </c>
      <c r="Y23" s="110" t="str">
        <f t="shared" si="7"/>
        <v>Siêu thị</v>
      </c>
      <c r="Z23" s="139" t="str">
        <f t="shared" ref="Z23:Z29" si="17">IF(N(Q23)&lt;=0,"",IF(ISNUMBER(SEARCH("Thiếu kiện",V23)),"Kho đông mát",IF(AND(N(Q23)&gt;0,N(P23)&gt;0,OR(ISNUMBER(SEARCH("Hình KDB",U23)),ISNUMBER(SEARCH("Hình tele",U23)),ISNUMBER(SEARCH("sai code",U23)),ISNUMBER(SEARCH("ST nhận",U23)))),"Kho đông mát",IF(AND(W23="DC giao thiếu",OR(ISNUMBER(SEARCH("Hình KDB",U23)),ISNUMBER(SEARCH("Hình tele",U23)),ISNUMBER(SEARCH("sai code",U23)))),"Kho đông mát",IF(W23="DC giao thiếu","Chưa xác định",IF(AND(W23="DC pick sai",OR(ISNUMBER(SEARCH("Hình KDB",U23)),ISNUMBER(SEARCH("Hình tele",U23)),ISNUMBER(SEARCH("sai code",U23)),ISNUMBER(SEARCH("ST nhận",U23)))),"Kho đông mát",IF(W23="DC pick sai","Chưa xác định",IF(AND(W23="Hao hụt",N(O23)&gt;0,OR(ISNUMBER(SEARCH("Hình KDB",U23)),ISNUMBER(SEARCH("Hình tele",U23)),ISNUMBER(SEARCH("sai code",U23)),ISNUMBER(SEARCH("ST nhận",U23)))),"Kho đông mát",IF(W23="Hao hụt","Chưa xác định",IF(OR(W23="VT giao sai điểm",W23="Không đạt nhiệt độ",W23="TX giao thiếu kiện",W23="Hàng không đạt CL"),"Kho đông mát",IF(W23="Chưa xác định","Chưa xác định",IF(N(P23)&gt;0,"Chưa xác định",""))))))))))))</f>
        <v/>
      </c>
      <c r="AA23" s="109" t="s">
        <v>802</v>
      </c>
      <c r="AB23" s="140"/>
      <c r="AC23" s="141"/>
      <c r="AD23" s="113"/>
      <c r="AE23" s="127"/>
      <c r="AF23" s="113"/>
      <c r="AG23" s="114" t="str">
        <f t="array" ref="AG23">XLOOKUP(F23,'CLV2'!A:A,'CLV2'!E:E)</f>
        <v>2.DELICA</v>
      </c>
      <c r="AH23" s="115" t="str">
        <f t="array" ref="AH23">XLOOKUP(F23,'CLV2'!A:A,'CLV2'!F:F)</f>
        <v>3.COLD AND HOT DELICA</v>
      </c>
      <c r="AI23" s="115" t="str">
        <f t="shared" si="8"/>
        <v>Pack</v>
      </c>
      <c r="AJ23" s="116">
        <f t="shared" si="9"/>
        <v>1</v>
      </c>
      <c r="AK23" s="117" t="str">
        <f t="array" ref="AK23">XLOOKUP(F23,'GIÁ'!A:A,'GIÁ'!D:D)</f>
        <v>12963.00</v>
      </c>
      <c r="AL23" s="118">
        <f t="shared" si="10"/>
        <v>246297</v>
      </c>
      <c r="AM23" s="118">
        <f t="shared" si="11"/>
        <v>0</v>
      </c>
      <c r="AN23" s="119">
        <f t="shared" si="12"/>
        <v>246297</v>
      </c>
      <c r="AO23" s="118">
        <f t="shared" si="13"/>
        <v>0</v>
      </c>
      <c r="AP23" s="121">
        <f t="shared" si="14"/>
        <v>0</v>
      </c>
      <c r="AQ23" s="122"/>
      <c r="AR23" s="119"/>
    </row>
    <row r="24" ht="22.5" customHeight="1">
      <c r="A24" s="89">
        <v>46231.0</v>
      </c>
      <c r="B24" s="90">
        <v>0.5326388888888889</v>
      </c>
      <c r="C24" s="91" t="s">
        <v>1140</v>
      </c>
      <c r="D24" s="129" t="str">
        <f t="array" ref="D24">XLOOKUP(C24,'DS ST'!A:A,'DS ST'!B:B)</f>
        <v>CHR</v>
      </c>
      <c r="E24" s="94" t="str">
        <f t="array" ref="E24">XLOOKUP($F24,'GIÁ'!$A:$A,'GIÁ'!$E:$E)</f>
        <v>MÁT</v>
      </c>
      <c r="F24" s="94">
        <v>8.936049693892E12</v>
      </c>
      <c r="G24" s="95" t="s">
        <v>2242</v>
      </c>
      <c r="H24" s="95" t="s">
        <v>57</v>
      </c>
      <c r="I24" s="96">
        <v>1.0</v>
      </c>
      <c r="J24" s="96">
        <v>0.0</v>
      </c>
      <c r="K24" s="98">
        <f t="shared" si="4"/>
        <v>1</v>
      </c>
      <c r="L24" s="99" t="s">
        <v>3411</v>
      </c>
      <c r="M24" s="100" t="s">
        <v>3544</v>
      </c>
      <c r="N24" s="101" t="s">
        <v>3545</v>
      </c>
      <c r="O24" s="128"/>
      <c r="P24" s="100">
        <v>1.0</v>
      </c>
      <c r="Q24" s="103">
        <f t="shared" si="5"/>
        <v>0</v>
      </c>
      <c r="R24" s="104" t="s">
        <v>3547</v>
      </c>
      <c r="S24" s="105"/>
      <c r="T24" s="106"/>
      <c r="U24" s="107"/>
      <c r="V24" s="108" t="s">
        <v>756</v>
      </c>
      <c r="W24" s="109" t="s">
        <v>1908</v>
      </c>
      <c r="X24" s="110" t="str">
        <f t="shared" si="6"/>
        <v/>
      </c>
      <c r="Y24" s="110" t="str">
        <f t="shared" si="7"/>
        <v>Siêu thị</v>
      </c>
      <c r="Z24" s="139" t="str">
        <f t="shared" si="17"/>
        <v/>
      </c>
      <c r="AA24" s="109" t="s">
        <v>802</v>
      </c>
      <c r="AB24" s="140"/>
      <c r="AC24" s="141"/>
      <c r="AD24" s="113"/>
      <c r="AE24" s="127"/>
      <c r="AF24" s="113"/>
      <c r="AG24" s="114" t="str">
        <f t="array" ref="AG24">XLOOKUP(F24,'CLV2'!A:A,'CLV2'!E:E)</f>
        <v>2.VEGETABLES</v>
      </c>
      <c r="AH24" s="115" t="str">
        <f t="array" ref="AH24">XLOOKUP(F24,'CLV2'!A:A,'CLV2'!F:F)</f>
        <v>3.LETTUCE, SNACKABLES</v>
      </c>
      <c r="AI24" s="115" t="str">
        <f t="shared" si="8"/>
        <v>Pack</v>
      </c>
      <c r="AJ24" s="116">
        <f t="shared" si="9"/>
        <v>1</v>
      </c>
      <c r="AK24" s="117" t="str">
        <f t="array" ref="AK24">XLOOKUP(F24,'GIÁ'!A:A,'GIÁ'!D:D)</f>
        <v>20378.31</v>
      </c>
      <c r="AL24" s="118">
        <f t="shared" si="10"/>
        <v>20378.31</v>
      </c>
      <c r="AM24" s="118">
        <f t="shared" si="11"/>
        <v>0</v>
      </c>
      <c r="AN24" s="119">
        <f t="shared" si="12"/>
        <v>20378.31</v>
      </c>
      <c r="AO24" s="118">
        <f t="shared" si="13"/>
        <v>0</v>
      </c>
      <c r="AP24" s="121">
        <f t="shared" si="14"/>
        <v>0</v>
      </c>
      <c r="AQ24" s="122"/>
      <c r="AR24" s="119"/>
    </row>
    <row r="25" ht="22.5" customHeight="1">
      <c r="A25" s="89">
        <v>46231.0</v>
      </c>
      <c r="B25" s="90">
        <v>0.5326388888888889</v>
      </c>
      <c r="C25" s="91" t="s">
        <v>1140</v>
      </c>
      <c r="D25" s="129" t="str">
        <f t="array" ref="D25">XLOOKUP(C25,'DS ST'!A:A,'DS ST'!B:B)</f>
        <v>CHR</v>
      </c>
      <c r="E25" s="94" t="str">
        <f t="array" ref="E25">XLOOKUP($F25,'GIÁ'!$A:$A,'GIÁ'!$E:$E)</f>
        <v>MÁT</v>
      </c>
      <c r="F25" s="94">
        <v>8.936049694271E12</v>
      </c>
      <c r="G25" s="95" t="s">
        <v>1986</v>
      </c>
      <c r="H25" s="95" t="s">
        <v>1539</v>
      </c>
      <c r="I25" s="96">
        <v>1.0</v>
      </c>
      <c r="J25" s="96">
        <v>0.0</v>
      </c>
      <c r="K25" s="98">
        <f t="shared" si="4"/>
        <v>1</v>
      </c>
      <c r="L25" s="99" t="s">
        <v>3411</v>
      </c>
      <c r="M25" s="100" t="s">
        <v>3544</v>
      </c>
      <c r="N25" s="101" t="s">
        <v>3545</v>
      </c>
      <c r="O25" s="128"/>
      <c r="P25" s="100">
        <v>1.0</v>
      </c>
      <c r="Q25" s="103">
        <f t="shared" si="5"/>
        <v>0</v>
      </c>
      <c r="R25" s="104" t="s">
        <v>3547</v>
      </c>
      <c r="S25" s="105"/>
      <c r="T25" s="106"/>
      <c r="U25" s="107"/>
      <c r="V25" s="108" t="s">
        <v>756</v>
      </c>
      <c r="W25" s="109" t="s">
        <v>1908</v>
      </c>
      <c r="X25" s="110" t="str">
        <f t="shared" si="6"/>
        <v/>
      </c>
      <c r="Y25" s="110" t="str">
        <f t="shared" si="7"/>
        <v>Siêu thị</v>
      </c>
      <c r="Z25" s="139" t="str">
        <f t="shared" si="17"/>
        <v/>
      </c>
      <c r="AA25" s="109" t="s">
        <v>802</v>
      </c>
      <c r="AB25" s="140"/>
      <c r="AC25" s="141"/>
      <c r="AD25" s="113"/>
      <c r="AE25" s="127"/>
      <c r="AF25" s="113"/>
      <c r="AG25" s="114" t="str">
        <f t="array" ref="AG25">XLOOKUP(F25,'CLV2'!A:A,'CLV2'!E:E)</f>
        <v>2.VEGETABLES</v>
      </c>
      <c r="AH25" s="115" t="str">
        <f t="array" ref="AH25">XLOOKUP(F25,'CLV2'!A:A,'CLV2'!F:F)</f>
        <v>3.PROCESSED VEGGIES</v>
      </c>
      <c r="AI25" s="115" t="str">
        <f t="shared" si="8"/>
        <v>Pack</v>
      </c>
      <c r="AJ25" s="116">
        <f t="shared" si="9"/>
        <v>1</v>
      </c>
      <c r="AK25" s="117" t="str">
        <f t="array" ref="AK25">XLOOKUP(F25,'GIÁ'!A:A,'GIÁ'!D:D)</f>
        <v>14698.02</v>
      </c>
      <c r="AL25" s="118">
        <f t="shared" si="10"/>
        <v>14698.02</v>
      </c>
      <c r="AM25" s="118">
        <f t="shared" si="11"/>
        <v>0</v>
      </c>
      <c r="AN25" s="119">
        <f t="shared" si="12"/>
        <v>14698.02</v>
      </c>
      <c r="AO25" s="118">
        <f t="shared" si="13"/>
        <v>0</v>
      </c>
      <c r="AP25" s="121">
        <f t="shared" si="14"/>
        <v>0</v>
      </c>
      <c r="AQ25" s="122"/>
      <c r="AR25" s="119"/>
    </row>
    <row r="26" ht="22.5" customHeight="1">
      <c r="A26" s="89">
        <v>46231.0</v>
      </c>
      <c r="B26" s="90">
        <v>0.5326388888888889</v>
      </c>
      <c r="C26" s="91" t="s">
        <v>1140</v>
      </c>
      <c r="D26" s="129" t="str">
        <f t="array" ref="D26">XLOOKUP(C26,'DS ST'!A:A,'DS ST'!B:B)</f>
        <v>CHR</v>
      </c>
      <c r="E26" s="94" t="str">
        <f t="array" ref="E26">XLOOKUP($F26,'GIÁ'!$A:$A,'GIÁ'!$E:$E)</f>
        <v>MÁT</v>
      </c>
      <c r="F26" s="94">
        <v>8.935019503216E12</v>
      </c>
      <c r="G26" s="95" t="s">
        <v>1821</v>
      </c>
      <c r="H26" s="95" t="s">
        <v>224</v>
      </c>
      <c r="I26" s="96">
        <v>2.0</v>
      </c>
      <c r="J26" s="96">
        <v>0.0</v>
      </c>
      <c r="K26" s="98">
        <f t="shared" si="4"/>
        <v>2</v>
      </c>
      <c r="L26" s="99" t="s">
        <v>3411</v>
      </c>
      <c r="M26" s="100" t="s">
        <v>3544</v>
      </c>
      <c r="N26" s="101" t="s">
        <v>3545</v>
      </c>
      <c r="O26" s="128"/>
      <c r="P26" s="100">
        <v>2.0</v>
      </c>
      <c r="Q26" s="103">
        <f t="shared" si="5"/>
        <v>0</v>
      </c>
      <c r="R26" s="104" t="s">
        <v>3547</v>
      </c>
      <c r="S26" s="105"/>
      <c r="T26" s="106"/>
      <c r="U26" s="107"/>
      <c r="V26" s="108" t="s">
        <v>756</v>
      </c>
      <c r="W26" s="109" t="s">
        <v>1908</v>
      </c>
      <c r="X26" s="110" t="str">
        <f t="shared" si="6"/>
        <v/>
      </c>
      <c r="Y26" s="110" t="str">
        <f t="shared" si="7"/>
        <v>Siêu thị</v>
      </c>
      <c r="Z26" s="139" t="str">
        <f t="shared" si="17"/>
        <v/>
      </c>
      <c r="AA26" s="109" t="s">
        <v>802</v>
      </c>
      <c r="AB26" s="140"/>
      <c r="AC26" s="141"/>
      <c r="AD26" s="113"/>
      <c r="AE26" s="127"/>
      <c r="AF26" s="113"/>
      <c r="AG26" s="114" t="str">
        <f t="array" ref="AG26">XLOOKUP(F26,'CLV2'!A:A,'CLV2'!E:E)</f>
        <v>2.CHILLED FOODS</v>
      </c>
      <c r="AH26" s="115" t="str">
        <f t="array" ref="AH26">XLOOKUP(F26,'CLV2'!A:A,'CLV2'!F:F)</f>
        <v>3.HAM AND SAUSAGES</v>
      </c>
      <c r="AI26" s="115" t="str">
        <f t="shared" si="8"/>
        <v>Pack</v>
      </c>
      <c r="AJ26" s="116">
        <f t="shared" si="9"/>
        <v>1</v>
      </c>
      <c r="AK26" s="117" t="str">
        <f t="array" ref="AK26">XLOOKUP(F26,'GIÁ'!A:A,'GIÁ'!D:D)</f>
        <v>30395.96</v>
      </c>
      <c r="AL26" s="118">
        <f t="shared" si="10"/>
        <v>60791.92</v>
      </c>
      <c r="AM26" s="118">
        <f t="shared" si="11"/>
        <v>0</v>
      </c>
      <c r="AN26" s="119">
        <f t="shared" si="12"/>
        <v>60791.92</v>
      </c>
      <c r="AO26" s="118">
        <f t="shared" si="13"/>
        <v>0</v>
      </c>
      <c r="AP26" s="121">
        <f t="shared" si="14"/>
        <v>0</v>
      </c>
      <c r="AQ26" s="122"/>
      <c r="AR26" s="119"/>
    </row>
    <row r="27" ht="22.5" customHeight="1">
      <c r="A27" s="89">
        <v>46231.0</v>
      </c>
      <c r="B27" s="90">
        <v>0.5326388888888889</v>
      </c>
      <c r="C27" s="91" t="s">
        <v>1140</v>
      </c>
      <c r="D27" s="129" t="str">
        <f t="array" ref="D27">XLOOKUP(C27,'DS ST'!A:A,'DS ST'!B:B)</f>
        <v>CHR</v>
      </c>
      <c r="E27" s="94" t="str">
        <f t="array" ref="E27">XLOOKUP($F27,'GIÁ'!$A:$A,'GIÁ'!$E:$E)</f>
        <v>MÁT</v>
      </c>
      <c r="F27" s="94">
        <v>8.888319823099E12</v>
      </c>
      <c r="G27" s="95" t="s">
        <v>1546</v>
      </c>
      <c r="H27" s="95" t="s">
        <v>57</v>
      </c>
      <c r="I27" s="96">
        <v>1.0</v>
      </c>
      <c r="J27" s="96">
        <v>0.0</v>
      </c>
      <c r="K27" s="98">
        <f t="shared" si="4"/>
        <v>1</v>
      </c>
      <c r="L27" s="99" t="s">
        <v>3411</v>
      </c>
      <c r="M27" s="100" t="s">
        <v>3544</v>
      </c>
      <c r="N27" s="101" t="s">
        <v>3545</v>
      </c>
      <c r="O27" s="128"/>
      <c r="P27" s="100">
        <v>1.0</v>
      </c>
      <c r="Q27" s="103">
        <f t="shared" si="5"/>
        <v>0</v>
      </c>
      <c r="R27" s="104" t="s">
        <v>3547</v>
      </c>
      <c r="S27" s="105"/>
      <c r="T27" s="106"/>
      <c r="U27" s="107"/>
      <c r="V27" s="108" t="s">
        <v>756</v>
      </c>
      <c r="W27" s="109" t="s">
        <v>1908</v>
      </c>
      <c r="X27" s="110" t="str">
        <f t="shared" si="6"/>
        <v/>
      </c>
      <c r="Y27" s="110" t="str">
        <f t="shared" si="7"/>
        <v>Siêu thị</v>
      </c>
      <c r="Z27" s="139" t="str">
        <f t="shared" si="17"/>
        <v/>
      </c>
      <c r="AA27" s="109" t="s">
        <v>802</v>
      </c>
      <c r="AB27" s="140"/>
      <c r="AC27" s="141"/>
      <c r="AD27" s="113"/>
      <c r="AE27" s="127"/>
      <c r="AF27" s="113"/>
      <c r="AG27" s="114" t="str">
        <f t="array" ref="AG27">XLOOKUP(F27,'CLV2'!A:A,'CLV2'!E:E)</f>
        <v>2.VEGETABLES</v>
      </c>
      <c r="AH27" s="115" t="str">
        <f t="array" ref="AH27">XLOOKUP(F27,'CLV2'!A:A,'CLV2'!F:F)</f>
        <v>3.MUSHROOM</v>
      </c>
      <c r="AI27" s="115" t="str">
        <f t="shared" si="8"/>
        <v>Pack</v>
      </c>
      <c r="AJ27" s="116">
        <f t="shared" si="9"/>
        <v>1</v>
      </c>
      <c r="AK27" s="117" t="str">
        <f t="array" ref="AK27">XLOOKUP(F27,'GIÁ'!A:A,'GIÁ'!D:D)</f>
        <v>41000.00</v>
      </c>
      <c r="AL27" s="118">
        <f t="shared" si="10"/>
        <v>41000</v>
      </c>
      <c r="AM27" s="118">
        <f t="shared" si="11"/>
        <v>0</v>
      </c>
      <c r="AN27" s="119">
        <f t="shared" si="12"/>
        <v>41000</v>
      </c>
      <c r="AO27" s="118">
        <f t="shared" si="13"/>
        <v>0</v>
      </c>
      <c r="AP27" s="121">
        <f t="shared" si="14"/>
        <v>0</v>
      </c>
      <c r="AQ27" s="122"/>
      <c r="AR27" s="119"/>
    </row>
    <row r="28" ht="22.5" customHeight="1">
      <c r="A28" s="89">
        <v>46231.0</v>
      </c>
      <c r="B28" s="90">
        <v>0.5326388888888889</v>
      </c>
      <c r="C28" s="91" t="s">
        <v>1140</v>
      </c>
      <c r="D28" s="129" t="str">
        <f t="array" ref="D28">XLOOKUP(C28,'DS ST'!A:A,'DS ST'!B:B)</f>
        <v>CHR</v>
      </c>
      <c r="E28" s="94" t="str">
        <f t="array" ref="E28">XLOOKUP($F28,'GIÁ'!$A:$A,'GIÁ'!$E:$E)</f>
        <v>MÁT</v>
      </c>
      <c r="F28" s="94">
        <v>8.938502525351E12</v>
      </c>
      <c r="G28" s="95" t="s">
        <v>2829</v>
      </c>
      <c r="H28" s="95" t="s">
        <v>224</v>
      </c>
      <c r="I28" s="96">
        <v>3.0</v>
      </c>
      <c r="J28" s="96">
        <v>0.0</v>
      </c>
      <c r="K28" s="98">
        <f t="shared" si="4"/>
        <v>3</v>
      </c>
      <c r="L28" s="99" t="s">
        <v>3411</v>
      </c>
      <c r="M28" s="100" t="s">
        <v>3544</v>
      </c>
      <c r="N28" s="101" t="s">
        <v>3545</v>
      </c>
      <c r="O28" s="128"/>
      <c r="P28" s="100">
        <v>3.0</v>
      </c>
      <c r="Q28" s="103">
        <f t="shared" si="5"/>
        <v>0</v>
      </c>
      <c r="R28" s="104" t="s">
        <v>3546</v>
      </c>
      <c r="S28" s="105"/>
      <c r="T28" s="106"/>
      <c r="U28" s="107"/>
      <c r="V28" s="108" t="s">
        <v>756</v>
      </c>
      <c r="W28" s="109" t="s">
        <v>1908</v>
      </c>
      <c r="X28" s="110" t="str">
        <f t="shared" si="6"/>
        <v/>
      </c>
      <c r="Y28" s="110" t="str">
        <f t="shared" si="7"/>
        <v>Siêu thị</v>
      </c>
      <c r="Z28" s="139" t="str">
        <f t="shared" si="17"/>
        <v/>
      </c>
      <c r="AA28" s="109" t="s">
        <v>802</v>
      </c>
      <c r="AB28" s="140"/>
      <c r="AC28" s="141"/>
      <c r="AD28" s="113"/>
      <c r="AE28" s="127"/>
      <c r="AF28" s="113"/>
      <c r="AG28" s="114" t="str">
        <f t="array" ref="AG28">XLOOKUP(F28,'CLV2'!A:A,'CLV2'!E:E)</f>
        <v>2.DELICA</v>
      </c>
      <c r="AH28" s="115" t="str">
        <f t="array" ref="AH28">XLOOKUP(F28,'CLV2'!A:A,'CLV2'!F:F)</f>
        <v>3.COLD AND HOT DELICA</v>
      </c>
      <c r="AI28" s="115" t="str">
        <f t="shared" si="8"/>
        <v>Pack</v>
      </c>
      <c r="AJ28" s="116">
        <f t="shared" si="9"/>
        <v>1</v>
      </c>
      <c r="AK28" s="117" t="str">
        <f t="array" ref="AK28">XLOOKUP(F28,'GIÁ'!A:A,'GIÁ'!D:D)</f>
        <v>77776.00</v>
      </c>
      <c r="AL28" s="118">
        <f t="shared" si="10"/>
        <v>233328</v>
      </c>
      <c r="AM28" s="118">
        <f t="shared" si="11"/>
        <v>0</v>
      </c>
      <c r="AN28" s="119">
        <f t="shared" si="12"/>
        <v>233328</v>
      </c>
      <c r="AO28" s="118">
        <f t="shared" si="13"/>
        <v>0</v>
      </c>
      <c r="AP28" s="121">
        <f t="shared" si="14"/>
        <v>0</v>
      </c>
      <c r="AQ28" s="122"/>
      <c r="AR28" s="119"/>
    </row>
    <row r="29" ht="22.5" customHeight="1">
      <c r="A29" s="89">
        <v>46231.0</v>
      </c>
      <c r="B29" s="90">
        <v>0.5048611111111111</v>
      </c>
      <c r="C29" s="91" t="s">
        <v>1118</v>
      </c>
      <c r="D29" s="129" t="str">
        <f t="array" ref="D29">XLOOKUP(C29,'DS ST'!A:A,'DS ST'!B:B)</f>
        <v>BCG</v>
      </c>
      <c r="E29" s="94" t="str">
        <f t="array" ref="E29">XLOOKUP($F29,'GIÁ'!$A:$A,'GIÁ'!$E:$E)</f>
        <v>MÁT</v>
      </c>
      <c r="F29" s="94">
        <v>8.936183060833E12</v>
      </c>
      <c r="G29" s="95" t="s">
        <v>2577</v>
      </c>
      <c r="H29" s="95" t="s">
        <v>224</v>
      </c>
      <c r="I29" s="96">
        <v>1.0</v>
      </c>
      <c r="J29" s="96">
        <v>0.0</v>
      </c>
      <c r="K29" s="98">
        <f t="shared" si="4"/>
        <v>1</v>
      </c>
      <c r="L29" s="99" t="s">
        <v>3548</v>
      </c>
      <c r="M29" s="100" t="s">
        <v>3549</v>
      </c>
      <c r="N29" s="101" t="s">
        <v>3550</v>
      </c>
      <c r="O29" s="128"/>
      <c r="P29" s="100"/>
      <c r="Q29" s="103">
        <f t="shared" si="5"/>
        <v>1</v>
      </c>
      <c r="R29" s="104"/>
      <c r="S29" s="105"/>
      <c r="T29" s="106"/>
      <c r="U29" s="107"/>
      <c r="V29" s="108" t="s">
        <v>756</v>
      </c>
      <c r="W29" s="109" t="s">
        <v>1312</v>
      </c>
      <c r="X29" s="110" t="str">
        <f t="shared" si="6"/>
        <v/>
      </c>
      <c r="Y29" s="110" t="str">
        <f t="shared" si="7"/>
        <v/>
      </c>
      <c r="Z29" s="139" t="str">
        <f t="shared" si="17"/>
        <v>Chưa xác định</v>
      </c>
      <c r="AA29" s="109" t="s">
        <v>802</v>
      </c>
      <c r="AB29" s="140"/>
      <c r="AC29" s="141"/>
      <c r="AD29" s="113"/>
      <c r="AE29" s="127"/>
      <c r="AF29" s="113"/>
      <c r="AG29" s="114" t="str">
        <f t="array" ref="AG29">XLOOKUP(F29,'CLV2'!A:A,'CLV2'!E:E)</f>
        <v>2.DELICA</v>
      </c>
      <c r="AH29" s="115" t="str">
        <f t="array" ref="AH29">XLOOKUP(F29,'CLV2'!A:A,'CLV2'!F:F)</f>
        <v>3.COLD AND HOT DELICA</v>
      </c>
      <c r="AI29" s="115" t="str">
        <f t="shared" si="8"/>
        <v>Pack</v>
      </c>
      <c r="AJ29" s="116">
        <f t="shared" si="9"/>
        <v>1</v>
      </c>
      <c r="AK29" s="117" t="str">
        <f t="array" ref="AK29">XLOOKUP(F29,'GIÁ'!A:A,'GIÁ'!D:D)</f>
        <v>10687.57</v>
      </c>
      <c r="AL29" s="118">
        <f t="shared" si="10"/>
        <v>10687.57</v>
      </c>
      <c r="AM29" s="118">
        <f t="shared" si="11"/>
        <v>0</v>
      </c>
      <c r="AN29" s="119">
        <f t="shared" si="12"/>
        <v>0</v>
      </c>
      <c r="AO29" s="118">
        <f t="shared" si="13"/>
        <v>0</v>
      </c>
      <c r="AP29" s="121">
        <f t="shared" si="14"/>
        <v>10687.57</v>
      </c>
      <c r="AQ29" s="122"/>
      <c r="AR29" s="119"/>
    </row>
    <row r="30" ht="22.5" customHeight="1">
      <c r="A30" s="89">
        <v>46231.0</v>
      </c>
      <c r="B30" s="90">
        <v>0.5020833333333333</v>
      </c>
      <c r="C30" s="91" t="s">
        <v>1032</v>
      </c>
      <c r="D30" s="92" t="str">
        <f t="array" ref="D30">XLOOKUP(C30,'DS ST'!A:A,'DS ST'!B:B)</f>
        <v>A214</v>
      </c>
      <c r="E30" s="94" t="str">
        <f t="array" ref="E30">XLOOKUP($F30,'GIÁ'!$A:$A,'GIÁ'!$E:$E)</f>
        <v>MÁT</v>
      </c>
      <c r="F30" s="94">
        <v>8.934673303521E12</v>
      </c>
      <c r="G30" s="95" t="s">
        <v>1610</v>
      </c>
      <c r="H30" s="95" t="s">
        <v>1197</v>
      </c>
      <c r="I30" s="96">
        <v>36.0</v>
      </c>
      <c r="J30" s="96">
        <v>30.0</v>
      </c>
      <c r="K30" s="98">
        <f t="shared" si="4"/>
        <v>6</v>
      </c>
      <c r="L30" s="99" t="s">
        <v>3551</v>
      </c>
      <c r="M30" s="100" t="s">
        <v>3552</v>
      </c>
      <c r="N30" s="101" t="s">
        <v>3553</v>
      </c>
      <c r="O30" s="128"/>
      <c r="P30" s="100"/>
      <c r="Q30" s="103">
        <f t="shared" si="5"/>
        <v>6</v>
      </c>
      <c r="R30" s="104"/>
      <c r="S30" s="105"/>
      <c r="T30" s="106"/>
      <c r="U30" s="107"/>
      <c r="V30" s="108" t="s">
        <v>756</v>
      </c>
      <c r="W30" s="109" t="s">
        <v>1312</v>
      </c>
      <c r="X30" s="110" t="str">
        <f t="shared" si="6"/>
        <v/>
      </c>
      <c r="Y30" s="110" t="str">
        <f t="shared" si="7"/>
        <v/>
      </c>
      <c r="Z30" s="109" t="s">
        <v>797</v>
      </c>
      <c r="AA30" s="109" t="s">
        <v>802</v>
      </c>
      <c r="AB30" s="143" t="s">
        <v>3554</v>
      </c>
      <c r="AC30" s="108" t="s">
        <v>3555</v>
      </c>
      <c r="AD30" s="144" t="s">
        <v>3556</v>
      </c>
      <c r="AE30" s="127"/>
      <c r="AF30" s="113"/>
      <c r="AG30" s="114" t="str">
        <f t="array" ref="AG30">XLOOKUP(F30,'CLV2'!A:A,'CLV2'!E:E)</f>
        <v>2.DAIRY</v>
      </c>
      <c r="AH30" s="115" t="str">
        <f t="array" ref="AH30">XLOOKUP(F30,'CLV2'!A:A,'CLV2'!F:F)</f>
        <v>3.DRINKING YOGURT</v>
      </c>
      <c r="AI30" s="115" t="str">
        <f t="shared" si="8"/>
        <v>Pack</v>
      </c>
      <c r="AJ30" s="116">
        <f t="shared" si="9"/>
        <v>0.1666666667</v>
      </c>
      <c r="AK30" s="117" t="str">
        <f t="array" ref="AK30">XLOOKUP(F30,'GIÁ'!A:A,'GIÁ'!D:D)</f>
        <v>25770.04</v>
      </c>
      <c r="AL30" s="118">
        <f t="shared" si="10"/>
        <v>154620.24</v>
      </c>
      <c r="AM30" s="118">
        <f t="shared" si="11"/>
        <v>0</v>
      </c>
      <c r="AN30" s="119">
        <f t="shared" si="12"/>
        <v>0</v>
      </c>
      <c r="AO30" s="118">
        <f t="shared" si="13"/>
        <v>154620.24</v>
      </c>
      <c r="AP30" s="121">
        <f t="shared" si="14"/>
        <v>0</v>
      </c>
      <c r="AQ30" s="122"/>
      <c r="AR30" s="119"/>
    </row>
    <row r="31" ht="22.5" customHeight="1">
      <c r="A31" s="89">
        <v>46231.0</v>
      </c>
      <c r="B31" s="90">
        <v>0.5020833333333333</v>
      </c>
      <c r="C31" s="91" t="s">
        <v>1032</v>
      </c>
      <c r="D31" s="92" t="str">
        <f t="array" ref="D31">XLOOKUP(C31,'DS ST'!A:A,'DS ST'!B:B)</f>
        <v>A214</v>
      </c>
      <c r="E31" s="94" t="str">
        <f t="array" ref="E31">XLOOKUP($F31,'GIÁ'!$A:$A,'GIÁ'!$E:$E)</f>
        <v>MÁT</v>
      </c>
      <c r="F31" s="94">
        <v>8.935058921446E12</v>
      </c>
      <c r="G31" s="95" t="s">
        <v>1849</v>
      </c>
      <c r="H31" s="95" t="s">
        <v>224</v>
      </c>
      <c r="I31" s="96">
        <v>2.0</v>
      </c>
      <c r="J31" s="96">
        <v>1.0</v>
      </c>
      <c r="K31" s="98">
        <f t="shared" si="4"/>
        <v>1</v>
      </c>
      <c r="L31" s="99" t="s">
        <v>3551</v>
      </c>
      <c r="M31" s="100" t="s">
        <v>3557</v>
      </c>
      <c r="N31" s="101" t="s">
        <v>3558</v>
      </c>
      <c r="O31" s="128"/>
      <c r="P31" s="100"/>
      <c r="Q31" s="103">
        <f t="shared" si="5"/>
        <v>1</v>
      </c>
      <c r="R31" s="104"/>
      <c r="S31" s="105"/>
      <c r="T31" s="106"/>
      <c r="U31" s="107"/>
      <c r="V31" s="108" t="s">
        <v>756</v>
      </c>
      <c r="W31" s="109" t="s">
        <v>1312</v>
      </c>
      <c r="X31" s="110" t="str">
        <f t="shared" si="6"/>
        <v/>
      </c>
      <c r="Y31" s="110" t="str">
        <f t="shared" si="7"/>
        <v/>
      </c>
      <c r="Z31" s="109" t="s">
        <v>797</v>
      </c>
      <c r="AA31" s="109" t="s">
        <v>802</v>
      </c>
      <c r="AB31" s="143" t="s">
        <v>3554</v>
      </c>
      <c r="AC31" s="108" t="s">
        <v>3555</v>
      </c>
      <c r="AD31" s="144" t="s">
        <v>3556</v>
      </c>
      <c r="AE31" s="127"/>
      <c r="AF31" s="113"/>
      <c r="AG31" s="114" t="str">
        <f t="array" ref="AG31">XLOOKUP(F31,'CLV2'!A:A,'CLV2'!E:E)</f>
        <v>2.CHILLED FOODS</v>
      </c>
      <c r="AH31" s="115" t="str">
        <f t="array" ref="AH31">XLOOKUP(F31,'CLV2'!A:A,'CLV2'!F:F)</f>
        <v>3.HAM AND SAUSAGES</v>
      </c>
      <c r="AI31" s="115" t="str">
        <f t="shared" si="8"/>
        <v>Pack</v>
      </c>
      <c r="AJ31" s="116">
        <f t="shared" si="9"/>
        <v>0.5</v>
      </c>
      <c r="AK31" s="117" t="str">
        <f t="array" ref="AK31">XLOOKUP(F31,'GIÁ'!A:A,'GIÁ'!D:D)</f>
        <v>29041.52</v>
      </c>
      <c r="AL31" s="118">
        <f t="shared" si="10"/>
        <v>29041.52</v>
      </c>
      <c r="AM31" s="118">
        <f t="shared" si="11"/>
        <v>0</v>
      </c>
      <c r="AN31" s="119">
        <f t="shared" si="12"/>
        <v>0</v>
      </c>
      <c r="AO31" s="118">
        <f t="shared" si="13"/>
        <v>29041.52</v>
      </c>
      <c r="AP31" s="121">
        <f t="shared" si="14"/>
        <v>0</v>
      </c>
      <c r="AQ31" s="122"/>
      <c r="AR31" s="119"/>
    </row>
    <row r="32" ht="22.5" customHeight="1">
      <c r="A32" s="89">
        <v>46231.0</v>
      </c>
      <c r="B32" s="90">
        <v>0.5020833333333333</v>
      </c>
      <c r="C32" s="91" t="s">
        <v>1032</v>
      </c>
      <c r="D32" s="92" t="str">
        <f t="array" ref="D32">XLOOKUP(C32,'DS ST'!A:A,'DS ST'!B:B)</f>
        <v>A214</v>
      </c>
      <c r="E32" s="94" t="str">
        <f t="array" ref="E32">XLOOKUP($F32,'GIÁ'!$A:$A,'GIÁ'!$E:$E)</f>
        <v>MÁT</v>
      </c>
      <c r="F32" s="94">
        <v>8.936176751014E12</v>
      </c>
      <c r="G32" s="95" t="s">
        <v>1089</v>
      </c>
      <c r="H32" s="95" t="s">
        <v>667</v>
      </c>
      <c r="I32" s="96">
        <v>4.0</v>
      </c>
      <c r="J32" s="96">
        <v>3.0</v>
      </c>
      <c r="K32" s="98">
        <f t="shared" si="4"/>
        <v>1</v>
      </c>
      <c r="L32" s="99" t="s">
        <v>3551</v>
      </c>
      <c r="M32" s="100" t="s">
        <v>3559</v>
      </c>
      <c r="N32" s="101" t="s">
        <v>3560</v>
      </c>
      <c r="O32" s="128"/>
      <c r="P32" s="100"/>
      <c r="Q32" s="103">
        <f t="shared" si="5"/>
        <v>1</v>
      </c>
      <c r="R32" s="104"/>
      <c r="S32" s="105"/>
      <c r="T32" s="106"/>
      <c r="U32" s="107"/>
      <c r="V32" s="108" t="s">
        <v>756</v>
      </c>
      <c r="W32" s="109" t="s">
        <v>1312</v>
      </c>
      <c r="X32" s="110" t="str">
        <f t="shared" si="6"/>
        <v/>
      </c>
      <c r="Y32" s="110" t="str">
        <f t="shared" si="7"/>
        <v/>
      </c>
      <c r="Z32" s="109" t="s">
        <v>797</v>
      </c>
      <c r="AA32" s="109" t="s">
        <v>802</v>
      </c>
      <c r="AB32" s="143" t="s">
        <v>3554</v>
      </c>
      <c r="AC32" s="108" t="s">
        <v>3555</v>
      </c>
      <c r="AD32" s="144" t="s">
        <v>3556</v>
      </c>
      <c r="AE32" s="127"/>
      <c r="AF32" s="113"/>
      <c r="AG32" s="114" t="str">
        <f t="array" ref="AG32">XLOOKUP(F32,'CLV2'!A:A,'CLV2'!E:E)</f>
        <v>2.DELICA</v>
      </c>
      <c r="AH32" s="115" t="str">
        <f t="array" ref="AH32">XLOOKUP(F32,'CLV2'!A:A,'CLV2'!F:F)</f>
        <v>3.DESSERTS</v>
      </c>
      <c r="AI32" s="115" t="str">
        <f t="shared" si="8"/>
        <v>Pack</v>
      </c>
      <c r="AJ32" s="116">
        <f t="shared" si="9"/>
        <v>0.25</v>
      </c>
      <c r="AK32" s="117" t="str">
        <f t="array" ref="AK32">XLOOKUP(F32,'GIÁ'!A:A,'GIÁ'!D:D)</f>
        <v>6650.00</v>
      </c>
      <c r="AL32" s="118">
        <f t="shared" si="10"/>
        <v>6650</v>
      </c>
      <c r="AM32" s="118">
        <f t="shared" si="11"/>
        <v>0</v>
      </c>
      <c r="AN32" s="119">
        <f t="shared" si="12"/>
        <v>0</v>
      </c>
      <c r="AO32" s="118">
        <f t="shared" si="13"/>
        <v>6650</v>
      </c>
      <c r="AP32" s="121">
        <f t="shared" si="14"/>
        <v>0</v>
      </c>
      <c r="AQ32" s="122"/>
      <c r="AR32" s="119"/>
    </row>
    <row r="33" ht="22.5" customHeight="1">
      <c r="A33" s="89">
        <v>46231.0</v>
      </c>
      <c r="B33" s="90">
        <v>0.5506944444444445</v>
      </c>
      <c r="C33" s="91" t="s">
        <v>1501</v>
      </c>
      <c r="D33" s="129" t="str">
        <f t="array" ref="D33">XLOOKUP(C33,'DS ST'!A:A,'DS ST'!B:B)</f>
        <v>OPS</v>
      </c>
      <c r="E33" s="94" t="str">
        <f t="array" ref="E33">XLOOKUP($F33,'GIÁ'!$A:$A,'GIÁ'!$E:$E)</f>
        <v>MÁT</v>
      </c>
      <c r="F33" s="94">
        <v>11751.0</v>
      </c>
      <c r="G33" s="95" t="s">
        <v>1045</v>
      </c>
      <c r="H33" s="95" t="s">
        <v>75</v>
      </c>
      <c r="I33" s="96">
        <v>1.0</v>
      </c>
      <c r="J33" s="96">
        <v>0.0</v>
      </c>
      <c r="K33" s="98">
        <f t="shared" si="4"/>
        <v>1</v>
      </c>
      <c r="L33" s="99" t="s">
        <v>3561</v>
      </c>
      <c r="M33" s="100" t="s">
        <v>3562</v>
      </c>
      <c r="N33" s="101" t="s">
        <v>3563</v>
      </c>
      <c r="O33" s="128"/>
      <c r="P33" s="100"/>
      <c r="Q33" s="103">
        <f t="shared" si="5"/>
        <v>1</v>
      </c>
      <c r="R33" s="104"/>
      <c r="S33" s="105" t="s">
        <v>14</v>
      </c>
      <c r="T33" s="106" t="s">
        <v>3564</v>
      </c>
      <c r="U33" s="107" t="s">
        <v>2837</v>
      </c>
      <c r="V33" s="108" t="s">
        <v>756</v>
      </c>
      <c r="W33" s="109" t="s">
        <v>2842</v>
      </c>
      <c r="X33" s="110" t="str">
        <f t="shared" si="6"/>
        <v/>
      </c>
      <c r="Y33" s="110" t="str">
        <f t="shared" si="7"/>
        <v/>
      </c>
      <c r="Z33" s="139" t="str">
        <f t="shared" ref="Z33:Z93" si="18">IF(N(Q33)&lt;=0,"",IF(ISNUMBER(SEARCH("Thiếu kiện",V33)),"Kho đông mát",IF(AND(N(Q33)&gt;0,N(P33)&gt;0,OR(ISNUMBER(SEARCH("Hình KDB",U33)),ISNUMBER(SEARCH("Hình tele",U33)),ISNUMBER(SEARCH("sai code",U33)),ISNUMBER(SEARCH("ST nhận",U33)))),"Kho đông mát",IF(AND(W33="DC giao thiếu",OR(ISNUMBER(SEARCH("Hình KDB",U33)),ISNUMBER(SEARCH("Hình tele",U33)),ISNUMBER(SEARCH("sai code",U33)))),"Kho đông mát",IF(W33="DC giao thiếu","Chưa xác định",IF(AND(W33="DC pick sai",OR(ISNUMBER(SEARCH("Hình KDB",U33)),ISNUMBER(SEARCH("Hình tele",U33)),ISNUMBER(SEARCH("sai code",U33)),ISNUMBER(SEARCH("ST nhận",U33)))),"Kho đông mát",IF(W33="DC pick sai","Chưa xác định",IF(AND(W33="Hao hụt",N(O33)&gt;0,OR(ISNUMBER(SEARCH("Hình KDB",U33)),ISNUMBER(SEARCH("Hình tele",U33)),ISNUMBER(SEARCH("sai code",U33)),ISNUMBER(SEARCH("ST nhận",U33)))),"Kho đông mát",IF(W33="Hao hụt","Chưa xác định",IF(OR(W33="VT giao sai điểm",W33="Không đạt nhiệt độ",W33="TX giao thiếu kiện",W33="Hàng không đạt CL"),"Kho đông mát",IF(W33="Chưa xác định","Chưa xác định",IF(N(P33)&gt;0,"Chưa xác định",""))))))))))))</f>
        <v>Kho đông mát</v>
      </c>
      <c r="AA33" s="109" t="s">
        <v>802</v>
      </c>
      <c r="AB33" s="140"/>
      <c r="AC33" s="141"/>
      <c r="AD33" s="113"/>
      <c r="AE33" s="127"/>
      <c r="AF33" s="113"/>
      <c r="AG33" s="114" t="str">
        <f t="array" ref="AG33">XLOOKUP(F33,'CLV2'!A:A,'CLV2'!E:E)</f>
        <v>2.FRUITS</v>
      </c>
      <c r="AH33" s="115" t="str">
        <f t="array" ref="AH33">XLOOKUP(F33,'CLV2'!A:A,'CLV2'!F:F)</f>
        <v>3.IMPORT FRUITS</v>
      </c>
      <c r="AI33" s="115" t="str">
        <f t="shared" si="8"/>
        <v>Pack</v>
      </c>
      <c r="AJ33" s="116">
        <f t="shared" si="9"/>
        <v>1</v>
      </c>
      <c r="AK33" s="117" t="str">
        <f t="array" ref="AK33">XLOOKUP(F33,'GIÁ'!A:A,'GIÁ'!D:D)</f>
        <v>64445.12</v>
      </c>
      <c r="AL33" s="118">
        <f t="shared" si="10"/>
        <v>64445.12</v>
      </c>
      <c r="AM33" s="118">
        <f t="shared" si="11"/>
        <v>0</v>
      </c>
      <c r="AN33" s="119">
        <f t="shared" si="12"/>
        <v>0</v>
      </c>
      <c r="AO33" s="118">
        <f t="shared" si="13"/>
        <v>64445.12</v>
      </c>
      <c r="AP33" s="121">
        <f t="shared" si="14"/>
        <v>0</v>
      </c>
      <c r="AQ33" s="122"/>
      <c r="AR33" s="119"/>
    </row>
    <row r="34" ht="22.5" customHeight="1">
      <c r="A34" s="89">
        <v>46231.0</v>
      </c>
      <c r="B34" s="90">
        <v>0.5506944444444445</v>
      </c>
      <c r="C34" s="91" t="s">
        <v>1501</v>
      </c>
      <c r="D34" s="129" t="str">
        <f t="array" ref="D34">XLOOKUP(C34,'DS ST'!A:A,'DS ST'!B:B)</f>
        <v>OPS</v>
      </c>
      <c r="E34" s="94" t="str">
        <f t="array" ref="E34">XLOOKUP($F34,'GIÁ'!$A:$A,'GIÁ'!$E:$E)</f>
        <v>MÁT</v>
      </c>
      <c r="F34" s="94">
        <v>10610.0</v>
      </c>
      <c r="G34" s="95" t="s">
        <v>121</v>
      </c>
      <c r="H34" s="95" t="s">
        <v>57</v>
      </c>
      <c r="I34" s="96">
        <v>1.0</v>
      </c>
      <c r="J34" s="96">
        <v>0.0</v>
      </c>
      <c r="K34" s="98">
        <f t="shared" si="4"/>
        <v>1</v>
      </c>
      <c r="L34" s="99" t="s">
        <v>3561</v>
      </c>
      <c r="M34" s="100" t="s">
        <v>3565</v>
      </c>
      <c r="N34" s="101" t="s">
        <v>3566</v>
      </c>
      <c r="O34" s="128"/>
      <c r="P34" s="100">
        <v>1.0</v>
      </c>
      <c r="Q34" s="103">
        <f t="shared" si="5"/>
        <v>0</v>
      </c>
      <c r="R34" s="104" t="s">
        <v>3564</v>
      </c>
      <c r="S34" s="105"/>
      <c r="T34" s="106"/>
      <c r="U34" s="107"/>
      <c r="V34" s="108" t="s">
        <v>756</v>
      </c>
      <c r="W34" s="109" t="s">
        <v>1908</v>
      </c>
      <c r="X34" s="110" t="str">
        <f t="shared" si="6"/>
        <v/>
      </c>
      <c r="Y34" s="110" t="str">
        <f t="shared" si="7"/>
        <v>Siêu thị</v>
      </c>
      <c r="Z34" s="139" t="str">
        <f t="shared" si="18"/>
        <v/>
      </c>
      <c r="AA34" s="109" t="s">
        <v>802</v>
      </c>
      <c r="AB34" s="140"/>
      <c r="AC34" s="141"/>
      <c r="AD34" s="113"/>
      <c r="AE34" s="127"/>
      <c r="AF34" s="113"/>
      <c r="AG34" s="114" t="str">
        <f t="array" ref="AG34">XLOOKUP(F34,'CLV2'!A:A,'CLV2'!E:E)</f>
        <v>2.FRUITS</v>
      </c>
      <c r="AH34" s="115" t="str">
        <f t="array" ref="AH34">XLOOKUP(F34,'CLV2'!A:A,'CLV2'!F:F)</f>
        <v>3.IMPORT FRUITS</v>
      </c>
      <c r="AI34" s="115" t="str">
        <f t="shared" si="8"/>
        <v>Pack</v>
      </c>
      <c r="AJ34" s="116">
        <f t="shared" si="9"/>
        <v>1</v>
      </c>
      <c r="AK34" s="117" t="str">
        <f t="array" ref="AK34">XLOOKUP(F34,'GIÁ'!A:A,'GIÁ'!D:D)</f>
        <v>72259.15</v>
      </c>
      <c r="AL34" s="118">
        <f t="shared" si="10"/>
        <v>72259.15</v>
      </c>
      <c r="AM34" s="118">
        <f t="shared" si="11"/>
        <v>0</v>
      </c>
      <c r="AN34" s="119">
        <f t="shared" si="12"/>
        <v>72259.15</v>
      </c>
      <c r="AO34" s="118">
        <f t="shared" si="13"/>
        <v>0</v>
      </c>
      <c r="AP34" s="121">
        <f t="shared" si="14"/>
        <v>0</v>
      </c>
      <c r="AQ34" s="122"/>
      <c r="AR34" s="119"/>
    </row>
    <row r="35" ht="22.5" customHeight="1">
      <c r="A35" s="89">
        <v>46231.0</v>
      </c>
      <c r="B35" s="90">
        <v>0.5506944444444445</v>
      </c>
      <c r="C35" s="91" t="s">
        <v>1501</v>
      </c>
      <c r="D35" s="129" t="str">
        <f t="array" ref="D35">XLOOKUP(C35,'DS ST'!A:A,'DS ST'!B:B)</f>
        <v>OPS</v>
      </c>
      <c r="E35" s="94" t="str">
        <f t="array" ref="E35">XLOOKUP($F35,'GIÁ'!$A:$A,'GIÁ'!$E:$E)</f>
        <v>MÁT</v>
      </c>
      <c r="F35" s="94">
        <v>8.935007117135E12</v>
      </c>
      <c r="G35" s="95" t="s">
        <v>1809</v>
      </c>
      <c r="H35" s="95" t="s">
        <v>1785</v>
      </c>
      <c r="I35" s="96">
        <v>1.0</v>
      </c>
      <c r="J35" s="96">
        <v>0.0</v>
      </c>
      <c r="K35" s="98">
        <f t="shared" si="4"/>
        <v>1</v>
      </c>
      <c r="L35" s="99" t="s">
        <v>3561</v>
      </c>
      <c r="M35" s="100" t="s">
        <v>3567</v>
      </c>
      <c r="N35" s="101" t="s">
        <v>3568</v>
      </c>
      <c r="O35" s="128"/>
      <c r="P35" s="100">
        <v>1.0</v>
      </c>
      <c r="Q35" s="103">
        <f t="shared" si="5"/>
        <v>0</v>
      </c>
      <c r="R35" s="104" t="s">
        <v>3569</v>
      </c>
      <c r="S35" s="105"/>
      <c r="T35" s="106"/>
      <c r="U35" s="107"/>
      <c r="V35" s="108" t="s">
        <v>756</v>
      </c>
      <c r="W35" s="109" t="s">
        <v>1908</v>
      </c>
      <c r="X35" s="110" t="str">
        <f t="shared" si="6"/>
        <v/>
      </c>
      <c r="Y35" s="110" t="str">
        <f t="shared" si="7"/>
        <v>Siêu thị</v>
      </c>
      <c r="Z35" s="139" t="str">
        <f t="shared" si="18"/>
        <v/>
      </c>
      <c r="AA35" s="109" t="s">
        <v>802</v>
      </c>
      <c r="AB35" s="140"/>
      <c r="AC35" s="141"/>
      <c r="AD35" s="113"/>
      <c r="AE35" s="127"/>
      <c r="AF35" s="113"/>
      <c r="AG35" s="114" t="str">
        <f t="array" ref="AG35">XLOOKUP(F35,'CLV2'!A:A,'CLV2'!E:E)</f>
        <v>2.DAIRY</v>
      </c>
      <c r="AH35" s="115" t="str">
        <f t="array" ref="AH35">XLOOKUP(F35,'CLV2'!A:A,'CLV2'!F:F)</f>
        <v>3.FRESH MILK</v>
      </c>
      <c r="AI35" s="115" t="str">
        <f t="shared" si="8"/>
        <v>Pack</v>
      </c>
      <c r="AJ35" s="116">
        <f t="shared" si="9"/>
        <v>1</v>
      </c>
      <c r="AK35" s="117" t="str">
        <f t="array" ref="AK35">XLOOKUP(F35,'GIÁ'!A:A,'GIÁ'!D:D)</f>
        <v>18613.38</v>
      </c>
      <c r="AL35" s="118">
        <f t="shared" si="10"/>
        <v>18613.38</v>
      </c>
      <c r="AM35" s="118">
        <f t="shared" si="11"/>
        <v>0</v>
      </c>
      <c r="AN35" s="119">
        <f t="shared" si="12"/>
        <v>18613.38</v>
      </c>
      <c r="AO35" s="118">
        <f t="shared" si="13"/>
        <v>0</v>
      </c>
      <c r="AP35" s="121">
        <f t="shared" si="14"/>
        <v>0</v>
      </c>
      <c r="AQ35" s="122"/>
      <c r="AR35" s="119"/>
    </row>
    <row r="36" ht="22.5" customHeight="1">
      <c r="A36" s="89">
        <v>46231.0</v>
      </c>
      <c r="B36" s="90">
        <v>0.5506944444444445</v>
      </c>
      <c r="C36" s="91" t="s">
        <v>1501</v>
      </c>
      <c r="D36" s="129" t="str">
        <f t="array" ref="D36">XLOOKUP(C36,'DS ST'!A:A,'DS ST'!B:B)</f>
        <v>OPS</v>
      </c>
      <c r="E36" s="94" t="str">
        <f t="array" ref="E36">XLOOKUP($F36,'GIÁ'!$A:$A,'GIÁ'!$E:$E)</f>
        <v>MÁT</v>
      </c>
      <c r="F36" s="94">
        <v>8.938528582574E12</v>
      </c>
      <c r="G36" s="95" t="s">
        <v>3013</v>
      </c>
      <c r="H36" s="95" t="s">
        <v>224</v>
      </c>
      <c r="I36" s="96">
        <v>4.0</v>
      </c>
      <c r="J36" s="96">
        <v>3.0</v>
      </c>
      <c r="K36" s="98">
        <f t="shared" si="4"/>
        <v>1</v>
      </c>
      <c r="L36" s="99" t="s">
        <v>3561</v>
      </c>
      <c r="M36" s="100" t="s">
        <v>3567</v>
      </c>
      <c r="N36" s="101" t="s">
        <v>3568</v>
      </c>
      <c r="O36" s="128"/>
      <c r="P36" s="100">
        <v>1.0</v>
      </c>
      <c r="Q36" s="103">
        <f t="shared" si="5"/>
        <v>0</v>
      </c>
      <c r="R36" s="104" t="s">
        <v>3570</v>
      </c>
      <c r="S36" s="105"/>
      <c r="T36" s="106"/>
      <c r="U36" s="107"/>
      <c r="V36" s="108" t="s">
        <v>756</v>
      </c>
      <c r="W36" s="109" t="s">
        <v>1908</v>
      </c>
      <c r="X36" s="110" t="str">
        <f t="shared" si="6"/>
        <v/>
      </c>
      <c r="Y36" s="110" t="str">
        <f t="shared" si="7"/>
        <v>Siêu thị</v>
      </c>
      <c r="Z36" s="139" t="str">
        <f t="shared" si="18"/>
        <v/>
      </c>
      <c r="AA36" s="109" t="s">
        <v>802</v>
      </c>
      <c r="AB36" s="140"/>
      <c r="AC36" s="141"/>
      <c r="AD36" s="113"/>
      <c r="AE36" s="127"/>
      <c r="AF36" s="113"/>
      <c r="AG36" s="114" t="str">
        <f t="array" ref="AG36">XLOOKUP(F36,'CLV2'!A:A,'CLV2'!E:E)</f>
        <v>2.CHILLED FOODS</v>
      </c>
      <c r="AH36" s="115" t="str">
        <f t="array" ref="AH36">XLOOKUP(F36,'CLV2'!A:A,'CLV2'!F:F)</f>
        <v>3.OTHER CHILLED PRODUCTS</v>
      </c>
      <c r="AI36" s="115" t="str">
        <f t="shared" si="8"/>
        <v>Pack</v>
      </c>
      <c r="AJ36" s="116">
        <f t="shared" si="9"/>
        <v>0.25</v>
      </c>
      <c r="AK36" s="117" t="str">
        <f t="array" ref="AK36">XLOOKUP(F36,'GIÁ'!A:A,'GIÁ'!D:D)</f>
        <v>10450.00</v>
      </c>
      <c r="AL36" s="118">
        <f t="shared" si="10"/>
        <v>10450</v>
      </c>
      <c r="AM36" s="118">
        <f t="shared" si="11"/>
        <v>0</v>
      </c>
      <c r="AN36" s="119">
        <f t="shared" si="12"/>
        <v>10450</v>
      </c>
      <c r="AO36" s="118">
        <f t="shared" si="13"/>
        <v>0</v>
      </c>
      <c r="AP36" s="121">
        <f t="shared" si="14"/>
        <v>0</v>
      </c>
      <c r="AQ36" s="122"/>
      <c r="AR36" s="119"/>
    </row>
    <row r="37" ht="22.5" customHeight="1">
      <c r="A37" s="89">
        <v>46231.0</v>
      </c>
      <c r="B37" s="90">
        <v>0.5506944444444445</v>
      </c>
      <c r="C37" s="91" t="s">
        <v>1501</v>
      </c>
      <c r="D37" s="129" t="str">
        <f t="array" ref="D37">XLOOKUP(C37,'DS ST'!A:A,'DS ST'!B:B)</f>
        <v>OPS</v>
      </c>
      <c r="E37" s="94" t="str">
        <f t="array" ref="E37">XLOOKUP($F37,'GIÁ'!$A:$A,'GIÁ'!$E:$E)</f>
        <v>MÁT</v>
      </c>
      <c r="F37" s="94">
        <v>8.938529045856E12</v>
      </c>
      <c r="G37" s="95" t="s">
        <v>3024</v>
      </c>
      <c r="H37" s="95" t="s">
        <v>224</v>
      </c>
      <c r="I37" s="96">
        <v>2.0</v>
      </c>
      <c r="J37" s="96">
        <v>0.0</v>
      </c>
      <c r="K37" s="98">
        <f t="shared" si="4"/>
        <v>2</v>
      </c>
      <c r="L37" s="99" t="s">
        <v>3561</v>
      </c>
      <c r="M37" s="100" t="s">
        <v>3567</v>
      </c>
      <c r="N37" s="101" t="s">
        <v>3568</v>
      </c>
      <c r="O37" s="128"/>
      <c r="P37" s="100">
        <v>2.0</v>
      </c>
      <c r="Q37" s="103">
        <f t="shared" si="5"/>
        <v>0</v>
      </c>
      <c r="R37" s="104" t="s">
        <v>3570</v>
      </c>
      <c r="S37" s="105"/>
      <c r="T37" s="106"/>
      <c r="U37" s="107"/>
      <c r="V37" s="108" t="s">
        <v>756</v>
      </c>
      <c r="W37" s="109" t="s">
        <v>1908</v>
      </c>
      <c r="X37" s="110" t="str">
        <f t="shared" si="6"/>
        <v/>
      </c>
      <c r="Y37" s="110" t="str">
        <f t="shared" si="7"/>
        <v>Siêu thị</v>
      </c>
      <c r="Z37" s="139" t="str">
        <f t="shared" si="18"/>
        <v/>
      </c>
      <c r="AA37" s="109" t="s">
        <v>802</v>
      </c>
      <c r="AB37" s="140"/>
      <c r="AC37" s="141"/>
      <c r="AD37" s="113"/>
      <c r="AE37" s="127"/>
      <c r="AF37" s="113"/>
      <c r="AG37" s="114" t="str">
        <f t="array" ref="AG37">XLOOKUP(F37,'CLV2'!A:A,'CLV2'!E:E)</f>
        <v>2.CHILLED FOODS</v>
      </c>
      <c r="AH37" s="115" t="str">
        <f t="array" ref="AH37">XLOOKUP(F37,'CLV2'!A:A,'CLV2'!F:F)</f>
        <v>3.HAM AND SAUSAGES</v>
      </c>
      <c r="AI37" s="115" t="str">
        <f t="shared" si="8"/>
        <v>Pack</v>
      </c>
      <c r="AJ37" s="116">
        <f t="shared" si="9"/>
        <v>1</v>
      </c>
      <c r="AK37" s="117" t="str">
        <f t="array" ref="AK37">XLOOKUP(F37,'GIÁ'!A:A,'GIÁ'!D:D)</f>
        <v>66066.31</v>
      </c>
      <c r="AL37" s="118">
        <f t="shared" si="10"/>
        <v>132132.62</v>
      </c>
      <c r="AM37" s="118">
        <f t="shared" si="11"/>
        <v>0</v>
      </c>
      <c r="AN37" s="119">
        <f t="shared" si="12"/>
        <v>132132.62</v>
      </c>
      <c r="AO37" s="118">
        <f t="shared" si="13"/>
        <v>0</v>
      </c>
      <c r="AP37" s="121">
        <f t="shared" si="14"/>
        <v>0</v>
      </c>
      <c r="AQ37" s="122"/>
      <c r="AR37" s="119"/>
    </row>
    <row r="38" ht="22.5" customHeight="1">
      <c r="A38" s="89">
        <v>46231.0</v>
      </c>
      <c r="B38" s="90">
        <v>0.5506944444444445</v>
      </c>
      <c r="C38" s="91" t="s">
        <v>1501</v>
      </c>
      <c r="D38" s="129" t="str">
        <f t="array" ref="D38">XLOOKUP(C38,'DS ST'!A:A,'DS ST'!B:B)</f>
        <v>OPS</v>
      </c>
      <c r="E38" s="94" t="str">
        <f t="array" ref="E38">XLOOKUP($F38,'GIÁ'!$A:$A,'GIÁ'!$E:$E)</f>
        <v>MÁT</v>
      </c>
      <c r="F38" s="94">
        <v>8.850329183715E12</v>
      </c>
      <c r="G38" s="95" t="s">
        <v>1456</v>
      </c>
      <c r="H38" s="95" t="s">
        <v>57</v>
      </c>
      <c r="I38" s="96">
        <v>2.0</v>
      </c>
      <c r="J38" s="96">
        <v>0.0</v>
      </c>
      <c r="K38" s="98">
        <f t="shared" si="4"/>
        <v>2</v>
      </c>
      <c r="L38" s="99" t="s">
        <v>3561</v>
      </c>
      <c r="M38" s="100" t="s">
        <v>3567</v>
      </c>
      <c r="N38" s="101" t="s">
        <v>3568</v>
      </c>
      <c r="O38" s="128"/>
      <c r="P38" s="100">
        <v>2.0</v>
      </c>
      <c r="Q38" s="103">
        <f t="shared" si="5"/>
        <v>0</v>
      </c>
      <c r="R38" s="104" t="s">
        <v>3569</v>
      </c>
      <c r="S38" s="105"/>
      <c r="T38" s="106"/>
      <c r="U38" s="107"/>
      <c r="V38" s="108" t="s">
        <v>756</v>
      </c>
      <c r="W38" s="109" t="s">
        <v>1908</v>
      </c>
      <c r="X38" s="110" t="str">
        <f t="shared" si="6"/>
        <v/>
      </c>
      <c r="Y38" s="110" t="str">
        <f t="shared" si="7"/>
        <v>Siêu thị</v>
      </c>
      <c r="Z38" s="139" t="str">
        <f t="shared" si="18"/>
        <v/>
      </c>
      <c r="AA38" s="109" t="s">
        <v>802</v>
      </c>
      <c r="AB38" s="140"/>
      <c r="AC38" s="141"/>
      <c r="AD38" s="113"/>
      <c r="AE38" s="127"/>
      <c r="AF38" s="113"/>
      <c r="AG38" s="114" t="str">
        <f t="array" ref="AG38">XLOOKUP(F38,'CLV2'!A:A,'CLV2'!E:E)</f>
        <v>2.DAIRY</v>
      </c>
      <c r="AH38" s="115" t="str">
        <f t="array" ref="AH38">XLOOKUP(F38,'CLV2'!A:A,'CLV2'!F:F)</f>
        <v>3.FRESH MILK</v>
      </c>
      <c r="AI38" s="115" t="str">
        <f t="shared" si="8"/>
        <v>Pack</v>
      </c>
      <c r="AJ38" s="116">
        <f t="shared" si="9"/>
        <v>1</v>
      </c>
      <c r="AK38" s="117" t="str">
        <f t="array" ref="AK38">XLOOKUP(F38,'GIÁ'!A:A,'GIÁ'!D:D)</f>
        <v>55260.51</v>
      </c>
      <c r="AL38" s="118">
        <f t="shared" si="10"/>
        <v>110521.02</v>
      </c>
      <c r="AM38" s="118">
        <f t="shared" si="11"/>
        <v>0</v>
      </c>
      <c r="AN38" s="119">
        <f t="shared" si="12"/>
        <v>110521.02</v>
      </c>
      <c r="AO38" s="118">
        <f t="shared" si="13"/>
        <v>0</v>
      </c>
      <c r="AP38" s="121">
        <f t="shared" si="14"/>
        <v>0</v>
      </c>
      <c r="AQ38" s="122"/>
      <c r="AR38" s="119"/>
    </row>
    <row r="39" ht="22.5" customHeight="1">
      <c r="A39" s="89">
        <v>46231.0</v>
      </c>
      <c r="B39" s="90">
        <v>0.5506944444444445</v>
      </c>
      <c r="C39" s="91" t="s">
        <v>1501</v>
      </c>
      <c r="D39" s="129" t="str">
        <f t="array" ref="D39">XLOOKUP(C39,'DS ST'!A:A,'DS ST'!B:B)</f>
        <v>OPS</v>
      </c>
      <c r="E39" s="94" t="str">
        <f t="array" ref="E39">XLOOKUP($F39,'GIÁ'!$A:$A,'GIÁ'!$E:$E)</f>
        <v>MÁT</v>
      </c>
      <c r="F39" s="94">
        <v>11763.0</v>
      </c>
      <c r="G39" s="95" t="s">
        <v>1062</v>
      </c>
      <c r="H39" s="95" t="s">
        <v>57</v>
      </c>
      <c r="I39" s="96">
        <v>2.0</v>
      </c>
      <c r="J39" s="96">
        <v>0.0</v>
      </c>
      <c r="K39" s="98">
        <f t="shared" si="4"/>
        <v>2</v>
      </c>
      <c r="L39" s="99" t="s">
        <v>3561</v>
      </c>
      <c r="M39" s="100" t="s">
        <v>3567</v>
      </c>
      <c r="N39" s="101" t="s">
        <v>3568</v>
      </c>
      <c r="O39" s="128"/>
      <c r="P39" s="100">
        <v>2.0</v>
      </c>
      <c r="Q39" s="103">
        <f t="shared" si="5"/>
        <v>0</v>
      </c>
      <c r="R39" s="104" t="s">
        <v>3569</v>
      </c>
      <c r="S39" s="105"/>
      <c r="T39" s="106"/>
      <c r="U39" s="107"/>
      <c r="V39" s="108" t="s">
        <v>756</v>
      </c>
      <c r="W39" s="109" t="s">
        <v>1908</v>
      </c>
      <c r="X39" s="110" t="str">
        <f t="shared" si="6"/>
        <v/>
      </c>
      <c r="Y39" s="110" t="str">
        <f t="shared" si="7"/>
        <v>Siêu thị</v>
      </c>
      <c r="Z39" s="139" t="str">
        <f t="shared" si="18"/>
        <v/>
      </c>
      <c r="AA39" s="109" t="s">
        <v>802</v>
      </c>
      <c r="AB39" s="140"/>
      <c r="AC39" s="141"/>
      <c r="AD39" s="113"/>
      <c r="AE39" s="127"/>
      <c r="AF39" s="113"/>
      <c r="AG39" s="114" t="str">
        <f t="array" ref="AG39">XLOOKUP(F39,'CLV2'!A:A,'CLV2'!E:E)</f>
        <v>2.FRUITS</v>
      </c>
      <c r="AH39" s="115" t="str">
        <f t="array" ref="AH39">XLOOKUP(F39,'CLV2'!A:A,'CLV2'!F:F)</f>
        <v>3.IMPORT FRUITS</v>
      </c>
      <c r="AI39" s="115" t="str">
        <f t="shared" si="8"/>
        <v>Pack</v>
      </c>
      <c r="AJ39" s="116">
        <f t="shared" si="9"/>
        <v>1</v>
      </c>
      <c r="AK39" s="117" t="str">
        <f t="array" ref="AK39">XLOOKUP(F39,'GIÁ'!A:A,'GIÁ'!D:D)</f>
        <v>45773.45</v>
      </c>
      <c r="AL39" s="118">
        <f t="shared" si="10"/>
        <v>91546.9</v>
      </c>
      <c r="AM39" s="118">
        <f t="shared" si="11"/>
        <v>0</v>
      </c>
      <c r="AN39" s="119">
        <f t="shared" si="12"/>
        <v>91546.9</v>
      </c>
      <c r="AO39" s="118">
        <f t="shared" si="13"/>
        <v>0</v>
      </c>
      <c r="AP39" s="121">
        <f t="shared" si="14"/>
        <v>0</v>
      </c>
      <c r="AQ39" s="122"/>
      <c r="AR39" s="119"/>
    </row>
    <row r="40" ht="22.5" customHeight="1">
      <c r="A40" s="89">
        <v>46231.0</v>
      </c>
      <c r="B40" s="90">
        <v>0.5506944444444445</v>
      </c>
      <c r="C40" s="91" t="s">
        <v>1501</v>
      </c>
      <c r="D40" s="129" t="str">
        <f t="array" ref="D40">XLOOKUP(C40,'DS ST'!A:A,'DS ST'!B:B)</f>
        <v>OPS</v>
      </c>
      <c r="E40" s="94" t="str">
        <f t="array" ref="E40">XLOOKUP($F40,'GIÁ'!$A:$A,'GIÁ'!$E:$E)</f>
        <v>MÁT</v>
      </c>
      <c r="F40" s="94">
        <v>8.938511301731E12</v>
      </c>
      <c r="G40" s="95" t="s">
        <v>2957</v>
      </c>
      <c r="H40" s="95" t="s">
        <v>1831</v>
      </c>
      <c r="I40" s="96">
        <v>1.0</v>
      </c>
      <c r="J40" s="96">
        <v>0.0</v>
      </c>
      <c r="K40" s="98">
        <f t="shared" si="4"/>
        <v>1</v>
      </c>
      <c r="L40" s="99" t="s">
        <v>3561</v>
      </c>
      <c r="M40" s="100" t="s">
        <v>3567</v>
      </c>
      <c r="N40" s="101" t="s">
        <v>3568</v>
      </c>
      <c r="O40" s="128"/>
      <c r="P40" s="100">
        <v>1.0</v>
      </c>
      <c r="Q40" s="103">
        <f t="shared" si="5"/>
        <v>0</v>
      </c>
      <c r="R40" s="104" t="s">
        <v>3569</v>
      </c>
      <c r="S40" s="105"/>
      <c r="T40" s="106"/>
      <c r="U40" s="107"/>
      <c r="V40" s="108" t="s">
        <v>756</v>
      </c>
      <c r="W40" s="109" t="s">
        <v>1908</v>
      </c>
      <c r="X40" s="110" t="str">
        <f t="shared" si="6"/>
        <v/>
      </c>
      <c r="Y40" s="110" t="str">
        <f t="shared" si="7"/>
        <v>Siêu thị</v>
      </c>
      <c r="Z40" s="139" t="str">
        <f t="shared" si="18"/>
        <v/>
      </c>
      <c r="AA40" s="109" t="s">
        <v>802</v>
      </c>
      <c r="AB40" s="140"/>
      <c r="AC40" s="141"/>
      <c r="AD40" s="113"/>
      <c r="AE40" s="108"/>
      <c r="AF40" s="113"/>
      <c r="AG40" s="114" t="str">
        <f t="array" ref="AG40">XLOOKUP(F40,'CLV2'!A:A,'CLV2'!E:E)</f>
        <v>2.DELICA</v>
      </c>
      <c r="AH40" s="115" t="str">
        <f t="array" ref="AH40">XLOOKUP(F40,'CLV2'!A:A,'CLV2'!F:F)</f>
        <v>3.DESSERTS</v>
      </c>
      <c r="AI40" s="115" t="str">
        <f t="shared" si="8"/>
        <v>Pack</v>
      </c>
      <c r="AJ40" s="116">
        <f t="shared" si="9"/>
        <v>1</v>
      </c>
      <c r="AK40" s="117" t="str">
        <f t="array" ref="AK40">XLOOKUP(F40,'GIÁ'!A:A,'GIÁ'!D:D)</f>
        <v>12537.09</v>
      </c>
      <c r="AL40" s="118">
        <f t="shared" si="10"/>
        <v>12537.09</v>
      </c>
      <c r="AM40" s="118">
        <f t="shared" si="11"/>
        <v>0</v>
      </c>
      <c r="AN40" s="119">
        <f t="shared" si="12"/>
        <v>12537.09</v>
      </c>
      <c r="AO40" s="118">
        <f t="shared" si="13"/>
        <v>0</v>
      </c>
      <c r="AP40" s="121">
        <f t="shared" si="14"/>
        <v>0</v>
      </c>
      <c r="AQ40" s="122"/>
      <c r="AR40" s="119"/>
    </row>
    <row r="41" ht="22.5" customHeight="1">
      <c r="A41" s="89">
        <v>46231.0</v>
      </c>
      <c r="B41" s="90">
        <v>0.5506944444444445</v>
      </c>
      <c r="C41" s="91" t="s">
        <v>1501</v>
      </c>
      <c r="D41" s="129" t="str">
        <f t="array" ref="D41">XLOOKUP(C41,'DS ST'!A:A,'DS ST'!B:B)</f>
        <v>OPS</v>
      </c>
      <c r="E41" s="94" t="str">
        <f t="array" ref="E41">XLOOKUP($F41,'GIÁ'!$A:$A,'GIÁ'!$E:$E)</f>
        <v>MÁT</v>
      </c>
      <c r="F41" s="94">
        <v>8.938511301212E12</v>
      </c>
      <c r="G41" s="95" t="s">
        <v>2945</v>
      </c>
      <c r="H41" s="95" t="s">
        <v>1831</v>
      </c>
      <c r="I41" s="96">
        <v>1.0</v>
      </c>
      <c r="J41" s="96">
        <v>0.0</v>
      </c>
      <c r="K41" s="98">
        <f t="shared" si="4"/>
        <v>1</v>
      </c>
      <c r="L41" s="99" t="s">
        <v>3561</v>
      </c>
      <c r="M41" s="100" t="s">
        <v>3567</v>
      </c>
      <c r="N41" s="101" t="s">
        <v>3568</v>
      </c>
      <c r="O41" s="128"/>
      <c r="P41" s="100">
        <v>1.0</v>
      </c>
      <c r="Q41" s="103">
        <f t="shared" si="5"/>
        <v>0</v>
      </c>
      <c r="R41" s="104" t="s">
        <v>3569</v>
      </c>
      <c r="S41" s="105"/>
      <c r="T41" s="106"/>
      <c r="U41" s="107"/>
      <c r="V41" s="108" t="s">
        <v>756</v>
      </c>
      <c r="W41" s="109" t="s">
        <v>1908</v>
      </c>
      <c r="X41" s="110" t="str">
        <f t="shared" si="6"/>
        <v/>
      </c>
      <c r="Y41" s="110" t="str">
        <f t="shared" si="7"/>
        <v>Siêu thị</v>
      </c>
      <c r="Z41" s="139" t="str">
        <f t="shared" si="18"/>
        <v/>
      </c>
      <c r="AA41" s="109" t="s">
        <v>802</v>
      </c>
      <c r="AB41" s="140"/>
      <c r="AC41" s="141"/>
      <c r="AD41" s="113"/>
      <c r="AE41" s="127"/>
      <c r="AF41" s="113"/>
      <c r="AG41" s="114" t="str">
        <f t="array" ref="AG41">XLOOKUP(F41,'CLV2'!A:A,'CLV2'!E:E)</f>
        <v>2.DELICA</v>
      </c>
      <c r="AH41" s="115" t="str">
        <f t="array" ref="AH41">XLOOKUP(F41,'CLV2'!A:A,'CLV2'!F:F)</f>
        <v>3.DESSERTS</v>
      </c>
      <c r="AI41" s="115" t="str">
        <f t="shared" si="8"/>
        <v>Pack</v>
      </c>
      <c r="AJ41" s="116">
        <f t="shared" si="9"/>
        <v>1</v>
      </c>
      <c r="AK41" s="117" t="str">
        <f t="array" ref="AK41">XLOOKUP(F41,'GIÁ'!A:A,'GIÁ'!D:D)</f>
        <v>12622.50</v>
      </c>
      <c r="AL41" s="118">
        <f t="shared" si="10"/>
        <v>12622.5</v>
      </c>
      <c r="AM41" s="118">
        <f t="shared" si="11"/>
        <v>0</v>
      </c>
      <c r="AN41" s="119">
        <f t="shared" si="12"/>
        <v>12622.5</v>
      </c>
      <c r="AO41" s="118">
        <f t="shared" si="13"/>
        <v>0</v>
      </c>
      <c r="AP41" s="121">
        <f t="shared" si="14"/>
        <v>0</v>
      </c>
      <c r="AQ41" s="122"/>
      <c r="AR41" s="119"/>
    </row>
    <row r="42" ht="22.5" customHeight="1">
      <c r="A42" s="89">
        <v>46231.0</v>
      </c>
      <c r="B42" s="90">
        <v>0.5506944444444445</v>
      </c>
      <c r="C42" s="91" t="s">
        <v>1501</v>
      </c>
      <c r="D42" s="129" t="str">
        <f t="array" ref="D42">XLOOKUP(C42,'DS ST'!A:A,'DS ST'!B:B)</f>
        <v>OPS</v>
      </c>
      <c r="E42" s="94" t="str">
        <f t="array" ref="E42">XLOOKUP($F42,'GIÁ'!$A:$A,'GIÁ'!$E:$E)</f>
        <v>MÁT</v>
      </c>
      <c r="F42" s="94">
        <v>8.938511301618E12</v>
      </c>
      <c r="G42" s="95" t="s">
        <v>2955</v>
      </c>
      <c r="H42" s="95" t="s">
        <v>1145</v>
      </c>
      <c r="I42" s="96">
        <v>5.0</v>
      </c>
      <c r="J42" s="96">
        <v>0.0</v>
      </c>
      <c r="K42" s="98">
        <f t="shared" si="4"/>
        <v>5</v>
      </c>
      <c r="L42" s="99" t="s">
        <v>3561</v>
      </c>
      <c r="M42" s="100" t="s">
        <v>3567</v>
      </c>
      <c r="N42" s="101" t="s">
        <v>3568</v>
      </c>
      <c r="O42" s="128"/>
      <c r="P42" s="100">
        <v>5.0</v>
      </c>
      <c r="Q42" s="103">
        <f t="shared" si="5"/>
        <v>0</v>
      </c>
      <c r="R42" s="104" t="s">
        <v>3569</v>
      </c>
      <c r="S42" s="105"/>
      <c r="T42" s="106"/>
      <c r="U42" s="107"/>
      <c r="V42" s="108" t="s">
        <v>756</v>
      </c>
      <c r="W42" s="109" t="s">
        <v>1908</v>
      </c>
      <c r="X42" s="110" t="str">
        <f t="shared" si="6"/>
        <v/>
      </c>
      <c r="Y42" s="110" t="str">
        <f t="shared" si="7"/>
        <v>Siêu thị</v>
      </c>
      <c r="Z42" s="139" t="str">
        <f t="shared" si="18"/>
        <v/>
      </c>
      <c r="AA42" s="109" t="s">
        <v>802</v>
      </c>
      <c r="AB42" s="140"/>
      <c r="AC42" s="141"/>
      <c r="AD42" s="113"/>
      <c r="AE42" s="127"/>
      <c r="AF42" s="113"/>
      <c r="AG42" s="114" t="str">
        <f t="array" ref="AG42">XLOOKUP(F42,'CLV2'!A:A,'CLV2'!E:E)</f>
        <v>2.DELICA</v>
      </c>
      <c r="AH42" s="115" t="str">
        <f t="array" ref="AH42">XLOOKUP(F42,'CLV2'!A:A,'CLV2'!F:F)</f>
        <v>3.DRINKS</v>
      </c>
      <c r="AI42" s="115" t="str">
        <f t="shared" si="8"/>
        <v>Pack</v>
      </c>
      <c r="AJ42" s="116">
        <f t="shared" si="9"/>
        <v>1</v>
      </c>
      <c r="AK42" s="117" t="str">
        <f t="array" ref="AK42">XLOOKUP(F42,'GIÁ'!A:A,'GIÁ'!D:D)</f>
        <v>11687.57</v>
      </c>
      <c r="AL42" s="118">
        <f t="shared" si="10"/>
        <v>58437.85</v>
      </c>
      <c r="AM42" s="118">
        <f t="shared" si="11"/>
        <v>0</v>
      </c>
      <c r="AN42" s="119">
        <f t="shared" si="12"/>
        <v>58437.85</v>
      </c>
      <c r="AO42" s="118">
        <f t="shared" si="13"/>
        <v>0</v>
      </c>
      <c r="AP42" s="121">
        <f t="shared" si="14"/>
        <v>0</v>
      </c>
      <c r="AQ42" s="122"/>
      <c r="AR42" s="119"/>
    </row>
    <row r="43" ht="22.5" customHeight="1">
      <c r="A43" s="89">
        <v>46231.0</v>
      </c>
      <c r="B43" s="90">
        <v>0.47638888888888886</v>
      </c>
      <c r="C43" s="91" t="s">
        <v>1517</v>
      </c>
      <c r="D43" s="129" t="str">
        <f t="array" ref="D43">XLOOKUP(C43,'DS ST'!A:A,'DS ST'!B:B)</f>
        <v>PHG</v>
      </c>
      <c r="E43" s="94" t="str">
        <f t="array" ref="E43">XLOOKUP($F43,'GIÁ'!$A:$A,'GIÁ'!$E:$E)</f>
        <v>MÁT</v>
      </c>
      <c r="F43" s="94">
        <v>8.936049693397E12</v>
      </c>
      <c r="G43" s="95" t="s">
        <v>2238</v>
      </c>
      <c r="H43" s="95" t="s">
        <v>57</v>
      </c>
      <c r="I43" s="96">
        <v>2.0</v>
      </c>
      <c r="J43" s="96">
        <v>0.0</v>
      </c>
      <c r="K43" s="98">
        <f t="shared" si="4"/>
        <v>2</v>
      </c>
      <c r="L43" s="99" t="s">
        <v>3571</v>
      </c>
      <c r="M43" s="100" t="s">
        <v>1914</v>
      </c>
      <c r="N43" s="101" t="s">
        <v>3572</v>
      </c>
      <c r="O43" s="128"/>
      <c r="P43" s="100">
        <v>2.0</v>
      </c>
      <c r="Q43" s="103">
        <f t="shared" si="5"/>
        <v>0</v>
      </c>
      <c r="R43" s="104" t="s">
        <v>3573</v>
      </c>
      <c r="S43" s="105"/>
      <c r="T43" s="106"/>
      <c r="U43" s="107"/>
      <c r="V43" s="108" t="s">
        <v>756</v>
      </c>
      <c r="W43" s="109" t="s">
        <v>1908</v>
      </c>
      <c r="X43" s="110" t="str">
        <f t="shared" si="6"/>
        <v/>
      </c>
      <c r="Y43" s="110" t="str">
        <f t="shared" si="7"/>
        <v>Siêu thị</v>
      </c>
      <c r="Z43" s="139" t="str">
        <f t="shared" si="18"/>
        <v/>
      </c>
      <c r="AA43" s="109" t="s">
        <v>802</v>
      </c>
      <c r="AB43" s="140"/>
      <c r="AC43" s="141"/>
      <c r="AD43" s="113"/>
      <c r="AE43" s="127"/>
      <c r="AF43" s="113"/>
      <c r="AG43" s="114" t="str">
        <f t="array" ref="AG43">XLOOKUP(F43,'CLV2'!A:A,'CLV2'!E:E)</f>
        <v>2.VEGETABLES</v>
      </c>
      <c r="AH43" s="115" t="str">
        <f t="array" ref="AH43">XLOOKUP(F43,'CLV2'!A:A,'CLV2'!F:F)</f>
        <v>3.LETTUCE, SNACKABLES</v>
      </c>
      <c r="AI43" s="115" t="str">
        <f t="shared" si="8"/>
        <v>Pack</v>
      </c>
      <c r="AJ43" s="116">
        <f t="shared" si="9"/>
        <v>1</v>
      </c>
      <c r="AK43" s="117" t="str">
        <f t="array" ref="AK43">XLOOKUP(F43,'GIÁ'!A:A,'GIÁ'!D:D)</f>
        <v>29702.07</v>
      </c>
      <c r="AL43" s="118">
        <f t="shared" si="10"/>
        <v>59404.14</v>
      </c>
      <c r="AM43" s="118">
        <f t="shared" si="11"/>
        <v>0</v>
      </c>
      <c r="AN43" s="119">
        <f t="shared" si="12"/>
        <v>59404.14</v>
      </c>
      <c r="AO43" s="118">
        <f t="shared" si="13"/>
        <v>0</v>
      </c>
      <c r="AP43" s="121">
        <f t="shared" si="14"/>
        <v>0</v>
      </c>
      <c r="AQ43" s="122"/>
      <c r="AR43" s="119"/>
    </row>
    <row r="44" ht="22.5" customHeight="1">
      <c r="A44" s="89">
        <v>46231.0</v>
      </c>
      <c r="B44" s="90">
        <v>0.47638888888888886</v>
      </c>
      <c r="C44" s="91" t="s">
        <v>1517</v>
      </c>
      <c r="D44" s="129" t="str">
        <f t="array" ref="D44">XLOOKUP(C44,'DS ST'!A:A,'DS ST'!B:B)</f>
        <v>PHG</v>
      </c>
      <c r="E44" s="94" t="str">
        <f t="array" ref="E44">XLOOKUP($F44,'GIÁ'!$A:$A,'GIÁ'!$E:$E)</f>
        <v>MÁT</v>
      </c>
      <c r="F44" s="94">
        <v>8.936049694424E12</v>
      </c>
      <c r="G44" s="95" t="s">
        <v>2251</v>
      </c>
      <c r="H44" s="95" t="s">
        <v>57</v>
      </c>
      <c r="I44" s="96">
        <v>1.0</v>
      </c>
      <c r="J44" s="96">
        <v>0.0</v>
      </c>
      <c r="K44" s="98">
        <f t="shared" si="4"/>
        <v>1</v>
      </c>
      <c r="L44" s="99" t="s">
        <v>3571</v>
      </c>
      <c r="M44" s="100" t="s">
        <v>1914</v>
      </c>
      <c r="N44" s="101" t="s">
        <v>3572</v>
      </c>
      <c r="O44" s="128"/>
      <c r="P44" s="100">
        <v>1.0</v>
      </c>
      <c r="Q44" s="103">
        <f t="shared" si="5"/>
        <v>0</v>
      </c>
      <c r="R44" s="104" t="s">
        <v>3573</v>
      </c>
      <c r="S44" s="105"/>
      <c r="T44" s="106"/>
      <c r="U44" s="107"/>
      <c r="V44" s="108" t="s">
        <v>756</v>
      </c>
      <c r="W44" s="109" t="s">
        <v>1908</v>
      </c>
      <c r="X44" s="110" t="str">
        <f t="shared" si="6"/>
        <v/>
      </c>
      <c r="Y44" s="110" t="str">
        <f t="shared" si="7"/>
        <v>Siêu thị</v>
      </c>
      <c r="Z44" s="139" t="str">
        <f t="shared" si="18"/>
        <v/>
      </c>
      <c r="AA44" s="109" t="s">
        <v>802</v>
      </c>
      <c r="AB44" s="140"/>
      <c r="AC44" s="108"/>
      <c r="AD44" s="113"/>
      <c r="AE44" s="127"/>
      <c r="AF44" s="113"/>
      <c r="AG44" s="114" t="str">
        <f t="array" ref="AG44">XLOOKUP(F44,'CLV2'!A:A,'CLV2'!E:E)</f>
        <v>2.VEGETABLES</v>
      </c>
      <c r="AH44" s="115" t="str">
        <f t="array" ref="AH44">XLOOKUP(F44,'CLV2'!A:A,'CLV2'!F:F)</f>
        <v>3.LETTUCE, SNACKABLES</v>
      </c>
      <c r="AI44" s="115" t="str">
        <f t="shared" si="8"/>
        <v>Pack</v>
      </c>
      <c r="AJ44" s="116">
        <f t="shared" si="9"/>
        <v>1</v>
      </c>
      <c r="AK44" s="117" t="str">
        <f t="array" ref="AK44">XLOOKUP(F44,'GIÁ'!A:A,'GIÁ'!D:D)</f>
        <v>26058.45</v>
      </c>
      <c r="AL44" s="118">
        <f t="shared" si="10"/>
        <v>26058.45</v>
      </c>
      <c r="AM44" s="118">
        <f t="shared" si="11"/>
        <v>0</v>
      </c>
      <c r="AN44" s="119">
        <f t="shared" si="12"/>
        <v>26058.45</v>
      </c>
      <c r="AO44" s="118">
        <f t="shared" si="13"/>
        <v>0</v>
      </c>
      <c r="AP44" s="121">
        <f t="shared" si="14"/>
        <v>0</v>
      </c>
      <c r="AQ44" s="122"/>
      <c r="AR44" s="119"/>
    </row>
    <row r="45" ht="22.5" customHeight="1">
      <c r="A45" s="89">
        <v>46231.0</v>
      </c>
      <c r="B45" s="90">
        <v>0.47638888888888886</v>
      </c>
      <c r="C45" s="91" t="s">
        <v>1517</v>
      </c>
      <c r="D45" s="129" t="str">
        <f t="array" ref="D45">XLOOKUP(C45,'DS ST'!A:A,'DS ST'!B:B)</f>
        <v>PHG</v>
      </c>
      <c r="E45" s="94" t="str">
        <f t="array" ref="E45">XLOOKUP($F45,'GIÁ'!$A:$A,'GIÁ'!$E:$E)</f>
        <v>MÁT</v>
      </c>
      <c r="F45" s="94">
        <v>8.936049694431E12</v>
      </c>
      <c r="G45" s="95" t="s">
        <v>2253</v>
      </c>
      <c r="H45" s="95" t="s">
        <v>57</v>
      </c>
      <c r="I45" s="96">
        <v>2.0</v>
      </c>
      <c r="J45" s="96">
        <v>0.0</v>
      </c>
      <c r="K45" s="98">
        <f t="shared" si="4"/>
        <v>2</v>
      </c>
      <c r="L45" s="99" t="s">
        <v>3571</v>
      </c>
      <c r="M45" s="100" t="s">
        <v>1914</v>
      </c>
      <c r="N45" s="101" t="s">
        <v>3572</v>
      </c>
      <c r="O45" s="128"/>
      <c r="P45" s="100">
        <v>2.0</v>
      </c>
      <c r="Q45" s="103">
        <f t="shared" si="5"/>
        <v>0</v>
      </c>
      <c r="R45" s="104" t="s">
        <v>3573</v>
      </c>
      <c r="S45" s="105"/>
      <c r="T45" s="106"/>
      <c r="U45" s="107"/>
      <c r="V45" s="108" t="s">
        <v>756</v>
      </c>
      <c r="W45" s="109" t="s">
        <v>1908</v>
      </c>
      <c r="X45" s="110" t="str">
        <f t="shared" si="6"/>
        <v/>
      </c>
      <c r="Y45" s="110" t="str">
        <f t="shared" si="7"/>
        <v>Siêu thị</v>
      </c>
      <c r="Z45" s="139" t="str">
        <f t="shared" si="18"/>
        <v/>
      </c>
      <c r="AA45" s="109" t="s">
        <v>802</v>
      </c>
      <c r="AB45" s="140"/>
      <c r="AC45" s="141"/>
      <c r="AD45" s="113"/>
      <c r="AE45" s="127"/>
      <c r="AF45" s="113"/>
      <c r="AG45" s="114" t="str">
        <f t="array" ref="AG45">XLOOKUP(F45,'CLV2'!A:A,'CLV2'!E:E)</f>
        <v>2.VEGETABLES</v>
      </c>
      <c r="AH45" s="115" t="str">
        <f t="array" ref="AH45">XLOOKUP(F45,'CLV2'!A:A,'CLV2'!F:F)</f>
        <v>3.LETTUCE, SNACKABLES</v>
      </c>
      <c r="AI45" s="115" t="str">
        <f t="shared" si="8"/>
        <v>Pack</v>
      </c>
      <c r="AJ45" s="116">
        <f t="shared" si="9"/>
        <v>1</v>
      </c>
      <c r="AK45" s="117" t="str">
        <f t="array" ref="AK45">XLOOKUP(F45,'GIÁ'!A:A,'GIÁ'!D:D)</f>
        <v>26437.71</v>
      </c>
      <c r="AL45" s="118">
        <f t="shared" si="10"/>
        <v>52875.42</v>
      </c>
      <c r="AM45" s="118">
        <f t="shared" si="11"/>
        <v>0</v>
      </c>
      <c r="AN45" s="119">
        <f t="shared" si="12"/>
        <v>52875.42</v>
      </c>
      <c r="AO45" s="118">
        <f t="shared" si="13"/>
        <v>0</v>
      </c>
      <c r="AP45" s="121">
        <f t="shared" si="14"/>
        <v>0</v>
      </c>
      <c r="AQ45" s="122"/>
      <c r="AR45" s="119"/>
    </row>
    <row r="46" ht="22.5" customHeight="1">
      <c r="A46" s="89">
        <v>46231.0</v>
      </c>
      <c r="B46" s="90">
        <v>0.47638888888888886</v>
      </c>
      <c r="C46" s="91" t="s">
        <v>1517</v>
      </c>
      <c r="D46" s="129" t="str">
        <f t="array" ref="D46">XLOOKUP(C46,'DS ST'!A:A,'DS ST'!B:B)</f>
        <v>PHG</v>
      </c>
      <c r="E46" s="94" t="str">
        <f t="array" ref="E46">XLOOKUP($F46,'GIÁ'!$A:$A,'GIÁ'!$E:$E)</f>
        <v>MÁT</v>
      </c>
      <c r="F46" s="94">
        <v>8.936049694271E12</v>
      </c>
      <c r="G46" s="95" t="s">
        <v>1986</v>
      </c>
      <c r="H46" s="95" t="s">
        <v>1539</v>
      </c>
      <c r="I46" s="96">
        <v>2.0</v>
      </c>
      <c r="J46" s="96">
        <v>0.0</v>
      </c>
      <c r="K46" s="98">
        <f t="shared" si="4"/>
        <v>2</v>
      </c>
      <c r="L46" s="99" t="s">
        <v>3571</v>
      </c>
      <c r="M46" s="100" t="s">
        <v>1914</v>
      </c>
      <c r="N46" s="101" t="s">
        <v>3572</v>
      </c>
      <c r="O46" s="128"/>
      <c r="P46" s="100">
        <v>2.0</v>
      </c>
      <c r="Q46" s="103">
        <f t="shared" si="5"/>
        <v>0</v>
      </c>
      <c r="R46" s="104" t="s">
        <v>3573</v>
      </c>
      <c r="S46" s="105"/>
      <c r="T46" s="106"/>
      <c r="U46" s="107"/>
      <c r="V46" s="108" t="s">
        <v>756</v>
      </c>
      <c r="W46" s="109" t="s">
        <v>1908</v>
      </c>
      <c r="X46" s="110" t="str">
        <f t="shared" si="6"/>
        <v/>
      </c>
      <c r="Y46" s="110" t="str">
        <f t="shared" si="7"/>
        <v>Siêu thị</v>
      </c>
      <c r="Z46" s="139" t="str">
        <f t="shared" si="18"/>
        <v/>
      </c>
      <c r="AA46" s="109" t="s">
        <v>802</v>
      </c>
      <c r="AB46" s="140"/>
      <c r="AC46" s="141"/>
      <c r="AD46" s="113"/>
      <c r="AE46" s="127"/>
      <c r="AF46" s="113"/>
      <c r="AG46" s="114" t="str">
        <f t="array" ref="AG46">XLOOKUP(F46,'CLV2'!A:A,'CLV2'!E:E)</f>
        <v>2.VEGETABLES</v>
      </c>
      <c r="AH46" s="115" t="str">
        <f t="array" ref="AH46">XLOOKUP(F46,'CLV2'!A:A,'CLV2'!F:F)</f>
        <v>3.PROCESSED VEGGIES</v>
      </c>
      <c r="AI46" s="115" t="str">
        <f t="shared" si="8"/>
        <v>Pack</v>
      </c>
      <c r="AJ46" s="116">
        <f t="shared" si="9"/>
        <v>1</v>
      </c>
      <c r="AK46" s="117" t="str">
        <f t="array" ref="AK46">XLOOKUP(F46,'GIÁ'!A:A,'GIÁ'!D:D)</f>
        <v>14698.02</v>
      </c>
      <c r="AL46" s="118">
        <f t="shared" si="10"/>
        <v>29396.04</v>
      </c>
      <c r="AM46" s="118">
        <f t="shared" si="11"/>
        <v>0</v>
      </c>
      <c r="AN46" s="119">
        <f t="shared" si="12"/>
        <v>29396.04</v>
      </c>
      <c r="AO46" s="118">
        <f t="shared" si="13"/>
        <v>0</v>
      </c>
      <c r="AP46" s="121">
        <f t="shared" si="14"/>
        <v>0</v>
      </c>
      <c r="AQ46" s="122"/>
      <c r="AR46" s="119"/>
    </row>
    <row r="47" ht="22.5" customHeight="1">
      <c r="A47" s="89">
        <v>46231.0</v>
      </c>
      <c r="B47" s="90">
        <v>0.47638888888888886</v>
      </c>
      <c r="C47" s="91" t="s">
        <v>1517</v>
      </c>
      <c r="D47" s="129" t="str">
        <f t="array" ref="D47">XLOOKUP(C47,'DS ST'!A:A,'DS ST'!B:B)</f>
        <v>PHG</v>
      </c>
      <c r="E47" s="94" t="str">
        <f t="array" ref="E47">XLOOKUP($F47,'GIÁ'!$A:$A,'GIÁ'!$E:$E)</f>
        <v>MÁT</v>
      </c>
      <c r="F47" s="94">
        <v>11020.0</v>
      </c>
      <c r="G47" s="95" t="s">
        <v>486</v>
      </c>
      <c r="H47" s="95" t="s">
        <v>487</v>
      </c>
      <c r="I47" s="96">
        <v>4.0</v>
      </c>
      <c r="J47" s="96">
        <v>0.0</v>
      </c>
      <c r="K47" s="98">
        <f t="shared" si="4"/>
        <v>4</v>
      </c>
      <c r="L47" s="99" t="s">
        <v>3571</v>
      </c>
      <c r="M47" s="100" t="s">
        <v>1914</v>
      </c>
      <c r="N47" s="101" t="s">
        <v>3572</v>
      </c>
      <c r="O47" s="128"/>
      <c r="P47" s="100">
        <v>4.0</v>
      </c>
      <c r="Q47" s="103">
        <f t="shared" si="5"/>
        <v>0</v>
      </c>
      <c r="R47" s="104" t="s">
        <v>3573</v>
      </c>
      <c r="S47" s="105"/>
      <c r="T47" s="106"/>
      <c r="U47" s="107"/>
      <c r="V47" s="108" t="s">
        <v>756</v>
      </c>
      <c r="W47" s="109" t="s">
        <v>1908</v>
      </c>
      <c r="X47" s="110" t="str">
        <f t="shared" si="6"/>
        <v/>
      </c>
      <c r="Y47" s="110" t="str">
        <f t="shared" si="7"/>
        <v>Siêu thị</v>
      </c>
      <c r="Z47" s="139" t="str">
        <f t="shared" si="18"/>
        <v/>
      </c>
      <c r="AA47" s="109" t="s">
        <v>802</v>
      </c>
      <c r="AB47" s="140"/>
      <c r="AC47" s="141"/>
      <c r="AD47" s="113"/>
      <c r="AE47" s="127"/>
      <c r="AF47" s="113"/>
      <c r="AG47" s="114" t="str">
        <f t="array" ref="AG47">XLOOKUP(F47,'CLV2'!A:A,'CLV2'!E:E)</f>
        <v>2.VEGETABLES</v>
      </c>
      <c r="AH47" s="115" t="str">
        <f t="array" ref="AH47">XLOOKUP(F47,'CLV2'!A:A,'CLV2'!F:F)</f>
        <v>3.HERBS</v>
      </c>
      <c r="AI47" s="115" t="str">
        <f t="shared" si="8"/>
        <v>Pack</v>
      </c>
      <c r="AJ47" s="116">
        <f t="shared" si="9"/>
        <v>1</v>
      </c>
      <c r="AK47" s="117" t="str">
        <f t="array" ref="AK47">XLOOKUP(F47,'GIÁ'!A:A,'GIÁ'!D:D)</f>
        <v>14771.69</v>
      </c>
      <c r="AL47" s="118">
        <f t="shared" si="10"/>
        <v>59086.76</v>
      </c>
      <c r="AM47" s="118">
        <f t="shared" si="11"/>
        <v>0</v>
      </c>
      <c r="AN47" s="119">
        <f t="shared" si="12"/>
        <v>59086.76</v>
      </c>
      <c r="AO47" s="118">
        <f t="shared" si="13"/>
        <v>0</v>
      </c>
      <c r="AP47" s="121">
        <f t="shared" si="14"/>
        <v>0</v>
      </c>
      <c r="AQ47" s="122"/>
      <c r="AR47" s="119"/>
    </row>
    <row r="48" ht="22.5" customHeight="1">
      <c r="A48" s="89">
        <v>46231.0</v>
      </c>
      <c r="B48" s="90">
        <v>0.47638888888888886</v>
      </c>
      <c r="C48" s="91" t="s">
        <v>1517</v>
      </c>
      <c r="D48" s="129" t="str">
        <f t="array" ref="D48">XLOOKUP(C48,'DS ST'!A:A,'DS ST'!B:B)</f>
        <v>PHG</v>
      </c>
      <c r="E48" s="94" t="str">
        <f t="array" ref="E48">XLOOKUP($F48,'GIÁ'!$A:$A,'GIÁ'!$E:$E)</f>
        <v>MÁT</v>
      </c>
      <c r="F48" s="94">
        <v>8.935019503216E12</v>
      </c>
      <c r="G48" s="95" t="s">
        <v>1821</v>
      </c>
      <c r="H48" s="95" t="s">
        <v>224</v>
      </c>
      <c r="I48" s="96">
        <v>2.0</v>
      </c>
      <c r="J48" s="96">
        <v>0.0</v>
      </c>
      <c r="K48" s="98">
        <f t="shared" si="4"/>
        <v>2</v>
      </c>
      <c r="L48" s="99" t="s">
        <v>3571</v>
      </c>
      <c r="M48" s="100" t="s">
        <v>1914</v>
      </c>
      <c r="N48" s="101" t="s">
        <v>3572</v>
      </c>
      <c r="O48" s="128"/>
      <c r="P48" s="100">
        <v>2.0</v>
      </c>
      <c r="Q48" s="103">
        <f t="shared" si="5"/>
        <v>0</v>
      </c>
      <c r="R48" s="104" t="s">
        <v>3574</v>
      </c>
      <c r="S48" s="105"/>
      <c r="T48" s="106"/>
      <c r="U48" s="107"/>
      <c r="V48" s="108" t="s">
        <v>756</v>
      </c>
      <c r="W48" s="109" t="s">
        <v>1908</v>
      </c>
      <c r="X48" s="110" t="str">
        <f t="shared" si="6"/>
        <v/>
      </c>
      <c r="Y48" s="110" t="str">
        <f t="shared" si="7"/>
        <v>Siêu thị</v>
      </c>
      <c r="Z48" s="139" t="str">
        <f t="shared" si="18"/>
        <v/>
      </c>
      <c r="AA48" s="109" t="s">
        <v>802</v>
      </c>
      <c r="AB48" s="140"/>
      <c r="AC48" s="141"/>
      <c r="AD48" s="113"/>
      <c r="AE48" s="108"/>
      <c r="AF48" s="113"/>
      <c r="AG48" s="114" t="str">
        <f t="array" ref="AG48">XLOOKUP(F48,'CLV2'!A:A,'CLV2'!E:E)</f>
        <v>2.CHILLED FOODS</v>
      </c>
      <c r="AH48" s="115" t="str">
        <f t="array" ref="AH48">XLOOKUP(F48,'CLV2'!A:A,'CLV2'!F:F)</f>
        <v>3.HAM AND SAUSAGES</v>
      </c>
      <c r="AI48" s="115" t="str">
        <f t="shared" si="8"/>
        <v>Pack</v>
      </c>
      <c r="AJ48" s="116">
        <f t="shared" si="9"/>
        <v>1</v>
      </c>
      <c r="AK48" s="117" t="str">
        <f t="array" ref="AK48">XLOOKUP(F48,'GIÁ'!A:A,'GIÁ'!D:D)</f>
        <v>30395.96</v>
      </c>
      <c r="AL48" s="118">
        <f t="shared" si="10"/>
        <v>60791.92</v>
      </c>
      <c r="AM48" s="118">
        <f t="shared" si="11"/>
        <v>0</v>
      </c>
      <c r="AN48" s="119">
        <f t="shared" si="12"/>
        <v>60791.92</v>
      </c>
      <c r="AO48" s="118">
        <f t="shared" si="13"/>
        <v>0</v>
      </c>
      <c r="AP48" s="121">
        <f t="shared" si="14"/>
        <v>0</v>
      </c>
      <c r="AQ48" s="122"/>
      <c r="AR48" s="119"/>
    </row>
    <row r="49" ht="22.5" customHeight="1">
      <c r="A49" s="89">
        <v>46231.0</v>
      </c>
      <c r="B49" s="90">
        <v>0.47638888888888886</v>
      </c>
      <c r="C49" s="91" t="s">
        <v>1517</v>
      </c>
      <c r="D49" s="129" t="str">
        <f t="array" ref="D49">XLOOKUP(C49,'DS ST'!A:A,'DS ST'!B:B)</f>
        <v>PHG</v>
      </c>
      <c r="E49" s="94" t="str">
        <f t="array" ref="E49">XLOOKUP($F49,'GIÁ'!$A:$A,'GIÁ'!$E:$E)</f>
        <v>MÁT</v>
      </c>
      <c r="F49" s="94">
        <v>8.935019599783E12</v>
      </c>
      <c r="G49" s="95" t="s">
        <v>1823</v>
      </c>
      <c r="H49" s="95" t="s">
        <v>224</v>
      </c>
      <c r="I49" s="96">
        <v>10.0</v>
      </c>
      <c r="J49" s="96">
        <v>0.0</v>
      </c>
      <c r="K49" s="98">
        <f t="shared" si="4"/>
        <v>10</v>
      </c>
      <c r="L49" s="99" t="s">
        <v>3571</v>
      </c>
      <c r="M49" s="100" t="s">
        <v>1914</v>
      </c>
      <c r="N49" s="101" t="s">
        <v>3572</v>
      </c>
      <c r="O49" s="128"/>
      <c r="P49" s="100">
        <v>10.0</v>
      </c>
      <c r="Q49" s="103">
        <f t="shared" si="5"/>
        <v>0</v>
      </c>
      <c r="R49" s="104" t="s">
        <v>3575</v>
      </c>
      <c r="S49" s="105"/>
      <c r="T49" s="106"/>
      <c r="U49" s="107"/>
      <c r="V49" s="108" t="s">
        <v>756</v>
      </c>
      <c r="W49" s="109" t="s">
        <v>1908</v>
      </c>
      <c r="X49" s="110" t="str">
        <f t="shared" si="6"/>
        <v/>
      </c>
      <c r="Y49" s="110" t="str">
        <f t="shared" si="7"/>
        <v>Siêu thị</v>
      </c>
      <c r="Z49" s="139" t="str">
        <f t="shared" si="18"/>
        <v/>
      </c>
      <c r="AA49" s="109" t="s">
        <v>802</v>
      </c>
      <c r="AB49" s="140"/>
      <c r="AC49" s="141"/>
      <c r="AD49" s="113"/>
      <c r="AE49" s="127"/>
      <c r="AF49" s="113"/>
      <c r="AG49" s="114" t="str">
        <f t="array" ref="AG49">XLOOKUP(F49,'CLV2'!A:A,'CLV2'!E:E)</f>
        <v>2.CHILLED FOODS</v>
      </c>
      <c r="AH49" s="115" t="str">
        <f t="array" ref="AH49">XLOOKUP(F49,'CLV2'!A:A,'CLV2'!F:F)</f>
        <v>3.HAM AND SAUSAGES</v>
      </c>
      <c r="AI49" s="115" t="str">
        <f t="shared" si="8"/>
        <v>Pack</v>
      </c>
      <c r="AJ49" s="116">
        <f t="shared" si="9"/>
        <v>1</v>
      </c>
      <c r="AK49" s="117" t="str">
        <f t="array" ref="AK49">XLOOKUP(F49,'GIÁ'!A:A,'GIÁ'!D:D)</f>
        <v>55686.89</v>
      </c>
      <c r="AL49" s="118">
        <f t="shared" si="10"/>
        <v>556868.9</v>
      </c>
      <c r="AM49" s="118">
        <f t="shared" si="11"/>
        <v>0</v>
      </c>
      <c r="AN49" s="119">
        <f t="shared" si="12"/>
        <v>556868.9</v>
      </c>
      <c r="AO49" s="118">
        <f t="shared" si="13"/>
        <v>0</v>
      </c>
      <c r="AP49" s="121">
        <f t="shared" si="14"/>
        <v>0</v>
      </c>
      <c r="AQ49" s="122"/>
      <c r="AR49" s="119"/>
    </row>
    <row r="50" ht="22.5" customHeight="1">
      <c r="A50" s="89">
        <v>46231.0</v>
      </c>
      <c r="B50" s="90">
        <v>0.47638888888888886</v>
      </c>
      <c r="C50" s="91" t="s">
        <v>1517</v>
      </c>
      <c r="D50" s="129" t="str">
        <f t="array" ref="D50">XLOOKUP(C50,'DS ST'!A:A,'DS ST'!B:B)</f>
        <v>PHG</v>
      </c>
      <c r="E50" s="94" t="str">
        <f t="array" ref="E50">XLOOKUP($F50,'GIÁ'!$A:$A,'GIÁ'!$E:$E)</f>
        <v>MÁT</v>
      </c>
      <c r="F50" s="94">
        <v>8.935007101134E12</v>
      </c>
      <c r="G50" s="95" t="s">
        <v>1784</v>
      </c>
      <c r="H50" s="95" t="s">
        <v>1785</v>
      </c>
      <c r="I50" s="96">
        <v>3.0</v>
      </c>
      <c r="J50" s="96">
        <v>0.0</v>
      </c>
      <c r="K50" s="98">
        <f t="shared" si="4"/>
        <v>3</v>
      </c>
      <c r="L50" s="99" t="s">
        <v>3571</v>
      </c>
      <c r="M50" s="100" t="s">
        <v>1914</v>
      </c>
      <c r="N50" s="101" t="s">
        <v>3572</v>
      </c>
      <c r="O50" s="128"/>
      <c r="P50" s="100">
        <v>3.0</v>
      </c>
      <c r="Q50" s="103">
        <f t="shared" si="5"/>
        <v>0</v>
      </c>
      <c r="R50" s="104" t="s">
        <v>3576</v>
      </c>
      <c r="S50" s="105"/>
      <c r="T50" s="106"/>
      <c r="U50" s="107"/>
      <c r="V50" s="108" t="s">
        <v>756</v>
      </c>
      <c r="W50" s="109" t="s">
        <v>1908</v>
      </c>
      <c r="X50" s="110" t="str">
        <f t="shared" si="6"/>
        <v/>
      </c>
      <c r="Y50" s="110" t="str">
        <f t="shared" si="7"/>
        <v>Siêu thị</v>
      </c>
      <c r="Z50" s="139" t="str">
        <f t="shared" si="18"/>
        <v/>
      </c>
      <c r="AA50" s="109" t="s">
        <v>802</v>
      </c>
      <c r="AB50" s="140"/>
      <c r="AC50" s="141"/>
      <c r="AD50" s="113"/>
      <c r="AE50" s="127"/>
      <c r="AF50" s="113"/>
      <c r="AG50" s="114" t="str">
        <f t="array" ref="AG50">XLOOKUP(F50,'CLV2'!A:A,'CLV2'!E:E)</f>
        <v>2.DAIRY</v>
      </c>
      <c r="AH50" s="115" t="str">
        <f t="array" ref="AH50">XLOOKUP(F50,'CLV2'!A:A,'CLV2'!F:F)</f>
        <v>3.FRESH MILK</v>
      </c>
      <c r="AI50" s="115" t="str">
        <f t="shared" si="8"/>
        <v>Pack</v>
      </c>
      <c r="AJ50" s="116">
        <f t="shared" si="9"/>
        <v>1</v>
      </c>
      <c r="AK50" s="117" t="str">
        <f t="array" ref="AK50">XLOOKUP(F50,'GIÁ'!A:A,'GIÁ'!D:D)</f>
        <v>18545.39</v>
      </c>
      <c r="AL50" s="118">
        <f t="shared" si="10"/>
        <v>55636.17</v>
      </c>
      <c r="AM50" s="118">
        <f t="shared" si="11"/>
        <v>0</v>
      </c>
      <c r="AN50" s="119">
        <f t="shared" si="12"/>
        <v>55636.17</v>
      </c>
      <c r="AO50" s="118">
        <f t="shared" si="13"/>
        <v>0</v>
      </c>
      <c r="AP50" s="121">
        <f t="shared" si="14"/>
        <v>0</v>
      </c>
      <c r="AQ50" s="122"/>
      <c r="AR50" s="119"/>
    </row>
    <row r="51" ht="22.5" customHeight="1">
      <c r="A51" s="89">
        <v>46231.0</v>
      </c>
      <c r="B51" s="90">
        <v>0.47638888888888886</v>
      </c>
      <c r="C51" s="91" t="s">
        <v>1517</v>
      </c>
      <c r="D51" s="129" t="str">
        <f t="array" ref="D51">XLOOKUP(C51,'DS ST'!A:A,'DS ST'!B:B)</f>
        <v>PHG</v>
      </c>
      <c r="E51" s="94" t="str">
        <f t="array" ref="E51">XLOOKUP($F51,'GIÁ'!$A:$A,'GIÁ'!$E:$E)</f>
        <v>MÁT</v>
      </c>
      <c r="F51" s="94">
        <v>8.938505512013E12</v>
      </c>
      <c r="G51" s="95" t="s">
        <v>2872</v>
      </c>
      <c r="H51" s="95" t="s">
        <v>224</v>
      </c>
      <c r="I51" s="96">
        <v>3.0</v>
      </c>
      <c r="J51" s="96">
        <v>0.0</v>
      </c>
      <c r="K51" s="98">
        <f t="shared" si="4"/>
        <v>3</v>
      </c>
      <c r="L51" s="99" t="s">
        <v>3571</v>
      </c>
      <c r="M51" s="100" t="s">
        <v>3577</v>
      </c>
      <c r="N51" s="101" t="s">
        <v>3578</v>
      </c>
      <c r="O51" s="128"/>
      <c r="P51" s="100">
        <v>3.0</v>
      </c>
      <c r="Q51" s="103">
        <f t="shared" si="5"/>
        <v>0</v>
      </c>
      <c r="R51" s="104" t="s">
        <v>3573</v>
      </c>
      <c r="S51" s="105"/>
      <c r="T51" s="106"/>
      <c r="U51" s="107"/>
      <c r="V51" s="108" t="s">
        <v>756</v>
      </c>
      <c r="W51" s="109" t="s">
        <v>1908</v>
      </c>
      <c r="X51" s="110" t="str">
        <f t="shared" si="6"/>
        <v/>
      </c>
      <c r="Y51" s="110" t="str">
        <f t="shared" si="7"/>
        <v>Siêu thị</v>
      </c>
      <c r="Z51" s="139" t="str">
        <f t="shared" si="18"/>
        <v/>
      </c>
      <c r="AA51" s="109" t="s">
        <v>802</v>
      </c>
      <c r="AB51" s="140"/>
      <c r="AC51" s="141"/>
      <c r="AD51" s="113"/>
      <c r="AE51" s="127"/>
      <c r="AF51" s="113"/>
      <c r="AG51" s="114" t="str">
        <f t="array" ref="AG51">XLOOKUP(F51,'CLV2'!A:A,'CLV2'!E:E)</f>
        <v>2.VEGETABLES</v>
      </c>
      <c r="AH51" s="115" t="str">
        <f t="array" ref="AH51">XLOOKUP(F51,'CLV2'!A:A,'CLV2'!F:F)</f>
        <v>3.PROCESSED VEGGIES</v>
      </c>
      <c r="AI51" s="115" t="str">
        <f t="shared" si="8"/>
        <v>Pack</v>
      </c>
      <c r="AJ51" s="116">
        <f t="shared" si="9"/>
        <v>1</v>
      </c>
      <c r="AK51" s="117" t="str">
        <f t="array" ref="AK51">XLOOKUP(F51,'GIÁ'!A:A,'GIÁ'!D:D)</f>
        <v>44228.48</v>
      </c>
      <c r="AL51" s="118">
        <f t="shared" si="10"/>
        <v>132685.44</v>
      </c>
      <c r="AM51" s="118">
        <f t="shared" si="11"/>
        <v>0</v>
      </c>
      <c r="AN51" s="119">
        <f t="shared" si="12"/>
        <v>132685.44</v>
      </c>
      <c r="AO51" s="118">
        <f t="shared" si="13"/>
        <v>0</v>
      </c>
      <c r="AP51" s="121">
        <f t="shared" si="14"/>
        <v>0</v>
      </c>
      <c r="AQ51" s="122"/>
      <c r="AR51" s="119"/>
    </row>
    <row r="52" ht="22.5" customHeight="1">
      <c r="A52" s="89">
        <v>46231.0</v>
      </c>
      <c r="B52" s="90">
        <v>0.47638888888888886</v>
      </c>
      <c r="C52" s="91" t="s">
        <v>1517</v>
      </c>
      <c r="D52" s="129" t="str">
        <f t="array" ref="D52">XLOOKUP(C52,'DS ST'!A:A,'DS ST'!B:B)</f>
        <v>PHG</v>
      </c>
      <c r="E52" s="94" t="str">
        <f t="array" ref="E52">XLOOKUP($F52,'GIÁ'!$A:$A,'GIÁ'!$E:$E)</f>
        <v>MÁT</v>
      </c>
      <c r="F52" s="94">
        <v>8.938505512402E12</v>
      </c>
      <c r="G52" s="95" t="s">
        <v>2882</v>
      </c>
      <c r="H52" s="95" t="s">
        <v>224</v>
      </c>
      <c r="I52" s="96">
        <v>3.0</v>
      </c>
      <c r="J52" s="96">
        <v>0.0</v>
      </c>
      <c r="K52" s="98">
        <f t="shared" si="4"/>
        <v>3</v>
      </c>
      <c r="L52" s="99" t="s">
        <v>3571</v>
      </c>
      <c r="M52" s="100" t="s">
        <v>3577</v>
      </c>
      <c r="N52" s="101" t="s">
        <v>3578</v>
      </c>
      <c r="O52" s="128"/>
      <c r="P52" s="100">
        <v>3.0</v>
      </c>
      <c r="Q52" s="103">
        <f t="shared" si="5"/>
        <v>0</v>
      </c>
      <c r="R52" s="104" t="s">
        <v>3579</v>
      </c>
      <c r="S52" s="105"/>
      <c r="T52" s="106"/>
      <c r="U52" s="107"/>
      <c r="V52" s="108" t="s">
        <v>756</v>
      </c>
      <c r="W52" s="109" t="s">
        <v>1908</v>
      </c>
      <c r="X52" s="110" t="str">
        <f t="shared" si="6"/>
        <v/>
      </c>
      <c r="Y52" s="110" t="str">
        <f t="shared" si="7"/>
        <v>Siêu thị</v>
      </c>
      <c r="Z52" s="139" t="str">
        <f t="shared" si="18"/>
        <v/>
      </c>
      <c r="AA52" s="109" t="s">
        <v>802</v>
      </c>
      <c r="AB52" s="140"/>
      <c r="AC52" s="141"/>
      <c r="AD52" s="113"/>
      <c r="AE52" s="127"/>
      <c r="AF52" s="113"/>
      <c r="AG52" s="114" t="str">
        <f t="array" ref="AG52">XLOOKUP(F52,'CLV2'!A:A,'CLV2'!E:E)</f>
        <v>2.VEGETABLES</v>
      </c>
      <c r="AH52" s="115" t="str">
        <f t="array" ref="AH52">XLOOKUP(F52,'CLV2'!A:A,'CLV2'!F:F)</f>
        <v>3.PROCESSED VEGGIES</v>
      </c>
      <c r="AI52" s="115" t="str">
        <f t="shared" si="8"/>
        <v>Pack</v>
      </c>
      <c r="AJ52" s="116">
        <f t="shared" si="9"/>
        <v>1</v>
      </c>
      <c r="AK52" s="117" t="str">
        <f t="array" ref="AK52">XLOOKUP(F52,'GIÁ'!A:A,'GIÁ'!D:D)</f>
        <v>20717.38</v>
      </c>
      <c r="AL52" s="118">
        <f t="shared" si="10"/>
        <v>62152.14</v>
      </c>
      <c r="AM52" s="118">
        <f t="shared" si="11"/>
        <v>0</v>
      </c>
      <c r="AN52" s="119">
        <f t="shared" si="12"/>
        <v>62152.14</v>
      </c>
      <c r="AO52" s="118">
        <f t="shared" si="13"/>
        <v>0</v>
      </c>
      <c r="AP52" s="121">
        <f t="shared" si="14"/>
        <v>0</v>
      </c>
      <c r="AQ52" s="122"/>
      <c r="AR52" s="119"/>
    </row>
    <row r="53" ht="22.5" customHeight="1">
      <c r="A53" s="89">
        <v>46231.0</v>
      </c>
      <c r="B53" s="90">
        <v>0.47638888888888886</v>
      </c>
      <c r="C53" s="91" t="s">
        <v>1517</v>
      </c>
      <c r="D53" s="129" t="str">
        <f t="array" ref="D53">XLOOKUP(C53,'DS ST'!A:A,'DS ST'!B:B)</f>
        <v>PHG</v>
      </c>
      <c r="E53" s="94" t="str">
        <f t="array" ref="E53">XLOOKUP($F53,'GIÁ'!$A:$A,'GIÁ'!$E:$E)</f>
        <v>MÁT</v>
      </c>
      <c r="F53" s="94">
        <v>8.938508547616E12</v>
      </c>
      <c r="G53" s="95" t="s">
        <v>2912</v>
      </c>
      <c r="H53" s="95" t="s">
        <v>57</v>
      </c>
      <c r="I53" s="96">
        <v>3.0</v>
      </c>
      <c r="J53" s="96">
        <v>0.0</v>
      </c>
      <c r="K53" s="98">
        <f t="shared" si="4"/>
        <v>3</v>
      </c>
      <c r="L53" s="99" t="s">
        <v>3571</v>
      </c>
      <c r="M53" s="100" t="s">
        <v>3577</v>
      </c>
      <c r="N53" s="101" t="s">
        <v>3578</v>
      </c>
      <c r="O53" s="128"/>
      <c r="P53" s="100">
        <v>3.0</v>
      </c>
      <c r="Q53" s="103">
        <f t="shared" si="5"/>
        <v>0</v>
      </c>
      <c r="R53" s="104" t="s">
        <v>3575</v>
      </c>
      <c r="S53" s="105"/>
      <c r="T53" s="106"/>
      <c r="U53" s="107"/>
      <c r="V53" s="108" t="s">
        <v>756</v>
      </c>
      <c r="W53" s="109" t="s">
        <v>1908</v>
      </c>
      <c r="X53" s="110" t="str">
        <f t="shared" si="6"/>
        <v/>
      </c>
      <c r="Y53" s="110" t="str">
        <f t="shared" si="7"/>
        <v>Siêu thị</v>
      </c>
      <c r="Z53" s="139" t="str">
        <f t="shared" si="18"/>
        <v/>
      </c>
      <c r="AA53" s="109" t="s">
        <v>802</v>
      </c>
      <c r="AB53" s="140"/>
      <c r="AC53" s="141"/>
      <c r="AD53" s="113"/>
      <c r="AE53" s="127"/>
      <c r="AF53" s="113"/>
      <c r="AG53" s="114" t="str">
        <f t="array" ref="AG53">XLOOKUP(F53,'CLV2'!A:A,'CLV2'!E:E)</f>
        <v>2.CHILLED FOODS</v>
      </c>
      <c r="AH53" s="115" t="str">
        <f t="array" ref="AH53">XLOOKUP(F53,'CLV2'!A:A,'CLV2'!F:F)</f>
        <v>3.OTHER CHILLED PRODUCTS</v>
      </c>
      <c r="AI53" s="115" t="str">
        <f t="shared" si="8"/>
        <v>Pack</v>
      </c>
      <c r="AJ53" s="116">
        <f t="shared" si="9"/>
        <v>1</v>
      </c>
      <c r="AK53" s="117" t="str">
        <f t="array" ref="AK53">XLOOKUP(F53,'GIÁ'!A:A,'GIÁ'!D:D)</f>
        <v>32345.74</v>
      </c>
      <c r="AL53" s="118">
        <f t="shared" si="10"/>
        <v>97037.22</v>
      </c>
      <c r="AM53" s="118">
        <f t="shared" si="11"/>
        <v>0</v>
      </c>
      <c r="AN53" s="119">
        <f t="shared" si="12"/>
        <v>97037.22</v>
      </c>
      <c r="AO53" s="118">
        <f t="shared" si="13"/>
        <v>0</v>
      </c>
      <c r="AP53" s="121">
        <f t="shared" si="14"/>
        <v>0</v>
      </c>
      <c r="AQ53" s="122"/>
      <c r="AR53" s="119"/>
    </row>
    <row r="54" ht="22.5" customHeight="1">
      <c r="A54" s="89">
        <v>46231.0</v>
      </c>
      <c r="B54" s="90">
        <v>0.47638888888888886</v>
      </c>
      <c r="C54" s="91" t="s">
        <v>1517</v>
      </c>
      <c r="D54" s="129" t="str">
        <f t="array" ref="D54">XLOOKUP(C54,'DS ST'!A:A,'DS ST'!B:B)</f>
        <v>PHG</v>
      </c>
      <c r="E54" s="94" t="str">
        <f t="array" ref="E54">XLOOKUP($F54,'GIÁ'!$A:$A,'GIÁ'!$E:$E)</f>
        <v>MÁT</v>
      </c>
      <c r="F54" s="94">
        <v>8.938509645014E12</v>
      </c>
      <c r="G54" s="95" t="s">
        <v>2936</v>
      </c>
      <c r="H54" s="95" t="s">
        <v>224</v>
      </c>
      <c r="I54" s="96">
        <v>1.0</v>
      </c>
      <c r="J54" s="96">
        <v>0.0</v>
      </c>
      <c r="K54" s="98">
        <f t="shared" si="4"/>
        <v>1</v>
      </c>
      <c r="L54" s="99" t="s">
        <v>3571</v>
      </c>
      <c r="M54" s="100" t="s">
        <v>3577</v>
      </c>
      <c r="N54" s="101" t="s">
        <v>3578</v>
      </c>
      <c r="O54" s="128"/>
      <c r="P54" s="100">
        <v>1.0</v>
      </c>
      <c r="Q54" s="103">
        <f t="shared" si="5"/>
        <v>0</v>
      </c>
      <c r="R54" s="104" t="s">
        <v>3573</v>
      </c>
      <c r="S54" s="105"/>
      <c r="T54" s="106"/>
      <c r="U54" s="107"/>
      <c r="V54" s="108" t="s">
        <v>756</v>
      </c>
      <c r="W54" s="109" t="s">
        <v>1908</v>
      </c>
      <c r="X54" s="110" t="str">
        <f t="shared" si="6"/>
        <v/>
      </c>
      <c r="Y54" s="110" t="str">
        <f t="shared" si="7"/>
        <v>Siêu thị</v>
      </c>
      <c r="Z54" s="139" t="str">
        <f t="shared" si="18"/>
        <v/>
      </c>
      <c r="AA54" s="109" t="s">
        <v>802</v>
      </c>
      <c r="AB54" s="140"/>
      <c r="AC54" s="141"/>
      <c r="AD54" s="113"/>
      <c r="AE54" s="127"/>
      <c r="AF54" s="113"/>
      <c r="AG54" s="114" t="str">
        <f t="array" ref="AG54">XLOOKUP(F54,'CLV2'!A:A,'CLV2'!E:E)</f>
        <v>2.VEGETABLES</v>
      </c>
      <c r="AH54" s="115" t="str">
        <f t="array" ref="AH54">XLOOKUP(F54,'CLV2'!A:A,'CLV2'!F:F)</f>
        <v>3.MUSHROOM</v>
      </c>
      <c r="AI54" s="115" t="str">
        <f t="shared" si="8"/>
        <v>Pack</v>
      </c>
      <c r="AJ54" s="116">
        <f t="shared" si="9"/>
        <v>1</v>
      </c>
      <c r="AK54" s="117" t="str">
        <f t="array" ref="AK54">XLOOKUP(F54,'GIÁ'!A:A,'GIÁ'!D:D)</f>
        <v>20470.50</v>
      </c>
      <c r="AL54" s="118">
        <f t="shared" si="10"/>
        <v>20470.5</v>
      </c>
      <c r="AM54" s="118">
        <f t="shared" si="11"/>
        <v>0</v>
      </c>
      <c r="AN54" s="119">
        <f t="shared" si="12"/>
        <v>20470.5</v>
      </c>
      <c r="AO54" s="118">
        <f t="shared" si="13"/>
        <v>0</v>
      </c>
      <c r="AP54" s="121">
        <f t="shared" si="14"/>
        <v>0</v>
      </c>
      <c r="AQ54" s="122"/>
      <c r="AR54" s="119"/>
    </row>
    <row r="55" ht="22.5" customHeight="1">
      <c r="A55" s="89">
        <v>46231.0</v>
      </c>
      <c r="B55" s="90">
        <v>0.47638888888888886</v>
      </c>
      <c r="C55" s="91" t="s">
        <v>1517</v>
      </c>
      <c r="D55" s="129" t="str">
        <f t="array" ref="D55">XLOOKUP(C55,'DS ST'!A:A,'DS ST'!B:B)</f>
        <v>PHG</v>
      </c>
      <c r="E55" s="94" t="str">
        <f t="array" ref="E55">XLOOKUP($F55,'GIÁ'!$A:$A,'GIÁ'!$E:$E)</f>
        <v>MÁT</v>
      </c>
      <c r="F55" s="94">
        <v>8.935335403443E12</v>
      </c>
      <c r="G55" s="95" t="s">
        <v>2083</v>
      </c>
      <c r="H55" s="95" t="s">
        <v>1206</v>
      </c>
      <c r="I55" s="96">
        <v>1.0</v>
      </c>
      <c r="J55" s="96">
        <v>0.0</v>
      </c>
      <c r="K55" s="98">
        <f t="shared" si="4"/>
        <v>1</v>
      </c>
      <c r="L55" s="99" t="s">
        <v>3571</v>
      </c>
      <c r="M55" s="100" t="s">
        <v>3577</v>
      </c>
      <c r="N55" s="101" t="s">
        <v>3578</v>
      </c>
      <c r="O55" s="128"/>
      <c r="P55" s="100">
        <v>1.0</v>
      </c>
      <c r="Q55" s="103">
        <f t="shared" si="5"/>
        <v>0</v>
      </c>
      <c r="R55" s="104" t="s">
        <v>3575</v>
      </c>
      <c r="S55" s="105"/>
      <c r="T55" s="106"/>
      <c r="U55" s="107"/>
      <c r="V55" s="108" t="s">
        <v>756</v>
      </c>
      <c r="W55" s="109" t="s">
        <v>1908</v>
      </c>
      <c r="X55" s="110" t="str">
        <f t="shared" si="6"/>
        <v/>
      </c>
      <c r="Y55" s="110" t="str">
        <f t="shared" si="7"/>
        <v>Siêu thị</v>
      </c>
      <c r="Z55" s="139" t="str">
        <f t="shared" si="18"/>
        <v/>
      </c>
      <c r="AA55" s="109" t="s">
        <v>802</v>
      </c>
      <c r="AB55" s="140"/>
      <c r="AC55" s="141"/>
      <c r="AD55" s="113"/>
      <c r="AE55" s="127"/>
      <c r="AF55" s="113"/>
      <c r="AG55" s="114" t="str">
        <f t="array" ref="AG55">XLOOKUP(F55,'CLV2'!A:A,'CLV2'!E:E)</f>
        <v>2.DELICA</v>
      </c>
      <c r="AH55" s="115" t="str">
        <f t="array" ref="AH55">XLOOKUP(F55,'CLV2'!A:A,'CLV2'!F:F)</f>
        <v>3.COLD AND HOT DELICA</v>
      </c>
      <c r="AI55" s="115" t="str">
        <f t="shared" si="8"/>
        <v>Pack</v>
      </c>
      <c r="AJ55" s="116">
        <f t="shared" si="9"/>
        <v>1</v>
      </c>
      <c r="AK55" s="117" t="str">
        <f t="array" ref="AK55">XLOOKUP(F55,'GIÁ'!A:A,'GIÁ'!D:D)</f>
        <v>11574.00</v>
      </c>
      <c r="AL55" s="118">
        <f t="shared" si="10"/>
        <v>11574</v>
      </c>
      <c r="AM55" s="118">
        <f t="shared" si="11"/>
        <v>0</v>
      </c>
      <c r="AN55" s="119">
        <f t="shared" si="12"/>
        <v>11574</v>
      </c>
      <c r="AO55" s="118">
        <f t="shared" si="13"/>
        <v>0</v>
      </c>
      <c r="AP55" s="121">
        <f t="shared" si="14"/>
        <v>0</v>
      </c>
      <c r="AQ55" s="122"/>
      <c r="AR55" s="119"/>
    </row>
    <row r="56" ht="22.5" customHeight="1">
      <c r="A56" s="89">
        <v>46231.0</v>
      </c>
      <c r="B56" s="90">
        <v>0.47638888888888886</v>
      </c>
      <c r="C56" s="91" t="s">
        <v>1517</v>
      </c>
      <c r="D56" s="129" t="str">
        <f t="array" ref="D56">XLOOKUP(C56,'DS ST'!A:A,'DS ST'!B:B)</f>
        <v>PHG</v>
      </c>
      <c r="E56" s="94" t="str">
        <f t="array" ref="E56">XLOOKUP($F56,'GIÁ'!$A:$A,'GIÁ'!$E:$E)</f>
        <v>MÁT</v>
      </c>
      <c r="F56" s="94">
        <v>8.936110051361E12</v>
      </c>
      <c r="G56" s="95" t="s">
        <v>2428</v>
      </c>
      <c r="H56" s="95" t="s">
        <v>667</v>
      </c>
      <c r="I56" s="96">
        <v>2.0</v>
      </c>
      <c r="J56" s="96">
        <v>0.0</v>
      </c>
      <c r="K56" s="98">
        <f t="shared" si="4"/>
        <v>2</v>
      </c>
      <c r="L56" s="99" t="s">
        <v>3571</v>
      </c>
      <c r="M56" s="100" t="s">
        <v>3580</v>
      </c>
      <c r="N56" s="101" t="s">
        <v>3581</v>
      </c>
      <c r="O56" s="128"/>
      <c r="P56" s="100">
        <v>2.0</v>
      </c>
      <c r="Q56" s="103">
        <f t="shared" si="5"/>
        <v>0</v>
      </c>
      <c r="R56" s="104" t="s">
        <v>3582</v>
      </c>
      <c r="S56" s="105"/>
      <c r="T56" s="106"/>
      <c r="U56" s="107"/>
      <c r="V56" s="108" t="s">
        <v>756</v>
      </c>
      <c r="W56" s="109" t="s">
        <v>1908</v>
      </c>
      <c r="X56" s="110" t="str">
        <f t="shared" si="6"/>
        <v/>
      </c>
      <c r="Y56" s="110" t="str">
        <f t="shared" si="7"/>
        <v>Siêu thị</v>
      </c>
      <c r="Z56" s="139" t="str">
        <f t="shared" si="18"/>
        <v/>
      </c>
      <c r="AA56" s="109" t="s">
        <v>802</v>
      </c>
      <c r="AB56" s="140"/>
      <c r="AC56" s="141"/>
      <c r="AD56" s="113"/>
      <c r="AE56" s="127"/>
      <c r="AF56" s="113"/>
      <c r="AG56" s="114" t="str">
        <f t="array" ref="AG56">XLOOKUP(F56,'CLV2'!A:A,'CLV2'!E:E)</f>
        <v>2.DELICA</v>
      </c>
      <c r="AH56" s="115" t="str">
        <f t="array" ref="AH56">XLOOKUP(F56,'CLV2'!A:A,'CLV2'!F:F)</f>
        <v>3.DESSERTS</v>
      </c>
      <c r="AI56" s="115" t="str">
        <f t="shared" si="8"/>
        <v>Pack</v>
      </c>
      <c r="AJ56" s="116">
        <f t="shared" si="9"/>
        <v>1</v>
      </c>
      <c r="AK56" s="117" t="str">
        <f t="array" ref="AK56">XLOOKUP(F56,'GIÁ'!A:A,'GIÁ'!D:D)</f>
        <v>6397.47</v>
      </c>
      <c r="AL56" s="118">
        <f t="shared" si="10"/>
        <v>12794.94</v>
      </c>
      <c r="AM56" s="118">
        <f t="shared" si="11"/>
        <v>0</v>
      </c>
      <c r="AN56" s="119">
        <f t="shared" si="12"/>
        <v>12794.94</v>
      </c>
      <c r="AO56" s="118">
        <f t="shared" si="13"/>
        <v>0</v>
      </c>
      <c r="AP56" s="121">
        <f t="shared" si="14"/>
        <v>0</v>
      </c>
      <c r="AQ56" s="122"/>
      <c r="AR56" s="119"/>
    </row>
    <row r="57" ht="22.5" customHeight="1">
      <c r="A57" s="89">
        <v>46231.0</v>
      </c>
      <c r="B57" s="90">
        <v>0.47638888888888886</v>
      </c>
      <c r="C57" s="91" t="s">
        <v>1517</v>
      </c>
      <c r="D57" s="129" t="str">
        <f t="array" ref="D57">XLOOKUP(C57,'DS ST'!A:A,'DS ST'!B:B)</f>
        <v>PHG</v>
      </c>
      <c r="E57" s="94" t="str">
        <f t="array" ref="E57">XLOOKUP($F57,'GIÁ'!$A:$A,'GIÁ'!$E:$E)</f>
        <v>MÁT</v>
      </c>
      <c r="F57" s="94">
        <v>8.93467350104E12</v>
      </c>
      <c r="G57" s="95" t="s">
        <v>1660</v>
      </c>
      <c r="H57" s="95" t="s">
        <v>57</v>
      </c>
      <c r="I57" s="96">
        <v>6.0</v>
      </c>
      <c r="J57" s="96">
        <v>0.0</v>
      </c>
      <c r="K57" s="98">
        <f t="shared" si="4"/>
        <v>6</v>
      </c>
      <c r="L57" s="99" t="s">
        <v>3571</v>
      </c>
      <c r="M57" s="100" t="s">
        <v>3580</v>
      </c>
      <c r="N57" s="101" t="s">
        <v>3581</v>
      </c>
      <c r="O57" s="128"/>
      <c r="P57" s="100">
        <v>6.0</v>
      </c>
      <c r="Q57" s="103">
        <f t="shared" si="5"/>
        <v>0</v>
      </c>
      <c r="R57" s="104" t="s">
        <v>3582</v>
      </c>
      <c r="S57" s="105"/>
      <c r="T57" s="106"/>
      <c r="U57" s="107"/>
      <c r="V57" s="108" t="s">
        <v>756</v>
      </c>
      <c r="W57" s="109" t="s">
        <v>1908</v>
      </c>
      <c r="X57" s="110" t="str">
        <f t="shared" si="6"/>
        <v/>
      </c>
      <c r="Y57" s="110" t="str">
        <f t="shared" si="7"/>
        <v>Siêu thị</v>
      </c>
      <c r="Z57" s="139" t="str">
        <f t="shared" si="18"/>
        <v/>
      </c>
      <c r="AA57" s="109" t="s">
        <v>802</v>
      </c>
      <c r="AB57" s="140"/>
      <c r="AC57" s="141"/>
      <c r="AD57" s="113"/>
      <c r="AE57" s="127"/>
      <c r="AF57" s="113"/>
      <c r="AG57" s="114" t="str">
        <f t="array" ref="AG57">XLOOKUP(F57,'CLV2'!A:A,'CLV2'!E:E)</f>
        <v>2.DAIRY</v>
      </c>
      <c r="AH57" s="115" t="str">
        <f t="array" ref="AH57">XLOOKUP(F57,'CLV2'!A:A,'CLV2'!F:F)</f>
        <v>3.YOGURT</v>
      </c>
      <c r="AI57" s="115" t="str">
        <f t="shared" si="8"/>
        <v>Pack</v>
      </c>
      <c r="AJ57" s="116">
        <f t="shared" si="9"/>
        <v>1</v>
      </c>
      <c r="AK57" s="117" t="str">
        <f t="array" ref="AK57">XLOOKUP(F57,'GIÁ'!A:A,'GIÁ'!D:D)</f>
        <v>21503.10</v>
      </c>
      <c r="AL57" s="118">
        <f t="shared" si="10"/>
        <v>129018.6</v>
      </c>
      <c r="AM57" s="118">
        <f t="shared" si="11"/>
        <v>0</v>
      </c>
      <c r="AN57" s="119">
        <f t="shared" si="12"/>
        <v>129018.6</v>
      </c>
      <c r="AO57" s="118">
        <f t="shared" si="13"/>
        <v>0</v>
      </c>
      <c r="AP57" s="121">
        <f t="shared" si="14"/>
        <v>0</v>
      </c>
      <c r="AQ57" s="122"/>
      <c r="AR57" s="119"/>
    </row>
    <row r="58" ht="22.5" customHeight="1">
      <c r="A58" s="89">
        <v>46231.0</v>
      </c>
      <c r="B58" s="90">
        <v>0.47638888888888886</v>
      </c>
      <c r="C58" s="91" t="s">
        <v>1517</v>
      </c>
      <c r="D58" s="129" t="str">
        <f t="array" ref="D58">XLOOKUP(C58,'DS ST'!A:A,'DS ST'!B:B)</f>
        <v>PHG</v>
      </c>
      <c r="E58" s="94" t="str">
        <f t="array" ref="E58">XLOOKUP($F58,'GIÁ'!$A:$A,'GIÁ'!$E:$E)</f>
        <v>MÁT</v>
      </c>
      <c r="F58" s="94">
        <v>8.850393800679E12</v>
      </c>
      <c r="G58" s="95" t="s">
        <v>1499</v>
      </c>
      <c r="H58" s="95" t="s">
        <v>1145</v>
      </c>
      <c r="I58" s="96">
        <v>6.0</v>
      </c>
      <c r="J58" s="96">
        <v>0.0</v>
      </c>
      <c r="K58" s="98">
        <f t="shared" si="4"/>
        <v>6</v>
      </c>
      <c r="L58" s="99" t="s">
        <v>3571</v>
      </c>
      <c r="M58" s="100" t="s">
        <v>3580</v>
      </c>
      <c r="N58" s="101" t="s">
        <v>3581</v>
      </c>
      <c r="O58" s="128"/>
      <c r="P58" s="100">
        <v>6.0</v>
      </c>
      <c r="Q58" s="103">
        <f t="shared" si="5"/>
        <v>0</v>
      </c>
      <c r="R58" s="104" t="s">
        <v>3582</v>
      </c>
      <c r="S58" s="105"/>
      <c r="T58" s="106"/>
      <c r="U58" s="107"/>
      <c r="V58" s="108" t="s">
        <v>756</v>
      </c>
      <c r="W58" s="109" t="s">
        <v>1908</v>
      </c>
      <c r="X58" s="110" t="str">
        <f t="shared" si="6"/>
        <v/>
      </c>
      <c r="Y58" s="110" t="str">
        <f t="shared" si="7"/>
        <v>Siêu thị</v>
      </c>
      <c r="Z58" s="139" t="str">
        <f t="shared" si="18"/>
        <v/>
      </c>
      <c r="AA58" s="109" t="s">
        <v>802</v>
      </c>
      <c r="AB58" s="140"/>
      <c r="AC58" s="141"/>
      <c r="AD58" s="113"/>
      <c r="AE58" s="127"/>
      <c r="AF58" s="113"/>
      <c r="AG58" s="114" t="str">
        <f t="array" ref="AG58">XLOOKUP(F58,'CLV2'!A:A,'CLV2'!E:E)</f>
        <v>2.DAIRY</v>
      </c>
      <c r="AH58" s="115" t="str">
        <f t="array" ref="AH58">XLOOKUP(F58,'CLV2'!A:A,'CLV2'!F:F)</f>
        <v>3.DRINKING YOGURT</v>
      </c>
      <c r="AI58" s="115" t="str">
        <f t="shared" si="8"/>
        <v>Pack</v>
      </c>
      <c r="AJ58" s="116">
        <f t="shared" si="9"/>
        <v>1</v>
      </c>
      <c r="AK58" s="117" t="str">
        <f t="array" ref="AK58">XLOOKUP(F58,'GIÁ'!A:A,'GIÁ'!D:D)</f>
        <v>14933.08</v>
      </c>
      <c r="AL58" s="118">
        <f t="shared" si="10"/>
        <v>89598.48</v>
      </c>
      <c r="AM58" s="118">
        <f t="shared" si="11"/>
        <v>0</v>
      </c>
      <c r="AN58" s="119">
        <f t="shared" si="12"/>
        <v>89598.48</v>
      </c>
      <c r="AO58" s="118">
        <f t="shared" si="13"/>
        <v>0</v>
      </c>
      <c r="AP58" s="121">
        <f t="shared" si="14"/>
        <v>0</v>
      </c>
      <c r="AQ58" s="122"/>
      <c r="AR58" s="119"/>
    </row>
    <row r="59" ht="22.5" customHeight="1">
      <c r="A59" s="89">
        <v>46231.0</v>
      </c>
      <c r="B59" s="90">
        <v>0.47638888888888886</v>
      </c>
      <c r="C59" s="91" t="s">
        <v>1517</v>
      </c>
      <c r="D59" s="129" t="str">
        <f t="array" ref="D59">XLOOKUP(C59,'DS ST'!A:A,'DS ST'!B:B)</f>
        <v>PHG</v>
      </c>
      <c r="E59" s="94" t="str">
        <f t="array" ref="E59">XLOOKUP($F59,'GIÁ'!$A:$A,'GIÁ'!$E:$E)</f>
        <v>MÁT</v>
      </c>
      <c r="F59" s="94">
        <v>8.935217430109E12</v>
      </c>
      <c r="G59" s="95" t="s">
        <v>1969</v>
      </c>
      <c r="H59" s="95" t="s">
        <v>224</v>
      </c>
      <c r="I59" s="96">
        <v>4.0</v>
      </c>
      <c r="J59" s="96">
        <v>0.0</v>
      </c>
      <c r="K59" s="98">
        <f t="shared" si="4"/>
        <v>4</v>
      </c>
      <c r="L59" s="99" t="s">
        <v>3571</v>
      </c>
      <c r="M59" s="100" t="s">
        <v>3580</v>
      </c>
      <c r="N59" s="101" t="s">
        <v>3581</v>
      </c>
      <c r="O59" s="128"/>
      <c r="P59" s="100">
        <v>4.0</v>
      </c>
      <c r="Q59" s="103">
        <f t="shared" si="5"/>
        <v>0</v>
      </c>
      <c r="R59" s="104" t="s">
        <v>3582</v>
      </c>
      <c r="S59" s="105"/>
      <c r="T59" s="106"/>
      <c r="U59" s="107"/>
      <c r="V59" s="108" t="s">
        <v>756</v>
      </c>
      <c r="W59" s="109" t="s">
        <v>1908</v>
      </c>
      <c r="X59" s="110" t="str">
        <f t="shared" si="6"/>
        <v/>
      </c>
      <c r="Y59" s="110" t="str">
        <f t="shared" si="7"/>
        <v>Siêu thị</v>
      </c>
      <c r="Z59" s="139" t="str">
        <f t="shared" si="18"/>
        <v/>
      </c>
      <c r="AA59" s="109" t="s">
        <v>802</v>
      </c>
      <c r="AB59" s="140"/>
      <c r="AC59" s="141"/>
      <c r="AD59" s="113"/>
      <c r="AE59" s="127"/>
      <c r="AF59" s="113"/>
      <c r="AG59" s="114" t="str">
        <f t="array" ref="AG59">XLOOKUP(F59,'CLV2'!A:A,'CLV2'!E:E)</f>
        <v>2.DAIRY</v>
      </c>
      <c r="AH59" s="115" t="str">
        <f t="array" ref="AH59">XLOOKUP(F59,'CLV2'!A:A,'CLV2'!F:F)</f>
        <v>3.BUTTER AND CHEESE</v>
      </c>
      <c r="AI59" s="115" t="str">
        <f t="shared" si="8"/>
        <v>Pack</v>
      </c>
      <c r="AJ59" s="116">
        <f t="shared" si="9"/>
        <v>1</v>
      </c>
      <c r="AK59" s="117" t="str">
        <f t="array" ref="AK59">XLOOKUP(F59,'GIÁ'!A:A,'GIÁ'!D:D)</f>
        <v>28482.09</v>
      </c>
      <c r="AL59" s="118">
        <f t="shared" si="10"/>
        <v>113928.36</v>
      </c>
      <c r="AM59" s="118">
        <f t="shared" si="11"/>
        <v>0</v>
      </c>
      <c r="AN59" s="119">
        <f t="shared" si="12"/>
        <v>113928.36</v>
      </c>
      <c r="AO59" s="118">
        <f t="shared" si="13"/>
        <v>0</v>
      </c>
      <c r="AP59" s="121">
        <f t="shared" si="14"/>
        <v>0</v>
      </c>
      <c r="AQ59" s="122"/>
      <c r="AR59" s="119"/>
    </row>
    <row r="60" ht="22.5" customHeight="1">
      <c r="A60" s="89">
        <v>46231.0</v>
      </c>
      <c r="B60" s="90">
        <v>0.47638888888888886</v>
      </c>
      <c r="C60" s="91" t="s">
        <v>1517</v>
      </c>
      <c r="D60" s="129" t="str">
        <f t="array" ref="D60">XLOOKUP(C60,'DS ST'!A:A,'DS ST'!B:B)</f>
        <v>PHG</v>
      </c>
      <c r="E60" s="94" t="str">
        <f t="array" ref="E60">XLOOKUP($F60,'GIÁ'!$A:$A,'GIÁ'!$E:$E)</f>
        <v>MÁT</v>
      </c>
      <c r="F60" s="94">
        <v>8.935128710093E12</v>
      </c>
      <c r="G60" s="95" t="s">
        <v>1924</v>
      </c>
      <c r="H60" s="95" t="s">
        <v>224</v>
      </c>
      <c r="I60" s="96">
        <v>4.0</v>
      </c>
      <c r="J60" s="96">
        <v>0.0</v>
      </c>
      <c r="K60" s="98">
        <f t="shared" si="4"/>
        <v>4</v>
      </c>
      <c r="L60" s="99" t="s">
        <v>3571</v>
      </c>
      <c r="M60" s="100" t="s">
        <v>3580</v>
      </c>
      <c r="N60" s="101" t="s">
        <v>3581</v>
      </c>
      <c r="O60" s="128"/>
      <c r="P60" s="100">
        <v>4.0</v>
      </c>
      <c r="Q60" s="103">
        <f t="shared" si="5"/>
        <v>0</v>
      </c>
      <c r="R60" s="104" t="s">
        <v>3582</v>
      </c>
      <c r="S60" s="105"/>
      <c r="T60" s="106"/>
      <c r="U60" s="107"/>
      <c r="V60" s="108" t="s">
        <v>756</v>
      </c>
      <c r="W60" s="109" t="s">
        <v>1908</v>
      </c>
      <c r="X60" s="110" t="str">
        <f t="shared" si="6"/>
        <v/>
      </c>
      <c r="Y60" s="110" t="str">
        <f t="shared" si="7"/>
        <v>Siêu thị</v>
      </c>
      <c r="Z60" s="139" t="str">
        <f t="shared" si="18"/>
        <v/>
      </c>
      <c r="AA60" s="109" t="s">
        <v>802</v>
      </c>
      <c r="AB60" s="140"/>
      <c r="AC60" s="141"/>
      <c r="AD60" s="113"/>
      <c r="AE60" s="127"/>
      <c r="AF60" s="113"/>
      <c r="AG60" s="114" t="str">
        <f t="array" ref="AG60">XLOOKUP(F60,'CLV2'!A:A,'CLV2'!E:E)</f>
        <v>2.DAIRY</v>
      </c>
      <c r="AH60" s="115" t="str">
        <f t="array" ref="AH60">XLOOKUP(F60,'CLV2'!A:A,'CLV2'!F:F)</f>
        <v>3.BUTTER AND CHEESE</v>
      </c>
      <c r="AI60" s="115" t="str">
        <f t="shared" si="8"/>
        <v>Pack</v>
      </c>
      <c r="AJ60" s="116">
        <f t="shared" si="9"/>
        <v>1</v>
      </c>
      <c r="AK60" s="117" t="str">
        <f t="array" ref="AK60">XLOOKUP(F60,'GIÁ'!A:A,'GIÁ'!D:D)</f>
        <v>66594.67</v>
      </c>
      <c r="AL60" s="118">
        <f t="shared" si="10"/>
        <v>266378.68</v>
      </c>
      <c r="AM60" s="118">
        <f t="shared" si="11"/>
        <v>0</v>
      </c>
      <c r="AN60" s="119">
        <f t="shared" si="12"/>
        <v>266378.68</v>
      </c>
      <c r="AO60" s="118">
        <f t="shared" si="13"/>
        <v>0</v>
      </c>
      <c r="AP60" s="121">
        <f t="shared" si="14"/>
        <v>0</v>
      </c>
      <c r="AQ60" s="122"/>
      <c r="AR60" s="119"/>
    </row>
    <row r="61" ht="22.5" customHeight="1">
      <c r="A61" s="89">
        <v>46231.0</v>
      </c>
      <c r="B61" s="90">
        <v>0.47638888888888886</v>
      </c>
      <c r="C61" s="91" t="s">
        <v>1517</v>
      </c>
      <c r="D61" s="129" t="str">
        <f t="array" ref="D61">XLOOKUP(C61,'DS ST'!A:A,'DS ST'!B:B)</f>
        <v>PHG</v>
      </c>
      <c r="E61" s="94" t="str">
        <f t="array" ref="E61">XLOOKUP($F61,'GIÁ'!$A:$A,'GIÁ'!$E:$E)</f>
        <v>MÁT</v>
      </c>
      <c r="F61" s="94">
        <v>8.936110050395E12</v>
      </c>
      <c r="G61" s="95" t="s">
        <v>2406</v>
      </c>
      <c r="H61" s="95" t="s">
        <v>1206</v>
      </c>
      <c r="I61" s="96">
        <v>1.0</v>
      </c>
      <c r="J61" s="96">
        <v>0.0</v>
      </c>
      <c r="K61" s="98">
        <f t="shared" si="4"/>
        <v>1</v>
      </c>
      <c r="L61" s="99" t="s">
        <v>3571</v>
      </c>
      <c r="M61" s="100" t="s">
        <v>3580</v>
      </c>
      <c r="N61" s="101" t="s">
        <v>3581</v>
      </c>
      <c r="O61" s="128"/>
      <c r="P61" s="100">
        <v>1.0</v>
      </c>
      <c r="Q61" s="103">
        <f t="shared" si="5"/>
        <v>0</v>
      </c>
      <c r="R61" s="104" t="s">
        <v>3582</v>
      </c>
      <c r="S61" s="105"/>
      <c r="T61" s="106"/>
      <c r="U61" s="107"/>
      <c r="V61" s="108" t="s">
        <v>756</v>
      </c>
      <c r="W61" s="109" t="s">
        <v>1908</v>
      </c>
      <c r="X61" s="110" t="str">
        <f t="shared" si="6"/>
        <v/>
      </c>
      <c r="Y61" s="110" t="str">
        <f t="shared" si="7"/>
        <v>Siêu thị</v>
      </c>
      <c r="Z61" s="139" t="str">
        <f t="shared" si="18"/>
        <v/>
      </c>
      <c r="AA61" s="109" t="s">
        <v>802</v>
      </c>
      <c r="AB61" s="140"/>
      <c r="AC61" s="141"/>
      <c r="AD61" s="113"/>
      <c r="AE61" s="127"/>
      <c r="AF61" s="113"/>
      <c r="AG61" s="114" t="str">
        <f t="array" ref="AG61">XLOOKUP(F61,'CLV2'!A:A,'CLV2'!E:E)</f>
        <v>2.BAKERY</v>
      </c>
      <c r="AH61" s="115" t="str">
        <f t="array" ref="AH61">XLOOKUP(F61,'CLV2'!A:A,'CLV2'!F:F)</f>
        <v>3.CAKES</v>
      </c>
      <c r="AI61" s="115" t="str">
        <f t="shared" si="8"/>
        <v>Pack</v>
      </c>
      <c r="AJ61" s="116">
        <f t="shared" si="9"/>
        <v>1</v>
      </c>
      <c r="AK61" s="117" t="str">
        <f t="array" ref="AK61">XLOOKUP(F61,'GIÁ'!A:A,'GIÁ'!D:D)</f>
        <v>11879.95</v>
      </c>
      <c r="AL61" s="118">
        <f t="shared" si="10"/>
        <v>11879.95</v>
      </c>
      <c r="AM61" s="118">
        <f t="shared" si="11"/>
        <v>0</v>
      </c>
      <c r="AN61" s="119">
        <f t="shared" si="12"/>
        <v>11879.95</v>
      </c>
      <c r="AO61" s="118">
        <f t="shared" si="13"/>
        <v>0</v>
      </c>
      <c r="AP61" s="121">
        <f t="shared" si="14"/>
        <v>0</v>
      </c>
      <c r="AQ61" s="122"/>
      <c r="AR61" s="119"/>
    </row>
    <row r="62" ht="22.5" customHeight="1">
      <c r="A62" s="89">
        <v>46231.0</v>
      </c>
      <c r="B62" s="90">
        <v>0.47638888888888886</v>
      </c>
      <c r="C62" s="91" t="s">
        <v>1517</v>
      </c>
      <c r="D62" s="129" t="str">
        <f t="array" ref="D62">XLOOKUP(C62,'DS ST'!A:A,'DS ST'!B:B)</f>
        <v>PHG</v>
      </c>
      <c r="E62" s="94" t="str">
        <f t="array" ref="E62">XLOOKUP($F62,'GIÁ'!$A:$A,'GIÁ'!$E:$E)</f>
        <v>MÁT</v>
      </c>
      <c r="F62" s="94">
        <v>8.938509645076E12</v>
      </c>
      <c r="G62" s="95" t="s">
        <v>2940</v>
      </c>
      <c r="H62" s="95" t="s">
        <v>57</v>
      </c>
      <c r="I62" s="96">
        <v>4.0</v>
      </c>
      <c r="J62" s="96">
        <v>0.0</v>
      </c>
      <c r="K62" s="98">
        <f t="shared" si="4"/>
        <v>4</v>
      </c>
      <c r="L62" s="99" t="s">
        <v>3571</v>
      </c>
      <c r="M62" s="100" t="s">
        <v>3580</v>
      </c>
      <c r="N62" s="101" t="s">
        <v>3581</v>
      </c>
      <c r="O62" s="128"/>
      <c r="P62" s="100">
        <v>4.0</v>
      </c>
      <c r="Q62" s="103">
        <f t="shared" si="5"/>
        <v>0</v>
      </c>
      <c r="R62" s="104" t="s">
        <v>3582</v>
      </c>
      <c r="S62" s="105"/>
      <c r="T62" s="106"/>
      <c r="U62" s="107"/>
      <c r="V62" s="108" t="s">
        <v>756</v>
      </c>
      <c r="W62" s="109" t="s">
        <v>1908</v>
      </c>
      <c r="X62" s="110" t="str">
        <f t="shared" si="6"/>
        <v/>
      </c>
      <c r="Y62" s="110" t="str">
        <f t="shared" si="7"/>
        <v>Siêu thị</v>
      </c>
      <c r="Z62" s="139" t="str">
        <f t="shared" si="18"/>
        <v/>
      </c>
      <c r="AA62" s="109" t="s">
        <v>802</v>
      </c>
      <c r="AB62" s="140"/>
      <c r="AC62" s="141"/>
      <c r="AD62" s="113"/>
      <c r="AE62" s="127"/>
      <c r="AF62" s="113"/>
      <c r="AG62" s="114" t="str">
        <f t="array" ref="AG62">XLOOKUP(F62,'CLV2'!A:A,'CLV2'!E:E)</f>
        <v>2.FRUITS</v>
      </c>
      <c r="AH62" s="115" t="str">
        <f t="array" ref="AH62">XLOOKUP(F62,'CLV2'!A:A,'CLV2'!F:F)</f>
        <v>3.IMPORT FRUITS</v>
      </c>
      <c r="AI62" s="115" t="str">
        <f t="shared" si="8"/>
        <v>Pack</v>
      </c>
      <c r="AJ62" s="116">
        <f t="shared" si="9"/>
        <v>1</v>
      </c>
      <c r="AK62" s="117" t="str">
        <f t="array" ref="AK62">XLOOKUP(F62,'GIÁ'!A:A,'GIÁ'!D:D)</f>
        <v>64533.01</v>
      </c>
      <c r="AL62" s="118">
        <f t="shared" si="10"/>
        <v>258132.04</v>
      </c>
      <c r="AM62" s="118">
        <f t="shared" si="11"/>
        <v>0</v>
      </c>
      <c r="AN62" s="119">
        <f t="shared" si="12"/>
        <v>258132.04</v>
      </c>
      <c r="AO62" s="118">
        <f t="shared" si="13"/>
        <v>0</v>
      </c>
      <c r="AP62" s="121">
        <f t="shared" si="14"/>
        <v>0</v>
      </c>
      <c r="AQ62" s="122"/>
      <c r="AR62" s="119"/>
    </row>
    <row r="63" ht="22.5" customHeight="1">
      <c r="A63" s="89">
        <v>46231.0</v>
      </c>
      <c r="B63" s="90">
        <v>0.47638888888888886</v>
      </c>
      <c r="C63" s="91" t="s">
        <v>1517</v>
      </c>
      <c r="D63" s="129" t="str">
        <f t="array" ref="D63">XLOOKUP(C63,'DS ST'!A:A,'DS ST'!B:B)</f>
        <v>PHG</v>
      </c>
      <c r="E63" s="94" t="str">
        <f t="array" ref="E63">XLOOKUP($F63,'GIÁ'!$A:$A,'GIÁ'!$E:$E)</f>
        <v>MÁT</v>
      </c>
      <c r="F63" s="94">
        <v>11590.0</v>
      </c>
      <c r="G63" s="95" t="s">
        <v>931</v>
      </c>
      <c r="H63" s="95" t="s">
        <v>57</v>
      </c>
      <c r="I63" s="96">
        <v>1.0</v>
      </c>
      <c r="J63" s="96">
        <v>0.0</v>
      </c>
      <c r="K63" s="98">
        <f t="shared" si="4"/>
        <v>1</v>
      </c>
      <c r="L63" s="99" t="s">
        <v>3571</v>
      </c>
      <c r="M63" s="100" t="s">
        <v>3580</v>
      </c>
      <c r="N63" s="101" t="s">
        <v>3581</v>
      </c>
      <c r="O63" s="128"/>
      <c r="P63" s="100">
        <v>1.0</v>
      </c>
      <c r="Q63" s="103">
        <f t="shared" si="5"/>
        <v>0</v>
      </c>
      <c r="R63" s="104" t="s">
        <v>3582</v>
      </c>
      <c r="S63" s="105"/>
      <c r="T63" s="106"/>
      <c r="U63" s="107"/>
      <c r="V63" s="108" t="s">
        <v>756</v>
      </c>
      <c r="W63" s="109" t="s">
        <v>1908</v>
      </c>
      <c r="X63" s="110" t="str">
        <f t="shared" si="6"/>
        <v/>
      </c>
      <c r="Y63" s="110" t="str">
        <f t="shared" si="7"/>
        <v>Siêu thị</v>
      </c>
      <c r="Z63" s="139" t="str">
        <f t="shared" si="18"/>
        <v/>
      </c>
      <c r="AA63" s="109" t="s">
        <v>802</v>
      </c>
      <c r="AB63" s="140"/>
      <c r="AC63" s="141"/>
      <c r="AD63" s="113"/>
      <c r="AE63" s="127"/>
      <c r="AF63" s="113"/>
      <c r="AG63" s="114" t="str">
        <f t="array" ref="AG63">XLOOKUP(F63,'CLV2'!A:A,'CLV2'!E:E)</f>
        <v>2.FRUITS</v>
      </c>
      <c r="AH63" s="115" t="str">
        <f t="array" ref="AH63">XLOOKUP(F63,'CLV2'!A:A,'CLV2'!F:F)</f>
        <v>3.CUTTING FRUITS</v>
      </c>
      <c r="AI63" s="115" t="str">
        <f t="shared" si="8"/>
        <v>Pack</v>
      </c>
      <c r="AJ63" s="116">
        <f t="shared" si="9"/>
        <v>1</v>
      </c>
      <c r="AK63" s="117" t="str">
        <f t="array" ref="AK63">XLOOKUP(F63,'GIÁ'!A:A,'GIÁ'!D:D)</f>
        <v>20216.68</v>
      </c>
      <c r="AL63" s="118">
        <f t="shared" si="10"/>
        <v>20216.68</v>
      </c>
      <c r="AM63" s="118">
        <f t="shared" si="11"/>
        <v>0</v>
      </c>
      <c r="AN63" s="119">
        <f t="shared" si="12"/>
        <v>20216.68</v>
      </c>
      <c r="AO63" s="118">
        <f t="shared" si="13"/>
        <v>0</v>
      </c>
      <c r="AP63" s="121">
        <f t="shared" si="14"/>
        <v>0</v>
      </c>
      <c r="AQ63" s="122"/>
      <c r="AR63" s="119"/>
    </row>
    <row r="64" ht="22.5" customHeight="1">
      <c r="A64" s="89">
        <v>46231.0</v>
      </c>
      <c r="B64" s="90">
        <v>0.47638888888888886</v>
      </c>
      <c r="C64" s="91" t="s">
        <v>1517</v>
      </c>
      <c r="D64" s="129" t="str">
        <f t="array" ref="D64">XLOOKUP(C64,'DS ST'!A:A,'DS ST'!B:B)</f>
        <v>PHG</v>
      </c>
      <c r="E64" s="94" t="str">
        <f t="array" ref="E64">XLOOKUP($F64,'GIÁ'!$A:$A,'GIÁ'!$E:$E)</f>
        <v>MÁT</v>
      </c>
      <c r="F64" s="94">
        <v>11589.0</v>
      </c>
      <c r="G64" s="95" t="s">
        <v>926</v>
      </c>
      <c r="H64" s="95" t="s">
        <v>57</v>
      </c>
      <c r="I64" s="96">
        <v>1.0</v>
      </c>
      <c r="J64" s="96">
        <v>0.0</v>
      </c>
      <c r="K64" s="98">
        <f t="shared" si="4"/>
        <v>1</v>
      </c>
      <c r="L64" s="99" t="s">
        <v>3571</v>
      </c>
      <c r="M64" s="100" t="s">
        <v>3580</v>
      </c>
      <c r="N64" s="101" t="s">
        <v>3581</v>
      </c>
      <c r="O64" s="128"/>
      <c r="P64" s="100">
        <v>1.0</v>
      </c>
      <c r="Q64" s="103">
        <f t="shared" si="5"/>
        <v>0</v>
      </c>
      <c r="R64" s="104" t="s">
        <v>3582</v>
      </c>
      <c r="S64" s="105"/>
      <c r="T64" s="106"/>
      <c r="U64" s="107"/>
      <c r="V64" s="108" t="s">
        <v>756</v>
      </c>
      <c r="W64" s="109" t="s">
        <v>1908</v>
      </c>
      <c r="X64" s="110" t="str">
        <f t="shared" si="6"/>
        <v/>
      </c>
      <c r="Y64" s="110" t="str">
        <f t="shared" si="7"/>
        <v>Siêu thị</v>
      </c>
      <c r="Z64" s="139" t="str">
        <f t="shared" si="18"/>
        <v/>
      </c>
      <c r="AA64" s="109" t="s">
        <v>802</v>
      </c>
      <c r="AB64" s="140"/>
      <c r="AC64" s="141"/>
      <c r="AD64" s="113"/>
      <c r="AE64" s="127"/>
      <c r="AF64" s="113"/>
      <c r="AG64" s="114" t="str">
        <f t="array" ref="AG64">XLOOKUP(F64,'CLV2'!A:A,'CLV2'!E:E)</f>
        <v>2.FRUITS</v>
      </c>
      <c r="AH64" s="115" t="str">
        <f t="array" ref="AH64">XLOOKUP(F64,'CLV2'!A:A,'CLV2'!F:F)</f>
        <v>3.CUTTING FRUITS</v>
      </c>
      <c r="AI64" s="115" t="str">
        <f t="shared" si="8"/>
        <v>Pack</v>
      </c>
      <c r="AJ64" s="116">
        <f t="shared" si="9"/>
        <v>1</v>
      </c>
      <c r="AK64" s="117" t="str">
        <f t="array" ref="AK64">XLOOKUP(F64,'GIÁ'!A:A,'GIÁ'!D:D)</f>
        <v>22122.55</v>
      </c>
      <c r="AL64" s="118">
        <f t="shared" si="10"/>
        <v>22122.55</v>
      </c>
      <c r="AM64" s="118">
        <f t="shared" si="11"/>
        <v>0</v>
      </c>
      <c r="AN64" s="119">
        <f t="shared" si="12"/>
        <v>22122.55</v>
      </c>
      <c r="AO64" s="118">
        <f t="shared" si="13"/>
        <v>0</v>
      </c>
      <c r="AP64" s="121">
        <f t="shared" si="14"/>
        <v>0</v>
      </c>
      <c r="AQ64" s="122"/>
      <c r="AR64" s="119"/>
    </row>
    <row r="65" ht="22.5" customHeight="1">
      <c r="A65" s="89">
        <v>46231.0</v>
      </c>
      <c r="B65" s="90">
        <v>0.47638888888888886</v>
      </c>
      <c r="C65" s="91" t="s">
        <v>1517</v>
      </c>
      <c r="D65" s="129" t="str">
        <f t="array" ref="D65">XLOOKUP(C65,'DS ST'!A:A,'DS ST'!B:B)</f>
        <v>PHG</v>
      </c>
      <c r="E65" s="94" t="str">
        <f t="array" ref="E65">XLOOKUP($F65,'GIÁ'!$A:$A,'GIÁ'!$E:$E)</f>
        <v>MÁT</v>
      </c>
      <c r="F65" s="94">
        <v>8.938503131742E12</v>
      </c>
      <c r="G65" s="95" t="s">
        <v>2855</v>
      </c>
      <c r="H65" s="95" t="s">
        <v>57</v>
      </c>
      <c r="I65" s="96">
        <v>2.0</v>
      </c>
      <c r="J65" s="96">
        <v>0.0</v>
      </c>
      <c r="K65" s="98">
        <f t="shared" si="4"/>
        <v>2</v>
      </c>
      <c r="L65" s="99" t="s">
        <v>3571</v>
      </c>
      <c r="M65" s="100" t="s">
        <v>3580</v>
      </c>
      <c r="N65" s="101" t="s">
        <v>3581</v>
      </c>
      <c r="O65" s="128"/>
      <c r="P65" s="100">
        <v>2.0</v>
      </c>
      <c r="Q65" s="103">
        <f t="shared" si="5"/>
        <v>0</v>
      </c>
      <c r="R65" s="104" t="s">
        <v>3582</v>
      </c>
      <c r="S65" s="105"/>
      <c r="T65" s="106"/>
      <c r="U65" s="107"/>
      <c r="V65" s="108" t="s">
        <v>756</v>
      </c>
      <c r="W65" s="109" t="s">
        <v>1908</v>
      </c>
      <c r="X65" s="110" t="str">
        <f t="shared" si="6"/>
        <v/>
      </c>
      <c r="Y65" s="110" t="str">
        <f t="shared" si="7"/>
        <v>Siêu thị</v>
      </c>
      <c r="Z65" s="139" t="str">
        <f t="shared" si="18"/>
        <v/>
      </c>
      <c r="AA65" s="109" t="s">
        <v>802</v>
      </c>
      <c r="AB65" s="140"/>
      <c r="AC65" s="108"/>
      <c r="AD65" s="113"/>
      <c r="AE65" s="127"/>
      <c r="AF65" s="113"/>
      <c r="AG65" s="114" t="str">
        <f t="array" ref="AG65">XLOOKUP(F65,'CLV2'!A:A,'CLV2'!E:E)</f>
        <v>2.DAIRY</v>
      </c>
      <c r="AH65" s="115" t="str">
        <f t="array" ref="AH65">XLOOKUP(F65,'CLV2'!A:A,'CLV2'!F:F)</f>
        <v>3.FRESH MILK</v>
      </c>
      <c r="AI65" s="115" t="str">
        <f t="shared" si="8"/>
        <v>Pack</v>
      </c>
      <c r="AJ65" s="116">
        <f t="shared" si="9"/>
        <v>1</v>
      </c>
      <c r="AK65" s="117" t="str">
        <f t="array" ref="AK65">XLOOKUP(F65,'GIÁ'!A:A,'GIÁ'!D:D)</f>
        <v>18900.00</v>
      </c>
      <c r="AL65" s="118">
        <f t="shared" si="10"/>
        <v>37800</v>
      </c>
      <c r="AM65" s="118">
        <f t="shared" si="11"/>
        <v>0</v>
      </c>
      <c r="AN65" s="119">
        <f t="shared" si="12"/>
        <v>37800</v>
      </c>
      <c r="AO65" s="118">
        <f t="shared" si="13"/>
        <v>0</v>
      </c>
      <c r="AP65" s="121">
        <f t="shared" si="14"/>
        <v>0</v>
      </c>
      <c r="AQ65" s="122"/>
      <c r="AR65" s="119"/>
    </row>
    <row r="66" ht="22.5" customHeight="1">
      <c r="A66" s="89">
        <v>46231.0</v>
      </c>
      <c r="B66" s="90">
        <v>0.47638888888888886</v>
      </c>
      <c r="C66" s="91" t="s">
        <v>1517</v>
      </c>
      <c r="D66" s="129" t="str">
        <f t="array" ref="D66">XLOOKUP(C66,'DS ST'!A:A,'DS ST'!B:B)</f>
        <v>PHG</v>
      </c>
      <c r="E66" s="94" t="str">
        <f t="array" ref="E66">XLOOKUP($F66,'GIÁ'!$A:$A,'GIÁ'!$E:$E)</f>
        <v>MÁT</v>
      </c>
      <c r="F66" s="94">
        <v>8.938503131971E12</v>
      </c>
      <c r="G66" s="95" t="s">
        <v>2860</v>
      </c>
      <c r="H66" s="95" t="s">
        <v>57</v>
      </c>
      <c r="I66" s="96">
        <v>12.0</v>
      </c>
      <c r="J66" s="96">
        <v>0.0</v>
      </c>
      <c r="K66" s="98">
        <f t="shared" si="4"/>
        <v>12</v>
      </c>
      <c r="L66" s="99" t="s">
        <v>3571</v>
      </c>
      <c r="M66" s="100" t="s">
        <v>3580</v>
      </c>
      <c r="N66" s="101" t="s">
        <v>3581</v>
      </c>
      <c r="O66" s="128"/>
      <c r="P66" s="100">
        <v>12.0</v>
      </c>
      <c r="Q66" s="103">
        <f t="shared" si="5"/>
        <v>0</v>
      </c>
      <c r="R66" s="104" t="s">
        <v>3582</v>
      </c>
      <c r="S66" s="105"/>
      <c r="T66" s="106"/>
      <c r="U66" s="107"/>
      <c r="V66" s="108" t="s">
        <v>756</v>
      </c>
      <c r="W66" s="109" t="s">
        <v>1908</v>
      </c>
      <c r="X66" s="110" t="str">
        <f t="shared" si="6"/>
        <v/>
      </c>
      <c r="Y66" s="110" t="str">
        <f t="shared" si="7"/>
        <v>Siêu thị</v>
      </c>
      <c r="Z66" s="139" t="str">
        <f t="shared" si="18"/>
        <v/>
      </c>
      <c r="AA66" s="109" t="s">
        <v>802</v>
      </c>
      <c r="AB66" s="140"/>
      <c r="AC66" s="141"/>
      <c r="AD66" s="113"/>
      <c r="AE66" s="127"/>
      <c r="AF66" s="113"/>
      <c r="AG66" s="114" t="str">
        <f t="array" ref="AG66">XLOOKUP(F66,'CLV2'!A:A,'CLV2'!E:E)</f>
        <v>2.DAIRY</v>
      </c>
      <c r="AH66" s="115" t="str">
        <f t="array" ref="AH66">XLOOKUP(F66,'CLV2'!A:A,'CLV2'!F:F)</f>
        <v>3.YOGURT</v>
      </c>
      <c r="AI66" s="115" t="str">
        <f t="shared" si="8"/>
        <v>Pack</v>
      </c>
      <c r="AJ66" s="116">
        <f t="shared" si="9"/>
        <v>1</v>
      </c>
      <c r="AK66" s="117" t="str">
        <f t="array" ref="AK66">XLOOKUP(F66,'GIÁ'!A:A,'GIÁ'!D:D)</f>
        <v>32415.41</v>
      </c>
      <c r="AL66" s="118">
        <f t="shared" si="10"/>
        <v>388984.92</v>
      </c>
      <c r="AM66" s="118">
        <f t="shared" si="11"/>
        <v>0</v>
      </c>
      <c r="AN66" s="119">
        <f t="shared" si="12"/>
        <v>388984.92</v>
      </c>
      <c r="AO66" s="118">
        <f t="shared" si="13"/>
        <v>0</v>
      </c>
      <c r="AP66" s="121">
        <f t="shared" si="14"/>
        <v>0</v>
      </c>
      <c r="AQ66" s="122"/>
      <c r="AR66" s="119"/>
    </row>
    <row r="67" ht="22.5" customHeight="1">
      <c r="A67" s="89">
        <v>46231.0</v>
      </c>
      <c r="B67" s="90">
        <v>0.47638888888888886</v>
      </c>
      <c r="C67" s="91" t="s">
        <v>1517</v>
      </c>
      <c r="D67" s="129" t="str">
        <f t="array" ref="D67">XLOOKUP(C67,'DS ST'!A:A,'DS ST'!B:B)</f>
        <v>PHG</v>
      </c>
      <c r="E67" s="94" t="str">
        <f t="array" ref="E67">XLOOKUP($F67,'GIÁ'!$A:$A,'GIÁ'!$E:$E)</f>
        <v>MÁT</v>
      </c>
      <c r="F67" s="94">
        <v>8.936049693908E12</v>
      </c>
      <c r="G67" s="95" t="s">
        <v>2244</v>
      </c>
      <c r="H67" s="95" t="s">
        <v>57</v>
      </c>
      <c r="I67" s="96">
        <v>6.0</v>
      </c>
      <c r="J67" s="96">
        <v>0.0</v>
      </c>
      <c r="K67" s="98">
        <f t="shared" si="4"/>
        <v>6</v>
      </c>
      <c r="L67" s="99" t="s">
        <v>3571</v>
      </c>
      <c r="M67" s="100" t="s">
        <v>3583</v>
      </c>
      <c r="N67" s="101" t="s">
        <v>3584</v>
      </c>
      <c r="O67" s="128"/>
      <c r="P67" s="100">
        <v>6.0</v>
      </c>
      <c r="Q67" s="103">
        <f t="shared" si="5"/>
        <v>0</v>
      </c>
      <c r="R67" s="104" t="s">
        <v>3573</v>
      </c>
      <c r="S67" s="105"/>
      <c r="T67" s="106"/>
      <c r="U67" s="107"/>
      <c r="V67" s="108" t="s">
        <v>756</v>
      </c>
      <c r="W67" s="109" t="s">
        <v>1908</v>
      </c>
      <c r="X67" s="110" t="str">
        <f t="shared" si="6"/>
        <v/>
      </c>
      <c r="Y67" s="110" t="str">
        <f t="shared" si="7"/>
        <v>Siêu thị</v>
      </c>
      <c r="Z67" s="139" t="str">
        <f t="shared" si="18"/>
        <v/>
      </c>
      <c r="AA67" s="109" t="s">
        <v>802</v>
      </c>
      <c r="AB67" s="140"/>
      <c r="AC67" s="141"/>
      <c r="AD67" s="113"/>
      <c r="AE67" s="127"/>
      <c r="AF67" s="113"/>
      <c r="AG67" s="114" t="str">
        <f t="array" ref="AG67">XLOOKUP(F67,'CLV2'!A:A,'CLV2'!E:E)</f>
        <v>2.VEGETABLES</v>
      </c>
      <c r="AH67" s="115" t="str">
        <f t="array" ref="AH67">XLOOKUP(F67,'CLV2'!A:A,'CLV2'!F:F)</f>
        <v>3.LETTUCE, SNACKABLES</v>
      </c>
      <c r="AI67" s="115" t="str">
        <f t="shared" si="8"/>
        <v>Pack</v>
      </c>
      <c r="AJ67" s="116">
        <f t="shared" si="9"/>
        <v>1</v>
      </c>
      <c r="AK67" s="117" t="str">
        <f t="array" ref="AK67">XLOOKUP(F67,'GIÁ'!A:A,'GIÁ'!D:D)</f>
        <v>20360.85</v>
      </c>
      <c r="AL67" s="118">
        <f t="shared" si="10"/>
        <v>122165.1</v>
      </c>
      <c r="AM67" s="118">
        <f t="shared" si="11"/>
        <v>0</v>
      </c>
      <c r="AN67" s="119">
        <f t="shared" si="12"/>
        <v>122165.1</v>
      </c>
      <c r="AO67" s="118">
        <f t="shared" si="13"/>
        <v>0</v>
      </c>
      <c r="AP67" s="121">
        <f t="shared" si="14"/>
        <v>0</v>
      </c>
      <c r="AQ67" s="122"/>
      <c r="AR67" s="119"/>
    </row>
    <row r="68" ht="22.5" customHeight="1">
      <c r="A68" s="89">
        <v>46231.0</v>
      </c>
      <c r="B68" s="90">
        <v>0.47638888888888886</v>
      </c>
      <c r="C68" s="91" t="s">
        <v>1517</v>
      </c>
      <c r="D68" s="129" t="str">
        <f t="array" ref="D68">XLOOKUP(C68,'DS ST'!A:A,'DS ST'!B:B)</f>
        <v>PHG</v>
      </c>
      <c r="E68" s="94" t="str">
        <f t="array" ref="E68">XLOOKUP($F68,'GIÁ'!$A:$A,'GIÁ'!$E:$E)</f>
        <v>MÁT</v>
      </c>
      <c r="F68" s="94">
        <v>8.935101608515E12</v>
      </c>
      <c r="G68" s="95" t="s">
        <v>1902</v>
      </c>
      <c r="H68" s="95" t="s">
        <v>57</v>
      </c>
      <c r="I68" s="96">
        <v>6.0</v>
      </c>
      <c r="J68" s="96">
        <v>0.0</v>
      </c>
      <c r="K68" s="98">
        <f t="shared" si="4"/>
        <v>6</v>
      </c>
      <c r="L68" s="99" t="s">
        <v>3571</v>
      </c>
      <c r="M68" s="100" t="s">
        <v>3583</v>
      </c>
      <c r="N68" s="101" t="s">
        <v>3584</v>
      </c>
      <c r="O68" s="128"/>
      <c r="P68" s="100">
        <v>6.0</v>
      </c>
      <c r="Q68" s="103">
        <f t="shared" si="5"/>
        <v>0</v>
      </c>
      <c r="R68" s="104" t="s">
        <v>3574</v>
      </c>
      <c r="S68" s="105"/>
      <c r="T68" s="106"/>
      <c r="U68" s="107"/>
      <c r="V68" s="108" t="s">
        <v>756</v>
      </c>
      <c r="W68" s="109" t="s">
        <v>1908</v>
      </c>
      <c r="X68" s="110" t="str">
        <f t="shared" si="6"/>
        <v/>
      </c>
      <c r="Y68" s="110" t="str">
        <f t="shared" si="7"/>
        <v>Siêu thị</v>
      </c>
      <c r="Z68" s="139" t="str">
        <f t="shared" si="18"/>
        <v/>
      </c>
      <c r="AA68" s="109" t="s">
        <v>802</v>
      </c>
      <c r="AB68" s="140"/>
      <c r="AC68" s="141"/>
      <c r="AD68" s="113"/>
      <c r="AE68" s="127"/>
      <c r="AF68" s="113"/>
      <c r="AG68" s="114" t="str">
        <f t="array" ref="AG68">XLOOKUP(F68,'CLV2'!A:A,'CLV2'!E:E)</f>
        <v>2.CHILLED FOODS</v>
      </c>
      <c r="AH68" s="115" t="str">
        <f t="array" ref="AH68">XLOOKUP(F68,'CLV2'!A:A,'CLV2'!F:F)</f>
        <v>3.OTHER CHILLED PRODUCTS</v>
      </c>
      <c r="AI68" s="115" t="str">
        <f t="shared" si="8"/>
        <v>Pack</v>
      </c>
      <c r="AJ68" s="116">
        <f t="shared" si="9"/>
        <v>1</v>
      </c>
      <c r="AK68" s="117" t="str">
        <f t="array" ref="AK68">XLOOKUP(F68,'GIÁ'!A:A,'GIÁ'!D:D)</f>
        <v>25753.17</v>
      </c>
      <c r="AL68" s="118">
        <f t="shared" si="10"/>
        <v>154519.02</v>
      </c>
      <c r="AM68" s="118">
        <f t="shared" si="11"/>
        <v>0</v>
      </c>
      <c r="AN68" s="119">
        <f t="shared" si="12"/>
        <v>154519.02</v>
      </c>
      <c r="AO68" s="118">
        <f t="shared" si="13"/>
        <v>0</v>
      </c>
      <c r="AP68" s="121">
        <f t="shared" si="14"/>
        <v>0</v>
      </c>
      <c r="AQ68" s="122"/>
      <c r="AR68" s="119"/>
    </row>
    <row r="69" ht="22.5" customHeight="1">
      <c r="A69" s="89">
        <v>46231.0</v>
      </c>
      <c r="B69" s="90">
        <v>0.47638888888888886</v>
      </c>
      <c r="C69" s="91" t="s">
        <v>1517</v>
      </c>
      <c r="D69" s="129" t="str">
        <f t="array" ref="D69">XLOOKUP(C69,'DS ST'!A:A,'DS ST'!B:B)</f>
        <v>PHG</v>
      </c>
      <c r="E69" s="94" t="str">
        <f t="array" ref="E69">XLOOKUP($F69,'GIÁ'!$A:$A,'GIÁ'!$E:$E)</f>
        <v>MÁT</v>
      </c>
      <c r="F69" s="94">
        <v>8.938511301595E12</v>
      </c>
      <c r="G69" s="95" t="s">
        <v>2953</v>
      </c>
      <c r="H69" s="95" t="s">
        <v>1145</v>
      </c>
      <c r="I69" s="96">
        <v>1.0</v>
      </c>
      <c r="J69" s="96">
        <v>0.0</v>
      </c>
      <c r="K69" s="98">
        <f t="shared" si="4"/>
        <v>1</v>
      </c>
      <c r="L69" s="99" t="s">
        <v>3571</v>
      </c>
      <c r="M69" s="100" t="s">
        <v>3583</v>
      </c>
      <c r="N69" s="101" t="s">
        <v>3584</v>
      </c>
      <c r="O69" s="128"/>
      <c r="P69" s="145">
        <v>1.0</v>
      </c>
      <c r="Q69" s="103">
        <f t="shared" si="5"/>
        <v>0</v>
      </c>
      <c r="R69" s="104" t="s">
        <v>3585</v>
      </c>
      <c r="S69" s="105"/>
      <c r="T69" s="106"/>
      <c r="U69" s="107"/>
      <c r="V69" s="108" t="s">
        <v>756</v>
      </c>
      <c r="W69" s="109" t="s">
        <v>1908</v>
      </c>
      <c r="X69" s="110" t="str">
        <f t="shared" si="6"/>
        <v/>
      </c>
      <c r="Y69" s="110" t="str">
        <f t="shared" si="7"/>
        <v>Siêu thị</v>
      </c>
      <c r="Z69" s="139" t="str">
        <f t="shared" si="18"/>
        <v/>
      </c>
      <c r="AA69" s="109" t="s">
        <v>802</v>
      </c>
      <c r="AB69" s="140"/>
      <c r="AC69" s="108"/>
      <c r="AD69" s="113"/>
      <c r="AE69" s="127"/>
      <c r="AF69" s="113"/>
      <c r="AG69" s="114" t="str">
        <f t="array" ref="AG69">XLOOKUP(F69,'CLV2'!A:A,'CLV2'!E:E)</f>
        <v>2.DELICA</v>
      </c>
      <c r="AH69" s="115" t="str">
        <f t="array" ref="AH69">XLOOKUP(F69,'CLV2'!A:A,'CLV2'!F:F)</f>
        <v>3.DRINKS</v>
      </c>
      <c r="AI69" s="115" t="str">
        <f t="shared" si="8"/>
        <v>Pack</v>
      </c>
      <c r="AJ69" s="116">
        <f t="shared" si="9"/>
        <v>1</v>
      </c>
      <c r="AK69" s="117" t="str">
        <f t="array" ref="AK69">XLOOKUP(F69,'GIÁ'!A:A,'GIÁ'!D:D)</f>
        <v>13120.90</v>
      </c>
      <c r="AL69" s="118">
        <f t="shared" si="10"/>
        <v>13120.9</v>
      </c>
      <c r="AM69" s="118">
        <f t="shared" si="11"/>
        <v>0</v>
      </c>
      <c r="AN69" s="119">
        <f t="shared" si="12"/>
        <v>13120.9</v>
      </c>
      <c r="AO69" s="118">
        <f t="shared" si="13"/>
        <v>0</v>
      </c>
      <c r="AP69" s="121">
        <f t="shared" si="14"/>
        <v>0</v>
      </c>
      <c r="AQ69" s="122"/>
      <c r="AR69" s="119"/>
    </row>
    <row r="70" ht="22.5" customHeight="1">
      <c r="A70" s="89">
        <v>46231.0</v>
      </c>
      <c r="B70" s="90">
        <v>0.47638888888888886</v>
      </c>
      <c r="C70" s="91" t="s">
        <v>1517</v>
      </c>
      <c r="D70" s="129" t="str">
        <f t="array" ref="D70">XLOOKUP(C70,'DS ST'!A:A,'DS ST'!B:B)</f>
        <v>PHG</v>
      </c>
      <c r="E70" s="94" t="str">
        <f t="array" ref="E70">XLOOKUP($F70,'GIÁ'!$A:$A,'GIÁ'!$E:$E)</f>
        <v>MÁT</v>
      </c>
      <c r="F70" s="94">
        <v>8.938511301731E12</v>
      </c>
      <c r="G70" s="95" t="s">
        <v>2957</v>
      </c>
      <c r="H70" s="95" t="s">
        <v>1831</v>
      </c>
      <c r="I70" s="96">
        <v>4.0</v>
      </c>
      <c r="J70" s="96">
        <v>0.0</v>
      </c>
      <c r="K70" s="98">
        <f t="shared" si="4"/>
        <v>4</v>
      </c>
      <c r="L70" s="99" t="s">
        <v>3571</v>
      </c>
      <c r="M70" s="100" t="s">
        <v>3583</v>
      </c>
      <c r="N70" s="101" t="s">
        <v>3584</v>
      </c>
      <c r="O70" s="128"/>
      <c r="P70" s="100">
        <v>4.0</v>
      </c>
      <c r="Q70" s="103">
        <f t="shared" si="5"/>
        <v>0</v>
      </c>
      <c r="R70" s="104" t="s">
        <v>3576</v>
      </c>
      <c r="S70" s="105"/>
      <c r="T70" s="106"/>
      <c r="U70" s="107"/>
      <c r="V70" s="108" t="s">
        <v>756</v>
      </c>
      <c r="W70" s="109" t="s">
        <v>1908</v>
      </c>
      <c r="X70" s="110" t="str">
        <f t="shared" si="6"/>
        <v/>
      </c>
      <c r="Y70" s="110" t="str">
        <f t="shared" si="7"/>
        <v>Siêu thị</v>
      </c>
      <c r="Z70" s="139" t="str">
        <f t="shared" si="18"/>
        <v/>
      </c>
      <c r="AA70" s="109" t="s">
        <v>802</v>
      </c>
      <c r="AB70" s="140"/>
      <c r="AC70" s="141"/>
      <c r="AD70" s="113"/>
      <c r="AE70" s="127"/>
      <c r="AF70" s="113"/>
      <c r="AG70" s="114" t="str">
        <f t="array" ref="AG70">XLOOKUP(F70,'CLV2'!A:A,'CLV2'!E:E)</f>
        <v>2.DELICA</v>
      </c>
      <c r="AH70" s="115" t="str">
        <f t="array" ref="AH70">XLOOKUP(F70,'CLV2'!A:A,'CLV2'!F:F)</f>
        <v>3.DESSERTS</v>
      </c>
      <c r="AI70" s="115" t="str">
        <f t="shared" si="8"/>
        <v>Pack</v>
      </c>
      <c r="AJ70" s="116">
        <f t="shared" si="9"/>
        <v>1</v>
      </c>
      <c r="AK70" s="117" t="str">
        <f t="array" ref="AK70">XLOOKUP(F70,'GIÁ'!A:A,'GIÁ'!D:D)</f>
        <v>12537.09</v>
      </c>
      <c r="AL70" s="118">
        <f t="shared" si="10"/>
        <v>50148.36</v>
      </c>
      <c r="AM70" s="118">
        <f t="shared" si="11"/>
        <v>0</v>
      </c>
      <c r="AN70" s="119">
        <f t="shared" si="12"/>
        <v>50148.36</v>
      </c>
      <c r="AO70" s="118">
        <f t="shared" si="13"/>
        <v>0</v>
      </c>
      <c r="AP70" s="121">
        <f t="shared" si="14"/>
        <v>0</v>
      </c>
      <c r="AQ70" s="122"/>
      <c r="AR70" s="119"/>
    </row>
    <row r="71" ht="22.5" customHeight="1">
      <c r="A71" s="89">
        <v>46231.0</v>
      </c>
      <c r="B71" s="90">
        <v>0.47638888888888886</v>
      </c>
      <c r="C71" s="91" t="s">
        <v>1517</v>
      </c>
      <c r="D71" s="129" t="str">
        <f t="array" ref="D71">XLOOKUP(C71,'DS ST'!A:A,'DS ST'!B:B)</f>
        <v>PHG</v>
      </c>
      <c r="E71" s="94" t="str">
        <f t="array" ref="E71">XLOOKUP($F71,'GIÁ'!$A:$A,'GIÁ'!$E:$E)</f>
        <v>MÁT</v>
      </c>
      <c r="F71" s="94">
        <v>11039.0</v>
      </c>
      <c r="G71" s="95" t="s">
        <v>613</v>
      </c>
      <c r="H71" s="95" t="s">
        <v>57</v>
      </c>
      <c r="I71" s="96">
        <v>1.0</v>
      </c>
      <c r="J71" s="96">
        <v>0.0</v>
      </c>
      <c r="K71" s="98">
        <f t="shared" si="4"/>
        <v>1</v>
      </c>
      <c r="L71" s="99" t="s">
        <v>3571</v>
      </c>
      <c r="M71" s="100" t="s">
        <v>3583</v>
      </c>
      <c r="N71" s="101" t="s">
        <v>3584</v>
      </c>
      <c r="O71" s="128"/>
      <c r="P71" s="100">
        <v>1.0</v>
      </c>
      <c r="Q71" s="103">
        <f t="shared" si="5"/>
        <v>0</v>
      </c>
      <c r="R71" s="104" t="s">
        <v>3573</v>
      </c>
      <c r="S71" s="105"/>
      <c r="T71" s="106"/>
      <c r="U71" s="107"/>
      <c r="V71" s="108" t="s">
        <v>756</v>
      </c>
      <c r="W71" s="109" t="s">
        <v>1908</v>
      </c>
      <c r="X71" s="110" t="str">
        <f t="shared" si="6"/>
        <v/>
      </c>
      <c r="Y71" s="110" t="str">
        <f t="shared" si="7"/>
        <v>Siêu thị</v>
      </c>
      <c r="Z71" s="139" t="str">
        <f t="shared" si="18"/>
        <v/>
      </c>
      <c r="AA71" s="109" t="s">
        <v>802</v>
      </c>
      <c r="AB71" s="140"/>
      <c r="AC71" s="141"/>
      <c r="AD71" s="113"/>
      <c r="AE71" s="127"/>
      <c r="AF71" s="113"/>
      <c r="AG71" s="114" t="str">
        <f t="array" ref="AG71">XLOOKUP(F71,'CLV2'!A:A,'CLV2'!E:E)</f>
        <v>2.VEGETABLES</v>
      </c>
      <c r="AH71" s="115" t="str">
        <f t="array" ref="AH71">XLOOKUP(F71,'CLV2'!A:A,'CLV2'!F:F)</f>
        <v>3.MUSHROOM</v>
      </c>
      <c r="AI71" s="115" t="str">
        <f t="shared" si="8"/>
        <v>Pack</v>
      </c>
      <c r="AJ71" s="116">
        <f t="shared" si="9"/>
        <v>1</v>
      </c>
      <c r="AK71" s="117" t="str">
        <f t="array" ref="AK71">XLOOKUP(F71,'GIÁ'!A:A,'GIÁ'!D:D)</f>
        <v>51687.36</v>
      </c>
      <c r="AL71" s="118">
        <f t="shared" si="10"/>
        <v>51687.36</v>
      </c>
      <c r="AM71" s="118">
        <f t="shared" si="11"/>
        <v>0</v>
      </c>
      <c r="AN71" s="119">
        <f t="shared" si="12"/>
        <v>51687.36</v>
      </c>
      <c r="AO71" s="118">
        <f t="shared" si="13"/>
        <v>0</v>
      </c>
      <c r="AP71" s="121">
        <f t="shared" si="14"/>
        <v>0</v>
      </c>
      <c r="AQ71" s="122"/>
      <c r="AR71" s="119"/>
    </row>
    <row r="72" ht="22.5" customHeight="1">
      <c r="A72" s="89">
        <v>46231.0</v>
      </c>
      <c r="B72" s="90">
        <v>0.47638888888888886</v>
      </c>
      <c r="C72" s="91" t="s">
        <v>1517</v>
      </c>
      <c r="D72" s="129" t="str">
        <f t="array" ref="D72">XLOOKUP(C72,'DS ST'!A:A,'DS ST'!B:B)</f>
        <v>PHG</v>
      </c>
      <c r="E72" s="94" t="str">
        <f t="array" ref="E72">XLOOKUP($F72,'GIÁ'!$A:$A,'GIÁ'!$E:$E)</f>
        <v>MÁT</v>
      </c>
      <c r="F72" s="94">
        <v>8.935318100062E12</v>
      </c>
      <c r="G72" s="95" t="s">
        <v>2045</v>
      </c>
      <c r="H72" s="95" t="s">
        <v>57</v>
      </c>
      <c r="I72" s="96">
        <v>4.0</v>
      </c>
      <c r="J72" s="96">
        <v>0.0</v>
      </c>
      <c r="K72" s="98">
        <f t="shared" si="4"/>
        <v>4</v>
      </c>
      <c r="L72" s="99" t="s">
        <v>3571</v>
      </c>
      <c r="M72" s="100" t="s">
        <v>3583</v>
      </c>
      <c r="N72" s="101" t="s">
        <v>3584</v>
      </c>
      <c r="O72" s="128"/>
      <c r="P72" s="100">
        <v>4.0</v>
      </c>
      <c r="Q72" s="103">
        <f t="shared" si="5"/>
        <v>0</v>
      </c>
      <c r="R72" s="104" t="s">
        <v>3586</v>
      </c>
      <c r="S72" s="105"/>
      <c r="T72" s="106"/>
      <c r="U72" s="107"/>
      <c r="V72" s="108" t="s">
        <v>756</v>
      </c>
      <c r="W72" s="109" t="s">
        <v>1908</v>
      </c>
      <c r="X72" s="110" t="str">
        <f t="shared" si="6"/>
        <v/>
      </c>
      <c r="Y72" s="110" t="str">
        <f t="shared" si="7"/>
        <v>Siêu thị</v>
      </c>
      <c r="Z72" s="139" t="str">
        <f t="shared" si="18"/>
        <v/>
      </c>
      <c r="AA72" s="109" t="s">
        <v>802</v>
      </c>
      <c r="AB72" s="140"/>
      <c r="AC72" s="141"/>
      <c r="AD72" s="113"/>
      <c r="AE72" s="127"/>
      <c r="AF72" s="113"/>
      <c r="AG72" s="114" t="str">
        <f t="array" ref="AG72">XLOOKUP(F72,'CLV2'!A:A,'CLV2'!E:E)</f>
        <v>2.DAIRY</v>
      </c>
      <c r="AH72" s="115" t="str">
        <f t="array" ref="AH72">XLOOKUP(F72,'CLV2'!A:A,'CLV2'!F:F)</f>
        <v>3.FRESH MILK</v>
      </c>
      <c r="AI72" s="115" t="str">
        <f t="shared" si="8"/>
        <v>Pack</v>
      </c>
      <c r="AJ72" s="116">
        <f t="shared" si="9"/>
        <v>1</v>
      </c>
      <c r="AK72" s="117" t="str">
        <f t="array" ref="AK72">XLOOKUP(F72,'GIÁ'!A:A,'GIÁ'!D:D)</f>
        <v>18900.00</v>
      </c>
      <c r="AL72" s="118">
        <f t="shared" si="10"/>
        <v>75600</v>
      </c>
      <c r="AM72" s="118">
        <f t="shared" si="11"/>
        <v>0</v>
      </c>
      <c r="AN72" s="119">
        <f t="shared" si="12"/>
        <v>75600</v>
      </c>
      <c r="AO72" s="118">
        <f t="shared" si="13"/>
        <v>0</v>
      </c>
      <c r="AP72" s="121">
        <f t="shared" si="14"/>
        <v>0</v>
      </c>
      <c r="AQ72" s="122"/>
      <c r="AR72" s="119"/>
    </row>
    <row r="73" ht="22.5" customHeight="1">
      <c r="A73" s="89">
        <v>46231.0</v>
      </c>
      <c r="B73" s="90">
        <v>0.47638888888888886</v>
      </c>
      <c r="C73" s="91" t="s">
        <v>1517</v>
      </c>
      <c r="D73" s="129" t="str">
        <f t="array" ref="D73">XLOOKUP(C73,'DS ST'!A:A,'DS ST'!B:B)</f>
        <v>PHG</v>
      </c>
      <c r="E73" s="94" t="str">
        <f t="array" ref="E73">XLOOKUP($F73,'GIÁ'!$A:$A,'GIÁ'!$E:$E)</f>
        <v>MÁT</v>
      </c>
      <c r="F73" s="94">
        <v>8.938562884023E12</v>
      </c>
      <c r="G73" s="95" t="s">
        <v>3201</v>
      </c>
      <c r="H73" s="95" t="s">
        <v>57</v>
      </c>
      <c r="I73" s="96">
        <v>4.0</v>
      </c>
      <c r="J73" s="96">
        <v>0.0</v>
      </c>
      <c r="K73" s="98">
        <f t="shared" si="4"/>
        <v>4</v>
      </c>
      <c r="L73" s="99" t="s">
        <v>3571</v>
      </c>
      <c r="M73" s="100" t="s">
        <v>3583</v>
      </c>
      <c r="N73" s="101" t="s">
        <v>3584</v>
      </c>
      <c r="O73" s="128"/>
      <c r="P73" s="100">
        <v>4.0</v>
      </c>
      <c r="Q73" s="103">
        <f t="shared" si="5"/>
        <v>0</v>
      </c>
      <c r="R73" s="104" t="s">
        <v>3579</v>
      </c>
      <c r="S73" s="105"/>
      <c r="T73" s="106"/>
      <c r="U73" s="107"/>
      <c r="V73" s="108" t="s">
        <v>756</v>
      </c>
      <c r="W73" s="109" t="s">
        <v>1908</v>
      </c>
      <c r="X73" s="110" t="str">
        <f t="shared" si="6"/>
        <v/>
      </c>
      <c r="Y73" s="110" t="str">
        <f t="shared" si="7"/>
        <v>Siêu thị</v>
      </c>
      <c r="Z73" s="139" t="str">
        <f t="shared" si="18"/>
        <v/>
      </c>
      <c r="AA73" s="109" t="s">
        <v>802</v>
      </c>
      <c r="AB73" s="140"/>
      <c r="AC73" s="141"/>
      <c r="AD73" s="113"/>
      <c r="AE73" s="127"/>
      <c r="AF73" s="113"/>
      <c r="AG73" s="114" t="str">
        <f t="array" ref="AG73">XLOOKUP(F73,'CLV2'!A:A,'CLV2'!E:E)</f>
        <v>2.DELICA</v>
      </c>
      <c r="AH73" s="115" t="str">
        <f t="array" ref="AH73">XLOOKUP(F73,'CLV2'!A:A,'CLV2'!F:F)</f>
        <v>3.DESSERTS</v>
      </c>
      <c r="AI73" s="115" t="str">
        <f t="shared" si="8"/>
        <v>Pack</v>
      </c>
      <c r="AJ73" s="116">
        <f t="shared" si="9"/>
        <v>1</v>
      </c>
      <c r="AK73" s="117" t="str">
        <f t="array" ref="AK73">XLOOKUP(F73,'GIÁ'!A:A,'GIÁ'!D:D)</f>
        <v>8900.00</v>
      </c>
      <c r="AL73" s="118">
        <f t="shared" si="10"/>
        <v>35600</v>
      </c>
      <c r="AM73" s="118">
        <f t="shared" si="11"/>
        <v>0</v>
      </c>
      <c r="AN73" s="119">
        <f t="shared" si="12"/>
        <v>35600</v>
      </c>
      <c r="AO73" s="118">
        <f t="shared" si="13"/>
        <v>0</v>
      </c>
      <c r="AP73" s="121">
        <f t="shared" si="14"/>
        <v>0</v>
      </c>
      <c r="AQ73" s="122"/>
      <c r="AR73" s="119"/>
    </row>
    <row r="74" ht="22.5" customHeight="1">
      <c r="A74" s="89">
        <v>46231.0</v>
      </c>
      <c r="B74" s="90">
        <v>0.47638888888888886</v>
      </c>
      <c r="C74" s="91" t="s">
        <v>1517</v>
      </c>
      <c r="D74" s="129" t="str">
        <f t="array" ref="D74">XLOOKUP(C74,'DS ST'!A:A,'DS ST'!B:B)</f>
        <v>PHG</v>
      </c>
      <c r="E74" s="94" t="str">
        <f t="array" ref="E74">XLOOKUP($F74,'GIÁ'!$A:$A,'GIÁ'!$E:$E)</f>
        <v>MÁT</v>
      </c>
      <c r="F74" s="94">
        <v>8.935007101103E12</v>
      </c>
      <c r="G74" s="95" t="s">
        <v>1780</v>
      </c>
      <c r="H74" s="95" t="s">
        <v>1145</v>
      </c>
      <c r="I74" s="96">
        <v>3.0</v>
      </c>
      <c r="J74" s="96">
        <v>0.0</v>
      </c>
      <c r="K74" s="98">
        <f t="shared" si="4"/>
        <v>3</v>
      </c>
      <c r="L74" s="99" t="s">
        <v>3571</v>
      </c>
      <c r="M74" s="100" t="s">
        <v>3583</v>
      </c>
      <c r="N74" s="101" t="s">
        <v>3584</v>
      </c>
      <c r="O74" s="128"/>
      <c r="P74" s="100">
        <v>3.0</v>
      </c>
      <c r="Q74" s="103">
        <f t="shared" si="5"/>
        <v>0</v>
      </c>
      <c r="R74" s="104" t="s">
        <v>3576</v>
      </c>
      <c r="S74" s="105"/>
      <c r="T74" s="106"/>
      <c r="U74" s="107"/>
      <c r="V74" s="108" t="s">
        <v>756</v>
      </c>
      <c r="W74" s="109" t="s">
        <v>1908</v>
      </c>
      <c r="X74" s="110" t="str">
        <f t="shared" si="6"/>
        <v/>
      </c>
      <c r="Y74" s="110" t="str">
        <f t="shared" si="7"/>
        <v>Siêu thị</v>
      </c>
      <c r="Z74" s="139" t="str">
        <f t="shared" si="18"/>
        <v/>
      </c>
      <c r="AA74" s="109" t="s">
        <v>802</v>
      </c>
      <c r="AB74" s="140"/>
      <c r="AC74" s="141"/>
      <c r="AD74" s="113"/>
      <c r="AE74" s="127"/>
      <c r="AF74" s="113"/>
      <c r="AG74" s="114" t="str">
        <f t="array" ref="AG74">XLOOKUP(F74,'CLV2'!A:A,'CLV2'!E:E)</f>
        <v>2.DAIRY</v>
      </c>
      <c r="AH74" s="115" t="str">
        <f t="array" ref="AH74">XLOOKUP(F74,'CLV2'!A:A,'CLV2'!F:F)</f>
        <v>3.FRESH MILK</v>
      </c>
      <c r="AI74" s="115" t="str">
        <f t="shared" si="8"/>
        <v>Pack</v>
      </c>
      <c r="AJ74" s="116">
        <f t="shared" si="9"/>
        <v>1</v>
      </c>
      <c r="AK74" s="117" t="str">
        <f t="array" ref="AK74">XLOOKUP(F74,'GIÁ'!A:A,'GIÁ'!D:D)</f>
        <v>53296.98</v>
      </c>
      <c r="AL74" s="118">
        <f t="shared" si="10"/>
        <v>159890.94</v>
      </c>
      <c r="AM74" s="118">
        <f t="shared" si="11"/>
        <v>0</v>
      </c>
      <c r="AN74" s="119">
        <f t="shared" si="12"/>
        <v>159890.94</v>
      </c>
      <c r="AO74" s="118">
        <f t="shared" si="13"/>
        <v>0</v>
      </c>
      <c r="AP74" s="121">
        <f t="shared" si="14"/>
        <v>0</v>
      </c>
      <c r="AQ74" s="122"/>
      <c r="AR74" s="119"/>
    </row>
    <row r="75" ht="22.5" customHeight="1">
      <c r="A75" s="89">
        <v>46231.0</v>
      </c>
      <c r="B75" s="90">
        <v>0.47638888888888886</v>
      </c>
      <c r="C75" s="91" t="s">
        <v>1517</v>
      </c>
      <c r="D75" s="129" t="str">
        <f t="array" ref="D75">XLOOKUP(C75,'DS ST'!A:A,'DS ST'!B:B)</f>
        <v>PHG</v>
      </c>
      <c r="E75" s="94" t="str">
        <f t="array" ref="E75">XLOOKUP($F75,'GIÁ'!$A:$A,'GIÁ'!$E:$E)</f>
        <v>MÁT</v>
      </c>
      <c r="F75" s="94" t="s">
        <v>3349</v>
      </c>
      <c r="G75" s="95" t="s">
        <v>3350</v>
      </c>
      <c r="H75" s="95" t="s">
        <v>57</v>
      </c>
      <c r="I75" s="96">
        <v>1.0</v>
      </c>
      <c r="J75" s="96">
        <v>0.0</v>
      </c>
      <c r="K75" s="98">
        <f t="shared" si="4"/>
        <v>1</v>
      </c>
      <c r="L75" s="99" t="s">
        <v>3571</v>
      </c>
      <c r="M75" s="100" t="s">
        <v>3587</v>
      </c>
      <c r="N75" s="101" t="s">
        <v>3588</v>
      </c>
      <c r="O75" s="128"/>
      <c r="P75" s="100">
        <v>1.0</v>
      </c>
      <c r="Q75" s="103">
        <f t="shared" si="5"/>
        <v>0</v>
      </c>
      <c r="R75" s="104" t="s">
        <v>3586</v>
      </c>
      <c r="S75" s="105"/>
      <c r="T75" s="106"/>
      <c r="U75" s="107"/>
      <c r="V75" s="108" t="s">
        <v>756</v>
      </c>
      <c r="W75" s="109" t="s">
        <v>1908</v>
      </c>
      <c r="X75" s="110" t="str">
        <f t="shared" si="6"/>
        <v/>
      </c>
      <c r="Y75" s="110" t="str">
        <f t="shared" si="7"/>
        <v>Siêu thị</v>
      </c>
      <c r="Z75" s="139" t="str">
        <f t="shared" si="18"/>
        <v/>
      </c>
      <c r="AA75" s="109" t="s">
        <v>802</v>
      </c>
      <c r="AB75" s="140"/>
      <c r="AC75" s="141"/>
      <c r="AD75" s="113"/>
      <c r="AE75" s="127"/>
      <c r="AF75" s="113"/>
      <c r="AG75" s="114" t="str">
        <f t="array" ref="AG75">XLOOKUP(F75,'CLV2'!A:A,'CLV2'!E:E)</f>
        <v>2.BAKERY</v>
      </c>
      <c r="AH75" s="115" t="str">
        <f t="array" ref="AH75">XLOOKUP(F75,'CLV2'!A:A,'CLV2'!F:F)</f>
        <v>3.CAKES</v>
      </c>
      <c r="AI75" s="115" t="str">
        <f t="shared" si="8"/>
        <v>Pack</v>
      </c>
      <c r="AJ75" s="116">
        <f t="shared" si="9"/>
        <v>1</v>
      </c>
      <c r="AK75" s="117" t="str">
        <f t="array" ref="AK75">XLOOKUP(F75,'GIÁ'!A:A,'GIÁ'!D:D)</f>
        <v>27778.00</v>
      </c>
      <c r="AL75" s="118">
        <f t="shared" si="10"/>
        <v>27778</v>
      </c>
      <c r="AM75" s="118">
        <f t="shared" si="11"/>
        <v>0</v>
      </c>
      <c r="AN75" s="119">
        <f t="shared" si="12"/>
        <v>27778</v>
      </c>
      <c r="AO75" s="118">
        <f t="shared" si="13"/>
        <v>0</v>
      </c>
      <c r="AP75" s="121">
        <f t="shared" si="14"/>
        <v>0</v>
      </c>
      <c r="AQ75" s="122"/>
      <c r="AR75" s="119"/>
    </row>
    <row r="76" ht="22.5" customHeight="1">
      <c r="A76" s="89">
        <v>46231.0</v>
      </c>
      <c r="B76" s="90">
        <v>0.47638888888888886</v>
      </c>
      <c r="C76" s="91" t="s">
        <v>1517</v>
      </c>
      <c r="D76" s="129" t="str">
        <f t="array" ref="D76">XLOOKUP(C76,'DS ST'!A:A,'DS ST'!B:B)</f>
        <v>PHG</v>
      </c>
      <c r="E76" s="94" t="str">
        <f t="array" ref="E76">XLOOKUP($F76,'GIÁ'!$A:$A,'GIÁ'!$E:$E)</f>
        <v>MÁT</v>
      </c>
      <c r="F76" s="94" t="s">
        <v>3351</v>
      </c>
      <c r="G76" s="95" t="s">
        <v>3352</v>
      </c>
      <c r="H76" s="95" t="s">
        <v>57</v>
      </c>
      <c r="I76" s="96">
        <v>1.0</v>
      </c>
      <c r="J76" s="96">
        <v>0.0</v>
      </c>
      <c r="K76" s="98">
        <f t="shared" si="4"/>
        <v>1</v>
      </c>
      <c r="L76" s="99" t="s">
        <v>3571</v>
      </c>
      <c r="M76" s="100" t="s">
        <v>3587</v>
      </c>
      <c r="N76" s="101" t="s">
        <v>3588</v>
      </c>
      <c r="O76" s="128"/>
      <c r="P76" s="100">
        <v>1.0</v>
      </c>
      <c r="Q76" s="103">
        <f t="shared" si="5"/>
        <v>0</v>
      </c>
      <c r="R76" s="104" t="s">
        <v>3586</v>
      </c>
      <c r="S76" s="105"/>
      <c r="T76" s="106"/>
      <c r="U76" s="107"/>
      <c r="V76" s="108" t="s">
        <v>756</v>
      </c>
      <c r="W76" s="109" t="s">
        <v>1908</v>
      </c>
      <c r="X76" s="110" t="str">
        <f t="shared" si="6"/>
        <v/>
      </c>
      <c r="Y76" s="110" t="str">
        <f t="shared" si="7"/>
        <v>Siêu thị</v>
      </c>
      <c r="Z76" s="139" t="str">
        <f t="shared" si="18"/>
        <v/>
      </c>
      <c r="AA76" s="109" t="s">
        <v>802</v>
      </c>
      <c r="AB76" s="140"/>
      <c r="AC76" s="141"/>
      <c r="AD76" s="113"/>
      <c r="AE76" s="127"/>
      <c r="AF76" s="113"/>
      <c r="AG76" s="114" t="str">
        <f t="array" ref="AG76">XLOOKUP(F76,'CLV2'!A:A,'CLV2'!E:E)</f>
        <v>2.BAKERY</v>
      </c>
      <c r="AH76" s="115" t="str">
        <f t="array" ref="AH76">XLOOKUP(F76,'CLV2'!A:A,'CLV2'!F:F)</f>
        <v>3.CAKES</v>
      </c>
      <c r="AI76" s="115" t="str">
        <f t="shared" si="8"/>
        <v>Pack</v>
      </c>
      <c r="AJ76" s="116">
        <f t="shared" si="9"/>
        <v>1</v>
      </c>
      <c r="AK76" s="117" t="str">
        <f t="array" ref="AK76">XLOOKUP(F76,'GIÁ'!A:A,'GIÁ'!D:D)</f>
        <v>27778.00</v>
      </c>
      <c r="AL76" s="118">
        <f t="shared" si="10"/>
        <v>27778</v>
      </c>
      <c r="AM76" s="118">
        <f t="shared" si="11"/>
        <v>0</v>
      </c>
      <c r="AN76" s="119">
        <f t="shared" si="12"/>
        <v>27778</v>
      </c>
      <c r="AO76" s="118">
        <f t="shared" si="13"/>
        <v>0</v>
      </c>
      <c r="AP76" s="121">
        <f t="shared" si="14"/>
        <v>0</v>
      </c>
      <c r="AQ76" s="122"/>
      <c r="AR76" s="119"/>
    </row>
    <row r="77" ht="22.5" customHeight="1">
      <c r="A77" s="89">
        <v>46231.0</v>
      </c>
      <c r="B77" s="90">
        <v>0.47638888888888886</v>
      </c>
      <c r="C77" s="91" t="s">
        <v>1517</v>
      </c>
      <c r="D77" s="129" t="str">
        <f t="array" ref="D77">XLOOKUP(C77,'DS ST'!A:A,'DS ST'!B:B)</f>
        <v>PHG</v>
      </c>
      <c r="E77" s="94" t="str">
        <f t="array" ref="E77">XLOOKUP($F77,'GIÁ'!$A:$A,'GIÁ'!$E:$E)</f>
        <v>MÁT</v>
      </c>
      <c r="F77" s="94">
        <v>8.936146442614E12</v>
      </c>
      <c r="G77" s="95" t="s">
        <v>2502</v>
      </c>
      <c r="H77" s="95" t="s">
        <v>787</v>
      </c>
      <c r="I77" s="96">
        <v>7.0</v>
      </c>
      <c r="J77" s="96">
        <v>0.0</v>
      </c>
      <c r="K77" s="98">
        <f t="shared" si="4"/>
        <v>7</v>
      </c>
      <c r="L77" s="99" t="s">
        <v>3571</v>
      </c>
      <c r="M77" s="100" t="s">
        <v>3587</v>
      </c>
      <c r="N77" s="101" t="s">
        <v>3588</v>
      </c>
      <c r="O77" s="128"/>
      <c r="P77" s="100">
        <v>7.0</v>
      </c>
      <c r="Q77" s="103">
        <f t="shared" si="5"/>
        <v>0</v>
      </c>
      <c r="R77" s="104" t="s">
        <v>3589</v>
      </c>
      <c r="S77" s="105"/>
      <c r="T77" s="106"/>
      <c r="U77" s="107"/>
      <c r="V77" s="108" t="s">
        <v>756</v>
      </c>
      <c r="W77" s="109" t="s">
        <v>1908</v>
      </c>
      <c r="X77" s="110" t="str">
        <f t="shared" si="6"/>
        <v/>
      </c>
      <c r="Y77" s="110" t="str">
        <f t="shared" si="7"/>
        <v>Siêu thị</v>
      </c>
      <c r="Z77" s="139" t="str">
        <f t="shared" si="18"/>
        <v/>
      </c>
      <c r="AA77" s="109" t="s">
        <v>802</v>
      </c>
      <c r="AB77" s="140"/>
      <c r="AC77" s="141"/>
      <c r="AD77" s="113"/>
      <c r="AE77" s="127"/>
      <c r="AF77" s="113"/>
      <c r="AG77" s="114" t="str">
        <f t="array" ref="AG77">XLOOKUP(F77,'CLV2'!A:A,'CLV2'!E:E)</f>
        <v>2.MEAT</v>
      </c>
      <c r="AH77" s="115" t="str">
        <f t="array" ref="AH77">XLOOKUP(F77,'CLV2'!A:A,'CLV2'!F:F)</f>
        <v>3.PORK</v>
      </c>
      <c r="AI77" s="115" t="str">
        <f t="shared" si="8"/>
        <v>Pack</v>
      </c>
      <c r="AJ77" s="116">
        <f t="shared" si="9"/>
        <v>1</v>
      </c>
      <c r="AK77" s="117" t="str">
        <f t="array" ref="AK77">XLOOKUP(F77,'GIÁ'!A:A,'GIÁ'!D:D)</f>
        <v>17646.95</v>
      </c>
      <c r="AL77" s="118">
        <f t="shared" si="10"/>
        <v>123528.65</v>
      </c>
      <c r="AM77" s="118">
        <f t="shared" si="11"/>
        <v>0</v>
      </c>
      <c r="AN77" s="119">
        <f t="shared" si="12"/>
        <v>123528.65</v>
      </c>
      <c r="AO77" s="118">
        <f t="shared" si="13"/>
        <v>0</v>
      </c>
      <c r="AP77" s="121">
        <f t="shared" si="14"/>
        <v>0</v>
      </c>
      <c r="AQ77" s="122"/>
      <c r="AR77" s="119"/>
    </row>
    <row r="78" ht="22.5" customHeight="1">
      <c r="A78" s="89">
        <v>46231.0</v>
      </c>
      <c r="B78" s="90">
        <v>0.47638888888888886</v>
      </c>
      <c r="C78" s="91" t="s">
        <v>1517</v>
      </c>
      <c r="D78" s="129" t="str">
        <f t="array" ref="D78">XLOOKUP(C78,'DS ST'!A:A,'DS ST'!B:B)</f>
        <v>PHG</v>
      </c>
      <c r="E78" s="94" t="str">
        <f t="array" ref="E78">XLOOKUP($F78,'GIÁ'!$A:$A,'GIÁ'!$E:$E)</f>
        <v>MÁT</v>
      </c>
      <c r="F78" s="94">
        <v>8.938528582574E12</v>
      </c>
      <c r="G78" s="95" t="s">
        <v>3013</v>
      </c>
      <c r="H78" s="95" t="s">
        <v>224</v>
      </c>
      <c r="I78" s="96">
        <v>4.0</v>
      </c>
      <c r="J78" s="96">
        <v>0.0</v>
      </c>
      <c r="K78" s="98">
        <f t="shared" si="4"/>
        <v>4</v>
      </c>
      <c r="L78" s="99" t="s">
        <v>3571</v>
      </c>
      <c r="M78" s="100" t="s">
        <v>3590</v>
      </c>
      <c r="N78" s="101" t="s">
        <v>3591</v>
      </c>
      <c r="O78" s="128"/>
      <c r="P78" s="100">
        <v>4.0</v>
      </c>
      <c r="Q78" s="103">
        <f t="shared" si="5"/>
        <v>0</v>
      </c>
      <c r="R78" s="104" t="s">
        <v>3575</v>
      </c>
      <c r="S78" s="105"/>
      <c r="T78" s="106"/>
      <c r="U78" s="107"/>
      <c r="V78" s="108" t="s">
        <v>756</v>
      </c>
      <c r="W78" s="109" t="s">
        <v>1908</v>
      </c>
      <c r="X78" s="110" t="str">
        <f t="shared" si="6"/>
        <v/>
      </c>
      <c r="Y78" s="110" t="str">
        <f t="shared" si="7"/>
        <v>Siêu thị</v>
      </c>
      <c r="Z78" s="139" t="str">
        <f t="shared" si="18"/>
        <v/>
      </c>
      <c r="AA78" s="109" t="s">
        <v>802</v>
      </c>
      <c r="AB78" s="140"/>
      <c r="AC78" s="141"/>
      <c r="AD78" s="113"/>
      <c r="AE78" s="127"/>
      <c r="AF78" s="113"/>
      <c r="AG78" s="114" t="str">
        <f t="array" ref="AG78">XLOOKUP(F78,'CLV2'!A:A,'CLV2'!E:E)</f>
        <v>2.CHILLED FOODS</v>
      </c>
      <c r="AH78" s="115" t="str">
        <f t="array" ref="AH78">XLOOKUP(F78,'CLV2'!A:A,'CLV2'!F:F)</f>
        <v>3.OTHER CHILLED PRODUCTS</v>
      </c>
      <c r="AI78" s="115" t="str">
        <f t="shared" si="8"/>
        <v>Pack</v>
      </c>
      <c r="AJ78" s="116">
        <f t="shared" si="9"/>
        <v>1</v>
      </c>
      <c r="AK78" s="117" t="str">
        <f t="array" ref="AK78">XLOOKUP(F78,'GIÁ'!A:A,'GIÁ'!D:D)</f>
        <v>10450.00</v>
      </c>
      <c r="AL78" s="118">
        <f t="shared" si="10"/>
        <v>41800</v>
      </c>
      <c r="AM78" s="118">
        <f t="shared" si="11"/>
        <v>0</v>
      </c>
      <c r="AN78" s="119">
        <f t="shared" si="12"/>
        <v>41800</v>
      </c>
      <c r="AO78" s="118">
        <f t="shared" si="13"/>
        <v>0</v>
      </c>
      <c r="AP78" s="121">
        <f t="shared" si="14"/>
        <v>0</v>
      </c>
      <c r="AQ78" s="122"/>
      <c r="AR78" s="119"/>
    </row>
    <row r="79" ht="22.5" customHeight="1">
      <c r="A79" s="89">
        <v>46231.0</v>
      </c>
      <c r="B79" s="90">
        <v>0.47638888888888886</v>
      </c>
      <c r="C79" s="91" t="s">
        <v>1517</v>
      </c>
      <c r="D79" s="129" t="str">
        <f t="array" ref="D79">XLOOKUP(C79,'DS ST'!A:A,'DS ST'!B:B)</f>
        <v>PHG</v>
      </c>
      <c r="E79" s="94" t="str">
        <f t="array" ref="E79">XLOOKUP($F79,'GIÁ'!$A:$A,'GIÁ'!$E:$E)</f>
        <v>MÁT</v>
      </c>
      <c r="F79" s="94">
        <v>8.938529045856E12</v>
      </c>
      <c r="G79" s="95" t="s">
        <v>3024</v>
      </c>
      <c r="H79" s="95" t="s">
        <v>224</v>
      </c>
      <c r="I79" s="96">
        <v>10.0</v>
      </c>
      <c r="J79" s="96">
        <v>0.0</v>
      </c>
      <c r="K79" s="98">
        <f t="shared" si="4"/>
        <v>10</v>
      </c>
      <c r="L79" s="99" t="s">
        <v>3571</v>
      </c>
      <c r="M79" s="100" t="s">
        <v>3590</v>
      </c>
      <c r="N79" s="101" t="s">
        <v>3591</v>
      </c>
      <c r="O79" s="128"/>
      <c r="P79" s="100">
        <v>10.0</v>
      </c>
      <c r="Q79" s="103">
        <f t="shared" si="5"/>
        <v>0</v>
      </c>
      <c r="R79" s="104" t="s">
        <v>3575</v>
      </c>
      <c r="S79" s="105"/>
      <c r="T79" s="106"/>
      <c r="U79" s="107"/>
      <c r="V79" s="108" t="s">
        <v>756</v>
      </c>
      <c r="W79" s="109" t="s">
        <v>1908</v>
      </c>
      <c r="X79" s="110" t="str">
        <f t="shared" si="6"/>
        <v/>
      </c>
      <c r="Y79" s="110" t="str">
        <f t="shared" si="7"/>
        <v>Siêu thị</v>
      </c>
      <c r="Z79" s="139" t="str">
        <f t="shared" si="18"/>
        <v/>
      </c>
      <c r="AA79" s="109" t="s">
        <v>802</v>
      </c>
      <c r="AB79" s="140"/>
      <c r="AC79" s="141"/>
      <c r="AD79" s="113"/>
      <c r="AE79" s="127"/>
      <c r="AF79" s="113"/>
      <c r="AG79" s="114" t="str">
        <f t="array" ref="AG79">XLOOKUP(F79,'CLV2'!A:A,'CLV2'!E:E)</f>
        <v>2.CHILLED FOODS</v>
      </c>
      <c r="AH79" s="115" t="str">
        <f t="array" ref="AH79">XLOOKUP(F79,'CLV2'!A:A,'CLV2'!F:F)</f>
        <v>3.HAM AND SAUSAGES</v>
      </c>
      <c r="AI79" s="115" t="str">
        <f t="shared" si="8"/>
        <v>Pack</v>
      </c>
      <c r="AJ79" s="116">
        <f t="shared" si="9"/>
        <v>1</v>
      </c>
      <c r="AK79" s="117" t="str">
        <f t="array" ref="AK79">XLOOKUP(F79,'GIÁ'!A:A,'GIÁ'!D:D)</f>
        <v>66066.31</v>
      </c>
      <c r="AL79" s="118">
        <f t="shared" si="10"/>
        <v>660663.1</v>
      </c>
      <c r="AM79" s="118">
        <f t="shared" si="11"/>
        <v>0</v>
      </c>
      <c r="AN79" s="119">
        <f t="shared" si="12"/>
        <v>660663.1</v>
      </c>
      <c r="AO79" s="118">
        <f t="shared" si="13"/>
        <v>0</v>
      </c>
      <c r="AP79" s="121">
        <f t="shared" si="14"/>
        <v>0</v>
      </c>
      <c r="AQ79" s="122"/>
      <c r="AR79" s="119"/>
    </row>
    <row r="80" ht="22.5" customHeight="1">
      <c r="A80" s="89">
        <v>46231.0</v>
      </c>
      <c r="B80" s="90">
        <v>0.47638888888888886</v>
      </c>
      <c r="C80" s="91" t="s">
        <v>1517</v>
      </c>
      <c r="D80" s="129" t="str">
        <f t="array" ref="D80">XLOOKUP(C80,'DS ST'!A:A,'DS ST'!B:B)</f>
        <v>PHG</v>
      </c>
      <c r="E80" s="94" t="str">
        <f t="array" ref="E80">XLOOKUP($F80,'GIÁ'!$A:$A,'GIÁ'!$E:$E)</f>
        <v>MÁT</v>
      </c>
      <c r="F80" s="94">
        <v>8.938511301212E12</v>
      </c>
      <c r="G80" s="95" t="s">
        <v>2945</v>
      </c>
      <c r="H80" s="95" t="s">
        <v>1831</v>
      </c>
      <c r="I80" s="96">
        <v>6.0</v>
      </c>
      <c r="J80" s="96">
        <v>0.0</v>
      </c>
      <c r="K80" s="98">
        <f t="shared" si="4"/>
        <v>6</v>
      </c>
      <c r="L80" s="99" t="s">
        <v>3571</v>
      </c>
      <c r="M80" s="100" t="s">
        <v>3590</v>
      </c>
      <c r="N80" s="101" t="s">
        <v>3591</v>
      </c>
      <c r="O80" s="128"/>
      <c r="P80" s="100">
        <v>6.0</v>
      </c>
      <c r="Q80" s="103">
        <f t="shared" si="5"/>
        <v>0</v>
      </c>
      <c r="R80" s="104" t="s">
        <v>3576</v>
      </c>
      <c r="S80" s="105"/>
      <c r="T80" s="106"/>
      <c r="U80" s="107"/>
      <c r="V80" s="108" t="s">
        <v>756</v>
      </c>
      <c r="W80" s="109" t="s">
        <v>1908</v>
      </c>
      <c r="X80" s="110" t="str">
        <f t="shared" si="6"/>
        <v/>
      </c>
      <c r="Y80" s="110" t="str">
        <f t="shared" si="7"/>
        <v>Siêu thị</v>
      </c>
      <c r="Z80" s="139" t="str">
        <f t="shared" si="18"/>
        <v/>
      </c>
      <c r="AA80" s="109" t="s">
        <v>802</v>
      </c>
      <c r="AB80" s="140"/>
      <c r="AC80" s="141"/>
      <c r="AD80" s="113"/>
      <c r="AE80" s="127"/>
      <c r="AF80" s="113"/>
      <c r="AG80" s="114" t="str">
        <f t="array" ref="AG80">XLOOKUP(F80,'CLV2'!A:A,'CLV2'!E:E)</f>
        <v>2.DELICA</v>
      </c>
      <c r="AH80" s="115" t="str">
        <f t="array" ref="AH80">XLOOKUP(F80,'CLV2'!A:A,'CLV2'!F:F)</f>
        <v>3.DESSERTS</v>
      </c>
      <c r="AI80" s="115" t="str">
        <f t="shared" si="8"/>
        <v>Pack</v>
      </c>
      <c r="AJ80" s="116">
        <f t="shared" si="9"/>
        <v>1</v>
      </c>
      <c r="AK80" s="117" t="str">
        <f t="array" ref="AK80">XLOOKUP(F80,'GIÁ'!A:A,'GIÁ'!D:D)</f>
        <v>12622.50</v>
      </c>
      <c r="AL80" s="118">
        <f t="shared" si="10"/>
        <v>75735</v>
      </c>
      <c r="AM80" s="118">
        <f t="shared" si="11"/>
        <v>0</v>
      </c>
      <c r="AN80" s="119">
        <f t="shared" si="12"/>
        <v>75735</v>
      </c>
      <c r="AO80" s="118">
        <f t="shared" si="13"/>
        <v>0</v>
      </c>
      <c r="AP80" s="121">
        <f t="shared" si="14"/>
        <v>0</v>
      </c>
      <c r="AQ80" s="122"/>
      <c r="AR80" s="119"/>
    </row>
    <row r="81" ht="22.5" customHeight="1">
      <c r="A81" s="89">
        <v>46231.0</v>
      </c>
      <c r="B81" s="90">
        <v>0.47638888888888886</v>
      </c>
      <c r="C81" s="91" t="s">
        <v>1517</v>
      </c>
      <c r="D81" s="129" t="str">
        <f t="array" ref="D81">XLOOKUP(C81,'DS ST'!A:A,'DS ST'!B:B)</f>
        <v>PHG</v>
      </c>
      <c r="E81" s="94" t="str">
        <f t="array" ref="E81">XLOOKUP($F81,'GIÁ'!$A:$A,'GIÁ'!$E:$E)</f>
        <v>MÁT</v>
      </c>
      <c r="F81" s="94">
        <v>8.938511301236E12</v>
      </c>
      <c r="G81" s="95" t="s">
        <v>2949</v>
      </c>
      <c r="H81" s="95" t="s">
        <v>1145</v>
      </c>
      <c r="I81" s="96">
        <v>3.0</v>
      </c>
      <c r="J81" s="96">
        <v>0.0</v>
      </c>
      <c r="K81" s="98">
        <f t="shared" si="4"/>
        <v>3</v>
      </c>
      <c r="L81" s="99" t="s">
        <v>3571</v>
      </c>
      <c r="M81" s="100" t="s">
        <v>3590</v>
      </c>
      <c r="N81" s="101" t="s">
        <v>3591</v>
      </c>
      <c r="O81" s="128"/>
      <c r="P81" s="100">
        <v>3.0</v>
      </c>
      <c r="Q81" s="103">
        <f t="shared" si="5"/>
        <v>0</v>
      </c>
      <c r="R81" s="104" t="s">
        <v>3576</v>
      </c>
      <c r="S81" s="105"/>
      <c r="T81" s="106"/>
      <c r="U81" s="107"/>
      <c r="V81" s="108" t="s">
        <v>756</v>
      </c>
      <c r="W81" s="109" t="s">
        <v>1908</v>
      </c>
      <c r="X81" s="110" t="str">
        <f t="shared" si="6"/>
        <v/>
      </c>
      <c r="Y81" s="110" t="str">
        <f t="shared" si="7"/>
        <v>Siêu thị</v>
      </c>
      <c r="Z81" s="139" t="str">
        <f t="shared" si="18"/>
        <v/>
      </c>
      <c r="AA81" s="109" t="s">
        <v>802</v>
      </c>
      <c r="AB81" s="140"/>
      <c r="AC81" s="141"/>
      <c r="AD81" s="113"/>
      <c r="AE81" s="108"/>
      <c r="AF81" s="113"/>
      <c r="AG81" s="114" t="str">
        <f t="array" ref="AG81">XLOOKUP(F81,'CLV2'!A:A,'CLV2'!E:E)</f>
        <v>2.DELICA</v>
      </c>
      <c r="AH81" s="115" t="str">
        <f t="array" ref="AH81">XLOOKUP(F81,'CLV2'!A:A,'CLV2'!F:F)</f>
        <v>3.DRINKS</v>
      </c>
      <c r="AI81" s="115" t="str">
        <f t="shared" si="8"/>
        <v>Pack</v>
      </c>
      <c r="AJ81" s="116">
        <f t="shared" si="9"/>
        <v>1</v>
      </c>
      <c r="AK81" s="117" t="str">
        <f t="array" ref="AK81">XLOOKUP(F81,'GIÁ'!A:A,'GIÁ'!D:D)</f>
        <v>12323.03</v>
      </c>
      <c r="AL81" s="118">
        <f t="shared" si="10"/>
        <v>36969.09</v>
      </c>
      <c r="AM81" s="118">
        <f t="shared" si="11"/>
        <v>0</v>
      </c>
      <c r="AN81" s="119">
        <f t="shared" si="12"/>
        <v>36969.09</v>
      </c>
      <c r="AO81" s="118">
        <f t="shared" si="13"/>
        <v>0</v>
      </c>
      <c r="AP81" s="121">
        <f t="shared" si="14"/>
        <v>0</v>
      </c>
      <c r="AQ81" s="122"/>
      <c r="AR81" s="119"/>
    </row>
    <row r="82" ht="22.5" customHeight="1">
      <c r="A82" s="89">
        <v>46231.0</v>
      </c>
      <c r="B82" s="90">
        <v>0.47638888888888886</v>
      </c>
      <c r="C82" s="91" t="s">
        <v>1517</v>
      </c>
      <c r="D82" s="129" t="str">
        <f t="array" ref="D82">XLOOKUP(C82,'DS ST'!A:A,'DS ST'!B:B)</f>
        <v>PHG</v>
      </c>
      <c r="E82" s="94" t="str">
        <f t="array" ref="E82">XLOOKUP($F82,'GIÁ'!$A:$A,'GIÁ'!$E:$E)</f>
        <v>MÁT</v>
      </c>
      <c r="F82" s="94">
        <v>4.0338736E7</v>
      </c>
      <c r="G82" s="95" t="s">
        <v>1223</v>
      </c>
      <c r="H82" s="95" t="s">
        <v>1197</v>
      </c>
      <c r="I82" s="96">
        <v>2.0</v>
      </c>
      <c r="J82" s="96">
        <v>0.0</v>
      </c>
      <c r="K82" s="98">
        <f t="shared" si="4"/>
        <v>2</v>
      </c>
      <c r="L82" s="99" t="s">
        <v>3571</v>
      </c>
      <c r="M82" s="100" t="s">
        <v>3592</v>
      </c>
      <c r="N82" s="101" t="s">
        <v>3593</v>
      </c>
      <c r="O82" s="128"/>
      <c r="P82" s="100">
        <v>2.0</v>
      </c>
      <c r="Q82" s="103">
        <f t="shared" si="5"/>
        <v>0</v>
      </c>
      <c r="R82" s="104" t="s">
        <v>3594</v>
      </c>
      <c r="S82" s="105"/>
      <c r="T82" s="106"/>
      <c r="U82" s="107"/>
      <c r="V82" s="108" t="s">
        <v>756</v>
      </c>
      <c r="W82" s="109" t="s">
        <v>1908</v>
      </c>
      <c r="X82" s="110" t="str">
        <f t="shared" si="6"/>
        <v/>
      </c>
      <c r="Y82" s="110" t="str">
        <f t="shared" si="7"/>
        <v>Siêu thị</v>
      </c>
      <c r="Z82" s="139" t="str">
        <f t="shared" si="18"/>
        <v/>
      </c>
      <c r="AA82" s="109" t="s">
        <v>802</v>
      </c>
      <c r="AB82" s="140"/>
      <c r="AC82" s="141"/>
      <c r="AD82" s="113"/>
      <c r="AE82" s="127"/>
      <c r="AF82" s="113"/>
      <c r="AG82" s="114" t="str">
        <f t="array" ref="AG82">XLOOKUP(F82,'CLV2'!A:A,'CLV2'!E:E)</f>
        <v>2.DAIRY</v>
      </c>
      <c r="AH82" s="115" t="str">
        <f t="array" ref="AH82">XLOOKUP(F82,'CLV2'!A:A,'CLV2'!F:F)</f>
        <v>3.BUTTER AND CHEESE</v>
      </c>
      <c r="AI82" s="115" t="str">
        <f t="shared" si="8"/>
        <v>Pack</v>
      </c>
      <c r="AJ82" s="116">
        <f t="shared" si="9"/>
        <v>1</v>
      </c>
      <c r="AK82" s="117" t="str">
        <f t="array" ref="AK82">XLOOKUP(F82,'GIÁ'!A:A,'GIÁ'!D:D)</f>
        <v>52307.68</v>
      </c>
      <c r="AL82" s="118">
        <f t="shared" si="10"/>
        <v>104615.36</v>
      </c>
      <c r="AM82" s="118">
        <f t="shared" si="11"/>
        <v>0</v>
      </c>
      <c r="AN82" s="119">
        <f t="shared" si="12"/>
        <v>104615.36</v>
      </c>
      <c r="AO82" s="118">
        <f t="shared" si="13"/>
        <v>0</v>
      </c>
      <c r="AP82" s="121">
        <f t="shared" si="14"/>
        <v>0</v>
      </c>
      <c r="AQ82" s="122"/>
      <c r="AR82" s="119"/>
    </row>
    <row r="83" ht="22.5" customHeight="1">
      <c r="A83" s="89">
        <v>46231.0</v>
      </c>
      <c r="B83" s="90">
        <v>0.47638888888888886</v>
      </c>
      <c r="C83" s="91" t="s">
        <v>1517</v>
      </c>
      <c r="D83" s="129" t="str">
        <f t="array" ref="D83">XLOOKUP(C83,'DS ST'!A:A,'DS ST'!B:B)</f>
        <v>PHG</v>
      </c>
      <c r="E83" s="94" t="str">
        <f t="array" ref="E83">XLOOKUP($F83,'GIÁ'!$A:$A,'GIÁ'!$E:$E)</f>
        <v>MÁT</v>
      </c>
      <c r="F83" s="94">
        <v>8.936076271957E12</v>
      </c>
      <c r="G83" s="95" t="s">
        <v>2295</v>
      </c>
      <c r="H83" s="95" t="s">
        <v>75</v>
      </c>
      <c r="I83" s="96">
        <v>1.0</v>
      </c>
      <c r="J83" s="96">
        <v>0.0</v>
      </c>
      <c r="K83" s="98">
        <f t="shared" si="4"/>
        <v>1</v>
      </c>
      <c r="L83" s="99" t="s">
        <v>3571</v>
      </c>
      <c r="M83" s="100" t="s">
        <v>3595</v>
      </c>
      <c r="N83" s="101" t="s">
        <v>3596</v>
      </c>
      <c r="O83" s="128"/>
      <c r="P83" s="145">
        <v>1.0</v>
      </c>
      <c r="Q83" s="103">
        <f t="shared" si="5"/>
        <v>0</v>
      </c>
      <c r="R83" s="104" t="s">
        <v>3597</v>
      </c>
      <c r="S83" s="105"/>
      <c r="T83" s="106"/>
      <c r="U83" s="107"/>
      <c r="V83" s="108" t="s">
        <v>756</v>
      </c>
      <c r="W83" s="109" t="s">
        <v>1908</v>
      </c>
      <c r="X83" s="110" t="str">
        <f t="shared" si="6"/>
        <v/>
      </c>
      <c r="Y83" s="110" t="str">
        <f t="shared" si="7"/>
        <v>Siêu thị</v>
      </c>
      <c r="Z83" s="139" t="str">
        <f t="shared" si="18"/>
        <v/>
      </c>
      <c r="AA83" s="109" t="s">
        <v>802</v>
      </c>
      <c r="AB83" s="140"/>
      <c r="AC83" s="141"/>
      <c r="AD83" s="113"/>
      <c r="AE83" s="127"/>
      <c r="AF83" s="113"/>
      <c r="AG83" s="114" t="str">
        <f t="array" ref="AG83">XLOOKUP(F83,'CLV2'!A:A,'CLV2'!E:E)</f>
        <v>2.BAKERY</v>
      </c>
      <c r="AH83" s="115" t="str">
        <f t="array" ref="AH83">XLOOKUP(F83,'CLV2'!A:A,'CLV2'!F:F)</f>
        <v>3.CAKES</v>
      </c>
      <c r="AI83" s="115" t="str">
        <f t="shared" si="8"/>
        <v>Pack</v>
      </c>
      <c r="AJ83" s="116">
        <f t="shared" si="9"/>
        <v>1</v>
      </c>
      <c r="AK83" s="117" t="str">
        <f t="array" ref="AK83">XLOOKUP(F83,'GIÁ'!A:A,'GIÁ'!D:D)</f>
        <v>8898.99</v>
      </c>
      <c r="AL83" s="118">
        <f t="shared" si="10"/>
        <v>8898.99</v>
      </c>
      <c r="AM83" s="118">
        <f t="shared" si="11"/>
        <v>0</v>
      </c>
      <c r="AN83" s="119">
        <f t="shared" si="12"/>
        <v>8898.99</v>
      </c>
      <c r="AO83" s="118">
        <f t="shared" si="13"/>
        <v>0</v>
      </c>
      <c r="AP83" s="121">
        <f t="shared" si="14"/>
        <v>0</v>
      </c>
      <c r="AQ83" s="122"/>
      <c r="AR83" s="119"/>
    </row>
    <row r="84" ht="22.5" customHeight="1">
      <c r="A84" s="89">
        <v>46231.0</v>
      </c>
      <c r="B84" s="90">
        <v>0.47638888888888886</v>
      </c>
      <c r="C84" s="91" t="s">
        <v>1517</v>
      </c>
      <c r="D84" s="129" t="str">
        <f t="array" ref="D84">XLOOKUP(C84,'DS ST'!A:A,'DS ST'!B:B)</f>
        <v>PHG</v>
      </c>
      <c r="E84" s="94" t="str">
        <f t="array" ref="E84">XLOOKUP($F84,'GIÁ'!$A:$A,'GIÁ'!$E:$E)</f>
        <v>MÁT</v>
      </c>
      <c r="F84" s="94">
        <v>6.954463411658E12</v>
      </c>
      <c r="G84" s="95" t="s">
        <v>1360</v>
      </c>
      <c r="H84" s="95" t="s">
        <v>224</v>
      </c>
      <c r="I84" s="96">
        <v>10.0</v>
      </c>
      <c r="J84" s="96">
        <v>0.0</v>
      </c>
      <c r="K84" s="98">
        <f t="shared" si="4"/>
        <v>10</v>
      </c>
      <c r="L84" s="99" t="s">
        <v>3571</v>
      </c>
      <c r="M84" s="100" t="s">
        <v>3598</v>
      </c>
      <c r="N84" s="101" t="s">
        <v>3599</v>
      </c>
      <c r="O84" s="128"/>
      <c r="P84" s="100">
        <v>10.0</v>
      </c>
      <c r="Q84" s="103">
        <f t="shared" si="5"/>
        <v>0</v>
      </c>
      <c r="R84" s="104" t="s">
        <v>3589</v>
      </c>
      <c r="S84" s="105"/>
      <c r="T84" s="106"/>
      <c r="U84" s="107"/>
      <c r="V84" s="108" t="s">
        <v>756</v>
      </c>
      <c r="W84" s="109" t="s">
        <v>1908</v>
      </c>
      <c r="X84" s="110" t="str">
        <f t="shared" si="6"/>
        <v/>
      </c>
      <c r="Y84" s="110" t="str">
        <f t="shared" si="7"/>
        <v>Siêu thị</v>
      </c>
      <c r="Z84" s="139" t="str">
        <f t="shared" si="18"/>
        <v/>
      </c>
      <c r="AA84" s="109" t="s">
        <v>802</v>
      </c>
      <c r="AB84" s="140"/>
      <c r="AC84" s="141"/>
      <c r="AD84" s="113"/>
      <c r="AE84" s="127"/>
      <c r="AF84" s="113"/>
      <c r="AG84" s="114" t="str">
        <f t="array" ref="AG84">XLOOKUP(F84,'CLV2'!A:A,'CLV2'!E:E)</f>
        <v>2.CHILLED FOODS</v>
      </c>
      <c r="AH84" s="115" t="str">
        <f t="array" ref="AH84">XLOOKUP(F84,'CLV2'!A:A,'CLV2'!F:F)</f>
        <v>3.OTHER CHILLED PRODUCTS</v>
      </c>
      <c r="AI84" s="115" t="str">
        <f t="shared" si="8"/>
        <v>Pack</v>
      </c>
      <c r="AJ84" s="116">
        <f t="shared" si="9"/>
        <v>1</v>
      </c>
      <c r="AK84" s="117" t="str">
        <f t="array" ref="AK84">XLOOKUP(F84,'GIÁ'!A:A,'GIÁ'!D:D)</f>
        <v>24050.54</v>
      </c>
      <c r="AL84" s="118">
        <f t="shared" si="10"/>
        <v>240505.4</v>
      </c>
      <c r="AM84" s="118">
        <f t="shared" si="11"/>
        <v>0</v>
      </c>
      <c r="AN84" s="119">
        <f t="shared" si="12"/>
        <v>240505.4</v>
      </c>
      <c r="AO84" s="118">
        <f t="shared" si="13"/>
        <v>0</v>
      </c>
      <c r="AP84" s="121">
        <f t="shared" si="14"/>
        <v>0</v>
      </c>
      <c r="AQ84" s="122"/>
      <c r="AR84" s="119"/>
    </row>
    <row r="85" ht="22.5" customHeight="1">
      <c r="A85" s="89">
        <v>46231.0</v>
      </c>
      <c r="B85" s="90">
        <v>0.47638888888888886</v>
      </c>
      <c r="C85" s="91" t="s">
        <v>1517</v>
      </c>
      <c r="D85" s="129" t="str">
        <f t="array" ref="D85">XLOOKUP(C85,'DS ST'!A:A,'DS ST'!B:B)</f>
        <v>PHG</v>
      </c>
      <c r="E85" s="94" t="str">
        <f t="array" ref="E85">XLOOKUP($F85,'GIÁ'!$A:$A,'GIÁ'!$E:$E)</f>
        <v>MÁT</v>
      </c>
      <c r="F85" s="94">
        <v>8.934673500944E12</v>
      </c>
      <c r="G85" s="95" t="s">
        <v>1654</v>
      </c>
      <c r="H85" s="95" t="s">
        <v>57</v>
      </c>
      <c r="I85" s="96">
        <v>24.0</v>
      </c>
      <c r="J85" s="96">
        <v>0.0</v>
      </c>
      <c r="K85" s="98">
        <f t="shared" si="4"/>
        <v>24</v>
      </c>
      <c r="L85" s="99" t="s">
        <v>3571</v>
      </c>
      <c r="M85" s="100" t="s">
        <v>3600</v>
      </c>
      <c r="N85" s="101" t="s">
        <v>3601</v>
      </c>
      <c r="O85" s="128"/>
      <c r="P85" s="100">
        <v>24.0</v>
      </c>
      <c r="Q85" s="103">
        <f t="shared" si="5"/>
        <v>0</v>
      </c>
      <c r="R85" s="104" t="s">
        <v>3602</v>
      </c>
      <c r="S85" s="105"/>
      <c r="T85" s="106"/>
      <c r="U85" s="107"/>
      <c r="V85" s="108" t="s">
        <v>756</v>
      </c>
      <c r="W85" s="109" t="s">
        <v>1908</v>
      </c>
      <c r="X85" s="110" t="str">
        <f t="shared" si="6"/>
        <v/>
      </c>
      <c r="Y85" s="110" t="str">
        <f t="shared" si="7"/>
        <v>Siêu thị</v>
      </c>
      <c r="Z85" s="139" t="str">
        <f t="shared" si="18"/>
        <v/>
      </c>
      <c r="AA85" s="109" t="s">
        <v>802</v>
      </c>
      <c r="AB85" s="140"/>
      <c r="AC85" s="141"/>
      <c r="AD85" s="113"/>
      <c r="AE85" s="127"/>
      <c r="AF85" s="113"/>
      <c r="AG85" s="114" t="str">
        <f t="array" ref="AG85">XLOOKUP(F85,'CLV2'!A:A,'CLV2'!E:E)</f>
        <v>2.DAIRY</v>
      </c>
      <c r="AH85" s="115" t="str">
        <f t="array" ref="AH85">XLOOKUP(F85,'CLV2'!A:A,'CLV2'!F:F)</f>
        <v>3.YOGURT</v>
      </c>
      <c r="AI85" s="115" t="str">
        <f t="shared" si="8"/>
        <v>Pack</v>
      </c>
      <c r="AJ85" s="116">
        <f t="shared" si="9"/>
        <v>1</v>
      </c>
      <c r="AK85" s="117" t="str">
        <f t="array" ref="AK85">XLOOKUP(F85,'GIÁ'!A:A,'GIÁ'!D:D)</f>
        <v>6467.48</v>
      </c>
      <c r="AL85" s="118">
        <f t="shared" si="10"/>
        <v>155219.52</v>
      </c>
      <c r="AM85" s="118">
        <f t="shared" si="11"/>
        <v>0</v>
      </c>
      <c r="AN85" s="119">
        <f t="shared" si="12"/>
        <v>155219.52</v>
      </c>
      <c r="AO85" s="118">
        <f t="shared" si="13"/>
        <v>0</v>
      </c>
      <c r="AP85" s="121">
        <f t="shared" si="14"/>
        <v>0</v>
      </c>
      <c r="AQ85" s="122"/>
      <c r="AR85" s="119"/>
    </row>
    <row r="86" ht="22.5" customHeight="1">
      <c r="A86" s="89">
        <v>46231.0</v>
      </c>
      <c r="B86" s="90">
        <v>0.47638888888888886</v>
      </c>
      <c r="C86" s="91" t="s">
        <v>1517</v>
      </c>
      <c r="D86" s="129" t="str">
        <f t="array" ref="D86">XLOOKUP(C86,'DS ST'!A:A,'DS ST'!B:B)</f>
        <v>PHG</v>
      </c>
      <c r="E86" s="94" t="str">
        <f t="array" ref="E86">XLOOKUP($F86,'GIÁ'!$A:$A,'GIÁ'!$E:$E)</f>
        <v>MÁT</v>
      </c>
      <c r="F86" s="94">
        <v>3.073781153859E12</v>
      </c>
      <c r="G86" s="95" t="s">
        <v>1098</v>
      </c>
      <c r="H86" s="95" t="s">
        <v>57</v>
      </c>
      <c r="I86" s="96">
        <v>1.0</v>
      </c>
      <c r="J86" s="96">
        <v>0.0</v>
      </c>
      <c r="K86" s="98">
        <f t="shared" si="4"/>
        <v>1</v>
      </c>
      <c r="L86" s="99" t="s">
        <v>3571</v>
      </c>
      <c r="M86" s="100" t="s">
        <v>3603</v>
      </c>
      <c r="N86" s="101" t="s">
        <v>3604</v>
      </c>
      <c r="O86" s="128"/>
      <c r="P86" s="100"/>
      <c r="Q86" s="103">
        <f t="shared" si="5"/>
        <v>1</v>
      </c>
      <c r="R86" s="104"/>
      <c r="S86" s="105"/>
      <c r="T86" s="106"/>
      <c r="U86" s="107"/>
      <c r="V86" s="108" t="s">
        <v>756</v>
      </c>
      <c r="W86" s="109" t="s">
        <v>1312</v>
      </c>
      <c r="X86" s="110" t="str">
        <f t="shared" si="6"/>
        <v/>
      </c>
      <c r="Y86" s="110" t="str">
        <f t="shared" si="7"/>
        <v/>
      </c>
      <c r="Z86" s="139" t="str">
        <f t="shared" si="18"/>
        <v>Chưa xác định</v>
      </c>
      <c r="AA86" s="109" t="s">
        <v>802</v>
      </c>
      <c r="AB86" s="140"/>
      <c r="AC86" s="141"/>
      <c r="AD86" s="113"/>
      <c r="AE86" s="127"/>
      <c r="AF86" s="113"/>
      <c r="AG86" s="114" t="str">
        <f t="array" ref="AG86">XLOOKUP(F86,'CLV2'!A:A,'CLV2'!E:E)</f>
        <v>2.DAIRY</v>
      </c>
      <c r="AH86" s="115" t="str">
        <f t="array" ref="AH86">XLOOKUP(F86,'CLV2'!A:A,'CLV2'!F:F)</f>
        <v>3.BUTTER AND CHEESE</v>
      </c>
      <c r="AI86" s="115" t="str">
        <f t="shared" si="8"/>
        <v>Pack</v>
      </c>
      <c r="AJ86" s="116">
        <f t="shared" si="9"/>
        <v>1</v>
      </c>
      <c r="AK86" s="117" t="str">
        <f t="array" ref="AK86">XLOOKUP(F86,'GIÁ'!A:A,'GIÁ'!D:D)</f>
        <v>40247.07</v>
      </c>
      <c r="AL86" s="118">
        <f t="shared" si="10"/>
        <v>40247.07</v>
      </c>
      <c r="AM86" s="118">
        <f t="shared" si="11"/>
        <v>0</v>
      </c>
      <c r="AN86" s="119">
        <f t="shared" si="12"/>
        <v>0</v>
      </c>
      <c r="AO86" s="118">
        <f t="shared" si="13"/>
        <v>0</v>
      </c>
      <c r="AP86" s="121">
        <f t="shared" si="14"/>
        <v>40247.07</v>
      </c>
      <c r="AQ86" s="122"/>
      <c r="AR86" s="119"/>
    </row>
    <row r="87" ht="22.5" customHeight="1">
      <c r="A87" s="89">
        <v>46231.0</v>
      </c>
      <c r="B87" s="90">
        <v>0.47638888888888886</v>
      </c>
      <c r="C87" s="91" t="s">
        <v>1517</v>
      </c>
      <c r="D87" s="129" t="str">
        <f t="array" ref="D87">XLOOKUP(C87,'DS ST'!A:A,'DS ST'!B:B)</f>
        <v>PHG</v>
      </c>
      <c r="E87" s="94" t="str">
        <f t="array" ref="E87">XLOOKUP($F87,'GIÁ'!$A:$A,'GIÁ'!$E:$E)</f>
        <v>MÁT</v>
      </c>
      <c r="F87" s="94">
        <v>8.938512932071E12</v>
      </c>
      <c r="G87" s="95" t="s">
        <v>2971</v>
      </c>
      <c r="H87" s="95" t="s">
        <v>57</v>
      </c>
      <c r="I87" s="96">
        <v>1.0</v>
      </c>
      <c r="J87" s="96">
        <v>0.0</v>
      </c>
      <c r="K87" s="98">
        <f t="shared" si="4"/>
        <v>1</v>
      </c>
      <c r="L87" s="99" t="s">
        <v>3571</v>
      </c>
      <c r="M87" s="100" t="s">
        <v>3605</v>
      </c>
      <c r="N87" s="101" t="s">
        <v>3606</v>
      </c>
      <c r="O87" s="128"/>
      <c r="P87" s="100">
        <v>1.0</v>
      </c>
      <c r="Q87" s="103">
        <f t="shared" si="5"/>
        <v>0</v>
      </c>
      <c r="R87" s="104" t="s">
        <v>3607</v>
      </c>
      <c r="S87" s="105"/>
      <c r="T87" s="106"/>
      <c r="U87" s="107"/>
      <c r="V87" s="108" t="s">
        <v>756</v>
      </c>
      <c r="W87" s="109" t="s">
        <v>1908</v>
      </c>
      <c r="X87" s="110" t="str">
        <f t="shared" si="6"/>
        <v/>
      </c>
      <c r="Y87" s="110" t="str">
        <f t="shared" si="7"/>
        <v>Siêu thị</v>
      </c>
      <c r="Z87" s="139" t="str">
        <f t="shared" si="18"/>
        <v/>
      </c>
      <c r="AA87" s="109" t="s">
        <v>802</v>
      </c>
      <c r="AB87" s="140"/>
      <c r="AC87" s="108"/>
      <c r="AD87" s="113"/>
      <c r="AE87" s="127"/>
      <c r="AF87" s="113"/>
      <c r="AG87" s="114" t="str">
        <f t="array" ref="AG87">XLOOKUP(F87,'CLV2'!A:A,'CLV2'!E:E)</f>
        <v>2.DELICA</v>
      </c>
      <c r="AH87" s="115" t="str">
        <f t="array" ref="AH87">XLOOKUP(F87,'CLV2'!A:A,'CLV2'!F:F)</f>
        <v>3.DESSERTS</v>
      </c>
      <c r="AI87" s="115" t="str">
        <f t="shared" si="8"/>
        <v>Pack</v>
      </c>
      <c r="AJ87" s="116">
        <f t="shared" si="9"/>
        <v>1</v>
      </c>
      <c r="AK87" s="117" t="str">
        <f t="array" ref="AK87">XLOOKUP(F87,'GIÁ'!A:A,'GIÁ'!D:D)</f>
        <v>7464.75</v>
      </c>
      <c r="AL87" s="118">
        <f t="shared" si="10"/>
        <v>7464.75</v>
      </c>
      <c r="AM87" s="118">
        <f t="shared" si="11"/>
        <v>0</v>
      </c>
      <c r="AN87" s="119">
        <f t="shared" si="12"/>
        <v>7464.75</v>
      </c>
      <c r="AO87" s="118">
        <f t="shared" si="13"/>
        <v>0</v>
      </c>
      <c r="AP87" s="121">
        <f t="shared" si="14"/>
        <v>0</v>
      </c>
      <c r="AQ87" s="122"/>
      <c r="AR87" s="119"/>
    </row>
    <row r="88" ht="22.5" customHeight="1">
      <c r="A88" s="89">
        <v>46231.0</v>
      </c>
      <c r="B88" s="90">
        <v>0.47638888888888886</v>
      </c>
      <c r="C88" s="91" t="s">
        <v>1517</v>
      </c>
      <c r="D88" s="129" t="str">
        <f t="array" ref="D88">XLOOKUP(C88,'DS ST'!A:A,'DS ST'!B:B)</f>
        <v>PHG</v>
      </c>
      <c r="E88" s="94" t="str">
        <f t="array" ref="E88">XLOOKUP($F88,'GIÁ'!$A:$A,'GIÁ'!$E:$E)</f>
        <v>MÁT</v>
      </c>
      <c r="F88" s="94">
        <v>8.936183060444E12</v>
      </c>
      <c r="G88" s="95" t="s">
        <v>2565</v>
      </c>
      <c r="H88" s="95" t="s">
        <v>57</v>
      </c>
      <c r="I88" s="96">
        <v>4.0</v>
      </c>
      <c r="J88" s="96">
        <v>0.0</v>
      </c>
      <c r="K88" s="98">
        <f t="shared" si="4"/>
        <v>4</v>
      </c>
      <c r="L88" s="99" t="s">
        <v>3571</v>
      </c>
      <c r="M88" s="100" t="s">
        <v>3605</v>
      </c>
      <c r="N88" s="101" t="s">
        <v>3606</v>
      </c>
      <c r="O88" s="128"/>
      <c r="P88" s="100">
        <v>4.0</v>
      </c>
      <c r="Q88" s="103">
        <f t="shared" si="5"/>
        <v>0</v>
      </c>
      <c r="R88" s="104" t="s">
        <v>3607</v>
      </c>
      <c r="S88" s="105"/>
      <c r="T88" s="106"/>
      <c r="U88" s="107"/>
      <c r="V88" s="108" t="s">
        <v>756</v>
      </c>
      <c r="W88" s="109" t="s">
        <v>1908</v>
      </c>
      <c r="X88" s="110" t="str">
        <f t="shared" si="6"/>
        <v/>
      </c>
      <c r="Y88" s="110" t="str">
        <f t="shared" si="7"/>
        <v>Siêu thị</v>
      </c>
      <c r="Z88" s="139" t="str">
        <f t="shared" si="18"/>
        <v/>
      </c>
      <c r="AA88" s="109" t="s">
        <v>802</v>
      </c>
      <c r="AB88" s="140"/>
      <c r="AC88" s="108"/>
      <c r="AD88" s="113"/>
      <c r="AE88" s="127"/>
      <c r="AF88" s="113"/>
      <c r="AG88" s="114" t="str">
        <f t="array" ref="AG88">XLOOKUP(F88,'CLV2'!A:A,'CLV2'!E:E)</f>
        <v>2.DELICA</v>
      </c>
      <c r="AH88" s="115" t="str">
        <f t="array" ref="AH88">XLOOKUP(F88,'CLV2'!A:A,'CLV2'!F:F)</f>
        <v>3.DESSERTS</v>
      </c>
      <c r="AI88" s="115" t="str">
        <f t="shared" si="8"/>
        <v>Pack</v>
      </c>
      <c r="AJ88" s="116">
        <f t="shared" si="9"/>
        <v>1</v>
      </c>
      <c r="AK88" s="117" t="str">
        <f t="array" ref="AK88">XLOOKUP(F88,'GIÁ'!A:A,'GIÁ'!D:D)</f>
        <v>16930.64</v>
      </c>
      <c r="AL88" s="118">
        <f t="shared" si="10"/>
        <v>67722.56</v>
      </c>
      <c r="AM88" s="118">
        <f t="shared" si="11"/>
        <v>0</v>
      </c>
      <c r="AN88" s="119">
        <f t="shared" si="12"/>
        <v>67722.56</v>
      </c>
      <c r="AO88" s="118">
        <f t="shared" si="13"/>
        <v>0</v>
      </c>
      <c r="AP88" s="121">
        <f t="shared" si="14"/>
        <v>0</v>
      </c>
      <c r="AQ88" s="122"/>
      <c r="AR88" s="119"/>
    </row>
    <row r="89" ht="22.5" customHeight="1">
      <c r="A89" s="89">
        <v>46231.0</v>
      </c>
      <c r="B89" s="90">
        <v>0.47638888888888886</v>
      </c>
      <c r="C89" s="91" t="s">
        <v>1517</v>
      </c>
      <c r="D89" s="129" t="str">
        <f t="array" ref="D89">XLOOKUP(C89,'DS ST'!A:A,'DS ST'!B:B)</f>
        <v>PHG</v>
      </c>
      <c r="E89" s="94" t="str">
        <f t="array" ref="E89">XLOOKUP($F89,'GIÁ'!$A:$A,'GIÁ'!$E:$E)</f>
        <v>MÁT</v>
      </c>
      <c r="F89" s="94">
        <v>8.936176750017E12</v>
      </c>
      <c r="G89" s="95" t="s">
        <v>2521</v>
      </c>
      <c r="H89" s="95" t="s">
        <v>667</v>
      </c>
      <c r="I89" s="96">
        <v>3.0</v>
      </c>
      <c r="J89" s="96">
        <v>2.0</v>
      </c>
      <c r="K89" s="98">
        <f t="shared" si="4"/>
        <v>1</v>
      </c>
      <c r="L89" s="99" t="s">
        <v>3571</v>
      </c>
      <c r="M89" s="100" t="s">
        <v>3608</v>
      </c>
      <c r="N89" s="101" t="s">
        <v>3609</v>
      </c>
      <c r="O89" s="128"/>
      <c r="P89" s="100">
        <v>1.0</v>
      </c>
      <c r="Q89" s="103">
        <f t="shared" si="5"/>
        <v>0</v>
      </c>
      <c r="R89" s="104" t="s">
        <v>3573</v>
      </c>
      <c r="S89" s="105"/>
      <c r="T89" s="106"/>
      <c r="U89" s="107"/>
      <c r="V89" s="108" t="s">
        <v>756</v>
      </c>
      <c r="W89" s="109" t="s">
        <v>1908</v>
      </c>
      <c r="X89" s="110" t="str">
        <f t="shared" si="6"/>
        <v/>
      </c>
      <c r="Y89" s="110" t="str">
        <f t="shared" si="7"/>
        <v>Siêu thị</v>
      </c>
      <c r="Z89" s="139" t="str">
        <f t="shared" si="18"/>
        <v/>
      </c>
      <c r="AA89" s="109" t="s">
        <v>802</v>
      </c>
      <c r="AB89" s="140"/>
      <c r="AC89" s="141"/>
      <c r="AD89" s="113"/>
      <c r="AE89" s="127"/>
      <c r="AF89" s="113"/>
      <c r="AG89" s="114" t="str">
        <f t="array" ref="AG89">XLOOKUP(F89,'CLV2'!A:A,'CLV2'!E:E)</f>
        <v>2.DELICA</v>
      </c>
      <c r="AH89" s="115" t="str">
        <f t="array" ref="AH89">XLOOKUP(F89,'CLV2'!A:A,'CLV2'!F:F)</f>
        <v>3.DESSERTS</v>
      </c>
      <c r="AI89" s="115" t="str">
        <f t="shared" si="8"/>
        <v>Pack</v>
      </c>
      <c r="AJ89" s="116">
        <f t="shared" si="9"/>
        <v>0.3333333333</v>
      </c>
      <c r="AK89" s="117" t="str">
        <f t="array" ref="AK89">XLOOKUP(F89,'GIÁ'!A:A,'GIÁ'!D:D)</f>
        <v>6650.00</v>
      </c>
      <c r="AL89" s="118">
        <f t="shared" si="10"/>
        <v>6650</v>
      </c>
      <c r="AM89" s="118">
        <f t="shared" si="11"/>
        <v>0</v>
      </c>
      <c r="AN89" s="119">
        <f t="shared" si="12"/>
        <v>6650</v>
      </c>
      <c r="AO89" s="118">
        <f t="shared" si="13"/>
        <v>0</v>
      </c>
      <c r="AP89" s="121">
        <f t="shared" si="14"/>
        <v>0</v>
      </c>
      <c r="AQ89" s="122"/>
      <c r="AR89" s="119"/>
    </row>
    <row r="90" ht="22.5" customHeight="1">
      <c r="A90" s="89">
        <v>46231.0</v>
      </c>
      <c r="B90" s="90">
        <v>0.47638888888888886</v>
      </c>
      <c r="C90" s="91" t="s">
        <v>1517</v>
      </c>
      <c r="D90" s="129" t="str">
        <f t="array" ref="D90">XLOOKUP(C90,'DS ST'!A:A,'DS ST'!B:B)</f>
        <v>PHG</v>
      </c>
      <c r="E90" s="94" t="str">
        <f t="array" ref="E90">XLOOKUP($F90,'GIÁ'!$A:$A,'GIÁ'!$E:$E)</f>
        <v>MÁT</v>
      </c>
      <c r="F90" s="94">
        <v>8.938512932026E12</v>
      </c>
      <c r="G90" s="95" t="s">
        <v>2963</v>
      </c>
      <c r="H90" s="95" t="s">
        <v>57</v>
      </c>
      <c r="I90" s="96">
        <v>4.0</v>
      </c>
      <c r="J90" s="96">
        <v>0.0</v>
      </c>
      <c r="K90" s="98">
        <f t="shared" si="4"/>
        <v>4</v>
      </c>
      <c r="L90" s="99" t="s">
        <v>3571</v>
      </c>
      <c r="M90" s="100" t="s">
        <v>3608</v>
      </c>
      <c r="N90" s="101" t="s">
        <v>3609</v>
      </c>
      <c r="O90" s="128"/>
      <c r="P90" s="100">
        <v>4.0</v>
      </c>
      <c r="Q90" s="103">
        <f t="shared" si="5"/>
        <v>0</v>
      </c>
      <c r="R90" s="104" t="s">
        <v>3610</v>
      </c>
      <c r="S90" s="105"/>
      <c r="T90" s="106"/>
      <c r="U90" s="107"/>
      <c r="V90" s="108" t="s">
        <v>756</v>
      </c>
      <c r="W90" s="109" t="s">
        <v>1908</v>
      </c>
      <c r="X90" s="110" t="str">
        <f t="shared" si="6"/>
        <v/>
      </c>
      <c r="Y90" s="110" t="str">
        <f t="shared" si="7"/>
        <v>Siêu thị</v>
      </c>
      <c r="Z90" s="139" t="str">
        <f t="shared" si="18"/>
        <v/>
      </c>
      <c r="AA90" s="109" t="s">
        <v>802</v>
      </c>
      <c r="AB90" s="140"/>
      <c r="AC90" s="141"/>
      <c r="AD90" s="113"/>
      <c r="AE90" s="127"/>
      <c r="AF90" s="113"/>
      <c r="AG90" s="114" t="str">
        <f t="array" ref="AG90">XLOOKUP(F90,'CLV2'!A:A,'CLV2'!E:E)</f>
        <v>2.DELICA</v>
      </c>
      <c r="AH90" s="115" t="str">
        <f t="array" ref="AH90">XLOOKUP(F90,'CLV2'!A:A,'CLV2'!F:F)</f>
        <v>3.DESSERTS</v>
      </c>
      <c r="AI90" s="115" t="str">
        <f t="shared" si="8"/>
        <v>Pack</v>
      </c>
      <c r="AJ90" s="116">
        <f t="shared" si="9"/>
        <v>1</v>
      </c>
      <c r="AK90" s="117" t="str">
        <f t="array" ref="AK90">XLOOKUP(F90,'GIÁ'!A:A,'GIÁ'!D:D)</f>
        <v>7595.89</v>
      </c>
      <c r="AL90" s="118">
        <f t="shared" si="10"/>
        <v>30383.56</v>
      </c>
      <c r="AM90" s="118">
        <f t="shared" si="11"/>
        <v>0</v>
      </c>
      <c r="AN90" s="119">
        <f t="shared" si="12"/>
        <v>30383.56</v>
      </c>
      <c r="AO90" s="118">
        <f t="shared" si="13"/>
        <v>0</v>
      </c>
      <c r="AP90" s="121">
        <f t="shared" si="14"/>
        <v>0</v>
      </c>
      <c r="AQ90" s="122"/>
      <c r="AR90" s="119"/>
    </row>
    <row r="91" ht="22.5" customHeight="1">
      <c r="A91" s="89">
        <v>46231.0</v>
      </c>
      <c r="B91" s="90">
        <v>0.47638888888888886</v>
      </c>
      <c r="C91" s="91" t="s">
        <v>1517</v>
      </c>
      <c r="D91" s="129" t="str">
        <f t="array" ref="D91">XLOOKUP(C91,'DS ST'!A:A,'DS ST'!B:B)</f>
        <v>PHG</v>
      </c>
      <c r="E91" s="94" t="str">
        <f t="array" ref="E91">XLOOKUP($F91,'GIÁ'!$A:$A,'GIÁ'!$E:$E)</f>
        <v>MÁT</v>
      </c>
      <c r="F91" s="94">
        <v>8.936076279366E12</v>
      </c>
      <c r="G91" s="95" t="s">
        <v>2315</v>
      </c>
      <c r="H91" s="95" t="s">
        <v>57</v>
      </c>
      <c r="I91" s="96">
        <v>1.0</v>
      </c>
      <c r="J91" s="96">
        <v>0.0</v>
      </c>
      <c r="K91" s="98">
        <f t="shared" si="4"/>
        <v>1</v>
      </c>
      <c r="L91" s="99" t="s">
        <v>3571</v>
      </c>
      <c r="M91" s="100" t="s">
        <v>3611</v>
      </c>
      <c r="N91" s="101" t="s">
        <v>3612</v>
      </c>
      <c r="O91" s="102"/>
      <c r="P91" s="100">
        <v>1.0</v>
      </c>
      <c r="Q91" s="103">
        <f t="shared" si="5"/>
        <v>0</v>
      </c>
      <c r="R91" s="104" t="s">
        <v>3607</v>
      </c>
      <c r="S91" s="105"/>
      <c r="T91" s="106"/>
      <c r="U91" s="107"/>
      <c r="V91" s="108" t="s">
        <v>756</v>
      </c>
      <c r="W91" s="109" t="s">
        <v>1908</v>
      </c>
      <c r="X91" s="110" t="str">
        <f t="shared" si="6"/>
        <v/>
      </c>
      <c r="Y91" s="110" t="str">
        <f t="shared" si="7"/>
        <v>Siêu thị</v>
      </c>
      <c r="Z91" s="139" t="str">
        <f t="shared" si="18"/>
        <v/>
      </c>
      <c r="AA91" s="109" t="s">
        <v>802</v>
      </c>
      <c r="AB91" s="140"/>
      <c r="AC91" s="141"/>
      <c r="AD91" s="113"/>
      <c r="AE91" s="127"/>
      <c r="AF91" s="113"/>
      <c r="AG91" s="114" t="str">
        <f t="array" ref="AG91">XLOOKUP(F91,'CLV2'!A:A,'CLV2'!E:E)</f>
        <v>2.BAKERY</v>
      </c>
      <c r="AH91" s="115" t="str">
        <f t="array" ref="AH91">XLOOKUP(F91,'CLV2'!A:A,'CLV2'!F:F)</f>
        <v>3.CAKES</v>
      </c>
      <c r="AI91" s="115" t="str">
        <f t="shared" si="8"/>
        <v>Pack</v>
      </c>
      <c r="AJ91" s="116">
        <f t="shared" si="9"/>
        <v>1</v>
      </c>
      <c r="AK91" s="117" t="str">
        <f t="array" ref="AK91">XLOOKUP(F91,'GIÁ'!A:A,'GIÁ'!D:D)</f>
        <v>23426.40</v>
      </c>
      <c r="AL91" s="118">
        <f t="shared" si="10"/>
        <v>23426.4</v>
      </c>
      <c r="AM91" s="118">
        <f t="shared" si="11"/>
        <v>0</v>
      </c>
      <c r="AN91" s="119">
        <f t="shared" si="12"/>
        <v>23426.4</v>
      </c>
      <c r="AO91" s="118">
        <f t="shared" si="13"/>
        <v>0</v>
      </c>
      <c r="AP91" s="121">
        <f t="shared" si="14"/>
        <v>0</v>
      </c>
      <c r="AQ91" s="122"/>
      <c r="AR91" s="119"/>
    </row>
    <row r="92" ht="22.5" customHeight="1">
      <c r="A92" s="89">
        <v>46231.0</v>
      </c>
      <c r="B92" s="90">
        <v>0.4041666666666667</v>
      </c>
      <c r="C92" s="91" t="s">
        <v>968</v>
      </c>
      <c r="D92" s="129" t="str">
        <f t="array" ref="D92">XLOOKUP(C92,'DS ST'!A:A,'DS ST'!B:B)</f>
        <v>A202</v>
      </c>
      <c r="E92" s="94" t="str">
        <f t="array" ref="E92">XLOOKUP($F92,'GIÁ'!$A:$A,'GIÁ'!$E:$E)</f>
        <v>MÁT</v>
      </c>
      <c r="F92" s="94">
        <v>8.936176751014E12</v>
      </c>
      <c r="G92" s="95" t="s">
        <v>1089</v>
      </c>
      <c r="H92" s="95" t="s">
        <v>667</v>
      </c>
      <c r="I92" s="96">
        <v>2.0</v>
      </c>
      <c r="J92" s="96">
        <v>1.0</v>
      </c>
      <c r="K92" s="98">
        <f t="shared" si="4"/>
        <v>1</v>
      </c>
      <c r="L92" s="99" t="s">
        <v>3613</v>
      </c>
      <c r="M92" s="100" t="s">
        <v>3614</v>
      </c>
      <c r="N92" s="101" t="s">
        <v>3615</v>
      </c>
      <c r="O92" s="128"/>
      <c r="P92" s="100"/>
      <c r="Q92" s="103">
        <f t="shared" si="5"/>
        <v>1</v>
      </c>
      <c r="R92" s="104"/>
      <c r="S92" s="105" t="s">
        <v>14</v>
      </c>
      <c r="T92" s="106"/>
      <c r="U92" s="107"/>
      <c r="V92" s="108" t="s">
        <v>756</v>
      </c>
      <c r="W92" s="109" t="s">
        <v>1312</v>
      </c>
      <c r="X92" s="110" t="str">
        <f t="shared" si="6"/>
        <v/>
      </c>
      <c r="Y92" s="110" t="str">
        <f t="shared" si="7"/>
        <v/>
      </c>
      <c r="Z92" s="139" t="str">
        <f t="shared" si="18"/>
        <v>Chưa xác định</v>
      </c>
      <c r="AA92" s="109" t="s">
        <v>802</v>
      </c>
      <c r="AB92" s="140"/>
      <c r="AC92" s="108"/>
      <c r="AD92" s="113"/>
      <c r="AE92" s="127"/>
      <c r="AF92" s="113"/>
      <c r="AG92" s="114" t="str">
        <f t="array" ref="AG92">XLOOKUP(F92,'CLV2'!A:A,'CLV2'!E:E)</f>
        <v>2.DELICA</v>
      </c>
      <c r="AH92" s="115" t="str">
        <f t="array" ref="AH92">XLOOKUP(F92,'CLV2'!A:A,'CLV2'!F:F)</f>
        <v>3.DESSERTS</v>
      </c>
      <c r="AI92" s="115" t="str">
        <f t="shared" si="8"/>
        <v>Pack</v>
      </c>
      <c r="AJ92" s="116">
        <f t="shared" si="9"/>
        <v>0.5</v>
      </c>
      <c r="AK92" s="117" t="str">
        <f t="array" ref="AK92">XLOOKUP(F92,'GIÁ'!A:A,'GIÁ'!D:D)</f>
        <v>6650.00</v>
      </c>
      <c r="AL92" s="118">
        <f t="shared" si="10"/>
        <v>6650</v>
      </c>
      <c r="AM92" s="118">
        <f t="shared" si="11"/>
        <v>0</v>
      </c>
      <c r="AN92" s="119">
        <f t="shared" si="12"/>
        <v>0</v>
      </c>
      <c r="AO92" s="118">
        <f t="shared" si="13"/>
        <v>0</v>
      </c>
      <c r="AP92" s="121">
        <f t="shared" si="14"/>
        <v>6650</v>
      </c>
      <c r="AQ92" s="122"/>
      <c r="AR92" s="119"/>
    </row>
    <row r="93" ht="22.5" customHeight="1">
      <c r="A93" s="89">
        <v>46231.0</v>
      </c>
      <c r="B93" s="90">
        <v>0.4041666666666667</v>
      </c>
      <c r="C93" s="91" t="s">
        <v>968</v>
      </c>
      <c r="D93" s="129" t="str">
        <f t="array" ref="D93">XLOOKUP(C93,'DS ST'!A:A,'DS ST'!B:B)</f>
        <v>A202</v>
      </c>
      <c r="E93" s="94" t="str">
        <f t="array" ref="E93">XLOOKUP($F93,'GIÁ'!$A:$A,'GIÁ'!$E:$E)</f>
        <v>MÁT</v>
      </c>
      <c r="F93" s="94">
        <v>8.938508547609E12</v>
      </c>
      <c r="G93" s="95" t="s">
        <v>2907</v>
      </c>
      <c r="H93" s="95" t="s">
        <v>75</v>
      </c>
      <c r="I93" s="96">
        <v>2.0</v>
      </c>
      <c r="J93" s="96">
        <v>1.0</v>
      </c>
      <c r="K93" s="98">
        <f t="shared" si="4"/>
        <v>1</v>
      </c>
      <c r="L93" s="99" t="s">
        <v>3613</v>
      </c>
      <c r="M93" s="100" t="s">
        <v>3616</v>
      </c>
      <c r="N93" s="101" t="s">
        <v>3615</v>
      </c>
      <c r="O93" s="128"/>
      <c r="P93" s="100"/>
      <c r="Q93" s="103">
        <f t="shared" si="5"/>
        <v>1</v>
      </c>
      <c r="R93" s="104"/>
      <c r="S93" s="105" t="s">
        <v>14</v>
      </c>
      <c r="T93" s="106"/>
      <c r="U93" s="107"/>
      <c r="V93" s="108" t="s">
        <v>756</v>
      </c>
      <c r="W93" s="109" t="s">
        <v>1312</v>
      </c>
      <c r="X93" s="110" t="str">
        <f t="shared" si="6"/>
        <v/>
      </c>
      <c r="Y93" s="110" t="str">
        <f t="shared" si="7"/>
        <v/>
      </c>
      <c r="Z93" s="139" t="str">
        <f t="shared" si="18"/>
        <v>Chưa xác định</v>
      </c>
      <c r="AA93" s="109" t="s">
        <v>802</v>
      </c>
      <c r="AB93" s="140"/>
      <c r="AC93" s="141"/>
      <c r="AD93" s="113"/>
      <c r="AE93" s="127"/>
      <c r="AF93" s="113"/>
      <c r="AG93" s="114" t="str">
        <f t="array" ref="AG93">XLOOKUP(F93,'CLV2'!A:A,'CLV2'!E:E)</f>
        <v>2.CHILLED FOODS</v>
      </c>
      <c r="AH93" s="115" t="str">
        <f t="array" ref="AH93">XLOOKUP(F93,'CLV2'!A:A,'CLV2'!F:F)</f>
        <v>3.OTHER CHILLED PRODUCTS</v>
      </c>
      <c r="AI93" s="115" t="str">
        <f t="shared" si="8"/>
        <v>Pack</v>
      </c>
      <c r="AJ93" s="116">
        <f t="shared" si="9"/>
        <v>0.5</v>
      </c>
      <c r="AK93" s="117" t="str">
        <f t="array" ref="AK93">XLOOKUP(F93,'GIÁ'!A:A,'GIÁ'!D:D)</f>
        <v>34051.28</v>
      </c>
      <c r="AL93" s="118">
        <f t="shared" si="10"/>
        <v>34051.28</v>
      </c>
      <c r="AM93" s="118">
        <f t="shared" si="11"/>
        <v>0</v>
      </c>
      <c r="AN93" s="119">
        <f t="shared" si="12"/>
        <v>0</v>
      </c>
      <c r="AO93" s="118">
        <f t="shared" si="13"/>
        <v>0</v>
      </c>
      <c r="AP93" s="121">
        <f t="shared" si="14"/>
        <v>34051.28</v>
      </c>
      <c r="AQ93" s="122"/>
      <c r="AR93" s="119"/>
    </row>
    <row r="94" ht="22.5" customHeight="1">
      <c r="A94" s="89">
        <v>46231.0</v>
      </c>
      <c r="B94" s="90">
        <v>0.475</v>
      </c>
      <c r="C94" s="91" t="s">
        <v>1566</v>
      </c>
      <c r="D94" s="92" t="str">
        <f t="array" ref="D94">XLOOKUP(C94,'DS ST'!A:A,'DS ST'!B:B)</f>
        <v>Q50</v>
      </c>
      <c r="E94" s="94" t="str">
        <f t="array" ref="E94">XLOOKUP($F94,'GIÁ'!$A:$A,'GIÁ'!$E:$E)</f>
        <v>MÁT</v>
      </c>
      <c r="F94" s="94">
        <v>10216.0</v>
      </c>
      <c r="G94" s="95" t="s">
        <v>81</v>
      </c>
      <c r="H94" s="95" t="s">
        <v>57</v>
      </c>
      <c r="I94" s="96">
        <v>1.0</v>
      </c>
      <c r="J94" s="96">
        <v>0.0</v>
      </c>
      <c r="K94" s="98">
        <f t="shared" si="4"/>
        <v>1</v>
      </c>
      <c r="L94" s="99" t="s">
        <v>3617</v>
      </c>
      <c r="M94" s="100" t="s">
        <v>3618</v>
      </c>
      <c r="N94" s="101" t="e">
        <v>#N/A</v>
      </c>
      <c r="O94" s="128"/>
      <c r="P94" s="100"/>
      <c r="Q94" s="103">
        <f t="shared" si="5"/>
        <v>1</v>
      </c>
      <c r="R94" s="104"/>
      <c r="S94" s="105"/>
      <c r="T94" s="106"/>
      <c r="U94" s="107"/>
      <c r="V94" s="108" t="s">
        <v>756</v>
      </c>
      <c r="W94" s="109" t="s">
        <v>1312</v>
      </c>
      <c r="X94" s="110" t="str">
        <f t="shared" si="6"/>
        <v/>
      </c>
      <c r="Y94" s="110" t="str">
        <f t="shared" si="7"/>
        <v/>
      </c>
      <c r="Z94" s="109" t="s">
        <v>797</v>
      </c>
      <c r="AA94" s="109" t="s">
        <v>802</v>
      </c>
      <c r="AB94" s="143" t="s">
        <v>3619</v>
      </c>
      <c r="AC94" s="108" t="s">
        <v>1329</v>
      </c>
      <c r="AD94" s="113"/>
      <c r="AE94" s="127"/>
      <c r="AF94" s="144"/>
      <c r="AG94" s="114" t="str">
        <f t="array" ref="AG94">XLOOKUP(F94,'CLV2'!A:A,'CLV2'!E:E)</f>
        <v>2.VEGETABLES</v>
      </c>
      <c r="AH94" s="115" t="str">
        <f t="array" ref="AH94">XLOOKUP(F94,'CLV2'!A:A,'CLV2'!F:F)</f>
        <v>3.MUSHROOM</v>
      </c>
      <c r="AI94" s="115" t="str">
        <f t="shared" si="8"/>
        <v>Pack</v>
      </c>
      <c r="AJ94" s="116">
        <f t="shared" si="9"/>
        <v>1</v>
      </c>
      <c r="AK94" s="117" t="str">
        <f t="array" ref="AK94">XLOOKUP(F94,'GIÁ'!A:A,'GIÁ'!D:D)</f>
        <v>41977.50</v>
      </c>
      <c r="AL94" s="118">
        <f t="shared" si="10"/>
        <v>41977.5</v>
      </c>
      <c r="AM94" s="118">
        <f t="shared" si="11"/>
        <v>0</v>
      </c>
      <c r="AN94" s="119">
        <f t="shared" si="12"/>
        <v>0</v>
      </c>
      <c r="AO94" s="118">
        <f t="shared" si="13"/>
        <v>41977.5</v>
      </c>
      <c r="AP94" s="121">
        <f t="shared" si="14"/>
        <v>0</v>
      </c>
      <c r="AQ94" s="122"/>
      <c r="AR94" s="119"/>
    </row>
    <row r="95" ht="22.5" customHeight="1">
      <c r="A95" s="89">
        <v>46231.0</v>
      </c>
      <c r="B95" s="90">
        <v>0.475</v>
      </c>
      <c r="C95" s="91" t="s">
        <v>1566</v>
      </c>
      <c r="D95" s="92" t="str">
        <f t="array" ref="D95">XLOOKUP(C95,'DS ST'!A:A,'DS ST'!B:B)</f>
        <v>Q50</v>
      </c>
      <c r="E95" s="94" t="str">
        <f t="array" ref="E95">XLOOKUP($F95,'GIÁ'!$A:$A,'GIÁ'!$E:$E)</f>
        <v>MÁT</v>
      </c>
      <c r="F95" s="94">
        <v>8.938562884061E12</v>
      </c>
      <c r="G95" s="95" t="s">
        <v>3214</v>
      </c>
      <c r="H95" s="95" t="s">
        <v>1145</v>
      </c>
      <c r="I95" s="96">
        <v>1.0</v>
      </c>
      <c r="J95" s="96">
        <v>0.0</v>
      </c>
      <c r="K95" s="98">
        <f t="shared" si="4"/>
        <v>1</v>
      </c>
      <c r="L95" s="99" t="s">
        <v>3617</v>
      </c>
      <c r="M95" s="100" t="s">
        <v>3618</v>
      </c>
      <c r="N95" s="101" t="e">
        <v>#N/A</v>
      </c>
      <c r="O95" s="128"/>
      <c r="P95" s="100"/>
      <c r="Q95" s="103">
        <f t="shared" si="5"/>
        <v>1</v>
      </c>
      <c r="R95" s="104"/>
      <c r="S95" s="105"/>
      <c r="T95" s="106"/>
      <c r="U95" s="107"/>
      <c r="V95" s="108" t="s">
        <v>756</v>
      </c>
      <c r="W95" s="109" t="s">
        <v>1312</v>
      </c>
      <c r="X95" s="110" t="str">
        <f t="shared" si="6"/>
        <v/>
      </c>
      <c r="Y95" s="110" t="str">
        <f t="shared" si="7"/>
        <v/>
      </c>
      <c r="Z95" s="109" t="s">
        <v>797</v>
      </c>
      <c r="AA95" s="109" t="s">
        <v>802</v>
      </c>
      <c r="AB95" s="143" t="s">
        <v>3619</v>
      </c>
      <c r="AC95" s="108" t="s">
        <v>1329</v>
      </c>
      <c r="AD95" s="113"/>
      <c r="AE95" s="127"/>
      <c r="AF95" s="144"/>
      <c r="AG95" s="114" t="str">
        <f t="array" ref="AG95">XLOOKUP(F95,'CLV2'!A:A,'CLV2'!E:E)</f>
        <v>2.DELICA</v>
      </c>
      <c r="AH95" s="115" t="str">
        <f t="array" ref="AH95">XLOOKUP(F95,'CLV2'!A:A,'CLV2'!F:F)</f>
        <v>3.DRINKS</v>
      </c>
      <c r="AI95" s="115" t="str">
        <f t="shared" si="8"/>
        <v>Pack</v>
      </c>
      <c r="AJ95" s="116">
        <f t="shared" si="9"/>
        <v>1</v>
      </c>
      <c r="AK95" s="117" t="str">
        <f t="array" ref="AK95">XLOOKUP(F95,'GIÁ'!A:A,'GIÁ'!D:D)</f>
        <v>8772.19</v>
      </c>
      <c r="AL95" s="118">
        <f t="shared" si="10"/>
        <v>8772.19</v>
      </c>
      <c r="AM95" s="118">
        <f t="shared" si="11"/>
        <v>0</v>
      </c>
      <c r="AN95" s="119">
        <f t="shared" si="12"/>
        <v>0</v>
      </c>
      <c r="AO95" s="118">
        <f t="shared" si="13"/>
        <v>8772.19</v>
      </c>
      <c r="AP95" s="121">
        <f t="shared" si="14"/>
        <v>0</v>
      </c>
      <c r="AQ95" s="122"/>
      <c r="AR95" s="119"/>
    </row>
    <row r="96" ht="22.5" customHeight="1">
      <c r="A96" s="89">
        <v>46231.0</v>
      </c>
      <c r="B96" s="90">
        <v>0.475</v>
      </c>
      <c r="C96" s="91" t="s">
        <v>1566</v>
      </c>
      <c r="D96" s="92" t="str">
        <f t="array" ref="D96">XLOOKUP(C96,'DS ST'!A:A,'DS ST'!B:B)</f>
        <v>Q50</v>
      </c>
      <c r="E96" s="94" t="str">
        <f t="array" ref="E96">XLOOKUP($F96,'GIÁ'!$A:$A,'GIÁ'!$E:$E)</f>
        <v>MÁT</v>
      </c>
      <c r="F96" s="94">
        <v>8.935007117135E12</v>
      </c>
      <c r="G96" s="95" t="s">
        <v>1809</v>
      </c>
      <c r="H96" s="95" t="s">
        <v>1785</v>
      </c>
      <c r="I96" s="96">
        <v>1.0</v>
      </c>
      <c r="J96" s="96">
        <v>0.0</v>
      </c>
      <c r="K96" s="98">
        <f t="shared" si="4"/>
        <v>1</v>
      </c>
      <c r="L96" s="99" t="s">
        <v>3617</v>
      </c>
      <c r="M96" s="100" t="s">
        <v>3618</v>
      </c>
      <c r="N96" s="101" t="e">
        <v>#N/A</v>
      </c>
      <c r="O96" s="128"/>
      <c r="P96" s="100">
        <v>1.0</v>
      </c>
      <c r="Q96" s="103">
        <f t="shared" si="5"/>
        <v>0</v>
      </c>
      <c r="R96" s="104" t="s">
        <v>3620</v>
      </c>
      <c r="S96" s="105"/>
      <c r="T96" s="106"/>
      <c r="U96" s="107"/>
      <c r="V96" s="108" t="s">
        <v>756</v>
      </c>
      <c r="W96" s="109" t="s">
        <v>764</v>
      </c>
      <c r="X96" s="110" t="str">
        <f t="shared" si="6"/>
        <v/>
      </c>
      <c r="Y96" s="110" t="str">
        <f t="shared" si="7"/>
        <v>Siêu thị</v>
      </c>
      <c r="Z96" s="109" t="s">
        <v>797</v>
      </c>
      <c r="AA96" s="109" t="s">
        <v>802</v>
      </c>
      <c r="AB96" s="143" t="s">
        <v>3619</v>
      </c>
      <c r="AC96" s="108" t="s">
        <v>847</v>
      </c>
      <c r="AD96" s="113"/>
      <c r="AE96" s="108" t="s">
        <v>4</v>
      </c>
      <c r="AF96" s="144"/>
      <c r="AG96" s="114" t="str">
        <f t="array" ref="AG96">XLOOKUP(F96,'CLV2'!A:A,'CLV2'!E:E)</f>
        <v>2.DAIRY</v>
      </c>
      <c r="AH96" s="115" t="str">
        <f t="array" ref="AH96">XLOOKUP(F96,'CLV2'!A:A,'CLV2'!F:F)</f>
        <v>3.FRESH MILK</v>
      </c>
      <c r="AI96" s="115" t="str">
        <f t="shared" si="8"/>
        <v>Pack</v>
      </c>
      <c r="AJ96" s="116">
        <f t="shared" si="9"/>
        <v>1</v>
      </c>
      <c r="AK96" s="117" t="str">
        <f t="array" ref="AK96">XLOOKUP(F96,'GIÁ'!A:A,'GIÁ'!D:D)</f>
        <v>18613.38</v>
      </c>
      <c r="AL96" s="118">
        <f t="shared" si="10"/>
        <v>18613.38</v>
      </c>
      <c r="AM96" s="118">
        <f t="shared" si="11"/>
        <v>0</v>
      </c>
      <c r="AN96" s="119">
        <f t="shared" si="12"/>
        <v>18613.38</v>
      </c>
      <c r="AO96" s="118">
        <f t="shared" si="13"/>
        <v>0</v>
      </c>
      <c r="AP96" s="121">
        <f t="shared" si="14"/>
        <v>0</v>
      </c>
      <c r="AQ96" s="122"/>
      <c r="AR96" s="119"/>
    </row>
    <row r="97" ht="22.5" customHeight="1">
      <c r="A97" s="89">
        <v>46231.0</v>
      </c>
      <c r="B97" s="90">
        <v>0.475</v>
      </c>
      <c r="C97" s="91" t="s">
        <v>1566</v>
      </c>
      <c r="D97" s="92" t="str">
        <f t="array" ref="D97">XLOOKUP(C97,'DS ST'!A:A,'DS ST'!B:B)</f>
        <v>Q50</v>
      </c>
      <c r="E97" s="94" t="str">
        <f t="array" ref="E97">XLOOKUP($F97,'GIÁ'!$A:$A,'GIÁ'!$E:$E)</f>
        <v>MÁT</v>
      </c>
      <c r="F97" s="94">
        <v>8.936049693397E12</v>
      </c>
      <c r="G97" s="95" t="s">
        <v>2238</v>
      </c>
      <c r="H97" s="95" t="s">
        <v>57</v>
      </c>
      <c r="I97" s="96">
        <v>1.0</v>
      </c>
      <c r="J97" s="96">
        <v>0.0</v>
      </c>
      <c r="K97" s="98">
        <f t="shared" si="4"/>
        <v>1</v>
      </c>
      <c r="L97" s="99" t="s">
        <v>3617</v>
      </c>
      <c r="M97" s="100" t="s">
        <v>3618</v>
      </c>
      <c r="N97" s="101" t="e">
        <v>#N/A</v>
      </c>
      <c r="O97" s="128"/>
      <c r="P97" s="100"/>
      <c r="Q97" s="103">
        <f t="shared" si="5"/>
        <v>1</v>
      </c>
      <c r="R97" s="104"/>
      <c r="S97" s="105"/>
      <c r="T97" s="106"/>
      <c r="U97" s="107"/>
      <c r="V97" s="108" t="s">
        <v>756</v>
      </c>
      <c r="W97" s="109" t="s">
        <v>1312</v>
      </c>
      <c r="X97" s="110" t="str">
        <f t="shared" si="6"/>
        <v/>
      </c>
      <c r="Y97" s="110" t="str">
        <f t="shared" si="7"/>
        <v/>
      </c>
      <c r="Z97" s="109" t="s">
        <v>797</v>
      </c>
      <c r="AA97" s="109" t="s">
        <v>802</v>
      </c>
      <c r="AB97" s="143" t="s">
        <v>3619</v>
      </c>
      <c r="AC97" s="108" t="s">
        <v>1329</v>
      </c>
      <c r="AD97" s="113"/>
      <c r="AE97" s="127"/>
      <c r="AF97" s="144"/>
      <c r="AG97" s="114" t="str">
        <f t="array" ref="AG97">XLOOKUP(F97,'CLV2'!A:A,'CLV2'!E:E)</f>
        <v>2.VEGETABLES</v>
      </c>
      <c r="AH97" s="115" t="str">
        <f t="array" ref="AH97">XLOOKUP(F97,'CLV2'!A:A,'CLV2'!F:F)</f>
        <v>3.LETTUCE, SNACKABLES</v>
      </c>
      <c r="AI97" s="115" t="str">
        <f t="shared" si="8"/>
        <v>Pack</v>
      </c>
      <c r="AJ97" s="116">
        <f t="shared" si="9"/>
        <v>1</v>
      </c>
      <c r="AK97" s="117" t="str">
        <f t="array" ref="AK97">XLOOKUP(F97,'GIÁ'!A:A,'GIÁ'!D:D)</f>
        <v>29702.07</v>
      </c>
      <c r="AL97" s="118">
        <f t="shared" si="10"/>
        <v>29702.07</v>
      </c>
      <c r="AM97" s="118">
        <f t="shared" si="11"/>
        <v>0</v>
      </c>
      <c r="AN97" s="119">
        <f t="shared" si="12"/>
        <v>0</v>
      </c>
      <c r="AO97" s="118">
        <f t="shared" si="13"/>
        <v>29702.07</v>
      </c>
      <c r="AP97" s="121">
        <f t="shared" si="14"/>
        <v>0</v>
      </c>
      <c r="AQ97" s="122"/>
      <c r="AR97" s="119"/>
    </row>
    <row r="98" ht="22.5" customHeight="1">
      <c r="A98" s="89">
        <v>46231.0</v>
      </c>
      <c r="B98" s="90">
        <v>0.475</v>
      </c>
      <c r="C98" s="91" t="s">
        <v>1566</v>
      </c>
      <c r="D98" s="92" t="str">
        <f t="array" ref="D98">XLOOKUP(C98,'DS ST'!A:A,'DS ST'!B:B)</f>
        <v>Q50</v>
      </c>
      <c r="E98" s="94" t="str">
        <f t="array" ref="E98">XLOOKUP($F98,'GIÁ'!$A:$A,'GIÁ'!$E:$E)</f>
        <v>MÁT</v>
      </c>
      <c r="F98" s="94">
        <v>8.936049693908E12</v>
      </c>
      <c r="G98" s="95" t="s">
        <v>2244</v>
      </c>
      <c r="H98" s="95" t="s">
        <v>57</v>
      </c>
      <c r="I98" s="96">
        <v>3.0</v>
      </c>
      <c r="J98" s="96">
        <v>0.0</v>
      </c>
      <c r="K98" s="98">
        <f t="shared" si="4"/>
        <v>3</v>
      </c>
      <c r="L98" s="99" t="s">
        <v>3617</v>
      </c>
      <c r="M98" s="100" t="s">
        <v>3618</v>
      </c>
      <c r="N98" s="101" t="e">
        <v>#N/A</v>
      </c>
      <c r="O98" s="128"/>
      <c r="P98" s="100"/>
      <c r="Q98" s="103">
        <f t="shared" si="5"/>
        <v>3</v>
      </c>
      <c r="R98" s="104"/>
      <c r="S98" s="105"/>
      <c r="T98" s="106"/>
      <c r="U98" s="107"/>
      <c r="V98" s="108" t="s">
        <v>756</v>
      </c>
      <c r="W98" s="109" t="s">
        <v>1312</v>
      </c>
      <c r="X98" s="110" t="str">
        <f t="shared" si="6"/>
        <v/>
      </c>
      <c r="Y98" s="110" t="str">
        <f t="shared" si="7"/>
        <v/>
      </c>
      <c r="Z98" s="109" t="s">
        <v>797</v>
      </c>
      <c r="AA98" s="109" t="s">
        <v>802</v>
      </c>
      <c r="AB98" s="143" t="s">
        <v>3619</v>
      </c>
      <c r="AC98" s="141"/>
      <c r="AD98" s="113"/>
      <c r="AE98" s="127"/>
      <c r="AF98" s="144"/>
      <c r="AG98" s="114" t="str">
        <f t="array" ref="AG98">XLOOKUP(F98,'CLV2'!A:A,'CLV2'!E:E)</f>
        <v>2.VEGETABLES</v>
      </c>
      <c r="AH98" s="115" t="str">
        <f t="array" ref="AH98">XLOOKUP(F98,'CLV2'!A:A,'CLV2'!F:F)</f>
        <v>3.LETTUCE, SNACKABLES</v>
      </c>
      <c r="AI98" s="115" t="str">
        <f t="shared" si="8"/>
        <v>Pack</v>
      </c>
      <c r="AJ98" s="116">
        <f t="shared" si="9"/>
        <v>1</v>
      </c>
      <c r="AK98" s="117" t="str">
        <f t="array" ref="AK98">XLOOKUP(F98,'GIÁ'!A:A,'GIÁ'!D:D)</f>
        <v>20360.85</v>
      </c>
      <c r="AL98" s="118">
        <f t="shared" si="10"/>
        <v>61082.55</v>
      </c>
      <c r="AM98" s="118">
        <f t="shared" si="11"/>
        <v>0</v>
      </c>
      <c r="AN98" s="119">
        <f t="shared" si="12"/>
        <v>0</v>
      </c>
      <c r="AO98" s="118">
        <f t="shared" si="13"/>
        <v>61082.55</v>
      </c>
      <c r="AP98" s="121">
        <f t="shared" si="14"/>
        <v>0</v>
      </c>
      <c r="AQ98" s="122"/>
      <c r="AR98" s="119"/>
    </row>
    <row r="99" ht="22.5" customHeight="1">
      <c r="A99" s="89">
        <v>46231.0</v>
      </c>
      <c r="B99" s="90">
        <v>0.475</v>
      </c>
      <c r="C99" s="91" t="s">
        <v>1566</v>
      </c>
      <c r="D99" s="129" t="str">
        <f t="array" ref="D99">XLOOKUP(C99,'DS ST'!A:A,'DS ST'!B:B)</f>
        <v>Q50</v>
      </c>
      <c r="E99" s="94" t="str">
        <f t="array" ref="E99">XLOOKUP($F99,'GIÁ'!$A:$A,'GIÁ'!$E:$E)</f>
        <v>MÁT</v>
      </c>
      <c r="F99" s="94" t="s">
        <v>3325</v>
      </c>
      <c r="G99" s="95" t="s">
        <v>3326</v>
      </c>
      <c r="H99" s="95" t="s">
        <v>57</v>
      </c>
      <c r="I99" s="96">
        <v>1.0</v>
      </c>
      <c r="J99" s="96">
        <v>0.0</v>
      </c>
      <c r="K99" s="98">
        <f t="shared" si="4"/>
        <v>1</v>
      </c>
      <c r="L99" s="99" t="s">
        <v>3617</v>
      </c>
      <c r="M99" s="100" t="s">
        <v>3618</v>
      </c>
      <c r="N99" s="101" t="e">
        <v>#N/A</v>
      </c>
      <c r="O99" s="128"/>
      <c r="P99" s="100"/>
      <c r="Q99" s="103">
        <f t="shared" si="5"/>
        <v>1</v>
      </c>
      <c r="R99" s="104"/>
      <c r="S99" s="105"/>
      <c r="T99" s="106"/>
      <c r="U99" s="107" t="s">
        <v>3621</v>
      </c>
      <c r="V99" s="108" t="s">
        <v>756</v>
      </c>
      <c r="W99" s="109" t="s">
        <v>2842</v>
      </c>
      <c r="X99" s="110" t="str">
        <f t="shared" si="6"/>
        <v/>
      </c>
      <c r="Y99" s="110" t="str">
        <f t="shared" si="7"/>
        <v/>
      </c>
      <c r="Z99" s="139" t="str">
        <f>IF(N(Q99)&lt;=0,"",IF(ISNUMBER(SEARCH("Thiếu kiện",V99)),"Kho đông mát",IF(AND(N(Q99)&gt;0,N(P99)&gt;0,OR(ISNUMBER(SEARCH("Hình KDB",U99)),ISNUMBER(SEARCH("Hình tele",U99)),ISNUMBER(SEARCH("sai code",U99)),ISNUMBER(SEARCH("ST nhận",U99)))),"Kho đông mát",IF(AND(W99="DC giao thiếu",OR(ISNUMBER(SEARCH("Hình KDB",U99)),ISNUMBER(SEARCH("Hình tele",U99)),ISNUMBER(SEARCH("sai code",U99)))),"Kho đông mát",IF(W99="DC giao thiếu","Chưa xác định",IF(AND(W99="DC pick sai",OR(ISNUMBER(SEARCH("Hình KDB",U99)),ISNUMBER(SEARCH("Hình tele",U99)),ISNUMBER(SEARCH("sai code",U99)),ISNUMBER(SEARCH("ST nhận",U99)))),"Kho đông mát",IF(W99="DC pick sai","Chưa xác định",IF(AND(W99="Hao hụt",N(O99)&gt;0,OR(ISNUMBER(SEARCH("Hình KDB",U99)),ISNUMBER(SEARCH("Hình tele",U99)),ISNUMBER(SEARCH("sai code",U99)),ISNUMBER(SEARCH("ST nhận",U99)))),"Kho đông mát",IF(W99="Hao hụt","Chưa xác định",IF(OR(W99="VT giao sai điểm",W99="Không đạt nhiệt độ",W99="TX giao thiếu kiện",W99="Hàng không đạt CL"),"Kho đông mát",IF(W99="Chưa xác định","Chưa xác định",IF(N(P99)&gt;0,"Chưa xác định",""))))))))))))</f>
        <v>Kho đông mát</v>
      </c>
      <c r="AA99" s="109" t="s">
        <v>802</v>
      </c>
      <c r="AB99" s="140"/>
      <c r="AC99" s="141"/>
      <c r="AD99" s="113"/>
      <c r="AE99" s="127"/>
      <c r="AF99" s="113"/>
      <c r="AG99" s="114" t="str">
        <f t="array" ref="AG99">XLOOKUP(F99,'CLV2'!A:A,'CLV2'!E:E)</f>
        <v>2.BAKERY</v>
      </c>
      <c r="AH99" s="115" t="str">
        <f t="array" ref="AH99">XLOOKUP(F99,'CLV2'!A:A,'CLV2'!F:F)</f>
        <v>3.CAKES</v>
      </c>
      <c r="AI99" s="115" t="str">
        <f t="shared" si="8"/>
        <v>Pack</v>
      </c>
      <c r="AJ99" s="116">
        <f t="shared" si="9"/>
        <v>1</v>
      </c>
      <c r="AK99" s="117" t="str">
        <f t="array" ref="AK99">XLOOKUP(F99,'GIÁ'!A:A,'GIÁ'!D:D)</f>
        <v>27778.00</v>
      </c>
      <c r="AL99" s="118">
        <f t="shared" si="10"/>
        <v>27778</v>
      </c>
      <c r="AM99" s="118">
        <f t="shared" si="11"/>
        <v>0</v>
      </c>
      <c r="AN99" s="119">
        <f t="shared" si="12"/>
        <v>0</v>
      </c>
      <c r="AO99" s="118">
        <f t="shared" si="13"/>
        <v>27778</v>
      </c>
      <c r="AP99" s="121">
        <f t="shared" si="14"/>
        <v>0</v>
      </c>
      <c r="AQ99" s="122"/>
      <c r="AR99" s="119"/>
    </row>
    <row r="100" ht="22.5" customHeight="1">
      <c r="A100" s="89">
        <v>46231.0</v>
      </c>
      <c r="B100" s="90">
        <v>0.475</v>
      </c>
      <c r="C100" s="91" t="s">
        <v>1566</v>
      </c>
      <c r="D100" s="92" t="str">
        <f t="array" ref="D100">XLOOKUP(C100,'DS ST'!A:A,'DS ST'!B:B)</f>
        <v>Q50</v>
      </c>
      <c r="E100" s="94" t="str">
        <f t="array" ref="E100">XLOOKUP($F100,'GIÁ'!$A:$A,'GIÁ'!$E:$E)</f>
        <v>MÁT</v>
      </c>
      <c r="F100" s="94">
        <v>8.935058950927E12</v>
      </c>
      <c r="G100" s="95" t="s">
        <v>1851</v>
      </c>
      <c r="H100" s="95" t="s">
        <v>1206</v>
      </c>
      <c r="I100" s="96">
        <v>4.0</v>
      </c>
      <c r="J100" s="96">
        <v>0.0</v>
      </c>
      <c r="K100" s="98">
        <f t="shared" si="4"/>
        <v>4</v>
      </c>
      <c r="L100" s="99" t="s">
        <v>3617</v>
      </c>
      <c r="M100" s="100" t="s">
        <v>3618</v>
      </c>
      <c r="N100" s="101" t="e">
        <v>#N/A</v>
      </c>
      <c r="O100" s="128"/>
      <c r="P100" s="100"/>
      <c r="Q100" s="103">
        <f t="shared" si="5"/>
        <v>4</v>
      </c>
      <c r="R100" s="104"/>
      <c r="S100" s="105"/>
      <c r="T100" s="106"/>
      <c r="U100" s="107"/>
      <c r="V100" s="108" t="s">
        <v>756</v>
      </c>
      <c r="W100" s="109" t="s">
        <v>1312</v>
      </c>
      <c r="X100" s="110" t="str">
        <f t="shared" si="6"/>
        <v/>
      </c>
      <c r="Y100" s="110" t="str">
        <f t="shared" si="7"/>
        <v/>
      </c>
      <c r="Z100" s="109" t="s">
        <v>797</v>
      </c>
      <c r="AA100" s="109" t="s">
        <v>802</v>
      </c>
      <c r="AB100" s="143" t="s">
        <v>3619</v>
      </c>
      <c r="AC100" s="141"/>
      <c r="AD100" s="113"/>
      <c r="AE100" s="127"/>
      <c r="AF100" s="144"/>
      <c r="AG100" s="114" t="str">
        <f t="array" ref="AG100">XLOOKUP(F100,'CLV2'!A:A,'CLV2'!E:E)</f>
        <v>2.CHILLED FOODS</v>
      </c>
      <c r="AH100" s="115" t="str">
        <f t="array" ref="AH100">XLOOKUP(F100,'CLV2'!A:A,'CLV2'!F:F)</f>
        <v>3.OTHER CHILLED PRODUCTS</v>
      </c>
      <c r="AI100" s="115" t="str">
        <f t="shared" si="8"/>
        <v>Pack</v>
      </c>
      <c r="AJ100" s="116">
        <f t="shared" si="9"/>
        <v>1</v>
      </c>
      <c r="AK100" s="117" t="str">
        <f t="array" ref="AK100">XLOOKUP(F100,'GIÁ'!A:A,'GIÁ'!D:D)</f>
        <v>8783.91</v>
      </c>
      <c r="AL100" s="118">
        <f t="shared" si="10"/>
        <v>35135.64</v>
      </c>
      <c r="AM100" s="118">
        <f t="shared" si="11"/>
        <v>0</v>
      </c>
      <c r="AN100" s="119">
        <f t="shared" si="12"/>
        <v>0</v>
      </c>
      <c r="AO100" s="118">
        <f t="shared" si="13"/>
        <v>35135.64</v>
      </c>
      <c r="AP100" s="121">
        <f t="shared" si="14"/>
        <v>0</v>
      </c>
      <c r="AQ100" s="122"/>
      <c r="AR100" s="119"/>
    </row>
    <row r="101" ht="22.5" customHeight="1">
      <c r="A101" s="89">
        <v>46231.0</v>
      </c>
      <c r="B101" s="90">
        <v>0.475</v>
      </c>
      <c r="C101" s="91" t="s">
        <v>1566</v>
      </c>
      <c r="D101" s="92" t="str">
        <f t="array" ref="D101">XLOOKUP(C101,'DS ST'!A:A,'DS ST'!B:B)</f>
        <v>Q50</v>
      </c>
      <c r="E101" s="94" t="str">
        <f t="array" ref="E101">XLOOKUP($F101,'GIÁ'!$A:$A,'GIÁ'!$E:$E)</f>
        <v>MÁT</v>
      </c>
      <c r="F101" s="94">
        <v>11039.0</v>
      </c>
      <c r="G101" s="95" t="s">
        <v>613</v>
      </c>
      <c r="H101" s="95" t="s">
        <v>57</v>
      </c>
      <c r="I101" s="96">
        <v>1.0</v>
      </c>
      <c r="J101" s="96">
        <v>0.0</v>
      </c>
      <c r="K101" s="98">
        <f t="shared" si="4"/>
        <v>1</v>
      </c>
      <c r="L101" s="99" t="s">
        <v>3617</v>
      </c>
      <c r="M101" s="100" t="s">
        <v>3618</v>
      </c>
      <c r="N101" s="101" t="e">
        <v>#N/A</v>
      </c>
      <c r="O101" s="128"/>
      <c r="P101" s="100"/>
      <c r="Q101" s="103">
        <f t="shared" si="5"/>
        <v>1</v>
      </c>
      <c r="R101" s="104"/>
      <c r="S101" s="105"/>
      <c r="T101" s="106"/>
      <c r="U101" s="107"/>
      <c r="V101" s="108" t="s">
        <v>756</v>
      </c>
      <c r="W101" s="109" t="s">
        <v>1312</v>
      </c>
      <c r="X101" s="110" t="str">
        <f t="shared" si="6"/>
        <v/>
      </c>
      <c r="Y101" s="110" t="str">
        <f t="shared" si="7"/>
        <v/>
      </c>
      <c r="Z101" s="109" t="s">
        <v>797</v>
      </c>
      <c r="AA101" s="109" t="s">
        <v>802</v>
      </c>
      <c r="AB101" s="143" t="s">
        <v>3619</v>
      </c>
      <c r="AC101" s="108" t="s">
        <v>1329</v>
      </c>
      <c r="AD101" s="113"/>
      <c r="AE101" s="127"/>
      <c r="AF101" s="144"/>
      <c r="AG101" s="114" t="str">
        <f t="array" ref="AG101">XLOOKUP(F101,'CLV2'!A:A,'CLV2'!E:E)</f>
        <v>2.VEGETABLES</v>
      </c>
      <c r="AH101" s="115" t="str">
        <f t="array" ref="AH101">XLOOKUP(F101,'CLV2'!A:A,'CLV2'!F:F)</f>
        <v>3.MUSHROOM</v>
      </c>
      <c r="AI101" s="115" t="str">
        <f t="shared" si="8"/>
        <v>Pack</v>
      </c>
      <c r="AJ101" s="116">
        <f t="shared" si="9"/>
        <v>1</v>
      </c>
      <c r="AK101" s="117" t="str">
        <f t="array" ref="AK101">XLOOKUP(F101,'GIÁ'!A:A,'GIÁ'!D:D)</f>
        <v>51687.36</v>
      </c>
      <c r="AL101" s="118">
        <f t="shared" si="10"/>
        <v>51687.36</v>
      </c>
      <c r="AM101" s="118">
        <f t="shared" si="11"/>
        <v>0</v>
      </c>
      <c r="AN101" s="119">
        <f t="shared" si="12"/>
        <v>0</v>
      </c>
      <c r="AO101" s="118">
        <f t="shared" si="13"/>
        <v>51687.36</v>
      </c>
      <c r="AP101" s="121">
        <f t="shared" si="14"/>
        <v>0</v>
      </c>
      <c r="AQ101" s="122"/>
      <c r="AR101" s="119"/>
    </row>
    <row r="102" ht="22.5" customHeight="1">
      <c r="A102" s="89">
        <v>46231.0</v>
      </c>
      <c r="B102" s="90">
        <v>0.475</v>
      </c>
      <c r="C102" s="91" t="s">
        <v>1566</v>
      </c>
      <c r="D102" s="92" t="str">
        <f t="array" ref="D102">XLOOKUP(C102,'DS ST'!A:A,'DS ST'!B:B)</f>
        <v>Q50</v>
      </c>
      <c r="E102" s="94" t="str">
        <f t="array" ref="E102">XLOOKUP($F102,'GIÁ'!$A:$A,'GIÁ'!$E:$E)</f>
        <v>MÁT</v>
      </c>
      <c r="F102" s="94">
        <v>8.938511301595E12</v>
      </c>
      <c r="G102" s="95" t="s">
        <v>2953</v>
      </c>
      <c r="H102" s="95" t="s">
        <v>1145</v>
      </c>
      <c r="I102" s="96">
        <v>5.0</v>
      </c>
      <c r="J102" s="96">
        <v>0.0</v>
      </c>
      <c r="K102" s="98">
        <f t="shared" si="4"/>
        <v>5</v>
      </c>
      <c r="L102" s="99" t="s">
        <v>3617</v>
      </c>
      <c r="M102" s="100" t="s">
        <v>3618</v>
      </c>
      <c r="N102" s="101" t="e">
        <v>#N/A</v>
      </c>
      <c r="O102" s="128"/>
      <c r="P102" s="100"/>
      <c r="Q102" s="103">
        <f t="shared" si="5"/>
        <v>5</v>
      </c>
      <c r="R102" s="104"/>
      <c r="S102" s="105"/>
      <c r="T102" s="106"/>
      <c r="U102" s="107"/>
      <c r="V102" s="108" t="s">
        <v>756</v>
      </c>
      <c r="W102" s="109" t="s">
        <v>1312</v>
      </c>
      <c r="X102" s="110" t="str">
        <f t="shared" si="6"/>
        <v/>
      </c>
      <c r="Y102" s="110" t="str">
        <f t="shared" si="7"/>
        <v/>
      </c>
      <c r="Z102" s="109" t="s">
        <v>797</v>
      </c>
      <c r="AA102" s="109" t="s">
        <v>802</v>
      </c>
      <c r="AB102" s="143" t="s">
        <v>3619</v>
      </c>
      <c r="AC102" s="141"/>
      <c r="AD102" s="113"/>
      <c r="AE102" s="127"/>
      <c r="AF102" s="144"/>
      <c r="AG102" s="114" t="str">
        <f t="array" ref="AG102">XLOOKUP(F102,'CLV2'!A:A,'CLV2'!E:E)</f>
        <v>2.DELICA</v>
      </c>
      <c r="AH102" s="115" t="str">
        <f t="array" ref="AH102">XLOOKUP(F102,'CLV2'!A:A,'CLV2'!F:F)</f>
        <v>3.DRINKS</v>
      </c>
      <c r="AI102" s="115" t="str">
        <f t="shared" si="8"/>
        <v>Pack</v>
      </c>
      <c r="AJ102" s="116">
        <f t="shared" si="9"/>
        <v>1</v>
      </c>
      <c r="AK102" s="117" t="str">
        <f t="array" ref="AK102">XLOOKUP(F102,'GIÁ'!A:A,'GIÁ'!D:D)</f>
        <v>13120.90</v>
      </c>
      <c r="AL102" s="118">
        <f t="shared" si="10"/>
        <v>65604.5</v>
      </c>
      <c r="AM102" s="118">
        <f t="shared" si="11"/>
        <v>0</v>
      </c>
      <c r="AN102" s="119">
        <f t="shared" si="12"/>
        <v>0</v>
      </c>
      <c r="AO102" s="118">
        <f t="shared" si="13"/>
        <v>65604.5</v>
      </c>
      <c r="AP102" s="121">
        <f t="shared" si="14"/>
        <v>0</v>
      </c>
      <c r="AQ102" s="122"/>
      <c r="AR102" s="119"/>
    </row>
    <row r="103" ht="22.5" customHeight="1">
      <c r="A103" s="89">
        <v>46231.0</v>
      </c>
      <c r="B103" s="90">
        <v>0.475</v>
      </c>
      <c r="C103" s="91" t="s">
        <v>1566</v>
      </c>
      <c r="D103" s="92" t="str">
        <f t="array" ref="D103">XLOOKUP(C103,'DS ST'!A:A,'DS ST'!B:B)</f>
        <v>Q50</v>
      </c>
      <c r="E103" s="94" t="str">
        <f t="array" ref="E103">XLOOKUP($F103,'GIÁ'!$A:$A,'GIÁ'!$E:$E)</f>
        <v>MÁT</v>
      </c>
      <c r="F103" s="94">
        <v>8.938511301212E12</v>
      </c>
      <c r="G103" s="95" t="s">
        <v>2945</v>
      </c>
      <c r="H103" s="95" t="s">
        <v>1831</v>
      </c>
      <c r="I103" s="96">
        <v>4.0</v>
      </c>
      <c r="J103" s="96">
        <v>0.0</v>
      </c>
      <c r="K103" s="98">
        <f t="shared" si="4"/>
        <v>4</v>
      </c>
      <c r="L103" s="99" t="s">
        <v>3617</v>
      </c>
      <c r="M103" s="100" t="s">
        <v>3618</v>
      </c>
      <c r="N103" s="101" t="e">
        <v>#N/A</v>
      </c>
      <c r="O103" s="128"/>
      <c r="P103" s="100"/>
      <c r="Q103" s="103">
        <f t="shared" si="5"/>
        <v>4</v>
      </c>
      <c r="R103" s="104"/>
      <c r="S103" s="105"/>
      <c r="T103" s="106"/>
      <c r="U103" s="107"/>
      <c r="V103" s="108" t="s">
        <v>756</v>
      </c>
      <c r="W103" s="109" t="s">
        <v>1312</v>
      </c>
      <c r="X103" s="110" t="str">
        <f t="shared" si="6"/>
        <v/>
      </c>
      <c r="Y103" s="110" t="str">
        <f t="shared" si="7"/>
        <v/>
      </c>
      <c r="Z103" s="109" t="s">
        <v>797</v>
      </c>
      <c r="AA103" s="109" t="s">
        <v>802</v>
      </c>
      <c r="AB103" s="143" t="s">
        <v>3619</v>
      </c>
      <c r="AC103" s="141"/>
      <c r="AD103" s="113"/>
      <c r="AE103" s="127"/>
      <c r="AF103" s="144"/>
      <c r="AG103" s="114" t="str">
        <f t="array" ref="AG103">XLOOKUP(F103,'CLV2'!A:A,'CLV2'!E:E)</f>
        <v>2.DELICA</v>
      </c>
      <c r="AH103" s="115" t="str">
        <f t="array" ref="AH103">XLOOKUP(F103,'CLV2'!A:A,'CLV2'!F:F)</f>
        <v>3.DESSERTS</v>
      </c>
      <c r="AI103" s="115" t="str">
        <f t="shared" si="8"/>
        <v>Pack</v>
      </c>
      <c r="AJ103" s="116">
        <f t="shared" si="9"/>
        <v>1</v>
      </c>
      <c r="AK103" s="117" t="str">
        <f t="array" ref="AK103">XLOOKUP(F103,'GIÁ'!A:A,'GIÁ'!D:D)</f>
        <v>12622.50</v>
      </c>
      <c r="AL103" s="118">
        <f t="shared" si="10"/>
        <v>50490</v>
      </c>
      <c r="AM103" s="118">
        <f t="shared" si="11"/>
        <v>0</v>
      </c>
      <c r="AN103" s="119">
        <f t="shared" si="12"/>
        <v>0</v>
      </c>
      <c r="AO103" s="118">
        <f t="shared" si="13"/>
        <v>50490</v>
      </c>
      <c r="AP103" s="121">
        <f t="shared" si="14"/>
        <v>0</v>
      </c>
      <c r="AQ103" s="122"/>
      <c r="AR103" s="119"/>
    </row>
    <row r="104" ht="22.5" customHeight="1">
      <c r="A104" s="89">
        <v>46231.0</v>
      </c>
      <c r="B104" s="90">
        <v>0.475</v>
      </c>
      <c r="C104" s="91" t="s">
        <v>1566</v>
      </c>
      <c r="D104" s="129" t="str">
        <f t="array" ref="D104">XLOOKUP(C104,'DS ST'!A:A,'DS ST'!B:B)</f>
        <v>Q50</v>
      </c>
      <c r="E104" s="94" t="str">
        <f t="array" ref="E104">XLOOKUP($F104,'GIÁ'!$A:$A,'GIÁ'!$E:$E)</f>
        <v>MÁT</v>
      </c>
      <c r="F104" s="94">
        <v>8.938511301618E12</v>
      </c>
      <c r="G104" s="95" t="s">
        <v>2955</v>
      </c>
      <c r="H104" s="95" t="s">
        <v>1145</v>
      </c>
      <c r="I104" s="96">
        <v>3.0</v>
      </c>
      <c r="J104" s="96">
        <v>0.0</v>
      </c>
      <c r="K104" s="98">
        <f t="shared" si="4"/>
        <v>3</v>
      </c>
      <c r="L104" s="99" t="s">
        <v>3617</v>
      </c>
      <c r="M104" s="100" t="s">
        <v>3618</v>
      </c>
      <c r="N104" s="101" t="e">
        <v>#N/A</v>
      </c>
      <c r="O104" s="128"/>
      <c r="P104" s="100"/>
      <c r="Q104" s="103">
        <f t="shared" si="5"/>
        <v>3</v>
      </c>
      <c r="R104" s="104"/>
      <c r="S104" s="105"/>
      <c r="T104" s="106"/>
      <c r="U104" s="107" t="s">
        <v>3622</v>
      </c>
      <c r="V104" s="108" t="s">
        <v>756</v>
      </c>
      <c r="W104" s="109" t="s">
        <v>2842</v>
      </c>
      <c r="X104" s="110" t="str">
        <f t="shared" si="6"/>
        <v/>
      </c>
      <c r="Y104" s="110" t="str">
        <f t="shared" si="7"/>
        <v/>
      </c>
      <c r="Z104" s="139" t="str">
        <f>IF(N(Q104)&lt;=0,"",IF(ISNUMBER(SEARCH("Thiếu kiện",V104)),"Kho đông mát",IF(AND(N(Q104)&gt;0,N(P104)&gt;0,OR(ISNUMBER(SEARCH("Hình KDB",U104)),ISNUMBER(SEARCH("Hình tele",U104)),ISNUMBER(SEARCH("sai code",U104)),ISNUMBER(SEARCH("ST nhận",U104)))),"Kho đông mát",IF(AND(W104="DC giao thiếu",OR(ISNUMBER(SEARCH("Hình KDB",U104)),ISNUMBER(SEARCH("Hình tele",U104)),ISNUMBER(SEARCH("sai code",U104)))),"Kho đông mát",IF(W104="DC giao thiếu","Chưa xác định",IF(AND(W104="DC pick sai",OR(ISNUMBER(SEARCH("Hình KDB",U104)),ISNUMBER(SEARCH("Hình tele",U104)),ISNUMBER(SEARCH("sai code",U104)),ISNUMBER(SEARCH("ST nhận",U104)))),"Kho đông mát",IF(W104="DC pick sai","Chưa xác định",IF(AND(W104="Hao hụt",N(O104)&gt;0,OR(ISNUMBER(SEARCH("Hình KDB",U104)),ISNUMBER(SEARCH("Hình tele",U104)),ISNUMBER(SEARCH("sai code",U104)),ISNUMBER(SEARCH("ST nhận",U104)))),"Kho đông mát",IF(W104="Hao hụt","Chưa xác định",IF(OR(W104="VT giao sai điểm",W104="Không đạt nhiệt độ",W104="TX giao thiếu kiện",W104="Hàng không đạt CL"),"Kho đông mát",IF(W104="Chưa xác định","Chưa xác định",IF(N(P104)&gt;0,"Chưa xác định",""))))))))))))</f>
        <v>Kho đông mát</v>
      </c>
      <c r="AA104" s="109" t="s">
        <v>802</v>
      </c>
      <c r="AB104" s="140"/>
      <c r="AC104" s="141"/>
      <c r="AD104" s="113"/>
      <c r="AE104" s="127"/>
      <c r="AF104" s="113"/>
      <c r="AG104" s="114" t="str">
        <f t="array" ref="AG104">XLOOKUP(F104,'CLV2'!A:A,'CLV2'!E:E)</f>
        <v>2.DELICA</v>
      </c>
      <c r="AH104" s="115" t="str">
        <f t="array" ref="AH104">XLOOKUP(F104,'CLV2'!A:A,'CLV2'!F:F)</f>
        <v>3.DRINKS</v>
      </c>
      <c r="AI104" s="115" t="str">
        <f t="shared" si="8"/>
        <v>Pack</v>
      </c>
      <c r="AJ104" s="116">
        <f t="shared" si="9"/>
        <v>1</v>
      </c>
      <c r="AK104" s="117" t="str">
        <f t="array" ref="AK104">XLOOKUP(F104,'GIÁ'!A:A,'GIÁ'!D:D)</f>
        <v>11687.57</v>
      </c>
      <c r="AL104" s="118">
        <f t="shared" si="10"/>
        <v>35062.71</v>
      </c>
      <c r="AM104" s="118">
        <f t="shared" si="11"/>
        <v>0</v>
      </c>
      <c r="AN104" s="119">
        <f t="shared" si="12"/>
        <v>0</v>
      </c>
      <c r="AO104" s="118">
        <f t="shared" si="13"/>
        <v>35062.71</v>
      </c>
      <c r="AP104" s="121">
        <f t="shared" si="14"/>
        <v>0</v>
      </c>
      <c r="AQ104" s="122"/>
      <c r="AR104" s="119"/>
    </row>
    <row r="105" ht="22.5" customHeight="1">
      <c r="A105" s="89">
        <v>46231.0</v>
      </c>
      <c r="B105" s="90">
        <v>0.4618055555555556</v>
      </c>
      <c r="C105" s="91" t="s">
        <v>535</v>
      </c>
      <c r="D105" s="92" t="str">
        <f t="array" ref="D105">XLOOKUP(C105,'DS ST'!A:A,'DS ST'!B:B)</f>
        <v>A140</v>
      </c>
      <c r="E105" s="94" t="str">
        <f t="array" ref="E105">XLOOKUP($F105,'GIÁ'!$A:$A,'GIÁ'!$E:$E)</f>
        <v>MÁT</v>
      </c>
      <c r="F105" s="94">
        <v>8.936243700082E12</v>
      </c>
      <c r="G105" s="95" t="s">
        <v>2743</v>
      </c>
      <c r="H105" s="95" t="s">
        <v>1206</v>
      </c>
      <c r="I105" s="96">
        <v>2.0</v>
      </c>
      <c r="J105" s="96">
        <v>0.0</v>
      </c>
      <c r="K105" s="98">
        <f t="shared" si="4"/>
        <v>2</v>
      </c>
      <c r="L105" s="99" t="s">
        <v>3623</v>
      </c>
      <c r="M105" s="100" t="s">
        <v>3624</v>
      </c>
      <c r="N105" s="101" t="s">
        <v>3625</v>
      </c>
      <c r="O105" s="128"/>
      <c r="P105" s="100"/>
      <c r="Q105" s="103">
        <f t="shared" si="5"/>
        <v>2</v>
      </c>
      <c r="R105" s="104"/>
      <c r="S105" s="105"/>
      <c r="T105" s="106"/>
      <c r="U105" s="107"/>
      <c r="V105" s="108" t="s">
        <v>756</v>
      </c>
      <c r="W105" s="109" t="s">
        <v>1312</v>
      </c>
      <c r="X105" s="110" t="str">
        <f t="shared" si="6"/>
        <v/>
      </c>
      <c r="Y105" s="110" t="str">
        <f t="shared" si="7"/>
        <v/>
      </c>
      <c r="Z105" s="109" t="s">
        <v>797</v>
      </c>
      <c r="AA105" s="109" t="s">
        <v>802</v>
      </c>
      <c r="AB105" s="143" t="s">
        <v>3626</v>
      </c>
      <c r="AC105" s="108" t="s">
        <v>1329</v>
      </c>
      <c r="AD105" s="113"/>
      <c r="AE105" s="108"/>
      <c r="AF105" s="113"/>
      <c r="AG105" s="114" t="str">
        <f t="array" ref="AG105">XLOOKUP(F105,'CLV2'!A:A,'CLV2'!E:E)</f>
        <v>2.DELICA</v>
      </c>
      <c r="AH105" s="115" t="str">
        <f t="array" ref="AH105">XLOOKUP(F105,'CLV2'!A:A,'CLV2'!F:F)</f>
        <v>3.COLD AND HOT DELICA</v>
      </c>
      <c r="AI105" s="115" t="str">
        <f t="shared" si="8"/>
        <v>Pack</v>
      </c>
      <c r="AJ105" s="116">
        <f t="shared" si="9"/>
        <v>1</v>
      </c>
      <c r="AK105" s="117" t="str">
        <f t="array" ref="AK105">XLOOKUP(F105,'GIÁ'!A:A,'GIÁ'!D:D)</f>
        <v>11859.91</v>
      </c>
      <c r="AL105" s="118">
        <f t="shared" si="10"/>
        <v>23719.82</v>
      </c>
      <c r="AM105" s="118">
        <f t="shared" si="11"/>
        <v>0</v>
      </c>
      <c r="AN105" s="119">
        <f t="shared" si="12"/>
        <v>0</v>
      </c>
      <c r="AO105" s="118">
        <f t="shared" si="13"/>
        <v>23719.82</v>
      </c>
      <c r="AP105" s="121">
        <f t="shared" si="14"/>
        <v>0</v>
      </c>
      <c r="AQ105" s="122"/>
      <c r="AR105" s="119"/>
    </row>
    <row r="106" ht="22.5" customHeight="1">
      <c r="A106" s="89">
        <v>46231.0</v>
      </c>
      <c r="B106" s="90">
        <v>0.4618055555555556</v>
      </c>
      <c r="C106" s="91" t="s">
        <v>535</v>
      </c>
      <c r="D106" s="92" t="str">
        <f t="array" ref="D106">XLOOKUP(C106,'DS ST'!A:A,'DS ST'!B:B)</f>
        <v>A140</v>
      </c>
      <c r="E106" s="94" t="str">
        <f t="array" ref="E106">XLOOKUP($F106,'GIÁ'!$A:$A,'GIÁ'!$E:$E)</f>
        <v>MÁT</v>
      </c>
      <c r="F106" s="94">
        <v>9.336243005061E12</v>
      </c>
      <c r="G106" s="95" t="s">
        <v>3268</v>
      </c>
      <c r="H106" s="95" t="s">
        <v>1145</v>
      </c>
      <c r="I106" s="96">
        <v>4.0</v>
      </c>
      <c r="J106" s="96">
        <v>0.0</v>
      </c>
      <c r="K106" s="98">
        <f t="shared" si="4"/>
        <v>4</v>
      </c>
      <c r="L106" s="99" t="s">
        <v>3623</v>
      </c>
      <c r="M106" s="100" t="s">
        <v>3627</v>
      </c>
      <c r="N106" s="101" t="s">
        <v>3628</v>
      </c>
      <c r="O106" s="128"/>
      <c r="P106" s="100"/>
      <c r="Q106" s="103">
        <f t="shared" si="5"/>
        <v>4</v>
      </c>
      <c r="R106" s="104"/>
      <c r="S106" s="105"/>
      <c r="T106" s="106"/>
      <c r="U106" s="107"/>
      <c r="V106" s="108" t="s">
        <v>756</v>
      </c>
      <c r="W106" s="109" t="s">
        <v>1312</v>
      </c>
      <c r="X106" s="110" t="str">
        <f t="shared" si="6"/>
        <v/>
      </c>
      <c r="Y106" s="110" t="str">
        <f t="shared" si="7"/>
        <v/>
      </c>
      <c r="Z106" s="109" t="s">
        <v>797</v>
      </c>
      <c r="AA106" s="109" t="s">
        <v>802</v>
      </c>
      <c r="AB106" s="143" t="s">
        <v>3626</v>
      </c>
      <c r="AC106" s="108" t="s">
        <v>1329</v>
      </c>
      <c r="AD106" s="113"/>
      <c r="AE106" s="108"/>
      <c r="AF106" s="113"/>
      <c r="AG106" s="114" t="str">
        <f t="array" ref="AG106">XLOOKUP(F106,'CLV2'!A:A,'CLV2'!E:E)</f>
        <v>2.DAIRY</v>
      </c>
      <c r="AH106" s="115" t="str">
        <f t="array" ref="AH106">XLOOKUP(F106,'CLV2'!A:A,'CLV2'!F:F)</f>
        <v>3.FRESH MILK</v>
      </c>
      <c r="AI106" s="115" t="str">
        <f t="shared" si="8"/>
        <v>Pack</v>
      </c>
      <c r="AJ106" s="116">
        <f t="shared" si="9"/>
        <v>1</v>
      </c>
      <c r="AK106" s="117" t="str">
        <f t="array" ref="AK106">XLOOKUP(F106,'GIÁ'!A:A,'GIÁ'!D:D)</f>
        <v>65093.08</v>
      </c>
      <c r="AL106" s="118">
        <f t="shared" si="10"/>
        <v>260372.32</v>
      </c>
      <c r="AM106" s="118">
        <f t="shared" si="11"/>
        <v>0</v>
      </c>
      <c r="AN106" s="119">
        <f t="shared" si="12"/>
        <v>0</v>
      </c>
      <c r="AO106" s="118">
        <f t="shared" si="13"/>
        <v>260372.32</v>
      </c>
      <c r="AP106" s="121">
        <f t="shared" si="14"/>
        <v>0</v>
      </c>
      <c r="AQ106" s="122"/>
      <c r="AR106" s="119"/>
    </row>
    <row r="107" ht="22.5" customHeight="1">
      <c r="A107" s="89">
        <v>46231.0</v>
      </c>
      <c r="B107" s="90">
        <v>0.4444444444444444</v>
      </c>
      <c r="C107" s="91" t="s">
        <v>1382</v>
      </c>
      <c r="D107" s="92" t="str">
        <f t="array" ref="D107">XLOOKUP(C107,'DS ST'!A:A,'DS ST'!B:B)</f>
        <v>MZ2</v>
      </c>
      <c r="E107" s="94" t="str">
        <f t="array" ref="E107">XLOOKUP($F107,'GIÁ'!$A:$A,'GIÁ'!$E:$E)</f>
        <v>MÁT</v>
      </c>
      <c r="F107" s="94">
        <v>8.935360200055E12</v>
      </c>
      <c r="G107" s="95" t="s">
        <v>2085</v>
      </c>
      <c r="H107" s="95" t="s">
        <v>57</v>
      </c>
      <c r="I107" s="96">
        <v>7.0</v>
      </c>
      <c r="J107" s="96">
        <v>6.0</v>
      </c>
      <c r="K107" s="98">
        <f t="shared" si="4"/>
        <v>1</v>
      </c>
      <c r="L107" s="99" t="s">
        <v>3629</v>
      </c>
      <c r="M107" s="100" t="s">
        <v>3630</v>
      </c>
      <c r="N107" s="101" t="s">
        <v>3631</v>
      </c>
      <c r="O107" s="128"/>
      <c r="P107" s="100"/>
      <c r="Q107" s="103">
        <f t="shared" si="5"/>
        <v>1</v>
      </c>
      <c r="R107" s="104"/>
      <c r="S107" s="105"/>
      <c r="T107" s="106"/>
      <c r="U107" s="107"/>
      <c r="V107" s="108" t="s">
        <v>756</v>
      </c>
      <c r="W107" s="109" t="s">
        <v>1312</v>
      </c>
      <c r="X107" s="110" t="str">
        <f t="shared" si="6"/>
        <v/>
      </c>
      <c r="Y107" s="110" t="str">
        <f t="shared" si="7"/>
        <v/>
      </c>
      <c r="Z107" s="109" t="s">
        <v>797</v>
      </c>
      <c r="AA107" s="109" t="s">
        <v>802</v>
      </c>
      <c r="AB107" s="143" t="s">
        <v>3632</v>
      </c>
      <c r="AC107" s="108" t="s">
        <v>1329</v>
      </c>
      <c r="AD107" s="113"/>
      <c r="AE107" s="127"/>
      <c r="AF107" s="113"/>
      <c r="AG107" s="114" t="str">
        <f t="array" ref="AG107">XLOOKUP(F107,'CLV2'!A:A,'CLV2'!E:E)</f>
        <v>2.FRUITS</v>
      </c>
      <c r="AH107" s="115" t="str">
        <f t="array" ref="AH107">XLOOKUP(F107,'CLV2'!A:A,'CLV2'!F:F)</f>
        <v>3.IMPORT FRUITS</v>
      </c>
      <c r="AI107" s="115" t="str">
        <f t="shared" si="8"/>
        <v>Pack</v>
      </c>
      <c r="AJ107" s="116">
        <f t="shared" si="9"/>
        <v>0.1428571429</v>
      </c>
      <c r="AK107" s="117" t="str">
        <f t="array" ref="AK107">XLOOKUP(F107,'GIÁ'!A:A,'GIÁ'!D:D)</f>
        <v>188179.52</v>
      </c>
      <c r="AL107" s="118">
        <f t="shared" si="10"/>
        <v>188179.52</v>
      </c>
      <c r="AM107" s="118">
        <f t="shared" si="11"/>
        <v>0</v>
      </c>
      <c r="AN107" s="119">
        <f t="shared" si="12"/>
        <v>0</v>
      </c>
      <c r="AO107" s="118">
        <f t="shared" si="13"/>
        <v>188179.52</v>
      </c>
      <c r="AP107" s="121">
        <f t="shared" si="14"/>
        <v>0</v>
      </c>
      <c r="AQ107" s="122"/>
      <c r="AR107" s="119"/>
    </row>
    <row r="108" ht="22.5" customHeight="1">
      <c r="A108" s="89">
        <v>46231.0</v>
      </c>
      <c r="B108" s="90">
        <v>0.4444444444444444</v>
      </c>
      <c r="C108" s="91" t="s">
        <v>1382</v>
      </c>
      <c r="D108" s="92" t="str">
        <f t="array" ref="D108">XLOOKUP(C108,'DS ST'!A:A,'DS ST'!B:B)</f>
        <v>MZ2</v>
      </c>
      <c r="E108" s="94" t="str">
        <f t="array" ref="E108">XLOOKUP($F108,'GIÁ'!$A:$A,'GIÁ'!$E:$E)</f>
        <v>MÁT</v>
      </c>
      <c r="F108" s="94">
        <v>8.935128710109E12</v>
      </c>
      <c r="G108" s="95" t="s">
        <v>1926</v>
      </c>
      <c r="H108" s="95" t="s">
        <v>224</v>
      </c>
      <c r="I108" s="96">
        <v>4.0</v>
      </c>
      <c r="J108" s="96">
        <v>2.0</v>
      </c>
      <c r="K108" s="98">
        <f t="shared" si="4"/>
        <v>2</v>
      </c>
      <c r="L108" s="99" t="s">
        <v>3629</v>
      </c>
      <c r="M108" s="100" t="s">
        <v>3633</v>
      </c>
      <c r="N108" s="101" t="s">
        <v>3634</v>
      </c>
      <c r="O108" s="128"/>
      <c r="P108" s="100"/>
      <c r="Q108" s="103">
        <f t="shared" si="5"/>
        <v>2</v>
      </c>
      <c r="R108" s="104"/>
      <c r="S108" s="105"/>
      <c r="T108" s="106"/>
      <c r="U108" s="107"/>
      <c r="V108" s="108" t="s">
        <v>756</v>
      </c>
      <c r="W108" s="109" t="s">
        <v>1312</v>
      </c>
      <c r="X108" s="110" t="str">
        <f t="shared" si="6"/>
        <v/>
      </c>
      <c r="Y108" s="110" t="str">
        <f t="shared" si="7"/>
        <v/>
      </c>
      <c r="Z108" s="109" t="s">
        <v>797</v>
      </c>
      <c r="AA108" s="109" t="s">
        <v>802</v>
      </c>
      <c r="AB108" s="143" t="s">
        <v>3632</v>
      </c>
      <c r="AC108" s="141"/>
      <c r="AD108" s="113"/>
      <c r="AE108" s="127"/>
      <c r="AF108" s="113"/>
      <c r="AG108" s="114" t="str">
        <f t="array" ref="AG108">XLOOKUP(F108,'CLV2'!A:A,'CLV2'!E:E)</f>
        <v>2.DAIRY</v>
      </c>
      <c r="AH108" s="115" t="str">
        <f t="array" ref="AH108">XLOOKUP(F108,'CLV2'!A:A,'CLV2'!F:F)</f>
        <v>3.BUTTER AND CHEESE</v>
      </c>
      <c r="AI108" s="115" t="str">
        <f t="shared" si="8"/>
        <v>Pack</v>
      </c>
      <c r="AJ108" s="116">
        <f t="shared" si="9"/>
        <v>0.5</v>
      </c>
      <c r="AK108" s="117" t="str">
        <f t="array" ref="AK108">XLOOKUP(F108,'GIÁ'!A:A,'GIÁ'!D:D)</f>
        <v>64810.60</v>
      </c>
      <c r="AL108" s="118">
        <f t="shared" si="10"/>
        <v>129621.2</v>
      </c>
      <c r="AM108" s="118">
        <f t="shared" si="11"/>
        <v>0</v>
      </c>
      <c r="AN108" s="119">
        <f t="shared" si="12"/>
        <v>0</v>
      </c>
      <c r="AO108" s="118">
        <f t="shared" si="13"/>
        <v>129621.2</v>
      </c>
      <c r="AP108" s="121">
        <f t="shared" si="14"/>
        <v>0</v>
      </c>
      <c r="AQ108" s="122"/>
      <c r="AR108" s="119"/>
    </row>
    <row r="109" ht="22.5" customHeight="1">
      <c r="A109" s="89">
        <v>46231.0</v>
      </c>
      <c r="B109" s="90">
        <v>0.4673611111111111</v>
      </c>
      <c r="C109" s="91" t="s">
        <v>466</v>
      </c>
      <c r="D109" s="129" t="str">
        <f t="array" ref="D109">XLOOKUP(C109,'DS ST'!A:A,'DS ST'!B:B)</f>
        <v>A133</v>
      </c>
      <c r="E109" s="94" t="str">
        <f t="array" ref="E109">XLOOKUP($F109,'GIÁ'!$A:$A,'GIÁ'!$E:$E)</f>
        <v>MÁT</v>
      </c>
      <c r="F109" s="94">
        <v>11575.0</v>
      </c>
      <c r="G109" s="95" t="s">
        <v>908</v>
      </c>
      <c r="H109" s="95" t="s">
        <v>75</v>
      </c>
      <c r="I109" s="96">
        <v>5.0</v>
      </c>
      <c r="J109" s="96">
        <v>4.0</v>
      </c>
      <c r="K109" s="98">
        <f t="shared" si="4"/>
        <v>1</v>
      </c>
      <c r="L109" s="99" t="s">
        <v>3635</v>
      </c>
      <c r="M109" s="100" t="s">
        <v>3636</v>
      </c>
      <c r="N109" s="101" t="s">
        <v>3637</v>
      </c>
      <c r="O109" s="128"/>
      <c r="P109" s="100"/>
      <c r="Q109" s="103">
        <f t="shared" si="5"/>
        <v>1</v>
      </c>
      <c r="R109" s="104"/>
      <c r="S109" s="105" t="s">
        <v>14</v>
      </c>
      <c r="T109" s="106"/>
      <c r="U109" s="107"/>
      <c r="V109" s="108" t="s">
        <v>756</v>
      </c>
      <c r="W109" s="109" t="s">
        <v>1312</v>
      </c>
      <c r="X109" s="110" t="str">
        <f t="shared" si="6"/>
        <v/>
      </c>
      <c r="Y109" s="110" t="str">
        <f t="shared" si="7"/>
        <v/>
      </c>
      <c r="Z109" s="139" t="str">
        <f t="shared" ref="Z109:Z110" si="19">IF(N(Q109)&lt;=0,"",IF(ISNUMBER(SEARCH("Thiếu kiện",V109)),"Kho đông mát",IF(AND(N(Q109)&gt;0,N(P109)&gt;0,OR(ISNUMBER(SEARCH("Hình KDB",U109)),ISNUMBER(SEARCH("Hình tele",U109)),ISNUMBER(SEARCH("sai code",U109)),ISNUMBER(SEARCH("ST nhận",U109)))),"Kho đông mát",IF(AND(W109="DC giao thiếu",OR(ISNUMBER(SEARCH("Hình KDB",U109)),ISNUMBER(SEARCH("Hình tele",U109)),ISNUMBER(SEARCH("sai code",U109)))),"Kho đông mát",IF(W109="DC giao thiếu","Chưa xác định",IF(AND(W109="DC pick sai",OR(ISNUMBER(SEARCH("Hình KDB",U109)),ISNUMBER(SEARCH("Hình tele",U109)),ISNUMBER(SEARCH("sai code",U109)),ISNUMBER(SEARCH("ST nhận",U109)))),"Kho đông mát",IF(W109="DC pick sai","Chưa xác định",IF(AND(W109="Hao hụt",N(O109)&gt;0,OR(ISNUMBER(SEARCH("Hình KDB",U109)),ISNUMBER(SEARCH("Hình tele",U109)),ISNUMBER(SEARCH("sai code",U109)),ISNUMBER(SEARCH("ST nhận",U109)))),"Kho đông mát",IF(W109="Hao hụt","Chưa xác định",IF(OR(W109="VT giao sai điểm",W109="Không đạt nhiệt độ",W109="TX giao thiếu kiện",W109="Hàng không đạt CL"),"Kho đông mát",IF(W109="Chưa xác định","Chưa xác định",IF(N(P109)&gt;0,"Chưa xác định",""))))))))))))</f>
        <v>Chưa xác định</v>
      </c>
      <c r="AA109" s="109" t="s">
        <v>802</v>
      </c>
      <c r="AB109" s="140"/>
      <c r="AC109" s="141"/>
      <c r="AD109" s="113"/>
      <c r="AE109" s="127"/>
      <c r="AF109" s="113"/>
      <c r="AG109" s="114" t="str">
        <f t="array" ref="AG109">XLOOKUP(F109,'CLV2'!A:A,'CLV2'!E:E)</f>
        <v>2.FRUITS</v>
      </c>
      <c r="AH109" s="115" t="str">
        <f t="array" ref="AH109">XLOOKUP(F109,'CLV2'!A:A,'CLV2'!F:F)</f>
        <v>3.IMPORT FRUITS</v>
      </c>
      <c r="AI109" s="115" t="str">
        <f t="shared" si="8"/>
        <v>Pack</v>
      </c>
      <c r="AJ109" s="116">
        <f t="shared" si="9"/>
        <v>0.2</v>
      </c>
      <c r="AK109" s="117" t="str">
        <f t="array" ref="AK109">XLOOKUP(F109,'GIÁ'!A:A,'GIÁ'!D:D)</f>
        <v>54909.18</v>
      </c>
      <c r="AL109" s="118">
        <f t="shared" si="10"/>
        <v>54909.18</v>
      </c>
      <c r="AM109" s="118">
        <f t="shared" si="11"/>
        <v>0</v>
      </c>
      <c r="AN109" s="119">
        <f t="shared" si="12"/>
        <v>0</v>
      </c>
      <c r="AO109" s="118">
        <f t="shared" si="13"/>
        <v>0</v>
      </c>
      <c r="AP109" s="121">
        <f t="shared" si="14"/>
        <v>54909.18</v>
      </c>
      <c r="AQ109" s="122"/>
      <c r="AR109" s="119"/>
    </row>
    <row r="110" ht="22.5" customHeight="1">
      <c r="A110" s="89">
        <v>46231.0</v>
      </c>
      <c r="B110" s="90">
        <v>0.4673611111111111</v>
      </c>
      <c r="C110" s="91" t="s">
        <v>466</v>
      </c>
      <c r="D110" s="129" t="str">
        <f t="array" ref="D110">XLOOKUP(C110,'DS ST'!A:A,'DS ST'!B:B)</f>
        <v>A133</v>
      </c>
      <c r="E110" s="94" t="str">
        <f t="array" ref="E110">XLOOKUP($F110,'GIÁ'!$A:$A,'GIÁ'!$E:$E)</f>
        <v>MÁT</v>
      </c>
      <c r="F110" s="94">
        <v>8.936176751014E12</v>
      </c>
      <c r="G110" s="95" t="s">
        <v>1089</v>
      </c>
      <c r="H110" s="95" t="s">
        <v>667</v>
      </c>
      <c r="I110" s="96">
        <v>2.0</v>
      </c>
      <c r="J110" s="96">
        <v>1.0</v>
      </c>
      <c r="K110" s="98">
        <f t="shared" si="4"/>
        <v>1</v>
      </c>
      <c r="L110" s="99" t="s">
        <v>3635</v>
      </c>
      <c r="M110" s="100" t="s">
        <v>3638</v>
      </c>
      <c r="N110" s="101" t="s">
        <v>3639</v>
      </c>
      <c r="O110" s="128"/>
      <c r="P110" s="100"/>
      <c r="Q110" s="103">
        <f t="shared" si="5"/>
        <v>1</v>
      </c>
      <c r="R110" s="104"/>
      <c r="S110" s="105" t="s">
        <v>14</v>
      </c>
      <c r="T110" s="106"/>
      <c r="U110" s="107"/>
      <c r="V110" s="108" t="s">
        <v>756</v>
      </c>
      <c r="W110" s="109" t="s">
        <v>1312</v>
      </c>
      <c r="X110" s="110" t="str">
        <f t="shared" si="6"/>
        <v/>
      </c>
      <c r="Y110" s="110" t="str">
        <f t="shared" si="7"/>
        <v/>
      </c>
      <c r="Z110" s="139" t="str">
        <f t="shared" si="19"/>
        <v>Chưa xác định</v>
      </c>
      <c r="AA110" s="109" t="s">
        <v>802</v>
      </c>
      <c r="AB110" s="140"/>
      <c r="AC110" s="141"/>
      <c r="AD110" s="113"/>
      <c r="AE110" s="127"/>
      <c r="AF110" s="113"/>
      <c r="AG110" s="114" t="str">
        <f t="array" ref="AG110">XLOOKUP(F110,'CLV2'!A:A,'CLV2'!E:E)</f>
        <v>2.DELICA</v>
      </c>
      <c r="AH110" s="115" t="str">
        <f t="array" ref="AH110">XLOOKUP(F110,'CLV2'!A:A,'CLV2'!F:F)</f>
        <v>3.DESSERTS</v>
      </c>
      <c r="AI110" s="115" t="str">
        <f t="shared" si="8"/>
        <v>Pack</v>
      </c>
      <c r="AJ110" s="116">
        <f t="shared" si="9"/>
        <v>0.5</v>
      </c>
      <c r="AK110" s="117" t="str">
        <f t="array" ref="AK110">XLOOKUP(F110,'GIÁ'!A:A,'GIÁ'!D:D)</f>
        <v>6650.00</v>
      </c>
      <c r="AL110" s="118">
        <f t="shared" si="10"/>
        <v>6650</v>
      </c>
      <c r="AM110" s="118">
        <f t="shared" si="11"/>
        <v>0</v>
      </c>
      <c r="AN110" s="119">
        <f t="shared" si="12"/>
        <v>0</v>
      </c>
      <c r="AO110" s="118">
        <f t="shared" si="13"/>
        <v>0</v>
      </c>
      <c r="AP110" s="121">
        <f t="shared" si="14"/>
        <v>6650</v>
      </c>
      <c r="AQ110" s="122"/>
      <c r="AR110" s="119"/>
    </row>
    <row r="111" ht="22.5" customHeight="1">
      <c r="A111" s="89">
        <v>46231.0</v>
      </c>
      <c r="B111" s="90">
        <v>0.5034722222222222</v>
      </c>
      <c r="C111" s="91" t="s">
        <v>1802</v>
      </c>
      <c r="D111" s="92" t="str">
        <f t="array" ref="D111">XLOOKUP(C111,'DS ST'!A:A,'DS ST'!B:B)</f>
        <v>WGA</v>
      </c>
      <c r="E111" s="94" t="str">
        <f t="array" ref="E111">XLOOKUP($F111,'GIÁ'!$A:$A,'GIÁ'!$E:$E)</f>
        <v>MÁT</v>
      </c>
      <c r="F111" s="94">
        <v>8.936176751021E12</v>
      </c>
      <c r="G111" s="95" t="s">
        <v>2195</v>
      </c>
      <c r="H111" s="95" t="s">
        <v>667</v>
      </c>
      <c r="I111" s="96">
        <v>2.0</v>
      </c>
      <c r="J111" s="96">
        <v>0.0</v>
      </c>
      <c r="K111" s="98">
        <f t="shared" si="4"/>
        <v>2</v>
      </c>
      <c r="L111" s="99" t="s">
        <v>3640</v>
      </c>
      <c r="M111" s="100" t="s">
        <v>3641</v>
      </c>
      <c r="N111" s="101" t="s">
        <v>3642</v>
      </c>
      <c r="O111" s="128"/>
      <c r="P111" s="100"/>
      <c r="Q111" s="103">
        <f t="shared" si="5"/>
        <v>2</v>
      </c>
      <c r="R111" s="104"/>
      <c r="S111" s="105" t="s">
        <v>14</v>
      </c>
      <c r="T111" s="106"/>
      <c r="U111" s="107"/>
      <c r="V111" s="108" t="s">
        <v>756</v>
      </c>
      <c r="W111" s="109" t="s">
        <v>1312</v>
      </c>
      <c r="X111" s="110" t="str">
        <f t="shared" si="6"/>
        <v/>
      </c>
      <c r="Y111" s="110" t="str">
        <f t="shared" si="7"/>
        <v/>
      </c>
      <c r="Z111" s="109" t="s">
        <v>797</v>
      </c>
      <c r="AA111" s="109" t="s">
        <v>802</v>
      </c>
      <c r="AB111" s="143" t="s">
        <v>3643</v>
      </c>
      <c r="AC111" s="108"/>
      <c r="AD111" s="113"/>
      <c r="AE111" s="127"/>
      <c r="AF111" s="113"/>
      <c r="AG111" s="114" t="str">
        <f t="array" ref="AG111">XLOOKUP(F111,'CLV2'!A:A,'CLV2'!E:E)</f>
        <v>2.DELICA</v>
      </c>
      <c r="AH111" s="115" t="str">
        <f t="array" ref="AH111">XLOOKUP(F111,'CLV2'!A:A,'CLV2'!F:F)</f>
        <v>3.DESSERTS</v>
      </c>
      <c r="AI111" s="115" t="str">
        <f t="shared" si="8"/>
        <v>Pack</v>
      </c>
      <c r="AJ111" s="116">
        <f t="shared" si="9"/>
        <v>1</v>
      </c>
      <c r="AK111" s="117" t="str">
        <f t="array" ref="AK111">XLOOKUP(F111,'GIÁ'!A:A,'GIÁ'!D:D)</f>
        <v>6650.00</v>
      </c>
      <c r="AL111" s="118">
        <f t="shared" si="10"/>
        <v>13300</v>
      </c>
      <c r="AM111" s="118">
        <f t="shared" si="11"/>
        <v>0</v>
      </c>
      <c r="AN111" s="119">
        <f t="shared" si="12"/>
        <v>0</v>
      </c>
      <c r="AO111" s="118">
        <f t="shared" si="13"/>
        <v>13300</v>
      </c>
      <c r="AP111" s="121">
        <f t="shared" si="14"/>
        <v>0</v>
      </c>
      <c r="AQ111" s="122"/>
      <c r="AR111" s="119"/>
    </row>
    <row r="112" ht="22.5" customHeight="1">
      <c r="A112" s="89">
        <v>46231.0</v>
      </c>
      <c r="B112" s="90">
        <v>0.4527777777777778</v>
      </c>
      <c r="C112" s="91" t="s">
        <v>842</v>
      </c>
      <c r="D112" s="92" t="str">
        <f t="array" ref="D112">XLOOKUP(C112,'DS ST'!A:A,'DS ST'!B:B)</f>
        <v>A184</v>
      </c>
      <c r="E112" s="94" t="str">
        <f t="array" ref="E112">XLOOKUP($F112,'GIÁ'!$A:$A,'GIÁ'!$E:$E)</f>
        <v>MÁT</v>
      </c>
      <c r="F112" s="94">
        <v>9.336243005061E12</v>
      </c>
      <c r="G112" s="95" t="s">
        <v>3268</v>
      </c>
      <c r="H112" s="95" t="s">
        <v>1145</v>
      </c>
      <c r="I112" s="96">
        <v>2.0</v>
      </c>
      <c r="J112" s="96">
        <v>0.0</v>
      </c>
      <c r="K112" s="98">
        <f t="shared" si="4"/>
        <v>2</v>
      </c>
      <c r="L112" s="99" t="s">
        <v>3644</v>
      </c>
      <c r="M112" s="100" t="s">
        <v>3645</v>
      </c>
      <c r="N112" s="101" t="s">
        <v>3646</v>
      </c>
      <c r="O112" s="128"/>
      <c r="P112" s="100"/>
      <c r="Q112" s="103">
        <f t="shared" si="5"/>
        <v>2</v>
      </c>
      <c r="R112" s="104"/>
      <c r="S112" s="105" t="s">
        <v>14</v>
      </c>
      <c r="T112" s="106"/>
      <c r="U112" s="107"/>
      <c r="V112" s="108" t="s">
        <v>756</v>
      </c>
      <c r="W112" s="109" t="s">
        <v>1312</v>
      </c>
      <c r="X112" s="110" t="str">
        <f t="shared" si="6"/>
        <v/>
      </c>
      <c r="Y112" s="110" t="str">
        <f t="shared" si="7"/>
        <v/>
      </c>
      <c r="Z112" s="109" t="s">
        <v>797</v>
      </c>
      <c r="AA112" s="109" t="s">
        <v>802</v>
      </c>
      <c r="AB112" s="143" t="s">
        <v>3647</v>
      </c>
      <c r="AC112" s="141"/>
      <c r="AD112" s="113"/>
      <c r="AE112" s="127"/>
      <c r="AF112" s="113"/>
      <c r="AG112" s="114" t="str">
        <f t="array" ref="AG112">XLOOKUP(F112,'CLV2'!A:A,'CLV2'!E:E)</f>
        <v>2.DAIRY</v>
      </c>
      <c r="AH112" s="115" t="str">
        <f t="array" ref="AH112">XLOOKUP(F112,'CLV2'!A:A,'CLV2'!F:F)</f>
        <v>3.FRESH MILK</v>
      </c>
      <c r="AI112" s="115" t="str">
        <f t="shared" si="8"/>
        <v>Pack</v>
      </c>
      <c r="AJ112" s="116">
        <f t="shared" si="9"/>
        <v>1</v>
      </c>
      <c r="AK112" s="117" t="str">
        <f t="array" ref="AK112">XLOOKUP(F112,'GIÁ'!A:A,'GIÁ'!D:D)</f>
        <v>65093.08</v>
      </c>
      <c r="AL112" s="118">
        <f t="shared" si="10"/>
        <v>130186.16</v>
      </c>
      <c r="AM112" s="118">
        <f t="shared" si="11"/>
        <v>0</v>
      </c>
      <c r="AN112" s="119">
        <f t="shared" si="12"/>
        <v>0</v>
      </c>
      <c r="AO112" s="118">
        <f t="shared" si="13"/>
        <v>130186.16</v>
      </c>
      <c r="AP112" s="121">
        <f t="shared" si="14"/>
        <v>0</v>
      </c>
      <c r="AQ112" s="122"/>
      <c r="AR112" s="119"/>
    </row>
    <row r="113" ht="22.5" customHeight="1">
      <c r="A113" s="89">
        <v>46231.0</v>
      </c>
      <c r="B113" s="90">
        <v>0.4527777777777778</v>
      </c>
      <c r="C113" s="91" t="s">
        <v>842</v>
      </c>
      <c r="D113" s="129" t="str">
        <f t="array" ref="D113">XLOOKUP(C113,'DS ST'!A:A,'DS ST'!B:B)</f>
        <v>A184</v>
      </c>
      <c r="E113" s="94" t="str">
        <f t="array" ref="E113">XLOOKUP($F113,'GIÁ'!$A:$A,'GIÁ'!$E:$E)</f>
        <v>MÁT</v>
      </c>
      <c r="F113" s="94">
        <v>8.938541439817E12</v>
      </c>
      <c r="G113" s="95" t="s">
        <v>3077</v>
      </c>
      <c r="H113" s="95" t="s">
        <v>75</v>
      </c>
      <c r="I113" s="96">
        <v>4.0</v>
      </c>
      <c r="J113" s="96">
        <v>3.0</v>
      </c>
      <c r="K113" s="98">
        <f t="shared" si="4"/>
        <v>1</v>
      </c>
      <c r="L113" s="99" t="s">
        <v>3644</v>
      </c>
      <c r="M113" s="100" t="s">
        <v>3648</v>
      </c>
      <c r="N113" s="101" t="s">
        <v>3646</v>
      </c>
      <c r="O113" s="128"/>
      <c r="P113" s="100"/>
      <c r="Q113" s="103">
        <f t="shared" si="5"/>
        <v>1</v>
      </c>
      <c r="R113" s="104"/>
      <c r="S113" s="105" t="s">
        <v>14</v>
      </c>
      <c r="T113" s="106"/>
      <c r="U113" s="107" t="s">
        <v>3649</v>
      </c>
      <c r="V113" s="108" t="s">
        <v>756</v>
      </c>
      <c r="W113" s="109" t="s">
        <v>2842</v>
      </c>
      <c r="X113" s="110" t="str">
        <f t="shared" si="6"/>
        <v/>
      </c>
      <c r="Y113" s="110" t="str">
        <f t="shared" si="7"/>
        <v/>
      </c>
      <c r="Z113" s="139" t="str">
        <f t="shared" ref="Z113:Z118" si="20">IF(N(Q113)&lt;=0,"",IF(ISNUMBER(SEARCH("Thiếu kiện",V113)),"Kho đông mát",IF(AND(N(Q113)&gt;0,N(P113)&gt;0,OR(ISNUMBER(SEARCH("Hình KDB",U113)),ISNUMBER(SEARCH("Hình tele",U113)),ISNUMBER(SEARCH("sai code",U113)),ISNUMBER(SEARCH("ST nhận",U113)))),"Kho đông mát",IF(AND(W113="DC giao thiếu",OR(ISNUMBER(SEARCH("Hình KDB",U113)),ISNUMBER(SEARCH("Hình tele",U113)),ISNUMBER(SEARCH("sai code",U113)))),"Kho đông mát",IF(W113="DC giao thiếu","Chưa xác định",IF(AND(W113="DC pick sai",OR(ISNUMBER(SEARCH("Hình KDB",U113)),ISNUMBER(SEARCH("Hình tele",U113)),ISNUMBER(SEARCH("sai code",U113)),ISNUMBER(SEARCH("ST nhận",U113)))),"Kho đông mát",IF(W113="DC pick sai","Chưa xác định",IF(AND(W113="Hao hụt",N(O113)&gt;0,OR(ISNUMBER(SEARCH("Hình KDB",U113)),ISNUMBER(SEARCH("Hình tele",U113)),ISNUMBER(SEARCH("sai code",U113)),ISNUMBER(SEARCH("ST nhận",U113)))),"Kho đông mát",IF(W113="Hao hụt","Chưa xác định",IF(OR(W113="VT giao sai điểm",W113="Không đạt nhiệt độ",W113="TX giao thiếu kiện",W113="Hàng không đạt CL"),"Kho đông mát",IF(W113="Chưa xác định","Chưa xác định",IF(N(P113)&gt;0,"Chưa xác định",""))))))))))))</f>
        <v>Kho đông mát</v>
      </c>
      <c r="AA113" s="109" t="s">
        <v>802</v>
      </c>
      <c r="AB113" s="140"/>
      <c r="AC113" s="141"/>
      <c r="AD113" s="113"/>
      <c r="AE113" s="127"/>
      <c r="AF113" s="113"/>
      <c r="AG113" s="114" t="str">
        <f t="array" ref="AG113">XLOOKUP(F113,'CLV2'!A:A,'CLV2'!E:E)</f>
        <v>2.FRUITS</v>
      </c>
      <c r="AH113" s="115" t="str">
        <f t="array" ref="AH113">XLOOKUP(F113,'CLV2'!A:A,'CLV2'!F:F)</f>
        <v>3.IMPORT FRUITS</v>
      </c>
      <c r="AI113" s="115" t="str">
        <f t="shared" si="8"/>
        <v>Pack</v>
      </c>
      <c r="AJ113" s="116">
        <f t="shared" si="9"/>
        <v>0.25</v>
      </c>
      <c r="AK113" s="117" t="str">
        <f t="array" ref="AK113">XLOOKUP(F113,'GIÁ'!A:A,'GIÁ'!D:D)</f>
        <v>72485.08</v>
      </c>
      <c r="AL113" s="118">
        <f t="shared" si="10"/>
        <v>72485.08</v>
      </c>
      <c r="AM113" s="118">
        <f t="shared" si="11"/>
        <v>0</v>
      </c>
      <c r="AN113" s="119">
        <f t="shared" si="12"/>
        <v>0</v>
      </c>
      <c r="AO113" s="118">
        <f t="shared" si="13"/>
        <v>72485.08</v>
      </c>
      <c r="AP113" s="121">
        <f t="shared" si="14"/>
        <v>0</v>
      </c>
      <c r="AQ113" s="122"/>
      <c r="AR113" s="119"/>
    </row>
    <row r="114" ht="22.5" customHeight="1">
      <c r="A114" s="89">
        <v>46231.0</v>
      </c>
      <c r="B114" s="90">
        <v>0.45</v>
      </c>
      <c r="C114" s="91" t="s">
        <v>1386</v>
      </c>
      <c r="D114" s="129" t="str">
        <f t="array" ref="D114">XLOOKUP(C114,'DS ST'!A:A,'DS ST'!B:B)</f>
        <v>MZK</v>
      </c>
      <c r="E114" s="94" t="str">
        <f t="array" ref="E114">XLOOKUP($F114,'GIÁ'!$A:$A,'GIÁ'!$E:$E)</f>
        <v>MÁT</v>
      </c>
      <c r="F114" s="94">
        <v>8.936176751014E12</v>
      </c>
      <c r="G114" s="95" t="s">
        <v>1089</v>
      </c>
      <c r="H114" s="95" t="s">
        <v>667</v>
      </c>
      <c r="I114" s="96">
        <v>2.0</v>
      </c>
      <c r="J114" s="96">
        <v>1.0</v>
      </c>
      <c r="K114" s="98">
        <f t="shared" si="4"/>
        <v>1</v>
      </c>
      <c r="L114" s="99" t="s">
        <v>3650</v>
      </c>
      <c r="M114" s="100" t="s">
        <v>3651</v>
      </c>
      <c r="N114" s="101" t="s">
        <v>3652</v>
      </c>
      <c r="O114" s="128"/>
      <c r="P114" s="100"/>
      <c r="Q114" s="103">
        <f t="shared" si="5"/>
        <v>1</v>
      </c>
      <c r="R114" s="104"/>
      <c r="S114" s="105"/>
      <c r="T114" s="106" t="s">
        <v>3653</v>
      </c>
      <c r="U114" s="107" t="s">
        <v>3654</v>
      </c>
      <c r="V114" s="108" t="s">
        <v>756</v>
      </c>
      <c r="W114" s="109" t="s">
        <v>1312</v>
      </c>
      <c r="X114" s="110" t="str">
        <f t="shared" si="6"/>
        <v/>
      </c>
      <c r="Y114" s="110" t="str">
        <f t="shared" si="7"/>
        <v/>
      </c>
      <c r="Z114" s="139" t="str">
        <f t="shared" si="20"/>
        <v>Kho đông mát</v>
      </c>
      <c r="AA114" s="109" t="s">
        <v>802</v>
      </c>
      <c r="AB114" s="140"/>
      <c r="AC114" s="108" t="s">
        <v>1329</v>
      </c>
      <c r="AD114" s="113"/>
      <c r="AE114" s="127"/>
      <c r="AF114" s="113"/>
      <c r="AG114" s="114" t="str">
        <f t="array" ref="AG114">XLOOKUP(F114,'CLV2'!A:A,'CLV2'!E:E)</f>
        <v>2.DELICA</v>
      </c>
      <c r="AH114" s="115" t="str">
        <f t="array" ref="AH114">XLOOKUP(F114,'CLV2'!A:A,'CLV2'!F:F)</f>
        <v>3.DESSERTS</v>
      </c>
      <c r="AI114" s="115" t="str">
        <f t="shared" si="8"/>
        <v>Pack</v>
      </c>
      <c r="AJ114" s="116">
        <f t="shared" si="9"/>
        <v>0.5</v>
      </c>
      <c r="AK114" s="117" t="str">
        <f t="array" ref="AK114">XLOOKUP(F114,'GIÁ'!A:A,'GIÁ'!D:D)</f>
        <v>6650.00</v>
      </c>
      <c r="AL114" s="118">
        <f t="shared" si="10"/>
        <v>6650</v>
      </c>
      <c r="AM114" s="118">
        <f t="shared" si="11"/>
        <v>0</v>
      </c>
      <c r="AN114" s="119">
        <f t="shared" si="12"/>
        <v>0</v>
      </c>
      <c r="AO114" s="118">
        <f t="shared" si="13"/>
        <v>6650</v>
      </c>
      <c r="AP114" s="121">
        <f t="shared" si="14"/>
        <v>0</v>
      </c>
      <c r="AQ114" s="122"/>
      <c r="AR114" s="119"/>
    </row>
    <row r="115" ht="22.5" customHeight="1">
      <c r="A115" s="89">
        <v>46231.0</v>
      </c>
      <c r="B115" s="90">
        <v>0.49166666666666664</v>
      </c>
      <c r="C115" s="91" t="s">
        <v>526</v>
      </c>
      <c r="D115" s="129" t="str">
        <f t="array" ref="D115">XLOOKUP(C115,'DS ST'!A:A,'DS ST'!B:B)</f>
        <v>A139</v>
      </c>
      <c r="E115" s="94" t="str">
        <f t="array" ref="E115">XLOOKUP($F115,'GIÁ'!$A:$A,'GIÁ'!$E:$E)</f>
        <v>MÁT</v>
      </c>
      <c r="F115" s="94">
        <v>11542.0</v>
      </c>
      <c r="G115" s="95" t="s">
        <v>844</v>
      </c>
      <c r="H115" s="95" t="s">
        <v>787</v>
      </c>
      <c r="I115" s="96">
        <v>3.0</v>
      </c>
      <c r="J115" s="96">
        <v>0.0</v>
      </c>
      <c r="K115" s="98">
        <f t="shared" si="4"/>
        <v>3</v>
      </c>
      <c r="L115" s="99" t="s">
        <v>3655</v>
      </c>
      <c r="M115" s="100" t="s">
        <v>3656</v>
      </c>
      <c r="N115" s="101" t="s">
        <v>3657</v>
      </c>
      <c r="O115" s="128"/>
      <c r="P115" s="100"/>
      <c r="Q115" s="103">
        <f t="shared" si="5"/>
        <v>3</v>
      </c>
      <c r="R115" s="104"/>
      <c r="S115" s="105" t="s">
        <v>14</v>
      </c>
      <c r="T115" s="106"/>
      <c r="U115" s="107"/>
      <c r="V115" s="108" t="s">
        <v>756</v>
      </c>
      <c r="W115" s="109" t="s">
        <v>1312</v>
      </c>
      <c r="X115" s="110" t="str">
        <f t="shared" si="6"/>
        <v/>
      </c>
      <c r="Y115" s="110" t="str">
        <f t="shared" si="7"/>
        <v/>
      </c>
      <c r="Z115" s="139" t="str">
        <f t="shared" si="20"/>
        <v>Chưa xác định</v>
      </c>
      <c r="AA115" s="109" t="s">
        <v>802</v>
      </c>
      <c r="AB115" s="140"/>
      <c r="AC115" s="108"/>
      <c r="AD115" s="113"/>
      <c r="AE115" s="127"/>
      <c r="AF115" s="113"/>
      <c r="AG115" s="114" t="str">
        <f t="array" ref="AG115">XLOOKUP(F115,'CLV2'!A:A,'CLV2'!E:E)</f>
        <v>2.VEGETABLES</v>
      </c>
      <c r="AH115" s="115" t="str">
        <f t="array" ref="AH115">XLOOKUP(F115,'CLV2'!A:A,'CLV2'!F:F)</f>
        <v>3.PROCESSED VEGGIES</v>
      </c>
      <c r="AI115" s="115" t="str">
        <f t="shared" si="8"/>
        <v>Pack</v>
      </c>
      <c r="AJ115" s="116">
        <f t="shared" si="9"/>
        <v>1</v>
      </c>
      <c r="AK115" s="117" t="str">
        <f t="array" ref="AK115">XLOOKUP(F115,'GIÁ'!A:A,'GIÁ'!D:D)</f>
        <v>14473.30</v>
      </c>
      <c r="AL115" s="118">
        <f t="shared" si="10"/>
        <v>43419.9</v>
      </c>
      <c r="AM115" s="118">
        <f t="shared" si="11"/>
        <v>0</v>
      </c>
      <c r="AN115" s="119">
        <f t="shared" si="12"/>
        <v>0</v>
      </c>
      <c r="AO115" s="118">
        <f t="shared" si="13"/>
        <v>0</v>
      </c>
      <c r="AP115" s="121">
        <f t="shared" si="14"/>
        <v>43419.9</v>
      </c>
      <c r="AQ115" s="122"/>
      <c r="AR115" s="119"/>
    </row>
    <row r="116" ht="22.5" customHeight="1">
      <c r="A116" s="89">
        <v>46231.0</v>
      </c>
      <c r="B116" s="90">
        <v>0.4777777777777778</v>
      </c>
      <c r="C116" s="91" t="s">
        <v>1049</v>
      </c>
      <c r="D116" s="129" t="str">
        <f t="array" ref="D116">XLOOKUP(C116,'DS ST'!A:A,'DS ST'!B:B)</f>
        <v>A221</v>
      </c>
      <c r="E116" s="94" t="str">
        <f t="array" ref="E116">XLOOKUP($F116,'GIÁ'!$A:$A,'GIÁ'!$E:$E)</f>
        <v>MÁT</v>
      </c>
      <c r="F116" s="94">
        <v>8.936176751014E12</v>
      </c>
      <c r="G116" s="95" t="s">
        <v>1089</v>
      </c>
      <c r="H116" s="95" t="s">
        <v>667</v>
      </c>
      <c r="I116" s="96">
        <v>2.0</v>
      </c>
      <c r="J116" s="96">
        <v>1.0</v>
      </c>
      <c r="K116" s="98">
        <f t="shared" si="4"/>
        <v>1</v>
      </c>
      <c r="L116" s="99" t="s">
        <v>3658</v>
      </c>
      <c r="M116" s="100" t="s">
        <v>3659</v>
      </c>
      <c r="N116" s="101" t="s">
        <v>3660</v>
      </c>
      <c r="O116" s="128"/>
      <c r="P116" s="100"/>
      <c r="Q116" s="103">
        <f t="shared" si="5"/>
        <v>1</v>
      </c>
      <c r="R116" s="104"/>
      <c r="S116" s="105"/>
      <c r="T116" s="106"/>
      <c r="U116" s="107"/>
      <c r="V116" s="108" t="s">
        <v>756</v>
      </c>
      <c r="W116" s="109" t="s">
        <v>1312</v>
      </c>
      <c r="X116" s="110" t="str">
        <f t="shared" si="6"/>
        <v/>
      </c>
      <c r="Y116" s="110" t="str">
        <f t="shared" si="7"/>
        <v/>
      </c>
      <c r="Z116" s="139" t="str">
        <f t="shared" si="20"/>
        <v>Chưa xác định</v>
      </c>
      <c r="AA116" s="109" t="s">
        <v>802</v>
      </c>
      <c r="AB116" s="140"/>
      <c r="AC116" s="141"/>
      <c r="AD116" s="113"/>
      <c r="AE116" s="127"/>
      <c r="AF116" s="113"/>
      <c r="AG116" s="114" t="str">
        <f t="array" ref="AG116">XLOOKUP(F116,'CLV2'!A:A,'CLV2'!E:E)</f>
        <v>2.DELICA</v>
      </c>
      <c r="AH116" s="115" t="str">
        <f t="array" ref="AH116">XLOOKUP(F116,'CLV2'!A:A,'CLV2'!F:F)</f>
        <v>3.DESSERTS</v>
      </c>
      <c r="AI116" s="115" t="str">
        <f t="shared" si="8"/>
        <v>Pack</v>
      </c>
      <c r="AJ116" s="116">
        <f t="shared" si="9"/>
        <v>0.5</v>
      </c>
      <c r="AK116" s="117" t="str">
        <f t="array" ref="AK116">XLOOKUP(F116,'GIÁ'!A:A,'GIÁ'!D:D)</f>
        <v>6650.00</v>
      </c>
      <c r="AL116" s="118">
        <f t="shared" si="10"/>
        <v>6650</v>
      </c>
      <c r="AM116" s="118">
        <f t="shared" si="11"/>
        <v>0</v>
      </c>
      <c r="AN116" s="119">
        <f t="shared" si="12"/>
        <v>0</v>
      </c>
      <c r="AO116" s="118">
        <f t="shared" si="13"/>
        <v>0</v>
      </c>
      <c r="AP116" s="121">
        <f t="shared" si="14"/>
        <v>6650</v>
      </c>
      <c r="AQ116" s="122"/>
      <c r="AR116" s="119"/>
    </row>
    <row r="117" ht="22.5" customHeight="1">
      <c r="A117" s="89">
        <v>46231.0</v>
      </c>
      <c r="B117" s="90">
        <v>0.5041666666666667</v>
      </c>
      <c r="C117" s="91" t="s">
        <v>480</v>
      </c>
      <c r="D117" s="129" t="str">
        <f t="array" ref="D117">XLOOKUP(C117,'DS ST'!A:A,'DS ST'!B:B)</f>
        <v>A134</v>
      </c>
      <c r="E117" s="94" t="str">
        <f t="array" ref="E117">XLOOKUP($F117,'GIÁ'!$A:$A,'GIÁ'!$E:$E)</f>
        <v>MÁT</v>
      </c>
      <c r="F117" s="94">
        <v>8.935007117098E12</v>
      </c>
      <c r="G117" s="95" t="s">
        <v>1800</v>
      </c>
      <c r="H117" s="95" t="s">
        <v>1785</v>
      </c>
      <c r="I117" s="96">
        <v>2.0</v>
      </c>
      <c r="J117" s="96">
        <v>1.0</v>
      </c>
      <c r="K117" s="98">
        <f t="shared" si="4"/>
        <v>1</v>
      </c>
      <c r="L117" s="99" t="s">
        <v>3661</v>
      </c>
      <c r="M117" s="100" t="s">
        <v>3662</v>
      </c>
      <c r="N117" s="101" t="s">
        <v>3663</v>
      </c>
      <c r="O117" s="128"/>
      <c r="P117" s="100"/>
      <c r="Q117" s="103">
        <f t="shared" si="5"/>
        <v>1</v>
      </c>
      <c r="R117" s="104"/>
      <c r="S117" s="105" t="s">
        <v>14</v>
      </c>
      <c r="T117" s="106"/>
      <c r="U117" s="107"/>
      <c r="V117" s="108" t="s">
        <v>756</v>
      </c>
      <c r="W117" s="109" t="s">
        <v>1312</v>
      </c>
      <c r="X117" s="110" t="str">
        <f t="shared" si="6"/>
        <v/>
      </c>
      <c r="Y117" s="110" t="str">
        <f t="shared" si="7"/>
        <v/>
      </c>
      <c r="Z117" s="139" t="str">
        <f t="shared" si="20"/>
        <v>Chưa xác định</v>
      </c>
      <c r="AA117" s="109" t="s">
        <v>802</v>
      </c>
      <c r="AB117" s="140"/>
      <c r="AC117" s="141"/>
      <c r="AD117" s="113"/>
      <c r="AE117" s="127"/>
      <c r="AF117" s="113"/>
      <c r="AG117" s="114" t="str">
        <f t="array" ref="AG117">XLOOKUP(F117,'CLV2'!A:A,'CLV2'!E:E)</f>
        <v>2.DAIRY</v>
      </c>
      <c r="AH117" s="115" t="str">
        <f t="array" ref="AH117">XLOOKUP(F117,'CLV2'!A:A,'CLV2'!F:F)</f>
        <v>3.FRESH MILK</v>
      </c>
      <c r="AI117" s="115" t="str">
        <f t="shared" si="8"/>
        <v>Pack</v>
      </c>
      <c r="AJ117" s="116">
        <f t="shared" si="9"/>
        <v>0.5</v>
      </c>
      <c r="AK117" s="117" t="str">
        <f t="array" ref="AK117">XLOOKUP(F117,'GIÁ'!A:A,'GIÁ'!D:D)</f>
        <v>30354.96</v>
      </c>
      <c r="AL117" s="118">
        <f t="shared" si="10"/>
        <v>30354.96</v>
      </c>
      <c r="AM117" s="118">
        <f t="shared" si="11"/>
        <v>0</v>
      </c>
      <c r="AN117" s="119">
        <f t="shared" si="12"/>
        <v>0</v>
      </c>
      <c r="AO117" s="118">
        <f t="shared" si="13"/>
        <v>0</v>
      </c>
      <c r="AP117" s="121">
        <f t="shared" si="14"/>
        <v>30354.96</v>
      </c>
      <c r="AQ117" s="122"/>
      <c r="AR117" s="119"/>
    </row>
    <row r="118" ht="22.5" customHeight="1">
      <c r="A118" s="89">
        <v>46231.0</v>
      </c>
      <c r="B118" s="90">
        <v>0.5041666666666667</v>
      </c>
      <c r="C118" s="91" t="s">
        <v>480</v>
      </c>
      <c r="D118" s="129" t="str">
        <f t="array" ref="D118">XLOOKUP(C118,'DS ST'!A:A,'DS ST'!B:B)</f>
        <v>A134</v>
      </c>
      <c r="E118" s="94" t="str">
        <f t="array" ref="E118">XLOOKUP($F118,'GIÁ'!$A:$A,'GIÁ'!$E:$E)</f>
        <v>MÁT</v>
      </c>
      <c r="F118" s="94">
        <v>8.936176750017E12</v>
      </c>
      <c r="G118" s="95" t="s">
        <v>2521</v>
      </c>
      <c r="H118" s="95" t="s">
        <v>667</v>
      </c>
      <c r="I118" s="96">
        <v>3.0</v>
      </c>
      <c r="J118" s="96">
        <v>2.0</v>
      </c>
      <c r="K118" s="98">
        <f t="shared" si="4"/>
        <v>1</v>
      </c>
      <c r="L118" s="99" t="s">
        <v>3661</v>
      </c>
      <c r="M118" s="100" t="s">
        <v>3664</v>
      </c>
      <c r="N118" s="101" t="s">
        <v>3665</v>
      </c>
      <c r="O118" s="128"/>
      <c r="P118" s="100"/>
      <c r="Q118" s="103">
        <f t="shared" si="5"/>
        <v>1</v>
      </c>
      <c r="R118" s="104"/>
      <c r="S118" s="105" t="s">
        <v>14</v>
      </c>
      <c r="T118" s="106"/>
      <c r="U118" s="107"/>
      <c r="V118" s="108" t="s">
        <v>756</v>
      </c>
      <c r="W118" s="109" t="s">
        <v>1312</v>
      </c>
      <c r="X118" s="110" t="str">
        <f t="shared" si="6"/>
        <v/>
      </c>
      <c r="Y118" s="110" t="str">
        <f t="shared" si="7"/>
        <v/>
      </c>
      <c r="Z118" s="139" t="str">
        <f t="shared" si="20"/>
        <v>Chưa xác định</v>
      </c>
      <c r="AA118" s="109" t="s">
        <v>802</v>
      </c>
      <c r="AB118" s="140"/>
      <c r="AC118" s="141"/>
      <c r="AD118" s="113"/>
      <c r="AE118" s="127"/>
      <c r="AF118" s="113"/>
      <c r="AG118" s="114" t="str">
        <f t="array" ref="AG118">XLOOKUP(F118,'CLV2'!A:A,'CLV2'!E:E)</f>
        <v>2.DELICA</v>
      </c>
      <c r="AH118" s="115" t="str">
        <f t="array" ref="AH118">XLOOKUP(F118,'CLV2'!A:A,'CLV2'!F:F)</f>
        <v>3.DESSERTS</v>
      </c>
      <c r="AI118" s="115" t="str">
        <f t="shared" si="8"/>
        <v>Pack</v>
      </c>
      <c r="AJ118" s="116">
        <f t="shared" si="9"/>
        <v>0.3333333333</v>
      </c>
      <c r="AK118" s="117" t="str">
        <f t="array" ref="AK118">XLOOKUP(F118,'GIÁ'!A:A,'GIÁ'!D:D)</f>
        <v>6650.00</v>
      </c>
      <c r="AL118" s="118">
        <f t="shared" si="10"/>
        <v>6650</v>
      </c>
      <c r="AM118" s="118">
        <f t="shared" si="11"/>
        <v>0</v>
      </c>
      <c r="AN118" s="119">
        <f t="shared" si="12"/>
        <v>0</v>
      </c>
      <c r="AO118" s="118">
        <f t="shared" si="13"/>
        <v>0</v>
      </c>
      <c r="AP118" s="121">
        <f t="shared" si="14"/>
        <v>6650</v>
      </c>
      <c r="AQ118" s="122"/>
      <c r="AR118" s="119"/>
    </row>
    <row r="119" ht="22.5" customHeight="1">
      <c r="A119" s="89">
        <v>46231.0</v>
      </c>
      <c r="B119" s="90">
        <v>0.4666666666666667</v>
      </c>
      <c r="C119" s="91" t="s">
        <v>1219</v>
      </c>
      <c r="D119" s="92" t="str">
        <f t="array" ref="D119">XLOOKUP(C119,'DS ST'!A:A,'DS ST'!B:B)</f>
        <v>EH3</v>
      </c>
      <c r="E119" s="94" t="str">
        <f t="array" ref="E119">XLOOKUP($F119,'GIÁ'!$A:$A,'GIÁ'!$E:$E)</f>
        <v>MÁT</v>
      </c>
      <c r="F119" s="94">
        <v>8.936176751021E12</v>
      </c>
      <c r="G119" s="95" t="s">
        <v>2195</v>
      </c>
      <c r="H119" s="95" t="s">
        <v>667</v>
      </c>
      <c r="I119" s="96">
        <v>2.0</v>
      </c>
      <c r="J119" s="96">
        <v>1.0</v>
      </c>
      <c r="K119" s="98">
        <f t="shared" si="4"/>
        <v>1</v>
      </c>
      <c r="L119" s="99" t="s">
        <v>3666</v>
      </c>
      <c r="M119" s="100" t="s">
        <v>3667</v>
      </c>
      <c r="N119" s="101" t="s">
        <v>3668</v>
      </c>
      <c r="O119" s="128"/>
      <c r="P119" s="100"/>
      <c r="Q119" s="103">
        <f t="shared" si="5"/>
        <v>1</v>
      </c>
      <c r="R119" s="104"/>
      <c r="S119" s="105"/>
      <c r="T119" s="106"/>
      <c r="U119" s="107"/>
      <c r="V119" s="108" t="s">
        <v>756</v>
      </c>
      <c r="W119" s="109" t="s">
        <v>1312</v>
      </c>
      <c r="X119" s="110" t="str">
        <f t="shared" si="6"/>
        <v/>
      </c>
      <c r="Y119" s="110" t="str">
        <f t="shared" si="7"/>
        <v/>
      </c>
      <c r="Z119" s="109" t="s">
        <v>797</v>
      </c>
      <c r="AA119" s="109" t="s">
        <v>802</v>
      </c>
      <c r="AB119" s="143" t="s">
        <v>3669</v>
      </c>
      <c r="AC119" s="141"/>
      <c r="AD119" s="113"/>
      <c r="AE119" s="127"/>
      <c r="AF119" s="144"/>
      <c r="AG119" s="114" t="str">
        <f t="array" ref="AG119">XLOOKUP(F119,'CLV2'!A:A,'CLV2'!E:E)</f>
        <v>2.DELICA</v>
      </c>
      <c r="AH119" s="115" t="str">
        <f t="array" ref="AH119">XLOOKUP(F119,'CLV2'!A:A,'CLV2'!F:F)</f>
        <v>3.DESSERTS</v>
      </c>
      <c r="AI119" s="115" t="str">
        <f t="shared" si="8"/>
        <v>Pack</v>
      </c>
      <c r="AJ119" s="116">
        <f t="shared" si="9"/>
        <v>0.5</v>
      </c>
      <c r="AK119" s="117" t="str">
        <f t="array" ref="AK119">XLOOKUP(F119,'GIÁ'!A:A,'GIÁ'!D:D)</f>
        <v>6650.00</v>
      </c>
      <c r="AL119" s="118">
        <f t="shared" si="10"/>
        <v>6650</v>
      </c>
      <c r="AM119" s="118">
        <f t="shared" si="11"/>
        <v>0</v>
      </c>
      <c r="AN119" s="119">
        <f t="shared" si="12"/>
        <v>0</v>
      </c>
      <c r="AO119" s="118">
        <f t="shared" si="13"/>
        <v>6650</v>
      </c>
      <c r="AP119" s="121">
        <f t="shared" si="14"/>
        <v>0</v>
      </c>
      <c r="AQ119" s="122"/>
      <c r="AR119" s="119"/>
    </row>
    <row r="120" ht="22.5" customHeight="1">
      <c r="A120" s="89">
        <v>46231.0</v>
      </c>
      <c r="B120" s="90">
        <v>0.4666666666666667</v>
      </c>
      <c r="C120" s="91" t="s">
        <v>1219</v>
      </c>
      <c r="D120" s="92" t="str">
        <f t="array" ref="D120">XLOOKUP(C120,'DS ST'!A:A,'DS ST'!B:B)</f>
        <v>EH3</v>
      </c>
      <c r="E120" s="94" t="str">
        <f t="array" ref="E120">XLOOKUP($F120,'GIÁ'!$A:$A,'GIÁ'!$E:$E)</f>
        <v>MÁT</v>
      </c>
      <c r="F120" s="94">
        <v>8.938500844157E12</v>
      </c>
      <c r="G120" s="95" t="s">
        <v>2795</v>
      </c>
      <c r="H120" s="95" t="s">
        <v>57</v>
      </c>
      <c r="I120" s="96">
        <v>8.0</v>
      </c>
      <c r="J120" s="96">
        <v>7.0</v>
      </c>
      <c r="K120" s="98">
        <f t="shared" si="4"/>
        <v>1</v>
      </c>
      <c r="L120" s="99" t="s">
        <v>3666</v>
      </c>
      <c r="M120" s="100" t="s">
        <v>3670</v>
      </c>
      <c r="N120" s="101" t="s">
        <v>3671</v>
      </c>
      <c r="O120" s="128"/>
      <c r="P120" s="100"/>
      <c r="Q120" s="103">
        <f t="shared" si="5"/>
        <v>1</v>
      </c>
      <c r="R120" s="104"/>
      <c r="S120" s="105"/>
      <c r="T120" s="106"/>
      <c r="U120" s="107"/>
      <c r="V120" s="108" t="s">
        <v>756</v>
      </c>
      <c r="W120" s="109" t="s">
        <v>1312</v>
      </c>
      <c r="X120" s="110" t="str">
        <f t="shared" si="6"/>
        <v/>
      </c>
      <c r="Y120" s="110" t="str">
        <f t="shared" si="7"/>
        <v/>
      </c>
      <c r="Z120" s="109" t="s">
        <v>797</v>
      </c>
      <c r="AA120" s="109" t="s">
        <v>802</v>
      </c>
      <c r="AB120" s="143" t="s">
        <v>3669</v>
      </c>
      <c r="AC120" s="141"/>
      <c r="AD120" s="113"/>
      <c r="AE120" s="127"/>
      <c r="AF120" s="113"/>
      <c r="AG120" s="114" t="str">
        <f t="array" ref="AG120">XLOOKUP(F120,'CLV2'!A:A,'CLV2'!E:E)</f>
        <v>2.CHILLED FOODS</v>
      </c>
      <c r="AH120" s="115" t="str">
        <f t="array" ref="AH120">XLOOKUP(F120,'CLV2'!A:A,'CLV2'!F:F)</f>
        <v>3.OTHER CHILLED PRODUCTS</v>
      </c>
      <c r="AI120" s="115" t="str">
        <f t="shared" si="8"/>
        <v>Pack</v>
      </c>
      <c r="AJ120" s="116">
        <f t="shared" si="9"/>
        <v>0.125</v>
      </c>
      <c r="AK120" s="117" t="str">
        <f t="array" ref="AK120">XLOOKUP(F120,'GIÁ'!A:A,'GIÁ'!D:D)</f>
        <v>9990.85</v>
      </c>
      <c r="AL120" s="118">
        <f t="shared" si="10"/>
        <v>9990.85</v>
      </c>
      <c r="AM120" s="118">
        <f t="shared" si="11"/>
        <v>0</v>
      </c>
      <c r="AN120" s="119">
        <f t="shared" si="12"/>
        <v>0</v>
      </c>
      <c r="AO120" s="118">
        <f t="shared" si="13"/>
        <v>9990.85</v>
      </c>
      <c r="AP120" s="121">
        <f t="shared" si="14"/>
        <v>0</v>
      </c>
      <c r="AQ120" s="122"/>
      <c r="AR120" s="119"/>
    </row>
    <row r="121" ht="22.5" customHeight="1">
      <c r="A121" s="89">
        <v>46231.0</v>
      </c>
      <c r="B121" s="90">
        <v>0.4666666666666667</v>
      </c>
      <c r="C121" s="91" t="s">
        <v>1219</v>
      </c>
      <c r="D121" s="92" t="str">
        <f t="array" ref="D121">XLOOKUP(C121,'DS ST'!A:A,'DS ST'!B:B)</f>
        <v>EH3</v>
      </c>
      <c r="E121" s="94" t="str">
        <f t="array" ref="E121">XLOOKUP($F121,'GIÁ'!$A:$A,'GIÁ'!$E:$E)</f>
        <v>MÁT</v>
      </c>
      <c r="F121" s="94">
        <v>8.938562884191E12</v>
      </c>
      <c r="G121" s="95" t="s">
        <v>3218</v>
      </c>
      <c r="H121" s="95" t="s">
        <v>57</v>
      </c>
      <c r="I121" s="96">
        <v>1.0</v>
      </c>
      <c r="J121" s="96">
        <v>0.0</v>
      </c>
      <c r="K121" s="98">
        <f t="shared" si="4"/>
        <v>1</v>
      </c>
      <c r="L121" s="99" t="s">
        <v>3666</v>
      </c>
      <c r="M121" s="100" t="s">
        <v>3672</v>
      </c>
      <c r="N121" s="101" t="s">
        <v>3668</v>
      </c>
      <c r="O121" s="128"/>
      <c r="P121" s="100"/>
      <c r="Q121" s="103">
        <f t="shared" si="5"/>
        <v>1</v>
      </c>
      <c r="R121" s="104"/>
      <c r="S121" s="105"/>
      <c r="T121" s="106"/>
      <c r="U121" s="107"/>
      <c r="V121" s="108" t="s">
        <v>756</v>
      </c>
      <c r="W121" s="109" t="s">
        <v>1312</v>
      </c>
      <c r="X121" s="110" t="str">
        <f t="shared" si="6"/>
        <v/>
      </c>
      <c r="Y121" s="110" t="str">
        <f t="shared" si="7"/>
        <v/>
      </c>
      <c r="Z121" s="109" t="s">
        <v>797</v>
      </c>
      <c r="AA121" s="109" t="s">
        <v>802</v>
      </c>
      <c r="AB121" s="143" t="s">
        <v>3669</v>
      </c>
      <c r="AC121" s="108"/>
      <c r="AD121" s="113"/>
      <c r="AE121" s="127"/>
      <c r="AF121" s="144"/>
      <c r="AG121" s="114" t="str">
        <f t="array" ref="AG121">XLOOKUP(F121,'CLV2'!A:A,'CLV2'!E:E)</f>
        <v>2.DELICA</v>
      </c>
      <c r="AH121" s="115" t="str">
        <f t="array" ref="AH121">XLOOKUP(F121,'CLV2'!A:A,'CLV2'!F:F)</f>
        <v>3.DESSERTS</v>
      </c>
      <c r="AI121" s="115" t="str">
        <f t="shared" si="8"/>
        <v>Pack</v>
      </c>
      <c r="AJ121" s="116">
        <f t="shared" si="9"/>
        <v>1</v>
      </c>
      <c r="AK121" s="117" t="str">
        <f t="array" ref="AK121">XLOOKUP(F121,'GIÁ'!A:A,'GIÁ'!D:D)</f>
        <v>22288.67</v>
      </c>
      <c r="AL121" s="118">
        <f t="shared" si="10"/>
        <v>22288.67</v>
      </c>
      <c r="AM121" s="118">
        <f t="shared" si="11"/>
        <v>0</v>
      </c>
      <c r="AN121" s="119">
        <f t="shared" si="12"/>
        <v>0</v>
      </c>
      <c r="AO121" s="118">
        <f t="shared" si="13"/>
        <v>22288.67</v>
      </c>
      <c r="AP121" s="121">
        <f t="shared" si="14"/>
        <v>0</v>
      </c>
      <c r="AQ121" s="122"/>
      <c r="AR121" s="119"/>
    </row>
    <row r="122" ht="22.5" customHeight="1">
      <c r="A122" s="89">
        <v>46231.0</v>
      </c>
      <c r="B122" s="90">
        <v>0.4666666666666667</v>
      </c>
      <c r="C122" s="91" t="s">
        <v>1219</v>
      </c>
      <c r="D122" s="92" t="str">
        <f t="array" ref="D122">XLOOKUP(C122,'DS ST'!A:A,'DS ST'!B:B)</f>
        <v>EH3</v>
      </c>
      <c r="E122" s="94" t="str">
        <f t="array" ref="E122">XLOOKUP($F122,'GIÁ'!$A:$A,'GIÁ'!$E:$E)</f>
        <v>MÁT</v>
      </c>
      <c r="F122" s="94">
        <v>8.936176751014E12</v>
      </c>
      <c r="G122" s="95" t="s">
        <v>1089</v>
      </c>
      <c r="H122" s="95" t="s">
        <v>667</v>
      </c>
      <c r="I122" s="96">
        <v>2.0</v>
      </c>
      <c r="J122" s="96">
        <v>1.0</v>
      </c>
      <c r="K122" s="98">
        <f t="shared" si="4"/>
        <v>1</v>
      </c>
      <c r="L122" s="99" t="s">
        <v>3666</v>
      </c>
      <c r="M122" s="100" t="s">
        <v>3673</v>
      </c>
      <c r="N122" s="101" t="s">
        <v>3668</v>
      </c>
      <c r="O122" s="128"/>
      <c r="P122" s="100"/>
      <c r="Q122" s="103">
        <f t="shared" si="5"/>
        <v>1</v>
      </c>
      <c r="R122" s="104"/>
      <c r="S122" s="105"/>
      <c r="T122" s="106"/>
      <c r="U122" s="107"/>
      <c r="V122" s="108" t="s">
        <v>756</v>
      </c>
      <c r="W122" s="109" t="s">
        <v>1312</v>
      </c>
      <c r="X122" s="110" t="str">
        <f t="shared" si="6"/>
        <v/>
      </c>
      <c r="Y122" s="110" t="str">
        <f t="shared" si="7"/>
        <v/>
      </c>
      <c r="Z122" s="109" t="s">
        <v>797</v>
      </c>
      <c r="AA122" s="109" t="s">
        <v>802</v>
      </c>
      <c r="AB122" s="143" t="s">
        <v>3669</v>
      </c>
      <c r="AC122" s="141"/>
      <c r="AD122" s="113"/>
      <c r="AE122" s="127"/>
      <c r="AF122" s="144"/>
      <c r="AG122" s="114" t="str">
        <f t="array" ref="AG122">XLOOKUP(F122,'CLV2'!A:A,'CLV2'!E:E)</f>
        <v>2.DELICA</v>
      </c>
      <c r="AH122" s="115" t="str">
        <f t="array" ref="AH122">XLOOKUP(F122,'CLV2'!A:A,'CLV2'!F:F)</f>
        <v>3.DESSERTS</v>
      </c>
      <c r="AI122" s="115" t="str">
        <f t="shared" si="8"/>
        <v>Pack</v>
      </c>
      <c r="AJ122" s="116">
        <f t="shared" si="9"/>
        <v>0.5</v>
      </c>
      <c r="AK122" s="117" t="str">
        <f t="array" ref="AK122">XLOOKUP(F122,'GIÁ'!A:A,'GIÁ'!D:D)</f>
        <v>6650.00</v>
      </c>
      <c r="AL122" s="118">
        <f t="shared" si="10"/>
        <v>6650</v>
      </c>
      <c r="AM122" s="118">
        <f t="shared" si="11"/>
        <v>0</v>
      </c>
      <c r="AN122" s="119">
        <f t="shared" si="12"/>
        <v>0</v>
      </c>
      <c r="AO122" s="118">
        <f t="shared" si="13"/>
        <v>6650</v>
      </c>
      <c r="AP122" s="121">
        <f t="shared" si="14"/>
        <v>0</v>
      </c>
      <c r="AQ122" s="122"/>
      <c r="AR122" s="119"/>
    </row>
    <row r="123" ht="22.5" customHeight="1">
      <c r="A123" s="89">
        <v>46231.0</v>
      </c>
      <c r="B123" s="90">
        <v>0.4666666666666667</v>
      </c>
      <c r="C123" s="91" t="s">
        <v>1219</v>
      </c>
      <c r="D123" s="92" t="str">
        <f t="array" ref="D123">XLOOKUP(C123,'DS ST'!A:A,'DS ST'!B:B)</f>
        <v>EH3</v>
      </c>
      <c r="E123" s="94" t="str">
        <f t="array" ref="E123">XLOOKUP($F123,'GIÁ'!$A:$A,'GIÁ'!$E:$E)</f>
        <v>MÁT</v>
      </c>
      <c r="F123" s="94">
        <v>8.935007147118E12</v>
      </c>
      <c r="G123" s="95" t="s">
        <v>1811</v>
      </c>
      <c r="H123" s="95" t="s">
        <v>1145</v>
      </c>
      <c r="I123" s="96">
        <v>4.0</v>
      </c>
      <c r="J123" s="96">
        <v>0.0</v>
      </c>
      <c r="K123" s="98">
        <f t="shared" si="4"/>
        <v>4</v>
      </c>
      <c r="L123" s="99" t="s">
        <v>3666</v>
      </c>
      <c r="M123" s="100" t="s">
        <v>3674</v>
      </c>
      <c r="N123" s="101" t="s">
        <v>3668</v>
      </c>
      <c r="O123" s="128"/>
      <c r="P123" s="100"/>
      <c r="Q123" s="103">
        <f t="shared" si="5"/>
        <v>4</v>
      </c>
      <c r="R123" s="104"/>
      <c r="S123" s="105"/>
      <c r="T123" s="106"/>
      <c r="U123" s="107"/>
      <c r="V123" s="108" t="s">
        <v>756</v>
      </c>
      <c r="W123" s="109" t="s">
        <v>1312</v>
      </c>
      <c r="X123" s="110" t="str">
        <f t="shared" si="6"/>
        <v/>
      </c>
      <c r="Y123" s="110" t="str">
        <f t="shared" si="7"/>
        <v/>
      </c>
      <c r="Z123" s="109" t="s">
        <v>797</v>
      </c>
      <c r="AA123" s="109" t="s">
        <v>802</v>
      </c>
      <c r="AB123" s="143" t="s">
        <v>3669</v>
      </c>
      <c r="AC123" s="141"/>
      <c r="AD123" s="113"/>
      <c r="AE123" s="127"/>
      <c r="AF123" s="144"/>
      <c r="AG123" s="114" t="str">
        <f t="array" ref="AG123">XLOOKUP(F123,'CLV2'!A:A,'CLV2'!E:E)</f>
        <v>2.DAIRY</v>
      </c>
      <c r="AH123" s="115" t="str">
        <f t="array" ref="AH123">XLOOKUP(F123,'CLV2'!A:A,'CLV2'!F:F)</f>
        <v>3.DRINKING YOGURT</v>
      </c>
      <c r="AI123" s="115" t="str">
        <f t="shared" si="8"/>
        <v>Pack</v>
      </c>
      <c r="AJ123" s="116">
        <f t="shared" si="9"/>
        <v>1</v>
      </c>
      <c r="AK123" s="117" t="str">
        <f t="array" ref="AK123">XLOOKUP(F123,'GIÁ'!A:A,'GIÁ'!D:D)</f>
        <v>33737.20</v>
      </c>
      <c r="AL123" s="118">
        <f t="shared" si="10"/>
        <v>134948.8</v>
      </c>
      <c r="AM123" s="118">
        <f t="shared" si="11"/>
        <v>0</v>
      </c>
      <c r="AN123" s="119">
        <f t="shared" si="12"/>
        <v>0</v>
      </c>
      <c r="AO123" s="118">
        <f t="shared" si="13"/>
        <v>134948.8</v>
      </c>
      <c r="AP123" s="121">
        <f t="shared" si="14"/>
        <v>0</v>
      </c>
      <c r="AQ123" s="122"/>
      <c r="AR123" s="119"/>
    </row>
    <row r="124" ht="22.5" customHeight="1">
      <c r="A124" s="89">
        <v>46231.0</v>
      </c>
      <c r="B124" s="90">
        <v>0.4777777777777778</v>
      </c>
      <c r="C124" s="91" t="s">
        <v>1100</v>
      </c>
      <c r="D124" s="129" t="str">
        <f t="array" ref="D124">XLOOKUP(C124,'DS ST'!A:A,'DS ST'!B:B)</f>
        <v>AKR</v>
      </c>
      <c r="E124" s="94" t="str">
        <f t="array" ref="E124">XLOOKUP($F124,'GIÁ'!$A:$A,'GIÁ'!$E:$E)</f>
        <v>MÁT</v>
      </c>
      <c r="F124" s="94">
        <v>3.184030003617E12</v>
      </c>
      <c r="G124" s="95" t="s">
        <v>1134</v>
      </c>
      <c r="H124" s="95" t="s">
        <v>224</v>
      </c>
      <c r="I124" s="96">
        <v>2.0</v>
      </c>
      <c r="J124" s="96">
        <v>0.0</v>
      </c>
      <c r="K124" s="98">
        <f t="shared" si="4"/>
        <v>2</v>
      </c>
      <c r="L124" s="99" t="s">
        <v>3675</v>
      </c>
      <c r="M124" s="100" t="s">
        <v>3676</v>
      </c>
      <c r="N124" s="101" t="s">
        <v>3677</v>
      </c>
      <c r="O124" s="128"/>
      <c r="P124" s="100"/>
      <c r="Q124" s="103">
        <f t="shared" si="5"/>
        <v>2</v>
      </c>
      <c r="R124" s="104"/>
      <c r="S124" s="105"/>
      <c r="T124" s="106"/>
      <c r="U124" s="107"/>
      <c r="V124" s="108" t="s">
        <v>756</v>
      </c>
      <c r="W124" s="109" t="s">
        <v>1312</v>
      </c>
      <c r="X124" s="110" t="str">
        <f t="shared" si="6"/>
        <v/>
      </c>
      <c r="Y124" s="110" t="str">
        <f t="shared" si="7"/>
        <v/>
      </c>
      <c r="Z124" s="139" t="str">
        <f t="shared" ref="Z124:Z125" si="21">IF(N(Q124)&lt;=0,"",IF(ISNUMBER(SEARCH("Thiếu kiện",V124)),"Kho đông mát",IF(AND(N(Q124)&gt;0,N(P124)&gt;0,OR(ISNUMBER(SEARCH("Hình KDB",U124)),ISNUMBER(SEARCH("Hình tele",U124)),ISNUMBER(SEARCH("sai code",U124)),ISNUMBER(SEARCH("ST nhận",U124)))),"Kho đông mát",IF(AND(W124="DC giao thiếu",OR(ISNUMBER(SEARCH("Hình KDB",U124)),ISNUMBER(SEARCH("Hình tele",U124)),ISNUMBER(SEARCH("sai code",U124)))),"Kho đông mát",IF(W124="DC giao thiếu","Chưa xác định",IF(AND(W124="DC pick sai",OR(ISNUMBER(SEARCH("Hình KDB",U124)),ISNUMBER(SEARCH("Hình tele",U124)),ISNUMBER(SEARCH("sai code",U124)),ISNUMBER(SEARCH("ST nhận",U124)))),"Kho đông mát",IF(W124="DC pick sai","Chưa xác định",IF(AND(W124="Hao hụt",N(O124)&gt;0,OR(ISNUMBER(SEARCH("Hình KDB",U124)),ISNUMBER(SEARCH("Hình tele",U124)),ISNUMBER(SEARCH("sai code",U124)),ISNUMBER(SEARCH("ST nhận",U124)))),"Kho đông mát",IF(W124="Hao hụt","Chưa xác định",IF(OR(W124="VT giao sai điểm",W124="Không đạt nhiệt độ",W124="TX giao thiếu kiện",W124="Hàng không đạt CL"),"Kho đông mát",IF(W124="Chưa xác định","Chưa xác định",IF(N(P124)&gt;0,"Chưa xác định",""))))))))))))</f>
        <v>Chưa xác định</v>
      </c>
      <c r="AA124" s="109" t="s">
        <v>802</v>
      </c>
      <c r="AB124" s="140"/>
      <c r="AC124" s="141"/>
      <c r="AD124" s="113"/>
      <c r="AE124" s="127"/>
      <c r="AF124" s="113"/>
      <c r="AG124" s="114" t="str">
        <f t="array" ref="AG124">XLOOKUP(F124,'CLV2'!A:A,'CLV2'!E:E)</f>
        <v>2.DAIRY</v>
      </c>
      <c r="AH124" s="115" t="str">
        <f t="array" ref="AH124">XLOOKUP(F124,'CLV2'!A:A,'CLV2'!F:F)</f>
        <v>3.BUTTER AND CHEESE</v>
      </c>
      <c r="AI124" s="115" t="str">
        <f t="shared" si="8"/>
        <v>Pack</v>
      </c>
      <c r="AJ124" s="116">
        <f t="shared" si="9"/>
        <v>1</v>
      </c>
      <c r="AK124" s="117" t="str">
        <f t="array" ref="AK124">XLOOKUP(F124,'GIÁ'!A:A,'GIÁ'!D:D)</f>
        <v>41960.14</v>
      </c>
      <c r="AL124" s="118">
        <f t="shared" si="10"/>
        <v>83920.28</v>
      </c>
      <c r="AM124" s="118">
        <f t="shared" si="11"/>
        <v>0</v>
      </c>
      <c r="AN124" s="119">
        <f t="shared" si="12"/>
        <v>0</v>
      </c>
      <c r="AO124" s="118">
        <f t="shared" si="13"/>
        <v>0</v>
      </c>
      <c r="AP124" s="121">
        <f t="shared" si="14"/>
        <v>83920.28</v>
      </c>
      <c r="AQ124" s="122"/>
      <c r="AR124" s="119"/>
    </row>
    <row r="125" ht="22.5" customHeight="1">
      <c r="A125" s="89">
        <v>46231.0</v>
      </c>
      <c r="B125" s="90">
        <v>0.4791666666666667</v>
      </c>
      <c r="C125" s="91" t="s">
        <v>1542</v>
      </c>
      <c r="D125" s="129" t="str">
        <f t="array" ref="D125">XLOOKUP(C125,'DS ST'!A:A,'DS ST'!B:B)</f>
        <v>PKD</v>
      </c>
      <c r="E125" s="94" t="str">
        <f t="array" ref="E125">XLOOKUP($F125,'GIÁ'!$A:$A,'GIÁ'!$E:$E)</f>
        <v>MÁT</v>
      </c>
      <c r="F125" s="94">
        <v>8.935360200055E12</v>
      </c>
      <c r="G125" s="95" t="s">
        <v>2085</v>
      </c>
      <c r="H125" s="95" t="s">
        <v>57</v>
      </c>
      <c r="I125" s="96">
        <v>5.0</v>
      </c>
      <c r="J125" s="96">
        <v>3.0</v>
      </c>
      <c r="K125" s="98">
        <f t="shared" si="4"/>
        <v>2</v>
      </c>
      <c r="L125" s="99" t="s">
        <v>3678</v>
      </c>
      <c r="M125" s="100" t="s">
        <v>3679</v>
      </c>
      <c r="N125" s="101" t="s">
        <v>3680</v>
      </c>
      <c r="O125" s="128"/>
      <c r="P125" s="100"/>
      <c r="Q125" s="103">
        <f t="shared" si="5"/>
        <v>2</v>
      </c>
      <c r="R125" s="104"/>
      <c r="S125" s="105" t="s">
        <v>14</v>
      </c>
      <c r="T125" s="106"/>
      <c r="U125" s="107" t="s">
        <v>3681</v>
      </c>
      <c r="V125" s="108" t="s">
        <v>756</v>
      </c>
      <c r="W125" s="109" t="s">
        <v>1312</v>
      </c>
      <c r="X125" s="110" t="str">
        <f t="shared" si="6"/>
        <v/>
      </c>
      <c r="Y125" s="110" t="str">
        <f t="shared" si="7"/>
        <v/>
      </c>
      <c r="Z125" s="139" t="str">
        <f t="shared" si="21"/>
        <v>Kho đông mát</v>
      </c>
      <c r="AA125" s="109" t="s">
        <v>802</v>
      </c>
      <c r="AB125" s="140"/>
      <c r="AC125" s="108" t="s">
        <v>1329</v>
      </c>
      <c r="AD125" s="113"/>
      <c r="AE125" s="127"/>
      <c r="AF125" s="113"/>
      <c r="AG125" s="114" t="str">
        <f t="array" ref="AG125">XLOOKUP(F125,'CLV2'!A:A,'CLV2'!E:E)</f>
        <v>2.FRUITS</v>
      </c>
      <c r="AH125" s="115" t="str">
        <f t="array" ref="AH125">XLOOKUP(F125,'CLV2'!A:A,'CLV2'!F:F)</f>
        <v>3.IMPORT FRUITS</v>
      </c>
      <c r="AI125" s="115" t="str">
        <f t="shared" si="8"/>
        <v>Pack</v>
      </c>
      <c r="AJ125" s="116">
        <f t="shared" si="9"/>
        <v>0.4</v>
      </c>
      <c r="AK125" s="117" t="str">
        <f t="array" ref="AK125">XLOOKUP(F125,'GIÁ'!A:A,'GIÁ'!D:D)</f>
        <v>188179.52</v>
      </c>
      <c r="AL125" s="118">
        <f t="shared" si="10"/>
        <v>376359.04</v>
      </c>
      <c r="AM125" s="118">
        <f t="shared" si="11"/>
        <v>0</v>
      </c>
      <c r="AN125" s="119">
        <f t="shared" si="12"/>
        <v>0</v>
      </c>
      <c r="AO125" s="118">
        <f t="shared" si="13"/>
        <v>376359.04</v>
      </c>
      <c r="AP125" s="121">
        <f t="shared" si="14"/>
        <v>0</v>
      </c>
      <c r="AQ125" s="122"/>
      <c r="AR125" s="119"/>
    </row>
    <row r="126" ht="22.5" customHeight="1">
      <c r="A126" s="89">
        <v>46231.0</v>
      </c>
      <c r="B126" s="90">
        <v>0.5527777777777778</v>
      </c>
      <c r="C126" s="91" t="s">
        <v>1122</v>
      </c>
      <c r="D126" s="92" t="str">
        <f t="array" ref="D126">XLOOKUP(C126,'DS ST'!A:A,'DS ST'!B:B)</f>
        <v>BQI</v>
      </c>
      <c r="E126" s="94" t="str">
        <f t="array" ref="E126">XLOOKUP($F126,'GIÁ'!$A:$A,'GIÁ'!$E:$E)</f>
        <v>MÁT</v>
      </c>
      <c r="F126" s="94">
        <v>8.93850252503E12</v>
      </c>
      <c r="G126" s="95" t="s">
        <v>2813</v>
      </c>
      <c r="H126" s="95" t="s">
        <v>224</v>
      </c>
      <c r="I126" s="96">
        <v>2.0</v>
      </c>
      <c r="J126" s="96">
        <v>0.0</v>
      </c>
      <c r="K126" s="98">
        <f t="shared" si="4"/>
        <v>2</v>
      </c>
      <c r="L126" s="99" t="s">
        <v>3682</v>
      </c>
      <c r="M126" s="100" t="s">
        <v>3683</v>
      </c>
      <c r="N126" s="101" t="s">
        <v>3684</v>
      </c>
      <c r="O126" s="128"/>
      <c r="P126" s="100"/>
      <c r="Q126" s="103">
        <f t="shared" si="5"/>
        <v>2</v>
      </c>
      <c r="R126" s="104"/>
      <c r="S126" s="105"/>
      <c r="T126" s="106"/>
      <c r="U126" s="107"/>
      <c r="V126" s="108" t="s">
        <v>756</v>
      </c>
      <c r="W126" s="109" t="s">
        <v>1312</v>
      </c>
      <c r="X126" s="110" t="str">
        <f t="shared" si="6"/>
        <v/>
      </c>
      <c r="Y126" s="110" t="str">
        <f t="shared" si="7"/>
        <v/>
      </c>
      <c r="Z126" s="109" t="s">
        <v>797</v>
      </c>
      <c r="AA126" s="109" t="s">
        <v>802</v>
      </c>
      <c r="AB126" s="143" t="s">
        <v>3685</v>
      </c>
      <c r="AC126" s="108"/>
      <c r="AD126" s="113"/>
      <c r="AE126" s="127"/>
      <c r="AF126" s="113"/>
      <c r="AG126" s="114" t="str">
        <f t="array" ref="AG126">XLOOKUP(F126,'CLV2'!A:A,'CLV2'!E:E)</f>
        <v>2.DELICA</v>
      </c>
      <c r="AH126" s="115" t="str">
        <f t="array" ref="AH126">XLOOKUP(F126,'CLV2'!A:A,'CLV2'!F:F)</f>
        <v>3.COLD AND HOT DELICA</v>
      </c>
      <c r="AI126" s="115" t="str">
        <f t="shared" si="8"/>
        <v>Pack</v>
      </c>
      <c r="AJ126" s="116">
        <f t="shared" si="9"/>
        <v>1</v>
      </c>
      <c r="AK126" s="117" t="str">
        <f t="array" ref="AK126">XLOOKUP(F126,'GIÁ'!A:A,'GIÁ'!D:D)</f>
        <v>16668.00</v>
      </c>
      <c r="AL126" s="118">
        <f t="shared" si="10"/>
        <v>33336</v>
      </c>
      <c r="AM126" s="118">
        <f t="shared" si="11"/>
        <v>0</v>
      </c>
      <c r="AN126" s="119">
        <f t="shared" si="12"/>
        <v>0</v>
      </c>
      <c r="AO126" s="118">
        <f t="shared" si="13"/>
        <v>33336</v>
      </c>
      <c r="AP126" s="121">
        <f t="shared" si="14"/>
        <v>0</v>
      </c>
      <c r="AQ126" s="122"/>
      <c r="AR126" s="119"/>
    </row>
    <row r="127" ht="22.5" customHeight="1">
      <c r="A127" s="89">
        <v>46231.0</v>
      </c>
      <c r="B127" s="90">
        <v>0.5527777777777778</v>
      </c>
      <c r="C127" s="91" t="s">
        <v>1122</v>
      </c>
      <c r="D127" s="92" t="str">
        <f t="array" ref="D127">XLOOKUP(C127,'DS ST'!A:A,'DS ST'!B:B)</f>
        <v>BQI</v>
      </c>
      <c r="E127" s="94" t="str">
        <f t="array" ref="E127">XLOOKUP($F127,'GIÁ'!$A:$A,'GIÁ'!$E:$E)</f>
        <v>MÁT</v>
      </c>
      <c r="F127" s="94">
        <v>8.938502525245E12</v>
      </c>
      <c r="G127" s="95" t="s">
        <v>2824</v>
      </c>
      <c r="H127" s="95" t="s">
        <v>224</v>
      </c>
      <c r="I127" s="96">
        <v>2.0</v>
      </c>
      <c r="J127" s="96">
        <v>0.0</v>
      </c>
      <c r="K127" s="98">
        <f t="shared" si="4"/>
        <v>2</v>
      </c>
      <c r="L127" s="99" t="s">
        <v>3682</v>
      </c>
      <c r="M127" s="100" t="s">
        <v>3683</v>
      </c>
      <c r="N127" s="101" t="s">
        <v>3684</v>
      </c>
      <c r="O127" s="128"/>
      <c r="P127" s="100"/>
      <c r="Q127" s="103">
        <f t="shared" si="5"/>
        <v>2</v>
      </c>
      <c r="R127" s="104"/>
      <c r="S127" s="105"/>
      <c r="T127" s="106"/>
      <c r="U127" s="107"/>
      <c r="V127" s="108" t="s">
        <v>756</v>
      </c>
      <c r="W127" s="109" t="s">
        <v>1312</v>
      </c>
      <c r="X127" s="110" t="str">
        <f t="shared" si="6"/>
        <v/>
      </c>
      <c r="Y127" s="110" t="str">
        <f t="shared" si="7"/>
        <v/>
      </c>
      <c r="Z127" s="109" t="s">
        <v>797</v>
      </c>
      <c r="AA127" s="109" t="s">
        <v>802</v>
      </c>
      <c r="AB127" s="143" t="s">
        <v>3685</v>
      </c>
      <c r="AC127" s="108"/>
      <c r="AD127" s="113"/>
      <c r="AE127" s="127"/>
      <c r="AF127" s="113"/>
      <c r="AG127" s="114" t="str">
        <f t="array" ref="AG127">XLOOKUP(F127,'CLV2'!A:A,'CLV2'!E:E)</f>
        <v>2.DELICA</v>
      </c>
      <c r="AH127" s="115" t="str">
        <f t="array" ref="AH127">XLOOKUP(F127,'CLV2'!A:A,'CLV2'!F:F)</f>
        <v>3.COLD AND HOT DELICA</v>
      </c>
      <c r="AI127" s="115" t="str">
        <f t="shared" si="8"/>
        <v>Pack</v>
      </c>
      <c r="AJ127" s="116">
        <f t="shared" si="9"/>
        <v>1</v>
      </c>
      <c r="AK127" s="117" t="str">
        <f t="array" ref="AK127">XLOOKUP(F127,'GIÁ'!A:A,'GIÁ'!D:D)</f>
        <v>63888.00</v>
      </c>
      <c r="AL127" s="118">
        <f t="shared" si="10"/>
        <v>127776</v>
      </c>
      <c r="AM127" s="118">
        <f t="shared" si="11"/>
        <v>0</v>
      </c>
      <c r="AN127" s="119">
        <f t="shared" si="12"/>
        <v>0</v>
      </c>
      <c r="AO127" s="118">
        <f t="shared" si="13"/>
        <v>127776</v>
      </c>
      <c r="AP127" s="121">
        <f t="shared" si="14"/>
        <v>0</v>
      </c>
      <c r="AQ127" s="122"/>
      <c r="AR127" s="119"/>
    </row>
    <row r="128" ht="22.5" customHeight="1">
      <c r="A128" s="89">
        <v>46231.0</v>
      </c>
      <c r="B128" s="90">
        <v>0.5305555555555556</v>
      </c>
      <c r="C128" s="91" t="s">
        <v>612</v>
      </c>
      <c r="D128" s="92" t="str">
        <f t="array" ref="D128">XLOOKUP(C128,'DS ST'!A:A,'DS ST'!B:B)</f>
        <v>A148</v>
      </c>
      <c r="E128" s="94" t="str">
        <f t="array" ref="E128">XLOOKUP($F128,'GIÁ'!$A:$A,'GIÁ'!$E:$E)</f>
        <v>MÁT</v>
      </c>
      <c r="F128" s="94">
        <v>3.184030003617E12</v>
      </c>
      <c r="G128" s="95" t="s">
        <v>1134</v>
      </c>
      <c r="H128" s="95" t="s">
        <v>224</v>
      </c>
      <c r="I128" s="96">
        <v>2.0</v>
      </c>
      <c r="J128" s="96">
        <v>0.0</v>
      </c>
      <c r="K128" s="98">
        <f t="shared" si="4"/>
        <v>2</v>
      </c>
      <c r="L128" s="99" t="s">
        <v>3686</v>
      </c>
      <c r="M128" s="100" t="s">
        <v>3687</v>
      </c>
      <c r="N128" s="101" t="s">
        <v>3688</v>
      </c>
      <c r="O128" s="128"/>
      <c r="P128" s="100"/>
      <c r="Q128" s="103">
        <f t="shared" si="5"/>
        <v>2</v>
      </c>
      <c r="R128" s="104"/>
      <c r="S128" s="105"/>
      <c r="T128" s="106"/>
      <c r="U128" s="107"/>
      <c r="V128" s="108" t="s">
        <v>756</v>
      </c>
      <c r="W128" s="109" t="s">
        <v>1312</v>
      </c>
      <c r="X128" s="110" t="str">
        <f t="shared" si="6"/>
        <v/>
      </c>
      <c r="Y128" s="110" t="str">
        <f t="shared" si="7"/>
        <v/>
      </c>
      <c r="Z128" s="109" t="s">
        <v>797</v>
      </c>
      <c r="AA128" s="109" t="s">
        <v>802</v>
      </c>
      <c r="AB128" s="143" t="s">
        <v>3689</v>
      </c>
      <c r="AC128" s="141"/>
      <c r="AD128" s="113"/>
      <c r="AE128" s="127"/>
      <c r="AF128" s="113"/>
      <c r="AG128" s="114" t="str">
        <f t="array" ref="AG128">XLOOKUP(F128,'CLV2'!A:A,'CLV2'!E:E)</f>
        <v>2.DAIRY</v>
      </c>
      <c r="AH128" s="115" t="str">
        <f t="array" ref="AH128">XLOOKUP(F128,'CLV2'!A:A,'CLV2'!F:F)</f>
        <v>3.BUTTER AND CHEESE</v>
      </c>
      <c r="AI128" s="115" t="str">
        <f t="shared" si="8"/>
        <v>Pack</v>
      </c>
      <c r="AJ128" s="116">
        <f t="shared" si="9"/>
        <v>1</v>
      </c>
      <c r="AK128" s="117" t="str">
        <f t="array" ref="AK128">XLOOKUP(F128,'GIÁ'!A:A,'GIÁ'!D:D)</f>
        <v>41960.14</v>
      </c>
      <c r="AL128" s="118">
        <f t="shared" si="10"/>
        <v>83920.28</v>
      </c>
      <c r="AM128" s="118">
        <f t="shared" si="11"/>
        <v>0</v>
      </c>
      <c r="AN128" s="119">
        <f t="shared" si="12"/>
        <v>0</v>
      </c>
      <c r="AO128" s="118">
        <f t="shared" si="13"/>
        <v>83920.28</v>
      </c>
      <c r="AP128" s="121">
        <f t="shared" si="14"/>
        <v>0</v>
      </c>
      <c r="AQ128" s="122"/>
      <c r="AR128" s="119"/>
    </row>
    <row r="129" ht="22.5" customHeight="1">
      <c r="A129" s="89">
        <v>46231.0</v>
      </c>
      <c r="B129" s="90">
        <v>0.5305555555555556</v>
      </c>
      <c r="C129" s="91" t="s">
        <v>612</v>
      </c>
      <c r="D129" s="92" t="str">
        <f t="array" ref="D129">XLOOKUP(C129,'DS ST'!A:A,'DS ST'!B:B)</f>
        <v>A148</v>
      </c>
      <c r="E129" s="94" t="str">
        <f t="array" ref="E129">XLOOKUP($F129,'GIÁ'!$A:$A,'GIÁ'!$E:$E)</f>
        <v>MÁT</v>
      </c>
      <c r="F129" s="94">
        <v>11751.0</v>
      </c>
      <c r="G129" s="95" t="s">
        <v>1045</v>
      </c>
      <c r="H129" s="95" t="s">
        <v>75</v>
      </c>
      <c r="I129" s="96">
        <v>1.0</v>
      </c>
      <c r="J129" s="96">
        <v>0.0</v>
      </c>
      <c r="K129" s="98">
        <f t="shared" si="4"/>
        <v>1</v>
      </c>
      <c r="L129" s="99" t="s">
        <v>3686</v>
      </c>
      <c r="M129" s="100" t="s">
        <v>3690</v>
      </c>
      <c r="N129" s="101" t="s">
        <v>3688</v>
      </c>
      <c r="O129" s="128"/>
      <c r="P129" s="100"/>
      <c r="Q129" s="103">
        <f t="shared" si="5"/>
        <v>1</v>
      </c>
      <c r="R129" s="104"/>
      <c r="S129" s="105"/>
      <c r="T129" s="106"/>
      <c r="U129" s="107"/>
      <c r="V129" s="108" t="s">
        <v>756</v>
      </c>
      <c r="W129" s="109" t="s">
        <v>1312</v>
      </c>
      <c r="X129" s="110" t="str">
        <f t="shared" si="6"/>
        <v/>
      </c>
      <c r="Y129" s="110" t="str">
        <f t="shared" si="7"/>
        <v/>
      </c>
      <c r="Z129" s="109" t="s">
        <v>797</v>
      </c>
      <c r="AA129" s="109" t="s">
        <v>802</v>
      </c>
      <c r="AB129" s="143" t="s">
        <v>3689</v>
      </c>
      <c r="AC129" s="141"/>
      <c r="AD129" s="113"/>
      <c r="AE129" s="127"/>
      <c r="AF129" s="113"/>
      <c r="AG129" s="114" t="str">
        <f t="array" ref="AG129">XLOOKUP(F129,'CLV2'!A:A,'CLV2'!E:E)</f>
        <v>2.FRUITS</v>
      </c>
      <c r="AH129" s="115" t="str">
        <f t="array" ref="AH129">XLOOKUP(F129,'CLV2'!A:A,'CLV2'!F:F)</f>
        <v>3.IMPORT FRUITS</v>
      </c>
      <c r="AI129" s="115" t="str">
        <f t="shared" si="8"/>
        <v>Pack</v>
      </c>
      <c r="AJ129" s="116">
        <f t="shared" si="9"/>
        <v>1</v>
      </c>
      <c r="AK129" s="117" t="str">
        <f t="array" ref="AK129">XLOOKUP(F129,'GIÁ'!A:A,'GIÁ'!D:D)</f>
        <v>64445.12</v>
      </c>
      <c r="AL129" s="118">
        <f t="shared" si="10"/>
        <v>64445.12</v>
      </c>
      <c r="AM129" s="118">
        <f t="shared" si="11"/>
        <v>0</v>
      </c>
      <c r="AN129" s="119">
        <f t="shared" si="12"/>
        <v>0</v>
      </c>
      <c r="AO129" s="118">
        <f t="shared" si="13"/>
        <v>64445.12</v>
      </c>
      <c r="AP129" s="121">
        <f t="shared" si="14"/>
        <v>0</v>
      </c>
      <c r="AQ129" s="122"/>
      <c r="AR129" s="119"/>
    </row>
    <row r="130" ht="22.5" customHeight="1">
      <c r="A130" s="89">
        <v>46231.0</v>
      </c>
      <c r="B130" s="90">
        <v>0.4965277777777778</v>
      </c>
      <c r="C130" s="91" t="s">
        <v>1466</v>
      </c>
      <c r="D130" s="129" t="str">
        <f t="array" ref="D130">XLOOKUP(C130,'DS ST'!A:A,'DS ST'!B:B)</f>
        <v>NVD</v>
      </c>
      <c r="E130" s="94" t="str">
        <f t="array" ref="E130">XLOOKUP($F130,'GIÁ'!$A:$A,'GIÁ'!$E:$E)</f>
        <v>MÁT</v>
      </c>
      <c r="F130" s="94">
        <v>11106.0</v>
      </c>
      <c r="G130" s="95" t="s">
        <v>652</v>
      </c>
      <c r="H130" s="95" t="s">
        <v>93</v>
      </c>
      <c r="I130" s="96">
        <v>6.0</v>
      </c>
      <c r="J130" s="96">
        <v>4.0</v>
      </c>
      <c r="K130" s="98">
        <f t="shared" si="4"/>
        <v>2</v>
      </c>
      <c r="L130" s="99" t="s">
        <v>3691</v>
      </c>
      <c r="M130" s="100" t="s">
        <v>3692</v>
      </c>
      <c r="N130" s="101" t="s">
        <v>3693</v>
      </c>
      <c r="O130" s="128"/>
      <c r="P130" s="100"/>
      <c r="Q130" s="103">
        <f t="shared" si="5"/>
        <v>2</v>
      </c>
      <c r="R130" s="104"/>
      <c r="S130" s="105" t="s">
        <v>14</v>
      </c>
      <c r="T130" s="146" t="s">
        <v>3694</v>
      </c>
      <c r="U130" s="107" t="s">
        <v>3695</v>
      </c>
      <c r="V130" s="108" t="s">
        <v>756</v>
      </c>
      <c r="W130" s="109" t="s">
        <v>1312</v>
      </c>
      <c r="X130" s="110" t="str">
        <f t="shared" si="6"/>
        <v/>
      </c>
      <c r="Y130" s="110" t="str">
        <f t="shared" si="7"/>
        <v/>
      </c>
      <c r="Z130" s="139" t="str">
        <f t="shared" ref="Z130:Z142" si="22">IF(N(Q130)&lt;=0,"",IF(ISNUMBER(SEARCH("Thiếu kiện",V130)),"Kho đông mát",IF(AND(N(Q130)&gt;0,N(P130)&gt;0,OR(ISNUMBER(SEARCH("Hình KDB",U130)),ISNUMBER(SEARCH("Hình tele",U130)),ISNUMBER(SEARCH("sai code",U130)),ISNUMBER(SEARCH("ST nhận",U130)))),"Kho đông mát",IF(AND(W130="DC giao thiếu",OR(ISNUMBER(SEARCH("Hình KDB",U130)),ISNUMBER(SEARCH("Hình tele",U130)),ISNUMBER(SEARCH("sai code",U130)))),"Kho đông mát",IF(W130="DC giao thiếu","Chưa xác định",IF(AND(W130="DC pick sai",OR(ISNUMBER(SEARCH("Hình KDB",U130)),ISNUMBER(SEARCH("Hình tele",U130)),ISNUMBER(SEARCH("sai code",U130)),ISNUMBER(SEARCH("ST nhận",U130)))),"Kho đông mát",IF(W130="DC pick sai","Chưa xác định",IF(AND(W130="Hao hụt",N(O130)&gt;0,OR(ISNUMBER(SEARCH("Hình KDB",U130)),ISNUMBER(SEARCH("Hình tele",U130)),ISNUMBER(SEARCH("sai code",U130)),ISNUMBER(SEARCH("ST nhận",U130)))),"Kho đông mát",IF(W130="Hao hụt","Chưa xác định",IF(OR(W130="VT giao sai điểm",W130="Không đạt nhiệt độ",W130="TX giao thiếu kiện",W130="Hàng không đạt CL"),"Kho đông mát",IF(W130="Chưa xác định","Chưa xác định",IF(N(P130)&gt;0,"Chưa xác định",""))))))))))))</f>
        <v>Kho đông mát</v>
      </c>
      <c r="AA130" s="109" t="s">
        <v>802</v>
      </c>
      <c r="AB130" s="140"/>
      <c r="AC130" s="141"/>
      <c r="AD130" s="113"/>
      <c r="AE130" s="127"/>
      <c r="AF130" s="113"/>
      <c r="AG130" s="114" t="str">
        <f t="array" ref="AG130">XLOOKUP(F130,'CLV2'!A:A,'CLV2'!E:E)</f>
        <v>2.VEGETABLES</v>
      </c>
      <c r="AH130" s="115" t="str">
        <f t="array" ref="AH130">XLOOKUP(F130,'CLV2'!A:A,'CLV2'!F:F)</f>
        <v>3.PROCESSED VEGGIES</v>
      </c>
      <c r="AI130" s="115" t="str">
        <f t="shared" si="8"/>
        <v>Pack</v>
      </c>
      <c r="AJ130" s="116">
        <f t="shared" si="9"/>
        <v>0.3333333333</v>
      </c>
      <c r="AK130" s="117" t="str">
        <f t="array" ref="AK130">XLOOKUP(F130,'GIÁ'!A:A,'GIÁ'!D:D)</f>
        <v>25173.63</v>
      </c>
      <c r="AL130" s="118">
        <f t="shared" si="10"/>
        <v>50347.26</v>
      </c>
      <c r="AM130" s="118">
        <f t="shared" si="11"/>
        <v>0</v>
      </c>
      <c r="AN130" s="119">
        <f t="shared" si="12"/>
        <v>0</v>
      </c>
      <c r="AO130" s="118">
        <f t="shared" si="13"/>
        <v>50347.26</v>
      </c>
      <c r="AP130" s="121">
        <f t="shared" si="14"/>
        <v>0</v>
      </c>
      <c r="AQ130" s="122"/>
      <c r="AR130" s="119"/>
    </row>
    <row r="131" ht="22.5" customHeight="1">
      <c r="A131" s="89">
        <v>46231.0</v>
      </c>
      <c r="B131" s="90">
        <v>0.5118055555555555</v>
      </c>
      <c r="C131" s="91" t="s">
        <v>212</v>
      </c>
      <c r="D131" s="129" t="str">
        <f t="array" ref="D131">XLOOKUP(C131,'DS ST'!A:A,'DS ST'!B:B)</f>
        <v>A115</v>
      </c>
      <c r="E131" s="94" t="str">
        <f t="array" ref="E131">XLOOKUP($F131,'GIÁ'!$A:$A,'GIÁ'!$E:$E)</f>
        <v>MÁT</v>
      </c>
      <c r="F131" s="94">
        <v>3.073781110661E12</v>
      </c>
      <c r="G131" s="95" t="s">
        <v>1090</v>
      </c>
      <c r="H131" s="95" t="s">
        <v>57</v>
      </c>
      <c r="I131" s="96">
        <v>3.0</v>
      </c>
      <c r="J131" s="96">
        <v>0.0</v>
      </c>
      <c r="K131" s="98">
        <f t="shared" si="4"/>
        <v>3</v>
      </c>
      <c r="L131" s="99" t="s">
        <v>3696</v>
      </c>
      <c r="M131" s="100" t="s">
        <v>3697</v>
      </c>
      <c r="N131" s="101" t="s">
        <v>3698</v>
      </c>
      <c r="O131" s="128"/>
      <c r="P131" s="100"/>
      <c r="Q131" s="103">
        <f t="shared" si="5"/>
        <v>3</v>
      </c>
      <c r="R131" s="104"/>
      <c r="S131" s="105" t="s">
        <v>14</v>
      </c>
      <c r="T131" s="106" t="s">
        <v>3699</v>
      </c>
      <c r="U131" s="147" t="s">
        <v>3700</v>
      </c>
      <c r="V131" s="108" t="s">
        <v>756</v>
      </c>
      <c r="W131" s="109" t="s">
        <v>2842</v>
      </c>
      <c r="X131" s="110" t="str">
        <f t="shared" si="6"/>
        <v/>
      </c>
      <c r="Y131" s="110" t="str">
        <f t="shared" si="7"/>
        <v/>
      </c>
      <c r="Z131" s="139" t="str">
        <f t="shared" si="22"/>
        <v>Kho đông mát</v>
      </c>
      <c r="AA131" s="109" t="s">
        <v>802</v>
      </c>
      <c r="AB131" s="140"/>
      <c r="AC131" s="141"/>
      <c r="AD131" s="113"/>
      <c r="AE131" s="127"/>
      <c r="AF131" s="113"/>
      <c r="AG131" s="114" t="str">
        <f t="array" ref="AG131">XLOOKUP(F131,'CLV2'!A:A,'CLV2'!E:E)</f>
        <v>2.DAIRY</v>
      </c>
      <c r="AH131" s="115" t="str">
        <f t="array" ref="AH131">XLOOKUP(F131,'CLV2'!A:A,'CLV2'!F:F)</f>
        <v>3.BUTTER AND CHEESE</v>
      </c>
      <c r="AI131" s="115" t="str">
        <f t="shared" si="8"/>
        <v>Pack</v>
      </c>
      <c r="AJ131" s="116">
        <f t="shared" si="9"/>
        <v>1</v>
      </c>
      <c r="AK131" s="117" t="str">
        <f t="array" ref="AK131">XLOOKUP(F131,'GIÁ'!A:A,'GIÁ'!D:D)</f>
        <v>56042.68</v>
      </c>
      <c r="AL131" s="118">
        <f t="shared" si="10"/>
        <v>168128.04</v>
      </c>
      <c r="AM131" s="118">
        <f t="shared" si="11"/>
        <v>0</v>
      </c>
      <c r="AN131" s="119">
        <f t="shared" si="12"/>
        <v>0</v>
      </c>
      <c r="AO131" s="118">
        <f t="shared" si="13"/>
        <v>168128.04</v>
      </c>
      <c r="AP131" s="121">
        <f t="shared" si="14"/>
        <v>0</v>
      </c>
      <c r="AQ131" s="122"/>
      <c r="AR131" s="119"/>
    </row>
    <row r="132" ht="22.5" customHeight="1">
      <c r="A132" s="89">
        <v>46231.0</v>
      </c>
      <c r="B132" s="90">
        <v>0.4486111111111111</v>
      </c>
      <c r="C132" s="91" t="s">
        <v>1763</v>
      </c>
      <c r="D132" s="129" t="str">
        <f t="array" ref="D132">XLOOKUP(C132,'DS ST'!A:A,'DS ST'!B:B)</f>
        <v>VHT</v>
      </c>
      <c r="E132" s="94" t="str">
        <f t="array" ref="E132">XLOOKUP($F132,'GIÁ'!$A:$A,'GIÁ'!$E:$E)</f>
        <v>MÁT</v>
      </c>
      <c r="F132" s="94">
        <v>8.935019503216E12</v>
      </c>
      <c r="G132" s="95" t="s">
        <v>1821</v>
      </c>
      <c r="H132" s="95" t="s">
        <v>224</v>
      </c>
      <c r="I132" s="96">
        <v>8.0</v>
      </c>
      <c r="J132" s="96">
        <v>0.0</v>
      </c>
      <c r="K132" s="98">
        <f t="shared" si="4"/>
        <v>8</v>
      </c>
      <c r="L132" s="99" t="s">
        <v>3701</v>
      </c>
      <c r="M132" s="100" t="s">
        <v>3702</v>
      </c>
      <c r="N132" s="101" t="s">
        <v>3703</v>
      </c>
      <c r="O132" s="128"/>
      <c r="P132" s="100">
        <v>8.0</v>
      </c>
      <c r="Q132" s="103">
        <f t="shared" si="5"/>
        <v>0</v>
      </c>
      <c r="R132" s="104" t="s">
        <v>3704</v>
      </c>
      <c r="S132" s="105"/>
      <c r="T132" s="106"/>
      <c r="U132" s="107"/>
      <c r="V132" s="108" t="s">
        <v>756</v>
      </c>
      <c r="W132" s="109" t="s">
        <v>1908</v>
      </c>
      <c r="X132" s="110" t="str">
        <f t="shared" si="6"/>
        <v/>
      </c>
      <c r="Y132" s="110" t="str">
        <f t="shared" si="7"/>
        <v>Siêu thị</v>
      </c>
      <c r="Z132" s="139" t="str">
        <f t="shared" si="22"/>
        <v/>
      </c>
      <c r="AA132" s="109" t="s">
        <v>802</v>
      </c>
      <c r="AB132" s="140"/>
      <c r="AC132" s="108"/>
      <c r="AD132" s="113"/>
      <c r="AE132" s="127"/>
      <c r="AF132" s="113"/>
      <c r="AG132" s="114" t="str">
        <f t="array" ref="AG132">XLOOKUP(F132,'CLV2'!A:A,'CLV2'!E:E)</f>
        <v>2.CHILLED FOODS</v>
      </c>
      <c r="AH132" s="115" t="str">
        <f t="array" ref="AH132">XLOOKUP(F132,'CLV2'!A:A,'CLV2'!F:F)</f>
        <v>3.HAM AND SAUSAGES</v>
      </c>
      <c r="AI132" s="115" t="str">
        <f t="shared" si="8"/>
        <v>Pack</v>
      </c>
      <c r="AJ132" s="116">
        <f t="shared" si="9"/>
        <v>1</v>
      </c>
      <c r="AK132" s="117" t="str">
        <f t="array" ref="AK132">XLOOKUP(F132,'GIÁ'!A:A,'GIÁ'!D:D)</f>
        <v>30395.96</v>
      </c>
      <c r="AL132" s="118">
        <f t="shared" si="10"/>
        <v>243167.68</v>
      </c>
      <c r="AM132" s="118">
        <f t="shared" si="11"/>
        <v>0</v>
      </c>
      <c r="AN132" s="119">
        <f t="shared" si="12"/>
        <v>243167.68</v>
      </c>
      <c r="AO132" s="118">
        <f t="shared" si="13"/>
        <v>0</v>
      </c>
      <c r="AP132" s="121">
        <f t="shared" si="14"/>
        <v>0</v>
      </c>
      <c r="AQ132" s="122"/>
      <c r="AR132" s="119"/>
    </row>
    <row r="133" ht="22.5" customHeight="1">
      <c r="A133" s="89">
        <v>46231.0</v>
      </c>
      <c r="B133" s="90">
        <v>0.4486111111111111</v>
      </c>
      <c r="C133" s="91" t="s">
        <v>1763</v>
      </c>
      <c r="D133" s="129" t="str">
        <f t="array" ref="D133">XLOOKUP(C133,'DS ST'!A:A,'DS ST'!B:B)</f>
        <v>VHT</v>
      </c>
      <c r="E133" s="94" t="str">
        <f t="array" ref="E133">XLOOKUP($F133,'GIÁ'!$A:$A,'GIÁ'!$E:$E)</f>
        <v>MÁT</v>
      </c>
      <c r="F133" s="94">
        <v>8.938562884405E12</v>
      </c>
      <c r="G133" s="95" t="s">
        <v>3229</v>
      </c>
      <c r="H133" s="95" t="s">
        <v>57</v>
      </c>
      <c r="I133" s="96">
        <v>2.0</v>
      </c>
      <c r="J133" s="96">
        <v>0.0</v>
      </c>
      <c r="K133" s="98">
        <f t="shared" si="4"/>
        <v>2</v>
      </c>
      <c r="L133" s="99" t="s">
        <v>3701</v>
      </c>
      <c r="M133" s="100" t="s">
        <v>3702</v>
      </c>
      <c r="N133" s="101" t="s">
        <v>3703</v>
      </c>
      <c r="O133" s="128"/>
      <c r="P133" s="100">
        <v>2.0</v>
      </c>
      <c r="Q133" s="103">
        <f t="shared" si="5"/>
        <v>0</v>
      </c>
      <c r="R133" s="104" t="s">
        <v>3705</v>
      </c>
      <c r="S133" s="105"/>
      <c r="T133" s="106"/>
      <c r="U133" s="107"/>
      <c r="V133" s="108" t="s">
        <v>756</v>
      </c>
      <c r="W133" s="109" t="s">
        <v>1908</v>
      </c>
      <c r="X133" s="110" t="str">
        <f t="shared" si="6"/>
        <v/>
      </c>
      <c r="Y133" s="110" t="str">
        <f t="shared" si="7"/>
        <v>Siêu thị</v>
      </c>
      <c r="Z133" s="139" t="str">
        <f t="shared" si="22"/>
        <v/>
      </c>
      <c r="AA133" s="109" t="s">
        <v>802</v>
      </c>
      <c r="AB133" s="140"/>
      <c r="AC133" s="141"/>
      <c r="AD133" s="113"/>
      <c r="AE133" s="127"/>
      <c r="AF133" s="113"/>
      <c r="AG133" s="114" t="str">
        <f t="array" ref="AG133">XLOOKUP(F133,'CLV2'!A:A,'CLV2'!E:E)</f>
        <v>2.DELICA</v>
      </c>
      <c r="AH133" s="115" t="str">
        <f t="array" ref="AH133">XLOOKUP(F133,'CLV2'!A:A,'CLV2'!F:F)</f>
        <v>3.DESSERTS</v>
      </c>
      <c r="AI133" s="115" t="str">
        <f t="shared" si="8"/>
        <v>Pack</v>
      </c>
      <c r="AJ133" s="116">
        <f t="shared" si="9"/>
        <v>1</v>
      </c>
      <c r="AK133" s="117" t="str">
        <f t="array" ref="AK133">XLOOKUP(F133,'GIÁ'!A:A,'GIÁ'!D:D)</f>
        <v>9500.00</v>
      </c>
      <c r="AL133" s="118">
        <f t="shared" si="10"/>
        <v>19000</v>
      </c>
      <c r="AM133" s="118">
        <f t="shared" si="11"/>
        <v>0</v>
      </c>
      <c r="AN133" s="119">
        <f t="shared" si="12"/>
        <v>19000</v>
      </c>
      <c r="AO133" s="118">
        <f t="shared" si="13"/>
        <v>0</v>
      </c>
      <c r="AP133" s="121">
        <f t="shared" si="14"/>
        <v>0</v>
      </c>
      <c r="AQ133" s="122"/>
      <c r="AR133" s="119"/>
    </row>
    <row r="134" ht="22.5" customHeight="1">
      <c r="A134" s="89">
        <v>46231.0</v>
      </c>
      <c r="B134" s="90">
        <v>0.4486111111111111</v>
      </c>
      <c r="C134" s="91" t="s">
        <v>1763</v>
      </c>
      <c r="D134" s="129" t="str">
        <f t="array" ref="D134">XLOOKUP(C134,'DS ST'!A:A,'DS ST'!B:B)</f>
        <v>VHT</v>
      </c>
      <c r="E134" s="94" t="str">
        <f t="array" ref="E134">XLOOKUP($F134,'GIÁ'!$A:$A,'GIÁ'!$E:$E)</f>
        <v>MÁT</v>
      </c>
      <c r="F134" s="94">
        <v>8.938562884368E12</v>
      </c>
      <c r="G134" s="95" t="s">
        <v>3222</v>
      </c>
      <c r="H134" s="95" t="s">
        <v>57</v>
      </c>
      <c r="I134" s="96">
        <v>1.0</v>
      </c>
      <c r="J134" s="96">
        <v>0.0</v>
      </c>
      <c r="K134" s="98">
        <f t="shared" si="4"/>
        <v>1</v>
      </c>
      <c r="L134" s="99" t="s">
        <v>3701</v>
      </c>
      <c r="M134" s="100" t="s">
        <v>3702</v>
      </c>
      <c r="N134" s="101" t="s">
        <v>3703</v>
      </c>
      <c r="O134" s="128"/>
      <c r="P134" s="100">
        <v>1.0</v>
      </c>
      <c r="Q134" s="103">
        <f t="shared" si="5"/>
        <v>0</v>
      </c>
      <c r="R134" s="104" t="s">
        <v>3705</v>
      </c>
      <c r="S134" s="105"/>
      <c r="T134" s="106"/>
      <c r="U134" s="107"/>
      <c r="V134" s="108" t="s">
        <v>756</v>
      </c>
      <c r="W134" s="109" t="s">
        <v>1908</v>
      </c>
      <c r="X134" s="110" t="str">
        <f t="shared" si="6"/>
        <v/>
      </c>
      <c r="Y134" s="110" t="str">
        <f t="shared" si="7"/>
        <v>Siêu thị</v>
      </c>
      <c r="Z134" s="139" t="str">
        <f t="shared" si="22"/>
        <v/>
      </c>
      <c r="AA134" s="109" t="s">
        <v>802</v>
      </c>
      <c r="AB134" s="140"/>
      <c r="AC134" s="141"/>
      <c r="AD134" s="113"/>
      <c r="AE134" s="127"/>
      <c r="AF134" s="113"/>
      <c r="AG134" s="114" t="str">
        <f t="array" ref="AG134">XLOOKUP(F134,'CLV2'!A:A,'CLV2'!E:E)</f>
        <v>2.BAKERY</v>
      </c>
      <c r="AH134" s="115" t="str">
        <f t="array" ref="AH134">XLOOKUP(F134,'CLV2'!A:A,'CLV2'!F:F)</f>
        <v>3.CAKES</v>
      </c>
      <c r="AI134" s="115" t="str">
        <f t="shared" si="8"/>
        <v>Pack</v>
      </c>
      <c r="AJ134" s="116">
        <f t="shared" si="9"/>
        <v>1</v>
      </c>
      <c r="AK134" s="117" t="str">
        <f t="array" ref="AK134">XLOOKUP(F134,'GIÁ'!A:A,'GIÁ'!D:D)</f>
        <v>14500.00</v>
      </c>
      <c r="AL134" s="118">
        <f t="shared" si="10"/>
        <v>14500</v>
      </c>
      <c r="AM134" s="118">
        <f t="shared" si="11"/>
        <v>0</v>
      </c>
      <c r="AN134" s="119">
        <f t="shared" si="12"/>
        <v>14500</v>
      </c>
      <c r="AO134" s="118">
        <f t="shared" si="13"/>
        <v>0</v>
      </c>
      <c r="AP134" s="121">
        <f t="shared" si="14"/>
        <v>0</v>
      </c>
      <c r="AQ134" s="122"/>
      <c r="AR134" s="119"/>
    </row>
    <row r="135" ht="22.5" customHeight="1">
      <c r="A135" s="89">
        <v>46231.0</v>
      </c>
      <c r="B135" s="90">
        <v>0.4486111111111111</v>
      </c>
      <c r="C135" s="91" t="s">
        <v>1763</v>
      </c>
      <c r="D135" s="129" t="str">
        <f t="array" ref="D135">XLOOKUP(C135,'DS ST'!A:A,'DS ST'!B:B)</f>
        <v>VHT</v>
      </c>
      <c r="E135" s="94" t="str">
        <f t="array" ref="E135">XLOOKUP($F135,'GIÁ'!$A:$A,'GIÁ'!$E:$E)</f>
        <v>MÁT</v>
      </c>
      <c r="F135" s="94">
        <v>4.014500028859E12</v>
      </c>
      <c r="G135" s="95" t="s">
        <v>1209</v>
      </c>
      <c r="H135" s="95" t="s">
        <v>224</v>
      </c>
      <c r="I135" s="96">
        <v>8.0</v>
      </c>
      <c r="J135" s="96">
        <v>0.0</v>
      </c>
      <c r="K135" s="98">
        <f t="shared" si="4"/>
        <v>8</v>
      </c>
      <c r="L135" s="99" t="s">
        <v>3701</v>
      </c>
      <c r="M135" s="100" t="s">
        <v>3706</v>
      </c>
      <c r="N135" s="101" t="s">
        <v>3707</v>
      </c>
      <c r="O135" s="128"/>
      <c r="P135" s="100"/>
      <c r="Q135" s="103">
        <f t="shared" si="5"/>
        <v>8</v>
      </c>
      <c r="R135" s="104"/>
      <c r="S135" s="105"/>
      <c r="T135" s="106"/>
      <c r="U135" s="107" t="s">
        <v>3708</v>
      </c>
      <c r="V135" s="108" t="s">
        <v>756</v>
      </c>
      <c r="W135" s="109" t="s">
        <v>2842</v>
      </c>
      <c r="X135" s="110" t="str">
        <f t="shared" si="6"/>
        <v/>
      </c>
      <c r="Y135" s="110" t="str">
        <f t="shared" si="7"/>
        <v/>
      </c>
      <c r="Z135" s="139" t="str">
        <f t="shared" si="22"/>
        <v>Kho đông mát</v>
      </c>
      <c r="AA135" s="109" t="s">
        <v>802</v>
      </c>
      <c r="AB135" s="140"/>
      <c r="AC135" s="141"/>
      <c r="AD135" s="113"/>
      <c r="AE135" s="127"/>
      <c r="AF135" s="113"/>
      <c r="AG135" s="114" t="str">
        <f t="array" ref="AG135">XLOOKUP(F135,'CLV2'!A:A,'CLV2'!E:E)</f>
        <v>2.DAIRY</v>
      </c>
      <c r="AH135" s="115" t="str">
        <f t="array" ref="AH135">XLOOKUP(F135,'CLV2'!A:A,'CLV2'!F:F)</f>
        <v>3.BUTTER AND CHEESE</v>
      </c>
      <c r="AI135" s="115" t="str">
        <f t="shared" si="8"/>
        <v>Pack</v>
      </c>
      <c r="AJ135" s="116">
        <f t="shared" si="9"/>
        <v>1</v>
      </c>
      <c r="AK135" s="117" t="str">
        <f t="array" ref="AK135">XLOOKUP(F135,'GIÁ'!A:A,'GIÁ'!D:D)</f>
        <v>45316.91</v>
      </c>
      <c r="AL135" s="118">
        <f t="shared" si="10"/>
        <v>362535.28</v>
      </c>
      <c r="AM135" s="118">
        <f t="shared" si="11"/>
        <v>0</v>
      </c>
      <c r="AN135" s="119">
        <f t="shared" si="12"/>
        <v>0</v>
      </c>
      <c r="AO135" s="118">
        <f t="shared" si="13"/>
        <v>362535.28</v>
      </c>
      <c r="AP135" s="121">
        <f t="shared" si="14"/>
        <v>0</v>
      </c>
      <c r="AQ135" s="122"/>
      <c r="AR135" s="119"/>
    </row>
    <row r="136" ht="22.5" customHeight="1">
      <c r="A136" s="89">
        <v>46231.0</v>
      </c>
      <c r="B136" s="90">
        <v>0.4486111111111111</v>
      </c>
      <c r="C136" s="91" t="s">
        <v>1763</v>
      </c>
      <c r="D136" s="129" t="str">
        <f t="array" ref="D136">XLOOKUP(C136,'DS ST'!A:A,'DS ST'!B:B)</f>
        <v>VHT</v>
      </c>
      <c r="E136" s="94" t="str">
        <f t="array" ref="E136">XLOOKUP($F136,'GIÁ'!$A:$A,'GIÁ'!$E:$E)</f>
        <v>MÁT</v>
      </c>
      <c r="F136" s="94">
        <v>8.934673605823E12</v>
      </c>
      <c r="G136" s="95" t="s">
        <v>1689</v>
      </c>
      <c r="H136" s="95" t="s">
        <v>57</v>
      </c>
      <c r="I136" s="96">
        <v>96.0</v>
      </c>
      <c r="J136" s="96">
        <v>0.0</v>
      </c>
      <c r="K136" s="98">
        <f t="shared" si="4"/>
        <v>96</v>
      </c>
      <c r="L136" s="99" t="s">
        <v>3701</v>
      </c>
      <c r="M136" s="100" t="s">
        <v>3709</v>
      </c>
      <c r="N136" s="101" t="s">
        <v>3710</v>
      </c>
      <c r="O136" s="128"/>
      <c r="P136" s="100">
        <v>96.0</v>
      </c>
      <c r="Q136" s="103">
        <f t="shared" si="5"/>
        <v>0</v>
      </c>
      <c r="R136" s="104" t="s">
        <v>3711</v>
      </c>
      <c r="S136" s="105"/>
      <c r="T136" s="106"/>
      <c r="U136" s="107"/>
      <c r="V136" s="108" t="s">
        <v>756</v>
      </c>
      <c r="W136" s="109" t="s">
        <v>1908</v>
      </c>
      <c r="X136" s="110" t="str">
        <f t="shared" si="6"/>
        <v/>
      </c>
      <c r="Y136" s="110" t="str">
        <f t="shared" si="7"/>
        <v>Siêu thị</v>
      </c>
      <c r="Z136" s="139" t="str">
        <f t="shared" si="22"/>
        <v/>
      </c>
      <c r="AA136" s="109" t="s">
        <v>802</v>
      </c>
      <c r="AB136" s="140"/>
      <c r="AC136" s="141"/>
      <c r="AD136" s="113"/>
      <c r="AE136" s="127"/>
      <c r="AF136" s="113"/>
      <c r="AG136" s="114" t="str">
        <f t="array" ref="AG136">XLOOKUP(F136,'CLV2'!A:A,'CLV2'!E:E)</f>
        <v>2.DAIRY</v>
      </c>
      <c r="AH136" s="115" t="str">
        <f t="array" ref="AH136">XLOOKUP(F136,'CLV2'!A:A,'CLV2'!F:F)</f>
        <v>3.YOGURT</v>
      </c>
      <c r="AI136" s="115" t="str">
        <f t="shared" si="8"/>
        <v>Pack</v>
      </c>
      <c r="AJ136" s="116">
        <f t="shared" si="9"/>
        <v>1</v>
      </c>
      <c r="AK136" s="117" t="str">
        <f t="array" ref="AK136">XLOOKUP(F136,'GIÁ'!A:A,'GIÁ'!D:D)</f>
        <v>5402.30</v>
      </c>
      <c r="AL136" s="118">
        <f t="shared" si="10"/>
        <v>518620.8</v>
      </c>
      <c r="AM136" s="118">
        <f t="shared" si="11"/>
        <v>0</v>
      </c>
      <c r="AN136" s="119">
        <f t="shared" si="12"/>
        <v>518620.8</v>
      </c>
      <c r="AO136" s="118">
        <f t="shared" si="13"/>
        <v>0</v>
      </c>
      <c r="AP136" s="121">
        <f t="shared" si="14"/>
        <v>0</v>
      </c>
      <c r="AQ136" s="122"/>
      <c r="AR136" s="119"/>
    </row>
    <row r="137" ht="22.5" customHeight="1">
      <c r="A137" s="89">
        <v>46231.0</v>
      </c>
      <c r="B137" s="90">
        <v>0.4486111111111111</v>
      </c>
      <c r="C137" s="91" t="s">
        <v>1763</v>
      </c>
      <c r="D137" s="129" t="str">
        <f t="array" ref="D137">XLOOKUP(C137,'DS ST'!A:A,'DS ST'!B:B)</f>
        <v>VHT</v>
      </c>
      <c r="E137" s="94" t="str">
        <f t="array" ref="E137">XLOOKUP($F137,'GIÁ'!$A:$A,'GIÁ'!$E:$E)</f>
        <v>MÁT</v>
      </c>
      <c r="F137" s="94">
        <v>8.934673303521E12</v>
      </c>
      <c r="G137" s="95" t="s">
        <v>1610</v>
      </c>
      <c r="H137" s="95" t="s">
        <v>1197</v>
      </c>
      <c r="I137" s="96">
        <v>6.0</v>
      </c>
      <c r="J137" s="96">
        <v>0.0</v>
      </c>
      <c r="K137" s="98">
        <f t="shared" si="4"/>
        <v>6</v>
      </c>
      <c r="L137" s="99" t="s">
        <v>3701</v>
      </c>
      <c r="M137" s="100" t="s">
        <v>3709</v>
      </c>
      <c r="N137" s="101" t="s">
        <v>3710</v>
      </c>
      <c r="O137" s="128"/>
      <c r="P137" s="145">
        <v>6.0</v>
      </c>
      <c r="Q137" s="103">
        <f t="shared" si="5"/>
        <v>0</v>
      </c>
      <c r="R137" s="104" t="s">
        <v>3711</v>
      </c>
      <c r="S137" s="105"/>
      <c r="T137" s="106"/>
      <c r="U137" s="107"/>
      <c r="V137" s="108" t="s">
        <v>756</v>
      </c>
      <c r="W137" s="109" t="s">
        <v>1908</v>
      </c>
      <c r="X137" s="110" t="str">
        <f t="shared" si="6"/>
        <v/>
      </c>
      <c r="Y137" s="110" t="str">
        <f t="shared" si="7"/>
        <v>Siêu thị</v>
      </c>
      <c r="Z137" s="139" t="str">
        <f t="shared" si="22"/>
        <v/>
      </c>
      <c r="AA137" s="109" t="s">
        <v>802</v>
      </c>
      <c r="AB137" s="140"/>
      <c r="AC137" s="141"/>
      <c r="AD137" s="113"/>
      <c r="AE137" s="127"/>
      <c r="AF137" s="113"/>
      <c r="AG137" s="114" t="str">
        <f t="array" ref="AG137">XLOOKUP(F137,'CLV2'!A:A,'CLV2'!E:E)</f>
        <v>2.DAIRY</v>
      </c>
      <c r="AH137" s="115" t="str">
        <f t="array" ref="AH137">XLOOKUP(F137,'CLV2'!A:A,'CLV2'!F:F)</f>
        <v>3.DRINKING YOGURT</v>
      </c>
      <c r="AI137" s="115" t="str">
        <f t="shared" si="8"/>
        <v>Pack</v>
      </c>
      <c r="AJ137" s="116">
        <f t="shared" si="9"/>
        <v>1</v>
      </c>
      <c r="AK137" s="117" t="str">
        <f t="array" ref="AK137">XLOOKUP(F137,'GIÁ'!A:A,'GIÁ'!D:D)</f>
        <v>25770.04</v>
      </c>
      <c r="AL137" s="118">
        <f t="shared" si="10"/>
        <v>154620.24</v>
      </c>
      <c r="AM137" s="118">
        <f t="shared" si="11"/>
        <v>0</v>
      </c>
      <c r="AN137" s="119">
        <f t="shared" si="12"/>
        <v>154620.24</v>
      </c>
      <c r="AO137" s="118">
        <f t="shared" si="13"/>
        <v>0</v>
      </c>
      <c r="AP137" s="121">
        <f t="shared" si="14"/>
        <v>0</v>
      </c>
      <c r="AQ137" s="122"/>
      <c r="AR137" s="119"/>
    </row>
    <row r="138" ht="22.5" customHeight="1">
      <c r="A138" s="89">
        <v>46231.0</v>
      </c>
      <c r="B138" s="90">
        <v>0.4486111111111111</v>
      </c>
      <c r="C138" s="91" t="s">
        <v>1763</v>
      </c>
      <c r="D138" s="129" t="str">
        <f t="array" ref="D138">XLOOKUP(C138,'DS ST'!A:A,'DS ST'!B:B)</f>
        <v>VHT</v>
      </c>
      <c r="E138" s="94" t="str">
        <f t="array" ref="E138">XLOOKUP($F138,'GIÁ'!$A:$A,'GIÁ'!$E:$E)</f>
        <v>MÁT</v>
      </c>
      <c r="F138" s="94">
        <v>8.935101608409E12</v>
      </c>
      <c r="G138" s="95" t="s">
        <v>1897</v>
      </c>
      <c r="H138" s="95" t="s">
        <v>224</v>
      </c>
      <c r="I138" s="96">
        <v>10.0</v>
      </c>
      <c r="J138" s="96">
        <v>0.0</v>
      </c>
      <c r="K138" s="98">
        <f t="shared" si="4"/>
        <v>10</v>
      </c>
      <c r="L138" s="99" t="s">
        <v>3701</v>
      </c>
      <c r="M138" s="100" t="s">
        <v>3712</v>
      </c>
      <c r="N138" s="101" t="s">
        <v>3713</v>
      </c>
      <c r="O138" s="128"/>
      <c r="P138" s="100">
        <v>10.0</v>
      </c>
      <c r="Q138" s="103">
        <f t="shared" si="5"/>
        <v>0</v>
      </c>
      <c r="R138" s="104" t="s">
        <v>3704</v>
      </c>
      <c r="S138" s="105"/>
      <c r="T138" s="106"/>
      <c r="U138" s="107"/>
      <c r="V138" s="108" t="s">
        <v>756</v>
      </c>
      <c r="W138" s="109" t="s">
        <v>1908</v>
      </c>
      <c r="X138" s="110" t="str">
        <f t="shared" si="6"/>
        <v/>
      </c>
      <c r="Y138" s="110" t="str">
        <f t="shared" si="7"/>
        <v>Siêu thị</v>
      </c>
      <c r="Z138" s="139" t="str">
        <f t="shared" si="22"/>
        <v/>
      </c>
      <c r="AA138" s="109" t="s">
        <v>802</v>
      </c>
      <c r="AB138" s="140"/>
      <c r="AC138" s="141"/>
      <c r="AD138" s="113"/>
      <c r="AE138" s="127"/>
      <c r="AF138" s="113"/>
      <c r="AG138" s="114" t="str">
        <f t="array" ref="AG138">XLOOKUP(F138,'CLV2'!A:A,'CLV2'!E:E)</f>
        <v>2.CHILLED FOODS</v>
      </c>
      <c r="AH138" s="115" t="str">
        <f t="array" ref="AH138">XLOOKUP(F138,'CLV2'!A:A,'CLV2'!F:F)</f>
        <v>3.OTHER CHILLED PRODUCTS</v>
      </c>
      <c r="AI138" s="115" t="str">
        <f t="shared" si="8"/>
        <v>Pack</v>
      </c>
      <c r="AJ138" s="116">
        <f t="shared" si="9"/>
        <v>1</v>
      </c>
      <c r="AK138" s="117" t="str">
        <f t="array" ref="AK138">XLOOKUP(F138,'GIÁ'!A:A,'GIÁ'!D:D)</f>
        <v>8136.22</v>
      </c>
      <c r="AL138" s="118">
        <f t="shared" si="10"/>
        <v>81362.2</v>
      </c>
      <c r="AM138" s="118">
        <f t="shared" si="11"/>
        <v>0</v>
      </c>
      <c r="AN138" s="119">
        <f t="shared" si="12"/>
        <v>81362.2</v>
      </c>
      <c r="AO138" s="118">
        <f t="shared" si="13"/>
        <v>0</v>
      </c>
      <c r="AP138" s="121">
        <f t="shared" si="14"/>
        <v>0</v>
      </c>
      <c r="AQ138" s="122"/>
      <c r="AR138" s="119"/>
    </row>
    <row r="139" ht="22.5" customHeight="1">
      <c r="A139" s="89">
        <v>46231.0</v>
      </c>
      <c r="B139" s="90">
        <v>0.4486111111111111</v>
      </c>
      <c r="C139" s="91" t="s">
        <v>1763</v>
      </c>
      <c r="D139" s="129" t="str">
        <f t="array" ref="D139">XLOOKUP(C139,'DS ST'!A:A,'DS ST'!B:B)</f>
        <v>VHT</v>
      </c>
      <c r="E139" s="94" t="str">
        <f t="array" ref="E139">XLOOKUP($F139,'GIÁ'!$A:$A,'GIÁ'!$E:$E)</f>
        <v>MÁT</v>
      </c>
      <c r="F139" s="94">
        <v>8.850329101863E12</v>
      </c>
      <c r="G139" s="95" t="s">
        <v>1434</v>
      </c>
      <c r="H139" s="95" t="s">
        <v>57</v>
      </c>
      <c r="I139" s="96">
        <v>2.0</v>
      </c>
      <c r="J139" s="96">
        <v>0.0</v>
      </c>
      <c r="K139" s="98">
        <f t="shared" si="4"/>
        <v>2</v>
      </c>
      <c r="L139" s="99" t="s">
        <v>3701</v>
      </c>
      <c r="M139" s="100" t="s">
        <v>3712</v>
      </c>
      <c r="N139" s="101" t="s">
        <v>3713</v>
      </c>
      <c r="O139" s="128"/>
      <c r="P139" s="100">
        <v>2.0</v>
      </c>
      <c r="Q139" s="103">
        <f t="shared" si="5"/>
        <v>0</v>
      </c>
      <c r="R139" s="104" t="s">
        <v>3714</v>
      </c>
      <c r="S139" s="105"/>
      <c r="T139" s="106"/>
      <c r="U139" s="107"/>
      <c r="V139" s="108" t="s">
        <v>756</v>
      </c>
      <c r="W139" s="109" t="s">
        <v>1908</v>
      </c>
      <c r="X139" s="110" t="str">
        <f t="shared" si="6"/>
        <v/>
      </c>
      <c r="Y139" s="110" t="str">
        <f t="shared" si="7"/>
        <v>Siêu thị</v>
      </c>
      <c r="Z139" s="139" t="str">
        <f t="shared" si="22"/>
        <v/>
      </c>
      <c r="AA139" s="109" t="s">
        <v>802</v>
      </c>
      <c r="AB139" s="140"/>
      <c r="AC139" s="141"/>
      <c r="AD139" s="113"/>
      <c r="AE139" s="127"/>
      <c r="AF139" s="113"/>
      <c r="AG139" s="114" t="str">
        <f t="array" ref="AG139">XLOOKUP(F139,'CLV2'!A:A,'CLV2'!E:E)</f>
        <v>2.DAIRY</v>
      </c>
      <c r="AH139" s="115" t="str">
        <f t="array" ref="AH139">XLOOKUP(F139,'CLV2'!A:A,'CLV2'!F:F)</f>
        <v>3.FRESH MILK</v>
      </c>
      <c r="AI139" s="115" t="str">
        <f t="shared" si="8"/>
        <v>Pack</v>
      </c>
      <c r="AJ139" s="116">
        <f t="shared" si="9"/>
        <v>1</v>
      </c>
      <c r="AK139" s="117" t="str">
        <f t="array" ref="AK139">XLOOKUP(F139,'GIÁ'!A:A,'GIÁ'!D:D)</f>
        <v>18765.30</v>
      </c>
      <c r="AL139" s="118">
        <f t="shared" si="10"/>
        <v>37530.6</v>
      </c>
      <c r="AM139" s="118">
        <f t="shared" si="11"/>
        <v>0</v>
      </c>
      <c r="AN139" s="119">
        <f t="shared" si="12"/>
        <v>37530.6</v>
      </c>
      <c r="AO139" s="118">
        <f t="shared" si="13"/>
        <v>0</v>
      </c>
      <c r="AP139" s="121">
        <f t="shared" si="14"/>
        <v>0</v>
      </c>
      <c r="AQ139" s="122"/>
      <c r="AR139" s="119"/>
    </row>
    <row r="140" ht="22.5" customHeight="1">
      <c r="A140" s="89">
        <v>46231.0</v>
      </c>
      <c r="B140" s="90">
        <v>0.4486111111111111</v>
      </c>
      <c r="C140" s="91" t="s">
        <v>1763</v>
      </c>
      <c r="D140" s="129" t="str">
        <f t="array" ref="D140">XLOOKUP(C140,'DS ST'!A:A,'DS ST'!B:B)</f>
        <v>VHT</v>
      </c>
      <c r="E140" s="94" t="str">
        <f t="array" ref="E140">XLOOKUP($F140,'GIÁ'!$A:$A,'GIÁ'!$E:$E)</f>
        <v>MÁT</v>
      </c>
      <c r="F140" s="94">
        <v>10216.0</v>
      </c>
      <c r="G140" s="95" t="s">
        <v>81</v>
      </c>
      <c r="H140" s="95" t="s">
        <v>57</v>
      </c>
      <c r="I140" s="96">
        <v>2.0</v>
      </c>
      <c r="J140" s="96">
        <v>0.0</v>
      </c>
      <c r="K140" s="98">
        <f t="shared" si="4"/>
        <v>2</v>
      </c>
      <c r="L140" s="99" t="s">
        <v>3701</v>
      </c>
      <c r="M140" s="100" t="s">
        <v>3712</v>
      </c>
      <c r="N140" s="101" t="s">
        <v>3713</v>
      </c>
      <c r="O140" s="128"/>
      <c r="P140" s="100">
        <v>2.0</v>
      </c>
      <c r="Q140" s="103">
        <f t="shared" si="5"/>
        <v>0</v>
      </c>
      <c r="R140" s="104" t="s">
        <v>3704</v>
      </c>
      <c r="S140" s="105"/>
      <c r="T140" s="106"/>
      <c r="U140" s="107"/>
      <c r="V140" s="108" t="s">
        <v>756</v>
      </c>
      <c r="W140" s="109" t="s">
        <v>1908</v>
      </c>
      <c r="X140" s="110" t="str">
        <f t="shared" si="6"/>
        <v/>
      </c>
      <c r="Y140" s="110" t="str">
        <f t="shared" si="7"/>
        <v>Siêu thị</v>
      </c>
      <c r="Z140" s="139" t="str">
        <f t="shared" si="22"/>
        <v/>
      </c>
      <c r="AA140" s="109" t="s">
        <v>802</v>
      </c>
      <c r="AB140" s="140"/>
      <c r="AC140" s="141"/>
      <c r="AD140" s="113"/>
      <c r="AE140" s="127"/>
      <c r="AF140" s="113"/>
      <c r="AG140" s="114" t="str">
        <f t="array" ref="AG140">XLOOKUP(F140,'CLV2'!A:A,'CLV2'!E:E)</f>
        <v>2.VEGETABLES</v>
      </c>
      <c r="AH140" s="115" t="str">
        <f t="array" ref="AH140">XLOOKUP(F140,'CLV2'!A:A,'CLV2'!F:F)</f>
        <v>3.MUSHROOM</v>
      </c>
      <c r="AI140" s="115" t="str">
        <f t="shared" si="8"/>
        <v>Pack</v>
      </c>
      <c r="AJ140" s="116">
        <f t="shared" si="9"/>
        <v>1</v>
      </c>
      <c r="AK140" s="117" t="str">
        <f t="array" ref="AK140">XLOOKUP(F140,'GIÁ'!A:A,'GIÁ'!D:D)</f>
        <v>41977.50</v>
      </c>
      <c r="AL140" s="118">
        <f t="shared" si="10"/>
        <v>83955</v>
      </c>
      <c r="AM140" s="118">
        <f t="shared" si="11"/>
        <v>0</v>
      </c>
      <c r="AN140" s="119">
        <f t="shared" si="12"/>
        <v>83955</v>
      </c>
      <c r="AO140" s="118">
        <f t="shared" si="13"/>
        <v>0</v>
      </c>
      <c r="AP140" s="121">
        <f t="shared" si="14"/>
        <v>0</v>
      </c>
      <c r="AQ140" s="122"/>
      <c r="AR140" s="119"/>
    </row>
    <row r="141" ht="22.5" customHeight="1">
      <c r="A141" s="89">
        <v>46231.0</v>
      </c>
      <c r="B141" s="90">
        <v>0.4486111111111111</v>
      </c>
      <c r="C141" s="91" t="s">
        <v>1763</v>
      </c>
      <c r="D141" s="129" t="str">
        <f t="array" ref="D141">XLOOKUP(C141,'DS ST'!A:A,'DS ST'!B:B)</f>
        <v>VHT</v>
      </c>
      <c r="E141" s="94" t="str">
        <f t="array" ref="E141">XLOOKUP($F141,'GIÁ'!$A:$A,'GIÁ'!$E:$E)</f>
        <v>MÁT</v>
      </c>
      <c r="F141" s="94">
        <v>8.935007110921E12</v>
      </c>
      <c r="G141" s="95" t="s">
        <v>1795</v>
      </c>
      <c r="H141" s="95" t="s">
        <v>1145</v>
      </c>
      <c r="I141" s="96">
        <v>2.0</v>
      </c>
      <c r="J141" s="96">
        <v>0.0</v>
      </c>
      <c r="K141" s="98">
        <f t="shared" si="4"/>
        <v>2</v>
      </c>
      <c r="L141" s="99" t="s">
        <v>3701</v>
      </c>
      <c r="M141" s="100" t="s">
        <v>3715</v>
      </c>
      <c r="N141" s="101" t="s">
        <v>3716</v>
      </c>
      <c r="O141" s="128"/>
      <c r="P141" s="100">
        <v>2.0</v>
      </c>
      <c r="Q141" s="103">
        <f t="shared" si="5"/>
        <v>0</v>
      </c>
      <c r="R141" s="104" t="s">
        <v>3705</v>
      </c>
      <c r="S141" s="105"/>
      <c r="T141" s="106"/>
      <c r="U141" s="107"/>
      <c r="V141" s="108" t="s">
        <v>756</v>
      </c>
      <c r="W141" s="109" t="s">
        <v>1908</v>
      </c>
      <c r="X141" s="110" t="str">
        <f t="shared" si="6"/>
        <v/>
      </c>
      <c r="Y141" s="110" t="str">
        <f t="shared" si="7"/>
        <v>Siêu thị</v>
      </c>
      <c r="Z141" s="139" t="str">
        <f t="shared" si="22"/>
        <v/>
      </c>
      <c r="AA141" s="109" t="s">
        <v>802</v>
      </c>
      <c r="AB141" s="140"/>
      <c r="AC141" s="108"/>
      <c r="AD141" s="113"/>
      <c r="AE141" s="127"/>
      <c r="AF141" s="113"/>
      <c r="AG141" s="114" t="str">
        <f t="array" ref="AG141">XLOOKUP(F141,'CLV2'!A:A,'CLV2'!E:E)</f>
        <v>2.DAIRY</v>
      </c>
      <c r="AH141" s="115" t="str">
        <f t="array" ref="AH141">XLOOKUP(F141,'CLV2'!A:A,'CLV2'!F:F)</f>
        <v>3.FRESH MILK</v>
      </c>
      <c r="AI141" s="115" t="str">
        <f t="shared" si="8"/>
        <v>Pack</v>
      </c>
      <c r="AJ141" s="116">
        <f t="shared" si="9"/>
        <v>1</v>
      </c>
      <c r="AK141" s="117" t="str">
        <f t="array" ref="AK141">XLOOKUP(F141,'GIÁ'!A:A,'GIÁ'!D:D)</f>
        <v>30226.04</v>
      </c>
      <c r="AL141" s="118">
        <f t="shared" si="10"/>
        <v>60452.08</v>
      </c>
      <c r="AM141" s="118">
        <f t="shared" si="11"/>
        <v>0</v>
      </c>
      <c r="AN141" s="119">
        <f t="shared" si="12"/>
        <v>60452.08</v>
      </c>
      <c r="AO141" s="118">
        <f t="shared" si="13"/>
        <v>0</v>
      </c>
      <c r="AP141" s="121">
        <f t="shared" si="14"/>
        <v>0</v>
      </c>
      <c r="AQ141" s="122"/>
      <c r="AR141" s="119"/>
    </row>
    <row r="142" ht="22.5" customHeight="1">
      <c r="A142" s="89">
        <v>46231.0</v>
      </c>
      <c r="B142" s="90">
        <v>0.4486111111111111</v>
      </c>
      <c r="C142" s="91" t="s">
        <v>1763</v>
      </c>
      <c r="D142" s="129" t="str">
        <f t="array" ref="D142">XLOOKUP(C142,'DS ST'!A:A,'DS ST'!B:B)</f>
        <v>VHT</v>
      </c>
      <c r="E142" s="94" t="str">
        <f t="array" ref="E142">XLOOKUP($F142,'GIÁ'!$A:$A,'GIÁ'!$E:$E)</f>
        <v>MÁT</v>
      </c>
      <c r="F142" s="94">
        <v>8.936204030906E12</v>
      </c>
      <c r="G142" s="95" t="s">
        <v>2665</v>
      </c>
      <c r="H142" s="95" t="s">
        <v>224</v>
      </c>
      <c r="I142" s="96">
        <v>1.0</v>
      </c>
      <c r="J142" s="96">
        <v>0.0</v>
      </c>
      <c r="K142" s="98">
        <f t="shared" si="4"/>
        <v>1</v>
      </c>
      <c r="L142" s="99" t="s">
        <v>3701</v>
      </c>
      <c r="M142" s="100" t="s">
        <v>3715</v>
      </c>
      <c r="N142" s="101" t="s">
        <v>3716</v>
      </c>
      <c r="O142" s="128"/>
      <c r="P142" s="100">
        <v>1.0</v>
      </c>
      <c r="Q142" s="103">
        <f t="shared" si="5"/>
        <v>0</v>
      </c>
      <c r="R142" s="104" t="s">
        <v>3717</v>
      </c>
      <c r="S142" s="105"/>
      <c r="T142" s="106"/>
      <c r="U142" s="107"/>
      <c r="V142" s="108" t="s">
        <v>756</v>
      </c>
      <c r="W142" s="109" t="s">
        <v>1908</v>
      </c>
      <c r="X142" s="110" t="str">
        <f t="shared" si="6"/>
        <v/>
      </c>
      <c r="Y142" s="110" t="str">
        <f t="shared" si="7"/>
        <v>Siêu thị</v>
      </c>
      <c r="Z142" s="139" t="str">
        <f t="shared" si="22"/>
        <v/>
      </c>
      <c r="AA142" s="109" t="s">
        <v>802</v>
      </c>
      <c r="AB142" s="140"/>
      <c r="AC142" s="141"/>
      <c r="AD142" s="113"/>
      <c r="AE142" s="127"/>
      <c r="AF142" s="113"/>
      <c r="AG142" s="114" t="str">
        <f t="array" ref="AG142">XLOOKUP(F142,'CLV2'!A:A,'CLV2'!E:E)</f>
        <v>2.VEGETABLES</v>
      </c>
      <c r="AH142" s="115" t="str">
        <f t="array" ref="AH142">XLOOKUP(F142,'CLV2'!A:A,'CLV2'!F:F)</f>
        <v>3.PROCESSED VEGGIES</v>
      </c>
      <c r="AI142" s="115" t="str">
        <f t="shared" si="8"/>
        <v>Pack</v>
      </c>
      <c r="AJ142" s="116">
        <f t="shared" si="9"/>
        <v>1</v>
      </c>
      <c r="AK142" s="117" t="str">
        <f t="array" ref="AK142">XLOOKUP(F142,'GIÁ'!A:A,'GIÁ'!D:D)</f>
        <v>15056.83</v>
      </c>
      <c r="AL142" s="118">
        <f t="shared" si="10"/>
        <v>15056.83</v>
      </c>
      <c r="AM142" s="118">
        <f t="shared" si="11"/>
        <v>0</v>
      </c>
      <c r="AN142" s="119">
        <f t="shared" si="12"/>
        <v>15056.83</v>
      </c>
      <c r="AO142" s="118">
        <f t="shared" si="13"/>
        <v>0</v>
      </c>
      <c r="AP142" s="121">
        <f t="shared" si="14"/>
        <v>0</v>
      </c>
      <c r="AQ142" s="122"/>
      <c r="AR142" s="119"/>
    </row>
    <row r="143" ht="22.5" customHeight="1">
      <c r="A143" s="89">
        <v>46231.0</v>
      </c>
      <c r="B143" s="90">
        <v>0.4486111111111111</v>
      </c>
      <c r="C143" s="91" t="s">
        <v>1763</v>
      </c>
      <c r="D143" s="92" t="str">
        <f t="array" ref="D143">XLOOKUP(C143,'DS ST'!A:A,'DS ST'!B:B)</f>
        <v>VHT</v>
      </c>
      <c r="E143" s="94" t="str">
        <f t="array" ref="E143">XLOOKUP($F143,'GIÁ'!$A:$A,'GIÁ'!$E:$E)</f>
        <v>MÁT</v>
      </c>
      <c r="F143" s="94">
        <v>8.936049693908E12</v>
      </c>
      <c r="G143" s="95" t="s">
        <v>2244</v>
      </c>
      <c r="H143" s="95" t="s">
        <v>57</v>
      </c>
      <c r="I143" s="96">
        <v>7.0</v>
      </c>
      <c r="J143" s="96">
        <v>0.0</v>
      </c>
      <c r="K143" s="98">
        <f t="shared" si="4"/>
        <v>7</v>
      </c>
      <c r="L143" s="99" t="s">
        <v>3701</v>
      </c>
      <c r="M143" s="100" t="s">
        <v>3715</v>
      </c>
      <c r="N143" s="101" t="s">
        <v>3716</v>
      </c>
      <c r="O143" s="128"/>
      <c r="P143" s="100">
        <v>6.0</v>
      </c>
      <c r="Q143" s="103">
        <f t="shared" si="5"/>
        <v>1</v>
      </c>
      <c r="R143" s="104" t="s">
        <v>3714</v>
      </c>
      <c r="S143" s="105"/>
      <c r="T143" s="106"/>
      <c r="U143" s="107"/>
      <c r="V143" s="108" t="s">
        <v>756</v>
      </c>
      <c r="W143" s="109" t="s">
        <v>1908</v>
      </c>
      <c r="X143" s="110" t="str">
        <f t="shared" si="6"/>
        <v/>
      </c>
      <c r="Y143" s="110" t="str">
        <f t="shared" si="7"/>
        <v>Siêu thị</v>
      </c>
      <c r="Z143" s="109" t="s">
        <v>797</v>
      </c>
      <c r="AA143" s="109" t="s">
        <v>802</v>
      </c>
      <c r="AB143" s="143" t="s">
        <v>3718</v>
      </c>
      <c r="AC143" s="141"/>
      <c r="AD143" s="113"/>
      <c r="AE143" s="127"/>
      <c r="AF143" s="113"/>
      <c r="AG143" s="114" t="str">
        <f t="array" ref="AG143">XLOOKUP(F143,'CLV2'!A:A,'CLV2'!E:E)</f>
        <v>2.VEGETABLES</v>
      </c>
      <c r="AH143" s="115" t="str">
        <f t="array" ref="AH143">XLOOKUP(F143,'CLV2'!A:A,'CLV2'!F:F)</f>
        <v>3.LETTUCE, SNACKABLES</v>
      </c>
      <c r="AI143" s="115" t="str">
        <f t="shared" si="8"/>
        <v>Pack</v>
      </c>
      <c r="AJ143" s="116">
        <f t="shared" si="9"/>
        <v>1</v>
      </c>
      <c r="AK143" s="117" t="str">
        <f t="array" ref="AK143">XLOOKUP(F143,'GIÁ'!A:A,'GIÁ'!D:D)</f>
        <v>20360.85</v>
      </c>
      <c r="AL143" s="118">
        <f t="shared" si="10"/>
        <v>142525.95</v>
      </c>
      <c r="AM143" s="118">
        <f t="shared" si="11"/>
        <v>0</v>
      </c>
      <c r="AN143" s="119">
        <f t="shared" si="12"/>
        <v>122165.1</v>
      </c>
      <c r="AO143" s="118">
        <f t="shared" si="13"/>
        <v>20360.85</v>
      </c>
      <c r="AP143" s="121">
        <f t="shared" si="14"/>
        <v>0</v>
      </c>
      <c r="AQ143" s="122"/>
      <c r="AR143" s="119"/>
    </row>
    <row r="144" ht="22.5" customHeight="1">
      <c r="A144" s="89">
        <v>46231.0</v>
      </c>
      <c r="B144" s="90">
        <v>0.4486111111111111</v>
      </c>
      <c r="C144" s="91" t="s">
        <v>1763</v>
      </c>
      <c r="D144" s="92" t="str">
        <f t="array" ref="D144">XLOOKUP(C144,'DS ST'!A:A,'DS ST'!B:B)</f>
        <v>VHT</v>
      </c>
      <c r="E144" s="94" t="str">
        <f t="array" ref="E144">XLOOKUP($F144,'GIÁ'!$A:$A,'GIÁ'!$E:$E)</f>
        <v>MÁT</v>
      </c>
      <c r="F144" s="94">
        <v>8.935007117104E12</v>
      </c>
      <c r="G144" s="95" t="s">
        <v>1803</v>
      </c>
      <c r="H144" s="95" t="s">
        <v>1145</v>
      </c>
      <c r="I144" s="96">
        <v>2.0</v>
      </c>
      <c r="J144" s="96">
        <v>1.0</v>
      </c>
      <c r="K144" s="98">
        <f t="shared" si="4"/>
        <v>1</v>
      </c>
      <c r="L144" s="99" t="s">
        <v>3701</v>
      </c>
      <c r="M144" s="100" t="s">
        <v>3719</v>
      </c>
      <c r="N144" s="101" t="s">
        <v>3720</v>
      </c>
      <c r="O144" s="128"/>
      <c r="P144" s="100"/>
      <c r="Q144" s="103">
        <f t="shared" si="5"/>
        <v>1</v>
      </c>
      <c r="R144" s="104"/>
      <c r="S144" s="105"/>
      <c r="T144" s="106"/>
      <c r="U144" s="107"/>
      <c r="V144" s="108" t="s">
        <v>756</v>
      </c>
      <c r="W144" s="109" t="s">
        <v>1312</v>
      </c>
      <c r="X144" s="110" t="str">
        <f t="shared" si="6"/>
        <v/>
      </c>
      <c r="Y144" s="110" t="str">
        <f t="shared" si="7"/>
        <v/>
      </c>
      <c r="Z144" s="109" t="s">
        <v>797</v>
      </c>
      <c r="AA144" s="109" t="s">
        <v>802</v>
      </c>
      <c r="AB144" s="143" t="s">
        <v>3718</v>
      </c>
      <c r="AC144" s="108"/>
      <c r="AD144" s="113"/>
      <c r="AE144" s="127"/>
      <c r="AF144" s="113"/>
      <c r="AG144" s="114" t="str">
        <f t="array" ref="AG144">XLOOKUP(F144,'CLV2'!A:A,'CLV2'!E:E)</f>
        <v>2.DAIRY</v>
      </c>
      <c r="AH144" s="115" t="str">
        <f t="array" ref="AH144">XLOOKUP(F144,'CLV2'!A:A,'CLV2'!F:F)</f>
        <v>3.FRESH MILK</v>
      </c>
      <c r="AI144" s="115" t="str">
        <f t="shared" si="8"/>
        <v>Pack</v>
      </c>
      <c r="AJ144" s="116">
        <f t="shared" si="9"/>
        <v>0.5</v>
      </c>
      <c r="AK144" s="117" t="str">
        <f t="array" ref="AK144">XLOOKUP(F144,'GIÁ'!A:A,'GIÁ'!D:D)</f>
        <v>53437.22</v>
      </c>
      <c r="AL144" s="118">
        <f t="shared" si="10"/>
        <v>53437.22</v>
      </c>
      <c r="AM144" s="118">
        <f t="shared" si="11"/>
        <v>0</v>
      </c>
      <c r="AN144" s="119">
        <f t="shared" si="12"/>
        <v>0</v>
      </c>
      <c r="AO144" s="118">
        <f t="shared" si="13"/>
        <v>53437.22</v>
      </c>
      <c r="AP144" s="121">
        <f t="shared" si="14"/>
        <v>0</v>
      </c>
      <c r="AQ144" s="122"/>
      <c r="AR144" s="119"/>
    </row>
    <row r="145" ht="22.5" customHeight="1">
      <c r="A145" s="89">
        <v>46231.0</v>
      </c>
      <c r="B145" s="90">
        <v>0.4486111111111111</v>
      </c>
      <c r="C145" s="91" t="s">
        <v>1763</v>
      </c>
      <c r="D145" s="129" t="str">
        <f t="array" ref="D145">XLOOKUP(C145,'DS ST'!A:A,'DS ST'!B:B)</f>
        <v>VHT</v>
      </c>
      <c r="E145" s="94" t="str">
        <f t="array" ref="E145">XLOOKUP($F145,'GIÁ'!$A:$A,'GIÁ'!$E:$E)</f>
        <v>MÁT</v>
      </c>
      <c r="F145" s="94">
        <v>8.934673607827E12</v>
      </c>
      <c r="G145" s="95" t="s">
        <v>1694</v>
      </c>
      <c r="H145" s="95" t="s">
        <v>57</v>
      </c>
      <c r="I145" s="96">
        <v>48.0</v>
      </c>
      <c r="J145" s="96">
        <v>0.0</v>
      </c>
      <c r="K145" s="98">
        <f t="shared" si="4"/>
        <v>48</v>
      </c>
      <c r="L145" s="99" t="s">
        <v>3701</v>
      </c>
      <c r="M145" s="100" t="s">
        <v>3721</v>
      </c>
      <c r="N145" s="101" t="s">
        <v>3722</v>
      </c>
      <c r="O145" s="128"/>
      <c r="P145" s="100">
        <v>48.0</v>
      </c>
      <c r="Q145" s="103">
        <f t="shared" si="5"/>
        <v>0</v>
      </c>
      <c r="R145" s="104" t="s">
        <v>3711</v>
      </c>
      <c r="S145" s="105"/>
      <c r="T145" s="106"/>
      <c r="U145" s="107"/>
      <c r="V145" s="108" t="s">
        <v>756</v>
      </c>
      <c r="W145" s="109" t="s">
        <v>1908</v>
      </c>
      <c r="X145" s="110" t="str">
        <f t="shared" si="6"/>
        <v/>
      </c>
      <c r="Y145" s="110" t="str">
        <f t="shared" si="7"/>
        <v>Siêu thị</v>
      </c>
      <c r="Z145" s="139" t="str">
        <f t="shared" ref="Z145:Z147" si="23">IF(N(Q145)&lt;=0,"",IF(ISNUMBER(SEARCH("Thiếu kiện",V145)),"Kho đông mát",IF(AND(N(Q145)&gt;0,N(P145)&gt;0,OR(ISNUMBER(SEARCH("Hình KDB",U145)),ISNUMBER(SEARCH("Hình tele",U145)),ISNUMBER(SEARCH("sai code",U145)),ISNUMBER(SEARCH("ST nhận",U145)))),"Kho đông mát",IF(AND(W145="DC giao thiếu",OR(ISNUMBER(SEARCH("Hình KDB",U145)),ISNUMBER(SEARCH("Hình tele",U145)),ISNUMBER(SEARCH("sai code",U145)))),"Kho đông mát",IF(W145="DC giao thiếu","Chưa xác định",IF(AND(W145="DC pick sai",OR(ISNUMBER(SEARCH("Hình KDB",U145)),ISNUMBER(SEARCH("Hình tele",U145)),ISNUMBER(SEARCH("sai code",U145)),ISNUMBER(SEARCH("ST nhận",U145)))),"Kho đông mát",IF(W145="DC pick sai","Chưa xác định",IF(AND(W145="Hao hụt",N(O145)&gt;0,OR(ISNUMBER(SEARCH("Hình KDB",U145)),ISNUMBER(SEARCH("Hình tele",U145)),ISNUMBER(SEARCH("sai code",U145)),ISNUMBER(SEARCH("ST nhận",U145)))),"Kho đông mát",IF(W145="Hao hụt","Chưa xác định",IF(OR(W145="VT giao sai điểm",W145="Không đạt nhiệt độ",W145="TX giao thiếu kiện",W145="Hàng không đạt CL"),"Kho đông mát",IF(W145="Chưa xác định","Chưa xác định",IF(N(P145)&gt;0,"Chưa xác định",""))))))))))))</f>
        <v/>
      </c>
      <c r="AA145" s="109" t="s">
        <v>802</v>
      </c>
      <c r="AB145" s="143" t="s">
        <v>3723</v>
      </c>
      <c r="AC145" s="108"/>
      <c r="AD145" s="113"/>
      <c r="AE145" s="108"/>
      <c r="AF145" s="113"/>
      <c r="AG145" s="114" t="str">
        <f t="array" ref="AG145">XLOOKUP(F145,'CLV2'!A:A,'CLV2'!E:E)</f>
        <v>2.DAIRY</v>
      </c>
      <c r="AH145" s="115" t="str">
        <f t="array" ref="AH145">XLOOKUP(F145,'CLV2'!A:A,'CLV2'!F:F)</f>
        <v>3.YOGURT</v>
      </c>
      <c r="AI145" s="115" t="str">
        <f t="shared" si="8"/>
        <v>Pack</v>
      </c>
      <c r="AJ145" s="116">
        <f t="shared" si="9"/>
        <v>1</v>
      </c>
      <c r="AK145" s="117" t="str">
        <f t="array" ref="AK145">XLOOKUP(F145,'GIÁ'!A:A,'GIÁ'!D:D)</f>
        <v>6583.16</v>
      </c>
      <c r="AL145" s="118">
        <f t="shared" si="10"/>
        <v>315991.68</v>
      </c>
      <c r="AM145" s="118">
        <f t="shared" si="11"/>
        <v>0</v>
      </c>
      <c r="AN145" s="119">
        <f t="shared" si="12"/>
        <v>315991.68</v>
      </c>
      <c r="AO145" s="118">
        <f t="shared" si="13"/>
        <v>0</v>
      </c>
      <c r="AP145" s="121">
        <f t="shared" si="14"/>
        <v>0</v>
      </c>
      <c r="AQ145" s="122"/>
      <c r="AR145" s="119"/>
    </row>
    <row r="146" ht="22.5" customHeight="1">
      <c r="A146" s="89">
        <v>46231.0</v>
      </c>
      <c r="B146" s="90">
        <v>0.4486111111111111</v>
      </c>
      <c r="C146" s="91" t="s">
        <v>1763</v>
      </c>
      <c r="D146" s="129" t="str">
        <f t="array" ref="D146">XLOOKUP(C146,'DS ST'!A:A,'DS ST'!B:B)</f>
        <v>VHT</v>
      </c>
      <c r="E146" s="94" t="str">
        <f t="array" ref="E146">XLOOKUP($F146,'GIÁ'!$A:$A,'GIÁ'!$E:$E)</f>
        <v>MÁT</v>
      </c>
      <c r="F146" s="94">
        <v>8.938503131742E12</v>
      </c>
      <c r="G146" s="95" t="s">
        <v>2855</v>
      </c>
      <c r="H146" s="95" t="s">
        <v>57</v>
      </c>
      <c r="I146" s="96">
        <v>4.0</v>
      </c>
      <c r="J146" s="96">
        <v>0.0</v>
      </c>
      <c r="K146" s="98">
        <f t="shared" si="4"/>
        <v>4</v>
      </c>
      <c r="L146" s="99" t="s">
        <v>3701</v>
      </c>
      <c r="M146" s="100" t="s">
        <v>3724</v>
      </c>
      <c r="N146" s="101" t="s">
        <v>3725</v>
      </c>
      <c r="O146" s="128"/>
      <c r="P146" s="100">
        <v>4.0</v>
      </c>
      <c r="Q146" s="103">
        <f t="shared" si="5"/>
        <v>0</v>
      </c>
      <c r="R146" s="104" t="s">
        <v>3726</v>
      </c>
      <c r="S146" s="105"/>
      <c r="T146" s="106"/>
      <c r="U146" s="107"/>
      <c r="V146" s="108" t="s">
        <v>756</v>
      </c>
      <c r="W146" s="109" t="s">
        <v>1908</v>
      </c>
      <c r="X146" s="110" t="str">
        <f t="shared" si="6"/>
        <v/>
      </c>
      <c r="Y146" s="110" t="str">
        <f t="shared" si="7"/>
        <v>Siêu thị</v>
      </c>
      <c r="Z146" s="139" t="str">
        <f t="shared" si="23"/>
        <v/>
      </c>
      <c r="AA146" s="109" t="s">
        <v>802</v>
      </c>
      <c r="AB146" s="140"/>
      <c r="AC146" s="141"/>
      <c r="AD146" s="113"/>
      <c r="AE146" s="127"/>
      <c r="AF146" s="113"/>
      <c r="AG146" s="114" t="str">
        <f t="array" ref="AG146">XLOOKUP(F146,'CLV2'!A:A,'CLV2'!E:E)</f>
        <v>2.DAIRY</v>
      </c>
      <c r="AH146" s="115" t="str">
        <f t="array" ref="AH146">XLOOKUP(F146,'CLV2'!A:A,'CLV2'!F:F)</f>
        <v>3.FRESH MILK</v>
      </c>
      <c r="AI146" s="115" t="str">
        <f t="shared" si="8"/>
        <v>Pack</v>
      </c>
      <c r="AJ146" s="116">
        <f t="shared" si="9"/>
        <v>1</v>
      </c>
      <c r="AK146" s="117" t="str">
        <f t="array" ref="AK146">XLOOKUP(F146,'GIÁ'!A:A,'GIÁ'!D:D)</f>
        <v>18900.00</v>
      </c>
      <c r="AL146" s="118">
        <f t="shared" si="10"/>
        <v>75600</v>
      </c>
      <c r="AM146" s="118">
        <f t="shared" si="11"/>
        <v>0</v>
      </c>
      <c r="AN146" s="119">
        <f t="shared" si="12"/>
        <v>75600</v>
      </c>
      <c r="AO146" s="118">
        <f t="shared" si="13"/>
        <v>0</v>
      </c>
      <c r="AP146" s="121">
        <f t="shared" si="14"/>
        <v>0</v>
      </c>
      <c r="AQ146" s="122"/>
      <c r="AR146" s="119"/>
    </row>
    <row r="147" ht="22.5" customHeight="1">
      <c r="A147" s="89">
        <v>46231.0</v>
      </c>
      <c r="B147" s="90">
        <v>0.4486111111111111</v>
      </c>
      <c r="C147" s="91" t="s">
        <v>1763</v>
      </c>
      <c r="D147" s="129" t="str">
        <f t="array" ref="D147">XLOOKUP(C147,'DS ST'!A:A,'DS ST'!B:B)</f>
        <v>VHT</v>
      </c>
      <c r="E147" s="94" t="str">
        <f t="array" ref="E147">XLOOKUP($F147,'GIÁ'!$A:$A,'GIÁ'!$E:$E)</f>
        <v>MÁT</v>
      </c>
      <c r="F147" s="94">
        <v>8.935318100062E12</v>
      </c>
      <c r="G147" s="95" t="s">
        <v>2045</v>
      </c>
      <c r="H147" s="95" t="s">
        <v>57</v>
      </c>
      <c r="I147" s="96">
        <v>8.0</v>
      </c>
      <c r="J147" s="96">
        <v>0.0</v>
      </c>
      <c r="K147" s="98">
        <f t="shared" si="4"/>
        <v>8</v>
      </c>
      <c r="L147" s="99" t="s">
        <v>3701</v>
      </c>
      <c r="M147" s="100" t="s">
        <v>3724</v>
      </c>
      <c r="N147" s="101" t="s">
        <v>3725</v>
      </c>
      <c r="O147" s="128"/>
      <c r="P147" s="100">
        <v>8.0</v>
      </c>
      <c r="Q147" s="103">
        <f t="shared" si="5"/>
        <v>0</v>
      </c>
      <c r="R147" s="104" t="s">
        <v>3705</v>
      </c>
      <c r="S147" s="105"/>
      <c r="T147" s="106"/>
      <c r="U147" s="107"/>
      <c r="V147" s="108" t="s">
        <v>756</v>
      </c>
      <c r="W147" s="109" t="s">
        <v>1908</v>
      </c>
      <c r="X147" s="110" t="str">
        <f t="shared" si="6"/>
        <v/>
      </c>
      <c r="Y147" s="110" t="str">
        <f t="shared" si="7"/>
        <v>Siêu thị</v>
      </c>
      <c r="Z147" s="139" t="str">
        <f t="shared" si="23"/>
        <v/>
      </c>
      <c r="AA147" s="109" t="s">
        <v>802</v>
      </c>
      <c r="AB147" s="140"/>
      <c r="AC147" s="141"/>
      <c r="AD147" s="113"/>
      <c r="AE147" s="127"/>
      <c r="AF147" s="113"/>
      <c r="AG147" s="114" t="str">
        <f t="array" ref="AG147">XLOOKUP(F147,'CLV2'!A:A,'CLV2'!E:E)</f>
        <v>2.DAIRY</v>
      </c>
      <c r="AH147" s="115" t="str">
        <f t="array" ref="AH147">XLOOKUP(F147,'CLV2'!A:A,'CLV2'!F:F)</f>
        <v>3.FRESH MILK</v>
      </c>
      <c r="AI147" s="115" t="str">
        <f t="shared" si="8"/>
        <v>Pack</v>
      </c>
      <c r="AJ147" s="116">
        <f t="shared" si="9"/>
        <v>1</v>
      </c>
      <c r="AK147" s="117" t="str">
        <f t="array" ref="AK147">XLOOKUP(F147,'GIÁ'!A:A,'GIÁ'!D:D)</f>
        <v>18900.00</v>
      </c>
      <c r="AL147" s="118">
        <f t="shared" si="10"/>
        <v>151200</v>
      </c>
      <c r="AM147" s="118">
        <f t="shared" si="11"/>
        <v>0</v>
      </c>
      <c r="AN147" s="119">
        <f t="shared" si="12"/>
        <v>151200</v>
      </c>
      <c r="AO147" s="118">
        <f t="shared" si="13"/>
        <v>0</v>
      </c>
      <c r="AP147" s="121">
        <f t="shared" si="14"/>
        <v>0</v>
      </c>
      <c r="AQ147" s="122"/>
      <c r="AR147" s="119"/>
    </row>
    <row r="148" ht="22.5" customHeight="1">
      <c r="A148" s="89">
        <v>46231.0</v>
      </c>
      <c r="B148" s="90">
        <v>0.4486111111111111</v>
      </c>
      <c r="C148" s="91" t="s">
        <v>1763</v>
      </c>
      <c r="D148" s="92" t="str">
        <f t="array" ref="D148">XLOOKUP(C148,'DS ST'!A:A,'DS ST'!B:B)</f>
        <v>VHT</v>
      </c>
      <c r="E148" s="94" t="str">
        <f t="array" ref="E148">XLOOKUP($F148,'GIÁ'!$A:$A,'GIÁ'!$E:$E)</f>
        <v>MÁT</v>
      </c>
      <c r="F148" s="94">
        <v>9.336243005061E12</v>
      </c>
      <c r="G148" s="95" t="s">
        <v>3268</v>
      </c>
      <c r="H148" s="95" t="s">
        <v>1145</v>
      </c>
      <c r="I148" s="96">
        <v>2.0</v>
      </c>
      <c r="J148" s="96">
        <v>0.0</v>
      </c>
      <c r="K148" s="98">
        <f t="shared" si="4"/>
        <v>2</v>
      </c>
      <c r="L148" s="99" t="s">
        <v>3701</v>
      </c>
      <c r="M148" s="100" t="s">
        <v>3727</v>
      </c>
      <c r="N148" s="101" t="s">
        <v>3728</v>
      </c>
      <c r="O148" s="128"/>
      <c r="P148" s="100"/>
      <c r="Q148" s="103">
        <f t="shared" si="5"/>
        <v>2</v>
      </c>
      <c r="R148" s="104"/>
      <c r="S148" s="105"/>
      <c r="T148" s="106"/>
      <c r="U148" s="107"/>
      <c r="V148" s="108" t="s">
        <v>756</v>
      </c>
      <c r="W148" s="109" t="s">
        <v>1312</v>
      </c>
      <c r="X148" s="110" t="str">
        <f t="shared" si="6"/>
        <v/>
      </c>
      <c r="Y148" s="110" t="str">
        <f t="shared" si="7"/>
        <v/>
      </c>
      <c r="Z148" s="109" t="s">
        <v>797</v>
      </c>
      <c r="AA148" s="109" t="s">
        <v>802</v>
      </c>
      <c r="AB148" s="143" t="s">
        <v>3718</v>
      </c>
      <c r="AC148" s="141"/>
      <c r="AD148" s="113"/>
      <c r="AE148" s="127"/>
      <c r="AF148" s="113"/>
      <c r="AG148" s="114" t="str">
        <f t="array" ref="AG148">XLOOKUP(F148,'CLV2'!A:A,'CLV2'!E:E)</f>
        <v>2.DAIRY</v>
      </c>
      <c r="AH148" s="115" t="str">
        <f t="array" ref="AH148">XLOOKUP(F148,'CLV2'!A:A,'CLV2'!F:F)</f>
        <v>3.FRESH MILK</v>
      </c>
      <c r="AI148" s="115" t="str">
        <f t="shared" si="8"/>
        <v>Pack</v>
      </c>
      <c r="AJ148" s="116">
        <f t="shared" si="9"/>
        <v>1</v>
      </c>
      <c r="AK148" s="117" t="str">
        <f t="array" ref="AK148">XLOOKUP(F148,'GIÁ'!A:A,'GIÁ'!D:D)</f>
        <v>65093.08</v>
      </c>
      <c r="AL148" s="118">
        <f t="shared" si="10"/>
        <v>130186.16</v>
      </c>
      <c r="AM148" s="118">
        <f t="shared" si="11"/>
        <v>0</v>
      </c>
      <c r="AN148" s="119">
        <f t="shared" si="12"/>
        <v>0</v>
      </c>
      <c r="AO148" s="118">
        <f t="shared" si="13"/>
        <v>130186.16</v>
      </c>
      <c r="AP148" s="121">
        <f t="shared" si="14"/>
        <v>0</v>
      </c>
      <c r="AQ148" s="122"/>
      <c r="AR148" s="119"/>
    </row>
    <row r="149" ht="22.5" customHeight="1">
      <c r="A149" s="89">
        <v>46231.0</v>
      </c>
      <c r="B149" s="90">
        <v>0.4486111111111111</v>
      </c>
      <c r="C149" s="91" t="s">
        <v>1763</v>
      </c>
      <c r="D149" s="129" t="str">
        <f t="array" ref="D149">XLOOKUP(C149,'DS ST'!A:A,'DS ST'!B:B)</f>
        <v>VHT</v>
      </c>
      <c r="E149" s="94" t="str">
        <f t="array" ref="E149">XLOOKUP($F149,'GIÁ'!$A:$A,'GIÁ'!$E:$E)</f>
        <v>MÁT</v>
      </c>
      <c r="F149" s="94">
        <v>8.934673501057E12</v>
      </c>
      <c r="G149" s="95" t="s">
        <v>3729</v>
      </c>
      <c r="H149" s="95" t="s">
        <v>57</v>
      </c>
      <c r="I149" s="96">
        <v>24.0</v>
      </c>
      <c r="J149" s="96">
        <v>0.0</v>
      </c>
      <c r="K149" s="98">
        <f t="shared" si="4"/>
        <v>24</v>
      </c>
      <c r="L149" s="99" t="s">
        <v>3701</v>
      </c>
      <c r="M149" s="100" t="s">
        <v>3727</v>
      </c>
      <c r="N149" s="101" t="s">
        <v>3728</v>
      </c>
      <c r="O149" s="128"/>
      <c r="P149" s="100"/>
      <c r="Q149" s="103">
        <f t="shared" si="5"/>
        <v>24</v>
      </c>
      <c r="R149" s="104"/>
      <c r="S149" s="105"/>
      <c r="T149" s="106"/>
      <c r="U149" s="107" t="s">
        <v>3730</v>
      </c>
      <c r="V149" s="108" t="s">
        <v>756</v>
      </c>
      <c r="W149" s="109" t="s">
        <v>2842</v>
      </c>
      <c r="X149" s="110" t="str">
        <f t="shared" si="6"/>
        <v/>
      </c>
      <c r="Y149" s="110" t="str">
        <f t="shared" si="7"/>
        <v/>
      </c>
      <c r="Z149" s="139" t="str">
        <f t="shared" ref="Z149:Z151" si="24">IF(N(Q149)&lt;=0,"",IF(ISNUMBER(SEARCH("Thiếu kiện",V149)),"Kho đông mát",IF(AND(N(Q149)&gt;0,N(P149)&gt;0,OR(ISNUMBER(SEARCH("Hình KDB",U149)),ISNUMBER(SEARCH("Hình tele",U149)),ISNUMBER(SEARCH("sai code",U149)),ISNUMBER(SEARCH("ST nhận",U149)))),"Kho đông mát",IF(AND(W149="DC giao thiếu",OR(ISNUMBER(SEARCH("Hình KDB",U149)),ISNUMBER(SEARCH("Hình tele",U149)),ISNUMBER(SEARCH("sai code",U149)))),"Kho đông mát",IF(W149="DC giao thiếu","Chưa xác định",IF(AND(W149="DC pick sai",OR(ISNUMBER(SEARCH("Hình KDB",U149)),ISNUMBER(SEARCH("Hình tele",U149)),ISNUMBER(SEARCH("sai code",U149)),ISNUMBER(SEARCH("ST nhận",U149)))),"Kho đông mát",IF(W149="DC pick sai","Chưa xác định",IF(AND(W149="Hao hụt",N(O149)&gt;0,OR(ISNUMBER(SEARCH("Hình KDB",U149)),ISNUMBER(SEARCH("Hình tele",U149)),ISNUMBER(SEARCH("sai code",U149)),ISNUMBER(SEARCH("ST nhận",U149)))),"Kho đông mát",IF(W149="Hao hụt","Chưa xác định",IF(OR(W149="VT giao sai điểm",W149="Không đạt nhiệt độ",W149="TX giao thiếu kiện",W149="Hàng không đạt CL"),"Kho đông mát",IF(W149="Chưa xác định","Chưa xác định",IF(N(P149)&gt;0,"Chưa xác định",""))))))))))))</f>
        <v>Kho đông mát</v>
      </c>
      <c r="AA149" s="109" t="s">
        <v>802</v>
      </c>
      <c r="AB149" s="140"/>
      <c r="AC149" s="141"/>
      <c r="AD149" s="113"/>
      <c r="AE149" s="127"/>
      <c r="AF149" s="113"/>
      <c r="AG149" s="114" t="str">
        <f t="array" ref="AG149">XLOOKUP(F149,'CLV2'!A:A,'CLV2'!E:E)</f>
        <v>2.DAIRY</v>
      </c>
      <c r="AH149" s="115" t="str">
        <f t="array" ref="AH149">XLOOKUP(F149,'CLV2'!A:A,'CLV2'!F:F)</f>
        <v>3.YOGURT</v>
      </c>
      <c r="AI149" s="115" t="str">
        <f t="shared" si="8"/>
        <v>Pack</v>
      </c>
      <c r="AJ149" s="116">
        <f t="shared" si="9"/>
        <v>1</v>
      </c>
      <c r="AK149" s="117" t="str">
        <f t="array" ref="AK149">XLOOKUP(F149,'GIÁ'!A:A,'GIÁ'!D:D)</f>
        <v>8385.71</v>
      </c>
      <c r="AL149" s="118">
        <f t="shared" si="10"/>
        <v>201257.04</v>
      </c>
      <c r="AM149" s="118">
        <f t="shared" si="11"/>
        <v>0</v>
      </c>
      <c r="AN149" s="119">
        <f t="shared" si="12"/>
        <v>0</v>
      </c>
      <c r="AO149" s="118">
        <f t="shared" si="13"/>
        <v>201257.04</v>
      </c>
      <c r="AP149" s="121">
        <f t="shared" si="14"/>
        <v>0</v>
      </c>
      <c r="AQ149" s="122"/>
      <c r="AR149" s="119"/>
    </row>
    <row r="150" ht="22.5" customHeight="1">
      <c r="A150" s="89">
        <v>46231.0</v>
      </c>
      <c r="B150" s="90">
        <v>0.4486111111111111</v>
      </c>
      <c r="C150" s="91" t="s">
        <v>1763</v>
      </c>
      <c r="D150" s="129" t="str">
        <f t="array" ref="D150">XLOOKUP(C150,'DS ST'!A:A,'DS ST'!B:B)</f>
        <v>VHT</v>
      </c>
      <c r="E150" s="94" t="str">
        <f t="array" ref="E150">XLOOKUP($F150,'GIÁ'!$A:$A,'GIÁ'!$E:$E)</f>
        <v>MÁT</v>
      </c>
      <c r="F150" s="94">
        <v>8.934673314572E12</v>
      </c>
      <c r="G150" s="95" t="s">
        <v>1615</v>
      </c>
      <c r="H150" s="95" t="s">
        <v>57</v>
      </c>
      <c r="I150" s="96">
        <v>10.0</v>
      </c>
      <c r="J150" s="96">
        <v>0.0</v>
      </c>
      <c r="K150" s="98">
        <f t="shared" si="4"/>
        <v>10</v>
      </c>
      <c r="L150" s="99" t="s">
        <v>3701</v>
      </c>
      <c r="M150" s="100" t="s">
        <v>3727</v>
      </c>
      <c r="N150" s="101" t="s">
        <v>3728</v>
      </c>
      <c r="O150" s="128"/>
      <c r="P150" s="100"/>
      <c r="Q150" s="103">
        <f t="shared" si="5"/>
        <v>10</v>
      </c>
      <c r="R150" s="104"/>
      <c r="S150" s="105"/>
      <c r="T150" s="106"/>
      <c r="U150" s="107" t="s">
        <v>3731</v>
      </c>
      <c r="V150" s="108" t="s">
        <v>756</v>
      </c>
      <c r="W150" s="109" t="s">
        <v>2842</v>
      </c>
      <c r="X150" s="110" t="str">
        <f t="shared" si="6"/>
        <v/>
      </c>
      <c r="Y150" s="110" t="str">
        <f t="shared" si="7"/>
        <v/>
      </c>
      <c r="Z150" s="139" t="str">
        <f t="shared" si="24"/>
        <v>Kho đông mát</v>
      </c>
      <c r="AA150" s="109" t="s">
        <v>802</v>
      </c>
      <c r="AB150" s="140"/>
      <c r="AC150" s="141"/>
      <c r="AD150" s="113"/>
      <c r="AE150" s="127"/>
      <c r="AF150" s="113"/>
      <c r="AG150" s="114" t="str">
        <f t="array" ref="AG150">XLOOKUP(F150,'CLV2'!A:A,'CLV2'!E:E)</f>
        <v>2.DAIRY</v>
      </c>
      <c r="AH150" s="115" t="str">
        <f t="array" ref="AH150">XLOOKUP(F150,'CLV2'!A:A,'CLV2'!F:F)</f>
        <v>3.DRINKING YOGURT</v>
      </c>
      <c r="AI150" s="115" t="str">
        <f t="shared" si="8"/>
        <v>Pack</v>
      </c>
      <c r="AJ150" s="116">
        <f t="shared" si="9"/>
        <v>1</v>
      </c>
      <c r="AK150" s="117" t="str">
        <f t="array" ref="AK150">XLOOKUP(F150,'GIÁ'!A:A,'GIÁ'!D:D)</f>
        <v>21498.98</v>
      </c>
      <c r="AL150" s="118">
        <f t="shared" si="10"/>
        <v>214989.8</v>
      </c>
      <c r="AM150" s="118">
        <f t="shared" si="11"/>
        <v>0</v>
      </c>
      <c r="AN150" s="119">
        <f t="shared" si="12"/>
        <v>0</v>
      </c>
      <c r="AO150" s="118">
        <f t="shared" si="13"/>
        <v>214989.8</v>
      </c>
      <c r="AP150" s="121">
        <f t="shared" si="14"/>
        <v>0</v>
      </c>
      <c r="AQ150" s="122"/>
      <c r="AR150" s="119"/>
    </row>
    <row r="151" ht="22.5" customHeight="1">
      <c r="A151" s="89">
        <v>46231.0</v>
      </c>
      <c r="B151" s="90">
        <v>0.4486111111111111</v>
      </c>
      <c r="C151" s="91" t="s">
        <v>1763</v>
      </c>
      <c r="D151" s="129" t="str">
        <f t="array" ref="D151">XLOOKUP(C151,'DS ST'!A:A,'DS ST'!B:B)</f>
        <v>VHT</v>
      </c>
      <c r="E151" s="94" t="str">
        <f t="array" ref="E151">XLOOKUP($F151,'GIÁ'!$A:$A,'GIÁ'!$E:$E)</f>
        <v>MÁT</v>
      </c>
      <c r="F151" s="94">
        <v>4.90330801444E12</v>
      </c>
      <c r="G151" s="95" t="s">
        <v>1258</v>
      </c>
      <c r="H151" s="95" t="s">
        <v>57</v>
      </c>
      <c r="I151" s="96">
        <v>2.0</v>
      </c>
      <c r="J151" s="96">
        <v>0.0</v>
      </c>
      <c r="K151" s="98">
        <f t="shared" si="4"/>
        <v>2</v>
      </c>
      <c r="L151" s="99" t="s">
        <v>3701</v>
      </c>
      <c r="M151" s="100" t="s">
        <v>3727</v>
      </c>
      <c r="N151" s="101" t="s">
        <v>3728</v>
      </c>
      <c r="O151" s="128"/>
      <c r="P151" s="100"/>
      <c r="Q151" s="103">
        <f t="shared" si="5"/>
        <v>2</v>
      </c>
      <c r="R151" s="104"/>
      <c r="S151" s="105"/>
      <c r="T151" s="106"/>
      <c r="U151" s="107" t="s">
        <v>3732</v>
      </c>
      <c r="V151" s="108" t="s">
        <v>756</v>
      </c>
      <c r="W151" s="109" t="s">
        <v>2842</v>
      </c>
      <c r="X151" s="110" t="str">
        <f t="shared" si="6"/>
        <v/>
      </c>
      <c r="Y151" s="110" t="str">
        <f t="shared" si="7"/>
        <v/>
      </c>
      <c r="Z151" s="139" t="str">
        <f t="shared" si="24"/>
        <v>Kho đông mát</v>
      </c>
      <c r="AA151" s="109" t="s">
        <v>802</v>
      </c>
      <c r="AB151" s="140"/>
      <c r="AC151" s="141"/>
      <c r="AD151" s="113"/>
      <c r="AE151" s="127"/>
      <c r="AF151" s="113"/>
      <c r="AG151" s="114" t="str">
        <f t="array" ref="AG151">XLOOKUP(F151,'CLV2'!A:A,'CLV2'!E:E)</f>
        <v>2.DAIRY</v>
      </c>
      <c r="AH151" s="115" t="str">
        <f t="array" ref="AH151">XLOOKUP(F151,'CLV2'!A:A,'CLV2'!F:F)</f>
        <v>3.BUTTER AND CHEESE</v>
      </c>
      <c r="AI151" s="115" t="str">
        <f t="shared" si="8"/>
        <v>Pack</v>
      </c>
      <c r="AJ151" s="116">
        <f t="shared" si="9"/>
        <v>1</v>
      </c>
      <c r="AK151" s="117" t="str">
        <f t="array" ref="AK151">XLOOKUP(F151,'GIÁ'!A:A,'GIÁ'!D:D)</f>
        <v>58076.17</v>
      </c>
      <c r="AL151" s="118">
        <f t="shared" si="10"/>
        <v>116152.34</v>
      </c>
      <c r="AM151" s="118">
        <f t="shared" si="11"/>
        <v>0</v>
      </c>
      <c r="AN151" s="119">
        <f t="shared" si="12"/>
        <v>0</v>
      </c>
      <c r="AO151" s="118">
        <f t="shared" si="13"/>
        <v>116152.34</v>
      </c>
      <c r="AP151" s="121">
        <f t="shared" si="14"/>
        <v>0</v>
      </c>
      <c r="AQ151" s="122"/>
      <c r="AR151" s="119"/>
    </row>
    <row r="152" ht="22.5" customHeight="1">
      <c r="A152" s="89">
        <v>46231.0</v>
      </c>
      <c r="B152" s="90">
        <v>0.4486111111111111</v>
      </c>
      <c r="C152" s="91" t="s">
        <v>1763</v>
      </c>
      <c r="D152" s="92" t="str">
        <f t="array" ref="D152">XLOOKUP(C152,'DS ST'!A:A,'DS ST'!B:B)</f>
        <v>VHT</v>
      </c>
      <c r="E152" s="94" t="str">
        <f t="array" ref="E152">XLOOKUP($F152,'GIÁ'!$A:$A,'GIÁ'!$E:$E)</f>
        <v>MÁT</v>
      </c>
      <c r="F152" s="94">
        <v>8.936176756019E12</v>
      </c>
      <c r="G152" s="95" t="s">
        <v>2535</v>
      </c>
      <c r="H152" s="95" t="s">
        <v>2536</v>
      </c>
      <c r="I152" s="96">
        <v>2.0</v>
      </c>
      <c r="J152" s="96">
        <v>0.0</v>
      </c>
      <c r="K152" s="98">
        <f t="shared" si="4"/>
        <v>2</v>
      </c>
      <c r="L152" s="99" t="s">
        <v>3701</v>
      </c>
      <c r="M152" s="100" t="s">
        <v>3727</v>
      </c>
      <c r="N152" s="101" t="s">
        <v>3728</v>
      </c>
      <c r="O152" s="128"/>
      <c r="P152" s="100">
        <v>1.0</v>
      </c>
      <c r="Q152" s="103">
        <f t="shared" si="5"/>
        <v>1</v>
      </c>
      <c r="R152" s="104" t="s">
        <v>3733</v>
      </c>
      <c r="S152" s="105"/>
      <c r="T152" s="106"/>
      <c r="U152" s="107"/>
      <c r="V152" s="108" t="s">
        <v>756</v>
      </c>
      <c r="W152" s="109" t="s">
        <v>1908</v>
      </c>
      <c r="X152" s="110" t="str">
        <f t="shared" si="6"/>
        <v/>
      </c>
      <c r="Y152" s="110" t="str">
        <f t="shared" si="7"/>
        <v>Siêu thị</v>
      </c>
      <c r="Z152" s="109" t="s">
        <v>797</v>
      </c>
      <c r="AA152" s="109" t="s">
        <v>802</v>
      </c>
      <c r="AB152" s="143" t="s">
        <v>3718</v>
      </c>
      <c r="AC152" s="141"/>
      <c r="AD152" s="113"/>
      <c r="AE152" s="127"/>
      <c r="AF152" s="113"/>
      <c r="AG152" s="114" t="str">
        <f t="array" ref="AG152">XLOOKUP(F152,'CLV2'!A:A,'CLV2'!E:E)</f>
        <v>2.DELICA</v>
      </c>
      <c r="AH152" s="115" t="str">
        <f t="array" ref="AH152">XLOOKUP(F152,'CLV2'!A:A,'CLV2'!F:F)</f>
        <v>3.COLD AND HOT DELICA</v>
      </c>
      <c r="AI152" s="115" t="str">
        <f t="shared" si="8"/>
        <v>Pack</v>
      </c>
      <c r="AJ152" s="116">
        <f t="shared" si="9"/>
        <v>1</v>
      </c>
      <c r="AK152" s="117" t="str">
        <f t="array" ref="AK152">XLOOKUP(F152,'GIÁ'!A:A,'GIÁ'!D:D)</f>
        <v>12825.00</v>
      </c>
      <c r="AL152" s="118">
        <f t="shared" si="10"/>
        <v>25650</v>
      </c>
      <c r="AM152" s="118">
        <f t="shared" si="11"/>
        <v>0</v>
      </c>
      <c r="AN152" s="119">
        <f t="shared" si="12"/>
        <v>12825</v>
      </c>
      <c r="AO152" s="118">
        <f t="shared" si="13"/>
        <v>12825</v>
      </c>
      <c r="AP152" s="121">
        <f t="shared" si="14"/>
        <v>0</v>
      </c>
      <c r="AQ152" s="122"/>
      <c r="AR152" s="119"/>
    </row>
    <row r="153" ht="22.5" customHeight="1">
      <c r="A153" s="89">
        <v>46231.0</v>
      </c>
      <c r="B153" s="90">
        <v>0.4486111111111111</v>
      </c>
      <c r="C153" s="91" t="s">
        <v>1763</v>
      </c>
      <c r="D153" s="92" t="str">
        <f t="array" ref="D153">XLOOKUP(C153,'DS ST'!A:A,'DS ST'!B:B)</f>
        <v>VHT</v>
      </c>
      <c r="E153" s="94" t="str">
        <f t="array" ref="E153">XLOOKUP($F153,'GIÁ'!$A:$A,'GIÁ'!$E:$E)</f>
        <v>MÁT</v>
      </c>
      <c r="F153" s="94">
        <v>8.93617675109E12</v>
      </c>
      <c r="G153" s="95" t="s">
        <v>2527</v>
      </c>
      <c r="H153" s="95" t="s">
        <v>667</v>
      </c>
      <c r="I153" s="96">
        <v>1.0</v>
      </c>
      <c r="J153" s="96">
        <v>0.0</v>
      </c>
      <c r="K153" s="98">
        <f t="shared" si="4"/>
        <v>1</v>
      </c>
      <c r="L153" s="99" t="s">
        <v>3701</v>
      </c>
      <c r="M153" s="100" t="s">
        <v>3727</v>
      </c>
      <c r="N153" s="101" t="s">
        <v>3728</v>
      </c>
      <c r="O153" s="128"/>
      <c r="P153" s="100"/>
      <c r="Q153" s="103">
        <f t="shared" si="5"/>
        <v>1</v>
      </c>
      <c r="R153" s="104"/>
      <c r="S153" s="105"/>
      <c r="T153" s="106"/>
      <c r="U153" s="107"/>
      <c r="V153" s="108" t="s">
        <v>756</v>
      </c>
      <c r="W153" s="109" t="s">
        <v>1312</v>
      </c>
      <c r="X153" s="110" t="str">
        <f t="shared" si="6"/>
        <v/>
      </c>
      <c r="Y153" s="110" t="str">
        <f t="shared" si="7"/>
        <v/>
      </c>
      <c r="Z153" s="109" t="s">
        <v>797</v>
      </c>
      <c r="AA153" s="109" t="s">
        <v>802</v>
      </c>
      <c r="AB153" s="143" t="s">
        <v>3718</v>
      </c>
      <c r="AC153" s="141"/>
      <c r="AD153" s="113"/>
      <c r="AE153" s="127"/>
      <c r="AF153" s="113"/>
      <c r="AG153" s="114" t="str">
        <f t="array" ref="AG153">XLOOKUP(F153,'CLV2'!A:A,'CLV2'!E:E)</f>
        <v>2.DELICA</v>
      </c>
      <c r="AH153" s="115" t="str">
        <f t="array" ref="AH153">XLOOKUP(F153,'CLV2'!A:A,'CLV2'!F:F)</f>
        <v>3.DESSERTS</v>
      </c>
      <c r="AI153" s="115" t="str">
        <f t="shared" si="8"/>
        <v>Pack</v>
      </c>
      <c r="AJ153" s="116">
        <f t="shared" si="9"/>
        <v>1</v>
      </c>
      <c r="AK153" s="117" t="str">
        <f t="array" ref="AK153">XLOOKUP(F153,'GIÁ'!A:A,'GIÁ'!D:D)</f>
        <v>6650.00</v>
      </c>
      <c r="AL153" s="118">
        <f t="shared" si="10"/>
        <v>6650</v>
      </c>
      <c r="AM153" s="118">
        <f t="shared" si="11"/>
        <v>0</v>
      </c>
      <c r="AN153" s="119">
        <f t="shared" si="12"/>
        <v>0</v>
      </c>
      <c r="AO153" s="118">
        <f t="shared" si="13"/>
        <v>6650</v>
      </c>
      <c r="AP153" s="121">
        <f t="shared" si="14"/>
        <v>0</v>
      </c>
      <c r="AQ153" s="122"/>
      <c r="AR153" s="119"/>
    </row>
    <row r="154" ht="22.5" customHeight="1">
      <c r="A154" s="89">
        <v>46231.0</v>
      </c>
      <c r="B154" s="90">
        <v>0.4486111111111111</v>
      </c>
      <c r="C154" s="91" t="s">
        <v>1763</v>
      </c>
      <c r="D154" s="92" t="str">
        <f t="array" ref="D154">XLOOKUP(C154,'DS ST'!A:A,'DS ST'!B:B)</f>
        <v>VHT</v>
      </c>
      <c r="E154" s="94" t="str">
        <f t="array" ref="E154">XLOOKUP($F154,'GIÁ'!$A:$A,'GIÁ'!$E:$E)</f>
        <v>MÁT</v>
      </c>
      <c r="F154" s="94">
        <v>8.936176751243E12</v>
      </c>
      <c r="G154" s="95" t="s">
        <v>2533</v>
      </c>
      <c r="H154" s="95" t="s">
        <v>57</v>
      </c>
      <c r="I154" s="96">
        <v>1.0</v>
      </c>
      <c r="J154" s="96">
        <v>0.0</v>
      </c>
      <c r="K154" s="98">
        <f t="shared" si="4"/>
        <v>1</v>
      </c>
      <c r="L154" s="99" t="s">
        <v>3701</v>
      </c>
      <c r="M154" s="100" t="s">
        <v>3727</v>
      </c>
      <c r="N154" s="101" t="s">
        <v>3728</v>
      </c>
      <c r="O154" s="128"/>
      <c r="P154" s="100"/>
      <c r="Q154" s="103">
        <f t="shared" si="5"/>
        <v>1</v>
      </c>
      <c r="R154" s="104"/>
      <c r="S154" s="105"/>
      <c r="T154" s="106"/>
      <c r="U154" s="107"/>
      <c r="V154" s="108" t="s">
        <v>756</v>
      </c>
      <c r="W154" s="109" t="s">
        <v>1312</v>
      </c>
      <c r="X154" s="110" t="str">
        <f t="shared" si="6"/>
        <v/>
      </c>
      <c r="Y154" s="110" t="str">
        <f t="shared" si="7"/>
        <v/>
      </c>
      <c r="Z154" s="109" t="s">
        <v>797</v>
      </c>
      <c r="AA154" s="109" t="s">
        <v>802</v>
      </c>
      <c r="AB154" s="143" t="s">
        <v>3718</v>
      </c>
      <c r="AC154" s="141"/>
      <c r="AD154" s="113"/>
      <c r="AE154" s="127"/>
      <c r="AF154" s="113"/>
      <c r="AG154" s="114" t="str">
        <f t="array" ref="AG154">XLOOKUP(F154,'CLV2'!A:A,'CLV2'!E:E)</f>
        <v>2.DELICA</v>
      </c>
      <c r="AH154" s="115" t="str">
        <f t="array" ref="AH154">XLOOKUP(F154,'CLV2'!A:A,'CLV2'!F:F)</f>
        <v>3.COLD AND HOT DELICA</v>
      </c>
      <c r="AI154" s="115" t="str">
        <f t="shared" si="8"/>
        <v>Pack</v>
      </c>
      <c r="AJ154" s="116">
        <f t="shared" si="9"/>
        <v>1</v>
      </c>
      <c r="AK154" s="117" t="str">
        <f t="array" ref="AK154">XLOOKUP(F154,'GIÁ'!A:A,'GIÁ'!D:D)</f>
        <v>6745.00</v>
      </c>
      <c r="AL154" s="118">
        <f t="shared" si="10"/>
        <v>6745</v>
      </c>
      <c r="AM154" s="118">
        <f t="shared" si="11"/>
        <v>0</v>
      </c>
      <c r="AN154" s="119">
        <f t="shared" si="12"/>
        <v>0</v>
      </c>
      <c r="AO154" s="118">
        <f t="shared" si="13"/>
        <v>6745</v>
      </c>
      <c r="AP154" s="121">
        <f t="shared" si="14"/>
        <v>0</v>
      </c>
      <c r="AQ154" s="122"/>
      <c r="AR154" s="119"/>
    </row>
    <row r="155" ht="22.5" customHeight="1">
      <c r="A155" s="89">
        <v>46231.0</v>
      </c>
      <c r="B155" s="90">
        <v>0.4486111111111111</v>
      </c>
      <c r="C155" s="91" t="s">
        <v>1763</v>
      </c>
      <c r="D155" s="92" t="str">
        <f t="array" ref="D155">XLOOKUP(C155,'DS ST'!A:A,'DS ST'!B:B)</f>
        <v>VHT</v>
      </c>
      <c r="E155" s="94" t="str">
        <f t="array" ref="E155">XLOOKUP($F155,'GIÁ'!$A:$A,'GIÁ'!$E:$E)</f>
        <v>MÁT</v>
      </c>
      <c r="F155" s="94">
        <v>8.801068038262E12</v>
      </c>
      <c r="G155" s="95" t="s">
        <v>1404</v>
      </c>
      <c r="H155" s="95" t="s">
        <v>1206</v>
      </c>
      <c r="I155" s="96">
        <v>2.0</v>
      </c>
      <c r="J155" s="96">
        <v>0.0</v>
      </c>
      <c r="K155" s="98">
        <f t="shared" si="4"/>
        <v>2</v>
      </c>
      <c r="L155" s="99" t="s">
        <v>3701</v>
      </c>
      <c r="M155" s="100" t="s">
        <v>3727</v>
      </c>
      <c r="N155" s="101" t="s">
        <v>3728</v>
      </c>
      <c r="O155" s="128"/>
      <c r="P155" s="100"/>
      <c r="Q155" s="103">
        <f t="shared" si="5"/>
        <v>2</v>
      </c>
      <c r="R155" s="104"/>
      <c r="S155" s="105"/>
      <c r="T155" s="106"/>
      <c r="U155" s="107"/>
      <c r="V155" s="108" t="s">
        <v>756</v>
      </c>
      <c r="W155" s="109" t="s">
        <v>1312</v>
      </c>
      <c r="X155" s="110" t="str">
        <f t="shared" si="6"/>
        <v/>
      </c>
      <c r="Y155" s="110" t="str">
        <f t="shared" si="7"/>
        <v/>
      </c>
      <c r="Z155" s="109" t="s">
        <v>797</v>
      </c>
      <c r="AA155" s="109" t="s">
        <v>802</v>
      </c>
      <c r="AB155" s="143" t="s">
        <v>3718</v>
      </c>
      <c r="AC155" s="141"/>
      <c r="AD155" s="113"/>
      <c r="AE155" s="127"/>
      <c r="AF155" s="113"/>
      <c r="AG155" s="114" t="str">
        <f t="array" ref="AG155">XLOOKUP(F155,'CLV2'!A:A,'CLV2'!E:E)</f>
        <v>2.BAKERY</v>
      </c>
      <c r="AH155" s="115" t="str">
        <f t="array" ref="AH155">XLOOKUP(F155,'CLV2'!A:A,'CLV2'!F:F)</f>
        <v>3.CAKES</v>
      </c>
      <c r="AI155" s="115" t="str">
        <f t="shared" si="8"/>
        <v>Pack</v>
      </c>
      <c r="AJ155" s="116">
        <f t="shared" si="9"/>
        <v>1</v>
      </c>
      <c r="AK155" s="117" t="str">
        <f t="array" ref="AK155">XLOOKUP(F155,'GIÁ'!A:A,'GIÁ'!D:D)</f>
        <v>22919.58</v>
      </c>
      <c r="AL155" s="118">
        <f t="shared" si="10"/>
        <v>45839.16</v>
      </c>
      <c r="AM155" s="118">
        <f t="shared" si="11"/>
        <v>0</v>
      </c>
      <c r="AN155" s="119">
        <f t="shared" si="12"/>
        <v>0</v>
      </c>
      <c r="AO155" s="118">
        <f t="shared" si="13"/>
        <v>45839.16</v>
      </c>
      <c r="AP155" s="121">
        <f t="shared" si="14"/>
        <v>0</v>
      </c>
      <c r="AQ155" s="122"/>
      <c r="AR155" s="119"/>
    </row>
    <row r="156" ht="22.5" customHeight="1">
      <c r="A156" s="89">
        <v>46231.0</v>
      </c>
      <c r="B156" s="90">
        <v>0.4486111111111111</v>
      </c>
      <c r="C156" s="91" t="s">
        <v>1763</v>
      </c>
      <c r="D156" s="129" t="str">
        <f t="array" ref="D156">XLOOKUP(C156,'DS ST'!A:A,'DS ST'!B:B)</f>
        <v>VHT</v>
      </c>
      <c r="E156" s="94" t="str">
        <f t="array" ref="E156">XLOOKUP($F156,'GIÁ'!$A:$A,'GIÁ'!$E:$E)</f>
        <v>MÁT</v>
      </c>
      <c r="F156" s="94">
        <v>8.936183060734E12</v>
      </c>
      <c r="G156" s="95" t="s">
        <v>2569</v>
      </c>
      <c r="H156" s="95" t="s">
        <v>57</v>
      </c>
      <c r="I156" s="96">
        <v>2.0</v>
      </c>
      <c r="J156" s="96">
        <v>0.0</v>
      </c>
      <c r="K156" s="98">
        <f t="shared" si="4"/>
        <v>2</v>
      </c>
      <c r="L156" s="99" t="s">
        <v>3701</v>
      </c>
      <c r="M156" s="100" t="s">
        <v>3727</v>
      </c>
      <c r="N156" s="101" t="s">
        <v>3728</v>
      </c>
      <c r="O156" s="128"/>
      <c r="P156" s="100"/>
      <c r="Q156" s="103">
        <f t="shared" si="5"/>
        <v>2</v>
      </c>
      <c r="R156" s="104"/>
      <c r="S156" s="105" t="s">
        <v>14</v>
      </c>
      <c r="T156" s="106"/>
      <c r="U156" s="107" t="s">
        <v>3734</v>
      </c>
      <c r="V156" s="108" t="s">
        <v>756</v>
      </c>
      <c r="W156" s="109" t="s">
        <v>2842</v>
      </c>
      <c r="X156" s="110" t="str">
        <f t="shared" si="6"/>
        <v/>
      </c>
      <c r="Y156" s="110" t="str">
        <f t="shared" si="7"/>
        <v/>
      </c>
      <c r="Z156" s="139" t="str">
        <f t="shared" ref="Z156:Z157" si="25">IF(N(Q156)&lt;=0,"",IF(ISNUMBER(SEARCH("Thiếu kiện",V156)),"Kho đông mát",IF(AND(N(Q156)&gt;0,N(P156)&gt;0,OR(ISNUMBER(SEARCH("Hình KDB",U156)),ISNUMBER(SEARCH("Hình tele",U156)),ISNUMBER(SEARCH("sai code",U156)),ISNUMBER(SEARCH("ST nhận",U156)))),"Kho đông mát",IF(AND(W156="DC giao thiếu",OR(ISNUMBER(SEARCH("Hình KDB",U156)),ISNUMBER(SEARCH("Hình tele",U156)),ISNUMBER(SEARCH("sai code",U156)))),"Kho đông mát",IF(W156="DC giao thiếu","Chưa xác định",IF(AND(W156="DC pick sai",OR(ISNUMBER(SEARCH("Hình KDB",U156)),ISNUMBER(SEARCH("Hình tele",U156)),ISNUMBER(SEARCH("sai code",U156)),ISNUMBER(SEARCH("ST nhận",U156)))),"Kho đông mát",IF(W156="DC pick sai","Chưa xác định",IF(AND(W156="Hao hụt",N(O156)&gt;0,OR(ISNUMBER(SEARCH("Hình KDB",U156)),ISNUMBER(SEARCH("Hình tele",U156)),ISNUMBER(SEARCH("sai code",U156)),ISNUMBER(SEARCH("ST nhận",U156)))),"Kho đông mát",IF(W156="Hao hụt","Chưa xác định",IF(OR(W156="VT giao sai điểm",W156="Không đạt nhiệt độ",W156="TX giao thiếu kiện",W156="Hàng không đạt CL"),"Kho đông mát",IF(W156="Chưa xác định","Chưa xác định",IF(N(P156)&gt;0,"Chưa xác định",""))))))))))))</f>
        <v>Kho đông mát</v>
      </c>
      <c r="AA156" s="109" t="s">
        <v>802</v>
      </c>
      <c r="AB156" s="140"/>
      <c r="AC156" s="141"/>
      <c r="AD156" s="113"/>
      <c r="AE156" s="127"/>
      <c r="AF156" s="113"/>
      <c r="AG156" s="114" t="str">
        <f t="array" ref="AG156">XLOOKUP(F156,'CLV2'!A:A,'CLV2'!E:E)</f>
        <v>2.DELICA</v>
      </c>
      <c r="AH156" s="115" t="str">
        <f t="array" ref="AH156">XLOOKUP(F156,'CLV2'!A:A,'CLV2'!F:F)</f>
        <v>3.DESSERTS</v>
      </c>
      <c r="AI156" s="115" t="str">
        <f t="shared" si="8"/>
        <v>Pack</v>
      </c>
      <c r="AJ156" s="116">
        <f t="shared" si="9"/>
        <v>1</v>
      </c>
      <c r="AK156" s="117" t="str">
        <f t="array" ref="AK156">XLOOKUP(F156,'GIÁ'!A:A,'GIÁ'!D:D)</f>
        <v>17577.45</v>
      </c>
      <c r="AL156" s="118">
        <f t="shared" si="10"/>
        <v>35154.9</v>
      </c>
      <c r="AM156" s="118">
        <f t="shared" si="11"/>
        <v>0</v>
      </c>
      <c r="AN156" s="119">
        <f t="shared" si="12"/>
        <v>0</v>
      </c>
      <c r="AO156" s="118">
        <f t="shared" si="13"/>
        <v>35154.9</v>
      </c>
      <c r="AP156" s="121">
        <f t="shared" si="14"/>
        <v>0</v>
      </c>
      <c r="AQ156" s="122"/>
      <c r="AR156" s="119"/>
    </row>
    <row r="157" ht="22.5" customHeight="1">
      <c r="A157" s="89">
        <v>46231.0</v>
      </c>
      <c r="B157" s="90">
        <v>0.4486111111111111</v>
      </c>
      <c r="C157" s="91" t="s">
        <v>1763</v>
      </c>
      <c r="D157" s="129" t="str">
        <f t="array" ref="D157">XLOOKUP(C157,'DS ST'!A:A,'DS ST'!B:B)</f>
        <v>VHT</v>
      </c>
      <c r="E157" s="94" t="str">
        <f t="array" ref="E157">XLOOKUP($F157,'GIÁ'!$A:$A,'GIÁ'!$E:$E)</f>
        <v>MÁT</v>
      </c>
      <c r="F157" s="94">
        <v>8.935217410309E12</v>
      </c>
      <c r="G157" s="95" t="s">
        <v>3735</v>
      </c>
      <c r="H157" s="95" t="s">
        <v>57</v>
      </c>
      <c r="I157" s="96">
        <v>24.0</v>
      </c>
      <c r="J157" s="96">
        <v>0.0</v>
      </c>
      <c r="K157" s="98">
        <f t="shared" si="4"/>
        <v>24</v>
      </c>
      <c r="L157" s="99" t="s">
        <v>3701</v>
      </c>
      <c r="M157" s="100" t="s">
        <v>3736</v>
      </c>
      <c r="N157" s="101" t="s">
        <v>3737</v>
      </c>
      <c r="O157" s="128"/>
      <c r="P157" s="100">
        <v>24.0</v>
      </c>
      <c r="Q157" s="103">
        <f t="shared" si="5"/>
        <v>0</v>
      </c>
      <c r="R157" s="104" t="s">
        <v>3738</v>
      </c>
      <c r="S157" s="105"/>
      <c r="T157" s="106"/>
      <c r="U157" s="107"/>
      <c r="V157" s="108" t="s">
        <v>756</v>
      </c>
      <c r="W157" s="109" t="s">
        <v>1908</v>
      </c>
      <c r="X157" s="110" t="str">
        <f t="shared" si="6"/>
        <v/>
      </c>
      <c r="Y157" s="110" t="str">
        <f t="shared" si="7"/>
        <v>Siêu thị</v>
      </c>
      <c r="Z157" s="139" t="str">
        <f t="shared" si="25"/>
        <v/>
      </c>
      <c r="AA157" s="109" t="s">
        <v>802</v>
      </c>
      <c r="AB157" s="140"/>
      <c r="AC157" s="141"/>
      <c r="AD157" s="113"/>
      <c r="AE157" s="127"/>
      <c r="AF157" s="113"/>
      <c r="AG157" s="114" t="str">
        <f t="array" ref="AG157">XLOOKUP(F157,'CLV2'!A:A,'CLV2'!E:E)</f>
        <v>2.DAIRY</v>
      </c>
      <c r="AH157" s="115" t="str">
        <f t="array" ref="AH157">XLOOKUP(F157,'CLV2'!A:A,'CLV2'!F:F)</f>
        <v>3.YOGURT</v>
      </c>
      <c r="AI157" s="115" t="str">
        <f t="shared" si="8"/>
        <v>Pack</v>
      </c>
      <c r="AJ157" s="116">
        <f t="shared" si="9"/>
        <v>1</v>
      </c>
      <c r="AK157" s="117" t="str">
        <f t="array" ref="AK157">XLOOKUP(F157,'GIÁ'!A:A,'GIÁ'!D:D)</f>
        <v>7092.28</v>
      </c>
      <c r="AL157" s="118">
        <f t="shared" si="10"/>
        <v>170214.72</v>
      </c>
      <c r="AM157" s="118">
        <f t="shared" si="11"/>
        <v>0</v>
      </c>
      <c r="AN157" s="119">
        <f t="shared" si="12"/>
        <v>170214.72</v>
      </c>
      <c r="AO157" s="118">
        <f t="shared" si="13"/>
        <v>0</v>
      </c>
      <c r="AP157" s="121">
        <f t="shared" si="14"/>
        <v>0</v>
      </c>
      <c r="AQ157" s="122"/>
      <c r="AR157" s="119"/>
    </row>
    <row r="158" ht="22.5" customHeight="1">
      <c r="A158" s="89">
        <v>46231.0</v>
      </c>
      <c r="B158" s="90">
        <v>0.4486111111111111</v>
      </c>
      <c r="C158" s="91" t="s">
        <v>1763</v>
      </c>
      <c r="D158" s="92" t="str">
        <f t="array" ref="D158">XLOOKUP(C158,'DS ST'!A:A,'DS ST'!B:B)</f>
        <v>VHT</v>
      </c>
      <c r="E158" s="94" t="str">
        <f t="array" ref="E158">XLOOKUP($F158,'GIÁ'!$A:$A,'GIÁ'!$E:$E)</f>
        <v>MÁT</v>
      </c>
      <c r="F158" s="94">
        <v>8.935128710109E12</v>
      </c>
      <c r="G158" s="95" t="s">
        <v>1926</v>
      </c>
      <c r="H158" s="95" t="s">
        <v>224</v>
      </c>
      <c r="I158" s="96">
        <v>2.0</v>
      </c>
      <c r="J158" s="96">
        <v>0.0</v>
      </c>
      <c r="K158" s="98">
        <f t="shared" si="4"/>
        <v>2</v>
      </c>
      <c r="L158" s="99" t="s">
        <v>3701</v>
      </c>
      <c r="M158" s="100" t="s">
        <v>3739</v>
      </c>
      <c r="N158" s="101" t="s">
        <v>3740</v>
      </c>
      <c r="O158" s="128"/>
      <c r="P158" s="100"/>
      <c r="Q158" s="103">
        <f t="shared" si="5"/>
        <v>2</v>
      </c>
      <c r="R158" s="104"/>
      <c r="S158" s="105"/>
      <c r="T158" s="106"/>
      <c r="U158" s="107"/>
      <c r="V158" s="108" t="s">
        <v>756</v>
      </c>
      <c r="W158" s="109" t="s">
        <v>1312</v>
      </c>
      <c r="X158" s="110" t="str">
        <f t="shared" si="6"/>
        <v/>
      </c>
      <c r="Y158" s="110" t="str">
        <f t="shared" si="7"/>
        <v/>
      </c>
      <c r="Z158" s="109" t="s">
        <v>797</v>
      </c>
      <c r="AA158" s="109" t="s">
        <v>802</v>
      </c>
      <c r="AB158" s="143" t="s">
        <v>3718</v>
      </c>
      <c r="AC158" s="141"/>
      <c r="AD158" s="113"/>
      <c r="AE158" s="127"/>
      <c r="AF158" s="113"/>
      <c r="AG158" s="114" t="str">
        <f t="array" ref="AG158">XLOOKUP(F158,'CLV2'!A:A,'CLV2'!E:E)</f>
        <v>2.DAIRY</v>
      </c>
      <c r="AH158" s="115" t="str">
        <f t="array" ref="AH158">XLOOKUP(F158,'CLV2'!A:A,'CLV2'!F:F)</f>
        <v>3.BUTTER AND CHEESE</v>
      </c>
      <c r="AI158" s="115" t="str">
        <f t="shared" si="8"/>
        <v>Pack</v>
      </c>
      <c r="AJ158" s="116">
        <f t="shared" si="9"/>
        <v>1</v>
      </c>
      <c r="AK158" s="117" t="str">
        <f t="array" ref="AK158">XLOOKUP(F158,'GIÁ'!A:A,'GIÁ'!D:D)</f>
        <v>64810.60</v>
      </c>
      <c r="AL158" s="118">
        <f t="shared" si="10"/>
        <v>129621.2</v>
      </c>
      <c r="AM158" s="118">
        <f t="shared" si="11"/>
        <v>0</v>
      </c>
      <c r="AN158" s="119">
        <f t="shared" si="12"/>
        <v>0</v>
      </c>
      <c r="AO158" s="118">
        <f t="shared" si="13"/>
        <v>129621.2</v>
      </c>
      <c r="AP158" s="121">
        <f t="shared" si="14"/>
        <v>0</v>
      </c>
      <c r="AQ158" s="122"/>
      <c r="AR158" s="119"/>
    </row>
    <row r="159" ht="22.5" customHeight="1">
      <c r="A159" s="89">
        <v>46231.0</v>
      </c>
      <c r="B159" s="90">
        <v>0.4486111111111111</v>
      </c>
      <c r="C159" s="91" t="s">
        <v>1763</v>
      </c>
      <c r="D159" s="92" t="str">
        <f t="array" ref="D159">XLOOKUP(C159,'DS ST'!A:A,'DS ST'!B:B)</f>
        <v>VHT</v>
      </c>
      <c r="E159" s="94" t="str">
        <f t="array" ref="E159">XLOOKUP($F159,'GIÁ'!$A:$A,'GIÁ'!$E:$E)</f>
        <v>MÁT</v>
      </c>
      <c r="F159" s="94">
        <v>11550.0</v>
      </c>
      <c r="G159" s="95" t="s">
        <v>874</v>
      </c>
      <c r="H159" s="95" t="s">
        <v>57</v>
      </c>
      <c r="I159" s="96">
        <v>29.0</v>
      </c>
      <c r="J159" s="96">
        <v>0.0</v>
      </c>
      <c r="K159" s="98">
        <f t="shared" si="4"/>
        <v>29</v>
      </c>
      <c r="L159" s="99" t="s">
        <v>3701</v>
      </c>
      <c r="M159" s="100" t="s">
        <v>3741</v>
      </c>
      <c r="N159" s="101" t="s">
        <v>3742</v>
      </c>
      <c r="O159" s="128"/>
      <c r="P159" s="100">
        <v>28.0</v>
      </c>
      <c r="Q159" s="103">
        <f t="shared" si="5"/>
        <v>1</v>
      </c>
      <c r="R159" s="104" t="s">
        <v>3743</v>
      </c>
      <c r="S159" s="105"/>
      <c r="T159" s="106"/>
      <c r="U159" s="107"/>
      <c r="V159" s="108" t="s">
        <v>756</v>
      </c>
      <c r="W159" s="109" t="s">
        <v>1908</v>
      </c>
      <c r="X159" s="110" t="str">
        <f t="shared" si="6"/>
        <v/>
      </c>
      <c r="Y159" s="110" t="str">
        <f t="shared" si="7"/>
        <v>Siêu thị</v>
      </c>
      <c r="Z159" s="109" t="s">
        <v>797</v>
      </c>
      <c r="AA159" s="109" t="s">
        <v>802</v>
      </c>
      <c r="AB159" s="143" t="s">
        <v>3718</v>
      </c>
      <c r="AC159" s="141"/>
      <c r="AD159" s="113"/>
      <c r="AE159" s="127"/>
      <c r="AF159" s="113"/>
      <c r="AG159" s="114" t="str">
        <f t="array" ref="AG159">XLOOKUP(F159,'CLV2'!A:A,'CLV2'!E:E)</f>
        <v>2.VEGETABLES</v>
      </c>
      <c r="AH159" s="115" t="str">
        <f t="array" ref="AH159">XLOOKUP(F159,'CLV2'!A:A,'CLV2'!F:F)</f>
        <v>3.PROCESSED VEGGIES</v>
      </c>
      <c r="AI159" s="115" t="str">
        <f t="shared" si="8"/>
        <v>Pack</v>
      </c>
      <c r="AJ159" s="116">
        <f t="shared" si="9"/>
        <v>1</v>
      </c>
      <c r="AK159" s="117" t="str">
        <f t="array" ref="AK159">XLOOKUP(F159,'GIÁ'!A:A,'GIÁ'!D:D)</f>
        <v>10364.97</v>
      </c>
      <c r="AL159" s="118">
        <f t="shared" si="10"/>
        <v>300584.13</v>
      </c>
      <c r="AM159" s="118">
        <f t="shared" si="11"/>
        <v>0</v>
      </c>
      <c r="AN159" s="119">
        <f t="shared" si="12"/>
        <v>290219.16</v>
      </c>
      <c r="AO159" s="118">
        <f t="shared" si="13"/>
        <v>10364.97</v>
      </c>
      <c r="AP159" s="121">
        <f t="shared" si="14"/>
        <v>0</v>
      </c>
      <c r="AQ159" s="122"/>
      <c r="AR159" s="119"/>
    </row>
    <row r="160" ht="22.5" customHeight="1">
      <c r="A160" s="89">
        <v>46231.0</v>
      </c>
      <c r="B160" s="90">
        <v>0.4486111111111111</v>
      </c>
      <c r="C160" s="91" t="s">
        <v>1763</v>
      </c>
      <c r="D160" s="129" t="str">
        <f t="array" ref="D160">XLOOKUP(C160,'DS ST'!A:A,'DS ST'!B:B)</f>
        <v>VHT</v>
      </c>
      <c r="E160" s="94" t="str">
        <f t="array" ref="E160">XLOOKUP($F160,'GIÁ'!$A:$A,'GIÁ'!$E:$E)</f>
        <v>MÁT</v>
      </c>
      <c r="F160" s="94" t="s">
        <v>3325</v>
      </c>
      <c r="G160" s="95" t="s">
        <v>3326</v>
      </c>
      <c r="H160" s="95" t="s">
        <v>57</v>
      </c>
      <c r="I160" s="96">
        <v>1.0</v>
      </c>
      <c r="J160" s="96">
        <v>0.0</v>
      </c>
      <c r="K160" s="98">
        <f t="shared" si="4"/>
        <v>1</v>
      </c>
      <c r="L160" s="99" t="s">
        <v>3701</v>
      </c>
      <c r="M160" s="100" t="s">
        <v>3741</v>
      </c>
      <c r="N160" s="101" t="s">
        <v>3742</v>
      </c>
      <c r="O160" s="128"/>
      <c r="P160" s="100">
        <v>1.0</v>
      </c>
      <c r="Q160" s="103">
        <f t="shared" si="5"/>
        <v>0</v>
      </c>
      <c r="R160" s="104" t="s">
        <v>3744</v>
      </c>
      <c r="S160" s="105"/>
      <c r="T160" s="106"/>
      <c r="U160" s="107"/>
      <c r="V160" s="108" t="s">
        <v>756</v>
      </c>
      <c r="W160" s="109" t="s">
        <v>1908</v>
      </c>
      <c r="X160" s="110" t="str">
        <f t="shared" si="6"/>
        <v/>
      </c>
      <c r="Y160" s="110" t="str">
        <f t="shared" si="7"/>
        <v>Siêu thị</v>
      </c>
      <c r="Z160" s="139" t="str">
        <f t="shared" ref="Z160:Z165" si="26">IF(N(Q160)&lt;=0,"",IF(ISNUMBER(SEARCH("Thiếu kiện",V160)),"Kho đông mát",IF(AND(N(Q160)&gt;0,N(P160)&gt;0,OR(ISNUMBER(SEARCH("Hình KDB",U160)),ISNUMBER(SEARCH("Hình tele",U160)),ISNUMBER(SEARCH("sai code",U160)),ISNUMBER(SEARCH("ST nhận",U160)))),"Kho đông mát",IF(AND(W160="DC giao thiếu",OR(ISNUMBER(SEARCH("Hình KDB",U160)),ISNUMBER(SEARCH("Hình tele",U160)),ISNUMBER(SEARCH("sai code",U160)))),"Kho đông mát",IF(W160="DC giao thiếu","Chưa xác định",IF(AND(W160="DC pick sai",OR(ISNUMBER(SEARCH("Hình KDB",U160)),ISNUMBER(SEARCH("Hình tele",U160)),ISNUMBER(SEARCH("sai code",U160)),ISNUMBER(SEARCH("ST nhận",U160)))),"Kho đông mát",IF(W160="DC pick sai","Chưa xác định",IF(AND(W160="Hao hụt",N(O160)&gt;0,OR(ISNUMBER(SEARCH("Hình KDB",U160)),ISNUMBER(SEARCH("Hình tele",U160)),ISNUMBER(SEARCH("sai code",U160)),ISNUMBER(SEARCH("ST nhận",U160)))),"Kho đông mát",IF(W160="Hao hụt","Chưa xác định",IF(OR(W160="VT giao sai điểm",W160="Không đạt nhiệt độ",W160="TX giao thiếu kiện",W160="Hàng không đạt CL"),"Kho đông mát",IF(W160="Chưa xác định","Chưa xác định",IF(N(P160)&gt;0,"Chưa xác định",""))))))))))))</f>
        <v/>
      </c>
      <c r="AA160" s="109" t="s">
        <v>802</v>
      </c>
      <c r="AB160" s="140"/>
      <c r="AC160" s="141"/>
      <c r="AD160" s="113"/>
      <c r="AE160" s="127"/>
      <c r="AF160" s="113"/>
      <c r="AG160" s="114" t="str">
        <f t="array" ref="AG160">XLOOKUP(F160,'CLV2'!A:A,'CLV2'!E:E)</f>
        <v>2.BAKERY</v>
      </c>
      <c r="AH160" s="115" t="str">
        <f t="array" ref="AH160">XLOOKUP(F160,'CLV2'!A:A,'CLV2'!F:F)</f>
        <v>3.CAKES</v>
      </c>
      <c r="AI160" s="115" t="str">
        <f t="shared" si="8"/>
        <v>Pack</v>
      </c>
      <c r="AJ160" s="116">
        <f t="shared" si="9"/>
        <v>1</v>
      </c>
      <c r="AK160" s="117" t="str">
        <f t="array" ref="AK160">XLOOKUP(F160,'GIÁ'!A:A,'GIÁ'!D:D)</f>
        <v>27778.00</v>
      </c>
      <c r="AL160" s="118">
        <f t="shared" si="10"/>
        <v>27778</v>
      </c>
      <c r="AM160" s="118">
        <f t="shared" si="11"/>
        <v>0</v>
      </c>
      <c r="AN160" s="119">
        <f t="shared" si="12"/>
        <v>27778</v>
      </c>
      <c r="AO160" s="118">
        <f t="shared" si="13"/>
        <v>0</v>
      </c>
      <c r="AP160" s="121">
        <f t="shared" si="14"/>
        <v>0</v>
      </c>
      <c r="AQ160" s="122"/>
      <c r="AR160" s="119"/>
    </row>
    <row r="161" ht="22.5" customHeight="1">
      <c r="A161" s="89">
        <v>46231.0</v>
      </c>
      <c r="B161" s="90">
        <v>0.4486111111111111</v>
      </c>
      <c r="C161" s="91" t="s">
        <v>1763</v>
      </c>
      <c r="D161" s="129" t="str">
        <f t="array" ref="D161">XLOOKUP(C161,'DS ST'!A:A,'DS ST'!B:B)</f>
        <v>VHT</v>
      </c>
      <c r="E161" s="94" t="str">
        <f t="array" ref="E161">XLOOKUP($F161,'GIÁ'!$A:$A,'GIÁ'!$E:$E)</f>
        <v>MÁT</v>
      </c>
      <c r="F161" s="94" t="s">
        <v>3340</v>
      </c>
      <c r="G161" s="95" t="s">
        <v>3341</v>
      </c>
      <c r="H161" s="95" t="s">
        <v>57</v>
      </c>
      <c r="I161" s="96">
        <v>2.0</v>
      </c>
      <c r="J161" s="96">
        <v>0.0</v>
      </c>
      <c r="K161" s="98">
        <f t="shared" si="4"/>
        <v>2</v>
      </c>
      <c r="L161" s="99" t="s">
        <v>3701</v>
      </c>
      <c r="M161" s="100" t="s">
        <v>3741</v>
      </c>
      <c r="N161" s="101" t="s">
        <v>3742</v>
      </c>
      <c r="O161" s="128"/>
      <c r="P161" s="100">
        <v>2.0</v>
      </c>
      <c r="Q161" s="103">
        <f t="shared" si="5"/>
        <v>0</v>
      </c>
      <c r="R161" s="104" t="s">
        <v>3744</v>
      </c>
      <c r="S161" s="105"/>
      <c r="T161" s="106"/>
      <c r="U161" s="107"/>
      <c r="V161" s="108" t="s">
        <v>756</v>
      </c>
      <c r="W161" s="109" t="s">
        <v>1908</v>
      </c>
      <c r="X161" s="110" t="str">
        <f t="shared" si="6"/>
        <v/>
      </c>
      <c r="Y161" s="110" t="str">
        <f t="shared" si="7"/>
        <v>Siêu thị</v>
      </c>
      <c r="Z161" s="139" t="str">
        <f t="shared" si="26"/>
        <v/>
      </c>
      <c r="AA161" s="109" t="s">
        <v>802</v>
      </c>
      <c r="AB161" s="140"/>
      <c r="AC161" s="141"/>
      <c r="AD161" s="113"/>
      <c r="AE161" s="127"/>
      <c r="AF161" s="113"/>
      <c r="AG161" s="114" t="str">
        <f t="array" ref="AG161">XLOOKUP(F161,'CLV2'!A:A,'CLV2'!E:E)</f>
        <v>2.BAKERY</v>
      </c>
      <c r="AH161" s="115" t="str">
        <f t="array" ref="AH161">XLOOKUP(F161,'CLV2'!A:A,'CLV2'!F:F)</f>
        <v>3.CAKES</v>
      </c>
      <c r="AI161" s="115" t="str">
        <f t="shared" si="8"/>
        <v>Pack</v>
      </c>
      <c r="AJ161" s="116">
        <f t="shared" si="9"/>
        <v>1</v>
      </c>
      <c r="AK161" s="117" t="str">
        <f t="array" ref="AK161">XLOOKUP(F161,'GIÁ'!A:A,'GIÁ'!D:D)</f>
        <v>21296.00</v>
      </c>
      <c r="AL161" s="118">
        <f t="shared" si="10"/>
        <v>42592</v>
      </c>
      <c r="AM161" s="118">
        <f t="shared" si="11"/>
        <v>0</v>
      </c>
      <c r="AN161" s="119">
        <f t="shared" si="12"/>
        <v>42592</v>
      </c>
      <c r="AO161" s="118">
        <f t="shared" si="13"/>
        <v>0</v>
      </c>
      <c r="AP161" s="121">
        <f t="shared" si="14"/>
        <v>0</v>
      </c>
      <c r="AQ161" s="122"/>
      <c r="AR161" s="119"/>
    </row>
    <row r="162" ht="22.5" customHeight="1">
      <c r="A162" s="89">
        <v>46231.0</v>
      </c>
      <c r="B162" s="90">
        <v>0.4486111111111111</v>
      </c>
      <c r="C162" s="91" t="s">
        <v>1763</v>
      </c>
      <c r="D162" s="129" t="str">
        <f t="array" ref="D162">XLOOKUP(C162,'DS ST'!A:A,'DS ST'!B:B)</f>
        <v>VHT</v>
      </c>
      <c r="E162" s="94" t="str">
        <f t="array" ref="E162">XLOOKUP($F162,'GIÁ'!$A:$A,'GIÁ'!$E:$E)</f>
        <v>MÁT</v>
      </c>
      <c r="F162" s="94">
        <v>8.938508547616E12</v>
      </c>
      <c r="G162" s="95" t="s">
        <v>2912</v>
      </c>
      <c r="H162" s="95" t="s">
        <v>57</v>
      </c>
      <c r="I162" s="96">
        <v>2.0</v>
      </c>
      <c r="J162" s="96">
        <v>0.0</v>
      </c>
      <c r="K162" s="98">
        <f t="shared" si="4"/>
        <v>2</v>
      </c>
      <c r="L162" s="99" t="s">
        <v>3701</v>
      </c>
      <c r="M162" s="100" t="s">
        <v>3741</v>
      </c>
      <c r="N162" s="101" t="s">
        <v>3742</v>
      </c>
      <c r="O162" s="128"/>
      <c r="P162" s="100">
        <v>2.0</v>
      </c>
      <c r="Q162" s="103">
        <f t="shared" si="5"/>
        <v>0</v>
      </c>
      <c r="R162" s="104" t="s">
        <v>3743</v>
      </c>
      <c r="S162" s="105"/>
      <c r="T162" s="106"/>
      <c r="U162" s="107"/>
      <c r="V162" s="108" t="s">
        <v>756</v>
      </c>
      <c r="W162" s="109" t="s">
        <v>1908</v>
      </c>
      <c r="X162" s="110" t="str">
        <f t="shared" si="6"/>
        <v/>
      </c>
      <c r="Y162" s="110" t="str">
        <f t="shared" si="7"/>
        <v>Siêu thị</v>
      </c>
      <c r="Z162" s="139" t="str">
        <f t="shared" si="26"/>
        <v/>
      </c>
      <c r="AA162" s="109" t="s">
        <v>802</v>
      </c>
      <c r="AB162" s="140"/>
      <c r="AC162" s="141"/>
      <c r="AD162" s="113"/>
      <c r="AE162" s="127"/>
      <c r="AF162" s="113"/>
      <c r="AG162" s="114" t="str">
        <f t="array" ref="AG162">XLOOKUP(F162,'CLV2'!A:A,'CLV2'!E:E)</f>
        <v>2.CHILLED FOODS</v>
      </c>
      <c r="AH162" s="115" t="str">
        <f t="array" ref="AH162">XLOOKUP(F162,'CLV2'!A:A,'CLV2'!F:F)</f>
        <v>3.OTHER CHILLED PRODUCTS</v>
      </c>
      <c r="AI162" s="115" t="str">
        <f t="shared" si="8"/>
        <v>Pack</v>
      </c>
      <c r="AJ162" s="116">
        <f t="shared" si="9"/>
        <v>1</v>
      </c>
      <c r="AK162" s="117" t="str">
        <f t="array" ref="AK162">XLOOKUP(F162,'GIÁ'!A:A,'GIÁ'!D:D)</f>
        <v>32345.74</v>
      </c>
      <c r="AL162" s="118">
        <f t="shared" si="10"/>
        <v>64691.48</v>
      </c>
      <c r="AM162" s="118">
        <f t="shared" si="11"/>
        <v>0</v>
      </c>
      <c r="AN162" s="119">
        <f t="shared" si="12"/>
        <v>64691.48</v>
      </c>
      <c r="AO162" s="118">
        <f t="shared" si="13"/>
        <v>0</v>
      </c>
      <c r="AP162" s="121">
        <f t="shared" si="14"/>
        <v>0</v>
      </c>
      <c r="AQ162" s="122"/>
      <c r="AR162" s="119"/>
    </row>
    <row r="163" ht="22.5" customHeight="1">
      <c r="A163" s="89">
        <v>46231.0</v>
      </c>
      <c r="B163" s="90">
        <v>0.4486111111111111</v>
      </c>
      <c r="C163" s="91" t="s">
        <v>1763</v>
      </c>
      <c r="D163" s="129" t="str">
        <f t="array" ref="D163">XLOOKUP(C163,'DS ST'!A:A,'DS ST'!B:B)</f>
        <v>VHT</v>
      </c>
      <c r="E163" s="94" t="str">
        <f t="array" ref="E163">XLOOKUP($F163,'GIÁ'!$A:$A,'GIÁ'!$E:$E)</f>
        <v>MÁT</v>
      </c>
      <c r="F163" s="94">
        <v>8.938503131056E12</v>
      </c>
      <c r="G163" s="95" t="s">
        <v>2841</v>
      </c>
      <c r="H163" s="95" t="s">
        <v>57</v>
      </c>
      <c r="I163" s="96">
        <v>2.0</v>
      </c>
      <c r="J163" s="96">
        <v>0.0</v>
      </c>
      <c r="K163" s="98">
        <f t="shared" si="4"/>
        <v>2</v>
      </c>
      <c r="L163" s="99" t="s">
        <v>3701</v>
      </c>
      <c r="M163" s="100" t="s">
        <v>3741</v>
      </c>
      <c r="N163" s="101" t="s">
        <v>3742</v>
      </c>
      <c r="O163" s="128"/>
      <c r="P163" s="100">
        <v>2.0</v>
      </c>
      <c r="Q163" s="103">
        <f t="shared" si="5"/>
        <v>0</v>
      </c>
      <c r="R163" s="104" t="s">
        <v>3744</v>
      </c>
      <c r="S163" s="105"/>
      <c r="T163" s="106"/>
      <c r="U163" s="107"/>
      <c r="V163" s="108" t="s">
        <v>756</v>
      </c>
      <c r="W163" s="109" t="s">
        <v>1908</v>
      </c>
      <c r="X163" s="110" t="str">
        <f t="shared" si="6"/>
        <v/>
      </c>
      <c r="Y163" s="110" t="str">
        <f t="shared" si="7"/>
        <v>Siêu thị</v>
      </c>
      <c r="Z163" s="139" t="str">
        <f t="shared" si="26"/>
        <v/>
      </c>
      <c r="AA163" s="109" t="s">
        <v>802</v>
      </c>
      <c r="AB163" s="140"/>
      <c r="AC163" s="141"/>
      <c r="AD163" s="113"/>
      <c r="AE163" s="127"/>
      <c r="AF163" s="113"/>
      <c r="AG163" s="114" t="str">
        <f t="array" ref="AG163">XLOOKUP(F163,'CLV2'!A:A,'CLV2'!E:E)</f>
        <v>2.DAIRY</v>
      </c>
      <c r="AH163" s="115" t="str">
        <f t="array" ref="AH163">XLOOKUP(F163,'CLV2'!A:A,'CLV2'!F:F)</f>
        <v>3.FRESH MILK</v>
      </c>
      <c r="AI163" s="115" t="str">
        <f t="shared" si="8"/>
        <v>Pack</v>
      </c>
      <c r="AJ163" s="116">
        <f t="shared" si="9"/>
        <v>1</v>
      </c>
      <c r="AK163" s="117" t="str">
        <f t="array" ref="AK163">XLOOKUP(F163,'GIÁ'!A:A,'GIÁ'!D:D)</f>
        <v>9180.00</v>
      </c>
      <c r="AL163" s="118">
        <f t="shared" si="10"/>
        <v>18360</v>
      </c>
      <c r="AM163" s="118">
        <f t="shared" si="11"/>
        <v>0</v>
      </c>
      <c r="AN163" s="119">
        <f t="shared" si="12"/>
        <v>18360</v>
      </c>
      <c r="AO163" s="118">
        <f t="shared" si="13"/>
        <v>0</v>
      </c>
      <c r="AP163" s="121">
        <f t="shared" si="14"/>
        <v>0</v>
      </c>
      <c r="AQ163" s="122"/>
      <c r="AR163" s="119"/>
    </row>
    <row r="164" ht="22.5" customHeight="1">
      <c r="A164" s="89">
        <v>46231.0</v>
      </c>
      <c r="B164" s="90">
        <v>0.4486111111111111</v>
      </c>
      <c r="C164" s="91" t="s">
        <v>1763</v>
      </c>
      <c r="D164" s="129" t="str">
        <f t="array" ref="D164">XLOOKUP(C164,'DS ST'!A:A,'DS ST'!B:B)</f>
        <v>VHT</v>
      </c>
      <c r="E164" s="94" t="str">
        <f t="array" ref="E164">XLOOKUP($F164,'GIÁ'!$A:$A,'GIÁ'!$E:$E)</f>
        <v>MÁT</v>
      </c>
      <c r="F164" s="94">
        <v>8.938562884023E12</v>
      </c>
      <c r="G164" s="95" t="s">
        <v>3201</v>
      </c>
      <c r="H164" s="95" t="s">
        <v>57</v>
      </c>
      <c r="I164" s="96">
        <v>2.0</v>
      </c>
      <c r="J164" s="96">
        <v>0.0</v>
      </c>
      <c r="K164" s="98">
        <f t="shared" si="4"/>
        <v>2</v>
      </c>
      <c r="L164" s="99" t="s">
        <v>3701</v>
      </c>
      <c r="M164" s="100" t="s">
        <v>3741</v>
      </c>
      <c r="N164" s="101" t="s">
        <v>3742</v>
      </c>
      <c r="O164" s="128"/>
      <c r="P164" s="100">
        <v>2.0</v>
      </c>
      <c r="Q164" s="103">
        <f t="shared" si="5"/>
        <v>0</v>
      </c>
      <c r="R164" s="104" t="s">
        <v>3743</v>
      </c>
      <c r="S164" s="105"/>
      <c r="T164" s="106"/>
      <c r="U164" s="107"/>
      <c r="V164" s="108" t="s">
        <v>756</v>
      </c>
      <c r="W164" s="109" t="s">
        <v>1908</v>
      </c>
      <c r="X164" s="110" t="str">
        <f t="shared" si="6"/>
        <v/>
      </c>
      <c r="Y164" s="110" t="str">
        <f t="shared" si="7"/>
        <v>Siêu thị</v>
      </c>
      <c r="Z164" s="139" t="str">
        <f t="shared" si="26"/>
        <v/>
      </c>
      <c r="AA164" s="109" t="s">
        <v>802</v>
      </c>
      <c r="AB164" s="140"/>
      <c r="AC164" s="141"/>
      <c r="AD164" s="113"/>
      <c r="AE164" s="108"/>
      <c r="AF164" s="113"/>
      <c r="AG164" s="114" t="str">
        <f t="array" ref="AG164">XLOOKUP(F164,'CLV2'!A:A,'CLV2'!E:E)</f>
        <v>2.DELICA</v>
      </c>
      <c r="AH164" s="115" t="str">
        <f t="array" ref="AH164">XLOOKUP(F164,'CLV2'!A:A,'CLV2'!F:F)</f>
        <v>3.DESSERTS</v>
      </c>
      <c r="AI164" s="115" t="str">
        <f t="shared" si="8"/>
        <v>Pack</v>
      </c>
      <c r="AJ164" s="116">
        <f t="shared" si="9"/>
        <v>1</v>
      </c>
      <c r="AK164" s="117" t="str">
        <f t="array" ref="AK164">XLOOKUP(F164,'GIÁ'!A:A,'GIÁ'!D:D)</f>
        <v>8900.00</v>
      </c>
      <c r="AL164" s="118">
        <f t="shared" si="10"/>
        <v>17800</v>
      </c>
      <c r="AM164" s="118">
        <f t="shared" si="11"/>
        <v>0</v>
      </c>
      <c r="AN164" s="119">
        <f t="shared" si="12"/>
        <v>17800</v>
      </c>
      <c r="AO164" s="118">
        <f t="shared" si="13"/>
        <v>0</v>
      </c>
      <c r="AP164" s="121">
        <f t="shared" si="14"/>
        <v>0</v>
      </c>
      <c r="AQ164" s="122"/>
      <c r="AR164" s="119"/>
    </row>
    <row r="165" ht="22.5" customHeight="1">
      <c r="A165" s="89">
        <v>46231.0</v>
      </c>
      <c r="B165" s="90">
        <v>0.4486111111111111</v>
      </c>
      <c r="C165" s="91" t="s">
        <v>1763</v>
      </c>
      <c r="D165" s="129" t="str">
        <f t="array" ref="D165">XLOOKUP(C165,'DS ST'!A:A,'DS ST'!B:B)</f>
        <v>VHT</v>
      </c>
      <c r="E165" s="94" t="str">
        <f t="array" ref="E165">XLOOKUP($F165,'GIÁ'!$A:$A,'GIÁ'!$E:$E)</f>
        <v>MÁT</v>
      </c>
      <c r="F165" s="94">
        <v>8.938562884054E12</v>
      </c>
      <c r="G165" s="95" t="s">
        <v>3211</v>
      </c>
      <c r="H165" s="95" t="s">
        <v>1145</v>
      </c>
      <c r="I165" s="96">
        <v>1.0</v>
      </c>
      <c r="J165" s="96">
        <v>0.0</v>
      </c>
      <c r="K165" s="98">
        <f t="shared" si="4"/>
        <v>1</v>
      </c>
      <c r="L165" s="99" t="s">
        <v>3701</v>
      </c>
      <c r="M165" s="100" t="s">
        <v>3741</v>
      </c>
      <c r="N165" s="101" t="s">
        <v>3742</v>
      </c>
      <c r="O165" s="128"/>
      <c r="P165" s="100">
        <v>1.0</v>
      </c>
      <c r="Q165" s="103">
        <f t="shared" si="5"/>
        <v>0</v>
      </c>
      <c r="R165" s="104" t="s">
        <v>3705</v>
      </c>
      <c r="S165" s="105"/>
      <c r="T165" s="106"/>
      <c r="U165" s="107"/>
      <c r="V165" s="108" t="s">
        <v>756</v>
      </c>
      <c r="W165" s="109" t="s">
        <v>1908</v>
      </c>
      <c r="X165" s="110" t="str">
        <f t="shared" si="6"/>
        <v/>
      </c>
      <c r="Y165" s="110" t="str">
        <f t="shared" si="7"/>
        <v>Siêu thị</v>
      </c>
      <c r="Z165" s="139" t="str">
        <f t="shared" si="26"/>
        <v/>
      </c>
      <c r="AA165" s="109" t="s">
        <v>802</v>
      </c>
      <c r="AB165" s="140"/>
      <c r="AC165" s="141"/>
      <c r="AD165" s="113"/>
      <c r="AE165" s="127"/>
      <c r="AF165" s="113"/>
      <c r="AG165" s="114" t="str">
        <f t="array" ref="AG165">XLOOKUP(F165,'CLV2'!A:A,'CLV2'!E:E)</f>
        <v>2.DELICA</v>
      </c>
      <c r="AH165" s="115" t="str">
        <f t="array" ref="AH165">XLOOKUP(F165,'CLV2'!A:A,'CLV2'!F:F)</f>
        <v>3.DRINKS</v>
      </c>
      <c r="AI165" s="115" t="str">
        <f t="shared" si="8"/>
        <v>Pack</v>
      </c>
      <c r="AJ165" s="116">
        <f t="shared" si="9"/>
        <v>1</v>
      </c>
      <c r="AK165" s="117" t="str">
        <f t="array" ref="AK165">XLOOKUP(F165,'GIÁ'!A:A,'GIÁ'!D:D)</f>
        <v>8625.63</v>
      </c>
      <c r="AL165" s="118">
        <f t="shared" si="10"/>
        <v>8625.63</v>
      </c>
      <c r="AM165" s="118">
        <f t="shared" si="11"/>
        <v>0</v>
      </c>
      <c r="AN165" s="119">
        <f t="shared" si="12"/>
        <v>8625.63</v>
      </c>
      <c r="AO165" s="118">
        <f t="shared" si="13"/>
        <v>0</v>
      </c>
      <c r="AP165" s="121">
        <f t="shared" si="14"/>
        <v>0</v>
      </c>
      <c r="AQ165" s="122"/>
      <c r="AR165" s="119"/>
    </row>
    <row r="166" ht="22.5" customHeight="1">
      <c r="A166" s="89">
        <v>46231.0</v>
      </c>
      <c r="B166" s="90">
        <v>0.4486111111111111</v>
      </c>
      <c r="C166" s="91" t="s">
        <v>1763</v>
      </c>
      <c r="D166" s="92" t="str">
        <f t="array" ref="D166">XLOOKUP(C166,'DS ST'!A:A,'DS ST'!B:B)</f>
        <v>VHT</v>
      </c>
      <c r="E166" s="94" t="str">
        <f t="array" ref="E166">XLOOKUP($F166,'GIÁ'!$A:$A,'GIÁ'!$E:$E)</f>
        <v>MÁT</v>
      </c>
      <c r="F166" s="94">
        <v>8.936243700105E12</v>
      </c>
      <c r="G166" s="95" t="s">
        <v>2747</v>
      </c>
      <c r="H166" s="95" t="s">
        <v>1206</v>
      </c>
      <c r="I166" s="96">
        <v>1.0</v>
      </c>
      <c r="J166" s="96">
        <v>0.0</v>
      </c>
      <c r="K166" s="98">
        <f t="shared" si="4"/>
        <v>1</v>
      </c>
      <c r="L166" s="99" t="s">
        <v>3701</v>
      </c>
      <c r="M166" s="100" t="s">
        <v>3745</v>
      </c>
      <c r="N166" s="101" t="s">
        <v>3746</v>
      </c>
      <c r="O166" s="128"/>
      <c r="P166" s="100"/>
      <c r="Q166" s="103">
        <f t="shared" si="5"/>
        <v>1</v>
      </c>
      <c r="R166" s="104"/>
      <c r="S166" s="105"/>
      <c r="T166" s="106"/>
      <c r="U166" s="107"/>
      <c r="V166" s="108" t="s">
        <v>756</v>
      </c>
      <c r="W166" s="109" t="s">
        <v>1312</v>
      </c>
      <c r="X166" s="110" t="str">
        <f t="shared" si="6"/>
        <v/>
      </c>
      <c r="Y166" s="110" t="str">
        <f t="shared" si="7"/>
        <v/>
      </c>
      <c r="Z166" s="109" t="s">
        <v>797</v>
      </c>
      <c r="AA166" s="109" t="s">
        <v>802</v>
      </c>
      <c r="AB166" s="143" t="s">
        <v>3718</v>
      </c>
      <c r="AC166" s="141"/>
      <c r="AD166" s="113"/>
      <c r="AE166" s="127"/>
      <c r="AF166" s="113"/>
      <c r="AG166" s="114" t="str">
        <f t="array" ref="AG166">XLOOKUP(F166,'CLV2'!A:A,'CLV2'!E:E)</f>
        <v>2.DELICA</v>
      </c>
      <c r="AH166" s="115" t="str">
        <f t="array" ref="AH166">XLOOKUP(F166,'CLV2'!A:A,'CLV2'!F:F)</f>
        <v>3.COLD AND HOT DELICA</v>
      </c>
      <c r="AI166" s="115" t="str">
        <f t="shared" si="8"/>
        <v>Pack</v>
      </c>
      <c r="AJ166" s="116">
        <f t="shared" si="9"/>
        <v>1</v>
      </c>
      <c r="AK166" s="117" t="str">
        <f t="array" ref="AK166">XLOOKUP(F166,'GIÁ'!A:A,'GIÁ'!D:D)</f>
        <v>11287.36</v>
      </c>
      <c r="AL166" s="118">
        <f t="shared" si="10"/>
        <v>11287.36</v>
      </c>
      <c r="AM166" s="118">
        <f t="shared" si="11"/>
        <v>0</v>
      </c>
      <c r="AN166" s="119">
        <f t="shared" si="12"/>
        <v>0</v>
      </c>
      <c r="AO166" s="118">
        <f t="shared" si="13"/>
        <v>11287.36</v>
      </c>
      <c r="AP166" s="121">
        <f t="shared" si="14"/>
        <v>0</v>
      </c>
      <c r="AQ166" s="122"/>
      <c r="AR166" s="119"/>
    </row>
    <row r="167" ht="22.5" customHeight="1">
      <c r="A167" s="89">
        <v>46231.0</v>
      </c>
      <c r="B167" s="90">
        <v>0.4486111111111111</v>
      </c>
      <c r="C167" s="91" t="s">
        <v>1763</v>
      </c>
      <c r="D167" s="92" t="str">
        <f t="array" ref="D167">XLOOKUP(C167,'DS ST'!A:A,'DS ST'!B:B)</f>
        <v>VHT</v>
      </c>
      <c r="E167" s="94" t="str">
        <f t="array" ref="E167">XLOOKUP($F167,'GIÁ'!$A:$A,'GIÁ'!$E:$E)</f>
        <v>MÁT</v>
      </c>
      <c r="F167" s="94">
        <v>8.936243700099E12</v>
      </c>
      <c r="G167" s="95" t="s">
        <v>2745</v>
      </c>
      <c r="H167" s="95" t="s">
        <v>1206</v>
      </c>
      <c r="I167" s="96">
        <v>2.0</v>
      </c>
      <c r="J167" s="96">
        <v>1.0</v>
      </c>
      <c r="K167" s="98">
        <f t="shared" si="4"/>
        <v>1</v>
      </c>
      <c r="L167" s="99" t="s">
        <v>3701</v>
      </c>
      <c r="M167" s="100" t="s">
        <v>3745</v>
      </c>
      <c r="N167" s="101" t="s">
        <v>3746</v>
      </c>
      <c r="O167" s="128"/>
      <c r="P167" s="100"/>
      <c r="Q167" s="103">
        <f t="shared" si="5"/>
        <v>1</v>
      </c>
      <c r="R167" s="104"/>
      <c r="S167" s="105"/>
      <c r="T167" s="106"/>
      <c r="U167" s="107"/>
      <c r="V167" s="108" t="s">
        <v>756</v>
      </c>
      <c r="W167" s="109" t="s">
        <v>1312</v>
      </c>
      <c r="X167" s="110" t="str">
        <f t="shared" si="6"/>
        <v/>
      </c>
      <c r="Y167" s="110" t="str">
        <f t="shared" si="7"/>
        <v/>
      </c>
      <c r="Z167" s="109" t="s">
        <v>797</v>
      </c>
      <c r="AA167" s="109" t="s">
        <v>802</v>
      </c>
      <c r="AB167" s="143" t="s">
        <v>3718</v>
      </c>
      <c r="AC167" s="141"/>
      <c r="AD167" s="113"/>
      <c r="AE167" s="127"/>
      <c r="AF167" s="113"/>
      <c r="AG167" s="114" t="str">
        <f t="array" ref="AG167">XLOOKUP(F167,'CLV2'!A:A,'CLV2'!E:E)</f>
        <v>2.DELICA</v>
      </c>
      <c r="AH167" s="115" t="str">
        <f t="array" ref="AH167">XLOOKUP(F167,'CLV2'!A:A,'CLV2'!F:F)</f>
        <v>3.COLD AND HOT DELICA</v>
      </c>
      <c r="AI167" s="115" t="str">
        <f t="shared" si="8"/>
        <v>Pack</v>
      </c>
      <c r="AJ167" s="116">
        <f t="shared" si="9"/>
        <v>0.5</v>
      </c>
      <c r="AK167" s="117" t="str">
        <f t="array" ref="AK167">XLOOKUP(F167,'GIÁ'!A:A,'GIÁ'!D:D)</f>
        <v>11034.32</v>
      </c>
      <c r="AL167" s="118">
        <f t="shared" si="10"/>
        <v>11034.32</v>
      </c>
      <c r="AM167" s="118">
        <f t="shared" si="11"/>
        <v>0</v>
      </c>
      <c r="AN167" s="119">
        <f t="shared" si="12"/>
        <v>0</v>
      </c>
      <c r="AO167" s="118">
        <f t="shared" si="13"/>
        <v>11034.32</v>
      </c>
      <c r="AP167" s="121">
        <f t="shared" si="14"/>
        <v>0</v>
      </c>
      <c r="AQ167" s="122"/>
      <c r="AR167" s="119"/>
    </row>
    <row r="168" ht="22.5" customHeight="1">
      <c r="A168" s="89">
        <v>46231.0</v>
      </c>
      <c r="B168" s="90">
        <v>0.4486111111111111</v>
      </c>
      <c r="C168" s="91" t="s">
        <v>1763</v>
      </c>
      <c r="D168" s="92" t="str">
        <f t="array" ref="D168">XLOOKUP(C168,'DS ST'!A:A,'DS ST'!B:B)</f>
        <v>VHT</v>
      </c>
      <c r="E168" s="94" t="str">
        <f t="array" ref="E168">XLOOKUP($F168,'GIÁ'!$A:$A,'GIÁ'!$E:$E)</f>
        <v>MÁT</v>
      </c>
      <c r="F168" s="94">
        <v>8.936243700051E12</v>
      </c>
      <c r="G168" s="95" t="s">
        <v>2734</v>
      </c>
      <c r="H168" s="95" t="s">
        <v>1206</v>
      </c>
      <c r="I168" s="96">
        <v>1.0</v>
      </c>
      <c r="J168" s="96">
        <v>0.0</v>
      </c>
      <c r="K168" s="98">
        <f t="shared" si="4"/>
        <v>1</v>
      </c>
      <c r="L168" s="99" t="s">
        <v>3701</v>
      </c>
      <c r="M168" s="100" t="s">
        <v>3745</v>
      </c>
      <c r="N168" s="101" t="s">
        <v>3746</v>
      </c>
      <c r="O168" s="128"/>
      <c r="P168" s="100"/>
      <c r="Q168" s="103">
        <f t="shared" si="5"/>
        <v>1</v>
      </c>
      <c r="R168" s="104"/>
      <c r="S168" s="105"/>
      <c r="T168" s="106"/>
      <c r="U168" s="107"/>
      <c r="V168" s="108" t="s">
        <v>756</v>
      </c>
      <c r="W168" s="109" t="s">
        <v>1312</v>
      </c>
      <c r="X168" s="110" t="str">
        <f t="shared" si="6"/>
        <v/>
      </c>
      <c r="Y168" s="110" t="str">
        <f t="shared" si="7"/>
        <v/>
      </c>
      <c r="Z168" s="109" t="s">
        <v>797</v>
      </c>
      <c r="AA168" s="109" t="s">
        <v>802</v>
      </c>
      <c r="AB168" s="143" t="s">
        <v>3718</v>
      </c>
      <c r="AC168" s="141"/>
      <c r="AD168" s="113"/>
      <c r="AE168" s="127"/>
      <c r="AF168" s="113"/>
      <c r="AG168" s="114" t="str">
        <f t="array" ref="AG168">XLOOKUP(F168,'CLV2'!A:A,'CLV2'!E:E)</f>
        <v>2.DELICA</v>
      </c>
      <c r="AH168" s="115" t="str">
        <f t="array" ref="AH168">XLOOKUP(F168,'CLV2'!A:A,'CLV2'!F:F)</f>
        <v>3.COLD AND HOT DELICA</v>
      </c>
      <c r="AI168" s="115" t="str">
        <f t="shared" si="8"/>
        <v>Pack</v>
      </c>
      <c r="AJ168" s="116">
        <f t="shared" si="9"/>
        <v>1</v>
      </c>
      <c r="AK168" s="117" t="str">
        <f t="array" ref="AK168">XLOOKUP(F168,'GIÁ'!A:A,'GIÁ'!D:D)</f>
        <v>12246.44</v>
      </c>
      <c r="AL168" s="118">
        <f t="shared" si="10"/>
        <v>12246.44</v>
      </c>
      <c r="AM168" s="118">
        <f t="shared" si="11"/>
        <v>0</v>
      </c>
      <c r="AN168" s="119">
        <f t="shared" si="12"/>
        <v>0</v>
      </c>
      <c r="AO168" s="118">
        <f t="shared" si="13"/>
        <v>12246.44</v>
      </c>
      <c r="AP168" s="121">
        <f t="shared" si="14"/>
        <v>0</v>
      </c>
      <c r="AQ168" s="122"/>
      <c r="AR168" s="119"/>
    </row>
    <row r="169" ht="22.5" customHeight="1">
      <c r="A169" s="89">
        <v>46231.0</v>
      </c>
      <c r="B169" s="90">
        <v>0.5090277777777777</v>
      </c>
      <c r="C169" s="91" t="s">
        <v>897</v>
      </c>
      <c r="D169" s="129" t="str">
        <f t="array" ref="D169">XLOOKUP(C169,'DS ST'!A:A,'DS ST'!B:B)</f>
        <v>A192</v>
      </c>
      <c r="E169" s="94" t="str">
        <f t="array" ref="E169">XLOOKUP($F169,'GIÁ'!$A:$A,'GIÁ'!$E:$E)</f>
        <v>MÁT</v>
      </c>
      <c r="F169" s="94">
        <v>8.935007117135E12</v>
      </c>
      <c r="G169" s="95" t="s">
        <v>1809</v>
      </c>
      <c r="H169" s="95" t="s">
        <v>1785</v>
      </c>
      <c r="I169" s="96">
        <v>2.0</v>
      </c>
      <c r="J169" s="96">
        <v>0.0</v>
      </c>
      <c r="K169" s="98">
        <f t="shared" si="4"/>
        <v>2</v>
      </c>
      <c r="L169" s="99" t="s">
        <v>3747</v>
      </c>
      <c r="M169" s="100" t="s">
        <v>3748</v>
      </c>
      <c r="N169" s="101" t="s">
        <v>3749</v>
      </c>
      <c r="O169" s="128"/>
      <c r="P169" s="100">
        <v>2.0</v>
      </c>
      <c r="Q169" s="103">
        <f t="shared" si="5"/>
        <v>0</v>
      </c>
      <c r="R169" s="104" t="s">
        <v>3750</v>
      </c>
      <c r="S169" s="105"/>
      <c r="T169" s="106" t="s">
        <v>3751</v>
      </c>
      <c r="U169" s="107"/>
      <c r="V169" s="108" t="s">
        <v>756</v>
      </c>
      <c r="W169" s="109" t="s">
        <v>1908</v>
      </c>
      <c r="X169" s="110" t="str">
        <f t="shared" si="6"/>
        <v/>
      </c>
      <c r="Y169" s="110" t="str">
        <f t="shared" si="7"/>
        <v>Siêu thị</v>
      </c>
      <c r="Z169" s="139" t="str">
        <f t="shared" ref="Z169:Z186" si="27">IF(N(Q169)&lt;=0,"",IF(ISNUMBER(SEARCH("Thiếu kiện",V169)),"Kho đông mát",IF(AND(N(Q169)&gt;0,N(P169)&gt;0,OR(ISNUMBER(SEARCH("Hình KDB",U169)),ISNUMBER(SEARCH("Hình tele",U169)),ISNUMBER(SEARCH("sai code",U169)),ISNUMBER(SEARCH("ST nhận",U169)))),"Kho đông mát",IF(AND(W169="DC giao thiếu",OR(ISNUMBER(SEARCH("Hình KDB",U169)),ISNUMBER(SEARCH("Hình tele",U169)),ISNUMBER(SEARCH("sai code",U169)))),"Kho đông mát",IF(W169="DC giao thiếu","Chưa xác định",IF(AND(W169="DC pick sai",OR(ISNUMBER(SEARCH("Hình KDB",U169)),ISNUMBER(SEARCH("Hình tele",U169)),ISNUMBER(SEARCH("sai code",U169)),ISNUMBER(SEARCH("ST nhận",U169)))),"Kho đông mát",IF(W169="DC pick sai","Chưa xác định",IF(AND(W169="Hao hụt",N(O169)&gt;0,OR(ISNUMBER(SEARCH("Hình KDB",U169)),ISNUMBER(SEARCH("Hình tele",U169)),ISNUMBER(SEARCH("sai code",U169)),ISNUMBER(SEARCH("ST nhận",U169)))),"Kho đông mát",IF(W169="Hao hụt","Chưa xác định",IF(OR(W169="VT giao sai điểm",W169="Không đạt nhiệt độ",W169="TX giao thiếu kiện",W169="Hàng không đạt CL"),"Kho đông mát",IF(W169="Chưa xác định","Chưa xác định",IF(N(P169)&gt;0,"Chưa xác định",""))))))))))))</f>
        <v/>
      </c>
      <c r="AA169" s="109" t="s">
        <v>802</v>
      </c>
      <c r="AB169" s="140"/>
      <c r="AC169" s="141"/>
      <c r="AD169" s="113"/>
      <c r="AE169" s="127"/>
      <c r="AF169" s="113"/>
      <c r="AG169" s="114" t="str">
        <f t="array" ref="AG169">XLOOKUP(F169,'CLV2'!A:A,'CLV2'!E:E)</f>
        <v>2.DAIRY</v>
      </c>
      <c r="AH169" s="115" t="str">
        <f t="array" ref="AH169">XLOOKUP(F169,'CLV2'!A:A,'CLV2'!F:F)</f>
        <v>3.FRESH MILK</v>
      </c>
      <c r="AI169" s="115" t="str">
        <f t="shared" si="8"/>
        <v>Pack</v>
      </c>
      <c r="AJ169" s="116">
        <f t="shared" si="9"/>
        <v>1</v>
      </c>
      <c r="AK169" s="117" t="str">
        <f t="array" ref="AK169">XLOOKUP(F169,'GIÁ'!A:A,'GIÁ'!D:D)</f>
        <v>18613.38</v>
      </c>
      <c r="AL169" s="118">
        <f t="shared" si="10"/>
        <v>37226.76</v>
      </c>
      <c r="AM169" s="118">
        <f t="shared" si="11"/>
        <v>0</v>
      </c>
      <c r="AN169" s="119">
        <f t="shared" si="12"/>
        <v>37226.76</v>
      </c>
      <c r="AO169" s="118">
        <f t="shared" si="13"/>
        <v>0</v>
      </c>
      <c r="AP169" s="121">
        <f t="shared" si="14"/>
        <v>0</v>
      </c>
      <c r="AQ169" s="122"/>
      <c r="AR169" s="119"/>
    </row>
    <row r="170" ht="22.5" customHeight="1">
      <c r="A170" s="89">
        <v>46231.0</v>
      </c>
      <c r="B170" s="90">
        <v>0.5090277777777777</v>
      </c>
      <c r="C170" s="91" t="s">
        <v>897</v>
      </c>
      <c r="D170" s="129" t="str">
        <f t="array" ref="D170">XLOOKUP(C170,'DS ST'!A:A,'DS ST'!B:B)</f>
        <v>A192</v>
      </c>
      <c r="E170" s="94" t="str">
        <f t="array" ref="E170">XLOOKUP($F170,'GIÁ'!$A:$A,'GIÁ'!$E:$E)</f>
        <v>MÁT</v>
      </c>
      <c r="F170" s="94">
        <v>8.936146442249E12</v>
      </c>
      <c r="G170" s="95" t="s">
        <v>2498</v>
      </c>
      <c r="H170" s="95" t="s">
        <v>1741</v>
      </c>
      <c r="I170" s="96">
        <v>8.0</v>
      </c>
      <c r="J170" s="96">
        <v>0.0</v>
      </c>
      <c r="K170" s="98">
        <f t="shared" si="4"/>
        <v>8</v>
      </c>
      <c r="L170" s="99" t="s">
        <v>3747</v>
      </c>
      <c r="M170" s="100" t="s">
        <v>3748</v>
      </c>
      <c r="N170" s="101" t="s">
        <v>3749</v>
      </c>
      <c r="O170" s="128"/>
      <c r="P170" s="100">
        <v>8.0</v>
      </c>
      <c r="Q170" s="103">
        <f t="shared" si="5"/>
        <v>0</v>
      </c>
      <c r="R170" s="104" t="s">
        <v>3752</v>
      </c>
      <c r="S170" s="105"/>
      <c r="T170" s="106" t="s">
        <v>3751</v>
      </c>
      <c r="U170" s="107"/>
      <c r="V170" s="108" t="s">
        <v>756</v>
      </c>
      <c r="W170" s="109" t="s">
        <v>1908</v>
      </c>
      <c r="X170" s="110" t="str">
        <f t="shared" si="6"/>
        <v/>
      </c>
      <c r="Y170" s="110" t="str">
        <f t="shared" si="7"/>
        <v>Siêu thị</v>
      </c>
      <c r="Z170" s="139" t="str">
        <f t="shared" si="27"/>
        <v/>
      </c>
      <c r="AA170" s="109" t="s">
        <v>802</v>
      </c>
      <c r="AB170" s="140"/>
      <c r="AC170" s="141"/>
      <c r="AD170" s="113"/>
      <c r="AE170" s="127"/>
      <c r="AF170" s="113"/>
      <c r="AG170" s="114" t="str">
        <f t="array" ref="AG170">XLOOKUP(F170,'CLV2'!A:A,'CLV2'!E:E)</f>
        <v>2.CHILLED FOODS</v>
      </c>
      <c r="AH170" s="115" t="str">
        <f t="array" ref="AH170">XLOOKUP(F170,'CLV2'!A:A,'CLV2'!F:F)</f>
        <v>3.HAM AND SAUSAGES</v>
      </c>
      <c r="AI170" s="115" t="str">
        <f t="shared" si="8"/>
        <v>Pack</v>
      </c>
      <c r="AJ170" s="116">
        <f t="shared" si="9"/>
        <v>1</v>
      </c>
      <c r="AK170" s="117" t="str">
        <f t="array" ref="AK170">XLOOKUP(F170,'GIÁ'!A:A,'GIÁ'!D:D)</f>
        <v>7920.46</v>
      </c>
      <c r="AL170" s="118">
        <f t="shared" si="10"/>
        <v>63363.68</v>
      </c>
      <c r="AM170" s="118">
        <f t="shared" si="11"/>
        <v>0</v>
      </c>
      <c r="AN170" s="119">
        <f t="shared" si="12"/>
        <v>63363.68</v>
      </c>
      <c r="AO170" s="118">
        <f t="shared" si="13"/>
        <v>0</v>
      </c>
      <c r="AP170" s="121">
        <f t="shared" si="14"/>
        <v>0</v>
      </c>
      <c r="AQ170" s="122"/>
      <c r="AR170" s="119"/>
    </row>
    <row r="171" ht="22.5" customHeight="1">
      <c r="A171" s="89">
        <v>46231.0</v>
      </c>
      <c r="B171" s="90">
        <v>0.5090277777777777</v>
      </c>
      <c r="C171" s="91" t="s">
        <v>897</v>
      </c>
      <c r="D171" s="129" t="str">
        <f t="array" ref="D171">XLOOKUP(C171,'DS ST'!A:A,'DS ST'!B:B)</f>
        <v>A192</v>
      </c>
      <c r="E171" s="94" t="str">
        <f t="array" ref="E171">XLOOKUP($F171,'GIÁ'!$A:$A,'GIÁ'!$E:$E)</f>
        <v>MÁT</v>
      </c>
      <c r="F171" s="94">
        <v>8.936146446728E12</v>
      </c>
      <c r="G171" s="95" t="s">
        <v>2510</v>
      </c>
      <c r="H171" s="95" t="s">
        <v>224</v>
      </c>
      <c r="I171" s="96">
        <v>2.0</v>
      </c>
      <c r="J171" s="96">
        <v>0.0</v>
      </c>
      <c r="K171" s="98">
        <f t="shared" si="4"/>
        <v>2</v>
      </c>
      <c r="L171" s="99" t="s">
        <v>3747</v>
      </c>
      <c r="M171" s="100" t="s">
        <v>3748</v>
      </c>
      <c r="N171" s="101" t="s">
        <v>3749</v>
      </c>
      <c r="O171" s="128"/>
      <c r="P171" s="100">
        <v>2.0</v>
      </c>
      <c r="Q171" s="103">
        <f t="shared" si="5"/>
        <v>0</v>
      </c>
      <c r="R171" s="104" t="s">
        <v>3752</v>
      </c>
      <c r="S171" s="105"/>
      <c r="T171" s="106" t="s">
        <v>3751</v>
      </c>
      <c r="U171" s="107"/>
      <c r="V171" s="108" t="s">
        <v>756</v>
      </c>
      <c r="W171" s="109" t="s">
        <v>1908</v>
      </c>
      <c r="X171" s="110" t="str">
        <f t="shared" si="6"/>
        <v/>
      </c>
      <c r="Y171" s="110" t="str">
        <f t="shared" si="7"/>
        <v>Siêu thị</v>
      </c>
      <c r="Z171" s="139" t="str">
        <f t="shared" si="27"/>
        <v/>
      </c>
      <c r="AA171" s="109" t="s">
        <v>802</v>
      </c>
      <c r="AB171" s="140"/>
      <c r="AC171" s="141"/>
      <c r="AD171" s="113"/>
      <c r="AE171" s="127"/>
      <c r="AF171" s="113"/>
      <c r="AG171" s="114" t="str">
        <f t="array" ref="AG171">XLOOKUP(F171,'CLV2'!A:A,'CLV2'!E:E)</f>
        <v>2.CHILLED FOODS</v>
      </c>
      <c r="AH171" s="115" t="str">
        <f t="array" ref="AH171">XLOOKUP(F171,'CLV2'!A:A,'CLV2'!F:F)</f>
        <v>3.HAM AND SAUSAGES</v>
      </c>
      <c r="AI171" s="115" t="str">
        <f t="shared" si="8"/>
        <v>Pack</v>
      </c>
      <c r="AJ171" s="116">
        <f t="shared" si="9"/>
        <v>1</v>
      </c>
      <c r="AK171" s="117" t="str">
        <f t="array" ref="AK171">XLOOKUP(F171,'GIÁ'!A:A,'GIÁ'!D:D)</f>
        <v>27795.99</v>
      </c>
      <c r="AL171" s="118">
        <f t="shared" si="10"/>
        <v>55591.98</v>
      </c>
      <c r="AM171" s="118">
        <f t="shared" si="11"/>
        <v>0</v>
      </c>
      <c r="AN171" s="119">
        <f t="shared" si="12"/>
        <v>55591.98</v>
      </c>
      <c r="AO171" s="118">
        <f t="shared" si="13"/>
        <v>0</v>
      </c>
      <c r="AP171" s="121">
        <f t="shared" si="14"/>
        <v>0</v>
      </c>
      <c r="AQ171" s="122"/>
      <c r="AR171" s="119"/>
    </row>
    <row r="172" ht="22.5" customHeight="1">
      <c r="A172" s="89">
        <v>46231.0</v>
      </c>
      <c r="B172" s="90">
        <v>0.5090277777777777</v>
      </c>
      <c r="C172" s="91" t="s">
        <v>897</v>
      </c>
      <c r="D172" s="129" t="str">
        <f t="array" ref="D172">XLOOKUP(C172,'DS ST'!A:A,'DS ST'!B:B)</f>
        <v>A192</v>
      </c>
      <c r="E172" s="94" t="str">
        <f t="array" ref="E172">XLOOKUP($F172,'GIÁ'!$A:$A,'GIÁ'!$E:$E)</f>
        <v>MÁT</v>
      </c>
      <c r="F172" s="94">
        <v>8.938528582574E12</v>
      </c>
      <c r="G172" s="95" t="s">
        <v>3013</v>
      </c>
      <c r="H172" s="95" t="s">
        <v>224</v>
      </c>
      <c r="I172" s="96">
        <v>2.0</v>
      </c>
      <c r="J172" s="96">
        <v>0.0</v>
      </c>
      <c r="K172" s="98">
        <f t="shared" si="4"/>
        <v>2</v>
      </c>
      <c r="L172" s="99" t="s">
        <v>3747</v>
      </c>
      <c r="M172" s="100" t="s">
        <v>3748</v>
      </c>
      <c r="N172" s="101" t="s">
        <v>3749</v>
      </c>
      <c r="O172" s="128"/>
      <c r="P172" s="100">
        <v>2.0</v>
      </c>
      <c r="Q172" s="103">
        <f t="shared" si="5"/>
        <v>0</v>
      </c>
      <c r="R172" s="104" t="s">
        <v>3752</v>
      </c>
      <c r="S172" s="105"/>
      <c r="T172" s="106" t="s">
        <v>3751</v>
      </c>
      <c r="U172" s="107"/>
      <c r="V172" s="108" t="s">
        <v>756</v>
      </c>
      <c r="W172" s="109" t="s">
        <v>1908</v>
      </c>
      <c r="X172" s="110" t="str">
        <f t="shared" si="6"/>
        <v/>
      </c>
      <c r="Y172" s="110" t="str">
        <f t="shared" si="7"/>
        <v>Siêu thị</v>
      </c>
      <c r="Z172" s="139" t="str">
        <f t="shared" si="27"/>
        <v/>
      </c>
      <c r="AA172" s="109" t="s">
        <v>802</v>
      </c>
      <c r="AB172" s="140"/>
      <c r="AC172" s="141"/>
      <c r="AD172" s="113"/>
      <c r="AE172" s="127"/>
      <c r="AF172" s="113"/>
      <c r="AG172" s="114" t="str">
        <f t="array" ref="AG172">XLOOKUP(F172,'CLV2'!A:A,'CLV2'!E:E)</f>
        <v>2.CHILLED FOODS</v>
      </c>
      <c r="AH172" s="115" t="str">
        <f t="array" ref="AH172">XLOOKUP(F172,'CLV2'!A:A,'CLV2'!F:F)</f>
        <v>3.OTHER CHILLED PRODUCTS</v>
      </c>
      <c r="AI172" s="115" t="str">
        <f t="shared" si="8"/>
        <v>Pack</v>
      </c>
      <c r="AJ172" s="116">
        <f t="shared" si="9"/>
        <v>1</v>
      </c>
      <c r="AK172" s="117" t="str">
        <f t="array" ref="AK172">XLOOKUP(F172,'GIÁ'!A:A,'GIÁ'!D:D)</f>
        <v>10450.00</v>
      </c>
      <c r="AL172" s="118">
        <f t="shared" si="10"/>
        <v>20900</v>
      </c>
      <c r="AM172" s="118">
        <f t="shared" si="11"/>
        <v>0</v>
      </c>
      <c r="AN172" s="119">
        <f t="shared" si="12"/>
        <v>20900</v>
      </c>
      <c r="AO172" s="118">
        <f t="shared" si="13"/>
        <v>0</v>
      </c>
      <c r="AP172" s="121">
        <f t="shared" si="14"/>
        <v>0</v>
      </c>
      <c r="AQ172" s="122"/>
      <c r="AR172" s="119"/>
    </row>
    <row r="173" ht="22.5" customHeight="1">
      <c r="A173" s="89">
        <v>46231.0</v>
      </c>
      <c r="B173" s="90">
        <v>0.5090277777777777</v>
      </c>
      <c r="C173" s="91" t="s">
        <v>897</v>
      </c>
      <c r="D173" s="129" t="str">
        <f t="array" ref="D173">XLOOKUP(C173,'DS ST'!A:A,'DS ST'!B:B)</f>
        <v>A192</v>
      </c>
      <c r="E173" s="94" t="str">
        <f t="array" ref="E173">XLOOKUP($F173,'GIÁ'!$A:$A,'GIÁ'!$E:$E)</f>
        <v>MÁT</v>
      </c>
      <c r="F173" s="94">
        <v>8.850329183715E12</v>
      </c>
      <c r="G173" s="95" t="s">
        <v>1456</v>
      </c>
      <c r="H173" s="95" t="s">
        <v>57</v>
      </c>
      <c r="I173" s="96">
        <v>2.0</v>
      </c>
      <c r="J173" s="96">
        <v>0.0</v>
      </c>
      <c r="K173" s="98">
        <f t="shared" si="4"/>
        <v>2</v>
      </c>
      <c r="L173" s="99" t="s">
        <v>3747</v>
      </c>
      <c r="M173" s="100" t="s">
        <v>3748</v>
      </c>
      <c r="N173" s="101" t="s">
        <v>3749</v>
      </c>
      <c r="O173" s="128"/>
      <c r="P173" s="100">
        <v>2.0</v>
      </c>
      <c r="Q173" s="103">
        <f t="shared" si="5"/>
        <v>0</v>
      </c>
      <c r="R173" s="104" t="s">
        <v>3750</v>
      </c>
      <c r="S173" s="105"/>
      <c r="T173" s="106" t="s">
        <v>3751</v>
      </c>
      <c r="U173" s="107"/>
      <c r="V173" s="108" t="s">
        <v>756</v>
      </c>
      <c r="W173" s="109" t="s">
        <v>1908</v>
      </c>
      <c r="X173" s="110" t="str">
        <f t="shared" si="6"/>
        <v/>
      </c>
      <c r="Y173" s="110" t="str">
        <f t="shared" si="7"/>
        <v>Siêu thị</v>
      </c>
      <c r="Z173" s="139" t="str">
        <f t="shared" si="27"/>
        <v/>
      </c>
      <c r="AA173" s="109" t="s">
        <v>802</v>
      </c>
      <c r="AB173" s="140"/>
      <c r="AC173" s="108"/>
      <c r="AD173" s="113"/>
      <c r="AE173" s="127"/>
      <c r="AF173" s="113"/>
      <c r="AG173" s="114" t="str">
        <f t="array" ref="AG173">XLOOKUP(F173,'CLV2'!A:A,'CLV2'!E:E)</f>
        <v>2.DAIRY</v>
      </c>
      <c r="AH173" s="115" t="str">
        <f t="array" ref="AH173">XLOOKUP(F173,'CLV2'!A:A,'CLV2'!F:F)</f>
        <v>3.FRESH MILK</v>
      </c>
      <c r="AI173" s="115" t="str">
        <f t="shared" si="8"/>
        <v>Pack</v>
      </c>
      <c r="AJ173" s="116">
        <f t="shared" si="9"/>
        <v>1</v>
      </c>
      <c r="AK173" s="117" t="str">
        <f t="array" ref="AK173">XLOOKUP(F173,'GIÁ'!A:A,'GIÁ'!D:D)</f>
        <v>55260.51</v>
      </c>
      <c r="AL173" s="118">
        <f t="shared" si="10"/>
        <v>110521.02</v>
      </c>
      <c r="AM173" s="118">
        <f t="shared" si="11"/>
        <v>0</v>
      </c>
      <c r="AN173" s="119">
        <f t="shared" si="12"/>
        <v>110521.02</v>
      </c>
      <c r="AO173" s="118">
        <f t="shared" si="13"/>
        <v>0</v>
      </c>
      <c r="AP173" s="121">
        <f t="shared" si="14"/>
        <v>0</v>
      </c>
      <c r="AQ173" s="122"/>
      <c r="AR173" s="119"/>
    </row>
    <row r="174" ht="22.5" customHeight="1">
      <c r="A174" s="89">
        <v>46231.0</v>
      </c>
      <c r="B174" s="90">
        <v>0.5090277777777777</v>
      </c>
      <c r="C174" s="91" t="s">
        <v>897</v>
      </c>
      <c r="D174" s="129" t="str">
        <f t="array" ref="D174">XLOOKUP(C174,'DS ST'!A:A,'DS ST'!B:B)</f>
        <v>A192</v>
      </c>
      <c r="E174" s="94" t="str">
        <f t="array" ref="E174">XLOOKUP($F174,'GIÁ'!$A:$A,'GIÁ'!$E:$E)</f>
        <v>MÁT</v>
      </c>
      <c r="F174" s="94">
        <v>8.938511301595E12</v>
      </c>
      <c r="G174" s="95" t="s">
        <v>2953</v>
      </c>
      <c r="H174" s="95" t="s">
        <v>1145</v>
      </c>
      <c r="I174" s="96">
        <v>2.0</v>
      </c>
      <c r="J174" s="96">
        <v>0.0</v>
      </c>
      <c r="K174" s="98">
        <f t="shared" si="4"/>
        <v>2</v>
      </c>
      <c r="L174" s="99" t="s">
        <v>3747</v>
      </c>
      <c r="M174" s="100" t="s">
        <v>3748</v>
      </c>
      <c r="N174" s="101" t="s">
        <v>3749</v>
      </c>
      <c r="O174" s="128"/>
      <c r="P174" s="100">
        <v>2.0</v>
      </c>
      <c r="Q174" s="103">
        <f t="shared" si="5"/>
        <v>0</v>
      </c>
      <c r="R174" s="104" t="s">
        <v>3750</v>
      </c>
      <c r="S174" s="105"/>
      <c r="T174" s="106" t="s">
        <v>3751</v>
      </c>
      <c r="U174" s="107"/>
      <c r="V174" s="108" t="s">
        <v>756</v>
      </c>
      <c r="W174" s="109" t="s">
        <v>1908</v>
      </c>
      <c r="X174" s="110" t="str">
        <f t="shared" si="6"/>
        <v/>
      </c>
      <c r="Y174" s="110" t="str">
        <f t="shared" si="7"/>
        <v>Siêu thị</v>
      </c>
      <c r="Z174" s="139" t="str">
        <f t="shared" si="27"/>
        <v/>
      </c>
      <c r="AA174" s="109" t="s">
        <v>802</v>
      </c>
      <c r="AB174" s="140"/>
      <c r="AC174" s="141"/>
      <c r="AD174" s="113"/>
      <c r="AE174" s="127"/>
      <c r="AF174" s="113"/>
      <c r="AG174" s="114" t="str">
        <f t="array" ref="AG174">XLOOKUP(F174,'CLV2'!A:A,'CLV2'!E:E)</f>
        <v>2.DELICA</v>
      </c>
      <c r="AH174" s="115" t="str">
        <f t="array" ref="AH174">XLOOKUP(F174,'CLV2'!A:A,'CLV2'!F:F)</f>
        <v>3.DRINKS</v>
      </c>
      <c r="AI174" s="115" t="str">
        <f t="shared" si="8"/>
        <v>Pack</v>
      </c>
      <c r="AJ174" s="116">
        <f t="shared" si="9"/>
        <v>1</v>
      </c>
      <c r="AK174" s="117" t="str">
        <f t="array" ref="AK174">XLOOKUP(F174,'GIÁ'!A:A,'GIÁ'!D:D)</f>
        <v>13120.90</v>
      </c>
      <c r="AL174" s="118">
        <f t="shared" si="10"/>
        <v>26241.8</v>
      </c>
      <c r="AM174" s="118">
        <f t="shared" si="11"/>
        <v>0</v>
      </c>
      <c r="AN174" s="119">
        <f t="shared" si="12"/>
        <v>26241.8</v>
      </c>
      <c r="AO174" s="118">
        <f t="shared" si="13"/>
        <v>0</v>
      </c>
      <c r="AP174" s="121">
        <f t="shared" si="14"/>
        <v>0</v>
      </c>
      <c r="AQ174" s="122"/>
      <c r="AR174" s="119"/>
    </row>
    <row r="175" ht="22.5" customHeight="1">
      <c r="A175" s="89">
        <v>46231.0</v>
      </c>
      <c r="B175" s="90">
        <v>0.5090277777777777</v>
      </c>
      <c r="C175" s="91" t="s">
        <v>897</v>
      </c>
      <c r="D175" s="129" t="str">
        <f t="array" ref="D175">XLOOKUP(C175,'DS ST'!A:A,'DS ST'!B:B)</f>
        <v>A192</v>
      </c>
      <c r="E175" s="94" t="str">
        <f t="array" ref="E175">XLOOKUP($F175,'GIÁ'!$A:$A,'GIÁ'!$E:$E)</f>
        <v>MÁT</v>
      </c>
      <c r="F175" s="94" t="s">
        <v>3325</v>
      </c>
      <c r="G175" s="95" t="s">
        <v>3326</v>
      </c>
      <c r="H175" s="95" t="s">
        <v>57</v>
      </c>
      <c r="I175" s="96">
        <v>1.0</v>
      </c>
      <c r="J175" s="96">
        <v>0.0</v>
      </c>
      <c r="K175" s="98">
        <f t="shared" si="4"/>
        <v>1</v>
      </c>
      <c r="L175" s="99" t="s">
        <v>3747</v>
      </c>
      <c r="M175" s="100" t="s">
        <v>3748</v>
      </c>
      <c r="N175" s="101" t="s">
        <v>3749</v>
      </c>
      <c r="O175" s="128"/>
      <c r="P175" s="100">
        <v>1.0</v>
      </c>
      <c r="Q175" s="103">
        <f t="shared" si="5"/>
        <v>0</v>
      </c>
      <c r="R175" s="104" t="s">
        <v>3750</v>
      </c>
      <c r="S175" s="105"/>
      <c r="T175" s="106" t="s">
        <v>3751</v>
      </c>
      <c r="U175" s="107"/>
      <c r="V175" s="108" t="s">
        <v>756</v>
      </c>
      <c r="W175" s="109" t="s">
        <v>1908</v>
      </c>
      <c r="X175" s="110" t="str">
        <f t="shared" si="6"/>
        <v/>
      </c>
      <c r="Y175" s="110" t="str">
        <f t="shared" si="7"/>
        <v>Siêu thị</v>
      </c>
      <c r="Z175" s="139" t="str">
        <f t="shared" si="27"/>
        <v/>
      </c>
      <c r="AA175" s="109" t="s">
        <v>802</v>
      </c>
      <c r="AB175" s="140"/>
      <c r="AC175" s="141"/>
      <c r="AD175" s="113"/>
      <c r="AE175" s="127"/>
      <c r="AF175" s="113"/>
      <c r="AG175" s="114" t="str">
        <f t="array" ref="AG175">XLOOKUP(F175,'CLV2'!A:A,'CLV2'!E:E)</f>
        <v>2.BAKERY</v>
      </c>
      <c r="AH175" s="115" t="str">
        <f t="array" ref="AH175">XLOOKUP(F175,'CLV2'!A:A,'CLV2'!F:F)</f>
        <v>3.CAKES</v>
      </c>
      <c r="AI175" s="115" t="str">
        <f t="shared" si="8"/>
        <v>Pack</v>
      </c>
      <c r="AJ175" s="116">
        <f t="shared" si="9"/>
        <v>1</v>
      </c>
      <c r="AK175" s="117" t="str">
        <f t="array" ref="AK175">XLOOKUP(F175,'GIÁ'!A:A,'GIÁ'!D:D)</f>
        <v>27778.00</v>
      </c>
      <c r="AL175" s="118">
        <f t="shared" si="10"/>
        <v>27778</v>
      </c>
      <c r="AM175" s="118">
        <f t="shared" si="11"/>
        <v>0</v>
      </c>
      <c r="AN175" s="119">
        <f t="shared" si="12"/>
        <v>27778</v>
      </c>
      <c r="AO175" s="118">
        <f t="shared" si="13"/>
        <v>0</v>
      </c>
      <c r="AP175" s="121">
        <f t="shared" si="14"/>
        <v>0</v>
      </c>
      <c r="AQ175" s="122"/>
      <c r="AR175" s="119"/>
    </row>
    <row r="176" ht="22.5" customHeight="1">
      <c r="A176" s="89">
        <v>46231.0</v>
      </c>
      <c r="B176" s="90">
        <v>0.5090277777777777</v>
      </c>
      <c r="C176" s="91" t="s">
        <v>897</v>
      </c>
      <c r="D176" s="129" t="str">
        <f t="array" ref="D176">XLOOKUP(C176,'DS ST'!A:A,'DS ST'!B:B)</f>
        <v>A192</v>
      </c>
      <c r="E176" s="94" t="str">
        <f t="array" ref="E176">XLOOKUP($F176,'GIÁ'!$A:$A,'GIÁ'!$E:$E)</f>
        <v>MÁT</v>
      </c>
      <c r="F176" s="94">
        <v>8.938503131377E12</v>
      </c>
      <c r="G176" s="95" t="s">
        <v>2843</v>
      </c>
      <c r="H176" s="95" t="s">
        <v>57</v>
      </c>
      <c r="I176" s="96">
        <v>4.0</v>
      </c>
      <c r="J176" s="96">
        <v>0.0</v>
      </c>
      <c r="K176" s="98">
        <f t="shared" si="4"/>
        <v>4</v>
      </c>
      <c r="L176" s="99" t="s">
        <v>3747</v>
      </c>
      <c r="M176" s="100" t="s">
        <v>3753</v>
      </c>
      <c r="N176" s="101" t="s">
        <v>3754</v>
      </c>
      <c r="O176" s="128"/>
      <c r="P176" s="100">
        <v>4.0</v>
      </c>
      <c r="Q176" s="103">
        <f t="shared" si="5"/>
        <v>0</v>
      </c>
      <c r="R176" s="104" t="s">
        <v>3750</v>
      </c>
      <c r="S176" s="105"/>
      <c r="T176" s="106" t="s">
        <v>3751</v>
      </c>
      <c r="U176" s="107"/>
      <c r="V176" s="108" t="s">
        <v>756</v>
      </c>
      <c r="W176" s="109" t="s">
        <v>1908</v>
      </c>
      <c r="X176" s="110" t="str">
        <f t="shared" si="6"/>
        <v/>
      </c>
      <c r="Y176" s="110" t="str">
        <f t="shared" si="7"/>
        <v>Siêu thị</v>
      </c>
      <c r="Z176" s="139" t="str">
        <f t="shared" si="27"/>
        <v/>
      </c>
      <c r="AA176" s="109" t="s">
        <v>802</v>
      </c>
      <c r="AB176" s="140"/>
      <c r="AC176" s="141"/>
      <c r="AD176" s="113"/>
      <c r="AE176" s="127"/>
      <c r="AF176" s="113"/>
      <c r="AG176" s="114" t="str">
        <f t="array" ref="AG176">XLOOKUP(F176,'CLV2'!A:A,'CLV2'!E:E)</f>
        <v>2.DAIRY</v>
      </c>
      <c r="AH176" s="115" t="str">
        <f t="array" ref="AH176">XLOOKUP(F176,'CLV2'!A:A,'CLV2'!F:F)</f>
        <v>3.YOGURT</v>
      </c>
      <c r="AI176" s="115" t="str">
        <f t="shared" si="8"/>
        <v>Pack</v>
      </c>
      <c r="AJ176" s="116">
        <f t="shared" si="9"/>
        <v>1</v>
      </c>
      <c r="AK176" s="117" t="str">
        <f t="array" ref="AK176">XLOOKUP(F176,'GIÁ'!A:A,'GIÁ'!D:D)</f>
        <v>32397.69</v>
      </c>
      <c r="AL176" s="118">
        <f t="shared" si="10"/>
        <v>129590.76</v>
      </c>
      <c r="AM176" s="118">
        <f t="shared" si="11"/>
        <v>0</v>
      </c>
      <c r="AN176" s="119">
        <f t="shared" si="12"/>
        <v>129590.76</v>
      </c>
      <c r="AO176" s="118">
        <f t="shared" si="13"/>
        <v>0</v>
      </c>
      <c r="AP176" s="121">
        <f t="shared" si="14"/>
        <v>0</v>
      </c>
      <c r="AQ176" s="122"/>
      <c r="AR176" s="119"/>
    </row>
    <row r="177" ht="22.5" customHeight="1">
      <c r="A177" s="89">
        <v>46231.0</v>
      </c>
      <c r="B177" s="90">
        <v>0.5090277777777777</v>
      </c>
      <c r="C177" s="91" t="s">
        <v>897</v>
      </c>
      <c r="D177" s="129" t="str">
        <f t="array" ref="D177">XLOOKUP(C177,'DS ST'!A:A,'DS ST'!B:B)</f>
        <v>A192</v>
      </c>
      <c r="E177" s="94" t="str">
        <f t="array" ref="E177">XLOOKUP($F177,'GIÁ'!$A:$A,'GIÁ'!$E:$E)</f>
        <v>MÁT</v>
      </c>
      <c r="F177" s="94">
        <v>11751.0</v>
      </c>
      <c r="G177" s="95" t="s">
        <v>1045</v>
      </c>
      <c r="H177" s="95" t="s">
        <v>75</v>
      </c>
      <c r="I177" s="96">
        <v>2.0</v>
      </c>
      <c r="J177" s="96">
        <v>0.0</v>
      </c>
      <c r="K177" s="98">
        <f t="shared" si="4"/>
        <v>2</v>
      </c>
      <c r="L177" s="99" t="s">
        <v>3747</v>
      </c>
      <c r="M177" s="100" t="s">
        <v>3755</v>
      </c>
      <c r="N177" s="101" t="s">
        <v>3756</v>
      </c>
      <c r="O177" s="128"/>
      <c r="P177" s="100"/>
      <c r="Q177" s="103">
        <f t="shared" si="5"/>
        <v>2</v>
      </c>
      <c r="R177" s="104"/>
      <c r="S177" s="105" t="s">
        <v>14</v>
      </c>
      <c r="T177" s="106" t="s">
        <v>3751</v>
      </c>
      <c r="U177" s="107" t="s">
        <v>3757</v>
      </c>
      <c r="V177" s="108" t="s">
        <v>756</v>
      </c>
      <c r="W177" s="109" t="s">
        <v>2842</v>
      </c>
      <c r="X177" s="110" t="str">
        <f t="shared" si="6"/>
        <v/>
      </c>
      <c r="Y177" s="110" t="str">
        <f t="shared" si="7"/>
        <v/>
      </c>
      <c r="Z177" s="139" t="str">
        <f t="shared" si="27"/>
        <v>Kho đông mát</v>
      </c>
      <c r="AA177" s="109" t="s">
        <v>802</v>
      </c>
      <c r="AB177" s="140"/>
      <c r="AC177" s="141"/>
      <c r="AD177" s="113"/>
      <c r="AE177" s="127"/>
      <c r="AF177" s="113"/>
      <c r="AG177" s="114" t="str">
        <f t="array" ref="AG177">XLOOKUP(F177,'CLV2'!A:A,'CLV2'!E:E)</f>
        <v>2.FRUITS</v>
      </c>
      <c r="AH177" s="115" t="str">
        <f t="array" ref="AH177">XLOOKUP(F177,'CLV2'!A:A,'CLV2'!F:F)</f>
        <v>3.IMPORT FRUITS</v>
      </c>
      <c r="AI177" s="115" t="str">
        <f t="shared" si="8"/>
        <v>Pack</v>
      </c>
      <c r="AJ177" s="116">
        <f t="shared" si="9"/>
        <v>1</v>
      </c>
      <c r="AK177" s="117" t="str">
        <f t="array" ref="AK177">XLOOKUP(F177,'GIÁ'!A:A,'GIÁ'!D:D)</f>
        <v>64445.12</v>
      </c>
      <c r="AL177" s="118">
        <f t="shared" si="10"/>
        <v>128890.24</v>
      </c>
      <c r="AM177" s="118">
        <f t="shared" si="11"/>
        <v>0</v>
      </c>
      <c r="AN177" s="119">
        <f t="shared" si="12"/>
        <v>0</v>
      </c>
      <c r="AO177" s="118">
        <f t="shared" si="13"/>
        <v>128890.24</v>
      </c>
      <c r="AP177" s="121">
        <f t="shared" si="14"/>
        <v>0</v>
      </c>
      <c r="AQ177" s="122"/>
      <c r="AR177" s="119"/>
    </row>
    <row r="178" ht="22.5" customHeight="1">
      <c r="A178" s="89">
        <v>46231.0</v>
      </c>
      <c r="B178" s="90">
        <v>0.5090277777777777</v>
      </c>
      <c r="C178" s="91" t="s">
        <v>897</v>
      </c>
      <c r="D178" s="129" t="str">
        <f t="array" ref="D178">XLOOKUP(C178,'DS ST'!A:A,'DS ST'!B:B)</f>
        <v>A192</v>
      </c>
      <c r="E178" s="94" t="str">
        <f t="array" ref="E178">XLOOKUP($F178,'GIÁ'!$A:$A,'GIÁ'!$E:$E)</f>
        <v>MÁT</v>
      </c>
      <c r="F178" s="94">
        <v>8.938503131742E12</v>
      </c>
      <c r="G178" s="95" t="s">
        <v>2855</v>
      </c>
      <c r="H178" s="95" t="s">
        <v>57</v>
      </c>
      <c r="I178" s="96">
        <v>2.0</v>
      </c>
      <c r="J178" s="96">
        <v>0.0</v>
      </c>
      <c r="K178" s="98">
        <f t="shared" si="4"/>
        <v>2</v>
      </c>
      <c r="L178" s="99" t="s">
        <v>3747</v>
      </c>
      <c r="M178" s="100" t="s">
        <v>3758</v>
      </c>
      <c r="N178" s="101" t="s">
        <v>3759</v>
      </c>
      <c r="O178" s="128"/>
      <c r="P178" s="100">
        <v>2.0</v>
      </c>
      <c r="Q178" s="103">
        <f t="shared" si="5"/>
        <v>0</v>
      </c>
      <c r="R178" s="104" t="s">
        <v>3750</v>
      </c>
      <c r="S178" s="105"/>
      <c r="T178" s="106" t="s">
        <v>3751</v>
      </c>
      <c r="U178" s="107"/>
      <c r="V178" s="108" t="s">
        <v>756</v>
      </c>
      <c r="W178" s="109" t="s">
        <v>1908</v>
      </c>
      <c r="X178" s="110" t="str">
        <f t="shared" si="6"/>
        <v/>
      </c>
      <c r="Y178" s="110" t="str">
        <f t="shared" si="7"/>
        <v>Siêu thị</v>
      </c>
      <c r="Z178" s="139" t="str">
        <f t="shared" si="27"/>
        <v/>
      </c>
      <c r="AA178" s="109" t="s">
        <v>802</v>
      </c>
      <c r="AB178" s="140"/>
      <c r="AC178" s="141"/>
      <c r="AD178" s="113"/>
      <c r="AE178" s="127"/>
      <c r="AF178" s="113"/>
      <c r="AG178" s="114" t="str">
        <f t="array" ref="AG178">XLOOKUP(F178,'CLV2'!A:A,'CLV2'!E:E)</f>
        <v>2.DAIRY</v>
      </c>
      <c r="AH178" s="115" t="str">
        <f t="array" ref="AH178">XLOOKUP(F178,'CLV2'!A:A,'CLV2'!F:F)</f>
        <v>3.FRESH MILK</v>
      </c>
      <c r="AI178" s="115" t="str">
        <f t="shared" si="8"/>
        <v>Pack</v>
      </c>
      <c r="AJ178" s="116">
        <f t="shared" si="9"/>
        <v>1</v>
      </c>
      <c r="AK178" s="117" t="str">
        <f t="array" ref="AK178">XLOOKUP(F178,'GIÁ'!A:A,'GIÁ'!D:D)</f>
        <v>18900.00</v>
      </c>
      <c r="AL178" s="118">
        <f t="shared" si="10"/>
        <v>37800</v>
      </c>
      <c r="AM178" s="118">
        <f t="shared" si="11"/>
        <v>0</v>
      </c>
      <c r="AN178" s="119">
        <f t="shared" si="12"/>
        <v>37800</v>
      </c>
      <c r="AO178" s="118">
        <f t="shared" si="13"/>
        <v>0</v>
      </c>
      <c r="AP178" s="121">
        <f t="shared" si="14"/>
        <v>0</v>
      </c>
      <c r="AQ178" s="122"/>
      <c r="AR178" s="119"/>
    </row>
    <row r="179" ht="22.5" customHeight="1">
      <c r="A179" s="89">
        <v>46231.0</v>
      </c>
      <c r="B179" s="90">
        <v>0.5090277777777777</v>
      </c>
      <c r="C179" s="91" t="s">
        <v>897</v>
      </c>
      <c r="D179" s="129" t="str">
        <f t="array" ref="D179">XLOOKUP(C179,'DS ST'!A:A,'DS ST'!B:B)</f>
        <v>A192</v>
      </c>
      <c r="E179" s="94" t="str">
        <f t="array" ref="E179">XLOOKUP($F179,'GIÁ'!$A:$A,'GIÁ'!$E:$E)</f>
        <v>MÁT</v>
      </c>
      <c r="F179" s="94">
        <v>8.935318100055E12</v>
      </c>
      <c r="G179" s="95" t="s">
        <v>2042</v>
      </c>
      <c r="H179" s="95" t="s">
        <v>57</v>
      </c>
      <c r="I179" s="96">
        <v>4.0</v>
      </c>
      <c r="J179" s="96">
        <v>0.0</v>
      </c>
      <c r="K179" s="98">
        <f t="shared" si="4"/>
        <v>4</v>
      </c>
      <c r="L179" s="99" t="s">
        <v>3747</v>
      </c>
      <c r="M179" s="100" t="s">
        <v>3758</v>
      </c>
      <c r="N179" s="101" t="s">
        <v>3759</v>
      </c>
      <c r="O179" s="128"/>
      <c r="P179" s="100">
        <v>4.0</v>
      </c>
      <c r="Q179" s="103">
        <f t="shared" si="5"/>
        <v>0</v>
      </c>
      <c r="R179" s="104" t="s">
        <v>3750</v>
      </c>
      <c r="S179" s="105"/>
      <c r="T179" s="106" t="s">
        <v>3751</v>
      </c>
      <c r="U179" s="107"/>
      <c r="V179" s="108" t="s">
        <v>756</v>
      </c>
      <c r="W179" s="109" t="s">
        <v>1908</v>
      </c>
      <c r="X179" s="110" t="str">
        <f t="shared" si="6"/>
        <v/>
      </c>
      <c r="Y179" s="110" t="str">
        <f t="shared" si="7"/>
        <v>Siêu thị</v>
      </c>
      <c r="Z179" s="139" t="str">
        <f t="shared" si="27"/>
        <v/>
      </c>
      <c r="AA179" s="109" t="s">
        <v>802</v>
      </c>
      <c r="AB179" s="140"/>
      <c r="AC179" s="141"/>
      <c r="AD179" s="113"/>
      <c r="AE179" s="127"/>
      <c r="AF179" s="113"/>
      <c r="AG179" s="114" t="str">
        <f t="array" ref="AG179">XLOOKUP(F179,'CLV2'!A:A,'CLV2'!E:E)</f>
        <v>2.DAIRY</v>
      </c>
      <c r="AH179" s="115" t="str">
        <f t="array" ref="AH179">XLOOKUP(F179,'CLV2'!A:A,'CLV2'!F:F)</f>
        <v>3.FRESH MILK</v>
      </c>
      <c r="AI179" s="115" t="str">
        <f t="shared" si="8"/>
        <v>Pack</v>
      </c>
      <c r="AJ179" s="116">
        <f t="shared" si="9"/>
        <v>1</v>
      </c>
      <c r="AK179" s="117" t="str">
        <f t="array" ref="AK179">XLOOKUP(F179,'GIÁ'!A:A,'GIÁ'!D:D)</f>
        <v>9180.00</v>
      </c>
      <c r="AL179" s="118">
        <f t="shared" si="10"/>
        <v>36720</v>
      </c>
      <c r="AM179" s="118">
        <f t="shared" si="11"/>
        <v>0</v>
      </c>
      <c r="AN179" s="119">
        <f t="shared" si="12"/>
        <v>36720</v>
      </c>
      <c r="AO179" s="118">
        <f t="shared" si="13"/>
        <v>0</v>
      </c>
      <c r="AP179" s="121">
        <f t="shared" si="14"/>
        <v>0</v>
      </c>
      <c r="AQ179" s="122"/>
      <c r="AR179" s="119"/>
    </row>
    <row r="180" ht="22.5" customHeight="1">
      <c r="A180" s="89">
        <v>46231.0</v>
      </c>
      <c r="B180" s="90">
        <v>0.5090277777777777</v>
      </c>
      <c r="C180" s="91" t="s">
        <v>897</v>
      </c>
      <c r="D180" s="129" t="str">
        <f t="array" ref="D180">XLOOKUP(C180,'DS ST'!A:A,'DS ST'!B:B)</f>
        <v>A192</v>
      </c>
      <c r="E180" s="94" t="str">
        <f t="array" ref="E180">XLOOKUP($F180,'GIÁ'!$A:$A,'GIÁ'!$E:$E)</f>
        <v>MÁT</v>
      </c>
      <c r="F180" s="94">
        <v>8.935007117098E12</v>
      </c>
      <c r="G180" s="95" t="s">
        <v>1800</v>
      </c>
      <c r="H180" s="95" t="s">
        <v>1785</v>
      </c>
      <c r="I180" s="96">
        <v>1.0</v>
      </c>
      <c r="J180" s="96">
        <v>0.0</v>
      </c>
      <c r="K180" s="98">
        <f t="shared" si="4"/>
        <v>1</v>
      </c>
      <c r="L180" s="99" t="s">
        <v>3747</v>
      </c>
      <c r="M180" s="100" t="s">
        <v>3758</v>
      </c>
      <c r="N180" s="101" t="s">
        <v>3759</v>
      </c>
      <c r="O180" s="128"/>
      <c r="P180" s="100">
        <v>1.0</v>
      </c>
      <c r="Q180" s="103">
        <f t="shared" si="5"/>
        <v>0</v>
      </c>
      <c r="R180" s="104" t="s">
        <v>3750</v>
      </c>
      <c r="S180" s="105"/>
      <c r="T180" s="106" t="s">
        <v>3751</v>
      </c>
      <c r="U180" s="107"/>
      <c r="V180" s="108" t="s">
        <v>756</v>
      </c>
      <c r="W180" s="109" t="s">
        <v>1908</v>
      </c>
      <c r="X180" s="110" t="str">
        <f t="shared" si="6"/>
        <v/>
      </c>
      <c r="Y180" s="110" t="str">
        <f t="shared" si="7"/>
        <v>Siêu thị</v>
      </c>
      <c r="Z180" s="139" t="str">
        <f t="shared" si="27"/>
        <v/>
      </c>
      <c r="AA180" s="109" t="s">
        <v>802</v>
      </c>
      <c r="AB180" s="140"/>
      <c r="AC180" s="141"/>
      <c r="AD180" s="113"/>
      <c r="AE180" s="127"/>
      <c r="AF180" s="113"/>
      <c r="AG180" s="114" t="str">
        <f t="array" ref="AG180">XLOOKUP(F180,'CLV2'!A:A,'CLV2'!E:E)</f>
        <v>2.DAIRY</v>
      </c>
      <c r="AH180" s="115" t="str">
        <f t="array" ref="AH180">XLOOKUP(F180,'CLV2'!A:A,'CLV2'!F:F)</f>
        <v>3.FRESH MILK</v>
      </c>
      <c r="AI180" s="115" t="str">
        <f t="shared" si="8"/>
        <v>Pack</v>
      </c>
      <c r="AJ180" s="116">
        <f t="shared" si="9"/>
        <v>1</v>
      </c>
      <c r="AK180" s="117" t="str">
        <f t="array" ref="AK180">XLOOKUP(F180,'GIÁ'!A:A,'GIÁ'!D:D)</f>
        <v>30354.96</v>
      </c>
      <c r="AL180" s="118">
        <f t="shared" si="10"/>
        <v>30354.96</v>
      </c>
      <c r="AM180" s="118">
        <f t="shared" si="11"/>
        <v>0</v>
      </c>
      <c r="AN180" s="119">
        <f t="shared" si="12"/>
        <v>30354.96</v>
      </c>
      <c r="AO180" s="118">
        <f t="shared" si="13"/>
        <v>0</v>
      </c>
      <c r="AP180" s="121">
        <f t="shared" si="14"/>
        <v>0</v>
      </c>
      <c r="AQ180" s="122"/>
      <c r="AR180" s="119"/>
    </row>
    <row r="181" ht="22.5" customHeight="1">
      <c r="A181" s="89">
        <v>46231.0</v>
      </c>
      <c r="B181" s="90">
        <v>0.5090277777777777</v>
      </c>
      <c r="C181" s="91" t="s">
        <v>897</v>
      </c>
      <c r="D181" s="129" t="str">
        <f t="array" ref="D181">XLOOKUP(C181,'DS ST'!A:A,'DS ST'!B:B)</f>
        <v>A192</v>
      </c>
      <c r="E181" s="94" t="str">
        <f t="array" ref="E181">XLOOKUP($F181,'GIÁ'!$A:$A,'GIÁ'!$E:$E)</f>
        <v>MÁT</v>
      </c>
      <c r="F181" s="94">
        <v>8.936049693908E12</v>
      </c>
      <c r="G181" s="95" t="s">
        <v>2244</v>
      </c>
      <c r="H181" s="95" t="s">
        <v>57</v>
      </c>
      <c r="I181" s="96">
        <v>6.0</v>
      </c>
      <c r="J181" s="96">
        <v>0.0</v>
      </c>
      <c r="K181" s="98">
        <f t="shared" si="4"/>
        <v>6</v>
      </c>
      <c r="L181" s="99" t="s">
        <v>3747</v>
      </c>
      <c r="M181" s="100" t="s">
        <v>3758</v>
      </c>
      <c r="N181" s="101" t="s">
        <v>3759</v>
      </c>
      <c r="O181" s="128"/>
      <c r="P181" s="100">
        <v>6.0</v>
      </c>
      <c r="Q181" s="103">
        <f t="shared" si="5"/>
        <v>0</v>
      </c>
      <c r="R181" s="104" t="s">
        <v>3760</v>
      </c>
      <c r="S181" s="105"/>
      <c r="T181" s="106" t="s">
        <v>3751</v>
      </c>
      <c r="U181" s="107"/>
      <c r="V181" s="108" t="s">
        <v>756</v>
      </c>
      <c r="W181" s="109" t="s">
        <v>1908</v>
      </c>
      <c r="X181" s="110" t="str">
        <f t="shared" si="6"/>
        <v/>
      </c>
      <c r="Y181" s="110" t="str">
        <f t="shared" si="7"/>
        <v>Siêu thị</v>
      </c>
      <c r="Z181" s="139" t="str">
        <f t="shared" si="27"/>
        <v/>
      </c>
      <c r="AA181" s="109" t="s">
        <v>802</v>
      </c>
      <c r="AB181" s="140"/>
      <c r="AC181" s="141"/>
      <c r="AD181" s="113"/>
      <c r="AE181" s="127"/>
      <c r="AF181" s="113"/>
      <c r="AG181" s="114" t="str">
        <f t="array" ref="AG181">XLOOKUP(F181,'CLV2'!A:A,'CLV2'!E:E)</f>
        <v>2.VEGETABLES</v>
      </c>
      <c r="AH181" s="115" t="str">
        <f t="array" ref="AH181">XLOOKUP(F181,'CLV2'!A:A,'CLV2'!F:F)</f>
        <v>3.LETTUCE, SNACKABLES</v>
      </c>
      <c r="AI181" s="115" t="str">
        <f t="shared" si="8"/>
        <v>Pack</v>
      </c>
      <c r="AJ181" s="116">
        <f t="shared" si="9"/>
        <v>1</v>
      </c>
      <c r="AK181" s="117" t="str">
        <f t="array" ref="AK181">XLOOKUP(F181,'GIÁ'!A:A,'GIÁ'!D:D)</f>
        <v>20360.85</v>
      </c>
      <c r="AL181" s="118">
        <f t="shared" si="10"/>
        <v>122165.1</v>
      </c>
      <c r="AM181" s="118">
        <f t="shared" si="11"/>
        <v>0</v>
      </c>
      <c r="AN181" s="119">
        <f t="shared" si="12"/>
        <v>122165.1</v>
      </c>
      <c r="AO181" s="118">
        <f t="shared" si="13"/>
        <v>0</v>
      </c>
      <c r="AP181" s="121">
        <f t="shared" si="14"/>
        <v>0</v>
      </c>
      <c r="AQ181" s="122"/>
      <c r="AR181" s="119"/>
    </row>
    <row r="182" ht="22.5" customHeight="1">
      <c r="A182" s="89">
        <v>46231.0</v>
      </c>
      <c r="B182" s="90">
        <v>0.5090277777777777</v>
      </c>
      <c r="C182" s="91" t="s">
        <v>897</v>
      </c>
      <c r="D182" s="129" t="str">
        <f t="array" ref="D182">XLOOKUP(C182,'DS ST'!A:A,'DS ST'!B:B)</f>
        <v>A192</v>
      </c>
      <c r="E182" s="94" t="str">
        <f t="array" ref="E182">XLOOKUP($F182,'GIÁ'!$A:$A,'GIÁ'!$E:$E)</f>
        <v>MÁT</v>
      </c>
      <c r="F182" s="94">
        <v>11550.0</v>
      </c>
      <c r="G182" s="95" t="s">
        <v>874</v>
      </c>
      <c r="H182" s="95" t="s">
        <v>57</v>
      </c>
      <c r="I182" s="96">
        <v>6.0</v>
      </c>
      <c r="J182" s="96">
        <v>0.0</v>
      </c>
      <c r="K182" s="98">
        <f t="shared" si="4"/>
        <v>6</v>
      </c>
      <c r="L182" s="99" t="s">
        <v>3747</v>
      </c>
      <c r="M182" s="100" t="s">
        <v>3758</v>
      </c>
      <c r="N182" s="101" t="s">
        <v>3759</v>
      </c>
      <c r="O182" s="128"/>
      <c r="P182" s="100">
        <v>6.0</v>
      </c>
      <c r="Q182" s="103">
        <f t="shared" si="5"/>
        <v>0</v>
      </c>
      <c r="R182" s="104" t="s">
        <v>3761</v>
      </c>
      <c r="S182" s="105"/>
      <c r="T182" s="106" t="s">
        <v>3751</v>
      </c>
      <c r="U182" s="107"/>
      <c r="V182" s="108" t="s">
        <v>756</v>
      </c>
      <c r="W182" s="109" t="s">
        <v>1908</v>
      </c>
      <c r="X182" s="110" t="str">
        <f t="shared" si="6"/>
        <v/>
      </c>
      <c r="Y182" s="110" t="str">
        <f t="shared" si="7"/>
        <v>Siêu thị</v>
      </c>
      <c r="Z182" s="139" t="str">
        <f t="shared" si="27"/>
        <v/>
      </c>
      <c r="AA182" s="109" t="s">
        <v>802</v>
      </c>
      <c r="AB182" s="140"/>
      <c r="AC182" s="141"/>
      <c r="AD182" s="113"/>
      <c r="AE182" s="127"/>
      <c r="AF182" s="113"/>
      <c r="AG182" s="114" t="str">
        <f t="array" ref="AG182">XLOOKUP(F182,'CLV2'!A:A,'CLV2'!E:E)</f>
        <v>2.VEGETABLES</v>
      </c>
      <c r="AH182" s="115" t="str">
        <f t="array" ref="AH182">XLOOKUP(F182,'CLV2'!A:A,'CLV2'!F:F)</f>
        <v>3.PROCESSED VEGGIES</v>
      </c>
      <c r="AI182" s="115" t="str">
        <f t="shared" si="8"/>
        <v>Pack</v>
      </c>
      <c r="AJ182" s="116">
        <f t="shared" si="9"/>
        <v>1</v>
      </c>
      <c r="AK182" s="117" t="str">
        <f t="array" ref="AK182">XLOOKUP(F182,'GIÁ'!A:A,'GIÁ'!D:D)</f>
        <v>10364.97</v>
      </c>
      <c r="AL182" s="118">
        <f t="shared" si="10"/>
        <v>62189.82</v>
      </c>
      <c r="AM182" s="118">
        <f t="shared" si="11"/>
        <v>0</v>
      </c>
      <c r="AN182" s="119">
        <f t="shared" si="12"/>
        <v>62189.82</v>
      </c>
      <c r="AO182" s="118">
        <f t="shared" si="13"/>
        <v>0</v>
      </c>
      <c r="AP182" s="121">
        <f t="shared" si="14"/>
        <v>0</v>
      </c>
      <c r="AQ182" s="122"/>
      <c r="AR182" s="119"/>
    </row>
    <row r="183" ht="22.5" customHeight="1">
      <c r="A183" s="89">
        <v>46231.0</v>
      </c>
      <c r="B183" s="90">
        <v>0.5090277777777777</v>
      </c>
      <c r="C183" s="91" t="s">
        <v>897</v>
      </c>
      <c r="D183" s="129" t="str">
        <f t="array" ref="D183">XLOOKUP(C183,'DS ST'!A:A,'DS ST'!B:B)</f>
        <v>A192</v>
      </c>
      <c r="E183" s="94" t="str">
        <f t="array" ref="E183">XLOOKUP($F183,'GIÁ'!$A:$A,'GIÁ'!$E:$E)</f>
        <v>MÁT</v>
      </c>
      <c r="F183" s="94">
        <v>8.850329101863E12</v>
      </c>
      <c r="G183" s="95" t="s">
        <v>1434</v>
      </c>
      <c r="H183" s="95" t="s">
        <v>57</v>
      </c>
      <c r="I183" s="96">
        <v>2.0</v>
      </c>
      <c r="J183" s="96">
        <v>0.0</v>
      </c>
      <c r="K183" s="98">
        <f t="shared" si="4"/>
        <v>2</v>
      </c>
      <c r="L183" s="99" t="s">
        <v>3747</v>
      </c>
      <c r="M183" s="100" t="s">
        <v>3758</v>
      </c>
      <c r="N183" s="101" t="s">
        <v>3759</v>
      </c>
      <c r="O183" s="128"/>
      <c r="P183" s="100">
        <v>2.0</v>
      </c>
      <c r="Q183" s="103">
        <f t="shared" si="5"/>
        <v>0</v>
      </c>
      <c r="R183" s="104" t="s">
        <v>3750</v>
      </c>
      <c r="S183" s="105"/>
      <c r="T183" s="106" t="s">
        <v>3751</v>
      </c>
      <c r="U183" s="107"/>
      <c r="V183" s="108" t="s">
        <v>756</v>
      </c>
      <c r="W183" s="109" t="s">
        <v>1908</v>
      </c>
      <c r="X183" s="110" t="str">
        <f t="shared" si="6"/>
        <v/>
      </c>
      <c r="Y183" s="110" t="str">
        <f t="shared" si="7"/>
        <v>Siêu thị</v>
      </c>
      <c r="Z183" s="139" t="str">
        <f t="shared" si="27"/>
        <v/>
      </c>
      <c r="AA183" s="109" t="s">
        <v>802</v>
      </c>
      <c r="AB183" s="140"/>
      <c r="AC183" s="141"/>
      <c r="AD183" s="113"/>
      <c r="AE183" s="127"/>
      <c r="AF183" s="113"/>
      <c r="AG183" s="114" t="str">
        <f t="array" ref="AG183">XLOOKUP(F183,'CLV2'!A:A,'CLV2'!E:E)</f>
        <v>2.DAIRY</v>
      </c>
      <c r="AH183" s="115" t="str">
        <f t="array" ref="AH183">XLOOKUP(F183,'CLV2'!A:A,'CLV2'!F:F)</f>
        <v>3.FRESH MILK</v>
      </c>
      <c r="AI183" s="115" t="str">
        <f t="shared" si="8"/>
        <v>Pack</v>
      </c>
      <c r="AJ183" s="116">
        <f t="shared" si="9"/>
        <v>1</v>
      </c>
      <c r="AK183" s="117" t="str">
        <f t="array" ref="AK183">XLOOKUP(F183,'GIÁ'!A:A,'GIÁ'!D:D)</f>
        <v>18765.30</v>
      </c>
      <c r="AL183" s="118">
        <f t="shared" si="10"/>
        <v>37530.6</v>
      </c>
      <c r="AM183" s="118">
        <f t="shared" si="11"/>
        <v>0</v>
      </c>
      <c r="AN183" s="119">
        <f t="shared" si="12"/>
        <v>37530.6</v>
      </c>
      <c r="AO183" s="118">
        <f t="shared" si="13"/>
        <v>0</v>
      </c>
      <c r="AP183" s="121">
        <f t="shared" si="14"/>
        <v>0</v>
      </c>
      <c r="AQ183" s="122"/>
      <c r="AR183" s="119"/>
    </row>
    <row r="184" ht="22.5" customHeight="1">
      <c r="A184" s="89">
        <v>46231.0</v>
      </c>
      <c r="B184" s="90">
        <v>0.5090277777777777</v>
      </c>
      <c r="C184" s="91" t="s">
        <v>897</v>
      </c>
      <c r="D184" s="129" t="str">
        <f t="array" ref="D184">XLOOKUP(C184,'DS ST'!A:A,'DS ST'!B:B)</f>
        <v>A192</v>
      </c>
      <c r="E184" s="94" t="str">
        <f t="array" ref="E184">XLOOKUP($F184,'GIÁ'!$A:$A,'GIÁ'!$E:$E)</f>
        <v>MÁT</v>
      </c>
      <c r="F184" s="94">
        <v>11763.0</v>
      </c>
      <c r="G184" s="95" t="s">
        <v>1062</v>
      </c>
      <c r="H184" s="95" t="s">
        <v>57</v>
      </c>
      <c r="I184" s="96">
        <v>2.0</v>
      </c>
      <c r="J184" s="96">
        <v>0.0</v>
      </c>
      <c r="K184" s="98">
        <f t="shared" si="4"/>
        <v>2</v>
      </c>
      <c r="L184" s="99" t="s">
        <v>3747</v>
      </c>
      <c r="M184" s="100" t="s">
        <v>3758</v>
      </c>
      <c r="N184" s="101" t="s">
        <v>3759</v>
      </c>
      <c r="O184" s="128"/>
      <c r="P184" s="100">
        <v>2.0</v>
      </c>
      <c r="Q184" s="103">
        <f t="shared" si="5"/>
        <v>0</v>
      </c>
      <c r="R184" s="104" t="s">
        <v>3750</v>
      </c>
      <c r="S184" s="105"/>
      <c r="T184" s="106" t="s">
        <v>3751</v>
      </c>
      <c r="U184" s="107"/>
      <c r="V184" s="108" t="s">
        <v>756</v>
      </c>
      <c r="W184" s="109" t="s">
        <v>1908</v>
      </c>
      <c r="X184" s="110" t="str">
        <f t="shared" si="6"/>
        <v/>
      </c>
      <c r="Y184" s="110" t="str">
        <f t="shared" si="7"/>
        <v>Siêu thị</v>
      </c>
      <c r="Z184" s="139" t="str">
        <f t="shared" si="27"/>
        <v/>
      </c>
      <c r="AA184" s="109" t="s">
        <v>802</v>
      </c>
      <c r="AB184" s="140"/>
      <c r="AC184" s="141"/>
      <c r="AD184" s="113"/>
      <c r="AE184" s="127"/>
      <c r="AF184" s="113"/>
      <c r="AG184" s="114" t="str">
        <f t="array" ref="AG184">XLOOKUP(F184,'CLV2'!A:A,'CLV2'!E:E)</f>
        <v>2.FRUITS</v>
      </c>
      <c r="AH184" s="115" t="str">
        <f t="array" ref="AH184">XLOOKUP(F184,'CLV2'!A:A,'CLV2'!F:F)</f>
        <v>3.IMPORT FRUITS</v>
      </c>
      <c r="AI184" s="115" t="str">
        <f t="shared" si="8"/>
        <v>Pack</v>
      </c>
      <c r="AJ184" s="116">
        <f t="shared" si="9"/>
        <v>1</v>
      </c>
      <c r="AK184" s="117" t="str">
        <f t="array" ref="AK184">XLOOKUP(F184,'GIÁ'!A:A,'GIÁ'!D:D)</f>
        <v>45773.45</v>
      </c>
      <c r="AL184" s="118">
        <f t="shared" si="10"/>
        <v>91546.9</v>
      </c>
      <c r="AM184" s="118">
        <f t="shared" si="11"/>
        <v>0</v>
      </c>
      <c r="AN184" s="119">
        <f t="shared" si="12"/>
        <v>91546.9</v>
      </c>
      <c r="AO184" s="118">
        <f t="shared" si="13"/>
        <v>0</v>
      </c>
      <c r="AP184" s="121">
        <f t="shared" si="14"/>
        <v>0</v>
      </c>
      <c r="AQ184" s="122"/>
      <c r="AR184" s="119"/>
    </row>
    <row r="185" ht="22.5" customHeight="1">
      <c r="A185" s="89">
        <v>46231.0</v>
      </c>
      <c r="B185" s="90">
        <v>0.5090277777777777</v>
      </c>
      <c r="C185" s="91" t="s">
        <v>897</v>
      </c>
      <c r="D185" s="129" t="str">
        <f t="array" ref="D185">XLOOKUP(C185,'DS ST'!A:A,'DS ST'!B:B)</f>
        <v>A192</v>
      </c>
      <c r="E185" s="94" t="str">
        <f t="array" ref="E185">XLOOKUP($F185,'GIÁ'!$A:$A,'GIÁ'!$E:$E)</f>
        <v>MÁT</v>
      </c>
      <c r="F185" s="94">
        <v>8.938511301731E12</v>
      </c>
      <c r="G185" s="95" t="s">
        <v>2957</v>
      </c>
      <c r="H185" s="95" t="s">
        <v>1831</v>
      </c>
      <c r="I185" s="96">
        <v>1.0</v>
      </c>
      <c r="J185" s="96">
        <v>0.0</v>
      </c>
      <c r="K185" s="98">
        <f t="shared" si="4"/>
        <v>1</v>
      </c>
      <c r="L185" s="99" t="s">
        <v>3747</v>
      </c>
      <c r="M185" s="100" t="s">
        <v>3758</v>
      </c>
      <c r="N185" s="101" t="s">
        <v>3759</v>
      </c>
      <c r="O185" s="128"/>
      <c r="P185" s="100">
        <v>1.0</v>
      </c>
      <c r="Q185" s="103">
        <f t="shared" si="5"/>
        <v>0</v>
      </c>
      <c r="R185" s="104" t="s">
        <v>3750</v>
      </c>
      <c r="S185" s="105"/>
      <c r="T185" s="106" t="s">
        <v>3751</v>
      </c>
      <c r="U185" s="107"/>
      <c r="V185" s="108" t="s">
        <v>756</v>
      </c>
      <c r="W185" s="109" t="s">
        <v>1908</v>
      </c>
      <c r="X185" s="110" t="str">
        <f t="shared" si="6"/>
        <v/>
      </c>
      <c r="Y185" s="110" t="str">
        <f t="shared" si="7"/>
        <v>Siêu thị</v>
      </c>
      <c r="Z185" s="139" t="str">
        <f t="shared" si="27"/>
        <v/>
      </c>
      <c r="AA185" s="109" t="s">
        <v>802</v>
      </c>
      <c r="AB185" s="140"/>
      <c r="AC185" s="141"/>
      <c r="AD185" s="113"/>
      <c r="AE185" s="127"/>
      <c r="AF185" s="113"/>
      <c r="AG185" s="114" t="str">
        <f t="array" ref="AG185">XLOOKUP(F185,'CLV2'!A:A,'CLV2'!E:E)</f>
        <v>2.DELICA</v>
      </c>
      <c r="AH185" s="115" t="str">
        <f t="array" ref="AH185">XLOOKUP(F185,'CLV2'!A:A,'CLV2'!F:F)</f>
        <v>3.DESSERTS</v>
      </c>
      <c r="AI185" s="115" t="str">
        <f t="shared" si="8"/>
        <v>Pack</v>
      </c>
      <c r="AJ185" s="116">
        <f t="shared" si="9"/>
        <v>1</v>
      </c>
      <c r="AK185" s="117" t="str">
        <f t="array" ref="AK185">XLOOKUP(F185,'GIÁ'!A:A,'GIÁ'!D:D)</f>
        <v>12537.09</v>
      </c>
      <c r="AL185" s="118">
        <f t="shared" si="10"/>
        <v>12537.09</v>
      </c>
      <c r="AM185" s="118">
        <f t="shared" si="11"/>
        <v>0</v>
      </c>
      <c r="AN185" s="119">
        <f t="shared" si="12"/>
        <v>12537.09</v>
      </c>
      <c r="AO185" s="118">
        <f t="shared" si="13"/>
        <v>0</v>
      </c>
      <c r="AP185" s="121">
        <f t="shared" si="14"/>
        <v>0</v>
      </c>
      <c r="AQ185" s="122"/>
      <c r="AR185" s="119"/>
    </row>
    <row r="186" ht="22.5" customHeight="1">
      <c r="A186" s="89">
        <v>46231.0</v>
      </c>
      <c r="B186" s="90">
        <v>0.46875</v>
      </c>
      <c r="C186" s="91" t="s">
        <v>1791</v>
      </c>
      <c r="D186" s="129" t="str">
        <f t="array" ref="D186">XLOOKUP(C186,'DS ST'!A:A,'DS ST'!B:B)</f>
        <v>VTG</v>
      </c>
      <c r="E186" s="94" t="str">
        <f t="array" ref="E186">XLOOKUP($F186,'GIÁ'!$A:$A,'GIÁ'!$E:$E)</f>
        <v>MÁT</v>
      </c>
      <c r="F186" s="94">
        <v>3.184030003617E12</v>
      </c>
      <c r="G186" s="95" t="s">
        <v>1134</v>
      </c>
      <c r="H186" s="95" t="s">
        <v>224</v>
      </c>
      <c r="I186" s="96">
        <v>4.0</v>
      </c>
      <c r="J186" s="96">
        <v>0.0</v>
      </c>
      <c r="K186" s="98">
        <f t="shared" si="4"/>
        <v>4</v>
      </c>
      <c r="L186" s="99" t="s">
        <v>3762</v>
      </c>
      <c r="M186" s="100" t="s">
        <v>3763</v>
      </c>
      <c r="N186" s="101" t="s">
        <v>3764</v>
      </c>
      <c r="O186" s="128"/>
      <c r="P186" s="100"/>
      <c r="Q186" s="103">
        <f t="shared" si="5"/>
        <v>4</v>
      </c>
      <c r="R186" s="104"/>
      <c r="S186" s="105" t="s">
        <v>14</v>
      </c>
      <c r="T186" s="106" t="s">
        <v>3765</v>
      </c>
      <c r="U186" s="107" t="s">
        <v>3766</v>
      </c>
      <c r="V186" s="108" t="s">
        <v>756</v>
      </c>
      <c r="W186" s="109" t="s">
        <v>2842</v>
      </c>
      <c r="X186" s="110" t="str">
        <f t="shared" si="6"/>
        <v/>
      </c>
      <c r="Y186" s="110" t="str">
        <f t="shared" si="7"/>
        <v/>
      </c>
      <c r="Z186" s="139" t="str">
        <f t="shared" si="27"/>
        <v>Kho đông mát</v>
      </c>
      <c r="AA186" s="109" t="s">
        <v>802</v>
      </c>
      <c r="AB186" s="140"/>
      <c r="AC186" s="141"/>
      <c r="AD186" s="113"/>
      <c r="AE186" s="127"/>
      <c r="AF186" s="113"/>
      <c r="AG186" s="114" t="str">
        <f t="array" ref="AG186">XLOOKUP(F186,'CLV2'!A:A,'CLV2'!E:E)</f>
        <v>2.DAIRY</v>
      </c>
      <c r="AH186" s="115" t="str">
        <f t="array" ref="AH186">XLOOKUP(F186,'CLV2'!A:A,'CLV2'!F:F)</f>
        <v>3.BUTTER AND CHEESE</v>
      </c>
      <c r="AI186" s="115" t="str">
        <f t="shared" si="8"/>
        <v>Pack</v>
      </c>
      <c r="AJ186" s="116">
        <f t="shared" si="9"/>
        <v>1</v>
      </c>
      <c r="AK186" s="117" t="str">
        <f t="array" ref="AK186">XLOOKUP(F186,'GIÁ'!A:A,'GIÁ'!D:D)</f>
        <v>41960.14</v>
      </c>
      <c r="AL186" s="118">
        <f t="shared" si="10"/>
        <v>167840.56</v>
      </c>
      <c r="AM186" s="118">
        <f t="shared" si="11"/>
        <v>0</v>
      </c>
      <c r="AN186" s="119">
        <f t="shared" si="12"/>
        <v>0</v>
      </c>
      <c r="AO186" s="118">
        <f t="shared" si="13"/>
        <v>167840.56</v>
      </c>
      <c r="AP186" s="121">
        <f t="shared" si="14"/>
        <v>0</v>
      </c>
      <c r="AQ186" s="122"/>
      <c r="AR186" s="119"/>
    </row>
    <row r="187" ht="22.5" customHeight="1">
      <c r="A187" s="89">
        <v>46231.0</v>
      </c>
      <c r="B187" s="90">
        <v>0.46875</v>
      </c>
      <c r="C187" s="91" t="s">
        <v>1791</v>
      </c>
      <c r="D187" s="92" t="str">
        <f t="array" ref="D187">XLOOKUP(C187,'DS ST'!A:A,'DS ST'!B:B)</f>
        <v>VTG</v>
      </c>
      <c r="E187" s="94" t="str">
        <f t="array" ref="E187">XLOOKUP($F187,'GIÁ'!$A:$A,'GIÁ'!$E:$E)</f>
        <v>MÁT</v>
      </c>
      <c r="F187" s="94">
        <v>8.936076279328E12</v>
      </c>
      <c r="G187" s="95" t="s">
        <v>2313</v>
      </c>
      <c r="H187" s="95" t="s">
        <v>57</v>
      </c>
      <c r="I187" s="96">
        <v>4.0</v>
      </c>
      <c r="J187" s="96">
        <v>0.0</v>
      </c>
      <c r="K187" s="98">
        <f t="shared" si="4"/>
        <v>4</v>
      </c>
      <c r="L187" s="99" t="s">
        <v>3762</v>
      </c>
      <c r="M187" s="100" t="s">
        <v>3767</v>
      </c>
      <c r="N187" s="101" t="s">
        <v>3764</v>
      </c>
      <c r="O187" s="128"/>
      <c r="P187" s="100"/>
      <c r="Q187" s="103">
        <f t="shared" si="5"/>
        <v>4</v>
      </c>
      <c r="R187" s="104"/>
      <c r="S187" s="105" t="s">
        <v>14</v>
      </c>
      <c r="T187" s="144" t="s">
        <v>3765</v>
      </c>
      <c r="U187" s="107"/>
      <c r="V187" s="108" t="s">
        <v>756</v>
      </c>
      <c r="W187" s="109" t="s">
        <v>1312</v>
      </c>
      <c r="X187" s="110" t="str">
        <f t="shared" si="6"/>
        <v/>
      </c>
      <c r="Y187" s="110" t="str">
        <f t="shared" si="7"/>
        <v/>
      </c>
      <c r="Z187" s="109" t="s">
        <v>797</v>
      </c>
      <c r="AA187" s="109" t="s">
        <v>802</v>
      </c>
      <c r="AB187" s="143" t="s">
        <v>3768</v>
      </c>
      <c r="AC187" s="141"/>
      <c r="AD187" s="113"/>
      <c r="AE187" s="127"/>
      <c r="AF187" s="144"/>
      <c r="AG187" s="114" t="str">
        <f t="array" ref="AG187">XLOOKUP(F187,'CLV2'!A:A,'CLV2'!E:E)</f>
        <v>2.BAKERY</v>
      </c>
      <c r="AH187" s="115" t="str">
        <f t="array" ref="AH187">XLOOKUP(F187,'CLV2'!A:A,'CLV2'!F:F)</f>
        <v>3.CAKES</v>
      </c>
      <c r="AI187" s="115" t="str">
        <f t="shared" si="8"/>
        <v>Pack</v>
      </c>
      <c r="AJ187" s="116">
        <f t="shared" si="9"/>
        <v>1</v>
      </c>
      <c r="AK187" s="117" t="str">
        <f t="array" ref="AK187">XLOOKUP(F187,'GIÁ'!A:A,'GIÁ'!D:D)</f>
        <v>22950.25</v>
      </c>
      <c r="AL187" s="118">
        <f t="shared" si="10"/>
        <v>91801</v>
      </c>
      <c r="AM187" s="118">
        <f t="shared" si="11"/>
        <v>0</v>
      </c>
      <c r="AN187" s="119">
        <f t="shared" si="12"/>
        <v>0</v>
      </c>
      <c r="AO187" s="118">
        <f t="shared" si="13"/>
        <v>91801</v>
      </c>
      <c r="AP187" s="121">
        <f t="shared" si="14"/>
        <v>0</v>
      </c>
      <c r="AQ187" s="122"/>
      <c r="AR187" s="119"/>
    </row>
    <row r="188" ht="22.5" customHeight="1">
      <c r="A188" s="89">
        <v>46231.0</v>
      </c>
      <c r="B188" s="90">
        <v>0.46875</v>
      </c>
      <c r="C188" s="91" t="s">
        <v>1791</v>
      </c>
      <c r="D188" s="92" t="str">
        <f t="array" ref="D188">XLOOKUP(C188,'DS ST'!A:A,'DS ST'!B:B)</f>
        <v>VTG</v>
      </c>
      <c r="E188" s="94" t="str">
        <f t="array" ref="E188">XLOOKUP($F188,'GIÁ'!$A:$A,'GIÁ'!$E:$E)</f>
        <v>MÁT</v>
      </c>
      <c r="F188" s="94">
        <v>8.936076278765E12</v>
      </c>
      <c r="G188" s="95" t="s">
        <v>2309</v>
      </c>
      <c r="H188" s="95" t="s">
        <v>57</v>
      </c>
      <c r="I188" s="96">
        <v>1.0</v>
      </c>
      <c r="J188" s="96">
        <v>0.0</v>
      </c>
      <c r="K188" s="98">
        <f t="shared" si="4"/>
        <v>1</v>
      </c>
      <c r="L188" s="99" t="s">
        <v>3762</v>
      </c>
      <c r="M188" s="100" t="s">
        <v>3767</v>
      </c>
      <c r="N188" s="101" t="s">
        <v>3764</v>
      </c>
      <c r="O188" s="128"/>
      <c r="P188" s="100"/>
      <c r="Q188" s="103">
        <f t="shared" si="5"/>
        <v>1</v>
      </c>
      <c r="R188" s="104"/>
      <c r="S188" s="105" t="s">
        <v>14</v>
      </c>
      <c r="T188" s="106"/>
      <c r="U188" s="107"/>
      <c r="V188" s="108" t="s">
        <v>756</v>
      </c>
      <c r="W188" s="109" t="s">
        <v>1312</v>
      </c>
      <c r="X188" s="110" t="str">
        <f t="shared" si="6"/>
        <v/>
      </c>
      <c r="Y188" s="110" t="str">
        <f t="shared" si="7"/>
        <v/>
      </c>
      <c r="Z188" s="109" t="s">
        <v>797</v>
      </c>
      <c r="AA188" s="109" t="s">
        <v>802</v>
      </c>
      <c r="AB188" s="143" t="s">
        <v>3768</v>
      </c>
      <c r="AC188" s="141"/>
      <c r="AD188" s="113"/>
      <c r="AE188" s="127"/>
      <c r="AF188" s="144"/>
      <c r="AG188" s="114" t="str">
        <f t="array" ref="AG188">XLOOKUP(F188,'CLV2'!A:A,'CLV2'!E:E)</f>
        <v>2.BAKERY</v>
      </c>
      <c r="AH188" s="115" t="str">
        <f t="array" ref="AH188">XLOOKUP(F188,'CLV2'!A:A,'CLV2'!F:F)</f>
        <v>3.CAKES</v>
      </c>
      <c r="AI188" s="115" t="str">
        <f t="shared" si="8"/>
        <v>Pack</v>
      </c>
      <c r="AJ188" s="116">
        <f t="shared" si="9"/>
        <v>1</v>
      </c>
      <c r="AK188" s="117" t="str">
        <f t="array" ref="AK188">XLOOKUP(F188,'GIÁ'!A:A,'GIÁ'!D:D)</f>
        <v>11183.70</v>
      </c>
      <c r="AL188" s="118">
        <f t="shared" si="10"/>
        <v>11183.7</v>
      </c>
      <c r="AM188" s="118">
        <f t="shared" si="11"/>
        <v>0</v>
      </c>
      <c r="AN188" s="119">
        <f t="shared" si="12"/>
        <v>0</v>
      </c>
      <c r="AO188" s="118">
        <f t="shared" si="13"/>
        <v>11183.7</v>
      </c>
      <c r="AP188" s="121">
        <f t="shared" si="14"/>
        <v>0</v>
      </c>
      <c r="AQ188" s="122"/>
      <c r="AR188" s="119"/>
    </row>
    <row r="189" ht="22.5" customHeight="1">
      <c r="A189" s="89">
        <v>46231.0</v>
      </c>
      <c r="B189" s="90">
        <v>0.39861111111111114</v>
      </c>
      <c r="C189" s="91" t="s">
        <v>1418</v>
      </c>
      <c r="D189" s="92" t="str">
        <f t="array" ref="D189">XLOOKUP(C189,'DS ST'!A:A,'DS ST'!B:B)</f>
        <v>NHG</v>
      </c>
      <c r="E189" s="94" t="str">
        <f t="array" ref="E189">XLOOKUP($F189,'GIÁ'!$A:$A,'GIÁ'!$E:$E)</f>
        <v>MÁT</v>
      </c>
      <c r="F189" s="94">
        <v>8.934673601825E12</v>
      </c>
      <c r="G189" s="95" t="s">
        <v>1687</v>
      </c>
      <c r="H189" s="95" t="s">
        <v>57</v>
      </c>
      <c r="I189" s="96">
        <v>48.0</v>
      </c>
      <c r="J189" s="96">
        <v>0.0</v>
      </c>
      <c r="K189" s="98">
        <f t="shared" si="4"/>
        <v>48</v>
      </c>
      <c r="L189" s="99" t="s">
        <v>3769</v>
      </c>
      <c r="M189" s="100" t="s">
        <v>3770</v>
      </c>
      <c r="N189" s="101" t="s">
        <v>3771</v>
      </c>
      <c r="O189" s="128"/>
      <c r="P189" s="100"/>
      <c r="Q189" s="103">
        <f t="shared" si="5"/>
        <v>48</v>
      </c>
      <c r="R189" s="104"/>
      <c r="S189" s="105"/>
      <c r="T189" s="106"/>
      <c r="U189" s="107"/>
      <c r="V189" s="108" t="s">
        <v>756</v>
      </c>
      <c r="W189" s="109" t="s">
        <v>1312</v>
      </c>
      <c r="X189" s="110" t="str">
        <f t="shared" si="6"/>
        <v/>
      </c>
      <c r="Y189" s="110" t="str">
        <f t="shared" si="7"/>
        <v/>
      </c>
      <c r="Z189" s="109" t="s">
        <v>797</v>
      </c>
      <c r="AA189" s="109" t="s">
        <v>802</v>
      </c>
      <c r="AB189" s="112" t="s">
        <v>3772</v>
      </c>
      <c r="AC189" s="141"/>
      <c r="AD189" s="113"/>
      <c r="AE189" s="127"/>
      <c r="AF189" s="113"/>
      <c r="AG189" s="114" t="str">
        <f t="array" ref="AG189">XLOOKUP(F189,'CLV2'!A:A,'CLV2'!E:E)</f>
        <v>2.DAIRY</v>
      </c>
      <c r="AH189" s="115" t="str">
        <f t="array" ref="AH189">XLOOKUP(F189,'CLV2'!A:A,'CLV2'!F:F)</f>
        <v>3.YOGURT</v>
      </c>
      <c r="AI189" s="115" t="str">
        <f t="shared" si="8"/>
        <v>Pack</v>
      </c>
      <c r="AJ189" s="116">
        <f t="shared" si="9"/>
        <v>1</v>
      </c>
      <c r="AK189" s="117" t="str">
        <f t="array" ref="AK189">XLOOKUP(F189,'GIÁ'!A:A,'GIÁ'!D:D)</f>
        <v>6731.41</v>
      </c>
      <c r="AL189" s="118">
        <f t="shared" si="10"/>
        <v>323107.68</v>
      </c>
      <c r="AM189" s="118">
        <f t="shared" si="11"/>
        <v>0</v>
      </c>
      <c r="AN189" s="119">
        <f t="shared" si="12"/>
        <v>0</v>
      </c>
      <c r="AO189" s="118">
        <f t="shared" si="13"/>
        <v>323107.68</v>
      </c>
      <c r="AP189" s="121">
        <f t="shared" si="14"/>
        <v>0</v>
      </c>
      <c r="AQ189" s="122"/>
      <c r="AR189" s="119"/>
    </row>
    <row r="190" ht="22.5" customHeight="1">
      <c r="A190" s="89">
        <v>46231.0</v>
      </c>
      <c r="B190" s="90">
        <v>0.39861111111111114</v>
      </c>
      <c r="C190" s="91" t="s">
        <v>1418</v>
      </c>
      <c r="D190" s="92" t="str">
        <f t="array" ref="D190">XLOOKUP(C190,'DS ST'!A:A,'DS ST'!B:B)</f>
        <v>NHG</v>
      </c>
      <c r="E190" s="94" t="str">
        <f t="array" ref="E190">XLOOKUP($F190,'GIÁ'!$A:$A,'GIÁ'!$E:$E)</f>
        <v>MÁT</v>
      </c>
      <c r="F190" s="94">
        <v>11532.0</v>
      </c>
      <c r="G190" s="95" t="s">
        <v>830</v>
      </c>
      <c r="H190" s="95" t="s">
        <v>75</v>
      </c>
      <c r="I190" s="96">
        <v>1.0</v>
      </c>
      <c r="J190" s="96">
        <v>0.0</v>
      </c>
      <c r="K190" s="98">
        <f t="shared" si="4"/>
        <v>1</v>
      </c>
      <c r="L190" s="99" t="s">
        <v>3769</v>
      </c>
      <c r="M190" s="100" t="s">
        <v>3770</v>
      </c>
      <c r="N190" s="101" t="s">
        <v>3771</v>
      </c>
      <c r="O190" s="128"/>
      <c r="P190" s="100"/>
      <c r="Q190" s="103">
        <f t="shared" si="5"/>
        <v>1</v>
      </c>
      <c r="R190" s="104"/>
      <c r="S190" s="105"/>
      <c r="T190" s="106"/>
      <c r="U190" s="107" t="s">
        <v>3773</v>
      </c>
      <c r="V190" s="108" t="s">
        <v>756</v>
      </c>
      <c r="W190" s="109" t="s">
        <v>1312</v>
      </c>
      <c r="X190" s="110" t="str">
        <f t="shared" si="6"/>
        <v/>
      </c>
      <c r="Y190" s="110" t="str">
        <f t="shared" si="7"/>
        <v/>
      </c>
      <c r="Z190" s="139" t="str">
        <f>IF(N(Q190)&lt;=0,"",IF(ISNUMBER(SEARCH("Thiếu kiện",V190)),"Kho đông mát",IF(AND(N(Q190)&gt;0,N(P190)&gt;0,OR(ISNUMBER(SEARCH("Hình KDB",U190)),ISNUMBER(SEARCH("Hình tele",U190)),ISNUMBER(SEARCH("sai code",U190)),ISNUMBER(SEARCH("ST nhận",U190)))),"Kho đông mát",IF(AND(W190="DC giao thiếu",OR(ISNUMBER(SEARCH("Hình KDB",U190)),ISNUMBER(SEARCH("Hình tele",U190)),ISNUMBER(SEARCH("sai code",U190)))),"Kho đông mát",IF(W190="DC giao thiếu","Chưa xác định",IF(AND(W190="DC pick sai",OR(ISNUMBER(SEARCH("Hình KDB",U190)),ISNUMBER(SEARCH("Hình tele",U190)),ISNUMBER(SEARCH("sai code",U190)),ISNUMBER(SEARCH("ST nhận",U190)))),"Kho đông mát",IF(W190="DC pick sai","Chưa xác định",IF(AND(W190="Hao hụt",N(O190)&gt;0,OR(ISNUMBER(SEARCH("Hình KDB",U190)),ISNUMBER(SEARCH("Hình tele",U190)),ISNUMBER(SEARCH("sai code",U190)),ISNUMBER(SEARCH("ST nhận",U190)))),"Kho đông mát",IF(W190="Hao hụt","Chưa xác định",IF(OR(W190="VT giao sai điểm",W190="Không đạt nhiệt độ",W190="TX giao thiếu kiện",W190="Hàng không đạt CL"),"Kho đông mát",IF(W190="Chưa xác định","Chưa xác định",IF(N(P190)&gt;0,"Chưa xác định",""))))))))))))</f>
        <v>Kho đông mát</v>
      </c>
      <c r="AA190" s="109" t="s">
        <v>802</v>
      </c>
      <c r="AB190" s="140"/>
      <c r="AC190" s="141"/>
      <c r="AD190" s="113"/>
      <c r="AE190" s="127"/>
      <c r="AF190" s="113"/>
      <c r="AG190" s="114" t="str">
        <f t="array" ref="AG190">XLOOKUP(F190,'CLV2'!A:A,'CLV2'!E:E)</f>
        <v>2.FRUITS</v>
      </c>
      <c r="AH190" s="115" t="str">
        <f t="array" ref="AH190">XLOOKUP(F190,'CLV2'!A:A,'CLV2'!F:F)</f>
        <v>3.IMPORT FRUITS</v>
      </c>
      <c r="AI190" s="115" t="str">
        <f t="shared" si="8"/>
        <v>Pack</v>
      </c>
      <c r="AJ190" s="116">
        <f t="shared" si="9"/>
        <v>1</v>
      </c>
      <c r="AK190" s="117" t="str">
        <f t="array" ref="AK190">XLOOKUP(F190,'GIÁ'!A:A,'GIÁ'!D:D)</f>
        <v>78110.42</v>
      </c>
      <c r="AL190" s="118">
        <f t="shared" si="10"/>
        <v>78110.42</v>
      </c>
      <c r="AM190" s="118">
        <f t="shared" si="11"/>
        <v>0</v>
      </c>
      <c r="AN190" s="119">
        <f t="shared" si="12"/>
        <v>0</v>
      </c>
      <c r="AO190" s="118">
        <f t="shared" si="13"/>
        <v>78110.42</v>
      </c>
      <c r="AP190" s="121">
        <f t="shared" si="14"/>
        <v>0</v>
      </c>
      <c r="AQ190" s="122"/>
      <c r="AR190" s="119"/>
    </row>
    <row r="191" ht="22.5" customHeight="1">
      <c r="A191" s="89">
        <v>46231.0</v>
      </c>
      <c r="B191" s="90">
        <v>0.39861111111111114</v>
      </c>
      <c r="C191" s="91" t="s">
        <v>1418</v>
      </c>
      <c r="D191" s="92" t="str">
        <f t="array" ref="D191">XLOOKUP(C191,'DS ST'!A:A,'DS ST'!B:B)</f>
        <v>NHG</v>
      </c>
      <c r="E191" s="94" t="str">
        <f t="array" ref="E191">XLOOKUP($F191,'GIÁ'!$A:$A,'GIÁ'!$E:$E)</f>
        <v>MÁT</v>
      </c>
      <c r="F191" s="94">
        <v>8.935360200055E12</v>
      </c>
      <c r="G191" s="95" t="s">
        <v>2085</v>
      </c>
      <c r="H191" s="95" t="s">
        <v>57</v>
      </c>
      <c r="I191" s="96">
        <v>7.0</v>
      </c>
      <c r="J191" s="96">
        <v>6.0</v>
      </c>
      <c r="K191" s="98">
        <f t="shared" si="4"/>
        <v>1</v>
      </c>
      <c r="L191" s="99" t="s">
        <v>3769</v>
      </c>
      <c r="M191" s="100" t="s">
        <v>3774</v>
      </c>
      <c r="N191" s="101" t="s">
        <v>3775</v>
      </c>
      <c r="O191" s="128"/>
      <c r="P191" s="100"/>
      <c r="Q191" s="103">
        <f t="shared" si="5"/>
        <v>1</v>
      </c>
      <c r="R191" s="104"/>
      <c r="S191" s="105"/>
      <c r="T191" s="106"/>
      <c r="U191" s="107"/>
      <c r="V191" s="108" t="s">
        <v>756</v>
      </c>
      <c r="W191" s="109" t="s">
        <v>1312</v>
      </c>
      <c r="X191" s="110" t="str">
        <f t="shared" si="6"/>
        <v/>
      </c>
      <c r="Y191" s="110" t="str">
        <f t="shared" si="7"/>
        <v/>
      </c>
      <c r="Z191" s="109" t="s">
        <v>797</v>
      </c>
      <c r="AA191" s="109" t="s">
        <v>802</v>
      </c>
      <c r="AB191" s="112" t="s">
        <v>3772</v>
      </c>
      <c r="AC191" s="141"/>
      <c r="AD191" s="113"/>
      <c r="AE191" s="127"/>
      <c r="AF191" s="113"/>
      <c r="AG191" s="114" t="str">
        <f t="array" ref="AG191">XLOOKUP(F191,'CLV2'!A:A,'CLV2'!E:E)</f>
        <v>2.FRUITS</v>
      </c>
      <c r="AH191" s="115" t="str">
        <f t="array" ref="AH191">XLOOKUP(F191,'CLV2'!A:A,'CLV2'!F:F)</f>
        <v>3.IMPORT FRUITS</v>
      </c>
      <c r="AI191" s="115" t="str">
        <f t="shared" si="8"/>
        <v>Pack</v>
      </c>
      <c r="AJ191" s="116">
        <f t="shared" si="9"/>
        <v>0.1428571429</v>
      </c>
      <c r="AK191" s="117" t="str">
        <f t="array" ref="AK191">XLOOKUP(F191,'GIÁ'!A:A,'GIÁ'!D:D)</f>
        <v>188179.52</v>
      </c>
      <c r="AL191" s="118">
        <f t="shared" si="10"/>
        <v>188179.52</v>
      </c>
      <c r="AM191" s="118">
        <f t="shared" si="11"/>
        <v>0</v>
      </c>
      <c r="AN191" s="119">
        <f t="shared" si="12"/>
        <v>0</v>
      </c>
      <c r="AO191" s="118">
        <f t="shared" si="13"/>
        <v>188179.52</v>
      </c>
      <c r="AP191" s="121">
        <f t="shared" si="14"/>
        <v>0</v>
      </c>
      <c r="AQ191" s="122"/>
      <c r="AR191" s="119"/>
    </row>
    <row r="192" ht="22.5" customHeight="1">
      <c r="A192" s="89">
        <v>46231.0</v>
      </c>
      <c r="B192" s="90">
        <v>0.39861111111111114</v>
      </c>
      <c r="C192" s="91" t="s">
        <v>1418</v>
      </c>
      <c r="D192" s="129" t="str">
        <f t="array" ref="D192">XLOOKUP(C192,'DS ST'!A:A,'DS ST'!B:B)</f>
        <v>NHG</v>
      </c>
      <c r="E192" s="94" t="str">
        <f t="array" ref="E192">XLOOKUP($F192,'GIÁ'!$A:$A,'GIÁ'!$E:$E)</f>
        <v>MÁT</v>
      </c>
      <c r="F192" s="94">
        <v>8.935007117135E12</v>
      </c>
      <c r="G192" s="95" t="s">
        <v>1809</v>
      </c>
      <c r="H192" s="95" t="s">
        <v>1785</v>
      </c>
      <c r="I192" s="96">
        <v>1.0</v>
      </c>
      <c r="J192" s="96">
        <v>0.0</v>
      </c>
      <c r="K192" s="98">
        <f t="shared" si="4"/>
        <v>1</v>
      </c>
      <c r="L192" s="99" t="s">
        <v>3769</v>
      </c>
      <c r="M192" s="100" t="s">
        <v>3776</v>
      </c>
      <c r="N192" s="101" t="s">
        <v>3777</v>
      </c>
      <c r="O192" s="128"/>
      <c r="P192" s="100">
        <v>1.0</v>
      </c>
      <c r="Q192" s="103">
        <f t="shared" si="5"/>
        <v>0</v>
      </c>
      <c r="R192" s="104" t="s">
        <v>3778</v>
      </c>
      <c r="S192" s="105"/>
      <c r="T192" s="106"/>
      <c r="U192" s="107"/>
      <c r="V192" s="108" t="s">
        <v>756</v>
      </c>
      <c r="W192" s="109" t="s">
        <v>1908</v>
      </c>
      <c r="X192" s="110" t="str">
        <f t="shared" si="6"/>
        <v/>
      </c>
      <c r="Y192" s="110" t="str">
        <f t="shared" si="7"/>
        <v>Siêu thị</v>
      </c>
      <c r="Z192" s="139" t="str">
        <f t="shared" ref="Z192:Z208" si="28">IF(N(Q192)&lt;=0,"",IF(ISNUMBER(SEARCH("Thiếu kiện",V192)),"Kho đông mát",IF(AND(N(Q192)&gt;0,N(P192)&gt;0,OR(ISNUMBER(SEARCH("Hình KDB",U192)),ISNUMBER(SEARCH("Hình tele",U192)),ISNUMBER(SEARCH("sai code",U192)),ISNUMBER(SEARCH("ST nhận",U192)))),"Kho đông mát",IF(AND(W192="DC giao thiếu",OR(ISNUMBER(SEARCH("Hình KDB",U192)),ISNUMBER(SEARCH("Hình tele",U192)),ISNUMBER(SEARCH("sai code",U192)))),"Kho đông mát",IF(W192="DC giao thiếu","Chưa xác định",IF(AND(W192="DC pick sai",OR(ISNUMBER(SEARCH("Hình KDB",U192)),ISNUMBER(SEARCH("Hình tele",U192)),ISNUMBER(SEARCH("sai code",U192)),ISNUMBER(SEARCH("ST nhận",U192)))),"Kho đông mát",IF(W192="DC pick sai","Chưa xác định",IF(AND(W192="Hao hụt",N(O192)&gt;0,OR(ISNUMBER(SEARCH("Hình KDB",U192)),ISNUMBER(SEARCH("Hình tele",U192)),ISNUMBER(SEARCH("sai code",U192)),ISNUMBER(SEARCH("ST nhận",U192)))),"Kho đông mát",IF(W192="Hao hụt","Chưa xác định",IF(OR(W192="VT giao sai điểm",W192="Không đạt nhiệt độ",W192="TX giao thiếu kiện",W192="Hàng không đạt CL"),"Kho đông mát",IF(W192="Chưa xác định","Chưa xác định",IF(N(P192)&gt;0,"Chưa xác định",""))))))))))))</f>
        <v/>
      </c>
      <c r="AA192" s="109" t="s">
        <v>802</v>
      </c>
      <c r="AB192" s="140"/>
      <c r="AC192" s="141"/>
      <c r="AD192" s="113"/>
      <c r="AE192" s="127"/>
      <c r="AF192" s="113"/>
      <c r="AG192" s="114" t="str">
        <f t="array" ref="AG192">XLOOKUP(F192,'CLV2'!A:A,'CLV2'!E:E)</f>
        <v>2.DAIRY</v>
      </c>
      <c r="AH192" s="115" t="str">
        <f t="array" ref="AH192">XLOOKUP(F192,'CLV2'!A:A,'CLV2'!F:F)</f>
        <v>3.FRESH MILK</v>
      </c>
      <c r="AI192" s="115" t="str">
        <f t="shared" si="8"/>
        <v>Pack</v>
      </c>
      <c r="AJ192" s="116">
        <f t="shared" si="9"/>
        <v>1</v>
      </c>
      <c r="AK192" s="117" t="str">
        <f t="array" ref="AK192">XLOOKUP(F192,'GIÁ'!A:A,'GIÁ'!D:D)</f>
        <v>18613.38</v>
      </c>
      <c r="AL192" s="118">
        <f t="shared" si="10"/>
        <v>18613.38</v>
      </c>
      <c r="AM192" s="118">
        <f t="shared" si="11"/>
        <v>0</v>
      </c>
      <c r="AN192" s="119">
        <f t="shared" si="12"/>
        <v>18613.38</v>
      </c>
      <c r="AO192" s="118">
        <f t="shared" si="13"/>
        <v>0</v>
      </c>
      <c r="AP192" s="121">
        <f t="shared" si="14"/>
        <v>0</v>
      </c>
      <c r="AQ192" s="122"/>
      <c r="AR192" s="119"/>
    </row>
    <row r="193" ht="22.5" customHeight="1">
      <c r="A193" s="89">
        <v>46231.0</v>
      </c>
      <c r="B193" s="90">
        <v>0.39861111111111114</v>
      </c>
      <c r="C193" s="91" t="s">
        <v>1418</v>
      </c>
      <c r="D193" s="129" t="str">
        <f t="array" ref="D193">XLOOKUP(C193,'DS ST'!A:A,'DS ST'!B:B)</f>
        <v>NHG</v>
      </c>
      <c r="E193" s="94" t="str">
        <f t="array" ref="E193">XLOOKUP($F193,'GIÁ'!$A:$A,'GIÁ'!$E:$E)</f>
        <v>MÁT</v>
      </c>
      <c r="F193" s="94">
        <v>8.935007101059E12</v>
      </c>
      <c r="G193" s="95" t="s">
        <v>1777</v>
      </c>
      <c r="H193" s="95" t="s">
        <v>57</v>
      </c>
      <c r="I193" s="96">
        <v>2.0</v>
      </c>
      <c r="J193" s="96">
        <v>0.0</v>
      </c>
      <c r="K193" s="98">
        <f t="shared" si="4"/>
        <v>2</v>
      </c>
      <c r="L193" s="99" t="s">
        <v>3769</v>
      </c>
      <c r="M193" s="100" t="s">
        <v>3776</v>
      </c>
      <c r="N193" s="101" t="s">
        <v>3777</v>
      </c>
      <c r="O193" s="128"/>
      <c r="P193" s="100">
        <v>2.0</v>
      </c>
      <c r="Q193" s="103">
        <f t="shared" si="5"/>
        <v>0</v>
      </c>
      <c r="R193" s="104" t="s">
        <v>3778</v>
      </c>
      <c r="S193" s="105"/>
      <c r="T193" s="106"/>
      <c r="U193" s="107"/>
      <c r="V193" s="108" t="s">
        <v>756</v>
      </c>
      <c r="W193" s="109" t="s">
        <v>1908</v>
      </c>
      <c r="X193" s="110" t="str">
        <f t="shared" si="6"/>
        <v/>
      </c>
      <c r="Y193" s="110" t="str">
        <f t="shared" si="7"/>
        <v>Siêu thị</v>
      </c>
      <c r="Z193" s="139" t="str">
        <f t="shared" si="28"/>
        <v/>
      </c>
      <c r="AA193" s="109" t="s">
        <v>802</v>
      </c>
      <c r="AB193" s="140"/>
      <c r="AC193" s="141"/>
      <c r="AD193" s="113"/>
      <c r="AE193" s="127"/>
      <c r="AF193" s="113"/>
      <c r="AG193" s="114" t="str">
        <f t="array" ref="AG193">XLOOKUP(F193,'CLV2'!A:A,'CLV2'!E:E)</f>
        <v>2.DAIRY</v>
      </c>
      <c r="AH193" s="115" t="str">
        <f t="array" ref="AH193">XLOOKUP(F193,'CLV2'!A:A,'CLV2'!F:F)</f>
        <v>3.FRESH MILK</v>
      </c>
      <c r="AI193" s="115" t="str">
        <f t="shared" si="8"/>
        <v>Pack</v>
      </c>
      <c r="AJ193" s="116">
        <f t="shared" si="9"/>
        <v>1</v>
      </c>
      <c r="AK193" s="117" t="str">
        <f t="array" ref="AK193">XLOOKUP(F193,'GIÁ'!A:A,'GIÁ'!D:D)</f>
        <v>28687.46</v>
      </c>
      <c r="AL193" s="118">
        <f t="shared" si="10"/>
        <v>57374.92</v>
      </c>
      <c r="AM193" s="118">
        <f t="shared" si="11"/>
        <v>0</v>
      </c>
      <c r="AN193" s="119">
        <f t="shared" si="12"/>
        <v>57374.92</v>
      </c>
      <c r="AO193" s="118">
        <f t="shared" si="13"/>
        <v>0</v>
      </c>
      <c r="AP193" s="121">
        <f t="shared" si="14"/>
        <v>0</v>
      </c>
      <c r="AQ193" s="122"/>
      <c r="AR193" s="119"/>
    </row>
    <row r="194" ht="22.5" customHeight="1">
      <c r="A194" s="89">
        <v>46231.0</v>
      </c>
      <c r="B194" s="90">
        <v>0.39861111111111114</v>
      </c>
      <c r="C194" s="91" t="s">
        <v>1418</v>
      </c>
      <c r="D194" s="129" t="str">
        <f t="array" ref="D194">XLOOKUP(C194,'DS ST'!A:A,'DS ST'!B:B)</f>
        <v>NHG</v>
      </c>
      <c r="E194" s="94" t="str">
        <f t="array" ref="E194">XLOOKUP($F194,'GIÁ'!$A:$A,'GIÁ'!$E:$E)</f>
        <v>MÁT</v>
      </c>
      <c r="F194" s="94">
        <v>8.935101608515E12</v>
      </c>
      <c r="G194" s="95" t="s">
        <v>1902</v>
      </c>
      <c r="H194" s="95" t="s">
        <v>57</v>
      </c>
      <c r="I194" s="96">
        <v>2.0</v>
      </c>
      <c r="J194" s="96">
        <v>0.0</v>
      </c>
      <c r="K194" s="98">
        <f t="shared" si="4"/>
        <v>2</v>
      </c>
      <c r="L194" s="99" t="s">
        <v>3769</v>
      </c>
      <c r="M194" s="100" t="s">
        <v>3776</v>
      </c>
      <c r="N194" s="101" t="s">
        <v>3777</v>
      </c>
      <c r="O194" s="128"/>
      <c r="P194" s="100">
        <v>2.0</v>
      </c>
      <c r="Q194" s="103">
        <f t="shared" si="5"/>
        <v>0</v>
      </c>
      <c r="R194" s="104" t="s">
        <v>3779</v>
      </c>
      <c r="S194" s="105"/>
      <c r="T194" s="106"/>
      <c r="U194" s="107"/>
      <c r="V194" s="108" t="s">
        <v>756</v>
      </c>
      <c r="W194" s="109" t="s">
        <v>1908</v>
      </c>
      <c r="X194" s="110" t="str">
        <f t="shared" si="6"/>
        <v/>
      </c>
      <c r="Y194" s="110" t="str">
        <f t="shared" si="7"/>
        <v>Siêu thị</v>
      </c>
      <c r="Z194" s="139" t="str">
        <f t="shared" si="28"/>
        <v/>
      </c>
      <c r="AA194" s="109" t="s">
        <v>802</v>
      </c>
      <c r="AB194" s="140"/>
      <c r="AC194" s="141"/>
      <c r="AD194" s="113"/>
      <c r="AE194" s="127"/>
      <c r="AF194" s="113"/>
      <c r="AG194" s="114" t="str">
        <f t="array" ref="AG194">XLOOKUP(F194,'CLV2'!A:A,'CLV2'!E:E)</f>
        <v>2.CHILLED FOODS</v>
      </c>
      <c r="AH194" s="115" t="str">
        <f t="array" ref="AH194">XLOOKUP(F194,'CLV2'!A:A,'CLV2'!F:F)</f>
        <v>3.OTHER CHILLED PRODUCTS</v>
      </c>
      <c r="AI194" s="115" t="str">
        <f t="shared" si="8"/>
        <v>Pack</v>
      </c>
      <c r="AJ194" s="116">
        <f t="shared" si="9"/>
        <v>1</v>
      </c>
      <c r="AK194" s="117" t="str">
        <f t="array" ref="AK194">XLOOKUP(F194,'GIÁ'!A:A,'GIÁ'!D:D)</f>
        <v>25753.17</v>
      </c>
      <c r="AL194" s="118">
        <f t="shared" si="10"/>
        <v>51506.34</v>
      </c>
      <c r="AM194" s="118">
        <f t="shared" si="11"/>
        <v>0</v>
      </c>
      <c r="AN194" s="119">
        <f t="shared" si="12"/>
        <v>51506.34</v>
      </c>
      <c r="AO194" s="118">
        <f t="shared" si="13"/>
        <v>0</v>
      </c>
      <c r="AP194" s="121">
        <f t="shared" si="14"/>
        <v>0</v>
      </c>
      <c r="AQ194" s="122"/>
      <c r="AR194" s="119"/>
    </row>
    <row r="195" ht="22.5" customHeight="1">
      <c r="A195" s="89">
        <v>46231.0</v>
      </c>
      <c r="B195" s="90">
        <v>0.39861111111111114</v>
      </c>
      <c r="C195" s="91" t="s">
        <v>1418</v>
      </c>
      <c r="D195" s="129" t="str">
        <f t="array" ref="D195">XLOOKUP(C195,'DS ST'!A:A,'DS ST'!B:B)</f>
        <v>NHG</v>
      </c>
      <c r="E195" s="94" t="str">
        <f t="array" ref="E195">XLOOKUP($F195,'GIÁ'!$A:$A,'GIÁ'!$E:$E)</f>
        <v>MÁT</v>
      </c>
      <c r="F195" s="94">
        <v>8.936040981493E12</v>
      </c>
      <c r="G195" s="95" t="s">
        <v>2227</v>
      </c>
      <c r="H195" s="95" t="s">
        <v>224</v>
      </c>
      <c r="I195" s="96">
        <v>2.0</v>
      </c>
      <c r="J195" s="96">
        <v>0.0</v>
      </c>
      <c r="K195" s="98">
        <f t="shared" si="4"/>
        <v>2</v>
      </c>
      <c r="L195" s="99" t="s">
        <v>3769</v>
      </c>
      <c r="M195" s="100" t="s">
        <v>3776</v>
      </c>
      <c r="N195" s="101" t="s">
        <v>3777</v>
      </c>
      <c r="O195" s="128"/>
      <c r="P195" s="100">
        <v>2.0</v>
      </c>
      <c r="Q195" s="103">
        <f t="shared" si="5"/>
        <v>0</v>
      </c>
      <c r="R195" s="104" t="s">
        <v>3779</v>
      </c>
      <c r="S195" s="105"/>
      <c r="T195" s="106"/>
      <c r="U195" s="107"/>
      <c r="V195" s="108" t="s">
        <v>756</v>
      </c>
      <c r="W195" s="109" t="s">
        <v>1908</v>
      </c>
      <c r="X195" s="110" t="str">
        <f t="shared" si="6"/>
        <v/>
      </c>
      <c r="Y195" s="110" t="str">
        <f t="shared" si="7"/>
        <v>Siêu thị</v>
      </c>
      <c r="Z195" s="139" t="str">
        <f t="shared" si="28"/>
        <v/>
      </c>
      <c r="AA195" s="109" t="s">
        <v>802</v>
      </c>
      <c r="AB195" s="140"/>
      <c r="AC195" s="141"/>
      <c r="AD195" s="113"/>
      <c r="AE195" s="127"/>
      <c r="AF195" s="113"/>
      <c r="AG195" s="114" t="str">
        <f t="array" ref="AG195">XLOOKUP(F195,'CLV2'!A:A,'CLV2'!E:E)</f>
        <v>2.DAIRY</v>
      </c>
      <c r="AH195" s="115" t="str">
        <f t="array" ref="AH195">XLOOKUP(F195,'CLV2'!A:A,'CLV2'!F:F)</f>
        <v>3.BUTTER AND CHEESE</v>
      </c>
      <c r="AI195" s="115" t="str">
        <f t="shared" si="8"/>
        <v>Pack</v>
      </c>
      <c r="AJ195" s="116">
        <f t="shared" si="9"/>
        <v>1</v>
      </c>
      <c r="AK195" s="117" t="str">
        <f t="array" ref="AK195">XLOOKUP(F195,'GIÁ'!A:A,'GIÁ'!D:D)</f>
        <v>47498.61</v>
      </c>
      <c r="AL195" s="118">
        <f t="shared" si="10"/>
        <v>94997.22</v>
      </c>
      <c r="AM195" s="118">
        <f t="shared" si="11"/>
        <v>0</v>
      </c>
      <c r="AN195" s="119">
        <f t="shared" si="12"/>
        <v>94997.22</v>
      </c>
      <c r="AO195" s="118">
        <f t="shared" si="13"/>
        <v>0</v>
      </c>
      <c r="AP195" s="121">
        <f t="shared" si="14"/>
        <v>0</v>
      </c>
      <c r="AQ195" s="122"/>
      <c r="AR195" s="119"/>
    </row>
    <row r="196" ht="22.5" customHeight="1">
      <c r="A196" s="89">
        <v>46231.0</v>
      </c>
      <c r="B196" s="90">
        <v>0.39861111111111114</v>
      </c>
      <c r="C196" s="91" t="s">
        <v>1418</v>
      </c>
      <c r="D196" s="129" t="str">
        <f t="array" ref="D196">XLOOKUP(C196,'DS ST'!A:A,'DS ST'!B:B)</f>
        <v>NHG</v>
      </c>
      <c r="E196" s="94" t="str">
        <f t="array" ref="E196">XLOOKUP($F196,'GIÁ'!$A:$A,'GIÁ'!$E:$E)</f>
        <v>MÁT</v>
      </c>
      <c r="F196" s="94">
        <v>11763.0</v>
      </c>
      <c r="G196" s="95" t="s">
        <v>1062</v>
      </c>
      <c r="H196" s="95" t="s">
        <v>57</v>
      </c>
      <c r="I196" s="96">
        <v>2.0</v>
      </c>
      <c r="J196" s="96">
        <v>0.0</v>
      </c>
      <c r="K196" s="98">
        <f t="shared" si="4"/>
        <v>2</v>
      </c>
      <c r="L196" s="99" t="s">
        <v>3769</v>
      </c>
      <c r="M196" s="100" t="s">
        <v>3776</v>
      </c>
      <c r="N196" s="101" t="s">
        <v>3777</v>
      </c>
      <c r="O196" s="128"/>
      <c r="P196" s="100">
        <v>2.0</v>
      </c>
      <c r="Q196" s="103">
        <f t="shared" si="5"/>
        <v>0</v>
      </c>
      <c r="R196" s="104" t="s">
        <v>3778</v>
      </c>
      <c r="S196" s="105"/>
      <c r="T196" s="106"/>
      <c r="U196" s="107"/>
      <c r="V196" s="108" t="s">
        <v>756</v>
      </c>
      <c r="W196" s="109" t="s">
        <v>1908</v>
      </c>
      <c r="X196" s="110" t="str">
        <f t="shared" si="6"/>
        <v/>
      </c>
      <c r="Y196" s="110" t="str">
        <f t="shared" si="7"/>
        <v>Siêu thị</v>
      </c>
      <c r="Z196" s="139" t="str">
        <f t="shared" si="28"/>
        <v/>
      </c>
      <c r="AA196" s="109" t="s">
        <v>802</v>
      </c>
      <c r="AB196" s="140"/>
      <c r="AC196" s="108"/>
      <c r="AD196" s="113"/>
      <c r="AE196" s="127"/>
      <c r="AF196" s="113"/>
      <c r="AG196" s="114" t="str">
        <f t="array" ref="AG196">XLOOKUP(F196,'CLV2'!A:A,'CLV2'!E:E)</f>
        <v>2.FRUITS</v>
      </c>
      <c r="AH196" s="115" t="str">
        <f t="array" ref="AH196">XLOOKUP(F196,'CLV2'!A:A,'CLV2'!F:F)</f>
        <v>3.IMPORT FRUITS</v>
      </c>
      <c r="AI196" s="115" t="str">
        <f t="shared" si="8"/>
        <v>Pack</v>
      </c>
      <c r="AJ196" s="116">
        <f t="shared" si="9"/>
        <v>1</v>
      </c>
      <c r="AK196" s="117" t="str">
        <f t="array" ref="AK196">XLOOKUP(F196,'GIÁ'!A:A,'GIÁ'!D:D)</f>
        <v>45773.45</v>
      </c>
      <c r="AL196" s="118">
        <f t="shared" si="10"/>
        <v>91546.9</v>
      </c>
      <c r="AM196" s="118">
        <f t="shared" si="11"/>
        <v>0</v>
      </c>
      <c r="AN196" s="119">
        <f t="shared" si="12"/>
        <v>91546.9</v>
      </c>
      <c r="AO196" s="118">
        <f t="shared" si="13"/>
        <v>0</v>
      </c>
      <c r="AP196" s="121">
        <f t="shared" si="14"/>
        <v>0</v>
      </c>
      <c r="AQ196" s="122"/>
      <c r="AR196" s="119"/>
    </row>
    <row r="197" ht="22.5" customHeight="1">
      <c r="A197" s="89">
        <v>46231.0</v>
      </c>
      <c r="B197" s="90">
        <v>0.39861111111111114</v>
      </c>
      <c r="C197" s="91" t="s">
        <v>1418</v>
      </c>
      <c r="D197" s="129" t="str">
        <f t="array" ref="D197">XLOOKUP(C197,'DS ST'!A:A,'DS ST'!B:B)</f>
        <v>NHG</v>
      </c>
      <c r="E197" s="94" t="str">
        <f t="array" ref="E197">XLOOKUP($F197,'GIÁ'!$A:$A,'GIÁ'!$E:$E)</f>
        <v>MÁT</v>
      </c>
      <c r="F197" s="94">
        <v>8.938503131728E12</v>
      </c>
      <c r="G197" s="95" t="s">
        <v>2852</v>
      </c>
      <c r="H197" s="95" t="s">
        <v>57</v>
      </c>
      <c r="I197" s="96">
        <v>6.0</v>
      </c>
      <c r="J197" s="96">
        <v>0.0</v>
      </c>
      <c r="K197" s="98">
        <f t="shared" si="4"/>
        <v>6</v>
      </c>
      <c r="L197" s="99" t="s">
        <v>3769</v>
      </c>
      <c r="M197" s="100" t="s">
        <v>3780</v>
      </c>
      <c r="N197" s="101" t="s">
        <v>3781</v>
      </c>
      <c r="O197" s="128"/>
      <c r="P197" s="100">
        <v>6.0</v>
      </c>
      <c r="Q197" s="103">
        <f t="shared" si="5"/>
        <v>0</v>
      </c>
      <c r="R197" s="104" t="s">
        <v>3778</v>
      </c>
      <c r="S197" s="105"/>
      <c r="T197" s="106"/>
      <c r="U197" s="107"/>
      <c r="V197" s="108" t="s">
        <v>756</v>
      </c>
      <c r="W197" s="109" t="s">
        <v>1908</v>
      </c>
      <c r="X197" s="110" t="str">
        <f t="shared" si="6"/>
        <v/>
      </c>
      <c r="Y197" s="110" t="str">
        <f t="shared" si="7"/>
        <v>Siêu thị</v>
      </c>
      <c r="Z197" s="139" t="str">
        <f t="shared" si="28"/>
        <v/>
      </c>
      <c r="AA197" s="109" t="s">
        <v>802</v>
      </c>
      <c r="AB197" s="140"/>
      <c r="AC197" s="141"/>
      <c r="AD197" s="113"/>
      <c r="AE197" s="127"/>
      <c r="AF197" s="113"/>
      <c r="AG197" s="114" t="str">
        <f t="array" ref="AG197">XLOOKUP(F197,'CLV2'!A:A,'CLV2'!E:E)</f>
        <v>2.DAIRY</v>
      </c>
      <c r="AH197" s="115" t="str">
        <f t="array" ref="AH197">XLOOKUP(F197,'CLV2'!A:A,'CLV2'!F:F)</f>
        <v>3.FRESH MILK</v>
      </c>
      <c r="AI197" s="115" t="str">
        <f t="shared" si="8"/>
        <v>Pack</v>
      </c>
      <c r="AJ197" s="116">
        <f t="shared" si="9"/>
        <v>1</v>
      </c>
      <c r="AK197" s="117" t="str">
        <f t="array" ref="AK197">XLOOKUP(F197,'GIÁ'!A:A,'GIÁ'!D:D)</f>
        <v>9180.00</v>
      </c>
      <c r="AL197" s="118">
        <f t="shared" si="10"/>
        <v>55080</v>
      </c>
      <c r="AM197" s="118">
        <f t="shared" si="11"/>
        <v>0</v>
      </c>
      <c r="AN197" s="119">
        <f t="shared" si="12"/>
        <v>55080</v>
      </c>
      <c r="AO197" s="118">
        <f t="shared" si="13"/>
        <v>0</v>
      </c>
      <c r="AP197" s="121">
        <f t="shared" si="14"/>
        <v>0</v>
      </c>
      <c r="AQ197" s="122"/>
      <c r="AR197" s="119"/>
    </row>
    <row r="198" ht="22.5" customHeight="1">
      <c r="A198" s="89">
        <v>46231.0</v>
      </c>
      <c r="B198" s="90">
        <v>0.39861111111111114</v>
      </c>
      <c r="C198" s="91" t="s">
        <v>1418</v>
      </c>
      <c r="D198" s="129" t="str">
        <f t="array" ref="D198">XLOOKUP(C198,'DS ST'!A:A,'DS ST'!B:B)</f>
        <v>NHG</v>
      </c>
      <c r="E198" s="94" t="str">
        <f t="array" ref="E198">XLOOKUP($F198,'GIÁ'!$A:$A,'GIÁ'!$E:$E)</f>
        <v>MÁT</v>
      </c>
      <c r="F198" s="94">
        <v>8.938562884368E12</v>
      </c>
      <c r="G198" s="95" t="s">
        <v>3222</v>
      </c>
      <c r="H198" s="95" t="s">
        <v>57</v>
      </c>
      <c r="I198" s="96">
        <v>1.0</v>
      </c>
      <c r="J198" s="96">
        <v>0.0</v>
      </c>
      <c r="K198" s="98">
        <f t="shared" si="4"/>
        <v>1</v>
      </c>
      <c r="L198" s="99" t="s">
        <v>3769</v>
      </c>
      <c r="M198" s="100" t="s">
        <v>3780</v>
      </c>
      <c r="N198" s="101" t="s">
        <v>3781</v>
      </c>
      <c r="O198" s="128"/>
      <c r="P198" s="100">
        <v>1.0</v>
      </c>
      <c r="Q198" s="103">
        <f t="shared" si="5"/>
        <v>0</v>
      </c>
      <c r="R198" s="104" t="s">
        <v>3778</v>
      </c>
      <c r="S198" s="105"/>
      <c r="T198" s="106"/>
      <c r="U198" s="107"/>
      <c r="V198" s="108" t="s">
        <v>756</v>
      </c>
      <c r="W198" s="109" t="s">
        <v>1908</v>
      </c>
      <c r="X198" s="110" t="str">
        <f t="shared" si="6"/>
        <v/>
      </c>
      <c r="Y198" s="110" t="str">
        <f t="shared" si="7"/>
        <v>Siêu thị</v>
      </c>
      <c r="Z198" s="139" t="str">
        <f t="shared" si="28"/>
        <v/>
      </c>
      <c r="AA198" s="109" t="s">
        <v>802</v>
      </c>
      <c r="AB198" s="140"/>
      <c r="AC198" s="141"/>
      <c r="AD198" s="113"/>
      <c r="AE198" s="127"/>
      <c r="AF198" s="113"/>
      <c r="AG198" s="114" t="str">
        <f t="array" ref="AG198">XLOOKUP(F198,'CLV2'!A:A,'CLV2'!E:E)</f>
        <v>2.BAKERY</v>
      </c>
      <c r="AH198" s="115" t="str">
        <f t="array" ref="AH198">XLOOKUP(F198,'CLV2'!A:A,'CLV2'!F:F)</f>
        <v>3.CAKES</v>
      </c>
      <c r="AI198" s="115" t="str">
        <f t="shared" si="8"/>
        <v>Pack</v>
      </c>
      <c r="AJ198" s="116">
        <f t="shared" si="9"/>
        <v>1</v>
      </c>
      <c r="AK198" s="117" t="str">
        <f t="array" ref="AK198">XLOOKUP(F198,'GIÁ'!A:A,'GIÁ'!D:D)</f>
        <v>14500.00</v>
      </c>
      <c r="AL198" s="118">
        <f t="shared" si="10"/>
        <v>14500</v>
      </c>
      <c r="AM198" s="118">
        <f t="shared" si="11"/>
        <v>0</v>
      </c>
      <c r="AN198" s="119">
        <f t="shared" si="12"/>
        <v>14500</v>
      </c>
      <c r="AO198" s="118">
        <f t="shared" si="13"/>
        <v>0</v>
      </c>
      <c r="AP198" s="121">
        <f t="shared" si="14"/>
        <v>0</v>
      </c>
      <c r="AQ198" s="122"/>
      <c r="AR198" s="119"/>
    </row>
    <row r="199" ht="22.5" customHeight="1">
      <c r="A199" s="89">
        <v>46231.0</v>
      </c>
      <c r="B199" s="90">
        <v>0.39861111111111114</v>
      </c>
      <c r="C199" s="91" t="s">
        <v>1418</v>
      </c>
      <c r="D199" s="129" t="str">
        <f t="array" ref="D199">XLOOKUP(C199,'DS ST'!A:A,'DS ST'!B:B)</f>
        <v>NHG</v>
      </c>
      <c r="E199" s="94" t="str">
        <f t="array" ref="E199">XLOOKUP($F199,'GIÁ'!$A:$A,'GIÁ'!$E:$E)</f>
        <v>MÁT</v>
      </c>
      <c r="F199" s="94" t="s">
        <v>3325</v>
      </c>
      <c r="G199" s="95" t="s">
        <v>3326</v>
      </c>
      <c r="H199" s="95" t="s">
        <v>57</v>
      </c>
      <c r="I199" s="96">
        <v>1.0</v>
      </c>
      <c r="J199" s="96">
        <v>0.0</v>
      </c>
      <c r="K199" s="98">
        <f t="shared" si="4"/>
        <v>1</v>
      </c>
      <c r="L199" s="99" t="s">
        <v>3769</v>
      </c>
      <c r="M199" s="100" t="s">
        <v>3780</v>
      </c>
      <c r="N199" s="101" t="s">
        <v>3781</v>
      </c>
      <c r="O199" s="128"/>
      <c r="P199" s="100">
        <v>1.0</v>
      </c>
      <c r="Q199" s="103">
        <f t="shared" si="5"/>
        <v>0</v>
      </c>
      <c r="R199" s="104" t="s">
        <v>3778</v>
      </c>
      <c r="S199" s="105"/>
      <c r="T199" s="106"/>
      <c r="U199" s="107"/>
      <c r="V199" s="108" t="s">
        <v>756</v>
      </c>
      <c r="W199" s="109" t="s">
        <v>1908</v>
      </c>
      <c r="X199" s="110" t="str">
        <f t="shared" si="6"/>
        <v/>
      </c>
      <c r="Y199" s="110" t="str">
        <f t="shared" si="7"/>
        <v>Siêu thị</v>
      </c>
      <c r="Z199" s="139" t="str">
        <f t="shared" si="28"/>
        <v/>
      </c>
      <c r="AA199" s="109" t="s">
        <v>802</v>
      </c>
      <c r="AB199" s="140"/>
      <c r="AC199" s="141"/>
      <c r="AD199" s="113"/>
      <c r="AE199" s="127"/>
      <c r="AF199" s="113"/>
      <c r="AG199" s="114" t="str">
        <f t="array" ref="AG199">XLOOKUP(F199,'CLV2'!A:A,'CLV2'!E:E)</f>
        <v>2.BAKERY</v>
      </c>
      <c r="AH199" s="115" t="str">
        <f t="array" ref="AH199">XLOOKUP(F199,'CLV2'!A:A,'CLV2'!F:F)</f>
        <v>3.CAKES</v>
      </c>
      <c r="AI199" s="115" t="str">
        <f t="shared" si="8"/>
        <v>Pack</v>
      </c>
      <c r="AJ199" s="116">
        <f t="shared" si="9"/>
        <v>1</v>
      </c>
      <c r="AK199" s="117" t="str">
        <f t="array" ref="AK199">XLOOKUP(F199,'GIÁ'!A:A,'GIÁ'!D:D)</f>
        <v>27778.00</v>
      </c>
      <c r="AL199" s="118">
        <f t="shared" si="10"/>
        <v>27778</v>
      </c>
      <c r="AM199" s="118">
        <f t="shared" si="11"/>
        <v>0</v>
      </c>
      <c r="AN199" s="119">
        <f t="shared" si="12"/>
        <v>27778</v>
      </c>
      <c r="AO199" s="118">
        <f t="shared" si="13"/>
        <v>0</v>
      </c>
      <c r="AP199" s="121">
        <f t="shared" si="14"/>
        <v>0</v>
      </c>
      <c r="AQ199" s="122"/>
      <c r="AR199" s="119"/>
    </row>
    <row r="200" ht="22.5" customHeight="1">
      <c r="A200" s="89">
        <v>46231.0</v>
      </c>
      <c r="B200" s="90">
        <v>0.39861111111111114</v>
      </c>
      <c r="C200" s="91" t="s">
        <v>1418</v>
      </c>
      <c r="D200" s="129" t="str">
        <f t="array" ref="D200">XLOOKUP(C200,'DS ST'!A:A,'DS ST'!B:B)</f>
        <v>NHG</v>
      </c>
      <c r="E200" s="94" t="str">
        <f t="array" ref="E200">XLOOKUP($F200,'GIÁ'!$A:$A,'GIÁ'!$E:$E)</f>
        <v>MÁT</v>
      </c>
      <c r="F200" s="94">
        <v>8.850329003679E12</v>
      </c>
      <c r="G200" s="95" t="s">
        <v>1431</v>
      </c>
      <c r="H200" s="95" t="s">
        <v>57</v>
      </c>
      <c r="I200" s="96">
        <v>2.0</v>
      </c>
      <c r="J200" s="96">
        <v>0.0</v>
      </c>
      <c r="K200" s="98">
        <f t="shared" si="4"/>
        <v>2</v>
      </c>
      <c r="L200" s="99" t="s">
        <v>3769</v>
      </c>
      <c r="M200" s="100" t="s">
        <v>3782</v>
      </c>
      <c r="N200" s="101" t="s">
        <v>3783</v>
      </c>
      <c r="O200" s="128"/>
      <c r="P200" s="100">
        <v>2.0</v>
      </c>
      <c r="Q200" s="103">
        <f t="shared" si="5"/>
        <v>0</v>
      </c>
      <c r="R200" s="104" t="s">
        <v>3784</v>
      </c>
      <c r="S200" s="105"/>
      <c r="T200" s="106"/>
      <c r="U200" s="107"/>
      <c r="V200" s="108" t="s">
        <v>756</v>
      </c>
      <c r="W200" s="109" t="s">
        <v>1908</v>
      </c>
      <c r="X200" s="110" t="str">
        <f t="shared" si="6"/>
        <v/>
      </c>
      <c r="Y200" s="110" t="str">
        <f t="shared" si="7"/>
        <v>Siêu thị</v>
      </c>
      <c r="Z200" s="139" t="str">
        <f t="shared" si="28"/>
        <v/>
      </c>
      <c r="AA200" s="109" t="s">
        <v>802</v>
      </c>
      <c r="AB200" s="140"/>
      <c r="AC200" s="141"/>
      <c r="AD200" s="113"/>
      <c r="AE200" s="127"/>
      <c r="AF200" s="113"/>
      <c r="AG200" s="114" t="str">
        <f t="array" ref="AG200">XLOOKUP(F200,'CLV2'!A:A,'CLV2'!E:E)</f>
        <v>2.DAIRY</v>
      </c>
      <c r="AH200" s="115" t="str">
        <f t="array" ref="AH200">XLOOKUP(F200,'CLV2'!A:A,'CLV2'!F:F)</f>
        <v>3.FRESH MILK</v>
      </c>
      <c r="AI200" s="115" t="str">
        <f t="shared" si="8"/>
        <v>Pack</v>
      </c>
      <c r="AJ200" s="116">
        <f t="shared" si="9"/>
        <v>1</v>
      </c>
      <c r="AK200" s="117" t="str">
        <f t="array" ref="AK200">XLOOKUP(F200,'GIÁ'!A:A,'GIÁ'!D:D)</f>
        <v>61747.33</v>
      </c>
      <c r="AL200" s="118">
        <f t="shared" si="10"/>
        <v>123494.66</v>
      </c>
      <c r="AM200" s="118">
        <f t="shared" si="11"/>
        <v>0</v>
      </c>
      <c r="AN200" s="119">
        <f t="shared" si="12"/>
        <v>123494.66</v>
      </c>
      <c r="AO200" s="118">
        <f t="shared" si="13"/>
        <v>0</v>
      </c>
      <c r="AP200" s="121">
        <f t="shared" si="14"/>
        <v>0</v>
      </c>
      <c r="AQ200" s="122"/>
      <c r="AR200" s="119"/>
    </row>
    <row r="201" ht="22.5" customHeight="1">
      <c r="A201" s="89">
        <v>46231.0</v>
      </c>
      <c r="B201" s="90">
        <v>0.39861111111111114</v>
      </c>
      <c r="C201" s="91" t="s">
        <v>1418</v>
      </c>
      <c r="D201" s="129" t="str">
        <f t="array" ref="D201">XLOOKUP(C201,'DS ST'!A:A,'DS ST'!B:B)</f>
        <v>NHG</v>
      </c>
      <c r="E201" s="94" t="str">
        <f t="array" ref="E201">XLOOKUP($F201,'GIÁ'!$A:$A,'GIÁ'!$E:$E)</f>
        <v>MÁT</v>
      </c>
      <c r="F201" s="94">
        <v>10216.0</v>
      </c>
      <c r="G201" s="95" t="s">
        <v>81</v>
      </c>
      <c r="H201" s="95" t="s">
        <v>57</v>
      </c>
      <c r="I201" s="96">
        <v>1.0</v>
      </c>
      <c r="J201" s="96">
        <v>0.0</v>
      </c>
      <c r="K201" s="98">
        <f t="shared" si="4"/>
        <v>1</v>
      </c>
      <c r="L201" s="99" t="s">
        <v>3769</v>
      </c>
      <c r="M201" s="100" t="s">
        <v>3785</v>
      </c>
      <c r="N201" s="101" t="s">
        <v>3786</v>
      </c>
      <c r="O201" s="128"/>
      <c r="P201" s="100">
        <v>1.0</v>
      </c>
      <c r="Q201" s="103">
        <f t="shared" si="5"/>
        <v>0</v>
      </c>
      <c r="R201" s="104" t="s">
        <v>3787</v>
      </c>
      <c r="S201" s="105"/>
      <c r="T201" s="106"/>
      <c r="U201" s="107"/>
      <c r="V201" s="108" t="s">
        <v>756</v>
      </c>
      <c r="W201" s="109" t="s">
        <v>1908</v>
      </c>
      <c r="X201" s="110" t="str">
        <f t="shared" si="6"/>
        <v/>
      </c>
      <c r="Y201" s="110" t="str">
        <f t="shared" si="7"/>
        <v>Siêu thị</v>
      </c>
      <c r="Z201" s="139" t="str">
        <f t="shared" si="28"/>
        <v/>
      </c>
      <c r="AA201" s="109" t="s">
        <v>802</v>
      </c>
      <c r="AB201" s="140"/>
      <c r="AC201" s="141"/>
      <c r="AD201" s="113"/>
      <c r="AE201" s="127"/>
      <c r="AF201" s="113"/>
      <c r="AG201" s="114" t="str">
        <f t="array" ref="AG201">XLOOKUP(F201,'CLV2'!A:A,'CLV2'!E:E)</f>
        <v>2.VEGETABLES</v>
      </c>
      <c r="AH201" s="115" t="str">
        <f t="array" ref="AH201">XLOOKUP(F201,'CLV2'!A:A,'CLV2'!F:F)</f>
        <v>3.MUSHROOM</v>
      </c>
      <c r="AI201" s="115" t="str">
        <f t="shared" si="8"/>
        <v>Pack</v>
      </c>
      <c r="AJ201" s="116">
        <f t="shared" si="9"/>
        <v>1</v>
      </c>
      <c r="AK201" s="117" t="str">
        <f t="array" ref="AK201">XLOOKUP(F201,'GIÁ'!A:A,'GIÁ'!D:D)</f>
        <v>41977.50</v>
      </c>
      <c r="AL201" s="118">
        <f t="shared" si="10"/>
        <v>41977.5</v>
      </c>
      <c r="AM201" s="118">
        <f t="shared" si="11"/>
        <v>0</v>
      </c>
      <c r="AN201" s="119">
        <f t="shared" si="12"/>
        <v>41977.5</v>
      </c>
      <c r="AO201" s="118">
        <f t="shared" si="13"/>
        <v>0</v>
      </c>
      <c r="AP201" s="121">
        <f t="shared" si="14"/>
        <v>0</v>
      </c>
      <c r="AQ201" s="122"/>
      <c r="AR201" s="119"/>
    </row>
    <row r="202" ht="22.5" customHeight="1">
      <c r="A202" s="89">
        <v>46231.0</v>
      </c>
      <c r="B202" s="90">
        <v>0.39861111111111114</v>
      </c>
      <c r="C202" s="91" t="s">
        <v>1418</v>
      </c>
      <c r="D202" s="129" t="str">
        <f t="array" ref="D202">XLOOKUP(C202,'DS ST'!A:A,'DS ST'!B:B)</f>
        <v>NHG</v>
      </c>
      <c r="E202" s="94" t="str">
        <f t="array" ref="E202">XLOOKUP($F202,'GIÁ'!$A:$A,'GIÁ'!$E:$E)</f>
        <v>MÁT</v>
      </c>
      <c r="F202" s="94">
        <v>11039.0</v>
      </c>
      <c r="G202" s="95" t="s">
        <v>613</v>
      </c>
      <c r="H202" s="95" t="s">
        <v>57</v>
      </c>
      <c r="I202" s="96">
        <v>1.0</v>
      </c>
      <c r="J202" s="96">
        <v>0.0</v>
      </c>
      <c r="K202" s="98">
        <f t="shared" si="4"/>
        <v>1</v>
      </c>
      <c r="L202" s="99" t="s">
        <v>3769</v>
      </c>
      <c r="M202" s="100" t="s">
        <v>3785</v>
      </c>
      <c r="N202" s="101" t="s">
        <v>3786</v>
      </c>
      <c r="O202" s="128"/>
      <c r="P202" s="100">
        <v>1.0</v>
      </c>
      <c r="Q202" s="103">
        <f t="shared" si="5"/>
        <v>0</v>
      </c>
      <c r="R202" s="104" t="s">
        <v>3787</v>
      </c>
      <c r="S202" s="105"/>
      <c r="T202" s="106"/>
      <c r="U202" s="107"/>
      <c r="V202" s="108" t="s">
        <v>756</v>
      </c>
      <c r="W202" s="109" t="s">
        <v>1908</v>
      </c>
      <c r="X202" s="110" t="str">
        <f t="shared" si="6"/>
        <v/>
      </c>
      <c r="Y202" s="110" t="str">
        <f t="shared" si="7"/>
        <v>Siêu thị</v>
      </c>
      <c r="Z202" s="139" t="str">
        <f t="shared" si="28"/>
        <v/>
      </c>
      <c r="AA202" s="109" t="s">
        <v>802</v>
      </c>
      <c r="AB202" s="140"/>
      <c r="AC202" s="141"/>
      <c r="AD202" s="113"/>
      <c r="AE202" s="127"/>
      <c r="AF202" s="113"/>
      <c r="AG202" s="114" t="str">
        <f t="array" ref="AG202">XLOOKUP(F202,'CLV2'!A:A,'CLV2'!E:E)</f>
        <v>2.VEGETABLES</v>
      </c>
      <c r="AH202" s="115" t="str">
        <f t="array" ref="AH202">XLOOKUP(F202,'CLV2'!A:A,'CLV2'!F:F)</f>
        <v>3.MUSHROOM</v>
      </c>
      <c r="AI202" s="115" t="str">
        <f t="shared" si="8"/>
        <v>Pack</v>
      </c>
      <c r="AJ202" s="116">
        <f t="shared" si="9"/>
        <v>1</v>
      </c>
      <c r="AK202" s="117" t="str">
        <f t="array" ref="AK202">XLOOKUP(F202,'GIÁ'!A:A,'GIÁ'!D:D)</f>
        <v>51687.36</v>
      </c>
      <c r="AL202" s="118">
        <f t="shared" si="10"/>
        <v>51687.36</v>
      </c>
      <c r="AM202" s="118">
        <f t="shared" si="11"/>
        <v>0</v>
      </c>
      <c r="AN202" s="119">
        <f t="shared" si="12"/>
        <v>51687.36</v>
      </c>
      <c r="AO202" s="118">
        <f t="shared" si="13"/>
        <v>0</v>
      </c>
      <c r="AP202" s="121">
        <f t="shared" si="14"/>
        <v>0</v>
      </c>
      <c r="AQ202" s="122"/>
      <c r="AR202" s="119"/>
    </row>
    <row r="203" ht="22.5" customHeight="1">
      <c r="A203" s="89">
        <v>46231.0</v>
      </c>
      <c r="B203" s="90">
        <v>0.39861111111111114</v>
      </c>
      <c r="C203" s="91" t="s">
        <v>1418</v>
      </c>
      <c r="D203" s="129" t="str">
        <f t="array" ref="D203">XLOOKUP(C203,'DS ST'!A:A,'DS ST'!B:B)</f>
        <v>NHG</v>
      </c>
      <c r="E203" s="94" t="str">
        <f t="array" ref="E203">XLOOKUP($F203,'GIÁ'!$A:$A,'GIÁ'!$E:$E)</f>
        <v>MÁT</v>
      </c>
      <c r="F203" s="94">
        <v>8.938562884061E12</v>
      </c>
      <c r="G203" s="95" t="s">
        <v>3214</v>
      </c>
      <c r="H203" s="95" t="s">
        <v>1145</v>
      </c>
      <c r="I203" s="96">
        <v>2.0</v>
      </c>
      <c r="J203" s="96">
        <v>0.0</v>
      </c>
      <c r="K203" s="98">
        <f t="shared" si="4"/>
        <v>2</v>
      </c>
      <c r="L203" s="99" t="s">
        <v>3769</v>
      </c>
      <c r="M203" s="100" t="s">
        <v>3785</v>
      </c>
      <c r="N203" s="101" t="s">
        <v>3786</v>
      </c>
      <c r="O203" s="128"/>
      <c r="P203" s="100">
        <v>2.0</v>
      </c>
      <c r="Q203" s="103">
        <f t="shared" si="5"/>
        <v>0</v>
      </c>
      <c r="R203" s="104" t="s">
        <v>3778</v>
      </c>
      <c r="S203" s="105"/>
      <c r="T203" s="106"/>
      <c r="U203" s="107"/>
      <c r="V203" s="108" t="s">
        <v>756</v>
      </c>
      <c r="W203" s="109" t="s">
        <v>1908</v>
      </c>
      <c r="X203" s="110" t="str">
        <f t="shared" si="6"/>
        <v/>
      </c>
      <c r="Y203" s="110" t="str">
        <f t="shared" si="7"/>
        <v>Siêu thị</v>
      </c>
      <c r="Z203" s="139" t="str">
        <f t="shared" si="28"/>
        <v/>
      </c>
      <c r="AA203" s="109" t="s">
        <v>802</v>
      </c>
      <c r="AB203" s="140"/>
      <c r="AC203" s="141"/>
      <c r="AD203" s="113"/>
      <c r="AE203" s="127"/>
      <c r="AF203" s="113"/>
      <c r="AG203" s="114" t="str">
        <f t="array" ref="AG203">XLOOKUP(F203,'CLV2'!A:A,'CLV2'!E:E)</f>
        <v>2.DELICA</v>
      </c>
      <c r="AH203" s="115" t="str">
        <f t="array" ref="AH203">XLOOKUP(F203,'CLV2'!A:A,'CLV2'!F:F)</f>
        <v>3.DRINKS</v>
      </c>
      <c r="AI203" s="115" t="str">
        <f t="shared" si="8"/>
        <v>Pack</v>
      </c>
      <c r="AJ203" s="116">
        <f t="shared" si="9"/>
        <v>1</v>
      </c>
      <c r="AK203" s="117" t="str">
        <f t="array" ref="AK203">XLOOKUP(F203,'GIÁ'!A:A,'GIÁ'!D:D)</f>
        <v>8772.19</v>
      </c>
      <c r="AL203" s="118">
        <f t="shared" si="10"/>
        <v>17544.38</v>
      </c>
      <c r="AM203" s="118">
        <f t="shared" si="11"/>
        <v>0</v>
      </c>
      <c r="AN203" s="119">
        <f t="shared" si="12"/>
        <v>17544.38</v>
      </c>
      <c r="AO203" s="118">
        <f t="shared" si="13"/>
        <v>0</v>
      </c>
      <c r="AP203" s="121">
        <f t="shared" si="14"/>
        <v>0</v>
      </c>
      <c r="AQ203" s="122"/>
      <c r="AR203" s="119"/>
    </row>
    <row r="204" ht="22.5" customHeight="1">
      <c r="A204" s="89">
        <v>46231.0</v>
      </c>
      <c r="B204" s="90">
        <v>0.39861111111111114</v>
      </c>
      <c r="C204" s="91" t="s">
        <v>1418</v>
      </c>
      <c r="D204" s="129" t="str">
        <f t="array" ref="D204">XLOOKUP(C204,'DS ST'!A:A,'DS ST'!B:B)</f>
        <v>NHG</v>
      </c>
      <c r="E204" s="94" t="str">
        <f t="array" ref="E204">XLOOKUP($F204,'GIÁ'!$A:$A,'GIÁ'!$E:$E)</f>
        <v>MÁT</v>
      </c>
      <c r="F204" s="94">
        <v>8.938505512402E12</v>
      </c>
      <c r="G204" s="95" t="s">
        <v>2882</v>
      </c>
      <c r="H204" s="95" t="s">
        <v>224</v>
      </c>
      <c r="I204" s="96">
        <v>2.0</v>
      </c>
      <c r="J204" s="96">
        <v>0.0</v>
      </c>
      <c r="K204" s="98">
        <f t="shared" si="4"/>
        <v>2</v>
      </c>
      <c r="L204" s="99" t="s">
        <v>3769</v>
      </c>
      <c r="M204" s="100" t="s">
        <v>3785</v>
      </c>
      <c r="N204" s="101" t="s">
        <v>3786</v>
      </c>
      <c r="O204" s="128"/>
      <c r="P204" s="100">
        <v>2.0</v>
      </c>
      <c r="Q204" s="103">
        <f t="shared" si="5"/>
        <v>0</v>
      </c>
      <c r="R204" s="104" t="s">
        <v>3788</v>
      </c>
      <c r="S204" s="105"/>
      <c r="T204" s="106"/>
      <c r="U204" s="107"/>
      <c r="V204" s="108" t="s">
        <v>756</v>
      </c>
      <c r="W204" s="109" t="s">
        <v>1908</v>
      </c>
      <c r="X204" s="110" t="str">
        <f t="shared" si="6"/>
        <v/>
      </c>
      <c r="Y204" s="110" t="str">
        <f t="shared" si="7"/>
        <v>Siêu thị</v>
      </c>
      <c r="Z204" s="139" t="str">
        <f t="shared" si="28"/>
        <v/>
      </c>
      <c r="AA204" s="109" t="s">
        <v>802</v>
      </c>
      <c r="AB204" s="140"/>
      <c r="AC204" s="141"/>
      <c r="AD204" s="113"/>
      <c r="AE204" s="127"/>
      <c r="AF204" s="113"/>
      <c r="AG204" s="114" t="str">
        <f t="array" ref="AG204">XLOOKUP(F204,'CLV2'!A:A,'CLV2'!E:E)</f>
        <v>2.VEGETABLES</v>
      </c>
      <c r="AH204" s="115" t="str">
        <f t="array" ref="AH204">XLOOKUP(F204,'CLV2'!A:A,'CLV2'!F:F)</f>
        <v>3.PROCESSED VEGGIES</v>
      </c>
      <c r="AI204" s="115" t="str">
        <f t="shared" si="8"/>
        <v>Pack</v>
      </c>
      <c r="AJ204" s="116">
        <f t="shared" si="9"/>
        <v>1</v>
      </c>
      <c r="AK204" s="117" t="str">
        <f t="array" ref="AK204">XLOOKUP(F204,'GIÁ'!A:A,'GIÁ'!D:D)</f>
        <v>20717.38</v>
      </c>
      <c r="AL204" s="118">
        <f t="shared" si="10"/>
        <v>41434.76</v>
      </c>
      <c r="AM204" s="118">
        <f t="shared" si="11"/>
        <v>0</v>
      </c>
      <c r="AN204" s="119">
        <f t="shared" si="12"/>
        <v>41434.76</v>
      </c>
      <c r="AO204" s="118">
        <f t="shared" si="13"/>
        <v>0</v>
      </c>
      <c r="AP204" s="121">
        <f t="shared" si="14"/>
        <v>0</v>
      </c>
      <c r="AQ204" s="122"/>
      <c r="AR204" s="119"/>
    </row>
    <row r="205" ht="22.5" customHeight="1">
      <c r="A205" s="89">
        <v>46231.0</v>
      </c>
      <c r="B205" s="90">
        <v>0.39861111111111114</v>
      </c>
      <c r="C205" s="91" t="s">
        <v>1418</v>
      </c>
      <c r="D205" s="129" t="str">
        <f t="array" ref="D205">XLOOKUP(C205,'DS ST'!A:A,'DS ST'!B:B)</f>
        <v>NHG</v>
      </c>
      <c r="E205" s="94" t="str">
        <f t="array" ref="E205">XLOOKUP($F205,'GIÁ'!$A:$A,'GIÁ'!$E:$E)</f>
        <v>MÁT</v>
      </c>
      <c r="F205" s="94">
        <v>8.936049693397E12</v>
      </c>
      <c r="G205" s="95" t="s">
        <v>2238</v>
      </c>
      <c r="H205" s="95" t="s">
        <v>57</v>
      </c>
      <c r="I205" s="96">
        <v>2.0</v>
      </c>
      <c r="J205" s="96">
        <v>0.0</v>
      </c>
      <c r="K205" s="98">
        <f t="shared" si="4"/>
        <v>2</v>
      </c>
      <c r="L205" s="99" t="s">
        <v>3769</v>
      </c>
      <c r="M205" s="100" t="s">
        <v>3785</v>
      </c>
      <c r="N205" s="101" t="s">
        <v>3786</v>
      </c>
      <c r="O205" s="128"/>
      <c r="P205" s="100">
        <v>2.0</v>
      </c>
      <c r="Q205" s="103">
        <f t="shared" si="5"/>
        <v>0</v>
      </c>
      <c r="R205" s="104" t="s">
        <v>3787</v>
      </c>
      <c r="S205" s="105"/>
      <c r="T205" s="106"/>
      <c r="U205" s="107"/>
      <c r="V205" s="108" t="s">
        <v>756</v>
      </c>
      <c r="W205" s="109" t="s">
        <v>1908</v>
      </c>
      <c r="X205" s="110" t="str">
        <f t="shared" si="6"/>
        <v/>
      </c>
      <c r="Y205" s="110" t="str">
        <f t="shared" si="7"/>
        <v>Siêu thị</v>
      </c>
      <c r="Z205" s="139" t="str">
        <f t="shared" si="28"/>
        <v/>
      </c>
      <c r="AA205" s="109" t="s">
        <v>802</v>
      </c>
      <c r="AB205" s="140"/>
      <c r="AC205" s="141"/>
      <c r="AD205" s="113"/>
      <c r="AE205" s="127"/>
      <c r="AF205" s="113"/>
      <c r="AG205" s="114" t="str">
        <f t="array" ref="AG205">XLOOKUP(F205,'CLV2'!A:A,'CLV2'!E:E)</f>
        <v>2.VEGETABLES</v>
      </c>
      <c r="AH205" s="115" t="str">
        <f t="array" ref="AH205">XLOOKUP(F205,'CLV2'!A:A,'CLV2'!F:F)</f>
        <v>3.LETTUCE, SNACKABLES</v>
      </c>
      <c r="AI205" s="115" t="str">
        <f t="shared" si="8"/>
        <v>Pack</v>
      </c>
      <c r="AJ205" s="116">
        <f t="shared" si="9"/>
        <v>1</v>
      </c>
      <c r="AK205" s="117" t="str">
        <f t="array" ref="AK205">XLOOKUP(F205,'GIÁ'!A:A,'GIÁ'!D:D)</f>
        <v>29702.07</v>
      </c>
      <c r="AL205" s="118">
        <f t="shared" si="10"/>
        <v>59404.14</v>
      </c>
      <c r="AM205" s="118">
        <f t="shared" si="11"/>
        <v>0</v>
      </c>
      <c r="AN205" s="119">
        <f t="shared" si="12"/>
        <v>59404.14</v>
      </c>
      <c r="AO205" s="118">
        <f t="shared" si="13"/>
        <v>0</v>
      </c>
      <c r="AP205" s="121">
        <f t="shared" si="14"/>
        <v>0</v>
      </c>
      <c r="AQ205" s="122"/>
      <c r="AR205" s="119"/>
    </row>
    <row r="206" ht="22.5" customHeight="1">
      <c r="A206" s="89">
        <v>46231.0</v>
      </c>
      <c r="B206" s="90">
        <v>0.39861111111111114</v>
      </c>
      <c r="C206" s="91" t="s">
        <v>1418</v>
      </c>
      <c r="D206" s="129" t="str">
        <f t="array" ref="D206">XLOOKUP(C206,'DS ST'!A:A,'DS ST'!B:B)</f>
        <v>NHG</v>
      </c>
      <c r="E206" s="94" t="str">
        <f t="array" ref="E206">XLOOKUP($F206,'GIÁ'!$A:$A,'GIÁ'!$E:$E)</f>
        <v>MÁT</v>
      </c>
      <c r="F206" s="94">
        <v>8.936049693908E12</v>
      </c>
      <c r="G206" s="95" t="s">
        <v>2244</v>
      </c>
      <c r="H206" s="95" t="s">
        <v>57</v>
      </c>
      <c r="I206" s="96">
        <v>2.0</v>
      </c>
      <c r="J206" s="96">
        <v>0.0</v>
      </c>
      <c r="K206" s="98">
        <f t="shared" si="4"/>
        <v>2</v>
      </c>
      <c r="L206" s="99" t="s">
        <v>3769</v>
      </c>
      <c r="M206" s="100" t="s">
        <v>3785</v>
      </c>
      <c r="N206" s="101" t="s">
        <v>3786</v>
      </c>
      <c r="O206" s="128"/>
      <c r="P206" s="100">
        <v>2.0</v>
      </c>
      <c r="Q206" s="103">
        <f t="shared" si="5"/>
        <v>0</v>
      </c>
      <c r="R206" s="104" t="s">
        <v>3787</v>
      </c>
      <c r="S206" s="105"/>
      <c r="T206" s="106"/>
      <c r="U206" s="107"/>
      <c r="V206" s="108" t="s">
        <v>756</v>
      </c>
      <c r="W206" s="109" t="s">
        <v>1908</v>
      </c>
      <c r="X206" s="110" t="str">
        <f t="shared" si="6"/>
        <v/>
      </c>
      <c r="Y206" s="110" t="str">
        <f t="shared" si="7"/>
        <v>Siêu thị</v>
      </c>
      <c r="Z206" s="139" t="str">
        <f t="shared" si="28"/>
        <v/>
      </c>
      <c r="AA206" s="109" t="s">
        <v>802</v>
      </c>
      <c r="AB206" s="140"/>
      <c r="AC206" s="141"/>
      <c r="AD206" s="113"/>
      <c r="AE206" s="127"/>
      <c r="AF206" s="113"/>
      <c r="AG206" s="114" t="str">
        <f t="array" ref="AG206">XLOOKUP(F206,'CLV2'!A:A,'CLV2'!E:E)</f>
        <v>2.VEGETABLES</v>
      </c>
      <c r="AH206" s="115" t="str">
        <f t="array" ref="AH206">XLOOKUP(F206,'CLV2'!A:A,'CLV2'!F:F)</f>
        <v>3.LETTUCE, SNACKABLES</v>
      </c>
      <c r="AI206" s="115" t="str">
        <f t="shared" si="8"/>
        <v>Pack</v>
      </c>
      <c r="AJ206" s="116">
        <f t="shared" si="9"/>
        <v>1</v>
      </c>
      <c r="AK206" s="117" t="str">
        <f t="array" ref="AK206">XLOOKUP(F206,'GIÁ'!A:A,'GIÁ'!D:D)</f>
        <v>20360.85</v>
      </c>
      <c r="AL206" s="118">
        <f t="shared" si="10"/>
        <v>40721.7</v>
      </c>
      <c r="AM206" s="118">
        <f t="shared" si="11"/>
        <v>0</v>
      </c>
      <c r="AN206" s="119">
        <f t="shared" si="12"/>
        <v>40721.7</v>
      </c>
      <c r="AO206" s="118">
        <f t="shared" si="13"/>
        <v>0</v>
      </c>
      <c r="AP206" s="121">
        <f t="shared" si="14"/>
        <v>0</v>
      </c>
      <c r="AQ206" s="122"/>
      <c r="AR206" s="119"/>
    </row>
    <row r="207" ht="22.5" customHeight="1">
      <c r="A207" s="89">
        <v>46231.0</v>
      </c>
      <c r="B207" s="90">
        <v>0.39861111111111114</v>
      </c>
      <c r="C207" s="91" t="s">
        <v>1418</v>
      </c>
      <c r="D207" s="129" t="str">
        <f t="array" ref="D207">XLOOKUP(C207,'DS ST'!A:A,'DS ST'!B:B)</f>
        <v>NHG</v>
      </c>
      <c r="E207" s="94" t="str">
        <f t="array" ref="E207">XLOOKUP($F207,'GIÁ'!$A:$A,'GIÁ'!$E:$E)</f>
        <v>MÁT</v>
      </c>
      <c r="F207" s="94">
        <v>11546.0</v>
      </c>
      <c r="G207" s="95" t="s">
        <v>857</v>
      </c>
      <c r="H207" s="95" t="s">
        <v>75</v>
      </c>
      <c r="I207" s="96">
        <v>4.0</v>
      </c>
      <c r="J207" s="96">
        <v>0.0</v>
      </c>
      <c r="K207" s="98">
        <f t="shared" si="4"/>
        <v>4</v>
      </c>
      <c r="L207" s="99" t="s">
        <v>3769</v>
      </c>
      <c r="M207" s="100" t="s">
        <v>3785</v>
      </c>
      <c r="N207" s="101" t="s">
        <v>3786</v>
      </c>
      <c r="O207" s="128"/>
      <c r="P207" s="100">
        <v>4.0</v>
      </c>
      <c r="Q207" s="103">
        <f t="shared" si="5"/>
        <v>0</v>
      </c>
      <c r="R207" s="104" t="s">
        <v>3788</v>
      </c>
      <c r="S207" s="105"/>
      <c r="T207" s="106"/>
      <c r="U207" s="107"/>
      <c r="V207" s="108" t="s">
        <v>756</v>
      </c>
      <c r="W207" s="109" t="s">
        <v>1908</v>
      </c>
      <c r="X207" s="110" t="str">
        <f t="shared" si="6"/>
        <v/>
      </c>
      <c r="Y207" s="110" t="str">
        <f t="shared" si="7"/>
        <v>Siêu thị</v>
      </c>
      <c r="Z207" s="139" t="str">
        <f t="shared" si="28"/>
        <v/>
      </c>
      <c r="AA207" s="109" t="s">
        <v>802</v>
      </c>
      <c r="AB207" s="140"/>
      <c r="AC207" s="141"/>
      <c r="AD207" s="113"/>
      <c r="AE207" s="127"/>
      <c r="AF207" s="113"/>
      <c r="AG207" s="114" t="str">
        <f t="array" ref="AG207">XLOOKUP(F207,'CLV2'!A:A,'CLV2'!E:E)</f>
        <v>2.VEGETABLES</v>
      </c>
      <c r="AH207" s="115" t="str">
        <f t="array" ref="AH207">XLOOKUP(F207,'CLV2'!A:A,'CLV2'!F:F)</f>
        <v>3.PROCESSED VEGGIES</v>
      </c>
      <c r="AI207" s="115" t="str">
        <f t="shared" si="8"/>
        <v>Pack</v>
      </c>
      <c r="AJ207" s="116">
        <f t="shared" si="9"/>
        <v>1</v>
      </c>
      <c r="AK207" s="117" t="str">
        <f t="array" ref="AK207">XLOOKUP(F207,'GIÁ'!A:A,'GIÁ'!D:D)</f>
        <v>11181.72</v>
      </c>
      <c r="AL207" s="118">
        <f t="shared" si="10"/>
        <v>44726.88</v>
      </c>
      <c r="AM207" s="118">
        <f t="shared" si="11"/>
        <v>0</v>
      </c>
      <c r="AN207" s="119">
        <f t="shared" si="12"/>
        <v>44726.88</v>
      </c>
      <c r="AO207" s="118">
        <f t="shared" si="13"/>
        <v>0</v>
      </c>
      <c r="AP207" s="121">
        <f t="shared" si="14"/>
        <v>0</v>
      </c>
      <c r="AQ207" s="122"/>
      <c r="AR207" s="119"/>
    </row>
    <row r="208" ht="22.5" customHeight="1">
      <c r="A208" s="89">
        <v>46231.0</v>
      </c>
      <c r="B208" s="90">
        <v>0.39861111111111114</v>
      </c>
      <c r="C208" s="91" t="s">
        <v>1418</v>
      </c>
      <c r="D208" s="129" t="str">
        <f t="array" ref="D208">XLOOKUP(C208,'DS ST'!A:A,'DS ST'!B:B)</f>
        <v>NHG</v>
      </c>
      <c r="E208" s="94" t="str">
        <f t="array" ref="E208">XLOOKUP($F208,'GIÁ'!$A:$A,'GIÁ'!$E:$E)</f>
        <v>MÁT</v>
      </c>
      <c r="F208" s="94">
        <v>11547.0</v>
      </c>
      <c r="G208" s="95" t="s">
        <v>860</v>
      </c>
      <c r="H208" s="95" t="s">
        <v>57</v>
      </c>
      <c r="I208" s="96">
        <v>11.0</v>
      </c>
      <c r="J208" s="96">
        <v>0.0</v>
      </c>
      <c r="K208" s="98">
        <f t="shared" si="4"/>
        <v>11</v>
      </c>
      <c r="L208" s="99" t="s">
        <v>3769</v>
      </c>
      <c r="M208" s="100" t="s">
        <v>3785</v>
      </c>
      <c r="N208" s="101" t="s">
        <v>3786</v>
      </c>
      <c r="O208" s="128"/>
      <c r="P208" s="100">
        <v>11.0</v>
      </c>
      <c r="Q208" s="103">
        <f t="shared" si="5"/>
        <v>0</v>
      </c>
      <c r="R208" s="104" t="s">
        <v>3788</v>
      </c>
      <c r="S208" s="105"/>
      <c r="T208" s="106"/>
      <c r="U208" s="107"/>
      <c r="V208" s="108" t="s">
        <v>756</v>
      </c>
      <c r="W208" s="109" t="s">
        <v>1908</v>
      </c>
      <c r="X208" s="110" t="str">
        <f t="shared" si="6"/>
        <v/>
      </c>
      <c r="Y208" s="110" t="str">
        <f t="shared" si="7"/>
        <v>Siêu thị</v>
      </c>
      <c r="Z208" s="139" t="str">
        <f t="shared" si="28"/>
        <v/>
      </c>
      <c r="AA208" s="109" t="s">
        <v>802</v>
      </c>
      <c r="AB208" s="140"/>
      <c r="AC208" s="141"/>
      <c r="AD208" s="113"/>
      <c r="AE208" s="127"/>
      <c r="AF208" s="113"/>
      <c r="AG208" s="114" t="str">
        <f t="array" ref="AG208">XLOOKUP(F208,'CLV2'!A:A,'CLV2'!E:E)</f>
        <v>2.VEGETABLES</v>
      </c>
      <c r="AH208" s="115" t="str">
        <f t="array" ref="AH208">XLOOKUP(F208,'CLV2'!A:A,'CLV2'!F:F)</f>
        <v>3.PROCESSED VEGGIES</v>
      </c>
      <c r="AI208" s="115" t="str">
        <f t="shared" si="8"/>
        <v>Pack</v>
      </c>
      <c r="AJ208" s="116">
        <f t="shared" si="9"/>
        <v>1</v>
      </c>
      <c r="AK208" s="117" t="str">
        <f t="array" ref="AK208">XLOOKUP(F208,'GIÁ'!A:A,'GIÁ'!D:D)</f>
        <v>7256.33</v>
      </c>
      <c r="AL208" s="118">
        <f t="shared" si="10"/>
        <v>79819.63</v>
      </c>
      <c r="AM208" s="118">
        <f t="shared" si="11"/>
        <v>0</v>
      </c>
      <c r="AN208" s="119">
        <f t="shared" si="12"/>
        <v>79819.63</v>
      </c>
      <c r="AO208" s="118">
        <f t="shared" si="13"/>
        <v>0</v>
      </c>
      <c r="AP208" s="121">
        <f t="shared" si="14"/>
        <v>0</v>
      </c>
      <c r="AQ208" s="122"/>
      <c r="AR208" s="119"/>
    </row>
    <row r="209" ht="22.5" customHeight="1">
      <c r="A209" s="89">
        <v>46231.0</v>
      </c>
      <c r="B209" s="90">
        <v>0.39861111111111114</v>
      </c>
      <c r="C209" s="91" t="s">
        <v>1418</v>
      </c>
      <c r="D209" s="92" t="str">
        <f t="array" ref="D209">XLOOKUP(C209,'DS ST'!A:A,'DS ST'!B:B)</f>
        <v>NHG</v>
      </c>
      <c r="E209" s="94" t="str">
        <f t="array" ref="E209">XLOOKUP($F209,'GIÁ'!$A:$A,'GIÁ'!$E:$E)</f>
        <v>MÁT</v>
      </c>
      <c r="F209" s="94">
        <v>11550.0</v>
      </c>
      <c r="G209" s="95" t="s">
        <v>874</v>
      </c>
      <c r="H209" s="95" t="s">
        <v>57</v>
      </c>
      <c r="I209" s="96">
        <v>21.0</v>
      </c>
      <c r="J209" s="96">
        <v>0.0</v>
      </c>
      <c r="K209" s="98">
        <f t="shared" si="4"/>
        <v>21</v>
      </c>
      <c r="L209" s="99" t="s">
        <v>3769</v>
      </c>
      <c r="M209" s="100" t="s">
        <v>3785</v>
      </c>
      <c r="N209" s="101" t="s">
        <v>3786</v>
      </c>
      <c r="O209" s="128"/>
      <c r="P209" s="100">
        <v>20.0</v>
      </c>
      <c r="Q209" s="103">
        <f t="shared" si="5"/>
        <v>1</v>
      </c>
      <c r="R209" s="104" t="s">
        <v>3788</v>
      </c>
      <c r="S209" s="105"/>
      <c r="T209" s="106"/>
      <c r="U209" s="107"/>
      <c r="V209" s="108" t="s">
        <v>756</v>
      </c>
      <c r="W209" s="109" t="s">
        <v>1908</v>
      </c>
      <c r="X209" s="110" t="str">
        <f t="shared" si="6"/>
        <v/>
      </c>
      <c r="Y209" s="110" t="str">
        <f t="shared" si="7"/>
        <v>Siêu thị</v>
      </c>
      <c r="Z209" s="109" t="s">
        <v>797</v>
      </c>
      <c r="AA209" s="109" t="s">
        <v>802</v>
      </c>
      <c r="AB209" s="112" t="s">
        <v>3772</v>
      </c>
      <c r="AC209" s="141"/>
      <c r="AD209" s="113"/>
      <c r="AE209" s="127"/>
      <c r="AF209" s="113"/>
      <c r="AG209" s="114" t="str">
        <f t="array" ref="AG209">XLOOKUP(F209,'CLV2'!A:A,'CLV2'!E:E)</f>
        <v>2.VEGETABLES</v>
      </c>
      <c r="AH209" s="115" t="str">
        <f t="array" ref="AH209">XLOOKUP(F209,'CLV2'!A:A,'CLV2'!F:F)</f>
        <v>3.PROCESSED VEGGIES</v>
      </c>
      <c r="AI209" s="115" t="str">
        <f t="shared" si="8"/>
        <v>Pack</v>
      </c>
      <c r="AJ209" s="116">
        <f t="shared" si="9"/>
        <v>1</v>
      </c>
      <c r="AK209" s="117" t="str">
        <f t="array" ref="AK209">XLOOKUP(F209,'GIÁ'!A:A,'GIÁ'!D:D)</f>
        <v>10364.97</v>
      </c>
      <c r="AL209" s="118">
        <f t="shared" si="10"/>
        <v>217664.37</v>
      </c>
      <c r="AM209" s="118">
        <f t="shared" si="11"/>
        <v>0</v>
      </c>
      <c r="AN209" s="119">
        <f t="shared" si="12"/>
        <v>207299.4</v>
      </c>
      <c r="AO209" s="118">
        <f t="shared" si="13"/>
        <v>10364.97</v>
      </c>
      <c r="AP209" s="121">
        <f t="shared" si="14"/>
        <v>0</v>
      </c>
      <c r="AQ209" s="122"/>
      <c r="AR209" s="119"/>
    </row>
    <row r="210" ht="22.5" customHeight="1">
      <c r="A210" s="89">
        <v>46231.0</v>
      </c>
      <c r="B210" s="90">
        <v>0.39861111111111114</v>
      </c>
      <c r="C210" s="91" t="s">
        <v>1418</v>
      </c>
      <c r="D210" s="129" t="str">
        <f t="array" ref="D210">XLOOKUP(C210,'DS ST'!A:A,'DS ST'!B:B)</f>
        <v>NHG</v>
      </c>
      <c r="E210" s="94" t="str">
        <f t="array" ref="E210">XLOOKUP($F210,'GIÁ'!$A:$A,'GIÁ'!$E:$E)</f>
        <v>MÁT</v>
      </c>
      <c r="F210" s="94">
        <v>11681.0</v>
      </c>
      <c r="G210" s="95" t="s">
        <v>993</v>
      </c>
      <c r="H210" s="95" t="s">
        <v>93</v>
      </c>
      <c r="I210" s="96">
        <v>1.0</v>
      </c>
      <c r="J210" s="96">
        <v>0.0</v>
      </c>
      <c r="K210" s="98">
        <f t="shared" si="4"/>
        <v>1</v>
      </c>
      <c r="L210" s="99" t="s">
        <v>3769</v>
      </c>
      <c r="M210" s="100" t="s">
        <v>3785</v>
      </c>
      <c r="N210" s="101" t="s">
        <v>3786</v>
      </c>
      <c r="O210" s="128"/>
      <c r="P210" s="100">
        <v>1.0</v>
      </c>
      <c r="Q210" s="103">
        <f t="shared" si="5"/>
        <v>0</v>
      </c>
      <c r="R210" s="104" t="s">
        <v>3788</v>
      </c>
      <c r="S210" s="105"/>
      <c r="T210" s="106"/>
      <c r="U210" s="107"/>
      <c r="V210" s="108" t="s">
        <v>756</v>
      </c>
      <c r="W210" s="109" t="s">
        <v>1908</v>
      </c>
      <c r="X210" s="110" t="str">
        <f t="shared" si="6"/>
        <v/>
      </c>
      <c r="Y210" s="110" t="str">
        <f t="shared" si="7"/>
        <v>Siêu thị</v>
      </c>
      <c r="Z210" s="139" t="str">
        <f t="shared" ref="Z210:Z213" si="29">IF(N(Q210)&lt;=0,"",IF(ISNUMBER(SEARCH("Thiếu kiện",V210)),"Kho đông mát",IF(AND(N(Q210)&gt;0,N(P210)&gt;0,OR(ISNUMBER(SEARCH("Hình KDB",U210)),ISNUMBER(SEARCH("Hình tele",U210)),ISNUMBER(SEARCH("sai code",U210)),ISNUMBER(SEARCH("ST nhận",U210)))),"Kho đông mát",IF(AND(W210="DC giao thiếu",OR(ISNUMBER(SEARCH("Hình KDB",U210)),ISNUMBER(SEARCH("Hình tele",U210)),ISNUMBER(SEARCH("sai code",U210)))),"Kho đông mát",IF(W210="DC giao thiếu","Chưa xác định",IF(AND(W210="DC pick sai",OR(ISNUMBER(SEARCH("Hình KDB",U210)),ISNUMBER(SEARCH("Hình tele",U210)),ISNUMBER(SEARCH("sai code",U210)),ISNUMBER(SEARCH("ST nhận",U210)))),"Kho đông mát",IF(W210="DC pick sai","Chưa xác định",IF(AND(W210="Hao hụt",N(O210)&gt;0,OR(ISNUMBER(SEARCH("Hình KDB",U210)),ISNUMBER(SEARCH("Hình tele",U210)),ISNUMBER(SEARCH("sai code",U210)),ISNUMBER(SEARCH("ST nhận",U210)))),"Kho đông mát",IF(W210="Hao hụt","Chưa xác định",IF(OR(W210="VT giao sai điểm",W210="Không đạt nhiệt độ",W210="TX giao thiếu kiện",W210="Hàng không đạt CL"),"Kho đông mát",IF(W210="Chưa xác định","Chưa xác định",IF(N(P210)&gt;0,"Chưa xác định",""))))))))))))</f>
        <v/>
      </c>
      <c r="AA210" s="109" t="s">
        <v>802</v>
      </c>
      <c r="AB210" s="140"/>
      <c r="AC210" s="141"/>
      <c r="AD210" s="113"/>
      <c r="AE210" s="127"/>
      <c r="AF210" s="113"/>
      <c r="AG210" s="114" t="str">
        <f t="array" ref="AG210">XLOOKUP(F210,'CLV2'!A:A,'CLV2'!E:E)</f>
        <v>2.VEGETABLES</v>
      </c>
      <c r="AH210" s="115" t="str">
        <f t="array" ref="AH210">XLOOKUP(F210,'CLV2'!A:A,'CLV2'!F:F)</f>
        <v>3.PROCESSED VEGGIES</v>
      </c>
      <c r="AI210" s="115" t="str">
        <f t="shared" si="8"/>
        <v>Pack</v>
      </c>
      <c r="AJ210" s="116">
        <f t="shared" si="9"/>
        <v>1</v>
      </c>
      <c r="AK210" s="117" t="str">
        <f t="array" ref="AK210">XLOOKUP(F210,'GIÁ'!A:A,'GIÁ'!D:D)</f>
        <v>23500.00</v>
      </c>
      <c r="AL210" s="118">
        <f t="shared" si="10"/>
        <v>23500</v>
      </c>
      <c r="AM210" s="118">
        <f t="shared" si="11"/>
        <v>0</v>
      </c>
      <c r="AN210" s="119">
        <f t="shared" si="12"/>
        <v>23500</v>
      </c>
      <c r="AO210" s="118">
        <f t="shared" si="13"/>
        <v>0</v>
      </c>
      <c r="AP210" s="121">
        <f t="shared" si="14"/>
        <v>0</v>
      </c>
      <c r="AQ210" s="122"/>
      <c r="AR210" s="119"/>
    </row>
    <row r="211" ht="22.5" customHeight="1">
      <c r="A211" s="89">
        <v>46231.0</v>
      </c>
      <c r="B211" s="90">
        <v>0.39861111111111114</v>
      </c>
      <c r="C211" s="91" t="s">
        <v>1418</v>
      </c>
      <c r="D211" s="129" t="str">
        <f t="array" ref="D211">XLOOKUP(C211,'DS ST'!A:A,'DS ST'!B:B)</f>
        <v>NHG</v>
      </c>
      <c r="E211" s="94" t="str">
        <f t="array" ref="E211">XLOOKUP($F211,'GIÁ'!$A:$A,'GIÁ'!$E:$E)</f>
        <v>MÁT</v>
      </c>
      <c r="F211" s="94">
        <v>11757.0</v>
      </c>
      <c r="G211" s="95" t="s">
        <v>1051</v>
      </c>
      <c r="H211" s="95" t="s">
        <v>224</v>
      </c>
      <c r="I211" s="96">
        <v>1.0</v>
      </c>
      <c r="J211" s="96">
        <v>0.0</v>
      </c>
      <c r="K211" s="98">
        <f t="shared" si="4"/>
        <v>1</v>
      </c>
      <c r="L211" s="99" t="s">
        <v>3769</v>
      </c>
      <c r="M211" s="100" t="s">
        <v>3785</v>
      </c>
      <c r="N211" s="101" t="s">
        <v>3786</v>
      </c>
      <c r="O211" s="128"/>
      <c r="P211" s="100">
        <v>1.0</v>
      </c>
      <c r="Q211" s="103">
        <f t="shared" si="5"/>
        <v>0</v>
      </c>
      <c r="R211" s="104" t="s">
        <v>3787</v>
      </c>
      <c r="S211" s="105"/>
      <c r="T211" s="106"/>
      <c r="U211" s="107"/>
      <c r="V211" s="108" t="s">
        <v>756</v>
      </c>
      <c r="W211" s="109" t="s">
        <v>1908</v>
      </c>
      <c r="X211" s="110" t="str">
        <f t="shared" si="6"/>
        <v/>
      </c>
      <c r="Y211" s="110" t="str">
        <f t="shared" si="7"/>
        <v>Siêu thị</v>
      </c>
      <c r="Z211" s="139" t="str">
        <f t="shared" si="29"/>
        <v/>
      </c>
      <c r="AA211" s="109" t="s">
        <v>802</v>
      </c>
      <c r="AB211" s="140"/>
      <c r="AC211" s="141"/>
      <c r="AD211" s="113"/>
      <c r="AE211" s="127"/>
      <c r="AF211" s="113"/>
      <c r="AG211" s="114" t="str">
        <f t="array" ref="AG211">XLOOKUP(F211,'CLV2'!A:A,'CLV2'!E:E)</f>
        <v>2.VEGETABLES</v>
      </c>
      <c r="AH211" s="115" t="str">
        <f t="array" ref="AH211">XLOOKUP(F211,'CLV2'!A:A,'CLV2'!F:F)</f>
        <v>3.MUSHROOM</v>
      </c>
      <c r="AI211" s="115" t="str">
        <f t="shared" si="8"/>
        <v>Pack</v>
      </c>
      <c r="AJ211" s="116">
        <f t="shared" si="9"/>
        <v>1</v>
      </c>
      <c r="AK211" s="117" t="str">
        <f t="array" ref="AK211">XLOOKUP(F211,'GIÁ'!A:A,'GIÁ'!D:D)</f>
        <v>36976.38</v>
      </c>
      <c r="AL211" s="118">
        <f t="shared" si="10"/>
        <v>36976.38</v>
      </c>
      <c r="AM211" s="118">
        <f t="shared" si="11"/>
        <v>0</v>
      </c>
      <c r="AN211" s="119">
        <f t="shared" si="12"/>
        <v>36976.38</v>
      </c>
      <c r="AO211" s="118">
        <f t="shared" si="13"/>
        <v>0</v>
      </c>
      <c r="AP211" s="121">
        <f t="shared" si="14"/>
        <v>0</v>
      </c>
      <c r="AQ211" s="122"/>
      <c r="AR211" s="119"/>
    </row>
    <row r="212" ht="22.5" customHeight="1">
      <c r="A212" s="89">
        <v>46231.0</v>
      </c>
      <c r="B212" s="90">
        <v>0.39861111111111114</v>
      </c>
      <c r="C212" s="91" t="s">
        <v>1418</v>
      </c>
      <c r="D212" s="129" t="str">
        <f t="array" ref="D212">XLOOKUP(C212,'DS ST'!A:A,'DS ST'!B:B)</f>
        <v>NHG</v>
      </c>
      <c r="E212" s="94" t="str">
        <f t="array" ref="E212">XLOOKUP($F212,'GIÁ'!$A:$A,'GIÁ'!$E:$E)</f>
        <v>MÁT</v>
      </c>
      <c r="F212" s="94">
        <v>8.93536020026E12</v>
      </c>
      <c r="G212" s="95" t="s">
        <v>1978</v>
      </c>
      <c r="H212" s="95" t="s">
        <v>57</v>
      </c>
      <c r="I212" s="96">
        <v>2.0</v>
      </c>
      <c r="J212" s="96">
        <v>0.0</v>
      </c>
      <c r="K212" s="98">
        <f t="shared" si="4"/>
        <v>2</v>
      </c>
      <c r="L212" s="99" t="s">
        <v>3769</v>
      </c>
      <c r="M212" s="100" t="s">
        <v>3785</v>
      </c>
      <c r="N212" s="101" t="s">
        <v>3786</v>
      </c>
      <c r="O212" s="128"/>
      <c r="P212" s="100">
        <v>2.0</v>
      </c>
      <c r="Q212" s="103">
        <f t="shared" si="5"/>
        <v>0</v>
      </c>
      <c r="R212" s="104" t="s">
        <v>3787</v>
      </c>
      <c r="S212" s="105"/>
      <c r="T212" s="106"/>
      <c r="U212" s="107"/>
      <c r="V212" s="108" t="s">
        <v>756</v>
      </c>
      <c r="W212" s="109" t="s">
        <v>1908</v>
      </c>
      <c r="X212" s="110" t="str">
        <f t="shared" si="6"/>
        <v/>
      </c>
      <c r="Y212" s="110" t="str">
        <f t="shared" si="7"/>
        <v>Siêu thị</v>
      </c>
      <c r="Z212" s="139" t="str">
        <f t="shared" si="29"/>
        <v/>
      </c>
      <c r="AA212" s="109" t="s">
        <v>802</v>
      </c>
      <c r="AB212" s="140"/>
      <c r="AC212" s="141"/>
      <c r="AD212" s="113"/>
      <c r="AE212" s="127"/>
      <c r="AF212" s="113"/>
      <c r="AG212" s="114" t="str">
        <f t="array" ref="AG212">XLOOKUP(F212,'CLV2'!A:A,'CLV2'!E:E)</f>
        <v>2.FRUITS</v>
      </c>
      <c r="AH212" s="115" t="str">
        <f t="array" ref="AH212">XLOOKUP(F212,'CLV2'!A:A,'CLV2'!F:F)</f>
        <v>3.IMPORT FRUITS</v>
      </c>
      <c r="AI212" s="115" t="str">
        <f t="shared" si="8"/>
        <v>Pack</v>
      </c>
      <c r="AJ212" s="116">
        <f t="shared" si="9"/>
        <v>1</v>
      </c>
      <c r="AK212" s="117" t="str">
        <f t="array" ref="AK212">XLOOKUP(F212,'GIÁ'!A:A,'GIÁ'!D:D)</f>
        <v>49000.00</v>
      </c>
      <c r="AL212" s="118">
        <f t="shared" si="10"/>
        <v>98000</v>
      </c>
      <c r="AM212" s="118">
        <f t="shared" si="11"/>
        <v>0</v>
      </c>
      <c r="AN212" s="119">
        <f t="shared" si="12"/>
        <v>98000</v>
      </c>
      <c r="AO212" s="118">
        <f t="shared" si="13"/>
        <v>0</v>
      </c>
      <c r="AP212" s="121">
        <f t="shared" si="14"/>
        <v>0</v>
      </c>
      <c r="AQ212" s="122"/>
      <c r="AR212" s="119"/>
    </row>
    <row r="213" ht="22.5" customHeight="1">
      <c r="A213" s="89">
        <v>46231.0</v>
      </c>
      <c r="B213" s="90">
        <v>0.39861111111111114</v>
      </c>
      <c r="C213" s="91" t="s">
        <v>1418</v>
      </c>
      <c r="D213" s="129" t="str">
        <f t="array" ref="D213">XLOOKUP(C213,'DS ST'!A:A,'DS ST'!B:B)</f>
        <v>NHG</v>
      </c>
      <c r="E213" s="94" t="str">
        <f t="array" ref="E213">XLOOKUP($F213,'GIÁ'!$A:$A,'GIÁ'!$E:$E)</f>
        <v>MÁT</v>
      </c>
      <c r="F213" s="94">
        <v>8.938511301731E12</v>
      </c>
      <c r="G213" s="95" t="s">
        <v>2957</v>
      </c>
      <c r="H213" s="95" t="s">
        <v>1831</v>
      </c>
      <c r="I213" s="96">
        <v>1.0</v>
      </c>
      <c r="J213" s="96">
        <v>0.0</v>
      </c>
      <c r="K213" s="98">
        <f t="shared" si="4"/>
        <v>1</v>
      </c>
      <c r="L213" s="99" t="s">
        <v>3769</v>
      </c>
      <c r="M213" s="100" t="s">
        <v>3785</v>
      </c>
      <c r="N213" s="101" t="s">
        <v>3786</v>
      </c>
      <c r="O213" s="128"/>
      <c r="P213" s="100">
        <v>1.0</v>
      </c>
      <c r="Q213" s="103">
        <f t="shared" si="5"/>
        <v>0</v>
      </c>
      <c r="R213" s="104" t="s">
        <v>3787</v>
      </c>
      <c r="S213" s="105"/>
      <c r="T213" s="106"/>
      <c r="U213" s="107"/>
      <c r="V213" s="108" t="s">
        <v>756</v>
      </c>
      <c r="W213" s="109" t="s">
        <v>1908</v>
      </c>
      <c r="X213" s="110" t="str">
        <f t="shared" si="6"/>
        <v/>
      </c>
      <c r="Y213" s="110" t="str">
        <f t="shared" si="7"/>
        <v>Siêu thị</v>
      </c>
      <c r="Z213" s="139" t="str">
        <f t="shared" si="29"/>
        <v/>
      </c>
      <c r="AA213" s="109" t="s">
        <v>802</v>
      </c>
      <c r="AB213" s="140"/>
      <c r="AC213" s="141"/>
      <c r="AD213" s="113"/>
      <c r="AE213" s="127"/>
      <c r="AF213" s="113"/>
      <c r="AG213" s="114" t="str">
        <f t="array" ref="AG213">XLOOKUP(F213,'CLV2'!A:A,'CLV2'!E:E)</f>
        <v>2.DELICA</v>
      </c>
      <c r="AH213" s="115" t="str">
        <f t="array" ref="AH213">XLOOKUP(F213,'CLV2'!A:A,'CLV2'!F:F)</f>
        <v>3.DESSERTS</v>
      </c>
      <c r="AI213" s="115" t="str">
        <f t="shared" si="8"/>
        <v>Pack</v>
      </c>
      <c r="AJ213" s="116">
        <f t="shared" si="9"/>
        <v>1</v>
      </c>
      <c r="AK213" s="117" t="str">
        <f t="array" ref="AK213">XLOOKUP(F213,'GIÁ'!A:A,'GIÁ'!D:D)</f>
        <v>12537.09</v>
      </c>
      <c r="AL213" s="118">
        <f t="shared" si="10"/>
        <v>12537.09</v>
      </c>
      <c r="AM213" s="118">
        <f t="shared" si="11"/>
        <v>0</v>
      </c>
      <c r="AN213" s="119">
        <f t="shared" si="12"/>
        <v>12537.09</v>
      </c>
      <c r="AO213" s="118">
        <f t="shared" si="13"/>
        <v>0</v>
      </c>
      <c r="AP213" s="121">
        <f t="shared" si="14"/>
        <v>0</v>
      </c>
      <c r="AQ213" s="122"/>
      <c r="AR213" s="119"/>
    </row>
    <row r="214" ht="22.5" customHeight="1">
      <c r="A214" s="89">
        <v>46231.0</v>
      </c>
      <c r="B214" s="90">
        <v>0.4423611111111111</v>
      </c>
      <c r="C214" s="91" t="s">
        <v>1676</v>
      </c>
      <c r="D214" s="129" t="str">
        <f t="array" ref="D214">XLOOKUP(C214,'DS ST'!A:A,'DS ST'!B:B)</f>
        <v>TNT</v>
      </c>
      <c r="E214" s="94" t="str">
        <f t="array" ref="E214">XLOOKUP($F214,'GIÁ'!$A:$A,'GIÁ'!$E:$E)</f>
        <v>MÁT</v>
      </c>
      <c r="F214" s="94">
        <v>11681.0</v>
      </c>
      <c r="G214" s="95" t="s">
        <v>993</v>
      </c>
      <c r="H214" s="95" t="s">
        <v>93</v>
      </c>
      <c r="I214" s="96">
        <v>2.0</v>
      </c>
      <c r="J214" s="96">
        <v>1.0</v>
      </c>
      <c r="K214" s="98">
        <f t="shared" si="4"/>
        <v>1</v>
      </c>
      <c r="L214" s="99" t="s">
        <v>3789</v>
      </c>
      <c r="M214" s="100" t="s">
        <v>3790</v>
      </c>
      <c r="N214" s="101" t="s">
        <v>3791</v>
      </c>
      <c r="O214" s="128"/>
      <c r="P214" s="100"/>
      <c r="Q214" s="103">
        <f t="shared" si="5"/>
        <v>1</v>
      </c>
      <c r="R214" s="104"/>
      <c r="S214" s="105" t="s">
        <v>14</v>
      </c>
      <c r="T214" s="106"/>
      <c r="U214" s="107"/>
      <c r="V214" s="108" t="s">
        <v>756</v>
      </c>
      <c r="W214" s="109" t="s">
        <v>1312</v>
      </c>
      <c r="X214" s="110" t="str">
        <f t="shared" si="6"/>
        <v/>
      </c>
      <c r="Y214" s="110" t="str">
        <f t="shared" si="7"/>
        <v/>
      </c>
      <c r="Z214" s="109" t="s">
        <v>797</v>
      </c>
      <c r="AA214" s="109" t="s">
        <v>802</v>
      </c>
      <c r="AB214" s="112" t="s">
        <v>3792</v>
      </c>
      <c r="AC214" s="141"/>
      <c r="AD214" s="113"/>
      <c r="AE214" s="127"/>
      <c r="AF214" s="113"/>
      <c r="AG214" s="114" t="str">
        <f t="array" ref="AG214">XLOOKUP(F214,'CLV2'!A:A,'CLV2'!E:E)</f>
        <v>2.VEGETABLES</v>
      </c>
      <c r="AH214" s="115" t="str">
        <f t="array" ref="AH214">XLOOKUP(F214,'CLV2'!A:A,'CLV2'!F:F)</f>
        <v>3.PROCESSED VEGGIES</v>
      </c>
      <c r="AI214" s="115" t="str">
        <f t="shared" si="8"/>
        <v>Pack</v>
      </c>
      <c r="AJ214" s="116">
        <f t="shared" si="9"/>
        <v>0.5</v>
      </c>
      <c r="AK214" s="117" t="str">
        <f t="array" ref="AK214">XLOOKUP(F214,'GIÁ'!A:A,'GIÁ'!D:D)</f>
        <v>23500.00</v>
      </c>
      <c r="AL214" s="118">
        <f t="shared" si="10"/>
        <v>23500</v>
      </c>
      <c r="AM214" s="118">
        <f t="shared" si="11"/>
        <v>0</v>
      </c>
      <c r="AN214" s="119">
        <f t="shared" si="12"/>
        <v>0</v>
      </c>
      <c r="AO214" s="118">
        <f t="shared" si="13"/>
        <v>23500</v>
      </c>
      <c r="AP214" s="121">
        <f t="shared" si="14"/>
        <v>0</v>
      </c>
      <c r="AQ214" s="122"/>
      <c r="AR214" s="119"/>
    </row>
    <row r="215" ht="22.5" customHeight="1">
      <c r="A215" s="89">
        <v>46231.0</v>
      </c>
      <c r="B215" s="90">
        <v>0.4097222222222222</v>
      </c>
      <c r="C215" s="91" t="s">
        <v>638</v>
      </c>
      <c r="D215" s="129" t="str">
        <f t="array" ref="D215">XLOOKUP(C215,'DS ST'!A:A,'DS ST'!B:B)</f>
        <v>A151</v>
      </c>
      <c r="E215" s="94" t="str">
        <f t="array" ref="E215">XLOOKUP($F215,'GIÁ'!$A:$A,'GIÁ'!$E:$E)</f>
        <v>MÁT</v>
      </c>
      <c r="F215" s="94" t="s">
        <v>3334</v>
      </c>
      <c r="G215" s="95" t="s">
        <v>3335</v>
      </c>
      <c r="H215" s="95" t="s">
        <v>57</v>
      </c>
      <c r="I215" s="96">
        <v>1.0</v>
      </c>
      <c r="J215" s="96">
        <v>0.0</v>
      </c>
      <c r="K215" s="98">
        <f t="shared" si="4"/>
        <v>1</v>
      </c>
      <c r="L215" s="99" t="s">
        <v>3793</v>
      </c>
      <c r="M215" s="100" t="s">
        <v>3794</v>
      </c>
      <c r="N215" s="101" t="s">
        <v>3795</v>
      </c>
      <c r="O215" s="128"/>
      <c r="P215" s="100"/>
      <c r="Q215" s="103">
        <f t="shared" si="5"/>
        <v>1</v>
      </c>
      <c r="R215" s="104"/>
      <c r="S215" s="105" t="s">
        <v>14</v>
      </c>
      <c r="T215" s="106"/>
      <c r="U215" s="107"/>
      <c r="V215" s="108" t="s">
        <v>756</v>
      </c>
      <c r="W215" s="109" t="s">
        <v>1312</v>
      </c>
      <c r="X215" s="110" t="str">
        <f t="shared" si="6"/>
        <v/>
      </c>
      <c r="Y215" s="110" t="str">
        <f t="shared" si="7"/>
        <v/>
      </c>
      <c r="Z215" s="139" t="str">
        <f t="shared" ref="Z215:Z217" si="30">IF(N(Q215)&lt;=0,"",IF(ISNUMBER(SEARCH("Thiếu kiện",V215)),"Kho đông mát",IF(AND(N(Q215)&gt;0,N(P215)&gt;0,OR(ISNUMBER(SEARCH("Hình KDB",U215)),ISNUMBER(SEARCH("Hình tele",U215)),ISNUMBER(SEARCH("sai code",U215)),ISNUMBER(SEARCH("ST nhận",U215)))),"Kho đông mát",IF(AND(W215="DC giao thiếu",OR(ISNUMBER(SEARCH("Hình KDB",U215)),ISNUMBER(SEARCH("Hình tele",U215)),ISNUMBER(SEARCH("sai code",U215)))),"Kho đông mát",IF(W215="DC giao thiếu","Chưa xác định",IF(AND(W215="DC pick sai",OR(ISNUMBER(SEARCH("Hình KDB",U215)),ISNUMBER(SEARCH("Hình tele",U215)),ISNUMBER(SEARCH("sai code",U215)),ISNUMBER(SEARCH("ST nhận",U215)))),"Kho đông mát",IF(W215="DC pick sai","Chưa xác định",IF(AND(W215="Hao hụt",N(O215)&gt;0,OR(ISNUMBER(SEARCH("Hình KDB",U215)),ISNUMBER(SEARCH("Hình tele",U215)),ISNUMBER(SEARCH("sai code",U215)),ISNUMBER(SEARCH("ST nhận",U215)))),"Kho đông mát",IF(W215="Hao hụt","Chưa xác định",IF(OR(W215="VT giao sai điểm",W215="Không đạt nhiệt độ",W215="TX giao thiếu kiện",W215="Hàng không đạt CL"),"Kho đông mát",IF(W215="Chưa xác định","Chưa xác định",IF(N(P215)&gt;0,"Chưa xác định",""))))))))))))</f>
        <v>Chưa xác định</v>
      </c>
      <c r="AA215" s="109" t="s">
        <v>802</v>
      </c>
      <c r="AB215" s="140"/>
      <c r="AC215" s="141"/>
      <c r="AD215" s="113"/>
      <c r="AE215" s="127"/>
      <c r="AF215" s="113"/>
      <c r="AG215" s="114" t="str">
        <f t="array" ref="AG215">XLOOKUP(F215,'CLV2'!A:A,'CLV2'!E:E)</f>
        <v>2.BAKERY</v>
      </c>
      <c r="AH215" s="115" t="str">
        <f t="array" ref="AH215">XLOOKUP(F215,'CLV2'!A:A,'CLV2'!F:F)</f>
        <v>3.CAKES</v>
      </c>
      <c r="AI215" s="115" t="str">
        <f t="shared" si="8"/>
        <v>Pack</v>
      </c>
      <c r="AJ215" s="116">
        <f t="shared" si="9"/>
        <v>1</v>
      </c>
      <c r="AK215" s="117" t="str">
        <f t="array" ref="AK215">XLOOKUP(F215,'GIÁ'!A:A,'GIÁ'!D:D)</f>
        <v>22222.00</v>
      </c>
      <c r="AL215" s="118">
        <f t="shared" si="10"/>
        <v>22222</v>
      </c>
      <c r="AM215" s="118">
        <f t="shared" si="11"/>
        <v>0</v>
      </c>
      <c r="AN215" s="119">
        <f t="shared" si="12"/>
        <v>0</v>
      </c>
      <c r="AO215" s="118">
        <f t="shared" si="13"/>
        <v>0</v>
      </c>
      <c r="AP215" s="121">
        <f t="shared" si="14"/>
        <v>22222</v>
      </c>
      <c r="AQ215" s="122"/>
      <c r="AR215" s="119"/>
    </row>
    <row r="216" ht="22.5" customHeight="1">
      <c r="A216" s="89">
        <v>46231.0</v>
      </c>
      <c r="B216" s="90">
        <v>0.4097222222222222</v>
      </c>
      <c r="C216" s="91" t="s">
        <v>638</v>
      </c>
      <c r="D216" s="129" t="str">
        <f t="array" ref="D216">XLOOKUP(C216,'DS ST'!A:A,'DS ST'!B:B)</f>
        <v>A151</v>
      </c>
      <c r="E216" s="94" t="str">
        <f t="array" ref="E216">XLOOKUP($F216,'GIÁ'!$A:$A,'GIÁ'!$E:$E)</f>
        <v>MÁT</v>
      </c>
      <c r="F216" s="94">
        <v>8.938562884061E12</v>
      </c>
      <c r="G216" s="95" t="s">
        <v>3214</v>
      </c>
      <c r="H216" s="95" t="s">
        <v>1145</v>
      </c>
      <c r="I216" s="96">
        <v>1.0</v>
      </c>
      <c r="J216" s="96">
        <v>0.0</v>
      </c>
      <c r="K216" s="98">
        <f t="shared" si="4"/>
        <v>1</v>
      </c>
      <c r="L216" s="99" t="s">
        <v>3793</v>
      </c>
      <c r="M216" s="100" t="s">
        <v>3796</v>
      </c>
      <c r="N216" s="101" t="s">
        <v>3795</v>
      </c>
      <c r="O216" s="128"/>
      <c r="P216" s="100"/>
      <c r="Q216" s="103">
        <f t="shared" si="5"/>
        <v>1</v>
      </c>
      <c r="R216" s="104"/>
      <c r="S216" s="105" t="s">
        <v>14</v>
      </c>
      <c r="T216" s="106"/>
      <c r="U216" s="107"/>
      <c r="V216" s="108" t="s">
        <v>756</v>
      </c>
      <c r="W216" s="109" t="s">
        <v>1312</v>
      </c>
      <c r="X216" s="110" t="str">
        <f t="shared" si="6"/>
        <v/>
      </c>
      <c r="Y216" s="110" t="str">
        <f t="shared" si="7"/>
        <v/>
      </c>
      <c r="Z216" s="139" t="str">
        <f t="shared" si="30"/>
        <v>Chưa xác định</v>
      </c>
      <c r="AA216" s="109" t="s">
        <v>802</v>
      </c>
      <c r="AB216" s="140"/>
      <c r="AC216" s="141"/>
      <c r="AD216" s="113"/>
      <c r="AE216" s="127"/>
      <c r="AF216" s="113"/>
      <c r="AG216" s="114" t="str">
        <f t="array" ref="AG216">XLOOKUP(F216,'CLV2'!A:A,'CLV2'!E:E)</f>
        <v>2.DELICA</v>
      </c>
      <c r="AH216" s="115" t="str">
        <f t="array" ref="AH216">XLOOKUP(F216,'CLV2'!A:A,'CLV2'!F:F)</f>
        <v>3.DRINKS</v>
      </c>
      <c r="AI216" s="115" t="str">
        <f t="shared" si="8"/>
        <v>Pack</v>
      </c>
      <c r="AJ216" s="116">
        <f t="shared" si="9"/>
        <v>1</v>
      </c>
      <c r="AK216" s="117" t="str">
        <f t="array" ref="AK216">XLOOKUP(F216,'GIÁ'!A:A,'GIÁ'!D:D)</f>
        <v>8772.19</v>
      </c>
      <c r="AL216" s="118">
        <f t="shared" si="10"/>
        <v>8772.19</v>
      </c>
      <c r="AM216" s="118">
        <f t="shared" si="11"/>
        <v>0</v>
      </c>
      <c r="AN216" s="119">
        <f t="shared" si="12"/>
        <v>0</v>
      </c>
      <c r="AO216" s="118">
        <f t="shared" si="13"/>
        <v>0</v>
      </c>
      <c r="AP216" s="121">
        <f t="shared" si="14"/>
        <v>8772.19</v>
      </c>
      <c r="AQ216" s="122"/>
      <c r="AR216" s="119"/>
    </row>
    <row r="217" ht="22.5" customHeight="1">
      <c r="A217" s="89">
        <v>46231.0</v>
      </c>
      <c r="B217" s="90">
        <v>0.4097222222222222</v>
      </c>
      <c r="C217" s="91" t="s">
        <v>638</v>
      </c>
      <c r="D217" s="129" t="str">
        <f t="array" ref="D217">XLOOKUP(C217,'DS ST'!A:A,'DS ST'!B:B)</f>
        <v>A151</v>
      </c>
      <c r="E217" s="94" t="str">
        <f t="array" ref="E217">XLOOKUP($F217,'GIÁ'!$A:$A,'GIÁ'!$E:$E)</f>
        <v>MÁT</v>
      </c>
      <c r="F217" s="94">
        <v>8.935318100093E12</v>
      </c>
      <c r="G217" s="95" t="s">
        <v>2047</v>
      </c>
      <c r="H217" s="95" t="s">
        <v>57</v>
      </c>
      <c r="I217" s="96">
        <v>4.0</v>
      </c>
      <c r="J217" s="96">
        <v>2.0</v>
      </c>
      <c r="K217" s="98">
        <f t="shared" si="4"/>
        <v>2</v>
      </c>
      <c r="L217" s="99" t="s">
        <v>3793</v>
      </c>
      <c r="M217" s="100" t="s">
        <v>3797</v>
      </c>
      <c r="N217" s="101" t="s">
        <v>3795</v>
      </c>
      <c r="O217" s="128"/>
      <c r="P217" s="100"/>
      <c r="Q217" s="103">
        <f t="shared" si="5"/>
        <v>2</v>
      </c>
      <c r="R217" s="104"/>
      <c r="S217" s="105" t="s">
        <v>14</v>
      </c>
      <c r="T217" s="106"/>
      <c r="U217" s="107"/>
      <c r="V217" s="108" t="s">
        <v>756</v>
      </c>
      <c r="W217" s="109" t="s">
        <v>1312</v>
      </c>
      <c r="X217" s="110" t="str">
        <f t="shared" si="6"/>
        <v/>
      </c>
      <c r="Y217" s="110" t="str">
        <f t="shared" si="7"/>
        <v/>
      </c>
      <c r="Z217" s="139" t="str">
        <f t="shared" si="30"/>
        <v>Chưa xác định</v>
      </c>
      <c r="AA217" s="109" t="s">
        <v>802</v>
      </c>
      <c r="AB217" s="140"/>
      <c r="AC217" s="141"/>
      <c r="AD217" s="113"/>
      <c r="AE217" s="127"/>
      <c r="AF217" s="113"/>
      <c r="AG217" s="114" t="str">
        <f t="array" ref="AG217">XLOOKUP(F217,'CLV2'!A:A,'CLV2'!E:E)</f>
        <v>2.DAIRY</v>
      </c>
      <c r="AH217" s="115" t="str">
        <f t="array" ref="AH217">XLOOKUP(F217,'CLV2'!A:A,'CLV2'!F:F)</f>
        <v>3.FRESH MILK</v>
      </c>
      <c r="AI217" s="115" t="str">
        <f t="shared" si="8"/>
        <v>Pack</v>
      </c>
      <c r="AJ217" s="116">
        <f t="shared" si="9"/>
        <v>0.5</v>
      </c>
      <c r="AK217" s="117" t="str">
        <f t="array" ref="AK217">XLOOKUP(F217,'GIÁ'!A:A,'GIÁ'!D:D)</f>
        <v>9180.00</v>
      </c>
      <c r="AL217" s="118">
        <f t="shared" si="10"/>
        <v>18360</v>
      </c>
      <c r="AM217" s="118">
        <f t="shared" si="11"/>
        <v>0</v>
      </c>
      <c r="AN217" s="119">
        <f t="shared" si="12"/>
        <v>0</v>
      </c>
      <c r="AO217" s="118">
        <f t="shared" si="13"/>
        <v>0</v>
      </c>
      <c r="AP217" s="121">
        <f t="shared" si="14"/>
        <v>18360</v>
      </c>
      <c r="AQ217" s="122"/>
      <c r="AR217" s="119"/>
    </row>
    <row r="218" ht="22.5" customHeight="1">
      <c r="A218" s="89">
        <v>46231.0</v>
      </c>
      <c r="B218" s="90">
        <v>0.45625</v>
      </c>
      <c r="C218" s="91" t="s">
        <v>1478</v>
      </c>
      <c r="D218" s="129" t="str">
        <f t="array" ref="D218">XLOOKUP(C218,'DS ST'!A:A,'DS ST'!B:B)</f>
        <v>NVK</v>
      </c>
      <c r="E218" s="94" t="str">
        <f t="array" ref="E218">XLOOKUP($F218,'GIÁ'!$A:$A,'GIÁ'!$E:$E)</f>
        <v>MÁT</v>
      </c>
      <c r="F218" s="94">
        <v>8.885020330038E12</v>
      </c>
      <c r="G218" s="95" t="s">
        <v>1536</v>
      </c>
      <c r="H218" s="95" t="s">
        <v>57</v>
      </c>
      <c r="I218" s="96">
        <v>1.0</v>
      </c>
      <c r="J218" s="96">
        <v>0.0</v>
      </c>
      <c r="K218" s="98">
        <f t="shared" si="4"/>
        <v>1</v>
      </c>
      <c r="L218" s="99" t="s">
        <v>3798</v>
      </c>
      <c r="M218" s="100" t="s">
        <v>3799</v>
      </c>
      <c r="N218" s="101" t="s">
        <v>3800</v>
      </c>
      <c r="O218" s="128"/>
      <c r="P218" s="100"/>
      <c r="Q218" s="103">
        <f t="shared" si="5"/>
        <v>1</v>
      </c>
      <c r="R218" s="104"/>
      <c r="S218" s="105" t="s">
        <v>14</v>
      </c>
      <c r="T218" s="106"/>
      <c r="U218" s="107"/>
      <c r="V218" s="108" t="s">
        <v>756</v>
      </c>
      <c r="W218" s="109" t="s">
        <v>1312</v>
      </c>
      <c r="X218" s="110" t="str">
        <f t="shared" si="6"/>
        <v/>
      </c>
      <c r="Y218" s="110" t="str">
        <f t="shared" si="7"/>
        <v/>
      </c>
      <c r="Z218" s="109" t="s">
        <v>797</v>
      </c>
      <c r="AA218" s="109" t="s">
        <v>802</v>
      </c>
      <c r="AB218" s="112" t="s">
        <v>3801</v>
      </c>
      <c r="AC218" s="141"/>
      <c r="AD218" s="113"/>
      <c r="AE218" s="127"/>
      <c r="AF218" s="113"/>
      <c r="AG218" s="114" t="str">
        <f t="array" ref="AG218">XLOOKUP(F218,'CLV2'!A:A,'CLV2'!E:E)</f>
        <v>2.VEGETABLES</v>
      </c>
      <c r="AH218" s="115" t="str">
        <f t="array" ref="AH218">XLOOKUP(F218,'CLV2'!A:A,'CLV2'!F:F)</f>
        <v>3.LETTUCE, SNACKABLES</v>
      </c>
      <c r="AI218" s="115" t="str">
        <f t="shared" si="8"/>
        <v>Pack</v>
      </c>
      <c r="AJ218" s="116">
        <f t="shared" si="9"/>
        <v>1</v>
      </c>
      <c r="AK218" s="117" t="str">
        <f t="array" ref="AK218">XLOOKUP(F218,'GIÁ'!A:A,'GIÁ'!D:D)</f>
        <v>27760.14</v>
      </c>
      <c r="AL218" s="118">
        <f t="shared" si="10"/>
        <v>27760.14</v>
      </c>
      <c r="AM218" s="118">
        <f t="shared" si="11"/>
        <v>0</v>
      </c>
      <c r="AN218" s="119">
        <f t="shared" si="12"/>
        <v>0</v>
      </c>
      <c r="AO218" s="118">
        <f t="shared" si="13"/>
        <v>27760.14</v>
      </c>
      <c r="AP218" s="121">
        <f t="shared" si="14"/>
        <v>0</v>
      </c>
      <c r="AQ218" s="122"/>
      <c r="AR218" s="119"/>
    </row>
    <row r="219" ht="22.5" customHeight="1">
      <c r="A219" s="89">
        <v>46231.0</v>
      </c>
      <c r="B219" s="90">
        <v>0.4166666666666667</v>
      </c>
      <c r="C219" s="91" t="s">
        <v>1358</v>
      </c>
      <c r="D219" s="129" t="str">
        <f t="array" ref="D219">XLOOKUP(C219,'DS ST'!A:A,'DS ST'!B:B)</f>
        <v>LVT</v>
      </c>
      <c r="E219" s="94" t="str">
        <f t="array" ref="E219">XLOOKUP($F219,'GIÁ'!$A:$A,'GIÁ'!$E:$E)</f>
        <v>MÁT</v>
      </c>
      <c r="F219" s="94">
        <v>8.938505512167E12</v>
      </c>
      <c r="G219" s="95" t="s">
        <v>2876</v>
      </c>
      <c r="H219" s="95" t="s">
        <v>224</v>
      </c>
      <c r="I219" s="96">
        <v>1.0</v>
      </c>
      <c r="J219" s="96">
        <v>0.0</v>
      </c>
      <c r="K219" s="98">
        <f t="shared" si="4"/>
        <v>1</v>
      </c>
      <c r="L219" s="99" t="s">
        <v>3802</v>
      </c>
      <c r="M219" s="100" t="s">
        <v>3803</v>
      </c>
      <c r="N219" s="101" t="s">
        <v>3804</v>
      </c>
      <c r="O219" s="128"/>
      <c r="P219" s="100">
        <v>1.0</v>
      </c>
      <c r="Q219" s="103">
        <f t="shared" si="5"/>
        <v>0</v>
      </c>
      <c r="R219" s="104" t="s">
        <v>3805</v>
      </c>
      <c r="S219" s="105"/>
      <c r="T219" s="106"/>
      <c r="U219" s="107"/>
      <c r="V219" s="108" t="s">
        <v>756</v>
      </c>
      <c r="W219" s="109" t="s">
        <v>1908</v>
      </c>
      <c r="X219" s="110" t="str">
        <f t="shared" si="6"/>
        <v/>
      </c>
      <c r="Y219" s="110" t="str">
        <f t="shared" si="7"/>
        <v>Siêu thị</v>
      </c>
      <c r="Z219" s="139" t="str">
        <f t="shared" ref="Z219:Z225" si="31">IF(N(Q219)&lt;=0,"",IF(ISNUMBER(SEARCH("Thiếu kiện",V219)),"Kho đông mát",IF(AND(N(Q219)&gt;0,N(P219)&gt;0,OR(ISNUMBER(SEARCH("Hình KDB",U219)),ISNUMBER(SEARCH("Hình tele",U219)),ISNUMBER(SEARCH("sai code",U219)),ISNUMBER(SEARCH("ST nhận",U219)))),"Kho đông mát",IF(AND(W219="DC giao thiếu",OR(ISNUMBER(SEARCH("Hình KDB",U219)),ISNUMBER(SEARCH("Hình tele",U219)),ISNUMBER(SEARCH("sai code",U219)))),"Kho đông mát",IF(W219="DC giao thiếu","Chưa xác định",IF(AND(W219="DC pick sai",OR(ISNUMBER(SEARCH("Hình KDB",U219)),ISNUMBER(SEARCH("Hình tele",U219)),ISNUMBER(SEARCH("sai code",U219)),ISNUMBER(SEARCH("ST nhận",U219)))),"Kho đông mát",IF(W219="DC pick sai","Chưa xác định",IF(AND(W219="Hao hụt",N(O219)&gt;0,OR(ISNUMBER(SEARCH("Hình KDB",U219)),ISNUMBER(SEARCH("Hình tele",U219)),ISNUMBER(SEARCH("sai code",U219)),ISNUMBER(SEARCH("ST nhận",U219)))),"Kho đông mát",IF(W219="Hao hụt","Chưa xác định",IF(OR(W219="VT giao sai điểm",W219="Không đạt nhiệt độ",W219="TX giao thiếu kiện",W219="Hàng không đạt CL"),"Kho đông mát",IF(W219="Chưa xác định","Chưa xác định",IF(N(P219)&gt;0,"Chưa xác định",""))))))))))))</f>
        <v/>
      </c>
      <c r="AA219" s="109" t="s">
        <v>802</v>
      </c>
      <c r="AB219" s="140"/>
      <c r="AC219" s="141"/>
      <c r="AD219" s="113"/>
      <c r="AE219" s="127"/>
      <c r="AF219" s="113"/>
      <c r="AG219" s="114" t="str">
        <f t="array" ref="AG219">XLOOKUP(F219,'CLV2'!A:A,'CLV2'!E:E)</f>
        <v>2.VEGETABLES</v>
      </c>
      <c r="AH219" s="115" t="str">
        <f t="array" ref="AH219">XLOOKUP(F219,'CLV2'!A:A,'CLV2'!F:F)</f>
        <v>3.PROCESSED VEGGIES</v>
      </c>
      <c r="AI219" s="115" t="str">
        <f t="shared" si="8"/>
        <v>Pack</v>
      </c>
      <c r="AJ219" s="116">
        <f t="shared" si="9"/>
        <v>1</v>
      </c>
      <c r="AK219" s="117" t="str">
        <f t="array" ref="AK219">XLOOKUP(F219,'GIÁ'!A:A,'GIÁ'!D:D)</f>
        <v>18229.20</v>
      </c>
      <c r="AL219" s="118">
        <f t="shared" si="10"/>
        <v>18229.2</v>
      </c>
      <c r="AM219" s="118">
        <f t="shared" si="11"/>
        <v>0</v>
      </c>
      <c r="AN219" s="119">
        <f t="shared" si="12"/>
        <v>18229.2</v>
      </c>
      <c r="AO219" s="118">
        <f t="shared" si="13"/>
        <v>0</v>
      </c>
      <c r="AP219" s="121">
        <f t="shared" si="14"/>
        <v>0</v>
      </c>
      <c r="AQ219" s="122"/>
      <c r="AR219" s="119"/>
    </row>
    <row r="220" ht="22.5" customHeight="1">
      <c r="A220" s="89">
        <v>46231.0</v>
      </c>
      <c r="B220" s="90">
        <v>0.4166666666666667</v>
      </c>
      <c r="C220" s="91" t="s">
        <v>1358</v>
      </c>
      <c r="D220" s="129" t="str">
        <f t="array" ref="D220">XLOOKUP(C220,'DS ST'!A:A,'DS ST'!B:B)</f>
        <v>LVT</v>
      </c>
      <c r="E220" s="94" t="str">
        <f t="array" ref="E220">XLOOKUP($F220,'GIÁ'!$A:$A,'GIÁ'!$E:$E)</f>
        <v>MÁT</v>
      </c>
      <c r="F220" s="94">
        <v>8.936049693397E12</v>
      </c>
      <c r="G220" s="95" t="s">
        <v>2238</v>
      </c>
      <c r="H220" s="95" t="s">
        <v>57</v>
      </c>
      <c r="I220" s="96">
        <v>2.0</v>
      </c>
      <c r="J220" s="96">
        <v>0.0</v>
      </c>
      <c r="K220" s="98">
        <f t="shared" si="4"/>
        <v>2</v>
      </c>
      <c r="L220" s="99" t="s">
        <v>3802</v>
      </c>
      <c r="M220" s="100" t="s">
        <v>3803</v>
      </c>
      <c r="N220" s="101" t="s">
        <v>3804</v>
      </c>
      <c r="O220" s="128"/>
      <c r="P220" s="100">
        <v>2.0</v>
      </c>
      <c r="Q220" s="103">
        <f t="shared" si="5"/>
        <v>0</v>
      </c>
      <c r="R220" s="104" t="s">
        <v>3805</v>
      </c>
      <c r="S220" s="105"/>
      <c r="T220" s="106"/>
      <c r="U220" s="107"/>
      <c r="V220" s="108" t="s">
        <v>756</v>
      </c>
      <c r="W220" s="109" t="s">
        <v>1908</v>
      </c>
      <c r="X220" s="110" t="str">
        <f t="shared" si="6"/>
        <v/>
      </c>
      <c r="Y220" s="110" t="str">
        <f t="shared" si="7"/>
        <v>Siêu thị</v>
      </c>
      <c r="Z220" s="139" t="str">
        <f t="shared" si="31"/>
        <v/>
      </c>
      <c r="AA220" s="109" t="s">
        <v>802</v>
      </c>
      <c r="AB220" s="140"/>
      <c r="AC220" s="141"/>
      <c r="AD220" s="113"/>
      <c r="AE220" s="127"/>
      <c r="AF220" s="113"/>
      <c r="AG220" s="114" t="str">
        <f t="array" ref="AG220">XLOOKUP(F220,'CLV2'!A:A,'CLV2'!E:E)</f>
        <v>2.VEGETABLES</v>
      </c>
      <c r="AH220" s="115" t="str">
        <f t="array" ref="AH220">XLOOKUP(F220,'CLV2'!A:A,'CLV2'!F:F)</f>
        <v>3.LETTUCE, SNACKABLES</v>
      </c>
      <c r="AI220" s="115" t="str">
        <f t="shared" si="8"/>
        <v>Pack</v>
      </c>
      <c r="AJ220" s="116">
        <f t="shared" si="9"/>
        <v>1</v>
      </c>
      <c r="AK220" s="117" t="str">
        <f t="array" ref="AK220">XLOOKUP(F220,'GIÁ'!A:A,'GIÁ'!D:D)</f>
        <v>29702.07</v>
      </c>
      <c r="AL220" s="118">
        <f t="shared" si="10"/>
        <v>59404.14</v>
      </c>
      <c r="AM220" s="118">
        <f t="shared" si="11"/>
        <v>0</v>
      </c>
      <c r="AN220" s="119">
        <f t="shared" si="12"/>
        <v>59404.14</v>
      </c>
      <c r="AO220" s="118">
        <f t="shared" si="13"/>
        <v>0</v>
      </c>
      <c r="AP220" s="121">
        <f t="shared" si="14"/>
        <v>0</v>
      </c>
      <c r="AQ220" s="122"/>
      <c r="AR220" s="119"/>
    </row>
    <row r="221" ht="22.5" customHeight="1">
      <c r="A221" s="89">
        <v>46231.0</v>
      </c>
      <c r="B221" s="90">
        <v>0.4166666666666667</v>
      </c>
      <c r="C221" s="91" t="s">
        <v>1358</v>
      </c>
      <c r="D221" s="129" t="str">
        <f t="array" ref="D221">XLOOKUP(C221,'DS ST'!A:A,'DS ST'!B:B)</f>
        <v>LVT</v>
      </c>
      <c r="E221" s="94" t="str">
        <f t="array" ref="E221">XLOOKUP($F221,'GIÁ'!$A:$A,'GIÁ'!$E:$E)</f>
        <v>MÁT</v>
      </c>
      <c r="F221" s="94">
        <v>8.936049693908E12</v>
      </c>
      <c r="G221" s="95" t="s">
        <v>2244</v>
      </c>
      <c r="H221" s="95" t="s">
        <v>57</v>
      </c>
      <c r="I221" s="96">
        <v>3.0</v>
      </c>
      <c r="J221" s="96">
        <v>0.0</v>
      </c>
      <c r="K221" s="98">
        <f t="shared" si="4"/>
        <v>3</v>
      </c>
      <c r="L221" s="99" t="s">
        <v>3802</v>
      </c>
      <c r="M221" s="100" t="s">
        <v>3803</v>
      </c>
      <c r="N221" s="101" t="s">
        <v>3804</v>
      </c>
      <c r="O221" s="128"/>
      <c r="P221" s="100">
        <v>3.0</v>
      </c>
      <c r="Q221" s="103">
        <f t="shared" si="5"/>
        <v>0</v>
      </c>
      <c r="R221" s="104" t="s">
        <v>3805</v>
      </c>
      <c r="S221" s="105"/>
      <c r="T221" s="101"/>
      <c r="U221" s="107"/>
      <c r="V221" s="108" t="s">
        <v>756</v>
      </c>
      <c r="W221" s="109" t="s">
        <v>1908</v>
      </c>
      <c r="X221" s="110" t="str">
        <f t="shared" si="6"/>
        <v/>
      </c>
      <c r="Y221" s="110" t="str">
        <f t="shared" si="7"/>
        <v>Siêu thị</v>
      </c>
      <c r="Z221" s="139" t="str">
        <f t="shared" si="31"/>
        <v/>
      </c>
      <c r="AA221" s="109" t="s">
        <v>802</v>
      </c>
      <c r="AB221" s="140"/>
      <c r="AC221" s="141"/>
      <c r="AD221" s="113"/>
      <c r="AE221" s="127"/>
      <c r="AF221" s="113"/>
      <c r="AG221" s="114" t="str">
        <f t="array" ref="AG221">XLOOKUP(F221,'CLV2'!A:A,'CLV2'!E:E)</f>
        <v>2.VEGETABLES</v>
      </c>
      <c r="AH221" s="115" t="str">
        <f t="array" ref="AH221">XLOOKUP(F221,'CLV2'!A:A,'CLV2'!F:F)</f>
        <v>3.LETTUCE, SNACKABLES</v>
      </c>
      <c r="AI221" s="115" t="str">
        <f t="shared" si="8"/>
        <v>Pack</v>
      </c>
      <c r="AJ221" s="116">
        <f t="shared" si="9"/>
        <v>1</v>
      </c>
      <c r="AK221" s="117" t="str">
        <f t="array" ref="AK221">XLOOKUP(F221,'GIÁ'!A:A,'GIÁ'!D:D)</f>
        <v>20360.85</v>
      </c>
      <c r="AL221" s="118">
        <f t="shared" si="10"/>
        <v>61082.55</v>
      </c>
      <c r="AM221" s="118">
        <f t="shared" si="11"/>
        <v>0</v>
      </c>
      <c r="AN221" s="119">
        <f t="shared" si="12"/>
        <v>61082.55</v>
      </c>
      <c r="AO221" s="118">
        <f t="shared" si="13"/>
        <v>0</v>
      </c>
      <c r="AP221" s="121">
        <f t="shared" si="14"/>
        <v>0</v>
      </c>
      <c r="AQ221" s="122"/>
      <c r="AR221" s="119"/>
    </row>
    <row r="222" ht="22.5" customHeight="1">
      <c r="A222" s="89">
        <v>46231.0</v>
      </c>
      <c r="B222" s="90">
        <v>0.4166666666666667</v>
      </c>
      <c r="C222" s="91" t="s">
        <v>1358</v>
      </c>
      <c r="D222" s="129" t="str">
        <f t="array" ref="D222">XLOOKUP(C222,'DS ST'!A:A,'DS ST'!B:B)</f>
        <v>LVT</v>
      </c>
      <c r="E222" s="94" t="str">
        <f t="array" ref="E222">XLOOKUP($F222,'GIÁ'!$A:$A,'GIÁ'!$E:$E)</f>
        <v>MÁT</v>
      </c>
      <c r="F222" s="94">
        <v>8.936049693892E12</v>
      </c>
      <c r="G222" s="95" t="s">
        <v>2242</v>
      </c>
      <c r="H222" s="95" t="s">
        <v>57</v>
      </c>
      <c r="I222" s="96">
        <v>2.0</v>
      </c>
      <c r="J222" s="96">
        <v>0.0</v>
      </c>
      <c r="K222" s="98">
        <f t="shared" si="4"/>
        <v>2</v>
      </c>
      <c r="L222" s="99" t="s">
        <v>3802</v>
      </c>
      <c r="M222" s="100" t="s">
        <v>3803</v>
      </c>
      <c r="N222" s="101" t="s">
        <v>3804</v>
      </c>
      <c r="O222" s="128"/>
      <c r="P222" s="100">
        <v>2.0</v>
      </c>
      <c r="Q222" s="103">
        <f t="shared" si="5"/>
        <v>0</v>
      </c>
      <c r="R222" s="104" t="s">
        <v>3805</v>
      </c>
      <c r="S222" s="105"/>
      <c r="T222" s="106"/>
      <c r="U222" s="107"/>
      <c r="V222" s="108" t="s">
        <v>756</v>
      </c>
      <c r="W222" s="109" t="s">
        <v>1908</v>
      </c>
      <c r="X222" s="110" t="str">
        <f t="shared" si="6"/>
        <v/>
      </c>
      <c r="Y222" s="110" t="str">
        <f t="shared" si="7"/>
        <v>Siêu thị</v>
      </c>
      <c r="Z222" s="139" t="str">
        <f t="shared" si="31"/>
        <v/>
      </c>
      <c r="AA222" s="109" t="s">
        <v>802</v>
      </c>
      <c r="AB222" s="140"/>
      <c r="AC222" s="141"/>
      <c r="AD222" s="113"/>
      <c r="AE222" s="127"/>
      <c r="AF222" s="113"/>
      <c r="AG222" s="114" t="str">
        <f t="array" ref="AG222">XLOOKUP(F222,'CLV2'!A:A,'CLV2'!E:E)</f>
        <v>2.VEGETABLES</v>
      </c>
      <c r="AH222" s="115" t="str">
        <f t="array" ref="AH222">XLOOKUP(F222,'CLV2'!A:A,'CLV2'!F:F)</f>
        <v>3.LETTUCE, SNACKABLES</v>
      </c>
      <c r="AI222" s="115" t="str">
        <f t="shared" si="8"/>
        <v>Pack</v>
      </c>
      <c r="AJ222" s="116">
        <f t="shared" si="9"/>
        <v>1</v>
      </c>
      <c r="AK222" s="117" t="str">
        <f t="array" ref="AK222">XLOOKUP(F222,'GIÁ'!A:A,'GIÁ'!D:D)</f>
        <v>20378.31</v>
      </c>
      <c r="AL222" s="118">
        <f t="shared" si="10"/>
        <v>40756.62</v>
      </c>
      <c r="AM222" s="118">
        <f t="shared" si="11"/>
        <v>0</v>
      </c>
      <c r="AN222" s="119">
        <f t="shared" si="12"/>
        <v>40756.62</v>
      </c>
      <c r="AO222" s="118">
        <f t="shared" si="13"/>
        <v>0</v>
      </c>
      <c r="AP222" s="121">
        <f t="shared" si="14"/>
        <v>0</v>
      </c>
      <c r="AQ222" s="122"/>
      <c r="AR222" s="119"/>
    </row>
    <row r="223" ht="22.5" customHeight="1">
      <c r="A223" s="89">
        <v>46231.0</v>
      </c>
      <c r="B223" s="90">
        <v>0.4166666666666667</v>
      </c>
      <c r="C223" s="91" t="s">
        <v>1358</v>
      </c>
      <c r="D223" s="129" t="str">
        <f t="array" ref="D223">XLOOKUP(C223,'DS ST'!A:A,'DS ST'!B:B)</f>
        <v>LVT</v>
      </c>
      <c r="E223" s="94" t="str">
        <f t="array" ref="E223">XLOOKUP($F223,'GIÁ'!$A:$A,'GIÁ'!$E:$E)</f>
        <v>MÁT</v>
      </c>
      <c r="F223" s="94">
        <v>8.936049694424E12</v>
      </c>
      <c r="G223" s="95" t="s">
        <v>2251</v>
      </c>
      <c r="H223" s="95" t="s">
        <v>57</v>
      </c>
      <c r="I223" s="96">
        <v>1.0</v>
      </c>
      <c r="J223" s="96">
        <v>0.0</v>
      </c>
      <c r="K223" s="98">
        <f t="shared" si="4"/>
        <v>1</v>
      </c>
      <c r="L223" s="99" t="s">
        <v>3802</v>
      </c>
      <c r="M223" s="100" t="s">
        <v>3803</v>
      </c>
      <c r="N223" s="101" t="s">
        <v>3804</v>
      </c>
      <c r="O223" s="128"/>
      <c r="P223" s="100">
        <v>1.0</v>
      </c>
      <c r="Q223" s="103">
        <f t="shared" si="5"/>
        <v>0</v>
      </c>
      <c r="R223" s="104" t="s">
        <v>3805</v>
      </c>
      <c r="S223" s="105"/>
      <c r="T223" s="106"/>
      <c r="U223" s="107"/>
      <c r="V223" s="108" t="s">
        <v>756</v>
      </c>
      <c r="W223" s="109" t="s">
        <v>1908</v>
      </c>
      <c r="X223" s="110" t="str">
        <f t="shared" si="6"/>
        <v/>
      </c>
      <c r="Y223" s="110" t="str">
        <f t="shared" si="7"/>
        <v>Siêu thị</v>
      </c>
      <c r="Z223" s="139" t="str">
        <f t="shared" si="31"/>
        <v/>
      </c>
      <c r="AA223" s="109" t="s">
        <v>802</v>
      </c>
      <c r="AB223" s="140"/>
      <c r="AC223" s="141"/>
      <c r="AD223" s="113"/>
      <c r="AE223" s="127"/>
      <c r="AF223" s="113"/>
      <c r="AG223" s="114" t="str">
        <f t="array" ref="AG223">XLOOKUP(F223,'CLV2'!A:A,'CLV2'!E:E)</f>
        <v>2.VEGETABLES</v>
      </c>
      <c r="AH223" s="115" t="str">
        <f t="array" ref="AH223">XLOOKUP(F223,'CLV2'!A:A,'CLV2'!F:F)</f>
        <v>3.LETTUCE, SNACKABLES</v>
      </c>
      <c r="AI223" s="115" t="str">
        <f t="shared" si="8"/>
        <v>Pack</v>
      </c>
      <c r="AJ223" s="116">
        <f t="shared" si="9"/>
        <v>1</v>
      </c>
      <c r="AK223" s="117" t="str">
        <f t="array" ref="AK223">XLOOKUP(F223,'GIÁ'!A:A,'GIÁ'!D:D)</f>
        <v>26058.45</v>
      </c>
      <c r="AL223" s="118">
        <f t="shared" si="10"/>
        <v>26058.45</v>
      </c>
      <c r="AM223" s="118">
        <f t="shared" si="11"/>
        <v>0</v>
      </c>
      <c r="AN223" s="119">
        <f t="shared" si="12"/>
        <v>26058.45</v>
      </c>
      <c r="AO223" s="118">
        <f t="shared" si="13"/>
        <v>0</v>
      </c>
      <c r="AP223" s="121">
        <f t="shared" si="14"/>
        <v>0</v>
      </c>
      <c r="AQ223" s="122"/>
      <c r="AR223" s="119"/>
    </row>
    <row r="224" ht="22.5" customHeight="1">
      <c r="A224" s="89">
        <v>46231.0</v>
      </c>
      <c r="B224" s="90">
        <v>0.4166666666666667</v>
      </c>
      <c r="C224" s="91" t="s">
        <v>1358</v>
      </c>
      <c r="D224" s="129" t="str">
        <f t="array" ref="D224">XLOOKUP(C224,'DS ST'!A:A,'DS ST'!B:B)</f>
        <v>LVT</v>
      </c>
      <c r="E224" s="94" t="str">
        <f t="array" ref="E224">XLOOKUP($F224,'GIÁ'!$A:$A,'GIÁ'!$E:$E)</f>
        <v>MÁT</v>
      </c>
      <c r="F224" s="94">
        <v>11063.0</v>
      </c>
      <c r="G224" s="95" t="s">
        <v>625</v>
      </c>
      <c r="H224" s="95" t="s">
        <v>224</v>
      </c>
      <c r="I224" s="96">
        <v>5.0</v>
      </c>
      <c r="J224" s="96">
        <v>0.0</v>
      </c>
      <c r="K224" s="98">
        <f t="shared" si="4"/>
        <v>5</v>
      </c>
      <c r="L224" s="99" t="s">
        <v>3802</v>
      </c>
      <c r="M224" s="100" t="s">
        <v>3803</v>
      </c>
      <c r="N224" s="101" t="s">
        <v>3804</v>
      </c>
      <c r="O224" s="128"/>
      <c r="P224" s="100">
        <v>5.0</v>
      </c>
      <c r="Q224" s="103">
        <f t="shared" si="5"/>
        <v>0</v>
      </c>
      <c r="R224" s="104" t="s">
        <v>3805</v>
      </c>
      <c r="S224" s="105"/>
      <c r="T224" s="106"/>
      <c r="U224" s="107"/>
      <c r="V224" s="108" t="s">
        <v>756</v>
      </c>
      <c r="W224" s="109" t="s">
        <v>1908</v>
      </c>
      <c r="X224" s="110" t="str">
        <f t="shared" si="6"/>
        <v/>
      </c>
      <c r="Y224" s="110" t="str">
        <f t="shared" si="7"/>
        <v>Siêu thị</v>
      </c>
      <c r="Z224" s="139" t="str">
        <f t="shared" si="31"/>
        <v/>
      </c>
      <c r="AA224" s="109" t="s">
        <v>802</v>
      </c>
      <c r="AB224" s="140"/>
      <c r="AC224" s="141"/>
      <c r="AD224" s="113"/>
      <c r="AE224" s="127"/>
      <c r="AF224" s="113"/>
      <c r="AG224" s="114" t="str">
        <f t="array" ref="AG224">XLOOKUP(F224,'CLV2'!A:A,'CLV2'!E:E)</f>
        <v>2.VEGETABLES</v>
      </c>
      <c r="AH224" s="115" t="str">
        <f t="array" ref="AH224">XLOOKUP(F224,'CLV2'!A:A,'CLV2'!F:F)</f>
        <v>3.MUSHROOM</v>
      </c>
      <c r="AI224" s="115" t="str">
        <f t="shared" si="8"/>
        <v>Pack</v>
      </c>
      <c r="AJ224" s="116">
        <f t="shared" si="9"/>
        <v>1</v>
      </c>
      <c r="AK224" s="117" t="str">
        <f t="array" ref="AK224">XLOOKUP(F224,'GIÁ'!A:A,'GIÁ'!D:D)</f>
        <v>9499.98</v>
      </c>
      <c r="AL224" s="118">
        <f t="shared" si="10"/>
        <v>47499.9</v>
      </c>
      <c r="AM224" s="118">
        <f t="shared" si="11"/>
        <v>0</v>
      </c>
      <c r="AN224" s="119">
        <f t="shared" si="12"/>
        <v>47499.9</v>
      </c>
      <c r="AO224" s="118">
        <f t="shared" si="13"/>
        <v>0</v>
      </c>
      <c r="AP224" s="121">
        <f t="shared" si="14"/>
        <v>0</v>
      </c>
      <c r="AQ224" s="122"/>
      <c r="AR224" s="119"/>
    </row>
    <row r="225" ht="22.5" customHeight="1">
      <c r="A225" s="89">
        <v>46231.0</v>
      </c>
      <c r="B225" s="90">
        <v>0.4166666666666667</v>
      </c>
      <c r="C225" s="91" t="s">
        <v>1358</v>
      </c>
      <c r="D225" s="129" t="str">
        <f t="array" ref="D225">XLOOKUP(C225,'DS ST'!A:A,'DS ST'!B:B)</f>
        <v>LVT</v>
      </c>
      <c r="E225" s="94" t="str">
        <f t="array" ref="E225">XLOOKUP($F225,'GIÁ'!$A:$A,'GIÁ'!$E:$E)</f>
        <v>MÁT</v>
      </c>
      <c r="F225" s="94">
        <v>8.938511301595E12</v>
      </c>
      <c r="G225" s="95" t="s">
        <v>2953</v>
      </c>
      <c r="H225" s="95" t="s">
        <v>1145</v>
      </c>
      <c r="I225" s="96">
        <v>1.0</v>
      </c>
      <c r="J225" s="96">
        <v>0.0</v>
      </c>
      <c r="K225" s="98">
        <f t="shared" si="4"/>
        <v>1</v>
      </c>
      <c r="L225" s="99" t="s">
        <v>3802</v>
      </c>
      <c r="M225" s="100" t="s">
        <v>3803</v>
      </c>
      <c r="N225" s="101" t="s">
        <v>3804</v>
      </c>
      <c r="O225" s="128"/>
      <c r="P225" s="100"/>
      <c r="Q225" s="103">
        <f t="shared" si="5"/>
        <v>1</v>
      </c>
      <c r="R225" s="104"/>
      <c r="S225" s="105" t="s">
        <v>14</v>
      </c>
      <c r="T225" s="106"/>
      <c r="U225" s="107" t="s">
        <v>3806</v>
      </c>
      <c r="V225" s="108" t="s">
        <v>756</v>
      </c>
      <c r="W225" s="109" t="s">
        <v>1312</v>
      </c>
      <c r="X225" s="110" t="str">
        <f t="shared" si="6"/>
        <v/>
      </c>
      <c r="Y225" s="110" t="str">
        <f t="shared" si="7"/>
        <v/>
      </c>
      <c r="Z225" s="139" t="str">
        <f t="shared" si="31"/>
        <v>Kho đông mát</v>
      </c>
      <c r="AA225" s="109" t="s">
        <v>802</v>
      </c>
      <c r="AB225" s="140"/>
      <c r="AC225" s="141"/>
      <c r="AD225" s="113"/>
      <c r="AE225" s="127"/>
      <c r="AF225" s="113"/>
      <c r="AG225" s="114" t="str">
        <f t="array" ref="AG225">XLOOKUP(F225,'CLV2'!A:A,'CLV2'!E:E)</f>
        <v>2.DELICA</v>
      </c>
      <c r="AH225" s="115" t="str">
        <f t="array" ref="AH225">XLOOKUP(F225,'CLV2'!A:A,'CLV2'!F:F)</f>
        <v>3.DRINKS</v>
      </c>
      <c r="AI225" s="115" t="str">
        <f t="shared" si="8"/>
        <v>Pack</v>
      </c>
      <c r="AJ225" s="116">
        <f t="shared" si="9"/>
        <v>1</v>
      </c>
      <c r="AK225" s="117" t="str">
        <f t="array" ref="AK225">XLOOKUP(F225,'GIÁ'!A:A,'GIÁ'!D:D)</f>
        <v>13120.90</v>
      </c>
      <c r="AL225" s="118">
        <f t="shared" si="10"/>
        <v>13120.9</v>
      </c>
      <c r="AM225" s="118">
        <f t="shared" si="11"/>
        <v>0</v>
      </c>
      <c r="AN225" s="119">
        <f t="shared" si="12"/>
        <v>0</v>
      </c>
      <c r="AO225" s="118">
        <f t="shared" si="13"/>
        <v>13120.9</v>
      </c>
      <c r="AP225" s="121">
        <f t="shared" si="14"/>
        <v>0</v>
      </c>
      <c r="AQ225" s="122"/>
      <c r="AR225" s="119"/>
    </row>
    <row r="226" ht="22.5" customHeight="1">
      <c r="A226" s="89">
        <v>46231.0</v>
      </c>
      <c r="B226" s="90">
        <v>0.4166666666666667</v>
      </c>
      <c r="C226" s="91" t="s">
        <v>1358</v>
      </c>
      <c r="D226" s="92" t="str">
        <f t="array" ref="D226">XLOOKUP(C226,'DS ST'!A:A,'DS ST'!B:B)</f>
        <v>LVT</v>
      </c>
      <c r="E226" s="94" t="str">
        <f t="array" ref="E226">XLOOKUP($F226,'GIÁ'!$A:$A,'GIÁ'!$E:$E)</f>
        <v>MÁT</v>
      </c>
      <c r="F226" s="94">
        <v>8.934673501057E12</v>
      </c>
      <c r="G226" s="95" t="s">
        <v>3729</v>
      </c>
      <c r="H226" s="95" t="s">
        <v>57</v>
      </c>
      <c r="I226" s="96">
        <v>4.0</v>
      </c>
      <c r="J226" s="96">
        <v>0.0</v>
      </c>
      <c r="K226" s="98">
        <f t="shared" si="4"/>
        <v>4</v>
      </c>
      <c r="L226" s="99" t="s">
        <v>3802</v>
      </c>
      <c r="M226" s="100" t="s">
        <v>3807</v>
      </c>
      <c r="N226" s="101" t="s">
        <v>3804</v>
      </c>
      <c r="O226" s="128"/>
      <c r="P226" s="148">
        <v>1.0</v>
      </c>
      <c r="Q226" s="103">
        <f t="shared" si="5"/>
        <v>3</v>
      </c>
      <c r="R226" s="104" t="s">
        <v>3805</v>
      </c>
      <c r="S226" s="105"/>
      <c r="T226" s="106"/>
      <c r="U226" s="107"/>
      <c r="V226" s="108" t="s">
        <v>756</v>
      </c>
      <c r="W226" s="109" t="s">
        <v>1908</v>
      </c>
      <c r="X226" s="110" t="str">
        <f t="shared" si="6"/>
        <v/>
      </c>
      <c r="Y226" s="110" t="str">
        <f t="shared" si="7"/>
        <v>Siêu thị</v>
      </c>
      <c r="Z226" s="109" t="s">
        <v>797</v>
      </c>
      <c r="AA226" s="109" t="s">
        <v>802</v>
      </c>
      <c r="AB226" s="143" t="s">
        <v>3808</v>
      </c>
      <c r="AC226" s="141"/>
      <c r="AD226" s="113"/>
      <c r="AE226" s="127"/>
      <c r="AF226" s="113"/>
      <c r="AG226" s="114" t="str">
        <f t="array" ref="AG226">XLOOKUP(F226,'CLV2'!A:A,'CLV2'!E:E)</f>
        <v>2.DAIRY</v>
      </c>
      <c r="AH226" s="115" t="str">
        <f t="array" ref="AH226">XLOOKUP(F226,'CLV2'!A:A,'CLV2'!F:F)</f>
        <v>3.YOGURT</v>
      </c>
      <c r="AI226" s="115" t="str">
        <f t="shared" si="8"/>
        <v>Pack</v>
      </c>
      <c r="AJ226" s="116">
        <f t="shared" si="9"/>
        <v>1</v>
      </c>
      <c r="AK226" s="117" t="str">
        <f t="array" ref="AK226">XLOOKUP(F226,'GIÁ'!A:A,'GIÁ'!D:D)</f>
        <v>8385.71</v>
      </c>
      <c r="AL226" s="118">
        <f t="shared" si="10"/>
        <v>33542.84</v>
      </c>
      <c r="AM226" s="118">
        <f t="shared" si="11"/>
        <v>0</v>
      </c>
      <c r="AN226" s="119">
        <f t="shared" si="12"/>
        <v>8385.71</v>
      </c>
      <c r="AO226" s="118">
        <f t="shared" si="13"/>
        <v>25157.13</v>
      </c>
      <c r="AP226" s="121">
        <f t="shared" si="14"/>
        <v>0</v>
      </c>
      <c r="AQ226" s="122"/>
      <c r="AR226" s="119"/>
    </row>
    <row r="227" ht="22.5" customHeight="1">
      <c r="A227" s="89">
        <v>46231.0</v>
      </c>
      <c r="B227" s="90">
        <v>0.4166666666666667</v>
      </c>
      <c r="C227" s="91" t="s">
        <v>1358</v>
      </c>
      <c r="D227" s="129" t="str">
        <f t="array" ref="D227">XLOOKUP(C227,'DS ST'!A:A,'DS ST'!B:B)</f>
        <v>LVT</v>
      </c>
      <c r="E227" s="94" t="str">
        <f t="array" ref="E227">XLOOKUP($F227,'GIÁ'!$A:$A,'GIÁ'!$E:$E)</f>
        <v>MÁT</v>
      </c>
      <c r="F227" s="94">
        <v>4.014500028859E12</v>
      </c>
      <c r="G227" s="95" t="s">
        <v>1209</v>
      </c>
      <c r="H227" s="95" t="s">
        <v>224</v>
      </c>
      <c r="I227" s="96">
        <v>6.0</v>
      </c>
      <c r="J227" s="96">
        <v>0.0</v>
      </c>
      <c r="K227" s="98">
        <f t="shared" si="4"/>
        <v>6</v>
      </c>
      <c r="L227" s="99" t="s">
        <v>3802</v>
      </c>
      <c r="M227" s="100" t="s">
        <v>3807</v>
      </c>
      <c r="N227" s="101" t="s">
        <v>3804</v>
      </c>
      <c r="O227" s="128"/>
      <c r="P227" s="100">
        <v>6.0</v>
      </c>
      <c r="Q227" s="103">
        <f t="shared" si="5"/>
        <v>0</v>
      </c>
      <c r="R227" s="104" t="s">
        <v>3805</v>
      </c>
      <c r="S227" s="105"/>
      <c r="T227" s="106"/>
      <c r="U227" s="107"/>
      <c r="V227" s="108" t="s">
        <v>756</v>
      </c>
      <c r="W227" s="109" t="s">
        <v>1908</v>
      </c>
      <c r="X227" s="110" t="str">
        <f t="shared" si="6"/>
        <v/>
      </c>
      <c r="Y227" s="110" t="str">
        <f t="shared" si="7"/>
        <v>Siêu thị</v>
      </c>
      <c r="Z227" s="139" t="str">
        <f t="shared" ref="Z227:Z231" si="32">IF(N(Q227)&lt;=0,"",IF(ISNUMBER(SEARCH("Thiếu kiện",V227)),"Kho đông mát",IF(AND(N(Q227)&gt;0,N(P227)&gt;0,OR(ISNUMBER(SEARCH("Hình KDB",U227)),ISNUMBER(SEARCH("Hình tele",U227)),ISNUMBER(SEARCH("sai code",U227)),ISNUMBER(SEARCH("ST nhận",U227)))),"Kho đông mát",IF(AND(W227="DC giao thiếu",OR(ISNUMBER(SEARCH("Hình KDB",U227)),ISNUMBER(SEARCH("Hình tele",U227)),ISNUMBER(SEARCH("sai code",U227)))),"Kho đông mát",IF(W227="DC giao thiếu","Chưa xác định",IF(AND(W227="DC pick sai",OR(ISNUMBER(SEARCH("Hình KDB",U227)),ISNUMBER(SEARCH("Hình tele",U227)),ISNUMBER(SEARCH("sai code",U227)),ISNUMBER(SEARCH("ST nhận",U227)))),"Kho đông mát",IF(W227="DC pick sai","Chưa xác định",IF(AND(W227="Hao hụt",N(O227)&gt;0,OR(ISNUMBER(SEARCH("Hình KDB",U227)),ISNUMBER(SEARCH("Hình tele",U227)),ISNUMBER(SEARCH("sai code",U227)),ISNUMBER(SEARCH("ST nhận",U227)))),"Kho đông mát",IF(W227="Hao hụt","Chưa xác định",IF(OR(W227="VT giao sai điểm",W227="Không đạt nhiệt độ",W227="TX giao thiếu kiện",W227="Hàng không đạt CL"),"Kho đông mát",IF(W227="Chưa xác định","Chưa xác định",IF(N(P227)&gt;0,"Chưa xác định",""))))))))))))</f>
        <v/>
      </c>
      <c r="AA227" s="109" t="s">
        <v>802</v>
      </c>
      <c r="AB227" s="140"/>
      <c r="AC227" s="141"/>
      <c r="AD227" s="113"/>
      <c r="AE227" s="127"/>
      <c r="AF227" s="113"/>
      <c r="AG227" s="114" t="str">
        <f t="array" ref="AG227">XLOOKUP(F227,'CLV2'!A:A,'CLV2'!E:E)</f>
        <v>2.DAIRY</v>
      </c>
      <c r="AH227" s="115" t="str">
        <f t="array" ref="AH227">XLOOKUP(F227,'CLV2'!A:A,'CLV2'!F:F)</f>
        <v>3.BUTTER AND CHEESE</v>
      </c>
      <c r="AI227" s="115" t="str">
        <f t="shared" si="8"/>
        <v>Pack</v>
      </c>
      <c r="AJ227" s="116">
        <f t="shared" si="9"/>
        <v>1</v>
      </c>
      <c r="AK227" s="117" t="str">
        <f t="array" ref="AK227">XLOOKUP(F227,'GIÁ'!A:A,'GIÁ'!D:D)</f>
        <v>45316.91</v>
      </c>
      <c r="AL227" s="118">
        <f t="shared" si="10"/>
        <v>271901.46</v>
      </c>
      <c r="AM227" s="118">
        <f t="shared" si="11"/>
        <v>0</v>
      </c>
      <c r="AN227" s="119">
        <f t="shared" si="12"/>
        <v>271901.46</v>
      </c>
      <c r="AO227" s="118">
        <f t="shared" si="13"/>
        <v>0</v>
      </c>
      <c r="AP227" s="121">
        <f t="shared" si="14"/>
        <v>0</v>
      </c>
      <c r="AQ227" s="122"/>
      <c r="AR227" s="119"/>
    </row>
    <row r="228" ht="22.5" customHeight="1">
      <c r="A228" s="89">
        <v>46231.0</v>
      </c>
      <c r="B228" s="90">
        <v>0.4166666666666667</v>
      </c>
      <c r="C228" s="91" t="s">
        <v>1358</v>
      </c>
      <c r="D228" s="129" t="str">
        <f t="array" ref="D228">XLOOKUP(C228,'DS ST'!A:A,'DS ST'!B:B)</f>
        <v>LVT</v>
      </c>
      <c r="E228" s="94" t="str">
        <f t="array" ref="E228">XLOOKUP($F228,'GIÁ'!$A:$A,'GIÁ'!$E:$E)</f>
        <v>MÁT</v>
      </c>
      <c r="F228" s="94">
        <v>4.903308014426E12</v>
      </c>
      <c r="G228" s="95" t="s">
        <v>1250</v>
      </c>
      <c r="H228" s="95" t="s">
        <v>57</v>
      </c>
      <c r="I228" s="96">
        <v>2.0</v>
      </c>
      <c r="J228" s="96">
        <v>0.0</v>
      </c>
      <c r="K228" s="98">
        <f t="shared" si="4"/>
        <v>2</v>
      </c>
      <c r="L228" s="99" t="s">
        <v>3802</v>
      </c>
      <c r="M228" s="100" t="s">
        <v>3807</v>
      </c>
      <c r="N228" s="101" t="s">
        <v>3804</v>
      </c>
      <c r="O228" s="128"/>
      <c r="P228" s="100">
        <v>2.0</v>
      </c>
      <c r="Q228" s="103">
        <f t="shared" si="5"/>
        <v>0</v>
      </c>
      <c r="R228" s="104" t="s">
        <v>3805</v>
      </c>
      <c r="S228" s="105"/>
      <c r="T228" s="106"/>
      <c r="U228" s="107"/>
      <c r="V228" s="108" t="s">
        <v>756</v>
      </c>
      <c r="W228" s="109" t="s">
        <v>1908</v>
      </c>
      <c r="X228" s="110" t="str">
        <f t="shared" si="6"/>
        <v/>
      </c>
      <c r="Y228" s="110" t="str">
        <f t="shared" si="7"/>
        <v>Siêu thị</v>
      </c>
      <c r="Z228" s="139" t="str">
        <f t="shared" si="32"/>
        <v/>
      </c>
      <c r="AA228" s="109" t="s">
        <v>802</v>
      </c>
      <c r="AB228" s="140"/>
      <c r="AC228" s="141"/>
      <c r="AD228" s="113"/>
      <c r="AE228" s="127"/>
      <c r="AF228" s="113"/>
      <c r="AG228" s="114" t="str">
        <f t="array" ref="AG228">XLOOKUP(F228,'CLV2'!A:A,'CLV2'!E:E)</f>
        <v>2.DAIRY</v>
      </c>
      <c r="AH228" s="115" t="str">
        <f t="array" ref="AH228">XLOOKUP(F228,'CLV2'!A:A,'CLV2'!F:F)</f>
        <v>3.BUTTER AND CHEESE</v>
      </c>
      <c r="AI228" s="115" t="str">
        <f t="shared" si="8"/>
        <v>Pack</v>
      </c>
      <c r="AJ228" s="116">
        <f t="shared" si="9"/>
        <v>1</v>
      </c>
      <c r="AK228" s="117" t="str">
        <f t="array" ref="AK228">XLOOKUP(F228,'GIÁ'!A:A,'GIÁ'!D:D)</f>
        <v>57233.11</v>
      </c>
      <c r="AL228" s="118">
        <f t="shared" si="10"/>
        <v>114466.22</v>
      </c>
      <c r="AM228" s="118">
        <f t="shared" si="11"/>
        <v>0</v>
      </c>
      <c r="AN228" s="119">
        <f t="shared" si="12"/>
        <v>114466.22</v>
      </c>
      <c r="AO228" s="118">
        <f t="shared" si="13"/>
        <v>0</v>
      </c>
      <c r="AP228" s="121">
        <f t="shared" si="14"/>
        <v>0</v>
      </c>
      <c r="AQ228" s="122"/>
      <c r="AR228" s="119"/>
    </row>
    <row r="229" ht="22.5" customHeight="1">
      <c r="A229" s="89">
        <v>46231.0</v>
      </c>
      <c r="B229" s="90">
        <v>0.4166666666666667</v>
      </c>
      <c r="C229" s="91" t="s">
        <v>1358</v>
      </c>
      <c r="D229" s="129" t="str">
        <f t="array" ref="D229">XLOOKUP(C229,'DS ST'!A:A,'DS ST'!B:B)</f>
        <v>LVT</v>
      </c>
      <c r="E229" s="94" t="str">
        <f t="array" ref="E229">XLOOKUP($F229,'GIÁ'!$A:$A,'GIÁ'!$E:$E)</f>
        <v>MÁT</v>
      </c>
      <c r="F229" s="94">
        <v>11751.0</v>
      </c>
      <c r="G229" s="95" t="s">
        <v>1045</v>
      </c>
      <c r="H229" s="95" t="s">
        <v>75</v>
      </c>
      <c r="I229" s="96">
        <v>2.0</v>
      </c>
      <c r="J229" s="96">
        <v>0.0</v>
      </c>
      <c r="K229" s="98">
        <f t="shared" si="4"/>
        <v>2</v>
      </c>
      <c r="L229" s="99" t="s">
        <v>3802</v>
      </c>
      <c r="M229" s="100" t="s">
        <v>3807</v>
      </c>
      <c r="N229" s="101" t="s">
        <v>3804</v>
      </c>
      <c r="O229" s="128"/>
      <c r="P229" s="145">
        <v>2.0</v>
      </c>
      <c r="Q229" s="103">
        <f t="shared" si="5"/>
        <v>0</v>
      </c>
      <c r="R229" s="104" t="s">
        <v>3805</v>
      </c>
      <c r="S229" s="105"/>
      <c r="T229" s="106"/>
      <c r="U229" s="107"/>
      <c r="V229" s="108" t="s">
        <v>756</v>
      </c>
      <c r="W229" s="109" t="s">
        <v>1908</v>
      </c>
      <c r="X229" s="110" t="str">
        <f t="shared" si="6"/>
        <v/>
      </c>
      <c r="Y229" s="110" t="str">
        <f t="shared" si="7"/>
        <v>Siêu thị</v>
      </c>
      <c r="Z229" s="139" t="str">
        <f t="shared" si="32"/>
        <v/>
      </c>
      <c r="AA229" s="109" t="s">
        <v>802</v>
      </c>
      <c r="AB229" s="140"/>
      <c r="AC229" s="141"/>
      <c r="AD229" s="113"/>
      <c r="AE229" s="127"/>
      <c r="AF229" s="113"/>
      <c r="AG229" s="114" t="str">
        <f t="array" ref="AG229">XLOOKUP(F229,'CLV2'!A:A,'CLV2'!E:E)</f>
        <v>2.FRUITS</v>
      </c>
      <c r="AH229" s="115" t="str">
        <f t="array" ref="AH229">XLOOKUP(F229,'CLV2'!A:A,'CLV2'!F:F)</f>
        <v>3.IMPORT FRUITS</v>
      </c>
      <c r="AI229" s="115" t="str">
        <f t="shared" si="8"/>
        <v>Pack</v>
      </c>
      <c r="AJ229" s="116">
        <f t="shared" si="9"/>
        <v>1</v>
      </c>
      <c r="AK229" s="117" t="str">
        <f t="array" ref="AK229">XLOOKUP(F229,'GIÁ'!A:A,'GIÁ'!D:D)</f>
        <v>64445.12</v>
      </c>
      <c r="AL229" s="118">
        <f t="shared" si="10"/>
        <v>128890.24</v>
      </c>
      <c r="AM229" s="118">
        <f t="shared" si="11"/>
        <v>0</v>
      </c>
      <c r="AN229" s="119">
        <f t="shared" si="12"/>
        <v>128890.24</v>
      </c>
      <c r="AO229" s="118">
        <f t="shared" si="13"/>
        <v>0</v>
      </c>
      <c r="AP229" s="121">
        <f t="shared" si="14"/>
        <v>0</v>
      </c>
      <c r="AQ229" s="122"/>
      <c r="AR229" s="119"/>
    </row>
    <row r="230" ht="22.5" customHeight="1">
      <c r="A230" s="89">
        <v>46231.0</v>
      </c>
      <c r="B230" s="90">
        <v>0.4166666666666667</v>
      </c>
      <c r="C230" s="91" t="s">
        <v>1358</v>
      </c>
      <c r="D230" s="129" t="str">
        <f t="array" ref="D230">XLOOKUP(C230,'DS ST'!A:A,'DS ST'!B:B)</f>
        <v>LVT</v>
      </c>
      <c r="E230" s="94" t="str">
        <f t="array" ref="E230">XLOOKUP($F230,'GIÁ'!$A:$A,'GIÁ'!$E:$E)</f>
        <v>MÁT</v>
      </c>
      <c r="F230" s="94">
        <v>8.935360200055E12</v>
      </c>
      <c r="G230" s="95" t="s">
        <v>2085</v>
      </c>
      <c r="H230" s="95" t="s">
        <v>57</v>
      </c>
      <c r="I230" s="96">
        <v>3.0</v>
      </c>
      <c r="J230" s="96">
        <v>0.0</v>
      </c>
      <c r="K230" s="98">
        <f t="shared" si="4"/>
        <v>3</v>
      </c>
      <c r="L230" s="99" t="s">
        <v>3802</v>
      </c>
      <c r="M230" s="100" t="s">
        <v>3807</v>
      </c>
      <c r="N230" s="101" t="s">
        <v>3804</v>
      </c>
      <c r="O230" s="128"/>
      <c r="P230" s="100">
        <v>3.0</v>
      </c>
      <c r="Q230" s="103">
        <f t="shared" si="5"/>
        <v>0</v>
      </c>
      <c r="R230" s="104" t="s">
        <v>3805</v>
      </c>
      <c r="S230" s="105"/>
      <c r="T230" s="106"/>
      <c r="U230" s="107"/>
      <c r="V230" s="108" t="s">
        <v>756</v>
      </c>
      <c r="W230" s="109" t="s">
        <v>1908</v>
      </c>
      <c r="X230" s="110" t="str">
        <f t="shared" si="6"/>
        <v/>
      </c>
      <c r="Y230" s="110" t="str">
        <f t="shared" si="7"/>
        <v>Siêu thị</v>
      </c>
      <c r="Z230" s="139" t="str">
        <f t="shared" si="32"/>
        <v/>
      </c>
      <c r="AA230" s="109" t="s">
        <v>802</v>
      </c>
      <c r="AB230" s="140"/>
      <c r="AC230" s="141"/>
      <c r="AD230" s="113"/>
      <c r="AE230" s="127"/>
      <c r="AF230" s="113"/>
      <c r="AG230" s="114" t="str">
        <f t="array" ref="AG230">XLOOKUP(F230,'CLV2'!A:A,'CLV2'!E:E)</f>
        <v>2.FRUITS</v>
      </c>
      <c r="AH230" s="115" t="str">
        <f t="array" ref="AH230">XLOOKUP(F230,'CLV2'!A:A,'CLV2'!F:F)</f>
        <v>3.IMPORT FRUITS</v>
      </c>
      <c r="AI230" s="115" t="str">
        <f t="shared" si="8"/>
        <v>Pack</v>
      </c>
      <c r="AJ230" s="116">
        <f t="shared" si="9"/>
        <v>1</v>
      </c>
      <c r="AK230" s="117" t="str">
        <f t="array" ref="AK230">XLOOKUP(F230,'GIÁ'!A:A,'GIÁ'!D:D)</f>
        <v>188179.52</v>
      </c>
      <c r="AL230" s="118">
        <f t="shared" si="10"/>
        <v>564538.56</v>
      </c>
      <c r="AM230" s="118">
        <f t="shared" si="11"/>
        <v>0</v>
      </c>
      <c r="AN230" s="119">
        <f t="shared" si="12"/>
        <v>564538.56</v>
      </c>
      <c r="AO230" s="118">
        <f t="shared" si="13"/>
        <v>0</v>
      </c>
      <c r="AP230" s="121">
        <f t="shared" si="14"/>
        <v>0</v>
      </c>
      <c r="AQ230" s="122"/>
      <c r="AR230" s="119"/>
    </row>
    <row r="231" ht="22.5" customHeight="1">
      <c r="A231" s="89">
        <v>46231.0</v>
      </c>
      <c r="B231" s="90">
        <v>0.4166666666666667</v>
      </c>
      <c r="C231" s="91" t="s">
        <v>1358</v>
      </c>
      <c r="D231" s="129" t="str">
        <f t="array" ref="D231">XLOOKUP(C231,'DS ST'!A:A,'DS ST'!B:B)</f>
        <v>LVT</v>
      </c>
      <c r="E231" s="94" t="str">
        <f t="array" ref="E231">XLOOKUP($F231,'GIÁ'!$A:$A,'GIÁ'!$E:$E)</f>
        <v>MÁT</v>
      </c>
      <c r="F231" s="94">
        <v>8.935360200123E12</v>
      </c>
      <c r="G231" s="95" t="s">
        <v>2097</v>
      </c>
      <c r="H231" s="95" t="s">
        <v>57</v>
      </c>
      <c r="I231" s="96">
        <v>3.0</v>
      </c>
      <c r="J231" s="96">
        <v>0.0</v>
      </c>
      <c r="K231" s="98">
        <f t="shared" si="4"/>
        <v>3</v>
      </c>
      <c r="L231" s="99" t="s">
        <v>3802</v>
      </c>
      <c r="M231" s="100" t="s">
        <v>3807</v>
      </c>
      <c r="N231" s="101" t="s">
        <v>3804</v>
      </c>
      <c r="O231" s="128"/>
      <c r="P231" s="145">
        <v>3.0</v>
      </c>
      <c r="Q231" s="103">
        <f t="shared" si="5"/>
        <v>0</v>
      </c>
      <c r="R231" s="104" t="s">
        <v>3805</v>
      </c>
      <c r="S231" s="105"/>
      <c r="T231" s="106"/>
      <c r="U231" s="107"/>
      <c r="V231" s="108" t="s">
        <v>756</v>
      </c>
      <c r="W231" s="109" t="s">
        <v>1908</v>
      </c>
      <c r="X231" s="110" t="str">
        <f t="shared" si="6"/>
        <v/>
      </c>
      <c r="Y231" s="110" t="str">
        <f t="shared" si="7"/>
        <v>Siêu thị</v>
      </c>
      <c r="Z231" s="139" t="str">
        <f t="shared" si="32"/>
        <v/>
      </c>
      <c r="AA231" s="109" t="s">
        <v>802</v>
      </c>
      <c r="AB231" s="140"/>
      <c r="AC231" s="141"/>
      <c r="AD231" s="113"/>
      <c r="AE231" s="127"/>
      <c r="AF231" s="113"/>
      <c r="AG231" s="114" t="str">
        <f t="array" ref="AG231">XLOOKUP(F231,'CLV2'!A:A,'CLV2'!E:E)</f>
        <v>2.FRUITS</v>
      </c>
      <c r="AH231" s="115" t="str">
        <f t="array" ref="AH231">XLOOKUP(F231,'CLV2'!A:A,'CLV2'!F:F)</f>
        <v>3.IMPORT FRUITS</v>
      </c>
      <c r="AI231" s="115" t="str">
        <f t="shared" si="8"/>
        <v>Pack</v>
      </c>
      <c r="AJ231" s="116">
        <f t="shared" si="9"/>
        <v>1</v>
      </c>
      <c r="AK231" s="117" t="str">
        <f t="array" ref="AK231">XLOOKUP(F231,'GIÁ'!A:A,'GIÁ'!D:D)</f>
        <v>118135.43</v>
      </c>
      <c r="AL231" s="118">
        <f t="shared" si="10"/>
        <v>354406.29</v>
      </c>
      <c r="AM231" s="118">
        <f t="shared" si="11"/>
        <v>0</v>
      </c>
      <c r="AN231" s="119">
        <f t="shared" si="12"/>
        <v>354406.29</v>
      </c>
      <c r="AO231" s="118">
        <f t="shared" si="13"/>
        <v>0</v>
      </c>
      <c r="AP231" s="121">
        <f t="shared" si="14"/>
        <v>0</v>
      </c>
      <c r="AQ231" s="122"/>
      <c r="AR231" s="119"/>
    </row>
    <row r="232" ht="22.5" customHeight="1">
      <c r="A232" s="89">
        <v>46231.0</v>
      </c>
      <c r="B232" s="90">
        <v>0.4166666666666667</v>
      </c>
      <c r="C232" s="91" t="s">
        <v>1358</v>
      </c>
      <c r="D232" s="92" t="str">
        <f t="array" ref="D232">XLOOKUP(C232,'DS ST'!A:A,'DS ST'!B:B)</f>
        <v>LVT</v>
      </c>
      <c r="E232" s="94" t="str">
        <f t="array" ref="E232">XLOOKUP($F232,'GIÁ'!$A:$A,'GIÁ'!$E:$E)</f>
        <v>MÁT</v>
      </c>
      <c r="F232" s="94">
        <v>8.934673303521E12</v>
      </c>
      <c r="G232" s="95" t="s">
        <v>1610</v>
      </c>
      <c r="H232" s="95" t="s">
        <v>1197</v>
      </c>
      <c r="I232" s="96">
        <v>6.0</v>
      </c>
      <c r="J232" s="96">
        <v>0.0</v>
      </c>
      <c r="K232" s="98">
        <f t="shared" si="4"/>
        <v>6</v>
      </c>
      <c r="L232" s="99" t="s">
        <v>3802</v>
      </c>
      <c r="M232" s="100" t="s">
        <v>3809</v>
      </c>
      <c r="N232" s="101" t="s">
        <v>3804</v>
      </c>
      <c r="O232" s="128"/>
      <c r="P232" s="100"/>
      <c r="Q232" s="103">
        <f t="shared" si="5"/>
        <v>6</v>
      </c>
      <c r="R232" s="104"/>
      <c r="S232" s="105"/>
      <c r="T232" s="106"/>
      <c r="U232" s="107"/>
      <c r="V232" s="108" t="s">
        <v>756</v>
      </c>
      <c r="W232" s="109" t="s">
        <v>1312</v>
      </c>
      <c r="X232" s="110" t="str">
        <f t="shared" si="6"/>
        <v/>
      </c>
      <c r="Y232" s="110" t="str">
        <f t="shared" si="7"/>
        <v/>
      </c>
      <c r="Z232" s="109" t="s">
        <v>797</v>
      </c>
      <c r="AA232" s="109" t="s">
        <v>802</v>
      </c>
      <c r="AB232" s="143" t="s">
        <v>3808</v>
      </c>
      <c r="AC232" s="141"/>
      <c r="AD232" s="113"/>
      <c r="AE232" s="127"/>
      <c r="AF232" s="113"/>
      <c r="AG232" s="114" t="str">
        <f t="array" ref="AG232">XLOOKUP(F232,'CLV2'!A:A,'CLV2'!E:E)</f>
        <v>2.DAIRY</v>
      </c>
      <c r="AH232" s="115" t="str">
        <f t="array" ref="AH232">XLOOKUP(F232,'CLV2'!A:A,'CLV2'!F:F)</f>
        <v>3.DRINKING YOGURT</v>
      </c>
      <c r="AI232" s="115" t="str">
        <f t="shared" si="8"/>
        <v>Pack</v>
      </c>
      <c r="AJ232" s="116">
        <f t="shared" si="9"/>
        <v>1</v>
      </c>
      <c r="AK232" s="117" t="str">
        <f t="array" ref="AK232">XLOOKUP(F232,'GIÁ'!A:A,'GIÁ'!D:D)</f>
        <v>25770.04</v>
      </c>
      <c r="AL232" s="118">
        <f t="shared" si="10"/>
        <v>154620.24</v>
      </c>
      <c r="AM232" s="118">
        <f t="shared" si="11"/>
        <v>0</v>
      </c>
      <c r="AN232" s="119">
        <f t="shared" si="12"/>
        <v>0</v>
      </c>
      <c r="AO232" s="118">
        <f t="shared" si="13"/>
        <v>154620.24</v>
      </c>
      <c r="AP232" s="121">
        <f t="shared" si="14"/>
        <v>0</v>
      </c>
      <c r="AQ232" s="122"/>
      <c r="AR232" s="119"/>
    </row>
    <row r="233" ht="22.5" customHeight="1">
      <c r="A233" s="89">
        <v>46231.0</v>
      </c>
      <c r="B233" s="90">
        <v>0.4166666666666667</v>
      </c>
      <c r="C233" s="91" t="s">
        <v>1358</v>
      </c>
      <c r="D233" s="129" t="str">
        <f t="array" ref="D233">XLOOKUP(C233,'DS ST'!A:A,'DS ST'!B:B)</f>
        <v>LVT</v>
      </c>
      <c r="E233" s="94" t="str">
        <f t="array" ref="E233">XLOOKUP($F233,'GIÁ'!$A:$A,'GIÁ'!$E:$E)</f>
        <v>MÁT</v>
      </c>
      <c r="F233" s="94">
        <v>1101310.0</v>
      </c>
      <c r="G233" s="95" t="s">
        <v>430</v>
      </c>
      <c r="H233" s="95" t="s">
        <v>273</v>
      </c>
      <c r="I233" s="96">
        <v>8.6</v>
      </c>
      <c r="J233" s="96">
        <v>8.38</v>
      </c>
      <c r="K233" s="98">
        <f t="shared" si="4"/>
        <v>0.22</v>
      </c>
      <c r="L233" s="99" t="s">
        <v>3802</v>
      </c>
      <c r="M233" s="100" t="s">
        <v>3810</v>
      </c>
      <c r="N233" s="101" t="s">
        <v>3804</v>
      </c>
      <c r="O233" s="128">
        <v>0.21999999999999886</v>
      </c>
      <c r="P233" s="100"/>
      <c r="Q233" s="103">
        <f t="shared" si="5"/>
        <v>0</v>
      </c>
      <c r="R233" s="104"/>
      <c r="S233" s="105" t="s">
        <v>14</v>
      </c>
      <c r="T233" s="106"/>
      <c r="U233" s="107" t="s">
        <v>3811</v>
      </c>
      <c r="V233" s="108" t="s">
        <v>756</v>
      </c>
      <c r="W233" s="109" t="s">
        <v>505</v>
      </c>
      <c r="X233" s="110" t="str">
        <f t="shared" si="6"/>
        <v>Hao hụt</v>
      </c>
      <c r="Y233" s="110" t="str">
        <f t="shared" si="7"/>
        <v/>
      </c>
      <c r="Z233" s="139" t="str">
        <f t="shared" ref="Z233:Z261" si="33">IF(N(Q233)&lt;=0,"",IF(ISNUMBER(SEARCH("Thiếu kiện",V233)),"Kho đông mát",IF(AND(N(Q233)&gt;0,N(P233)&gt;0,OR(ISNUMBER(SEARCH("Hình KDB",U233)),ISNUMBER(SEARCH("Hình tele",U233)),ISNUMBER(SEARCH("sai code",U233)),ISNUMBER(SEARCH("ST nhận",U233)))),"Kho đông mát",IF(AND(W233="DC giao thiếu",OR(ISNUMBER(SEARCH("Hình KDB",U233)),ISNUMBER(SEARCH("Hình tele",U233)),ISNUMBER(SEARCH("sai code",U233)))),"Kho đông mát",IF(W233="DC giao thiếu","Chưa xác định",IF(AND(W233="DC pick sai",OR(ISNUMBER(SEARCH("Hình KDB",U233)),ISNUMBER(SEARCH("Hình tele",U233)),ISNUMBER(SEARCH("sai code",U233)),ISNUMBER(SEARCH("ST nhận",U233)))),"Kho đông mát",IF(W233="DC pick sai","Chưa xác định",IF(AND(W233="Hao hụt",N(O233)&gt;0,OR(ISNUMBER(SEARCH("Hình KDB",U233)),ISNUMBER(SEARCH("Hình tele",U233)),ISNUMBER(SEARCH("sai code",U233)),ISNUMBER(SEARCH("ST nhận",U233)))),"Kho đông mát",IF(W233="Hao hụt","Chưa xác định",IF(OR(W233="VT giao sai điểm",W233="Không đạt nhiệt độ",W233="TX giao thiếu kiện",W233="Hàng không đạt CL"),"Kho đông mát",IF(W233="Chưa xác định","Chưa xác định",IF(N(P233)&gt;0,"Chưa xác định",""))))))))))))</f>
        <v/>
      </c>
      <c r="AA233" s="109" t="s">
        <v>802</v>
      </c>
      <c r="AB233" s="140"/>
      <c r="AC233" s="141"/>
      <c r="AD233" s="113"/>
      <c r="AE233" s="127"/>
      <c r="AF233" s="113"/>
      <c r="AG233" s="114" t="str">
        <f t="array" ref="AG233">XLOOKUP(F233,'CLV2'!A:A,'CLV2'!E:E)</f>
        <v>2.FRUITS</v>
      </c>
      <c r="AH233" s="115" t="str">
        <f t="array" ref="AH233">XLOOKUP(F233,'CLV2'!A:A,'CLV2'!F:F)</f>
        <v>3.IMPORT FRUITS</v>
      </c>
      <c r="AI233" s="115" t="str">
        <f t="shared" si="8"/>
        <v>KG</v>
      </c>
      <c r="AJ233" s="116">
        <f t="shared" si="9"/>
        <v>0.02558139535</v>
      </c>
      <c r="AK233" s="117" t="str">
        <f t="array" ref="AK233">XLOOKUP(F233,'GIÁ'!A:A,'GIÁ'!D:D)</f>
        <v>241014.36</v>
      </c>
      <c r="AL233" s="118">
        <f t="shared" si="10"/>
        <v>53023.1592</v>
      </c>
      <c r="AM233" s="118">
        <f t="shared" si="11"/>
        <v>53023.1592</v>
      </c>
      <c r="AN233" s="119">
        <f t="shared" si="12"/>
        <v>0</v>
      </c>
      <c r="AO233" s="118">
        <f t="shared" si="13"/>
        <v>0</v>
      </c>
      <c r="AP233" s="121">
        <f t="shared" si="14"/>
        <v>0</v>
      </c>
      <c r="AQ233" s="122"/>
      <c r="AR233" s="119"/>
    </row>
    <row r="234" ht="22.5" customHeight="1">
      <c r="A234" s="89">
        <v>46231.0</v>
      </c>
      <c r="B234" s="90">
        <v>0.4166666666666667</v>
      </c>
      <c r="C234" s="91" t="s">
        <v>1358</v>
      </c>
      <c r="D234" s="129" t="str">
        <f t="array" ref="D234">XLOOKUP(C234,'DS ST'!A:A,'DS ST'!B:B)</f>
        <v>LVT</v>
      </c>
      <c r="E234" s="94" t="str">
        <f t="array" ref="E234">XLOOKUP($F234,'GIÁ'!$A:$A,'GIÁ'!$E:$E)</f>
        <v>MÁT</v>
      </c>
      <c r="F234" s="94">
        <v>11764.0</v>
      </c>
      <c r="G234" s="95" t="s">
        <v>1067</v>
      </c>
      <c r="H234" s="95" t="s">
        <v>75</v>
      </c>
      <c r="I234" s="96">
        <v>1.0</v>
      </c>
      <c r="J234" s="96">
        <v>0.0</v>
      </c>
      <c r="K234" s="98">
        <f t="shared" si="4"/>
        <v>1</v>
      </c>
      <c r="L234" s="99" t="s">
        <v>3802</v>
      </c>
      <c r="M234" s="100" t="s">
        <v>3812</v>
      </c>
      <c r="N234" s="101" t="s">
        <v>3804</v>
      </c>
      <c r="O234" s="128"/>
      <c r="P234" s="100"/>
      <c r="Q234" s="103">
        <f t="shared" si="5"/>
        <v>1</v>
      </c>
      <c r="R234" s="104"/>
      <c r="S234" s="105" t="s">
        <v>14</v>
      </c>
      <c r="T234" s="106"/>
      <c r="U234" s="107" t="s">
        <v>3813</v>
      </c>
      <c r="V234" s="108" t="s">
        <v>756</v>
      </c>
      <c r="W234" s="109" t="s">
        <v>1312</v>
      </c>
      <c r="X234" s="110" t="str">
        <f t="shared" si="6"/>
        <v/>
      </c>
      <c r="Y234" s="110" t="str">
        <f t="shared" si="7"/>
        <v/>
      </c>
      <c r="Z234" s="139" t="str">
        <f t="shared" si="33"/>
        <v>Kho đông mát</v>
      </c>
      <c r="AA234" s="109" t="s">
        <v>802</v>
      </c>
      <c r="AB234" s="140"/>
      <c r="AC234" s="141"/>
      <c r="AD234" s="113"/>
      <c r="AE234" s="127"/>
      <c r="AF234" s="113"/>
      <c r="AG234" s="114" t="str">
        <f t="array" ref="AG234">XLOOKUP(F234,'CLV2'!A:A,'CLV2'!E:E)</f>
        <v>2.FRUITS</v>
      </c>
      <c r="AH234" s="115" t="str">
        <f t="array" ref="AH234">XLOOKUP(F234,'CLV2'!A:A,'CLV2'!F:F)</f>
        <v>3.IMPORT FRUITS</v>
      </c>
      <c r="AI234" s="115" t="str">
        <f t="shared" si="8"/>
        <v>Pack</v>
      </c>
      <c r="AJ234" s="116">
        <f t="shared" si="9"/>
        <v>1</v>
      </c>
      <c r="AK234" s="117" t="str">
        <f t="array" ref="AK234">XLOOKUP(F234,'GIÁ'!A:A,'GIÁ'!D:D)</f>
        <v>74360.00</v>
      </c>
      <c r="AL234" s="118">
        <f t="shared" si="10"/>
        <v>74360</v>
      </c>
      <c r="AM234" s="118">
        <f t="shared" si="11"/>
        <v>0</v>
      </c>
      <c r="AN234" s="119">
        <f t="shared" si="12"/>
        <v>0</v>
      </c>
      <c r="AO234" s="118">
        <f t="shared" si="13"/>
        <v>74360</v>
      </c>
      <c r="AP234" s="121">
        <f t="shared" si="14"/>
        <v>0</v>
      </c>
      <c r="AQ234" s="122"/>
      <c r="AR234" s="119"/>
    </row>
    <row r="235" ht="22.5" customHeight="1">
      <c r="A235" s="89">
        <v>46231.0</v>
      </c>
      <c r="B235" s="90">
        <v>0.4166666666666667</v>
      </c>
      <c r="C235" s="91" t="s">
        <v>1358</v>
      </c>
      <c r="D235" s="129" t="str">
        <f t="array" ref="D235">XLOOKUP(C235,'DS ST'!A:A,'DS ST'!B:B)</f>
        <v>LVT</v>
      </c>
      <c r="E235" s="94" t="str">
        <f t="array" ref="E235">XLOOKUP($F235,'GIÁ'!$A:$A,'GIÁ'!$E:$E)</f>
        <v>MÁT</v>
      </c>
      <c r="F235" s="94">
        <v>8.938512932026E12</v>
      </c>
      <c r="G235" s="95" t="s">
        <v>2963</v>
      </c>
      <c r="H235" s="95" t="s">
        <v>57</v>
      </c>
      <c r="I235" s="96">
        <v>2.0</v>
      </c>
      <c r="J235" s="96">
        <v>0.0</v>
      </c>
      <c r="K235" s="98">
        <f t="shared" si="4"/>
        <v>2</v>
      </c>
      <c r="L235" s="99" t="s">
        <v>3802</v>
      </c>
      <c r="M235" s="100" t="s">
        <v>3812</v>
      </c>
      <c r="N235" s="101" t="s">
        <v>3804</v>
      </c>
      <c r="O235" s="128"/>
      <c r="P235" s="100">
        <v>2.0</v>
      </c>
      <c r="Q235" s="103">
        <f t="shared" si="5"/>
        <v>0</v>
      </c>
      <c r="R235" s="104" t="s">
        <v>3805</v>
      </c>
      <c r="S235" s="105"/>
      <c r="T235" s="106"/>
      <c r="U235" s="107"/>
      <c r="V235" s="108" t="s">
        <v>756</v>
      </c>
      <c r="W235" s="109" t="s">
        <v>1908</v>
      </c>
      <c r="X235" s="110" t="str">
        <f t="shared" si="6"/>
        <v/>
      </c>
      <c r="Y235" s="110" t="str">
        <f t="shared" si="7"/>
        <v>Siêu thị</v>
      </c>
      <c r="Z235" s="139" t="str">
        <f t="shared" si="33"/>
        <v/>
      </c>
      <c r="AA235" s="109" t="s">
        <v>802</v>
      </c>
      <c r="AB235" s="140"/>
      <c r="AC235" s="141"/>
      <c r="AD235" s="113"/>
      <c r="AE235" s="127"/>
      <c r="AF235" s="113"/>
      <c r="AG235" s="114" t="str">
        <f t="array" ref="AG235">XLOOKUP(F235,'CLV2'!A:A,'CLV2'!E:E)</f>
        <v>2.DELICA</v>
      </c>
      <c r="AH235" s="115" t="str">
        <f t="array" ref="AH235">XLOOKUP(F235,'CLV2'!A:A,'CLV2'!F:F)</f>
        <v>3.DESSERTS</v>
      </c>
      <c r="AI235" s="115" t="str">
        <f t="shared" si="8"/>
        <v>Pack</v>
      </c>
      <c r="AJ235" s="116">
        <f t="shared" si="9"/>
        <v>1</v>
      </c>
      <c r="AK235" s="117" t="str">
        <f t="array" ref="AK235">XLOOKUP(F235,'GIÁ'!A:A,'GIÁ'!D:D)</f>
        <v>7595.89</v>
      </c>
      <c r="AL235" s="118">
        <f t="shared" si="10"/>
        <v>15191.78</v>
      </c>
      <c r="AM235" s="118">
        <f t="shared" si="11"/>
        <v>0</v>
      </c>
      <c r="AN235" s="119">
        <f t="shared" si="12"/>
        <v>15191.78</v>
      </c>
      <c r="AO235" s="118">
        <f t="shared" si="13"/>
        <v>0</v>
      </c>
      <c r="AP235" s="121">
        <f t="shared" si="14"/>
        <v>0</v>
      </c>
      <c r="AQ235" s="122"/>
      <c r="AR235" s="119"/>
    </row>
    <row r="236" ht="22.5" customHeight="1">
      <c r="A236" s="89">
        <v>46231.0</v>
      </c>
      <c r="B236" s="90">
        <v>0.4166666666666667</v>
      </c>
      <c r="C236" s="91" t="s">
        <v>1358</v>
      </c>
      <c r="D236" s="129" t="str">
        <f t="array" ref="D236">XLOOKUP(C236,'DS ST'!A:A,'DS ST'!B:B)</f>
        <v>LVT</v>
      </c>
      <c r="E236" s="94" t="str">
        <f t="array" ref="E236">XLOOKUP($F236,'GIÁ'!$A:$A,'GIÁ'!$E:$E)</f>
        <v>MÁT</v>
      </c>
      <c r="F236" s="94">
        <v>8.935360200116E12</v>
      </c>
      <c r="G236" s="95" t="s">
        <v>2095</v>
      </c>
      <c r="H236" s="95" t="s">
        <v>57</v>
      </c>
      <c r="I236" s="96">
        <v>1.0</v>
      </c>
      <c r="J236" s="96">
        <v>0.0</v>
      </c>
      <c r="K236" s="98">
        <f t="shared" si="4"/>
        <v>1</v>
      </c>
      <c r="L236" s="99" t="s">
        <v>3802</v>
      </c>
      <c r="M236" s="100" t="s">
        <v>3812</v>
      </c>
      <c r="N236" s="101" t="s">
        <v>3804</v>
      </c>
      <c r="O236" s="128"/>
      <c r="P236" s="100"/>
      <c r="Q236" s="103">
        <f t="shared" si="5"/>
        <v>1</v>
      </c>
      <c r="R236" s="104"/>
      <c r="S236" s="105" t="s">
        <v>14</v>
      </c>
      <c r="T236" s="106"/>
      <c r="U236" s="107" t="s">
        <v>3814</v>
      </c>
      <c r="V236" s="108" t="s">
        <v>756</v>
      </c>
      <c r="W236" s="109" t="s">
        <v>1312</v>
      </c>
      <c r="X236" s="110" t="str">
        <f t="shared" si="6"/>
        <v/>
      </c>
      <c r="Y236" s="110" t="str">
        <f t="shared" si="7"/>
        <v/>
      </c>
      <c r="Z236" s="139" t="str">
        <f t="shared" si="33"/>
        <v>Kho đông mát</v>
      </c>
      <c r="AA236" s="109" t="s">
        <v>802</v>
      </c>
      <c r="AB236" s="140"/>
      <c r="AC236" s="141"/>
      <c r="AD236" s="113"/>
      <c r="AE236" s="127"/>
      <c r="AF236" s="113"/>
      <c r="AG236" s="114" t="str">
        <f t="array" ref="AG236">XLOOKUP(F236,'CLV2'!A:A,'CLV2'!E:E)</f>
        <v>2.FRUITS</v>
      </c>
      <c r="AH236" s="115" t="str">
        <f t="array" ref="AH236">XLOOKUP(F236,'CLV2'!A:A,'CLV2'!F:F)</f>
        <v>3.IMPORT FRUITS</v>
      </c>
      <c r="AI236" s="115" t="str">
        <f t="shared" si="8"/>
        <v>Pack</v>
      </c>
      <c r="AJ236" s="116">
        <f t="shared" si="9"/>
        <v>1</v>
      </c>
      <c r="AK236" s="117" t="str">
        <f t="array" ref="AK236">XLOOKUP(F236,'GIÁ'!A:A,'GIÁ'!D:D)</f>
        <v>119026.95</v>
      </c>
      <c r="AL236" s="118">
        <f t="shared" si="10"/>
        <v>119026.95</v>
      </c>
      <c r="AM236" s="118">
        <f t="shared" si="11"/>
        <v>0</v>
      </c>
      <c r="AN236" s="119">
        <f t="shared" si="12"/>
        <v>0</v>
      </c>
      <c r="AO236" s="118">
        <f t="shared" si="13"/>
        <v>119026.95</v>
      </c>
      <c r="AP236" s="121">
        <f t="shared" si="14"/>
        <v>0</v>
      </c>
      <c r="AQ236" s="122"/>
      <c r="AR236" s="119"/>
    </row>
    <row r="237" ht="22.5" customHeight="1">
      <c r="A237" s="89">
        <v>46231.0</v>
      </c>
      <c r="B237" s="90">
        <v>0.4166666666666667</v>
      </c>
      <c r="C237" s="91" t="s">
        <v>1358</v>
      </c>
      <c r="D237" s="129" t="str">
        <f t="array" ref="D237">XLOOKUP(C237,'DS ST'!A:A,'DS ST'!B:B)</f>
        <v>LVT</v>
      </c>
      <c r="E237" s="94" t="str">
        <f t="array" ref="E237">XLOOKUP($F237,'GIÁ'!$A:$A,'GIÁ'!$E:$E)</f>
        <v>MÁT</v>
      </c>
      <c r="F237" s="94">
        <v>8.934673605823E12</v>
      </c>
      <c r="G237" s="95" t="s">
        <v>1689</v>
      </c>
      <c r="H237" s="95" t="s">
        <v>57</v>
      </c>
      <c r="I237" s="96">
        <v>96.0</v>
      </c>
      <c r="J237" s="96">
        <v>0.0</v>
      </c>
      <c r="K237" s="98">
        <f t="shared" si="4"/>
        <v>96</v>
      </c>
      <c r="L237" s="99" t="s">
        <v>3802</v>
      </c>
      <c r="M237" s="100" t="s">
        <v>3815</v>
      </c>
      <c r="N237" s="101" t="s">
        <v>3804</v>
      </c>
      <c r="O237" s="128"/>
      <c r="P237" s="100">
        <v>96.0</v>
      </c>
      <c r="Q237" s="103">
        <f t="shared" si="5"/>
        <v>0</v>
      </c>
      <c r="R237" s="104" t="s">
        <v>3816</v>
      </c>
      <c r="S237" s="105"/>
      <c r="T237" s="106"/>
      <c r="U237" s="107"/>
      <c r="V237" s="108" t="s">
        <v>756</v>
      </c>
      <c r="W237" s="109" t="s">
        <v>3817</v>
      </c>
      <c r="X237" s="110" t="str">
        <f t="shared" si="6"/>
        <v/>
      </c>
      <c r="Y237" s="110" t="str">
        <f t="shared" si="7"/>
        <v>Siêu thị</v>
      </c>
      <c r="Z237" s="139" t="str">
        <f t="shared" si="33"/>
        <v/>
      </c>
      <c r="AA237" s="109" t="s">
        <v>802</v>
      </c>
      <c r="AB237" s="140"/>
      <c r="AC237" s="108"/>
      <c r="AD237" s="113"/>
      <c r="AE237" s="127"/>
      <c r="AF237" s="113"/>
      <c r="AG237" s="114" t="str">
        <f t="array" ref="AG237">XLOOKUP(F237,'CLV2'!A:A,'CLV2'!E:E)</f>
        <v>2.DAIRY</v>
      </c>
      <c r="AH237" s="115" t="str">
        <f t="array" ref="AH237">XLOOKUP(F237,'CLV2'!A:A,'CLV2'!F:F)</f>
        <v>3.YOGURT</v>
      </c>
      <c r="AI237" s="115" t="str">
        <f t="shared" si="8"/>
        <v>Pack</v>
      </c>
      <c r="AJ237" s="116">
        <f t="shared" si="9"/>
        <v>1</v>
      </c>
      <c r="AK237" s="117" t="str">
        <f t="array" ref="AK237">XLOOKUP(F237,'GIÁ'!A:A,'GIÁ'!D:D)</f>
        <v>5402.30</v>
      </c>
      <c r="AL237" s="118">
        <f t="shared" si="10"/>
        <v>518620.8</v>
      </c>
      <c r="AM237" s="118">
        <f t="shared" si="11"/>
        <v>0</v>
      </c>
      <c r="AN237" s="119">
        <f t="shared" si="12"/>
        <v>518620.8</v>
      </c>
      <c r="AO237" s="118">
        <f t="shared" si="13"/>
        <v>0</v>
      </c>
      <c r="AP237" s="121">
        <f t="shared" si="14"/>
        <v>0</v>
      </c>
      <c r="AQ237" s="122"/>
      <c r="AR237" s="119"/>
    </row>
    <row r="238" ht="22.5" customHeight="1">
      <c r="A238" s="89">
        <v>46231.0</v>
      </c>
      <c r="B238" s="90">
        <v>0.4166666666666667</v>
      </c>
      <c r="C238" s="91" t="s">
        <v>1358</v>
      </c>
      <c r="D238" s="129" t="str">
        <f t="array" ref="D238">XLOOKUP(C238,'DS ST'!A:A,'DS ST'!B:B)</f>
        <v>LVT</v>
      </c>
      <c r="E238" s="94" t="str">
        <f t="array" ref="E238">XLOOKUP($F238,'GIÁ'!$A:$A,'GIÁ'!$E:$E)</f>
        <v>MÁT</v>
      </c>
      <c r="F238" s="94">
        <v>8.938503131056E12</v>
      </c>
      <c r="G238" s="95" t="s">
        <v>2841</v>
      </c>
      <c r="H238" s="95" t="s">
        <v>57</v>
      </c>
      <c r="I238" s="96">
        <v>4.0</v>
      </c>
      <c r="J238" s="96">
        <v>0.0</v>
      </c>
      <c r="K238" s="98">
        <f t="shared" si="4"/>
        <v>4</v>
      </c>
      <c r="L238" s="99" t="s">
        <v>3802</v>
      </c>
      <c r="M238" s="100" t="s">
        <v>3818</v>
      </c>
      <c r="N238" s="101" t="s">
        <v>3804</v>
      </c>
      <c r="O238" s="128"/>
      <c r="P238" s="100">
        <v>4.0</v>
      </c>
      <c r="Q238" s="103">
        <f t="shared" si="5"/>
        <v>0</v>
      </c>
      <c r="R238" s="104" t="s">
        <v>3805</v>
      </c>
      <c r="S238" s="105"/>
      <c r="T238" s="106"/>
      <c r="U238" s="107"/>
      <c r="V238" s="108" t="s">
        <v>756</v>
      </c>
      <c r="W238" s="109" t="s">
        <v>1908</v>
      </c>
      <c r="X238" s="110" t="str">
        <f t="shared" si="6"/>
        <v/>
      </c>
      <c r="Y238" s="110" t="str">
        <f t="shared" si="7"/>
        <v>Siêu thị</v>
      </c>
      <c r="Z238" s="139" t="str">
        <f t="shared" si="33"/>
        <v/>
      </c>
      <c r="AA238" s="109" t="s">
        <v>802</v>
      </c>
      <c r="AB238" s="140"/>
      <c r="AC238" s="141"/>
      <c r="AD238" s="113"/>
      <c r="AE238" s="127"/>
      <c r="AF238" s="113"/>
      <c r="AG238" s="114" t="str">
        <f t="array" ref="AG238">XLOOKUP(F238,'CLV2'!A:A,'CLV2'!E:E)</f>
        <v>2.DAIRY</v>
      </c>
      <c r="AH238" s="115" t="str">
        <f t="array" ref="AH238">XLOOKUP(F238,'CLV2'!A:A,'CLV2'!F:F)</f>
        <v>3.FRESH MILK</v>
      </c>
      <c r="AI238" s="115" t="str">
        <f t="shared" si="8"/>
        <v>Pack</v>
      </c>
      <c r="AJ238" s="116">
        <f t="shared" si="9"/>
        <v>1</v>
      </c>
      <c r="AK238" s="117" t="str">
        <f t="array" ref="AK238">XLOOKUP(F238,'GIÁ'!A:A,'GIÁ'!D:D)</f>
        <v>9180.00</v>
      </c>
      <c r="AL238" s="118">
        <f t="shared" si="10"/>
        <v>36720</v>
      </c>
      <c r="AM238" s="118">
        <f t="shared" si="11"/>
        <v>0</v>
      </c>
      <c r="AN238" s="119">
        <f t="shared" si="12"/>
        <v>36720</v>
      </c>
      <c r="AO238" s="118">
        <f t="shared" si="13"/>
        <v>0</v>
      </c>
      <c r="AP238" s="121">
        <f t="shared" si="14"/>
        <v>0</v>
      </c>
      <c r="AQ238" s="122"/>
      <c r="AR238" s="119"/>
    </row>
    <row r="239" ht="22.5" customHeight="1">
      <c r="A239" s="89">
        <v>46231.0</v>
      </c>
      <c r="B239" s="90">
        <v>0.4166666666666667</v>
      </c>
      <c r="C239" s="91" t="s">
        <v>1358</v>
      </c>
      <c r="D239" s="129" t="str">
        <f t="array" ref="D239">XLOOKUP(C239,'DS ST'!A:A,'DS ST'!B:B)</f>
        <v>LVT</v>
      </c>
      <c r="E239" s="94" t="str">
        <f t="array" ref="E239">XLOOKUP($F239,'GIÁ'!$A:$A,'GIÁ'!$E:$E)</f>
        <v>MÁT</v>
      </c>
      <c r="F239" s="94">
        <v>8.938503131728E12</v>
      </c>
      <c r="G239" s="95" t="s">
        <v>2852</v>
      </c>
      <c r="H239" s="95" t="s">
        <v>57</v>
      </c>
      <c r="I239" s="96">
        <v>6.0</v>
      </c>
      <c r="J239" s="96">
        <v>0.0</v>
      </c>
      <c r="K239" s="98">
        <f t="shared" si="4"/>
        <v>6</v>
      </c>
      <c r="L239" s="99" t="s">
        <v>3802</v>
      </c>
      <c r="M239" s="100" t="s">
        <v>3818</v>
      </c>
      <c r="N239" s="101" t="s">
        <v>3804</v>
      </c>
      <c r="O239" s="128"/>
      <c r="P239" s="100">
        <v>6.0</v>
      </c>
      <c r="Q239" s="103">
        <f t="shared" si="5"/>
        <v>0</v>
      </c>
      <c r="R239" s="104" t="s">
        <v>3805</v>
      </c>
      <c r="S239" s="105"/>
      <c r="T239" s="106"/>
      <c r="U239" s="107"/>
      <c r="V239" s="108" t="s">
        <v>756</v>
      </c>
      <c r="W239" s="109" t="s">
        <v>1908</v>
      </c>
      <c r="X239" s="110" t="str">
        <f t="shared" si="6"/>
        <v/>
      </c>
      <c r="Y239" s="110" t="str">
        <f t="shared" si="7"/>
        <v>Siêu thị</v>
      </c>
      <c r="Z239" s="139" t="str">
        <f t="shared" si="33"/>
        <v/>
      </c>
      <c r="AA239" s="109" t="s">
        <v>802</v>
      </c>
      <c r="AB239" s="140"/>
      <c r="AC239" s="141"/>
      <c r="AD239" s="113"/>
      <c r="AE239" s="127"/>
      <c r="AF239" s="113"/>
      <c r="AG239" s="114" t="str">
        <f t="array" ref="AG239">XLOOKUP(F239,'CLV2'!A:A,'CLV2'!E:E)</f>
        <v>2.DAIRY</v>
      </c>
      <c r="AH239" s="115" t="str">
        <f t="array" ref="AH239">XLOOKUP(F239,'CLV2'!A:A,'CLV2'!F:F)</f>
        <v>3.FRESH MILK</v>
      </c>
      <c r="AI239" s="115" t="str">
        <f t="shared" si="8"/>
        <v>Pack</v>
      </c>
      <c r="AJ239" s="116">
        <f t="shared" si="9"/>
        <v>1</v>
      </c>
      <c r="AK239" s="117" t="str">
        <f t="array" ref="AK239">XLOOKUP(F239,'GIÁ'!A:A,'GIÁ'!D:D)</f>
        <v>9180.00</v>
      </c>
      <c r="AL239" s="118">
        <f t="shared" si="10"/>
        <v>55080</v>
      </c>
      <c r="AM239" s="118">
        <f t="shared" si="11"/>
        <v>0</v>
      </c>
      <c r="AN239" s="119">
        <f t="shared" si="12"/>
        <v>55080</v>
      </c>
      <c r="AO239" s="118">
        <f t="shared" si="13"/>
        <v>0</v>
      </c>
      <c r="AP239" s="121">
        <f t="shared" si="14"/>
        <v>0</v>
      </c>
      <c r="AQ239" s="122"/>
      <c r="AR239" s="119"/>
    </row>
    <row r="240" ht="22.5" customHeight="1">
      <c r="A240" s="89">
        <v>46231.0</v>
      </c>
      <c r="B240" s="90">
        <v>0.4166666666666667</v>
      </c>
      <c r="C240" s="91" t="s">
        <v>1358</v>
      </c>
      <c r="D240" s="129" t="str">
        <f t="array" ref="D240">XLOOKUP(C240,'DS ST'!A:A,'DS ST'!B:B)</f>
        <v>LVT</v>
      </c>
      <c r="E240" s="94" t="str">
        <f t="array" ref="E240">XLOOKUP($F240,'GIÁ'!$A:$A,'GIÁ'!$E:$E)</f>
        <v>MÁT</v>
      </c>
      <c r="F240" s="94">
        <v>8.938562884061E12</v>
      </c>
      <c r="G240" s="95" t="s">
        <v>3214</v>
      </c>
      <c r="H240" s="95" t="s">
        <v>1145</v>
      </c>
      <c r="I240" s="96">
        <v>1.0</v>
      </c>
      <c r="J240" s="96">
        <v>0.0</v>
      </c>
      <c r="K240" s="98">
        <f t="shared" si="4"/>
        <v>1</v>
      </c>
      <c r="L240" s="99" t="s">
        <v>3802</v>
      </c>
      <c r="M240" s="100" t="s">
        <v>3818</v>
      </c>
      <c r="N240" s="101" t="s">
        <v>3804</v>
      </c>
      <c r="O240" s="128"/>
      <c r="P240" s="100">
        <v>1.0</v>
      </c>
      <c r="Q240" s="103">
        <f t="shared" si="5"/>
        <v>0</v>
      </c>
      <c r="R240" s="104" t="s">
        <v>3805</v>
      </c>
      <c r="S240" s="105"/>
      <c r="T240" s="106"/>
      <c r="U240" s="107"/>
      <c r="V240" s="108" t="s">
        <v>756</v>
      </c>
      <c r="W240" s="109" t="s">
        <v>1908</v>
      </c>
      <c r="X240" s="110" t="str">
        <f t="shared" si="6"/>
        <v/>
      </c>
      <c r="Y240" s="110" t="str">
        <f t="shared" si="7"/>
        <v>Siêu thị</v>
      </c>
      <c r="Z240" s="139" t="str">
        <f t="shared" si="33"/>
        <v/>
      </c>
      <c r="AA240" s="109" t="s">
        <v>802</v>
      </c>
      <c r="AB240" s="140"/>
      <c r="AC240" s="141"/>
      <c r="AD240" s="113"/>
      <c r="AE240" s="127"/>
      <c r="AF240" s="113"/>
      <c r="AG240" s="114" t="str">
        <f t="array" ref="AG240">XLOOKUP(F240,'CLV2'!A:A,'CLV2'!E:E)</f>
        <v>2.DELICA</v>
      </c>
      <c r="AH240" s="115" t="str">
        <f t="array" ref="AH240">XLOOKUP(F240,'CLV2'!A:A,'CLV2'!F:F)</f>
        <v>3.DRINKS</v>
      </c>
      <c r="AI240" s="115" t="str">
        <f t="shared" si="8"/>
        <v>Pack</v>
      </c>
      <c r="AJ240" s="116">
        <f t="shared" si="9"/>
        <v>1</v>
      </c>
      <c r="AK240" s="117" t="str">
        <f t="array" ref="AK240">XLOOKUP(F240,'GIÁ'!A:A,'GIÁ'!D:D)</f>
        <v>8772.19</v>
      </c>
      <c r="AL240" s="118">
        <f t="shared" si="10"/>
        <v>8772.19</v>
      </c>
      <c r="AM240" s="118">
        <f t="shared" si="11"/>
        <v>0</v>
      </c>
      <c r="AN240" s="119">
        <f t="shared" si="12"/>
        <v>8772.19</v>
      </c>
      <c r="AO240" s="118">
        <f t="shared" si="13"/>
        <v>0</v>
      </c>
      <c r="AP240" s="121">
        <f t="shared" si="14"/>
        <v>0</v>
      </c>
      <c r="AQ240" s="122"/>
      <c r="AR240" s="119"/>
    </row>
    <row r="241" ht="22.5" customHeight="1">
      <c r="A241" s="89">
        <v>46231.0</v>
      </c>
      <c r="B241" s="90">
        <v>0.4166666666666667</v>
      </c>
      <c r="C241" s="91" t="s">
        <v>1358</v>
      </c>
      <c r="D241" s="129" t="str">
        <f t="array" ref="D241">XLOOKUP(C241,'DS ST'!A:A,'DS ST'!B:B)</f>
        <v>LVT</v>
      </c>
      <c r="E241" s="94" t="str">
        <f t="array" ref="E241">XLOOKUP($F241,'GIÁ'!$A:$A,'GIÁ'!$E:$E)</f>
        <v>MÁT</v>
      </c>
      <c r="F241" s="94">
        <v>8.938562884191E12</v>
      </c>
      <c r="G241" s="95" t="s">
        <v>3218</v>
      </c>
      <c r="H241" s="95" t="s">
        <v>57</v>
      </c>
      <c r="I241" s="96">
        <v>3.0</v>
      </c>
      <c r="J241" s="96">
        <v>0.0</v>
      </c>
      <c r="K241" s="98">
        <f t="shared" si="4"/>
        <v>3</v>
      </c>
      <c r="L241" s="99" t="s">
        <v>3802</v>
      </c>
      <c r="M241" s="100" t="s">
        <v>3818</v>
      </c>
      <c r="N241" s="101" t="s">
        <v>3804</v>
      </c>
      <c r="O241" s="128"/>
      <c r="P241" s="100">
        <v>3.0</v>
      </c>
      <c r="Q241" s="103">
        <f t="shared" si="5"/>
        <v>0</v>
      </c>
      <c r="R241" s="104" t="s">
        <v>3805</v>
      </c>
      <c r="S241" s="105"/>
      <c r="T241" s="106"/>
      <c r="U241" s="107"/>
      <c r="V241" s="108" t="s">
        <v>756</v>
      </c>
      <c r="W241" s="109" t="s">
        <v>1908</v>
      </c>
      <c r="X241" s="110" t="str">
        <f t="shared" si="6"/>
        <v/>
      </c>
      <c r="Y241" s="110" t="str">
        <f t="shared" si="7"/>
        <v>Siêu thị</v>
      </c>
      <c r="Z241" s="139" t="str">
        <f t="shared" si="33"/>
        <v/>
      </c>
      <c r="AA241" s="109" t="s">
        <v>802</v>
      </c>
      <c r="AB241" s="140"/>
      <c r="AC241" s="141"/>
      <c r="AD241" s="113"/>
      <c r="AE241" s="127"/>
      <c r="AF241" s="113"/>
      <c r="AG241" s="114" t="str">
        <f t="array" ref="AG241">XLOOKUP(F241,'CLV2'!A:A,'CLV2'!E:E)</f>
        <v>2.DELICA</v>
      </c>
      <c r="AH241" s="115" t="str">
        <f t="array" ref="AH241">XLOOKUP(F241,'CLV2'!A:A,'CLV2'!F:F)</f>
        <v>3.DESSERTS</v>
      </c>
      <c r="AI241" s="115" t="str">
        <f t="shared" si="8"/>
        <v>Pack</v>
      </c>
      <c r="AJ241" s="116">
        <f t="shared" si="9"/>
        <v>1</v>
      </c>
      <c r="AK241" s="117" t="str">
        <f t="array" ref="AK241">XLOOKUP(F241,'GIÁ'!A:A,'GIÁ'!D:D)</f>
        <v>22288.67</v>
      </c>
      <c r="AL241" s="118">
        <f t="shared" si="10"/>
        <v>66866.01</v>
      </c>
      <c r="AM241" s="118">
        <f t="shared" si="11"/>
        <v>0</v>
      </c>
      <c r="AN241" s="119">
        <f t="shared" si="12"/>
        <v>66866.01</v>
      </c>
      <c r="AO241" s="118">
        <f t="shared" si="13"/>
        <v>0</v>
      </c>
      <c r="AP241" s="121">
        <f t="shared" si="14"/>
        <v>0</v>
      </c>
      <c r="AQ241" s="122"/>
      <c r="AR241" s="119"/>
    </row>
    <row r="242" ht="22.5" customHeight="1">
      <c r="A242" s="89">
        <v>46231.0</v>
      </c>
      <c r="B242" s="90">
        <v>0.4166666666666667</v>
      </c>
      <c r="C242" s="91" t="s">
        <v>1358</v>
      </c>
      <c r="D242" s="129" t="str">
        <f t="array" ref="D242">XLOOKUP(C242,'DS ST'!A:A,'DS ST'!B:B)</f>
        <v>LVT</v>
      </c>
      <c r="E242" s="94" t="str">
        <f t="array" ref="E242">XLOOKUP($F242,'GIÁ'!$A:$A,'GIÁ'!$E:$E)</f>
        <v>MÁT</v>
      </c>
      <c r="F242" s="94">
        <v>8.938562884405E12</v>
      </c>
      <c r="G242" s="95" t="s">
        <v>3229</v>
      </c>
      <c r="H242" s="95" t="s">
        <v>57</v>
      </c>
      <c r="I242" s="96">
        <v>4.0</v>
      </c>
      <c r="J242" s="96">
        <v>0.0</v>
      </c>
      <c r="K242" s="98">
        <f t="shared" si="4"/>
        <v>4</v>
      </c>
      <c r="L242" s="99" t="s">
        <v>3802</v>
      </c>
      <c r="M242" s="100" t="s">
        <v>3818</v>
      </c>
      <c r="N242" s="101" t="s">
        <v>3804</v>
      </c>
      <c r="O242" s="128"/>
      <c r="P242" s="100">
        <v>4.0</v>
      </c>
      <c r="Q242" s="103">
        <f t="shared" si="5"/>
        <v>0</v>
      </c>
      <c r="R242" s="104" t="s">
        <v>3805</v>
      </c>
      <c r="S242" s="105"/>
      <c r="T242" s="106"/>
      <c r="U242" s="107"/>
      <c r="V242" s="108" t="s">
        <v>756</v>
      </c>
      <c r="W242" s="109" t="s">
        <v>1908</v>
      </c>
      <c r="X242" s="110" t="str">
        <f t="shared" si="6"/>
        <v/>
      </c>
      <c r="Y242" s="110" t="str">
        <f t="shared" si="7"/>
        <v>Siêu thị</v>
      </c>
      <c r="Z242" s="139" t="str">
        <f t="shared" si="33"/>
        <v/>
      </c>
      <c r="AA242" s="109" t="s">
        <v>802</v>
      </c>
      <c r="AB242" s="140"/>
      <c r="AC242" s="141"/>
      <c r="AD242" s="113"/>
      <c r="AE242" s="127"/>
      <c r="AF242" s="113"/>
      <c r="AG242" s="114" t="str">
        <f t="array" ref="AG242">XLOOKUP(F242,'CLV2'!A:A,'CLV2'!E:E)</f>
        <v>2.DELICA</v>
      </c>
      <c r="AH242" s="115" t="str">
        <f t="array" ref="AH242">XLOOKUP(F242,'CLV2'!A:A,'CLV2'!F:F)</f>
        <v>3.DESSERTS</v>
      </c>
      <c r="AI242" s="115" t="str">
        <f t="shared" si="8"/>
        <v>Pack</v>
      </c>
      <c r="AJ242" s="116">
        <f t="shared" si="9"/>
        <v>1</v>
      </c>
      <c r="AK242" s="117" t="str">
        <f t="array" ref="AK242">XLOOKUP(F242,'GIÁ'!A:A,'GIÁ'!D:D)</f>
        <v>9500.00</v>
      </c>
      <c r="AL242" s="118">
        <f t="shared" si="10"/>
        <v>38000</v>
      </c>
      <c r="AM242" s="118">
        <f t="shared" si="11"/>
        <v>0</v>
      </c>
      <c r="AN242" s="119">
        <f t="shared" si="12"/>
        <v>38000</v>
      </c>
      <c r="AO242" s="118">
        <f t="shared" si="13"/>
        <v>0</v>
      </c>
      <c r="AP242" s="121">
        <f t="shared" si="14"/>
        <v>0</v>
      </c>
      <c r="AQ242" s="122"/>
      <c r="AR242" s="119"/>
    </row>
    <row r="243" ht="22.5" customHeight="1">
      <c r="A243" s="89">
        <v>46231.0</v>
      </c>
      <c r="B243" s="90">
        <v>0.4166666666666667</v>
      </c>
      <c r="C243" s="91" t="s">
        <v>1358</v>
      </c>
      <c r="D243" s="129" t="str">
        <f t="array" ref="D243">XLOOKUP(C243,'DS ST'!A:A,'DS ST'!B:B)</f>
        <v>LVT</v>
      </c>
      <c r="E243" s="94" t="str">
        <f t="array" ref="E243">XLOOKUP($F243,'GIÁ'!$A:$A,'GIÁ'!$E:$E)</f>
        <v>MÁT</v>
      </c>
      <c r="F243" s="94">
        <v>8.938562884368E12</v>
      </c>
      <c r="G243" s="95" t="s">
        <v>3222</v>
      </c>
      <c r="H243" s="95" t="s">
        <v>57</v>
      </c>
      <c r="I243" s="96">
        <v>1.0</v>
      </c>
      <c r="J243" s="96">
        <v>0.0</v>
      </c>
      <c r="K243" s="98">
        <f t="shared" si="4"/>
        <v>1</v>
      </c>
      <c r="L243" s="99" t="s">
        <v>3802</v>
      </c>
      <c r="M243" s="100" t="s">
        <v>3818</v>
      </c>
      <c r="N243" s="101" t="s">
        <v>3804</v>
      </c>
      <c r="O243" s="128"/>
      <c r="P243" s="100">
        <v>1.0</v>
      </c>
      <c r="Q243" s="103">
        <f t="shared" si="5"/>
        <v>0</v>
      </c>
      <c r="R243" s="104" t="s">
        <v>3805</v>
      </c>
      <c r="S243" s="105"/>
      <c r="T243" s="106"/>
      <c r="U243" s="107"/>
      <c r="V243" s="108" t="s">
        <v>756</v>
      </c>
      <c r="W243" s="109" t="s">
        <v>1908</v>
      </c>
      <c r="X243" s="110" t="str">
        <f t="shared" si="6"/>
        <v/>
      </c>
      <c r="Y243" s="110" t="str">
        <f t="shared" si="7"/>
        <v>Siêu thị</v>
      </c>
      <c r="Z243" s="139" t="str">
        <f t="shared" si="33"/>
        <v/>
      </c>
      <c r="AA243" s="109" t="s">
        <v>802</v>
      </c>
      <c r="AB243" s="140"/>
      <c r="AC243" s="108"/>
      <c r="AD243" s="113"/>
      <c r="AE243" s="127"/>
      <c r="AF243" s="113"/>
      <c r="AG243" s="114" t="str">
        <f t="array" ref="AG243">XLOOKUP(F243,'CLV2'!A:A,'CLV2'!E:E)</f>
        <v>2.BAKERY</v>
      </c>
      <c r="AH243" s="115" t="str">
        <f t="array" ref="AH243">XLOOKUP(F243,'CLV2'!A:A,'CLV2'!F:F)</f>
        <v>3.CAKES</v>
      </c>
      <c r="AI243" s="115" t="str">
        <f t="shared" si="8"/>
        <v>Pack</v>
      </c>
      <c r="AJ243" s="116">
        <f t="shared" si="9"/>
        <v>1</v>
      </c>
      <c r="AK243" s="117" t="str">
        <f t="array" ref="AK243">XLOOKUP(F243,'GIÁ'!A:A,'GIÁ'!D:D)</f>
        <v>14500.00</v>
      </c>
      <c r="AL243" s="118">
        <f t="shared" si="10"/>
        <v>14500</v>
      </c>
      <c r="AM243" s="118">
        <f t="shared" si="11"/>
        <v>0</v>
      </c>
      <c r="AN243" s="119">
        <f t="shared" si="12"/>
        <v>14500</v>
      </c>
      <c r="AO243" s="118">
        <f t="shared" si="13"/>
        <v>0</v>
      </c>
      <c r="AP243" s="121">
        <f t="shared" si="14"/>
        <v>0</v>
      </c>
      <c r="AQ243" s="122"/>
      <c r="AR243" s="119"/>
    </row>
    <row r="244" ht="22.5" customHeight="1">
      <c r="A244" s="89">
        <v>46231.0</v>
      </c>
      <c r="B244" s="90">
        <v>0.4166666666666667</v>
      </c>
      <c r="C244" s="91" t="s">
        <v>1358</v>
      </c>
      <c r="D244" s="129" t="str">
        <f t="array" ref="D244">XLOOKUP(C244,'DS ST'!A:A,'DS ST'!B:B)</f>
        <v>LVT</v>
      </c>
      <c r="E244" s="94" t="str">
        <f t="array" ref="E244">XLOOKUP($F244,'GIÁ'!$A:$A,'GIÁ'!$E:$E)</f>
        <v>MÁT</v>
      </c>
      <c r="F244" s="94">
        <v>8.850329183715E12</v>
      </c>
      <c r="G244" s="95" t="s">
        <v>1456</v>
      </c>
      <c r="H244" s="95" t="s">
        <v>57</v>
      </c>
      <c r="I244" s="96">
        <v>8.0</v>
      </c>
      <c r="J244" s="96">
        <v>0.0</v>
      </c>
      <c r="K244" s="98">
        <f t="shared" si="4"/>
        <v>8</v>
      </c>
      <c r="L244" s="99" t="s">
        <v>3802</v>
      </c>
      <c r="M244" s="100" t="s">
        <v>3819</v>
      </c>
      <c r="N244" s="101" t="s">
        <v>3804</v>
      </c>
      <c r="O244" s="128"/>
      <c r="P244" s="100">
        <v>8.0</v>
      </c>
      <c r="Q244" s="103">
        <f t="shared" si="5"/>
        <v>0</v>
      </c>
      <c r="R244" s="104" t="s">
        <v>3805</v>
      </c>
      <c r="S244" s="105"/>
      <c r="T244" s="106"/>
      <c r="U244" s="107"/>
      <c r="V244" s="108" t="s">
        <v>756</v>
      </c>
      <c r="W244" s="109" t="s">
        <v>1908</v>
      </c>
      <c r="X244" s="110" t="str">
        <f t="shared" si="6"/>
        <v/>
      </c>
      <c r="Y244" s="110" t="str">
        <f t="shared" si="7"/>
        <v>Siêu thị</v>
      </c>
      <c r="Z244" s="139" t="str">
        <f t="shared" si="33"/>
        <v/>
      </c>
      <c r="AA244" s="109" t="s">
        <v>802</v>
      </c>
      <c r="AB244" s="140"/>
      <c r="AC244" s="141"/>
      <c r="AD244" s="113"/>
      <c r="AE244" s="127"/>
      <c r="AF244" s="113"/>
      <c r="AG244" s="114" t="str">
        <f t="array" ref="AG244">XLOOKUP(F244,'CLV2'!A:A,'CLV2'!E:E)</f>
        <v>2.DAIRY</v>
      </c>
      <c r="AH244" s="115" t="str">
        <f t="array" ref="AH244">XLOOKUP(F244,'CLV2'!A:A,'CLV2'!F:F)</f>
        <v>3.FRESH MILK</v>
      </c>
      <c r="AI244" s="115" t="str">
        <f t="shared" si="8"/>
        <v>Pack</v>
      </c>
      <c r="AJ244" s="116">
        <f t="shared" si="9"/>
        <v>1</v>
      </c>
      <c r="AK244" s="117" t="str">
        <f t="array" ref="AK244">XLOOKUP(F244,'GIÁ'!A:A,'GIÁ'!D:D)</f>
        <v>55260.51</v>
      </c>
      <c r="AL244" s="118">
        <f t="shared" si="10"/>
        <v>442084.08</v>
      </c>
      <c r="AM244" s="118">
        <f t="shared" si="11"/>
        <v>0</v>
      </c>
      <c r="AN244" s="119">
        <f t="shared" si="12"/>
        <v>442084.08</v>
      </c>
      <c r="AO244" s="118">
        <f t="shared" si="13"/>
        <v>0</v>
      </c>
      <c r="AP244" s="121">
        <f t="shared" si="14"/>
        <v>0</v>
      </c>
      <c r="AQ244" s="122"/>
      <c r="AR244" s="119"/>
    </row>
    <row r="245" ht="22.5" customHeight="1">
      <c r="A245" s="89">
        <v>46231.0</v>
      </c>
      <c r="B245" s="90">
        <v>0.4166666666666667</v>
      </c>
      <c r="C245" s="91" t="s">
        <v>1358</v>
      </c>
      <c r="D245" s="129" t="str">
        <f t="array" ref="D245">XLOOKUP(C245,'DS ST'!A:A,'DS ST'!B:B)</f>
        <v>LVT</v>
      </c>
      <c r="E245" s="94" t="str">
        <f t="array" ref="E245">XLOOKUP($F245,'GIÁ'!$A:$A,'GIÁ'!$E:$E)</f>
        <v>MÁT</v>
      </c>
      <c r="F245" s="94">
        <v>8.938511301618E12</v>
      </c>
      <c r="G245" s="95" t="s">
        <v>2955</v>
      </c>
      <c r="H245" s="95" t="s">
        <v>1145</v>
      </c>
      <c r="I245" s="96">
        <v>3.0</v>
      </c>
      <c r="J245" s="96">
        <v>0.0</v>
      </c>
      <c r="K245" s="98">
        <f t="shared" si="4"/>
        <v>3</v>
      </c>
      <c r="L245" s="99" t="s">
        <v>3802</v>
      </c>
      <c r="M245" s="100" t="s">
        <v>3819</v>
      </c>
      <c r="N245" s="101" t="s">
        <v>3804</v>
      </c>
      <c r="O245" s="128"/>
      <c r="P245" s="145">
        <v>3.0</v>
      </c>
      <c r="Q245" s="103">
        <f t="shared" si="5"/>
        <v>0</v>
      </c>
      <c r="R245" s="104" t="s">
        <v>3805</v>
      </c>
      <c r="S245" s="105"/>
      <c r="T245" s="106"/>
      <c r="U245" s="107"/>
      <c r="V245" s="108" t="s">
        <v>756</v>
      </c>
      <c r="W245" s="109" t="s">
        <v>1908</v>
      </c>
      <c r="X245" s="110" t="str">
        <f t="shared" si="6"/>
        <v/>
      </c>
      <c r="Y245" s="110" t="str">
        <f t="shared" si="7"/>
        <v>Siêu thị</v>
      </c>
      <c r="Z245" s="139" t="str">
        <f t="shared" si="33"/>
        <v/>
      </c>
      <c r="AA245" s="109" t="s">
        <v>802</v>
      </c>
      <c r="AB245" s="140"/>
      <c r="AC245" s="141"/>
      <c r="AD245" s="113"/>
      <c r="AE245" s="127"/>
      <c r="AF245" s="113"/>
      <c r="AG245" s="114" t="str">
        <f t="array" ref="AG245">XLOOKUP(F245,'CLV2'!A:A,'CLV2'!E:E)</f>
        <v>2.DELICA</v>
      </c>
      <c r="AH245" s="115" t="str">
        <f t="array" ref="AH245">XLOOKUP(F245,'CLV2'!A:A,'CLV2'!F:F)</f>
        <v>3.DRINKS</v>
      </c>
      <c r="AI245" s="115" t="str">
        <f t="shared" si="8"/>
        <v>Pack</v>
      </c>
      <c r="AJ245" s="116">
        <f t="shared" si="9"/>
        <v>1</v>
      </c>
      <c r="AK245" s="117" t="str">
        <f t="array" ref="AK245">XLOOKUP(F245,'GIÁ'!A:A,'GIÁ'!D:D)</f>
        <v>11687.57</v>
      </c>
      <c r="AL245" s="118">
        <f t="shared" si="10"/>
        <v>35062.71</v>
      </c>
      <c r="AM245" s="118">
        <f t="shared" si="11"/>
        <v>0</v>
      </c>
      <c r="AN245" s="119">
        <f t="shared" si="12"/>
        <v>35062.71</v>
      </c>
      <c r="AO245" s="118">
        <f t="shared" si="13"/>
        <v>0</v>
      </c>
      <c r="AP245" s="121">
        <f t="shared" si="14"/>
        <v>0</v>
      </c>
      <c r="AQ245" s="122"/>
      <c r="AR245" s="119"/>
    </row>
    <row r="246" ht="22.5" customHeight="1">
      <c r="A246" s="89">
        <v>46231.0</v>
      </c>
      <c r="B246" s="90">
        <v>0.4666666666666667</v>
      </c>
      <c r="C246" s="91" t="s">
        <v>961</v>
      </c>
      <c r="D246" s="129" t="str">
        <f t="array" ref="D246">XLOOKUP(C246,'DS ST'!A:A,'DS ST'!B:B)</f>
        <v>A201</v>
      </c>
      <c r="E246" s="94" t="str">
        <f t="array" ref="E246">XLOOKUP($F246,'GIÁ'!$A:$A,'GIÁ'!$E:$E)</f>
        <v>MÁT</v>
      </c>
      <c r="F246" s="94">
        <v>8.936076271957E12</v>
      </c>
      <c r="G246" s="95" t="s">
        <v>2295</v>
      </c>
      <c r="H246" s="95" t="s">
        <v>75</v>
      </c>
      <c r="I246" s="96">
        <v>1.0</v>
      </c>
      <c r="J246" s="96">
        <v>0.0</v>
      </c>
      <c r="K246" s="98">
        <f t="shared" si="4"/>
        <v>1</v>
      </c>
      <c r="L246" s="99" t="s">
        <v>3820</v>
      </c>
      <c r="M246" s="100" t="s">
        <v>3821</v>
      </c>
      <c r="N246" s="101" t="s">
        <v>3822</v>
      </c>
      <c r="O246" s="128"/>
      <c r="P246" s="100">
        <v>1.0</v>
      </c>
      <c r="Q246" s="103">
        <f t="shared" si="5"/>
        <v>0</v>
      </c>
      <c r="R246" s="104" t="s">
        <v>3823</v>
      </c>
      <c r="S246" s="105"/>
      <c r="T246" s="106"/>
      <c r="U246" s="107"/>
      <c r="V246" s="108" t="s">
        <v>756</v>
      </c>
      <c r="W246" s="109" t="s">
        <v>1908</v>
      </c>
      <c r="X246" s="110" t="str">
        <f t="shared" si="6"/>
        <v/>
      </c>
      <c r="Y246" s="110" t="str">
        <f t="shared" si="7"/>
        <v>Siêu thị</v>
      </c>
      <c r="Z246" s="139" t="str">
        <f t="shared" si="33"/>
        <v/>
      </c>
      <c r="AA246" s="109" t="s">
        <v>802</v>
      </c>
      <c r="AB246" s="140"/>
      <c r="AC246" s="141"/>
      <c r="AD246" s="113"/>
      <c r="AE246" s="127"/>
      <c r="AF246" s="113"/>
      <c r="AG246" s="114" t="str">
        <f t="array" ref="AG246">XLOOKUP(F246,'CLV2'!A:A,'CLV2'!E:E)</f>
        <v>2.BAKERY</v>
      </c>
      <c r="AH246" s="115" t="str">
        <f t="array" ref="AH246">XLOOKUP(F246,'CLV2'!A:A,'CLV2'!F:F)</f>
        <v>3.CAKES</v>
      </c>
      <c r="AI246" s="115" t="str">
        <f t="shared" si="8"/>
        <v>Pack</v>
      </c>
      <c r="AJ246" s="116">
        <f t="shared" si="9"/>
        <v>1</v>
      </c>
      <c r="AK246" s="117" t="str">
        <f t="array" ref="AK246">XLOOKUP(F246,'GIÁ'!A:A,'GIÁ'!D:D)</f>
        <v>8898.99</v>
      </c>
      <c r="AL246" s="118">
        <f t="shared" si="10"/>
        <v>8898.99</v>
      </c>
      <c r="AM246" s="118">
        <f t="shared" si="11"/>
        <v>0</v>
      </c>
      <c r="AN246" s="119">
        <f t="shared" si="12"/>
        <v>8898.99</v>
      </c>
      <c r="AO246" s="118">
        <f t="shared" si="13"/>
        <v>0</v>
      </c>
      <c r="AP246" s="121">
        <f t="shared" si="14"/>
        <v>0</v>
      </c>
      <c r="AQ246" s="122"/>
      <c r="AR246" s="119"/>
    </row>
    <row r="247" ht="22.5" customHeight="1">
      <c r="A247" s="89">
        <v>46231.0</v>
      </c>
      <c r="B247" s="90">
        <v>0.4666666666666667</v>
      </c>
      <c r="C247" s="91" t="s">
        <v>961</v>
      </c>
      <c r="D247" s="129" t="str">
        <f t="array" ref="D247">XLOOKUP(C247,'DS ST'!A:A,'DS ST'!B:B)</f>
        <v>A201</v>
      </c>
      <c r="E247" s="94" t="str">
        <f t="array" ref="E247">XLOOKUP($F247,'GIÁ'!$A:$A,'GIÁ'!$E:$E)</f>
        <v>MÁT</v>
      </c>
      <c r="F247" s="94">
        <v>11244.0</v>
      </c>
      <c r="G247" s="95" t="s">
        <v>719</v>
      </c>
      <c r="H247" s="95" t="s">
        <v>93</v>
      </c>
      <c r="I247" s="96">
        <v>1.0</v>
      </c>
      <c r="J247" s="96">
        <v>0.0</v>
      </c>
      <c r="K247" s="98">
        <f t="shared" si="4"/>
        <v>1</v>
      </c>
      <c r="L247" s="99" t="s">
        <v>3820</v>
      </c>
      <c r="M247" s="100" t="s">
        <v>3821</v>
      </c>
      <c r="N247" s="101" t="s">
        <v>3822</v>
      </c>
      <c r="O247" s="128"/>
      <c r="P247" s="100">
        <v>1.0</v>
      </c>
      <c r="Q247" s="103">
        <f t="shared" si="5"/>
        <v>0</v>
      </c>
      <c r="R247" s="104" t="s">
        <v>3824</v>
      </c>
      <c r="S247" s="105"/>
      <c r="T247" s="106"/>
      <c r="U247" s="107"/>
      <c r="V247" s="108" t="s">
        <v>756</v>
      </c>
      <c r="W247" s="109" t="s">
        <v>1908</v>
      </c>
      <c r="X247" s="110" t="str">
        <f t="shared" si="6"/>
        <v/>
      </c>
      <c r="Y247" s="110" t="str">
        <f t="shared" si="7"/>
        <v>Siêu thị</v>
      </c>
      <c r="Z247" s="139" t="str">
        <f t="shared" si="33"/>
        <v/>
      </c>
      <c r="AA247" s="109" t="s">
        <v>802</v>
      </c>
      <c r="AB247" s="140"/>
      <c r="AC247" s="141"/>
      <c r="AD247" s="113"/>
      <c r="AE247" s="127"/>
      <c r="AF247" s="113"/>
      <c r="AG247" s="114" t="str">
        <f t="array" ref="AG247">XLOOKUP(F247,'CLV2'!A:A,'CLV2'!E:E)</f>
        <v>2.FRUITS</v>
      </c>
      <c r="AH247" s="115" t="str">
        <f t="array" ref="AH247">XLOOKUP(F247,'CLV2'!A:A,'CLV2'!F:F)</f>
        <v>3.CUTTING FRUITS</v>
      </c>
      <c r="AI247" s="115" t="str">
        <f t="shared" si="8"/>
        <v>Pack</v>
      </c>
      <c r="AJ247" s="116">
        <f t="shared" si="9"/>
        <v>1</v>
      </c>
      <c r="AK247" s="117" t="str">
        <f t="array" ref="AK247">XLOOKUP(F247,'GIÁ'!A:A,'GIÁ'!D:D)</f>
        <v>18837.35</v>
      </c>
      <c r="AL247" s="118">
        <f t="shared" si="10"/>
        <v>18837.35</v>
      </c>
      <c r="AM247" s="118">
        <f t="shared" si="11"/>
        <v>0</v>
      </c>
      <c r="AN247" s="119">
        <f t="shared" si="12"/>
        <v>18837.35</v>
      </c>
      <c r="AO247" s="118">
        <f t="shared" si="13"/>
        <v>0</v>
      </c>
      <c r="AP247" s="121">
        <f t="shared" si="14"/>
        <v>0</v>
      </c>
      <c r="AQ247" s="122"/>
      <c r="AR247" s="119"/>
    </row>
    <row r="248" ht="22.5" customHeight="1">
      <c r="A248" s="89">
        <v>46231.0</v>
      </c>
      <c r="B248" s="90">
        <v>0.4666666666666667</v>
      </c>
      <c r="C248" s="91" t="s">
        <v>961</v>
      </c>
      <c r="D248" s="129" t="str">
        <f t="array" ref="D248">XLOOKUP(C248,'DS ST'!A:A,'DS ST'!B:B)</f>
        <v>A201</v>
      </c>
      <c r="E248" s="94" t="str">
        <f t="array" ref="E248">XLOOKUP($F248,'GIÁ'!$A:$A,'GIÁ'!$E:$E)</f>
        <v>MÁT</v>
      </c>
      <c r="F248" s="94">
        <v>11570.0</v>
      </c>
      <c r="G248" s="95" t="s">
        <v>901</v>
      </c>
      <c r="H248" s="95" t="s">
        <v>75</v>
      </c>
      <c r="I248" s="96">
        <v>3.0</v>
      </c>
      <c r="J248" s="96">
        <v>0.0</v>
      </c>
      <c r="K248" s="98">
        <f t="shared" si="4"/>
        <v>3</v>
      </c>
      <c r="L248" s="99" t="s">
        <v>3820</v>
      </c>
      <c r="M248" s="100" t="s">
        <v>3821</v>
      </c>
      <c r="N248" s="101" t="s">
        <v>3822</v>
      </c>
      <c r="O248" s="128"/>
      <c r="P248" s="100">
        <v>3.0</v>
      </c>
      <c r="Q248" s="103">
        <f t="shared" si="5"/>
        <v>0</v>
      </c>
      <c r="R248" s="104" t="s">
        <v>3824</v>
      </c>
      <c r="S248" s="105"/>
      <c r="T248" s="106"/>
      <c r="U248" s="107"/>
      <c r="V248" s="108" t="s">
        <v>756</v>
      </c>
      <c r="W248" s="109" t="s">
        <v>1908</v>
      </c>
      <c r="X248" s="110" t="str">
        <f t="shared" si="6"/>
        <v/>
      </c>
      <c r="Y248" s="110" t="str">
        <f t="shared" si="7"/>
        <v>Siêu thị</v>
      </c>
      <c r="Z248" s="139" t="str">
        <f t="shared" si="33"/>
        <v/>
      </c>
      <c r="AA248" s="109" t="s">
        <v>802</v>
      </c>
      <c r="AB248" s="140"/>
      <c r="AC248" s="141"/>
      <c r="AD248" s="113"/>
      <c r="AE248" s="127"/>
      <c r="AF248" s="113"/>
      <c r="AG248" s="114" t="str">
        <f t="array" ref="AG248">XLOOKUP(F248,'CLV2'!A:A,'CLV2'!E:E)</f>
        <v>2.FRUITS</v>
      </c>
      <c r="AH248" s="115" t="str">
        <f t="array" ref="AH248">XLOOKUP(F248,'CLV2'!A:A,'CLV2'!F:F)</f>
        <v>3.IMPORT FRUITS</v>
      </c>
      <c r="AI248" s="115" t="str">
        <f t="shared" si="8"/>
        <v>Pack</v>
      </c>
      <c r="AJ248" s="116">
        <f t="shared" si="9"/>
        <v>1</v>
      </c>
      <c r="AK248" s="117" t="str">
        <f t="array" ref="AK248">XLOOKUP(F248,'GIÁ'!A:A,'GIÁ'!D:D)</f>
        <v>67482.80</v>
      </c>
      <c r="AL248" s="118">
        <f t="shared" si="10"/>
        <v>202448.4</v>
      </c>
      <c r="AM248" s="118">
        <f t="shared" si="11"/>
        <v>0</v>
      </c>
      <c r="AN248" s="119">
        <f t="shared" si="12"/>
        <v>202448.4</v>
      </c>
      <c r="AO248" s="118">
        <f t="shared" si="13"/>
        <v>0</v>
      </c>
      <c r="AP248" s="121">
        <f t="shared" si="14"/>
        <v>0</v>
      </c>
      <c r="AQ248" s="122"/>
      <c r="AR248" s="119"/>
    </row>
    <row r="249" ht="22.5" customHeight="1">
      <c r="A249" s="89">
        <v>46231.0</v>
      </c>
      <c r="B249" s="90">
        <v>0.4666666666666667</v>
      </c>
      <c r="C249" s="91" t="s">
        <v>961</v>
      </c>
      <c r="D249" s="129" t="str">
        <f t="array" ref="D249">XLOOKUP(C249,'DS ST'!A:A,'DS ST'!B:B)</f>
        <v>A201</v>
      </c>
      <c r="E249" s="94" t="str">
        <f t="array" ref="E249">XLOOKUP($F249,'GIÁ'!$A:$A,'GIÁ'!$E:$E)</f>
        <v>MÁT</v>
      </c>
      <c r="F249" s="94">
        <v>11789.0</v>
      </c>
      <c r="G249" s="95" t="s">
        <v>1083</v>
      </c>
      <c r="H249" s="95" t="s">
        <v>75</v>
      </c>
      <c r="I249" s="96">
        <v>1.0</v>
      </c>
      <c r="J249" s="96">
        <v>0.0</v>
      </c>
      <c r="K249" s="98">
        <f t="shared" si="4"/>
        <v>1</v>
      </c>
      <c r="L249" s="99" t="s">
        <v>3820</v>
      </c>
      <c r="M249" s="100" t="s">
        <v>3821</v>
      </c>
      <c r="N249" s="101" t="s">
        <v>3822</v>
      </c>
      <c r="O249" s="128"/>
      <c r="P249" s="100">
        <v>1.0</v>
      </c>
      <c r="Q249" s="103">
        <f t="shared" si="5"/>
        <v>0</v>
      </c>
      <c r="R249" s="104" t="s">
        <v>3824</v>
      </c>
      <c r="S249" s="105"/>
      <c r="T249" s="106"/>
      <c r="U249" s="107"/>
      <c r="V249" s="108" t="s">
        <v>756</v>
      </c>
      <c r="W249" s="109" t="s">
        <v>1908</v>
      </c>
      <c r="X249" s="110" t="str">
        <f t="shared" si="6"/>
        <v/>
      </c>
      <c r="Y249" s="110" t="str">
        <f t="shared" si="7"/>
        <v>Siêu thị</v>
      </c>
      <c r="Z249" s="139" t="str">
        <f t="shared" si="33"/>
        <v/>
      </c>
      <c r="AA249" s="109" t="s">
        <v>802</v>
      </c>
      <c r="AB249" s="140"/>
      <c r="AC249" s="141"/>
      <c r="AD249" s="113"/>
      <c r="AE249" s="127"/>
      <c r="AF249" s="113"/>
      <c r="AG249" s="114" t="str">
        <f t="array" ref="AG249">XLOOKUP(F249,'CLV2'!A:A,'CLV2'!E:E)</f>
        <v>2.FRUITS</v>
      </c>
      <c r="AH249" s="115" t="str">
        <f t="array" ref="AH249">XLOOKUP(F249,'CLV2'!A:A,'CLV2'!F:F)</f>
        <v>3.IMPORT FRUITS</v>
      </c>
      <c r="AI249" s="115" t="str">
        <f t="shared" si="8"/>
        <v>Pack</v>
      </c>
      <c r="AJ249" s="116">
        <f t="shared" si="9"/>
        <v>1</v>
      </c>
      <c r="AK249" s="117" t="str">
        <f t="array" ref="AK249">XLOOKUP(F249,'GIÁ'!A:A,'GIÁ'!D:D)</f>
        <v>56000.00</v>
      </c>
      <c r="AL249" s="118">
        <f t="shared" si="10"/>
        <v>56000</v>
      </c>
      <c r="AM249" s="118">
        <f t="shared" si="11"/>
        <v>0</v>
      </c>
      <c r="AN249" s="119">
        <f t="shared" si="12"/>
        <v>56000</v>
      </c>
      <c r="AO249" s="118">
        <f t="shared" si="13"/>
        <v>0</v>
      </c>
      <c r="AP249" s="121">
        <f t="shared" si="14"/>
        <v>0</v>
      </c>
      <c r="AQ249" s="122"/>
      <c r="AR249" s="119"/>
    </row>
    <row r="250" ht="22.5" customHeight="1">
      <c r="A250" s="89">
        <v>46231.0</v>
      </c>
      <c r="B250" s="90">
        <v>0.4666666666666667</v>
      </c>
      <c r="C250" s="91" t="s">
        <v>961</v>
      </c>
      <c r="D250" s="129" t="str">
        <f t="array" ref="D250">XLOOKUP(C250,'DS ST'!A:A,'DS ST'!B:B)</f>
        <v>A201</v>
      </c>
      <c r="E250" s="94" t="str">
        <f t="array" ref="E250">XLOOKUP($F250,'GIÁ'!$A:$A,'GIÁ'!$E:$E)</f>
        <v>MÁT</v>
      </c>
      <c r="F250" s="94">
        <v>8.938528582574E12</v>
      </c>
      <c r="G250" s="95" t="s">
        <v>3013</v>
      </c>
      <c r="H250" s="95" t="s">
        <v>224</v>
      </c>
      <c r="I250" s="96">
        <v>3.0</v>
      </c>
      <c r="J250" s="96">
        <v>0.0</v>
      </c>
      <c r="K250" s="98">
        <f t="shared" si="4"/>
        <v>3</v>
      </c>
      <c r="L250" s="99" t="s">
        <v>3820</v>
      </c>
      <c r="M250" s="100" t="s">
        <v>3825</v>
      </c>
      <c r="N250" s="101" t="s">
        <v>3826</v>
      </c>
      <c r="O250" s="128"/>
      <c r="P250" s="100">
        <v>3.0</v>
      </c>
      <c r="Q250" s="103">
        <f t="shared" si="5"/>
        <v>0</v>
      </c>
      <c r="R250" s="104" t="s">
        <v>3823</v>
      </c>
      <c r="S250" s="105"/>
      <c r="T250" s="106"/>
      <c r="U250" s="107"/>
      <c r="V250" s="108" t="s">
        <v>756</v>
      </c>
      <c r="W250" s="109" t="s">
        <v>1908</v>
      </c>
      <c r="X250" s="110" t="str">
        <f t="shared" si="6"/>
        <v/>
      </c>
      <c r="Y250" s="110" t="str">
        <f t="shared" si="7"/>
        <v>Siêu thị</v>
      </c>
      <c r="Z250" s="139" t="str">
        <f t="shared" si="33"/>
        <v/>
      </c>
      <c r="AA250" s="109" t="s">
        <v>802</v>
      </c>
      <c r="AB250" s="140"/>
      <c r="AC250" s="108"/>
      <c r="AD250" s="113"/>
      <c r="AE250" s="127"/>
      <c r="AF250" s="113"/>
      <c r="AG250" s="114" t="str">
        <f t="array" ref="AG250">XLOOKUP(F250,'CLV2'!A:A,'CLV2'!E:E)</f>
        <v>2.CHILLED FOODS</v>
      </c>
      <c r="AH250" s="115" t="str">
        <f t="array" ref="AH250">XLOOKUP(F250,'CLV2'!A:A,'CLV2'!F:F)</f>
        <v>3.OTHER CHILLED PRODUCTS</v>
      </c>
      <c r="AI250" s="115" t="str">
        <f t="shared" si="8"/>
        <v>Pack</v>
      </c>
      <c r="AJ250" s="116">
        <f t="shared" si="9"/>
        <v>1</v>
      </c>
      <c r="AK250" s="117" t="str">
        <f t="array" ref="AK250">XLOOKUP(F250,'GIÁ'!A:A,'GIÁ'!D:D)</f>
        <v>10450.00</v>
      </c>
      <c r="AL250" s="118">
        <f t="shared" si="10"/>
        <v>31350</v>
      </c>
      <c r="AM250" s="118">
        <f t="shared" si="11"/>
        <v>0</v>
      </c>
      <c r="AN250" s="119">
        <f t="shared" si="12"/>
        <v>31350</v>
      </c>
      <c r="AO250" s="118">
        <f t="shared" si="13"/>
        <v>0</v>
      </c>
      <c r="AP250" s="121">
        <f t="shared" si="14"/>
        <v>0</v>
      </c>
      <c r="AQ250" s="122"/>
      <c r="AR250" s="119"/>
    </row>
    <row r="251" ht="22.5" customHeight="1">
      <c r="A251" s="89">
        <v>46231.0</v>
      </c>
      <c r="B251" s="90">
        <v>0.4666666666666667</v>
      </c>
      <c r="C251" s="91" t="s">
        <v>961</v>
      </c>
      <c r="D251" s="129" t="str">
        <f t="array" ref="D251">XLOOKUP(C251,'DS ST'!A:A,'DS ST'!B:B)</f>
        <v>A201</v>
      </c>
      <c r="E251" s="94" t="str">
        <f t="array" ref="E251">XLOOKUP($F251,'GIÁ'!$A:$A,'GIÁ'!$E:$E)</f>
        <v>MÁT</v>
      </c>
      <c r="F251" s="94">
        <v>11109.0</v>
      </c>
      <c r="G251" s="95" t="s">
        <v>655</v>
      </c>
      <c r="H251" s="95" t="s">
        <v>93</v>
      </c>
      <c r="I251" s="96">
        <v>1.0</v>
      </c>
      <c r="J251" s="96">
        <v>0.0</v>
      </c>
      <c r="K251" s="98">
        <f t="shared" si="4"/>
        <v>1</v>
      </c>
      <c r="L251" s="99" t="s">
        <v>3820</v>
      </c>
      <c r="M251" s="100" t="s">
        <v>3827</v>
      </c>
      <c r="N251" s="101" t="s">
        <v>3828</v>
      </c>
      <c r="O251" s="128"/>
      <c r="P251" s="100">
        <v>1.0</v>
      </c>
      <c r="Q251" s="103">
        <f t="shared" si="5"/>
        <v>0</v>
      </c>
      <c r="R251" s="104" t="s">
        <v>3823</v>
      </c>
      <c r="S251" s="105"/>
      <c r="T251" s="106"/>
      <c r="U251" s="107"/>
      <c r="V251" s="108" t="s">
        <v>756</v>
      </c>
      <c r="W251" s="109" t="s">
        <v>1908</v>
      </c>
      <c r="X251" s="110" t="str">
        <f t="shared" si="6"/>
        <v/>
      </c>
      <c r="Y251" s="110" t="str">
        <f t="shared" si="7"/>
        <v>Siêu thị</v>
      </c>
      <c r="Z251" s="139" t="str">
        <f t="shared" si="33"/>
        <v/>
      </c>
      <c r="AA251" s="109" t="s">
        <v>802</v>
      </c>
      <c r="AB251" s="140"/>
      <c r="AC251" s="141"/>
      <c r="AD251" s="113"/>
      <c r="AE251" s="127"/>
      <c r="AF251" s="113"/>
      <c r="AG251" s="114" t="str">
        <f t="array" ref="AG251">XLOOKUP(F251,'CLV2'!A:A,'CLV2'!E:E)</f>
        <v>2.VEGETABLES</v>
      </c>
      <c r="AH251" s="115" t="str">
        <f t="array" ref="AH251">XLOOKUP(F251,'CLV2'!A:A,'CLV2'!F:F)</f>
        <v>3.PROCESSED VEGGIES</v>
      </c>
      <c r="AI251" s="115" t="str">
        <f t="shared" si="8"/>
        <v>Pack</v>
      </c>
      <c r="AJ251" s="116">
        <f t="shared" si="9"/>
        <v>1</v>
      </c>
      <c r="AK251" s="117" t="str">
        <f t="array" ref="AK251">XLOOKUP(F251,'GIÁ'!A:A,'GIÁ'!D:D)</f>
        <v>26468.81</v>
      </c>
      <c r="AL251" s="118">
        <f t="shared" si="10"/>
        <v>26468.81</v>
      </c>
      <c r="AM251" s="118">
        <f t="shared" si="11"/>
        <v>0</v>
      </c>
      <c r="AN251" s="119">
        <f t="shared" si="12"/>
        <v>26468.81</v>
      </c>
      <c r="AO251" s="118">
        <f t="shared" si="13"/>
        <v>0</v>
      </c>
      <c r="AP251" s="121">
        <f t="shared" si="14"/>
        <v>0</v>
      </c>
      <c r="AQ251" s="122"/>
      <c r="AR251" s="119"/>
    </row>
    <row r="252" ht="22.5" customHeight="1">
      <c r="A252" s="89">
        <v>46231.0</v>
      </c>
      <c r="B252" s="90">
        <v>0.4666666666666667</v>
      </c>
      <c r="C252" s="91" t="s">
        <v>961</v>
      </c>
      <c r="D252" s="129" t="str">
        <f t="array" ref="D252">XLOOKUP(C252,'DS ST'!A:A,'DS ST'!B:B)</f>
        <v>A201</v>
      </c>
      <c r="E252" s="94" t="str">
        <f t="array" ref="E252">XLOOKUP($F252,'GIÁ'!$A:$A,'GIÁ'!$E:$E)</f>
        <v>MÁT</v>
      </c>
      <c r="F252" s="94">
        <v>8.936040981493E12</v>
      </c>
      <c r="G252" s="95" t="s">
        <v>2227</v>
      </c>
      <c r="H252" s="95" t="s">
        <v>224</v>
      </c>
      <c r="I252" s="96">
        <v>2.0</v>
      </c>
      <c r="J252" s="96">
        <v>0.0</v>
      </c>
      <c r="K252" s="98">
        <f t="shared" si="4"/>
        <v>2</v>
      </c>
      <c r="L252" s="99" t="s">
        <v>3820</v>
      </c>
      <c r="M252" s="100" t="s">
        <v>3827</v>
      </c>
      <c r="N252" s="101" t="s">
        <v>3828</v>
      </c>
      <c r="O252" s="128"/>
      <c r="P252" s="100"/>
      <c r="Q252" s="103">
        <f t="shared" si="5"/>
        <v>2</v>
      </c>
      <c r="R252" s="104"/>
      <c r="S252" s="105" t="s">
        <v>14</v>
      </c>
      <c r="T252" s="106"/>
      <c r="U252" s="107"/>
      <c r="V252" s="108" t="s">
        <v>756</v>
      </c>
      <c r="W252" s="109" t="s">
        <v>1312</v>
      </c>
      <c r="X252" s="110" t="str">
        <f t="shared" si="6"/>
        <v/>
      </c>
      <c r="Y252" s="110" t="str">
        <f t="shared" si="7"/>
        <v/>
      </c>
      <c r="Z252" s="139" t="str">
        <f t="shared" si="33"/>
        <v>Chưa xác định</v>
      </c>
      <c r="AA252" s="109" t="s">
        <v>802</v>
      </c>
      <c r="AB252" s="140"/>
      <c r="AC252" s="141"/>
      <c r="AD252" s="113"/>
      <c r="AE252" s="127"/>
      <c r="AF252" s="113"/>
      <c r="AG252" s="114" t="str">
        <f t="array" ref="AG252">XLOOKUP(F252,'CLV2'!A:A,'CLV2'!E:E)</f>
        <v>2.DAIRY</v>
      </c>
      <c r="AH252" s="115" t="str">
        <f t="array" ref="AH252">XLOOKUP(F252,'CLV2'!A:A,'CLV2'!F:F)</f>
        <v>3.BUTTER AND CHEESE</v>
      </c>
      <c r="AI252" s="115" t="str">
        <f t="shared" si="8"/>
        <v>Pack</v>
      </c>
      <c r="AJ252" s="116">
        <f t="shared" si="9"/>
        <v>1</v>
      </c>
      <c r="AK252" s="117" t="str">
        <f t="array" ref="AK252">XLOOKUP(F252,'GIÁ'!A:A,'GIÁ'!D:D)</f>
        <v>47498.61</v>
      </c>
      <c r="AL252" s="118">
        <f t="shared" si="10"/>
        <v>94997.22</v>
      </c>
      <c r="AM252" s="118">
        <f t="shared" si="11"/>
        <v>0</v>
      </c>
      <c r="AN252" s="119">
        <f t="shared" si="12"/>
        <v>0</v>
      </c>
      <c r="AO252" s="118">
        <f t="shared" si="13"/>
        <v>0</v>
      </c>
      <c r="AP252" s="121">
        <f t="shared" si="14"/>
        <v>94997.22</v>
      </c>
      <c r="AQ252" s="122"/>
      <c r="AR252" s="119"/>
    </row>
    <row r="253" ht="22.5" customHeight="1">
      <c r="A253" s="89">
        <v>46231.0</v>
      </c>
      <c r="B253" s="90">
        <v>0.4666666666666667</v>
      </c>
      <c r="C253" s="91" t="s">
        <v>961</v>
      </c>
      <c r="D253" s="129" t="str">
        <f t="array" ref="D253">XLOOKUP(C253,'DS ST'!A:A,'DS ST'!B:B)</f>
        <v>A201</v>
      </c>
      <c r="E253" s="94" t="str">
        <f t="array" ref="E253">XLOOKUP($F253,'GIÁ'!$A:$A,'GIÁ'!$E:$E)</f>
        <v>MÁT</v>
      </c>
      <c r="F253" s="94">
        <v>8.850329003624E12</v>
      </c>
      <c r="G253" s="95" t="s">
        <v>1428</v>
      </c>
      <c r="H253" s="95" t="s">
        <v>57</v>
      </c>
      <c r="I253" s="96">
        <v>2.0</v>
      </c>
      <c r="J253" s="96">
        <v>0.0</v>
      </c>
      <c r="K253" s="98">
        <f t="shared" si="4"/>
        <v>2</v>
      </c>
      <c r="L253" s="99" t="s">
        <v>3820</v>
      </c>
      <c r="M253" s="100" t="s">
        <v>3829</v>
      </c>
      <c r="N253" s="101" t="s">
        <v>3830</v>
      </c>
      <c r="O253" s="128"/>
      <c r="P253" s="100">
        <v>2.0</v>
      </c>
      <c r="Q253" s="103">
        <f t="shared" si="5"/>
        <v>0</v>
      </c>
      <c r="R253" s="104" t="s">
        <v>3831</v>
      </c>
      <c r="S253" s="105"/>
      <c r="T253" s="106"/>
      <c r="U253" s="107"/>
      <c r="V253" s="108" t="s">
        <v>756</v>
      </c>
      <c r="W253" s="109" t="s">
        <v>1908</v>
      </c>
      <c r="X253" s="110" t="str">
        <f t="shared" si="6"/>
        <v/>
      </c>
      <c r="Y253" s="110" t="str">
        <f t="shared" si="7"/>
        <v>Siêu thị</v>
      </c>
      <c r="Z253" s="139" t="str">
        <f t="shared" si="33"/>
        <v/>
      </c>
      <c r="AA253" s="109" t="s">
        <v>802</v>
      </c>
      <c r="AB253" s="140"/>
      <c r="AC253" s="141"/>
      <c r="AD253" s="113"/>
      <c r="AE253" s="127"/>
      <c r="AF253" s="113"/>
      <c r="AG253" s="114" t="str">
        <f t="array" ref="AG253">XLOOKUP(F253,'CLV2'!A:A,'CLV2'!E:E)</f>
        <v>2.DAIRY</v>
      </c>
      <c r="AH253" s="115" t="str">
        <f t="array" ref="AH253">XLOOKUP(F253,'CLV2'!A:A,'CLV2'!F:F)</f>
        <v>3.FRESH MILK</v>
      </c>
      <c r="AI253" s="115" t="str">
        <f t="shared" si="8"/>
        <v>Pack</v>
      </c>
      <c r="AJ253" s="116">
        <f t="shared" si="9"/>
        <v>1</v>
      </c>
      <c r="AK253" s="117" t="str">
        <f t="array" ref="AK253">XLOOKUP(F253,'GIÁ'!A:A,'GIÁ'!D:D)</f>
        <v>66573.58</v>
      </c>
      <c r="AL253" s="118">
        <f t="shared" si="10"/>
        <v>133147.16</v>
      </c>
      <c r="AM253" s="118">
        <f t="shared" si="11"/>
        <v>0</v>
      </c>
      <c r="AN253" s="119">
        <f t="shared" si="12"/>
        <v>133147.16</v>
      </c>
      <c r="AO253" s="118">
        <f t="shared" si="13"/>
        <v>0</v>
      </c>
      <c r="AP253" s="121">
        <f t="shared" si="14"/>
        <v>0</v>
      </c>
      <c r="AQ253" s="122"/>
      <c r="AR253" s="119"/>
    </row>
    <row r="254" ht="22.5" customHeight="1">
      <c r="A254" s="89">
        <v>46231.0</v>
      </c>
      <c r="B254" s="90">
        <v>0.4027777777777778</v>
      </c>
      <c r="C254" s="91" t="s">
        <v>1425</v>
      </c>
      <c r="D254" s="129" t="str">
        <f t="array" ref="D254">XLOOKUP(C254,'DS ST'!A:A,'DS ST'!B:B)</f>
        <v>NKM</v>
      </c>
      <c r="E254" s="94" t="str">
        <f t="array" ref="E254">XLOOKUP($F254,'GIÁ'!$A:$A,'GIÁ'!$E:$E)</f>
        <v>MÁT</v>
      </c>
      <c r="F254" s="94">
        <v>3.184030003617E12</v>
      </c>
      <c r="G254" s="95" t="s">
        <v>1134</v>
      </c>
      <c r="H254" s="95" t="s">
        <v>224</v>
      </c>
      <c r="I254" s="96">
        <v>2.0</v>
      </c>
      <c r="J254" s="96">
        <v>0.0</v>
      </c>
      <c r="K254" s="98">
        <f t="shared" si="4"/>
        <v>2</v>
      </c>
      <c r="L254" s="99" t="s">
        <v>3832</v>
      </c>
      <c r="M254" s="100" t="s">
        <v>3833</v>
      </c>
      <c r="N254" s="101" t="s">
        <v>3834</v>
      </c>
      <c r="O254" s="128"/>
      <c r="P254" s="100"/>
      <c r="Q254" s="103">
        <f t="shared" si="5"/>
        <v>2</v>
      </c>
      <c r="R254" s="104"/>
      <c r="S254" s="105" t="s">
        <v>14</v>
      </c>
      <c r="T254" s="106" t="s">
        <v>3835</v>
      </c>
      <c r="U254" s="107"/>
      <c r="V254" s="108" t="s">
        <v>756</v>
      </c>
      <c r="W254" s="109" t="s">
        <v>1312</v>
      </c>
      <c r="X254" s="110" t="str">
        <f t="shared" si="6"/>
        <v/>
      </c>
      <c r="Y254" s="110" t="str">
        <f t="shared" si="7"/>
        <v/>
      </c>
      <c r="Z254" s="139" t="str">
        <f t="shared" si="33"/>
        <v>Chưa xác định</v>
      </c>
      <c r="AA254" s="109" t="s">
        <v>802</v>
      </c>
      <c r="AB254" s="140"/>
      <c r="AC254" s="141"/>
      <c r="AD254" s="113"/>
      <c r="AE254" s="127"/>
      <c r="AF254" s="113"/>
      <c r="AG254" s="114" t="str">
        <f t="array" ref="AG254">XLOOKUP(F254,'CLV2'!A:A,'CLV2'!E:E)</f>
        <v>2.DAIRY</v>
      </c>
      <c r="AH254" s="115" t="str">
        <f t="array" ref="AH254">XLOOKUP(F254,'CLV2'!A:A,'CLV2'!F:F)</f>
        <v>3.BUTTER AND CHEESE</v>
      </c>
      <c r="AI254" s="115" t="str">
        <f t="shared" si="8"/>
        <v>Pack</v>
      </c>
      <c r="AJ254" s="116">
        <f t="shared" si="9"/>
        <v>1</v>
      </c>
      <c r="AK254" s="117" t="str">
        <f t="array" ref="AK254">XLOOKUP(F254,'GIÁ'!A:A,'GIÁ'!D:D)</f>
        <v>41960.14</v>
      </c>
      <c r="AL254" s="118">
        <f t="shared" si="10"/>
        <v>83920.28</v>
      </c>
      <c r="AM254" s="118">
        <f t="shared" si="11"/>
        <v>0</v>
      </c>
      <c r="AN254" s="119">
        <f t="shared" si="12"/>
        <v>0</v>
      </c>
      <c r="AO254" s="118">
        <f t="shared" si="13"/>
        <v>0</v>
      </c>
      <c r="AP254" s="121">
        <f t="shared" si="14"/>
        <v>83920.28</v>
      </c>
      <c r="AQ254" s="122"/>
      <c r="AR254" s="119"/>
    </row>
    <row r="255" ht="22.5" customHeight="1">
      <c r="A255" s="89">
        <v>46231.0</v>
      </c>
      <c r="B255" s="90">
        <v>0.4465277777777778</v>
      </c>
      <c r="C255" s="91" t="s">
        <v>1524</v>
      </c>
      <c r="D255" s="129" t="str">
        <f t="array" ref="D255">XLOOKUP(C255,'DS ST'!A:A,'DS ST'!B:B)</f>
        <v>PHI</v>
      </c>
      <c r="E255" s="94" t="str">
        <f t="array" ref="E255">XLOOKUP($F255,'GIÁ'!$A:$A,'GIÁ'!$E:$E)</f>
        <v>MÁT</v>
      </c>
      <c r="F255" s="94">
        <v>8.938503131056E12</v>
      </c>
      <c r="G255" s="95" t="s">
        <v>2841</v>
      </c>
      <c r="H255" s="95" t="s">
        <v>57</v>
      </c>
      <c r="I255" s="96">
        <v>2.0</v>
      </c>
      <c r="J255" s="96">
        <v>0.0</v>
      </c>
      <c r="K255" s="98">
        <f t="shared" si="4"/>
        <v>2</v>
      </c>
      <c r="L255" s="99" t="s">
        <v>3836</v>
      </c>
      <c r="M255" s="100" t="s">
        <v>3837</v>
      </c>
      <c r="N255" s="101" t="s">
        <v>3838</v>
      </c>
      <c r="O255" s="128"/>
      <c r="P255" s="100">
        <v>2.0</v>
      </c>
      <c r="Q255" s="103">
        <f t="shared" si="5"/>
        <v>0</v>
      </c>
      <c r="R255" s="104" t="s">
        <v>3839</v>
      </c>
      <c r="S255" s="105"/>
      <c r="T255" s="106"/>
      <c r="U255" s="107"/>
      <c r="V255" s="108" t="s">
        <v>756</v>
      </c>
      <c r="W255" s="109" t="s">
        <v>1908</v>
      </c>
      <c r="X255" s="110" t="str">
        <f t="shared" si="6"/>
        <v/>
      </c>
      <c r="Y255" s="110" t="str">
        <f t="shared" si="7"/>
        <v>Siêu thị</v>
      </c>
      <c r="Z255" s="139" t="str">
        <f t="shared" si="33"/>
        <v/>
      </c>
      <c r="AA255" s="109" t="s">
        <v>802</v>
      </c>
      <c r="AB255" s="140"/>
      <c r="AC255" s="141"/>
      <c r="AD255" s="113"/>
      <c r="AE255" s="127"/>
      <c r="AF255" s="113"/>
      <c r="AG255" s="114" t="str">
        <f t="array" ref="AG255">XLOOKUP(F255,'CLV2'!A:A,'CLV2'!E:E)</f>
        <v>2.DAIRY</v>
      </c>
      <c r="AH255" s="115" t="str">
        <f t="array" ref="AH255">XLOOKUP(F255,'CLV2'!A:A,'CLV2'!F:F)</f>
        <v>3.FRESH MILK</v>
      </c>
      <c r="AI255" s="115" t="str">
        <f t="shared" si="8"/>
        <v>Pack</v>
      </c>
      <c r="AJ255" s="116">
        <f t="shared" si="9"/>
        <v>1</v>
      </c>
      <c r="AK255" s="117" t="str">
        <f t="array" ref="AK255">XLOOKUP(F255,'GIÁ'!A:A,'GIÁ'!D:D)</f>
        <v>9180.00</v>
      </c>
      <c r="AL255" s="118">
        <f t="shared" si="10"/>
        <v>18360</v>
      </c>
      <c r="AM255" s="118">
        <f t="shared" si="11"/>
        <v>0</v>
      </c>
      <c r="AN255" s="119">
        <f t="shared" si="12"/>
        <v>18360</v>
      </c>
      <c r="AO255" s="118">
        <f t="shared" si="13"/>
        <v>0</v>
      </c>
      <c r="AP255" s="121">
        <f t="shared" si="14"/>
        <v>0</v>
      </c>
      <c r="AQ255" s="122"/>
      <c r="AR255" s="119"/>
    </row>
    <row r="256" ht="22.5" customHeight="1">
      <c r="A256" s="89">
        <v>46231.0</v>
      </c>
      <c r="B256" s="90">
        <v>0.4465277777777778</v>
      </c>
      <c r="C256" s="91" t="s">
        <v>1524</v>
      </c>
      <c r="D256" s="129" t="str">
        <f t="array" ref="D256">XLOOKUP(C256,'DS ST'!A:A,'DS ST'!B:B)</f>
        <v>PHI</v>
      </c>
      <c r="E256" s="94" t="str">
        <f t="array" ref="E256">XLOOKUP($F256,'GIÁ'!$A:$A,'GIÁ'!$E:$E)</f>
        <v>MÁT</v>
      </c>
      <c r="F256" s="94">
        <v>8.938562884191E12</v>
      </c>
      <c r="G256" s="95" t="s">
        <v>3218</v>
      </c>
      <c r="H256" s="95" t="s">
        <v>57</v>
      </c>
      <c r="I256" s="96">
        <v>2.0</v>
      </c>
      <c r="J256" s="96">
        <v>0.0</v>
      </c>
      <c r="K256" s="98">
        <f t="shared" si="4"/>
        <v>2</v>
      </c>
      <c r="L256" s="99" t="s">
        <v>3836</v>
      </c>
      <c r="M256" s="100" t="s">
        <v>3837</v>
      </c>
      <c r="N256" s="101" t="s">
        <v>3838</v>
      </c>
      <c r="O256" s="128"/>
      <c r="P256" s="100">
        <v>2.0</v>
      </c>
      <c r="Q256" s="103">
        <f t="shared" si="5"/>
        <v>0</v>
      </c>
      <c r="R256" s="104" t="s">
        <v>3839</v>
      </c>
      <c r="S256" s="105"/>
      <c r="T256" s="106"/>
      <c r="U256" s="107"/>
      <c r="V256" s="108" t="s">
        <v>756</v>
      </c>
      <c r="W256" s="109" t="s">
        <v>1908</v>
      </c>
      <c r="X256" s="110" t="str">
        <f t="shared" si="6"/>
        <v/>
      </c>
      <c r="Y256" s="110" t="str">
        <f t="shared" si="7"/>
        <v>Siêu thị</v>
      </c>
      <c r="Z256" s="139" t="str">
        <f t="shared" si="33"/>
        <v/>
      </c>
      <c r="AA256" s="109" t="s">
        <v>802</v>
      </c>
      <c r="AB256" s="140"/>
      <c r="AC256" s="141"/>
      <c r="AD256" s="113"/>
      <c r="AE256" s="127"/>
      <c r="AF256" s="113"/>
      <c r="AG256" s="114" t="str">
        <f t="array" ref="AG256">XLOOKUP(F256,'CLV2'!A:A,'CLV2'!E:E)</f>
        <v>2.DELICA</v>
      </c>
      <c r="AH256" s="115" t="str">
        <f t="array" ref="AH256">XLOOKUP(F256,'CLV2'!A:A,'CLV2'!F:F)</f>
        <v>3.DESSERTS</v>
      </c>
      <c r="AI256" s="115" t="str">
        <f t="shared" si="8"/>
        <v>Pack</v>
      </c>
      <c r="AJ256" s="116">
        <f t="shared" si="9"/>
        <v>1</v>
      </c>
      <c r="AK256" s="117" t="str">
        <f t="array" ref="AK256">XLOOKUP(F256,'GIÁ'!A:A,'GIÁ'!D:D)</f>
        <v>22288.67</v>
      </c>
      <c r="AL256" s="118">
        <f t="shared" si="10"/>
        <v>44577.34</v>
      </c>
      <c r="AM256" s="118">
        <f t="shared" si="11"/>
        <v>0</v>
      </c>
      <c r="AN256" s="119">
        <f t="shared" si="12"/>
        <v>44577.34</v>
      </c>
      <c r="AO256" s="118">
        <f t="shared" si="13"/>
        <v>0</v>
      </c>
      <c r="AP256" s="121">
        <f t="shared" si="14"/>
        <v>0</v>
      </c>
      <c r="AQ256" s="122"/>
      <c r="AR256" s="119"/>
    </row>
    <row r="257" ht="22.5" customHeight="1">
      <c r="A257" s="89">
        <v>46231.0</v>
      </c>
      <c r="B257" s="90">
        <v>0.4465277777777778</v>
      </c>
      <c r="C257" s="91" t="s">
        <v>1524</v>
      </c>
      <c r="D257" s="129" t="str">
        <f t="array" ref="D257">XLOOKUP(C257,'DS ST'!A:A,'DS ST'!B:B)</f>
        <v>PHI</v>
      </c>
      <c r="E257" s="94" t="str">
        <f t="array" ref="E257">XLOOKUP($F257,'GIÁ'!$A:$A,'GIÁ'!$E:$E)</f>
        <v>MÁT</v>
      </c>
      <c r="F257" s="94">
        <v>8.935019503216E12</v>
      </c>
      <c r="G257" s="95" t="s">
        <v>1821</v>
      </c>
      <c r="H257" s="95" t="s">
        <v>224</v>
      </c>
      <c r="I257" s="96">
        <v>2.0</v>
      </c>
      <c r="J257" s="96">
        <v>0.0</v>
      </c>
      <c r="K257" s="98">
        <f t="shared" si="4"/>
        <v>2</v>
      </c>
      <c r="L257" s="99" t="s">
        <v>3836</v>
      </c>
      <c r="M257" s="100" t="s">
        <v>3837</v>
      </c>
      <c r="N257" s="101" t="s">
        <v>3838</v>
      </c>
      <c r="O257" s="128"/>
      <c r="P257" s="100">
        <v>2.0</v>
      </c>
      <c r="Q257" s="103">
        <f t="shared" si="5"/>
        <v>0</v>
      </c>
      <c r="R257" s="104" t="s">
        <v>3840</v>
      </c>
      <c r="S257" s="105"/>
      <c r="T257" s="106"/>
      <c r="U257" s="107"/>
      <c r="V257" s="108" t="s">
        <v>756</v>
      </c>
      <c r="W257" s="109" t="s">
        <v>1908</v>
      </c>
      <c r="X257" s="110" t="str">
        <f t="shared" si="6"/>
        <v/>
      </c>
      <c r="Y257" s="110" t="str">
        <f t="shared" si="7"/>
        <v>Siêu thị</v>
      </c>
      <c r="Z257" s="139" t="str">
        <f t="shared" si="33"/>
        <v/>
      </c>
      <c r="AA257" s="109" t="s">
        <v>802</v>
      </c>
      <c r="AB257" s="140"/>
      <c r="AC257" s="141"/>
      <c r="AD257" s="113"/>
      <c r="AE257" s="127"/>
      <c r="AF257" s="113"/>
      <c r="AG257" s="114" t="str">
        <f t="array" ref="AG257">XLOOKUP(F257,'CLV2'!A:A,'CLV2'!E:E)</f>
        <v>2.CHILLED FOODS</v>
      </c>
      <c r="AH257" s="115" t="str">
        <f t="array" ref="AH257">XLOOKUP(F257,'CLV2'!A:A,'CLV2'!F:F)</f>
        <v>3.HAM AND SAUSAGES</v>
      </c>
      <c r="AI257" s="115" t="str">
        <f t="shared" si="8"/>
        <v>Pack</v>
      </c>
      <c r="AJ257" s="116">
        <f t="shared" si="9"/>
        <v>1</v>
      </c>
      <c r="AK257" s="117" t="str">
        <f t="array" ref="AK257">XLOOKUP(F257,'GIÁ'!A:A,'GIÁ'!D:D)</f>
        <v>30395.96</v>
      </c>
      <c r="AL257" s="118">
        <f t="shared" si="10"/>
        <v>60791.92</v>
      </c>
      <c r="AM257" s="118">
        <f t="shared" si="11"/>
        <v>0</v>
      </c>
      <c r="AN257" s="119">
        <f t="shared" si="12"/>
        <v>60791.92</v>
      </c>
      <c r="AO257" s="118">
        <f t="shared" si="13"/>
        <v>0</v>
      </c>
      <c r="AP257" s="121">
        <f t="shared" si="14"/>
        <v>0</v>
      </c>
      <c r="AQ257" s="122"/>
      <c r="AR257" s="119"/>
    </row>
    <row r="258" ht="22.5" customHeight="1">
      <c r="A258" s="89">
        <v>46231.0</v>
      </c>
      <c r="B258" s="90">
        <v>0.4465277777777778</v>
      </c>
      <c r="C258" s="91" t="s">
        <v>1524</v>
      </c>
      <c r="D258" s="129" t="str">
        <f t="array" ref="D258">XLOOKUP(C258,'DS ST'!A:A,'DS ST'!B:B)</f>
        <v>PHI</v>
      </c>
      <c r="E258" s="94" t="str">
        <f t="array" ref="E258">XLOOKUP($F258,'GIÁ'!$A:$A,'GIÁ'!$E:$E)</f>
        <v>MÁT</v>
      </c>
      <c r="F258" s="94">
        <v>8.936146446728E12</v>
      </c>
      <c r="G258" s="95" t="s">
        <v>2510</v>
      </c>
      <c r="H258" s="95" t="s">
        <v>224</v>
      </c>
      <c r="I258" s="96">
        <v>2.0</v>
      </c>
      <c r="J258" s="96">
        <v>0.0</v>
      </c>
      <c r="K258" s="98">
        <f t="shared" si="4"/>
        <v>2</v>
      </c>
      <c r="L258" s="99" t="s">
        <v>3836</v>
      </c>
      <c r="M258" s="100" t="s">
        <v>3837</v>
      </c>
      <c r="N258" s="101" t="s">
        <v>3838</v>
      </c>
      <c r="O258" s="128"/>
      <c r="P258" s="100">
        <v>2.0</v>
      </c>
      <c r="Q258" s="103">
        <f t="shared" si="5"/>
        <v>0</v>
      </c>
      <c r="R258" s="104" t="s">
        <v>3840</v>
      </c>
      <c r="S258" s="105"/>
      <c r="T258" s="106"/>
      <c r="U258" s="107"/>
      <c r="V258" s="108" t="s">
        <v>756</v>
      </c>
      <c r="W258" s="109" t="s">
        <v>1908</v>
      </c>
      <c r="X258" s="110" t="str">
        <f t="shared" si="6"/>
        <v/>
      </c>
      <c r="Y258" s="110" t="str">
        <f t="shared" si="7"/>
        <v>Siêu thị</v>
      </c>
      <c r="Z258" s="139" t="str">
        <f t="shared" si="33"/>
        <v/>
      </c>
      <c r="AA258" s="109" t="s">
        <v>802</v>
      </c>
      <c r="AB258" s="140"/>
      <c r="AC258" s="141"/>
      <c r="AD258" s="113"/>
      <c r="AE258" s="127"/>
      <c r="AF258" s="113"/>
      <c r="AG258" s="114" t="str">
        <f t="array" ref="AG258">XLOOKUP(F258,'CLV2'!A:A,'CLV2'!E:E)</f>
        <v>2.CHILLED FOODS</v>
      </c>
      <c r="AH258" s="115" t="str">
        <f t="array" ref="AH258">XLOOKUP(F258,'CLV2'!A:A,'CLV2'!F:F)</f>
        <v>3.HAM AND SAUSAGES</v>
      </c>
      <c r="AI258" s="115" t="str">
        <f t="shared" si="8"/>
        <v>Pack</v>
      </c>
      <c r="AJ258" s="116">
        <f t="shared" si="9"/>
        <v>1</v>
      </c>
      <c r="AK258" s="117" t="str">
        <f t="array" ref="AK258">XLOOKUP(F258,'GIÁ'!A:A,'GIÁ'!D:D)</f>
        <v>27795.99</v>
      </c>
      <c r="AL258" s="118">
        <f t="shared" si="10"/>
        <v>55591.98</v>
      </c>
      <c r="AM258" s="118">
        <f t="shared" si="11"/>
        <v>0</v>
      </c>
      <c r="AN258" s="119">
        <f t="shared" si="12"/>
        <v>55591.98</v>
      </c>
      <c r="AO258" s="118">
        <f t="shared" si="13"/>
        <v>0</v>
      </c>
      <c r="AP258" s="121">
        <f t="shared" si="14"/>
        <v>0</v>
      </c>
      <c r="AQ258" s="122"/>
      <c r="AR258" s="119"/>
    </row>
    <row r="259" ht="22.5" customHeight="1">
      <c r="A259" s="89">
        <v>46231.0</v>
      </c>
      <c r="B259" s="90">
        <v>0.4465277777777778</v>
      </c>
      <c r="C259" s="91" t="s">
        <v>1524</v>
      </c>
      <c r="D259" s="129" t="str">
        <f t="array" ref="D259">XLOOKUP(C259,'DS ST'!A:A,'DS ST'!B:B)</f>
        <v>PHI</v>
      </c>
      <c r="E259" s="94" t="str">
        <f t="array" ref="E259">XLOOKUP($F259,'GIÁ'!$A:$A,'GIÁ'!$E:$E)</f>
        <v>MÁT</v>
      </c>
      <c r="F259" s="94">
        <v>8.938529045856E12</v>
      </c>
      <c r="G259" s="95" t="s">
        <v>3024</v>
      </c>
      <c r="H259" s="95" t="s">
        <v>224</v>
      </c>
      <c r="I259" s="96">
        <v>4.0</v>
      </c>
      <c r="J259" s="96">
        <v>0.0</v>
      </c>
      <c r="K259" s="98">
        <f t="shared" si="4"/>
        <v>4</v>
      </c>
      <c r="L259" s="99" t="s">
        <v>3836</v>
      </c>
      <c r="M259" s="100" t="s">
        <v>3837</v>
      </c>
      <c r="N259" s="101" t="s">
        <v>3838</v>
      </c>
      <c r="O259" s="128"/>
      <c r="P259" s="100">
        <v>4.0</v>
      </c>
      <c r="Q259" s="103">
        <f t="shared" si="5"/>
        <v>0</v>
      </c>
      <c r="R259" s="104" t="s">
        <v>3840</v>
      </c>
      <c r="S259" s="105"/>
      <c r="T259" s="106"/>
      <c r="U259" s="107"/>
      <c r="V259" s="108" t="s">
        <v>756</v>
      </c>
      <c r="W259" s="109" t="s">
        <v>1908</v>
      </c>
      <c r="X259" s="110" t="str">
        <f t="shared" si="6"/>
        <v/>
      </c>
      <c r="Y259" s="110" t="str">
        <f t="shared" si="7"/>
        <v>Siêu thị</v>
      </c>
      <c r="Z259" s="139" t="str">
        <f t="shared" si="33"/>
        <v/>
      </c>
      <c r="AA259" s="109" t="s">
        <v>802</v>
      </c>
      <c r="AB259" s="140"/>
      <c r="AC259" s="141"/>
      <c r="AD259" s="113"/>
      <c r="AE259" s="127"/>
      <c r="AF259" s="113"/>
      <c r="AG259" s="114" t="str">
        <f t="array" ref="AG259">XLOOKUP(F259,'CLV2'!A:A,'CLV2'!E:E)</f>
        <v>2.CHILLED FOODS</v>
      </c>
      <c r="AH259" s="115" t="str">
        <f t="array" ref="AH259">XLOOKUP(F259,'CLV2'!A:A,'CLV2'!F:F)</f>
        <v>3.HAM AND SAUSAGES</v>
      </c>
      <c r="AI259" s="115" t="str">
        <f t="shared" si="8"/>
        <v>Pack</v>
      </c>
      <c r="AJ259" s="116">
        <f t="shared" si="9"/>
        <v>1</v>
      </c>
      <c r="AK259" s="117" t="str">
        <f t="array" ref="AK259">XLOOKUP(F259,'GIÁ'!A:A,'GIÁ'!D:D)</f>
        <v>66066.31</v>
      </c>
      <c r="AL259" s="118">
        <f t="shared" si="10"/>
        <v>264265.24</v>
      </c>
      <c r="AM259" s="118">
        <f t="shared" si="11"/>
        <v>0</v>
      </c>
      <c r="AN259" s="119">
        <f t="shared" si="12"/>
        <v>264265.24</v>
      </c>
      <c r="AO259" s="118">
        <f t="shared" si="13"/>
        <v>0</v>
      </c>
      <c r="AP259" s="121">
        <f t="shared" si="14"/>
        <v>0</v>
      </c>
      <c r="AQ259" s="122"/>
      <c r="AR259" s="119"/>
    </row>
    <row r="260" ht="22.5" customHeight="1">
      <c r="A260" s="89">
        <v>46231.0</v>
      </c>
      <c r="B260" s="90">
        <v>0.4465277777777778</v>
      </c>
      <c r="C260" s="91" t="s">
        <v>1524</v>
      </c>
      <c r="D260" s="129" t="str">
        <f t="array" ref="D260">XLOOKUP(C260,'DS ST'!A:A,'DS ST'!B:B)</f>
        <v>PHI</v>
      </c>
      <c r="E260" s="94" t="str">
        <f t="array" ref="E260">XLOOKUP($F260,'GIÁ'!$A:$A,'GIÁ'!$E:$E)</f>
        <v>MÁT</v>
      </c>
      <c r="F260" s="94">
        <v>11763.0</v>
      </c>
      <c r="G260" s="95" t="s">
        <v>1062</v>
      </c>
      <c r="H260" s="95" t="s">
        <v>57</v>
      </c>
      <c r="I260" s="96">
        <v>1.0</v>
      </c>
      <c r="J260" s="96">
        <v>0.0</v>
      </c>
      <c r="K260" s="98">
        <f t="shared" si="4"/>
        <v>1</v>
      </c>
      <c r="L260" s="99" t="s">
        <v>3836</v>
      </c>
      <c r="M260" s="100" t="s">
        <v>3837</v>
      </c>
      <c r="N260" s="101" t="s">
        <v>3838</v>
      </c>
      <c r="O260" s="128"/>
      <c r="P260" s="100">
        <v>1.0</v>
      </c>
      <c r="Q260" s="103">
        <f t="shared" si="5"/>
        <v>0</v>
      </c>
      <c r="R260" s="104" t="s">
        <v>3839</v>
      </c>
      <c r="S260" s="105"/>
      <c r="T260" s="106"/>
      <c r="U260" s="107"/>
      <c r="V260" s="108" t="s">
        <v>756</v>
      </c>
      <c r="W260" s="109" t="s">
        <v>1908</v>
      </c>
      <c r="X260" s="110" t="str">
        <f t="shared" si="6"/>
        <v/>
      </c>
      <c r="Y260" s="110" t="str">
        <f t="shared" si="7"/>
        <v>Siêu thị</v>
      </c>
      <c r="Z260" s="139" t="str">
        <f t="shared" si="33"/>
        <v/>
      </c>
      <c r="AA260" s="109" t="s">
        <v>802</v>
      </c>
      <c r="AB260" s="140"/>
      <c r="AC260" s="141"/>
      <c r="AD260" s="113"/>
      <c r="AE260" s="127"/>
      <c r="AF260" s="113"/>
      <c r="AG260" s="114" t="str">
        <f t="array" ref="AG260">XLOOKUP(F260,'CLV2'!A:A,'CLV2'!E:E)</f>
        <v>2.FRUITS</v>
      </c>
      <c r="AH260" s="115" t="str">
        <f t="array" ref="AH260">XLOOKUP(F260,'CLV2'!A:A,'CLV2'!F:F)</f>
        <v>3.IMPORT FRUITS</v>
      </c>
      <c r="AI260" s="115" t="str">
        <f t="shared" si="8"/>
        <v>Pack</v>
      </c>
      <c r="AJ260" s="116">
        <f t="shared" si="9"/>
        <v>1</v>
      </c>
      <c r="AK260" s="117" t="str">
        <f t="array" ref="AK260">XLOOKUP(F260,'GIÁ'!A:A,'GIÁ'!D:D)</f>
        <v>45773.45</v>
      </c>
      <c r="AL260" s="118">
        <f t="shared" si="10"/>
        <v>45773.45</v>
      </c>
      <c r="AM260" s="118">
        <f t="shared" si="11"/>
        <v>0</v>
      </c>
      <c r="AN260" s="119">
        <f t="shared" si="12"/>
        <v>45773.45</v>
      </c>
      <c r="AO260" s="118">
        <f t="shared" si="13"/>
        <v>0</v>
      </c>
      <c r="AP260" s="121">
        <f t="shared" si="14"/>
        <v>0</v>
      </c>
      <c r="AQ260" s="122"/>
      <c r="AR260" s="119"/>
    </row>
    <row r="261" ht="22.5" customHeight="1">
      <c r="A261" s="89">
        <v>46231.0</v>
      </c>
      <c r="B261" s="90">
        <v>0.4465277777777778</v>
      </c>
      <c r="C261" s="91" t="s">
        <v>1524</v>
      </c>
      <c r="D261" s="129" t="str">
        <f t="array" ref="D261">XLOOKUP(C261,'DS ST'!A:A,'DS ST'!B:B)</f>
        <v>PHI</v>
      </c>
      <c r="E261" s="94" t="str">
        <f t="array" ref="E261">XLOOKUP($F261,'GIÁ'!$A:$A,'GIÁ'!$E:$E)</f>
        <v>MÁT</v>
      </c>
      <c r="F261" s="94">
        <v>8.936146442614E12</v>
      </c>
      <c r="G261" s="95" t="s">
        <v>2502</v>
      </c>
      <c r="H261" s="95" t="s">
        <v>787</v>
      </c>
      <c r="I261" s="96">
        <v>3.0</v>
      </c>
      <c r="J261" s="96">
        <v>0.0</v>
      </c>
      <c r="K261" s="98">
        <f t="shared" si="4"/>
        <v>3</v>
      </c>
      <c r="L261" s="99" t="s">
        <v>3836</v>
      </c>
      <c r="M261" s="100" t="s">
        <v>3841</v>
      </c>
      <c r="N261" s="101" t="s">
        <v>3842</v>
      </c>
      <c r="O261" s="128"/>
      <c r="P261" s="100">
        <v>3.0</v>
      </c>
      <c r="Q261" s="103">
        <f t="shared" si="5"/>
        <v>0</v>
      </c>
      <c r="R261" s="104" t="s">
        <v>3840</v>
      </c>
      <c r="S261" s="105"/>
      <c r="T261" s="106"/>
      <c r="U261" s="107"/>
      <c r="V261" s="108" t="s">
        <v>756</v>
      </c>
      <c r="W261" s="109" t="s">
        <v>1908</v>
      </c>
      <c r="X261" s="110" t="str">
        <f t="shared" si="6"/>
        <v/>
      </c>
      <c r="Y261" s="110" t="str">
        <f t="shared" si="7"/>
        <v>Siêu thị</v>
      </c>
      <c r="Z261" s="139" t="str">
        <f t="shared" si="33"/>
        <v/>
      </c>
      <c r="AA261" s="109" t="s">
        <v>802</v>
      </c>
      <c r="AB261" s="140"/>
      <c r="AC261" s="141"/>
      <c r="AD261" s="113"/>
      <c r="AE261" s="127"/>
      <c r="AF261" s="113"/>
      <c r="AG261" s="114" t="str">
        <f t="array" ref="AG261">XLOOKUP(F261,'CLV2'!A:A,'CLV2'!E:E)</f>
        <v>2.MEAT</v>
      </c>
      <c r="AH261" s="115" t="str">
        <f t="array" ref="AH261">XLOOKUP(F261,'CLV2'!A:A,'CLV2'!F:F)</f>
        <v>3.PORK</v>
      </c>
      <c r="AI261" s="115" t="str">
        <f t="shared" si="8"/>
        <v>Pack</v>
      </c>
      <c r="AJ261" s="116">
        <f t="shared" si="9"/>
        <v>1</v>
      </c>
      <c r="AK261" s="117" t="str">
        <f t="array" ref="AK261">XLOOKUP(F261,'GIÁ'!A:A,'GIÁ'!D:D)</f>
        <v>17646.95</v>
      </c>
      <c r="AL261" s="118">
        <f t="shared" si="10"/>
        <v>52940.85</v>
      </c>
      <c r="AM261" s="118">
        <f t="shared" si="11"/>
        <v>0</v>
      </c>
      <c r="AN261" s="119">
        <f t="shared" si="12"/>
        <v>52940.85</v>
      </c>
      <c r="AO261" s="118">
        <f t="shared" si="13"/>
        <v>0</v>
      </c>
      <c r="AP261" s="121">
        <f t="shared" si="14"/>
        <v>0</v>
      </c>
      <c r="AQ261" s="122"/>
      <c r="AR261" s="119"/>
    </row>
    <row r="262" ht="22.5" customHeight="1">
      <c r="A262" s="89">
        <v>46231.0</v>
      </c>
      <c r="B262" s="90">
        <v>0.4465277777777778</v>
      </c>
      <c r="C262" s="91" t="s">
        <v>1524</v>
      </c>
      <c r="D262" s="92" t="str">
        <f t="array" ref="D262">XLOOKUP(C262,'DS ST'!A:A,'DS ST'!B:B)</f>
        <v>PHI</v>
      </c>
      <c r="E262" s="94" t="str">
        <f t="array" ref="E262">XLOOKUP($F262,'GIÁ'!$A:$A,'GIÁ'!$E:$E)</f>
        <v>MÁT</v>
      </c>
      <c r="F262" s="94">
        <v>11039.0</v>
      </c>
      <c r="G262" s="95" t="s">
        <v>613</v>
      </c>
      <c r="H262" s="95" t="s">
        <v>57</v>
      </c>
      <c r="I262" s="96">
        <v>1.0</v>
      </c>
      <c r="J262" s="96">
        <v>0.0</v>
      </c>
      <c r="K262" s="98">
        <f t="shared" si="4"/>
        <v>1</v>
      </c>
      <c r="L262" s="99" t="s">
        <v>3836</v>
      </c>
      <c r="M262" s="100" t="s">
        <v>3843</v>
      </c>
      <c r="N262" s="101" t="s">
        <v>3844</v>
      </c>
      <c r="O262" s="128"/>
      <c r="P262" s="100">
        <v>1.0</v>
      </c>
      <c r="Q262" s="103">
        <f t="shared" si="5"/>
        <v>0</v>
      </c>
      <c r="R262" s="104" t="s">
        <v>3845</v>
      </c>
      <c r="S262" s="105"/>
      <c r="T262" s="106"/>
      <c r="U262" s="107"/>
      <c r="V262" s="108" t="s">
        <v>756</v>
      </c>
      <c r="W262" s="109" t="s">
        <v>1312</v>
      </c>
      <c r="X262" s="110" t="str">
        <f t="shared" si="6"/>
        <v/>
      </c>
      <c r="Y262" s="110" t="str">
        <f t="shared" si="7"/>
        <v/>
      </c>
      <c r="Z262" s="109" t="s">
        <v>797</v>
      </c>
      <c r="AA262" s="109" t="s">
        <v>802</v>
      </c>
      <c r="AB262" s="143" t="s">
        <v>3846</v>
      </c>
      <c r="AC262" s="141"/>
      <c r="AD262" s="113"/>
      <c r="AE262" s="108"/>
      <c r="AF262" s="113"/>
      <c r="AG262" s="114" t="str">
        <f t="array" ref="AG262">XLOOKUP(F262,'CLV2'!A:A,'CLV2'!E:E)</f>
        <v>2.VEGETABLES</v>
      </c>
      <c r="AH262" s="115" t="str">
        <f t="array" ref="AH262">XLOOKUP(F262,'CLV2'!A:A,'CLV2'!F:F)</f>
        <v>3.MUSHROOM</v>
      </c>
      <c r="AI262" s="115" t="str">
        <f t="shared" si="8"/>
        <v>Pack</v>
      </c>
      <c r="AJ262" s="116">
        <f t="shared" si="9"/>
        <v>1</v>
      </c>
      <c r="AK262" s="117" t="str">
        <f t="array" ref="AK262">XLOOKUP(F262,'GIÁ'!A:A,'GIÁ'!D:D)</f>
        <v>51687.36</v>
      </c>
      <c r="AL262" s="118">
        <f t="shared" si="10"/>
        <v>51687.36</v>
      </c>
      <c r="AM262" s="118">
        <f t="shared" si="11"/>
        <v>0</v>
      </c>
      <c r="AN262" s="119">
        <f t="shared" si="12"/>
        <v>0</v>
      </c>
      <c r="AO262" s="118">
        <f t="shared" si="13"/>
        <v>0</v>
      </c>
      <c r="AP262" s="121">
        <f t="shared" si="14"/>
        <v>0</v>
      </c>
      <c r="AQ262" s="122"/>
      <c r="AR262" s="119"/>
    </row>
    <row r="263" ht="22.5" customHeight="1">
      <c r="A263" s="89">
        <v>46231.0</v>
      </c>
      <c r="B263" s="90">
        <v>0.4465277777777778</v>
      </c>
      <c r="C263" s="91" t="s">
        <v>1524</v>
      </c>
      <c r="D263" s="92" t="str">
        <f t="array" ref="D263">XLOOKUP(C263,'DS ST'!A:A,'DS ST'!B:B)</f>
        <v>PHI</v>
      </c>
      <c r="E263" s="94" t="str">
        <f t="array" ref="E263">XLOOKUP($F263,'GIÁ'!$A:$A,'GIÁ'!$E:$E)</f>
        <v>MÁT</v>
      </c>
      <c r="F263" s="94">
        <v>8.935007117135E12</v>
      </c>
      <c r="G263" s="95" t="s">
        <v>1809</v>
      </c>
      <c r="H263" s="95" t="s">
        <v>1785</v>
      </c>
      <c r="I263" s="96">
        <v>2.0</v>
      </c>
      <c r="J263" s="96">
        <v>0.0</v>
      </c>
      <c r="K263" s="98">
        <f t="shared" si="4"/>
        <v>2</v>
      </c>
      <c r="L263" s="99" t="s">
        <v>3836</v>
      </c>
      <c r="M263" s="100" t="s">
        <v>3843</v>
      </c>
      <c r="N263" s="101" t="s">
        <v>3844</v>
      </c>
      <c r="O263" s="128"/>
      <c r="P263" s="100">
        <v>1.0</v>
      </c>
      <c r="Q263" s="103">
        <f t="shared" si="5"/>
        <v>1</v>
      </c>
      <c r="R263" s="104" t="s">
        <v>3839</v>
      </c>
      <c r="S263" s="105"/>
      <c r="T263" s="106"/>
      <c r="U263" s="107"/>
      <c r="V263" s="108" t="s">
        <v>756</v>
      </c>
      <c r="W263" s="109" t="s">
        <v>1908</v>
      </c>
      <c r="X263" s="110" t="str">
        <f t="shared" si="6"/>
        <v/>
      </c>
      <c r="Y263" s="110" t="str">
        <f t="shared" si="7"/>
        <v>Siêu thị</v>
      </c>
      <c r="Z263" s="109" t="s">
        <v>797</v>
      </c>
      <c r="AA263" s="109" t="s">
        <v>802</v>
      </c>
      <c r="AB263" s="143" t="s">
        <v>3846</v>
      </c>
      <c r="AC263" s="141"/>
      <c r="AD263" s="113"/>
      <c r="AE263" s="127"/>
      <c r="AF263" s="113"/>
      <c r="AG263" s="114" t="str">
        <f t="array" ref="AG263">XLOOKUP(F263,'CLV2'!A:A,'CLV2'!E:E)</f>
        <v>2.DAIRY</v>
      </c>
      <c r="AH263" s="115" t="str">
        <f t="array" ref="AH263">XLOOKUP(F263,'CLV2'!A:A,'CLV2'!F:F)</f>
        <v>3.FRESH MILK</v>
      </c>
      <c r="AI263" s="115" t="str">
        <f t="shared" si="8"/>
        <v>Pack</v>
      </c>
      <c r="AJ263" s="116">
        <f t="shared" si="9"/>
        <v>1</v>
      </c>
      <c r="AK263" s="117" t="str">
        <f t="array" ref="AK263">XLOOKUP(F263,'GIÁ'!A:A,'GIÁ'!D:D)</f>
        <v>18613.38</v>
      </c>
      <c r="AL263" s="118">
        <f t="shared" si="10"/>
        <v>37226.76</v>
      </c>
      <c r="AM263" s="118">
        <f t="shared" si="11"/>
        <v>0</v>
      </c>
      <c r="AN263" s="119">
        <f t="shared" si="12"/>
        <v>18613.38</v>
      </c>
      <c r="AO263" s="118">
        <f t="shared" si="13"/>
        <v>18613.38</v>
      </c>
      <c r="AP263" s="121">
        <f t="shared" si="14"/>
        <v>0</v>
      </c>
      <c r="AQ263" s="122"/>
      <c r="AR263" s="119"/>
    </row>
    <row r="264" ht="22.5" customHeight="1">
      <c r="A264" s="89">
        <v>46231.0</v>
      </c>
      <c r="B264" s="90">
        <v>0.4465277777777778</v>
      </c>
      <c r="C264" s="91" t="s">
        <v>1524</v>
      </c>
      <c r="D264" s="92" t="str">
        <f t="array" ref="D264">XLOOKUP(C264,'DS ST'!A:A,'DS ST'!B:B)</f>
        <v>PHI</v>
      </c>
      <c r="E264" s="94" t="str">
        <f t="array" ref="E264">XLOOKUP($F264,'GIÁ'!$A:$A,'GIÁ'!$E:$E)</f>
        <v>MÁT</v>
      </c>
      <c r="F264" s="94">
        <v>8.936049693908E12</v>
      </c>
      <c r="G264" s="95" t="s">
        <v>2244</v>
      </c>
      <c r="H264" s="95" t="s">
        <v>57</v>
      </c>
      <c r="I264" s="96">
        <v>2.0</v>
      </c>
      <c r="J264" s="96">
        <v>0.0</v>
      </c>
      <c r="K264" s="98">
        <f t="shared" si="4"/>
        <v>2</v>
      </c>
      <c r="L264" s="99" t="s">
        <v>3836</v>
      </c>
      <c r="M264" s="100" t="s">
        <v>3843</v>
      </c>
      <c r="N264" s="101" t="s">
        <v>3844</v>
      </c>
      <c r="O264" s="128"/>
      <c r="P264" s="100">
        <v>2.0</v>
      </c>
      <c r="Q264" s="103">
        <f t="shared" si="5"/>
        <v>0</v>
      </c>
      <c r="R264" s="104" t="s">
        <v>3845</v>
      </c>
      <c r="S264" s="105"/>
      <c r="T264" s="106"/>
      <c r="U264" s="107"/>
      <c r="V264" s="108" t="s">
        <v>756</v>
      </c>
      <c r="W264" s="109" t="s">
        <v>1312</v>
      </c>
      <c r="X264" s="110" t="str">
        <f t="shared" si="6"/>
        <v/>
      </c>
      <c r="Y264" s="110" t="str">
        <f t="shared" si="7"/>
        <v/>
      </c>
      <c r="Z264" s="109" t="s">
        <v>797</v>
      </c>
      <c r="AA264" s="109" t="s">
        <v>802</v>
      </c>
      <c r="AB264" s="143" t="s">
        <v>3846</v>
      </c>
      <c r="AC264" s="141"/>
      <c r="AD264" s="113"/>
      <c r="AE264" s="127"/>
      <c r="AF264" s="113"/>
      <c r="AG264" s="114" t="str">
        <f t="array" ref="AG264">XLOOKUP(F264,'CLV2'!A:A,'CLV2'!E:E)</f>
        <v>2.VEGETABLES</v>
      </c>
      <c r="AH264" s="115" t="str">
        <f t="array" ref="AH264">XLOOKUP(F264,'CLV2'!A:A,'CLV2'!F:F)</f>
        <v>3.LETTUCE, SNACKABLES</v>
      </c>
      <c r="AI264" s="115" t="str">
        <f t="shared" si="8"/>
        <v>Pack</v>
      </c>
      <c r="AJ264" s="116">
        <f t="shared" si="9"/>
        <v>1</v>
      </c>
      <c r="AK264" s="117" t="str">
        <f t="array" ref="AK264">XLOOKUP(F264,'GIÁ'!A:A,'GIÁ'!D:D)</f>
        <v>20360.85</v>
      </c>
      <c r="AL264" s="118">
        <f t="shared" si="10"/>
        <v>40721.7</v>
      </c>
      <c r="AM264" s="118">
        <f t="shared" si="11"/>
        <v>0</v>
      </c>
      <c r="AN264" s="119">
        <f t="shared" si="12"/>
        <v>0</v>
      </c>
      <c r="AO264" s="118">
        <f t="shared" si="13"/>
        <v>0</v>
      </c>
      <c r="AP264" s="121">
        <f t="shared" si="14"/>
        <v>0</v>
      </c>
      <c r="AQ264" s="122"/>
      <c r="AR264" s="119"/>
    </row>
    <row r="265" ht="22.5" customHeight="1">
      <c r="A265" s="89">
        <v>46231.0</v>
      </c>
      <c r="B265" s="90">
        <v>0.4465277777777778</v>
      </c>
      <c r="C265" s="91" t="s">
        <v>1524</v>
      </c>
      <c r="D265" s="92" t="str">
        <f t="array" ref="D265">XLOOKUP(C265,'DS ST'!A:A,'DS ST'!B:B)</f>
        <v>PHI</v>
      </c>
      <c r="E265" s="94" t="str">
        <f t="array" ref="E265">XLOOKUP($F265,'GIÁ'!$A:$A,'GIÁ'!$E:$E)</f>
        <v>MÁT</v>
      </c>
      <c r="F265" s="94">
        <v>8.936049694271E12</v>
      </c>
      <c r="G265" s="95" t="s">
        <v>1986</v>
      </c>
      <c r="H265" s="95" t="s">
        <v>1539</v>
      </c>
      <c r="I265" s="96">
        <v>1.0</v>
      </c>
      <c r="J265" s="96">
        <v>0.0</v>
      </c>
      <c r="K265" s="98">
        <f t="shared" si="4"/>
        <v>1</v>
      </c>
      <c r="L265" s="99" t="s">
        <v>3836</v>
      </c>
      <c r="M265" s="100" t="s">
        <v>3843</v>
      </c>
      <c r="N265" s="101" t="s">
        <v>3844</v>
      </c>
      <c r="O265" s="128"/>
      <c r="P265" s="100">
        <v>1.0</v>
      </c>
      <c r="Q265" s="103">
        <f t="shared" si="5"/>
        <v>0</v>
      </c>
      <c r="R265" s="104" t="s">
        <v>3845</v>
      </c>
      <c r="S265" s="105"/>
      <c r="T265" s="106"/>
      <c r="U265" s="107"/>
      <c r="V265" s="108" t="s">
        <v>756</v>
      </c>
      <c r="W265" s="109" t="s">
        <v>1312</v>
      </c>
      <c r="X265" s="110" t="str">
        <f t="shared" si="6"/>
        <v/>
      </c>
      <c r="Y265" s="110" t="str">
        <f t="shared" si="7"/>
        <v/>
      </c>
      <c r="Z265" s="109" t="s">
        <v>797</v>
      </c>
      <c r="AA265" s="109" t="s">
        <v>802</v>
      </c>
      <c r="AB265" s="143" t="s">
        <v>3846</v>
      </c>
      <c r="AC265" s="141"/>
      <c r="AD265" s="113"/>
      <c r="AE265" s="127"/>
      <c r="AF265" s="113"/>
      <c r="AG265" s="114" t="str">
        <f t="array" ref="AG265">XLOOKUP(F265,'CLV2'!A:A,'CLV2'!E:E)</f>
        <v>2.VEGETABLES</v>
      </c>
      <c r="AH265" s="115" t="str">
        <f t="array" ref="AH265">XLOOKUP(F265,'CLV2'!A:A,'CLV2'!F:F)</f>
        <v>3.PROCESSED VEGGIES</v>
      </c>
      <c r="AI265" s="115" t="str">
        <f t="shared" si="8"/>
        <v>Pack</v>
      </c>
      <c r="AJ265" s="116">
        <f t="shared" si="9"/>
        <v>1</v>
      </c>
      <c r="AK265" s="117" t="str">
        <f t="array" ref="AK265">XLOOKUP(F265,'GIÁ'!A:A,'GIÁ'!D:D)</f>
        <v>14698.02</v>
      </c>
      <c r="AL265" s="118">
        <f t="shared" si="10"/>
        <v>14698.02</v>
      </c>
      <c r="AM265" s="118">
        <f t="shared" si="11"/>
        <v>0</v>
      </c>
      <c r="AN265" s="119">
        <f t="shared" si="12"/>
        <v>0</v>
      </c>
      <c r="AO265" s="118">
        <f t="shared" si="13"/>
        <v>0</v>
      </c>
      <c r="AP265" s="121">
        <f t="shared" si="14"/>
        <v>0</v>
      </c>
      <c r="AQ265" s="122"/>
      <c r="AR265" s="119"/>
    </row>
    <row r="266" ht="22.5" customHeight="1">
      <c r="A266" s="89">
        <v>46231.0</v>
      </c>
      <c r="B266" s="90">
        <v>0.4465277777777778</v>
      </c>
      <c r="C266" s="91" t="s">
        <v>1524</v>
      </c>
      <c r="D266" s="129" t="str">
        <f t="array" ref="D266">XLOOKUP(C266,'DS ST'!A:A,'DS ST'!B:B)</f>
        <v>PHI</v>
      </c>
      <c r="E266" s="94" t="str">
        <f t="array" ref="E266">XLOOKUP($F266,'GIÁ'!$A:$A,'GIÁ'!$E:$E)</f>
        <v>MÁT</v>
      </c>
      <c r="F266" s="94">
        <v>11545.0</v>
      </c>
      <c r="G266" s="95" t="s">
        <v>853</v>
      </c>
      <c r="H266" s="95" t="s">
        <v>75</v>
      </c>
      <c r="I266" s="96">
        <v>1.0</v>
      </c>
      <c r="J266" s="96">
        <v>0.0</v>
      </c>
      <c r="K266" s="98">
        <f t="shared" si="4"/>
        <v>1</v>
      </c>
      <c r="L266" s="99" t="s">
        <v>3836</v>
      </c>
      <c r="M266" s="100" t="s">
        <v>3843</v>
      </c>
      <c r="N266" s="101" t="s">
        <v>3844</v>
      </c>
      <c r="O266" s="128"/>
      <c r="P266" s="100">
        <v>1.0</v>
      </c>
      <c r="Q266" s="103">
        <f t="shared" si="5"/>
        <v>0</v>
      </c>
      <c r="R266" s="104" t="s">
        <v>3847</v>
      </c>
      <c r="S266" s="105"/>
      <c r="T266" s="106"/>
      <c r="U266" s="107"/>
      <c r="V266" s="108" t="s">
        <v>756</v>
      </c>
      <c r="W266" s="109" t="s">
        <v>1908</v>
      </c>
      <c r="X266" s="110" t="str">
        <f t="shared" si="6"/>
        <v/>
      </c>
      <c r="Y266" s="110" t="str">
        <f t="shared" si="7"/>
        <v>Siêu thị</v>
      </c>
      <c r="Z266" s="139" t="str">
        <f>IF(N(Q266)&lt;=0,"",IF(ISNUMBER(SEARCH("Thiếu kiện",V266)),"Kho đông mát",IF(AND(N(Q266)&gt;0,N(P266)&gt;0,OR(ISNUMBER(SEARCH("Hình KDB",U266)),ISNUMBER(SEARCH("Hình tele",U266)),ISNUMBER(SEARCH("sai code",U266)),ISNUMBER(SEARCH("ST nhận",U266)))),"Kho đông mát",IF(AND(W266="DC giao thiếu",OR(ISNUMBER(SEARCH("Hình KDB",U266)),ISNUMBER(SEARCH("Hình tele",U266)),ISNUMBER(SEARCH("sai code",U266)))),"Kho đông mát",IF(W266="DC giao thiếu","Chưa xác định",IF(AND(W266="DC pick sai",OR(ISNUMBER(SEARCH("Hình KDB",U266)),ISNUMBER(SEARCH("Hình tele",U266)),ISNUMBER(SEARCH("sai code",U266)),ISNUMBER(SEARCH("ST nhận",U266)))),"Kho đông mát",IF(W266="DC pick sai","Chưa xác định",IF(AND(W266="Hao hụt",N(O266)&gt;0,OR(ISNUMBER(SEARCH("Hình KDB",U266)),ISNUMBER(SEARCH("Hình tele",U266)),ISNUMBER(SEARCH("sai code",U266)),ISNUMBER(SEARCH("ST nhận",U266)))),"Kho đông mát",IF(W266="Hao hụt","Chưa xác định",IF(OR(W266="VT giao sai điểm",W266="Không đạt nhiệt độ",W266="TX giao thiếu kiện",W266="Hàng không đạt CL"),"Kho đông mát",IF(W266="Chưa xác định","Chưa xác định",IF(N(P266)&gt;0,"Chưa xác định",""))))))))))))</f>
        <v/>
      </c>
      <c r="AA266" s="109" t="s">
        <v>802</v>
      </c>
      <c r="AB266" s="140"/>
      <c r="AC266" s="141"/>
      <c r="AD266" s="113"/>
      <c r="AE266" s="127"/>
      <c r="AF266" s="113"/>
      <c r="AG266" s="114" t="str">
        <f t="array" ref="AG266">XLOOKUP(F266,'CLV2'!A:A,'CLV2'!E:E)</f>
        <v>2.VEGETABLES</v>
      </c>
      <c r="AH266" s="115" t="str">
        <f t="array" ref="AH266">XLOOKUP(F266,'CLV2'!A:A,'CLV2'!F:F)</f>
        <v>3.PROCESSED VEGGIES</v>
      </c>
      <c r="AI266" s="115" t="str">
        <f t="shared" si="8"/>
        <v>Pack</v>
      </c>
      <c r="AJ266" s="116">
        <f t="shared" si="9"/>
        <v>1</v>
      </c>
      <c r="AK266" s="117" t="str">
        <f t="array" ref="AK266">XLOOKUP(F266,'GIÁ'!A:A,'GIÁ'!D:D)</f>
        <v>15672.92</v>
      </c>
      <c r="AL266" s="118">
        <f t="shared" si="10"/>
        <v>15672.92</v>
      </c>
      <c r="AM266" s="118">
        <f t="shared" si="11"/>
        <v>0</v>
      </c>
      <c r="AN266" s="119">
        <f t="shared" si="12"/>
        <v>15672.92</v>
      </c>
      <c r="AO266" s="118">
        <f t="shared" si="13"/>
        <v>0</v>
      </c>
      <c r="AP266" s="121">
        <f t="shared" si="14"/>
        <v>0</v>
      </c>
      <c r="AQ266" s="122"/>
      <c r="AR266" s="119"/>
    </row>
    <row r="267" ht="22.5" customHeight="1">
      <c r="A267" s="89">
        <v>46231.0</v>
      </c>
      <c r="B267" s="90">
        <v>0.4465277777777778</v>
      </c>
      <c r="C267" s="91" t="s">
        <v>1524</v>
      </c>
      <c r="D267" s="92" t="str">
        <f t="array" ref="D267">XLOOKUP(C267,'DS ST'!A:A,'DS ST'!B:B)</f>
        <v>PHI</v>
      </c>
      <c r="E267" s="94" t="str">
        <f t="array" ref="E267">XLOOKUP($F267,'GIÁ'!$A:$A,'GIÁ'!$E:$E)</f>
        <v>MÁT</v>
      </c>
      <c r="F267" s="94">
        <v>11541.0</v>
      </c>
      <c r="G267" s="95" t="s">
        <v>840</v>
      </c>
      <c r="H267" s="95" t="s">
        <v>787</v>
      </c>
      <c r="I267" s="96">
        <v>1.0</v>
      </c>
      <c r="J267" s="96">
        <v>0.0</v>
      </c>
      <c r="K267" s="98">
        <f t="shared" si="4"/>
        <v>1</v>
      </c>
      <c r="L267" s="99" t="s">
        <v>3836</v>
      </c>
      <c r="M267" s="100" t="s">
        <v>3843</v>
      </c>
      <c r="N267" s="101" t="s">
        <v>3844</v>
      </c>
      <c r="O267" s="128"/>
      <c r="P267" s="100">
        <v>1.0</v>
      </c>
      <c r="Q267" s="103">
        <f t="shared" si="5"/>
        <v>0</v>
      </c>
      <c r="R267" s="104" t="s">
        <v>3845</v>
      </c>
      <c r="S267" s="105"/>
      <c r="T267" s="106"/>
      <c r="U267" s="107"/>
      <c r="V267" s="108" t="s">
        <v>756</v>
      </c>
      <c r="W267" s="109" t="s">
        <v>1312</v>
      </c>
      <c r="X267" s="110" t="str">
        <f t="shared" si="6"/>
        <v/>
      </c>
      <c r="Y267" s="110" t="str">
        <f t="shared" si="7"/>
        <v/>
      </c>
      <c r="Z267" s="109" t="s">
        <v>797</v>
      </c>
      <c r="AA267" s="109" t="s">
        <v>802</v>
      </c>
      <c r="AB267" s="143" t="s">
        <v>3846</v>
      </c>
      <c r="AC267" s="141"/>
      <c r="AD267" s="113"/>
      <c r="AE267" s="127"/>
      <c r="AF267" s="113"/>
      <c r="AG267" s="114" t="str">
        <f t="array" ref="AG267">XLOOKUP(F267,'CLV2'!A:A,'CLV2'!E:E)</f>
        <v>2.VEGETABLES</v>
      </c>
      <c r="AH267" s="115" t="str">
        <f t="array" ref="AH267">XLOOKUP(F267,'CLV2'!A:A,'CLV2'!F:F)</f>
        <v>3.PROCESSED VEGGIES</v>
      </c>
      <c r="AI267" s="115" t="str">
        <f t="shared" si="8"/>
        <v>Pack</v>
      </c>
      <c r="AJ267" s="116">
        <f t="shared" si="9"/>
        <v>1</v>
      </c>
      <c r="AK267" s="117" t="str">
        <f t="array" ref="AK267">XLOOKUP(F267,'GIÁ'!A:A,'GIÁ'!D:D)</f>
        <v>18691.55</v>
      </c>
      <c r="AL267" s="118">
        <f t="shared" si="10"/>
        <v>18691.55</v>
      </c>
      <c r="AM267" s="118">
        <f t="shared" si="11"/>
        <v>0</v>
      </c>
      <c r="AN267" s="119">
        <f t="shared" si="12"/>
        <v>0</v>
      </c>
      <c r="AO267" s="118">
        <f t="shared" si="13"/>
        <v>0</v>
      </c>
      <c r="AP267" s="121">
        <f t="shared" si="14"/>
        <v>0</v>
      </c>
      <c r="AQ267" s="122"/>
      <c r="AR267" s="119"/>
    </row>
    <row r="268" ht="22.5" customHeight="1">
      <c r="A268" s="89">
        <v>46231.0</v>
      </c>
      <c r="B268" s="90">
        <v>0.4465277777777778</v>
      </c>
      <c r="C268" s="91" t="s">
        <v>1524</v>
      </c>
      <c r="D268" s="129" t="str">
        <f t="array" ref="D268">XLOOKUP(C268,'DS ST'!A:A,'DS ST'!B:B)</f>
        <v>PHI</v>
      </c>
      <c r="E268" s="94" t="str">
        <f t="array" ref="E268">XLOOKUP($F268,'GIÁ'!$A:$A,'GIÁ'!$E:$E)</f>
        <v>MÁT</v>
      </c>
      <c r="F268" s="94">
        <v>8.850329101863E12</v>
      </c>
      <c r="G268" s="95" t="s">
        <v>1434</v>
      </c>
      <c r="H268" s="95" t="s">
        <v>57</v>
      </c>
      <c r="I268" s="96">
        <v>4.0</v>
      </c>
      <c r="J268" s="96">
        <v>0.0</v>
      </c>
      <c r="K268" s="98">
        <f t="shared" si="4"/>
        <v>4</v>
      </c>
      <c r="L268" s="99" t="s">
        <v>3836</v>
      </c>
      <c r="M268" s="100" t="s">
        <v>3843</v>
      </c>
      <c r="N268" s="101" t="s">
        <v>3844</v>
      </c>
      <c r="O268" s="128"/>
      <c r="P268" s="100">
        <v>4.0</v>
      </c>
      <c r="Q268" s="103">
        <f t="shared" si="5"/>
        <v>0</v>
      </c>
      <c r="R268" s="104" t="s">
        <v>3848</v>
      </c>
      <c r="S268" s="105"/>
      <c r="T268" s="106"/>
      <c r="U268" s="107"/>
      <c r="V268" s="108" t="s">
        <v>756</v>
      </c>
      <c r="W268" s="109" t="s">
        <v>1908</v>
      </c>
      <c r="X268" s="110" t="str">
        <f t="shared" si="6"/>
        <v/>
      </c>
      <c r="Y268" s="110" t="str">
        <f t="shared" si="7"/>
        <v>Siêu thị</v>
      </c>
      <c r="Z268" s="139" t="str">
        <f t="shared" ref="Z268:Z269" si="34">IF(N(Q268)&lt;=0,"",IF(ISNUMBER(SEARCH("Thiếu kiện",V268)),"Kho đông mát",IF(AND(N(Q268)&gt;0,N(P268)&gt;0,OR(ISNUMBER(SEARCH("Hình KDB",U268)),ISNUMBER(SEARCH("Hình tele",U268)),ISNUMBER(SEARCH("sai code",U268)),ISNUMBER(SEARCH("ST nhận",U268)))),"Kho đông mát",IF(AND(W268="DC giao thiếu",OR(ISNUMBER(SEARCH("Hình KDB",U268)),ISNUMBER(SEARCH("Hình tele",U268)),ISNUMBER(SEARCH("sai code",U268)))),"Kho đông mát",IF(W268="DC giao thiếu","Chưa xác định",IF(AND(W268="DC pick sai",OR(ISNUMBER(SEARCH("Hình KDB",U268)),ISNUMBER(SEARCH("Hình tele",U268)),ISNUMBER(SEARCH("sai code",U268)),ISNUMBER(SEARCH("ST nhận",U268)))),"Kho đông mát",IF(W268="DC pick sai","Chưa xác định",IF(AND(W268="Hao hụt",N(O268)&gt;0,OR(ISNUMBER(SEARCH("Hình KDB",U268)),ISNUMBER(SEARCH("Hình tele",U268)),ISNUMBER(SEARCH("sai code",U268)),ISNUMBER(SEARCH("ST nhận",U268)))),"Kho đông mát",IF(W268="Hao hụt","Chưa xác định",IF(OR(W268="VT giao sai điểm",W268="Không đạt nhiệt độ",W268="TX giao thiếu kiện",W268="Hàng không đạt CL"),"Kho đông mát",IF(W268="Chưa xác định","Chưa xác định",IF(N(P268)&gt;0,"Chưa xác định",""))))))))))))</f>
        <v/>
      </c>
      <c r="AA268" s="109" t="s">
        <v>802</v>
      </c>
      <c r="AB268" s="140"/>
      <c r="AC268" s="141"/>
      <c r="AD268" s="113"/>
      <c r="AE268" s="127"/>
      <c r="AF268" s="113"/>
      <c r="AG268" s="114" t="str">
        <f t="array" ref="AG268">XLOOKUP(F268,'CLV2'!A:A,'CLV2'!E:E)</f>
        <v>2.DAIRY</v>
      </c>
      <c r="AH268" s="115" t="str">
        <f t="array" ref="AH268">XLOOKUP(F268,'CLV2'!A:A,'CLV2'!F:F)</f>
        <v>3.FRESH MILK</v>
      </c>
      <c r="AI268" s="115" t="str">
        <f t="shared" si="8"/>
        <v>Pack</v>
      </c>
      <c r="AJ268" s="116">
        <f t="shared" si="9"/>
        <v>1</v>
      </c>
      <c r="AK268" s="117" t="str">
        <f t="array" ref="AK268">XLOOKUP(F268,'GIÁ'!A:A,'GIÁ'!D:D)</f>
        <v>18765.30</v>
      </c>
      <c r="AL268" s="118">
        <f t="shared" si="10"/>
        <v>75061.2</v>
      </c>
      <c r="AM268" s="118">
        <f t="shared" si="11"/>
        <v>0</v>
      </c>
      <c r="AN268" s="119">
        <f t="shared" si="12"/>
        <v>75061.2</v>
      </c>
      <c r="AO268" s="118">
        <f t="shared" si="13"/>
        <v>0</v>
      </c>
      <c r="AP268" s="121">
        <f t="shared" si="14"/>
        <v>0</v>
      </c>
      <c r="AQ268" s="122"/>
      <c r="AR268" s="119"/>
    </row>
    <row r="269" ht="22.5" customHeight="1">
      <c r="A269" s="89">
        <v>46231.0</v>
      </c>
      <c r="B269" s="90">
        <v>0.4465277777777778</v>
      </c>
      <c r="C269" s="91" t="s">
        <v>1524</v>
      </c>
      <c r="D269" s="129" t="str">
        <f t="array" ref="D269">XLOOKUP(C269,'DS ST'!A:A,'DS ST'!B:B)</f>
        <v>PHI</v>
      </c>
      <c r="E269" s="94" t="str">
        <f t="array" ref="E269">XLOOKUP($F269,'GIÁ'!$A:$A,'GIÁ'!$E:$E)</f>
        <v>MÁT</v>
      </c>
      <c r="F269" s="94">
        <v>9.415007051398E12</v>
      </c>
      <c r="G269" s="95" t="s">
        <v>3281</v>
      </c>
      <c r="H269" s="95" t="s">
        <v>93</v>
      </c>
      <c r="I269" s="96">
        <v>1.0</v>
      </c>
      <c r="J269" s="96">
        <v>0.0</v>
      </c>
      <c r="K269" s="98">
        <f t="shared" si="4"/>
        <v>1</v>
      </c>
      <c r="L269" s="99" t="s">
        <v>3836</v>
      </c>
      <c r="M269" s="100" t="s">
        <v>3843</v>
      </c>
      <c r="N269" s="101" t="s">
        <v>3844</v>
      </c>
      <c r="O269" s="128"/>
      <c r="P269" s="100">
        <v>1.0</v>
      </c>
      <c r="Q269" s="103">
        <f t="shared" si="5"/>
        <v>0</v>
      </c>
      <c r="R269" s="104" t="s">
        <v>3849</v>
      </c>
      <c r="S269" s="105"/>
      <c r="T269" s="106"/>
      <c r="U269" s="107"/>
      <c r="V269" s="108" t="s">
        <v>756</v>
      </c>
      <c r="W269" s="109" t="s">
        <v>1908</v>
      </c>
      <c r="X269" s="110" t="str">
        <f t="shared" si="6"/>
        <v/>
      </c>
      <c r="Y269" s="110" t="str">
        <f t="shared" si="7"/>
        <v>Siêu thị</v>
      </c>
      <c r="Z269" s="139" t="str">
        <f t="shared" si="34"/>
        <v/>
      </c>
      <c r="AA269" s="109" t="s">
        <v>802</v>
      </c>
      <c r="AB269" s="140"/>
      <c r="AC269" s="141"/>
      <c r="AD269" s="113"/>
      <c r="AE269" s="127"/>
      <c r="AF269" s="113"/>
      <c r="AG269" s="114" t="str">
        <f t="array" ref="AG269">XLOOKUP(F269,'CLV2'!A:A,'CLV2'!E:E)</f>
        <v>2.DAIRY</v>
      </c>
      <c r="AH269" s="115" t="str">
        <f t="array" ref="AH269">XLOOKUP(F269,'CLV2'!A:A,'CLV2'!F:F)</f>
        <v>3.BUTTER AND CHEESE</v>
      </c>
      <c r="AI269" s="115" t="str">
        <f t="shared" si="8"/>
        <v>Pack</v>
      </c>
      <c r="AJ269" s="116">
        <f t="shared" si="9"/>
        <v>1</v>
      </c>
      <c r="AK269" s="117" t="str">
        <f t="array" ref="AK269">XLOOKUP(F269,'GIÁ'!A:A,'GIÁ'!D:D)</f>
        <v>35225.05</v>
      </c>
      <c r="AL269" s="118">
        <f t="shared" si="10"/>
        <v>35225.05</v>
      </c>
      <c r="AM269" s="118">
        <f t="shared" si="11"/>
        <v>0</v>
      </c>
      <c r="AN269" s="119">
        <f t="shared" si="12"/>
        <v>35225.05</v>
      </c>
      <c r="AO269" s="118">
        <f t="shared" si="13"/>
        <v>0</v>
      </c>
      <c r="AP269" s="121">
        <f t="shared" si="14"/>
        <v>0</v>
      </c>
      <c r="AQ269" s="122"/>
      <c r="AR269" s="119"/>
    </row>
    <row r="270" ht="22.5" customHeight="1">
      <c r="A270" s="89">
        <v>46231.0</v>
      </c>
      <c r="B270" s="90">
        <v>0.4465277777777778</v>
      </c>
      <c r="C270" s="91" t="s">
        <v>1524</v>
      </c>
      <c r="D270" s="92" t="str">
        <f t="array" ref="D270">XLOOKUP(C270,'DS ST'!A:A,'DS ST'!B:B)</f>
        <v>PHI</v>
      </c>
      <c r="E270" s="94" t="str">
        <f t="array" ref="E270">XLOOKUP($F270,'GIÁ'!$A:$A,'GIÁ'!$E:$E)</f>
        <v>MÁT</v>
      </c>
      <c r="F270" s="94">
        <v>8.888319823099E12</v>
      </c>
      <c r="G270" s="95" t="s">
        <v>1546</v>
      </c>
      <c r="H270" s="95" t="s">
        <v>57</v>
      </c>
      <c r="I270" s="96">
        <v>1.0</v>
      </c>
      <c r="J270" s="96">
        <v>0.0</v>
      </c>
      <c r="K270" s="98">
        <f t="shared" si="4"/>
        <v>1</v>
      </c>
      <c r="L270" s="99" t="s">
        <v>3836</v>
      </c>
      <c r="M270" s="100" t="s">
        <v>3843</v>
      </c>
      <c r="N270" s="101" t="s">
        <v>3844</v>
      </c>
      <c r="O270" s="128"/>
      <c r="P270" s="100">
        <v>1.0</v>
      </c>
      <c r="Q270" s="103">
        <f t="shared" si="5"/>
        <v>0</v>
      </c>
      <c r="R270" s="104" t="s">
        <v>3845</v>
      </c>
      <c r="S270" s="105"/>
      <c r="T270" s="106"/>
      <c r="U270" s="107"/>
      <c r="V270" s="108" t="s">
        <v>756</v>
      </c>
      <c r="W270" s="109" t="s">
        <v>1312</v>
      </c>
      <c r="X270" s="110" t="str">
        <f t="shared" si="6"/>
        <v/>
      </c>
      <c r="Y270" s="110" t="str">
        <f t="shared" si="7"/>
        <v/>
      </c>
      <c r="Z270" s="109" t="s">
        <v>797</v>
      </c>
      <c r="AA270" s="109" t="s">
        <v>802</v>
      </c>
      <c r="AB270" s="143" t="s">
        <v>3846</v>
      </c>
      <c r="AC270" s="141"/>
      <c r="AD270" s="113"/>
      <c r="AE270" s="127"/>
      <c r="AF270" s="113"/>
      <c r="AG270" s="114" t="str">
        <f t="array" ref="AG270">XLOOKUP(F270,'CLV2'!A:A,'CLV2'!E:E)</f>
        <v>2.VEGETABLES</v>
      </c>
      <c r="AH270" s="115" t="str">
        <f t="array" ref="AH270">XLOOKUP(F270,'CLV2'!A:A,'CLV2'!F:F)</f>
        <v>3.MUSHROOM</v>
      </c>
      <c r="AI270" s="115" t="str">
        <f t="shared" si="8"/>
        <v>Pack</v>
      </c>
      <c r="AJ270" s="116">
        <f t="shared" si="9"/>
        <v>1</v>
      </c>
      <c r="AK270" s="117" t="str">
        <f t="array" ref="AK270">XLOOKUP(F270,'GIÁ'!A:A,'GIÁ'!D:D)</f>
        <v>41000.00</v>
      </c>
      <c r="AL270" s="118">
        <f t="shared" si="10"/>
        <v>41000</v>
      </c>
      <c r="AM270" s="118">
        <f t="shared" si="11"/>
        <v>0</v>
      </c>
      <c r="AN270" s="119">
        <f t="shared" si="12"/>
        <v>0</v>
      </c>
      <c r="AO270" s="118">
        <f t="shared" si="13"/>
        <v>0</v>
      </c>
      <c r="AP270" s="121">
        <f t="shared" si="14"/>
        <v>0</v>
      </c>
      <c r="AQ270" s="122"/>
      <c r="AR270" s="119"/>
    </row>
    <row r="271" ht="22.5" customHeight="1">
      <c r="A271" s="89">
        <v>46231.0</v>
      </c>
      <c r="B271" s="90">
        <v>0.4465277777777778</v>
      </c>
      <c r="C271" s="91" t="s">
        <v>1524</v>
      </c>
      <c r="D271" s="92" t="str">
        <f t="array" ref="D271">XLOOKUP(C271,'DS ST'!A:A,'DS ST'!B:B)</f>
        <v>PHI</v>
      </c>
      <c r="E271" s="94" t="str">
        <f t="array" ref="E271">XLOOKUP($F271,'GIÁ'!$A:$A,'GIÁ'!$E:$E)</f>
        <v>MÁT</v>
      </c>
      <c r="F271" s="94">
        <v>8.938511301731E12</v>
      </c>
      <c r="G271" s="95" t="s">
        <v>2957</v>
      </c>
      <c r="H271" s="95" t="s">
        <v>1831</v>
      </c>
      <c r="I271" s="96">
        <v>2.0</v>
      </c>
      <c r="J271" s="96">
        <v>0.0</v>
      </c>
      <c r="K271" s="98">
        <f t="shared" si="4"/>
        <v>2</v>
      </c>
      <c r="L271" s="99" t="s">
        <v>3836</v>
      </c>
      <c r="M271" s="100" t="s">
        <v>3843</v>
      </c>
      <c r="N271" s="101" t="s">
        <v>3844</v>
      </c>
      <c r="O271" s="128"/>
      <c r="P271" s="100">
        <v>1.0</v>
      </c>
      <c r="Q271" s="103">
        <f t="shared" si="5"/>
        <v>1</v>
      </c>
      <c r="R271" s="104" t="s">
        <v>3850</v>
      </c>
      <c r="S271" s="105"/>
      <c r="T271" s="106"/>
      <c r="U271" s="107"/>
      <c r="V271" s="108" t="s">
        <v>756</v>
      </c>
      <c r="W271" s="109" t="s">
        <v>1908</v>
      </c>
      <c r="X271" s="110" t="str">
        <f t="shared" si="6"/>
        <v/>
      </c>
      <c r="Y271" s="110" t="str">
        <f t="shared" si="7"/>
        <v>Siêu thị</v>
      </c>
      <c r="Z271" s="109" t="s">
        <v>797</v>
      </c>
      <c r="AA271" s="109" t="s">
        <v>802</v>
      </c>
      <c r="AB271" s="143" t="s">
        <v>3846</v>
      </c>
      <c r="AC271" s="141"/>
      <c r="AD271" s="113"/>
      <c r="AE271" s="127"/>
      <c r="AF271" s="113"/>
      <c r="AG271" s="114" t="str">
        <f t="array" ref="AG271">XLOOKUP(F271,'CLV2'!A:A,'CLV2'!E:E)</f>
        <v>2.DELICA</v>
      </c>
      <c r="AH271" s="115" t="str">
        <f t="array" ref="AH271">XLOOKUP(F271,'CLV2'!A:A,'CLV2'!F:F)</f>
        <v>3.DESSERTS</v>
      </c>
      <c r="AI271" s="115" t="str">
        <f t="shared" si="8"/>
        <v>Pack</v>
      </c>
      <c r="AJ271" s="116">
        <f t="shared" si="9"/>
        <v>1</v>
      </c>
      <c r="AK271" s="117" t="str">
        <f t="array" ref="AK271">XLOOKUP(F271,'GIÁ'!A:A,'GIÁ'!D:D)</f>
        <v>12537.09</v>
      </c>
      <c r="AL271" s="118">
        <f t="shared" si="10"/>
        <v>25074.18</v>
      </c>
      <c r="AM271" s="118">
        <f t="shared" si="11"/>
        <v>0</v>
      </c>
      <c r="AN271" s="119">
        <f t="shared" si="12"/>
        <v>12537.09</v>
      </c>
      <c r="AO271" s="118">
        <f t="shared" si="13"/>
        <v>12537.09</v>
      </c>
      <c r="AP271" s="121">
        <f t="shared" si="14"/>
        <v>0</v>
      </c>
      <c r="AQ271" s="122"/>
      <c r="AR271" s="119"/>
    </row>
    <row r="272" ht="22.5" customHeight="1">
      <c r="A272" s="89">
        <v>46231.0</v>
      </c>
      <c r="B272" s="90">
        <v>0.4465277777777778</v>
      </c>
      <c r="C272" s="91" t="s">
        <v>1524</v>
      </c>
      <c r="D272" s="92" t="str">
        <f t="array" ref="D272">XLOOKUP(C272,'DS ST'!A:A,'DS ST'!B:B)</f>
        <v>PHI</v>
      </c>
      <c r="E272" s="94" t="str">
        <f t="array" ref="E272">XLOOKUP($F272,'GIÁ'!$A:$A,'GIÁ'!$E:$E)</f>
        <v>MÁT</v>
      </c>
      <c r="F272" s="94">
        <v>11757.0</v>
      </c>
      <c r="G272" s="95" t="s">
        <v>1051</v>
      </c>
      <c r="H272" s="95" t="s">
        <v>224</v>
      </c>
      <c r="I272" s="96">
        <v>1.0</v>
      </c>
      <c r="J272" s="96">
        <v>0.0</v>
      </c>
      <c r="K272" s="98">
        <f t="shared" si="4"/>
        <v>1</v>
      </c>
      <c r="L272" s="99" t="s">
        <v>3836</v>
      </c>
      <c r="M272" s="100" t="s">
        <v>3843</v>
      </c>
      <c r="N272" s="101" t="s">
        <v>3844</v>
      </c>
      <c r="O272" s="128"/>
      <c r="P272" s="100">
        <v>1.0</v>
      </c>
      <c r="Q272" s="103">
        <f t="shared" si="5"/>
        <v>0</v>
      </c>
      <c r="R272" s="104" t="s">
        <v>3845</v>
      </c>
      <c r="S272" s="105"/>
      <c r="T272" s="106"/>
      <c r="U272" s="107"/>
      <c r="V272" s="108" t="s">
        <v>756</v>
      </c>
      <c r="W272" s="109" t="s">
        <v>1312</v>
      </c>
      <c r="X272" s="110" t="str">
        <f t="shared" si="6"/>
        <v/>
      </c>
      <c r="Y272" s="110" t="str">
        <f t="shared" si="7"/>
        <v/>
      </c>
      <c r="Z272" s="109" t="s">
        <v>797</v>
      </c>
      <c r="AA272" s="109" t="s">
        <v>802</v>
      </c>
      <c r="AB272" s="143" t="s">
        <v>3846</v>
      </c>
      <c r="AC272" s="141"/>
      <c r="AD272" s="113"/>
      <c r="AE272" s="127"/>
      <c r="AF272" s="113"/>
      <c r="AG272" s="114" t="str">
        <f t="array" ref="AG272">XLOOKUP(F272,'CLV2'!A:A,'CLV2'!E:E)</f>
        <v>2.VEGETABLES</v>
      </c>
      <c r="AH272" s="115" t="str">
        <f t="array" ref="AH272">XLOOKUP(F272,'CLV2'!A:A,'CLV2'!F:F)</f>
        <v>3.MUSHROOM</v>
      </c>
      <c r="AI272" s="115" t="str">
        <f t="shared" si="8"/>
        <v>Pack</v>
      </c>
      <c r="AJ272" s="116">
        <f t="shared" si="9"/>
        <v>1</v>
      </c>
      <c r="AK272" s="117" t="str">
        <f t="array" ref="AK272">XLOOKUP(F272,'GIÁ'!A:A,'GIÁ'!D:D)</f>
        <v>36976.38</v>
      </c>
      <c r="AL272" s="118">
        <f t="shared" si="10"/>
        <v>36976.38</v>
      </c>
      <c r="AM272" s="118">
        <f t="shared" si="11"/>
        <v>0</v>
      </c>
      <c r="AN272" s="119">
        <f t="shared" si="12"/>
        <v>0</v>
      </c>
      <c r="AO272" s="118">
        <f t="shared" si="13"/>
        <v>0</v>
      </c>
      <c r="AP272" s="121">
        <f t="shared" si="14"/>
        <v>0</v>
      </c>
      <c r="AQ272" s="122"/>
      <c r="AR272" s="119"/>
    </row>
    <row r="273" ht="22.5" customHeight="1">
      <c r="A273" s="89">
        <v>46231.0</v>
      </c>
      <c r="B273" s="90">
        <v>0.4847222222222222</v>
      </c>
      <c r="C273" s="91" t="s">
        <v>1065</v>
      </c>
      <c r="D273" s="92" t="str">
        <f t="array" ref="D273">XLOOKUP(C273,'DS ST'!A:A,'DS ST'!B:B)</f>
        <v>A224</v>
      </c>
      <c r="E273" s="94" t="str">
        <f t="array" ref="E273">XLOOKUP($F273,'GIÁ'!$A:$A,'GIÁ'!$E:$E)</f>
        <v>MÁT</v>
      </c>
      <c r="F273" s="94">
        <v>8.934673605823E12</v>
      </c>
      <c r="G273" s="95" t="s">
        <v>1689</v>
      </c>
      <c r="H273" s="95" t="s">
        <v>57</v>
      </c>
      <c r="I273" s="96">
        <v>48.0</v>
      </c>
      <c r="J273" s="96">
        <v>0.0</v>
      </c>
      <c r="K273" s="98">
        <f t="shared" si="4"/>
        <v>48</v>
      </c>
      <c r="L273" s="99" t="s">
        <v>3851</v>
      </c>
      <c r="M273" s="100" t="s">
        <v>3852</v>
      </c>
      <c r="N273" s="101" t="s">
        <v>3853</v>
      </c>
      <c r="O273" s="128"/>
      <c r="P273" s="100"/>
      <c r="Q273" s="103">
        <f t="shared" si="5"/>
        <v>48</v>
      </c>
      <c r="R273" s="104"/>
      <c r="S273" s="105"/>
      <c r="T273" s="106"/>
      <c r="U273" s="107"/>
      <c r="V273" s="108" t="s">
        <v>756</v>
      </c>
      <c r="W273" s="109" t="s">
        <v>1312</v>
      </c>
      <c r="X273" s="110" t="str">
        <f t="shared" si="6"/>
        <v/>
      </c>
      <c r="Y273" s="110" t="str">
        <f t="shared" si="7"/>
        <v/>
      </c>
      <c r="Z273" s="109" t="s">
        <v>797</v>
      </c>
      <c r="AA273" s="109" t="s">
        <v>802</v>
      </c>
      <c r="AB273" s="143" t="s">
        <v>3854</v>
      </c>
      <c r="AC273" s="141"/>
      <c r="AD273" s="113"/>
      <c r="AE273" s="127"/>
      <c r="AF273" s="113"/>
      <c r="AG273" s="114" t="str">
        <f t="array" ref="AG273">XLOOKUP(F273,'CLV2'!A:A,'CLV2'!E:E)</f>
        <v>2.DAIRY</v>
      </c>
      <c r="AH273" s="115" t="str">
        <f t="array" ref="AH273">XLOOKUP(F273,'CLV2'!A:A,'CLV2'!F:F)</f>
        <v>3.YOGURT</v>
      </c>
      <c r="AI273" s="115" t="str">
        <f t="shared" si="8"/>
        <v>Pack</v>
      </c>
      <c r="AJ273" s="116">
        <f t="shared" si="9"/>
        <v>1</v>
      </c>
      <c r="AK273" s="117" t="str">
        <f t="array" ref="AK273">XLOOKUP(F273,'GIÁ'!A:A,'GIÁ'!D:D)</f>
        <v>5402.30</v>
      </c>
      <c r="AL273" s="118">
        <f t="shared" si="10"/>
        <v>259310.4</v>
      </c>
      <c r="AM273" s="118">
        <f t="shared" si="11"/>
        <v>0</v>
      </c>
      <c r="AN273" s="119">
        <f t="shared" si="12"/>
        <v>0</v>
      </c>
      <c r="AO273" s="118">
        <f t="shared" si="13"/>
        <v>259310.4</v>
      </c>
      <c r="AP273" s="121">
        <f t="shared" si="14"/>
        <v>0</v>
      </c>
      <c r="AQ273" s="122"/>
      <c r="AR273" s="119"/>
    </row>
    <row r="274" ht="22.5" customHeight="1">
      <c r="A274" s="89">
        <v>46231.0</v>
      </c>
      <c r="B274" s="90">
        <v>0.4847222222222222</v>
      </c>
      <c r="C274" s="91" t="s">
        <v>1065</v>
      </c>
      <c r="D274" s="92" t="str">
        <f t="array" ref="D274">XLOOKUP(C274,'DS ST'!A:A,'DS ST'!B:B)</f>
        <v>A224</v>
      </c>
      <c r="E274" s="94" t="str">
        <f t="array" ref="E274">XLOOKUP($F274,'GIÁ'!$A:$A,'GIÁ'!$E:$E)</f>
        <v>MÁT</v>
      </c>
      <c r="F274" s="94">
        <v>8.934673500548E12</v>
      </c>
      <c r="G274" s="95" t="s">
        <v>3855</v>
      </c>
      <c r="H274" s="95" t="s">
        <v>57</v>
      </c>
      <c r="I274" s="96">
        <v>24.0</v>
      </c>
      <c r="J274" s="96">
        <v>0.0</v>
      </c>
      <c r="K274" s="98">
        <f t="shared" si="4"/>
        <v>24</v>
      </c>
      <c r="L274" s="99" t="s">
        <v>3851</v>
      </c>
      <c r="M274" s="100" t="s">
        <v>3856</v>
      </c>
      <c r="N274" s="101" t="s">
        <v>3853</v>
      </c>
      <c r="O274" s="128"/>
      <c r="P274" s="100"/>
      <c r="Q274" s="103">
        <f t="shared" si="5"/>
        <v>24</v>
      </c>
      <c r="R274" s="104"/>
      <c r="S274" s="105"/>
      <c r="T274" s="106"/>
      <c r="U274" s="107"/>
      <c r="V274" s="108" t="s">
        <v>756</v>
      </c>
      <c r="W274" s="109" t="s">
        <v>1312</v>
      </c>
      <c r="X274" s="110" t="str">
        <f t="shared" si="6"/>
        <v/>
      </c>
      <c r="Y274" s="110" t="str">
        <f t="shared" si="7"/>
        <v/>
      </c>
      <c r="Z274" s="109" t="s">
        <v>797</v>
      </c>
      <c r="AA274" s="109" t="s">
        <v>802</v>
      </c>
      <c r="AB274" s="143" t="s">
        <v>3854</v>
      </c>
      <c r="AC274" s="141"/>
      <c r="AD274" s="113"/>
      <c r="AE274" s="127"/>
      <c r="AF274" s="113"/>
      <c r="AG274" s="114" t="str">
        <f t="array" ref="AG274">XLOOKUP(F274,'CLV2'!A:A,'CLV2'!E:E)</f>
        <v>2.DAIRY</v>
      </c>
      <c r="AH274" s="115" t="str">
        <f t="array" ref="AH274">XLOOKUP(F274,'CLV2'!A:A,'CLV2'!F:F)</f>
        <v>3.YOGURT</v>
      </c>
      <c r="AI274" s="115" t="str">
        <f t="shared" si="8"/>
        <v>Pack</v>
      </c>
      <c r="AJ274" s="116">
        <f t="shared" si="9"/>
        <v>1</v>
      </c>
      <c r="AK274" s="117" t="str">
        <f t="array" ref="AK274">XLOOKUP(F274,'GIÁ'!A:A,'GIÁ'!D:D)</f>
        <v>5844.81</v>
      </c>
      <c r="AL274" s="118">
        <f t="shared" si="10"/>
        <v>140275.44</v>
      </c>
      <c r="AM274" s="118">
        <f t="shared" si="11"/>
        <v>0</v>
      </c>
      <c r="AN274" s="119">
        <f t="shared" si="12"/>
        <v>0</v>
      </c>
      <c r="AO274" s="118">
        <f t="shared" si="13"/>
        <v>140275.44</v>
      </c>
      <c r="AP274" s="121">
        <f t="shared" si="14"/>
        <v>0</v>
      </c>
      <c r="AQ274" s="122"/>
      <c r="AR274" s="119"/>
    </row>
    <row r="275" ht="22.5" customHeight="1">
      <c r="A275" s="89">
        <v>46231.0</v>
      </c>
      <c r="B275" s="90">
        <v>0.4847222222222222</v>
      </c>
      <c r="C275" s="91" t="s">
        <v>1065</v>
      </c>
      <c r="D275" s="92" t="str">
        <f t="array" ref="D275">XLOOKUP(C275,'DS ST'!A:A,'DS ST'!B:B)</f>
        <v>A224</v>
      </c>
      <c r="E275" s="94" t="str">
        <f t="array" ref="E275">XLOOKUP($F275,'GIÁ'!$A:$A,'GIÁ'!$E:$E)</f>
        <v>MÁT</v>
      </c>
      <c r="F275" s="94">
        <v>8.934673613828E12</v>
      </c>
      <c r="G275" s="95" t="s">
        <v>1700</v>
      </c>
      <c r="H275" s="95" t="s">
        <v>57</v>
      </c>
      <c r="I275" s="96">
        <v>48.0</v>
      </c>
      <c r="J275" s="96">
        <v>0.0</v>
      </c>
      <c r="K275" s="98">
        <f t="shared" si="4"/>
        <v>48</v>
      </c>
      <c r="L275" s="99" t="s">
        <v>3851</v>
      </c>
      <c r="M275" s="100" t="s">
        <v>3857</v>
      </c>
      <c r="N275" s="101" t="s">
        <v>3853</v>
      </c>
      <c r="O275" s="128"/>
      <c r="P275" s="100"/>
      <c r="Q275" s="103">
        <f t="shared" si="5"/>
        <v>48</v>
      </c>
      <c r="R275" s="104"/>
      <c r="S275" s="105"/>
      <c r="T275" s="106"/>
      <c r="U275" s="107"/>
      <c r="V275" s="108" t="s">
        <v>756</v>
      </c>
      <c r="W275" s="109" t="s">
        <v>1312</v>
      </c>
      <c r="X275" s="110" t="str">
        <f t="shared" si="6"/>
        <v/>
      </c>
      <c r="Y275" s="110" t="str">
        <f t="shared" si="7"/>
        <v/>
      </c>
      <c r="Z275" s="109" t="s">
        <v>797</v>
      </c>
      <c r="AA275" s="109" t="s">
        <v>802</v>
      </c>
      <c r="AB275" s="143" t="s">
        <v>3854</v>
      </c>
      <c r="AC275" s="108"/>
      <c r="AD275" s="113"/>
      <c r="AE275" s="127"/>
      <c r="AF275" s="113"/>
      <c r="AG275" s="114" t="str">
        <f t="array" ref="AG275">XLOOKUP(F275,'CLV2'!A:A,'CLV2'!E:E)</f>
        <v>2.DAIRY</v>
      </c>
      <c r="AH275" s="115" t="str">
        <f t="array" ref="AH275">XLOOKUP(F275,'CLV2'!A:A,'CLV2'!F:F)</f>
        <v>3.YOGURT</v>
      </c>
      <c r="AI275" s="115" t="str">
        <f t="shared" si="8"/>
        <v>Pack</v>
      </c>
      <c r="AJ275" s="116">
        <f t="shared" si="9"/>
        <v>1</v>
      </c>
      <c r="AK275" s="117" t="str">
        <f t="array" ref="AK275">XLOOKUP(F275,'GIÁ'!A:A,'GIÁ'!D:D)</f>
        <v>5423.65</v>
      </c>
      <c r="AL275" s="118">
        <f t="shared" si="10"/>
        <v>260335.2</v>
      </c>
      <c r="AM275" s="118">
        <f t="shared" si="11"/>
        <v>0</v>
      </c>
      <c r="AN275" s="119">
        <f t="shared" si="12"/>
        <v>0</v>
      </c>
      <c r="AO275" s="118">
        <f t="shared" si="13"/>
        <v>260335.2</v>
      </c>
      <c r="AP275" s="121">
        <f t="shared" si="14"/>
        <v>0</v>
      </c>
      <c r="AQ275" s="122"/>
      <c r="AR275" s="119"/>
    </row>
    <row r="276" ht="22.5" customHeight="1">
      <c r="A276" s="89">
        <v>46231.0</v>
      </c>
      <c r="B276" s="90">
        <v>0.43333333333333335</v>
      </c>
      <c r="C276" s="91" t="s">
        <v>416</v>
      </c>
      <c r="D276" s="129" t="str">
        <f t="array" ref="D276">XLOOKUP(C276,'DS ST'!A:A,'DS ST'!B:B)</f>
        <v>A128</v>
      </c>
      <c r="E276" s="94" t="str">
        <f t="array" ref="E276">XLOOKUP($F276,'GIÁ'!$A:$A,'GIÁ'!$E:$E)</f>
        <v>MÁT</v>
      </c>
      <c r="F276" s="94">
        <v>3.073781214673E12</v>
      </c>
      <c r="G276" s="95" t="s">
        <v>1126</v>
      </c>
      <c r="H276" s="95" t="s">
        <v>224</v>
      </c>
      <c r="I276" s="96">
        <v>2.0</v>
      </c>
      <c r="J276" s="96">
        <v>1.0</v>
      </c>
      <c r="K276" s="98">
        <f t="shared" si="4"/>
        <v>1</v>
      </c>
      <c r="L276" s="99" t="s">
        <v>3858</v>
      </c>
      <c r="M276" s="100" t="s">
        <v>3859</v>
      </c>
      <c r="N276" s="101" t="s">
        <v>3860</v>
      </c>
      <c r="O276" s="128"/>
      <c r="P276" s="100"/>
      <c r="Q276" s="103">
        <f t="shared" si="5"/>
        <v>1</v>
      </c>
      <c r="R276" s="104"/>
      <c r="S276" s="105" t="s">
        <v>14</v>
      </c>
      <c r="T276" s="106"/>
      <c r="U276" s="107"/>
      <c r="V276" s="108" t="s">
        <v>756</v>
      </c>
      <c r="W276" s="109" t="s">
        <v>1312</v>
      </c>
      <c r="X276" s="110" t="str">
        <f t="shared" si="6"/>
        <v/>
      </c>
      <c r="Y276" s="110" t="str">
        <f t="shared" si="7"/>
        <v/>
      </c>
      <c r="Z276" s="139" t="str">
        <f t="shared" ref="Z276:Z278" si="35">IF(N(Q276)&lt;=0,"",IF(ISNUMBER(SEARCH("Thiếu kiện",V276)),"Kho đông mát",IF(AND(N(Q276)&gt;0,N(P276)&gt;0,OR(ISNUMBER(SEARCH("Hình KDB",U276)),ISNUMBER(SEARCH("Hình tele",U276)),ISNUMBER(SEARCH("sai code",U276)),ISNUMBER(SEARCH("ST nhận",U276)))),"Kho đông mát",IF(AND(W276="DC giao thiếu",OR(ISNUMBER(SEARCH("Hình KDB",U276)),ISNUMBER(SEARCH("Hình tele",U276)),ISNUMBER(SEARCH("sai code",U276)))),"Kho đông mát",IF(W276="DC giao thiếu","Chưa xác định",IF(AND(W276="DC pick sai",OR(ISNUMBER(SEARCH("Hình KDB",U276)),ISNUMBER(SEARCH("Hình tele",U276)),ISNUMBER(SEARCH("sai code",U276)),ISNUMBER(SEARCH("ST nhận",U276)))),"Kho đông mát",IF(W276="DC pick sai","Chưa xác định",IF(AND(W276="Hao hụt",N(O276)&gt;0,OR(ISNUMBER(SEARCH("Hình KDB",U276)),ISNUMBER(SEARCH("Hình tele",U276)),ISNUMBER(SEARCH("sai code",U276)),ISNUMBER(SEARCH("ST nhận",U276)))),"Kho đông mát",IF(W276="Hao hụt","Chưa xác định",IF(OR(W276="VT giao sai điểm",W276="Không đạt nhiệt độ",W276="TX giao thiếu kiện",W276="Hàng không đạt CL"),"Kho đông mát",IF(W276="Chưa xác định","Chưa xác định",IF(N(P276)&gt;0,"Chưa xác định",""))))))))))))</f>
        <v>Chưa xác định</v>
      </c>
      <c r="AA276" s="109" t="s">
        <v>802</v>
      </c>
      <c r="AB276" s="140"/>
      <c r="AC276" s="141"/>
      <c r="AD276" s="113"/>
      <c r="AE276" s="127"/>
      <c r="AF276" s="113"/>
      <c r="AG276" s="114" t="str">
        <f t="array" ref="AG276">XLOOKUP(F276,'CLV2'!A:A,'CLV2'!E:E)</f>
        <v>2.DAIRY</v>
      </c>
      <c r="AH276" s="115" t="str">
        <f t="array" ref="AH276">XLOOKUP(F276,'CLV2'!A:A,'CLV2'!F:F)</f>
        <v>3.BUTTER AND CHEESE</v>
      </c>
      <c r="AI276" s="115" t="str">
        <f t="shared" si="8"/>
        <v>Pack</v>
      </c>
      <c r="AJ276" s="116">
        <f t="shared" si="9"/>
        <v>0.5</v>
      </c>
      <c r="AK276" s="117" t="str">
        <f t="array" ref="AK276">XLOOKUP(F276,'GIÁ'!A:A,'GIÁ'!D:D)</f>
        <v>42887.17</v>
      </c>
      <c r="AL276" s="118">
        <f t="shared" si="10"/>
        <v>42887.17</v>
      </c>
      <c r="AM276" s="118">
        <f t="shared" si="11"/>
        <v>0</v>
      </c>
      <c r="AN276" s="119">
        <f t="shared" si="12"/>
        <v>0</v>
      </c>
      <c r="AO276" s="118">
        <f t="shared" si="13"/>
        <v>0</v>
      </c>
      <c r="AP276" s="121">
        <f t="shared" si="14"/>
        <v>42887.17</v>
      </c>
      <c r="AQ276" s="122"/>
      <c r="AR276" s="119"/>
    </row>
    <row r="277" ht="22.5" customHeight="1">
      <c r="A277" s="89">
        <v>46231.0</v>
      </c>
      <c r="B277" s="90">
        <v>0.43333333333333335</v>
      </c>
      <c r="C277" s="91" t="s">
        <v>416</v>
      </c>
      <c r="D277" s="129" t="str">
        <f t="array" ref="D277">XLOOKUP(C277,'DS ST'!A:A,'DS ST'!B:B)</f>
        <v>A128</v>
      </c>
      <c r="E277" s="94" t="str">
        <f t="array" ref="E277">XLOOKUP($F277,'GIÁ'!$A:$A,'GIÁ'!$E:$E)</f>
        <v>MÁT</v>
      </c>
      <c r="F277" s="94">
        <v>8.938503131742E12</v>
      </c>
      <c r="G277" s="95" t="s">
        <v>2855</v>
      </c>
      <c r="H277" s="95" t="s">
        <v>57</v>
      </c>
      <c r="I277" s="96">
        <v>4.0</v>
      </c>
      <c r="J277" s="96">
        <v>2.0</v>
      </c>
      <c r="K277" s="98">
        <f t="shared" si="4"/>
        <v>2</v>
      </c>
      <c r="L277" s="99" t="s">
        <v>3858</v>
      </c>
      <c r="M277" s="100" t="s">
        <v>3861</v>
      </c>
      <c r="N277" s="101" t="s">
        <v>3860</v>
      </c>
      <c r="O277" s="102"/>
      <c r="P277" s="100"/>
      <c r="Q277" s="103">
        <f t="shared" si="5"/>
        <v>2</v>
      </c>
      <c r="R277" s="104"/>
      <c r="S277" s="105" t="s">
        <v>14</v>
      </c>
      <c r="T277" s="106"/>
      <c r="U277" s="107"/>
      <c r="V277" s="108" t="s">
        <v>756</v>
      </c>
      <c r="W277" s="109" t="s">
        <v>1312</v>
      </c>
      <c r="X277" s="110" t="str">
        <f t="shared" si="6"/>
        <v/>
      </c>
      <c r="Y277" s="110" t="str">
        <f t="shared" si="7"/>
        <v/>
      </c>
      <c r="Z277" s="139" t="str">
        <f t="shared" si="35"/>
        <v>Chưa xác định</v>
      </c>
      <c r="AA277" s="109" t="s">
        <v>802</v>
      </c>
      <c r="AB277" s="140"/>
      <c r="AC277" s="141"/>
      <c r="AD277" s="113"/>
      <c r="AE277" s="127"/>
      <c r="AF277" s="113"/>
      <c r="AG277" s="114" t="str">
        <f t="array" ref="AG277">XLOOKUP(F277,'CLV2'!A:A,'CLV2'!E:E)</f>
        <v>2.DAIRY</v>
      </c>
      <c r="AH277" s="115" t="str">
        <f t="array" ref="AH277">XLOOKUP(F277,'CLV2'!A:A,'CLV2'!F:F)</f>
        <v>3.FRESH MILK</v>
      </c>
      <c r="AI277" s="115" t="str">
        <f t="shared" si="8"/>
        <v>Pack</v>
      </c>
      <c r="AJ277" s="116">
        <f t="shared" si="9"/>
        <v>0.5</v>
      </c>
      <c r="AK277" s="117" t="str">
        <f t="array" ref="AK277">XLOOKUP(F277,'GIÁ'!A:A,'GIÁ'!D:D)</f>
        <v>18900.00</v>
      </c>
      <c r="AL277" s="118">
        <f t="shared" si="10"/>
        <v>37800</v>
      </c>
      <c r="AM277" s="118">
        <f t="shared" si="11"/>
        <v>0</v>
      </c>
      <c r="AN277" s="119">
        <f t="shared" si="12"/>
        <v>0</v>
      </c>
      <c r="AO277" s="118">
        <f t="shared" si="13"/>
        <v>0</v>
      </c>
      <c r="AP277" s="121">
        <f t="shared" si="14"/>
        <v>37800</v>
      </c>
      <c r="AQ277" s="122"/>
      <c r="AR277" s="119"/>
    </row>
    <row r="278" ht="22.5" customHeight="1">
      <c r="A278" s="89">
        <v>46231.0</v>
      </c>
      <c r="B278" s="90">
        <v>0.5305555555555556</v>
      </c>
      <c r="C278" s="91" t="s">
        <v>1346</v>
      </c>
      <c r="D278" s="129" t="str">
        <f t="array" ref="D278">XLOOKUP(C278,'DS ST'!A:A,'DS ST'!B:B)</f>
        <v>LVL</v>
      </c>
      <c r="E278" s="94" t="str">
        <f t="array" ref="E278">XLOOKUP($F278,'GIÁ'!$A:$A,'GIÁ'!$E:$E)</f>
        <v>MÁT</v>
      </c>
      <c r="F278" s="94">
        <v>8.935318100062E12</v>
      </c>
      <c r="G278" s="95" t="s">
        <v>2045</v>
      </c>
      <c r="H278" s="95" t="s">
        <v>57</v>
      </c>
      <c r="I278" s="96">
        <v>2.0</v>
      </c>
      <c r="J278" s="96">
        <v>0.0</v>
      </c>
      <c r="K278" s="98">
        <f t="shared" si="4"/>
        <v>2</v>
      </c>
      <c r="L278" s="99" t="s">
        <v>3862</v>
      </c>
      <c r="M278" s="100" t="s">
        <v>3863</v>
      </c>
      <c r="N278" s="101" t="s">
        <v>3864</v>
      </c>
      <c r="O278" s="128"/>
      <c r="P278" s="100"/>
      <c r="Q278" s="103">
        <f t="shared" si="5"/>
        <v>2</v>
      </c>
      <c r="R278" s="104"/>
      <c r="S278" s="105"/>
      <c r="T278" s="106"/>
      <c r="U278" s="107"/>
      <c r="V278" s="108" t="s">
        <v>756</v>
      </c>
      <c r="W278" s="109" t="s">
        <v>1312</v>
      </c>
      <c r="X278" s="110" t="str">
        <f t="shared" si="6"/>
        <v/>
      </c>
      <c r="Y278" s="110" t="str">
        <f t="shared" si="7"/>
        <v/>
      </c>
      <c r="Z278" s="139" t="str">
        <f t="shared" si="35"/>
        <v>Chưa xác định</v>
      </c>
      <c r="AA278" s="109" t="s">
        <v>802</v>
      </c>
      <c r="AB278" s="140"/>
      <c r="AC278" s="141"/>
      <c r="AD278" s="113"/>
      <c r="AE278" s="127"/>
      <c r="AF278" s="113"/>
      <c r="AG278" s="114" t="str">
        <f t="array" ref="AG278">XLOOKUP(F278,'CLV2'!A:A,'CLV2'!E:E)</f>
        <v>2.DAIRY</v>
      </c>
      <c r="AH278" s="115" t="str">
        <f t="array" ref="AH278">XLOOKUP(F278,'CLV2'!A:A,'CLV2'!F:F)</f>
        <v>3.FRESH MILK</v>
      </c>
      <c r="AI278" s="115" t="str">
        <f t="shared" si="8"/>
        <v>Pack</v>
      </c>
      <c r="AJ278" s="116">
        <f t="shared" si="9"/>
        <v>1</v>
      </c>
      <c r="AK278" s="117" t="str">
        <f t="array" ref="AK278">XLOOKUP(F278,'GIÁ'!A:A,'GIÁ'!D:D)</f>
        <v>18900.00</v>
      </c>
      <c r="AL278" s="118">
        <f t="shared" si="10"/>
        <v>37800</v>
      </c>
      <c r="AM278" s="118">
        <f t="shared" si="11"/>
        <v>0</v>
      </c>
      <c r="AN278" s="119">
        <f t="shared" si="12"/>
        <v>0</v>
      </c>
      <c r="AO278" s="118">
        <f t="shared" si="13"/>
        <v>0</v>
      </c>
      <c r="AP278" s="121">
        <f t="shared" si="14"/>
        <v>37800</v>
      </c>
      <c r="AQ278" s="122"/>
      <c r="AR278" s="119"/>
    </row>
    <row r="279" ht="22.5" customHeight="1">
      <c r="A279" s="89">
        <v>46231.0</v>
      </c>
      <c r="B279" s="90">
        <v>0.46111111111111114</v>
      </c>
      <c r="C279" s="91" t="s">
        <v>34</v>
      </c>
      <c r="D279" s="92" t="str">
        <f t="array" ref="D279">XLOOKUP(C279,'DS ST'!A:A,'DS ST'!B:B)</f>
        <v>A104</v>
      </c>
      <c r="E279" s="94" t="str">
        <f t="array" ref="E279">XLOOKUP($F279,'GIÁ'!$A:$A,'GIÁ'!$E:$E)</f>
        <v>MÁT</v>
      </c>
      <c r="F279" s="94">
        <v>11749.0</v>
      </c>
      <c r="G279" s="95" t="s">
        <v>1038</v>
      </c>
      <c r="H279" s="95" t="s">
        <v>75</v>
      </c>
      <c r="I279" s="96">
        <v>1.0</v>
      </c>
      <c r="J279" s="96">
        <v>0.0</v>
      </c>
      <c r="K279" s="98">
        <f t="shared" si="4"/>
        <v>1</v>
      </c>
      <c r="L279" s="99" t="s">
        <v>3865</v>
      </c>
      <c r="M279" s="100" t="s">
        <v>3866</v>
      </c>
      <c r="N279" s="101" t="s">
        <v>3867</v>
      </c>
      <c r="O279" s="128"/>
      <c r="P279" s="100"/>
      <c r="Q279" s="103">
        <f t="shared" si="5"/>
        <v>1</v>
      </c>
      <c r="R279" s="104"/>
      <c r="S279" s="105"/>
      <c r="T279" s="106"/>
      <c r="U279" s="107"/>
      <c r="V279" s="108" t="s">
        <v>756</v>
      </c>
      <c r="W279" s="109" t="s">
        <v>1312</v>
      </c>
      <c r="X279" s="110" t="str">
        <f t="shared" si="6"/>
        <v/>
      </c>
      <c r="Y279" s="110" t="str">
        <f t="shared" si="7"/>
        <v/>
      </c>
      <c r="Z279" s="109" t="s">
        <v>797</v>
      </c>
      <c r="AA279" s="109" t="s">
        <v>802</v>
      </c>
      <c r="AB279" s="149" t="s">
        <v>3868</v>
      </c>
      <c r="AC279" s="141"/>
      <c r="AD279" s="113"/>
      <c r="AE279" s="127"/>
      <c r="AF279" s="113"/>
      <c r="AG279" s="114" t="str">
        <f t="array" ref="AG279">XLOOKUP(F279,'CLV2'!A:A,'CLV2'!E:E)</f>
        <v>2.FRUITS</v>
      </c>
      <c r="AH279" s="115" t="str">
        <f t="array" ref="AH279">XLOOKUP(F279,'CLV2'!A:A,'CLV2'!F:F)</f>
        <v>3.IMPORT FRUITS</v>
      </c>
      <c r="AI279" s="115" t="str">
        <f t="shared" si="8"/>
        <v>Pack</v>
      </c>
      <c r="AJ279" s="116">
        <f t="shared" si="9"/>
        <v>1</v>
      </c>
      <c r="AK279" s="117" t="str">
        <f t="array" ref="AK279">XLOOKUP(F279,'GIÁ'!A:A,'GIÁ'!D:D)</f>
        <v>60163.65</v>
      </c>
      <c r="AL279" s="118">
        <f t="shared" si="10"/>
        <v>60163.65</v>
      </c>
      <c r="AM279" s="118">
        <f t="shared" si="11"/>
        <v>0</v>
      </c>
      <c r="AN279" s="119">
        <f t="shared" si="12"/>
        <v>0</v>
      </c>
      <c r="AO279" s="118">
        <f t="shared" si="13"/>
        <v>60163.65</v>
      </c>
      <c r="AP279" s="121">
        <f t="shared" si="14"/>
        <v>0</v>
      </c>
      <c r="AQ279" s="122"/>
      <c r="AR279" s="119"/>
    </row>
    <row r="280" ht="22.5" customHeight="1">
      <c r="A280" s="89">
        <v>46231.0</v>
      </c>
      <c r="B280" s="90">
        <v>0.5763888888888888</v>
      </c>
      <c r="C280" s="91" t="s">
        <v>785</v>
      </c>
      <c r="D280" s="129" t="str">
        <f t="array" ref="D280">XLOOKUP(C280,'DS ST'!A:A,'DS ST'!B:B)</f>
        <v>A176</v>
      </c>
      <c r="E280" s="94" t="str">
        <f t="array" ref="E280">XLOOKUP($F280,'GIÁ'!$A:$A,'GIÁ'!$E:$E)</f>
        <v>MÁT</v>
      </c>
      <c r="F280" s="94">
        <v>8.938503131056E12</v>
      </c>
      <c r="G280" s="95" t="s">
        <v>2841</v>
      </c>
      <c r="H280" s="95" t="s">
        <v>57</v>
      </c>
      <c r="I280" s="96">
        <v>2.0</v>
      </c>
      <c r="J280" s="96">
        <v>0.0</v>
      </c>
      <c r="K280" s="98">
        <f t="shared" si="4"/>
        <v>2</v>
      </c>
      <c r="L280" s="99" t="s">
        <v>3869</v>
      </c>
      <c r="M280" s="100" t="s">
        <v>3870</v>
      </c>
      <c r="N280" s="101" t="s">
        <v>3871</v>
      </c>
      <c r="O280" s="128"/>
      <c r="P280" s="100">
        <v>2.0</v>
      </c>
      <c r="Q280" s="103">
        <f t="shared" si="5"/>
        <v>0</v>
      </c>
      <c r="R280" s="104" t="s">
        <v>3872</v>
      </c>
      <c r="S280" s="105"/>
      <c r="T280" s="106"/>
      <c r="U280" s="107"/>
      <c r="V280" s="108" t="s">
        <v>756</v>
      </c>
      <c r="W280" s="109" t="s">
        <v>1908</v>
      </c>
      <c r="X280" s="110" t="str">
        <f t="shared" si="6"/>
        <v/>
      </c>
      <c r="Y280" s="110" t="str">
        <f t="shared" si="7"/>
        <v>Siêu thị</v>
      </c>
      <c r="Z280" s="139" t="str">
        <f t="shared" ref="Z280:Z318" si="36">IF(N(Q280)&lt;=0,"",IF(ISNUMBER(SEARCH("Thiếu kiện",V280)),"Kho đông mát",IF(AND(N(Q280)&gt;0,N(P280)&gt;0,OR(ISNUMBER(SEARCH("Hình KDB",U280)),ISNUMBER(SEARCH("Hình tele",U280)),ISNUMBER(SEARCH("sai code",U280)),ISNUMBER(SEARCH("ST nhận",U280)))),"Kho đông mát",IF(AND(W280="DC giao thiếu",OR(ISNUMBER(SEARCH("Hình KDB",U280)),ISNUMBER(SEARCH("Hình tele",U280)),ISNUMBER(SEARCH("sai code",U280)))),"Kho đông mát",IF(W280="DC giao thiếu","Chưa xác định",IF(AND(W280="DC pick sai",OR(ISNUMBER(SEARCH("Hình KDB",U280)),ISNUMBER(SEARCH("Hình tele",U280)),ISNUMBER(SEARCH("sai code",U280)),ISNUMBER(SEARCH("ST nhận",U280)))),"Kho đông mát",IF(W280="DC pick sai","Chưa xác định",IF(AND(W280="Hao hụt",N(O280)&gt;0,OR(ISNUMBER(SEARCH("Hình KDB",U280)),ISNUMBER(SEARCH("Hình tele",U280)),ISNUMBER(SEARCH("sai code",U280)),ISNUMBER(SEARCH("ST nhận",U280)))),"Kho đông mát",IF(W280="Hao hụt","Chưa xác định",IF(OR(W280="VT giao sai điểm",W280="Không đạt nhiệt độ",W280="TX giao thiếu kiện",W280="Hàng không đạt CL"),"Kho đông mát",IF(W280="Chưa xác định","Chưa xác định",IF(N(P280)&gt;0,"Chưa xác định",""))))))))))))</f>
        <v/>
      </c>
      <c r="AA280" s="109" t="s">
        <v>802</v>
      </c>
      <c r="AB280" s="140"/>
      <c r="AC280" s="141"/>
      <c r="AD280" s="113"/>
      <c r="AE280" s="127"/>
      <c r="AF280" s="113"/>
      <c r="AG280" s="114" t="str">
        <f t="array" ref="AG280">XLOOKUP(F280,'CLV2'!A:A,'CLV2'!E:E)</f>
        <v>2.DAIRY</v>
      </c>
      <c r="AH280" s="115" t="str">
        <f t="array" ref="AH280">XLOOKUP(F280,'CLV2'!A:A,'CLV2'!F:F)</f>
        <v>3.FRESH MILK</v>
      </c>
      <c r="AI280" s="115" t="str">
        <f t="shared" si="8"/>
        <v>Pack</v>
      </c>
      <c r="AJ280" s="116">
        <f t="shared" si="9"/>
        <v>1</v>
      </c>
      <c r="AK280" s="117" t="str">
        <f t="array" ref="AK280">XLOOKUP(F280,'GIÁ'!A:A,'GIÁ'!D:D)</f>
        <v>9180.00</v>
      </c>
      <c r="AL280" s="118">
        <f t="shared" si="10"/>
        <v>18360</v>
      </c>
      <c r="AM280" s="118">
        <f t="shared" si="11"/>
        <v>0</v>
      </c>
      <c r="AN280" s="119">
        <f t="shared" si="12"/>
        <v>18360</v>
      </c>
      <c r="AO280" s="118">
        <f t="shared" si="13"/>
        <v>0</v>
      </c>
      <c r="AP280" s="121">
        <f t="shared" si="14"/>
        <v>0</v>
      </c>
      <c r="AQ280" s="122"/>
      <c r="AR280" s="119"/>
    </row>
    <row r="281" ht="22.5" customHeight="1">
      <c r="A281" s="89">
        <v>46231.0</v>
      </c>
      <c r="B281" s="90">
        <v>0.5763888888888888</v>
      </c>
      <c r="C281" s="91" t="s">
        <v>785</v>
      </c>
      <c r="D281" s="129" t="str">
        <f t="array" ref="D281">XLOOKUP(C281,'DS ST'!A:A,'DS ST'!B:B)</f>
        <v>A176</v>
      </c>
      <c r="E281" s="94" t="str">
        <f t="array" ref="E281">XLOOKUP($F281,'GIÁ'!$A:$A,'GIÁ'!$E:$E)</f>
        <v>MÁT</v>
      </c>
      <c r="F281" s="94">
        <v>8.935318100062E12</v>
      </c>
      <c r="G281" s="95" t="s">
        <v>2045</v>
      </c>
      <c r="H281" s="95" t="s">
        <v>57</v>
      </c>
      <c r="I281" s="96">
        <v>2.0</v>
      </c>
      <c r="J281" s="96">
        <v>0.0</v>
      </c>
      <c r="K281" s="98">
        <f t="shared" si="4"/>
        <v>2</v>
      </c>
      <c r="L281" s="99" t="s">
        <v>3869</v>
      </c>
      <c r="M281" s="100" t="s">
        <v>3870</v>
      </c>
      <c r="N281" s="101" t="s">
        <v>3871</v>
      </c>
      <c r="O281" s="128"/>
      <c r="P281" s="100">
        <v>2.0</v>
      </c>
      <c r="Q281" s="103">
        <f t="shared" si="5"/>
        <v>0</v>
      </c>
      <c r="R281" s="104" t="s">
        <v>3873</v>
      </c>
      <c r="S281" s="105"/>
      <c r="T281" s="106"/>
      <c r="U281" s="107"/>
      <c r="V281" s="108" t="s">
        <v>756</v>
      </c>
      <c r="W281" s="109" t="s">
        <v>1908</v>
      </c>
      <c r="X281" s="110" t="str">
        <f t="shared" si="6"/>
        <v/>
      </c>
      <c r="Y281" s="110" t="str">
        <f t="shared" si="7"/>
        <v>Siêu thị</v>
      </c>
      <c r="Z281" s="139" t="str">
        <f t="shared" si="36"/>
        <v/>
      </c>
      <c r="AA281" s="109" t="s">
        <v>802</v>
      </c>
      <c r="AB281" s="140"/>
      <c r="AC281" s="141"/>
      <c r="AD281" s="113"/>
      <c r="AE281" s="127"/>
      <c r="AF281" s="113"/>
      <c r="AG281" s="114" t="str">
        <f t="array" ref="AG281">XLOOKUP(F281,'CLV2'!A:A,'CLV2'!E:E)</f>
        <v>2.DAIRY</v>
      </c>
      <c r="AH281" s="115" t="str">
        <f t="array" ref="AH281">XLOOKUP(F281,'CLV2'!A:A,'CLV2'!F:F)</f>
        <v>3.FRESH MILK</v>
      </c>
      <c r="AI281" s="115" t="str">
        <f t="shared" si="8"/>
        <v>Pack</v>
      </c>
      <c r="AJ281" s="116">
        <f t="shared" si="9"/>
        <v>1</v>
      </c>
      <c r="AK281" s="117" t="str">
        <f t="array" ref="AK281">XLOOKUP(F281,'GIÁ'!A:A,'GIÁ'!D:D)</f>
        <v>18900.00</v>
      </c>
      <c r="AL281" s="118">
        <f t="shared" si="10"/>
        <v>37800</v>
      </c>
      <c r="AM281" s="118">
        <f t="shared" si="11"/>
        <v>0</v>
      </c>
      <c r="AN281" s="119">
        <f t="shared" si="12"/>
        <v>37800</v>
      </c>
      <c r="AO281" s="118">
        <f t="shared" si="13"/>
        <v>0</v>
      </c>
      <c r="AP281" s="121">
        <f t="shared" si="14"/>
        <v>0</v>
      </c>
      <c r="AQ281" s="122"/>
      <c r="AR281" s="119"/>
    </row>
    <row r="282" ht="22.5" customHeight="1">
      <c r="A282" s="89">
        <v>46231.0</v>
      </c>
      <c r="B282" s="90">
        <v>0.5763888888888888</v>
      </c>
      <c r="C282" s="91" t="s">
        <v>785</v>
      </c>
      <c r="D282" s="129" t="str">
        <f t="array" ref="D282">XLOOKUP(C282,'DS ST'!A:A,'DS ST'!B:B)</f>
        <v>A176</v>
      </c>
      <c r="E282" s="94" t="str">
        <f t="array" ref="E282">XLOOKUP($F282,'GIÁ'!$A:$A,'GIÁ'!$E:$E)</f>
        <v>MÁT</v>
      </c>
      <c r="F282" s="94">
        <v>11757.0</v>
      </c>
      <c r="G282" s="95" t="s">
        <v>1051</v>
      </c>
      <c r="H282" s="95" t="s">
        <v>224</v>
      </c>
      <c r="I282" s="96">
        <v>1.0</v>
      </c>
      <c r="J282" s="96">
        <v>0.0</v>
      </c>
      <c r="K282" s="98">
        <f t="shared" si="4"/>
        <v>1</v>
      </c>
      <c r="L282" s="99" t="s">
        <v>3869</v>
      </c>
      <c r="M282" s="100" t="s">
        <v>3870</v>
      </c>
      <c r="N282" s="101" t="s">
        <v>3871</v>
      </c>
      <c r="O282" s="128"/>
      <c r="P282" s="100">
        <v>1.0</v>
      </c>
      <c r="Q282" s="103">
        <f t="shared" si="5"/>
        <v>0</v>
      </c>
      <c r="R282" s="104" t="s">
        <v>3874</v>
      </c>
      <c r="S282" s="105"/>
      <c r="T282" s="106"/>
      <c r="U282" s="107"/>
      <c r="V282" s="108" t="s">
        <v>756</v>
      </c>
      <c r="W282" s="109" t="s">
        <v>1908</v>
      </c>
      <c r="X282" s="110" t="str">
        <f t="shared" si="6"/>
        <v/>
      </c>
      <c r="Y282" s="110" t="str">
        <f t="shared" si="7"/>
        <v>Siêu thị</v>
      </c>
      <c r="Z282" s="139" t="str">
        <f t="shared" si="36"/>
        <v/>
      </c>
      <c r="AA282" s="109" t="s">
        <v>802</v>
      </c>
      <c r="AB282" s="140"/>
      <c r="AC282" s="141"/>
      <c r="AD282" s="113"/>
      <c r="AE282" s="127"/>
      <c r="AF282" s="113"/>
      <c r="AG282" s="114" t="str">
        <f t="array" ref="AG282">XLOOKUP(F282,'CLV2'!A:A,'CLV2'!E:E)</f>
        <v>2.VEGETABLES</v>
      </c>
      <c r="AH282" s="115" t="str">
        <f t="array" ref="AH282">XLOOKUP(F282,'CLV2'!A:A,'CLV2'!F:F)</f>
        <v>3.MUSHROOM</v>
      </c>
      <c r="AI282" s="115" t="str">
        <f t="shared" si="8"/>
        <v>Pack</v>
      </c>
      <c r="AJ282" s="116">
        <f t="shared" si="9"/>
        <v>1</v>
      </c>
      <c r="AK282" s="117" t="str">
        <f t="array" ref="AK282">XLOOKUP(F282,'GIÁ'!A:A,'GIÁ'!D:D)</f>
        <v>36976.38</v>
      </c>
      <c r="AL282" s="118">
        <f t="shared" si="10"/>
        <v>36976.38</v>
      </c>
      <c r="AM282" s="118">
        <f t="shared" si="11"/>
        <v>0</v>
      </c>
      <c r="AN282" s="119">
        <f t="shared" si="12"/>
        <v>36976.38</v>
      </c>
      <c r="AO282" s="118">
        <f t="shared" si="13"/>
        <v>0</v>
      </c>
      <c r="AP282" s="121">
        <f t="shared" si="14"/>
        <v>0</v>
      </c>
      <c r="AQ282" s="122"/>
      <c r="AR282" s="119"/>
    </row>
    <row r="283" ht="22.5" customHeight="1">
      <c r="A283" s="89">
        <v>46231.0</v>
      </c>
      <c r="B283" s="90">
        <v>0.5763888888888888</v>
      </c>
      <c r="C283" s="91" t="s">
        <v>785</v>
      </c>
      <c r="D283" s="129" t="str">
        <f t="array" ref="D283">XLOOKUP(C283,'DS ST'!A:A,'DS ST'!B:B)</f>
        <v>A176</v>
      </c>
      <c r="E283" s="94" t="str">
        <f t="array" ref="E283">XLOOKUP($F283,'GIÁ'!$A:$A,'GIÁ'!$E:$E)</f>
        <v>MÁT</v>
      </c>
      <c r="F283" s="94">
        <v>8.938562884405E12</v>
      </c>
      <c r="G283" s="95" t="s">
        <v>3229</v>
      </c>
      <c r="H283" s="95" t="s">
        <v>57</v>
      </c>
      <c r="I283" s="96">
        <v>2.0</v>
      </c>
      <c r="J283" s="96">
        <v>0.0</v>
      </c>
      <c r="K283" s="98">
        <f t="shared" si="4"/>
        <v>2</v>
      </c>
      <c r="L283" s="99" t="s">
        <v>3869</v>
      </c>
      <c r="M283" s="100" t="s">
        <v>3870</v>
      </c>
      <c r="N283" s="101" t="s">
        <v>3871</v>
      </c>
      <c r="O283" s="128"/>
      <c r="P283" s="100">
        <v>2.0</v>
      </c>
      <c r="Q283" s="103">
        <f t="shared" si="5"/>
        <v>0</v>
      </c>
      <c r="R283" s="104" t="s">
        <v>3873</v>
      </c>
      <c r="S283" s="105"/>
      <c r="T283" s="106"/>
      <c r="U283" s="107"/>
      <c r="V283" s="108" t="s">
        <v>756</v>
      </c>
      <c r="W283" s="109" t="s">
        <v>1908</v>
      </c>
      <c r="X283" s="110" t="str">
        <f t="shared" si="6"/>
        <v/>
      </c>
      <c r="Y283" s="110" t="str">
        <f t="shared" si="7"/>
        <v>Siêu thị</v>
      </c>
      <c r="Z283" s="139" t="str">
        <f t="shared" si="36"/>
        <v/>
      </c>
      <c r="AA283" s="109" t="s">
        <v>802</v>
      </c>
      <c r="AB283" s="140"/>
      <c r="AC283" s="141"/>
      <c r="AD283" s="113"/>
      <c r="AE283" s="127"/>
      <c r="AF283" s="113"/>
      <c r="AG283" s="114" t="str">
        <f t="array" ref="AG283">XLOOKUP(F283,'CLV2'!A:A,'CLV2'!E:E)</f>
        <v>2.DELICA</v>
      </c>
      <c r="AH283" s="115" t="str">
        <f t="array" ref="AH283">XLOOKUP(F283,'CLV2'!A:A,'CLV2'!F:F)</f>
        <v>3.DESSERTS</v>
      </c>
      <c r="AI283" s="115" t="str">
        <f t="shared" si="8"/>
        <v>Pack</v>
      </c>
      <c r="AJ283" s="116">
        <f t="shared" si="9"/>
        <v>1</v>
      </c>
      <c r="AK283" s="117" t="str">
        <f t="array" ref="AK283">XLOOKUP(F283,'GIÁ'!A:A,'GIÁ'!D:D)</f>
        <v>9500.00</v>
      </c>
      <c r="AL283" s="118">
        <f t="shared" si="10"/>
        <v>19000</v>
      </c>
      <c r="AM283" s="118">
        <f t="shared" si="11"/>
        <v>0</v>
      </c>
      <c r="AN283" s="119">
        <f t="shared" si="12"/>
        <v>19000</v>
      </c>
      <c r="AO283" s="118">
        <f t="shared" si="13"/>
        <v>0</v>
      </c>
      <c r="AP283" s="121">
        <f t="shared" si="14"/>
        <v>0</v>
      </c>
      <c r="AQ283" s="122"/>
      <c r="AR283" s="119"/>
    </row>
    <row r="284" ht="22.5" customHeight="1">
      <c r="A284" s="89">
        <v>46231.0</v>
      </c>
      <c r="B284" s="90">
        <v>0.5763888888888888</v>
      </c>
      <c r="C284" s="91" t="s">
        <v>785</v>
      </c>
      <c r="D284" s="129" t="str">
        <f t="array" ref="D284">XLOOKUP(C284,'DS ST'!A:A,'DS ST'!B:B)</f>
        <v>A176</v>
      </c>
      <c r="E284" s="94" t="str">
        <f t="array" ref="E284">XLOOKUP($F284,'GIÁ'!$A:$A,'GIÁ'!$E:$E)</f>
        <v>MÁT</v>
      </c>
      <c r="F284" s="94">
        <v>8.938562884368E12</v>
      </c>
      <c r="G284" s="95" t="s">
        <v>3222</v>
      </c>
      <c r="H284" s="95" t="s">
        <v>57</v>
      </c>
      <c r="I284" s="96">
        <v>1.0</v>
      </c>
      <c r="J284" s="96">
        <v>0.0</v>
      </c>
      <c r="K284" s="98">
        <f t="shared" si="4"/>
        <v>1</v>
      </c>
      <c r="L284" s="99" t="s">
        <v>3869</v>
      </c>
      <c r="M284" s="100" t="s">
        <v>3870</v>
      </c>
      <c r="N284" s="101" t="s">
        <v>3871</v>
      </c>
      <c r="O284" s="128"/>
      <c r="P284" s="100">
        <v>1.0</v>
      </c>
      <c r="Q284" s="103">
        <f t="shared" si="5"/>
        <v>0</v>
      </c>
      <c r="R284" s="104" t="s">
        <v>3873</v>
      </c>
      <c r="S284" s="105"/>
      <c r="T284" s="106"/>
      <c r="U284" s="107"/>
      <c r="V284" s="108" t="s">
        <v>756</v>
      </c>
      <c r="W284" s="109" t="s">
        <v>1908</v>
      </c>
      <c r="X284" s="110" t="str">
        <f t="shared" si="6"/>
        <v/>
      </c>
      <c r="Y284" s="110" t="str">
        <f t="shared" si="7"/>
        <v>Siêu thị</v>
      </c>
      <c r="Z284" s="139" t="str">
        <f t="shared" si="36"/>
        <v/>
      </c>
      <c r="AA284" s="109" t="s">
        <v>802</v>
      </c>
      <c r="AB284" s="140"/>
      <c r="AC284" s="141"/>
      <c r="AD284" s="113"/>
      <c r="AE284" s="127"/>
      <c r="AF284" s="113"/>
      <c r="AG284" s="114" t="str">
        <f t="array" ref="AG284">XLOOKUP(F284,'CLV2'!A:A,'CLV2'!E:E)</f>
        <v>2.BAKERY</v>
      </c>
      <c r="AH284" s="115" t="str">
        <f t="array" ref="AH284">XLOOKUP(F284,'CLV2'!A:A,'CLV2'!F:F)</f>
        <v>3.CAKES</v>
      </c>
      <c r="AI284" s="115" t="str">
        <f t="shared" si="8"/>
        <v>Pack</v>
      </c>
      <c r="AJ284" s="116">
        <f t="shared" si="9"/>
        <v>1</v>
      </c>
      <c r="AK284" s="117" t="str">
        <f t="array" ref="AK284">XLOOKUP(F284,'GIÁ'!A:A,'GIÁ'!D:D)</f>
        <v>14500.00</v>
      </c>
      <c r="AL284" s="118">
        <f t="shared" si="10"/>
        <v>14500</v>
      </c>
      <c r="AM284" s="118">
        <f t="shared" si="11"/>
        <v>0</v>
      </c>
      <c r="AN284" s="119">
        <f t="shared" si="12"/>
        <v>14500</v>
      </c>
      <c r="AO284" s="118">
        <f t="shared" si="13"/>
        <v>0</v>
      </c>
      <c r="AP284" s="121">
        <f t="shared" si="14"/>
        <v>0</v>
      </c>
      <c r="AQ284" s="122"/>
      <c r="AR284" s="119"/>
    </row>
    <row r="285" ht="22.5" customHeight="1">
      <c r="A285" s="89">
        <v>46231.0</v>
      </c>
      <c r="B285" s="90">
        <v>0.5763888888888888</v>
      </c>
      <c r="C285" s="91" t="s">
        <v>785</v>
      </c>
      <c r="D285" s="129" t="str">
        <f t="array" ref="D285">XLOOKUP(C285,'DS ST'!A:A,'DS ST'!B:B)</f>
        <v>A176</v>
      </c>
      <c r="E285" s="94" t="str">
        <f t="array" ref="E285">XLOOKUP($F285,'GIÁ'!$A:$A,'GIÁ'!$E:$E)</f>
        <v>MÁT</v>
      </c>
      <c r="F285" s="94">
        <v>8.935007101059E12</v>
      </c>
      <c r="G285" s="95" t="s">
        <v>1777</v>
      </c>
      <c r="H285" s="95" t="s">
        <v>57</v>
      </c>
      <c r="I285" s="96">
        <v>3.0</v>
      </c>
      <c r="J285" s="96">
        <v>0.0</v>
      </c>
      <c r="K285" s="98">
        <f t="shared" si="4"/>
        <v>3</v>
      </c>
      <c r="L285" s="99" t="s">
        <v>3869</v>
      </c>
      <c r="M285" s="100" t="s">
        <v>3870</v>
      </c>
      <c r="N285" s="101" t="s">
        <v>3871</v>
      </c>
      <c r="O285" s="128"/>
      <c r="P285" s="100">
        <v>3.0</v>
      </c>
      <c r="Q285" s="103">
        <f t="shared" si="5"/>
        <v>0</v>
      </c>
      <c r="R285" s="104" t="s">
        <v>3873</v>
      </c>
      <c r="S285" s="105"/>
      <c r="T285" s="106"/>
      <c r="U285" s="107"/>
      <c r="V285" s="108" t="s">
        <v>756</v>
      </c>
      <c r="W285" s="109" t="s">
        <v>1908</v>
      </c>
      <c r="X285" s="110" t="str">
        <f t="shared" si="6"/>
        <v/>
      </c>
      <c r="Y285" s="110" t="str">
        <f t="shared" si="7"/>
        <v>Siêu thị</v>
      </c>
      <c r="Z285" s="139" t="str">
        <f t="shared" si="36"/>
        <v/>
      </c>
      <c r="AA285" s="109" t="s">
        <v>802</v>
      </c>
      <c r="AB285" s="140"/>
      <c r="AC285" s="141"/>
      <c r="AD285" s="113"/>
      <c r="AE285" s="127"/>
      <c r="AF285" s="113"/>
      <c r="AG285" s="114" t="str">
        <f t="array" ref="AG285">XLOOKUP(F285,'CLV2'!A:A,'CLV2'!E:E)</f>
        <v>2.DAIRY</v>
      </c>
      <c r="AH285" s="115" t="str">
        <f t="array" ref="AH285">XLOOKUP(F285,'CLV2'!A:A,'CLV2'!F:F)</f>
        <v>3.FRESH MILK</v>
      </c>
      <c r="AI285" s="115" t="str">
        <f t="shared" si="8"/>
        <v>Pack</v>
      </c>
      <c r="AJ285" s="116">
        <f t="shared" si="9"/>
        <v>1</v>
      </c>
      <c r="AK285" s="117" t="str">
        <f t="array" ref="AK285">XLOOKUP(F285,'GIÁ'!A:A,'GIÁ'!D:D)</f>
        <v>28687.46</v>
      </c>
      <c r="AL285" s="118">
        <f t="shared" si="10"/>
        <v>86062.38</v>
      </c>
      <c r="AM285" s="118">
        <f t="shared" si="11"/>
        <v>0</v>
      </c>
      <c r="AN285" s="119">
        <f t="shared" si="12"/>
        <v>86062.38</v>
      </c>
      <c r="AO285" s="118">
        <f t="shared" si="13"/>
        <v>0</v>
      </c>
      <c r="AP285" s="121">
        <f t="shared" si="14"/>
        <v>0</v>
      </c>
      <c r="AQ285" s="122"/>
      <c r="AR285" s="119"/>
    </row>
    <row r="286" ht="22.5" customHeight="1">
      <c r="A286" s="89">
        <v>46231.0</v>
      </c>
      <c r="B286" s="90">
        <v>0.5763888888888888</v>
      </c>
      <c r="C286" s="91" t="s">
        <v>785</v>
      </c>
      <c r="D286" s="129" t="str">
        <f t="array" ref="D286">XLOOKUP(C286,'DS ST'!A:A,'DS ST'!B:B)</f>
        <v>A176</v>
      </c>
      <c r="E286" s="94" t="str">
        <f t="array" ref="E286">XLOOKUP($F286,'GIÁ'!$A:$A,'GIÁ'!$E:$E)</f>
        <v>MÁT</v>
      </c>
      <c r="F286" s="94">
        <v>8.936049693908E12</v>
      </c>
      <c r="G286" s="95" t="s">
        <v>2244</v>
      </c>
      <c r="H286" s="95" t="s">
        <v>57</v>
      </c>
      <c r="I286" s="96">
        <v>1.0</v>
      </c>
      <c r="J286" s="96">
        <v>0.0</v>
      </c>
      <c r="K286" s="98">
        <f t="shared" si="4"/>
        <v>1</v>
      </c>
      <c r="L286" s="99" t="s">
        <v>3869</v>
      </c>
      <c r="M286" s="100" t="s">
        <v>3870</v>
      </c>
      <c r="N286" s="101" t="s">
        <v>3871</v>
      </c>
      <c r="O286" s="128"/>
      <c r="P286" s="100">
        <v>1.0</v>
      </c>
      <c r="Q286" s="103">
        <f t="shared" si="5"/>
        <v>0</v>
      </c>
      <c r="R286" s="104" t="s">
        <v>3874</v>
      </c>
      <c r="S286" s="105"/>
      <c r="T286" s="106"/>
      <c r="U286" s="107"/>
      <c r="V286" s="108" t="s">
        <v>756</v>
      </c>
      <c r="W286" s="109" t="s">
        <v>1908</v>
      </c>
      <c r="X286" s="110" t="str">
        <f t="shared" si="6"/>
        <v/>
      </c>
      <c r="Y286" s="110" t="str">
        <f t="shared" si="7"/>
        <v>Siêu thị</v>
      </c>
      <c r="Z286" s="139" t="str">
        <f t="shared" si="36"/>
        <v/>
      </c>
      <c r="AA286" s="109" t="s">
        <v>802</v>
      </c>
      <c r="AB286" s="140"/>
      <c r="AC286" s="141"/>
      <c r="AD286" s="113"/>
      <c r="AE286" s="127"/>
      <c r="AF286" s="113"/>
      <c r="AG286" s="114" t="str">
        <f t="array" ref="AG286">XLOOKUP(F286,'CLV2'!A:A,'CLV2'!E:E)</f>
        <v>2.VEGETABLES</v>
      </c>
      <c r="AH286" s="115" t="str">
        <f t="array" ref="AH286">XLOOKUP(F286,'CLV2'!A:A,'CLV2'!F:F)</f>
        <v>3.LETTUCE, SNACKABLES</v>
      </c>
      <c r="AI286" s="115" t="str">
        <f t="shared" si="8"/>
        <v>Pack</v>
      </c>
      <c r="AJ286" s="116">
        <f t="shared" si="9"/>
        <v>1</v>
      </c>
      <c r="AK286" s="117" t="str">
        <f t="array" ref="AK286">XLOOKUP(F286,'GIÁ'!A:A,'GIÁ'!D:D)</f>
        <v>20360.85</v>
      </c>
      <c r="AL286" s="118">
        <f t="shared" si="10"/>
        <v>20360.85</v>
      </c>
      <c r="AM286" s="118">
        <f t="shared" si="11"/>
        <v>0</v>
      </c>
      <c r="AN286" s="119">
        <f t="shared" si="12"/>
        <v>20360.85</v>
      </c>
      <c r="AO286" s="118">
        <f t="shared" si="13"/>
        <v>0</v>
      </c>
      <c r="AP286" s="121">
        <f t="shared" si="14"/>
        <v>0</v>
      </c>
      <c r="AQ286" s="122"/>
      <c r="AR286" s="119"/>
    </row>
    <row r="287" ht="22.5" customHeight="1">
      <c r="A287" s="89">
        <v>46231.0</v>
      </c>
      <c r="B287" s="90">
        <v>0.5763888888888888</v>
      </c>
      <c r="C287" s="91" t="s">
        <v>785</v>
      </c>
      <c r="D287" s="129" t="str">
        <f t="array" ref="D287">XLOOKUP(C287,'DS ST'!A:A,'DS ST'!B:B)</f>
        <v>A176</v>
      </c>
      <c r="E287" s="94" t="str">
        <f t="array" ref="E287">XLOOKUP($F287,'GIÁ'!$A:$A,'GIÁ'!$E:$E)</f>
        <v>MÁT</v>
      </c>
      <c r="F287" s="94">
        <v>8.936049694431E12</v>
      </c>
      <c r="G287" s="95" t="s">
        <v>2253</v>
      </c>
      <c r="H287" s="95" t="s">
        <v>57</v>
      </c>
      <c r="I287" s="96">
        <v>1.0</v>
      </c>
      <c r="J287" s="96">
        <v>0.0</v>
      </c>
      <c r="K287" s="98">
        <f t="shared" si="4"/>
        <v>1</v>
      </c>
      <c r="L287" s="99" t="s">
        <v>3869</v>
      </c>
      <c r="M287" s="100" t="s">
        <v>3870</v>
      </c>
      <c r="N287" s="101" t="s">
        <v>3871</v>
      </c>
      <c r="O287" s="128"/>
      <c r="P287" s="100">
        <v>1.0</v>
      </c>
      <c r="Q287" s="103">
        <f t="shared" si="5"/>
        <v>0</v>
      </c>
      <c r="R287" s="104" t="s">
        <v>3874</v>
      </c>
      <c r="S287" s="105"/>
      <c r="T287" s="106"/>
      <c r="U287" s="107"/>
      <c r="V287" s="108" t="s">
        <v>756</v>
      </c>
      <c r="W287" s="109" t="s">
        <v>1908</v>
      </c>
      <c r="X287" s="110" t="str">
        <f t="shared" si="6"/>
        <v/>
      </c>
      <c r="Y287" s="110" t="str">
        <f t="shared" si="7"/>
        <v>Siêu thị</v>
      </c>
      <c r="Z287" s="139" t="str">
        <f t="shared" si="36"/>
        <v/>
      </c>
      <c r="AA287" s="109" t="s">
        <v>802</v>
      </c>
      <c r="AB287" s="140"/>
      <c r="AC287" s="141"/>
      <c r="AD287" s="113"/>
      <c r="AE287" s="127"/>
      <c r="AF287" s="113"/>
      <c r="AG287" s="114" t="str">
        <f t="array" ref="AG287">XLOOKUP(F287,'CLV2'!A:A,'CLV2'!E:E)</f>
        <v>2.VEGETABLES</v>
      </c>
      <c r="AH287" s="115" t="str">
        <f t="array" ref="AH287">XLOOKUP(F287,'CLV2'!A:A,'CLV2'!F:F)</f>
        <v>3.LETTUCE, SNACKABLES</v>
      </c>
      <c r="AI287" s="115" t="str">
        <f t="shared" si="8"/>
        <v>Pack</v>
      </c>
      <c r="AJ287" s="116">
        <f t="shared" si="9"/>
        <v>1</v>
      </c>
      <c r="AK287" s="117" t="str">
        <f t="array" ref="AK287">XLOOKUP(F287,'GIÁ'!A:A,'GIÁ'!D:D)</f>
        <v>26437.71</v>
      </c>
      <c r="AL287" s="118">
        <f t="shared" si="10"/>
        <v>26437.71</v>
      </c>
      <c r="AM287" s="118">
        <f t="shared" si="11"/>
        <v>0</v>
      </c>
      <c r="AN287" s="119">
        <f t="shared" si="12"/>
        <v>26437.71</v>
      </c>
      <c r="AO287" s="118">
        <f t="shared" si="13"/>
        <v>0</v>
      </c>
      <c r="AP287" s="121">
        <f t="shared" si="14"/>
        <v>0</v>
      </c>
      <c r="AQ287" s="122"/>
      <c r="AR287" s="119"/>
    </row>
    <row r="288" ht="22.5" customHeight="1">
      <c r="A288" s="89">
        <v>46231.0</v>
      </c>
      <c r="B288" s="90">
        <v>0.5763888888888888</v>
      </c>
      <c r="C288" s="91" t="s">
        <v>785</v>
      </c>
      <c r="D288" s="129" t="str">
        <f t="array" ref="D288">XLOOKUP(C288,'DS ST'!A:A,'DS ST'!B:B)</f>
        <v>A176</v>
      </c>
      <c r="E288" s="94" t="str">
        <f t="array" ref="E288">XLOOKUP($F288,'GIÁ'!$A:$A,'GIÁ'!$E:$E)</f>
        <v>MÁT</v>
      </c>
      <c r="F288" s="94">
        <v>11020.0</v>
      </c>
      <c r="G288" s="95" t="s">
        <v>486</v>
      </c>
      <c r="H288" s="95" t="s">
        <v>487</v>
      </c>
      <c r="I288" s="96">
        <v>2.0</v>
      </c>
      <c r="J288" s="96">
        <v>0.0</v>
      </c>
      <c r="K288" s="98">
        <f t="shared" si="4"/>
        <v>2</v>
      </c>
      <c r="L288" s="99" t="s">
        <v>3869</v>
      </c>
      <c r="M288" s="100" t="s">
        <v>3870</v>
      </c>
      <c r="N288" s="101" t="s">
        <v>3871</v>
      </c>
      <c r="O288" s="128"/>
      <c r="P288" s="100">
        <v>2.0</v>
      </c>
      <c r="Q288" s="103">
        <f t="shared" si="5"/>
        <v>0</v>
      </c>
      <c r="R288" s="104" t="s">
        <v>3874</v>
      </c>
      <c r="S288" s="105"/>
      <c r="T288" s="106"/>
      <c r="U288" s="107"/>
      <c r="V288" s="108" t="s">
        <v>756</v>
      </c>
      <c r="W288" s="109" t="s">
        <v>1908</v>
      </c>
      <c r="X288" s="110" t="str">
        <f t="shared" si="6"/>
        <v/>
      </c>
      <c r="Y288" s="110" t="str">
        <f t="shared" si="7"/>
        <v>Siêu thị</v>
      </c>
      <c r="Z288" s="139" t="str">
        <f t="shared" si="36"/>
        <v/>
      </c>
      <c r="AA288" s="109" t="s">
        <v>802</v>
      </c>
      <c r="AB288" s="140"/>
      <c r="AC288" s="141"/>
      <c r="AD288" s="113"/>
      <c r="AE288" s="127"/>
      <c r="AF288" s="113"/>
      <c r="AG288" s="114" t="str">
        <f t="array" ref="AG288">XLOOKUP(F288,'CLV2'!A:A,'CLV2'!E:E)</f>
        <v>2.VEGETABLES</v>
      </c>
      <c r="AH288" s="115" t="str">
        <f t="array" ref="AH288">XLOOKUP(F288,'CLV2'!A:A,'CLV2'!F:F)</f>
        <v>3.HERBS</v>
      </c>
      <c r="AI288" s="115" t="str">
        <f t="shared" si="8"/>
        <v>Pack</v>
      </c>
      <c r="AJ288" s="116">
        <f t="shared" si="9"/>
        <v>1</v>
      </c>
      <c r="AK288" s="117" t="str">
        <f t="array" ref="AK288">XLOOKUP(F288,'GIÁ'!A:A,'GIÁ'!D:D)</f>
        <v>14771.69</v>
      </c>
      <c r="AL288" s="118">
        <f t="shared" si="10"/>
        <v>29543.38</v>
      </c>
      <c r="AM288" s="118">
        <f t="shared" si="11"/>
        <v>0</v>
      </c>
      <c r="AN288" s="119">
        <f t="shared" si="12"/>
        <v>29543.38</v>
      </c>
      <c r="AO288" s="118">
        <f t="shared" si="13"/>
        <v>0</v>
      </c>
      <c r="AP288" s="121">
        <f t="shared" si="14"/>
        <v>0</v>
      </c>
      <c r="AQ288" s="122"/>
      <c r="AR288" s="119"/>
    </row>
    <row r="289" ht="22.5" customHeight="1">
      <c r="A289" s="89">
        <v>46231.0</v>
      </c>
      <c r="B289" s="90">
        <v>0.5763888888888888</v>
      </c>
      <c r="C289" s="91" t="s">
        <v>785</v>
      </c>
      <c r="D289" s="129" t="str">
        <f t="array" ref="D289">XLOOKUP(C289,'DS ST'!A:A,'DS ST'!B:B)</f>
        <v>A176</v>
      </c>
      <c r="E289" s="94" t="str">
        <f t="array" ref="E289">XLOOKUP($F289,'GIÁ'!$A:$A,'GIÁ'!$E:$E)</f>
        <v>MÁT</v>
      </c>
      <c r="F289" s="94">
        <v>11545.0</v>
      </c>
      <c r="G289" s="95" t="s">
        <v>853</v>
      </c>
      <c r="H289" s="95" t="s">
        <v>75</v>
      </c>
      <c r="I289" s="96">
        <v>5.0</v>
      </c>
      <c r="J289" s="96">
        <v>0.0</v>
      </c>
      <c r="K289" s="98">
        <f t="shared" si="4"/>
        <v>5</v>
      </c>
      <c r="L289" s="99" t="s">
        <v>3869</v>
      </c>
      <c r="M289" s="100" t="s">
        <v>3870</v>
      </c>
      <c r="N289" s="101" t="s">
        <v>3871</v>
      </c>
      <c r="O289" s="128"/>
      <c r="P289" s="100">
        <v>5.0</v>
      </c>
      <c r="Q289" s="103">
        <f t="shared" si="5"/>
        <v>0</v>
      </c>
      <c r="R289" s="104" t="s">
        <v>3875</v>
      </c>
      <c r="S289" s="105"/>
      <c r="T289" s="106"/>
      <c r="U289" s="107"/>
      <c r="V289" s="108" t="s">
        <v>756</v>
      </c>
      <c r="W289" s="109" t="s">
        <v>1908</v>
      </c>
      <c r="X289" s="110" t="str">
        <f t="shared" si="6"/>
        <v/>
      </c>
      <c r="Y289" s="110" t="str">
        <f t="shared" si="7"/>
        <v>Siêu thị</v>
      </c>
      <c r="Z289" s="139" t="str">
        <f t="shared" si="36"/>
        <v/>
      </c>
      <c r="AA289" s="109" t="s">
        <v>802</v>
      </c>
      <c r="AB289" s="140"/>
      <c r="AC289" s="141"/>
      <c r="AD289" s="113"/>
      <c r="AE289" s="127"/>
      <c r="AF289" s="113"/>
      <c r="AG289" s="114" t="str">
        <f t="array" ref="AG289">XLOOKUP(F289,'CLV2'!A:A,'CLV2'!E:E)</f>
        <v>2.VEGETABLES</v>
      </c>
      <c r="AH289" s="115" t="str">
        <f t="array" ref="AH289">XLOOKUP(F289,'CLV2'!A:A,'CLV2'!F:F)</f>
        <v>3.PROCESSED VEGGIES</v>
      </c>
      <c r="AI289" s="115" t="str">
        <f t="shared" si="8"/>
        <v>Pack</v>
      </c>
      <c r="AJ289" s="116">
        <f t="shared" si="9"/>
        <v>1</v>
      </c>
      <c r="AK289" s="117" t="str">
        <f t="array" ref="AK289">XLOOKUP(F289,'GIÁ'!A:A,'GIÁ'!D:D)</f>
        <v>15672.92</v>
      </c>
      <c r="AL289" s="118">
        <f t="shared" si="10"/>
        <v>78364.6</v>
      </c>
      <c r="AM289" s="118">
        <f t="shared" si="11"/>
        <v>0</v>
      </c>
      <c r="AN289" s="119">
        <f t="shared" si="12"/>
        <v>78364.6</v>
      </c>
      <c r="AO289" s="118">
        <f t="shared" si="13"/>
        <v>0</v>
      </c>
      <c r="AP289" s="121">
        <f t="shared" si="14"/>
        <v>0</v>
      </c>
      <c r="AQ289" s="122"/>
      <c r="AR289" s="119"/>
    </row>
    <row r="290" ht="22.5" customHeight="1">
      <c r="A290" s="89">
        <v>46231.0</v>
      </c>
      <c r="B290" s="90">
        <v>0.5763888888888888</v>
      </c>
      <c r="C290" s="91" t="s">
        <v>785</v>
      </c>
      <c r="D290" s="129" t="str">
        <f t="array" ref="D290">XLOOKUP(C290,'DS ST'!A:A,'DS ST'!B:B)</f>
        <v>A176</v>
      </c>
      <c r="E290" s="94" t="str">
        <f t="array" ref="E290">XLOOKUP($F290,'GIÁ'!$A:$A,'GIÁ'!$E:$E)</f>
        <v>MÁT</v>
      </c>
      <c r="F290" s="94">
        <v>9.336243003951E12</v>
      </c>
      <c r="G290" s="95" t="s">
        <v>3262</v>
      </c>
      <c r="H290" s="95" t="s">
        <v>1145</v>
      </c>
      <c r="I290" s="96">
        <v>2.0</v>
      </c>
      <c r="J290" s="96">
        <v>0.0</v>
      </c>
      <c r="K290" s="98">
        <f t="shared" si="4"/>
        <v>2</v>
      </c>
      <c r="L290" s="99" t="s">
        <v>3869</v>
      </c>
      <c r="M290" s="100" t="s">
        <v>3870</v>
      </c>
      <c r="N290" s="101" t="s">
        <v>3871</v>
      </c>
      <c r="O290" s="128"/>
      <c r="P290" s="100">
        <v>2.0</v>
      </c>
      <c r="Q290" s="103">
        <f t="shared" si="5"/>
        <v>0</v>
      </c>
      <c r="R290" s="104" t="s">
        <v>3873</v>
      </c>
      <c r="S290" s="105"/>
      <c r="T290" s="106"/>
      <c r="U290" s="107"/>
      <c r="V290" s="108" t="s">
        <v>756</v>
      </c>
      <c r="W290" s="109" t="s">
        <v>1908</v>
      </c>
      <c r="X290" s="110" t="str">
        <f t="shared" si="6"/>
        <v/>
      </c>
      <c r="Y290" s="110" t="str">
        <f t="shared" si="7"/>
        <v>Siêu thị</v>
      </c>
      <c r="Z290" s="139" t="str">
        <f t="shared" si="36"/>
        <v/>
      </c>
      <c r="AA290" s="109" t="s">
        <v>802</v>
      </c>
      <c r="AB290" s="140"/>
      <c r="AC290" s="141"/>
      <c r="AD290" s="113"/>
      <c r="AE290" s="127"/>
      <c r="AF290" s="113"/>
      <c r="AG290" s="114" t="str">
        <f t="array" ref="AG290">XLOOKUP(F290,'CLV2'!A:A,'CLV2'!E:E)</f>
        <v>2.DAIRY</v>
      </c>
      <c r="AH290" s="115" t="str">
        <f t="array" ref="AH290">XLOOKUP(F290,'CLV2'!A:A,'CLV2'!F:F)</f>
        <v>3.FRESH MILK</v>
      </c>
      <c r="AI290" s="115" t="str">
        <f t="shared" si="8"/>
        <v>Pack</v>
      </c>
      <c r="AJ290" s="116">
        <f t="shared" si="9"/>
        <v>1</v>
      </c>
      <c r="AK290" s="117" t="str">
        <f t="array" ref="AK290">XLOOKUP(F290,'GIÁ'!A:A,'GIÁ'!D:D)</f>
        <v>71400.00</v>
      </c>
      <c r="AL290" s="118">
        <f t="shared" si="10"/>
        <v>142800</v>
      </c>
      <c r="AM290" s="118">
        <f t="shared" si="11"/>
        <v>0</v>
      </c>
      <c r="AN290" s="119">
        <f t="shared" si="12"/>
        <v>142800</v>
      </c>
      <c r="AO290" s="118">
        <f t="shared" si="13"/>
        <v>0</v>
      </c>
      <c r="AP290" s="121">
        <f t="shared" si="14"/>
        <v>0</v>
      </c>
      <c r="AQ290" s="122"/>
      <c r="AR290" s="119"/>
    </row>
    <row r="291" ht="22.5" customHeight="1">
      <c r="A291" s="89">
        <v>46231.0</v>
      </c>
      <c r="B291" s="90">
        <v>0.5763888888888888</v>
      </c>
      <c r="C291" s="91" t="s">
        <v>785</v>
      </c>
      <c r="D291" s="129" t="str">
        <f t="array" ref="D291">XLOOKUP(C291,'DS ST'!A:A,'DS ST'!B:B)</f>
        <v>A176</v>
      </c>
      <c r="E291" s="94" t="str">
        <f t="array" ref="E291">XLOOKUP($F291,'GIÁ'!$A:$A,'GIÁ'!$E:$E)</f>
        <v>MÁT</v>
      </c>
      <c r="F291" s="94">
        <v>11394.0</v>
      </c>
      <c r="G291" s="95" t="s">
        <v>750</v>
      </c>
      <c r="H291" s="95" t="s">
        <v>224</v>
      </c>
      <c r="I291" s="96">
        <v>1.0</v>
      </c>
      <c r="J291" s="96">
        <v>0.0</v>
      </c>
      <c r="K291" s="98">
        <f t="shared" si="4"/>
        <v>1</v>
      </c>
      <c r="L291" s="99" t="s">
        <v>3869</v>
      </c>
      <c r="M291" s="100" t="s">
        <v>3870</v>
      </c>
      <c r="N291" s="101" t="s">
        <v>3871</v>
      </c>
      <c r="O291" s="128"/>
      <c r="P291" s="100">
        <v>1.0</v>
      </c>
      <c r="Q291" s="103">
        <f t="shared" si="5"/>
        <v>0</v>
      </c>
      <c r="R291" s="104" t="s">
        <v>3874</v>
      </c>
      <c r="S291" s="105"/>
      <c r="T291" s="106"/>
      <c r="U291" s="107"/>
      <c r="V291" s="108" t="s">
        <v>756</v>
      </c>
      <c r="W291" s="109" t="s">
        <v>1908</v>
      </c>
      <c r="X291" s="110" t="str">
        <f t="shared" si="6"/>
        <v/>
      </c>
      <c r="Y291" s="110" t="str">
        <f t="shared" si="7"/>
        <v>Siêu thị</v>
      </c>
      <c r="Z291" s="139" t="str">
        <f t="shared" si="36"/>
        <v/>
      </c>
      <c r="AA291" s="109" t="s">
        <v>802</v>
      </c>
      <c r="AB291" s="140"/>
      <c r="AC291" s="141"/>
      <c r="AD291" s="113"/>
      <c r="AE291" s="127"/>
      <c r="AF291" s="113"/>
      <c r="AG291" s="114" t="str">
        <f t="array" ref="AG291">XLOOKUP(F291,'CLV2'!A:A,'CLV2'!E:E)</f>
        <v>2.VEGETABLES</v>
      </c>
      <c r="AH291" s="115" t="str">
        <f t="array" ref="AH291">XLOOKUP(F291,'CLV2'!A:A,'CLV2'!F:F)</f>
        <v>3.MUSHROOM</v>
      </c>
      <c r="AI291" s="115" t="str">
        <f t="shared" si="8"/>
        <v>Pack</v>
      </c>
      <c r="AJ291" s="116">
        <f t="shared" si="9"/>
        <v>1</v>
      </c>
      <c r="AK291" s="117" t="str">
        <f t="array" ref="AK291">XLOOKUP(F291,'GIÁ'!A:A,'GIÁ'!D:D)</f>
        <v>26478.81</v>
      </c>
      <c r="AL291" s="118">
        <f t="shared" si="10"/>
        <v>26478.81</v>
      </c>
      <c r="AM291" s="118">
        <f t="shared" si="11"/>
        <v>0</v>
      </c>
      <c r="AN291" s="119">
        <f t="shared" si="12"/>
        <v>26478.81</v>
      </c>
      <c r="AO291" s="118">
        <f t="shared" si="13"/>
        <v>0</v>
      </c>
      <c r="AP291" s="121">
        <f t="shared" si="14"/>
        <v>0</v>
      </c>
      <c r="AQ291" s="122"/>
      <c r="AR291" s="119"/>
    </row>
    <row r="292" ht="22.5" customHeight="1">
      <c r="A292" s="89">
        <v>46231.0</v>
      </c>
      <c r="B292" s="90">
        <v>0.5763888888888888</v>
      </c>
      <c r="C292" s="91" t="s">
        <v>785</v>
      </c>
      <c r="D292" s="129" t="str">
        <f t="array" ref="D292">XLOOKUP(C292,'DS ST'!A:A,'DS ST'!B:B)</f>
        <v>A176</v>
      </c>
      <c r="E292" s="94" t="str">
        <f t="array" ref="E292">XLOOKUP($F292,'GIÁ'!$A:$A,'GIÁ'!$E:$E)</f>
        <v>MÁT</v>
      </c>
      <c r="F292" s="94">
        <v>11763.0</v>
      </c>
      <c r="G292" s="95" t="s">
        <v>1062</v>
      </c>
      <c r="H292" s="95" t="s">
        <v>57</v>
      </c>
      <c r="I292" s="96">
        <v>5.0</v>
      </c>
      <c r="J292" s="96">
        <v>0.0</v>
      </c>
      <c r="K292" s="98">
        <f t="shared" si="4"/>
        <v>5</v>
      </c>
      <c r="L292" s="99" t="s">
        <v>3869</v>
      </c>
      <c r="M292" s="100" t="s">
        <v>3870</v>
      </c>
      <c r="N292" s="101" t="s">
        <v>3871</v>
      </c>
      <c r="O292" s="128"/>
      <c r="P292" s="100">
        <v>5.0</v>
      </c>
      <c r="Q292" s="103">
        <f t="shared" si="5"/>
        <v>0</v>
      </c>
      <c r="R292" s="104" t="s">
        <v>3872</v>
      </c>
      <c r="S292" s="105"/>
      <c r="T292" s="106"/>
      <c r="U292" s="107"/>
      <c r="V292" s="108" t="s">
        <v>756</v>
      </c>
      <c r="W292" s="109" t="s">
        <v>1908</v>
      </c>
      <c r="X292" s="110" t="str">
        <f t="shared" si="6"/>
        <v/>
      </c>
      <c r="Y292" s="110" t="str">
        <f t="shared" si="7"/>
        <v>Siêu thị</v>
      </c>
      <c r="Z292" s="139" t="str">
        <f t="shared" si="36"/>
        <v/>
      </c>
      <c r="AA292" s="109" t="s">
        <v>802</v>
      </c>
      <c r="AB292" s="140"/>
      <c r="AC292" s="141"/>
      <c r="AD292" s="113"/>
      <c r="AE292" s="127"/>
      <c r="AF292" s="113"/>
      <c r="AG292" s="114" t="str">
        <f t="array" ref="AG292">XLOOKUP(F292,'CLV2'!A:A,'CLV2'!E:E)</f>
        <v>2.FRUITS</v>
      </c>
      <c r="AH292" s="115" t="str">
        <f t="array" ref="AH292">XLOOKUP(F292,'CLV2'!A:A,'CLV2'!F:F)</f>
        <v>3.IMPORT FRUITS</v>
      </c>
      <c r="AI292" s="115" t="str">
        <f t="shared" si="8"/>
        <v>Pack</v>
      </c>
      <c r="AJ292" s="116">
        <f t="shared" si="9"/>
        <v>1</v>
      </c>
      <c r="AK292" s="117" t="str">
        <f t="array" ref="AK292">XLOOKUP(F292,'GIÁ'!A:A,'GIÁ'!D:D)</f>
        <v>45773.45</v>
      </c>
      <c r="AL292" s="118">
        <f t="shared" si="10"/>
        <v>228867.25</v>
      </c>
      <c r="AM292" s="118">
        <f t="shared" si="11"/>
        <v>0</v>
      </c>
      <c r="AN292" s="119">
        <f t="shared" si="12"/>
        <v>228867.25</v>
      </c>
      <c r="AO292" s="118">
        <f t="shared" si="13"/>
        <v>0</v>
      </c>
      <c r="AP292" s="121">
        <f t="shared" si="14"/>
        <v>0</v>
      </c>
      <c r="AQ292" s="122"/>
      <c r="AR292" s="119"/>
    </row>
    <row r="293" ht="22.5" customHeight="1">
      <c r="A293" s="89">
        <v>46231.0</v>
      </c>
      <c r="B293" s="90">
        <v>0.5763888888888888</v>
      </c>
      <c r="C293" s="91" t="s">
        <v>785</v>
      </c>
      <c r="D293" s="129" t="str">
        <f t="array" ref="D293">XLOOKUP(C293,'DS ST'!A:A,'DS ST'!B:B)</f>
        <v>A176</v>
      </c>
      <c r="E293" s="94" t="str">
        <f t="array" ref="E293">XLOOKUP($F293,'GIÁ'!$A:$A,'GIÁ'!$E:$E)</f>
        <v>MÁT</v>
      </c>
      <c r="F293" s="94">
        <v>8.938505512204E12</v>
      </c>
      <c r="G293" s="95" t="s">
        <v>2878</v>
      </c>
      <c r="H293" s="95" t="s">
        <v>224</v>
      </c>
      <c r="I293" s="96">
        <v>1.0</v>
      </c>
      <c r="J293" s="96">
        <v>0.0</v>
      </c>
      <c r="K293" s="98">
        <f t="shared" si="4"/>
        <v>1</v>
      </c>
      <c r="L293" s="99" t="s">
        <v>3869</v>
      </c>
      <c r="M293" s="100" t="s">
        <v>3876</v>
      </c>
      <c r="N293" s="101" t="s">
        <v>3877</v>
      </c>
      <c r="O293" s="128"/>
      <c r="P293" s="100">
        <v>1.0</v>
      </c>
      <c r="Q293" s="103">
        <f t="shared" si="5"/>
        <v>0</v>
      </c>
      <c r="R293" s="104" t="s">
        <v>3874</v>
      </c>
      <c r="S293" s="105"/>
      <c r="T293" s="106"/>
      <c r="U293" s="107"/>
      <c r="V293" s="108" t="s">
        <v>756</v>
      </c>
      <c r="W293" s="109" t="s">
        <v>1908</v>
      </c>
      <c r="X293" s="110" t="str">
        <f t="shared" si="6"/>
        <v/>
      </c>
      <c r="Y293" s="110" t="str">
        <f t="shared" si="7"/>
        <v>Siêu thị</v>
      </c>
      <c r="Z293" s="139" t="str">
        <f t="shared" si="36"/>
        <v/>
      </c>
      <c r="AA293" s="109" t="s">
        <v>802</v>
      </c>
      <c r="AB293" s="140"/>
      <c r="AC293" s="141"/>
      <c r="AD293" s="113"/>
      <c r="AE293" s="127"/>
      <c r="AF293" s="113"/>
      <c r="AG293" s="114" t="str">
        <f t="array" ref="AG293">XLOOKUP(F293,'CLV2'!A:A,'CLV2'!E:E)</f>
        <v>2.VEGETABLES</v>
      </c>
      <c r="AH293" s="115" t="str">
        <f t="array" ref="AH293">XLOOKUP(F293,'CLV2'!A:A,'CLV2'!F:F)</f>
        <v>3.PROCESSED VEGGIES</v>
      </c>
      <c r="AI293" s="115" t="str">
        <f t="shared" si="8"/>
        <v>Pack</v>
      </c>
      <c r="AJ293" s="116">
        <f t="shared" si="9"/>
        <v>1</v>
      </c>
      <c r="AK293" s="117" t="str">
        <f t="array" ref="AK293">XLOOKUP(F293,'GIÁ'!A:A,'GIÁ'!D:D)</f>
        <v>24862.74</v>
      </c>
      <c r="AL293" s="118">
        <f t="shared" si="10"/>
        <v>24862.74</v>
      </c>
      <c r="AM293" s="118">
        <f t="shared" si="11"/>
        <v>0</v>
      </c>
      <c r="AN293" s="119">
        <f t="shared" si="12"/>
        <v>24862.74</v>
      </c>
      <c r="AO293" s="118">
        <f t="shared" si="13"/>
        <v>0</v>
      </c>
      <c r="AP293" s="121">
        <f t="shared" si="14"/>
        <v>0</v>
      </c>
      <c r="AQ293" s="122"/>
      <c r="AR293" s="119"/>
    </row>
    <row r="294" ht="22.5" customHeight="1">
      <c r="A294" s="89">
        <v>46231.0</v>
      </c>
      <c r="B294" s="90">
        <v>0.5763888888888888</v>
      </c>
      <c r="C294" s="91" t="s">
        <v>785</v>
      </c>
      <c r="D294" s="129" t="str">
        <f t="array" ref="D294">XLOOKUP(C294,'DS ST'!A:A,'DS ST'!B:B)</f>
        <v>A176</v>
      </c>
      <c r="E294" s="94" t="str">
        <f t="array" ref="E294">XLOOKUP($F294,'GIÁ'!$A:$A,'GIÁ'!$E:$E)</f>
        <v>MÁT</v>
      </c>
      <c r="F294" s="94">
        <v>8.936049693892E12</v>
      </c>
      <c r="G294" s="95" t="s">
        <v>2242</v>
      </c>
      <c r="H294" s="95" t="s">
        <v>57</v>
      </c>
      <c r="I294" s="96">
        <v>1.0</v>
      </c>
      <c r="J294" s="96">
        <v>0.0</v>
      </c>
      <c r="K294" s="98">
        <f t="shared" si="4"/>
        <v>1</v>
      </c>
      <c r="L294" s="99" t="s">
        <v>3869</v>
      </c>
      <c r="M294" s="100" t="s">
        <v>3876</v>
      </c>
      <c r="N294" s="101" t="s">
        <v>3877</v>
      </c>
      <c r="O294" s="128"/>
      <c r="P294" s="100">
        <v>1.0</v>
      </c>
      <c r="Q294" s="103">
        <f t="shared" si="5"/>
        <v>0</v>
      </c>
      <c r="R294" s="104" t="s">
        <v>3874</v>
      </c>
      <c r="S294" s="105"/>
      <c r="T294" s="106"/>
      <c r="U294" s="107"/>
      <c r="V294" s="108" t="s">
        <v>756</v>
      </c>
      <c r="W294" s="109" t="s">
        <v>1908</v>
      </c>
      <c r="X294" s="110" t="str">
        <f t="shared" si="6"/>
        <v/>
      </c>
      <c r="Y294" s="110" t="str">
        <f t="shared" si="7"/>
        <v>Siêu thị</v>
      </c>
      <c r="Z294" s="139" t="str">
        <f t="shared" si="36"/>
        <v/>
      </c>
      <c r="AA294" s="109" t="s">
        <v>802</v>
      </c>
      <c r="AB294" s="140"/>
      <c r="AC294" s="141"/>
      <c r="AD294" s="113"/>
      <c r="AE294" s="127"/>
      <c r="AF294" s="113"/>
      <c r="AG294" s="114" t="str">
        <f t="array" ref="AG294">XLOOKUP(F294,'CLV2'!A:A,'CLV2'!E:E)</f>
        <v>2.VEGETABLES</v>
      </c>
      <c r="AH294" s="115" t="str">
        <f t="array" ref="AH294">XLOOKUP(F294,'CLV2'!A:A,'CLV2'!F:F)</f>
        <v>3.LETTUCE, SNACKABLES</v>
      </c>
      <c r="AI294" s="115" t="str">
        <f t="shared" si="8"/>
        <v>Pack</v>
      </c>
      <c r="AJ294" s="116">
        <f t="shared" si="9"/>
        <v>1</v>
      </c>
      <c r="AK294" s="117" t="str">
        <f t="array" ref="AK294">XLOOKUP(F294,'GIÁ'!A:A,'GIÁ'!D:D)</f>
        <v>20378.31</v>
      </c>
      <c r="AL294" s="118">
        <f t="shared" si="10"/>
        <v>20378.31</v>
      </c>
      <c r="AM294" s="118">
        <f t="shared" si="11"/>
        <v>0</v>
      </c>
      <c r="AN294" s="119">
        <f t="shared" si="12"/>
        <v>20378.31</v>
      </c>
      <c r="AO294" s="118">
        <f t="shared" si="13"/>
        <v>0</v>
      </c>
      <c r="AP294" s="121">
        <f t="shared" si="14"/>
        <v>0</v>
      </c>
      <c r="AQ294" s="122"/>
      <c r="AR294" s="119"/>
    </row>
    <row r="295" ht="22.5" customHeight="1">
      <c r="A295" s="89">
        <v>46231.0</v>
      </c>
      <c r="B295" s="90">
        <v>0.5763888888888888</v>
      </c>
      <c r="C295" s="91" t="s">
        <v>785</v>
      </c>
      <c r="D295" s="129" t="str">
        <f t="array" ref="D295">XLOOKUP(C295,'DS ST'!A:A,'DS ST'!B:B)</f>
        <v>A176</v>
      </c>
      <c r="E295" s="94" t="str">
        <f t="array" ref="E295">XLOOKUP($F295,'GIÁ'!$A:$A,'GIÁ'!$E:$E)</f>
        <v>MÁT</v>
      </c>
      <c r="F295" s="94">
        <v>11526.0</v>
      </c>
      <c r="G295" s="95" t="s">
        <v>820</v>
      </c>
      <c r="H295" s="95" t="s">
        <v>787</v>
      </c>
      <c r="I295" s="96">
        <v>1.0</v>
      </c>
      <c r="J295" s="96">
        <v>0.0</v>
      </c>
      <c r="K295" s="98">
        <f t="shared" si="4"/>
        <v>1</v>
      </c>
      <c r="L295" s="99" t="s">
        <v>3869</v>
      </c>
      <c r="M295" s="100" t="s">
        <v>3876</v>
      </c>
      <c r="N295" s="101" t="s">
        <v>3877</v>
      </c>
      <c r="O295" s="128"/>
      <c r="P295" s="100">
        <v>1.0</v>
      </c>
      <c r="Q295" s="103">
        <f t="shared" si="5"/>
        <v>0</v>
      </c>
      <c r="R295" s="104" t="s">
        <v>3874</v>
      </c>
      <c r="S295" s="105"/>
      <c r="T295" s="106"/>
      <c r="U295" s="107"/>
      <c r="V295" s="108" t="s">
        <v>756</v>
      </c>
      <c r="W295" s="109" t="s">
        <v>1908</v>
      </c>
      <c r="X295" s="110" t="str">
        <f t="shared" si="6"/>
        <v/>
      </c>
      <c r="Y295" s="110" t="str">
        <f t="shared" si="7"/>
        <v>Siêu thị</v>
      </c>
      <c r="Z295" s="139" t="str">
        <f t="shared" si="36"/>
        <v/>
      </c>
      <c r="AA295" s="109" t="s">
        <v>802</v>
      </c>
      <c r="AB295" s="140"/>
      <c r="AC295" s="108"/>
      <c r="AD295" s="113"/>
      <c r="AE295" s="127"/>
      <c r="AF295" s="113"/>
      <c r="AG295" s="114" t="str">
        <f t="array" ref="AG295">XLOOKUP(F295,'CLV2'!A:A,'CLV2'!E:E)</f>
        <v>2.VEGETABLES</v>
      </c>
      <c r="AH295" s="115" t="str">
        <f t="array" ref="AH295">XLOOKUP(F295,'CLV2'!A:A,'CLV2'!F:F)</f>
        <v>3.PROCESSED VEGGIES</v>
      </c>
      <c r="AI295" s="115" t="str">
        <f t="shared" si="8"/>
        <v>Pack</v>
      </c>
      <c r="AJ295" s="116">
        <f t="shared" si="9"/>
        <v>1</v>
      </c>
      <c r="AK295" s="117" t="str">
        <f t="array" ref="AK295">XLOOKUP(F295,'GIÁ'!A:A,'GIÁ'!D:D)</f>
        <v>25566.88</v>
      </c>
      <c r="AL295" s="118">
        <f t="shared" si="10"/>
        <v>25566.88</v>
      </c>
      <c r="AM295" s="118">
        <f t="shared" si="11"/>
        <v>0</v>
      </c>
      <c r="AN295" s="119">
        <f t="shared" si="12"/>
        <v>25566.88</v>
      </c>
      <c r="AO295" s="118">
        <f t="shared" si="13"/>
        <v>0</v>
      </c>
      <c r="AP295" s="121">
        <f t="shared" si="14"/>
        <v>0</v>
      </c>
      <c r="AQ295" s="122"/>
      <c r="AR295" s="119"/>
    </row>
    <row r="296" ht="22.5" customHeight="1">
      <c r="A296" s="89">
        <v>46231.0</v>
      </c>
      <c r="B296" s="90">
        <v>0.5763888888888888</v>
      </c>
      <c r="C296" s="91" t="s">
        <v>785</v>
      </c>
      <c r="D296" s="129" t="str">
        <f t="array" ref="D296">XLOOKUP(C296,'DS ST'!A:A,'DS ST'!B:B)</f>
        <v>A176</v>
      </c>
      <c r="E296" s="94" t="str">
        <f t="array" ref="E296">XLOOKUP($F296,'GIÁ'!$A:$A,'GIÁ'!$E:$E)</f>
        <v>MÁT</v>
      </c>
      <c r="F296" s="94">
        <v>11438.0</v>
      </c>
      <c r="G296" s="95" t="s">
        <v>790</v>
      </c>
      <c r="H296" s="95" t="s">
        <v>787</v>
      </c>
      <c r="I296" s="96">
        <v>3.0</v>
      </c>
      <c r="J296" s="96">
        <v>0.0</v>
      </c>
      <c r="K296" s="98">
        <f t="shared" si="4"/>
        <v>3</v>
      </c>
      <c r="L296" s="99" t="s">
        <v>3869</v>
      </c>
      <c r="M296" s="100" t="s">
        <v>3876</v>
      </c>
      <c r="N296" s="101" t="s">
        <v>3877</v>
      </c>
      <c r="O296" s="128"/>
      <c r="P296" s="100">
        <v>3.0</v>
      </c>
      <c r="Q296" s="103">
        <f t="shared" si="5"/>
        <v>0</v>
      </c>
      <c r="R296" s="104" t="s">
        <v>3874</v>
      </c>
      <c r="S296" s="105"/>
      <c r="T296" s="106"/>
      <c r="U296" s="107"/>
      <c r="V296" s="108" t="s">
        <v>756</v>
      </c>
      <c r="W296" s="109" t="s">
        <v>1908</v>
      </c>
      <c r="X296" s="110" t="str">
        <f t="shared" si="6"/>
        <v/>
      </c>
      <c r="Y296" s="110" t="str">
        <f t="shared" si="7"/>
        <v>Siêu thị</v>
      </c>
      <c r="Z296" s="139" t="str">
        <f t="shared" si="36"/>
        <v/>
      </c>
      <c r="AA296" s="109" t="s">
        <v>802</v>
      </c>
      <c r="AB296" s="140"/>
      <c r="AC296" s="141"/>
      <c r="AD296" s="113"/>
      <c r="AE296" s="127"/>
      <c r="AF296" s="113"/>
      <c r="AG296" s="114" t="str">
        <f t="array" ref="AG296">XLOOKUP(F296,'CLV2'!A:A,'CLV2'!E:E)</f>
        <v>2.VEGETABLES</v>
      </c>
      <c r="AH296" s="115" t="str">
        <f t="array" ref="AH296">XLOOKUP(F296,'CLV2'!A:A,'CLV2'!F:F)</f>
        <v>3.PROCESSED VEGGIES</v>
      </c>
      <c r="AI296" s="115" t="str">
        <f t="shared" si="8"/>
        <v>Pack</v>
      </c>
      <c r="AJ296" s="116">
        <f t="shared" si="9"/>
        <v>1</v>
      </c>
      <c r="AK296" s="117" t="str">
        <f t="array" ref="AK296">XLOOKUP(F296,'GIÁ'!A:A,'GIÁ'!D:D)</f>
        <v>16252.02</v>
      </c>
      <c r="AL296" s="118">
        <f t="shared" si="10"/>
        <v>48756.06</v>
      </c>
      <c r="AM296" s="118">
        <f t="shared" si="11"/>
        <v>0</v>
      </c>
      <c r="AN296" s="119">
        <f t="shared" si="12"/>
        <v>48756.06</v>
      </c>
      <c r="AO296" s="118">
        <f t="shared" si="13"/>
        <v>0</v>
      </c>
      <c r="AP296" s="121">
        <f t="shared" si="14"/>
        <v>0</v>
      </c>
      <c r="AQ296" s="122"/>
      <c r="AR296" s="119"/>
    </row>
    <row r="297" ht="22.5" customHeight="1">
      <c r="A297" s="89">
        <v>46231.0</v>
      </c>
      <c r="B297" s="90">
        <v>0.5763888888888888</v>
      </c>
      <c r="C297" s="91" t="s">
        <v>785</v>
      </c>
      <c r="D297" s="129" t="str">
        <f t="array" ref="D297">XLOOKUP(C297,'DS ST'!A:A,'DS ST'!B:B)</f>
        <v>A176</v>
      </c>
      <c r="E297" s="94" t="str">
        <f t="array" ref="E297">XLOOKUP($F297,'GIÁ'!$A:$A,'GIÁ'!$E:$E)</f>
        <v>MÁT</v>
      </c>
      <c r="F297" s="94">
        <v>11439.0</v>
      </c>
      <c r="G297" s="95" t="s">
        <v>792</v>
      </c>
      <c r="H297" s="95" t="s">
        <v>787</v>
      </c>
      <c r="I297" s="96">
        <v>2.0</v>
      </c>
      <c r="J297" s="96">
        <v>0.0</v>
      </c>
      <c r="K297" s="98">
        <f t="shared" si="4"/>
        <v>2</v>
      </c>
      <c r="L297" s="99" t="s">
        <v>3869</v>
      </c>
      <c r="M297" s="100" t="s">
        <v>3876</v>
      </c>
      <c r="N297" s="101" t="s">
        <v>3877</v>
      </c>
      <c r="O297" s="128"/>
      <c r="P297" s="100">
        <v>2.0</v>
      </c>
      <c r="Q297" s="103">
        <f t="shared" si="5"/>
        <v>0</v>
      </c>
      <c r="R297" s="104" t="s">
        <v>3874</v>
      </c>
      <c r="S297" s="105"/>
      <c r="T297" s="106"/>
      <c r="U297" s="107"/>
      <c r="V297" s="108" t="s">
        <v>756</v>
      </c>
      <c r="W297" s="109" t="s">
        <v>1908</v>
      </c>
      <c r="X297" s="110" t="str">
        <f t="shared" si="6"/>
        <v/>
      </c>
      <c r="Y297" s="110" t="str">
        <f t="shared" si="7"/>
        <v>Siêu thị</v>
      </c>
      <c r="Z297" s="139" t="str">
        <f t="shared" si="36"/>
        <v/>
      </c>
      <c r="AA297" s="109" t="s">
        <v>802</v>
      </c>
      <c r="AB297" s="140"/>
      <c r="AC297" s="141"/>
      <c r="AD297" s="113"/>
      <c r="AE297" s="127"/>
      <c r="AF297" s="113"/>
      <c r="AG297" s="114" t="str">
        <f t="array" ref="AG297">XLOOKUP(F297,'CLV2'!A:A,'CLV2'!E:E)</f>
        <v>2.VEGETABLES</v>
      </c>
      <c r="AH297" s="115" t="str">
        <f t="array" ref="AH297">XLOOKUP(F297,'CLV2'!A:A,'CLV2'!F:F)</f>
        <v>3.PROCESSED VEGGIES</v>
      </c>
      <c r="AI297" s="115" t="str">
        <f t="shared" si="8"/>
        <v>Pack</v>
      </c>
      <c r="AJ297" s="116">
        <f t="shared" si="9"/>
        <v>1</v>
      </c>
      <c r="AK297" s="117" t="str">
        <f t="array" ref="AK297">XLOOKUP(F297,'GIÁ'!A:A,'GIÁ'!D:D)</f>
        <v>15397.99</v>
      </c>
      <c r="AL297" s="118">
        <f t="shared" si="10"/>
        <v>30795.98</v>
      </c>
      <c r="AM297" s="118">
        <f t="shared" si="11"/>
        <v>0</v>
      </c>
      <c r="AN297" s="119">
        <f t="shared" si="12"/>
        <v>30795.98</v>
      </c>
      <c r="AO297" s="118">
        <f t="shared" si="13"/>
        <v>0</v>
      </c>
      <c r="AP297" s="121">
        <f t="shared" si="14"/>
        <v>0</v>
      </c>
      <c r="AQ297" s="122"/>
      <c r="AR297" s="119"/>
    </row>
    <row r="298" ht="22.5" customHeight="1">
      <c r="A298" s="89">
        <v>46231.0</v>
      </c>
      <c r="B298" s="90">
        <v>0.5763888888888888</v>
      </c>
      <c r="C298" s="91" t="s">
        <v>785</v>
      </c>
      <c r="D298" s="129" t="str">
        <f t="array" ref="D298">XLOOKUP(C298,'DS ST'!A:A,'DS ST'!B:B)</f>
        <v>A176</v>
      </c>
      <c r="E298" s="94" t="str">
        <f t="array" ref="E298">XLOOKUP($F298,'GIÁ'!$A:$A,'GIÁ'!$E:$E)</f>
        <v>MÁT</v>
      </c>
      <c r="F298" s="94">
        <v>11075.0</v>
      </c>
      <c r="G298" s="95" t="s">
        <v>634</v>
      </c>
      <c r="H298" s="95" t="s">
        <v>93</v>
      </c>
      <c r="I298" s="96">
        <v>2.0</v>
      </c>
      <c r="J298" s="96">
        <v>0.0</v>
      </c>
      <c r="K298" s="98">
        <f t="shared" si="4"/>
        <v>2</v>
      </c>
      <c r="L298" s="99" t="s">
        <v>3869</v>
      </c>
      <c r="M298" s="100" t="s">
        <v>3876</v>
      </c>
      <c r="N298" s="101" t="s">
        <v>3877</v>
      </c>
      <c r="O298" s="128"/>
      <c r="P298" s="100">
        <v>2.0</v>
      </c>
      <c r="Q298" s="103">
        <f t="shared" si="5"/>
        <v>0</v>
      </c>
      <c r="R298" s="104" t="s">
        <v>3874</v>
      </c>
      <c r="S298" s="105"/>
      <c r="T298" s="106"/>
      <c r="U298" s="107"/>
      <c r="V298" s="108" t="s">
        <v>756</v>
      </c>
      <c r="W298" s="109" t="s">
        <v>1908</v>
      </c>
      <c r="X298" s="110" t="str">
        <f t="shared" si="6"/>
        <v/>
      </c>
      <c r="Y298" s="110" t="str">
        <f t="shared" si="7"/>
        <v>Siêu thị</v>
      </c>
      <c r="Z298" s="139" t="str">
        <f t="shared" si="36"/>
        <v/>
      </c>
      <c r="AA298" s="109" t="s">
        <v>802</v>
      </c>
      <c r="AB298" s="140"/>
      <c r="AC298" s="141"/>
      <c r="AD298" s="113"/>
      <c r="AE298" s="127"/>
      <c r="AF298" s="113"/>
      <c r="AG298" s="114" t="str">
        <f t="array" ref="AG298">XLOOKUP(F298,'CLV2'!A:A,'CLV2'!E:E)</f>
        <v>2.VEGETABLES</v>
      </c>
      <c r="AH298" s="115" t="str">
        <f t="array" ref="AH298">XLOOKUP(F298,'CLV2'!A:A,'CLV2'!F:F)</f>
        <v>3.PROCESSED VEGGIES</v>
      </c>
      <c r="AI298" s="115" t="str">
        <f t="shared" si="8"/>
        <v>Pack</v>
      </c>
      <c r="AJ298" s="116">
        <f t="shared" si="9"/>
        <v>1</v>
      </c>
      <c r="AK298" s="117" t="str">
        <f t="array" ref="AK298">XLOOKUP(F298,'GIÁ'!A:A,'GIÁ'!D:D)</f>
        <v>10997.31</v>
      </c>
      <c r="AL298" s="118">
        <f t="shared" si="10"/>
        <v>21994.62</v>
      </c>
      <c r="AM298" s="118">
        <f t="shared" si="11"/>
        <v>0</v>
      </c>
      <c r="AN298" s="119">
        <f t="shared" si="12"/>
        <v>21994.62</v>
      </c>
      <c r="AO298" s="118">
        <f t="shared" si="13"/>
        <v>0</v>
      </c>
      <c r="AP298" s="121">
        <f t="shared" si="14"/>
        <v>0</v>
      </c>
      <c r="AQ298" s="122"/>
      <c r="AR298" s="119"/>
    </row>
    <row r="299" ht="22.5" customHeight="1">
      <c r="A299" s="89">
        <v>46231.0</v>
      </c>
      <c r="B299" s="90">
        <v>0.5763888888888888</v>
      </c>
      <c r="C299" s="91" t="s">
        <v>785</v>
      </c>
      <c r="D299" s="129" t="str">
        <f t="array" ref="D299">XLOOKUP(C299,'DS ST'!A:A,'DS ST'!B:B)</f>
        <v>A176</v>
      </c>
      <c r="E299" s="94" t="str">
        <f t="array" ref="E299">XLOOKUP($F299,'GIÁ'!$A:$A,'GIÁ'!$E:$E)</f>
        <v>MÁT</v>
      </c>
      <c r="F299" s="94">
        <v>8.93850313181E12</v>
      </c>
      <c r="G299" s="95" t="s">
        <v>2858</v>
      </c>
      <c r="H299" s="95" t="s">
        <v>57</v>
      </c>
      <c r="I299" s="96">
        <v>2.0</v>
      </c>
      <c r="J299" s="96">
        <v>0.0</v>
      </c>
      <c r="K299" s="98">
        <f t="shared" si="4"/>
        <v>2</v>
      </c>
      <c r="L299" s="99" t="s">
        <v>3869</v>
      </c>
      <c r="M299" s="100" t="s">
        <v>3878</v>
      </c>
      <c r="N299" s="101" t="s">
        <v>3879</v>
      </c>
      <c r="O299" s="128"/>
      <c r="P299" s="100"/>
      <c r="Q299" s="103">
        <f t="shared" si="5"/>
        <v>2</v>
      </c>
      <c r="R299" s="104"/>
      <c r="S299" s="105"/>
      <c r="T299" s="106"/>
      <c r="U299" s="107"/>
      <c r="V299" s="108" t="s">
        <v>756</v>
      </c>
      <c r="W299" s="109" t="s">
        <v>1312</v>
      </c>
      <c r="X299" s="110" t="str">
        <f t="shared" si="6"/>
        <v/>
      </c>
      <c r="Y299" s="110" t="str">
        <f t="shared" si="7"/>
        <v/>
      </c>
      <c r="Z299" s="139" t="str">
        <f t="shared" si="36"/>
        <v>Chưa xác định</v>
      </c>
      <c r="AA299" s="109" t="s">
        <v>802</v>
      </c>
      <c r="AB299" s="140"/>
      <c r="AC299" s="108"/>
      <c r="AD299" s="113"/>
      <c r="AE299" s="127"/>
      <c r="AF299" s="113"/>
      <c r="AG299" s="114" t="str">
        <f t="array" ref="AG299">XLOOKUP(F299,'CLV2'!A:A,'CLV2'!E:E)</f>
        <v>2.DAIRY</v>
      </c>
      <c r="AH299" s="115" t="str">
        <f t="array" ref="AH299">XLOOKUP(F299,'CLV2'!A:A,'CLV2'!F:F)</f>
        <v>3.FRESH MILK</v>
      </c>
      <c r="AI299" s="115" t="str">
        <f t="shared" si="8"/>
        <v>Pack</v>
      </c>
      <c r="AJ299" s="116">
        <f t="shared" si="9"/>
        <v>1</v>
      </c>
      <c r="AK299" s="117" t="str">
        <f t="array" ref="AK299">XLOOKUP(F299,'GIÁ'!A:A,'GIÁ'!D:D)</f>
        <v>35554.88</v>
      </c>
      <c r="AL299" s="118">
        <f t="shared" si="10"/>
        <v>71109.76</v>
      </c>
      <c r="AM299" s="118">
        <f t="shared" si="11"/>
        <v>0</v>
      </c>
      <c r="AN299" s="119">
        <f t="shared" si="12"/>
        <v>0</v>
      </c>
      <c r="AO299" s="118">
        <f t="shared" si="13"/>
        <v>0</v>
      </c>
      <c r="AP299" s="121">
        <f t="shared" si="14"/>
        <v>71109.76</v>
      </c>
      <c r="AQ299" s="122"/>
      <c r="AR299" s="119"/>
    </row>
    <row r="300" ht="22.5" customHeight="1">
      <c r="A300" s="89">
        <v>46231.0</v>
      </c>
      <c r="B300" s="90">
        <v>0.5763888888888888</v>
      </c>
      <c r="C300" s="91" t="s">
        <v>785</v>
      </c>
      <c r="D300" s="129" t="str">
        <f t="array" ref="D300">XLOOKUP(C300,'DS ST'!A:A,'DS ST'!B:B)</f>
        <v>A176</v>
      </c>
      <c r="E300" s="94" t="str">
        <f t="array" ref="E300">XLOOKUP($F300,'GIÁ'!$A:$A,'GIÁ'!$E:$E)</f>
        <v>MÁT</v>
      </c>
      <c r="F300" s="94">
        <v>10022.0</v>
      </c>
      <c r="G300" s="95" t="s">
        <v>62</v>
      </c>
      <c r="H300" s="95" t="s">
        <v>63</v>
      </c>
      <c r="I300" s="96">
        <v>1.0</v>
      </c>
      <c r="J300" s="96">
        <v>0.0</v>
      </c>
      <c r="K300" s="98">
        <f t="shared" si="4"/>
        <v>1</v>
      </c>
      <c r="L300" s="99" t="s">
        <v>3869</v>
      </c>
      <c r="M300" s="100" t="s">
        <v>3878</v>
      </c>
      <c r="N300" s="101" t="s">
        <v>3879</v>
      </c>
      <c r="O300" s="128"/>
      <c r="P300" s="100">
        <v>1.0</v>
      </c>
      <c r="Q300" s="103">
        <f t="shared" si="5"/>
        <v>0</v>
      </c>
      <c r="R300" s="104" t="s">
        <v>3875</v>
      </c>
      <c r="S300" s="105"/>
      <c r="T300" s="106"/>
      <c r="U300" s="107"/>
      <c r="V300" s="108" t="s">
        <v>756</v>
      </c>
      <c r="W300" s="109" t="s">
        <v>1908</v>
      </c>
      <c r="X300" s="110" t="str">
        <f t="shared" si="6"/>
        <v/>
      </c>
      <c r="Y300" s="110" t="str">
        <f t="shared" si="7"/>
        <v>Siêu thị</v>
      </c>
      <c r="Z300" s="139" t="str">
        <f t="shared" si="36"/>
        <v/>
      </c>
      <c r="AA300" s="109" t="s">
        <v>802</v>
      </c>
      <c r="AB300" s="140"/>
      <c r="AC300" s="141"/>
      <c r="AD300" s="113"/>
      <c r="AE300" s="127"/>
      <c r="AF300" s="113"/>
      <c r="AG300" s="114" t="str">
        <f t="array" ref="AG300">XLOOKUP(F300,'CLV2'!A:A,'CLV2'!E:E)</f>
        <v>2.FRUITS</v>
      </c>
      <c r="AH300" s="115" t="str">
        <f t="array" ref="AH300">XLOOKUP(F300,'CLV2'!A:A,'CLV2'!F:F)</f>
        <v>3.IMPORT FRUITS</v>
      </c>
      <c r="AI300" s="115" t="str">
        <f t="shared" si="8"/>
        <v>Pack</v>
      </c>
      <c r="AJ300" s="116">
        <f t="shared" si="9"/>
        <v>1</v>
      </c>
      <c r="AK300" s="117" t="str">
        <f t="array" ref="AK300">XLOOKUP(F300,'GIÁ'!A:A,'GIÁ'!D:D)</f>
        <v>108203.89</v>
      </c>
      <c r="AL300" s="118">
        <f t="shared" si="10"/>
        <v>108203.89</v>
      </c>
      <c r="AM300" s="118">
        <f t="shared" si="11"/>
        <v>0</v>
      </c>
      <c r="AN300" s="119">
        <f t="shared" si="12"/>
        <v>108203.89</v>
      </c>
      <c r="AO300" s="118">
        <f t="shared" si="13"/>
        <v>0</v>
      </c>
      <c r="AP300" s="121">
        <f t="shared" si="14"/>
        <v>0</v>
      </c>
      <c r="AQ300" s="122"/>
      <c r="AR300" s="119"/>
    </row>
    <row r="301" ht="22.5" customHeight="1">
      <c r="A301" s="89">
        <v>46231.0</v>
      </c>
      <c r="B301" s="90">
        <v>0.5951388888888889</v>
      </c>
      <c r="C301" s="91" t="s">
        <v>1631</v>
      </c>
      <c r="D301" s="129" t="str">
        <f t="array" ref="D301">XLOOKUP(C301,'DS ST'!A:A,'DS ST'!B:B)</f>
        <v>SSR</v>
      </c>
      <c r="E301" s="94" t="str">
        <f t="array" ref="E301">XLOOKUP($F301,'GIÁ'!$A:$A,'GIÁ'!$E:$E)</f>
        <v>MÁT</v>
      </c>
      <c r="F301" s="94">
        <v>8.934673601825E12</v>
      </c>
      <c r="G301" s="95" t="s">
        <v>1687</v>
      </c>
      <c r="H301" s="95" t="s">
        <v>57</v>
      </c>
      <c r="I301" s="96">
        <v>24.0</v>
      </c>
      <c r="J301" s="96">
        <v>0.0</v>
      </c>
      <c r="K301" s="98">
        <f t="shared" si="4"/>
        <v>24</v>
      </c>
      <c r="L301" s="99" t="s">
        <v>3880</v>
      </c>
      <c r="M301" s="100" t="s">
        <v>3881</v>
      </c>
      <c r="N301" s="101" t="s">
        <v>3882</v>
      </c>
      <c r="O301" s="128"/>
      <c r="P301" s="100"/>
      <c r="Q301" s="103">
        <f t="shared" si="5"/>
        <v>24</v>
      </c>
      <c r="R301" s="104"/>
      <c r="S301" s="105" t="s">
        <v>14</v>
      </c>
      <c r="T301" s="106"/>
      <c r="U301" s="107" t="s">
        <v>3883</v>
      </c>
      <c r="V301" s="108" t="s">
        <v>756</v>
      </c>
      <c r="W301" s="109" t="s">
        <v>2842</v>
      </c>
      <c r="X301" s="110" t="str">
        <f t="shared" si="6"/>
        <v/>
      </c>
      <c r="Y301" s="110" t="str">
        <f t="shared" si="7"/>
        <v/>
      </c>
      <c r="Z301" s="139" t="str">
        <f t="shared" si="36"/>
        <v>Kho đông mát</v>
      </c>
      <c r="AA301" s="109" t="s">
        <v>802</v>
      </c>
      <c r="AB301" s="140"/>
      <c r="AC301" s="141"/>
      <c r="AD301" s="113"/>
      <c r="AE301" s="127"/>
      <c r="AF301" s="113"/>
      <c r="AG301" s="114" t="str">
        <f t="array" ref="AG301">XLOOKUP(F301,'CLV2'!A:A,'CLV2'!E:E)</f>
        <v>2.DAIRY</v>
      </c>
      <c r="AH301" s="115" t="str">
        <f t="array" ref="AH301">XLOOKUP(F301,'CLV2'!A:A,'CLV2'!F:F)</f>
        <v>3.YOGURT</v>
      </c>
      <c r="AI301" s="115" t="str">
        <f t="shared" si="8"/>
        <v>Pack</v>
      </c>
      <c r="AJ301" s="116">
        <f t="shared" si="9"/>
        <v>1</v>
      </c>
      <c r="AK301" s="117" t="str">
        <f t="array" ref="AK301">XLOOKUP(F301,'GIÁ'!A:A,'GIÁ'!D:D)</f>
        <v>6731.41</v>
      </c>
      <c r="AL301" s="118">
        <f t="shared" si="10"/>
        <v>161553.84</v>
      </c>
      <c r="AM301" s="118">
        <f t="shared" si="11"/>
        <v>0</v>
      </c>
      <c r="AN301" s="119">
        <f t="shared" si="12"/>
        <v>0</v>
      </c>
      <c r="AO301" s="118">
        <f t="shared" si="13"/>
        <v>161553.84</v>
      </c>
      <c r="AP301" s="121">
        <f t="shared" si="14"/>
        <v>0</v>
      </c>
      <c r="AQ301" s="122"/>
      <c r="AR301" s="119"/>
    </row>
    <row r="302" ht="22.5" customHeight="1">
      <c r="A302" s="89">
        <v>46231.0</v>
      </c>
      <c r="B302" s="90">
        <v>0.5951388888888889</v>
      </c>
      <c r="C302" s="91" t="s">
        <v>1631</v>
      </c>
      <c r="D302" s="129" t="str">
        <f t="array" ref="D302">XLOOKUP(C302,'DS ST'!A:A,'DS ST'!B:B)</f>
        <v>SSR</v>
      </c>
      <c r="E302" s="94" t="str">
        <f t="array" ref="E302">XLOOKUP($F302,'GIÁ'!$A:$A,'GIÁ'!$E:$E)</f>
        <v>MÁT</v>
      </c>
      <c r="F302" s="94">
        <v>8.938500844317E12</v>
      </c>
      <c r="G302" s="95" t="s">
        <v>2797</v>
      </c>
      <c r="H302" s="95" t="s">
        <v>57</v>
      </c>
      <c r="I302" s="96">
        <v>2.0</v>
      </c>
      <c r="J302" s="96">
        <v>0.0</v>
      </c>
      <c r="K302" s="98">
        <f t="shared" si="4"/>
        <v>2</v>
      </c>
      <c r="L302" s="99" t="s">
        <v>3880</v>
      </c>
      <c r="M302" s="100" t="s">
        <v>3884</v>
      </c>
      <c r="N302" s="101" t="s">
        <v>3882</v>
      </c>
      <c r="O302" s="128"/>
      <c r="P302" s="100"/>
      <c r="Q302" s="103">
        <f t="shared" si="5"/>
        <v>2</v>
      </c>
      <c r="R302" s="104"/>
      <c r="S302" s="105"/>
      <c r="T302" s="106"/>
      <c r="U302" s="107" t="s">
        <v>3885</v>
      </c>
      <c r="V302" s="108" t="s">
        <v>756</v>
      </c>
      <c r="W302" s="109" t="s">
        <v>2842</v>
      </c>
      <c r="X302" s="110" t="str">
        <f t="shared" si="6"/>
        <v/>
      </c>
      <c r="Y302" s="110" t="str">
        <f t="shared" si="7"/>
        <v/>
      </c>
      <c r="Z302" s="139" t="str">
        <f t="shared" si="36"/>
        <v>Kho đông mát</v>
      </c>
      <c r="AA302" s="109" t="s">
        <v>802</v>
      </c>
      <c r="AB302" s="140"/>
      <c r="AC302" s="141"/>
      <c r="AD302" s="113"/>
      <c r="AE302" s="127"/>
      <c r="AF302" s="113"/>
      <c r="AG302" s="114" t="str">
        <f t="array" ref="AG302">XLOOKUP(F302,'CLV2'!A:A,'CLV2'!E:E)</f>
        <v>2.CHILLED FOODS</v>
      </c>
      <c r="AH302" s="115" t="str">
        <f t="array" ref="AH302">XLOOKUP(F302,'CLV2'!A:A,'CLV2'!F:F)</f>
        <v>3.OTHER CHILLED PRODUCTS</v>
      </c>
      <c r="AI302" s="115" t="str">
        <f t="shared" si="8"/>
        <v>Pack</v>
      </c>
      <c r="AJ302" s="116">
        <f t="shared" si="9"/>
        <v>1</v>
      </c>
      <c r="AK302" s="117" t="str">
        <f t="array" ref="AK302">XLOOKUP(F302,'GIÁ'!A:A,'GIÁ'!D:D)</f>
        <v>20005.22</v>
      </c>
      <c r="AL302" s="118">
        <f t="shared" si="10"/>
        <v>40010.44</v>
      </c>
      <c r="AM302" s="118">
        <f t="shared" si="11"/>
        <v>0</v>
      </c>
      <c r="AN302" s="119">
        <f t="shared" si="12"/>
        <v>0</v>
      </c>
      <c r="AO302" s="118">
        <f t="shared" si="13"/>
        <v>40010.44</v>
      </c>
      <c r="AP302" s="121">
        <f t="shared" si="14"/>
        <v>0</v>
      </c>
      <c r="AQ302" s="122"/>
      <c r="AR302" s="119"/>
    </row>
    <row r="303" ht="22.5" customHeight="1">
      <c r="A303" s="89">
        <v>46231.0</v>
      </c>
      <c r="B303" s="90">
        <v>0.4597222222222222</v>
      </c>
      <c r="C303" s="91" t="s">
        <v>1437</v>
      </c>
      <c r="D303" s="129" t="str">
        <f t="array" ref="D303">XLOOKUP(C303,'DS ST'!A:A,'DS ST'!B:B)</f>
        <v>NTN</v>
      </c>
      <c r="E303" s="94" t="str">
        <f t="array" ref="E303">XLOOKUP($F303,'GIÁ'!$A:$A,'GIÁ'!$E:$E)</f>
        <v>MÁT</v>
      </c>
      <c r="F303" s="94">
        <v>8.938503131056E12</v>
      </c>
      <c r="G303" s="95" t="s">
        <v>2841</v>
      </c>
      <c r="H303" s="95" t="s">
        <v>57</v>
      </c>
      <c r="I303" s="96">
        <v>4.0</v>
      </c>
      <c r="J303" s="96">
        <v>0.0</v>
      </c>
      <c r="K303" s="98">
        <f t="shared" si="4"/>
        <v>4</v>
      </c>
      <c r="L303" s="99" t="s">
        <v>3886</v>
      </c>
      <c r="M303" s="100" t="s">
        <v>3887</v>
      </c>
      <c r="N303" s="101" t="s">
        <v>3888</v>
      </c>
      <c r="O303" s="128"/>
      <c r="P303" s="100">
        <v>4.0</v>
      </c>
      <c r="Q303" s="103">
        <f t="shared" si="5"/>
        <v>0</v>
      </c>
      <c r="R303" s="104" t="s">
        <v>3889</v>
      </c>
      <c r="S303" s="105"/>
      <c r="T303" s="106"/>
      <c r="U303" s="107"/>
      <c r="V303" s="108" t="s">
        <v>756</v>
      </c>
      <c r="W303" s="109" t="s">
        <v>1908</v>
      </c>
      <c r="X303" s="110" t="str">
        <f t="shared" si="6"/>
        <v/>
      </c>
      <c r="Y303" s="110" t="str">
        <f t="shared" si="7"/>
        <v>Siêu thị</v>
      </c>
      <c r="Z303" s="139" t="str">
        <f t="shared" si="36"/>
        <v/>
      </c>
      <c r="AA303" s="109" t="s">
        <v>802</v>
      </c>
      <c r="AB303" s="140"/>
      <c r="AC303" s="141"/>
      <c r="AD303" s="113"/>
      <c r="AE303" s="127"/>
      <c r="AF303" s="113"/>
      <c r="AG303" s="114" t="str">
        <f t="array" ref="AG303">XLOOKUP(F303,'CLV2'!A:A,'CLV2'!E:E)</f>
        <v>2.DAIRY</v>
      </c>
      <c r="AH303" s="115" t="str">
        <f t="array" ref="AH303">XLOOKUP(F303,'CLV2'!A:A,'CLV2'!F:F)</f>
        <v>3.FRESH MILK</v>
      </c>
      <c r="AI303" s="115" t="str">
        <f t="shared" si="8"/>
        <v>Pack</v>
      </c>
      <c r="AJ303" s="116">
        <f t="shared" si="9"/>
        <v>1</v>
      </c>
      <c r="AK303" s="117" t="str">
        <f t="array" ref="AK303">XLOOKUP(F303,'GIÁ'!A:A,'GIÁ'!D:D)</f>
        <v>9180.00</v>
      </c>
      <c r="AL303" s="118">
        <f t="shared" si="10"/>
        <v>36720</v>
      </c>
      <c r="AM303" s="118">
        <f t="shared" si="11"/>
        <v>0</v>
      </c>
      <c r="AN303" s="119">
        <f t="shared" si="12"/>
        <v>36720</v>
      </c>
      <c r="AO303" s="118">
        <f t="shared" si="13"/>
        <v>0</v>
      </c>
      <c r="AP303" s="121">
        <f t="shared" si="14"/>
        <v>0</v>
      </c>
      <c r="AQ303" s="122"/>
      <c r="AR303" s="119"/>
    </row>
    <row r="304" ht="22.5" customHeight="1">
      <c r="A304" s="89">
        <v>46231.0</v>
      </c>
      <c r="B304" s="90">
        <v>0.4597222222222222</v>
      </c>
      <c r="C304" s="91" t="s">
        <v>1437</v>
      </c>
      <c r="D304" s="129" t="str">
        <f t="array" ref="D304">XLOOKUP(C304,'DS ST'!A:A,'DS ST'!B:B)</f>
        <v>NTN</v>
      </c>
      <c r="E304" s="94" t="str">
        <f t="array" ref="E304">XLOOKUP($F304,'GIÁ'!$A:$A,'GIÁ'!$E:$E)</f>
        <v>MÁT</v>
      </c>
      <c r="F304" s="94">
        <v>10216.0</v>
      </c>
      <c r="G304" s="95" t="s">
        <v>81</v>
      </c>
      <c r="H304" s="95" t="s">
        <v>57</v>
      </c>
      <c r="I304" s="96">
        <v>1.0</v>
      </c>
      <c r="J304" s="96">
        <v>0.0</v>
      </c>
      <c r="K304" s="98">
        <f t="shared" si="4"/>
        <v>1</v>
      </c>
      <c r="L304" s="99" t="s">
        <v>3886</v>
      </c>
      <c r="M304" s="100" t="s">
        <v>3887</v>
      </c>
      <c r="N304" s="101" t="s">
        <v>3888</v>
      </c>
      <c r="O304" s="128"/>
      <c r="P304" s="100">
        <v>1.0</v>
      </c>
      <c r="Q304" s="103">
        <f t="shared" si="5"/>
        <v>0</v>
      </c>
      <c r="R304" s="104" t="s">
        <v>3890</v>
      </c>
      <c r="S304" s="105"/>
      <c r="T304" s="106"/>
      <c r="U304" s="107"/>
      <c r="V304" s="108" t="s">
        <v>756</v>
      </c>
      <c r="W304" s="109" t="s">
        <v>1908</v>
      </c>
      <c r="X304" s="110" t="str">
        <f t="shared" si="6"/>
        <v/>
      </c>
      <c r="Y304" s="110" t="str">
        <f t="shared" si="7"/>
        <v>Siêu thị</v>
      </c>
      <c r="Z304" s="139" t="str">
        <f t="shared" si="36"/>
        <v/>
      </c>
      <c r="AA304" s="109" t="s">
        <v>802</v>
      </c>
      <c r="AB304" s="140"/>
      <c r="AC304" s="141"/>
      <c r="AD304" s="113"/>
      <c r="AE304" s="127"/>
      <c r="AF304" s="113"/>
      <c r="AG304" s="114" t="str">
        <f t="array" ref="AG304">XLOOKUP(F304,'CLV2'!A:A,'CLV2'!E:E)</f>
        <v>2.VEGETABLES</v>
      </c>
      <c r="AH304" s="115" t="str">
        <f t="array" ref="AH304">XLOOKUP(F304,'CLV2'!A:A,'CLV2'!F:F)</f>
        <v>3.MUSHROOM</v>
      </c>
      <c r="AI304" s="115" t="str">
        <f t="shared" si="8"/>
        <v>Pack</v>
      </c>
      <c r="AJ304" s="116">
        <f t="shared" si="9"/>
        <v>1</v>
      </c>
      <c r="AK304" s="117" t="str">
        <f t="array" ref="AK304">XLOOKUP(F304,'GIÁ'!A:A,'GIÁ'!D:D)</f>
        <v>41977.50</v>
      </c>
      <c r="AL304" s="118">
        <f t="shared" si="10"/>
        <v>41977.5</v>
      </c>
      <c r="AM304" s="118">
        <f t="shared" si="11"/>
        <v>0</v>
      </c>
      <c r="AN304" s="119">
        <f t="shared" si="12"/>
        <v>41977.5</v>
      </c>
      <c r="AO304" s="118">
        <f t="shared" si="13"/>
        <v>0</v>
      </c>
      <c r="AP304" s="121">
        <f t="shared" si="14"/>
        <v>0</v>
      </c>
      <c r="AQ304" s="122"/>
      <c r="AR304" s="119"/>
    </row>
    <row r="305" ht="22.5" customHeight="1">
      <c r="A305" s="89">
        <v>46231.0</v>
      </c>
      <c r="B305" s="90">
        <v>0.4597222222222222</v>
      </c>
      <c r="C305" s="91" t="s">
        <v>1437</v>
      </c>
      <c r="D305" s="129" t="str">
        <f t="array" ref="D305">XLOOKUP(C305,'DS ST'!A:A,'DS ST'!B:B)</f>
        <v>NTN</v>
      </c>
      <c r="E305" s="94" t="str">
        <f t="array" ref="E305">XLOOKUP($F305,'GIÁ'!$A:$A,'GIÁ'!$E:$E)</f>
        <v>MÁT</v>
      </c>
      <c r="F305" s="94">
        <v>8.935007101059E12</v>
      </c>
      <c r="G305" s="95" t="s">
        <v>1777</v>
      </c>
      <c r="H305" s="95" t="s">
        <v>57</v>
      </c>
      <c r="I305" s="96">
        <v>3.0</v>
      </c>
      <c r="J305" s="96">
        <v>0.0</v>
      </c>
      <c r="K305" s="98">
        <f t="shared" si="4"/>
        <v>3</v>
      </c>
      <c r="L305" s="99" t="s">
        <v>3886</v>
      </c>
      <c r="M305" s="100" t="s">
        <v>3887</v>
      </c>
      <c r="N305" s="101" t="s">
        <v>3888</v>
      </c>
      <c r="O305" s="128"/>
      <c r="P305" s="100">
        <v>3.0</v>
      </c>
      <c r="Q305" s="103">
        <f t="shared" si="5"/>
        <v>0</v>
      </c>
      <c r="R305" s="104" t="s">
        <v>3889</v>
      </c>
      <c r="S305" s="105"/>
      <c r="T305" s="106"/>
      <c r="U305" s="107"/>
      <c r="V305" s="108" t="s">
        <v>756</v>
      </c>
      <c r="W305" s="109" t="s">
        <v>1908</v>
      </c>
      <c r="X305" s="110" t="str">
        <f t="shared" si="6"/>
        <v/>
      </c>
      <c r="Y305" s="110" t="str">
        <f t="shared" si="7"/>
        <v>Siêu thị</v>
      </c>
      <c r="Z305" s="139" t="str">
        <f t="shared" si="36"/>
        <v/>
      </c>
      <c r="AA305" s="109" t="s">
        <v>802</v>
      </c>
      <c r="AB305" s="140"/>
      <c r="AC305" s="141"/>
      <c r="AD305" s="113"/>
      <c r="AE305" s="127"/>
      <c r="AF305" s="113"/>
      <c r="AG305" s="114" t="str">
        <f t="array" ref="AG305">XLOOKUP(F305,'CLV2'!A:A,'CLV2'!E:E)</f>
        <v>2.DAIRY</v>
      </c>
      <c r="AH305" s="115" t="str">
        <f t="array" ref="AH305">XLOOKUP(F305,'CLV2'!A:A,'CLV2'!F:F)</f>
        <v>3.FRESH MILK</v>
      </c>
      <c r="AI305" s="115" t="str">
        <f t="shared" si="8"/>
        <v>Pack</v>
      </c>
      <c r="AJ305" s="116">
        <f t="shared" si="9"/>
        <v>1</v>
      </c>
      <c r="AK305" s="117" t="str">
        <f t="array" ref="AK305">XLOOKUP(F305,'GIÁ'!A:A,'GIÁ'!D:D)</f>
        <v>28687.46</v>
      </c>
      <c r="AL305" s="118">
        <f t="shared" si="10"/>
        <v>86062.38</v>
      </c>
      <c r="AM305" s="118">
        <f t="shared" si="11"/>
        <v>0</v>
      </c>
      <c r="AN305" s="119">
        <f t="shared" si="12"/>
        <v>86062.38</v>
      </c>
      <c r="AO305" s="118">
        <f t="shared" si="13"/>
        <v>0</v>
      </c>
      <c r="AP305" s="121">
        <f t="shared" si="14"/>
        <v>0</v>
      </c>
      <c r="AQ305" s="122"/>
      <c r="AR305" s="119"/>
    </row>
    <row r="306" ht="22.5" customHeight="1">
      <c r="A306" s="89">
        <v>46231.0</v>
      </c>
      <c r="B306" s="90">
        <v>0.4597222222222222</v>
      </c>
      <c r="C306" s="91" t="s">
        <v>1437</v>
      </c>
      <c r="D306" s="129" t="str">
        <f t="array" ref="D306">XLOOKUP(C306,'DS ST'!A:A,'DS ST'!B:B)</f>
        <v>NTN</v>
      </c>
      <c r="E306" s="94" t="str">
        <f t="array" ref="E306">XLOOKUP($F306,'GIÁ'!$A:$A,'GIÁ'!$E:$E)</f>
        <v>MÁT</v>
      </c>
      <c r="F306" s="94">
        <v>8.936049693397E12</v>
      </c>
      <c r="G306" s="95" t="s">
        <v>2238</v>
      </c>
      <c r="H306" s="95" t="s">
        <v>57</v>
      </c>
      <c r="I306" s="96">
        <v>1.0</v>
      </c>
      <c r="J306" s="96">
        <v>0.0</v>
      </c>
      <c r="K306" s="98">
        <f t="shared" si="4"/>
        <v>1</v>
      </c>
      <c r="L306" s="99" t="s">
        <v>3886</v>
      </c>
      <c r="M306" s="100" t="s">
        <v>3887</v>
      </c>
      <c r="N306" s="101" t="s">
        <v>3888</v>
      </c>
      <c r="O306" s="128"/>
      <c r="P306" s="100">
        <v>1.0</v>
      </c>
      <c r="Q306" s="103">
        <f t="shared" si="5"/>
        <v>0</v>
      </c>
      <c r="R306" s="104" t="s">
        <v>3890</v>
      </c>
      <c r="S306" s="105"/>
      <c r="T306" s="106"/>
      <c r="U306" s="107"/>
      <c r="V306" s="108" t="s">
        <v>756</v>
      </c>
      <c r="W306" s="109" t="s">
        <v>1908</v>
      </c>
      <c r="X306" s="110" t="str">
        <f t="shared" si="6"/>
        <v/>
      </c>
      <c r="Y306" s="110" t="str">
        <f t="shared" si="7"/>
        <v>Siêu thị</v>
      </c>
      <c r="Z306" s="139" t="str">
        <f t="shared" si="36"/>
        <v/>
      </c>
      <c r="AA306" s="109" t="s">
        <v>802</v>
      </c>
      <c r="AB306" s="140"/>
      <c r="AC306" s="141"/>
      <c r="AD306" s="113"/>
      <c r="AE306" s="127"/>
      <c r="AF306" s="113"/>
      <c r="AG306" s="114" t="str">
        <f t="array" ref="AG306">XLOOKUP(F306,'CLV2'!A:A,'CLV2'!E:E)</f>
        <v>2.VEGETABLES</v>
      </c>
      <c r="AH306" s="115" t="str">
        <f t="array" ref="AH306">XLOOKUP(F306,'CLV2'!A:A,'CLV2'!F:F)</f>
        <v>3.LETTUCE, SNACKABLES</v>
      </c>
      <c r="AI306" s="115" t="str">
        <f t="shared" si="8"/>
        <v>Pack</v>
      </c>
      <c r="AJ306" s="116">
        <f t="shared" si="9"/>
        <v>1</v>
      </c>
      <c r="AK306" s="117" t="str">
        <f t="array" ref="AK306">XLOOKUP(F306,'GIÁ'!A:A,'GIÁ'!D:D)</f>
        <v>29702.07</v>
      </c>
      <c r="AL306" s="118">
        <f t="shared" si="10"/>
        <v>29702.07</v>
      </c>
      <c r="AM306" s="118">
        <f t="shared" si="11"/>
        <v>0</v>
      </c>
      <c r="AN306" s="119">
        <f t="shared" si="12"/>
        <v>29702.07</v>
      </c>
      <c r="AO306" s="118">
        <f t="shared" si="13"/>
        <v>0</v>
      </c>
      <c r="AP306" s="121">
        <f t="shared" si="14"/>
        <v>0</v>
      </c>
      <c r="AQ306" s="122"/>
      <c r="AR306" s="119"/>
    </row>
    <row r="307" ht="22.5" customHeight="1">
      <c r="A307" s="89">
        <v>46231.0</v>
      </c>
      <c r="B307" s="90">
        <v>0.4597222222222222</v>
      </c>
      <c r="C307" s="91" t="s">
        <v>1437</v>
      </c>
      <c r="D307" s="129" t="str">
        <f t="array" ref="D307">XLOOKUP(C307,'DS ST'!A:A,'DS ST'!B:B)</f>
        <v>NTN</v>
      </c>
      <c r="E307" s="94" t="str">
        <f t="array" ref="E307">XLOOKUP($F307,'GIÁ'!$A:$A,'GIÁ'!$E:$E)</f>
        <v>MÁT</v>
      </c>
      <c r="F307" s="94">
        <v>8.936049693908E12</v>
      </c>
      <c r="G307" s="95" t="s">
        <v>2244</v>
      </c>
      <c r="H307" s="95" t="s">
        <v>57</v>
      </c>
      <c r="I307" s="96">
        <v>3.0</v>
      </c>
      <c r="J307" s="96">
        <v>0.0</v>
      </c>
      <c r="K307" s="98">
        <f t="shared" si="4"/>
        <v>3</v>
      </c>
      <c r="L307" s="99" t="s">
        <v>3886</v>
      </c>
      <c r="M307" s="100" t="s">
        <v>3887</v>
      </c>
      <c r="N307" s="101" t="s">
        <v>3888</v>
      </c>
      <c r="O307" s="128"/>
      <c r="P307" s="100">
        <v>3.0</v>
      </c>
      <c r="Q307" s="103">
        <f t="shared" si="5"/>
        <v>0</v>
      </c>
      <c r="R307" s="104" t="s">
        <v>3890</v>
      </c>
      <c r="S307" s="105"/>
      <c r="T307" s="106"/>
      <c r="U307" s="107"/>
      <c r="V307" s="108" t="s">
        <v>756</v>
      </c>
      <c r="W307" s="109" t="s">
        <v>1908</v>
      </c>
      <c r="X307" s="110" t="str">
        <f t="shared" si="6"/>
        <v/>
      </c>
      <c r="Y307" s="110" t="str">
        <f t="shared" si="7"/>
        <v>Siêu thị</v>
      </c>
      <c r="Z307" s="139" t="str">
        <f t="shared" si="36"/>
        <v/>
      </c>
      <c r="AA307" s="109" t="s">
        <v>802</v>
      </c>
      <c r="AB307" s="140"/>
      <c r="AC307" s="141"/>
      <c r="AD307" s="113"/>
      <c r="AE307" s="127"/>
      <c r="AF307" s="113"/>
      <c r="AG307" s="114" t="str">
        <f t="array" ref="AG307">XLOOKUP(F307,'CLV2'!A:A,'CLV2'!E:E)</f>
        <v>2.VEGETABLES</v>
      </c>
      <c r="AH307" s="115" t="str">
        <f t="array" ref="AH307">XLOOKUP(F307,'CLV2'!A:A,'CLV2'!F:F)</f>
        <v>3.LETTUCE, SNACKABLES</v>
      </c>
      <c r="AI307" s="115" t="str">
        <f t="shared" si="8"/>
        <v>Pack</v>
      </c>
      <c r="AJ307" s="116">
        <f t="shared" si="9"/>
        <v>1</v>
      </c>
      <c r="AK307" s="117" t="str">
        <f t="array" ref="AK307">XLOOKUP(F307,'GIÁ'!A:A,'GIÁ'!D:D)</f>
        <v>20360.85</v>
      </c>
      <c r="AL307" s="118">
        <f t="shared" si="10"/>
        <v>61082.55</v>
      </c>
      <c r="AM307" s="118">
        <f t="shared" si="11"/>
        <v>0</v>
      </c>
      <c r="AN307" s="119">
        <f t="shared" si="12"/>
        <v>61082.55</v>
      </c>
      <c r="AO307" s="118">
        <f t="shared" si="13"/>
        <v>0</v>
      </c>
      <c r="AP307" s="121">
        <f t="shared" si="14"/>
        <v>0</v>
      </c>
      <c r="AQ307" s="122"/>
      <c r="AR307" s="119"/>
    </row>
    <row r="308" ht="22.5" customHeight="1">
      <c r="A308" s="89">
        <v>46231.0</v>
      </c>
      <c r="B308" s="90">
        <v>0.4597222222222222</v>
      </c>
      <c r="C308" s="91" t="s">
        <v>1437</v>
      </c>
      <c r="D308" s="129" t="str">
        <f t="array" ref="D308">XLOOKUP(C308,'DS ST'!A:A,'DS ST'!B:B)</f>
        <v>NTN</v>
      </c>
      <c r="E308" s="94" t="str">
        <f t="array" ref="E308">XLOOKUP($F308,'GIÁ'!$A:$A,'GIÁ'!$E:$E)</f>
        <v>MÁT</v>
      </c>
      <c r="F308" s="94">
        <v>8.850329103034E12</v>
      </c>
      <c r="G308" s="95" t="s">
        <v>1441</v>
      </c>
      <c r="H308" s="95" t="s">
        <v>1145</v>
      </c>
      <c r="I308" s="96">
        <v>1.0</v>
      </c>
      <c r="J308" s="96">
        <v>0.0</v>
      </c>
      <c r="K308" s="98">
        <f t="shared" si="4"/>
        <v>1</v>
      </c>
      <c r="L308" s="99" t="s">
        <v>3886</v>
      </c>
      <c r="M308" s="100" t="s">
        <v>3887</v>
      </c>
      <c r="N308" s="101" t="s">
        <v>3888</v>
      </c>
      <c r="O308" s="128"/>
      <c r="P308" s="100">
        <v>1.0</v>
      </c>
      <c r="Q308" s="103">
        <f t="shared" si="5"/>
        <v>0</v>
      </c>
      <c r="R308" s="104" t="s">
        <v>3891</v>
      </c>
      <c r="S308" s="105"/>
      <c r="T308" s="106"/>
      <c r="U308" s="107"/>
      <c r="V308" s="108" t="s">
        <v>756</v>
      </c>
      <c r="W308" s="109" t="s">
        <v>1908</v>
      </c>
      <c r="X308" s="110" t="str">
        <f t="shared" si="6"/>
        <v/>
      </c>
      <c r="Y308" s="110" t="str">
        <f t="shared" si="7"/>
        <v>Siêu thị</v>
      </c>
      <c r="Z308" s="139" t="str">
        <f t="shared" si="36"/>
        <v/>
      </c>
      <c r="AA308" s="109" t="s">
        <v>802</v>
      </c>
      <c r="AB308" s="140"/>
      <c r="AC308" s="141"/>
      <c r="AD308" s="113"/>
      <c r="AE308" s="127"/>
      <c r="AF308" s="113"/>
      <c r="AG308" s="114" t="str">
        <f t="array" ref="AG308">XLOOKUP(F308,'CLV2'!A:A,'CLV2'!E:E)</f>
        <v>2.DAIRY</v>
      </c>
      <c r="AH308" s="115" t="str">
        <f t="array" ref="AH308">XLOOKUP(F308,'CLV2'!A:A,'CLV2'!F:F)</f>
        <v>3.FRESH MILK</v>
      </c>
      <c r="AI308" s="115" t="str">
        <f t="shared" si="8"/>
        <v>Pack</v>
      </c>
      <c r="AJ308" s="116">
        <f t="shared" si="9"/>
        <v>1</v>
      </c>
      <c r="AK308" s="117" t="str">
        <f t="array" ref="AK308">XLOOKUP(F308,'GIÁ'!A:A,'GIÁ'!D:D)</f>
        <v>52926.30</v>
      </c>
      <c r="AL308" s="118">
        <f t="shared" si="10"/>
        <v>52926.3</v>
      </c>
      <c r="AM308" s="118">
        <f t="shared" si="11"/>
        <v>0</v>
      </c>
      <c r="AN308" s="119">
        <f t="shared" si="12"/>
        <v>52926.3</v>
      </c>
      <c r="AO308" s="118">
        <f t="shared" si="13"/>
        <v>0</v>
      </c>
      <c r="AP308" s="121">
        <f t="shared" si="14"/>
        <v>0</v>
      </c>
      <c r="AQ308" s="122"/>
      <c r="AR308" s="119"/>
    </row>
    <row r="309" ht="22.5" customHeight="1">
      <c r="A309" s="89">
        <v>46231.0</v>
      </c>
      <c r="B309" s="90">
        <v>0.4597222222222222</v>
      </c>
      <c r="C309" s="91" t="s">
        <v>1437</v>
      </c>
      <c r="D309" s="129" t="str">
        <f t="array" ref="D309">XLOOKUP(C309,'DS ST'!A:A,'DS ST'!B:B)</f>
        <v>NTN</v>
      </c>
      <c r="E309" s="94" t="str">
        <f t="array" ref="E309">XLOOKUP($F309,'GIÁ'!$A:$A,'GIÁ'!$E:$E)</f>
        <v>MÁT</v>
      </c>
      <c r="F309" s="94">
        <v>8.850329003679E12</v>
      </c>
      <c r="G309" s="95" t="s">
        <v>1431</v>
      </c>
      <c r="H309" s="95" t="s">
        <v>57</v>
      </c>
      <c r="I309" s="96">
        <v>2.0</v>
      </c>
      <c r="J309" s="96">
        <v>0.0</v>
      </c>
      <c r="K309" s="98">
        <f t="shared" si="4"/>
        <v>2</v>
      </c>
      <c r="L309" s="99" t="s">
        <v>3886</v>
      </c>
      <c r="M309" s="100" t="s">
        <v>3887</v>
      </c>
      <c r="N309" s="101" t="s">
        <v>3888</v>
      </c>
      <c r="O309" s="128"/>
      <c r="P309" s="100">
        <v>2.0</v>
      </c>
      <c r="Q309" s="103">
        <f t="shared" si="5"/>
        <v>0</v>
      </c>
      <c r="R309" s="104" t="s">
        <v>3891</v>
      </c>
      <c r="S309" s="105"/>
      <c r="T309" s="106"/>
      <c r="U309" s="107"/>
      <c r="V309" s="108" t="s">
        <v>756</v>
      </c>
      <c r="W309" s="109" t="s">
        <v>1908</v>
      </c>
      <c r="X309" s="110" t="str">
        <f t="shared" si="6"/>
        <v/>
      </c>
      <c r="Y309" s="110" t="str">
        <f t="shared" si="7"/>
        <v>Siêu thị</v>
      </c>
      <c r="Z309" s="139" t="str">
        <f t="shared" si="36"/>
        <v/>
      </c>
      <c r="AA309" s="109" t="s">
        <v>802</v>
      </c>
      <c r="AB309" s="140"/>
      <c r="AC309" s="141"/>
      <c r="AD309" s="113"/>
      <c r="AE309" s="127"/>
      <c r="AF309" s="113"/>
      <c r="AG309" s="114" t="str">
        <f t="array" ref="AG309">XLOOKUP(F309,'CLV2'!A:A,'CLV2'!E:E)</f>
        <v>2.DAIRY</v>
      </c>
      <c r="AH309" s="115" t="str">
        <f t="array" ref="AH309">XLOOKUP(F309,'CLV2'!A:A,'CLV2'!F:F)</f>
        <v>3.FRESH MILK</v>
      </c>
      <c r="AI309" s="115" t="str">
        <f t="shared" si="8"/>
        <v>Pack</v>
      </c>
      <c r="AJ309" s="116">
        <f t="shared" si="9"/>
        <v>1</v>
      </c>
      <c r="AK309" s="117" t="str">
        <f t="array" ref="AK309">XLOOKUP(F309,'GIÁ'!A:A,'GIÁ'!D:D)</f>
        <v>61747.33</v>
      </c>
      <c r="AL309" s="118">
        <f t="shared" si="10"/>
        <v>123494.66</v>
      </c>
      <c r="AM309" s="118">
        <f t="shared" si="11"/>
        <v>0</v>
      </c>
      <c r="AN309" s="119">
        <f t="shared" si="12"/>
        <v>123494.66</v>
      </c>
      <c r="AO309" s="118">
        <f t="shared" si="13"/>
        <v>0</v>
      </c>
      <c r="AP309" s="121">
        <f t="shared" si="14"/>
        <v>0</v>
      </c>
      <c r="AQ309" s="122"/>
      <c r="AR309" s="119"/>
    </row>
    <row r="310" ht="22.5" customHeight="1">
      <c r="A310" s="89">
        <v>46231.0</v>
      </c>
      <c r="B310" s="90">
        <v>0.4597222222222222</v>
      </c>
      <c r="C310" s="91" t="s">
        <v>1437</v>
      </c>
      <c r="D310" s="129" t="str">
        <f t="array" ref="D310">XLOOKUP(C310,'DS ST'!A:A,'DS ST'!B:B)</f>
        <v>NTN</v>
      </c>
      <c r="E310" s="94" t="str">
        <f t="array" ref="E310">XLOOKUP($F310,'GIÁ'!$A:$A,'GIÁ'!$E:$E)</f>
        <v>MÁT</v>
      </c>
      <c r="F310" s="94">
        <v>11763.0</v>
      </c>
      <c r="G310" s="95" t="s">
        <v>1062</v>
      </c>
      <c r="H310" s="95" t="s">
        <v>57</v>
      </c>
      <c r="I310" s="96">
        <v>1.0</v>
      </c>
      <c r="J310" s="96">
        <v>0.0</v>
      </c>
      <c r="K310" s="98">
        <f t="shared" si="4"/>
        <v>1</v>
      </c>
      <c r="L310" s="99" t="s">
        <v>3886</v>
      </c>
      <c r="M310" s="100" t="s">
        <v>3887</v>
      </c>
      <c r="N310" s="101" t="s">
        <v>3888</v>
      </c>
      <c r="O310" s="128"/>
      <c r="P310" s="100">
        <v>1.0</v>
      </c>
      <c r="Q310" s="103">
        <f t="shared" si="5"/>
        <v>0</v>
      </c>
      <c r="R310" s="104" t="s">
        <v>3889</v>
      </c>
      <c r="S310" s="105"/>
      <c r="T310" s="106"/>
      <c r="U310" s="107"/>
      <c r="V310" s="108" t="s">
        <v>756</v>
      </c>
      <c r="W310" s="109" t="s">
        <v>1908</v>
      </c>
      <c r="X310" s="110" t="str">
        <f t="shared" si="6"/>
        <v/>
      </c>
      <c r="Y310" s="110" t="str">
        <f t="shared" si="7"/>
        <v>Siêu thị</v>
      </c>
      <c r="Z310" s="139" t="str">
        <f t="shared" si="36"/>
        <v/>
      </c>
      <c r="AA310" s="109" t="s">
        <v>802</v>
      </c>
      <c r="AB310" s="140"/>
      <c r="AC310" s="108"/>
      <c r="AD310" s="113"/>
      <c r="AE310" s="127"/>
      <c r="AF310" s="113"/>
      <c r="AG310" s="114" t="str">
        <f t="array" ref="AG310">XLOOKUP(F310,'CLV2'!A:A,'CLV2'!E:E)</f>
        <v>2.FRUITS</v>
      </c>
      <c r="AH310" s="115" t="str">
        <f t="array" ref="AH310">XLOOKUP(F310,'CLV2'!A:A,'CLV2'!F:F)</f>
        <v>3.IMPORT FRUITS</v>
      </c>
      <c r="AI310" s="115" t="str">
        <f t="shared" si="8"/>
        <v>Pack</v>
      </c>
      <c r="AJ310" s="116">
        <f t="shared" si="9"/>
        <v>1</v>
      </c>
      <c r="AK310" s="117" t="str">
        <f t="array" ref="AK310">XLOOKUP(F310,'GIÁ'!A:A,'GIÁ'!D:D)</f>
        <v>45773.45</v>
      </c>
      <c r="AL310" s="118">
        <f t="shared" si="10"/>
        <v>45773.45</v>
      </c>
      <c r="AM310" s="118">
        <f t="shared" si="11"/>
        <v>0</v>
      </c>
      <c r="AN310" s="119">
        <f t="shared" si="12"/>
        <v>45773.45</v>
      </c>
      <c r="AO310" s="118">
        <f t="shared" si="13"/>
        <v>0</v>
      </c>
      <c r="AP310" s="121">
        <f t="shared" si="14"/>
        <v>0</v>
      </c>
      <c r="AQ310" s="122"/>
      <c r="AR310" s="119"/>
    </row>
    <row r="311" ht="22.5" customHeight="1">
      <c r="A311" s="89">
        <v>46231.0</v>
      </c>
      <c r="B311" s="90">
        <v>0.4597222222222222</v>
      </c>
      <c r="C311" s="91" t="s">
        <v>1437</v>
      </c>
      <c r="D311" s="129" t="str">
        <f t="array" ref="D311">XLOOKUP(C311,'DS ST'!A:A,'DS ST'!B:B)</f>
        <v>NTN</v>
      </c>
      <c r="E311" s="94" t="str">
        <f t="array" ref="E311">XLOOKUP($F311,'GIÁ'!$A:$A,'GIÁ'!$E:$E)</f>
        <v>MÁT</v>
      </c>
      <c r="F311" s="94">
        <v>8.938511301595E12</v>
      </c>
      <c r="G311" s="95" t="s">
        <v>2953</v>
      </c>
      <c r="H311" s="95" t="s">
        <v>1145</v>
      </c>
      <c r="I311" s="96">
        <v>3.0</v>
      </c>
      <c r="J311" s="96">
        <v>0.0</v>
      </c>
      <c r="K311" s="98">
        <f t="shared" si="4"/>
        <v>3</v>
      </c>
      <c r="L311" s="99" t="s">
        <v>3886</v>
      </c>
      <c r="M311" s="100" t="s">
        <v>3887</v>
      </c>
      <c r="N311" s="101" t="s">
        <v>3888</v>
      </c>
      <c r="O311" s="128"/>
      <c r="P311" s="100">
        <v>3.0</v>
      </c>
      <c r="Q311" s="103">
        <f t="shared" si="5"/>
        <v>0</v>
      </c>
      <c r="R311" s="104" t="s">
        <v>3892</v>
      </c>
      <c r="S311" s="105"/>
      <c r="T311" s="106"/>
      <c r="U311" s="107"/>
      <c r="V311" s="108" t="s">
        <v>756</v>
      </c>
      <c r="W311" s="109" t="s">
        <v>1908</v>
      </c>
      <c r="X311" s="110" t="str">
        <f t="shared" si="6"/>
        <v/>
      </c>
      <c r="Y311" s="110" t="str">
        <f t="shared" si="7"/>
        <v>Siêu thị</v>
      </c>
      <c r="Z311" s="139" t="str">
        <f t="shared" si="36"/>
        <v/>
      </c>
      <c r="AA311" s="109" t="s">
        <v>802</v>
      </c>
      <c r="AB311" s="140"/>
      <c r="AC311" s="141"/>
      <c r="AD311" s="113"/>
      <c r="AE311" s="127"/>
      <c r="AF311" s="113"/>
      <c r="AG311" s="114" t="str">
        <f t="array" ref="AG311">XLOOKUP(F311,'CLV2'!A:A,'CLV2'!E:E)</f>
        <v>2.DELICA</v>
      </c>
      <c r="AH311" s="115" t="str">
        <f t="array" ref="AH311">XLOOKUP(F311,'CLV2'!A:A,'CLV2'!F:F)</f>
        <v>3.DRINKS</v>
      </c>
      <c r="AI311" s="115" t="str">
        <f t="shared" si="8"/>
        <v>Pack</v>
      </c>
      <c r="AJ311" s="116">
        <f t="shared" si="9"/>
        <v>1</v>
      </c>
      <c r="AK311" s="117" t="str">
        <f t="array" ref="AK311">XLOOKUP(F311,'GIÁ'!A:A,'GIÁ'!D:D)</f>
        <v>13120.90</v>
      </c>
      <c r="AL311" s="118">
        <f t="shared" si="10"/>
        <v>39362.7</v>
      </c>
      <c r="AM311" s="118">
        <f t="shared" si="11"/>
        <v>0</v>
      </c>
      <c r="AN311" s="119">
        <f t="shared" si="12"/>
        <v>39362.7</v>
      </c>
      <c r="AO311" s="118">
        <f t="shared" si="13"/>
        <v>0</v>
      </c>
      <c r="AP311" s="121">
        <f t="shared" si="14"/>
        <v>0</v>
      </c>
      <c r="AQ311" s="122"/>
      <c r="AR311" s="119"/>
    </row>
    <row r="312" ht="22.5" customHeight="1">
      <c r="A312" s="89">
        <v>46231.0</v>
      </c>
      <c r="B312" s="90">
        <v>0.4597222222222222</v>
      </c>
      <c r="C312" s="91" t="s">
        <v>1437</v>
      </c>
      <c r="D312" s="129" t="str">
        <f t="array" ref="D312">XLOOKUP(C312,'DS ST'!A:A,'DS ST'!B:B)</f>
        <v>NTN</v>
      </c>
      <c r="E312" s="94" t="str">
        <f t="array" ref="E312">XLOOKUP($F312,'GIÁ'!$A:$A,'GIÁ'!$E:$E)</f>
        <v>MÁT</v>
      </c>
      <c r="F312" s="94">
        <v>8.938511301212E12</v>
      </c>
      <c r="G312" s="95" t="s">
        <v>2945</v>
      </c>
      <c r="H312" s="95" t="s">
        <v>1831</v>
      </c>
      <c r="I312" s="96">
        <v>1.0</v>
      </c>
      <c r="J312" s="96">
        <v>0.0</v>
      </c>
      <c r="K312" s="98">
        <f t="shared" si="4"/>
        <v>1</v>
      </c>
      <c r="L312" s="99" t="s">
        <v>3886</v>
      </c>
      <c r="M312" s="100" t="s">
        <v>3887</v>
      </c>
      <c r="N312" s="101" t="s">
        <v>3888</v>
      </c>
      <c r="O312" s="102"/>
      <c r="P312" s="100">
        <v>1.0</v>
      </c>
      <c r="Q312" s="103">
        <f t="shared" si="5"/>
        <v>0</v>
      </c>
      <c r="R312" s="104" t="s">
        <v>3893</v>
      </c>
      <c r="S312" s="105"/>
      <c r="T312" s="106"/>
      <c r="U312" s="107"/>
      <c r="V312" s="108" t="s">
        <v>756</v>
      </c>
      <c r="W312" s="109" t="s">
        <v>764</v>
      </c>
      <c r="X312" s="110" t="str">
        <f t="shared" si="6"/>
        <v/>
      </c>
      <c r="Y312" s="110" t="str">
        <f t="shared" si="7"/>
        <v>Siêu thị</v>
      </c>
      <c r="Z312" s="139" t="str">
        <f t="shared" si="36"/>
        <v/>
      </c>
      <c r="AA312" s="109" t="s">
        <v>802</v>
      </c>
      <c r="AB312" s="140"/>
      <c r="AC312" s="141"/>
      <c r="AD312" s="113"/>
      <c r="AE312" s="127"/>
      <c r="AF312" s="113"/>
      <c r="AG312" s="114" t="str">
        <f t="array" ref="AG312">XLOOKUP(F312,'CLV2'!A:A,'CLV2'!E:E)</f>
        <v>2.DELICA</v>
      </c>
      <c r="AH312" s="115" t="str">
        <f t="array" ref="AH312">XLOOKUP(F312,'CLV2'!A:A,'CLV2'!F:F)</f>
        <v>3.DESSERTS</v>
      </c>
      <c r="AI312" s="115" t="str">
        <f t="shared" si="8"/>
        <v>Pack</v>
      </c>
      <c r="AJ312" s="116">
        <f t="shared" si="9"/>
        <v>1</v>
      </c>
      <c r="AK312" s="117" t="str">
        <f t="array" ref="AK312">XLOOKUP(F312,'GIÁ'!A:A,'GIÁ'!D:D)</f>
        <v>12622.50</v>
      </c>
      <c r="AL312" s="118">
        <f t="shared" si="10"/>
        <v>12622.5</v>
      </c>
      <c r="AM312" s="118">
        <f t="shared" si="11"/>
        <v>0</v>
      </c>
      <c r="AN312" s="119">
        <f t="shared" si="12"/>
        <v>12622.5</v>
      </c>
      <c r="AO312" s="118">
        <f t="shared" si="13"/>
        <v>0</v>
      </c>
      <c r="AP312" s="121">
        <f t="shared" si="14"/>
        <v>0</v>
      </c>
      <c r="AQ312" s="122"/>
      <c r="AR312" s="119"/>
    </row>
    <row r="313" ht="22.5" customHeight="1">
      <c r="A313" s="89">
        <v>46231.0</v>
      </c>
      <c r="B313" s="90">
        <v>0.4597222222222222</v>
      </c>
      <c r="C313" s="91" t="s">
        <v>1437</v>
      </c>
      <c r="D313" s="129" t="str">
        <f t="array" ref="D313">XLOOKUP(C313,'DS ST'!A:A,'DS ST'!B:B)</f>
        <v>NTN</v>
      </c>
      <c r="E313" s="94" t="str">
        <f t="array" ref="E313">XLOOKUP($F313,'GIÁ'!$A:$A,'GIÁ'!$E:$E)</f>
        <v>MÁT</v>
      </c>
      <c r="F313" s="94">
        <v>11757.0</v>
      </c>
      <c r="G313" s="95" t="s">
        <v>1051</v>
      </c>
      <c r="H313" s="95" t="s">
        <v>224</v>
      </c>
      <c r="I313" s="96">
        <v>1.0</v>
      </c>
      <c r="J313" s="96">
        <v>0.0</v>
      </c>
      <c r="K313" s="98">
        <f t="shared" si="4"/>
        <v>1</v>
      </c>
      <c r="L313" s="99" t="s">
        <v>3886</v>
      </c>
      <c r="M313" s="100" t="s">
        <v>3887</v>
      </c>
      <c r="N313" s="101" t="s">
        <v>3888</v>
      </c>
      <c r="O313" s="128"/>
      <c r="P313" s="100">
        <v>1.0</v>
      </c>
      <c r="Q313" s="103">
        <f t="shared" si="5"/>
        <v>0</v>
      </c>
      <c r="R313" s="104" t="s">
        <v>3890</v>
      </c>
      <c r="S313" s="105"/>
      <c r="T313" s="106"/>
      <c r="U313" s="107"/>
      <c r="V313" s="108" t="s">
        <v>756</v>
      </c>
      <c r="W313" s="109" t="s">
        <v>1908</v>
      </c>
      <c r="X313" s="110" t="str">
        <f t="shared" si="6"/>
        <v/>
      </c>
      <c r="Y313" s="110" t="str">
        <f t="shared" si="7"/>
        <v>Siêu thị</v>
      </c>
      <c r="Z313" s="139" t="str">
        <f t="shared" si="36"/>
        <v/>
      </c>
      <c r="AA313" s="109" t="s">
        <v>802</v>
      </c>
      <c r="AB313" s="140"/>
      <c r="AC313" s="141"/>
      <c r="AD313" s="113"/>
      <c r="AE313" s="127"/>
      <c r="AF313" s="113"/>
      <c r="AG313" s="114" t="str">
        <f t="array" ref="AG313">XLOOKUP(F313,'CLV2'!A:A,'CLV2'!E:E)</f>
        <v>2.VEGETABLES</v>
      </c>
      <c r="AH313" s="115" t="str">
        <f t="array" ref="AH313">XLOOKUP(F313,'CLV2'!A:A,'CLV2'!F:F)</f>
        <v>3.MUSHROOM</v>
      </c>
      <c r="AI313" s="115" t="str">
        <f t="shared" si="8"/>
        <v>Pack</v>
      </c>
      <c r="AJ313" s="116">
        <f t="shared" si="9"/>
        <v>1</v>
      </c>
      <c r="AK313" s="117" t="str">
        <f t="array" ref="AK313">XLOOKUP(F313,'GIÁ'!A:A,'GIÁ'!D:D)</f>
        <v>36976.38</v>
      </c>
      <c r="AL313" s="118">
        <f t="shared" si="10"/>
        <v>36976.38</v>
      </c>
      <c r="AM313" s="118">
        <f t="shared" si="11"/>
        <v>0</v>
      </c>
      <c r="AN313" s="119">
        <f t="shared" si="12"/>
        <v>36976.38</v>
      </c>
      <c r="AO313" s="118">
        <f t="shared" si="13"/>
        <v>0</v>
      </c>
      <c r="AP313" s="121">
        <f t="shared" si="14"/>
        <v>0</v>
      </c>
      <c r="AQ313" s="122"/>
      <c r="AR313" s="119"/>
    </row>
    <row r="314" ht="22.5" customHeight="1">
      <c r="A314" s="89">
        <v>46231.0</v>
      </c>
      <c r="B314" s="90">
        <v>0.4597222222222222</v>
      </c>
      <c r="C314" s="91" t="s">
        <v>1437</v>
      </c>
      <c r="D314" s="129" t="str">
        <f t="array" ref="D314">XLOOKUP(C314,'DS ST'!A:A,'DS ST'!B:B)</f>
        <v>NTN</v>
      </c>
      <c r="E314" s="94" t="str">
        <f t="array" ref="E314">XLOOKUP($F314,'GIÁ'!$A:$A,'GIÁ'!$E:$E)</f>
        <v>MÁT</v>
      </c>
      <c r="F314" s="94">
        <v>8.93617675109E12</v>
      </c>
      <c r="G314" s="95" t="s">
        <v>2527</v>
      </c>
      <c r="H314" s="95" t="s">
        <v>667</v>
      </c>
      <c r="I314" s="96">
        <v>1.0</v>
      </c>
      <c r="J314" s="96">
        <v>0.0</v>
      </c>
      <c r="K314" s="98">
        <f t="shared" si="4"/>
        <v>1</v>
      </c>
      <c r="L314" s="99" t="s">
        <v>3886</v>
      </c>
      <c r="M314" s="100" t="s">
        <v>3887</v>
      </c>
      <c r="N314" s="101" t="s">
        <v>3888</v>
      </c>
      <c r="O314" s="128"/>
      <c r="P314" s="100">
        <v>1.0</v>
      </c>
      <c r="Q314" s="103">
        <f t="shared" si="5"/>
        <v>0</v>
      </c>
      <c r="R314" s="104" t="s">
        <v>3891</v>
      </c>
      <c r="S314" s="105"/>
      <c r="T314" s="106"/>
      <c r="U314" s="107"/>
      <c r="V314" s="108" t="s">
        <v>756</v>
      </c>
      <c r="W314" s="109" t="s">
        <v>1908</v>
      </c>
      <c r="X314" s="110" t="str">
        <f t="shared" si="6"/>
        <v/>
      </c>
      <c r="Y314" s="110" t="str">
        <f t="shared" si="7"/>
        <v>Siêu thị</v>
      </c>
      <c r="Z314" s="139" t="str">
        <f t="shared" si="36"/>
        <v/>
      </c>
      <c r="AA314" s="109" t="s">
        <v>802</v>
      </c>
      <c r="AB314" s="140"/>
      <c r="AC314" s="141"/>
      <c r="AD314" s="113"/>
      <c r="AE314" s="127"/>
      <c r="AF314" s="113"/>
      <c r="AG314" s="114" t="str">
        <f t="array" ref="AG314">XLOOKUP(F314,'CLV2'!A:A,'CLV2'!E:E)</f>
        <v>2.DELICA</v>
      </c>
      <c r="AH314" s="115" t="str">
        <f t="array" ref="AH314">XLOOKUP(F314,'CLV2'!A:A,'CLV2'!F:F)</f>
        <v>3.DESSERTS</v>
      </c>
      <c r="AI314" s="115" t="str">
        <f t="shared" si="8"/>
        <v>Pack</v>
      </c>
      <c r="AJ314" s="116">
        <f t="shared" si="9"/>
        <v>1</v>
      </c>
      <c r="AK314" s="117" t="str">
        <f t="array" ref="AK314">XLOOKUP(F314,'GIÁ'!A:A,'GIÁ'!D:D)</f>
        <v>6650.00</v>
      </c>
      <c r="AL314" s="118">
        <f t="shared" si="10"/>
        <v>6650</v>
      </c>
      <c r="AM314" s="118">
        <f t="shared" si="11"/>
        <v>0</v>
      </c>
      <c r="AN314" s="119">
        <f t="shared" si="12"/>
        <v>6650</v>
      </c>
      <c r="AO314" s="118">
        <f t="shared" si="13"/>
        <v>0</v>
      </c>
      <c r="AP314" s="121">
        <f t="shared" si="14"/>
        <v>0</v>
      </c>
      <c r="AQ314" s="122"/>
      <c r="AR314" s="119"/>
    </row>
    <row r="315" ht="22.5" customHeight="1">
      <c r="A315" s="89">
        <v>46231.0</v>
      </c>
      <c r="B315" s="90">
        <v>0.4597222222222222</v>
      </c>
      <c r="C315" s="91" t="s">
        <v>1437</v>
      </c>
      <c r="D315" s="129" t="str">
        <f t="array" ref="D315">XLOOKUP(C315,'DS ST'!A:A,'DS ST'!B:B)</f>
        <v>NTN</v>
      </c>
      <c r="E315" s="94" t="str">
        <f t="array" ref="E315">XLOOKUP($F315,'GIÁ'!$A:$A,'GIÁ'!$E:$E)</f>
        <v>MÁT</v>
      </c>
      <c r="F315" s="94">
        <v>8.938562884191E12</v>
      </c>
      <c r="G315" s="95" t="s">
        <v>3218</v>
      </c>
      <c r="H315" s="95" t="s">
        <v>57</v>
      </c>
      <c r="I315" s="96">
        <v>2.0</v>
      </c>
      <c r="J315" s="96">
        <v>0.0</v>
      </c>
      <c r="K315" s="98">
        <f t="shared" si="4"/>
        <v>2</v>
      </c>
      <c r="L315" s="99" t="s">
        <v>3886</v>
      </c>
      <c r="M315" s="100" t="s">
        <v>3894</v>
      </c>
      <c r="N315" s="101" t="s">
        <v>3895</v>
      </c>
      <c r="O315" s="128"/>
      <c r="P315" s="100">
        <v>2.0</v>
      </c>
      <c r="Q315" s="103">
        <f t="shared" si="5"/>
        <v>0</v>
      </c>
      <c r="R315" s="104" t="s">
        <v>3889</v>
      </c>
      <c r="S315" s="105"/>
      <c r="T315" s="106"/>
      <c r="U315" s="107"/>
      <c r="V315" s="108" t="s">
        <v>756</v>
      </c>
      <c r="W315" s="109" t="s">
        <v>1908</v>
      </c>
      <c r="X315" s="110" t="str">
        <f t="shared" si="6"/>
        <v/>
      </c>
      <c r="Y315" s="110" t="str">
        <f t="shared" si="7"/>
        <v>Siêu thị</v>
      </c>
      <c r="Z315" s="139" t="str">
        <f t="shared" si="36"/>
        <v/>
      </c>
      <c r="AA315" s="109" t="s">
        <v>802</v>
      </c>
      <c r="AB315" s="140"/>
      <c r="AC315" s="141"/>
      <c r="AD315" s="113"/>
      <c r="AE315" s="127"/>
      <c r="AF315" s="113"/>
      <c r="AG315" s="114" t="str">
        <f t="array" ref="AG315">XLOOKUP(F315,'CLV2'!A:A,'CLV2'!E:E)</f>
        <v>2.DELICA</v>
      </c>
      <c r="AH315" s="115" t="str">
        <f t="array" ref="AH315">XLOOKUP(F315,'CLV2'!A:A,'CLV2'!F:F)</f>
        <v>3.DESSERTS</v>
      </c>
      <c r="AI315" s="115" t="str">
        <f t="shared" si="8"/>
        <v>Pack</v>
      </c>
      <c r="AJ315" s="116">
        <f t="shared" si="9"/>
        <v>1</v>
      </c>
      <c r="AK315" s="117" t="str">
        <f t="array" ref="AK315">XLOOKUP(F315,'GIÁ'!A:A,'GIÁ'!D:D)</f>
        <v>22288.67</v>
      </c>
      <c r="AL315" s="118">
        <f t="shared" si="10"/>
        <v>44577.34</v>
      </c>
      <c r="AM315" s="118">
        <f t="shared" si="11"/>
        <v>0</v>
      </c>
      <c r="AN315" s="119">
        <f t="shared" si="12"/>
        <v>44577.34</v>
      </c>
      <c r="AO315" s="118">
        <f t="shared" si="13"/>
        <v>0</v>
      </c>
      <c r="AP315" s="121">
        <f t="shared" si="14"/>
        <v>0</v>
      </c>
      <c r="AQ315" s="122"/>
      <c r="AR315" s="119"/>
    </row>
    <row r="316" ht="22.5" customHeight="1">
      <c r="A316" s="89">
        <v>46231.0</v>
      </c>
      <c r="B316" s="90">
        <v>0.4597222222222222</v>
      </c>
      <c r="C316" s="91" t="s">
        <v>1437</v>
      </c>
      <c r="D316" s="129" t="str">
        <f t="array" ref="D316">XLOOKUP(C316,'DS ST'!A:A,'DS ST'!B:B)</f>
        <v>NTN</v>
      </c>
      <c r="E316" s="94" t="str">
        <f t="array" ref="E316">XLOOKUP($F316,'GIÁ'!$A:$A,'GIÁ'!$E:$E)</f>
        <v>MÁT</v>
      </c>
      <c r="F316" s="94">
        <v>8.93618306084E12</v>
      </c>
      <c r="G316" s="95" t="s">
        <v>2582</v>
      </c>
      <c r="H316" s="95" t="s">
        <v>224</v>
      </c>
      <c r="I316" s="96">
        <v>1.0</v>
      </c>
      <c r="J316" s="96">
        <v>0.0</v>
      </c>
      <c r="K316" s="98">
        <f t="shared" si="4"/>
        <v>1</v>
      </c>
      <c r="L316" s="99" t="s">
        <v>3886</v>
      </c>
      <c r="M316" s="100" t="s">
        <v>3894</v>
      </c>
      <c r="N316" s="101" t="s">
        <v>3895</v>
      </c>
      <c r="O316" s="128"/>
      <c r="P316" s="100">
        <v>1.0</v>
      </c>
      <c r="Q316" s="103">
        <f t="shared" si="5"/>
        <v>0</v>
      </c>
      <c r="R316" s="104" t="s">
        <v>3889</v>
      </c>
      <c r="S316" s="105"/>
      <c r="T316" s="106"/>
      <c r="U316" s="107"/>
      <c r="V316" s="108" t="s">
        <v>756</v>
      </c>
      <c r="W316" s="109" t="s">
        <v>1908</v>
      </c>
      <c r="X316" s="110" t="str">
        <f t="shared" si="6"/>
        <v/>
      </c>
      <c r="Y316" s="110" t="str">
        <f t="shared" si="7"/>
        <v>Siêu thị</v>
      </c>
      <c r="Z316" s="139" t="str">
        <f t="shared" si="36"/>
        <v/>
      </c>
      <c r="AA316" s="109" t="s">
        <v>802</v>
      </c>
      <c r="AB316" s="140"/>
      <c r="AC316" s="141"/>
      <c r="AD316" s="113"/>
      <c r="AE316" s="127"/>
      <c r="AF316" s="113"/>
      <c r="AG316" s="114" t="str">
        <f t="array" ref="AG316">XLOOKUP(F316,'CLV2'!A:A,'CLV2'!E:E)</f>
        <v>2.DELICA</v>
      </c>
      <c r="AH316" s="115" t="str">
        <f t="array" ref="AH316">XLOOKUP(F316,'CLV2'!A:A,'CLV2'!F:F)</f>
        <v>3.COLD AND HOT DELICA</v>
      </c>
      <c r="AI316" s="115" t="str">
        <f t="shared" si="8"/>
        <v>Pack</v>
      </c>
      <c r="AJ316" s="116">
        <f t="shared" si="9"/>
        <v>1</v>
      </c>
      <c r="AK316" s="117" t="str">
        <f t="array" ref="AK316">XLOOKUP(F316,'GIÁ'!A:A,'GIÁ'!D:D)</f>
        <v>12222.92</v>
      </c>
      <c r="AL316" s="118">
        <f t="shared" si="10"/>
        <v>12222.92</v>
      </c>
      <c r="AM316" s="118">
        <f t="shared" si="11"/>
        <v>0</v>
      </c>
      <c r="AN316" s="119">
        <f t="shared" si="12"/>
        <v>12222.92</v>
      </c>
      <c r="AO316" s="118">
        <f t="shared" si="13"/>
        <v>0</v>
      </c>
      <c r="AP316" s="121">
        <f t="shared" si="14"/>
        <v>0</v>
      </c>
      <c r="AQ316" s="122"/>
      <c r="AR316" s="119"/>
    </row>
    <row r="317" ht="22.5" customHeight="1">
      <c r="A317" s="89">
        <v>46231.0</v>
      </c>
      <c r="B317" s="90">
        <v>0.4597222222222222</v>
      </c>
      <c r="C317" s="91" t="s">
        <v>1437</v>
      </c>
      <c r="D317" s="129" t="str">
        <f t="array" ref="D317">XLOOKUP(C317,'DS ST'!A:A,'DS ST'!B:B)</f>
        <v>NTN</v>
      </c>
      <c r="E317" s="94" t="str">
        <f t="array" ref="E317">XLOOKUP($F317,'GIÁ'!$A:$A,'GIÁ'!$E:$E)</f>
        <v>MÁT</v>
      </c>
      <c r="F317" s="94">
        <v>8.936176751014E12</v>
      </c>
      <c r="G317" s="95" t="s">
        <v>1089</v>
      </c>
      <c r="H317" s="95" t="s">
        <v>667</v>
      </c>
      <c r="I317" s="96">
        <v>1.0</v>
      </c>
      <c r="J317" s="96">
        <v>0.0</v>
      </c>
      <c r="K317" s="98">
        <f t="shared" si="4"/>
        <v>1</v>
      </c>
      <c r="L317" s="99" t="s">
        <v>3886</v>
      </c>
      <c r="M317" s="100" t="s">
        <v>3896</v>
      </c>
      <c r="N317" s="101" t="s">
        <v>3897</v>
      </c>
      <c r="O317" s="128"/>
      <c r="P317" s="100">
        <v>1.0</v>
      </c>
      <c r="Q317" s="103">
        <f t="shared" si="5"/>
        <v>0</v>
      </c>
      <c r="R317" s="104" t="s">
        <v>3891</v>
      </c>
      <c r="S317" s="105"/>
      <c r="T317" s="106"/>
      <c r="U317" s="107"/>
      <c r="V317" s="108" t="s">
        <v>756</v>
      </c>
      <c r="W317" s="109" t="s">
        <v>1908</v>
      </c>
      <c r="X317" s="110" t="str">
        <f t="shared" si="6"/>
        <v/>
      </c>
      <c r="Y317" s="110" t="str">
        <f t="shared" si="7"/>
        <v>Siêu thị</v>
      </c>
      <c r="Z317" s="139" t="str">
        <f t="shared" si="36"/>
        <v/>
      </c>
      <c r="AA317" s="109" t="s">
        <v>802</v>
      </c>
      <c r="AB317" s="140"/>
      <c r="AC317" s="141"/>
      <c r="AD317" s="113"/>
      <c r="AE317" s="127"/>
      <c r="AF317" s="113"/>
      <c r="AG317" s="114" t="str">
        <f t="array" ref="AG317">XLOOKUP(F317,'CLV2'!A:A,'CLV2'!E:E)</f>
        <v>2.DELICA</v>
      </c>
      <c r="AH317" s="115" t="str">
        <f t="array" ref="AH317">XLOOKUP(F317,'CLV2'!A:A,'CLV2'!F:F)</f>
        <v>3.DESSERTS</v>
      </c>
      <c r="AI317" s="115" t="str">
        <f t="shared" si="8"/>
        <v>Pack</v>
      </c>
      <c r="AJ317" s="116">
        <f t="shared" si="9"/>
        <v>1</v>
      </c>
      <c r="AK317" s="117" t="str">
        <f t="array" ref="AK317">XLOOKUP(F317,'GIÁ'!A:A,'GIÁ'!D:D)</f>
        <v>6650.00</v>
      </c>
      <c r="AL317" s="118">
        <f t="shared" si="10"/>
        <v>6650</v>
      </c>
      <c r="AM317" s="118">
        <f t="shared" si="11"/>
        <v>0</v>
      </c>
      <c r="AN317" s="119">
        <f t="shared" si="12"/>
        <v>6650</v>
      </c>
      <c r="AO317" s="118">
        <f t="shared" si="13"/>
        <v>0</v>
      </c>
      <c r="AP317" s="121">
        <f t="shared" si="14"/>
        <v>0</v>
      </c>
      <c r="AQ317" s="122"/>
      <c r="AR317" s="119"/>
    </row>
    <row r="318" ht="22.5" customHeight="1">
      <c r="A318" s="89">
        <v>46231.0</v>
      </c>
      <c r="B318" s="90">
        <v>0.4597222222222222</v>
      </c>
      <c r="C318" s="91" t="s">
        <v>1437</v>
      </c>
      <c r="D318" s="129" t="str">
        <f t="array" ref="D318">XLOOKUP(C318,'DS ST'!A:A,'DS ST'!B:B)</f>
        <v>NTN</v>
      </c>
      <c r="E318" s="94" t="str">
        <f t="array" ref="E318">XLOOKUP($F318,'GIÁ'!$A:$A,'GIÁ'!$E:$E)</f>
        <v>MÁT</v>
      </c>
      <c r="F318" s="94">
        <v>8.938512932071E12</v>
      </c>
      <c r="G318" s="95" t="s">
        <v>2971</v>
      </c>
      <c r="H318" s="95" t="s">
        <v>57</v>
      </c>
      <c r="I318" s="96">
        <v>1.0</v>
      </c>
      <c r="J318" s="96">
        <v>0.0</v>
      </c>
      <c r="K318" s="98">
        <f t="shared" si="4"/>
        <v>1</v>
      </c>
      <c r="L318" s="99" t="s">
        <v>3886</v>
      </c>
      <c r="M318" s="100" t="s">
        <v>3896</v>
      </c>
      <c r="N318" s="101" t="s">
        <v>3897</v>
      </c>
      <c r="O318" s="128"/>
      <c r="P318" s="100">
        <v>1.0</v>
      </c>
      <c r="Q318" s="103">
        <f t="shared" si="5"/>
        <v>0</v>
      </c>
      <c r="R318" s="104" t="s">
        <v>3893</v>
      </c>
      <c r="S318" s="105"/>
      <c r="T318" s="106"/>
      <c r="U318" s="107"/>
      <c r="V318" s="108" t="s">
        <v>756</v>
      </c>
      <c r="W318" s="109" t="s">
        <v>764</v>
      </c>
      <c r="X318" s="110" t="str">
        <f t="shared" si="6"/>
        <v/>
      </c>
      <c r="Y318" s="110" t="str">
        <f t="shared" si="7"/>
        <v>Siêu thị</v>
      </c>
      <c r="Z318" s="139" t="str">
        <f t="shared" si="36"/>
        <v/>
      </c>
      <c r="AA318" s="109" t="s">
        <v>802</v>
      </c>
      <c r="AB318" s="140"/>
      <c r="AC318" s="141"/>
      <c r="AD318" s="113"/>
      <c r="AE318" s="127"/>
      <c r="AF318" s="113"/>
      <c r="AG318" s="114" t="str">
        <f t="array" ref="AG318">XLOOKUP(F318,'CLV2'!A:A,'CLV2'!E:E)</f>
        <v>2.DELICA</v>
      </c>
      <c r="AH318" s="115" t="str">
        <f t="array" ref="AH318">XLOOKUP(F318,'CLV2'!A:A,'CLV2'!F:F)</f>
        <v>3.DESSERTS</v>
      </c>
      <c r="AI318" s="115" t="str">
        <f t="shared" si="8"/>
        <v>Pack</v>
      </c>
      <c r="AJ318" s="116">
        <f t="shared" si="9"/>
        <v>1</v>
      </c>
      <c r="AK318" s="117" t="str">
        <f t="array" ref="AK318">XLOOKUP(F318,'GIÁ'!A:A,'GIÁ'!D:D)</f>
        <v>7464.75</v>
      </c>
      <c r="AL318" s="118">
        <f t="shared" si="10"/>
        <v>7464.75</v>
      </c>
      <c r="AM318" s="118">
        <f t="shared" si="11"/>
        <v>0</v>
      </c>
      <c r="AN318" s="119">
        <f t="shared" si="12"/>
        <v>7464.75</v>
      </c>
      <c r="AO318" s="118">
        <f t="shared" si="13"/>
        <v>0</v>
      </c>
      <c r="AP318" s="121">
        <f t="shared" si="14"/>
        <v>0</v>
      </c>
      <c r="AQ318" s="122"/>
      <c r="AR318" s="119"/>
    </row>
    <row r="319" ht="22.5" customHeight="1">
      <c r="A319" s="89">
        <v>46231.0</v>
      </c>
      <c r="B319" s="90">
        <v>0.45625</v>
      </c>
      <c r="C319" s="91" t="s">
        <v>1057</v>
      </c>
      <c r="D319" s="92" t="str">
        <f t="array" ref="D319">XLOOKUP(C319,'DS ST'!A:A,'DS ST'!B:B)</f>
        <v>A223</v>
      </c>
      <c r="E319" s="94" t="str">
        <f t="array" ref="E319">XLOOKUP($F319,'GIÁ'!$A:$A,'GIÁ'!$E:$E)</f>
        <v>MÁT</v>
      </c>
      <c r="F319" s="94">
        <v>8.938500844157E12</v>
      </c>
      <c r="G319" s="95" t="s">
        <v>2795</v>
      </c>
      <c r="H319" s="95" t="s">
        <v>57</v>
      </c>
      <c r="I319" s="96">
        <v>8.0</v>
      </c>
      <c r="J319" s="96">
        <v>0.0</v>
      </c>
      <c r="K319" s="98">
        <f t="shared" si="4"/>
        <v>8</v>
      </c>
      <c r="L319" s="99" t="s">
        <v>3898</v>
      </c>
      <c r="M319" s="100" t="s">
        <v>3899</v>
      </c>
      <c r="N319" s="101" t="s">
        <v>3900</v>
      </c>
      <c r="O319" s="128"/>
      <c r="P319" s="100"/>
      <c r="Q319" s="103">
        <f t="shared" si="5"/>
        <v>8</v>
      </c>
      <c r="R319" s="104"/>
      <c r="S319" s="105"/>
      <c r="T319" s="106"/>
      <c r="U319" s="107"/>
      <c r="V319" s="108" t="s">
        <v>756</v>
      </c>
      <c r="W319" s="109" t="s">
        <v>1312</v>
      </c>
      <c r="X319" s="110" t="str">
        <f t="shared" si="6"/>
        <v/>
      </c>
      <c r="Y319" s="110" t="str">
        <f t="shared" si="7"/>
        <v/>
      </c>
      <c r="Z319" s="109" t="s">
        <v>797</v>
      </c>
      <c r="AA319" s="109" t="s">
        <v>802</v>
      </c>
      <c r="AB319" s="143" t="s">
        <v>3901</v>
      </c>
      <c r="AC319" s="141"/>
      <c r="AD319" s="113"/>
      <c r="AE319" s="127"/>
      <c r="AF319" s="113"/>
      <c r="AG319" s="114" t="str">
        <f t="array" ref="AG319">XLOOKUP(F319,'CLV2'!A:A,'CLV2'!E:E)</f>
        <v>2.CHILLED FOODS</v>
      </c>
      <c r="AH319" s="115" t="str">
        <f t="array" ref="AH319">XLOOKUP(F319,'CLV2'!A:A,'CLV2'!F:F)</f>
        <v>3.OTHER CHILLED PRODUCTS</v>
      </c>
      <c r="AI319" s="115" t="str">
        <f t="shared" si="8"/>
        <v>Pack</v>
      </c>
      <c r="AJ319" s="116">
        <f t="shared" si="9"/>
        <v>1</v>
      </c>
      <c r="AK319" s="117" t="str">
        <f t="array" ref="AK319">XLOOKUP(F319,'GIÁ'!A:A,'GIÁ'!D:D)</f>
        <v>9990.85</v>
      </c>
      <c r="AL319" s="118">
        <f t="shared" si="10"/>
        <v>79926.8</v>
      </c>
      <c r="AM319" s="118">
        <f t="shared" si="11"/>
        <v>0</v>
      </c>
      <c r="AN319" s="119">
        <f t="shared" si="12"/>
        <v>0</v>
      </c>
      <c r="AO319" s="118">
        <f t="shared" si="13"/>
        <v>79926.8</v>
      </c>
      <c r="AP319" s="121">
        <f t="shared" si="14"/>
        <v>0</v>
      </c>
      <c r="AQ319" s="122"/>
      <c r="AR319" s="119"/>
    </row>
    <row r="320" ht="22.5" customHeight="1">
      <c r="A320" s="89">
        <v>46231.0</v>
      </c>
      <c r="B320" s="90">
        <v>0.45625</v>
      </c>
      <c r="C320" s="91" t="s">
        <v>1057</v>
      </c>
      <c r="D320" s="92" t="str">
        <f t="array" ref="D320">XLOOKUP(C320,'DS ST'!A:A,'DS ST'!B:B)</f>
        <v>A223</v>
      </c>
      <c r="E320" s="94" t="str">
        <f t="array" ref="E320">XLOOKUP($F320,'GIÁ'!$A:$A,'GIÁ'!$E:$E)</f>
        <v>MÁT</v>
      </c>
      <c r="F320" s="94">
        <v>8.936000750343E12</v>
      </c>
      <c r="G320" s="95" t="s">
        <v>2136</v>
      </c>
      <c r="H320" s="95" t="s">
        <v>224</v>
      </c>
      <c r="I320" s="96">
        <v>2.0</v>
      </c>
      <c r="J320" s="96">
        <v>0.0</v>
      </c>
      <c r="K320" s="98">
        <f t="shared" si="4"/>
        <v>2</v>
      </c>
      <c r="L320" s="99" t="s">
        <v>3898</v>
      </c>
      <c r="M320" s="100" t="s">
        <v>3899</v>
      </c>
      <c r="N320" s="101" t="s">
        <v>3900</v>
      </c>
      <c r="O320" s="128"/>
      <c r="P320" s="100"/>
      <c r="Q320" s="103">
        <f t="shared" si="5"/>
        <v>2</v>
      </c>
      <c r="R320" s="104"/>
      <c r="S320" s="105"/>
      <c r="T320" s="106"/>
      <c r="U320" s="107"/>
      <c r="V320" s="108" t="s">
        <v>756</v>
      </c>
      <c r="W320" s="109" t="s">
        <v>1312</v>
      </c>
      <c r="X320" s="110" t="str">
        <f t="shared" si="6"/>
        <v/>
      </c>
      <c r="Y320" s="110" t="str">
        <f t="shared" si="7"/>
        <v/>
      </c>
      <c r="Z320" s="109" t="s">
        <v>797</v>
      </c>
      <c r="AA320" s="109" t="s">
        <v>802</v>
      </c>
      <c r="AB320" s="143" t="s">
        <v>3901</v>
      </c>
      <c r="AC320" s="141"/>
      <c r="AD320" s="113"/>
      <c r="AE320" s="127"/>
      <c r="AF320" s="113"/>
      <c r="AG320" s="114" t="str">
        <f t="array" ref="AG320">XLOOKUP(F320,'CLV2'!A:A,'CLV2'!E:E)</f>
        <v>2.CHILLED FOODS</v>
      </c>
      <c r="AH320" s="115" t="str">
        <f t="array" ref="AH320">XLOOKUP(F320,'CLV2'!A:A,'CLV2'!F:F)</f>
        <v>3.OTHER CHILLED PRODUCTS</v>
      </c>
      <c r="AI320" s="115" t="str">
        <f t="shared" si="8"/>
        <v>Pack</v>
      </c>
      <c r="AJ320" s="116">
        <f t="shared" si="9"/>
        <v>1</v>
      </c>
      <c r="AK320" s="117" t="str">
        <f t="array" ref="AK320">XLOOKUP(F320,'GIÁ'!A:A,'GIÁ'!D:D)</f>
        <v>19529.42</v>
      </c>
      <c r="AL320" s="118">
        <f t="shared" si="10"/>
        <v>39058.84</v>
      </c>
      <c r="AM320" s="118">
        <f t="shared" si="11"/>
        <v>0</v>
      </c>
      <c r="AN320" s="119">
        <f t="shared" si="12"/>
        <v>0</v>
      </c>
      <c r="AO320" s="118">
        <f t="shared" si="13"/>
        <v>39058.84</v>
      </c>
      <c r="AP320" s="121">
        <f t="shared" si="14"/>
        <v>0</v>
      </c>
      <c r="AQ320" s="122"/>
      <c r="AR320" s="119"/>
    </row>
    <row r="321" ht="22.5" customHeight="1">
      <c r="A321" s="89">
        <v>46231.0</v>
      </c>
      <c r="B321" s="90">
        <v>0.45625</v>
      </c>
      <c r="C321" s="91" t="s">
        <v>1057</v>
      </c>
      <c r="D321" s="92" t="str">
        <f t="array" ref="D321">XLOOKUP(C321,'DS ST'!A:A,'DS ST'!B:B)</f>
        <v>A223</v>
      </c>
      <c r="E321" s="94" t="str">
        <f t="array" ref="E321">XLOOKUP($F321,'GIÁ'!$A:$A,'GIÁ'!$E:$E)</f>
        <v>MÁT</v>
      </c>
      <c r="F321" s="94">
        <v>8.936210410815E12</v>
      </c>
      <c r="G321" s="95" t="s">
        <v>2670</v>
      </c>
      <c r="H321" s="95" t="s">
        <v>1206</v>
      </c>
      <c r="I321" s="96">
        <v>2.0</v>
      </c>
      <c r="J321" s="96">
        <v>0.0</v>
      </c>
      <c r="K321" s="98">
        <f t="shared" si="4"/>
        <v>2</v>
      </c>
      <c r="L321" s="99" t="s">
        <v>3898</v>
      </c>
      <c r="M321" s="100" t="s">
        <v>3899</v>
      </c>
      <c r="N321" s="101" t="s">
        <v>3900</v>
      </c>
      <c r="O321" s="128"/>
      <c r="P321" s="100"/>
      <c r="Q321" s="103">
        <f t="shared" si="5"/>
        <v>2</v>
      </c>
      <c r="R321" s="104"/>
      <c r="S321" s="105"/>
      <c r="T321" s="106"/>
      <c r="U321" s="107"/>
      <c r="V321" s="108" t="s">
        <v>756</v>
      </c>
      <c r="W321" s="109" t="s">
        <v>1312</v>
      </c>
      <c r="X321" s="110" t="str">
        <f t="shared" si="6"/>
        <v/>
      </c>
      <c r="Y321" s="110" t="str">
        <f t="shared" si="7"/>
        <v/>
      </c>
      <c r="Z321" s="109" t="s">
        <v>797</v>
      </c>
      <c r="AA321" s="109" t="s">
        <v>802</v>
      </c>
      <c r="AB321" s="143" t="s">
        <v>3901</v>
      </c>
      <c r="AC321" s="108"/>
      <c r="AD321" s="113"/>
      <c r="AE321" s="127"/>
      <c r="AF321" s="113"/>
      <c r="AG321" s="114" t="str">
        <f t="array" ref="AG321">XLOOKUP(F321,'CLV2'!A:A,'CLV2'!E:E)</f>
        <v>2.CHILLED FOODS</v>
      </c>
      <c r="AH321" s="115" t="str">
        <f t="array" ref="AH321">XLOOKUP(F321,'CLV2'!A:A,'CLV2'!F:F)</f>
        <v>3.OTHER CHILLED PRODUCTS</v>
      </c>
      <c r="AI321" s="115" t="str">
        <f t="shared" si="8"/>
        <v>Pack</v>
      </c>
      <c r="AJ321" s="116">
        <f t="shared" si="9"/>
        <v>1</v>
      </c>
      <c r="AK321" s="117" t="str">
        <f t="array" ref="AK321">XLOOKUP(F321,'GIÁ'!A:A,'GIÁ'!D:D)</f>
        <v>7155.15</v>
      </c>
      <c r="AL321" s="118">
        <f t="shared" si="10"/>
        <v>14310.3</v>
      </c>
      <c r="AM321" s="118">
        <f t="shared" si="11"/>
        <v>0</v>
      </c>
      <c r="AN321" s="119">
        <f t="shared" si="12"/>
        <v>0</v>
      </c>
      <c r="AO321" s="118">
        <f t="shared" si="13"/>
        <v>14310.3</v>
      </c>
      <c r="AP321" s="121">
        <f t="shared" si="14"/>
        <v>0</v>
      </c>
      <c r="AQ321" s="122"/>
      <c r="AR321" s="119"/>
    </row>
    <row r="322" ht="22.5" customHeight="1">
      <c r="A322" s="89">
        <v>46231.0</v>
      </c>
      <c r="B322" s="90">
        <v>0.45625</v>
      </c>
      <c r="C322" s="91" t="s">
        <v>1057</v>
      </c>
      <c r="D322" s="92" t="str">
        <f t="array" ref="D322">XLOOKUP(C322,'DS ST'!A:A,'DS ST'!B:B)</f>
        <v>A223</v>
      </c>
      <c r="E322" s="94" t="str">
        <f t="array" ref="E322">XLOOKUP($F322,'GIÁ'!$A:$A,'GIÁ'!$E:$E)</f>
        <v>MÁT</v>
      </c>
      <c r="F322" s="94">
        <v>8.938529045856E12</v>
      </c>
      <c r="G322" s="95" t="s">
        <v>3024</v>
      </c>
      <c r="H322" s="95" t="s">
        <v>224</v>
      </c>
      <c r="I322" s="96">
        <v>2.0</v>
      </c>
      <c r="J322" s="96">
        <v>0.0</v>
      </c>
      <c r="K322" s="98">
        <f t="shared" si="4"/>
        <v>2</v>
      </c>
      <c r="L322" s="99" t="s">
        <v>3898</v>
      </c>
      <c r="M322" s="100" t="s">
        <v>3899</v>
      </c>
      <c r="N322" s="101" t="s">
        <v>3900</v>
      </c>
      <c r="O322" s="128"/>
      <c r="P322" s="100"/>
      <c r="Q322" s="103">
        <f t="shared" si="5"/>
        <v>2</v>
      </c>
      <c r="R322" s="104"/>
      <c r="S322" s="105"/>
      <c r="T322" s="106"/>
      <c r="U322" s="107"/>
      <c r="V322" s="108" t="s">
        <v>756</v>
      </c>
      <c r="W322" s="109" t="s">
        <v>1312</v>
      </c>
      <c r="X322" s="110" t="str">
        <f t="shared" si="6"/>
        <v/>
      </c>
      <c r="Y322" s="110" t="str">
        <f t="shared" si="7"/>
        <v/>
      </c>
      <c r="Z322" s="109" t="s">
        <v>797</v>
      </c>
      <c r="AA322" s="109" t="s">
        <v>802</v>
      </c>
      <c r="AB322" s="143" t="s">
        <v>3901</v>
      </c>
      <c r="AC322" s="108"/>
      <c r="AD322" s="113"/>
      <c r="AE322" s="108"/>
      <c r="AF322" s="113"/>
      <c r="AG322" s="114" t="str">
        <f t="array" ref="AG322">XLOOKUP(F322,'CLV2'!A:A,'CLV2'!E:E)</f>
        <v>2.CHILLED FOODS</v>
      </c>
      <c r="AH322" s="115" t="str">
        <f t="array" ref="AH322">XLOOKUP(F322,'CLV2'!A:A,'CLV2'!F:F)</f>
        <v>3.HAM AND SAUSAGES</v>
      </c>
      <c r="AI322" s="115" t="str">
        <f t="shared" si="8"/>
        <v>Pack</v>
      </c>
      <c r="AJ322" s="116">
        <f t="shared" si="9"/>
        <v>1</v>
      </c>
      <c r="AK322" s="117" t="str">
        <f t="array" ref="AK322">XLOOKUP(F322,'GIÁ'!A:A,'GIÁ'!D:D)</f>
        <v>66066.31</v>
      </c>
      <c r="AL322" s="118">
        <f t="shared" si="10"/>
        <v>132132.62</v>
      </c>
      <c r="AM322" s="118">
        <f t="shared" si="11"/>
        <v>0</v>
      </c>
      <c r="AN322" s="119">
        <f t="shared" si="12"/>
        <v>0</v>
      </c>
      <c r="AO322" s="118">
        <f t="shared" si="13"/>
        <v>132132.62</v>
      </c>
      <c r="AP322" s="121">
        <f t="shared" si="14"/>
        <v>0</v>
      </c>
      <c r="AQ322" s="122"/>
      <c r="AR322" s="119"/>
    </row>
    <row r="323" ht="22.5" customHeight="1">
      <c r="A323" s="89">
        <v>46231.0</v>
      </c>
      <c r="B323" s="90">
        <v>0.45625</v>
      </c>
      <c r="C323" s="91" t="s">
        <v>1057</v>
      </c>
      <c r="D323" s="92" t="str">
        <f t="array" ref="D323">XLOOKUP(C323,'DS ST'!A:A,'DS ST'!B:B)</f>
        <v>A223</v>
      </c>
      <c r="E323" s="94" t="str">
        <f t="array" ref="E323">XLOOKUP($F323,'GIÁ'!$A:$A,'GIÁ'!$E:$E)</f>
        <v>MÁT</v>
      </c>
      <c r="F323" s="94">
        <v>8.934717600784E12</v>
      </c>
      <c r="G323" s="95" t="s">
        <v>1775</v>
      </c>
      <c r="H323" s="95" t="s">
        <v>224</v>
      </c>
      <c r="I323" s="96">
        <v>2.0</v>
      </c>
      <c r="J323" s="96">
        <v>0.0</v>
      </c>
      <c r="K323" s="98">
        <f t="shared" si="4"/>
        <v>2</v>
      </c>
      <c r="L323" s="99" t="s">
        <v>3898</v>
      </c>
      <c r="M323" s="100" t="s">
        <v>3899</v>
      </c>
      <c r="N323" s="101" t="s">
        <v>3900</v>
      </c>
      <c r="O323" s="128"/>
      <c r="P323" s="100"/>
      <c r="Q323" s="103">
        <f t="shared" si="5"/>
        <v>2</v>
      </c>
      <c r="R323" s="104"/>
      <c r="S323" s="105"/>
      <c r="T323" s="106"/>
      <c r="U323" s="107"/>
      <c r="V323" s="108" t="s">
        <v>756</v>
      </c>
      <c r="W323" s="109" t="s">
        <v>1312</v>
      </c>
      <c r="X323" s="110" t="str">
        <f t="shared" si="6"/>
        <v/>
      </c>
      <c r="Y323" s="110" t="str">
        <f t="shared" si="7"/>
        <v/>
      </c>
      <c r="Z323" s="109" t="s">
        <v>797</v>
      </c>
      <c r="AA323" s="109" t="s">
        <v>802</v>
      </c>
      <c r="AB323" s="143" t="s">
        <v>3901</v>
      </c>
      <c r="AC323" s="108"/>
      <c r="AD323" s="113"/>
      <c r="AE323" s="108"/>
      <c r="AF323" s="113"/>
      <c r="AG323" s="114" t="str">
        <f t="array" ref="AG323">XLOOKUP(F323,'CLV2'!A:A,'CLV2'!E:E)</f>
        <v>2.CHILLED FOODS</v>
      </c>
      <c r="AH323" s="115" t="str">
        <f t="array" ref="AH323">XLOOKUP(F323,'CLV2'!A:A,'CLV2'!F:F)</f>
        <v>3.HAM AND SAUSAGES</v>
      </c>
      <c r="AI323" s="115" t="str">
        <f t="shared" si="8"/>
        <v>Pack</v>
      </c>
      <c r="AJ323" s="116">
        <f t="shared" si="9"/>
        <v>1</v>
      </c>
      <c r="AK323" s="117" t="str">
        <f t="array" ref="AK323">XLOOKUP(F323,'GIÁ'!A:A,'GIÁ'!D:D)</f>
        <v>19266.27</v>
      </c>
      <c r="AL323" s="118">
        <f t="shared" si="10"/>
        <v>38532.54</v>
      </c>
      <c r="AM323" s="118">
        <f t="shared" si="11"/>
        <v>0</v>
      </c>
      <c r="AN323" s="119">
        <f t="shared" si="12"/>
        <v>0</v>
      </c>
      <c r="AO323" s="118">
        <f t="shared" si="13"/>
        <v>38532.54</v>
      </c>
      <c r="AP323" s="121">
        <f t="shared" si="14"/>
        <v>0</v>
      </c>
      <c r="AQ323" s="122"/>
      <c r="AR323" s="119"/>
    </row>
    <row r="324" ht="22.5" customHeight="1">
      <c r="A324" s="89">
        <v>46231.0</v>
      </c>
      <c r="B324" s="90">
        <v>0.45625</v>
      </c>
      <c r="C324" s="91" t="s">
        <v>1057</v>
      </c>
      <c r="D324" s="92" t="str">
        <f t="array" ref="D324">XLOOKUP(C324,'DS ST'!A:A,'DS ST'!B:B)</f>
        <v>A223</v>
      </c>
      <c r="E324" s="94" t="str">
        <f t="array" ref="E324">XLOOKUP($F324,'GIÁ'!$A:$A,'GIÁ'!$E:$E)</f>
        <v>MÁT</v>
      </c>
      <c r="F324" s="94">
        <v>8.935058921446E12</v>
      </c>
      <c r="G324" s="95" t="s">
        <v>1849</v>
      </c>
      <c r="H324" s="95" t="s">
        <v>224</v>
      </c>
      <c r="I324" s="96">
        <v>2.0</v>
      </c>
      <c r="J324" s="96">
        <v>0.0</v>
      </c>
      <c r="K324" s="98">
        <f t="shared" si="4"/>
        <v>2</v>
      </c>
      <c r="L324" s="99" t="s">
        <v>3898</v>
      </c>
      <c r="M324" s="100" t="s">
        <v>3899</v>
      </c>
      <c r="N324" s="101" t="s">
        <v>3900</v>
      </c>
      <c r="O324" s="128"/>
      <c r="P324" s="100"/>
      <c r="Q324" s="103">
        <f t="shared" si="5"/>
        <v>2</v>
      </c>
      <c r="R324" s="104"/>
      <c r="S324" s="105"/>
      <c r="T324" s="106"/>
      <c r="U324" s="107"/>
      <c r="V324" s="108" t="s">
        <v>756</v>
      </c>
      <c r="W324" s="109" t="s">
        <v>1312</v>
      </c>
      <c r="X324" s="110" t="str">
        <f t="shared" si="6"/>
        <v/>
      </c>
      <c r="Y324" s="110" t="str">
        <f t="shared" si="7"/>
        <v/>
      </c>
      <c r="Z324" s="109" t="s">
        <v>797</v>
      </c>
      <c r="AA324" s="109" t="s">
        <v>802</v>
      </c>
      <c r="AB324" s="143" t="s">
        <v>3901</v>
      </c>
      <c r="AC324" s="141"/>
      <c r="AD324" s="113"/>
      <c r="AE324" s="127"/>
      <c r="AF324" s="113"/>
      <c r="AG324" s="114" t="str">
        <f t="array" ref="AG324">XLOOKUP(F324,'CLV2'!A:A,'CLV2'!E:E)</f>
        <v>2.CHILLED FOODS</v>
      </c>
      <c r="AH324" s="115" t="str">
        <f t="array" ref="AH324">XLOOKUP(F324,'CLV2'!A:A,'CLV2'!F:F)</f>
        <v>3.HAM AND SAUSAGES</v>
      </c>
      <c r="AI324" s="115" t="str">
        <f t="shared" si="8"/>
        <v>Pack</v>
      </c>
      <c r="AJ324" s="116">
        <f t="shared" si="9"/>
        <v>1</v>
      </c>
      <c r="AK324" s="117" t="str">
        <f t="array" ref="AK324">XLOOKUP(F324,'GIÁ'!A:A,'GIÁ'!D:D)</f>
        <v>29041.52</v>
      </c>
      <c r="AL324" s="118">
        <f t="shared" si="10"/>
        <v>58083.04</v>
      </c>
      <c r="AM324" s="118">
        <f t="shared" si="11"/>
        <v>0</v>
      </c>
      <c r="AN324" s="119">
        <f t="shared" si="12"/>
        <v>0</v>
      </c>
      <c r="AO324" s="118">
        <f t="shared" si="13"/>
        <v>58083.04</v>
      </c>
      <c r="AP324" s="121">
        <f t="shared" si="14"/>
        <v>0</v>
      </c>
      <c r="AQ324" s="122"/>
      <c r="AR324" s="119"/>
    </row>
    <row r="325" ht="22.5" customHeight="1">
      <c r="A325" s="89">
        <v>46231.0</v>
      </c>
      <c r="B325" s="90">
        <v>0.45625</v>
      </c>
      <c r="C325" s="91" t="s">
        <v>1057</v>
      </c>
      <c r="D325" s="92" t="str">
        <f t="array" ref="D325">XLOOKUP(C325,'DS ST'!A:A,'DS ST'!B:B)</f>
        <v>A223</v>
      </c>
      <c r="E325" s="94" t="str">
        <f t="array" ref="E325">XLOOKUP($F325,'GIÁ'!$A:$A,'GIÁ'!$E:$E)</f>
        <v>MÁT</v>
      </c>
      <c r="F325" s="94">
        <v>8.936039541233E12</v>
      </c>
      <c r="G325" s="95" t="s">
        <v>2225</v>
      </c>
      <c r="H325" s="95" t="s">
        <v>224</v>
      </c>
      <c r="I325" s="96">
        <v>4.0</v>
      </c>
      <c r="J325" s="96">
        <v>0.0</v>
      </c>
      <c r="K325" s="98">
        <f t="shared" si="4"/>
        <v>4</v>
      </c>
      <c r="L325" s="99" t="s">
        <v>3898</v>
      </c>
      <c r="M325" s="100" t="s">
        <v>3899</v>
      </c>
      <c r="N325" s="101" t="s">
        <v>3900</v>
      </c>
      <c r="O325" s="128"/>
      <c r="P325" s="100"/>
      <c r="Q325" s="103">
        <f t="shared" si="5"/>
        <v>4</v>
      </c>
      <c r="R325" s="104"/>
      <c r="S325" s="105"/>
      <c r="T325" s="106"/>
      <c r="U325" s="107"/>
      <c r="V325" s="108" t="s">
        <v>756</v>
      </c>
      <c r="W325" s="109" t="s">
        <v>1312</v>
      </c>
      <c r="X325" s="110" t="str">
        <f t="shared" si="6"/>
        <v/>
      </c>
      <c r="Y325" s="110" t="str">
        <f t="shared" si="7"/>
        <v/>
      </c>
      <c r="Z325" s="109" t="s">
        <v>797</v>
      </c>
      <c r="AA325" s="109" t="s">
        <v>802</v>
      </c>
      <c r="AB325" s="143" t="s">
        <v>3901</v>
      </c>
      <c r="AC325" s="141"/>
      <c r="AD325" s="113"/>
      <c r="AE325" s="127"/>
      <c r="AF325" s="113"/>
      <c r="AG325" s="114" t="str">
        <f t="array" ref="AG325">XLOOKUP(F325,'CLV2'!A:A,'CLV2'!E:E)</f>
        <v>2.FISH AND SEAFOOD</v>
      </c>
      <c r="AH325" s="115" t="str">
        <f t="array" ref="AH325">XLOOKUP(F325,'CLV2'!A:A,'CLV2'!F:F)</f>
        <v>3.DRIED &amp; PROCESSED FISH AND SEAFOOD</v>
      </c>
      <c r="AI325" s="115" t="str">
        <f t="shared" si="8"/>
        <v>Pack</v>
      </c>
      <c r="AJ325" s="116">
        <f t="shared" si="9"/>
        <v>1</v>
      </c>
      <c r="AK325" s="117" t="str">
        <f t="array" ref="AK325">XLOOKUP(F325,'GIÁ'!A:A,'GIÁ'!D:D)</f>
        <v>83512.77</v>
      </c>
      <c r="AL325" s="118">
        <f t="shared" si="10"/>
        <v>334051.08</v>
      </c>
      <c r="AM325" s="118">
        <f t="shared" si="11"/>
        <v>0</v>
      </c>
      <c r="AN325" s="119">
        <f t="shared" si="12"/>
        <v>0</v>
      </c>
      <c r="AO325" s="118">
        <f t="shared" si="13"/>
        <v>334051.08</v>
      </c>
      <c r="AP325" s="121">
        <f t="shared" si="14"/>
        <v>0</v>
      </c>
      <c r="AQ325" s="122"/>
      <c r="AR325" s="119"/>
    </row>
    <row r="326" ht="22.5" customHeight="1">
      <c r="A326" s="89">
        <v>46231.0</v>
      </c>
      <c r="B326" s="90">
        <v>0.45625</v>
      </c>
      <c r="C326" s="91" t="s">
        <v>1057</v>
      </c>
      <c r="D326" s="92" t="str">
        <f t="array" ref="D326">XLOOKUP(C326,'DS ST'!A:A,'DS ST'!B:B)</f>
        <v>A223</v>
      </c>
      <c r="E326" s="94" t="str">
        <f t="array" ref="E326">XLOOKUP($F326,'GIÁ'!$A:$A,'GIÁ'!$E:$E)</f>
        <v>MÁT</v>
      </c>
      <c r="F326" s="94">
        <v>3.412290032291E12</v>
      </c>
      <c r="G326" s="95" t="s">
        <v>1144</v>
      </c>
      <c r="H326" s="95" t="s">
        <v>1145</v>
      </c>
      <c r="I326" s="96">
        <v>2.0</v>
      </c>
      <c r="J326" s="96">
        <v>0.0</v>
      </c>
      <c r="K326" s="98">
        <f t="shared" si="4"/>
        <v>2</v>
      </c>
      <c r="L326" s="99" t="s">
        <v>3898</v>
      </c>
      <c r="M326" s="100" t="s">
        <v>3899</v>
      </c>
      <c r="N326" s="101" t="s">
        <v>3900</v>
      </c>
      <c r="O326" s="128"/>
      <c r="P326" s="100"/>
      <c r="Q326" s="103">
        <f t="shared" si="5"/>
        <v>2</v>
      </c>
      <c r="R326" s="104"/>
      <c r="S326" s="105"/>
      <c r="T326" s="106"/>
      <c r="U326" s="107"/>
      <c r="V326" s="108" t="s">
        <v>756</v>
      </c>
      <c r="W326" s="109" t="s">
        <v>1312</v>
      </c>
      <c r="X326" s="110" t="str">
        <f t="shared" si="6"/>
        <v/>
      </c>
      <c r="Y326" s="110" t="str">
        <f t="shared" si="7"/>
        <v/>
      </c>
      <c r="Z326" s="109" t="s">
        <v>797</v>
      </c>
      <c r="AA326" s="109" t="s">
        <v>802</v>
      </c>
      <c r="AB326" s="143" t="s">
        <v>3901</v>
      </c>
      <c r="AC326" s="141"/>
      <c r="AD326" s="113"/>
      <c r="AE326" s="127"/>
      <c r="AF326" s="113"/>
      <c r="AG326" s="114" t="str">
        <f t="array" ref="AG326">XLOOKUP(F326,'CLV2'!A:A,'CLV2'!E:E)</f>
        <v>2.DAIRY</v>
      </c>
      <c r="AH326" s="115" t="str">
        <f t="array" ref="AH326">XLOOKUP(F326,'CLV2'!A:A,'CLV2'!F:F)</f>
        <v>3.BUTTER AND CHEESE</v>
      </c>
      <c r="AI326" s="115" t="str">
        <f t="shared" si="8"/>
        <v>Pack</v>
      </c>
      <c r="AJ326" s="116">
        <f t="shared" si="9"/>
        <v>1</v>
      </c>
      <c r="AK326" s="117" t="str">
        <f t="array" ref="AK326">XLOOKUP(F326,'GIÁ'!A:A,'GIÁ'!D:D)</f>
        <v>112637.59</v>
      </c>
      <c r="AL326" s="118">
        <f t="shared" si="10"/>
        <v>225275.18</v>
      </c>
      <c r="AM326" s="118">
        <f t="shared" si="11"/>
        <v>0</v>
      </c>
      <c r="AN326" s="119">
        <f t="shared" si="12"/>
        <v>0</v>
      </c>
      <c r="AO326" s="118">
        <f t="shared" si="13"/>
        <v>225275.18</v>
      </c>
      <c r="AP326" s="121">
        <f t="shared" si="14"/>
        <v>0</v>
      </c>
      <c r="AQ326" s="122"/>
      <c r="AR326" s="119"/>
    </row>
    <row r="327" ht="22.5" customHeight="1">
      <c r="A327" s="89">
        <v>46231.0</v>
      </c>
      <c r="B327" s="90">
        <v>0.4340277777777778</v>
      </c>
      <c r="C327" s="91" t="s">
        <v>52</v>
      </c>
      <c r="D327" s="129" t="str">
        <f t="array" ref="D327">XLOOKUP(C327,'DS ST'!A:A,'DS ST'!B:B)</f>
        <v>A106</v>
      </c>
      <c r="E327" s="94" t="str">
        <f t="array" ref="E327">XLOOKUP($F327,'GIÁ'!$A:$A,'GIÁ'!$E:$E)</f>
        <v>MÁT</v>
      </c>
      <c r="F327" s="94">
        <v>8.93624370002E12</v>
      </c>
      <c r="G327" s="95" t="s">
        <v>2727</v>
      </c>
      <c r="H327" s="95" t="s">
        <v>1206</v>
      </c>
      <c r="I327" s="96">
        <v>2.0</v>
      </c>
      <c r="J327" s="96">
        <v>1.0</v>
      </c>
      <c r="K327" s="98">
        <f t="shared" si="4"/>
        <v>1</v>
      </c>
      <c r="L327" s="99" t="s">
        <v>3902</v>
      </c>
      <c r="M327" s="100" t="s">
        <v>3903</v>
      </c>
      <c r="N327" s="101" t="s">
        <v>3904</v>
      </c>
      <c r="O327" s="128"/>
      <c r="P327" s="100"/>
      <c r="Q327" s="103">
        <f t="shared" si="5"/>
        <v>1</v>
      </c>
      <c r="R327" s="104"/>
      <c r="S327" s="105"/>
      <c r="T327" s="106"/>
      <c r="U327" s="107" t="s">
        <v>3905</v>
      </c>
      <c r="V327" s="108" t="s">
        <v>756</v>
      </c>
      <c r="W327" s="109" t="s">
        <v>1312</v>
      </c>
      <c r="X327" s="110" t="str">
        <f t="shared" si="6"/>
        <v/>
      </c>
      <c r="Y327" s="110" t="str">
        <f t="shared" si="7"/>
        <v/>
      </c>
      <c r="Z327" s="139" t="str">
        <f>IF(N(Q327)&lt;=0,"",IF(ISNUMBER(SEARCH("Thiếu kiện",V327)),"Kho đông mát",IF(AND(N(Q327)&gt;0,N(P327)&gt;0,OR(ISNUMBER(SEARCH("Hình KDB",U327)),ISNUMBER(SEARCH("Hình tele",U327)),ISNUMBER(SEARCH("sai code",U327)),ISNUMBER(SEARCH("ST nhận",U327)))),"Kho đông mát",IF(AND(W327="DC giao thiếu",OR(ISNUMBER(SEARCH("Hình KDB",U327)),ISNUMBER(SEARCH("Hình tele",U327)),ISNUMBER(SEARCH("sai code",U327)))),"Kho đông mát",IF(W327="DC giao thiếu","Chưa xác định",IF(AND(W327="DC pick sai",OR(ISNUMBER(SEARCH("Hình KDB",U327)),ISNUMBER(SEARCH("Hình tele",U327)),ISNUMBER(SEARCH("sai code",U327)),ISNUMBER(SEARCH("ST nhận",U327)))),"Kho đông mát",IF(W327="DC pick sai","Chưa xác định",IF(AND(W327="Hao hụt",N(O327)&gt;0,OR(ISNUMBER(SEARCH("Hình KDB",U327)),ISNUMBER(SEARCH("Hình tele",U327)),ISNUMBER(SEARCH("sai code",U327)),ISNUMBER(SEARCH("ST nhận",U327)))),"Kho đông mát",IF(W327="Hao hụt","Chưa xác định",IF(OR(W327="VT giao sai điểm",W327="Không đạt nhiệt độ",W327="TX giao thiếu kiện",W327="Hàng không đạt CL"),"Kho đông mát",IF(W327="Chưa xác định","Chưa xác định",IF(N(P327)&gt;0,"Chưa xác định",""))))))))))))</f>
        <v>Kho đông mát</v>
      </c>
      <c r="AA327" s="109" t="s">
        <v>802</v>
      </c>
      <c r="AB327" s="140"/>
      <c r="AC327" s="108" t="s">
        <v>1329</v>
      </c>
      <c r="AD327" s="113"/>
      <c r="AE327" s="127"/>
      <c r="AF327" s="113"/>
      <c r="AG327" s="114" t="str">
        <f t="array" ref="AG327">XLOOKUP(F327,'CLV2'!A:A,'CLV2'!E:E)</f>
        <v>2.DELICA</v>
      </c>
      <c r="AH327" s="115" t="str">
        <f t="array" ref="AH327">XLOOKUP(F327,'CLV2'!A:A,'CLV2'!F:F)</f>
        <v>3.COLD AND HOT DELICA</v>
      </c>
      <c r="AI327" s="115" t="str">
        <f t="shared" si="8"/>
        <v>Pack</v>
      </c>
      <c r="AJ327" s="116">
        <f t="shared" si="9"/>
        <v>0.5</v>
      </c>
      <c r="AK327" s="117" t="str">
        <f t="array" ref="AK327">XLOOKUP(F327,'GIÁ'!A:A,'GIÁ'!D:D)</f>
        <v>10464.51</v>
      </c>
      <c r="AL327" s="118">
        <f t="shared" si="10"/>
        <v>10464.51</v>
      </c>
      <c r="AM327" s="118">
        <f t="shared" si="11"/>
        <v>0</v>
      </c>
      <c r="AN327" s="119">
        <f t="shared" si="12"/>
        <v>0</v>
      </c>
      <c r="AO327" s="118">
        <f t="shared" si="13"/>
        <v>10464.51</v>
      </c>
      <c r="AP327" s="121">
        <f t="shared" si="14"/>
        <v>0</v>
      </c>
      <c r="AQ327" s="122"/>
      <c r="AR327" s="119"/>
    </row>
    <row r="328" ht="22.5" customHeight="1">
      <c r="A328" s="89">
        <v>46231.0</v>
      </c>
      <c r="B328" s="90">
        <v>0.41180555555555554</v>
      </c>
      <c r="C328" s="91" t="s">
        <v>892</v>
      </c>
      <c r="D328" s="92" t="str">
        <f t="array" ref="D328">XLOOKUP(C328,'DS ST'!A:A,'DS ST'!B:B)</f>
        <v>A191</v>
      </c>
      <c r="E328" s="94" t="str">
        <f t="array" ref="E328">XLOOKUP($F328,'GIÁ'!$A:$A,'GIÁ'!$E:$E)</f>
        <v>MÁT</v>
      </c>
      <c r="F328" s="94">
        <v>8.936049693892E12</v>
      </c>
      <c r="G328" s="95" t="s">
        <v>2242</v>
      </c>
      <c r="H328" s="95" t="s">
        <v>57</v>
      </c>
      <c r="I328" s="96">
        <v>1.0</v>
      </c>
      <c r="J328" s="96">
        <v>0.0</v>
      </c>
      <c r="K328" s="98">
        <f t="shared" si="4"/>
        <v>1</v>
      </c>
      <c r="L328" s="99" t="s">
        <v>3906</v>
      </c>
      <c r="M328" s="100" t="s">
        <v>3907</v>
      </c>
      <c r="N328" s="101" t="s">
        <v>3908</v>
      </c>
      <c r="O328" s="128"/>
      <c r="P328" s="145">
        <v>1.0</v>
      </c>
      <c r="Q328" s="103">
        <f t="shared" si="5"/>
        <v>0</v>
      </c>
      <c r="R328" s="104" t="s">
        <v>3909</v>
      </c>
      <c r="S328" s="105"/>
      <c r="T328" s="106"/>
      <c r="U328" s="107"/>
      <c r="V328" s="108" t="s">
        <v>756</v>
      </c>
      <c r="W328" s="109" t="s">
        <v>1908</v>
      </c>
      <c r="X328" s="110" t="str">
        <f t="shared" si="6"/>
        <v/>
      </c>
      <c r="Y328" s="110" t="str">
        <f t="shared" si="7"/>
        <v>Siêu thị</v>
      </c>
      <c r="Z328" s="109"/>
      <c r="AA328" s="109" t="s">
        <v>802</v>
      </c>
      <c r="AB328" s="143" t="s">
        <v>3910</v>
      </c>
      <c r="AC328" s="141"/>
      <c r="AD328" s="113"/>
      <c r="AE328" s="127"/>
      <c r="AF328" s="113"/>
      <c r="AG328" s="114" t="str">
        <f t="array" ref="AG328">XLOOKUP(F328,'CLV2'!A:A,'CLV2'!E:E)</f>
        <v>2.VEGETABLES</v>
      </c>
      <c r="AH328" s="115" t="str">
        <f t="array" ref="AH328">XLOOKUP(F328,'CLV2'!A:A,'CLV2'!F:F)</f>
        <v>3.LETTUCE, SNACKABLES</v>
      </c>
      <c r="AI328" s="115" t="str">
        <f t="shared" si="8"/>
        <v>Pack</v>
      </c>
      <c r="AJ328" s="116">
        <f t="shared" si="9"/>
        <v>1</v>
      </c>
      <c r="AK328" s="117" t="str">
        <f t="array" ref="AK328">XLOOKUP(F328,'GIÁ'!A:A,'GIÁ'!D:D)</f>
        <v>20378.31</v>
      </c>
      <c r="AL328" s="118">
        <f t="shared" si="10"/>
        <v>20378.31</v>
      </c>
      <c r="AM328" s="118">
        <f t="shared" si="11"/>
        <v>0</v>
      </c>
      <c r="AN328" s="119">
        <f t="shared" si="12"/>
        <v>20378.31</v>
      </c>
      <c r="AO328" s="118">
        <f t="shared" si="13"/>
        <v>0</v>
      </c>
      <c r="AP328" s="121">
        <f t="shared" si="14"/>
        <v>0</v>
      </c>
      <c r="AQ328" s="122"/>
      <c r="AR328" s="119"/>
    </row>
    <row r="329" ht="22.5" customHeight="1">
      <c r="A329" s="89">
        <v>46231.0</v>
      </c>
      <c r="B329" s="90">
        <v>0.41180555555555554</v>
      </c>
      <c r="C329" s="91" t="s">
        <v>892</v>
      </c>
      <c r="D329" s="92" t="str">
        <f t="array" ref="D329">XLOOKUP(C329,'DS ST'!A:A,'DS ST'!B:B)</f>
        <v>A191</v>
      </c>
      <c r="E329" s="94" t="str">
        <f t="array" ref="E329">XLOOKUP($F329,'GIÁ'!$A:$A,'GIÁ'!$E:$E)</f>
        <v>MÁT</v>
      </c>
      <c r="F329" s="94">
        <v>8.936049694431E12</v>
      </c>
      <c r="G329" s="95" t="s">
        <v>2253</v>
      </c>
      <c r="H329" s="95" t="s">
        <v>57</v>
      </c>
      <c r="I329" s="96">
        <v>1.0</v>
      </c>
      <c r="J329" s="96">
        <v>0.0</v>
      </c>
      <c r="K329" s="98">
        <f t="shared" si="4"/>
        <v>1</v>
      </c>
      <c r="L329" s="99" t="s">
        <v>3906</v>
      </c>
      <c r="M329" s="100" t="s">
        <v>3907</v>
      </c>
      <c r="N329" s="101" t="s">
        <v>3908</v>
      </c>
      <c r="O329" s="128"/>
      <c r="P329" s="145">
        <v>1.0</v>
      </c>
      <c r="Q329" s="103">
        <f t="shared" si="5"/>
        <v>0</v>
      </c>
      <c r="R329" s="104" t="s">
        <v>3909</v>
      </c>
      <c r="S329" s="105"/>
      <c r="T329" s="106"/>
      <c r="U329" s="107"/>
      <c r="V329" s="108" t="s">
        <v>756</v>
      </c>
      <c r="W329" s="109" t="s">
        <v>1908</v>
      </c>
      <c r="X329" s="110" t="str">
        <f t="shared" si="6"/>
        <v/>
      </c>
      <c r="Y329" s="110" t="str">
        <f t="shared" si="7"/>
        <v>Siêu thị</v>
      </c>
      <c r="Z329" s="109"/>
      <c r="AA329" s="109" t="s">
        <v>802</v>
      </c>
      <c r="AB329" s="143" t="s">
        <v>3910</v>
      </c>
      <c r="AC329" s="141"/>
      <c r="AD329" s="113"/>
      <c r="AE329" s="127"/>
      <c r="AF329" s="113"/>
      <c r="AG329" s="114" t="str">
        <f t="array" ref="AG329">XLOOKUP(F329,'CLV2'!A:A,'CLV2'!E:E)</f>
        <v>2.VEGETABLES</v>
      </c>
      <c r="AH329" s="115" t="str">
        <f t="array" ref="AH329">XLOOKUP(F329,'CLV2'!A:A,'CLV2'!F:F)</f>
        <v>3.LETTUCE, SNACKABLES</v>
      </c>
      <c r="AI329" s="115" t="str">
        <f t="shared" si="8"/>
        <v>Pack</v>
      </c>
      <c r="AJ329" s="116">
        <f t="shared" si="9"/>
        <v>1</v>
      </c>
      <c r="AK329" s="117" t="str">
        <f t="array" ref="AK329">XLOOKUP(F329,'GIÁ'!A:A,'GIÁ'!D:D)</f>
        <v>26437.71</v>
      </c>
      <c r="AL329" s="118">
        <f t="shared" si="10"/>
        <v>26437.71</v>
      </c>
      <c r="AM329" s="118">
        <f t="shared" si="11"/>
        <v>0</v>
      </c>
      <c r="AN329" s="119">
        <f t="shared" si="12"/>
        <v>26437.71</v>
      </c>
      <c r="AO329" s="118">
        <f t="shared" si="13"/>
        <v>0</v>
      </c>
      <c r="AP329" s="121">
        <f t="shared" si="14"/>
        <v>0</v>
      </c>
      <c r="AQ329" s="122"/>
      <c r="AR329" s="119"/>
    </row>
    <row r="330" ht="22.5" customHeight="1">
      <c r="A330" s="89">
        <v>46231.0</v>
      </c>
      <c r="B330" s="90">
        <v>0.41180555555555554</v>
      </c>
      <c r="C330" s="91" t="s">
        <v>892</v>
      </c>
      <c r="D330" s="92" t="str">
        <f t="array" ref="D330">XLOOKUP(C330,'DS ST'!A:A,'DS ST'!B:B)</f>
        <v>A191</v>
      </c>
      <c r="E330" s="94" t="str">
        <f t="array" ref="E330">XLOOKUP($F330,'GIÁ'!$A:$A,'GIÁ'!$E:$E)</f>
        <v>MÁT</v>
      </c>
      <c r="F330" s="94">
        <v>11789.0</v>
      </c>
      <c r="G330" s="95" t="s">
        <v>1083</v>
      </c>
      <c r="H330" s="95" t="s">
        <v>75</v>
      </c>
      <c r="I330" s="96">
        <v>1.0</v>
      </c>
      <c r="J330" s="96">
        <v>0.0</v>
      </c>
      <c r="K330" s="98">
        <f t="shared" si="4"/>
        <v>1</v>
      </c>
      <c r="L330" s="99" t="s">
        <v>3906</v>
      </c>
      <c r="M330" s="100" t="s">
        <v>3911</v>
      </c>
      <c r="N330" s="101" t="s">
        <v>3912</v>
      </c>
      <c r="O330" s="128"/>
      <c r="P330" s="145">
        <v>1.0</v>
      </c>
      <c r="Q330" s="103">
        <f t="shared" si="5"/>
        <v>0</v>
      </c>
      <c r="R330" s="104" t="s">
        <v>3913</v>
      </c>
      <c r="S330" s="105"/>
      <c r="T330" s="106"/>
      <c r="U330" s="107"/>
      <c r="V330" s="108" t="s">
        <v>756</v>
      </c>
      <c r="W330" s="109" t="s">
        <v>1908</v>
      </c>
      <c r="X330" s="110" t="str">
        <f t="shared" si="6"/>
        <v/>
      </c>
      <c r="Y330" s="110" t="str">
        <f t="shared" si="7"/>
        <v>Siêu thị</v>
      </c>
      <c r="Z330" s="109"/>
      <c r="AA330" s="109" t="s">
        <v>802</v>
      </c>
      <c r="AB330" s="143" t="s">
        <v>3910</v>
      </c>
      <c r="AC330" s="141"/>
      <c r="AD330" s="113"/>
      <c r="AE330" s="127"/>
      <c r="AF330" s="113"/>
      <c r="AG330" s="114" t="str">
        <f t="array" ref="AG330">XLOOKUP(F330,'CLV2'!A:A,'CLV2'!E:E)</f>
        <v>2.FRUITS</v>
      </c>
      <c r="AH330" s="115" t="str">
        <f t="array" ref="AH330">XLOOKUP(F330,'CLV2'!A:A,'CLV2'!F:F)</f>
        <v>3.IMPORT FRUITS</v>
      </c>
      <c r="AI330" s="115" t="str">
        <f t="shared" si="8"/>
        <v>Pack</v>
      </c>
      <c r="AJ330" s="116">
        <f t="shared" si="9"/>
        <v>1</v>
      </c>
      <c r="AK330" s="117" t="str">
        <f t="array" ref="AK330">XLOOKUP(F330,'GIÁ'!A:A,'GIÁ'!D:D)</f>
        <v>56000.00</v>
      </c>
      <c r="AL330" s="118">
        <f t="shared" si="10"/>
        <v>56000</v>
      </c>
      <c r="AM330" s="118">
        <f t="shared" si="11"/>
        <v>0</v>
      </c>
      <c r="AN330" s="119">
        <f t="shared" si="12"/>
        <v>56000</v>
      </c>
      <c r="AO330" s="118">
        <f t="shared" si="13"/>
        <v>0</v>
      </c>
      <c r="AP330" s="121">
        <f t="shared" si="14"/>
        <v>0</v>
      </c>
      <c r="AQ330" s="122"/>
      <c r="AR330" s="119"/>
    </row>
    <row r="331" ht="22.5" customHeight="1">
      <c r="A331" s="89">
        <v>46231.0</v>
      </c>
      <c r="B331" s="90">
        <v>0.41180555555555554</v>
      </c>
      <c r="C331" s="91" t="s">
        <v>892</v>
      </c>
      <c r="D331" s="92" t="str">
        <f t="array" ref="D331">XLOOKUP(C331,'DS ST'!A:A,'DS ST'!B:B)</f>
        <v>A191</v>
      </c>
      <c r="E331" s="94" t="str">
        <f t="array" ref="E331">XLOOKUP($F331,'GIÁ'!$A:$A,'GIÁ'!$E:$E)</f>
        <v>MÁT</v>
      </c>
      <c r="F331" s="94">
        <v>8.935318100062E12</v>
      </c>
      <c r="G331" s="95" t="s">
        <v>2045</v>
      </c>
      <c r="H331" s="95" t="s">
        <v>57</v>
      </c>
      <c r="I331" s="96">
        <v>2.0</v>
      </c>
      <c r="J331" s="96">
        <v>0.0</v>
      </c>
      <c r="K331" s="98">
        <f t="shared" si="4"/>
        <v>2</v>
      </c>
      <c r="L331" s="99" t="s">
        <v>3906</v>
      </c>
      <c r="M331" s="100" t="s">
        <v>3914</v>
      </c>
      <c r="N331" s="101" t="s">
        <v>3915</v>
      </c>
      <c r="O331" s="128"/>
      <c r="P331" s="145">
        <v>2.0</v>
      </c>
      <c r="Q331" s="103">
        <f t="shared" si="5"/>
        <v>0</v>
      </c>
      <c r="R331" s="104" t="s">
        <v>3916</v>
      </c>
      <c r="S331" s="105"/>
      <c r="T331" s="106"/>
      <c r="U331" s="107"/>
      <c r="V331" s="108" t="s">
        <v>756</v>
      </c>
      <c r="W331" s="109" t="s">
        <v>1908</v>
      </c>
      <c r="X331" s="110" t="str">
        <f t="shared" si="6"/>
        <v/>
      </c>
      <c r="Y331" s="110" t="str">
        <f t="shared" si="7"/>
        <v>Siêu thị</v>
      </c>
      <c r="Z331" s="109"/>
      <c r="AA331" s="109" t="s">
        <v>802</v>
      </c>
      <c r="AB331" s="143" t="s">
        <v>3910</v>
      </c>
      <c r="AC331" s="108"/>
      <c r="AD331" s="113"/>
      <c r="AE331" s="127"/>
      <c r="AF331" s="113"/>
      <c r="AG331" s="114" t="str">
        <f t="array" ref="AG331">XLOOKUP(F331,'CLV2'!A:A,'CLV2'!E:E)</f>
        <v>2.DAIRY</v>
      </c>
      <c r="AH331" s="115" t="str">
        <f t="array" ref="AH331">XLOOKUP(F331,'CLV2'!A:A,'CLV2'!F:F)</f>
        <v>3.FRESH MILK</v>
      </c>
      <c r="AI331" s="115" t="str">
        <f t="shared" si="8"/>
        <v>Pack</v>
      </c>
      <c r="AJ331" s="116">
        <f t="shared" si="9"/>
        <v>1</v>
      </c>
      <c r="AK331" s="117" t="str">
        <f t="array" ref="AK331">XLOOKUP(F331,'GIÁ'!A:A,'GIÁ'!D:D)</f>
        <v>18900.00</v>
      </c>
      <c r="AL331" s="118">
        <f t="shared" si="10"/>
        <v>37800</v>
      </c>
      <c r="AM331" s="118">
        <f t="shared" si="11"/>
        <v>0</v>
      </c>
      <c r="AN331" s="119">
        <f t="shared" si="12"/>
        <v>37800</v>
      </c>
      <c r="AO331" s="118">
        <f t="shared" si="13"/>
        <v>0</v>
      </c>
      <c r="AP331" s="121">
        <f t="shared" si="14"/>
        <v>0</v>
      </c>
      <c r="AQ331" s="122"/>
      <c r="AR331" s="119"/>
    </row>
    <row r="332" ht="22.5" customHeight="1">
      <c r="A332" s="89">
        <v>46231.0</v>
      </c>
      <c r="B332" s="90">
        <v>0.41180555555555554</v>
      </c>
      <c r="C332" s="91" t="s">
        <v>892</v>
      </c>
      <c r="D332" s="92" t="str">
        <f t="array" ref="D332">XLOOKUP(C332,'DS ST'!A:A,'DS ST'!B:B)</f>
        <v>A191</v>
      </c>
      <c r="E332" s="94" t="str">
        <f t="array" ref="E332">XLOOKUP($F332,'GIÁ'!$A:$A,'GIÁ'!$E:$E)</f>
        <v>MÁT</v>
      </c>
      <c r="F332" s="94">
        <v>8.935007101059E12</v>
      </c>
      <c r="G332" s="95" t="s">
        <v>1777</v>
      </c>
      <c r="H332" s="95" t="s">
        <v>57</v>
      </c>
      <c r="I332" s="96">
        <v>1.0</v>
      </c>
      <c r="J332" s="96">
        <v>0.0</v>
      </c>
      <c r="K332" s="98">
        <f t="shared" si="4"/>
        <v>1</v>
      </c>
      <c r="L332" s="99" t="s">
        <v>3906</v>
      </c>
      <c r="M332" s="100" t="s">
        <v>3914</v>
      </c>
      <c r="N332" s="101" t="s">
        <v>3915</v>
      </c>
      <c r="O332" s="128"/>
      <c r="P332" s="145">
        <v>1.0</v>
      </c>
      <c r="Q332" s="103">
        <f t="shared" si="5"/>
        <v>0</v>
      </c>
      <c r="R332" s="104" t="s">
        <v>3916</v>
      </c>
      <c r="S332" s="105"/>
      <c r="T332" s="106"/>
      <c r="U332" s="107"/>
      <c r="V332" s="108" t="s">
        <v>756</v>
      </c>
      <c r="W332" s="109" t="s">
        <v>1908</v>
      </c>
      <c r="X332" s="110" t="str">
        <f t="shared" si="6"/>
        <v/>
      </c>
      <c r="Y332" s="110" t="str">
        <f t="shared" si="7"/>
        <v>Siêu thị</v>
      </c>
      <c r="Z332" s="109"/>
      <c r="AA332" s="109" t="s">
        <v>802</v>
      </c>
      <c r="AB332" s="143" t="s">
        <v>3910</v>
      </c>
      <c r="AC332" s="108"/>
      <c r="AD332" s="113"/>
      <c r="AE332" s="127"/>
      <c r="AF332" s="113"/>
      <c r="AG332" s="114" t="str">
        <f t="array" ref="AG332">XLOOKUP(F332,'CLV2'!A:A,'CLV2'!E:E)</f>
        <v>2.DAIRY</v>
      </c>
      <c r="AH332" s="115" t="str">
        <f t="array" ref="AH332">XLOOKUP(F332,'CLV2'!A:A,'CLV2'!F:F)</f>
        <v>3.FRESH MILK</v>
      </c>
      <c r="AI332" s="115" t="str">
        <f t="shared" si="8"/>
        <v>Pack</v>
      </c>
      <c r="AJ332" s="116">
        <f t="shared" si="9"/>
        <v>1</v>
      </c>
      <c r="AK332" s="117" t="str">
        <f t="array" ref="AK332">XLOOKUP(F332,'GIÁ'!A:A,'GIÁ'!D:D)</f>
        <v>28687.46</v>
      </c>
      <c r="AL332" s="118">
        <f t="shared" si="10"/>
        <v>28687.46</v>
      </c>
      <c r="AM332" s="118">
        <f t="shared" si="11"/>
        <v>0</v>
      </c>
      <c r="AN332" s="119">
        <f t="shared" si="12"/>
        <v>28687.46</v>
      </c>
      <c r="AO332" s="118">
        <f t="shared" si="13"/>
        <v>0</v>
      </c>
      <c r="AP332" s="121">
        <f t="shared" si="14"/>
        <v>0</v>
      </c>
      <c r="AQ332" s="122"/>
      <c r="AR332" s="119"/>
    </row>
    <row r="333" ht="22.5" customHeight="1">
      <c r="A333" s="89">
        <v>46231.0</v>
      </c>
      <c r="B333" s="90">
        <v>0.41180555555555554</v>
      </c>
      <c r="C333" s="91" t="s">
        <v>892</v>
      </c>
      <c r="D333" s="92" t="str">
        <f t="array" ref="D333">XLOOKUP(C333,'DS ST'!A:A,'DS ST'!B:B)</f>
        <v>A191</v>
      </c>
      <c r="E333" s="94" t="str">
        <f t="array" ref="E333">XLOOKUP($F333,'GIÁ'!$A:$A,'GIÁ'!$E:$E)</f>
        <v>MÁT</v>
      </c>
      <c r="F333" s="94">
        <v>8.935007117135E12</v>
      </c>
      <c r="G333" s="95" t="s">
        <v>1809</v>
      </c>
      <c r="H333" s="95" t="s">
        <v>1785</v>
      </c>
      <c r="I333" s="96">
        <v>1.0</v>
      </c>
      <c r="J333" s="96">
        <v>0.0</v>
      </c>
      <c r="K333" s="98">
        <f t="shared" si="4"/>
        <v>1</v>
      </c>
      <c r="L333" s="99" t="s">
        <v>3906</v>
      </c>
      <c r="M333" s="100" t="s">
        <v>3914</v>
      </c>
      <c r="N333" s="101" t="s">
        <v>3915</v>
      </c>
      <c r="O333" s="128"/>
      <c r="P333" s="145">
        <v>1.0</v>
      </c>
      <c r="Q333" s="103">
        <f t="shared" si="5"/>
        <v>0</v>
      </c>
      <c r="R333" s="104" t="s">
        <v>3916</v>
      </c>
      <c r="S333" s="105"/>
      <c r="T333" s="106"/>
      <c r="U333" s="107"/>
      <c r="V333" s="108" t="s">
        <v>756</v>
      </c>
      <c r="W333" s="109" t="s">
        <v>1908</v>
      </c>
      <c r="X333" s="110" t="str">
        <f t="shared" si="6"/>
        <v/>
      </c>
      <c r="Y333" s="110" t="str">
        <f t="shared" si="7"/>
        <v>Siêu thị</v>
      </c>
      <c r="Z333" s="109"/>
      <c r="AA333" s="109" t="s">
        <v>802</v>
      </c>
      <c r="AB333" s="143" t="s">
        <v>3910</v>
      </c>
      <c r="AC333" s="141"/>
      <c r="AD333" s="113"/>
      <c r="AE333" s="127"/>
      <c r="AF333" s="113"/>
      <c r="AG333" s="114" t="str">
        <f t="array" ref="AG333">XLOOKUP(F333,'CLV2'!A:A,'CLV2'!E:E)</f>
        <v>2.DAIRY</v>
      </c>
      <c r="AH333" s="115" t="str">
        <f t="array" ref="AH333">XLOOKUP(F333,'CLV2'!A:A,'CLV2'!F:F)</f>
        <v>3.FRESH MILK</v>
      </c>
      <c r="AI333" s="115" t="str">
        <f t="shared" si="8"/>
        <v>Pack</v>
      </c>
      <c r="AJ333" s="116">
        <f t="shared" si="9"/>
        <v>1</v>
      </c>
      <c r="AK333" s="117" t="str">
        <f t="array" ref="AK333">XLOOKUP(F333,'GIÁ'!A:A,'GIÁ'!D:D)</f>
        <v>18613.38</v>
      </c>
      <c r="AL333" s="118">
        <f t="shared" si="10"/>
        <v>18613.38</v>
      </c>
      <c r="AM333" s="118">
        <f t="shared" si="11"/>
        <v>0</v>
      </c>
      <c r="AN333" s="119">
        <f t="shared" si="12"/>
        <v>18613.38</v>
      </c>
      <c r="AO333" s="118">
        <f t="shared" si="13"/>
        <v>0</v>
      </c>
      <c r="AP333" s="121">
        <f t="shared" si="14"/>
        <v>0</v>
      </c>
      <c r="AQ333" s="122"/>
      <c r="AR333" s="119"/>
    </row>
    <row r="334" ht="22.5" customHeight="1">
      <c r="A334" s="89">
        <v>46231.0</v>
      </c>
      <c r="B334" s="90">
        <v>0.41180555555555554</v>
      </c>
      <c r="C334" s="91" t="s">
        <v>892</v>
      </c>
      <c r="D334" s="92" t="str">
        <f t="array" ref="D334">XLOOKUP(C334,'DS ST'!A:A,'DS ST'!B:B)</f>
        <v>A191</v>
      </c>
      <c r="E334" s="94" t="str">
        <f t="array" ref="E334">XLOOKUP($F334,'GIÁ'!$A:$A,'GIÁ'!$E:$E)</f>
        <v>MÁT</v>
      </c>
      <c r="F334" s="94">
        <v>8.938511301212E12</v>
      </c>
      <c r="G334" s="95" t="s">
        <v>2945</v>
      </c>
      <c r="H334" s="95" t="s">
        <v>1831</v>
      </c>
      <c r="I334" s="96">
        <v>1.0</v>
      </c>
      <c r="J334" s="96">
        <v>0.0</v>
      </c>
      <c r="K334" s="98">
        <f t="shared" si="4"/>
        <v>1</v>
      </c>
      <c r="L334" s="99" t="s">
        <v>3906</v>
      </c>
      <c r="M334" s="100" t="s">
        <v>3914</v>
      </c>
      <c r="N334" s="101" t="s">
        <v>3915</v>
      </c>
      <c r="O334" s="128"/>
      <c r="P334" s="145">
        <v>1.0</v>
      </c>
      <c r="Q334" s="103">
        <f t="shared" si="5"/>
        <v>0</v>
      </c>
      <c r="R334" s="104" t="s">
        <v>3916</v>
      </c>
      <c r="S334" s="105"/>
      <c r="T334" s="106"/>
      <c r="U334" s="107"/>
      <c r="V334" s="108" t="s">
        <v>756</v>
      </c>
      <c r="W334" s="109" t="s">
        <v>1908</v>
      </c>
      <c r="X334" s="110" t="str">
        <f t="shared" si="6"/>
        <v/>
      </c>
      <c r="Y334" s="110" t="str">
        <f t="shared" si="7"/>
        <v>Siêu thị</v>
      </c>
      <c r="Z334" s="109"/>
      <c r="AA334" s="109" t="s">
        <v>802</v>
      </c>
      <c r="AB334" s="143" t="s">
        <v>3910</v>
      </c>
      <c r="AC334" s="108"/>
      <c r="AD334" s="113"/>
      <c r="AE334" s="127"/>
      <c r="AF334" s="113"/>
      <c r="AG334" s="114" t="str">
        <f t="array" ref="AG334">XLOOKUP(F334,'CLV2'!A:A,'CLV2'!E:E)</f>
        <v>2.DELICA</v>
      </c>
      <c r="AH334" s="115" t="str">
        <f t="array" ref="AH334">XLOOKUP(F334,'CLV2'!A:A,'CLV2'!F:F)</f>
        <v>3.DESSERTS</v>
      </c>
      <c r="AI334" s="115" t="str">
        <f t="shared" si="8"/>
        <v>Pack</v>
      </c>
      <c r="AJ334" s="116">
        <f t="shared" si="9"/>
        <v>1</v>
      </c>
      <c r="AK334" s="117" t="str">
        <f t="array" ref="AK334">XLOOKUP(F334,'GIÁ'!A:A,'GIÁ'!D:D)</f>
        <v>12622.50</v>
      </c>
      <c r="AL334" s="118">
        <f t="shared" si="10"/>
        <v>12622.5</v>
      </c>
      <c r="AM334" s="118">
        <f t="shared" si="11"/>
        <v>0</v>
      </c>
      <c r="AN334" s="119">
        <f t="shared" si="12"/>
        <v>12622.5</v>
      </c>
      <c r="AO334" s="118">
        <f t="shared" si="13"/>
        <v>0</v>
      </c>
      <c r="AP334" s="121">
        <f t="shared" si="14"/>
        <v>0</v>
      </c>
      <c r="AQ334" s="122"/>
      <c r="AR334" s="119"/>
    </row>
    <row r="335" ht="22.5" customHeight="1">
      <c r="A335" s="89">
        <v>46231.0</v>
      </c>
      <c r="B335" s="90">
        <v>0.44722222222222224</v>
      </c>
      <c r="C335" s="91" t="s">
        <v>774</v>
      </c>
      <c r="D335" s="92" t="str">
        <f t="array" ref="D335">XLOOKUP(C335,'DS ST'!A:A,'DS ST'!B:B)</f>
        <v>A174</v>
      </c>
      <c r="E335" s="94" t="str">
        <f t="array" ref="E335">XLOOKUP($F335,'GIÁ'!$A:$A,'GIÁ'!$E:$E)</f>
        <v>MÁT</v>
      </c>
      <c r="F335" s="94">
        <v>8.938562884375E12</v>
      </c>
      <c r="G335" s="95" t="s">
        <v>3225</v>
      </c>
      <c r="H335" s="95" t="s">
        <v>57</v>
      </c>
      <c r="I335" s="96">
        <v>1.0</v>
      </c>
      <c r="J335" s="96">
        <v>0.0</v>
      </c>
      <c r="K335" s="98">
        <f t="shared" si="4"/>
        <v>1</v>
      </c>
      <c r="L335" s="99" t="s">
        <v>3917</v>
      </c>
      <c r="M335" s="100" t="s">
        <v>3918</v>
      </c>
      <c r="N335" s="101" t="s">
        <v>3919</v>
      </c>
      <c r="O335" s="128"/>
      <c r="P335" s="145">
        <v>1.0</v>
      </c>
      <c r="Q335" s="103">
        <f t="shared" si="5"/>
        <v>0</v>
      </c>
      <c r="R335" s="104" t="s">
        <v>3920</v>
      </c>
      <c r="S335" s="105"/>
      <c r="T335" s="106"/>
      <c r="U335" s="107"/>
      <c r="V335" s="108" t="s">
        <v>756</v>
      </c>
      <c r="W335" s="109" t="s">
        <v>764</v>
      </c>
      <c r="X335" s="110" t="str">
        <f t="shared" si="6"/>
        <v/>
      </c>
      <c r="Y335" s="110" t="str">
        <f t="shared" si="7"/>
        <v>Siêu thị</v>
      </c>
      <c r="Z335" s="139" t="str">
        <f>IF(N(Q335)&lt;=0,"",IF(ISNUMBER(SEARCH("Thiếu kiện",V335)),"Kho đông mát",IF(AND(N(Q335)&gt;0,N(P335)&gt;0,OR(ISNUMBER(SEARCH("Hình KDB",U335)),ISNUMBER(SEARCH("Hình tele",U335)),ISNUMBER(SEARCH("sai code",U335)),ISNUMBER(SEARCH("ST nhận",U335)))),"Kho đông mát",IF(AND(W335="DC giao thiếu",OR(ISNUMBER(SEARCH("Hình KDB",U335)),ISNUMBER(SEARCH("Hình tele",U335)),ISNUMBER(SEARCH("sai code",U335)))),"Kho đông mát",IF(W335="DC giao thiếu","Chưa xác định",IF(AND(W335="DC pick sai",OR(ISNUMBER(SEARCH("Hình KDB",U335)),ISNUMBER(SEARCH("Hình tele",U335)),ISNUMBER(SEARCH("sai code",U335)),ISNUMBER(SEARCH("ST nhận",U335)))),"Kho đông mát",IF(W335="DC pick sai","Chưa xác định",IF(AND(W335="Hao hụt",N(O335)&gt;0,OR(ISNUMBER(SEARCH("Hình KDB",U335)),ISNUMBER(SEARCH("Hình tele",U335)),ISNUMBER(SEARCH("sai code",U335)),ISNUMBER(SEARCH("ST nhận",U335)))),"Kho đông mát",IF(W335="Hao hụt","Chưa xác định",IF(OR(W335="VT giao sai điểm",W335="Không đạt nhiệt độ",W335="TX giao thiếu kiện",W335="Hàng không đạt CL"),"Kho đông mát",IF(W335="Chưa xác định","Chưa xác định",IF(N(P335)&gt;0,"Chưa xác định",""))))))))))))</f>
        <v/>
      </c>
      <c r="AA335" s="109" t="s">
        <v>802</v>
      </c>
      <c r="AB335" s="143" t="s">
        <v>3921</v>
      </c>
      <c r="AC335" s="108"/>
      <c r="AD335" s="113"/>
      <c r="AE335" s="108"/>
      <c r="AF335" s="113"/>
      <c r="AG335" s="114" t="str">
        <f t="array" ref="AG335">XLOOKUP(F335,'CLV2'!A:A,'CLV2'!E:E)</f>
        <v>2.BAKERY</v>
      </c>
      <c r="AH335" s="115" t="str">
        <f t="array" ref="AH335">XLOOKUP(F335,'CLV2'!A:A,'CLV2'!F:F)</f>
        <v>3.CAKES</v>
      </c>
      <c r="AI335" s="115" t="str">
        <f t="shared" si="8"/>
        <v>Pack</v>
      </c>
      <c r="AJ335" s="116">
        <f t="shared" si="9"/>
        <v>1</v>
      </c>
      <c r="AK335" s="117" t="str">
        <f t="array" ref="AK335">XLOOKUP(F335,'GIÁ'!A:A,'GIÁ'!D:D)</f>
        <v>14116.48</v>
      </c>
      <c r="AL335" s="118">
        <f t="shared" si="10"/>
        <v>14116.48</v>
      </c>
      <c r="AM335" s="118">
        <f t="shared" si="11"/>
        <v>0</v>
      </c>
      <c r="AN335" s="119">
        <f t="shared" si="12"/>
        <v>14116.48</v>
      </c>
      <c r="AO335" s="118">
        <f t="shared" si="13"/>
        <v>0</v>
      </c>
      <c r="AP335" s="121">
        <f t="shared" si="14"/>
        <v>0</v>
      </c>
      <c r="AQ335" s="122"/>
      <c r="AR335" s="119"/>
    </row>
    <row r="336" ht="22.5" customHeight="1">
      <c r="A336" s="89">
        <v>46231.0</v>
      </c>
      <c r="B336" s="90">
        <v>0.44722222222222224</v>
      </c>
      <c r="C336" s="91" t="s">
        <v>774</v>
      </c>
      <c r="D336" s="92" t="str">
        <f t="array" ref="D336">XLOOKUP(C336,'DS ST'!A:A,'DS ST'!B:B)</f>
        <v>A174</v>
      </c>
      <c r="E336" s="94" t="str">
        <f t="array" ref="E336">XLOOKUP($F336,'GIÁ'!$A:$A,'GIÁ'!$E:$E)</f>
        <v>MÁT</v>
      </c>
      <c r="F336" s="94">
        <v>11757.0</v>
      </c>
      <c r="G336" s="95" t="s">
        <v>1051</v>
      </c>
      <c r="H336" s="95" t="s">
        <v>224</v>
      </c>
      <c r="I336" s="96">
        <v>2.0</v>
      </c>
      <c r="J336" s="96">
        <v>0.0</v>
      </c>
      <c r="K336" s="98">
        <f t="shared" si="4"/>
        <v>2</v>
      </c>
      <c r="L336" s="99" t="s">
        <v>3917</v>
      </c>
      <c r="M336" s="100" t="s">
        <v>3922</v>
      </c>
      <c r="N336" s="101" t="s">
        <v>3923</v>
      </c>
      <c r="O336" s="128"/>
      <c r="P336" s="145"/>
      <c r="Q336" s="103">
        <f t="shared" si="5"/>
        <v>2</v>
      </c>
      <c r="R336" s="104"/>
      <c r="S336" s="105" t="s">
        <v>14</v>
      </c>
      <c r="T336" s="106"/>
      <c r="U336" s="107"/>
      <c r="V336" s="108" t="s">
        <v>756</v>
      </c>
      <c r="W336" s="109" t="s">
        <v>1312</v>
      </c>
      <c r="X336" s="110" t="str">
        <f t="shared" si="6"/>
        <v/>
      </c>
      <c r="Y336" s="110" t="str">
        <f t="shared" si="7"/>
        <v/>
      </c>
      <c r="Z336" s="109" t="s">
        <v>797</v>
      </c>
      <c r="AA336" s="109" t="s">
        <v>802</v>
      </c>
      <c r="AB336" s="143" t="s">
        <v>3921</v>
      </c>
      <c r="AC336" s="141"/>
      <c r="AD336" s="113"/>
      <c r="AE336" s="127"/>
      <c r="AF336" s="113"/>
      <c r="AG336" s="114" t="str">
        <f t="array" ref="AG336">XLOOKUP(F336,'CLV2'!A:A,'CLV2'!E:E)</f>
        <v>2.VEGETABLES</v>
      </c>
      <c r="AH336" s="115" t="str">
        <f t="array" ref="AH336">XLOOKUP(F336,'CLV2'!A:A,'CLV2'!F:F)</f>
        <v>3.MUSHROOM</v>
      </c>
      <c r="AI336" s="115" t="str">
        <f t="shared" si="8"/>
        <v>Pack</v>
      </c>
      <c r="AJ336" s="116">
        <f t="shared" si="9"/>
        <v>1</v>
      </c>
      <c r="AK336" s="117" t="str">
        <f t="array" ref="AK336">XLOOKUP(F336,'GIÁ'!A:A,'GIÁ'!D:D)</f>
        <v>36976.38</v>
      </c>
      <c r="AL336" s="118">
        <f t="shared" si="10"/>
        <v>73952.76</v>
      </c>
      <c r="AM336" s="118">
        <f t="shared" si="11"/>
        <v>0</v>
      </c>
      <c r="AN336" s="119">
        <f t="shared" si="12"/>
        <v>0</v>
      </c>
      <c r="AO336" s="118">
        <f t="shared" si="13"/>
        <v>73952.76</v>
      </c>
      <c r="AP336" s="121">
        <f t="shared" si="14"/>
        <v>0</v>
      </c>
      <c r="AQ336" s="122"/>
      <c r="AR336" s="119"/>
    </row>
    <row r="337" ht="22.5" customHeight="1">
      <c r="A337" s="89">
        <v>46231.0</v>
      </c>
      <c r="B337" s="90">
        <v>0.44722222222222224</v>
      </c>
      <c r="C337" s="91" t="s">
        <v>774</v>
      </c>
      <c r="D337" s="92" t="str">
        <f t="array" ref="D337">XLOOKUP(C337,'DS ST'!A:A,'DS ST'!B:B)</f>
        <v>A174</v>
      </c>
      <c r="E337" s="94" t="str">
        <f t="array" ref="E337">XLOOKUP($F337,'GIÁ'!$A:$A,'GIÁ'!$E:$E)</f>
        <v>MÁT</v>
      </c>
      <c r="F337" s="94">
        <v>8.935007117135E12</v>
      </c>
      <c r="G337" s="95" t="s">
        <v>1809</v>
      </c>
      <c r="H337" s="95" t="s">
        <v>1785</v>
      </c>
      <c r="I337" s="96">
        <v>1.0</v>
      </c>
      <c r="J337" s="96">
        <v>0.0</v>
      </c>
      <c r="K337" s="98">
        <f t="shared" si="4"/>
        <v>1</v>
      </c>
      <c r="L337" s="99" t="s">
        <v>3917</v>
      </c>
      <c r="M337" s="100" t="s">
        <v>3922</v>
      </c>
      <c r="N337" s="101" t="s">
        <v>3923</v>
      </c>
      <c r="O337" s="128"/>
      <c r="P337" s="145">
        <v>1.0</v>
      </c>
      <c r="Q337" s="103">
        <f t="shared" si="5"/>
        <v>0</v>
      </c>
      <c r="R337" s="104" t="s">
        <v>3924</v>
      </c>
      <c r="S337" s="105"/>
      <c r="T337" s="106"/>
      <c r="U337" s="107"/>
      <c r="V337" s="108" t="s">
        <v>756</v>
      </c>
      <c r="W337" s="109" t="s">
        <v>764</v>
      </c>
      <c r="X337" s="110" t="str">
        <f t="shared" si="6"/>
        <v/>
      </c>
      <c r="Y337" s="110" t="str">
        <f t="shared" si="7"/>
        <v>Siêu thị</v>
      </c>
      <c r="Z337" s="139" t="str">
        <f t="shared" ref="Z337:Z339" si="37">IF(N(Q337)&lt;=0,"",IF(ISNUMBER(SEARCH("Thiếu kiện",V337)),"Kho đông mát",IF(AND(N(Q337)&gt;0,N(P337)&gt;0,OR(ISNUMBER(SEARCH("Hình KDB",U337)),ISNUMBER(SEARCH("Hình tele",U337)),ISNUMBER(SEARCH("sai code",U337)),ISNUMBER(SEARCH("ST nhận",U337)))),"Kho đông mát",IF(AND(W337="DC giao thiếu",OR(ISNUMBER(SEARCH("Hình KDB",U337)),ISNUMBER(SEARCH("Hình tele",U337)),ISNUMBER(SEARCH("sai code",U337)))),"Kho đông mát",IF(W337="DC giao thiếu","Chưa xác định",IF(AND(W337="DC pick sai",OR(ISNUMBER(SEARCH("Hình KDB",U337)),ISNUMBER(SEARCH("Hình tele",U337)),ISNUMBER(SEARCH("sai code",U337)),ISNUMBER(SEARCH("ST nhận",U337)))),"Kho đông mát",IF(W337="DC pick sai","Chưa xác định",IF(AND(W337="Hao hụt",N(O337)&gt;0,OR(ISNUMBER(SEARCH("Hình KDB",U337)),ISNUMBER(SEARCH("Hình tele",U337)),ISNUMBER(SEARCH("sai code",U337)),ISNUMBER(SEARCH("ST nhận",U337)))),"Kho đông mát",IF(W337="Hao hụt","Chưa xác định",IF(OR(W337="VT giao sai điểm",W337="Không đạt nhiệt độ",W337="TX giao thiếu kiện",W337="Hàng không đạt CL"),"Kho đông mát",IF(W337="Chưa xác định","Chưa xác định",IF(N(P337)&gt;0,"Chưa xác định",""))))))))))))</f>
        <v/>
      </c>
      <c r="AA337" s="109" t="s">
        <v>802</v>
      </c>
      <c r="AB337" s="143" t="s">
        <v>3921</v>
      </c>
      <c r="AC337" s="141"/>
      <c r="AD337" s="113"/>
      <c r="AE337" s="127"/>
      <c r="AF337" s="113"/>
      <c r="AG337" s="114" t="str">
        <f t="array" ref="AG337">XLOOKUP(F337,'CLV2'!A:A,'CLV2'!E:E)</f>
        <v>2.DAIRY</v>
      </c>
      <c r="AH337" s="115" t="str">
        <f t="array" ref="AH337">XLOOKUP(F337,'CLV2'!A:A,'CLV2'!F:F)</f>
        <v>3.FRESH MILK</v>
      </c>
      <c r="AI337" s="115" t="str">
        <f t="shared" si="8"/>
        <v>Pack</v>
      </c>
      <c r="AJ337" s="116">
        <f t="shared" si="9"/>
        <v>1</v>
      </c>
      <c r="AK337" s="117" t="str">
        <f t="array" ref="AK337">XLOOKUP(F337,'GIÁ'!A:A,'GIÁ'!D:D)</f>
        <v>18613.38</v>
      </c>
      <c r="AL337" s="118">
        <f t="shared" si="10"/>
        <v>18613.38</v>
      </c>
      <c r="AM337" s="118">
        <f t="shared" si="11"/>
        <v>0</v>
      </c>
      <c r="AN337" s="119">
        <f t="shared" si="12"/>
        <v>18613.38</v>
      </c>
      <c r="AO337" s="118">
        <f t="shared" si="13"/>
        <v>0</v>
      </c>
      <c r="AP337" s="121">
        <f t="shared" si="14"/>
        <v>0</v>
      </c>
      <c r="AQ337" s="122"/>
      <c r="AR337" s="119"/>
    </row>
    <row r="338" ht="22.5" customHeight="1">
      <c r="A338" s="89">
        <v>46231.0</v>
      </c>
      <c r="B338" s="90">
        <v>0.44722222222222224</v>
      </c>
      <c r="C338" s="91" t="s">
        <v>774</v>
      </c>
      <c r="D338" s="92" t="str">
        <f t="array" ref="D338">XLOOKUP(C338,'DS ST'!A:A,'DS ST'!B:B)</f>
        <v>A174</v>
      </c>
      <c r="E338" s="94" t="str">
        <f t="array" ref="E338">XLOOKUP($F338,'GIÁ'!$A:$A,'GIÁ'!$E:$E)</f>
        <v>MÁT</v>
      </c>
      <c r="F338" s="94">
        <v>8.935007101059E12</v>
      </c>
      <c r="G338" s="95" t="s">
        <v>1777</v>
      </c>
      <c r="H338" s="95" t="s">
        <v>57</v>
      </c>
      <c r="I338" s="96">
        <v>1.0</v>
      </c>
      <c r="J338" s="96">
        <v>0.0</v>
      </c>
      <c r="K338" s="98">
        <f t="shared" si="4"/>
        <v>1</v>
      </c>
      <c r="L338" s="99" t="s">
        <v>3917</v>
      </c>
      <c r="M338" s="100" t="s">
        <v>3922</v>
      </c>
      <c r="N338" s="101" t="s">
        <v>3923</v>
      </c>
      <c r="O338" s="128"/>
      <c r="P338" s="145">
        <v>1.0</v>
      </c>
      <c r="Q338" s="103">
        <f t="shared" si="5"/>
        <v>0</v>
      </c>
      <c r="R338" s="104" t="s">
        <v>3924</v>
      </c>
      <c r="S338" s="105"/>
      <c r="T338" s="106"/>
      <c r="U338" s="107"/>
      <c r="V338" s="108" t="s">
        <v>756</v>
      </c>
      <c r="W338" s="109" t="s">
        <v>764</v>
      </c>
      <c r="X338" s="110" t="str">
        <f t="shared" si="6"/>
        <v/>
      </c>
      <c r="Y338" s="110" t="str">
        <f t="shared" si="7"/>
        <v>Siêu thị</v>
      </c>
      <c r="Z338" s="139" t="str">
        <f t="shared" si="37"/>
        <v/>
      </c>
      <c r="AA338" s="109" t="s">
        <v>802</v>
      </c>
      <c r="AB338" s="143" t="s">
        <v>3921</v>
      </c>
      <c r="AC338" s="141"/>
      <c r="AD338" s="113"/>
      <c r="AE338" s="127"/>
      <c r="AF338" s="113"/>
      <c r="AG338" s="114" t="str">
        <f t="array" ref="AG338">XLOOKUP(F338,'CLV2'!A:A,'CLV2'!E:E)</f>
        <v>2.DAIRY</v>
      </c>
      <c r="AH338" s="115" t="str">
        <f t="array" ref="AH338">XLOOKUP(F338,'CLV2'!A:A,'CLV2'!F:F)</f>
        <v>3.FRESH MILK</v>
      </c>
      <c r="AI338" s="115" t="str">
        <f t="shared" si="8"/>
        <v>Pack</v>
      </c>
      <c r="AJ338" s="116">
        <f t="shared" si="9"/>
        <v>1</v>
      </c>
      <c r="AK338" s="117" t="str">
        <f t="array" ref="AK338">XLOOKUP(F338,'GIÁ'!A:A,'GIÁ'!D:D)</f>
        <v>28687.46</v>
      </c>
      <c r="AL338" s="118">
        <f t="shared" si="10"/>
        <v>28687.46</v>
      </c>
      <c r="AM338" s="118">
        <f t="shared" si="11"/>
        <v>0</v>
      </c>
      <c r="AN338" s="119">
        <f t="shared" si="12"/>
        <v>28687.46</v>
      </c>
      <c r="AO338" s="118">
        <f t="shared" si="13"/>
        <v>0</v>
      </c>
      <c r="AP338" s="121">
        <f t="shared" si="14"/>
        <v>0</v>
      </c>
      <c r="AQ338" s="122"/>
      <c r="AR338" s="119"/>
    </row>
    <row r="339" ht="22.5" customHeight="1">
      <c r="A339" s="89">
        <v>46231.0</v>
      </c>
      <c r="B339" s="90">
        <v>0.44722222222222224</v>
      </c>
      <c r="C339" s="91" t="s">
        <v>774</v>
      </c>
      <c r="D339" s="92" t="str">
        <f t="array" ref="D339">XLOOKUP(C339,'DS ST'!A:A,'DS ST'!B:B)</f>
        <v>A174</v>
      </c>
      <c r="E339" s="94" t="str">
        <f t="array" ref="E339">XLOOKUP($F339,'GIÁ'!$A:$A,'GIÁ'!$E:$E)</f>
        <v>MÁT</v>
      </c>
      <c r="F339" s="94">
        <v>8.850329101863E12</v>
      </c>
      <c r="G339" s="95" t="s">
        <v>1434</v>
      </c>
      <c r="H339" s="95" t="s">
        <v>57</v>
      </c>
      <c r="I339" s="96">
        <v>2.0</v>
      </c>
      <c r="J339" s="96">
        <v>0.0</v>
      </c>
      <c r="K339" s="98">
        <f t="shared" si="4"/>
        <v>2</v>
      </c>
      <c r="L339" s="99" t="s">
        <v>3917</v>
      </c>
      <c r="M339" s="100" t="s">
        <v>3922</v>
      </c>
      <c r="N339" s="101" t="s">
        <v>3923</v>
      </c>
      <c r="O339" s="128"/>
      <c r="P339" s="145">
        <v>2.0</v>
      </c>
      <c r="Q339" s="103">
        <f t="shared" si="5"/>
        <v>0</v>
      </c>
      <c r="R339" s="104" t="s">
        <v>3924</v>
      </c>
      <c r="S339" s="105"/>
      <c r="T339" s="106"/>
      <c r="U339" s="107"/>
      <c r="V339" s="108" t="s">
        <v>756</v>
      </c>
      <c r="W339" s="109" t="s">
        <v>764</v>
      </c>
      <c r="X339" s="110" t="str">
        <f t="shared" si="6"/>
        <v/>
      </c>
      <c r="Y339" s="110" t="str">
        <f t="shared" si="7"/>
        <v>Siêu thị</v>
      </c>
      <c r="Z339" s="139" t="str">
        <f t="shared" si="37"/>
        <v/>
      </c>
      <c r="AA339" s="109" t="s">
        <v>802</v>
      </c>
      <c r="AB339" s="143" t="s">
        <v>3921</v>
      </c>
      <c r="AC339" s="141"/>
      <c r="AD339" s="113"/>
      <c r="AE339" s="127"/>
      <c r="AF339" s="113"/>
      <c r="AG339" s="114" t="str">
        <f t="array" ref="AG339">XLOOKUP(F339,'CLV2'!A:A,'CLV2'!E:E)</f>
        <v>2.DAIRY</v>
      </c>
      <c r="AH339" s="115" t="str">
        <f t="array" ref="AH339">XLOOKUP(F339,'CLV2'!A:A,'CLV2'!F:F)</f>
        <v>3.FRESH MILK</v>
      </c>
      <c r="AI339" s="115" t="str">
        <f t="shared" si="8"/>
        <v>Pack</v>
      </c>
      <c r="AJ339" s="116">
        <f t="shared" si="9"/>
        <v>1</v>
      </c>
      <c r="AK339" s="117" t="str">
        <f t="array" ref="AK339">XLOOKUP(F339,'GIÁ'!A:A,'GIÁ'!D:D)</f>
        <v>18765.30</v>
      </c>
      <c r="AL339" s="118">
        <f t="shared" si="10"/>
        <v>37530.6</v>
      </c>
      <c r="AM339" s="118">
        <f t="shared" si="11"/>
        <v>0</v>
      </c>
      <c r="AN339" s="119">
        <f t="shared" si="12"/>
        <v>37530.6</v>
      </c>
      <c r="AO339" s="118">
        <f t="shared" si="13"/>
        <v>0</v>
      </c>
      <c r="AP339" s="121">
        <f t="shared" si="14"/>
        <v>0</v>
      </c>
      <c r="AQ339" s="122"/>
      <c r="AR339" s="119"/>
    </row>
    <row r="340" ht="22.5" customHeight="1">
      <c r="A340" s="89">
        <v>46231.0</v>
      </c>
      <c r="B340" s="90">
        <v>0.44722222222222224</v>
      </c>
      <c r="C340" s="91" t="s">
        <v>774</v>
      </c>
      <c r="D340" s="92" t="str">
        <f t="array" ref="D340">XLOOKUP(C340,'DS ST'!A:A,'DS ST'!B:B)</f>
        <v>A174</v>
      </c>
      <c r="E340" s="94" t="str">
        <f t="array" ref="E340">XLOOKUP($F340,'GIÁ'!$A:$A,'GIÁ'!$E:$E)</f>
        <v>MÁT</v>
      </c>
      <c r="F340" s="94">
        <v>11395.0</v>
      </c>
      <c r="G340" s="95" t="s">
        <v>754</v>
      </c>
      <c r="H340" s="95" t="s">
        <v>224</v>
      </c>
      <c r="I340" s="96">
        <v>1.0</v>
      </c>
      <c r="J340" s="96">
        <v>0.0</v>
      </c>
      <c r="K340" s="98">
        <f t="shared" si="4"/>
        <v>1</v>
      </c>
      <c r="L340" s="99" t="s">
        <v>3917</v>
      </c>
      <c r="M340" s="100" t="s">
        <v>3922</v>
      </c>
      <c r="N340" s="101" t="s">
        <v>3923</v>
      </c>
      <c r="O340" s="128"/>
      <c r="P340" s="145"/>
      <c r="Q340" s="103">
        <f t="shared" si="5"/>
        <v>1</v>
      </c>
      <c r="R340" s="104"/>
      <c r="S340" s="105"/>
      <c r="T340" s="106"/>
      <c r="U340" s="107"/>
      <c r="V340" s="108" t="s">
        <v>756</v>
      </c>
      <c r="W340" s="109" t="s">
        <v>1312</v>
      </c>
      <c r="X340" s="110" t="str">
        <f t="shared" si="6"/>
        <v/>
      </c>
      <c r="Y340" s="110" t="str">
        <f t="shared" si="7"/>
        <v/>
      </c>
      <c r="Z340" s="109" t="s">
        <v>797</v>
      </c>
      <c r="AA340" s="109" t="s">
        <v>802</v>
      </c>
      <c r="AB340" s="143" t="s">
        <v>3921</v>
      </c>
      <c r="AC340" s="141"/>
      <c r="AD340" s="113"/>
      <c r="AE340" s="127"/>
      <c r="AF340" s="113"/>
      <c r="AG340" s="114" t="str">
        <f t="array" ref="AG340">XLOOKUP(F340,'CLV2'!A:A,'CLV2'!E:E)</f>
        <v>2.VEGETABLES</v>
      </c>
      <c r="AH340" s="115" t="str">
        <f t="array" ref="AH340">XLOOKUP(F340,'CLV2'!A:A,'CLV2'!F:F)</f>
        <v>3.MUSHROOM</v>
      </c>
      <c r="AI340" s="115" t="str">
        <f t="shared" si="8"/>
        <v>Pack</v>
      </c>
      <c r="AJ340" s="116">
        <f t="shared" si="9"/>
        <v>1</v>
      </c>
      <c r="AK340" s="117" t="str">
        <f t="array" ref="AK340">XLOOKUP(F340,'GIÁ'!A:A,'GIÁ'!D:D)</f>
        <v>27967.65</v>
      </c>
      <c r="AL340" s="118">
        <f t="shared" si="10"/>
        <v>27967.65</v>
      </c>
      <c r="AM340" s="118">
        <f t="shared" si="11"/>
        <v>0</v>
      </c>
      <c r="AN340" s="119">
        <f t="shared" si="12"/>
        <v>0</v>
      </c>
      <c r="AO340" s="118">
        <f t="shared" si="13"/>
        <v>27967.65</v>
      </c>
      <c r="AP340" s="121">
        <f t="shared" si="14"/>
        <v>0</v>
      </c>
      <c r="AQ340" s="122"/>
      <c r="AR340" s="119"/>
    </row>
    <row r="341" ht="22.5" customHeight="1">
      <c r="A341" s="89">
        <v>46231.0</v>
      </c>
      <c r="B341" s="90">
        <v>0.44722222222222224</v>
      </c>
      <c r="C341" s="91" t="s">
        <v>774</v>
      </c>
      <c r="D341" s="92" t="str">
        <f t="array" ref="D341">XLOOKUP(C341,'DS ST'!A:A,'DS ST'!B:B)</f>
        <v>A174</v>
      </c>
      <c r="E341" s="94" t="str">
        <f t="array" ref="E341">XLOOKUP($F341,'GIÁ'!$A:$A,'GIÁ'!$E:$E)</f>
        <v>MÁT</v>
      </c>
      <c r="F341" s="94">
        <v>8.938511301731E12</v>
      </c>
      <c r="G341" s="95" t="s">
        <v>2957</v>
      </c>
      <c r="H341" s="95" t="s">
        <v>1831</v>
      </c>
      <c r="I341" s="96">
        <v>1.0</v>
      </c>
      <c r="J341" s="96">
        <v>0.0</v>
      </c>
      <c r="K341" s="98">
        <f t="shared" si="4"/>
        <v>1</v>
      </c>
      <c r="L341" s="99" t="s">
        <v>3917</v>
      </c>
      <c r="M341" s="100" t="s">
        <v>3922</v>
      </c>
      <c r="N341" s="101" t="s">
        <v>3923</v>
      </c>
      <c r="O341" s="128"/>
      <c r="P341" s="145">
        <v>1.0</v>
      </c>
      <c r="Q341" s="103">
        <f t="shared" si="5"/>
        <v>0</v>
      </c>
      <c r="R341" s="104" t="s">
        <v>3924</v>
      </c>
      <c r="S341" s="105"/>
      <c r="T341" s="106"/>
      <c r="U341" s="107"/>
      <c r="V341" s="108" t="s">
        <v>756</v>
      </c>
      <c r="W341" s="109" t="s">
        <v>764</v>
      </c>
      <c r="X341" s="110" t="str">
        <f t="shared" si="6"/>
        <v/>
      </c>
      <c r="Y341" s="110" t="str">
        <f t="shared" si="7"/>
        <v>Siêu thị</v>
      </c>
      <c r="Z341" s="139" t="str">
        <f>IF(N(Q341)&lt;=0,"",IF(ISNUMBER(SEARCH("Thiếu kiện",V341)),"Kho đông mát",IF(AND(N(Q341)&gt;0,N(P341)&gt;0,OR(ISNUMBER(SEARCH("Hình KDB",U341)),ISNUMBER(SEARCH("Hình tele",U341)),ISNUMBER(SEARCH("sai code",U341)),ISNUMBER(SEARCH("ST nhận",U341)))),"Kho đông mát",IF(AND(W341="DC giao thiếu",OR(ISNUMBER(SEARCH("Hình KDB",U341)),ISNUMBER(SEARCH("Hình tele",U341)),ISNUMBER(SEARCH("sai code",U341)))),"Kho đông mát",IF(W341="DC giao thiếu","Chưa xác định",IF(AND(W341="DC pick sai",OR(ISNUMBER(SEARCH("Hình KDB",U341)),ISNUMBER(SEARCH("Hình tele",U341)),ISNUMBER(SEARCH("sai code",U341)),ISNUMBER(SEARCH("ST nhận",U341)))),"Kho đông mát",IF(W341="DC pick sai","Chưa xác định",IF(AND(W341="Hao hụt",N(O341)&gt;0,OR(ISNUMBER(SEARCH("Hình KDB",U341)),ISNUMBER(SEARCH("Hình tele",U341)),ISNUMBER(SEARCH("sai code",U341)),ISNUMBER(SEARCH("ST nhận",U341)))),"Kho đông mát",IF(W341="Hao hụt","Chưa xác định",IF(OR(W341="VT giao sai điểm",W341="Không đạt nhiệt độ",W341="TX giao thiếu kiện",W341="Hàng không đạt CL"),"Kho đông mát",IF(W341="Chưa xác định","Chưa xác định",IF(N(P341)&gt;0,"Chưa xác định",""))))))))))))</f>
        <v/>
      </c>
      <c r="AA341" s="109" t="s">
        <v>802</v>
      </c>
      <c r="AB341" s="143" t="s">
        <v>3921</v>
      </c>
      <c r="AC341" s="141"/>
      <c r="AD341" s="113"/>
      <c r="AE341" s="127"/>
      <c r="AF341" s="113"/>
      <c r="AG341" s="114" t="str">
        <f t="array" ref="AG341">XLOOKUP(F341,'CLV2'!A:A,'CLV2'!E:E)</f>
        <v>2.DELICA</v>
      </c>
      <c r="AH341" s="115" t="str">
        <f t="array" ref="AH341">XLOOKUP(F341,'CLV2'!A:A,'CLV2'!F:F)</f>
        <v>3.DESSERTS</v>
      </c>
      <c r="AI341" s="115" t="str">
        <f t="shared" si="8"/>
        <v>Pack</v>
      </c>
      <c r="AJ341" s="116">
        <f t="shared" si="9"/>
        <v>1</v>
      </c>
      <c r="AK341" s="117" t="str">
        <f t="array" ref="AK341">XLOOKUP(F341,'GIÁ'!A:A,'GIÁ'!D:D)</f>
        <v>12537.09</v>
      </c>
      <c r="AL341" s="118">
        <f t="shared" si="10"/>
        <v>12537.09</v>
      </c>
      <c r="AM341" s="118">
        <f t="shared" si="11"/>
        <v>0</v>
      </c>
      <c r="AN341" s="119">
        <f t="shared" si="12"/>
        <v>12537.09</v>
      </c>
      <c r="AO341" s="118">
        <f t="shared" si="13"/>
        <v>0</v>
      </c>
      <c r="AP341" s="121">
        <f t="shared" si="14"/>
        <v>0</v>
      </c>
      <c r="AQ341" s="122"/>
      <c r="AR341" s="119"/>
    </row>
    <row r="342" ht="22.5" customHeight="1">
      <c r="A342" s="89">
        <v>46231.0</v>
      </c>
      <c r="B342" s="90">
        <v>0.44722222222222224</v>
      </c>
      <c r="C342" s="91" t="s">
        <v>774</v>
      </c>
      <c r="D342" s="129" t="str">
        <f t="array" ref="D342">XLOOKUP(C342,'DS ST'!A:A,'DS ST'!B:B)</f>
        <v>A174</v>
      </c>
      <c r="E342" s="94" t="str">
        <f t="array" ref="E342">XLOOKUP($F342,'GIÁ'!$A:$A,'GIÁ'!$E:$E)</f>
        <v>MÁT</v>
      </c>
      <c r="F342" s="94">
        <v>6.954463412006E12</v>
      </c>
      <c r="G342" s="95" t="s">
        <v>1370</v>
      </c>
      <c r="H342" s="95" t="s">
        <v>224</v>
      </c>
      <c r="I342" s="96">
        <v>4.0</v>
      </c>
      <c r="J342" s="96">
        <v>3.0</v>
      </c>
      <c r="K342" s="98">
        <f t="shared" si="4"/>
        <v>1</v>
      </c>
      <c r="L342" s="99" t="s">
        <v>3917</v>
      </c>
      <c r="M342" s="100" t="s">
        <v>3925</v>
      </c>
      <c r="N342" s="101" t="s">
        <v>3926</v>
      </c>
      <c r="O342" s="128"/>
      <c r="P342" s="145"/>
      <c r="Q342" s="103">
        <f t="shared" si="5"/>
        <v>1</v>
      </c>
      <c r="R342" s="104"/>
      <c r="S342" s="105" t="s">
        <v>14</v>
      </c>
      <c r="T342" s="106"/>
      <c r="U342" s="107"/>
      <c r="V342" s="108" t="s">
        <v>756</v>
      </c>
      <c r="W342" s="109" t="s">
        <v>1312</v>
      </c>
      <c r="X342" s="110" t="str">
        <f t="shared" si="6"/>
        <v/>
      </c>
      <c r="Y342" s="110" t="str">
        <f t="shared" si="7"/>
        <v/>
      </c>
      <c r="Z342" s="109" t="s">
        <v>797</v>
      </c>
      <c r="AA342" s="109" t="s">
        <v>802</v>
      </c>
      <c r="AB342" s="143" t="s">
        <v>3921</v>
      </c>
      <c r="AC342" s="141"/>
      <c r="AD342" s="113"/>
      <c r="AE342" s="127"/>
      <c r="AF342" s="113"/>
      <c r="AG342" s="114" t="str">
        <f t="array" ref="AG342">XLOOKUP(F342,'CLV2'!A:A,'CLV2'!E:E)</f>
        <v>2.CHILLED FOODS</v>
      </c>
      <c r="AH342" s="115" t="str">
        <f t="array" ref="AH342">XLOOKUP(F342,'CLV2'!A:A,'CLV2'!F:F)</f>
        <v>3.OTHER CHILLED PRODUCTS</v>
      </c>
      <c r="AI342" s="115" t="str">
        <f t="shared" si="8"/>
        <v>Pack</v>
      </c>
      <c r="AJ342" s="116">
        <f t="shared" si="9"/>
        <v>0.25</v>
      </c>
      <c r="AK342" s="117" t="str">
        <f t="array" ref="AK342">XLOOKUP(F342,'GIÁ'!A:A,'GIÁ'!D:D)</f>
        <v>23645.96</v>
      </c>
      <c r="AL342" s="118">
        <f t="shared" si="10"/>
        <v>23645.96</v>
      </c>
      <c r="AM342" s="118">
        <f t="shared" si="11"/>
        <v>0</v>
      </c>
      <c r="AN342" s="119">
        <f t="shared" si="12"/>
        <v>0</v>
      </c>
      <c r="AO342" s="118">
        <f t="shared" si="13"/>
        <v>23645.96</v>
      </c>
      <c r="AP342" s="121">
        <f t="shared" si="14"/>
        <v>0</v>
      </c>
      <c r="AQ342" s="122"/>
      <c r="AR342" s="119"/>
    </row>
    <row r="343" ht="22.5" customHeight="1">
      <c r="A343" s="89">
        <v>46231.0</v>
      </c>
      <c r="B343" s="90">
        <v>0.4340277777777778</v>
      </c>
      <c r="C343" s="91" t="s">
        <v>498</v>
      </c>
      <c r="D343" s="129" t="str">
        <f t="array" ref="D343">XLOOKUP(C343,'DS ST'!A:A,'DS ST'!B:B)</f>
        <v>A136</v>
      </c>
      <c r="E343" s="94" t="str">
        <f t="array" ref="E343">XLOOKUP($F343,'GIÁ'!$A:$A,'GIÁ'!$E:$E)</f>
        <v>MÁT</v>
      </c>
      <c r="F343" s="94">
        <v>8.938503131742E12</v>
      </c>
      <c r="G343" s="95" t="s">
        <v>2855</v>
      </c>
      <c r="H343" s="95" t="s">
        <v>57</v>
      </c>
      <c r="I343" s="96">
        <v>4.0</v>
      </c>
      <c r="J343" s="96">
        <v>2.0</v>
      </c>
      <c r="K343" s="98">
        <f t="shared" si="4"/>
        <v>2</v>
      </c>
      <c r="L343" s="99" t="s">
        <v>3927</v>
      </c>
      <c r="M343" s="100" t="s">
        <v>3928</v>
      </c>
      <c r="N343" s="101" t="s">
        <v>3929</v>
      </c>
      <c r="O343" s="128"/>
      <c r="P343" s="100"/>
      <c r="Q343" s="103">
        <f t="shared" si="5"/>
        <v>2</v>
      </c>
      <c r="R343" s="104"/>
      <c r="S343" s="105" t="s">
        <v>14</v>
      </c>
      <c r="T343" s="106"/>
      <c r="U343" s="107" t="s">
        <v>3930</v>
      </c>
      <c r="V343" s="108" t="s">
        <v>756</v>
      </c>
      <c r="W343" s="109" t="s">
        <v>1312</v>
      </c>
      <c r="X343" s="110" t="str">
        <f t="shared" si="6"/>
        <v/>
      </c>
      <c r="Y343" s="110" t="str">
        <f t="shared" si="7"/>
        <v/>
      </c>
      <c r="Z343" s="139" t="str">
        <f t="shared" ref="Z343:Z344" si="38">IF(N(Q343)&lt;=0,"",IF(ISNUMBER(SEARCH("Thiếu kiện",V343)),"Kho đông mát",IF(AND(N(Q343)&gt;0,N(P343)&gt;0,OR(ISNUMBER(SEARCH("Hình KDB",U343)),ISNUMBER(SEARCH("Hình tele",U343)),ISNUMBER(SEARCH("sai code",U343)),ISNUMBER(SEARCH("ST nhận",U343)))),"Kho đông mát",IF(AND(W343="DC giao thiếu",OR(ISNUMBER(SEARCH("Hình KDB",U343)),ISNUMBER(SEARCH("Hình tele",U343)),ISNUMBER(SEARCH("sai code",U343)))),"Kho đông mát",IF(W343="DC giao thiếu","Chưa xác định",IF(AND(W343="DC pick sai",OR(ISNUMBER(SEARCH("Hình KDB",U343)),ISNUMBER(SEARCH("Hình tele",U343)),ISNUMBER(SEARCH("sai code",U343)),ISNUMBER(SEARCH("ST nhận",U343)))),"Kho đông mát",IF(W343="DC pick sai","Chưa xác định",IF(AND(W343="Hao hụt",N(O343)&gt;0,OR(ISNUMBER(SEARCH("Hình KDB",U343)),ISNUMBER(SEARCH("Hình tele",U343)),ISNUMBER(SEARCH("sai code",U343)),ISNUMBER(SEARCH("ST nhận",U343)))),"Kho đông mát",IF(W343="Hao hụt","Chưa xác định",IF(OR(W343="VT giao sai điểm",W343="Không đạt nhiệt độ",W343="TX giao thiếu kiện",W343="Hàng không đạt CL"),"Kho đông mát",IF(W343="Chưa xác định","Chưa xác định",IF(N(P343)&gt;0,"Chưa xác định",""))))))))))))</f>
        <v>Kho đông mát</v>
      </c>
      <c r="AA343" s="109" t="s">
        <v>802</v>
      </c>
      <c r="AB343" s="140"/>
      <c r="AC343" s="141"/>
      <c r="AD343" s="113"/>
      <c r="AE343" s="127"/>
      <c r="AF343" s="113"/>
      <c r="AG343" s="114" t="str">
        <f t="array" ref="AG343">XLOOKUP(F343,'CLV2'!A:A,'CLV2'!E:E)</f>
        <v>2.DAIRY</v>
      </c>
      <c r="AH343" s="115" t="str">
        <f t="array" ref="AH343">XLOOKUP(F343,'CLV2'!A:A,'CLV2'!F:F)</f>
        <v>3.FRESH MILK</v>
      </c>
      <c r="AI343" s="115" t="str">
        <f t="shared" si="8"/>
        <v>Pack</v>
      </c>
      <c r="AJ343" s="116">
        <f t="shared" si="9"/>
        <v>0.5</v>
      </c>
      <c r="AK343" s="117" t="str">
        <f t="array" ref="AK343">XLOOKUP(F343,'GIÁ'!A:A,'GIÁ'!D:D)</f>
        <v>18900.00</v>
      </c>
      <c r="AL343" s="118">
        <f t="shared" si="10"/>
        <v>37800</v>
      </c>
      <c r="AM343" s="118">
        <f t="shared" si="11"/>
        <v>0</v>
      </c>
      <c r="AN343" s="119">
        <f t="shared" si="12"/>
        <v>0</v>
      </c>
      <c r="AO343" s="118">
        <f t="shared" si="13"/>
        <v>37800</v>
      </c>
      <c r="AP343" s="121">
        <f t="shared" si="14"/>
        <v>0</v>
      </c>
      <c r="AQ343" s="122"/>
      <c r="AR343" s="119"/>
    </row>
    <row r="344" ht="22.5" customHeight="1">
      <c r="A344" s="89">
        <v>46231.0</v>
      </c>
      <c r="B344" s="90">
        <v>0.4215277777777778</v>
      </c>
      <c r="C344" s="91" t="s">
        <v>1292</v>
      </c>
      <c r="D344" s="129" t="str">
        <f t="array" ref="D344">XLOOKUP(C344,'DS ST'!A:A,'DS ST'!B:B)</f>
        <v>HTC</v>
      </c>
      <c r="E344" s="94" t="str">
        <f t="array" ref="E344">XLOOKUP($F344,'GIÁ'!$A:$A,'GIÁ'!$E:$E)</f>
        <v>MÁT</v>
      </c>
      <c r="F344" s="94">
        <v>8.938503131971E12</v>
      </c>
      <c r="G344" s="95" t="s">
        <v>2860</v>
      </c>
      <c r="H344" s="95" t="s">
        <v>57</v>
      </c>
      <c r="I344" s="96">
        <v>8.0</v>
      </c>
      <c r="J344" s="96">
        <v>7.0</v>
      </c>
      <c r="K344" s="98">
        <f t="shared" si="4"/>
        <v>1</v>
      </c>
      <c r="L344" s="99" t="s">
        <v>3931</v>
      </c>
      <c r="M344" s="100" t="s">
        <v>3932</v>
      </c>
      <c r="N344" s="101" t="s">
        <v>3933</v>
      </c>
      <c r="O344" s="128"/>
      <c r="P344" s="100"/>
      <c r="Q344" s="103">
        <f t="shared" si="5"/>
        <v>1</v>
      </c>
      <c r="R344" s="104"/>
      <c r="S344" s="105"/>
      <c r="T344" s="106"/>
      <c r="U344" s="107" t="s">
        <v>3934</v>
      </c>
      <c r="V344" s="108" t="s">
        <v>756</v>
      </c>
      <c r="W344" s="109" t="s">
        <v>1312</v>
      </c>
      <c r="X344" s="110" t="str">
        <f t="shared" si="6"/>
        <v/>
      </c>
      <c r="Y344" s="110" t="str">
        <f t="shared" si="7"/>
        <v/>
      </c>
      <c r="Z344" s="139" t="str">
        <f t="shared" si="38"/>
        <v>Kho đông mát</v>
      </c>
      <c r="AA344" s="109" t="s">
        <v>802</v>
      </c>
      <c r="AB344" s="140"/>
      <c r="AC344" s="141"/>
      <c r="AD344" s="113"/>
      <c r="AE344" s="127"/>
      <c r="AF344" s="113"/>
      <c r="AG344" s="114" t="str">
        <f t="array" ref="AG344">XLOOKUP(F344,'CLV2'!A:A,'CLV2'!E:E)</f>
        <v>2.DAIRY</v>
      </c>
      <c r="AH344" s="115" t="str">
        <f t="array" ref="AH344">XLOOKUP(F344,'CLV2'!A:A,'CLV2'!F:F)</f>
        <v>3.YOGURT</v>
      </c>
      <c r="AI344" s="115" t="str">
        <f t="shared" si="8"/>
        <v>Pack</v>
      </c>
      <c r="AJ344" s="116">
        <f t="shared" si="9"/>
        <v>0.125</v>
      </c>
      <c r="AK344" s="117" t="str">
        <f t="array" ref="AK344">XLOOKUP(F344,'GIÁ'!A:A,'GIÁ'!D:D)</f>
        <v>32415.41</v>
      </c>
      <c r="AL344" s="118">
        <f t="shared" si="10"/>
        <v>32415.41</v>
      </c>
      <c r="AM344" s="118">
        <f t="shared" si="11"/>
        <v>0</v>
      </c>
      <c r="AN344" s="119">
        <f t="shared" si="12"/>
        <v>0</v>
      </c>
      <c r="AO344" s="118">
        <f t="shared" si="13"/>
        <v>32415.41</v>
      </c>
      <c r="AP344" s="121">
        <f t="shared" si="14"/>
        <v>0</v>
      </c>
      <c r="AQ344" s="122"/>
      <c r="AR344" s="119"/>
    </row>
    <row r="345" ht="22.5" customHeight="1">
      <c r="A345" s="89">
        <v>46231.0</v>
      </c>
      <c r="B345" s="90">
        <v>0.4284722222222222</v>
      </c>
      <c r="C345" s="91" t="s">
        <v>391</v>
      </c>
      <c r="D345" s="92" t="str">
        <f t="array" ref="D345">XLOOKUP(C345,'DS ST'!A:A,'DS ST'!B:B)</f>
        <v>A126</v>
      </c>
      <c r="E345" s="94" t="str">
        <f t="array" ref="E345">XLOOKUP($F345,'GIÁ'!$A:$A,'GIÁ'!$E:$E)</f>
        <v>MÁT</v>
      </c>
      <c r="F345" s="94">
        <v>10368.0</v>
      </c>
      <c r="G345" s="95" t="s">
        <v>83</v>
      </c>
      <c r="H345" s="95" t="s">
        <v>57</v>
      </c>
      <c r="I345" s="96">
        <v>1.0</v>
      </c>
      <c r="J345" s="96">
        <v>0.0</v>
      </c>
      <c r="K345" s="98">
        <f t="shared" si="4"/>
        <v>1</v>
      </c>
      <c r="L345" s="99" t="s">
        <v>3935</v>
      </c>
      <c r="M345" s="100" t="s">
        <v>3936</v>
      </c>
      <c r="N345" s="101" t="s">
        <v>3937</v>
      </c>
      <c r="O345" s="128"/>
      <c r="P345" s="100"/>
      <c r="Q345" s="103">
        <f t="shared" si="5"/>
        <v>1</v>
      </c>
      <c r="R345" s="104"/>
      <c r="S345" s="105" t="s">
        <v>14</v>
      </c>
      <c r="T345" s="106"/>
      <c r="U345" s="107"/>
      <c r="V345" s="108" t="s">
        <v>756</v>
      </c>
      <c r="W345" s="109" t="s">
        <v>1312</v>
      </c>
      <c r="X345" s="110" t="str">
        <f t="shared" si="6"/>
        <v/>
      </c>
      <c r="Y345" s="110" t="str">
        <f t="shared" si="7"/>
        <v/>
      </c>
      <c r="Z345" s="109" t="s">
        <v>797</v>
      </c>
      <c r="AA345" s="109" t="s">
        <v>802</v>
      </c>
      <c r="AB345" s="143" t="s">
        <v>3938</v>
      </c>
      <c r="AC345" s="141"/>
      <c r="AD345" s="113"/>
      <c r="AE345" s="127"/>
      <c r="AF345" s="113"/>
      <c r="AG345" s="114" t="str">
        <f t="array" ref="AG345">XLOOKUP(F345,'CLV2'!A:A,'CLV2'!E:E)</f>
        <v>2.FRUITS</v>
      </c>
      <c r="AH345" s="115" t="str">
        <f t="array" ref="AH345">XLOOKUP(F345,'CLV2'!A:A,'CLV2'!F:F)</f>
        <v>3.IMPORT FRUITS</v>
      </c>
      <c r="AI345" s="115" t="str">
        <f t="shared" si="8"/>
        <v>Pack</v>
      </c>
      <c r="AJ345" s="116">
        <f t="shared" si="9"/>
        <v>1</v>
      </c>
      <c r="AK345" s="117" t="str">
        <f t="array" ref="AK345">XLOOKUP(F345,'GIÁ'!A:A,'GIÁ'!D:D)</f>
        <v>136388.79</v>
      </c>
      <c r="AL345" s="118">
        <f t="shared" si="10"/>
        <v>136388.79</v>
      </c>
      <c r="AM345" s="118">
        <f t="shared" si="11"/>
        <v>0</v>
      </c>
      <c r="AN345" s="119">
        <f t="shared" si="12"/>
        <v>0</v>
      </c>
      <c r="AO345" s="118">
        <f t="shared" si="13"/>
        <v>136388.79</v>
      </c>
      <c r="AP345" s="121">
        <f t="shared" si="14"/>
        <v>0</v>
      </c>
      <c r="AQ345" s="122"/>
      <c r="AR345" s="119"/>
    </row>
    <row r="346" ht="22.5" customHeight="1">
      <c r="A346" s="89">
        <v>46231.0</v>
      </c>
      <c r="B346" s="90">
        <v>0.45555555555555555</v>
      </c>
      <c r="C346" s="91" t="s">
        <v>1331</v>
      </c>
      <c r="D346" s="129" t="str">
        <f t="array" ref="D346">XLOOKUP(C346,'DS ST'!A:A,'DS ST'!B:B)</f>
        <v>KHI</v>
      </c>
      <c r="E346" s="94" t="str">
        <f t="array" ref="E346">XLOOKUP($F346,'GIÁ'!$A:$A,'GIÁ'!$E:$E)</f>
        <v>MÁT</v>
      </c>
      <c r="F346" s="94">
        <v>1101310.0</v>
      </c>
      <c r="G346" s="95" t="s">
        <v>430</v>
      </c>
      <c r="H346" s="95" t="s">
        <v>273</v>
      </c>
      <c r="I346" s="96">
        <v>8.6</v>
      </c>
      <c r="J346" s="96">
        <v>8.405</v>
      </c>
      <c r="K346" s="98">
        <f t="shared" si="4"/>
        <v>0.195</v>
      </c>
      <c r="L346" s="99" t="s">
        <v>3939</v>
      </c>
      <c r="M346" s="100" t="s">
        <v>3940</v>
      </c>
      <c r="N346" s="101" t="s">
        <v>3941</v>
      </c>
      <c r="O346" s="128">
        <v>0.19500000000000028</v>
      </c>
      <c r="P346" s="100"/>
      <c r="Q346" s="103">
        <f t="shared" si="5"/>
        <v>0</v>
      </c>
      <c r="R346" s="104"/>
      <c r="S346" s="105"/>
      <c r="T346" s="106"/>
      <c r="U346" s="107"/>
      <c r="V346" s="108" t="s">
        <v>756</v>
      </c>
      <c r="W346" s="109" t="s">
        <v>505</v>
      </c>
      <c r="X346" s="110" t="str">
        <f t="shared" si="6"/>
        <v>Hao hụt</v>
      </c>
      <c r="Y346" s="110" t="str">
        <f t="shared" si="7"/>
        <v/>
      </c>
      <c r="Z346" s="139" t="str">
        <f t="shared" ref="Z346:Z347" si="39">IF(N(Q346)&lt;=0,"",IF(ISNUMBER(SEARCH("Thiếu kiện",V346)),"Kho đông mát",IF(AND(N(Q346)&gt;0,N(P346)&gt;0,OR(ISNUMBER(SEARCH("Hình KDB",U346)),ISNUMBER(SEARCH("Hình tele",U346)),ISNUMBER(SEARCH("sai code",U346)),ISNUMBER(SEARCH("ST nhận",U346)))),"Kho đông mát",IF(AND(W346="DC giao thiếu",OR(ISNUMBER(SEARCH("Hình KDB",U346)),ISNUMBER(SEARCH("Hình tele",U346)),ISNUMBER(SEARCH("sai code",U346)))),"Kho đông mát",IF(W346="DC giao thiếu","Chưa xác định",IF(AND(W346="DC pick sai",OR(ISNUMBER(SEARCH("Hình KDB",U346)),ISNUMBER(SEARCH("Hình tele",U346)),ISNUMBER(SEARCH("sai code",U346)),ISNUMBER(SEARCH("ST nhận",U346)))),"Kho đông mát",IF(W346="DC pick sai","Chưa xác định",IF(AND(W346="Hao hụt",N(O346)&gt;0,OR(ISNUMBER(SEARCH("Hình KDB",U346)),ISNUMBER(SEARCH("Hình tele",U346)),ISNUMBER(SEARCH("sai code",U346)),ISNUMBER(SEARCH("ST nhận",U346)))),"Kho đông mát",IF(W346="Hao hụt","Chưa xác định",IF(OR(W346="VT giao sai điểm",W346="Không đạt nhiệt độ",W346="TX giao thiếu kiện",W346="Hàng không đạt CL"),"Kho đông mát",IF(W346="Chưa xác định","Chưa xác định",IF(N(P346)&gt;0,"Chưa xác định",""))))))))))))</f>
        <v/>
      </c>
      <c r="AA346" s="109" t="s">
        <v>802</v>
      </c>
      <c r="AB346" s="140"/>
      <c r="AC346" s="141"/>
      <c r="AD346" s="113"/>
      <c r="AE346" s="127"/>
      <c r="AF346" s="113"/>
      <c r="AG346" s="114" t="str">
        <f t="array" ref="AG346">XLOOKUP(F346,'CLV2'!A:A,'CLV2'!E:E)</f>
        <v>2.FRUITS</v>
      </c>
      <c r="AH346" s="115" t="str">
        <f t="array" ref="AH346">XLOOKUP(F346,'CLV2'!A:A,'CLV2'!F:F)</f>
        <v>3.IMPORT FRUITS</v>
      </c>
      <c r="AI346" s="115" t="str">
        <f t="shared" si="8"/>
        <v>KG</v>
      </c>
      <c r="AJ346" s="116">
        <f t="shared" si="9"/>
        <v>0.0226744186</v>
      </c>
      <c r="AK346" s="117" t="str">
        <f t="array" ref="AK346">XLOOKUP(F346,'GIÁ'!A:A,'GIÁ'!D:D)</f>
        <v>241014.36</v>
      </c>
      <c r="AL346" s="118">
        <f t="shared" si="10"/>
        <v>46997.8002</v>
      </c>
      <c r="AM346" s="118">
        <f t="shared" si="11"/>
        <v>46997.8002</v>
      </c>
      <c r="AN346" s="119">
        <f t="shared" si="12"/>
        <v>0</v>
      </c>
      <c r="AO346" s="118">
        <f t="shared" si="13"/>
        <v>0</v>
      </c>
      <c r="AP346" s="121">
        <f t="shared" si="14"/>
        <v>0</v>
      </c>
      <c r="AQ346" s="122"/>
      <c r="AR346" s="119"/>
    </row>
    <row r="347" ht="22.5" customHeight="1">
      <c r="A347" s="89">
        <v>46231.0</v>
      </c>
      <c r="B347" s="90">
        <v>0.45555555555555555</v>
      </c>
      <c r="C347" s="91" t="s">
        <v>1331</v>
      </c>
      <c r="D347" s="129" t="str">
        <f t="array" ref="D347">XLOOKUP(C347,'DS ST'!A:A,'DS ST'!B:B)</f>
        <v>KHI</v>
      </c>
      <c r="E347" s="94" t="str">
        <f t="array" ref="E347">XLOOKUP($F347,'GIÁ'!$A:$A,'GIÁ'!$E:$E)</f>
        <v>MÁT</v>
      </c>
      <c r="F347" s="94">
        <v>3.184030003617E12</v>
      </c>
      <c r="G347" s="95" t="s">
        <v>1134</v>
      </c>
      <c r="H347" s="95" t="s">
        <v>224</v>
      </c>
      <c r="I347" s="96">
        <v>4.0</v>
      </c>
      <c r="J347" s="96">
        <v>0.0</v>
      </c>
      <c r="K347" s="98">
        <f t="shared" si="4"/>
        <v>4</v>
      </c>
      <c r="L347" s="99" t="s">
        <v>3939</v>
      </c>
      <c r="M347" s="100" t="s">
        <v>3942</v>
      </c>
      <c r="N347" s="101" t="s">
        <v>3943</v>
      </c>
      <c r="O347" s="128"/>
      <c r="P347" s="100"/>
      <c r="Q347" s="103">
        <f t="shared" si="5"/>
        <v>4</v>
      </c>
      <c r="R347" s="104"/>
      <c r="S347" s="105"/>
      <c r="T347" s="106"/>
      <c r="U347" s="107" t="s">
        <v>3944</v>
      </c>
      <c r="V347" s="108" t="s">
        <v>756</v>
      </c>
      <c r="W347" s="109" t="s">
        <v>1312</v>
      </c>
      <c r="X347" s="110" t="str">
        <f t="shared" si="6"/>
        <v/>
      </c>
      <c r="Y347" s="110" t="str">
        <f t="shared" si="7"/>
        <v/>
      </c>
      <c r="Z347" s="139" t="str">
        <f t="shared" si="39"/>
        <v>Kho đông mát</v>
      </c>
      <c r="AA347" s="109" t="s">
        <v>802</v>
      </c>
      <c r="AB347" s="140"/>
      <c r="AC347" s="141"/>
      <c r="AD347" s="113"/>
      <c r="AE347" s="127"/>
      <c r="AF347" s="113"/>
      <c r="AG347" s="114" t="str">
        <f t="array" ref="AG347">XLOOKUP(F347,'CLV2'!A:A,'CLV2'!E:E)</f>
        <v>2.DAIRY</v>
      </c>
      <c r="AH347" s="115" t="str">
        <f t="array" ref="AH347">XLOOKUP(F347,'CLV2'!A:A,'CLV2'!F:F)</f>
        <v>3.BUTTER AND CHEESE</v>
      </c>
      <c r="AI347" s="115" t="str">
        <f t="shared" si="8"/>
        <v>Pack</v>
      </c>
      <c r="AJ347" s="116">
        <f t="shared" si="9"/>
        <v>1</v>
      </c>
      <c r="AK347" s="117" t="str">
        <f t="array" ref="AK347">XLOOKUP(F347,'GIÁ'!A:A,'GIÁ'!D:D)</f>
        <v>41960.14</v>
      </c>
      <c r="AL347" s="118">
        <f t="shared" si="10"/>
        <v>167840.56</v>
      </c>
      <c r="AM347" s="118">
        <f t="shared" si="11"/>
        <v>0</v>
      </c>
      <c r="AN347" s="119">
        <f t="shared" si="12"/>
        <v>0</v>
      </c>
      <c r="AO347" s="118">
        <f t="shared" si="13"/>
        <v>167840.56</v>
      </c>
      <c r="AP347" s="121">
        <f t="shared" si="14"/>
        <v>0</v>
      </c>
      <c r="AQ347" s="122"/>
      <c r="AR347" s="119"/>
    </row>
    <row r="348" ht="22.5" customHeight="1">
      <c r="A348" s="89">
        <v>46231.0</v>
      </c>
      <c r="B348" s="90">
        <v>0.5034722222222222</v>
      </c>
      <c r="C348" s="91" t="s">
        <v>1036</v>
      </c>
      <c r="D348" s="92" t="str">
        <f t="array" ref="D348">XLOOKUP(C348,'DS ST'!A:A,'DS ST'!B:B)</f>
        <v>A218</v>
      </c>
      <c r="E348" s="94" t="str">
        <f t="array" ref="E348">XLOOKUP($F348,'GIÁ'!$A:$A,'GIÁ'!$E:$E)</f>
        <v>MÁT</v>
      </c>
      <c r="F348" s="94">
        <v>8.938503131056E12</v>
      </c>
      <c r="G348" s="95" t="s">
        <v>2841</v>
      </c>
      <c r="H348" s="95" t="s">
        <v>57</v>
      </c>
      <c r="I348" s="96">
        <v>2.0</v>
      </c>
      <c r="J348" s="96">
        <v>0.0</v>
      </c>
      <c r="K348" s="98">
        <f t="shared" si="4"/>
        <v>2</v>
      </c>
      <c r="L348" s="99" t="s">
        <v>3945</v>
      </c>
      <c r="M348" s="100" t="s">
        <v>3946</v>
      </c>
      <c r="N348" s="101" t="s">
        <v>3947</v>
      </c>
      <c r="O348" s="128"/>
      <c r="P348" s="100"/>
      <c r="Q348" s="103">
        <f t="shared" si="5"/>
        <v>2</v>
      </c>
      <c r="R348" s="104"/>
      <c r="S348" s="105"/>
      <c r="T348" s="106"/>
      <c r="U348" s="107"/>
      <c r="V348" s="108" t="s">
        <v>756</v>
      </c>
      <c r="W348" s="109" t="s">
        <v>1312</v>
      </c>
      <c r="X348" s="110" t="str">
        <f t="shared" si="6"/>
        <v/>
      </c>
      <c r="Y348" s="110" t="str">
        <f t="shared" si="7"/>
        <v/>
      </c>
      <c r="Z348" s="109" t="s">
        <v>797</v>
      </c>
      <c r="AA348" s="109" t="s">
        <v>802</v>
      </c>
      <c r="AB348" s="143" t="s">
        <v>3948</v>
      </c>
      <c r="AC348" s="141"/>
      <c r="AD348" s="113"/>
      <c r="AE348" s="127"/>
      <c r="AF348" s="113"/>
      <c r="AG348" s="114" t="str">
        <f t="array" ref="AG348">XLOOKUP(F348,'CLV2'!A:A,'CLV2'!E:E)</f>
        <v>2.DAIRY</v>
      </c>
      <c r="AH348" s="115" t="str">
        <f t="array" ref="AH348">XLOOKUP(F348,'CLV2'!A:A,'CLV2'!F:F)</f>
        <v>3.FRESH MILK</v>
      </c>
      <c r="AI348" s="115" t="str">
        <f t="shared" si="8"/>
        <v>Pack</v>
      </c>
      <c r="AJ348" s="116">
        <f t="shared" si="9"/>
        <v>1</v>
      </c>
      <c r="AK348" s="117" t="str">
        <f t="array" ref="AK348">XLOOKUP(F348,'GIÁ'!A:A,'GIÁ'!D:D)</f>
        <v>9180.00</v>
      </c>
      <c r="AL348" s="118">
        <f t="shared" si="10"/>
        <v>18360</v>
      </c>
      <c r="AM348" s="118">
        <f t="shared" si="11"/>
        <v>0</v>
      </c>
      <c r="AN348" s="119">
        <f t="shared" si="12"/>
        <v>0</v>
      </c>
      <c r="AO348" s="118">
        <f t="shared" si="13"/>
        <v>18360</v>
      </c>
      <c r="AP348" s="121">
        <f t="shared" si="14"/>
        <v>0</v>
      </c>
      <c r="AQ348" s="122"/>
      <c r="AR348" s="119"/>
    </row>
    <row r="349" ht="22.5" customHeight="1">
      <c r="A349" s="89">
        <v>46231.0</v>
      </c>
      <c r="B349" s="90">
        <v>0.5034722222222222</v>
      </c>
      <c r="C349" s="91" t="s">
        <v>1036</v>
      </c>
      <c r="D349" s="92" t="str">
        <f t="array" ref="D349">XLOOKUP(C349,'DS ST'!A:A,'DS ST'!B:B)</f>
        <v>A218</v>
      </c>
      <c r="E349" s="94" t="str">
        <f t="array" ref="E349">XLOOKUP($F349,'GIÁ'!$A:$A,'GIÁ'!$E:$E)</f>
        <v>MÁT</v>
      </c>
      <c r="F349" s="94">
        <v>10022.0</v>
      </c>
      <c r="G349" s="95" t="s">
        <v>62</v>
      </c>
      <c r="H349" s="95" t="s">
        <v>63</v>
      </c>
      <c r="I349" s="96">
        <v>1.0</v>
      </c>
      <c r="J349" s="96">
        <v>0.0</v>
      </c>
      <c r="K349" s="98">
        <f t="shared" si="4"/>
        <v>1</v>
      </c>
      <c r="L349" s="99" t="s">
        <v>3945</v>
      </c>
      <c r="M349" s="100" t="s">
        <v>3946</v>
      </c>
      <c r="N349" s="101" t="s">
        <v>3947</v>
      </c>
      <c r="O349" s="128"/>
      <c r="P349" s="100"/>
      <c r="Q349" s="103">
        <f t="shared" si="5"/>
        <v>1</v>
      </c>
      <c r="R349" s="104"/>
      <c r="S349" s="105"/>
      <c r="T349" s="106"/>
      <c r="U349" s="107"/>
      <c r="V349" s="108" t="s">
        <v>756</v>
      </c>
      <c r="W349" s="109" t="s">
        <v>1312</v>
      </c>
      <c r="X349" s="110" t="str">
        <f t="shared" si="6"/>
        <v/>
      </c>
      <c r="Y349" s="110" t="str">
        <f t="shared" si="7"/>
        <v/>
      </c>
      <c r="Z349" s="109" t="s">
        <v>797</v>
      </c>
      <c r="AA349" s="109" t="s">
        <v>802</v>
      </c>
      <c r="AB349" s="143" t="s">
        <v>3948</v>
      </c>
      <c r="AC349" s="141"/>
      <c r="AD349" s="113"/>
      <c r="AE349" s="127"/>
      <c r="AF349" s="113"/>
      <c r="AG349" s="114" t="str">
        <f t="array" ref="AG349">XLOOKUP(F349,'CLV2'!A:A,'CLV2'!E:E)</f>
        <v>2.FRUITS</v>
      </c>
      <c r="AH349" s="115" t="str">
        <f t="array" ref="AH349">XLOOKUP(F349,'CLV2'!A:A,'CLV2'!F:F)</f>
        <v>3.IMPORT FRUITS</v>
      </c>
      <c r="AI349" s="115" t="str">
        <f t="shared" si="8"/>
        <v>Pack</v>
      </c>
      <c r="AJ349" s="116">
        <f t="shared" si="9"/>
        <v>1</v>
      </c>
      <c r="AK349" s="117" t="str">
        <f t="array" ref="AK349">XLOOKUP(F349,'GIÁ'!A:A,'GIÁ'!D:D)</f>
        <v>108203.89</v>
      </c>
      <c r="AL349" s="118">
        <f t="shared" si="10"/>
        <v>108203.89</v>
      </c>
      <c r="AM349" s="118">
        <f t="shared" si="11"/>
        <v>0</v>
      </c>
      <c r="AN349" s="119">
        <f t="shared" si="12"/>
        <v>0</v>
      </c>
      <c r="AO349" s="118">
        <f t="shared" si="13"/>
        <v>108203.89</v>
      </c>
      <c r="AP349" s="121">
        <f t="shared" si="14"/>
        <v>0</v>
      </c>
      <c r="AQ349" s="122"/>
      <c r="AR349" s="119"/>
    </row>
    <row r="350" ht="22.5" customHeight="1">
      <c r="A350" s="89">
        <v>46231.0</v>
      </c>
      <c r="B350" s="90">
        <v>0.4513888888888889</v>
      </c>
      <c r="C350" s="91" t="s">
        <v>1163</v>
      </c>
      <c r="D350" s="129" t="str">
        <f t="array" ref="D350">XLOOKUP(C350,'DS ST'!A:A,'DS ST'!B:B)</f>
        <v>CLN</v>
      </c>
      <c r="E350" s="94" t="str">
        <f t="array" ref="E350">XLOOKUP($F350,'GIÁ'!$A:$A,'GIÁ'!$E:$E)</f>
        <v>MÁT</v>
      </c>
      <c r="F350" s="94">
        <v>11549.0</v>
      </c>
      <c r="G350" s="95" t="s">
        <v>870</v>
      </c>
      <c r="H350" s="95" t="s">
        <v>57</v>
      </c>
      <c r="I350" s="96">
        <v>13.0</v>
      </c>
      <c r="J350" s="96">
        <v>12.0</v>
      </c>
      <c r="K350" s="98">
        <f t="shared" si="4"/>
        <v>1</v>
      </c>
      <c r="L350" s="99" t="s">
        <v>3949</v>
      </c>
      <c r="M350" s="100" t="s">
        <v>3950</v>
      </c>
      <c r="N350" s="101" t="s">
        <v>3951</v>
      </c>
      <c r="O350" s="128"/>
      <c r="P350" s="100">
        <v>1.0</v>
      </c>
      <c r="Q350" s="103">
        <f t="shared" si="5"/>
        <v>0</v>
      </c>
      <c r="R350" s="104" t="s">
        <v>14</v>
      </c>
      <c r="S350" s="105"/>
      <c r="T350" s="106"/>
      <c r="U350" s="107"/>
      <c r="V350" s="108" t="s">
        <v>756</v>
      </c>
      <c r="W350" s="109" t="s">
        <v>764</v>
      </c>
      <c r="X350" s="110" t="str">
        <f t="shared" si="6"/>
        <v/>
      </c>
      <c r="Y350" s="110" t="str">
        <f t="shared" si="7"/>
        <v>Siêu thị</v>
      </c>
      <c r="Z350" s="139" t="str">
        <f>IF(N(Q350)&lt;=0,"",IF(ISNUMBER(SEARCH("Thiếu kiện",V350)),"Kho đông mát",IF(AND(N(Q350)&gt;0,N(P350)&gt;0,OR(ISNUMBER(SEARCH("Hình KDB",U350)),ISNUMBER(SEARCH("Hình tele",U350)),ISNUMBER(SEARCH("sai code",U350)),ISNUMBER(SEARCH("ST nhận",U350)))),"Kho đông mát",IF(AND(W350="DC giao thiếu",OR(ISNUMBER(SEARCH("Hình KDB",U350)),ISNUMBER(SEARCH("Hình tele",U350)),ISNUMBER(SEARCH("sai code",U350)))),"Kho đông mát",IF(W350="DC giao thiếu","Chưa xác định",IF(AND(W350="DC pick sai",OR(ISNUMBER(SEARCH("Hình KDB",U350)),ISNUMBER(SEARCH("Hình tele",U350)),ISNUMBER(SEARCH("sai code",U350)),ISNUMBER(SEARCH("ST nhận",U350)))),"Kho đông mát",IF(W350="DC pick sai","Chưa xác định",IF(AND(W350="Hao hụt",N(O350)&gt;0,OR(ISNUMBER(SEARCH("Hình KDB",U350)),ISNUMBER(SEARCH("Hình tele",U350)),ISNUMBER(SEARCH("sai code",U350)),ISNUMBER(SEARCH("ST nhận",U350)))),"Kho đông mát",IF(W350="Hao hụt","Chưa xác định",IF(OR(W350="VT giao sai điểm",W350="Không đạt nhiệt độ",W350="TX giao thiếu kiện",W350="Hàng không đạt CL"),"Kho đông mát",IF(W350="Chưa xác định","Chưa xác định",IF(N(P350)&gt;0,"Chưa xác định",""))))))))))))</f>
        <v/>
      </c>
      <c r="AA350" s="109" t="s">
        <v>802</v>
      </c>
      <c r="AB350" s="140"/>
      <c r="AC350" s="141"/>
      <c r="AD350" s="113"/>
      <c r="AE350" s="127"/>
      <c r="AF350" s="113"/>
      <c r="AG350" s="114" t="str">
        <f t="array" ref="AG350">XLOOKUP(F350,'CLV2'!A:A,'CLV2'!E:E)</f>
        <v>2.VEGETABLES</v>
      </c>
      <c r="AH350" s="115" t="str">
        <f t="array" ref="AH350">XLOOKUP(F350,'CLV2'!A:A,'CLV2'!F:F)</f>
        <v>3.PROCESSED VEGGIES</v>
      </c>
      <c r="AI350" s="115" t="str">
        <f t="shared" si="8"/>
        <v>Pack</v>
      </c>
      <c r="AJ350" s="116">
        <f t="shared" si="9"/>
        <v>0.07692307692</v>
      </c>
      <c r="AK350" s="117" t="str">
        <f t="array" ref="AK350">XLOOKUP(F350,'GIÁ'!A:A,'GIÁ'!D:D)</f>
        <v>4825.44</v>
      </c>
      <c r="AL350" s="118">
        <f t="shared" si="10"/>
        <v>4825.44</v>
      </c>
      <c r="AM350" s="118">
        <f t="shared" si="11"/>
        <v>0</v>
      </c>
      <c r="AN350" s="119">
        <f t="shared" si="12"/>
        <v>4825.44</v>
      </c>
      <c r="AO350" s="118">
        <f t="shared" si="13"/>
        <v>0</v>
      </c>
      <c r="AP350" s="121">
        <f t="shared" si="14"/>
        <v>0</v>
      </c>
      <c r="AQ350" s="122"/>
      <c r="AR350" s="119"/>
    </row>
    <row r="351" ht="22.5" customHeight="1">
      <c r="A351" s="89">
        <v>46231.0</v>
      </c>
      <c r="B351" s="90">
        <v>0.4513888888888889</v>
      </c>
      <c r="C351" s="91" t="s">
        <v>1163</v>
      </c>
      <c r="D351" s="92" t="str">
        <f t="array" ref="D351">XLOOKUP(C351,'DS ST'!A:A,'DS ST'!B:B)</f>
        <v>CLN</v>
      </c>
      <c r="E351" s="94" t="str">
        <f t="array" ref="E351">XLOOKUP($F351,'GIÁ'!$A:$A,'GIÁ'!$E:$E)</f>
        <v>MÁT</v>
      </c>
      <c r="F351" s="94">
        <v>8.850329103034E12</v>
      </c>
      <c r="G351" s="95" t="s">
        <v>1441</v>
      </c>
      <c r="H351" s="95" t="s">
        <v>1145</v>
      </c>
      <c r="I351" s="96">
        <v>2.0</v>
      </c>
      <c r="J351" s="96">
        <v>1.0</v>
      </c>
      <c r="K351" s="98">
        <f t="shared" si="4"/>
        <v>1</v>
      </c>
      <c r="L351" s="99" t="s">
        <v>3949</v>
      </c>
      <c r="M351" s="100" t="s">
        <v>3952</v>
      </c>
      <c r="N351" s="101" t="s">
        <v>3953</v>
      </c>
      <c r="O351" s="128"/>
      <c r="P351" s="100"/>
      <c r="Q351" s="103">
        <f t="shared" si="5"/>
        <v>1</v>
      </c>
      <c r="R351" s="104"/>
      <c r="S351" s="105"/>
      <c r="T351" s="106"/>
      <c r="U351" s="107"/>
      <c r="V351" s="108" t="s">
        <v>756</v>
      </c>
      <c r="W351" s="109" t="s">
        <v>1312</v>
      </c>
      <c r="X351" s="110" t="str">
        <f t="shared" si="6"/>
        <v/>
      </c>
      <c r="Y351" s="110" t="str">
        <f t="shared" si="7"/>
        <v/>
      </c>
      <c r="Z351" s="109" t="s">
        <v>797</v>
      </c>
      <c r="AA351" s="109" t="s">
        <v>802</v>
      </c>
      <c r="AB351" s="149" t="s">
        <v>3954</v>
      </c>
      <c r="AC351" s="141"/>
      <c r="AD351" s="113"/>
      <c r="AE351" s="127"/>
      <c r="AF351" s="113"/>
      <c r="AG351" s="114" t="str">
        <f t="array" ref="AG351">XLOOKUP(F351,'CLV2'!A:A,'CLV2'!E:E)</f>
        <v>2.DAIRY</v>
      </c>
      <c r="AH351" s="115" t="str">
        <f t="array" ref="AH351">XLOOKUP(F351,'CLV2'!A:A,'CLV2'!F:F)</f>
        <v>3.FRESH MILK</v>
      </c>
      <c r="AI351" s="115" t="str">
        <f t="shared" si="8"/>
        <v>Pack</v>
      </c>
      <c r="AJ351" s="116">
        <f t="shared" si="9"/>
        <v>0.5</v>
      </c>
      <c r="AK351" s="117" t="str">
        <f t="array" ref="AK351">XLOOKUP(F351,'GIÁ'!A:A,'GIÁ'!D:D)</f>
        <v>52926.30</v>
      </c>
      <c r="AL351" s="118">
        <f t="shared" si="10"/>
        <v>52926.3</v>
      </c>
      <c r="AM351" s="118">
        <f t="shared" si="11"/>
        <v>0</v>
      </c>
      <c r="AN351" s="119">
        <f t="shared" si="12"/>
        <v>0</v>
      </c>
      <c r="AO351" s="118">
        <f t="shared" si="13"/>
        <v>52926.3</v>
      </c>
      <c r="AP351" s="121">
        <f t="shared" si="14"/>
        <v>0</v>
      </c>
      <c r="AQ351" s="122"/>
      <c r="AR351" s="119"/>
    </row>
    <row r="352" ht="22.5" customHeight="1">
      <c r="A352" s="89">
        <v>46231.0</v>
      </c>
      <c r="B352" s="90">
        <v>0.46875</v>
      </c>
      <c r="C352" s="91" t="s">
        <v>688</v>
      </c>
      <c r="D352" s="129" t="str">
        <f t="array" ref="D352">XLOOKUP(C352,'DS ST'!A:A,'DS ST'!B:B)</f>
        <v>A160</v>
      </c>
      <c r="E352" s="94" t="str">
        <f t="array" ref="E352">XLOOKUP($F352,'GIÁ'!$A:$A,'GIÁ'!$E:$E)</f>
        <v>MÁT</v>
      </c>
      <c r="F352" s="94">
        <v>8.936176751014E12</v>
      </c>
      <c r="G352" s="95" t="s">
        <v>1089</v>
      </c>
      <c r="H352" s="95" t="s">
        <v>667</v>
      </c>
      <c r="I352" s="96">
        <v>2.0</v>
      </c>
      <c r="J352" s="96">
        <v>1.0</v>
      </c>
      <c r="K352" s="98">
        <f t="shared" si="4"/>
        <v>1</v>
      </c>
      <c r="L352" s="99" t="s">
        <v>3955</v>
      </c>
      <c r="M352" s="100" t="s">
        <v>3956</v>
      </c>
      <c r="N352" s="101" t="s">
        <v>3957</v>
      </c>
      <c r="O352" s="128"/>
      <c r="P352" s="100"/>
      <c r="Q352" s="103">
        <f t="shared" si="5"/>
        <v>1</v>
      </c>
      <c r="R352" s="104"/>
      <c r="S352" s="105" t="s">
        <v>14</v>
      </c>
      <c r="T352" s="106" t="s">
        <v>3958</v>
      </c>
      <c r="U352" s="107" t="s">
        <v>3654</v>
      </c>
      <c r="V352" s="108" t="s">
        <v>756</v>
      </c>
      <c r="W352" s="109" t="s">
        <v>1312</v>
      </c>
      <c r="X352" s="110" t="str">
        <f t="shared" si="6"/>
        <v/>
      </c>
      <c r="Y352" s="110" t="str">
        <f t="shared" si="7"/>
        <v/>
      </c>
      <c r="Z352" s="139" t="str">
        <f t="shared" ref="Z352:Z404" si="40">IF(N(Q352)&lt;=0,"",IF(ISNUMBER(SEARCH("Thiếu kiện",V352)),"Kho đông mát",IF(AND(N(Q352)&gt;0,N(P352)&gt;0,OR(ISNUMBER(SEARCH("Hình KDB",U352)),ISNUMBER(SEARCH("Hình tele",U352)),ISNUMBER(SEARCH("sai code",U352)),ISNUMBER(SEARCH("ST nhận",U352)))),"Kho đông mát",IF(AND(W352="DC giao thiếu",OR(ISNUMBER(SEARCH("Hình KDB",U352)),ISNUMBER(SEARCH("Hình tele",U352)),ISNUMBER(SEARCH("sai code",U352)))),"Kho đông mát",IF(W352="DC giao thiếu","Chưa xác định",IF(AND(W352="DC pick sai",OR(ISNUMBER(SEARCH("Hình KDB",U352)),ISNUMBER(SEARCH("Hình tele",U352)),ISNUMBER(SEARCH("sai code",U352)),ISNUMBER(SEARCH("ST nhận",U352)))),"Kho đông mát",IF(W352="DC pick sai","Chưa xác định",IF(AND(W352="Hao hụt",N(O352)&gt;0,OR(ISNUMBER(SEARCH("Hình KDB",U352)),ISNUMBER(SEARCH("Hình tele",U352)),ISNUMBER(SEARCH("sai code",U352)),ISNUMBER(SEARCH("ST nhận",U352)))),"Kho đông mát",IF(W352="Hao hụt","Chưa xác định",IF(OR(W352="VT giao sai điểm",W352="Không đạt nhiệt độ",W352="TX giao thiếu kiện",W352="Hàng không đạt CL"),"Kho đông mát",IF(W352="Chưa xác định","Chưa xác định",IF(N(P352)&gt;0,"Chưa xác định",""))))))))))))</f>
        <v>Kho đông mát</v>
      </c>
      <c r="AA352" s="109" t="s">
        <v>802</v>
      </c>
      <c r="AB352" s="140"/>
      <c r="AC352" s="108" t="s">
        <v>1329</v>
      </c>
      <c r="AD352" s="113"/>
      <c r="AE352" s="127"/>
      <c r="AF352" s="113"/>
      <c r="AG352" s="114" t="str">
        <f t="array" ref="AG352">XLOOKUP(F352,'CLV2'!A:A,'CLV2'!E:E)</f>
        <v>2.DELICA</v>
      </c>
      <c r="AH352" s="115" t="str">
        <f t="array" ref="AH352">XLOOKUP(F352,'CLV2'!A:A,'CLV2'!F:F)</f>
        <v>3.DESSERTS</v>
      </c>
      <c r="AI352" s="115" t="str">
        <f t="shared" si="8"/>
        <v>Pack</v>
      </c>
      <c r="AJ352" s="116">
        <f t="shared" si="9"/>
        <v>0.5</v>
      </c>
      <c r="AK352" s="117" t="str">
        <f t="array" ref="AK352">XLOOKUP(F352,'GIÁ'!A:A,'GIÁ'!D:D)</f>
        <v>6650.00</v>
      </c>
      <c r="AL352" s="118">
        <f t="shared" si="10"/>
        <v>6650</v>
      </c>
      <c r="AM352" s="118">
        <f t="shared" si="11"/>
        <v>0</v>
      </c>
      <c r="AN352" s="119">
        <f t="shared" si="12"/>
        <v>0</v>
      </c>
      <c r="AO352" s="118">
        <f t="shared" si="13"/>
        <v>6650</v>
      </c>
      <c r="AP352" s="121">
        <f t="shared" si="14"/>
        <v>0</v>
      </c>
      <c r="AQ352" s="122"/>
      <c r="AR352" s="119"/>
    </row>
    <row r="353" ht="22.5" customHeight="1">
      <c r="A353" s="89">
        <v>46231.0</v>
      </c>
      <c r="B353" s="90">
        <v>0.46875</v>
      </c>
      <c r="C353" s="91" t="s">
        <v>688</v>
      </c>
      <c r="D353" s="129" t="str">
        <f t="array" ref="D353">XLOOKUP(C353,'DS ST'!A:A,'DS ST'!B:B)</f>
        <v>A160</v>
      </c>
      <c r="E353" s="94" t="str">
        <f t="array" ref="E353">XLOOKUP($F353,'GIÁ'!$A:$A,'GIÁ'!$E:$E)</f>
        <v>MÁT</v>
      </c>
      <c r="F353" s="94">
        <v>11542.0</v>
      </c>
      <c r="G353" s="95" t="s">
        <v>844</v>
      </c>
      <c r="H353" s="95" t="s">
        <v>787</v>
      </c>
      <c r="I353" s="96">
        <v>3.0</v>
      </c>
      <c r="J353" s="96">
        <v>0.0</v>
      </c>
      <c r="K353" s="98">
        <f t="shared" si="4"/>
        <v>3</v>
      </c>
      <c r="L353" s="99" t="s">
        <v>3955</v>
      </c>
      <c r="M353" s="100" t="s">
        <v>3959</v>
      </c>
      <c r="N353" s="101" t="s">
        <v>3960</v>
      </c>
      <c r="O353" s="128"/>
      <c r="P353" s="100"/>
      <c r="Q353" s="103">
        <f t="shared" si="5"/>
        <v>3</v>
      </c>
      <c r="R353" s="104"/>
      <c r="S353" s="105" t="s">
        <v>14</v>
      </c>
      <c r="T353" s="106" t="s">
        <v>3958</v>
      </c>
      <c r="U353" s="107" t="s">
        <v>3961</v>
      </c>
      <c r="V353" s="108" t="s">
        <v>756</v>
      </c>
      <c r="W353" s="109" t="s">
        <v>1312</v>
      </c>
      <c r="X353" s="110" t="str">
        <f t="shared" si="6"/>
        <v/>
      </c>
      <c r="Y353" s="110" t="str">
        <f t="shared" si="7"/>
        <v/>
      </c>
      <c r="Z353" s="139" t="str">
        <f t="shared" si="40"/>
        <v>Kho đông mát</v>
      </c>
      <c r="AA353" s="109" t="s">
        <v>802</v>
      </c>
      <c r="AB353" s="140"/>
      <c r="AC353" s="141"/>
      <c r="AD353" s="113"/>
      <c r="AE353" s="127"/>
      <c r="AF353" s="113"/>
      <c r="AG353" s="114" t="str">
        <f t="array" ref="AG353">XLOOKUP(F353,'CLV2'!A:A,'CLV2'!E:E)</f>
        <v>2.VEGETABLES</v>
      </c>
      <c r="AH353" s="115" t="str">
        <f t="array" ref="AH353">XLOOKUP(F353,'CLV2'!A:A,'CLV2'!F:F)</f>
        <v>3.PROCESSED VEGGIES</v>
      </c>
      <c r="AI353" s="115" t="str">
        <f t="shared" si="8"/>
        <v>Pack</v>
      </c>
      <c r="AJ353" s="116">
        <f t="shared" si="9"/>
        <v>1</v>
      </c>
      <c r="AK353" s="117" t="str">
        <f t="array" ref="AK353">XLOOKUP(F353,'GIÁ'!A:A,'GIÁ'!D:D)</f>
        <v>14473.30</v>
      </c>
      <c r="AL353" s="118">
        <f t="shared" si="10"/>
        <v>43419.9</v>
      </c>
      <c r="AM353" s="118">
        <f t="shared" si="11"/>
        <v>0</v>
      </c>
      <c r="AN353" s="119">
        <f t="shared" si="12"/>
        <v>0</v>
      </c>
      <c r="AO353" s="118">
        <f t="shared" si="13"/>
        <v>43419.9</v>
      </c>
      <c r="AP353" s="121">
        <f t="shared" si="14"/>
        <v>0</v>
      </c>
      <c r="AQ353" s="122"/>
      <c r="AR353" s="119"/>
    </row>
    <row r="354" ht="22.5" customHeight="1">
      <c r="A354" s="89">
        <v>46231.0</v>
      </c>
      <c r="B354" s="90">
        <v>0.48125</v>
      </c>
      <c r="C354" s="91" t="s">
        <v>1353</v>
      </c>
      <c r="D354" s="129" t="str">
        <f t="array" ref="D354">XLOOKUP(C354,'DS ST'!A:A,'DS ST'!B:B)</f>
        <v>LVN</v>
      </c>
      <c r="E354" s="94" t="str">
        <f t="array" ref="E354">XLOOKUP($F354,'GIÁ'!$A:$A,'GIÁ'!$E:$E)</f>
        <v>MÁT</v>
      </c>
      <c r="F354" s="94">
        <v>8.93618306084E12</v>
      </c>
      <c r="G354" s="95" t="s">
        <v>2582</v>
      </c>
      <c r="H354" s="95" t="s">
        <v>224</v>
      </c>
      <c r="I354" s="96">
        <v>2.0</v>
      </c>
      <c r="J354" s="96">
        <v>1.0</v>
      </c>
      <c r="K354" s="98">
        <f t="shared" si="4"/>
        <v>1</v>
      </c>
      <c r="L354" s="99" t="s">
        <v>3962</v>
      </c>
      <c r="M354" s="100" t="s">
        <v>3963</v>
      </c>
      <c r="N354" s="101" t="s">
        <v>3964</v>
      </c>
      <c r="O354" s="128"/>
      <c r="P354" s="100"/>
      <c r="Q354" s="103">
        <f t="shared" si="5"/>
        <v>1</v>
      </c>
      <c r="R354" s="104"/>
      <c r="S354" s="105"/>
      <c r="T354" s="106"/>
      <c r="U354" s="107" t="s">
        <v>3681</v>
      </c>
      <c r="V354" s="108" t="s">
        <v>756</v>
      </c>
      <c r="W354" s="109" t="s">
        <v>1312</v>
      </c>
      <c r="X354" s="110" t="str">
        <f t="shared" si="6"/>
        <v/>
      </c>
      <c r="Y354" s="110" t="str">
        <f t="shared" si="7"/>
        <v/>
      </c>
      <c r="Z354" s="139" t="str">
        <f t="shared" si="40"/>
        <v>Kho đông mát</v>
      </c>
      <c r="AA354" s="109" t="s">
        <v>802</v>
      </c>
      <c r="AB354" s="140"/>
      <c r="AC354" s="108" t="s">
        <v>3555</v>
      </c>
      <c r="AD354" s="144" t="s">
        <v>3965</v>
      </c>
      <c r="AE354" s="127"/>
      <c r="AF354" s="113"/>
      <c r="AG354" s="114" t="str">
        <f t="array" ref="AG354">XLOOKUP(F354,'CLV2'!A:A,'CLV2'!E:E)</f>
        <v>2.DELICA</v>
      </c>
      <c r="AH354" s="115" t="str">
        <f t="array" ref="AH354">XLOOKUP(F354,'CLV2'!A:A,'CLV2'!F:F)</f>
        <v>3.COLD AND HOT DELICA</v>
      </c>
      <c r="AI354" s="115" t="str">
        <f t="shared" si="8"/>
        <v>Pack</v>
      </c>
      <c r="AJ354" s="116">
        <f t="shared" si="9"/>
        <v>0.5</v>
      </c>
      <c r="AK354" s="117" t="str">
        <f t="array" ref="AK354">XLOOKUP(F354,'GIÁ'!A:A,'GIÁ'!D:D)</f>
        <v>12222.92</v>
      </c>
      <c r="AL354" s="118">
        <f t="shared" si="10"/>
        <v>12222.92</v>
      </c>
      <c r="AM354" s="118">
        <f t="shared" si="11"/>
        <v>0</v>
      </c>
      <c r="AN354" s="119">
        <f t="shared" si="12"/>
        <v>0</v>
      </c>
      <c r="AO354" s="118">
        <f t="shared" si="13"/>
        <v>12222.92</v>
      </c>
      <c r="AP354" s="121">
        <f t="shared" si="14"/>
        <v>0</v>
      </c>
      <c r="AQ354" s="122"/>
      <c r="AR354" s="119"/>
    </row>
    <row r="355" ht="22.5" customHeight="1">
      <c r="A355" s="89">
        <v>46231.0</v>
      </c>
      <c r="B355" s="90">
        <v>0.48125</v>
      </c>
      <c r="C355" s="91" t="s">
        <v>1353</v>
      </c>
      <c r="D355" s="129" t="str">
        <f t="array" ref="D355">XLOOKUP(C355,'DS ST'!A:A,'DS ST'!B:B)</f>
        <v>LVN</v>
      </c>
      <c r="E355" s="94" t="str">
        <f t="array" ref="E355">XLOOKUP($F355,'GIÁ'!$A:$A,'GIÁ'!$E:$E)</f>
        <v>MÁT</v>
      </c>
      <c r="F355" s="94">
        <v>8.935101608515E12</v>
      </c>
      <c r="G355" s="95" t="s">
        <v>1902</v>
      </c>
      <c r="H355" s="95" t="s">
        <v>57</v>
      </c>
      <c r="I355" s="96">
        <v>6.0</v>
      </c>
      <c r="J355" s="96">
        <v>5.0</v>
      </c>
      <c r="K355" s="98">
        <f t="shared" si="4"/>
        <v>1</v>
      </c>
      <c r="L355" s="99" t="s">
        <v>3962</v>
      </c>
      <c r="M355" s="100" t="s">
        <v>3966</v>
      </c>
      <c r="N355" s="101" t="s">
        <v>3964</v>
      </c>
      <c r="O355" s="128"/>
      <c r="P355" s="100"/>
      <c r="Q355" s="103">
        <f t="shared" si="5"/>
        <v>1</v>
      </c>
      <c r="R355" s="104"/>
      <c r="S355" s="105"/>
      <c r="T355" s="106"/>
      <c r="U355" s="107" t="s">
        <v>3681</v>
      </c>
      <c r="V355" s="108" t="s">
        <v>756</v>
      </c>
      <c r="W355" s="109" t="s">
        <v>1312</v>
      </c>
      <c r="X355" s="110" t="str">
        <f t="shared" si="6"/>
        <v/>
      </c>
      <c r="Y355" s="110" t="str">
        <f t="shared" si="7"/>
        <v/>
      </c>
      <c r="Z355" s="139" t="str">
        <f t="shared" si="40"/>
        <v>Kho đông mát</v>
      </c>
      <c r="AA355" s="109" t="s">
        <v>802</v>
      </c>
      <c r="AB355" s="140"/>
      <c r="AC355" s="108" t="s">
        <v>3555</v>
      </c>
      <c r="AD355" s="144" t="s">
        <v>3965</v>
      </c>
      <c r="AE355" s="127"/>
      <c r="AF355" s="113"/>
      <c r="AG355" s="114" t="str">
        <f t="array" ref="AG355">XLOOKUP(F355,'CLV2'!A:A,'CLV2'!E:E)</f>
        <v>2.CHILLED FOODS</v>
      </c>
      <c r="AH355" s="115" t="str">
        <f t="array" ref="AH355">XLOOKUP(F355,'CLV2'!A:A,'CLV2'!F:F)</f>
        <v>3.OTHER CHILLED PRODUCTS</v>
      </c>
      <c r="AI355" s="115" t="str">
        <f t="shared" si="8"/>
        <v>Pack</v>
      </c>
      <c r="AJ355" s="116">
        <f t="shared" si="9"/>
        <v>0.1666666667</v>
      </c>
      <c r="AK355" s="117" t="str">
        <f t="array" ref="AK355">XLOOKUP(F355,'GIÁ'!A:A,'GIÁ'!D:D)</f>
        <v>25753.17</v>
      </c>
      <c r="AL355" s="118">
        <f t="shared" si="10"/>
        <v>25753.17</v>
      </c>
      <c r="AM355" s="118">
        <f t="shared" si="11"/>
        <v>0</v>
      </c>
      <c r="AN355" s="119">
        <f t="shared" si="12"/>
        <v>0</v>
      </c>
      <c r="AO355" s="118">
        <f t="shared" si="13"/>
        <v>25753.17</v>
      </c>
      <c r="AP355" s="121">
        <f t="shared" si="14"/>
        <v>0</v>
      </c>
      <c r="AQ355" s="122"/>
      <c r="AR355" s="119"/>
    </row>
    <row r="356" ht="22.5" customHeight="1">
      <c r="A356" s="89">
        <v>46231.0</v>
      </c>
      <c r="B356" s="90">
        <v>0.48125</v>
      </c>
      <c r="C356" s="91" t="s">
        <v>1353</v>
      </c>
      <c r="D356" s="129" t="str">
        <f t="array" ref="D356">XLOOKUP(C356,'DS ST'!A:A,'DS ST'!B:B)</f>
        <v>LVN</v>
      </c>
      <c r="E356" s="94" t="str">
        <f t="array" ref="E356">XLOOKUP($F356,'GIÁ'!$A:$A,'GIÁ'!$E:$E)</f>
        <v>MÁT</v>
      </c>
      <c r="F356" s="94">
        <v>8.935007117135E12</v>
      </c>
      <c r="G356" s="95" t="s">
        <v>1809</v>
      </c>
      <c r="H356" s="95" t="s">
        <v>1785</v>
      </c>
      <c r="I356" s="96">
        <v>3.0</v>
      </c>
      <c r="J356" s="96">
        <v>2.0</v>
      </c>
      <c r="K356" s="98">
        <f t="shared" si="4"/>
        <v>1</v>
      </c>
      <c r="L356" s="99" t="s">
        <v>3962</v>
      </c>
      <c r="M356" s="100" t="s">
        <v>3967</v>
      </c>
      <c r="N356" s="101" t="s">
        <v>3964</v>
      </c>
      <c r="O356" s="128"/>
      <c r="P356" s="100"/>
      <c r="Q356" s="103">
        <f t="shared" si="5"/>
        <v>1</v>
      </c>
      <c r="R356" s="104"/>
      <c r="S356" s="105"/>
      <c r="T356" s="106"/>
      <c r="U356" s="107" t="s">
        <v>3681</v>
      </c>
      <c r="V356" s="108" t="s">
        <v>756</v>
      </c>
      <c r="W356" s="109" t="s">
        <v>1312</v>
      </c>
      <c r="X356" s="110" t="str">
        <f t="shared" si="6"/>
        <v/>
      </c>
      <c r="Y356" s="110" t="str">
        <f t="shared" si="7"/>
        <v/>
      </c>
      <c r="Z356" s="139" t="str">
        <f t="shared" si="40"/>
        <v>Kho đông mát</v>
      </c>
      <c r="AA356" s="109" t="s">
        <v>802</v>
      </c>
      <c r="AB356" s="140"/>
      <c r="AC356" s="108" t="s">
        <v>3555</v>
      </c>
      <c r="AD356" s="144" t="s">
        <v>3965</v>
      </c>
      <c r="AE356" s="127"/>
      <c r="AF356" s="113"/>
      <c r="AG356" s="114" t="str">
        <f t="array" ref="AG356">XLOOKUP(F356,'CLV2'!A:A,'CLV2'!E:E)</f>
        <v>2.DAIRY</v>
      </c>
      <c r="AH356" s="115" t="str">
        <f t="array" ref="AH356">XLOOKUP(F356,'CLV2'!A:A,'CLV2'!F:F)</f>
        <v>3.FRESH MILK</v>
      </c>
      <c r="AI356" s="115" t="str">
        <f t="shared" si="8"/>
        <v>Pack</v>
      </c>
      <c r="AJ356" s="116">
        <f t="shared" si="9"/>
        <v>0.3333333333</v>
      </c>
      <c r="AK356" s="117" t="str">
        <f t="array" ref="AK356">XLOOKUP(F356,'GIÁ'!A:A,'GIÁ'!D:D)</f>
        <v>18613.38</v>
      </c>
      <c r="AL356" s="118">
        <f t="shared" si="10"/>
        <v>18613.38</v>
      </c>
      <c r="AM356" s="118">
        <f t="shared" si="11"/>
        <v>0</v>
      </c>
      <c r="AN356" s="119">
        <f t="shared" si="12"/>
        <v>0</v>
      </c>
      <c r="AO356" s="118">
        <f t="shared" si="13"/>
        <v>18613.38</v>
      </c>
      <c r="AP356" s="121">
        <f t="shared" si="14"/>
        <v>0</v>
      </c>
      <c r="AQ356" s="122"/>
      <c r="AR356" s="119"/>
    </row>
    <row r="357" ht="22.5" customHeight="1">
      <c r="A357" s="89">
        <v>46231.0</v>
      </c>
      <c r="B357" s="90">
        <v>0.48125</v>
      </c>
      <c r="C357" s="91" t="s">
        <v>1353</v>
      </c>
      <c r="D357" s="129" t="str">
        <f t="array" ref="D357">XLOOKUP(C357,'DS ST'!A:A,'DS ST'!B:B)</f>
        <v>LVN</v>
      </c>
      <c r="E357" s="94" t="str">
        <f t="array" ref="E357">XLOOKUP($F357,'GIÁ'!$A:$A,'GIÁ'!$E:$E)</f>
        <v>MÁT</v>
      </c>
      <c r="F357" s="94">
        <v>8.938505512402E12</v>
      </c>
      <c r="G357" s="95" t="s">
        <v>2882</v>
      </c>
      <c r="H357" s="95" t="s">
        <v>224</v>
      </c>
      <c r="I357" s="96">
        <v>3.0</v>
      </c>
      <c r="J357" s="96">
        <v>0.0</v>
      </c>
      <c r="K357" s="98">
        <f t="shared" si="4"/>
        <v>3</v>
      </c>
      <c r="L357" s="99" t="s">
        <v>3962</v>
      </c>
      <c r="M357" s="100" t="s">
        <v>3967</v>
      </c>
      <c r="N357" s="101" t="s">
        <v>3964</v>
      </c>
      <c r="O357" s="128"/>
      <c r="P357" s="100"/>
      <c r="Q357" s="103">
        <f t="shared" si="5"/>
        <v>3</v>
      </c>
      <c r="R357" s="104"/>
      <c r="S357" s="105"/>
      <c r="T357" s="106"/>
      <c r="U357" s="107" t="s">
        <v>3968</v>
      </c>
      <c r="V357" s="108" t="s">
        <v>756</v>
      </c>
      <c r="W357" s="109" t="s">
        <v>2842</v>
      </c>
      <c r="X357" s="110" t="str">
        <f t="shared" si="6"/>
        <v/>
      </c>
      <c r="Y357" s="110" t="str">
        <f t="shared" si="7"/>
        <v/>
      </c>
      <c r="Z357" s="139" t="str">
        <f t="shared" si="40"/>
        <v>Kho đông mát</v>
      </c>
      <c r="AA357" s="109" t="s">
        <v>802</v>
      </c>
      <c r="AB357" s="140"/>
      <c r="AC357" s="141"/>
      <c r="AD357" s="113"/>
      <c r="AE357" s="127"/>
      <c r="AF357" s="113"/>
      <c r="AG357" s="114" t="str">
        <f t="array" ref="AG357">XLOOKUP(F357,'CLV2'!A:A,'CLV2'!E:E)</f>
        <v>2.VEGETABLES</v>
      </c>
      <c r="AH357" s="115" t="str">
        <f t="array" ref="AH357">XLOOKUP(F357,'CLV2'!A:A,'CLV2'!F:F)</f>
        <v>3.PROCESSED VEGGIES</v>
      </c>
      <c r="AI357" s="115" t="str">
        <f t="shared" si="8"/>
        <v>Pack</v>
      </c>
      <c r="AJ357" s="116">
        <f t="shared" si="9"/>
        <v>1</v>
      </c>
      <c r="AK357" s="117" t="str">
        <f t="array" ref="AK357">XLOOKUP(F357,'GIÁ'!A:A,'GIÁ'!D:D)</f>
        <v>20717.38</v>
      </c>
      <c r="AL357" s="118">
        <f t="shared" si="10"/>
        <v>62152.14</v>
      </c>
      <c r="AM357" s="118">
        <f t="shared" si="11"/>
        <v>0</v>
      </c>
      <c r="AN357" s="119">
        <f t="shared" si="12"/>
        <v>0</v>
      </c>
      <c r="AO357" s="118">
        <f t="shared" si="13"/>
        <v>62152.14</v>
      </c>
      <c r="AP357" s="121">
        <f t="shared" si="14"/>
        <v>0</v>
      </c>
      <c r="AQ357" s="122"/>
      <c r="AR357" s="119"/>
    </row>
    <row r="358" ht="22.5" customHeight="1">
      <c r="A358" s="89">
        <v>46231.0</v>
      </c>
      <c r="B358" s="90">
        <v>0.48125</v>
      </c>
      <c r="C358" s="91" t="s">
        <v>1353</v>
      </c>
      <c r="D358" s="129" t="str">
        <f t="array" ref="D358">XLOOKUP(C358,'DS ST'!A:A,'DS ST'!B:B)</f>
        <v>LVN</v>
      </c>
      <c r="E358" s="94" t="str">
        <f t="array" ref="E358">XLOOKUP($F358,'GIÁ'!$A:$A,'GIÁ'!$E:$E)</f>
        <v>MÁT</v>
      </c>
      <c r="F358" s="94">
        <v>11749.0</v>
      </c>
      <c r="G358" s="95" t="s">
        <v>1038</v>
      </c>
      <c r="H358" s="95" t="s">
        <v>75</v>
      </c>
      <c r="I358" s="96">
        <v>1.0</v>
      </c>
      <c r="J358" s="96">
        <v>0.0</v>
      </c>
      <c r="K358" s="98">
        <f t="shared" si="4"/>
        <v>1</v>
      </c>
      <c r="L358" s="99" t="s">
        <v>3962</v>
      </c>
      <c r="M358" s="100" t="s">
        <v>3969</v>
      </c>
      <c r="N358" s="101" t="s">
        <v>3964</v>
      </c>
      <c r="O358" s="128"/>
      <c r="P358" s="100"/>
      <c r="Q358" s="103">
        <f t="shared" si="5"/>
        <v>1</v>
      </c>
      <c r="R358" s="104"/>
      <c r="S358" s="105"/>
      <c r="T358" s="106"/>
      <c r="U358" s="107" t="s">
        <v>3681</v>
      </c>
      <c r="V358" s="108" t="s">
        <v>756</v>
      </c>
      <c r="W358" s="109" t="s">
        <v>1312</v>
      </c>
      <c r="X358" s="110" t="str">
        <f t="shared" si="6"/>
        <v/>
      </c>
      <c r="Y358" s="110" t="str">
        <f t="shared" si="7"/>
        <v/>
      </c>
      <c r="Z358" s="139" t="str">
        <f t="shared" si="40"/>
        <v>Kho đông mát</v>
      </c>
      <c r="AA358" s="109" t="s">
        <v>802</v>
      </c>
      <c r="AB358" s="140"/>
      <c r="AC358" s="108" t="s">
        <v>3555</v>
      </c>
      <c r="AD358" s="144" t="s">
        <v>3965</v>
      </c>
      <c r="AE358" s="127"/>
      <c r="AF358" s="113"/>
      <c r="AG358" s="114" t="str">
        <f t="array" ref="AG358">XLOOKUP(F358,'CLV2'!A:A,'CLV2'!E:E)</f>
        <v>2.FRUITS</v>
      </c>
      <c r="AH358" s="115" t="str">
        <f t="array" ref="AH358">XLOOKUP(F358,'CLV2'!A:A,'CLV2'!F:F)</f>
        <v>3.IMPORT FRUITS</v>
      </c>
      <c r="AI358" s="115" t="str">
        <f t="shared" si="8"/>
        <v>Pack</v>
      </c>
      <c r="AJ358" s="116">
        <f t="shared" si="9"/>
        <v>1</v>
      </c>
      <c r="AK358" s="117" t="str">
        <f t="array" ref="AK358">XLOOKUP(F358,'GIÁ'!A:A,'GIÁ'!D:D)</f>
        <v>60163.65</v>
      </c>
      <c r="AL358" s="118">
        <f t="shared" si="10"/>
        <v>60163.65</v>
      </c>
      <c r="AM358" s="118">
        <f t="shared" si="11"/>
        <v>0</v>
      </c>
      <c r="AN358" s="119">
        <f t="shared" si="12"/>
        <v>0</v>
      </c>
      <c r="AO358" s="118">
        <f t="shared" si="13"/>
        <v>60163.65</v>
      </c>
      <c r="AP358" s="121">
        <f t="shared" si="14"/>
        <v>0</v>
      </c>
      <c r="AQ358" s="122"/>
      <c r="AR358" s="119"/>
    </row>
    <row r="359" ht="22.5" customHeight="1">
      <c r="A359" s="89">
        <v>46231.0</v>
      </c>
      <c r="B359" s="90">
        <v>0.47430555555555554</v>
      </c>
      <c r="C359" s="91" t="s">
        <v>1658</v>
      </c>
      <c r="D359" s="129" t="str">
        <f t="array" ref="D359">XLOOKUP(C359,'DS ST'!A:A,'DS ST'!B:B)</f>
        <v>TMY</v>
      </c>
      <c r="E359" s="94" t="str">
        <f t="array" ref="E359">XLOOKUP($F359,'GIÁ'!$A:$A,'GIÁ'!$E:$E)</f>
        <v>MÁT</v>
      </c>
      <c r="F359" s="94">
        <v>8.934673501057E12</v>
      </c>
      <c r="G359" s="95" t="s">
        <v>3729</v>
      </c>
      <c r="H359" s="95" t="s">
        <v>57</v>
      </c>
      <c r="I359" s="96">
        <v>12.0</v>
      </c>
      <c r="J359" s="96">
        <v>0.0</v>
      </c>
      <c r="K359" s="98">
        <f t="shared" si="4"/>
        <v>12</v>
      </c>
      <c r="L359" s="99" t="s">
        <v>3970</v>
      </c>
      <c r="M359" s="100" t="s">
        <v>3971</v>
      </c>
      <c r="N359" s="101" t="s">
        <v>3972</v>
      </c>
      <c r="O359" s="128"/>
      <c r="P359" s="100">
        <v>12.0</v>
      </c>
      <c r="Q359" s="103">
        <f t="shared" si="5"/>
        <v>0</v>
      </c>
      <c r="R359" s="104" t="s">
        <v>3973</v>
      </c>
      <c r="S359" s="105"/>
      <c r="T359" s="106"/>
      <c r="U359" s="107"/>
      <c r="V359" s="108" t="s">
        <v>756</v>
      </c>
      <c r="W359" s="109" t="s">
        <v>1908</v>
      </c>
      <c r="X359" s="110" t="str">
        <f t="shared" si="6"/>
        <v/>
      </c>
      <c r="Y359" s="110" t="str">
        <f t="shared" si="7"/>
        <v>Siêu thị</v>
      </c>
      <c r="Z359" s="139" t="str">
        <f t="shared" si="40"/>
        <v/>
      </c>
      <c r="AA359" s="109" t="s">
        <v>802</v>
      </c>
      <c r="AB359" s="140"/>
      <c r="AC359" s="141"/>
      <c r="AD359" s="113"/>
      <c r="AE359" s="127"/>
      <c r="AF359" s="113"/>
      <c r="AG359" s="114" t="str">
        <f t="array" ref="AG359">XLOOKUP(F359,'CLV2'!A:A,'CLV2'!E:E)</f>
        <v>2.DAIRY</v>
      </c>
      <c r="AH359" s="115" t="str">
        <f t="array" ref="AH359">XLOOKUP(F359,'CLV2'!A:A,'CLV2'!F:F)</f>
        <v>3.YOGURT</v>
      </c>
      <c r="AI359" s="115" t="str">
        <f t="shared" si="8"/>
        <v>Pack</v>
      </c>
      <c r="AJ359" s="116">
        <f t="shared" si="9"/>
        <v>1</v>
      </c>
      <c r="AK359" s="117" t="str">
        <f t="array" ref="AK359">XLOOKUP(F359,'GIÁ'!A:A,'GIÁ'!D:D)</f>
        <v>8385.71</v>
      </c>
      <c r="AL359" s="118">
        <f t="shared" si="10"/>
        <v>100628.52</v>
      </c>
      <c r="AM359" s="118">
        <f t="shared" si="11"/>
        <v>0</v>
      </c>
      <c r="AN359" s="119">
        <f t="shared" si="12"/>
        <v>100628.52</v>
      </c>
      <c r="AO359" s="118">
        <f t="shared" si="13"/>
        <v>0</v>
      </c>
      <c r="AP359" s="121">
        <f t="shared" si="14"/>
        <v>0</v>
      </c>
      <c r="AQ359" s="122"/>
      <c r="AR359" s="119"/>
    </row>
    <row r="360" ht="22.5" customHeight="1">
      <c r="A360" s="89">
        <v>46231.0</v>
      </c>
      <c r="B360" s="90">
        <v>0.47430555555555554</v>
      </c>
      <c r="C360" s="91" t="s">
        <v>1658</v>
      </c>
      <c r="D360" s="129" t="str">
        <f t="array" ref="D360">XLOOKUP(C360,'DS ST'!A:A,'DS ST'!B:B)</f>
        <v>TMY</v>
      </c>
      <c r="E360" s="94" t="str">
        <f t="array" ref="E360">XLOOKUP($F360,'GIÁ'!$A:$A,'GIÁ'!$E:$E)</f>
        <v>MÁT</v>
      </c>
      <c r="F360" s="94">
        <v>8.936049693397E12</v>
      </c>
      <c r="G360" s="95" t="s">
        <v>2238</v>
      </c>
      <c r="H360" s="95" t="s">
        <v>57</v>
      </c>
      <c r="I360" s="96">
        <v>3.0</v>
      </c>
      <c r="J360" s="96">
        <v>0.0</v>
      </c>
      <c r="K360" s="98">
        <f t="shared" si="4"/>
        <v>3</v>
      </c>
      <c r="L360" s="99" t="s">
        <v>3970</v>
      </c>
      <c r="M360" s="100" t="s">
        <v>3974</v>
      </c>
      <c r="N360" s="101" t="s">
        <v>3975</v>
      </c>
      <c r="O360" s="128"/>
      <c r="P360" s="100">
        <v>3.0</v>
      </c>
      <c r="Q360" s="103">
        <f t="shared" si="5"/>
        <v>0</v>
      </c>
      <c r="R360" s="104" t="s">
        <v>3976</v>
      </c>
      <c r="S360" s="105"/>
      <c r="T360" s="106"/>
      <c r="U360" s="107"/>
      <c r="V360" s="108" t="s">
        <v>756</v>
      </c>
      <c r="W360" s="109" t="s">
        <v>1908</v>
      </c>
      <c r="X360" s="110" t="str">
        <f t="shared" si="6"/>
        <v/>
      </c>
      <c r="Y360" s="110" t="str">
        <f t="shared" si="7"/>
        <v>Siêu thị</v>
      </c>
      <c r="Z360" s="139" t="str">
        <f t="shared" si="40"/>
        <v/>
      </c>
      <c r="AA360" s="109" t="s">
        <v>802</v>
      </c>
      <c r="AB360" s="140"/>
      <c r="AC360" s="141"/>
      <c r="AD360" s="113"/>
      <c r="AE360" s="127"/>
      <c r="AF360" s="113"/>
      <c r="AG360" s="114" t="str">
        <f t="array" ref="AG360">XLOOKUP(F360,'CLV2'!A:A,'CLV2'!E:E)</f>
        <v>2.VEGETABLES</v>
      </c>
      <c r="AH360" s="115" t="str">
        <f t="array" ref="AH360">XLOOKUP(F360,'CLV2'!A:A,'CLV2'!F:F)</f>
        <v>3.LETTUCE, SNACKABLES</v>
      </c>
      <c r="AI360" s="115" t="str">
        <f t="shared" si="8"/>
        <v>Pack</v>
      </c>
      <c r="AJ360" s="116">
        <f t="shared" si="9"/>
        <v>1</v>
      </c>
      <c r="AK360" s="117" t="str">
        <f t="array" ref="AK360">XLOOKUP(F360,'GIÁ'!A:A,'GIÁ'!D:D)</f>
        <v>29702.07</v>
      </c>
      <c r="AL360" s="118">
        <f t="shared" si="10"/>
        <v>89106.21</v>
      </c>
      <c r="AM360" s="118">
        <f t="shared" si="11"/>
        <v>0</v>
      </c>
      <c r="AN360" s="119">
        <f t="shared" si="12"/>
        <v>89106.21</v>
      </c>
      <c r="AO360" s="118">
        <f t="shared" si="13"/>
        <v>0</v>
      </c>
      <c r="AP360" s="121">
        <f t="shared" si="14"/>
        <v>0</v>
      </c>
      <c r="AQ360" s="122"/>
      <c r="AR360" s="119"/>
    </row>
    <row r="361" ht="22.5" customHeight="1">
      <c r="A361" s="89">
        <v>46231.0</v>
      </c>
      <c r="B361" s="90">
        <v>0.47430555555555554</v>
      </c>
      <c r="C361" s="91" t="s">
        <v>1658</v>
      </c>
      <c r="D361" s="129" t="str">
        <f t="array" ref="D361">XLOOKUP(C361,'DS ST'!A:A,'DS ST'!B:B)</f>
        <v>TMY</v>
      </c>
      <c r="E361" s="94" t="str">
        <f t="array" ref="E361">XLOOKUP($F361,'GIÁ'!$A:$A,'GIÁ'!$E:$E)</f>
        <v>MÁT</v>
      </c>
      <c r="F361" s="94">
        <v>8.936049694417E12</v>
      </c>
      <c r="G361" s="95" t="s">
        <v>2249</v>
      </c>
      <c r="H361" s="95" t="s">
        <v>57</v>
      </c>
      <c r="I361" s="96">
        <v>1.0</v>
      </c>
      <c r="J361" s="96">
        <v>0.0</v>
      </c>
      <c r="K361" s="98">
        <f t="shared" si="4"/>
        <v>1</v>
      </c>
      <c r="L361" s="99" t="s">
        <v>3970</v>
      </c>
      <c r="M361" s="100" t="s">
        <v>3974</v>
      </c>
      <c r="N361" s="101" t="s">
        <v>3975</v>
      </c>
      <c r="O361" s="128"/>
      <c r="P361" s="100">
        <v>1.0</v>
      </c>
      <c r="Q361" s="103">
        <f t="shared" si="5"/>
        <v>0</v>
      </c>
      <c r="R361" s="104" t="s">
        <v>3976</v>
      </c>
      <c r="S361" s="105"/>
      <c r="T361" s="106"/>
      <c r="U361" s="107"/>
      <c r="V361" s="108" t="s">
        <v>756</v>
      </c>
      <c r="W361" s="109" t="s">
        <v>1908</v>
      </c>
      <c r="X361" s="110" t="str">
        <f t="shared" si="6"/>
        <v/>
      </c>
      <c r="Y361" s="110" t="str">
        <f t="shared" si="7"/>
        <v>Siêu thị</v>
      </c>
      <c r="Z361" s="139" t="str">
        <f t="shared" si="40"/>
        <v/>
      </c>
      <c r="AA361" s="109" t="s">
        <v>802</v>
      </c>
      <c r="AB361" s="140"/>
      <c r="AC361" s="108"/>
      <c r="AD361" s="113"/>
      <c r="AE361" s="127"/>
      <c r="AF361" s="113"/>
      <c r="AG361" s="114" t="str">
        <f t="array" ref="AG361">XLOOKUP(F361,'CLV2'!A:A,'CLV2'!E:E)</f>
        <v>2.VEGETABLES</v>
      </c>
      <c r="AH361" s="115" t="str">
        <f t="array" ref="AH361">XLOOKUP(F361,'CLV2'!A:A,'CLV2'!F:F)</f>
        <v>3.LETTUCE, SNACKABLES</v>
      </c>
      <c r="AI361" s="115" t="str">
        <f t="shared" si="8"/>
        <v>Pack</v>
      </c>
      <c r="AJ361" s="116">
        <f t="shared" si="9"/>
        <v>1</v>
      </c>
      <c r="AK361" s="117" t="str">
        <f t="array" ref="AK361">XLOOKUP(F361,'GIÁ'!A:A,'GIÁ'!D:D)</f>
        <v>26169.94</v>
      </c>
      <c r="AL361" s="118">
        <f t="shared" si="10"/>
        <v>26169.94</v>
      </c>
      <c r="AM361" s="118">
        <f t="shared" si="11"/>
        <v>0</v>
      </c>
      <c r="AN361" s="119">
        <f t="shared" si="12"/>
        <v>26169.94</v>
      </c>
      <c r="AO361" s="118">
        <f t="shared" si="13"/>
        <v>0</v>
      </c>
      <c r="AP361" s="121">
        <f t="shared" si="14"/>
        <v>0</v>
      </c>
      <c r="AQ361" s="122"/>
      <c r="AR361" s="119"/>
    </row>
    <row r="362" ht="22.5" customHeight="1">
      <c r="A362" s="89">
        <v>46231.0</v>
      </c>
      <c r="B362" s="90">
        <v>0.47430555555555554</v>
      </c>
      <c r="C362" s="91" t="s">
        <v>1658</v>
      </c>
      <c r="D362" s="129" t="str">
        <f t="array" ref="D362">XLOOKUP(C362,'DS ST'!A:A,'DS ST'!B:B)</f>
        <v>TMY</v>
      </c>
      <c r="E362" s="94" t="str">
        <f t="array" ref="E362">XLOOKUP($F362,'GIÁ'!$A:$A,'GIÁ'!$E:$E)</f>
        <v>MÁT</v>
      </c>
      <c r="F362" s="94">
        <v>8.938511301731E12</v>
      </c>
      <c r="G362" s="95" t="s">
        <v>2957</v>
      </c>
      <c r="H362" s="95" t="s">
        <v>1831</v>
      </c>
      <c r="I362" s="96">
        <v>2.0</v>
      </c>
      <c r="J362" s="96">
        <v>0.0</v>
      </c>
      <c r="K362" s="98">
        <f t="shared" si="4"/>
        <v>2</v>
      </c>
      <c r="L362" s="99" t="s">
        <v>3970</v>
      </c>
      <c r="M362" s="100" t="s">
        <v>3974</v>
      </c>
      <c r="N362" s="101" t="s">
        <v>3975</v>
      </c>
      <c r="O362" s="128"/>
      <c r="P362" s="145">
        <v>2.0</v>
      </c>
      <c r="Q362" s="103">
        <f t="shared" si="5"/>
        <v>0</v>
      </c>
      <c r="R362" s="104" t="s">
        <v>3977</v>
      </c>
      <c r="S362" s="105"/>
      <c r="T362" s="106"/>
      <c r="U362" s="107"/>
      <c r="V362" s="108" t="s">
        <v>756</v>
      </c>
      <c r="W362" s="109" t="s">
        <v>1908</v>
      </c>
      <c r="X362" s="110" t="str">
        <f t="shared" si="6"/>
        <v/>
      </c>
      <c r="Y362" s="110" t="str">
        <f t="shared" si="7"/>
        <v>Siêu thị</v>
      </c>
      <c r="Z362" s="139" t="str">
        <f t="shared" si="40"/>
        <v/>
      </c>
      <c r="AA362" s="109" t="s">
        <v>802</v>
      </c>
      <c r="AB362" s="140"/>
      <c r="AC362" s="141"/>
      <c r="AD362" s="113"/>
      <c r="AE362" s="127"/>
      <c r="AF362" s="113"/>
      <c r="AG362" s="114" t="str">
        <f t="array" ref="AG362">XLOOKUP(F362,'CLV2'!A:A,'CLV2'!E:E)</f>
        <v>2.DELICA</v>
      </c>
      <c r="AH362" s="115" t="str">
        <f t="array" ref="AH362">XLOOKUP(F362,'CLV2'!A:A,'CLV2'!F:F)</f>
        <v>3.DESSERTS</v>
      </c>
      <c r="AI362" s="115" t="str">
        <f t="shared" si="8"/>
        <v>Pack</v>
      </c>
      <c r="AJ362" s="116">
        <f t="shared" si="9"/>
        <v>1</v>
      </c>
      <c r="AK362" s="117" t="str">
        <f t="array" ref="AK362">XLOOKUP(F362,'GIÁ'!A:A,'GIÁ'!D:D)</f>
        <v>12537.09</v>
      </c>
      <c r="AL362" s="118">
        <f t="shared" si="10"/>
        <v>25074.18</v>
      </c>
      <c r="AM362" s="118">
        <f t="shared" si="11"/>
        <v>0</v>
      </c>
      <c r="AN362" s="119">
        <f t="shared" si="12"/>
        <v>25074.18</v>
      </c>
      <c r="AO362" s="118">
        <f t="shared" si="13"/>
        <v>0</v>
      </c>
      <c r="AP362" s="121">
        <f t="shared" si="14"/>
        <v>0</v>
      </c>
      <c r="AQ362" s="122"/>
      <c r="AR362" s="119"/>
    </row>
    <row r="363" ht="22.5" customHeight="1">
      <c r="A363" s="89">
        <v>46231.0</v>
      </c>
      <c r="B363" s="90">
        <v>0.47430555555555554</v>
      </c>
      <c r="C363" s="91" t="s">
        <v>1658</v>
      </c>
      <c r="D363" s="129" t="str">
        <f t="array" ref="D363">XLOOKUP(C363,'DS ST'!A:A,'DS ST'!B:B)</f>
        <v>TMY</v>
      </c>
      <c r="E363" s="94" t="str">
        <f t="array" ref="E363">XLOOKUP($F363,'GIÁ'!$A:$A,'GIÁ'!$E:$E)</f>
        <v>MÁT</v>
      </c>
      <c r="F363" s="94">
        <v>11757.0</v>
      </c>
      <c r="G363" s="95" t="s">
        <v>1051</v>
      </c>
      <c r="H363" s="95" t="s">
        <v>224</v>
      </c>
      <c r="I363" s="96">
        <v>2.0</v>
      </c>
      <c r="J363" s="96">
        <v>0.0</v>
      </c>
      <c r="K363" s="98">
        <f t="shared" si="4"/>
        <v>2</v>
      </c>
      <c r="L363" s="99" t="s">
        <v>3970</v>
      </c>
      <c r="M363" s="100" t="s">
        <v>3974</v>
      </c>
      <c r="N363" s="101" t="s">
        <v>3975</v>
      </c>
      <c r="O363" s="128"/>
      <c r="P363" s="100">
        <v>2.0</v>
      </c>
      <c r="Q363" s="103">
        <f t="shared" si="5"/>
        <v>0</v>
      </c>
      <c r="R363" s="104" t="s">
        <v>3976</v>
      </c>
      <c r="S363" s="105"/>
      <c r="T363" s="106"/>
      <c r="U363" s="107"/>
      <c r="V363" s="108" t="s">
        <v>756</v>
      </c>
      <c r="W363" s="109" t="s">
        <v>1908</v>
      </c>
      <c r="X363" s="110" t="str">
        <f t="shared" si="6"/>
        <v/>
      </c>
      <c r="Y363" s="110" t="str">
        <f t="shared" si="7"/>
        <v>Siêu thị</v>
      </c>
      <c r="Z363" s="139" t="str">
        <f t="shared" si="40"/>
        <v/>
      </c>
      <c r="AA363" s="109" t="s">
        <v>802</v>
      </c>
      <c r="AB363" s="140"/>
      <c r="AC363" s="141"/>
      <c r="AD363" s="113"/>
      <c r="AE363" s="127"/>
      <c r="AF363" s="113"/>
      <c r="AG363" s="114" t="str">
        <f t="array" ref="AG363">XLOOKUP(F363,'CLV2'!A:A,'CLV2'!E:E)</f>
        <v>2.VEGETABLES</v>
      </c>
      <c r="AH363" s="115" t="str">
        <f t="array" ref="AH363">XLOOKUP(F363,'CLV2'!A:A,'CLV2'!F:F)</f>
        <v>3.MUSHROOM</v>
      </c>
      <c r="AI363" s="115" t="str">
        <f t="shared" si="8"/>
        <v>Pack</v>
      </c>
      <c r="AJ363" s="116">
        <f t="shared" si="9"/>
        <v>1</v>
      </c>
      <c r="AK363" s="117" t="str">
        <f t="array" ref="AK363">XLOOKUP(F363,'GIÁ'!A:A,'GIÁ'!D:D)</f>
        <v>36976.38</v>
      </c>
      <c r="AL363" s="118">
        <f t="shared" si="10"/>
        <v>73952.76</v>
      </c>
      <c r="AM363" s="118">
        <f t="shared" si="11"/>
        <v>0</v>
      </c>
      <c r="AN363" s="119">
        <f t="shared" si="12"/>
        <v>73952.76</v>
      </c>
      <c r="AO363" s="118">
        <f t="shared" si="13"/>
        <v>0</v>
      </c>
      <c r="AP363" s="121">
        <f t="shared" si="14"/>
        <v>0</v>
      </c>
      <c r="AQ363" s="122"/>
      <c r="AR363" s="119"/>
    </row>
    <row r="364" ht="22.5" customHeight="1">
      <c r="A364" s="89">
        <v>46231.0</v>
      </c>
      <c r="B364" s="90">
        <v>0.47430555555555554</v>
      </c>
      <c r="C364" s="91" t="s">
        <v>1658</v>
      </c>
      <c r="D364" s="129" t="str">
        <f t="array" ref="D364">XLOOKUP(C364,'DS ST'!A:A,'DS ST'!B:B)</f>
        <v>TMY</v>
      </c>
      <c r="E364" s="94" t="str">
        <f t="array" ref="E364">XLOOKUP($F364,'GIÁ'!$A:$A,'GIÁ'!$E:$E)</f>
        <v>MÁT</v>
      </c>
      <c r="F364" s="94">
        <v>8.936204030906E12</v>
      </c>
      <c r="G364" s="95" t="s">
        <v>2665</v>
      </c>
      <c r="H364" s="95" t="s">
        <v>224</v>
      </c>
      <c r="I364" s="96">
        <v>2.0</v>
      </c>
      <c r="J364" s="96">
        <v>0.0</v>
      </c>
      <c r="K364" s="98">
        <f t="shared" si="4"/>
        <v>2</v>
      </c>
      <c r="L364" s="99" t="s">
        <v>3970</v>
      </c>
      <c r="M364" s="100" t="s">
        <v>3978</v>
      </c>
      <c r="N364" s="101" t="s">
        <v>3979</v>
      </c>
      <c r="O364" s="128"/>
      <c r="P364" s="100">
        <v>2.0</v>
      </c>
      <c r="Q364" s="103">
        <f t="shared" si="5"/>
        <v>0</v>
      </c>
      <c r="R364" s="104" t="s">
        <v>3976</v>
      </c>
      <c r="S364" s="105"/>
      <c r="T364" s="106"/>
      <c r="U364" s="107"/>
      <c r="V364" s="108" t="s">
        <v>756</v>
      </c>
      <c r="W364" s="109" t="s">
        <v>1908</v>
      </c>
      <c r="X364" s="110" t="str">
        <f t="shared" si="6"/>
        <v/>
      </c>
      <c r="Y364" s="110" t="str">
        <f t="shared" si="7"/>
        <v>Siêu thị</v>
      </c>
      <c r="Z364" s="139" t="str">
        <f t="shared" si="40"/>
        <v/>
      </c>
      <c r="AA364" s="109" t="s">
        <v>802</v>
      </c>
      <c r="AB364" s="140"/>
      <c r="AC364" s="141"/>
      <c r="AD364" s="113"/>
      <c r="AE364" s="127"/>
      <c r="AF364" s="113"/>
      <c r="AG364" s="114" t="str">
        <f t="array" ref="AG364">XLOOKUP(F364,'CLV2'!A:A,'CLV2'!E:E)</f>
        <v>2.VEGETABLES</v>
      </c>
      <c r="AH364" s="115" t="str">
        <f t="array" ref="AH364">XLOOKUP(F364,'CLV2'!A:A,'CLV2'!F:F)</f>
        <v>3.PROCESSED VEGGIES</v>
      </c>
      <c r="AI364" s="115" t="str">
        <f t="shared" si="8"/>
        <v>Pack</v>
      </c>
      <c r="AJ364" s="116">
        <f t="shared" si="9"/>
        <v>1</v>
      </c>
      <c r="AK364" s="117" t="str">
        <f t="array" ref="AK364">XLOOKUP(F364,'GIÁ'!A:A,'GIÁ'!D:D)</f>
        <v>15056.83</v>
      </c>
      <c r="AL364" s="118">
        <f t="shared" si="10"/>
        <v>30113.66</v>
      </c>
      <c r="AM364" s="118">
        <f t="shared" si="11"/>
        <v>0</v>
      </c>
      <c r="AN364" s="119">
        <f t="shared" si="12"/>
        <v>30113.66</v>
      </c>
      <c r="AO364" s="118">
        <f t="shared" si="13"/>
        <v>0</v>
      </c>
      <c r="AP364" s="121">
        <f t="shared" si="14"/>
        <v>0</v>
      </c>
      <c r="AQ364" s="122"/>
      <c r="AR364" s="119"/>
    </row>
    <row r="365" ht="22.5" customHeight="1">
      <c r="A365" s="89">
        <v>46231.0</v>
      </c>
      <c r="B365" s="90">
        <v>0.47430555555555554</v>
      </c>
      <c r="C365" s="91" t="s">
        <v>1658</v>
      </c>
      <c r="D365" s="129" t="str">
        <f t="array" ref="D365">XLOOKUP(C365,'DS ST'!A:A,'DS ST'!B:B)</f>
        <v>TMY</v>
      </c>
      <c r="E365" s="94" t="str">
        <f t="array" ref="E365">XLOOKUP($F365,'GIÁ'!$A:$A,'GIÁ'!$E:$E)</f>
        <v>MÁT</v>
      </c>
      <c r="F365" s="94">
        <v>8.938503131728E12</v>
      </c>
      <c r="G365" s="95" t="s">
        <v>2852</v>
      </c>
      <c r="H365" s="95" t="s">
        <v>57</v>
      </c>
      <c r="I365" s="96">
        <v>2.0</v>
      </c>
      <c r="J365" s="96">
        <v>0.0</v>
      </c>
      <c r="K365" s="98">
        <f t="shared" si="4"/>
        <v>2</v>
      </c>
      <c r="L365" s="99" t="s">
        <v>3970</v>
      </c>
      <c r="M365" s="100" t="s">
        <v>3980</v>
      </c>
      <c r="N365" s="101" t="s">
        <v>3981</v>
      </c>
      <c r="O365" s="128"/>
      <c r="P365" s="145">
        <v>2.0</v>
      </c>
      <c r="Q365" s="103">
        <f t="shared" si="5"/>
        <v>0</v>
      </c>
      <c r="R365" s="104" t="s">
        <v>3982</v>
      </c>
      <c r="S365" s="105"/>
      <c r="T365" s="106"/>
      <c r="U365" s="107"/>
      <c r="V365" s="108" t="s">
        <v>756</v>
      </c>
      <c r="W365" s="109" t="s">
        <v>1908</v>
      </c>
      <c r="X365" s="110" t="str">
        <f t="shared" si="6"/>
        <v/>
      </c>
      <c r="Y365" s="110" t="str">
        <f t="shared" si="7"/>
        <v>Siêu thị</v>
      </c>
      <c r="Z365" s="139" t="str">
        <f t="shared" si="40"/>
        <v/>
      </c>
      <c r="AA365" s="109" t="s">
        <v>802</v>
      </c>
      <c r="AB365" s="140"/>
      <c r="AC365" s="141"/>
      <c r="AD365" s="113"/>
      <c r="AE365" s="127"/>
      <c r="AF365" s="113"/>
      <c r="AG365" s="114" t="str">
        <f t="array" ref="AG365">XLOOKUP(F365,'CLV2'!A:A,'CLV2'!E:E)</f>
        <v>2.DAIRY</v>
      </c>
      <c r="AH365" s="115" t="str">
        <f t="array" ref="AH365">XLOOKUP(F365,'CLV2'!A:A,'CLV2'!F:F)</f>
        <v>3.FRESH MILK</v>
      </c>
      <c r="AI365" s="115" t="str">
        <f t="shared" si="8"/>
        <v>Pack</v>
      </c>
      <c r="AJ365" s="116">
        <f t="shared" si="9"/>
        <v>1</v>
      </c>
      <c r="AK365" s="117" t="str">
        <f t="array" ref="AK365">XLOOKUP(F365,'GIÁ'!A:A,'GIÁ'!D:D)</f>
        <v>9180.00</v>
      </c>
      <c r="AL365" s="118">
        <f t="shared" si="10"/>
        <v>18360</v>
      </c>
      <c r="AM365" s="118">
        <f t="shared" si="11"/>
        <v>0</v>
      </c>
      <c r="AN365" s="119">
        <f t="shared" si="12"/>
        <v>18360</v>
      </c>
      <c r="AO365" s="118">
        <f t="shared" si="13"/>
        <v>0</v>
      </c>
      <c r="AP365" s="121">
        <f t="shared" si="14"/>
        <v>0</v>
      </c>
      <c r="AQ365" s="122"/>
      <c r="AR365" s="119"/>
    </row>
    <row r="366" ht="22.5" customHeight="1">
      <c r="A366" s="89">
        <v>46231.0</v>
      </c>
      <c r="B366" s="90">
        <v>0.47430555555555554</v>
      </c>
      <c r="C366" s="91" t="s">
        <v>1658</v>
      </c>
      <c r="D366" s="129" t="str">
        <f t="array" ref="D366">XLOOKUP(C366,'DS ST'!A:A,'DS ST'!B:B)</f>
        <v>TMY</v>
      </c>
      <c r="E366" s="94" t="str">
        <f t="array" ref="E366">XLOOKUP($F366,'GIÁ'!$A:$A,'GIÁ'!$E:$E)</f>
        <v>MÁT</v>
      </c>
      <c r="F366" s="94">
        <v>11522.0</v>
      </c>
      <c r="G366" s="95" t="s">
        <v>815</v>
      </c>
      <c r="H366" s="95" t="s">
        <v>787</v>
      </c>
      <c r="I366" s="96">
        <v>2.0</v>
      </c>
      <c r="J366" s="96">
        <v>0.0</v>
      </c>
      <c r="K366" s="98">
        <f t="shared" si="4"/>
        <v>2</v>
      </c>
      <c r="L366" s="99" t="s">
        <v>3970</v>
      </c>
      <c r="M366" s="100" t="s">
        <v>3983</v>
      </c>
      <c r="N366" s="101" t="s">
        <v>3984</v>
      </c>
      <c r="O366" s="128"/>
      <c r="P366" s="100">
        <v>2.0</v>
      </c>
      <c r="Q366" s="103">
        <f t="shared" si="5"/>
        <v>0</v>
      </c>
      <c r="R366" s="104" t="s">
        <v>3985</v>
      </c>
      <c r="S366" s="105"/>
      <c r="T366" s="106"/>
      <c r="U366" s="107"/>
      <c r="V366" s="108" t="s">
        <v>756</v>
      </c>
      <c r="W366" s="109" t="s">
        <v>1908</v>
      </c>
      <c r="X366" s="110" t="str">
        <f t="shared" si="6"/>
        <v/>
      </c>
      <c r="Y366" s="110" t="str">
        <f t="shared" si="7"/>
        <v>Siêu thị</v>
      </c>
      <c r="Z366" s="139" t="str">
        <f t="shared" si="40"/>
        <v/>
      </c>
      <c r="AA366" s="109" t="s">
        <v>802</v>
      </c>
      <c r="AB366" s="140"/>
      <c r="AC366" s="141"/>
      <c r="AD366" s="113"/>
      <c r="AE366" s="127"/>
      <c r="AF366" s="113"/>
      <c r="AG366" s="114" t="str">
        <f t="array" ref="AG366">XLOOKUP(F366,'CLV2'!A:A,'CLV2'!E:E)</f>
        <v>2.VEGETABLES</v>
      </c>
      <c r="AH366" s="115" t="str">
        <f t="array" ref="AH366">XLOOKUP(F366,'CLV2'!A:A,'CLV2'!F:F)</f>
        <v>3.PROCESSED VEGGIES</v>
      </c>
      <c r="AI366" s="115" t="str">
        <f t="shared" si="8"/>
        <v>Pack</v>
      </c>
      <c r="AJ366" s="116">
        <f t="shared" si="9"/>
        <v>1</v>
      </c>
      <c r="AK366" s="117" t="str">
        <f t="array" ref="AK366">XLOOKUP(F366,'GIÁ'!A:A,'GIÁ'!D:D)</f>
        <v>22481.29</v>
      </c>
      <c r="AL366" s="118">
        <f t="shared" si="10"/>
        <v>44962.58</v>
      </c>
      <c r="AM366" s="118">
        <f t="shared" si="11"/>
        <v>0</v>
      </c>
      <c r="AN366" s="119">
        <f t="shared" si="12"/>
        <v>44962.58</v>
      </c>
      <c r="AO366" s="118">
        <f t="shared" si="13"/>
        <v>0</v>
      </c>
      <c r="AP366" s="121">
        <f t="shared" si="14"/>
        <v>0</v>
      </c>
      <c r="AQ366" s="122"/>
      <c r="AR366" s="119"/>
    </row>
    <row r="367" ht="22.5" customHeight="1">
      <c r="A367" s="89">
        <v>46231.0</v>
      </c>
      <c r="B367" s="90">
        <v>0.47430555555555554</v>
      </c>
      <c r="C367" s="91" t="s">
        <v>1658</v>
      </c>
      <c r="D367" s="129" t="str">
        <f t="array" ref="D367">XLOOKUP(C367,'DS ST'!A:A,'DS ST'!B:B)</f>
        <v>TMY</v>
      </c>
      <c r="E367" s="94" t="str">
        <f t="array" ref="E367">XLOOKUP($F367,'GIÁ'!$A:$A,'GIÁ'!$E:$E)</f>
        <v>MÁT</v>
      </c>
      <c r="F367" s="94">
        <v>11550.0</v>
      </c>
      <c r="G367" s="95" t="s">
        <v>874</v>
      </c>
      <c r="H367" s="95" t="s">
        <v>57</v>
      </c>
      <c r="I367" s="96">
        <v>29.0</v>
      </c>
      <c r="J367" s="96">
        <v>0.0</v>
      </c>
      <c r="K367" s="98">
        <f t="shared" si="4"/>
        <v>29</v>
      </c>
      <c r="L367" s="99" t="s">
        <v>3970</v>
      </c>
      <c r="M367" s="100" t="s">
        <v>3983</v>
      </c>
      <c r="N367" s="101" t="s">
        <v>3984</v>
      </c>
      <c r="O367" s="128"/>
      <c r="P367" s="100">
        <v>29.0</v>
      </c>
      <c r="Q367" s="103">
        <f t="shared" si="5"/>
        <v>0</v>
      </c>
      <c r="R367" s="104" t="s">
        <v>3985</v>
      </c>
      <c r="S367" s="105"/>
      <c r="T367" s="106"/>
      <c r="U367" s="107"/>
      <c r="V367" s="108" t="s">
        <v>756</v>
      </c>
      <c r="W367" s="109" t="s">
        <v>1908</v>
      </c>
      <c r="X367" s="110" t="str">
        <f t="shared" si="6"/>
        <v/>
      </c>
      <c r="Y367" s="110" t="str">
        <f t="shared" si="7"/>
        <v>Siêu thị</v>
      </c>
      <c r="Z367" s="139" t="str">
        <f t="shared" si="40"/>
        <v/>
      </c>
      <c r="AA367" s="109" t="s">
        <v>802</v>
      </c>
      <c r="AB367" s="140"/>
      <c r="AC367" s="141"/>
      <c r="AD367" s="113"/>
      <c r="AE367" s="127"/>
      <c r="AF367" s="113"/>
      <c r="AG367" s="114" t="str">
        <f t="array" ref="AG367">XLOOKUP(F367,'CLV2'!A:A,'CLV2'!E:E)</f>
        <v>2.VEGETABLES</v>
      </c>
      <c r="AH367" s="115" t="str">
        <f t="array" ref="AH367">XLOOKUP(F367,'CLV2'!A:A,'CLV2'!F:F)</f>
        <v>3.PROCESSED VEGGIES</v>
      </c>
      <c r="AI367" s="115" t="str">
        <f t="shared" si="8"/>
        <v>Pack</v>
      </c>
      <c r="AJ367" s="116">
        <f t="shared" si="9"/>
        <v>1</v>
      </c>
      <c r="AK367" s="117" t="str">
        <f t="array" ref="AK367">XLOOKUP(F367,'GIÁ'!A:A,'GIÁ'!D:D)</f>
        <v>10364.97</v>
      </c>
      <c r="AL367" s="118">
        <f t="shared" si="10"/>
        <v>300584.13</v>
      </c>
      <c r="AM367" s="118">
        <f t="shared" si="11"/>
        <v>0</v>
      </c>
      <c r="AN367" s="119">
        <f t="shared" si="12"/>
        <v>300584.13</v>
      </c>
      <c r="AO367" s="118">
        <f t="shared" si="13"/>
        <v>0</v>
      </c>
      <c r="AP367" s="121">
        <f t="shared" si="14"/>
        <v>0</v>
      </c>
      <c r="AQ367" s="122"/>
      <c r="AR367" s="119"/>
    </row>
    <row r="368" ht="22.5" customHeight="1">
      <c r="A368" s="89">
        <v>46231.0</v>
      </c>
      <c r="B368" s="90">
        <v>0.47430555555555554</v>
      </c>
      <c r="C368" s="91" t="s">
        <v>1658</v>
      </c>
      <c r="D368" s="129" t="str">
        <f t="array" ref="D368">XLOOKUP(C368,'DS ST'!A:A,'DS ST'!B:B)</f>
        <v>TMY</v>
      </c>
      <c r="E368" s="94" t="str">
        <f t="array" ref="E368">XLOOKUP($F368,'GIÁ'!$A:$A,'GIÁ'!$E:$E)</f>
        <v>MÁT</v>
      </c>
      <c r="F368" s="94">
        <v>11697.0</v>
      </c>
      <c r="G368" s="95" t="s">
        <v>1008</v>
      </c>
      <c r="H368" s="95" t="s">
        <v>93</v>
      </c>
      <c r="I368" s="96">
        <v>7.0</v>
      </c>
      <c r="J368" s="96">
        <v>0.0</v>
      </c>
      <c r="K368" s="98">
        <f t="shared" si="4"/>
        <v>7</v>
      </c>
      <c r="L368" s="99" t="s">
        <v>3970</v>
      </c>
      <c r="M368" s="100" t="s">
        <v>3983</v>
      </c>
      <c r="N368" s="101" t="s">
        <v>3984</v>
      </c>
      <c r="O368" s="128"/>
      <c r="P368" s="100">
        <v>7.0</v>
      </c>
      <c r="Q368" s="103">
        <f t="shared" si="5"/>
        <v>0</v>
      </c>
      <c r="R368" s="104" t="s">
        <v>3985</v>
      </c>
      <c r="S368" s="105"/>
      <c r="T368" s="106"/>
      <c r="U368" s="107"/>
      <c r="V368" s="108" t="s">
        <v>756</v>
      </c>
      <c r="W368" s="109" t="s">
        <v>1908</v>
      </c>
      <c r="X368" s="110" t="str">
        <f t="shared" si="6"/>
        <v/>
      </c>
      <c r="Y368" s="110" t="str">
        <f t="shared" si="7"/>
        <v>Siêu thị</v>
      </c>
      <c r="Z368" s="139" t="str">
        <f t="shared" si="40"/>
        <v/>
      </c>
      <c r="AA368" s="109" t="s">
        <v>802</v>
      </c>
      <c r="AB368" s="140"/>
      <c r="AC368" s="141"/>
      <c r="AD368" s="113"/>
      <c r="AE368" s="127"/>
      <c r="AF368" s="113"/>
      <c r="AG368" s="114" t="str">
        <f t="array" ref="AG368">XLOOKUP(F368,'CLV2'!A:A,'CLV2'!E:E)</f>
        <v>2.VEGETABLES</v>
      </c>
      <c r="AH368" s="115" t="str">
        <f t="array" ref="AH368">XLOOKUP(F368,'CLV2'!A:A,'CLV2'!F:F)</f>
        <v>3.PROCESSED VEGGIES</v>
      </c>
      <c r="AI368" s="115" t="str">
        <f t="shared" si="8"/>
        <v>Pack</v>
      </c>
      <c r="AJ368" s="116">
        <f t="shared" si="9"/>
        <v>1</v>
      </c>
      <c r="AK368" s="117" t="str">
        <f t="array" ref="AK368">XLOOKUP(F368,'GIÁ'!A:A,'GIÁ'!D:D)</f>
        <v>21900.00</v>
      </c>
      <c r="AL368" s="118">
        <f t="shared" si="10"/>
        <v>153300</v>
      </c>
      <c r="AM368" s="118">
        <f t="shared" si="11"/>
        <v>0</v>
      </c>
      <c r="AN368" s="119">
        <f t="shared" si="12"/>
        <v>153300</v>
      </c>
      <c r="AO368" s="118">
        <f t="shared" si="13"/>
        <v>0</v>
      </c>
      <c r="AP368" s="121">
        <f t="shared" si="14"/>
        <v>0</v>
      </c>
      <c r="AQ368" s="122"/>
      <c r="AR368" s="119"/>
    </row>
    <row r="369" ht="22.5" customHeight="1">
      <c r="A369" s="89">
        <v>46231.0</v>
      </c>
      <c r="B369" s="90">
        <v>0.47430555555555554</v>
      </c>
      <c r="C369" s="91" t="s">
        <v>1658</v>
      </c>
      <c r="D369" s="129" t="str">
        <f t="array" ref="D369">XLOOKUP(C369,'DS ST'!A:A,'DS ST'!B:B)</f>
        <v>TMY</v>
      </c>
      <c r="E369" s="94" t="str">
        <f t="array" ref="E369">XLOOKUP($F369,'GIÁ'!$A:$A,'GIÁ'!$E:$E)</f>
        <v>MÁT</v>
      </c>
      <c r="F369" s="94">
        <v>8.936040981493E12</v>
      </c>
      <c r="G369" s="95" t="s">
        <v>2227</v>
      </c>
      <c r="H369" s="95" t="s">
        <v>224</v>
      </c>
      <c r="I369" s="96">
        <v>4.0</v>
      </c>
      <c r="J369" s="96">
        <v>2.0</v>
      </c>
      <c r="K369" s="98">
        <f t="shared" si="4"/>
        <v>2</v>
      </c>
      <c r="L369" s="99" t="s">
        <v>3970</v>
      </c>
      <c r="M369" s="100" t="s">
        <v>3986</v>
      </c>
      <c r="N369" s="101" t="s">
        <v>3987</v>
      </c>
      <c r="O369" s="128"/>
      <c r="P369" s="100">
        <v>2.0</v>
      </c>
      <c r="Q369" s="103">
        <f t="shared" si="5"/>
        <v>0</v>
      </c>
      <c r="R369" s="104" t="s">
        <v>3988</v>
      </c>
      <c r="S369" s="105"/>
      <c r="T369" s="106"/>
      <c r="U369" s="107"/>
      <c r="V369" s="108" t="s">
        <v>756</v>
      </c>
      <c r="W369" s="109" t="s">
        <v>1908</v>
      </c>
      <c r="X369" s="110" t="str">
        <f t="shared" si="6"/>
        <v/>
      </c>
      <c r="Y369" s="110" t="str">
        <f t="shared" si="7"/>
        <v>Siêu thị</v>
      </c>
      <c r="Z369" s="139" t="str">
        <f t="shared" si="40"/>
        <v/>
      </c>
      <c r="AA369" s="109" t="s">
        <v>802</v>
      </c>
      <c r="AB369" s="140"/>
      <c r="AC369" s="108"/>
      <c r="AD369" s="113"/>
      <c r="AE369" s="127"/>
      <c r="AF369" s="113"/>
      <c r="AG369" s="114" t="str">
        <f t="array" ref="AG369">XLOOKUP(F369,'CLV2'!A:A,'CLV2'!E:E)</f>
        <v>2.DAIRY</v>
      </c>
      <c r="AH369" s="115" t="str">
        <f t="array" ref="AH369">XLOOKUP(F369,'CLV2'!A:A,'CLV2'!F:F)</f>
        <v>3.BUTTER AND CHEESE</v>
      </c>
      <c r="AI369" s="115" t="str">
        <f t="shared" si="8"/>
        <v>Pack</v>
      </c>
      <c r="AJ369" s="116">
        <f t="shared" si="9"/>
        <v>0.5</v>
      </c>
      <c r="AK369" s="117" t="str">
        <f t="array" ref="AK369">XLOOKUP(F369,'GIÁ'!A:A,'GIÁ'!D:D)</f>
        <v>47498.61</v>
      </c>
      <c r="AL369" s="118">
        <f t="shared" si="10"/>
        <v>94997.22</v>
      </c>
      <c r="AM369" s="118">
        <f t="shared" si="11"/>
        <v>0</v>
      </c>
      <c r="AN369" s="119">
        <f t="shared" si="12"/>
        <v>94997.22</v>
      </c>
      <c r="AO369" s="118">
        <f t="shared" si="13"/>
        <v>0</v>
      </c>
      <c r="AP369" s="121">
        <f t="shared" si="14"/>
        <v>0</v>
      </c>
      <c r="AQ369" s="122"/>
      <c r="AR369" s="119"/>
    </row>
    <row r="370" ht="22.5" customHeight="1">
      <c r="A370" s="89">
        <v>46231.0</v>
      </c>
      <c r="B370" s="90">
        <v>0.47430555555555554</v>
      </c>
      <c r="C370" s="91" t="s">
        <v>1658</v>
      </c>
      <c r="D370" s="129" t="str">
        <f t="array" ref="D370">XLOOKUP(C370,'DS ST'!A:A,'DS ST'!B:B)</f>
        <v>TMY</v>
      </c>
      <c r="E370" s="94" t="str">
        <f t="array" ref="E370">XLOOKUP($F370,'GIÁ'!$A:$A,'GIÁ'!$E:$E)</f>
        <v>MÁT</v>
      </c>
      <c r="F370" s="94">
        <v>8.93850252503E12</v>
      </c>
      <c r="G370" s="95" t="s">
        <v>2813</v>
      </c>
      <c r="H370" s="95" t="s">
        <v>224</v>
      </c>
      <c r="I370" s="96">
        <v>3.0</v>
      </c>
      <c r="J370" s="96">
        <v>0.0</v>
      </c>
      <c r="K370" s="98">
        <f t="shared" si="4"/>
        <v>3</v>
      </c>
      <c r="L370" s="99" t="s">
        <v>3970</v>
      </c>
      <c r="M370" s="100" t="s">
        <v>3986</v>
      </c>
      <c r="N370" s="101" t="s">
        <v>3987</v>
      </c>
      <c r="O370" s="128"/>
      <c r="P370" s="100">
        <v>3.0</v>
      </c>
      <c r="Q370" s="103">
        <f t="shared" si="5"/>
        <v>0</v>
      </c>
      <c r="R370" s="104" t="s">
        <v>3988</v>
      </c>
      <c r="S370" s="105"/>
      <c r="T370" s="106"/>
      <c r="U370" s="107"/>
      <c r="V370" s="108" t="s">
        <v>756</v>
      </c>
      <c r="W370" s="109" t="s">
        <v>1908</v>
      </c>
      <c r="X370" s="110" t="str">
        <f t="shared" si="6"/>
        <v/>
      </c>
      <c r="Y370" s="110" t="str">
        <f t="shared" si="7"/>
        <v>Siêu thị</v>
      </c>
      <c r="Z370" s="139" t="str">
        <f t="shared" si="40"/>
        <v/>
      </c>
      <c r="AA370" s="109" t="s">
        <v>802</v>
      </c>
      <c r="AB370" s="140"/>
      <c r="AC370" s="108"/>
      <c r="AD370" s="113"/>
      <c r="AE370" s="127"/>
      <c r="AF370" s="113"/>
      <c r="AG370" s="114" t="str">
        <f t="array" ref="AG370">XLOOKUP(F370,'CLV2'!A:A,'CLV2'!E:E)</f>
        <v>2.DELICA</v>
      </c>
      <c r="AH370" s="115" t="str">
        <f t="array" ref="AH370">XLOOKUP(F370,'CLV2'!A:A,'CLV2'!F:F)</f>
        <v>3.COLD AND HOT DELICA</v>
      </c>
      <c r="AI370" s="115" t="str">
        <f t="shared" si="8"/>
        <v>Pack</v>
      </c>
      <c r="AJ370" s="116">
        <f t="shared" si="9"/>
        <v>1</v>
      </c>
      <c r="AK370" s="117" t="str">
        <f t="array" ref="AK370">XLOOKUP(F370,'GIÁ'!A:A,'GIÁ'!D:D)</f>
        <v>16668.00</v>
      </c>
      <c r="AL370" s="118">
        <f t="shared" si="10"/>
        <v>50004</v>
      </c>
      <c r="AM370" s="118">
        <f t="shared" si="11"/>
        <v>0</v>
      </c>
      <c r="AN370" s="119">
        <f t="shared" si="12"/>
        <v>50004</v>
      </c>
      <c r="AO370" s="118">
        <f t="shared" si="13"/>
        <v>0</v>
      </c>
      <c r="AP370" s="121">
        <f t="shared" si="14"/>
        <v>0</v>
      </c>
      <c r="AQ370" s="122"/>
      <c r="AR370" s="119"/>
    </row>
    <row r="371" ht="22.5" customHeight="1">
      <c r="A371" s="89">
        <v>46231.0</v>
      </c>
      <c r="B371" s="90">
        <v>0.47430555555555554</v>
      </c>
      <c r="C371" s="91" t="s">
        <v>1658</v>
      </c>
      <c r="D371" s="129" t="str">
        <f t="array" ref="D371">XLOOKUP(C371,'DS ST'!A:A,'DS ST'!B:B)</f>
        <v>TMY</v>
      </c>
      <c r="E371" s="94" t="str">
        <f t="array" ref="E371">XLOOKUP($F371,'GIÁ'!$A:$A,'GIÁ'!$E:$E)</f>
        <v>MÁT</v>
      </c>
      <c r="F371" s="94">
        <v>8.938505512013E12</v>
      </c>
      <c r="G371" s="95" t="s">
        <v>2872</v>
      </c>
      <c r="H371" s="95" t="s">
        <v>224</v>
      </c>
      <c r="I371" s="96">
        <v>3.0</v>
      </c>
      <c r="J371" s="96">
        <v>0.0</v>
      </c>
      <c r="K371" s="98">
        <f t="shared" si="4"/>
        <v>3</v>
      </c>
      <c r="L371" s="99" t="s">
        <v>3970</v>
      </c>
      <c r="M371" s="100" t="s">
        <v>3989</v>
      </c>
      <c r="N371" s="101" t="s">
        <v>3990</v>
      </c>
      <c r="O371" s="128"/>
      <c r="P371" s="100">
        <v>3.0</v>
      </c>
      <c r="Q371" s="103">
        <f t="shared" si="5"/>
        <v>0</v>
      </c>
      <c r="R371" s="104" t="s">
        <v>3976</v>
      </c>
      <c r="S371" s="105"/>
      <c r="T371" s="106"/>
      <c r="U371" s="107"/>
      <c r="V371" s="108" t="s">
        <v>756</v>
      </c>
      <c r="W371" s="109" t="s">
        <v>1908</v>
      </c>
      <c r="X371" s="110" t="str">
        <f t="shared" si="6"/>
        <v/>
      </c>
      <c r="Y371" s="110" t="str">
        <f t="shared" si="7"/>
        <v>Siêu thị</v>
      </c>
      <c r="Z371" s="139" t="str">
        <f t="shared" si="40"/>
        <v/>
      </c>
      <c r="AA371" s="109" t="s">
        <v>802</v>
      </c>
      <c r="AB371" s="140"/>
      <c r="AC371" s="141"/>
      <c r="AD371" s="113"/>
      <c r="AE371" s="127"/>
      <c r="AF371" s="113"/>
      <c r="AG371" s="114" t="str">
        <f t="array" ref="AG371">XLOOKUP(F371,'CLV2'!A:A,'CLV2'!E:E)</f>
        <v>2.VEGETABLES</v>
      </c>
      <c r="AH371" s="115" t="str">
        <f t="array" ref="AH371">XLOOKUP(F371,'CLV2'!A:A,'CLV2'!F:F)</f>
        <v>3.PROCESSED VEGGIES</v>
      </c>
      <c r="AI371" s="115" t="str">
        <f t="shared" si="8"/>
        <v>Pack</v>
      </c>
      <c r="AJ371" s="116">
        <f t="shared" si="9"/>
        <v>1</v>
      </c>
      <c r="AK371" s="117" t="str">
        <f t="array" ref="AK371">XLOOKUP(F371,'GIÁ'!A:A,'GIÁ'!D:D)</f>
        <v>44228.48</v>
      </c>
      <c r="AL371" s="118">
        <f t="shared" si="10"/>
        <v>132685.44</v>
      </c>
      <c r="AM371" s="118">
        <f t="shared" si="11"/>
        <v>0</v>
      </c>
      <c r="AN371" s="119">
        <f t="shared" si="12"/>
        <v>132685.44</v>
      </c>
      <c r="AO371" s="118">
        <f t="shared" si="13"/>
        <v>0</v>
      </c>
      <c r="AP371" s="121">
        <f t="shared" si="14"/>
        <v>0</v>
      </c>
      <c r="AQ371" s="122"/>
      <c r="AR371" s="119"/>
    </row>
    <row r="372" ht="22.5" customHeight="1">
      <c r="A372" s="89">
        <v>46231.0</v>
      </c>
      <c r="B372" s="90">
        <v>0.47430555555555554</v>
      </c>
      <c r="C372" s="91" t="s">
        <v>1658</v>
      </c>
      <c r="D372" s="129" t="str">
        <f t="array" ref="D372">XLOOKUP(C372,'DS ST'!A:A,'DS ST'!B:B)</f>
        <v>TMY</v>
      </c>
      <c r="E372" s="94" t="str">
        <f t="array" ref="E372">XLOOKUP($F372,'GIÁ'!$A:$A,'GIÁ'!$E:$E)</f>
        <v>MÁT</v>
      </c>
      <c r="F372" s="94">
        <v>8.936049694424E12</v>
      </c>
      <c r="G372" s="95" t="s">
        <v>2251</v>
      </c>
      <c r="H372" s="95" t="s">
        <v>57</v>
      </c>
      <c r="I372" s="96">
        <v>1.0</v>
      </c>
      <c r="J372" s="96">
        <v>0.0</v>
      </c>
      <c r="K372" s="98">
        <f t="shared" si="4"/>
        <v>1</v>
      </c>
      <c r="L372" s="99" t="s">
        <v>3970</v>
      </c>
      <c r="M372" s="100" t="s">
        <v>3989</v>
      </c>
      <c r="N372" s="101" t="s">
        <v>3990</v>
      </c>
      <c r="O372" s="128"/>
      <c r="P372" s="100">
        <v>1.0</v>
      </c>
      <c r="Q372" s="103">
        <f t="shared" si="5"/>
        <v>0</v>
      </c>
      <c r="R372" s="104" t="s">
        <v>3976</v>
      </c>
      <c r="S372" s="105"/>
      <c r="T372" s="106"/>
      <c r="U372" s="107"/>
      <c r="V372" s="108" t="s">
        <v>756</v>
      </c>
      <c r="W372" s="109" t="s">
        <v>1908</v>
      </c>
      <c r="X372" s="110" t="str">
        <f t="shared" si="6"/>
        <v/>
      </c>
      <c r="Y372" s="110" t="str">
        <f t="shared" si="7"/>
        <v>Siêu thị</v>
      </c>
      <c r="Z372" s="139" t="str">
        <f t="shared" si="40"/>
        <v/>
      </c>
      <c r="AA372" s="109" t="s">
        <v>802</v>
      </c>
      <c r="AB372" s="140"/>
      <c r="AC372" s="141"/>
      <c r="AD372" s="113"/>
      <c r="AE372" s="127"/>
      <c r="AF372" s="113"/>
      <c r="AG372" s="114" t="str">
        <f t="array" ref="AG372">XLOOKUP(F372,'CLV2'!A:A,'CLV2'!E:E)</f>
        <v>2.VEGETABLES</v>
      </c>
      <c r="AH372" s="115" t="str">
        <f t="array" ref="AH372">XLOOKUP(F372,'CLV2'!A:A,'CLV2'!F:F)</f>
        <v>3.LETTUCE, SNACKABLES</v>
      </c>
      <c r="AI372" s="115" t="str">
        <f t="shared" si="8"/>
        <v>Pack</v>
      </c>
      <c r="AJ372" s="116">
        <f t="shared" si="9"/>
        <v>1</v>
      </c>
      <c r="AK372" s="117" t="str">
        <f t="array" ref="AK372">XLOOKUP(F372,'GIÁ'!A:A,'GIÁ'!D:D)</f>
        <v>26058.45</v>
      </c>
      <c r="AL372" s="118">
        <f t="shared" si="10"/>
        <v>26058.45</v>
      </c>
      <c r="AM372" s="118">
        <f t="shared" si="11"/>
        <v>0</v>
      </c>
      <c r="AN372" s="119">
        <f t="shared" si="12"/>
        <v>26058.45</v>
      </c>
      <c r="AO372" s="118">
        <f t="shared" si="13"/>
        <v>0</v>
      </c>
      <c r="AP372" s="121">
        <f t="shared" si="14"/>
        <v>0</v>
      </c>
      <c r="AQ372" s="122"/>
      <c r="AR372" s="119"/>
    </row>
    <row r="373" ht="22.5" customHeight="1">
      <c r="A373" s="89">
        <v>46231.0</v>
      </c>
      <c r="B373" s="90">
        <v>0.47430555555555554</v>
      </c>
      <c r="C373" s="91" t="s">
        <v>1658</v>
      </c>
      <c r="D373" s="129" t="str">
        <f t="array" ref="D373">XLOOKUP(C373,'DS ST'!A:A,'DS ST'!B:B)</f>
        <v>TMY</v>
      </c>
      <c r="E373" s="94" t="str">
        <f t="array" ref="E373">XLOOKUP($F373,'GIÁ'!$A:$A,'GIÁ'!$E:$E)</f>
        <v>MÁT</v>
      </c>
      <c r="F373" s="94">
        <v>8.936049694431E12</v>
      </c>
      <c r="G373" s="95" t="s">
        <v>2253</v>
      </c>
      <c r="H373" s="95" t="s">
        <v>57</v>
      </c>
      <c r="I373" s="96">
        <v>2.0</v>
      </c>
      <c r="J373" s="96">
        <v>0.0</v>
      </c>
      <c r="K373" s="98">
        <f t="shared" si="4"/>
        <v>2</v>
      </c>
      <c r="L373" s="99" t="s">
        <v>3970</v>
      </c>
      <c r="M373" s="100" t="s">
        <v>3989</v>
      </c>
      <c r="N373" s="101" t="s">
        <v>3990</v>
      </c>
      <c r="O373" s="128"/>
      <c r="P373" s="100">
        <v>2.0</v>
      </c>
      <c r="Q373" s="103">
        <f t="shared" si="5"/>
        <v>0</v>
      </c>
      <c r="R373" s="104" t="s">
        <v>3976</v>
      </c>
      <c r="S373" s="105"/>
      <c r="T373" s="106"/>
      <c r="U373" s="107"/>
      <c r="V373" s="108" t="s">
        <v>756</v>
      </c>
      <c r="W373" s="109" t="s">
        <v>1908</v>
      </c>
      <c r="X373" s="110" t="str">
        <f t="shared" si="6"/>
        <v/>
      </c>
      <c r="Y373" s="110" t="str">
        <f t="shared" si="7"/>
        <v>Siêu thị</v>
      </c>
      <c r="Z373" s="139" t="str">
        <f t="shared" si="40"/>
        <v/>
      </c>
      <c r="AA373" s="109" t="s">
        <v>802</v>
      </c>
      <c r="AB373" s="140"/>
      <c r="AC373" s="141"/>
      <c r="AD373" s="113"/>
      <c r="AE373" s="127"/>
      <c r="AF373" s="113"/>
      <c r="AG373" s="114" t="str">
        <f t="array" ref="AG373">XLOOKUP(F373,'CLV2'!A:A,'CLV2'!E:E)</f>
        <v>2.VEGETABLES</v>
      </c>
      <c r="AH373" s="115" t="str">
        <f t="array" ref="AH373">XLOOKUP(F373,'CLV2'!A:A,'CLV2'!F:F)</f>
        <v>3.LETTUCE, SNACKABLES</v>
      </c>
      <c r="AI373" s="115" t="str">
        <f t="shared" si="8"/>
        <v>Pack</v>
      </c>
      <c r="AJ373" s="116">
        <f t="shared" si="9"/>
        <v>1</v>
      </c>
      <c r="AK373" s="117" t="str">
        <f t="array" ref="AK373">XLOOKUP(F373,'GIÁ'!A:A,'GIÁ'!D:D)</f>
        <v>26437.71</v>
      </c>
      <c r="AL373" s="118">
        <f t="shared" si="10"/>
        <v>52875.42</v>
      </c>
      <c r="AM373" s="118">
        <f t="shared" si="11"/>
        <v>0</v>
      </c>
      <c r="AN373" s="119">
        <f t="shared" si="12"/>
        <v>52875.42</v>
      </c>
      <c r="AO373" s="118">
        <f t="shared" si="13"/>
        <v>0</v>
      </c>
      <c r="AP373" s="121">
        <f t="shared" si="14"/>
        <v>0</v>
      </c>
      <c r="AQ373" s="122"/>
      <c r="AR373" s="119"/>
    </row>
    <row r="374" ht="22.5" customHeight="1">
      <c r="A374" s="89">
        <v>46231.0</v>
      </c>
      <c r="B374" s="90">
        <v>0.47430555555555554</v>
      </c>
      <c r="C374" s="91" t="s">
        <v>1658</v>
      </c>
      <c r="D374" s="129" t="str">
        <f t="array" ref="D374">XLOOKUP(C374,'DS ST'!A:A,'DS ST'!B:B)</f>
        <v>TMY</v>
      </c>
      <c r="E374" s="94" t="str">
        <f t="array" ref="E374">XLOOKUP($F374,'GIÁ'!$A:$A,'GIÁ'!$E:$E)</f>
        <v>MÁT</v>
      </c>
      <c r="F374" s="94">
        <v>8.935019503216E12</v>
      </c>
      <c r="G374" s="95" t="s">
        <v>1821</v>
      </c>
      <c r="H374" s="95" t="s">
        <v>224</v>
      </c>
      <c r="I374" s="96">
        <v>6.0</v>
      </c>
      <c r="J374" s="96">
        <v>0.0</v>
      </c>
      <c r="K374" s="98">
        <f t="shared" si="4"/>
        <v>6</v>
      </c>
      <c r="L374" s="99" t="s">
        <v>3970</v>
      </c>
      <c r="M374" s="100" t="s">
        <v>3989</v>
      </c>
      <c r="N374" s="101" t="s">
        <v>3990</v>
      </c>
      <c r="O374" s="128"/>
      <c r="P374" s="100">
        <v>6.0</v>
      </c>
      <c r="Q374" s="103">
        <f t="shared" si="5"/>
        <v>0</v>
      </c>
      <c r="R374" s="104" t="s">
        <v>3991</v>
      </c>
      <c r="S374" s="105"/>
      <c r="T374" s="106"/>
      <c r="U374" s="107"/>
      <c r="V374" s="108" t="s">
        <v>756</v>
      </c>
      <c r="W374" s="109" t="s">
        <v>1908</v>
      </c>
      <c r="X374" s="110" t="str">
        <f t="shared" si="6"/>
        <v/>
      </c>
      <c r="Y374" s="110" t="str">
        <f t="shared" si="7"/>
        <v>Siêu thị</v>
      </c>
      <c r="Z374" s="139" t="str">
        <f t="shared" si="40"/>
        <v/>
      </c>
      <c r="AA374" s="109" t="s">
        <v>802</v>
      </c>
      <c r="AB374" s="140"/>
      <c r="AC374" s="141"/>
      <c r="AD374" s="113"/>
      <c r="AE374" s="127"/>
      <c r="AF374" s="113"/>
      <c r="AG374" s="114" t="str">
        <f t="array" ref="AG374">XLOOKUP(F374,'CLV2'!A:A,'CLV2'!E:E)</f>
        <v>2.CHILLED FOODS</v>
      </c>
      <c r="AH374" s="115" t="str">
        <f t="array" ref="AH374">XLOOKUP(F374,'CLV2'!A:A,'CLV2'!F:F)</f>
        <v>3.HAM AND SAUSAGES</v>
      </c>
      <c r="AI374" s="115" t="str">
        <f t="shared" si="8"/>
        <v>Pack</v>
      </c>
      <c r="AJ374" s="116">
        <f t="shared" si="9"/>
        <v>1</v>
      </c>
      <c r="AK374" s="117" t="str">
        <f t="array" ref="AK374">XLOOKUP(F374,'GIÁ'!A:A,'GIÁ'!D:D)</f>
        <v>30395.96</v>
      </c>
      <c r="AL374" s="118">
        <f t="shared" si="10"/>
        <v>182375.76</v>
      </c>
      <c r="AM374" s="118">
        <f t="shared" si="11"/>
        <v>0</v>
      </c>
      <c r="AN374" s="119">
        <f t="shared" si="12"/>
        <v>182375.76</v>
      </c>
      <c r="AO374" s="118">
        <f t="shared" si="13"/>
        <v>0</v>
      </c>
      <c r="AP374" s="121">
        <f t="shared" si="14"/>
        <v>0</v>
      </c>
      <c r="AQ374" s="122"/>
      <c r="AR374" s="119"/>
    </row>
    <row r="375" ht="22.5" customHeight="1">
      <c r="A375" s="89">
        <v>46231.0</v>
      </c>
      <c r="B375" s="90">
        <v>0.47430555555555554</v>
      </c>
      <c r="C375" s="91" t="s">
        <v>1658</v>
      </c>
      <c r="D375" s="129" t="str">
        <f t="array" ref="D375">XLOOKUP(C375,'DS ST'!A:A,'DS ST'!B:B)</f>
        <v>TMY</v>
      </c>
      <c r="E375" s="94" t="str">
        <f t="array" ref="E375">XLOOKUP($F375,'GIÁ'!$A:$A,'GIÁ'!$E:$E)</f>
        <v>MÁT</v>
      </c>
      <c r="F375" s="94">
        <v>8.935288800023E12</v>
      </c>
      <c r="G375" s="95" t="s">
        <v>2012</v>
      </c>
      <c r="H375" s="95" t="s">
        <v>224</v>
      </c>
      <c r="I375" s="96">
        <v>10.0</v>
      </c>
      <c r="J375" s="96">
        <v>0.0</v>
      </c>
      <c r="K375" s="98">
        <f t="shared" si="4"/>
        <v>10</v>
      </c>
      <c r="L375" s="99" t="s">
        <v>3970</v>
      </c>
      <c r="M375" s="100" t="s">
        <v>3989</v>
      </c>
      <c r="N375" s="101" t="s">
        <v>3990</v>
      </c>
      <c r="O375" s="128"/>
      <c r="P375" s="100">
        <v>10.0</v>
      </c>
      <c r="Q375" s="103">
        <f t="shared" si="5"/>
        <v>0</v>
      </c>
      <c r="R375" s="104" t="s">
        <v>3976</v>
      </c>
      <c r="S375" s="105"/>
      <c r="T375" s="106"/>
      <c r="U375" s="107"/>
      <c r="V375" s="108" t="s">
        <v>756</v>
      </c>
      <c r="W375" s="109" t="s">
        <v>1908</v>
      </c>
      <c r="X375" s="110" t="str">
        <f t="shared" si="6"/>
        <v/>
      </c>
      <c r="Y375" s="110" t="str">
        <f t="shared" si="7"/>
        <v>Siêu thị</v>
      </c>
      <c r="Z375" s="139" t="str">
        <f t="shared" si="40"/>
        <v/>
      </c>
      <c r="AA375" s="109" t="s">
        <v>802</v>
      </c>
      <c r="AB375" s="140"/>
      <c r="AC375" s="141"/>
      <c r="AD375" s="113"/>
      <c r="AE375" s="127"/>
      <c r="AF375" s="113"/>
      <c r="AG375" s="114" t="str">
        <f t="array" ref="AG375">XLOOKUP(F375,'CLV2'!A:A,'CLV2'!E:E)</f>
        <v>2.VEGETABLES</v>
      </c>
      <c r="AH375" s="115" t="str">
        <f t="array" ref="AH375">XLOOKUP(F375,'CLV2'!A:A,'CLV2'!F:F)</f>
        <v>3.MUSHROOM</v>
      </c>
      <c r="AI375" s="115" t="str">
        <f t="shared" si="8"/>
        <v>Pack</v>
      </c>
      <c r="AJ375" s="116">
        <f t="shared" si="9"/>
        <v>1</v>
      </c>
      <c r="AK375" s="117" t="str">
        <f t="array" ref="AK375">XLOOKUP(F375,'GIÁ'!A:A,'GIÁ'!D:D)</f>
        <v>8894.72</v>
      </c>
      <c r="AL375" s="118">
        <f t="shared" si="10"/>
        <v>88947.2</v>
      </c>
      <c r="AM375" s="118">
        <f t="shared" si="11"/>
        <v>0</v>
      </c>
      <c r="AN375" s="119">
        <f t="shared" si="12"/>
        <v>88947.2</v>
      </c>
      <c r="AO375" s="118">
        <f t="shared" si="13"/>
        <v>0</v>
      </c>
      <c r="AP375" s="121">
        <f t="shared" si="14"/>
        <v>0</v>
      </c>
      <c r="AQ375" s="122"/>
      <c r="AR375" s="119"/>
    </row>
    <row r="376" ht="22.5" customHeight="1">
      <c r="A376" s="89">
        <v>46231.0</v>
      </c>
      <c r="B376" s="90">
        <v>0.47430555555555554</v>
      </c>
      <c r="C376" s="91" t="s">
        <v>1658</v>
      </c>
      <c r="D376" s="129" t="str">
        <f t="array" ref="D376">XLOOKUP(C376,'DS ST'!A:A,'DS ST'!B:B)</f>
        <v>TMY</v>
      </c>
      <c r="E376" s="94" t="str">
        <f t="array" ref="E376">XLOOKUP($F376,'GIÁ'!$A:$A,'GIÁ'!$E:$E)</f>
        <v>MÁT</v>
      </c>
      <c r="F376" s="94">
        <v>8.938509645021E12</v>
      </c>
      <c r="G376" s="95" t="s">
        <v>2938</v>
      </c>
      <c r="H376" s="95" t="s">
        <v>224</v>
      </c>
      <c r="I376" s="96">
        <v>3.0</v>
      </c>
      <c r="J376" s="96">
        <v>0.0</v>
      </c>
      <c r="K376" s="98">
        <f t="shared" si="4"/>
        <v>3</v>
      </c>
      <c r="L376" s="99" t="s">
        <v>3970</v>
      </c>
      <c r="M376" s="100" t="s">
        <v>3989</v>
      </c>
      <c r="N376" s="101" t="s">
        <v>3990</v>
      </c>
      <c r="O376" s="128"/>
      <c r="P376" s="100">
        <v>3.0</v>
      </c>
      <c r="Q376" s="103">
        <f t="shared" si="5"/>
        <v>0</v>
      </c>
      <c r="R376" s="104" t="s">
        <v>3976</v>
      </c>
      <c r="S376" s="105"/>
      <c r="T376" s="106"/>
      <c r="U376" s="107"/>
      <c r="V376" s="108" t="s">
        <v>756</v>
      </c>
      <c r="W376" s="109" t="s">
        <v>1908</v>
      </c>
      <c r="X376" s="110" t="str">
        <f t="shared" si="6"/>
        <v/>
      </c>
      <c r="Y376" s="110" t="str">
        <f t="shared" si="7"/>
        <v>Siêu thị</v>
      </c>
      <c r="Z376" s="139" t="str">
        <f t="shared" si="40"/>
        <v/>
      </c>
      <c r="AA376" s="109" t="s">
        <v>802</v>
      </c>
      <c r="AB376" s="140"/>
      <c r="AC376" s="141"/>
      <c r="AD376" s="113"/>
      <c r="AE376" s="127"/>
      <c r="AF376" s="113"/>
      <c r="AG376" s="114" t="str">
        <f t="array" ref="AG376">XLOOKUP(F376,'CLV2'!A:A,'CLV2'!E:E)</f>
        <v>2.VEGETABLES</v>
      </c>
      <c r="AH376" s="115" t="str">
        <f t="array" ref="AH376">XLOOKUP(F376,'CLV2'!A:A,'CLV2'!F:F)</f>
        <v>3.MUSHROOM</v>
      </c>
      <c r="AI376" s="115" t="str">
        <f t="shared" si="8"/>
        <v>Pack</v>
      </c>
      <c r="AJ376" s="116">
        <f t="shared" si="9"/>
        <v>1</v>
      </c>
      <c r="AK376" s="117" t="str">
        <f t="array" ref="AK376">XLOOKUP(F376,'GIÁ'!A:A,'GIÁ'!D:D)</f>
        <v>20376.98</v>
      </c>
      <c r="AL376" s="118">
        <f t="shared" si="10"/>
        <v>61130.94</v>
      </c>
      <c r="AM376" s="118">
        <f t="shared" si="11"/>
        <v>0</v>
      </c>
      <c r="AN376" s="119">
        <f t="shared" si="12"/>
        <v>61130.94</v>
      </c>
      <c r="AO376" s="118">
        <f t="shared" si="13"/>
        <v>0</v>
      </c>
      <c r="AP376" s="121">
        <f t="shared" si="14"/>
        <v>0</v>
      </c>
      <c r="AQ376" s="122"/>
      <c r="AR376" s="119"/>
    </row>
    <row r="377" ht="22.5" customHeight="1">
      <c r="A377" s="89">
        <v>46231.0</v>
      </c>
      <c r="B377" s="90">
        <v>0.47430555555555554</v>
      </c>
      <c r="C377" s="91" t="s">
        <v>1658</v>
      </c>
      <c r="D377" s="129" t="str">
        <f t="array" ref="D377">XLOOKUP(C377,'DS ST'!A:A,'DS ST'!B:B)</f>
        <v>TMY</v>
      </c>
      <c r="E377" s="94" t="str">
        <f t="array" ref="E377">XLOOKUP($F377,'GIÁ'!$A:$A,'GIÁ'!$E:$E)</f>
        <v>MÁT</v>
      </c>
      <c r="F377" s="94">
        <v>8.938509645014E12</v>
      </c>
      <c r="G377" s="95" t="s">
        <v>2936</v>
      </c>
      <c r="H377" s="95" t="s">
        <v>224</v>
      </c>
      <c r="I377" s="96">
        <v>1.0</v>
      </c>
      <c r="J377" s="96">
        <v>0.0</v>
      </c>
      <c r="K377" s="98">
        <f t="shared" si="4"/>
        <v>1</v>
      </c>
      <c r="L377" s="99" t="s">
        <v>3970</v>
      </c>
      <c r="M377" s="100" t="s">
        <v>3989</v>
      </c>
      <c r="N377" s="101" t="s">
        <v>3990</v>
      </c>
      <c r="O377" s="128"/>
      <c r="P377" s="100">
        <v>1.0</v>
      </c>
      <c r="Q377" s="103">
        <f t="shared" si="5"/>
        <v>0</v>
      </c>
      <c r="R377" s="104" t="s">
        <v>3976</v>
      </c>
      <c r="S377" s="105"/>
      <c r="T377" s="106"/>
      <c r="U377" s="107"/>
      <c r="V377" s="108" t="s">
        <v>756</v>
      </c>
      <c r="W377" s="109" t="s">
        <v>1908</v>
      </c>
      <c r="X377" s="110" t="str">
        <f t="shared" si="6"/>
        <v/>
      </c>
      <c r="Y377" s="110" t="str">
        <f t="shared" si="7"/>
        <v>Siêu thị</v>
      </c>
      <c r="Z377" s="139" t="str">
        <f t="shared" si="40"/>
        <v/>
      </c>
      <c r="AA377" s="109" t="s">
        <v>802</v>
      </c>
      <c r="AB377" s="140"/>
      <c r="AC377" s="141"/>
      <c r="AD377" s="113"/>
      <c r="AE377" s="127"/>
      <c r="AF377" s="113"/>
      <c r="AG377" s="114" t="str">
        <f t="array" ref="AG377">XLOOKUP(F377,'CLV2'!A:A,'CLV2'!E:E)</f>
        <v>2.VEGETABLES</v>
      </c>
      <c r="AH377" s="115" t="str">
        <f t="array" ref="AH377">XLOOKUP(F377,'CLV2'!A:A,'CLV2'!F:F)</f>
        <v>3.MUSHROOM</v>
      </c>
      <c r="AI377" s="115" t="str">
        <f t="shared" si="8"/>
        <v>Pack</v>
      </c>
      <c r="AJ377" s="116">
        <f t="shared" si="9"/>
        <v>1</v>
      </c>
      <c r="AK377" s="117" t="str">
        <f t="array" ref="AK377">XLOOKUP(F377,'GIÁ'!A:A,'GIÁ'!D:D)</f>
        <v>20470.50</v>
      </c>
      <c r="AL377" s="118">
        <f t="shared" si="10"/>
        <v>20470.5</v>
      </c>
      <c r="AM377" s="118">
        <f t="shared" si="11"/>
        <v>0</v>
      </c>
      <c r="AN377" s="119">
        <f t="shared" si="12"/>
        <v>20470.5</v>
      </c>
      <c r="AO377" s="118">
        <f t="shared" si="13"/>
        <v>0</v>
      </c>
      <c r="AP377" s="121">
        <f t="shared" si="14"/>
        <v>0</v>
      </c>
      <c r="AQ377" s="122"/>
      <c r="AR377" s="119"/>
    </row>
    <row r="378" ht="22.5" customHeight="1">
      <c r="A378" s="89">
        <v>46231.0</v>
      </c>
      <c r="B378" s="90">
        <v>0.47430555555555554</v>
      </c>
      <c r="C378" s="91" t="s">
        <v>1658</v>
      </c>
      <c r="D378" s="129" t="str">
        <f t="array" ref="D378">XLOOKUP(C378,'DS ST'!A:A,'DS ST'!B:B)</f>
        <v>TMY</v>
      </c>
      <c r="E378" s="94" t="str">
        <f t="array" ref="E378">XLOOKUP($F378,'GIÁ'!$A:$A,'GIÁ'!$E:$E)</f>
        <v>MÁT</v>
      </c>
      <c r="F378" s="94">
        <v>8.935007101059E12</v>
      </c>
      <c r="G378" s="95" t="s">
        <v>1777</v>
      </c>
      <c r="H378" s="95" t="s">
        <v>57</v>
      </c>
      <c r="I378" s="96">
        <v>4.0</v>
      </c>
      <c r="J378" s="96">
        <v>3.0</v>
      </c>
      <c r="K378" s="98">
        <f t="shared" si="4"/>
        <v>1</v>
      </c>
      <c r="L378" s="99" t="s">
        <v>3970</v>
      </c>
      <c r="M378" s="100" t="s">
        <v>3989</v>
      </c>
      <c r="N378" s="101" t="s">
        <v>3990</v>
      </c>
      <c r="O378" s="128"/>
      <c r="P378" s="100"/>
      <c r="Q378" s="103">
        <f t="shared" si="5"/>
        <v>1</v>
      </c>
      <c r="R378" s="104"/>
      <c r="S378" s="105" t="s">
        <v>14</v>
      </c>
      <c r="T378" s="106"/>
      <c r="U378" s="107" t="s">
        <v>3695</v>
      </c>
      <c r="V378" s="108" t="s">
        <v>756</v>
      </c>
      <c r="W378" s="109" t="s">
        <v>1312</v>
      </c>
      <c r="X378" s="110" t="str">
        <f t="shared" si="6"/>
        <v/>
      </c>
      <c r="Y378" s="110" t="str">
        <f t="shared" si="7"/>
        <v/>
      </c>
      <c r="Z378" s="139" t="str">
        <f t="shared" si="40"/>
        <v>Kho đông mát</v>
      </c>
      <c r="AA378" s="109" t="s">
        <v>802</v>
      </c>
      <c r="AB378" s="140"/>
      <c r="AC378" s="108"/>
      <c r="AD378" s="113"/>
      <c r="AE378" s="127"/>
      <c r="AF378" s="113"/>
      <c r="AG378" s="114" t="str">
        <f t="array" ref="AG378">XLOOKUP(F378,'CLV2'!A:A,'CLV2'!E:E)</f>
        <v>2.DAIRY</v>
      </c>
      <c r="AH378" s="115" t="str">
        <f t="array" ref="AH378">XLOOKUP(F378,'CLV2'!A:A,'CLV2'!F:F)</f>
        <v>3.FRESH MILK</v>
      </c>
      <c r="AI378" s="115" t="str">
        <f t="shared" si="8"/>
        <v>Pack</v>
      </c>
      <c r="AJ378" s="116">
        <f t="shared" si="9"/>
        <v>0.25</v>
      </c>
      <c r="AK378" s="117" t="str">
        <f t="array" ref="AK378">XLOOKUP(F378,'GIÁ'!A:A,'GIÁ'!D:D)</f>
        <v>28687.46</v>
      </c>
      <c r="AL378" s="118">
        <f t="shared" si="10"/>
        <v>28687.46</v>
      </c>
      <c r="AM378" s="118">
        <f t="shared" si="11"/>
        <v>0</v>
      </c>
      <c r="AN378" s="119">
        <f t="shared" si="12"/>
        <v>0</v>
      </c>
      <c r="AO378" s="118">
        <f t="shared" si="13"/>
        <v>28687.46</v>
      </c>
      <c r="AP378" s="121">
        <f t="shared" si="14"/>
        <v>0</v>
      </c>
      <c r="AQ378" s="122"/>
      <c r="AR378" s="119"/>
    </row>
    <row r="379" ht="22.5" customHeight="1">
      <c r="A379" s="89">
        <v>46231.0</v>
      </c>
      <c r="B379" s="90">
        <v>0.47430555555555554</v>
      </c>
      <c r="C379" s="91" t="s">
        <v>1658</v>
      </c>
      <c r="D379" s="129" t="str">
        <f t="array" ref="D379">XLOOKUP(C379,'DS ST'!A:A,'DS ST'!B:B)</f>
        <v>TMY</v>
      </c>
      <c r="E379" s="94" t="str">
        <f t="array" ref="E379">XLOOKUP($F379,'GIÁ'!$A:$A,'GIÁ'!$E:$E)</f>
        <v>MÁT</v>
      </c>
      <c r="F379" s="94">
        <v>8.938505512167E12</v>
      </c>
      <c r="G379" s="95" t="s">
        <v>2876</v>
      </c>
      <c r="H379" s="95" t="s">
        <v>224</v>
      </c>
      <c r="I379" s="96">
        <v>1.0</v>
      </c>
      <c r="J379" s="96">
        <v>0.0</v>
      </c>
      <c r="K379" s="98">
        <f t="shared" si="4"/>
        <v>1</v>
      </c>
      <c r="L379" s="99" t="s">
        <v>3970</v>
      </c>
      <c r="M379" s="100" t="s">
        <v>3989</v>
      </c>
      <c r="N379" s="101" t="s">
        <v>3990</v>
      </c>
      <c r="O379" s="128"/>
      <c r="P379" s="100">
        <v>1.0</v>
      </c>
      <c r="Q379" s="103">
        <f t="shared" si="5"/>
        <v>0</v>
      </c>
      <c r="R379" s="104" t="s">
        <v>3976</v>
      </c>
      <c r="S379" s="105"/>
      <c r="T379" s="106"/>
      <c r="U379" s="107"/>
      <c r="V379" s="108" t="s">
        <v>756</v>
      </c>
      <c r="W379" s="109" t="s">
        <v>1908</v>
      </c>
      <c r="X379" s="110" t="str">
        <f t="shared" si="6"/>
        <v/>
      </c>
      <c r="Y379" s="110" t="str">
        <f t="shared" si="7"/>
        <v>Siêu thị</v>
      </c>
      <c r="Z379" s="139" t="str">
        <f t="shared" si="40"/>
        <v/>
      </c>
      <c r="AA379" s="109" t="s">
        <v>802</v>
      </c>
      <c r="AB379" s="140"/>
      <c r="AC379" s="108"/>
      <c r="AD379" s="113"/>
      <c r="AE379" s="127"/>
      <c r="AF379" s="113"/>
      <c r="AG379" s="114" t="str">
        <f t="array" ref="AG379">XLOOKUP(F379,'CLV2'!A:A,'CLV2'!E:E)</f>
        <v>2.VEGETABLES</v>
      </c>
      <c r="AH379" s="115" t="str">
        <f t="array" ref="AH379">XLOOKUP(F379,'CLV2'!A:A,'CLV2'!F:F)</f>
        <v>3.PROCESSED VEGGIES</v>
      </c>
      <c r="AI379" s="115" t="str">
        <f t="shared" si="8"/>
        <v>Pack</v>
      </c>
      <c r="AJ379" s="116">
        <f t="shared" si="9"/>
        <v>1</v>
      </c>
      <c r="AK379" s="117" t="str">
        <f t="array" ref="AK379">XLOOKUP(F379,'GIÁ'!A:A,'GIÁ'!D:D)</f>
        <v>18229.20</v>
      </c>
      <c r="AL379" s="118">
        <f t="shared" si="10"/>
        <v>18229.2</v>
      </c>
      <c r="AM379" s="118">
        <f t="shared" si="11"/>
        <v>0</v>
      </c>
      <c r="AN379" s="119">
        <f t="shared" si="12"/>
        <v>18229.2</v>
      </c>
      <c r="AO379" s="118">
        <f t="shared" si="13"/>
        <v>0</v>
      </c>
      <c r="AP379" s="121">
        <f t="shared" si="14"/>
        <v>0</v>
      </c>
      <c r="AQ379" s="122"/>
      <c r="AR379" s="119"/>
    </row>
    <row r="380" ht="22.5" customHeight="1">
      <c r="A380" s="89">
        <v>46231.0</v>
      </c>
      <c r="B380" s="90">
        <v>0.47430555555555554</v>
      </c>
      <c r="C380" s="91" t="s">
        <v>1658</v>
      </c>
      <c r="D380" s="129" t="str">
        <f t="array" ref="D380">XLOOKUP(C380,'DS ST'!A:A,'DS ST'!B:B)</f>
        <v>TMY</v>
      </c>
      <c r="E380" s="94" t="str">
        <f t="array" ref="E380">XLOOKUP($F380,'GIÁ'!$A:$A,'GIÁ'!$E:$E)</f>
        <v>MÁT</v>
      </c>
      <c r="F380" s="94">
        <v>8.936049693908E12</v>
      </c>
      <c r="G380" s="95" t="s">
        <v>2244</v>
      </c>
      <c r="H380" s="95" t="s">
        <v>57</v>
      </c>
      <c r="I380" s="96">
        <v>5.0</v>
      </c>
      <c r="J380" s="96">
        <v>0.0</v>
      </c>
      <c r="K380" s="98">
        <f t="shared" si="4"/>
        <v>5</v>
      </c>
      <c r="L380" s="99" t="s">
        <v>3970</v>
      </c>
      <c r="M380" s="100" t="s">
        <v>3992</v>
      </c>
      <c r="N380" s="101" t="s">
        <v>3993</v>
      </c>
      <c r="O380" s="128"/>
      <c r="P380" s="100">
        <v>5.0</v>
      </c>
      <c r="Q380" s="103">
        <f t="shared" si="5"/>
        <v>0</v>
      </c>
      <c r="R380" s="104" t="s">
        <v>3976</v>
      </c>
      <c r="S380" s="105"/>
      <c r="T380" s="106"/>
      <c r="U380" s="107"/>
      <c r="V380" s="108" t="s">
        <v>756</v>
      </c>
      <c r="W380" s="109" t="s">
        <v>1908</v>
      </c>
      <c r="X380" s="110" t="str">
        <f t="shared" si="6"/>
        <v/>
      </c>
      <c r="Y380" s="110" t="str">
        <f t="shared" si="7"/>
        <v>Siêu thị</v>
      </c>
      <c r="Z380" s="139" t="str">
        <f t="shared" si="40"/>
        <v/>
      </c>
      <c r="AA380" s="109" t="s">
        <v>802</v>
      </c>
      <c r="AB380" s="140"/>
      <c r="AC380" s="108"/>
      <c r="AD380" s="113"/>
      <c r="AE380" s="127"/>
      <c r="AF380" s="113"/>
      <c r="AG380" s="114" t="str">
        <f t="array" ref="AG380">XLOOKUP(F380,'CLV2'!A:A,'CLV2'!E:E)</f>
        <v>2.VEGETABLES</v>
      </c>
      <c r="AH380" s="115" t="str">
        <f t="array" ref="AH380">XLOOKUP(F380,'CLV2'!A:A,'CLV2'!F:F)</f>
        <v>3.LETTUCE, SNACKABLES</v>
      </c>
      <c r="AI380" s="115" t="str">
        <f t="shared" si="8"/>
        <v>Pack</v>
      </c>
      <c r="AJ380" s="116">
        <f t="shared" si="9"/>
        <v>1</v>
      </c>
      <c r="AK380" s="117" t="str">
        <f t="array" ref="AK380">XLOOKUP(F380,'GIÁ'!A:A,'GIÁ'!D:D)</f>
        <v>20360.85</v>
      </c>
      <c r="AL380" s="118">
        <f t="shared" si="10"/>
        <v>101804.25</v>
      </c>
      <c r="AM380" s="118">
        <f t="shared" si="11"/>
        <v>0</v>
      </c>
      <c r="AN380" s="119">
        <f t="shared" si="12"/>
        <v>101804.25</v>
      </c>
      <c r="AO380" s="118">
        <f t="shared" si="13"/>
        <v>0</v>
      </c>
      <c r="AP380" s="121">
        <f t="shared" si="14"/>
        <v>0</v>
      </c>
      <c r="AQ380" s="122"/>
      <c r="AR380" s="119"/>
    </row>
    <row r="381" ht="22.5" customHeight="1">
      <c r="A381" s="89">
        <v>46231.0</v>
      </c>
      <c r="B381" s="90">
        <v>0.47430555555555554</v>
      </c>
      <c r="C381" s="91" t="s">
        <v>1658</v>
      </c>
      <c r="D381" s="129" t="str">
        <f t="array" ref="D381">XLOOKUP(C381,'DS ST'!A:A,'DS ST'!B:B)</f>
        <v>TMY</v>
      </c>
      <c r="E381" s="94" t="str">
        <f t="array" ref="E381">XLOOKUP($F381,'GIÁ'!$A:$A,'GIÁ'!$E:$E)</f>
        <v>MÁT</v>
      </c>
      <c r="F381" s="94">
        <v>8.934717600784E12</v>
      </c>
      <c r="G381" s="95" t="s">
        <v>1775</v>
      </c>
      <c r="H381" s="95" t="s">
        <v>224</v>
      </c>
      <c r="I381" s="96">
        <v>4.0</v>
      </c>
      <c r="J381" s="96">
        <v>0.0</v>
      </c>
      <c r="K381" s="98">
        <f t="shared" si="4"/>
        <v>4</v>
      </c>
      <c r="L381" s="99" t="s">
        <v>3970</v>
      </c>
      <c r="M381" s="100" t="s">
        <v>3992</v>
      </c>
      <c r="N381" s="101" t="s">
        <v>3993</v>
      </c>
      <c r="O381" s="128"/>
      <c r="P381" s="100">
        <v>4.0</v>
      </c>
      <c r="Q381" s="103">
        <f t="shared" si="5"/>
        <v>0</v>
      </c>
      <c r="R381" s="104" t="s">
        <v>3991</v>
      </c>
      <c r="S381" s="105"/>
      <c r="T381" s="106"/>
      <c r="U381" s="107"/>
      <c r="V381" s="108" t="s">
        <v>756</v>
      </c>
      <c r="W381" s="109" t="s">
        <v>1908</v>
      </c>
      <c r="X381" s="110" t="str">
        <f t="shared" si="6"/>
        <v/>
      </c>
      <c r="Y381" s="110" t="str">
        <f t="shared" si="7"/>
        <v>Siêu thị</v>
      </c>
      <c r="Z381" s="139" t="str">
        <f t="shared" si="40"/>
        <v/>
      </c>
      <c r="AA381" s="109" t="s">
        <v>802</v>
      </c>
      <c r="AB381" s="140"/>
      <c r="AC381" s="108"/>
      <c r="AD381" s="113"/>
      <c r="AE381" s="127"/>
      <c r="AF381" s="113"/>
      <c r="AG381" s="114" t="str">
        <f t="array" ref="AG381">XLOOKUP(F381,'CLV2'!A:A,'CLV2'!E:E)</f>
        <v>2.CHILLED FOODS</v>
      </c>
      <c r="AH381" s="115" t="str">
        <f t="array" ref="AH381">XLOOKUP(F381,'CLV2'!A:A,'CLV2'!F:F)</f>
        <v>3.HAM AND SAUSAGES</v>
      </c>
      <c r="AI381" s="115" t="str">
        <f t="shared" si="8"/>
        <v>Pack</v>
      </c>
      <c r="AJ381" s="116">
        <f t="shared" si="9"/>
        <v>1</v>
      </c>
      <c r="AK381" s="117" t="str">
        <f t="array" ref="AK381">XLOOKUP(F381,'GIÁ'!A:A,'GIÁ'!D:D)</f>
        <v>19266.27</v>
      </c>
      <c r="AL381" s="118">
        <f t="shared" si="10"/>
        <v>77065.08</v>
      </c>
      <c r="AM381" s="118">
        <f t="shared" si="11"/>
        <v>0</v>
      </c>
      <c r="AN381" s="119">
        <f t="shared" si="12"/>
        <v>77065.08</v>
      </c>
      <c r="AO381" s="118">
        <f t="shared" si="13"/>
        <v>0</v>
      </c>
      <c r="AP381" s="121">
        <f t="shared" si="14"/>
        <v>0</v>
      </c>
      <c r="AQ381" s="122"/>
      <c r="AR381" s="119"/>
    </row>
    <row r="382" ht="22.5" customHeight="1">
      <c r="A382" s="89">
        <v>46231.0</v>
      </c>
      <c r="B382" s="90">
        <v>0.47430555555555554</v>
      </c>
      <c r="C382" s="91" t="s">
        <v>1658</v>
      </c>
      <c r="D382" s="129" t="str">
        <f t="array" ref="D382">XLOOKUP(C382,'DS ST'!A:A,'DS ST'!B:B)</f>
        <v>TMY</v>
      </c>
      <c r="E382" s="94" t="str">
        <f t="array" ref="E382">XLOOKUP($F382,'GIÁ'!$A:$A,'GIÁ'!$E:$E)</f>
        <v>MÁT</v>
      </c>
      <c r="F382" s="94">
        <v>8.936077114352E12</v>
      </c>
      <c r="G382" s="95" t="s">
        <v>2377</v>
      </c>
      <c r="H382" s="95" t="s">
        <v>224</v>
      </c>
      <c r="I382" s="96">
        <v>2.0</v>
      </c>
      <c r="J382" s="96">
        <v>0.0</v>
      </c>
      <c r="K382" s="98">
        <f t="shared" si="4"/>
        <v>2</v>
      </c>
      <c r="L382" s="99" t="s">
        <v>3970</v>
      </c>
      <c r="M382" s="100" t="s">
        <v>3992</v>
      </c>
      <c r="N382" s="101" t="s">
        <v>3993</v>
      </c>
      <c r="O382" s="128"/>
      <c r="P382" s="100">
        <v>2.0</v>
      </c>
      <c r="Q382" s="103">
        <f t="shared" si="5"/>
        <v>0</v>
      </c>
      <c r="R382" s="104" t="s">
        <v>3976</v>
      </c>
      <c r="S382" s="105"/>
      <c r="T382" s="106"/>
      <c r="U382" s="107"/>
      <c r="V382" s="108" t="s">
        <v>756</v>
      </c>
      <c r="W382" s="109" t="s">
        <v>1908</v>
      </c>
      <c r="X382" s="110" t="str">
        <f t="shared" si="6"/>
        <v/>
      </c>
      <c r="Y382" s="110" t="str">
        <f t="shared" si="7"/>
        <v>Siêu thị</v>
      </c>
      <c r="Z382" s="139" t="str">
        <f t="shared" si="40"/>
        <v/>
      </c>
      <c r="AA382" s="109" t="s">
        <v>802</v>
      </c>
      <c r="AB382" s="140"/>
      <c r="AC382" s="108"/>
      <c r="AD382" s="113"/>
      <c r="AE382" s="127"/>
      <c r="AF382" s="113"/>
      <c r="AG382" s="114" t="str">
        <f t="array" ref="AG382">XLOOKUP(F382,'CLV2'!A:A,'CLV2'!E:E)</f>
        <v>2.CHILLED FOODS</v>
      </c>
      <c r="AH382" s="115" t="str">
        <f t="array" ref="AH382">XLOOKUP(F382,'CLV2'!A:A,'CLV2'!F:F)</f>
        <v>3.OTHER CHILLED PRODUCTS</v>
      </c>
      <c r="AI382" s="115" t="str">
        <f t="shared" si="8"/>
        <v>Pack</v>
      </c>
      <c r="AJ382" s="116">
        <f t="shared" si="9"/>
        <v>1</v>
      </c>
      <c r="AK382" s="117" t="str">
        <f t="array" ref="AK382">XLOOKUP(F382,'GIÁ'!A:A,'GIÁ'!D:D)</f>
        <v>35254.25</v>
      </c>
      <c r="AL382" s="118">
        <f t="shared" si="10"/>
        <v>70508.5</v>
      </c>
      <c r="AM382" s="118">
        <f t="shared" si="11"/>
        <v>0</v>
      </c>
      <c r="AN382" s="119">
        <f t="shared" si="12"/>
        <v>70508.5</v>
      </c>
      <c r="AO382" s="118">
        <f t="shared" si="13"/>
        <v>0</v>
      </c>
      <c r="AP382" s="121">
        <f t="shared" si="14"/>
        <v>0</v>
      </c>
      <c r="AQ382" s="122"/>
      <c r="AR382" s="119"/>
    </row>
    <row r="383" ht="22.5" customHeight="1">
      <c r="A383" s="89">
        <v>46231.0</v>
      </c>
      <c r="B383" s="90">
        <v>0.47430555555555554</v>
      </c>
      <c r="C383" s="91" t="s">
        <v>1658</v>
      </c>
      <c r="D383" s="129" t="str">
        <f t="array" ref="D383">XLOOKUP(C383,'DS ST'!A:A,'DS ST'!B:B)</f>
        <v>TMY</v>
      </c>
      <c r="E383" s="94" t="str">
        <f t="array" ref="E383">XLOOKUP($F383,'GIÁ'!$A:$A,'GIÁ'!$E:$E)</f>
        <v>MÁT</v>
      </c>
      <c r="F383" s="94">
        <v>3.184030003617E12</v>
      </c>
      <c r="G383" s="95" t="s">
        <v>1134</v>
      </c>
      <c r="H383" s="95" t="s">
        <v>224</v>
      </c>
      <c r="I383" s="96">
        <v>4.0</v>
      </c>
      <c r="J383" s="96">
        <v>2.0</v>
      </c>
      <c r="K383" s="98">
        <f t="shared" si="4"/>
        <v>2</v>
      </c>
      <c r="L383" s="99" t="s">
        <v>3970</v>
      </c>
      <c r="M383" s="100" t="s">
        <v>3994</v>
      </c>
      <c r="N383" s="101" t="s">
        <v>3995</v>
      </c>
      <c r="O383" s="128"/>
      <c r="P383" s="100"/>
      <c r="Q383" s="103">
        <f t="shared" si="5"/>
        <v>2</v>
      </c>
      <c r="R383" s="104"/>
      <c r="S383" s="105" t="s">
        <v>14</v>
      </c>
      <c r="T383" s="106"/>
      <c r="U383" s="107" t="s">
        <v>3695</v>
      </c>
      <c r="V383" s="108" t="s">
        <v>756</v>
      </c>
      <c r="W383" s="109" t="s">
        <v>1312</v>
      </c>
      <c r="X383" s="110" t="str">
        <f t="shared" si="6"/>
        <v/>
      </c>
      <c r="Y383" s="110" t="str">
        <f t="shared" si="7"/>
        <v/>
      </c>
      <c r="Z383" s="139" t="str">
        <f t="shared" si="40"/>
        <v>Kho đông mát</v>
      </c>
      <c r="AA383" s="109" t="s">
        <v>802</v>
      </c>
      <c r="AB383" s="140"/>
      <c r="AC383" s="108"/>
      <c r="AD383" s="113"/>
      <c r="AE383" s="127"/>
      <c r="AF383" s="113"/>
      <c r="AG383" s="114" t="str">
        <f t="array" ref="AG383">XLOOKUP(F383,'CLV2'!A:A,'CLV2'!E:E)</f>
        <v>2.DAIRY</v>
      </c>
      <c r="AH383" s="115" t="str">
        <f t="array" ref="AH383">XLOOKUP(F383,'CLV2'!A:A,'CLV2'!F:F)</f>
        <v>3.BUTTER AND CHEESE</v>
      </c>
      <c r="AI383" s="115" t="str">
        <f t="shared" si="8"/>
        <v>Pack</v>
      </c>
      <c r="AJ383" s="116">
        <f t="shared" si="9"/>
        <v>0.5</v>
      </c>
      <c r="AK383" s="117" t="str">
        <f t="array" ref="AK383">XLOOKUP(F383,'GIÁ'!A:A,'GIÁ'!D:D)</f>
        <v>41960.14</v>
      </c>
      <c r="AL383" s="118">
        <f t="shared" si="10"/>
        <v>83920.28</v>
      </c>
      <c r="AM383" s="118">
        <f t="shared" si="11"/>
        <v>0</v>
      </c>
      <c r="AN383" s="119">
        <f t="shared" si="12"/>
        <v>0</v>
      </c>
      <c r="AO383" s="118">
        <f t="shared" si="13"/>
        <v>83920.28</v>
      </c>
      <c r="AP383" s="121">
        <f t="shared" si="14"/>
        <v>0</v>
      </c>
      <c r="AQ383" s="122"/>
      <c r="AR383" s="119"/>
    </row>
    <row r="384" ht="22.5" customHeight="1">
      <c r="A384" s="89">
        <v>46231.0</v>
      </c>
      <c r="B384" s="90">
        <v>0.47430555555555554</v>
      </c>
      <c r="C384" s="91" t="s">
        <v>1658</v>
      </c>
      <c r="D384" s="129" t="str">
        <f t="array" ref="D384">XLOOKUP(C384,'DS ST'!A:A,'DS ST'!B:B)</f>
        <v>TMY</v>
      </c>
      <c r="E384" s="94" t="str">
        <f t="array" ref="E384">XLOOKUP($F384,'GIÁ'!$A:$A,'GIÁ'!$E:$E)</f>
        <v>MÁT</v>
      </c>
      <c r="F384" s="94">
        <v>8.85039399194E12</v>
      </c>
      <c r="G384" s="95" t="s">
        <v>1518</v>
      </c>
      <c r="H384" s="95" t="s">
        <v>1197</v>
      </c>
      <c r="I384" s="96">
        <v>6.0</v>
      </c>
      <c r="J384" s="96">
        <v>0.0</v>
      </c>
      <c r="K384" s="98">
        <f t="shared" si="4"/>
        <v>6</v>
      </c>
      <c r="L384" s="99" t="s">
        <v>3970</v>
      </c>
      <c r="M384" s="100" t="s">
        <v>3996</v>
      </c>
      <c r="N384" s="101" t="s">
        <v>3997</v>
      </c>
      <c r="O384" s="128"/>
      <c r="P384" s="100">
        <v>6.0</v>
      </c>
      <c r="Q384" s="103">
        <f t="shared" si="5"/>
        <v>0</v>
      </c>
      <c r="R384" s="104" t="s">
        <v>3998</v>
      </c>
      <c r="S384" s="105"/>
      <c r="T384" s="106"/>
      <c r="U384" s="107"/>
      <c r="V384" s="108" t="s">
        <v>756</v>
      </c>
      <c r="W384" s="109" t="s">
        <v>1908</v>
      </c>
      <c r="X384" s="110" t="str">
        <f t="shared" si="6"/>
        <v/>
      </c>
      <c r="Y384" s="110" t="str">
        <f t="shared" si="7"/>
        <v>Siêu thị</v>
      </c>
      <c r="Z384" s="139" t="str">
        <f t="shared" si="40"/>
        <v/>
      </c>
      <c r="AA384" s="109" t="s">
        <v>802</v>
      </c>
      <c r="AB384" s="140"/>
      <c r="AC384" s="108"/>
      <c r="AD384" s="113"/>
      <c r="AE384" s="127"/>
      <c r="AF384" s="113"/>
      <c r="AG384" s="114" t="str">
        <f t="array" ref="AG384">XLOOKUP(F384,'CLV2'!A:A,'CLV2'!E:E)</f>
        <v>2.DAIRY</v>
      </c>
      <c r="AH384" s="115" t="str">
        <f t="array" ref="AH384">XLOOKUP(F384,'CLV2'!A:A,'CLV2'!F:F)</f>
        <v>3.DRINKING YOGURT</v>
      </c>
      <c r="AI384" s="115" t="str">
        <f t="shared" si="8"/>
        <v>Pack</v>
      </c>
      <c r="AJ384" s="116">
        <f t="shared" si="9"/>
        <v>1</v>
      </c>
      <c r="AK384" s="117" t="str">
        <f t="array" ref="AK384">XLOOKUP(F384,'GIÁ'!A:A,'GIÁ'!D:D)</f>
        <v>22511.19</v>
      </c>
      <c r="AL384" s="118">
        <f t="shared" si="10"/>
        <v>135067.14</v>
      </c>
      <c r="AM384" s="118">
        <f t="shared" si="11"/>
        <v>0</v>
      </c>
      <c r="AN384" s="119">
        <f t="shared" si="12"/>
        <v>135067.14</v>
      </c>
      <c r="AO384" s="118">
        <f t="shared" si="13"/>
        <v>0</v>
      </c>
      <c r="AP384" s="121">
        <f t="shared" si="14"/>
        <v>0</v>
      </c>
      <c r="AQ384" s="122"/>
      <c r="AR384" s="119"/>
    </row>
    <row r="385" ht="22.5" customHeight="1">
      <c r="A385" s="89">
        <v>46231.0</v>
      </c>
      <c r="B385" s="90">
        <v>0.47430555555555554</v>
      </c>
      <c r="C385" s="91" t="s">
        <v>1658</v>
      </c>
      <c r="D385" s="129" t="str">
        <f t="array" ref="D385">XLOOKUP(C385,'DS ST'!A:A,'DS ST'!B:B)</f>
        <v>TMY</v>
      </c>
      <c r="E385" s="94" t="str">
        <f t="array" ref="E385">XLOOKUP($F385,'GIÁ'!$A:$A,'GIÁ'!$E:$E)</f>
        <v>MÁT</v>
      </c>
      <c r="F385" s="94">
        <v>8.934673605823E12</v>
      </c>
      <c r="G385" s="95" t="s">
        <v>1689</v>
      </c>
      <c r="H385" s="95" t="s">
        <v>57</v>
      </c>
      <c r="I385" s="96">
        <v>48.0</v>
      </c>
      <c r="J385" s="96">
        <v>0.0</v>
      </c>
      <c r="K385" s="98">
        <f t="shared" si="4"/>
        <v>48</v>
      </c>
      <c r="L385" s="99" t="s">
        <v>3970</v>
      </c>
      <c r="M385" s="100" t="s">
        <v>3999</v>
      </c>
      <c r="N385" s="101" t="s">
        <v>4000</v>
      </c>
      <c r="O385" s="128"/>
      <c r="P385" s="100">
        <v>48.0</v>
      </c>
      <c r="Q385" s="103">
        <f t="shared" si="5"/>
        <v>0</v>
      </c>
      <c r="R385" s="104" t="s">
        <v>4001</v>
      </c>
      <c r="S385" s="105"/>
      <c r="T385" s="106"/>
      <c r="U385" s="107"/>
      <c r="V385" s="108" t="s">
        <v>756</v>
      </c>
      <c r="W385" s="109" t="s">
        <v>1908</v>
      </c>
      <c r="X385" s="110" t="str">
        <f t="shared" si="6"/>
        <v/>
      </c>
      <c r="Y385" s="110" t="str">
        <f t="shared" si="7"/>
        <v>Siêu thị</v>
      </c>
      <c r="Z385" s="139" t="str">
        <f t="shared" si="40"/>
        <v/>
      </c>
      <c r="AA385" s="109" t="s">
        <v>802</v>
      </c>
      <c r="AB385" s="140"/>
      <c r="AC385" s="108"/>
      <c r="AD385" s="113"/>
      <c r="AE385" s="127"/>
      <c r="AF385" s="113"/>
      <c r="AG385" s="114" t="str">
        <f t="array" ref="AG385">XLOOKUP(F385,'CLV2'!A:A,'CLV2'!E:E)</f>
        <v>2.DAIRY</v>
      </c>
      <c r="AH385" s="115" t="str">
        <f t="array" ref="AH385">XLOOKUP(F385,'CLV2'!A:A,'CLV2'!F:F)</f>
        <v>3.YOGURT</v>
      </c>
      <c r="AI385" s="115" t="str">
        <f t="shared" si="8"/>
        <v>Pack</v>
      </c>
      <c r="AJ385" s="116">
        <f t="shared" si="9"/>
        <v>1</v>
      </c>
      <c r="AK385" s="117" t="str">
        <f t="array" ref="AK385">XLOOKUP(F385,'GIÁ'!A:A,'GIÁ'!D:D)</f>
        <v>5402.30</v>
      </c>
      <c r="AL385" s="118">
        <f t="shared" si="10"/>
        <v>259310.4</v>
      </c>
      <c r="AM385" s="118">
        <f t="shared" si="11"/>
        <v>0</v>
      </c>
      <c r="AN385" s="119">
        <f t="shared" si="12"/>
        <v>259310.4</v>
      </c>
      <c r="AO385" s="118">
        <f t="shared" si="13"/>
        <v>0</v>
      </c>
      <c r="AP385" s="121">
        <f t="shared" si="14"/>
        <v>0</v>
      </c>
      <c r="AQ385" s="122"/>
      <c r="AR385" s="119"/>
    </row>
    <row r="386" ht="22.5" customHeight="1">
      <c r="A386" s="89">
        <v>46231.0</v>
      </c>
      <c r="B386" s="90">
        <v>0.47430555555555554</v>
      </c>
      <c r="C386" s="91" t="s">
        <v>1658</v>
      </c>
      <c r="D386" s="129" t="str">
        <f t="array" ref="D386">XLOOKUP(C386,'DS ST'!A:A,'DS ST'!B:B)</f>
        <v>TMY</v>
      </c>
      <c r="E386" s="94" t="str">
        <f t="array" ref="E386">XLOOKUP($F386,'GIÁ'!$A:$A,'GIÁ'!$E:$E)</f>
        <v>MÁT</v>
      </c>
      <c r="F386" s="94">
        <v>8.934673500777E12</v>
      </c>
      <c r="G386" s="95" t="s">
        <v>1645</v>
      </c>
      <c r="H386" s="95" t="s">
        <v>57</v>
      </c>
      <c r="I386" s="96">
        <v>24.0</v>
      </c>
      <c r="J386" s="96">
        <v>0.0</v>
      </c>
      <c r="K386" s="98">
        <f t="shared" si="4"/>
        <v>24</v>
      </c>
      <c r="L386" s="99" t="s">
        <v>3970</v>
      </c>
      <c r="M386" s="100" t="s">
        <v>4002</v>
      </c>
      <c r="N386" s="101" t="s">
        <v>4003</v>
      </c>
      <c r="O386" s="128"/>
      <c r="P386" s="100">
        <v>24.0</v>
      </c>
      <c r="Q386" s="103">
        <f t="shared" si="5"/>
        <v>0</v>
      </c>
      <c r="R386" s="104" t="s">
        <v>4001</v>
      </c>
      <c r="S386" s="105"/>
      <c r="T386" s="106"/>
      <c r="U386" s="107"/>
      <c r="V386" s="108" t="s">
        <v>756</v>
      </c>
      <c r="W386" s="109" t="s">
        <v>1908</v>
      </c>
      <c r="X386" s="110" t="str">
        <f t="shared" si="6"/>
        <v/>
      </c>
      <c r="Y386" s="110" t="str">
        <f t="shared" si="7"/>
        <v>Siêu thị</v>
      </c>
      <c r="Z386" s="139" t="str">
        <f t="shared" si="40"/>
        <v/>
      </c>
      <c r="AA386" s="109" t="s">
        <v>802</v>
      </c>
      <c r="AB386" s="140"/>
      <c r="AC386" s="108"/>
      <c r="AD386" s="113"/>
      <c r="AE386" s="127"/>
      <c r="AF386" s="113"/>
      <c r="AG386" s="114" t="str">
        <f t="array" ref="AG386">XLOOKUP(F386,'CLV2'!A:A,'CLV2'!E:E)</f>
        <v>2.DAIRY</v>
      </c>
      <c r="AH386" s="115" t="str">
        <f t="array" ref="AH386">XLOOKUP(F386,'CLV2'!A:A,'CLV2'!F:F)</f>
        <v>3.YOGURT</v>
      </c>
      <c r="AI386" s="115" t="str">
        <f t="shared" si="8"/>
        <v>Pack</v>
      </c>
      <c r="AJ386" s="116">
        <f t="shared" si="9"/>
        <v>1</v>
      </c>
      <c r="AK386" s="117" t="str">
        <f t="array" ref="AK386">XLOOKUP(F386,'GIÁ'!A:A,'GIÁ'!D:D)</f>
        <v>5312.41</v>
      </c>
      <c r="AL386" s="118">
        <f t="shared" si="10"/>
        <v>127497.84</v>
      </c>
      <c r="AM386" s="118">
        <f t="shared" si="11"/>
        <v>0</v>
      </c>
      <c r="AN386" s="119">
        <f t="shared" si="12"/>
        <v>127497.84</v>
      </c>
      <c r="AO386" s="118">
        <f t="shared" si="13"/>
        <v>0</v>
      </c>
      <c r="AP386" s="121">
        <f t="shared" si="14"/>
        <v>0</v>
      </c>
      <c r="AQ386" s="122"/>
      <c r="AR386" s="119"/>
    </row>
    <row r="387" ht="22.5" customHeight="1">
      <c r="A387" s="89">
        <v>46231.0</v>
      </c>
      <c r="B387" s="90">
        <v>0.47430555555555554</v>
      </c>
      <c r="C387" s="91" t="s">
        <v>1658</v>
      </c>
      <c r="D387" s="129" t="str">
        <f t="array" ref="D387">XLOOKUP(C387,'DS ST'!A:A,'DS ST'!B:B)</f>
        <v>TMY</v>
      </c>
      <c r="E387" s="94" t="str">
        <f t="array" ref="E387">XLOOKUP($F387,'GIÁ'!$A:$A,'GIÁ'!$E:$E)</f>
        <v>MÁT</v>
      </c>
      <c r="F387" s="94">
        <v>5.71195309194E12</v>
      </c>
      <c r="G387" s="95" t="s">
        <v>1343</v>
      </c>
      <c r="H387" s="95" t="s">
        <v>224</v>
      </c>
      <c r="I387" s="96">
        <v>8.0</v>
      </c>
      <c r="J387" s="96">
        <v>7.0</v>
      </c>
      <c r="K387" s="98">
        <f t="shared" si="4"/>
        <v>1</v>
      </c>
      <c r="L387" s="99" t="s">
        <v>3970</v>
      </c>
      <c r="M387" s="100" t="s">
        <v>4002</v>
      </c>
      <c r="N387" s="101" t="s">
        <v>4003</v>
      </c>
      <c r="O387" s="128"/>
      <c r="P387" s="100"/>
      <c r="Q387" s="103">
        <f t="shared" si="5"/>
        <v>1</v>
      </c>
      <c r="R387" s="104"/>
      <c r="S387" s="105" t="s">
        <v>14</v>
      </c>
      <c r="T387" s="106"/>
      <c r="U387" s="107" t="s">
        <v>4004</v>
      </c>
      <c r="V387" s="108" t="s">
        <v>756</v>
      </c>
      <c r="W387" s="109" t="s">
        <v>2842</v>
      </c>
      <c r="X387" s="110" t="str">
        <f t="shared" si="6"/>
        <v/>
      </c>
      <c r="Y387" s="110" t="str">
        <f t="shared" si="7"/>
        <v/>
      </c>
      <c r="Z387" s="139" t="str">
        <f t="shared" si="40"/>
        <v>Kho đông mát</v>
      </c>
      <c r="AA387" s="109" t="s">
        <v>802</v>
      </c>
      <c r="AB387" s="140"/>
      <c r="AC387" s="108"/>
      <c r="AD387" s="113"/>
      <c r="AE387" s="127"/>
      <c r="AF387" s="113"/>
      <c r="AG387" s="114" t="str">
        <f t="array" ref="AG387">XLOOKUP(F387,'CLV2'!A:A,'CLV2'!E:E)</f>
        <v>2.DAIRY</v>
      </c>
      <c r="AH387" s="115" t="str">
        <f t="array" ref="AH387">XLOOKUP(F387,'CLV2'!A:A,'CLV2'!F:F)</f>
        <v>3.BUTTER AND CHEESE</v>
      </c>
      <c r="AI387" s="115" t="str">
        <f t="shared" si="8"/>
        <v>Pack</v>
      </c>
      <c r="AJ387" s="116">
        <f t="shared" si="9"/>
        <v>0.125</v>
      </c>
      <c r="AK387" s="117" t="str">
        <f t="array" ref="AK387">XLOOKUP(F387,'GIÁ'!A:A,'GIÁ'!D:D)</f>
        <v>63056.44</v>
      </c>
      <c r="AL387" s="118">
        <f t="shared" si="10"/>
        <v>63056.44</v>
      </c>
      <c r="AM387" s="118">
        <f t="shared" si="11"/>
        <v>0</v>
      </c>
      <c r="AN387" s="119">
        <f t="shared" si="12"/>
        <v>0</v>
      </c>
      <c r="AO387" s="118">
        <f t="shared" si="13"/>
        <v>63056.44</v>
      </c>
      <c r="AP387" s="121">
        <f t="shared" si="14"/>
        <v>0</v>
      </c>
      <c r="AQ387" s="122"/>
      <c r="AR387" s="119"/>
    </row>
    <row r="388" ht="22.5" customHeight="1">
      <c r="A388" s="89">
        <v>46231.0</v>
      </c>
      <c r="B388" s="90">
        <v>0.47430555555555554</v>
      </c>
      <c r="C388" s="91" t="s">
        <v>1658</v>
      </c>
      <c r="D388" s="129" t="str">
        <f t="array" ref="D388">XLOOKUP(C388,'DS ST'!A:A,'DS ST'!B:B)</f>
        <v>TMY</v>
      </c>
      <c r="E388" s="94" t="str">
        <f t="array" ref="E388">XLOOKUP($F388,'GIÁ'!$A:$A,'GIÁ'!$E:$E)</f>
        <v>MÁT</v>
      </c>
      <c r="F388" s="94">
        <v>11570.0</v>
      </c>
      <c r="G388" s="95" t="s">
        <v>901</v>
      </c>
      <c r="H388" s="95" t="s">
        <v>75</v>
      </c>
      <c r="I388" s="96">
        <v>16.0</v>
      </c>
      <c r="J388" s="96">
        <v>0.0</v>
      </c>
      <c r="K388" s="98">
        <f t="shared" si="4"/>
        <v>16</v>
      </c>
      <c r="L388" s="99" t="s">
        <v>3970</v>
      </c>
      <c r="M388" s="100" t="s">
        <v>4002</v>
      </c>
      <c r="N388" s="101" t="s">
        <v>4003</v>
      </c>
      <c r="O388" s="128"/>
      <c r="P388" s="100">
        <v>16.0</v>
      </c>
      <c r="Q388" s="103">
        <f t="shared" si="5"/>
        <v>0</v>
      </c>
      <c r="R388" s="104" t="s">
        <v>4005</v>
      </c>
      <c r="S388" s="105"/>
      <c r="T388" s="106"/>
      <c r="U388" s="107"/>
      <c r="V388" s="108" t="s">
        <v>756</v>
      </c>
      <c r="W388" s="109" t="s">
        <v>1908</v>
      </c>
      <c r="X388" s="110" t="str">
        <f t="shared" si="6"/>
        <v/>
      </c>
      <c r="Y388" s="110" t="str">
        <f t="shared" si="7"/>
        <v>Siêu thị</v>
      </c>
      <c r="Z388" s="139" t="str">
        <f t="shared" si="40"/>
        <v/>
      </c>
      <c r="AA388" s="109" t="s">
        <v>802</v>
      </c>
      <c r="AB388" s="140"/>
      <c r="AC388" s="108"/>
      <c r="AD388" s="113"/>
      <c r="AE388" s="127"/>
      <c r="AF388" s="113"/>
      <c r="AG388" s="114" t="str">
        <f t="array" ref="AG388">XLOOKUP(F388,'CLV2'!A:A,'CLV2'!E:E)</f>
        <v>2.FRUITS</v>
      </c>
      <c r="AH388" s="115" t="str">
        <f t="array" ref="AH388">XLOOKUP(F388,'CLV2'!A:A,'CLV2'!F:F)</f>
        <v>3.IMPORT FRUITS</v>
      </c>
      <c r="AI388" s="115" t="str">
        <f t="shared" si="8"/>
        <v>Pack</v>
      </c>
      <c r="AJ388" s="116">
        <f t="shared" si="9"/>
        <v>1</v>
      </c>
      <c r="AK388" s="117" t="str">
        <f t="array" ref="AK388">XLOOKUP(F388,'GIÁ'!A:A,'GIÁ'!D:D)</f>
        <v>67482.80</v>
      </c>
      <c r="AL388" s="118">
        <f t="shared" si="10"/>
        <v>1079724.8</v>
      </c>
      <c r="AM388" s="118">
        <f t="shared" si="11"/>
        <v>0</v>
      </c>
      <c r="AN388" s="119">
        <f t="shared" si="12"/>
        <v>1079724.8</v>
      </c>
      <c r="AO388" s="118">
        <f t="shared" si="13"/>
        <v>0</v>
      </c>
      <c r="AP388" s="121">
        <f t="shared" si="14"/>
        <v>0</v>
      </c>
      <c r="AQ388" s="122"/>
      <c r="AR388" s="119"/>
    </row>
    <row r="389" ht="22.5" customHeight="1">
      <c r="A389" s="89">
        <v>46231.0</v>
      </c>
      <c r="B389" s="90">
        <v>0.47430555555555554</v>
      </c>
      <c r="C389" s="91" t="s">
        <v>1658</v>
      </c>
      <c r="D389" s="129" t="str">
        <f t="array" ref="D389">XLOOKUP(C389,'DS ST'!A:A,'DS ST'!B:B)</f>
        <v>TMY</v>
      </c>
      <c r="E389" s="94" t="str">
        <f t="array" ref="E389">XLOOKUP($F389,'GIÁ'!$A:$A,'GIÁ'!$E:$E)</f>
        <v>MÁT</v>
      </c>
      <c r="F389" s="94">
        <v>8.938512932026E12</v>
      </c>
      <c r="G389" s="95" t="s">
        <v>2963</v>
      </c>
      <c r="H389" s="95" t="s">
        <v>57</v>
      </c>
      <c r="I389" s="96">
        <v>6.0</v>
      </c>
      <c r="J389" s="96">
        <v>0.0</v>
      </c>
      <c r="K389" s="98">
        <f t="shared" si="4"/>
        <v>6</v>
      </c>
      <c r="L389" s="99" t="s">
        <v>3970</v>
      </c>
      <c r="M389" s="100" t="s">
        <v>4006</v>
      </c>
      <c r="N389" s="101" t="s">
        <v>4007</v>
      </c>
      <c r="O389" s="128"/>
      <c r="P389" s="100">
        <v>6.0</v>
      </c>
      <c r="Q389" s="103">
        <f t="shared" si="5"/>
        <v>0</v>
      </c>
      <c r="R389" s="104" t="s">
        <v>4008</v>
      </c>
      <c r="S389" s="105"/>
      <c r="T389" s="106"/>
      <c r="U389" s="107"/>
      <c r="V389" s="108" t="s">
        <v>756</v>
      </c>
      <c r="W389" s="109" t="s">
        <v>1908</v>
      </c>
      <c r="X389" s="110" t="str">
        <f t="shared" si="6"/>
        <v/>
      </c>
      <c r="Y389" s="110" t="str">
        <f t="shared" si="7"/>
        <v>Siêu thị</v>
      </c>
      <c r="Z389" s="139" t="str">
        <f t="shared" si="40"/>
        <v/>
      </c>
      <c r="AA389" s="109" t="s">
        <v>802</v>
      </c>
      <c r="AB389" s="140"/>
      <c r="AC389" s="108"/>
      <c r="AD389" s="113"/>
      <c r="AE389" s="127"/>
      <c r="AF389" s="113"/>
      <c r="AG389" s="114" t="str">
        <f t="array" ref="AG389">XLOOKUP(F389,'CLV2'!A:A,'CLV2'!E:E)</f>
        <v>2.DELICA</v>
      </c>
      <c r="AH389" s="115" t="str">
        <f t="array" ref="AH389">XLOOKUP(F389,'CLV2'!A:A,'CLV2'!F:F)</f>
        <v>3.DESSERTS</v>
      </c>
      <c r="AI389" s="115" t="str">
        <f t="shared" si="8"/>
        <v>Pack</v>
      </c>
      <c r="AJ389" s="116">
        <f t="shared" si="9"/>
        <v>1</v>
      </c>
      <c r="AK389" s="117" t="str">
        <f t="array" ref="AK389">XLOOKUP(F389,'GIÁ'!A:A,'GIÁ'!D:D)</f>
        <v>7595.89</v>
      </c>
      <c r="AL389" s="118">
        <f t="shared" si="10"/>
        <v>45575.34</v>
      </c>
      <c r="AM389" s="118">
        <f t="shared" si="11"/>
        <v>0</v>
      </c>
      <c r="AN389" s="119">
        <f t="shared" si="12"/>
        <v>45575.34</v>
      </c>
      <c r="AO389" s="118">
        <f t="shared" si="13"/>
        <v>0</v>
      </c>
      <c r="AP389" s="121">
        <f t="shared" si="14"/>
        <v>0</v>
      </c>
      <c r="AQ389" s="122"/>
      <c r="AR389" s="119"/>
    </row>
    <row r="390" ht="22.5" customHeight="1">
      <c r="A390" s="89">
        <v>46231.0</v>
      </c>
      <c r="B390" s="90">
        <v>0.47430555555555554</v>
      </c>
      <c r="C390" s="91" t="s">
        <v>1658</v>
      </c>
      <c r="D390" s="129" t="str">
        <f t="array" ref="D390">XLOOKUP(C390,'DS ST'!A:A,'DS ST'!B:B)</f>
        <v>TMY</v>
      </c>
      <c r="E390" s="94" t="str">
        <f t="array" ref="E390">XLOOKUP($F390,'GIÁ'!$A:$A,'GIÁ'!$E:$E)</f>
        <v>MÁT</v>
      </c>
      <c r="F390" s="94">
        <v>11702.0</v>
      </c>
      <c r="G390" s="95" t="s">
        <v>1010</v>
      </c>
      <c r="H390" s="95" t="s">
        <v>57</v>
      </c>
      <c r="I390" s="96">
        <v>8.0</v>
      </c>
      <c r="J390" s="96">
        <v>6.0</v>
      </c>
      <c r="K390" s="98">
        <f t="shared" si="4"/>
        <v>2</v>
      </c>
      <c r="L390" s="99" t="s">
        <v>3970</v>
      </c>
      <c r="M390" s="100" t="s">
        <v>4006</v>
      </c>
      <c r="N390" s="101" t="s">
        <v>4007</v>
      </c>
      <c r="O390" s="128"/>
      <c r="P390" s="100"/>
      <c r="Q390" s="103">
        <f t="shared" si="5"/>
        <v>2</v>
      </c>
      <c r="R390" s="104"/>
      <c r="S390" s="105" t="s">
        <v>14</v>
      </c>
      <c r="T390" s="106"/>
      <c r="U390" s="107" t="s">
        <v>3695</v>
      </c>
      <c r="V390" s="108" t="s">
        <v>756</v>
      </c>
      <c r="W390" s="109" t="s">
        <v>1312</v>
      </c>
      <c r="X390" s="110" t="str">
        <f t="shared" si="6"/>
        <v/>
      </c>
      <c r="Y390" s="110" t="str">
        <f t="shared" si="7"/>
        <v/>
      </c>
      <c r="Z390" s="139" t="str">
        <f t="shared" si="40"/>
        <v>Kho đông mát</v>
      </c>
      <c r="AA390" s="109" t="s">
        <v>802</v>
      </c>
      <c r="AB390" s="140"/>
      <c r="AC390" s="108"/>
      <c r="AD390" s="113"/>
      <c r="AE390" s="127"/>
      <c r="AF390" s="113"/>
      <c r="AG390" s="114" t="str">
        <f t="array" ref="AG390">XLOOKUP(F390,'CLV2'!A:A,'CLV2'!E:E)</f>
        <v>2.FRUITS</v>
      </c>
      <c r="AH390" s="115" t="str">
        <f t="array" ref="AH390">XLOOKUP(F390,'CLV2'!A:A,'CLV2'!F:F)</f>
        <v>3.IMPORT FRUITS</v>
      </c>
      <c r="AI390" s="115" t="str">
        <f t="shared" si="8"/>
        <v>Pack</v>
      </c>
      <c r="AJ390" s="116">
        <f t="shared" si="9"/>
        <v>0.25</v>
      </c>
      <c r="AK390" s="117" t="str">
        <f t="array" ref="AK390">XLOOKUP(F390,'GIÁ'!A:A,'GIÁ'!D:D)</f>
        <v>116909.30</v>
      </c>
      <c r="AL390" s="118">
        <f t="shared" si="10"/>
        <v>233818.6</v>
      </c>
      <c r="AM390" s="118">
        <f t="shared" si="11"/>
        <v>0</v>
      </c>
      <c r="AN390" s="119">
        <f t="shared" si="12"/>
        <v>0</v>
      </c>
      <c r="AO390" s="118">
        <f t="shared" si="13"/>
        <v>233818.6</v>
      </c>
      <c r="AP390" s="121">
        <f t="shared" si="14"/>
        <v>0</v>
      </c>
      <c r="AQ390" s="122"/>
      <c r="AR390" s="119"/>
    </row>
    <row r="391" ht="22.5" customHeight="1">
      <c r="A391" s="89">
        <v>46231.0</v>
      </c>
      <c r="B391" s="90">
        <v>0.47430555555555554</v>
      </c>
      <c r="C391" s="91" t="s">
        <v>1658</v>
      </c>
      <c r="D391" s="129" t="str">
        <f t="array" ref="D391">XLOOKUP(C391,'DS ST'!A:A,'DS ST'!B:B)</f>
        <v>TMY</v>
      </c>
      <c r="E391" s="94" t="str">
        <f t="array" ref="E391">XLOOKUP($F391,'GIÁ'!$A:$A,'GIÁ'!$E:$E)</f>
        <v>MÁT</v>
      </c>
      <c r="F391" s="94">
        <v>8.936076271957E12</v>
      </c>
      <c r="G391" s="95" t="s">
        <v>2295</v>
      </c>
      <c r="H391" s="95" t="s">
        <v>75</v>
      </c>
      <c r="I391" s="96">
        <v>3.0</v>
      </c>
      <c r="J391" s="96">
        <v>0.0</v>
      </c>
      <c r="K391" s="98">
        <f t="shared" si="4"/>
        <v>3</v>
      </c>
      <c r="L391" s="99" t="s">
        <v>3970</v>
      </c>
      <c r="M391" s="100" t="s">
        <v>4009</v>
      </c>
      <c r="N391" s="101" t="s">
        <v>4010</v>
      </c>
      <c r="O391" s="128"/>
      <c r="P391" s="100">
        <v>3.0</v>
      </c>
      <c r="Q391" s="103">
        <f t="shared" si="5"/>
        <v>0</v>
      </c>
      <c r="R391" s="104" t="s">
        <v>4011</v>
      </c>
      <c r="S391" s="105"/>
      <c r="T391" s="106"/>
      <c r="U391" s="107"/>
      <c r="V391" s="108" t="s">
        <v>756</v>
      </c>
      <c r="W391" s="109" t="s">
        <v>1908</v>
      </c>
      <c r="X391" s="110" t="str">
        <f t="shared" si="6"/>
        <v/>
      </c>
      <c r="Y391" s="110" t="str">
        <f t="shared" si="7"/>
        <v>Siêu thị</v>
      </c>
      <c r="Z391" s="139" t="str">
        <f t="shared" si="40"/>
        <v/>
      </c>
      <c r="AA391" s="109" t="s">
        <v>802</v>
      </c>
      <c r="AB391" s="140"/>
      <c r="AC391" s="108"/>
      <c r="AD391" s="113"/>
      <c r="AE391" s="127"/>
      <c r="AF391" s="113"/>
      <c r="AG391" s="114" t="str">
        <f t="array" ref="AG391">XLOOKUP(F391,'CLV2'!A:A,'CLV2'!E:E)</f>
        <v>2.BAKERY</v>
      </c>
      <c r="AH391" s="115" t="str">
        <f t="array" ref="AH391">XLOOKUP(F391,'CLV2'!A:A,'CLV2'!F:F)</f>
        <v>3.CAKES</v>
      </c>
      <c r="AI391" s="115" t="str">
        <f t="shared" si="8"/>
        <v>Pack</v>
      </c>
      <c r="AJ391" s="116">
        <f t="shared" si="9"/>
        <v>1</v>
      </c>
      <c r="AK391" s="117" t="str">
        <f t="array" ref="AK391">XLOOKUP(F391,'GIÁ'!A:A,'GIÁ'!D:D)</f>
        <v>8898.99</v>
      </c>
      <c r="AL391" s="118">
        <f t="shared" si="10"/>
        <v>26696.97</v>
      </c>
      <c r="AM391" s="118">
        <f t="shared" si="11"/>
        <v>0</v>
      </c>
      <c r="AN391" s="119">
        <f t="shared" si="12"/>
        <v>26696.97</v>
      </c>
      <c r="AO391" s="118">
        <f t="shared" si="13"/>
        <v>0</v>
      </c>
      <c r="AP391" s="121">
        <f t="shared" si="14"/>
        <v>0</v>
      </c>
      <c r="AQ391" s="122"/>
      <c r="AR391" s="119"/>
    </row>
    <row r="392" ht="22.5" customHeight="1">
      <c r="A392" s="89">
        <v>46231.0</v>
      </c>
      <c r="B392" s="90">
        <v>0.47430555555555554</v>
      </c>
      <c r="C392" s="91" t="s">
        <v>1658</v>
      </c>
      <c r="D392" s="129" t="str">
        <f t="array" ref="D392">XLOOKUP(C392,'DS ST'!A:A,'DS ST'!B:B)</f>
        <v>TMY</v>
      </c>
      <c r="E392" s="94" t="str">
        <f t="array" ref="E392">XLOOKUP($F392,'GIÁ'!$A:$A,'GIÁ'!$E:$E)</f>
        <v>MÁT</v>
      </c>
      <c r="F392" s="94">
        <v>8.93467360682E12</v>
      </c>
      <c r="G392" s="95" t="s">
        <v>1693</v>
      </c>
      <c r="H392" s="95" t="s">
        <v>57</v>
      </c>
      <c r="I392" s="96">
        <v>48.0</v>
      </c>
      <c r="J392" s="96">
        <v>0.0</v>
      </c>
      <c r="K392" s="98">
        <f t="shared" si="4"/>
        <v>48</v>
      </c>
      <c r="L392" s="99" t="s">
        <v>3970</v>
      </c>
      <c r="M392" s="100" t="s">
        <v>4009</v>
      </c>
      <c r="N392" s="101" t="s">
        <v>4010</v>
      </c>
      <c r="O392" s="128"/>
      <c r="P392" s="100">
        <v>48.0</v>
      </c>
      <c r="Q392" s="103">
        <f t="shared" si="5"/>
        <v>0</v>
      </c>
      <c r="R392" s="104" t="s">
        <v>4001</v>
      </c>
      <c r="S392" s="105"/>
      <c r="T392" s="106"/>
      <c r="U392" s="107"/>
      <c r="V392" s="108" t="s">
        <v>756</v>
      </c>
      <c r="W392" s="109" t="s">
        <v>1908</v>
      </c>
      <c r="X392" s="110" t="str">
        <f t="shared" si="6"/>
        <v/>
      </c>
      <c r="Y392" s="110" t="str">
        <f t="shared" si="7"/>
        <v>Siêu thị</v>
      </c>
      <c r="Z392" s="139" t="str">
        <f t="shared" si="40"/>
        <v/>
      </c>
      <c r="AA392" s="109" t="s">
        <v>802</v>
      </c>
      <c r="AB392" s="140"/>
      <c r="AC392" s="108"/>
      <c r="AD392" s="113"/>
      <c r="AE392" s="127"/>
      <c r="AF392" s="113"/>
      <c r="AG392" s="114" t="str">
        <f t="array" ref="AG392">XLOOKUP(F392,'CLV2'!A:A,'CLV2'!E:E)</f>
        <v>2.DAIRY</v>
      </c>
      <c r="AH392" s="115" t="str">
        <f t="array" ref="AH392">XLOOKUP(F392,'CLV2'!A:A,'CLV2'!F:F)</f>
        <v>3.YOGURT</v>
      </c>
      <c r="AI392" s="115" t="str">
        <f t="shared" si="8"/>
        <v>Pack</v>
      </c>
      <c r="AJ392" s="116">
        <f t="shared" si="9"/>
        <v>1</v>
      </c>
      <c r="AK392" s="117" t="str">
        <f t="array" ref="AK392">XLOOKUP(F392,'GIÁ'!A:A,'GIÁ'!D:D)</f>
        <v>5402.30</v>
      </c>
      <c r="AL392" s="118">
        <f t="shared" si="10"/>
        <v>259310.4</v>
      </c>
      <c r="AM392" s="118">
        <f t="shared" si="11"/>
        <v>0</v>
      </c>
      <c r="AN392" s="119">
        <f t="shared" si="12"/>
        <v>259310.4</v>
      </c>
      <c r="AO392" s="118">
        <f t="shared" si="13"/>
        <v>0</v>
      </c>
      <c r="AP392" s="121">
        <f t="shared" si="14"/>
        <v>0</v>
      </c>
      <c r="AQ392" s="122"/>
      <c r="AR392" s="119"/>
    </row>
    <row r="393" ht="22.5" customHeight="1">
      <c r="A393" s="89">
        <v>46231.0</v>
      </c>
      <c r="B393" s="90">
        <v>0.47430555555555554</v>
      </c>
      <c r="C393" s="91" t="s">
        <v>1658</v>
      </c>
      <c r="D393" s="129" t="str">
        <f t="array" ref="D393">XLOOKUP(C393,'DS ST'!A:A,'DS ST'!B:B)</f>
        <v>TMY</v>
      </c>
      <c r="E393" s="94" t="str">
        <f t="array" ref="E393">XLOOKUP($F393,'GIÁ'!$A:$A,'GIÁ'!$E:$E)</f>
        <v>MÁT</v>
      </c>
      <c r="F393" s="94">
        <v>4.014500028859E12</v>
      </c>
      <c r="G393" s="95" t="s">
        <v>1209</v>
      </c>
      <c r="H393" s="95" t="s">
        <v>224</v>
      </c>
      <c r="I393" s="96">
        <v>8.0</v>
      </c>
      <c r="J393" s="96">
        <v>0.0</v>
      </c>
      <c r="K393" s="98">
        <f t="shared" si="4"/>
        <v>8</v>
      </c>
      <c r="L393" s="99" t="s">
        <v>3970</v>
      </c>
      <c r="M393" s="100" t="s">
        <v>4009</v>
      </c>
      <c r="N393" s="101" t="s">
        <v>4010</v>
      </c>
      <c r="O393" s="128"/>
      <c r="P393" s="100">
        <v>8.0</v>
      </c>
      <c r="Q393" s="103">
        <f t="shared" si="5"/>
        <v>0</v>
      </c>
      <c r="R393" s="104" t="s">
        <v>4011</v>
      </c>
      <c r="S393" s="105"/>
      <c r="T393" s="106"/>
      <c r="U393" s="107"/>
      <c r="V393" s="108" t="s">
        <v>756</v>
      </c>
      <c r="W393" s="109" t="s">
        <v>1908</v>
      </c>
      <c r="X393" s="110" t="str">
        <f t="shared" si="6"/>
        <v/>
      </c>
      <c r="Y393" s="110" t="str">
        <f t="shared" si="7"/>
        <v>Siêu thị</v>
      </c>
      <c r="Z393" s="139" t="str">
        <f t="shared" si="40"/>
        <v/>
      </c>
      <c r="AA393" s="109" t="s">
        <v>802</v>
      </c>
      <c r="AB393" s="140"/>
      <c r="AC393" s="108"/>
      <c r="AD393" s="113"/>
      <c r="AE393" s="127"/>
      <c r="AF393" s="113"/>
      <c r="AG393" s="114" t="str">
        <f t="array" ref="AG393">XLOOKUP(F393,'CLV2'!A:A,'CLV2'!E:E)</f>
        <v>2.DAIRY</v>
      </c>
      <c r="AH393" s="115" t="str">
        <f t="array" ref="AH393">XLOOKUP(F393,'CLV2'!A:A,'CLV2'!F:F)</f>
        <v>3.BUTTER AND CHEESE</v>
      </c>
      <c r="AI393" s="115" t="str">
        <f t="shared" si="8"/>
        <v>Pack</v>
      </c>
      <c r="AJ393" s="116">
        <f t="shared" si="9"/>
        <v>1</v>
      </c>
      <c r="AK393" s="117" t="str">
        <f t="array" ref="AK393">XLOOKUP(F393,'GIÁ'!A:A,'GIÁ'!D:D)</f>
        <v>45316.91</v>
      </c>
      <c r="AL393" s="118">
        <f t="shared" si="10"/>
        <v>362535.28</v>
      </c>
      <c r="AM393" s="118">
        <f t="shared" si="11"/>
        <v>0</v>
      </c>
      <c r="AN393" s="119">
        <f t="shared" si="12"/>
        <v>362535.28</v>
      </c>
      <c r="AO393" s="118">
        <f t="shared" si="13"/>
        <v>0</v>
      </c>
      <c r="AP393" s="121">
        <f t="shared" si="14"/>
        <v>0</v>
      </c>
      <c r="AQ393" s="122"/>
      <c r="AR393" s="119"/>
    </row>
    <row r="394" ht="22.5" customHeight="1">
      <c r="A394" s="89">
        <v>46231.0</v>
      </c>
      <c r="B394" s="90">
        <v>0.47430555555555554</v>
      </c>
      <c r="C394" s="91" t="s">
        <v>1658</v>
      </c>
      <c r="D394" s="129" t="str">
        <f t="array" ref="D394">XLOOKUP(C394,'DS ST'!A:A,'DS ST'!B:B)</f>
        <v>TMY</v>
      </c>
      <c r="E394" s="94" t="str">
        <f t="array" ref="E394">XLOOKUP($F394,'GIÁ'!$A:$A,'GIÁ'!$E:$E)</f>
        <v>MÁT</v>
      </c>
      <c r="F394" s="94">
        <v>8.936176751014E12</v>
      </c>
      <c r="G394" s="95" t="s">
        <v>1089</v>
      </c>
      <c r="H394" s="95" t="s">
        <v>667</v>
      </c>
      <c r="I394" s="96">
        <v>1.0</v>
      </c>
      <c r="J394" s="96">
        <v>0.0</v>
      </c>
      <c r="K394" s="98">
        <f t="shared" si="4"/>
        <v>1</v>
      </c>
      <c r="L394" s="99" t="s">
        <v>3970</v>
      </c>
      <c r="M394" s="100" t="s">
        <v>4009</v>
      </c>
      <c r="N394" s="101" t="s">
        <v>4010</v>
      </c>
      <c r="O394" s="128"/>
      <c r="P394" s="100">
        <v>1.0</v>
      </c>
      <c r="Q394" s="103">
        <f t="shared" si="5"/>
        <v>0</v>
      </c>
      <c r="R394" s="104" t="s">
        <v>4011</v>
      </c>
      <c r="S394" s="105"/>
      <c r="T394" s="106"/>
      <c r="U394" s="107"/>
      <c r="V394" s="108" t="s">
        <v>756</v>
      </c>
      <c r="W394" s="109" t="s">
        <v>1908</v>
      </c>
      <c r="X394" s="110" t="str">
        <f t="shared" si="6"/>
        <v/>
      </c>
      <c r="Y394" s="110" t="str">
        <f t="shared" si="7"/>
        <v>Siêu thị</v>
      </c>
      <c r="Z394" s="139" t="str">
        <f t="shared" si="40"/>
        <v/>
      </c>
      <c r="AA394" s="109" t="s">
        <v>802</v>
      </c>
      <c r="AB394" s="140"/>
      <c r="AC394" s="108"/>
      <c r="AD394" s="113"/>
      <c r="AE394" s="127"/>
      <c r="AF394" s="113"/>
      <c r="AG394" s="114" t="str">
        <f t="array" ref="AG394">XLOOKUP(F394,'CLV2'!A:A,'CLV2'!E:E)</f>
        <v>2.DELICA</v>
      </c>
      <c r="AH394" s="115" t="str">
        <f t="array" ref="AH394">XLOOKUP(F394,'CLV2'!A:A,'CLV2'!F:F)</f>
        <v>3.DESSERTS</v>
      </c>
      <c r="AI394" s="115" t="str">
        <f t="shared" si="8"/>
        <v>Pack</v>
      </c>
      <c r="AJ394" s="116">
        <f t="shared" si="9"/>
        <v>1</v>
      </c>
      <c r="AK394" s="117" t="str">
        <f t="array" ref="AK394">XLOOKUP(F394,'GIÁ'!A:A,'GIÁ'!D:D)</f>
        <v>6650.00</v>
      </c>
      <c r="AL394" s="118">
        <f t="shared" si="10"/>
        <v>6650</v>
      </c>
      <c r="AM394" s="118">
        <f t="shared" si="11"/>
        <v>0</v>
      </c>
      <c r="AN394" s="119">
        <f t="shared" si="12"/>
        <v>6650</v>
      </c>
      <c r="AO394" s="118">
        <f t="shared" si="13"/>
        <v>0</v>
      </c>
      <c r="AP394" s="121">
        <f t="shared" si="14"/>
        <v>0</v>
      </c>
      <c r="AQ394" s="122"/>
      <c r="AR394" s="119"/>
    </row>
    <row r="395" ht="22.5" customHeight="1">
      <c r="A395" s="89">
        <v>46231.0</v>
      </c>
      <c r="B395" s="90">
        <v>0.47430555555555554</v>
      </c>
      <c r="C395" s="91" t="s">
        <v>1658</v>
      </c>
      <c r="D395" s="129" t="str">
        <f t="array" ref="D395">XLOOKUP(C395,'DS ST'!A:A,'DS ST'!B:B)</f>
        <v>TMY</v>
      </c>
      <c r="E395" s="94" t="str">
        <f t="array" ref="E395">XLOOKUP($F395,'GIÁ'!$A:$A,'GIÁ'!$E:$E)</f>
        <v>MÁT</v>
      </c>
      <c r="F395" s="94">
        <v>10373.0</v>
      </c>
      <c r="G395" s="95" t="s">
        <v>85</v>
      </c>
      <c r="H395" s="95" t="s">
        <v>57</v>
      </c>
      <c r="I395" s="96">
        <v>18.0</v>
      </c>
      <c r="J395" s="96">
        <v>0.0</v>
      </c>
      <c r="K395" s="98">
        <f t="shared" si="4"/>
        <v>18</v>
      </c>
      <c r="L395" s="99" t="s">
        <v>3970</v>
      </c>
      <c r="M395" s="100" t="s">
        <v>4009</v>
      </c>
      <c r="N395" s="101" t="s">
        <v>4010</v>
      </c>
      <c r="O395" s="128"/>
      <c r="P395" s="100"/>
      <c r="Q395" s="103">
        <f t="shared" si="5"/>
        <v>18</v>
      </c>
      <c r="R395" s="104"/>
      <c r="S395" s="105" t="s">
        <v>14</v>
      </c>
      <c r="T395" s="106"/>
      <c r="U395" s="107"/>
      <c r="V395" s="108" t="s">
        <v>4012</v>
      </c>
      <c r="W395" s="109" t="s">
        <v>1312</v>
      </c>
      <c r="X395" s="110" t="str">
        <f t="shared" si="6"/>
        <v/>
      </c>
      <c r="Y395" s="110" t="str">
        <f t="shared" si="7"/>
        <v/>
      </c>
      <c r="Z395" s="139" t="str">
        <f t="shared" si="40"/>
        <v>Kho đông mát</v>
      </c>
      <c r="AA395" s="109" t="s">
        <v>802</v>
      </c>
      <c r="AB395" s="140"/>
      <c r="AC395" s="108"/>
      <c r="AD395" s="113"/>
      <c r="AE395" s="127"/>
      <c r="AF395" s="113"/>
      <c r="AG395" s="114" t="str">
        <f t="array" ref="AG395">XLOOKUP(F395,'CLV2'!A:A,'CLV2'!E:E)</f>
        <v>2.FRUITS</v>
      </c>
      <c r="AH395" s="115" t="str">
        <f t="array" ref="AH395">XLOOKUP(F395,'CLV2'!A:A,'CLV2'!F:F)</f>
        <v>3.IMPORT FRUITS</v>
      </c>
      <c r="AI395" s="115" t="str">
        <f t="shared" si="8"/>
        <v>Pack</v>
      </c>
      <c r="AJ395" s="116">
        <f t="shared" si="9"/>
        <v>1</v>
      </c>
      <c r="AK395" s="117" t="str">
        <f t="array" ref="AK395">XLOOKUP(F395,'GIÁ'!A:A,'GIÁ'!D:D)</f>
        <v>139344.65</v>
      </c>
      <c r="AL395" s="118">
        <f t="shared" si="10"/>
        <v>2508203.7</v>
      </c>
      <c r="AM395" s="118">
        <f t="shared" si="11"/>
        <v>0</v>
      </c>
      <c r="AN395" s="119">
        <f t="shared" si="12"/>
        <v>0</v>
      </c>
      <c r="AO395" s="118">
        <f t="shared" si="13"/>
        <v>2508203.7</v>
      </c>
      <c r="AP395" s="121">
        <f t="shared" si="14"/>
        <v>0</v>
      </c>
      <c r="AQ395" s="122"/>
      <c r="AR395" s="119"/>
    </row>
    <row r="396" ht="22.5" customHeight="1">
      <c r="A396" s="89">
        <v>46231.0</v>
      </c>
      <c r="B396" s="90">
        <v>0.47430555555555554</v>
      </c>
      <c r="C396" s="91" t="s">
        <v>1658</v>
      </c>
      <c r="D396" s="129" t="str">
        <f t="array" ref="D396">XLOOKUP(C396,'DS ST'!A:A,'DS ST'!B:B)</f>
        <v>TMY</v>
      </c>
      <c r="E396" s="94" t="str">
        <f t="array" ref="E396">XLOOKUP($F396,'GIÁ'!$A:$A,'GIÁ'!$E:$E)</f>
        <v>MÁT</v>
      </c>
      <c r="F396" s="94">
        <v>8.934673607827E12</v>
      </c>
      <c r="G396" s="95" t="s">
        <v>1694</v>
      </c>
      <c r="H396" s="95" t="s">
        <v>57</v>
      </c>
      <c r="I396" s="96">
        <v>48.0</v>
      </c>
      <c r="J396" s="96">
        <v>0.0</v>
      </c>
      <c r="K396" s="98">
        <f t="shared" si="4"/>
        <v>48</v>
      </c>
      <c r="L396" s="99" t="s">
        <v>3970</v>
      </c>
      <c r="M396" s="100" t="s">
        <v>4013</v>
      </c>
      <c r="N396" s="101" t="s">
        <v>4014</v>
      </c>
      <c r="O396" s="128"/>
      <c r="P396" s="100">
        <v>48.0</v>
      </c>
      <c r="Q396" s="103">
        <f t="shared" si="5"/>
        <v>0</v>
      </c>
      <c r="R396" s="104" t="s">
        <v>4001</v>
      </c>
      <c r="S396" s="105"/>
      <c r="T396" s="106"/>
      <c r="U396" s="107"/>
      <c r="V396" s="108" t="s">
        <v>756</v>
      </c>
      <c r="W396" s="109" t="s">
        <v>1908</v>
      </c>
      <c r="X396" s="110" t="str">
        <f t="shared" si="6"/>
        <v/>
      </c>
      <c r="Y396" s="110" t="str">
        <f t="shared" si="7"/>
        <v>Siêu thị</v>
      </c>
      <c r="Z396" s="139" t="str">
        <f t="shared" si="40"/>
        <v/>
      </c>
      <c r="AA396" s="109" t="s">
        <v>802</v>
      </c>
      <c r="AB396" s="140"/>
      <c r="AC396" s="108"/>
      <c r="AD396" s="113"/>
      <c r="AE396" s="127"/>
      <c r="AF396" s="113"/>
      <c r="AG396" s="114" t="str">
        <f t="array" ref="AG396">XLOOKUP(F396,'CLV2'!A:A,'CLV2'!E:E)</f>
        <v>2.DAIRY</v>
      </c>
      <c r="AH396" s="115" t="str">
        <f t="array" ref="AH396">XLOOKUP(F396,'CLV2'!A:A,'CLV2'!F:F)</f>
        <v>3.YOGURT</v>
      </c>
      <c r="AI396" s="115" t="str">
        <f t="shared" si="8"/>
        <v>Pack</v>
      </c>
      <c r="AJ396" s="116">
        <f t="shared" si="9"/>
        <v>1</v>
      </c>
      <c r="AK396" s="117" t="str">
        <f t="array" ref="AK396">XLOOKUP(F396,'GIÁ'!A:A,'GIÁ'!D:D)</f>
        <v>6583.16</v>
      </c>
      <c r="AL396" s="118">
        <f t="shared" si="10"/>
        <v>315991.68</v>
      </c>
      <c r="AM396" s="118">
        <f t="shared" si="11"/>
        <v>0</v>
      </c>
      <c r="AN396" s="119">
        <f t="shared" si="12"/>
        <v>315991.68</v>
      </c>
      <c r="AO396" s="118">
        <f t="shared" si="13"/>
        <v>0</v>
      </c>
      <c r="AP396" s="121">
        <f t="shared" si="14"/>
        <v>0</v>
      </c>
      <c r="AQ396" s="122"/>
      <c r="AR396" s="119"/>
    </row>
    <row r="397" ht="22.5" customHeight="1">
      <c r="A397" s="89">
        <v>46231.0</v>
      </c>
      <c r="B397" s="90">
        <v>0.47430555555555554</v>
      </c>
      <c r="C397" s="91" t="s">
        <v>1658</v>
      </c>
      <c r="D397" s="129" t="str">
        <f t="array" ref="D397">XLOOKUP(C397,'DS ST'!A:A,'DS ST'!B:B)</f>
        <v>TMY</v>
      </c>
      <c r="E397" s="94" t="str">
        <f t="array" ref="E397">XLOOKUP($F397,'GIÁ'!$A:$A,'GIÁ'!$E:$E)</f>
        <v>MÁT</v>
      </c>
      <c r="F397" s="94">
        <v>8.935217413409E12</v>
      </c>
      <c r="G397" s="95" t="s">
        <v>1956</v>
      </c>
      <c r="H397" s="95" t="s">
        <v>57</v>
      </c>
      <c r="I397" s="96">
        <v>48.0</v>
      </c>
      <c r="J397" s="96">
        <v>0.0</v>
      </c>
      <c r="K397" s="98">
        <f t="shared" si="4"/>
        <v>48</v>
      </c>
      <c r="L397" s="99" t="s">
        <v>3970</v>
      </c>
      <c r="M397" s="100" t="s">
        <v>4015</v>
      </c>
      <c r="N397" s="101" t="s">
        <v>4016</v>
      </c>
      <c r="O397" s="128"/>
      <c r="P397" s="100">
        <v>48.0</v>
      </c>
      <c r="Q397" s="103">
        <f t="shared" si="5"/>
        <v>0</v>
      </c>
      <c r="R397" s="104" t="s">
        <v>4001</v>
      </c>
      <c r="S397" s="105"/>
      <c r="T397" s="106"/>
      <c r="U397" s="107"/>
      <c r="V397" s="108" t="s">
        <v>756</v>
      </c>
      <c r="W397" s="109" t="s">
        <v>1908</v>
      </c>
      <c r="X397" s="110" t="str">
        <f t="shared" si="6"/>
        <v/>
      </c>
      <c r="Y397" s="110" t="str">
        <f t="shared" si="7"/>
        <v>Siêu thị</v>
      </c>
      <c r="Z397" s="139" t="str">
        <f t="shared" si="40"/>
        <v/>
      </c>
      <c r="AA397" s="109" t="s">
        <v>802</v>
      </c>
      <c r="AB397" s="140"/>
      <c r="AC397" s="108"/>
      <c r="AD397" s="113"/>
      <c r="AE397" s="127"/>
      <c r="AF397" s="113"/>
      <c r="AG397" s="114" t="str">
        <f t="array" ref="AG397">XLOOKUP(F397,'CLV2'!A:A,'CLV2'!E:E)</f>
        <v>2.DAIRY</v>
      </c>
      <c r="AH397" s="115" t="str">
        <f t="array" ref="AH397">XLOOKUP(F397,'CLV2'!A:A,'CLV2'!F:F)</f>
        <v>3.YOGURT</v>
      </c>
      <c r="AI397" s="115" t="str">
        <f t="shared" si="8"/>
        <v>Pack</v>
      </c>
      <c r="AJ397" s="116">
        <f t="shared" si="9"/>
        <v>1</v>
      </c>
      <c r="AK397" s="117" t="str">
        <f t="array" ref="AK397">XLOOKUP(F397,'GIÁ'!A:A,'GIÁ'!D:D)</f>
        <v>6167.26</v>
      </c>
      <c r="AL397" s="118">
        <f t="shared" si="10"/>
        <v>296028.48</v>
      </c>
      <c r="AM397" s="118">
        <f t="shared" si="11"/>
        <v>0</v>
      </c>
      <c r="AN397" s="119">
        <f t="shared" si="12"/>
        <v>296028.48</v>
      </c>
      <c r="AO397" s="118">
        <f t="shared" si="13"/>
        <v>0</v>
      </c>
      <c r="AP397" s="121">
        <f t="shared" si="14"/>
        <v>0</v>
      </c>
      <c r="AQ397" s="122"/>
      <c r="AR397" s="119"/>
    </row>
    <row r="398" ht="22.5" customHeight="1">
      <c r="A398" s="89">
        <v>46231.0</v>
      </c>
      <c r="B398" s="90">
        <v>0.47430555555555554</v>
      </c>
      <c r="C398" s="91" t="s">
        <v>1658</v>
      </c>
      <c r="D398" s="129" t="str">
        <f t="array" ref="D398">XLOOKUP(C398,'DS ST'!A:A,'DS ST'!B:B)</f>
        <v>TMY</v>
      </c>
      <c r="E398" s="94" t="str">
        <f t="array" ref="E398">XLOOKUP($F398,'GIÁ'!$A:$A,'GIÁ'!$E:$E)</f>
        <v>MÁT</v>
      </c>
      <c r="F398" s="94">
        <v>8.938562884023E12</v>
      </c>
      <c r="G398" s="95" t="s">
        <v>3201</v>
      </c>
      <c r="H398" s="95" t="s">
        <v>57</v>
      </c>
      <c r="I398" s="96">
        <v>6.0</v>
      </c>
      <c r="J398" s="96">
        <v>0.0</v>
      </c>
      <c r="K398" s="98">
        <f t="shared" si="4"/>
        <v>6</v>
      </c>
      <c r="L398" s="99" t="s">
        <v>3970</v>
      </c>
      <c r="M398" s="100" t="s">
        <v>4017</v>
      </c>
      <c r="N398" s="101" t="s">
        <v>4018</v>
      </c>
      <c r="O398" s="128"/>
      <c r="P398" s="145">
        <v>6.0</v>
      </c>
      <c r="Q398" s="103">
        <f t="shared" si="5"/>
        <v>0</v>
      </c>
      <c r="R398" s="104" t="s">
        <v>4019</v>
      </c>
      <c r="S398" s="105"/>
      <c r="T398" s="106"/>
      <c r="U398" s="107"/>
      <c r="V398" s="108" t="s">
        <v>756</v>
      </c>
      <c r="W398" s="109" t="s">
        <v>1908</v>
      </c>
      <c r="X398" s="110" t="str">
        <f t="shared" si="6"/>
        <v/>
      </c>
      <c r="Y398" s="110" t="str">
        <f t="shared" si="7"/>
        <v>Siêu thị</v>
      </c>
      <c r="Z398" s="139" t="str">
        <f t="shared" si="40"/>
        <v/>
      </c>
      <c r="AA398" s="109" t="s">
        <v>802</v>
      </c>
      <c r="AB398" s="140"/>
      <c r="AC398" s="108"/>
      <c r="AD398" s="113"/>
      <c r="AE398" s="127"/>
      <c r="AF398" s="113"/>
      <c r="AG398" s="114" t="str">
        <f t="array" ref="AG398">XLOOKUP(F398,'CLV2'!A:A,'CLV2'!E:E)</f>
        <v>2.DELICA</v>
      </c>
      <c r="AH398" s="115" t="str">
        <f t="array" ref="AH398">XLOOKUP(F398,'CLV2'!A:A,'CLV2'!F:F)</f>
        <v>3.DESSERTS</v>
      </c>
      <c r="AI398" s="115" t="str">
        <f t="shared" si="8"/>
        <v>Pack</v>
      </c>
      <c r="AJ398" s="116">
        <f t="shared" si="9"/>
        <v>1</v>
      </c>
      <c r="AK398" s="117" t="str">
        <f t="array" ref="AK398">XLOOKUP(F398,'GIÁ'!A:A,'GIÁ'!D:D)</f>
        <v>8900.00</v>
      </c>
      <c r="AL398" s="118">
        <f t="shared" si="10"/>
        <v>53400</v>
      </c>
      <c r="AM398" s="118">
        <f t="shared" si="11"/>
        <v>0</v>
      </c>
      <c r="AN398" s="119">
        <f t="shared" si="12"/>
        <v>53400</v>
      </c>
      <c r="AO398" s="118">
        <f t="shared" si="13"/>
        <v>0</v>
      </c>
      <c r="AP398" s="121">
        <f t="shared" si="14"/>
        <v>0</v>
      </c>
      <c r="AQ398" s="122"/>
      <c r="AR398" s="119"/>
    </row>
    <row r="399" ht="22.5" customHeight="1">
      <c r="A399" s="89">
        <v>46231.0</v>
      </c>
      <c r="B399" s="90">
        <v>0.47430555555555554</v>
      </c>
      <c r="C399" s="91" t="s">
        <v>1658</v>
      </c>
      <c r="D399" s="129" t="str">
        <f t="array" ref="D399">XLOOKUP(C399,'DS ST'!A:A,'DS ST'!B:B)</f>
        <v>TMY</v>
      </c>
      <c r="E399" s="94" t="str">
        <f t="array" ref="E399">XLOOKUP($F399,'GIÁ'!$A:$A,'GIÁ'!$E:$E)</f>
        <v>MÁT</v>
      </c>
      <c r="F399" s="94">
        <v>8.936045450451E12</v>
      </c>
      <c r="G399" s="95" t="s">
        <v>2231</v>
      </c>
      <c r="H399" s="95" t="s">
        <v>224</v>
      </c>
      <c r="I399" s="96">
        <v>2.0</v>
      </c>
      <c r="J399" s="96">
        <v>0.0</v>
      </c>
      <c r="K399" s="98">
        <f t="shared" si="4"/>
        <v>2</v>
      </c>
      <c r="L399" s="99" t="s">
        <v>3970</v>
      </c>
      <c r="M399" s="100" t="s">
        <v>4020</v>
      </c>
      <c r="N399" s="101" t="s">
        <v>4021</v>
      </c>
      <c r="O399" s="128"/>
      <c r="P399" s="100">
        <v>2.0</v>
      </c>
      <c r="Q399" s="103">
        <f t="shared" si="5"/>
        <v>0</v>
      </c>
      <c r="R399" s="104" t="s">
        <v>4022</v>
      </c>
      <c r="S399" s="105"/>
      <c r="T399" s="106"/>
      <c r="U399" s="107"/>
      <c r="V399" s="108" t="s">
        <v>756</v>
      </c>
      <c r="W399" s="109" t="s">
        <v>1908</v>
      </c>
      <c r="X399" s="110" t="str">
        <f t="shared" si="6"/>
        <v/>
      </c>
      <c r="Y399" s="110" t="str">
        <f t="shared" si="7"/>
        <v>Siêu thị</v>
      </c>
      <c r="Z399" s="139" t="str">
        <f t="shared" si="40"/>
        <v/>
      </c>
      <c r="AA399" s="109" t="s">
        <v>802</v>
      </c>
      <c r="AB399" s="140"/>
      <c r="AC399" s="108"/>
      <c r="AD399" s="113"/>
      <c r="AE399" s="127"/>
      <c r="AF399" s="113"/>
      <c r="AG399" s="114" t="str">
        <f t="array" ref="AG399">XLOOKUP(F399,'CLV2'!A:A,'CLV2'!E:E)</f>
        <v>2.CHILLED FOODS</v>
      </c>
      <c r="AH399" s="115" t="str">
        <f t="array" ref="AH399">XLOOKUP(F399,'CLV2'!A:A,'CLV2'!F:F)</f>
        <v>3.HAM AND SAUSAGES</v>
      </c>
      <c r="AI399" s="115" t="str">
        <f t="shared" si="8"/>
        <v>Pack</v>
      </c>
      <c r="AJ399" s="116">
        <f t="shared" si="9"/>
        <v>1</v>
      </c>
      <c r="AK399" s="117" t="str">
        <f t="array" ref="AK399">XLOOKUP(F399,'GIÁ'!A:A,'GIÁ'!D:D)</f>
        <v>35307.56</v>
      </c>
      <c r="AL399" s="118">
        <f t="shared" si="10"/>
        <v>70615.12</v>
      </c>
      <c r="AM399" s="118">
        <f t="shared" si="11"/>
        <v>0</v>
      </c>
      <c r="AN399" s="119">
        <f t="shared" si="12"/>
        <v>70615.12</v>
      </c>
      <c r="AO399" s="118">
        <f t="shared" si="13"/>
        <v>0</v>
      </c>
      <c r="AP399" s="121">
        <f t="shared" si="14"/>
        <v>0</v>
      </c>
      <c r="AQ399" s="122"/>
      <c r="AR399" s="119"/>
    </row>
    <row r="400" ht="22.5" customHeight="1">
      <c r="A400" s="89">
        <v>46231.0</v>
      </c>
      <c r="B400" s="90">
        <v>0.5034722222222222</v>
      </c>
      <c r="C400" s="91" t="s">
        <v>1133</v>
      </c>
      <c r="D400" s="129" t="str">
        <f t="array" ref="D400">XLOOKUP(C400,'DS ST'!A:A,'DS ST'!B:B)</f>
        <v>BVB</v>
      </c>
      <c r="E400" s="94" t="str">
        <f t="array" ref="E400">XLOOKUP($F400,'GIÁ'!$A:$A,'GIÁ'!$E:$E)</f>
        <v>MÁT</v>
      </c>
      <c r="F400" s="94">
        <v>8.936176751182E12</v>
      </c>
      <c r="G400" s="95" t="s">
        <v>2529</v>
      </c>
      <c r="H400" s="95" t="s">
        <v>667</v>
      </c>
      <c r="I400" s="96">
        <v>5.0</v>
      </c>
      <c r="J400" s="96">
        <v>3.0</v>
      </c>
      <c r="K400" s="98">
        <f t="shared" si="4"/>
        <v>2</v>
      </c>
      <c r="L400" s="99" t="s">
        <v>4023</v>
      </c>
      <c r="M400" s="100" t="s">
        <v>4024</v>
      </c>
      <c r="N400" s="101" t="s">
        <v>4025</v>
      </c>
      <c r="O400" s="128"/>
      <c r="P400" s="100"/>
      <c r="Q400" s="103">
        <f t="shared" si="5"/>
        <v>2</v>
      </c>
      <c r="R400" s="104"/>
      <c r="S400" s="105"/>
      <c r="T400" s="106"/>
      <c r="U400" s="107"/>
      <c r="V400" s="108" t="s">
        <v>4012</v>
      </c>
      <c r="W400" s="109" t="s">
        <v>4026</v>
      </c>
      <c r="X400" s="110" t="str">
        <f t="shared" si="6"/>
        <v/>
      </c>
      <c r="Y400" s="110" t="str">
        <f t="shared" si="7"/>
        <v/>
      </c>
      <c r="Z400" s="139" t="str">
        <f t="shared" si="40"/>
        <v>Kho đông mát</v>
      </c>
      <c r="AA400" s="108" t="s">
        <v>802</v>
      </c>
      <c r="AB400" s="140"/>
      <c r="AC400" s="108"/>
      <c r="AD400" s="113"/>
      <c r="AE400" s="127"/>
      <c r="AF400" s="113"/>
      <c r="AG400" s="114" t="str">
        <f t="array" ref="AG400">XLOOKUP(F400,'CLV2'!A:A,'CLV2'!E:E)</f>
        <v>2.DELICA</v>
      </c>
      <c r="AH400" s="115" t="str">
        <f t="array" ref="AH400">XLOOKUP(F400,'CLV2'!A:A,'CLV2'!F:F)</f>
        <v>3.DESSERTS</v>
      </c>
      <c r="AI400" s="115" t="str">
        <f t="shared" si="8"/>
        <v>Pack</v>
      </c>
      <c r="AJ400" s="116">
        <f t="shared" si="9"/>
        <v>0.4</v>
      </c>
      <c r="AK400" s="117" t="str">
        <f t="array" ref="AK400">XLOOKUP(F400,'GIÁ'!A:A,'GIÁ'!D:D)</f>
        <v>6744.95</v>
      </c>
      <c r="AL400" s="118">
        <f t="shared" si="10"/>
        <v>13489.9</v>
      </c>
      <c r="AM400" s="118">
        <f t="shared" si="11"/>
        <v>0</v>
      </c>
      <c r="AN400" s="119">
        <f t="shared" si="12"/>
        <v>0</v>
      </c>
      <c r="AO400" s="118">
        <f t="shared" si="13"/>
        <v>13489.9</v>
      </c>
      <c r="AP400" s="121">
        <f t="shared" si="14"/>
        <v>0</v>
      </c>
      <c r="AQ400" s="122"/>
      <c r="AR400" s="119"/>
    </row>
    <row r="401" ht="22.5" customHeight="1">
      <c r="A401" s="89">
        <v>46231.0</v>
      </c>
      <c r="B401" s="90">
        <v>0.4125</v>
      </c>
      <c r="C401" s="91" t="s">
        <v>1450</v>
      </c>
      <c r="D401" s="129" t="str">
        <f t="array" ref="D401">XLOOKUP(C401,'DS ST'!A:A,'DS ST'!B:B)</f>
        <v>NTT</v>
      </c>
      <c r="E401" s="94" t="str">
        <f t="array" ref="E401">XLOOKUP($F401,'GIÁ'!$A:$A,'GIÁ'!$E:$E)</f>
        <v>MÁT</v>
      </c>
      <c r="F401" s="94">
        <v>11749.0</v>
      </c>
      <c r="G401" s="95" t="s">
        <v>1038</v>
      </c>
      <c r="H401" s="95" t="s">
        <v>75</v>
      </c>
      <c r="I401" s="96">
        <v>3.0</v>
      </c>
      <c r="J401" s="96">
        <v>0.0</v>
      </c>
      <c r="K401" s="98">
        <f t="shared" si="4"/>
        <v>3</v>
      </c>
      <c r="L401" s="99" t="s">
        <v>4027</v>
      </c>
      <c r="M401" s="100" t="s">
        <v>4028</v>
      </c>
      <c r="N401" s="101" t="s">
        <v>4029</v>
      </c>
      <c r="O401" s="128"/>
      <c r="P401" s="100"/>
      <c r="Q401" s="103">
        <f t="shared" si="5"/>
        <v>3</v>
      </c>
      <c r="R401" s="104" t="s">
        <v>4030</v>
      </c>
      <c r="S401" s="105"/>
      <c r="T401" s="106"/>
      <c r="U401" s="107" t="s">
        <v>4031</v>
      </c>
      <c r="V401" s="108" t="s">
        <v>4012</v>
      </c>
      <c r="W401" s="109" t="s">
        <v>1312</v>
      </c>
      <c r="X401" s="110" t="str">
        <f t="shared" si="6"/>
        <v/>
      </c>
      <c r="Y401" s="110" t="str">
        <f t="shared" si="7"/>
        <v/>
      </c>
      <c r="Z401" s="139" t="str">
        <f t="shared" si="40"/>
        <v>Kho đông mát</v>
      </c>
      <c r="AA401" s="109" t="s">
        <v>802</v>
      </c>
      <c r="AB401" s="140"/>
      <c r="AC401" s="108"/>
      <c r="AD401" s="113"/>
      <c r="AE401" s="127"/>
      <c r="AF401" s="113"/>
      <c r="AG401" s="114" t="str">
        <f t="array" ref="AG401">XLOOKUP(F401,'CLV2'!A:A,'CLV2'!E:E)</f>
        <v>2.FRUITS</v>
      </c>
      <c r="AH401" s="115" t="str">
        <f t="array" ref="AH401">XLOOKUP(F401,'CLV2'!A:A,'CLV2'!F:F)</f>
        <v>3.IMPORT FRUITS</v>
      </c>
      <c r="AI401" s="115" t="str">
        <f t="shared" si="8"/>
        <v>Pack</v>
      </c>
      <c r="AJ401" s="116">
        <f t="shared" si="9"/>
        <v>1</v>
      </c>
      <c r="AK401" s="117" t="str">
        <f t="array" ref="AK401">XLOOKUP(F401,'GIÁ'!A:A,'GIÁ'!D:D)</f>
        <v>60163.65</v>
      </c>
      <c r="AL401" s="118">
        <f t="shared" si="10"/>
        <v>180490.95</v>
      </c>
      <c r="AM401" s="118">
        <f t="shared" si="11"/>
        <v>0</v>
      </c>
      <c r="AN401" s="119">
        <f t="shared" si="12"/>
        <v>0</v>
      </c>
      <c r="AO401" s="118">
        <f t="shared" si="13"/>
        <v>180490.95</v>
      </c>
      <c r="AP401" s="121">
        <f t="shared" si="14"/>
        <v>0</v>
      </c>
      <c r="AQ401" s="122"/>
      <c r="AR401" s="119"/>
    </row>
    <row r="402" ht="22.5" customHeight="1">
      <c r="A402" s="89">
        <v>46231.0</v>
      </c>
      <c r="B402" s="90">
        <v>0.45208333333333334</v>
      </c>
      <c r="C402" s="91" t="s">
        <v>1304</v>
      </c>
      <c r="D402" s="129" t="str">
        <f t="array" ref="D402">XLOOKUP(C402,'DS ST'!A:A,'DS ST'!B:B)</f>
        <v>HTP</v>
      </c>
      <c r="E402" s="94" t="str">
        <f t="array" ref="E402">XLOOKUP($F402,'GIÁ'!$A:$A,'GIÁ'!$E:$E)</f>
        <v>MÁT</v>
      </c>
      <c r="F402" s="94">
        <v>8.935007101103E12</v>
      </c>
      <c r="G402" s="95" t="s">
        <v>1780</v>
      </c>
      <c r="H402" s="95" t="s">
        <v>1145</v>
      </c>
      <c r="I402" s="96">
        <v>2.0</v>
      </c>
      <c r="J402" s="96">
        <v>0.0</v>
      </c>
      <c r="K402" s="98">
        <f t="shared" si="4"/>
        <v>2</v>
      </c>
      <c r="L402" s="99" t="s">
        <v>4032</v>
      </c>
      <c r="M402" s="100" t="s">
        <v>4033</v>
      </c>
      <c r="N402" s="101" t="s">
        <v>4034</v>
      </c>
      <c r="O402" s="128"/>
      <c r="P402" s="100">
        <v>2.0</v>
      </c>
      <c r="Q402" s="103">
        <f t="shared" si="5"/>
        <v>0</v>
      </c>
      <c r="R402" s="104" t="s">
        <v>4035</v>
      </c>
      <c r="S402" s="105"/>
      <c r="T402" s="106"/>
      <c r="U402" s="107"/>
      <c r="V402" s="108" t="s">
        <v>756</v>
      </c>
      <c r="W402" s="109" t="s">
        <v>1908</v>
      </c>
      <c r="X402" s="110" t="str">
        <f t="shared" si="6"/>
        <v/>
      </c>
      <c r="Y402" s="110" t="str">
        <f t="shared" si="7"/>
        <v>Siêu thị</v>
      </c>
      <c r="Z402" s="139" t="str">
        <f t="shared" si="40"/>
        <v/>
      </c>
      <c r="AA402" s="109" t="s">
        <v>802</v>
      </c>
      <c r="AB402" s="140"/>
      <c r="AC402" s="108"/>
      <c r="AD402" s="113"/>
      <c r="AE402" s="127"/>
      <c r="AF402" s="113"/>
      <c r="AG402" s="114" t="str">
        <f t="array" ref="AG402">XLOOKUP(F402,'CLV2'!A:A,'CLV2'!E:E)</f>
        <v>2.DAIRY</v>
      </c>
      <c r="AH402" s="115" t="str">
        <f t="array" ref="AH402">XLOOKUP(F402,'CLV2'!A:A,'CLV2'!F:F)</f>
        <v>3.FRESH MILK</v>
      </c>
      <c r="AI402" s="115" t="str">
        <f t="shared" si="8"/>
        <v>Pack</v>
      </c>
      <c r="AJ402" s="116">
        <f t="shared" si="9"/>
        <v>1</v>
      </c>
      <c r="AK402" s="117" t="str">
        <f t="array" ref="AK402">XLOOKUP(F402,'GIÁ'!A:A,'GIÁ'!D:D)</f>
        <v>53296.98</v>
      </c>
      <c r="AL402" s="118">
        <f t="shared" si="10"/>
        <v>106593.96</v>
      </c>
      <c r="AM402" s="118">
        <f t="shared" si="11"/>
        <v>0</v>
      </c>
      <c r="AN402" s="119">
        <f t="shared" si="12"/>
        <v>106593.96</v>
      </c>
      <c r="AO402" s="118">
        <f t="shared" si="13"/>
        <v>0</v>
      </c>
      <c r="AP402" s="121">
        <f t="shared" si="14"/>
        <v>0</v>
      </c>
      <c r="AQ402" s="122"/>
      <c r="AR402" s="119"/>
    </row>
    <row r="403" ht="22.5" customHeight="1">
      <c r="A403" s="89">
        <v>46231.0</v>
      </c>
      <c r="B403" s="90">
        <v>0.45208333333333334</v>
      </c>
      <c r="C403" s="91" t="s">
        <v>1304</v>
      </c>
      <c r="D403" s="129" t="str">
        <f t="array" ref="D403">XLOOKUP(C403,'DS ST'!A:A,'DS ST'!B:B)</f>
        <v>HTP</v>
      </c>
      <c r="E403" s="94" t="str">
        <f t="array" ref="E403">XLOOKUP($F403,'GIÁ'!$A:$A,'GIÁ'!$E:$E)</f>
        <v>MÁT</v>
      </c>
      <c r="F403" s="94">
        <v>8.935019503216E12</v>
      </c>
      <c r="G403" s="95" t="s">
        <v>1821</v>
      </c>
      <c r="H403" s="95" t="s">
        <v>224</v>
      </c>
      <c r="I403" s="96">
        <v>6.0</v>
      </c>
      <c r="J403" s="96">
        <v>0.0</v>
      </c>
      <c r="K403" s="98">
        <f t="shared" si="4"/>
        <v>6</v>
      </c>
      <c r="L403" s="99" t="s">
        <v>4032</v>
      </c>
      <c r="M403" s="100" t="s">
        <v>4033</v>
      </c>
      <c r="N403" s="101" t="s">
        <v>4034</v>
      </c>
      <c r="O403" s="128"/>
      <c r="P403" s="100">
        <v>6.0</v>
      </c>
      <c r="Q403" s="103">
        <f t="shared" si="5"/>
        <v>0</v>
      </c>
      <c r="R403" s="104" t="s">
        <v>4036</v>
      </c>
      <c r="S403" s="105"/>
      <c r="T403" s="106"/>
      <c r="U403" s="107"/>
      <c r="V403" s="108" t="s">
        <v>756</v>
      </c>
      <c r="W403" s="109" t="s">
        <v>1908</v>
      </c>
      <c r="X403" s="110" t="str">
        <f t="shared" si="6"/>
        <v/>
      </c>
      <c r="Y403" s="110" t="str">
        <f t="shared" si="7"/>
        <v>Siêu thị</v>
      </c>
      <c r="Z403" s="139" t="str">
        <f t="shared" si="40"/>
        <v/>
      </c>
      <c r="AA403" s="109" t="s">
        <v>802</v>
      </c>
      <c r="AB403" s="140"/>
      <c r="AC403" s="141"/>
      <c r="AD403" s="113"/>
      <c r="AE403" s="127"/>
      <c r="AF403" s="113"/>
      <c r="AG403" s="114" t="str">
        <f t="array" ref="AG403">XLOOKUP(F403,'CLV2'!A:A,'CLV2'!E:E)</f>
        <v>2.CHILLED FOODS</v>
      </c>
      <c r="AH403" s="115" t="str">
        <f t="array" ref="AH403">XLOOKUP(F403,'CLV2'!A:A,'CLV2'!F:F)</f>
        <v>3.HAM AND SAUSAGES</v>
      </c>
      <c r="AI403" s="115" t="str">
        <f t="shared" si="8"/>
        <v>Pack</v>
      </c>
      <c r="AJ403" s="116">
        <f t="shared" si="9"/>
        <v>1</v>
      </c>
      <c r="AK403" s="117" t="str">
        <f t="array" ref="AK403">XLOOKUP(F403,'GIÁ'!A:A,'GIÁ'!D:D)</f>
        <v>30395.96</v>
      </c>
      <c r="AL403" s="118">
        <f t="shared" si="10"/>
        <v>182375.76</v>
      </c>
      <c r="AM403" s="118">
        <f t="shared" si="11"/>
        <v>0</v>
      </c>
      <c r="AN403" s="119">
        <f t="shared" si="12"/>
        <v>182375.76</v>
      </c>
      <c r="AO403" s="118">
        <f t="shared" si="13"/>
        <v>0</v>
      </c>
      <c r="AP403" s="121">
        <f t="shared" si="14"/>
        <v>0</v>
      </c>
      <c r="AQ403" s="122"/>
      <c r="AR403" s="119"/>
    </row>
    <row r="404" ht="22.5" customHeight="1">
      <c r="A404" s="89">
        <v>46231.0</v>
      </c>
      <c r="B404" s="90">
        <v>0.45208333333333334</v>
      </c>
      <c r="C404" s="91" t="s">
        <v>1304</v>
      </c>
      <c r="D404" s="129" t="str">
        <f t="array" ref="D404">XLOOKUP(C404,'DS ST'!A:A,'DS ST'!B:B)</f>
        <v>HTP</v>
      </c>
      <c r="E404" s="94" t="str">
        <f t="array" ref="E404">XLOOKUP($F404,'GIÁ'!$A:$A,'GIÁ'!$E:$E)</f>
        <v>MÁT</v>
      </c>
      <c r="F404" s="94">
        <v>8.936049694271E12</v>
      </c>
      <c r="G404" s="95" t="s">
        <v>1986</v>
      </c>
      <c r="H404" s="95" t="s">
        <v>1539</v>
      </c>
      <c r="I404" s="96">
        <v>1.0</v>
      </c>
      <c r="J404" s="96">
        <v>0.0</v>
      </c>
      <c r="K404" s="98">
        <f t="shared" si="4"/>
        <v>1</v>
      </c>
      <c r="L404" s="99" t="s">
        <v>4032</v>
      </c>
      <c r="M404" s="100" t="s">
        <v>4037</v>
      </c>
      <c r="N404" s="101" t="s">
        <v>4038</v>
      </c>
      <c r="O404" s="128"/>
      <c r="P404" s="100">
        <v>1.0</v>
      </c>
      <c r="Q404" s="103">
        <f t="shared" si="5"/>
        <v>0</v>
      </c>
      <c r="R404" s="104" t="s">
        <v>4039</v>
      </c>
      <c r="S404" s="105"/>
      <c r="T404" s="106"/>
      <c r="U404" s="107"/>
      <c r="V404" s="108" t="s">
        <v>756</v>
      </c>
      <c r="W404" s="109" t="s">
        <v>1908</v>
      </c>
      <c r="X404" s="110" t="str">
        <f t="shared" si="6"/>
        <v/>
      </c>
      <c r="Y404" s="110" t="str">
        <f t="shared" si="7"/>
        <v>Siêu thị</v>
      </c>
      <c r="Z404" s="139" t="str">
        <f t="shared" si="40"/>
        <v/>
      </c>
      <c r="AA404" s="109" t="s">
        <v>802</v>
      </c>
      <c r="AB404" s="140"/>
      <c r="AC404" s="141"/>
      <c r="AD404" s="113"/>
      <c r="AE404" s="127"/>
      <c r="AF404" s="113"/>
      <c r="AG404" s="114" t="str">
        <f t="array" ref="AG404">XLOOKUP(F404,'CLV2'!A:A,'CLV2'!E:E)</f>
        <v>2.VEGETABLES</v>
      </c>
      <c r="AH404" s="115" t="str">
        <f t="array" ref="AH404">XLOOKUP(F404,'CLV2'!A:A,'CLV2'!F:F)</f>
        <v>3.PROCESSED VEGGIES</v>
      </c>
      <c r="AI404" s="115" t="str">
        <f t="shared" si="8"/>
        <v>Pack</v>
      </c>
      <c r="AJ404" s="116">
        <f t="shared" si="9"/>
        <v>1</v>
      </c>
      <c r="AK404" s="117" t="str">
        <f t="array" ref="AK404">XLOOKUP(F404,'GIÁ'!A:A,'GIÁ'!D:D)</f>
        <v>14698.02</v>
      </c>
      <c r="AL404" s="118">
        <f t="shared" si="10"/>
        <v>14698.02</v>
      </c>
      <c r="AM404" s="118">
        <f t="shared" si="11"/>
        <v>0</v>
      </c>
      <c r="AN404" s="119">
        <f t="shared" si="12"/>
        <v>14698.02</v>
      </c>
      <c r="AO404" s="118">
        <f t="shared" si="13"/>
        <v>0</v>
      </c>
      <c r="AP404" s="121">
        <f t="shared" si="14"/>
        <v>0</v>
      </c>
      <c r="AQ404" s="122"/>
      <c r="AR404" s="119"/>
    </row>
    <row r="405" ht="22.5" customHeight="1">
      <c r="A405" s="89">
        <v>46231.0</v>
      </c>
      <c r="B405" s="90">
        <v>0.45208333333333334</v>
      </c>
      <c r="C405" s="91" t="s">
        <v>1304</v>
      </c>
      <c r="D405" s="92" t="str">
        <f t="array" ref="D405">XLOOKUP(C405,'DS ST'!A:A,'DS ST'!B:B)</f>
        <v>HTP</v>
      </c>
      <c r="E405" s="94" t="str">
        <f t="array" ref="E405">XLOOKUP($F405,'GIÁ'!$A:$A,'GIÁ'!$E:$E)</f>
        <v>MÁT</v>
      </c>
      <c r="F405" s="94">
        <v>8.935101608515E12</v>
      </c>
      <c r="G405" s="95" t="s">
        <v>1902</v>
      </c>
      <c r="H405" s="95" t="s">
        <v>57</v>
      </c>
      <c r="I405" s="96">
        <v>2.0</v>
      </c>
      <c r="J405" s="96">
        <v>0.0</v>
      </c>
      <c r="K405" s="98">
        <f t="shared" si="4"/>
        <v>2</v>
      </c>
      <c r="L405" s="99" t="s">
        <v>4032</v>
      </c>
      <c r="M405" s="100" t="s">
        <v>4037</v>
      </c>
      <c r="N405" s="101" t="s">
        <v>4038</v>
      </c>
      <c r="O405" s="128"/>
      <c r="P405" s="100"/>
      <c r="Q405" s="103">
        <f t="shared" si="5"/>
        <v>2</v>
      </c>
      <c r="R405" s="104"/>
      <c r="S405" s="105"/>
      <c r="T405" s="106"/>
      <c r="U405" s="107"/>
      <c r="V405" s="108" t="s">
        <v>756</v>
      </c>
      <c r="W405" s="109" t="s">
        <v>1312</v>
      </c>
      <c r="X405" s="110" t="str">
        <f t="shared" si="6"/>
        <v/>
      </c>
      <c r="Y405" s="110" t="str">
        <f t="shared" si="7"/>
        <v/>
      </c>
      <c r="Z405" s="109" t="s">
        <v>797</v>
      </c>
      <c r="AA405" s="109" t="s">
        <v>802</v>
      </c>
      <c r="AB405" s="143" t="s">
        <v>4040</v>
      </c>
      <c r="AC405" s="141"/>
      <c r="AD405" s="113"/>
      <c r="AE405" s="127"/>
      <c r="AF405" s="113"/>
      <c r="AG405" s="114" t="str">
        <f t="array" ref="AG405">XLOOKUP(F405,'CLV2'!A:A,'CLV2'!E:E)</f>
        <v>2.CHILLED FOODS</v>
      </c>
      <c r="AH405" s="115" t="str">
        <f t="array" ref="AH405">XLOOKUP(F405,'CLV2'!A:A,'CLV2'!F:F)</f>
        <v>3.OTHER CHILLED PRODUCTS</v>
      </c>
      <c r="AI405" s="115" t="str">
        <f t="shared" si="8"/>
        <v>Pack</v>
      </c>
      <c r="AJ405" s="116">
        <f t="shared" si="9"/>
        <v>1</v>
      </c>
      <c r="AK405" s="117" t="str">
        <f t="array" ref="AK405">XLOOKUP(F405,'GIÁ'!A:A,'GIÁ'!D:D)</f>
        <v>25753.17</v>
      </c>
      <c r="AL405" s="118">
        <f t="shared" si="10"/>
        <v>51506.34</v>
      </c>
      <c r="AM405" s="118">
        <f t="shared" si="11"/>
        <v>0</v>
      </c>
      <c r="AN405" s="119">
        <f t="shared" si="12"/>
        <v>0</v>
      </c>
      <c r="AO405" s="118">
        <f t="shared" si="13"/>
        <v>51506.34</v>
      </c>
      <c r="AP405" s="121">
        <f t="shared" si="14"/>
        <v>0</v>
      </c>
      <c r="AQ405" s="122"/>
      <c r="AR405" s="119"/>
    </row>
    <row r="406" ht="22.5" customHeight="1">
      <c r="A406" s="89">
        <v>46231.0</v>
      </c>
      <c r="B406" s="90">
        <v>0.45208333333333334</v>
      </c>
      <c r="C406" s="91" t="s">
        <v>1304</v>
      </c>
      <c r="D406" s="129" t="str">
        <f t="array" ref="D406">XLOOKUP(C406,'DS ST'!A:A,'DS ST'!B:B)</f>
        <v>HTP</v>
      </c>
      <c r="E406" s="94" t="str">
        <f t="array" ref="E406">XLOOKUP($F406,'GIÁ'!$A:$A,'GIÁ'!$E:$E)</f>
        <v>MÁT</v>
      </c>
      <c r="F406" s="94" t="s">
        <v>3340</v>
      </c>
      <c r="G406" s="95" t="s">
        <v>3341</v>
      </c>
      <c r="H406" s="95" t="s">
        <v>57</v>
      </c>
      <c r="I406" s="96">
        <v>2.0</v>
      </c>
      <c r="J406" s="96">
        <v>0.0</v>
      </c>
      <c r="K406" s="98">
        <f t="shared" si="4"/>
        <v>2</v>
      </c>
      <c r="L406" s="99" t="s">
        <v>4032</v>
      </c>
      <c r="M406" s="100" t="s">
        <v>4041</v>
      </c>
      <c r="N406" s="101" t="s">
        <v>4042</v>
      </c>
      <c r="O406" s="128"/>
      <c r="P406" s="100">
        <v>2.0</v>
      </c>
      <c r="Q406" s="103">
        <f t="shared" si="5"/>
        <v>0</v>
      </c>
      <c r="R406" s="104" t="s">
        <v>4043</v>
      </c>
      <c r="S406" s="105"/>
      <c r="T406" s="106"/>
      <c r="U406" s="107"/>
      <c r="V406" s="108" t="s">
        <v>756</v>
      </c>
      <c r="W406" s="109" t="s">
        <v>1908</v>
      </c>
      <c r="X406" s="110" t="str">
        <f t="shared" si="6"/>
        <v/>
      </c>
      <c r="Y406" s="110" t="str">
        <f t="shared" si="7"/>
        <v>Siêu thị</v>
      </c>
      <c r="Z406" s="139" t="str">
        <f t="shared" ref="Z406:Z430" si="41">IF(N(Q406)&lt;=0,"",IF(ISNUMBER(SEARCH("Thiếu kiện",V406)),"Kho đông mát",IF(AND(N(Q406)&gt;0,N(P406)&gt;0,OR(ISNUMBER(SEARCH("Hình KDB",U406)),ISNUMBER(SEARCH("Hình tele",U406)),ISNUMBER(SEARCH("sai code",U406)),ISNUMBER(SEARCH("ST nhận",U406)))),"Kho đông mát",IF(AND(W406="DC giao thiếu",OR(ISNUMBER(SEARCH("Hình KDB",U406)),ISNUMBER(SEARCH("Hình tele",U406)),ISNUMBER(SEARCH("sai code",U406)))),"Kho đông mát",IF(W406="DC giao thiếu","Chưa xác định",IF(AND(W406="DC pick sai",OR(ISNUMBER(SEARCH("Hình KDB",U406)),ISNUMBER(SEARCH("Hình tele",U406)),ISNUMBER(SEARCH("sai code",U406)),ISNUMBER(SEARCH("ST nhận",U406)))),"Kho đông mát",IF(W406="DC pick sai","Chưa xác định",IF(AND(W406="Hao hụt",N(O406)&gt;0,OR(ISNUMBER(SEARCH("Hình KDB",U406)),ISNUMBER(SEARCH("Hình tele",U406)),ISNUMBER(SEARCH("sai code",U406)),ISNUMBER(SEARCH("ST nhận",U406)))),"Kho đông mát",IF(W406="Hao hụt","Chưa xác định",IF(OR(W406="VT giao sai điểm",W406="Không đạt nhiệt độ",W406="TX giao thiếu kiện",W406="Hàng không đạt CL"),"Kho đông mát",IF(W406="Chưa xác định","Chưa xác định",IF(N(P406)&gt;0,"Chưa xác định",""))))))))))))</f>
        <v/>
      </c>
      <c r="AA406" s="109" t="s">
        <v>802</v>
      </c>
      <c r="AB406" s="140"/>
      <c r="AC406" s="141"/>
      <c r="AD406" s="113"/>
      <c r="AE406" s="127"/>
      <c r="AF406" s="113"/>
      <c r="AG406" s="114" t="str">
        <f t="array" ref="AG406">XLOOKUP(F406,'CLV2'!A:A,'CLV2'!E:E)</f>
        <v>2.BAKERY</v>
      </c>
      <c r="AH406" s="115" t="str">
        <f t="array" ref="AH406">XLOOKUP(F406,'CLV2'!A:A,'CLV2'!F:F)</f>
        <v>3.CAKES</v>
      </c>
      <c r="AI406" s="115" t="str">
        <f t="shared" si="8"/>
        <v>Pack</v>
      </c>
      <c r="AJ406" s="116">
        <f t="shared" si="9"/>
        <v>1</v>
      </c>
      <c r="AK406" s="117" t="str">
        <f t="array" ref="AK406">XLOOKUP(F406,'GIÁ'!A:A,'GIÁ'!D:D)</f>
        <v>21296.00</v>
      </c>
      <c r="AL406" s="118">
        <f t="shared" si="10"/>
        <v>42592</v>
      </c>
      <c r="AM406" s="118">
        <f t="shared" si="11"/>
        <v>0</v>
      </c>
      <c r="AN406" s="119">
        <f t="shared" si="12"/>
        <v>42592</v>
      </c>
      <c r="AO406" s="118">
        <f t="shared" si="13"/>
        <v>0</v>
      </c>
      <c r="AP406" s="121">
        <f t="shared" si="14"/>
        <v>0</v>
      </c>
      <c r="AQ406" s="122"/>
      <c r="AR406" s="119"/>
    </row>
    <row r="407" ht="22.5" customHeight="1">
      <c r="A407" s="89">
        <v>46231.0</v>
      </c>
      <c r="B407" s="90">
        <v>0.45208333333333334</v>
      </c>
      <c r="C407" s="91" t="s">
        <v>1304</v>
      </c>
      <c r="D407" s="129" t="str">
        <f t="array" ref="D407">XLOOKUP(C407,'DS ST'!A:A,'DS ST'!B:B)</f>
        <v>HTP</v>
      </c>
      <c r="E407" s="94" t="str">
        <f t="array" ref="E407">XLOOKUP($F407,'GIÁ'!$A:$A,'GIÁ'!$E:$E)</f>
        <v>MÁT</v>
      </c>
      <c r="F407" s="94">
        <v>11697.0</v>
      </c>
      <c r="G407" s="95" t="s">
        <v>1008</v>
      </c>
      <c r="H407" s="95" t="s">
        <v>93</v>
      </c>
      <c r="I407" s="96">
        <v>12.0</v>
      </c>
      <c r="J407" s="96">
        <v>0.0</v>
      </c>
      <c r="K407" s="98">
        <f t="shared" si="4"/>
        <v>12</v>
      </c>
      <c r="L407" s="99" t="s">
        <v>4032</v>
      </c>
      <c r="M407" s="100" t="s">
        <v>4044</v>
      </c>
      <c r="N407" s="101" t="s">
        <v>4045</v>
      </c>
      <c r="O407" s="128"/>
      <c r="P407" s="100">
        <v>12.0</v>
      </c>
      <c r="Q407" s="103">
        <f t="shared" si="5"/>
        <v>0</v>
      </c>
      <c r="R407" s="104" t="s">
        <v>4046</v>
      </c>
      <c r="S407" s="105"/>
      <c r="T407" s="106"/>
      <c r="U407" s="107"/>
      <c r="V407" s="108" t="s">
        <v>756</v>
      </c>
      <c r="W407" s="109" t="s">
        <v>1908</v>
      </c>
      <c r="X407" s="110" t="str">
        <f t="shared" si="6"/>
        <v/>
      </c>
      <c r="Y407" s="110" t="str">
        <f t="shared" si="7"/>
        <v>Siêu thị</v>
      </c>
      <c r="Z407" s="139" t="str">
        <f t="shared" si="41"/>
        <v/>
      </c>
      <c r="AA407" s="109" t="s">
        <v>802</v>
      </c>
      <c r="AB407" s="140"/>
      <c r="AC407" s="141"/>
      <c r="AD407" s="113"/>
      <c r="AE407" s="127"/>
      <c r="AF407" s="113"/>
      <c r="AG407" s="114" t="str">
        <f t="array" ref="AG407">XLOOKUP(F407,'CLV2'!A:A,'CLV2'!E:E)</f>
        <v>2.VEGETABLES</v>
      </c>
      <c r="AH407" s="115" t="str">
        <f t="array" ref="AH407">XLOOKUP(F407,'CLV2'!A:A,'CLV2'!F:F)</f>
        <v>3.PROCESSED VEGGIES</v>
      </c>
      <c r="AI407" s="115" t="str">
        <f t="shared" si="8"/>
        <v>Pack</v>
      </c>
      <c r="AJ407" s="116">
        <f t="shared" si="9"/>
        <v>1</v>
      </c>
      <c r="AK407" s="117" t="str">
        <f t="array" ref="AK407">XLOOKUP(F407,'GIÁ'!A:A,'GIÁ'!D:D)</f>
        <v>21900.00</v>
      </c>
      <c r="AL407" s="118">
        <f t="shared" si="10"/>
        <v>262800</v>
      </c>
      <c r="AM407" s="118">
        <f t="shared" si="11"/>
        <v>0</v>
      </c>
      <c r="AN407" s="119">
        <f t="shared" si="12"/>
        <v>262800</v>
      </c>
      <c r="AO407" s="118">
        <f t="shared" si="13"/>
        <v>0</v>
      </c>
      <c r="AP407" s="121">
        <f t="shared" si="14"/>
        <v>0</v>
      </c>
      <c r="AQ407" s="122"/>
      <c r="AR407" s="119"/>
    </row>
    <row r="408" ht="22.5" customHeight="1">
      <c r="A408" s="89">
        <v>46231.0</v>
      </c>
      <c r="B408" s="90">
        <v>0.45208333333333334</v>
      </c>
      <c r="C408" s="91" t="s">
        <v>1304</v>
      </c>
      <c r="D408" s="129" t="str">
        <f t="array" ref="D408">XLOOKUP(C408,'DS ST'!A:A,'DS ST'!B:B)</f>
        <v>HTP</v>
      </c>
      <c r="E408" s="94" t="str">
        <f t="array" ref="E408">XLOOKUP($F408,'GIÁ'!$A:$A,'GIÁ'!$E:$E)</f>
        <v>MÁT</v>
      </c>
      <c r="F408" s="94">
        <v>8.935128710109E12</v>
      </c>
      <c r="G408" s="95" t="s">
        <v>1926</v>
      </c>
      <c r="H408" s="95" t="s">
        <v>224</v>
      </c>
      <c r="I408" s="96">
        <v>2.0</v>
      </c>
      <c r="J408" s="96">
        <v>0.0</v>
      </c>
      <c r="K408" s="98">
        <f t="shared" si="4"/>
        <v>2</v>
      </c>
      <c r="L408" s="99" t="s">
        <v>4032</v>
      </c>
      <c r="M408" s="100" t="s">
        <v>4044</v>
      </c>
      <c r="N408" s="101" t="s">
        <v>4045</v>
      </c>
      <c r="O408" s="128"/>
      <c r="P408" s="100"/>
      <c r="Q408" s="103">
        <f t="shared" si="5"/>
        <v>2</v>
      </c>
      <c r="R408" s="104"/>
      <c r="S408" s="105" t="s">
        <v>14</v>
      </c>
      <c r="T408" s="106"/>
      <c r="U408" s="107" t="s">
        <v>4047</v>
      </c>
      <c r="V408" s="108" t="s">
        <v>756</v>
      </c>
      <c r="W408" s="109" t="s">
        <v>1312</v>
      </c>
      <c r="X408" s="110" t="str">
        <f t="shared" si="6"/>
        <v/>
      </c>
      <c r="Y408" s="110" t="str">
        <f t="shared" si="7"/>
        <v/>
      </c>
      <c r="Z408" s="139" t="str">
        <f t="shared" si="41"/>
        <v>Kho đông mát</v>
      </c>
      <c r="AA408" s="109" t="s">
        <v>802</v>
      </c>
      <c r="AB408" s="140"/>
      <c r="AC408" s="141"/>
      <c r="AD408" s="113"/>
      <c r="AE408" s="127"/>
      <c r="AF408" s="113"/>
      <c r="AG408" s="114" t="str">
        <f t="array" ref="AG408">XLOOKUP(F408,'CLV2'!A:A,'CLV2'!E:E)</f>
        <v>2.DAIRY</v>
      </c>
      <c r="AH408" s="115" t="str">
        <f t="array" ref="AH408">XLOOKUP(F408,'CLV2'!A:A,'CLV2'!F:F)</f>
        <v>3.BUTTER AND CHEESE</v>
      </c>
      <c r="AI408" s="115" t="str">
        <f t="shared" si="8"/>
        <v>Pack</v>
      </c>
      <c r="AJ408" s="116">
        <f t="shared" si="9"/>
        <v>1</v>
      </c>
      <c r="AK408" s="117" t="str">
        <f t="array" ref="AK408">XLOOKUP(F408,'GIÁ'!A:A,'GIÁ'!D:D)</f>
        <v>64810.60</v>
      </c>
      <c r="AL408" s="118">
        <f t="shared" si="10"/>
        <v>129621.2</v>
      </c>
      <c r="AM408" s="118">
        <f t="shared" si="11"/>
        <v>0</v>
      </c>
      <c r="AN408" s="119">
        <f t="shared" si="12"/>
        <v>0</v>
      </c>
      <c r="AO408" s="118">
        <f t="shared" si="13"/>
        <v>129621.2</v>
      </c>
      <c r="AP408" s="121">
        <f t="shared" si="14"/>
        <v>0</v>
      </c>
      <c r="AQ408" s="122"/>
      <c r="AR408" s="119"/>
    </row>
    <row r="409" ht="22.5" customHeight="1">
      <c r="A409" s="89">
        <v>46231.0</v>
      </c>
      <c r="B409" s="90">
        <v>0.45208333333333334</v>
      </c>
      <c r="C409" s="91" t="s">
        <v>1304</v>
      </c>
      <c r="D409" s="129" t="str">
        <f t="array" ref="D409">XLOOKUP(C409,'DS ST'!A:A,'DS ST'!B:B)</f>
        <v>HTP</v>
      </c>
      <c r="E409" s="94" t="str">
        <f t="array" ref="E409">XLOOKUP($F409,'GIÁ'!$A:$A,'GIÁ'!$E:$E)</f>
        <v>MÁT</v>
      </c>
      <c r="F409" s="94">
        <v>8.935335403436E12</v>
      </c>
      <c r="G409" s="95" t="s">
        <v>2081</v>
      </c>
      <c r="H409" s="95" t="s">
        <v>1206</v>
      </c>
      <c r="I409" s="96">
        <v>14.0</v>
      </c>
      <c r="J409" s="96">
        <v>0.0</v>
      </c>
      <c r="K409" s="98">
        <f t="shared" si="4"/>
        <v>14</v>
      </c>
      <c r="L409" s="99" t="s">
        <v>4032</v>
      </c>
      <c r="M409" s="100" t="s">
        <v>4048</v>
      </c>
      <c r="N409" s="101" t="s">
        <v>4049</v>
      </c>
      <c r="O409" s="128"/>
      <c r="P409" s="100">
        <v>14.0</v>
      </c>
      <c r="Q409" s="103">
        <f t="shared" si="5"/>
        <v>0</v>
      </c>
      <c r="R409" s="104" t="s">
        <v>4046</v>
      </c>
      <c r="S409" s="105"/>
      <c r="T409" s="106"/>
      <c r="U409" s="107"/>
      <c r="V409" s="108" t="s">
        <v>756</v>
      </c>
      <c r="W409" s="109" t="s">
        <v>1908</v>
      </c>
      <c r="X409" s="110" t="str">
        <f t="shared" si="6"/>
        <v/>
      </c>
      <c r="Y409" s="110" t="str">
        <f t="shared" si="7"/>
        <v>Siêu thị</v>
      </c>
      <c r="Z409" s="139" t="str">
        <f t="shared" si="41"/>
        <v/>
      </c>
      <c r="AA409" s="109" t="s">
        <v>802</v>
      </c>
      <c r="AB409" s="140"/>
      <c r="AC409" s="141"/>
      <c r="AD409" s="113"/>
      <c r="AE409" s="127"/>
      <c r="AF409" s="113"/>
      <c r="AG409" s="114" t="str">
        <f t="array" ref="AG409">XLOOKUP(F409,'CLV2'!A:A,'CLV2'!E:E)</f>
        <v>2.DELICA</v>
      </c>
      <c r="AH409" s="115" t="str">
        <f t="array" ref="AH409">XLOOKUP(F409,'CLV2'!A:A,'CLV2'!F:F)</f>
        <v>3.COLD AND HOT DELICA</v>
      </c>
      <c r="AI409" s="115" t="str">
        <f t="shared" si="8"/>
        <v>Pack</v>
      </c>
      <c r="AJ409" s="116">
        <f t="shared" si="9"/>
        <v>1</v>
      </c>
      <c r="AK409" s="117" t="str">
        <f t="array" ref="AK409">XLOOKUP(F409,'GIÁ'!A:A,'GIÁ'!D:D)</f>
        <v>12963.00</v>
      </c>
      <c r="AL409" s="118">
        <f t="shared" si="10"/>
        <v>181482</v>
      </c>
      <c r="AM409" s="118">
        <f t="shared" si="11"/>
        <v>0</v>
      </c>
      <c r="AN409" s="119">
        <f t="shared" si="12"/>
        <v>181482</v>
      </c>
      <c r="AO409" s="118">
        <f t="shared" si="13"/>
        <v>0</v>
      </c>
      <c r="AP409" s="121">
        <f t="shared" si="14"/>
        <v>0</v>
      </c>
      <c r="AQ409" s="122"/>
      <c r="AR409" s="119"/>
    </row>
    <row r="410" ht="22.5" customHeight="1">
      <c r="A410" s="89">
        <v>46231.0</v>
      </c>
      <c r="B410" s="90">
        <v>0.45208333333333334</v>
      </c>
      <c r="C410" s="91" t="s">
        <v>1304</v>
      </c>
      <c r="D410" s="129" t="str">
        <f t="array" ref="D410">XLOOKUP(C410,'DS ST'!A:A,'DS ST'!B:B)</f>
        <v>HTP</v>
      </c>
      <c r="E410" s="94" t="str">
        <f t="array" ref="E410">XLOOKUP($F410,'GIÁ'!$A:$A,'GIÁ'!$E:$E)</f>
        <v>MÁT</v>
      </c>
      <c r="F410" s="94">
        <v>8.935335403443E12</v>
      </c>
      <c r="G410" s="95" t="s">
        <v>2083</v>
      </c>
      <c r="H410" s="95" t="s">
        <v>1206</v>
      </c>
      <c r="I410" s="96">
        <v>15.0</v>
      </c>
      <c r="J410" s="96">
        <v>6.0</v>
      </c>
      <c r="K410" s="98">
        <f t="shared" si="4"/>
        <v>9</v>
      </c>
      <c r="L410" s="99" t="s">
        <v>4032</v>
      </c>
      <c r="M410" s="100" t="s">
        <v>4048</v>
      </c>
      <c r="N410" s="101" t="s">
        <v>4049</v>
      </c>
      <c r="O410" s="128"/>
      <c r="P410" s="100">
        <v>9.0</v>
      </c>
      <c r="Q410" s="103">
        <f t="shared" si="5"/>
        <v>0</v>
      </c>
      <c r="R410" s="104" t="s">
        <v>4046</v>
      </c>
      <c r="S410" s="105"/>
      <c r="T410" s="106"/>
      <c r="U410" s="107"/>
      <c r="V410" s="108" t="s">
        <v>756</v>
      </c>
      <c r="W410" s="109" t="s">
        <v>1908</v>
      </c>
      <c r="X410" s="110" t="str">
        <f t="shared" si="6"/>
        <v/>
      </c>
      <c r="Y410" s="110" t="str">
        <f t="shared" si="7"/>
        <v>Siêu thị</v>
      </c>
      <c r="Z410" s="139" t="str">
        <f t="shared" si="41"/>
        <v/>
      </c>
      <c r="AA410" s="109" t="s">
        <v>802</v>
      </c>
      <c r="AB410" s="140"/>
      <c r="AC410" s="141"/>
      <c r="AD410" s="113"/>
      <c r="AE410" s="127"/>
      <c r="AF410" s="113"/>
      <c r="AG410" s="114" t="str">
        <f t="array" ref="AG410">XLOOKUP(F410,'CLV2'!A:A,'CLV2'!E:E)</f>
        <v>2.DELICA</v>
      </c>
      <c r="AH410" s="115" t="str">
        <f t="array" ref="AH410">XLOOKUP(F410,'CLV2'!A:A,'CLV2'!F:F)</f>
        <v>3.COLD AND HOT DELICA</v>
      </c>
      <c r="AI410" s="115" t="str">
        <f t="shared" si="8"/>
        <v>Pack</v>
      </c>
      <c r="AJ410" s="116">
        <f t="shared" si="9"/>
        <v>0.6</v>
      </c>
      <c r="AK410" s="117" t="str">
        <f t="array" ref="AK410">XLOOKUP(F410,'GIÁ'!A:A,'GIÁ'!D:D)</f>
        <v>11574.00</v>
      </c>
      <c r="AL410" s="118">
        <f t="shared" si="10"/>
        <v>104166</v>
      </c>
      <c r="AM410" s="118">
        <f t="shared" si="11"/>
        <v>0</v>
      </c>
      <c r="AN410" s="119">
        <f t="shared" si="12"/>
        <v>104166</v>
      </c>
      <c r="AO410" s="118">
        <f t="shared" si="13"/>
        <v>0</v>
      </c>
      <c r="AP410" s="121">
        <f t="shared" si="14"/>
        <v>0</v>
      </c>
      <c r="AQ410" s="122"/>
      <c r="AR410" s="119"/>
    </row>
    <row r="411" ht="22.5" customHeight="1">
      <c r="A411" s="89">
        <v>46231.0</v>
      </c>
      <c r="B411" s="90">
        <v>0.45208333333333334</v>
      </c>
      <c r="C411" s="91" t="s">
        <v>1304</v>
      </c>
      <c r="D411" s="129" t="str">
        <f t="array" ref="D411">XLOOKUP(C411,'DS ST'!A:A,'DS ST'!B:B)</f>
        <v>HTP</v>
      </c>
      <c r="E411" s="94" t="str">
        <f t="array" ref="E411">XLOOKUP($F411,'GIÁ'!$A:$A,'GIÁ'!$E:$E)</f>
        <v>MÁT</v>
      </c>
      <c r="F411" s="94">
        <v>8.938505512402E12</v>
      </c>
      <c r="G411" s="95" t="s">
        <v>2882</v>
      </c>
      <c r="H411" s="95" t="s">
        <v>224</v>
      </c>
      <c r="I411" s="96">
        <v>2.0</v>
      </c>
      <c r="J411" s="96">
        <v>0.0</v>
      </c>
      <c r="K411" s="98">
        <f t="shared" si="4"/>
        <v>2</v>
      </c>
      <c r="L411" s="99" t="s">
        <v>4032</v>
      </c>
      <c r="M411" s="100" t="s">
        <v>4048</v>
      </c>
      <c r="N411" s="101" t="s">
        <v>4049</v>
      </c>
      <c r="O411" s="128"/>
      <c r="P411" s="100">
        <v>2.0</v>
      </c>
      <c r="Q411" s="103">
        <f t="shared" si="5"/>
        <v>0</v>
      </c>
      <c r="R411" s="104" t="s">
        <v>4046</v>
      </c>
      <c r="S411" s="105"/>
      <c r="T411" s="106"/>
      <c r="U411" s="107"/>
      <c r="V411" s="108" t="s">
        <v>756</v>
      </c>
      <c r="W411" s="109" t="s">
        <v>1908</v>
      </c>
      <c r="X411" s="110" t="str">
        <f t="shared" si="6"/>
        <v/>
      </c>
      <c r="Y411" s="110" t="str">
        <f t="shared" si="7"/>
        <v>Siêu thị</v>
      </c>
      <c r="Z411" s="139" t="str">
        <f t="shared" si="41"/>
        <v/>
      </c>
      <c r="AA411" s="109" t="s">
        <v>802</v>
      </c>
      <c r="AB411" s="140"/>
      <c r="AC411" s="141"/>
      <c r="AD411" s="113"/>
      <c r="AE411" s="127"/>
      <c r="AF411" s="113"/>
      <c r="AG411" s="114" t="str">
        <f t="array" ref="AG411">XLOOKUP(F411,'CLV2'!A:A,'CLV2'!E:E)</f>
        <v>2.VEGETABLES</v>
      </c>
      <c r="AH411" s="115" t="str">
        <f t="array" ref="AH411">XLOOKUP(F411,'CLV2'!A:A,'CLV2'!F:F)</f>
        <v>3.PROCESSED VEGGIES</v>
      </c>
      <c r="AI411" s="115" t="str">
        <f t="shared" si="8"/>
        <v>Pack</v>
      </c>
      <c r="AJ411" s="116">
        <f t="shared" si="9"/>
        <v>1</v>
      </c>
      <c r="AK411" s="117" t="str">
        <f t="array" ref="AK411">XLOOKUP(F411,'GIÁ'!A:A,'GIÁ'!D:D)</f>
        <v>20717.38</v>
      </c>
      <c r="AL411" s="118">
        <f t="shared" si="10"/>
        <v>41434.76</v>
      </c>
      <c r="AM411" s="118">
        <f t="shared" si="11"/>
        <v>0</v>
      </c>
      <c r="AN411" s="119">
        <f t="shared" si="12"/>
        <v>41434.76</v>
      </c>
      <c r="AO411" s="118">
        <f t="shared" si="13"/>
        <v>0</v>
      </c>
      <c r="AP411" s="121">
        <f t="shared" si="14"/>
        <v>0</v>
      </c>
      <c r="AQ411" s="122"/>
      <c r="AR411" s="119"/>
    </row>
    <row r="412" ht="22.5" customHeight="1">
      <c r="A412" s="89">
        <v>46231.0</v>
      </c>
      <c r="B412" s="90">
        <v>0.45208333333333334</v>
      </c>
      <c r="C412" s="91" t="s">
        <v>1304</v>
      </c>
      <c r="D412" s="129" t="str">
        <f t="array" ref="D412">XLOOKUP(C412,'DS ST'!A:A,'DS ST'!B:B)</f>
        <v>HTP</v>
      </c>
      <c r="E412" s="94" t="str">
        <f t="array" ref="E412">XLOOKUP($F412,'GIÁ'!$A:$A,'GIÁ'!$E:$E)</f>
        <v>MÁT</v>
      </c>
      <c r="F412" s="94" t="s">
        <v>3330</v>
      </c>
      <c r="G412" s="95" t="s">
        <v>3331</v>
      </c>
      <c r="H412" s="95" t="s">
        <v>57</v>
      </c>
      <c r="I412" s="96">
        <v>8.0</v>
      </c>
      <c r="J412" s="96">
        <v>0.0</v>
      </c>
      <c r="K412" s="98">
        <f t="shared" si="4"/>
        <v>8</v>
      </c>
      <c r="L412" s="99" t="s">
        <v>4032</v>
      </c>
      <c r="M412" s="100" t="s">
        <v>4048</v>
      </c>
      <c r="N412" s="101" t="s">
        <v>4049</v>
      </c>
      <c r="O412" s="128"/>
      <c r="P412" s="100">
        <v>8.0</v>
      </c>
      <c r="Q412" s="103">
        <f t="shared" si="5"/>
        <v>0</v>
      </c>
      <c r="R412" s="104" t="s">
        <v>4043</v>
      </c>
      <c r="S412" s="105"/>
      <c r="T412" s="106"/>
      <c r="U412" s="107"/>
      <c r="V412" s="108" t="s">
        <v>756</v>
      </c>
      <c r="W412" s="109" t="s">
        <v>1908</v>
      </c>
      <c r="X412" s="110" t="str">
        <f t="shared" si="6"/>
        <v/>
      </c>
      <c r="Y412" s="110" t="str">
        <f t="shared" si="7"/>
        <v>Siêu thị</v>
      </c>
      <c r="Z412" s="139" t="str">
        <f t="shared" si="41"/>
        <v/>
      </c>
      <c r="AA412" s="109" t="s">
        <v>802</v>
      </c>
      <c r="AB412" s="140"/>
      <c r="AC412" s="141"/>
      <c r="AD412" s="113"/>
      <c r="AE412" s="127"/>
      <c r="AF412" s="113"/>
      <c r="AG412" s="114" t="str">
        <f t="array" ref="AG412">XLOOKUP(F412,'CLV2'!A:A,'CLV2'!E:E)</f>
        <v>2.BAKERY</v>
      </c>
      <c r="AH412" s="115" t="str">
        <f t="array" ref="AH412">XLOOKUP(F412,'CLV2'!A:A,'CLV2'!F:F)</f>
        <v>3.CAKES</v>
      </c>
      <c r="AI412" s="115" t="str">
        <f t="shared" si="8"/>
        <v>Pack</v>
      </c>
      <c r="AJ412" s="116">
        <f t="shared" si="9"/>
        <v>1</v>
      </c>
      <c r="AK412" s="117" t="str">
        <f t="array" ref="AK412">XLOOKUP(F412,'GIÁ'!A:A,'GIÁ'!D:D)</f>
        <v>18056.00</v>
      </c>
      <c r="AL412" s="118">
        <f t="shared" si="10"/>
        <v>144448</v>
      </c>
      <c r="AM412" s="118">
        <f t="shared" si="11"/>
        <v>0</v>
      </c>
      <c r="AN412" s="119">
        <f t="shared" si="12"/>
        <v>144448</v>
      </c>
      <c r="AO412" s="118">
        <f t="shared" si="13"/>
        <v>0</v>
      </c>
      <c r="AP412" s="121">
        <f t="shared" si="14"/>
        <v>0</v>
      </c>
      <c r="AQ412" s="122"/>
      <c r="AR412" s="119"/>
    </row>
    <row r="413" ht="22.5" customHeight="1">
      <c r="A413" s="89">
        <v>46231.0</v>
      </c>
      <c r="B413" s="90">
        <v>0.45208333333333334</v>
      </c>
      <c r="C413" s="91" t="s">
        <v>1304</v>
      </c>
      <c r="D413" s="129" t="str">
        <f t="array" ref="D413">XLOOKUP(C413,'DS ST'!A:A,'DS ST'!B:B)</f>
        <v>HTP</v>
      </c>
      <c r="E413" s="94" t="str">
        <f t="array" ref="E413">XLOOKUP($F413,'GIÁ'!$A:$A,'GIÁ'!$E:$E)</f>
        <v>MÁT</v>
      </c>
      <c r="F413" s="94">
        <v>8.938502525351E12</v>
      </c>
      <c r="G413" s="95" t="s">
        <v>2829</v>
      </c>
      <c r="H413" s="95" t="s">
        <v>224</v>
      </c>
      <c r="I413" s="96">
        <v>3.0</v>
      </c>
      <c r="J413" s="96">
        <v>0.0</v>
      </c>
      <c r="K413" s="98">
        <f t="shared" si="4"/>
        <v>3</v>
      </c>
      <c r="L413" s="99" t="s">
        <v>4032</v>
      </c>
      <c r="M413" s="100" t="s">
        <v>4048</v>
      </c>
      <c r="N413" s="101" t="s">
        <v>4049</v>
      </c>
      <c r="O413" s="128"/>
      <c r="P413" s="100">
        <v>3.0</v>
      </c>
      <c r="Q413" s="103">
        <f t="shared" si="5"/>
        <v>0</v>
      </c>
      <c r="R413" s="104" t="s">
        <v>4046</v>
      </c>
      <c r="S413" s="105"/>
      <c r="T413" s="106"/>
      <c r="U413" s="107"/>
      <c r="V413" s="108" t="s">
        <v>756</v>
      </c>
      <c r="W413" s="109" t="s">
        <v>1908</v>
      </c>
      <c r="X413" s="110" t="str">
        <f t="shared" si="6"/>
        <v/>
      </c>
      <c r="Y413" s="110" t="str">
        <f t="shared" si="7"/>
        <v>Siêu thị</v>
      </c>
      <c r="Z413" s="139" t="str">
        <f t="shared" si="41"/>
        <v/>
      </c>
      <c r="AA413" s="109" t="s">
        <v>802</v>
      </c>
      <c r="AB413" s="140"/>
      <c r="AC413" s="141"/>
      <c r="AD413" s="113"/>
      <c r="AE413" s="127"/>
      <c r="AF413" s="113"/>
      <c r="AG413" s="114" t="str">
        <f t="array" ref="AG413">XLOOKUP(F413,'CLV2'!A:A,'CLV2'!E:E)</f>
        <v>2.DELICA</v>
      </c>
      <c r="AH413" s="115" t="str">
        <f t="array" ref="AH413">XLOOKUP(F413,'CLV2'!A:A,'CLV2'!F:F)</f>
        <v>3.COLD AND HOT DELICA</v>
      </c>
      <c r="AI413" s="115" t="str">
        <f t="shared" si="8"/>
        <v>Pack</v>
      </c>
      <c r="AJ413" s="116">
        <f t="shared" si="9"/>
        <v>1</v>
      </c>
      <c r="AK413" s="117" t="str">
        <f t="array" ref="AK413">XLOOKUP(F413,'GIÁ'!A:A,'GIÁ'!D:D)</f>
        <v>77776.00</v>
      </c>
      <c r="AL413" s="118">
        <f t="shared" si="10"/>
        <v>233328</v>
      </c>
      <c r="AM413" s="118">
        <f t="shared" si="11"/>
        <v>0</v>
      </c>
      <c r="AN413" s="119">
        <f t="shared" si="12"/>
        <v>233328</v>
      </c>
      <c r="AO413" s="118">
        <f t="shared" si="13"/>
        <v>0</v>
      </c>
      <c r="AP413" s="121">
        <f t="shared" si="14"/>
        <v>0</v>
      </c>
      <c r="AQ413" s="122"/>
      <c r="AR413" s="119"/>
    </row>
    <row r="414" ht="22.5" customHeight="1">
      <c r="A414" s="89">
        <v>46231.0</v>
      </c>
      <c r="B414" s="90">
        <v>0.45208333333333334</v>
      </c>
      <c r="C414" s="91" t="s">
        <v>1304</v>
      </c>
      <c r="D414" s="129" t="str">
        <f t="array" ref="D414">XLOOKUP(C414,'DS ST'!A:A,'DS ST'!B:B)</f>
        <v>HTP</v>
      </c>
      <c r="E414" s="94" t="str">
        <f t="array" ref="E414">XLOOKUP($F414,'GIÁ'!$A:$A,'GIÁ'!$E:$E)</f>
        <v>MÁT</v>
      </c>
      <c r="F414" s="94">
        <v>4.014500028859E12</v>
      </c>
      <c r="G414" s="95" t="s">
        <v>1209</v>
      </c>
      <c r="H414" s="95" t="s">
        <v>224</v>
      </c>
      <c r="I414" s="96">
        <v>6.0</v>
      </c>
      <c r="J414" s="96">
        <v>0.0</v>
      </c>
      <c r="K414" s="98">
        <f t="shared" si="4"/>
        <v>6</v>
      </c>
      <c r="L414" s="99" t="s">
        <v>4032</v>
      </c>
      <c r="M414" s="100" t="s">
        <v>4050</v>
      </c>
      <c r="N414" s="101" t="s">
        <v>4051</v>
      </c>
      <c r="O414" s="128"/>
      <c r="P414" s="100">
        <v>6.0</v>
      </c>
      <c r="Q414" s="103">
        <f t="shared" si="5"/>
        <v>0</v>
      </c>
      <c r="R414" s="104" t="s">
        <v>4052</v>
      </c>
      <c r="S414" s="105"/>
      <c r="T414" s="106"/>
      <c r="U414" s="107"/>
      <c r="V414" s="108" t="s">
        <v>756</v>
      </c>
      <c r="W414" s="109" t="s">
        <v>1908</v>
      </c>
      <c r="X414" s="110" t="str">
        <f t="shared" si="6"/>
        <v/>
      </c>
      <c r="Y414" s="110" t="str">
        <f t="shared" si="7"/>
        <v>Siêu thị</v>
      </c>
      <c r="Z414" s="139" t="str">
        <f t="shared" si="41"/>
        <v/>
      </c>
      <c r="AA414" s="109" t="s">
        <v>802</v>
      </c>
      <c r="AB414" s="140"/>
      <c r="AC414" s="141"/>
      <c r="AD414" s="113"/>
      <c r="AE414" s="108"/>
      <c r="AF414" s="113"/>
      <c r="AG414" s="114" t="str">
        <f t="array" ref="AG414">XLOOKUP(F414,'CLV2'!A:A,'CLV2'!E:E)</f>
        <v>2.DAIRY</v>
      </c>
      <c r="AH414" s="115" t="str">
        <f t="array" ref="AH414">XLOOKUP(F414,'CLV2'!A:A,'CLV2'!F:F)</f>
        <v>3.BUTTER AND CHEESE</v>
      </c>
      <c r="AI414" s="115" t="str">
        <f t="shared" si="8"/>
        <v>Pack</v>
      </c>
      <c r="AJ414" s="116">
        <f t="shared" si="9"/>
        <v>1</v>
      </c>
      <c r="AK414" s="117" t="str">
        <f t="array" ref="AK414">XLOOKUP(F414,'GIÁ'!A:A,'GIÁ'!D:D)</f>
        <v>45316.91</v>
      </c>
      <c r="AL414" s="118">
        <f t="shared" si="10"/>
        <v>271901.46</v>
      </c>
      <c r="AM414" s="118">
        <f t="shared" si="11"/>
        <v>0</v>
      </c>
      <c r="AN414" s="119">
        <f t="shared" si="12"/>
        <v>271901.46</v>
      </c>
      <c r="AO414" s="118">
        <f t="shared" si="13"/>
        <v>0</v>
      </c>
      <c r="AP414" s="121">
        <f t="shared" si="14"/>
        <v>0</v>
      </c>
      <c r="AQ414" s="122"/>
      <c r="AR414" s="119"/>
    </row>
    <row r="415" ht="22.5" customHeight="1">
      <c r="A415" s="89">
        <v>46231.0</v>
      </c>
      <c r="B415" s="90">
        <v>0.45208333333333334</v>
      </c>
      <c r="C415" s="91" t="s">
        <v>1304</v>
      </c>
      <c r="D415" s="129" t="str">
        <f t="array" ref="D415">XLOOKUP(C415,'DS ST'!A:A,'DS ST'!B:B)</f>
        <v>HTP</v>
      </c>
      <c r="E415" s="94" t="str">
        <f t="array" ref="E415">XLOOKUP($F415,'GIÁ'!$A:$A,'GIÁ'!$E:$E)</f>
        <v>MÁT</v>
      </c>
      <c r="F415" s="94">
        <v>11764.0</v>
      </c>
      <c r="G415" s="95" t="s">
        <v>1067</v>
      </c>
      <c r="H415" s="95" t="s">
        <v>75</v>
      </c>
      <c r="I415" s="96">
        <v>3.0</v>
      </c>
      <c r="J415" s="96">
        <v>2.0</v>
      </c>
      <c r="K415" s="98">
        <f t="shared" si="4"/>
        <v>1</v>
      </c>
      <c r="L415" s="99" t="s">
        <v>4032</v>
      </c>
      <c r="M415" s="100" t="s">
        <v>4050</v>
      </c>
      <c r="N415" s="101" t="s">
        <v>4051</v>
      </c>
      <c r="O415" s="128"/>
      <c r="P415" s="145">
        <v>1.0</v>
      </c>
      <c r="Q415" s="103">
        <f t="shared" si="5"/>
        <v>0</v>
      </c>
      <c r="R415" s="104" t="s">
        <v>4053</v>
      </c>
      <c r="S415" s="105"/>
      <c r="T415" s="106"/>
      <c r="U415" s="107"/>
      <c r="V415" s="108" t="s">
        <v>756</v>
      </c>
      <c r="W415" s="109" t="s">
        <v>1908</v>
      </c>
      <c r="X415" s="110" t="str">
        <f t="shared" si="6"/>
        <v/>
      </c>
      <c r="Y415" s="110" t="str">
        <f t="shared" si="7"/>
        <v>Siêu thị</v>
      </c>
      <c r="Z415" s="139" t="str">
        <f t="shared" si="41"/>
        <v/>
      </c>
      <c r="AA415" s="109" t="s">
        <v>802</v>
      </c>
      <c r="AB415" s="140"/>
      <c r="AC415" s="141"/>
      <c r="AD415" s="113"/>
      <c r="AE415" s="127"/>
      <c r="AF415" s="113"/>
      <c r="AG415" s="114" t="str">
        <f t="array" ref="AG415">XLOOKUP(F415,'CLV2'!A:A,'CLV2'!E:E)</f>
        <v>2.FRUITS</v>
      </c>
      <c r="AH415" s="115" t="str">
        <f t="array" ref="AH415">XLOOKUP(F415,'CLV2'!A:A,'CLV2'!F:F)</f>
        <v>3.IMPORT FRUITS</v>
      </c>
      <c r="AI415" s="115" t="str">
        <f t="shared" si="8"/>
        <v>Pack</v>
      </c>
      <c r="AJ415" s="116">
        <f t="shared" si="9"/>
        <v>0.3333333333</v>
      </c>
      <c r="AK415" s="117" t="str">
        <f t="array" ref="AK415">XLOOKUP(F415,'GIÁ'!A:A,'GIÁ'!D:D)</f>
        <v>74360.00</v>
      </c>
      <c r="AL415" s="118">
        <f t="shared" si="10"/>
        <v>74360</v>
      </c>
      <c r="AM415" s="118">
        <f t="shared" si="11"/>
        <v>0</v>
      </c>
      <c r="AN415" s="119">
        <f t="shared" si="12"/>
        <v>74360</v>
      </c>
      <c r="AO415" s="118">
        <f t="shared" si="13"/>
        <v>0</v>
      </c>
      <c r="AP415" s="121">
        <f t="shared" si="14"/>
        <v>0</v>
      </c>
      <c r="AQ415" s="122"/>
      <c r="AR415" s="119"/>
    </row>
    <row r="416" ht="22.5" customHeight="1">
      <c r="A416" s="89">
        <v>46231.0</v>
      </c>
      <c r="B416" s="90">
        <v>0.45208333333333334</v>
      </c>
      <c r="C416" s="91" t="s">
        <v>1304</v>
      </c>
      <c r="D416" s="129" t="str">
        <f t="array" ref="D416">XLOOKUP(C416,'DS ST'!A:A,'DS ST'!B:B)</f>
        <v>HTP</v>
      </c>
      <c r="E416" s="94" t="str">
        <f t="array" ref="E416">XLOOKUP($F416,'GIÁ'!$A:$A,'GIÁ'!$E:$E)</f>
        <v>MÁT</v>
      </c>
      <c r="F416" s="94">
        <v>8.938512932026E12</v>
      </c>
      <c r="G416" s="95" t="s">
        <v>2963</v>
      </c>
      <c r="H416" s="95" t="s">
        <v>57</v>
      </c>
      <c r="I416" s="96">
        <v>2.0</v>
      </c>
      <c r="J416" s="96">
        <v>0.0</v>
      </c>
      <c r="K416" s="98">
        <f t="shared" si="4"/>
        <v>2</v>
      </c>
      <c r="L416" s="99" t="s">
        <v>4032</v>
      </c>
      <c r="M416" s="100" t="s">
        <v>4050</v>
      </c>
      <c r="N416" s="101" t="s">
        <v>4051</v>
      </c>
      <c r="O416" s="128"/>
      <c r="P416" s="100">
        <v>2.0</v>
      </c>
      <c r="Q416" s="103">
        <f t="shared" si="5"/>
        <v>0</v>
      </c>
      <c r="R416" s="104" t="s">
        <v>4052</v>
      </c>
      <c r="S416" s="105"/>
      <c r="T416" s="106"/>
      <c r="U416" s="107"/>
      <c r="V416" s="108" t="s">
        <v>756</v>
      </c>
      <c r="W416" s="109" t="s">
        <v>1908</v>
      </c>
      <c r="X416" s="110" t="str">
        <f t="shared" si="6"/>
        <v/>
      </c>
      <c r="Y416" s="110" t="str">
        <f t="shared" si="7"/>
        <v>Siêu thị</v>
      </c>
      <c r="Z416" s="139" t="str">
        <f t="shared" si="41"/>
        <v/>
      </c>
      <c r="AA416" s="109" t="s">
        <v>802</v>
      </c>
      <c r="AB416" s="140"/>
      <c r="AC416" s="141"/>
      <c r="AD416" s="113"/>
      <c r="AE416" s="127"/>
      <c r="AF416" s="113"/>
      <c r="AG416" s="114" t="str">
        <f t="array" ref="AG416">XLOOKUP(F416,'CLV2'!A:A,'CLV2'!E:E)</f>
        <v>2.DELICA</v>
      </c>
      <c r="AH416" s="115" t="str">
        <f t="array" ref="AH416">XLOOKUP(F416,'CLV2'!A:A,'CLV2'!F:F)</f>
        <v>3.DESSERTS</v>
      </c>
      <c r="AI416" s="115" t="str">
        <f t="shared" si="8"/>
        <v>Pack</v>
      </c>
      <c r="AJ416" s="116">
        <f t="shared" si="9"/>
        <v>1</v>
      </c>
      <c r="AK416" s="117" t="str">
        <f t="array" ref="AK416">XLOOKUP(F416,'GIÁ'!A:A,'GIÁ'!D:D)</f>
        <v>7595.89</v>
      </c>
      <c r="AL416" s="118">
        <f t="shared" si="10"/>
        <v>15191.78</v>
      </c>
      <c r="AM416" s="118">
        <f t="shared" si="11"/>
        <v>0</v>
      </c>
      <c r="AN416" s="119">
        <f t="shared" si="12"/>
        <v>15191.78</v>
      </c>
      <c r="AO416" s="118">
        <f t="shared" si="13"/>
        <v>0</v>
      </c>
      <c r="AP416" s="121">
        <f t="shared" si="14"/>
        <v>0</v>
      </c>
      <c r="AQ416" s="122"/>
      <c r="AR416" s="119"/>
    </row>
    <row r="417" ht="22.5" customHeight="1">
      <c r="A417" s="89">
        <v>46231.0</v>
      </c>
      <c r="B417" s="90">
        <v>0.45208333333333334</v>
      </c>
      <c r="C417" s="91" t="s">
        <v>1304</v>
      </c>
      <c r="D417" s="129" t="str">
        <f t="array" ref="D417">XLOOKUP(C417,'DS ST'!A:A,'DS ST'!B:B)</f>
        <v>HTP</v>
      </c>
      <c r="E417" s="94" t="str">
        <f t="array" ref="E417">XLOOKUP($F417,'GIÁ'!$A:$A,'GIÁ'!$E:$E)</f>
        <v>MÁT</v>
      </c>
      <c r="F417" s="94">
        <v>11570.0</v>
      </c>
      <c r="G417" s="95" t="s">
        <v>901</v>
      </c>
      <c r="H417" s="95" t="s">
        <v>75</v>
      </c>
      <c r="I417" s="96">
        <v>11.0</v>
      </c>
      <c r="J417" s="96">
        <v>9.0</v>
      </c>
      <c r="K417" s="98">
        <f t="shared" si="4"/>
        <v>2</v>
      </c>
      <c r="L417" s="99" t="s">
        <v>4032</v>
      </c>
      <c r="M417" s="100" t="s">
        <v>4054</v>
      </c>
      <c r="N417" s="101" t="s">
        <v>4055</v>
      </c>
      <c r="O417" s="128"/>
      <c r="P417" s="100">
        <v>2.0</v>
      </c>
      <c r="Q417" s="103">
        <f t="shared" si="5"/>
        <v>0</v>
      </c>
      <c r="R417" s="104" t="s">
        <v>4056</v>
      </c>
      <c r="S417" s="105"/>
      <c r="T417" s="106"/>
      <c r="U417" s="107"/>
      <c r="V417" s="108" t="s">
        <v>756</v>
      </c>
      <c r="W417" s="109" t="s">
        <v>1908</v>
      </c>
      <c r="X417" s="110" t="str">
        <f t="shared" si="6"/>
        <v/>
      </c>
      <c r="Y417" s="110" t="str">
        <f t="shared" si="7"/>
        <v>Siêu thị</v>
      </c>
      <c r="Z417" s="139" t="str">
        <f t="shared" si="41"/>
        <v/>
      </c>
      <c r="AA417" s="109" t="s">
        <v>802</v>
      </c>
      <c r="AB417" s="140"/>
      <c r="AC417" s="141"/>
      <c r="AD417" s="113"/>
      <c r="AE417" s="127"/>
      <c r="AF417" s="113"/>
      <c r="AG417" s="114" t="str">
        <f t="array" ref="AG417">XLOOKUP(F417,'CLV2'!A:A,'CLV2'!E:E)</f>
        <v>2.FRUITS</v>
      </c>
      <c r="AH417" s="115" t="str">
        <f t="array" ref="AH417">XLOOKUP(F417,'CLV2'!A:A,'CLV2'!F:F)</f>
        <v>3.IMPORT FRUITS</v>
      </c>
      <c r="AI417" s="115" t="str">
        <f t="shared" si="8"/>
        <v>Pack</v>
      </c>
      <c r="AJ417" s="116">
        <f t="shared" si="9"/>
        <v>0.1818181818</v>
      </c>
      <c r="AK417" s="117" t="str">
        <f t="array" ref="AK417">XLOOKUP(F417,'GIÁ'!A:A,'GIÁ'!D:D)</f>
        <v>67482.80</v>
      </c>
      <c r="AL417" s="118">
        <f t="shared" si="10"/>
        <v>134965.6</v>
      </c>
      <c r="AM417" s="118">
        <f t="shared" si="11"/>
        <v>0</v>
      </c>
      <c r="AN417" s="119">
        <f t="shared" si="12"/>
        <v>134965.6</v>
      </c>
      <c r="AO417" s="118">
        <f t="shared" si="13"/>
        <v>0</v>
      </c>
      <c r="AP417" s="121">
        <f t="shared" si="14"/>
        <v>0</v>
      </c>
      <c r="AQ417" s="122"/>
      <c r="AR417" s="119"/>
    </row>
    <row r="418" ht="22.5" customHeight="1">
      <c r="A418" s="89">
        <v>46231.0</v>
      </c>
      <c r="B418" s="90">
        <v>0.45208333333333334</v>
      </c>
      <c r="C418" s="91" t="s">
        <v>1304</v>
      </c>
      <c r="D418" s="129" t="str">
        <f t="array" ref="D418">XLOOKUP(C418,'DS ST'!A:A,'DS ST'!B:B)</f>
        <v>HTP</v>
      </c>
      <c r="E418" s="94" t="str">
        <f t="array" ref="E418">XLOOKUP($F418,'GIÁ'!$A:$A,'GIÁ'!$E:$E)</f>
        <v>MÁT</v>
      </c>
      <c r="F418" s="94" t="s">
        <v>3325</v>
      </c>
      <c r="G418" s="95" t="s">
        <v>3326</v>
      </c>
      <c r="H418" s="95" t="s">
        <v>57</v>
      </c>
      <c r="I418" s="96">
        <v>3.0</v>
      </c>
      <c r="J418" s="96">
        <v>0.0</v>
      </c>
      <c r="K418" s="98">
        <f t="shared" si="4"/>
        <v>3</v>
      </c>
      <c r="L418" s="99" t="s">
        <v>4032</v>
      </c>
      <c r="M418" s="100" t="s">
        <v>4057</v>
      </c>
      <c r="N418" s="101" t="s">
        <v>4058</v>
      </c>
      <c r="O418" s="128"/>
      <c r="P418" s="100">
        <v>3.0</v>
      </c>
      <c r="Q418" s="103">
        <f t="shared" si="5"/>
        <v>0</v>
      </c>
      <c r="R418" s="104" t="s">
        <v>4035</v>
      </c>
      <c r="S418" s="105"/>
      <c r="T418" s="106"/>
      <c r="U418" s="107"/>
      <c r="V418" s="108" t="s">
        <v>756</v>
      </c>
      <c r="W418" s="109" t="s">
        <v>1908</v>
      </c>
      <c r="X418" s="110" t="str">
        <f t="shared" si="6"/>
        <v/>
      </c>
      <c r="Y418" s="110" t="str">
        <f t="shared" si="7"/>
        <v>Siêu thị</v>
      </c>
      <c r="Z418" s="139" t="str">
        <f t="shared" si="41"/>
        <v/>
      </c>
      <c r="AA418" s="109" t="s">
        <v>802</v>
      </c>
      <c r="AB418" s="140"/>
      <c r="AC418" s="108"/>
      <c r="AD418" s="113"/>
      <c r="AE418" s="127"/>
      <c r="AF418" s="113"/>
      <c r="AG418" s="114" t="str">
        <f t="array" ref="AG418">XLOOKUP(F418,'CLV2'!A:A,'CLV2'!E:E)</f>
        <v>2.BAKERY</v>
      </c>
      <c r="AH418" s="115" t="str">
        <f t="array" ref="AH418">XLOOKUP(F418,'CLV2'!A:A,'CLV2'!F:F)</f>
        <v>3.CAKES</v>
      </c>
      <c r="AI418" s="115" t="str">
        <f t="shared" si="8"/>
        <v>Pack</v>
      </c>
      <c r="AJ418" s="116">
        <f t="shared" si="9"/>
        <v>1</v>
      </c>
      <c r="AK418" s="117" t="str">
        <f t="array" ref="AK418">XLOOKUP(F418,'GIÁ'!A:A,'GIÁ'!D:D)</f>
        <v>27778.00</v>
      </c>
      <c r="AL418" s="118">
        <f t="shared" si="10"/>
        <v>83334</v>
      </c>
      <c r="AM418" s="118">
        <f t="shared" si="11"/>
        <v>0</v>
      </c>
      <c r="AN418" s="119">
        <f t="shared" si="12"/>
        <v>83334</v>
      </c>
      <c r="AO418" s="118">
        <f t="shared" si="13"/>
        <v>0</v>
      </c>
      <c r="AP418" s="121">
        <f t="shared" si="14"/>
        <v>0</v>
      </c>
      <c r="AQ418" s="122"/>
      <c r="AR418" s="119"/>
    </row>
    <row r="419" ht="22.5" customHeight="1">
      <c r="A419" s="89">
        <v>46231.0</v>
      </c>
      <c r="B419" s="90">
        <v>0.45208333333333334</v>
      </c>
      <c r="C419" s="91" t="s">
        <v>1304</v>
      </c>
      <c r="D419" s="129" t="str">
        <f t="array" ref="D419">XLOOKUP(C419,'DS ST'!A:A,'DS ST'!B:B)</f>
        <v>HTP</v>
      </c>
      <c r="E419" s="94" t="str">
        <f t="array" ref="E419">XLOOKUP($F419,'GIÁ'!$A:$A,'GIÁ'!$E:$E)</f>
        <v>MÁT</v>
      </c>
      <c r="F419" s="94">
        <v>8.938508547579E12</v>
      </c>
      <c r="G419" s="95" t="s">
        <v>2905</v>
      </c>
      <c r="H419" s="95" t="s">
        <v>57</v>
      </c>
      <c r="I419" s="96">
        <v>8.0</v>
      </c>
      <c r="J419" s="96">
        <v>1.0</v>
      </c>
      <c r="K419" s="98">
        <f t="shared" si="4"/>
        <v>7</v>
      </c>
      <c r="L419" s="99" t="s">
        <v>4032</v>
      </c>
      <c r="M419" s="100" t="s">
        <v>4057</v>
      </c>
      <c r="N419" s="101" t="s">
        <v>4058</v>
      </c>
      <c r="O419" s="128"/>
      <c r="P419" s="100">
        <v>7.0</v>
      </c>
      <c r="Q419" s="103">
        <f t="shared" si="5"/>
        <v>0</v>
      </c>
      <c r="R419" s="104" t="s">
        <v>4059</v>
      </c>
      <c r="S419" s="105"/>
      <c r="T419" s="106"/>
      <c r="U419" s="107"/>
      <c r="V419" s="108" t="s">
        <v>756</v>
      </c>
      <c r="W419" s="109" t="s">
        <v>1908</v>
      </c>
      <c r="X419" s="110" t="str">
        <f t="shared" si="6"/>
        <v/>
      </c>
      <c r="Y419" s="110" t="str">
        <f t="shared" si="7"/>
        <v>Siêu thị</v>
      </c>
      <c r="Z419" s="139" t="str">
        <f t="shared" si="41"/>
        <v/>
      </c>
      <c r="AA419" s="109" t="s">
        <v>802</v>
      </c>
      <c r="AB419" s="140"/>
      <c r="AC419" s="141"/>
      <c r="AD419" s="113"/>
      <c r="AE419" s="127"/>
      <c r="AF419" s="113"/>
      <c r="AG419" s="114" t="str">
        <f t="array" ref="AG419">XLOOKUP(F419,'CLV2'!A:A,'CLV2'!E:E)</f>
        <v>2.CHILLED FOODS</v>
      </c>
      <c r="AH419" s="115" t="str">
        <f t="array" ref="AH419">XLOOKUP(F419,'CLV2'!A:A,'CLV2'!F:F)</f>
        <v>3.OTHER CHILLED PRODUCTS</v>
      </c>
      <c r="AI419" s="115" t="str">
        <f t="shared" si="8"/>
        <v>Pack</v>
      </c>
      <c r="AJ419" s="116">
        <f t="shared" si="9"/>
        <v>0.875</v>
      </c>
      <c r="AK419" s="117" t="str">
        <f t="array" ref="AK419">XLOOKUP(F419,'GIÁ'!A:A,'GIÁ'!D:D)</f>
        <v>30485.44</v>
      </c>
      <c r="AL419" s="118">
        <f t="shared" si="10"/>
        <v>213398.08</v>
      </c>
      <c r="AM419" s="118">
        <f t="shared" si="11"/>
        <v>0</v>
      </c>
      <c r="AN419" s="119">
        <f t="shared" si="12"/>
        <v>213398.08</v>
      </c>
      <c r="AO419" s="118">
        <f t="shared" si="13"/>
        <v>0</v>
      </c>
      <c r="AP419" s="121">
        <f t="shared" si="14"/>
        <v>0</v>
      </c>
      <c r="AQ419" s="122"/>
      <c r="AR419" s="119"/>
    </row>
    <row r="420" ht="22.5" customHeight="1">
      <c r="A420" s="89">
        <v>46231.0</v>
      </c>
      <c r="B420" s="90">
        <v>0.45208333333333334</v>
      </c>
      <c r="C420" s="91" t="s">
        <v>1304</v>
      </c>
      <c r="D420" s="129" t="str">
        <f t="array" ref="D420">XLOOKUP(C420,'DS ST'!A:A,'DS ST'!B:B)</f>
        <v>HTP</v>
      </c>
      <c r="E420" s="94" t="str">
        <f t="array" ref="E420">XLOOKUP($F420,'GIÁ'!$A:$A,'GIÁ'!$E:$E)</f>
        <v>MÁT</v>
      </c>
      <c r="F420" s="94">
        <v>8.938508547616E12</v>
      </c>
      <c r="G420" s="95" t="s">
        <v>2912</v>
      </c>
      <c r="H420" s="95" t="s">
        <v>57</v>
      </c>
      <c r="I420" s="96">
        <v>4.0</v>
      </c>
      <c r="J420" s="96">
        <v>0.0</v>
      </c>
      <c r="K420" s="98">
        <f t="shared" si="4"/>
        <v>4</v>
      </c>
      <c r="L420" s="99" t="s">
        <v>4032</v>
      </c>
      <c r="M420" s="100" t="s">
        <v>4057</v>
      </c>
      <c r="N420" s="101" t="s">
        <v>4058</v>
      </c>
      <c r="O420" s="128"/>
      <c r="P420" s="100">
        <v>4.0</v>
      </c>
      <c r="Q420" s="103">
        <f t="shared" si="5"/>
        <v>0</v>
      </c>
      <c r="R420" s="104" t="s">
        <v>4059</v>
      </c>
      <c r="S420" s="105"/>
      <c r="T420" s="106"/>
      <c r="U420" s="107"/>
      <c r="V420" s="108" t="s">
        <v>756</v>
      </c>
      <c r="W420" s="109" t="s">
        <v>1908</v>
      </c>
      <c r="X420" s="110" t="str">
        <f t="shared" si="6"/>
        <v/>
      </c>
      <c r="Y420" s="110" t="str">
        <f t="shared" si="7"/>
        <v>Siêu thị</v>
      </c>
      <c r="Z420" s="139" t="str">
        <f t="shared" si="41"/>
        <v/>
      </c>
      <c r="AA420" s="109" t="s">
        <v>802</v>
      </c>
      <c r="AB420" s="150"/>
      <c r="AC420" s="141"/>
      <c r="AD420" s="113"/>
      <c r="AE420" s="108"/>
      <c r="AF420" s="113"/>
      <c r="AG420" s="114" t="str">
        <f t="array" ref="AG420">XLOOKUP(F420,'CLV2'!A:A,'CLV2'!E:E)</f>
        <v>2.CHILLED FOODS</v>
      </c>
      <c r="AH420" s="115" t="str">
        <f t="array" ref="AH420">XLOOKUP(F420,'CLV2'!A:A,'CLV2'!F:F)</f>
        <v>3.OTHER CHILLED PRODUCTS</v>
      </c>
      <c r="AI420" s="115" t="str">
        <f t="shared" si="8"/>
        <v>Pack</v>
      </c>
      <c r="AJ420" s="116">
        <f t="shared" si="9"/>
        <v>1</v>
      </c>
      <c r="AK420" s="117" t="str">
        <f t="array" ref="AK420">XLOOKUP(F420,'GIÁ'!A:A,'GIÁ'!D:D)</f>
        <v>32345.74</v>
      </c>
      <c r="AL420" s="118">
        <f t="shared" si="10"/>
        <v>129382.96</v>
      </c>
      <c r="AM420" s="118">
        <f t="shared" si="11"/>
        <v>0</v>
      </c>
      <c r="AN420" s="119">
        <f t="shared" si="12"/>
        <v>129382.96</v>
      </c>
      <c r="AO420" s="118">
        <f t="shared" si="13"/>
        <v>0</v>
      </c>
      <c r="AP420" s="121">
        <f t="shared" si="14"/>
        <v>0</v>
      </c>
      <c r="AQ420" s="122"/>
      <c r="AR420" s="119"/>
    </row>
    <row r="421" ht="22.5" customHeight="1">
      <c r="A421" s="89">
        <v>46231.0</v>
      </c>
      <c r="B421" s="90">
        <v>0.45208333333333334</v>
      </c>
      <c r="C421" s="91" t="s">
        <v>1304</v>
      </c>
      <c r="D421" s="129" t="str">
        <f t="array" ref="D421">XLOOKUP(C421,'DS ST'!A:A,'DS ST'!B:B)</f>
        <v>HTP</v>
      </c>
      <c r="E421" s="94" t="str">
        <f t="array" ref="E421">XLOOKUP($F421,'GIÁ'!$A:$A,'GIÁ'!$E:$E)</f>
        <v>MÁT</v>
      </c>
      <c r="F421" s="94">
        <v>8.935288800023E12</v>
      </c>
      <c r="G421" s="95" t="s">
        <v>2012</v>
      </c>
      <c r="H421" s="95" t="s">
        <v>224</v>
      </c>
      <c r="I421" s="96">
        <v>25.0</v>
      </c>
      <c r="J421" s="96">
        <v>0.0</v>
      </c>
      <c r="K421" s="98">
        <f t="shared" si="4"/>
        <v>25</v>
      </c>
      <c r="L421" s="99" t="s">
        <v>4032</v>
      </c>
      <c r="M421" s="100" t="s">
        <v>4057</v>
      </c>
      <c r="N421" s="101" t="s">
        <v>4058</v>
      </c>
      <c r="O421" s="128"/>
      <c r="P421" s="100">
        <v>25.0</v>
      </c>
      <c r="Q421" s="103">
        <f t="shared" si="5"/>
        <v>0</v>
      </c>
      <c r="R421" s="104" t="s">
        <v>4059</v>
      </c>
      <c r="S421" s="105"/>
      <c r="T421" s="106"/>
      <c r="U421" s="107"/>
      <c r="V421" s="108" t="s">
        <v>756</v>
      </c>
      <c r="W421" s="109" t="s">
        <v>1908</v>
      </c>
      <c r="X421" s="110" t="str">
        <f t="shared" si="6"/>
        <v/>
      </c>
      <c r="Y421" s="110" t="str">
        <f t="shared" si="7"/>
        <v>Siêu thị</v>
      </c>
      <c r="Z421" s="139" t="str">
        <f t="shared" si="41"/>
        <v/>
      </c>
      <c r="AA421" s="109" t="s">
        <v>802</v>
      </c>
      <c r="AB421" s="140"/>
      <c r="AC421" s="141"/>
      <c r="AD421" s="113"/>
      <c r="AE421" s="127"/>
      <c r="AF421" s="113"/>
      <c r="AG421" s="114" t="str">
        <f t="array" ref="AG421">XLOOKUP(F421,'CLV2'!A:A,'CLV2'!E:E)</f>
        <v>2.VEGETABLES</v>
      </c>
      <c r="AH421" s="115" t="str">
        <f t="array" ref="AH421">XLOOKUP(F421,'CLV2'!A:A,'CLV2'!F:F)</f>
        <v>3.MUSHROOM</v>
      </c>
      <c r="AI421" s="115" t="str">
        <f t="shared" si="8"/>
        <v>Pack</v>
      </c>
      <c r="AJ421" s="116">
        <f t="shared" si="9"/>
        <v>1</v>
      </c>
      <c r="AK421" s="117" t="str">
        <f t="array" ref="AK421">XLOOKUP(F421,'GIÁ'!A:A,'GIÁ'!D:D)</f>
        <v>8894.72</v>
      </c>
      <c r="AL421" s="118">
        <f t="shared" si="10"/>
        <v>222368</v>
      </c>
      <c r="AM421" s="118">
        <f t="shared" si="11"/>
        <v>0</v>
      </c>
      <c r="AN421" s="119">
        <f t="shared" si="12"/>
        <v>222368</v>
      </c>
      <c r="AO421" s="118">
        <f t="shared" si="13"/>
        <v>0</v>
      </c>
      <c r="AP421" s="121">
        <f t="shared" si="14"/>
        <v>0</v>
      </c>
      <c r="AQ421" s="122"/>
      <c r="AR421" s="119"/>
    </row>
    <row r="422" ht="22.5" customHeight="1">
      <c r="A422" s="89">
        <v>46231.0</v>
      </c>
      <c r="B422" s="90">
        <v>0.45208333333333334</v>
      </c>
      <c r="C422" s="91" t="s">
        <v>1304</v>
      </c>
      <c r="D422" s="129" t="str">
        <f t="array" ref="D422">XLOOKUP(C422,'DS ST'!A:A,'DS ST'!B:B)</f>
        <v>HTP</v>
      </c>
      <c r="E422" s="94" t="str">
        <f t="array" ref="E422">XLOOKUP($F422,'GIÁ'!$A:$A,'GIÁ'!$E:$E)</f>
        <v>MÁT</v>
      </c>
      <c r="F422" s="94">
        <v>6.954463411658E12</v>
      </c>
      <c r="G422" s="95" t="s">
        <v>1360</v>
      </c>
      <c r="H422" s="95" t="s">
        <v>224</v>
      </c>
      <c r="I422" s="96">
        <v>10.0</v>
      </c>
      <c r="J422" s="96">
        <v>0.0</v>
      </c>
      <c r="K422" s="98">
        <f t="shared" si="4"/>
        <v>10</v>
      </c>
      <c r="L422" s="99" t="s">
        <v>4032</v>
      </c>
      <c r="M422" s="100" t="s">
        <v>4060</v>
      </c>
      <c r="N422" s="101" t="s">
        <v>4061</v>
      </c>
      <c r="O422" s="128"/>
      <c r="P422" s="100">
        <v>10.0</v>
      </c>
      <c r="Q422" s="103">
        <f t="shared" si="5"/>
        <v>0</v>
      </c>
      <c r="R422" s="104" t="s">
        <v>4062</v>
      </c>
      <c r="S422" s="105"/>
      <c r="T422" s="106"/>
      <c r="U422" s="107"/>
      <c r="V422" s="108" t="s">
        <v>756</v>
      </c>
      <c r="W422" s="109" t="s">
        <v>1908</v>
      </c>
      <c r="X422" s="110" t="str">
        <f t="shared" si="6"/>
        <v/>
      </c>
      <c r="Y422" s="110" t="str">
        <f t="shared" si="7"/>
        <v>Siêu thị</v>
      </c>
      <c r="Z422" s="139" t="str">
        <f t="shared" si="41"/>
        <v/>
      </c>
      <c r="AA422" s="109" t="s">
        <v>802</v>
      </c>
      <c r="AB422" s="140"/>
      <c r="AC422" s="141"/>
      <c r="AD422" s="113"/>
      <c r="AE422" s="127"/>
      <c r="AF422" s="113"/>
      <c r="AG422" s="114" t="str">
        <f t="array" ref="AG422">XLOOKUP(F422,'CLV2'!A:A,'CLV2'!E:E)</f>
        <v>2.CHILLED FOODS</v>
      </c>
      <c r="AH422" s="115" t="str">
        <f t="array" ref="AH422">XLOOKUP(F422,'CLV2'!A:A,'CLV2'!F:F)</f>
        <v>3.OTHER CHILLED PRODUCTS</v>
      </c>
      <c r="AI422" s="115" t="str">
        <f t="shared" si="8"/>
        <v>Pack</v>
      </c>
      <c r="AJ422" s="116">
        <f t="shared" si="9"/>
        <v>1</v>
      </c>
      <c r="AK422" s="117" t="str">
        <f t="array" ref="AK422">XLOOKUP(F422,'GIÁ'!A:A,'GIÁ'!D:D)</f>
        <v>24050.54</v>
      </c>
      <c r="AL422" s="118">
        <f t="shared" si="10"/>
        <v>240505.4</v>
      </c>
      <c r="AM422" s="118">
        <f t="shared" si="11"/>
        <v>0</v>
      </c>
      <c r="AN422" s="119">
        <f t="shared" si="12"/>
        <v>240505.4</v>
      </c>
      <c r="AO422" s="118">
        <f t="shared" si="13"/>
        <v>0</v>
      </c>
      <c r="AP422" s="121">
        <f t="shared" si="14"/>
        <v>0</v>
      </c>
      <c r="AQ422" s="122"/>
      <c r="AR422" s="119"/>
    </row>
    <row r="423" ht="22.5" customHeight="1">
      <c r="A423" s="89">
        <v>46231.0</v>
      </c>
      <c r="B423" s="90">
        <v>0.45208333333333334</v>
      </c>
      <c r="C423" s="91" t="s">
        <v>1304</v>
      </c>
      <c r="D423" s="129" t="str">
        <f t="array" ref="D423">XLOOKUP(C423,'DS ST'!A:A,'DS ST'!B:B)</f>
        <v>HTP</v>
      </c>
      <c r="E423" s="94" t="str">
        <f t="array" ref="E423">XLOOKUP($F423,'GIÁ'!$A:$A,'GIÁ'!$E:$E)</f>
        <v>MÁT</v>
      </c>
      <c r="F423" s="94">
        <v>8.936076271957E12</v>
      </c>
      <c r="G423" s="95" t="s">
        <v>2295</v>
      </c>
      <c r="H423" s="95" t="s">
        <v>75</v>
      </c>
      <c r="I423" s="96">
        <v>2.0</v>
      </c>
      <c r="J423" s="96">
        <v>0.0</v>
      </c>
      <c r="K423" s="98">
        <f t="shared" si="4"/>
        <v>2</v>
      </c>
      <c r="L423" s="99" t="s">
        <v>4032</v>
      </c>
      <c r="M423" s="100" t="s">
        <v>4060</v>
      </c>
      <c r="N423" s="101" t="s">
        <v>4061</v>
      </c>
      <c r="O423" s="128"/>
      <c r="P423" s="100">
        <v>2.0</v>
      </c>
      <c r="Q423" s="103">
        <f t="shared" si="5"/>
        <v>0</v>
      </c>
      <c r="R423" s="104" t="s">
        <v>4063</v>
      </c>
      <c r="S423" s="105"/>
      <c r="T423" s="106"/>
      <c r="U423" s="107"/>
      <c r="V423" s="108" t="s">
        <v>756</v>
      </c>
      <c r="W423" s="109" t="s">
        <v>1908</v>
      </c>
      <c r="X423" s="110" t="str">
        <f t="shared" si="6"/>
        <v/>
      </c>
      <c r="Y423" s="110" t="str">
        <f t="shared" si="7"/>
        <v>Siêu thị</v>
      </c>
      <c r="Z423" s="139" t="str">
        <f t="shared" si="41"/>
        <v/>
      </c>
      <c r="AA423" s="109" t="s">
        <v>802</v>
      </c>
      <c r="AB423" s="140"/>
      <c r="AC423" s="141"/>
      <c r="AD423" s="113"/>
      <c r="AE423" s="127"/>
      <c r="AF423" s="113"/>
      <c r="AG423" s="114" t="str">
        <f t="array" ref="AG423">XLOOKUP(F423,'CLV2'!A:A,'CLV2'!E:E)</f>
        <v>2.BAKERY</v>
      </c>
      <c r="AH423" s="115" t="str">
        <f t="array" ref="AH423">XLOOKUP(F423,'CLV2'!A:A,'CLV2'!F:F)</f>
        <v>3.CAKES</v>
      </c>
      <c r="AI423" s="115" t="str">
        <f t="shared" si="8"/>
        <v>Pack</v>
      </c>
      <c r="AJ423" s="116">
        <f t="shared" si="9"/>
        <v>1</v>
      </c>
      <c r="AK423" s="117" t="str">
        <f t="array" ref="AK423">XLOOKUP(F423,'GIÁ'!A:A,'GIÁ'!D:D)</f>
        <v>8898.99</v>
      </c>
      <c r="AL423" s="118">
        <f t="shared" si="10"/>
        <v>17797.98</v>
      </c>
      <c r="AM423" s="118">
        <f t="shared" si="11"/>
        <v>0</v>
      </c>
      <c r="AN423" s="119">
        <f t="shared" si="12"/>
        <v>17797.98</v>
      </c>
      <c r="AO423" s="118">
        <f t="shared" si="13"/>
        <v>0</v>
      </c>
      <c r="AP423" s="121">
        <f t="shared" si="14"/>
        <v>0</v>
      </c>
      <c r="AQ423" s="122"/>
      <c r="AR423" s="119"/>
    </row>
    <row r="424" ht="22.5" customHeight="1">
      <c r="A424" s="89">
        <v>46231.0</v>
      </c>
      <c r="B424" s="90">
        <v>0.45208333333333334</v>
      </c>
      <c r="C424" s="91" t="s">
        <v>1304</v>
      </c>
      <c r="D424" s="129" t="str">
        <f t="array" ref="D424">XLOOKUP(C424,'DS ST'!A:A,'DS ST'!B:B)</f>
        <v>HTP</v>
      </c>
      <c r="E424" s="94" t="str">
        <f t="array" ref="E424">XLOOKUP($F424,'GIÁ'!$A:$A,'GIÁ'!$E:$E)</f>
        <v>MÁT</v>
      </c>
      <c r="F424" s="94">
        <v>8.938541439817E12</v>
      </c>
      <c r="G424" s="95" t="s">
        <v>3077</v>
      </c>
      <c r="H424" s="95" t="s">
        <v>75</v>
      </c>
      <c r="I424" s="96">
        <v>8.0</v>
      </c>
      <c r="J424" s="96">
        <v>4.0</v>
      </c>
      <c r="K424" s="98">
        <f t="shared" si="4"/>
        <v>4</v>
      </c>
      <c r="L424" s="99" t="s">
        <v>4032</v>
      </c>
      <c r="M424" s="100" t="s">
        <v>4060</v>
      </c>
      <c r="N424" s="101" t="s">
        <v>4061</v>
      </c>
      <c r="O424" s="128"/>
      <c r="P424" s="100">
        <v>4.0</v>
      </c>
      <c r="Q424" s="103">
        <f t="shared" si="5"/>
        <v>0</v>
      </c>
      <c r="R424" s="104" t="s">
        <v>4064</v>
      </c>
      <c r="S424" s="105"/>
      <c r="T424" s="106"/>
      <c r="U424" s="107"/>
      <c r="V424" s="108" t="s">
        <v>756</v>
      </c>
      <c r="W424" s="109" t="s">
        <v>1908</v>
      </c>
      <c r="X424" s="110" t="str">
        <f t="shared" si="6"/>
        <v/>
      </c>
      <c r="Y424" s="110" t="str">
        <f t="shared" si="7"/>
        <v>Siêu thị</v>
      </c>
      <c r="Z424" s="139" t="str">
        <f t="shared" si="41"/>
        <v/>
      </c>
      <c r="AA424" s="109" t="s">
        <v>802</v>
      </c>
      <c r="AB424" s="140"/>
      <c r="AC424" s="141"/>
      <c r="AD424" s="113"/>
      <c r="AE424" s="127"/>
      <c r="AF424" s="113"/>
      <c r="AG424" s="114" t="str">
        <f t="array" ref="AG424">XLOOKUP(F424,'CLV2'!A:A,'CLV2'!E:E)</f>
        <v>2.FRUITS</v>
      </c>
      <c r="AH424" s="115" t="str">
        <f t="array" ref="AH424">XLOOKUP(F424,'CLV2'!A:A,'CLV2'!F:F)</f>
        <v>3.IMPORT FRUITS</v>
      </c>
      <c r="AI424" s="115" t="str">
        <f t="shared" si="8"/>
        <v>Pack</v>
      </c>
      <c r="AJ424" s="116">
        <f t="shared" si="9"/>
        <v>0.5</v>
      </c>
      <c r="AK424" s="117" t="str">
        <f t="array" ref="AK424">XLOOKUP(F424,'GIÁ'!A:A,'GIÁ'!D:D)</f>
        <v>72485.08</v>
      </c>
      <c r="AL424" s="118">
        <f t="shared" si="10"/>
        <v>289940.32</v>
      </c>
      <c r="AM424" s="118">
        <f t="shared" si="11"/>
        <v>0</v>
      </c>
      <c r="AN424" s="119">
        <f t="shared" si="12"/>
        <v>289940.32</v>
      </c>
      <c r="AO424" s="118">
        <f t="shared" si="13"/>
        <v>0</v>
      </c>
      <c r="AP424" s="121">
        <f t="shared" si="14"/>
        <v>0</v>
      </c>
      <c r="AQ424" s="122"/>
      <c r="AR424" s="119"/>
    </row>
    <row r="425" ht="22.5" customHeight="1">
      <c r="A425" s="89">
        <v>46231.0</v>
      </c>
      <c r="B425" s="90">
        <v>0.45208333333333334</v>
      </c>
      <c r="C425" s="91" t="s">
        <v>1304</v>
      </c>
      <c r="D425" s="129" t="str">
        <f t="array" ref="D425">XLOOKUP(C425,'DS ST'!A:A,'DS ST'!B:B)</f>
        <v>HTP</v>
      </c>
      <c r="E425" s="94" t="str">
        <f t="array" ref="E425">XLOOKUP($F425,'GIÁ'!$A:$A,'GIÁ'!$E:$E)</f>
        <v>MÁT</v>
      </c>
      <c r="F425" s="94">
        <v>8.93617675109E12</v>
      </c>
      <c r="G425" s="95" t="s">
        <v>2527</v>
      </c>
      <c r="H425" s="95" t="s">
        <v>667</v>
      </c>
      <c r="I425" s="96">
        <v>3.0</v>
      </c>
      <c r="J425" s="96">
        <v>0.0</v>
      </c>
      <c r="K425" s="98">
        <f t="shared" si="4"/>
        <v>3</v>
      </c>
      <c r="L425" s="99" t="s">
        <v>4032</v>
      </c>
      <c r="M425" s="100" t="s">
        <v>4060</v>
      </c>
      <c r="N425" s="101" t="s">
        <v>4061</v>
      </c>
      <c r="O425" s="128"/>
      <c r="P425" s="100">
        <v>3.0</v>
      </c>
      <c r="Q425" s="103">
        <f t="shared" si="5"/>
        <v>0</v>
      </c>
      <c r="R425" s="104" t="s">
        <v>4063</v>
      </c>
      <c r="S425" s="105"/>
      <c r="T425" s="106"/>
      <c r="U425" s="107"/>
      <c r="V425" s="108" t="s">
        <v>756</v>
      </c>
      <c r="W425" s="109" t="s">
        <v>1908</v>
      </c>
      <c r="X425" s="110" t="str">
        <f t="shared" si="6"/>
        <v/>
      </c>
      <c r="Y425" s="110" t="str">
        <f t="shared" si="7"/>
        <v>Siêu thị</v>
      </c>
      <c r="Z425" s="139" t="str">
        <f t="shared" si="41"/>
        <v/>
      </c>
      <c r="AA425" s="109" t="s">
        <v>802</v>
      </c>
      <c r="AB425" s="140"/>
      <c r="AC425" s="141"/>
      <c r="AD425" s="113"/>
      <c r="AE425" s="127"/>
      <c r="AF425" s="113"/>
      <c r="AG425" s="114" t="str">
        <f t="array" ref="AG425">XLOOKUP(F425,'CLV2'!A:A,'CLV2'!E:E)</f>
        <v>2.DELICA</v>
      </c>
      <c r="AH425" s="115" t="str">
        <f t="array" ref="AH425">XLOOKUP(F425,'CLV2'!A:A,'CLV2'!F:F)</f>
        <v>3.DESSERTS</v>
      </c>
      <c r="AI425" s="115" t="str">
        <f t="shared" si="8"/>
        <v>Pack</v>
      </c>
      <c r="AJ425" s="116">
        <f t="shared" si="9"/>
        <v>1</v>
      </c>
      <c r="AK425" s="117" t="str">
        <f t="array" ref="AK425">XLOOKUP(F425,'GIÁ'!A:A,'GIÁ'!D:D)</f>
        <v>6650.00</v>
      </c>
      <c r="AL425" s="118">
        <f t="shared" si="10"/>
        <v>19950</v>
      </c>
      <c r="AM425" s="118">
        <f t="shared" si="11"/>
        <v>0</v>
      </c>
      <c r="AN425" s="119">
        <f t="shared" si="12"/>
        <v>19950</v>
      </c>
      <c r="AO425" s="118">
        <f t="shared" si="13"/>
        <v>0</v>
      </c>
      <c r="AP425" s="121">
        <f t="shared" si="14"/>
        <v>0</v>
      </c>
      <c r="AQ425" s="122"/>
      <c r="AR425" s="119"/>
    </row>
    <row r="426" ht="22.5" customHeight="1">
      <c r="A426" s="89">
        <v>46231.0</v>
      </c>
      <c r="B426" s="90">
        <v>0.45208333333333334</v>
      </c>
      <c r="C426" s="91" t="s">
        <v>1304</v>
      </c>
      <c r="D426" s="129" t="str">
        <f t="array" ref="D426">XLOOKUP(C426,'DS ST'!A:A,'DS ST'!B:B)</f>
        <v>HTP</v>
      </c>
      <c r="E426" s="94" t="str">
        <f t="array" ref="E426">XLOOKUP($F426,'GIÁ'!$A:$A,'GIÁ'!$E:$E)</f>
        <v>MÁT</v>
      </c>
      <c r="F426" s="94">
        <v>4.014500513164E12</v>
      </c>
      <c r="G426" s="95" t="s">
        <v>1213</v>
      </c>
      <c r="H426" s="95" t="s">
        <v>224</v>
      </c>
      <c r="I426" s="96">
        <v>2.0</v>
      </c>
      <c r="J426" s="96">
        <v>0.0</v>
      </c>
      <c r="K426" s="98">
        <f t="shared" si="4"/>
        <v>2</v>
      </c>
      <c r="L426" s="99" t="s">
        <v>4032</v>
      </c>
      <c r="M426" s="100" t="s">
        <v>4065</v>
      </c>
      <c r="N426" s="101" t="s">
        <v>4066</v>
      </c>
      <c r="O426" s="128"/>
      <c r="P426" s="100">
        <v>2.0</v>
      </c>
      <c r="Q426" s="103">
        <f t="shared" si="5"/>
        <v>0</v>
      </c>
      <c r="R426" s="104" t="s">
        <v>4052</v>
      </c>
      <c r="S426" s="105"/>
      <c r="T426" s="106"/>
      <c r="U426" s="107"/>
      <c r="V426" s="108" t="s">
        <v>756</v>
      </c>
      <c r="W426" s="109" t="s">
        <v>1908</v>
      </c>
      <c r="X426" s="110" t="str">
        <f t="shared" si="6"/>
        <v/>
      </c>
      <c r="Y426" s="110" t="str">
        <f t="shared" si="7"/>
        <v>Siêu thị</v>
      </c>
      <c r="Z426" s="139" t="str">
        <f t="shared" si="41"/>
        <v/>
      </c>
      <c r="AA426" s="109" t="s">
        <v>802</v>
      </c>
      <c r="AB426" s="140"/>
      <c r="AC426" s="141"/>
      <c r="AD426" s="113"/>
      <c r="AE426" s="127"/>
      <c r="AF426" s="113"/>
      <c r="AG426" s="114" t="str">
        <f t="array" ref="AG426">XLOOKUP(F426,'CLV2'!A:A,'CLV2'!E:E)</f>
        <v>2.DAIRY</v>
      </c>
      <c r="AH426" s="115" t="str">
        <f t="array" ref="AH426">XLOOKUP(F426,'CLV2'!A:A,'CLV2'!F:F)</f>
        <v>3.BUTTER AND CHEESE</v>
      </c>
      <c r="AI426" s="115" t="str">
        <f t="shared" si="8"/>
        <v>Pack</v>
      </c>
      <c r="AJ426" s="116">
        <f t="shared" si="9"/>
        <v>1</v>
      </c>
      <c r="AK426" s="117" t="str">
        <f t="array" ref="AK426">XLOOKUP(F426,'GIÁ'!A:A,'GIÁ'!D:D)</f>
        <v>45395.14</v>
      </c>
      <c r="AL426" s="118">
        <f t="shared" si="10"/>
        <v>90790.28</v>
      </c>
      <c r="AM426" s="118">
        <f t="shared" si="11"/>
        <v>0</v>
      </c>
      <c r="AN426" s="119">
        <f t="shared" si="12"/>
        <v>90790.28</v>
      </c>
      <c r="AO426" s="118">
        <f t="shared" si="13"/>
        <v>0</v>
      </c>
      <c r="AP426" s="121">
        <f t="shared" si="14"/>
        <v>0</v>
      </c>
      <c r="AQ426" s="122"/>
      <c r="AR426" s="119"/>
    </row>
    <row r="427" ht="22.5" customHeight="1">
      <c r="A427" s="89">
        <v>46231.0</v>
      </c>
      <c r="B427" s="90">
        <v>0.45208333333333334</v>
      </c>
      <c r="C427" s="91" t="s">
        <v>1304</v>
      </c>
      <c r="D427" s="129" t="str">
        <f t="array" ref="D427">XLOOKUP(C427,'DS ST'!A:A,'DS ST'!B:B)</f>
        <v>HTP</v>
      </c>
      <c r="E427" s="94" t="str">
        <f t="array" ref="E427">XLOOKUP($F427,'GIÁ'!$A:$A,'GIÁ'!$E:$E)</f>
        <v>MÁT</v>
      </c>
      <c r="F427" s="94">
        <v>4.014500028835E12</v>
      </c>
      <c r="G427" s="95" t="s">
        <v>1205</v>
      </c>
      <c r="H427" s="95" t="s">
        <v>1206</v>
      </c>
      <c r="I427" s="96">
        <v>4.0</v>
      </c>
      <c r="J427" s="96">
        <v>0.0</v>
      </c>
      <c r="K427" s="98">
        <f t="shared" si="4"/>
        <v>4</v>
      </c>
      <c r="L427" s="99" t="s">
        <v>4032</v>
      </c>
      <c r="M427" s="100" t="s">
        <v>4065</v>
      </c>
      <c r="N427" s="101" t="s">
        <v>4066</v>
      </c>
      <c r="O427" s="128"/>
      <c r="P427" s="100">
        <v>4.0</v>
      </c>
      <c r="Q427" s="103">
        <f t="shared" si="5"/>
        <v>0</v>
      </c>
      <c r="R427" s="104" t="s">
        <v>4052</v>
      </c>
      <c r="S427" s="105"/>
      <c r="T427" s="106"/>
      <c r="U427" s="107"/>
      <c r="V427" s="108" t="s">
        <v>756</v>
      </c>
      <c r="W427" s="109" t="s">
        <v>1908</v>
      </c>
      <c r="X427" s="110" t="str">
        <f t="shared" si="6"/>
        <v/>
      </c>
      <c r="Y427" s="110" t="str">
        <f t="shared" si="7"/>
        <v>Siêu thị</v>
      </c>
      <c r="Z427" s="139" t="str">
        <f t="shared" si="41"/>
        <v/>
      </c>
      <c r="AA427" s="109" t="s">
        <v>802</v>
      </c>
      <c r="AB427" s="140"/>
      <c r="AC427" s="141"/>
      <c r="AD427" s="113"/>
      <c r="AE427" s="127"/>
      <c r="AF427" s="113"/>
      <c r="AG427" s="114" t="str">
        <f t="array" ref="AG427">XLOOKUP(F427,'CLV2'!A:A,'CLV2'!E:E)</f>
        <v>2.DAIRY</v>
      </c>
      <c r="AH427" s="115" t="str">
        <f t="array" ref="AH427">XLOOKUP(F427,'CLV2'!A:A,'CLV2'!F:F)</f>
        <v>3.BUTTER AND CHEESE</v>
      </c>
      <c r="AI427" s="115" t="str">
        <f t="shared" si="8"/>
        <v>Pack</v>
      </c>
      <c r="AJ427" s="116">
        <f t="shared" si="9"/>
        <v>1</v>
      </c>
      <c r="AK427" s="117" t="str">
        <f t="array" ref="AK427">XLOOKUP(F427,'GIÁ'!A:A,'GIÁ'!D:D)</f>
        <v>45030.84</v>
      </c>
      <c r="AL427" s="118">
        <f t="shared" si="10"/>
        <v>180123.36</v>
      </c>
      <c r="AM427" s="118">
        <f t="shared" si="11"/>
        <v>0</v>
      </c>
      <c r="AN427" s="119">
        <f t="shared" si="12"/>
        <v>180123.36</v>
      </c>
      <c r="AO427" s="118">
        <f t="shared" si="13"/>
        <v>0</v>
      </c>
      <c r="AP427" s="121">
        <f t="shared" si="14"/>
        <v>0</v>
      </c>
      <c r="AQ427" s="122"/>
      <c r="AR427" s="119"/>
    </row>
    <row r="428" ht="22.5" customHeight="1">
      <c r="A428" s="89">
        <v>46231.0</v>
      </c>
      <c r="B428" s="90">
        <v>0.45208333333333334</v>
      </c>
      <c r="C428" s="91" t="s">
        <v>1304</v>
      </c>
      <c r="D428" s="129" t="str">
        <f t="array" ref="D428">XLOOKUP(C428,'DS ST'!A:A,'DS ST'!B:B)</f>
        <v>HTP</v>
      </c>
      <c r="E428" s="94" t="str">
        <f t="array" ref="E428">XLOOKUP($F428,'GIÁ'!$A:$A,'GIÁ'!$E:$E)</f>
        <v>MÁT</v>
      </c>
      <c r="F428" s="94">
        <v>8.801068038262E12</v>
      </c>
      <c r="G428" s="95" t="s">
        <v>1404</v>
      </c>
      <c r="H428" s="95" t="s">
        <v>1206</v>
      </c>
      <c r="I428" s="96">
        <v>2.0</v>
      </c>
      <c r="J428" s="96">
        <v>0.0</v>
      </c>
      <c r="K428" s="98">
        <f t="shared" si="4"/>
        <v>2</v>
      </c>
      <c r="L428" s="99" t="s">
        <v>4032</v>
      </c>
      <c r="M428" s="100" t="s">
        <v>4065</v>
      </c>
      <c r="N428" s="101" t="s">
        <v>4066</v>
      </c>
      <c r="O428" s="128"/>
      <c r="P428" s="100">
        <v>2.0</v>
      </c>
      <c r="Q428" s="103">
        <f t="shared" si="5"/>
        <v>0</v>
      </c>
      <c r="R428" s="104" t="s">
        <v>4052</v>
      </c>
      <c r="S428" s="105"/>
      <c r="T428" s="106"/>
      <c r="U428" s="107"/>
      <c r="V428" s="108" t="s">
        <v>756</v>
      </c>
      <c r="W428" s="109" t="s">
        <v>1908</v>
      </c>
      <c r="X428" s="110" t="str">
        <f t="shared" si="6"/>
        <v/>
      </c>
      <c r="Y428" s="110" t="str">
        <f t="shared" si="7"/>
        <v>Siêu thị</v>
      </c>
      <c r="Z428" s="139" t="str">
        <f t="shared" si="41"/>
        <v/>
      </c>
      <c r="AA428" s="109" t="s">
        <v>802</v>
      </c>
      <c r="AB428" s="150"/>
      <c r="AC428" s="141"/>
      <c r="AD428" s="113"/>
      <c r="AE428" s="127"/>
      <c r="AF428" s="113"/>
      <c r="AG428" s="114" t="str">
        <f t="array" ref="AG428">XLOOKUP(F428,'CLV2'!A:A,'CLV2'!E:E)</f>
        <v>2.BAKERY</v>
      </c>
      <c r="AH428" s="115" t="str">
        <f t="array" ref="AH428">XLOOKUP(F428,'CLV2'!A:A,'CLV2'!F:F)</f>
        <v>3.CAKES</v>
      </c>
      <c r="AI428" s="115" t="str">
        <f t="shared" si="8"/>
        <v>Pack</v>
      </c>
      <c r="AJ428" s="116">
        <f t="shared" si="9"/>
        <v>1</v>
      </c>
      <c r="AK428" s="117" t="str">
        <f t="array" ref="AK428">XLOOKUP(F428,'GIÁ'!A:A,'GIÁ'!D:D)</f>
        <v>22919.58</v>
      </c>
      <c r="AL428" s="118">
        <f t="shared" si="10"/>
        <v>45839.16</v>
      </c>
      <c r="AM428" s="118">
        <f t="shared" si="11"/>
        <v>0</v>
      </c>
      <c r="AN428" s="119">
        <f t="shared" si="12"/>
        <v>45839.16</v>
      </c>
      <c r="AO428" s="118">
        <f t="shared" si="13"/>
        <v>0</v>
      </c>
      <c r="AP428" s="121">
        <f t="shared" si="14"/>
        <v>0</v>
      </c>
      <c r="AQ428" s="122"/>
      <c r="AR428" s="119"/>
    </row>
    <row r="429" ht="22.5" customHeight="1">
      <c r="A429" s="89">
        <v>46231.0</v>
      </c>
      <c r="B429" s="90">
        <v>0.45208333333333334</v>
      </c>
      <c r="C429" s="91" t="s">
        <v>1304</v>
      </c>
      <c r="D429" s="129" t="str">
        <f t="array" ref="D429">XLOOKUP(C429,'DS ST'!A:A,'DS ST'!B:B)</f>
        <v>HTP</v>
      </c>
      <c r="E429" s="94" t="str">
        <f t="array" ref="E429">XLOOKUP($F429,'GIÁ'!$A:$A,'GIÁ'!$E:$E)</f>
        <v>MÁT</v>
      </c>
      <c r="F429" s="94">
        <v>8.938512932033E12</v>
      </c>
      <c r="G429" s="95" t="s">
        <v>2966</v>
      </c>
      <c r="H429" s="95" t="s">
        <v>57</v>
      </c>
      <c r="I429" s="96">
        <v>4.0</v>
      </c>
      <c r="J429" s="96">
        <v>0.0</v>
      </c>
      <c r="K429" s="98">
        <f t="shared" si="4"/>
        <v>4</v>
      </c>
      <c r="L429" s="99" t="s">
        <v>4032</v>
      </c>
      <c r="M429" s="100" t="s">
        <v>4065</v>
      </c>
      <c r="N429" s="101" t="s">
        <v>4066</v>
      </c>
      <c r="O429" s="128"/>
      <c r="P429" s="100">
        <v>4.0</v>
      </c>
      <c r="Q429" s="103">
        <f t="shared" si="5"/>
        <v>0</v>
      </c>
      <c r="R429" s="104" t="s">
        <v>4052</v>
      </c>
      <c r="S429" s="105"/>
      <c r="T429" s="106"/>
      <c r="U429" s="107"/>
      <c r="V429" s="108" t="s">
        <v>756</v>
      </c>
      <c r="W429" s="109" t="s">
        <v>1908</v>
      </c>
      <c r="X429" s="110" t="str">
        <f t="shared" si="6"/>
        <v/>
      </c>
      <c r="Y429" s="110" t="str">
        <f t="shared" si="7"/>
        <v>Siêu thị</v>
      </c>
      <c r="Z429" s="139" t="str">
        <f t="shared" si="41"/>
        <v/>
      </c>
      <c r="AA429" s="109" t="s">
        <v>802</v>
      </c>
      <c r="AB429" s="140"/>
      <c r="AC429" s="141"/>
      <c r="AD429" s="113"/>
      <c r="AE429" s="127"/>
      <c r="AF429" s="113"/>
      <c r="AG429" s="114" t="str">
        <f t="array" ref="AG429">XLOOKUP(F429,'CLV2'!A:A,'CLV2'!E:E)</f>
        <v>2.DELICA</v>
      </c>
      <c r="AH429" s="115" t="str">
        <f t="array" ref="AH429">XLOOKUP(F429,'CLV2'!A:A,'CLV2'!F:F)</f>
        <v>3.DESSERTS</v>
      </c>
      <c r="AI429" s="115" t="str">
        <f t="shared" si="8"/>
        <v>Pack</v>
      </c>
      <c r="AJ429" s="116">
        <f t="shared" si="9"/>
        <v>1</v>
      </c>
      <c r="AK429" s="117" t="str">
        <f t="array" ref="AK429">XLOOKUP(F429,'GIÁ'!A:A,'GIÁ'!D:D)</f>
        <v>7639.63</v>
      </c>
      <c r="AL429" s="118">
        <f t="shared" si="10"/>
        <v>30558.52</v>
      </c>
      <c r="AM429" s="118">
        <f t="shared" si="11"/>
        <v>0</v>
      </c>
      <c r="AN429" s="119">
        <f t="shared" si="12"/>
        <v>30558.52</v>
      </c>
      <c r="AO429" s="118">
        <f t="shared" si="13"/>
        <v>0</v>
      </c>
      <c r="AP429" s="121">
        <f t="shared" si="14"/>
        <v>0</v>
      </c>
      <c r="AQ429" s="122"/>
      <c r="AR429" s="119"/>
    </row>
    <row r="430" ht="22.5" customHeight="1">
      <c r="A430" s="89">
        <v>46231.0</v>
      </c>
      <c r="B430" s="90">
        <v>0.45208333333333334</v>
      </c>
      <c r="C430" s="91" t="s">
        <v>1304</v>
      </c>
      <c r="D430" s="129" t="str">
        <f t="array" ref="D430">XLOOKUP(C430,'DS ST'!A:A,'DS ST'!B:B)</f>
        <v>HTP</v>
      </c>
      <c r="E430" s="94" t="str">
        <f t="array" ref="E430">XLOOKUP($F430,'GIÁ'!$A:$A,'GIÁ'!$E:$E)</f>
        <v>MÁT</v>
      </c>
      <c r="F430" s="94">
        <v>8.801068939842E12</v>
      </c>
      <c r="G430" s="95" t="s">
        <v>1413</v>
      </c>
      <c r="H430" s="95" t="s">
        <v>1206</v>
      </c>
      <c r="I430" s="96">
        <v>2.0</v>
      </c>
      <c r="J430" s="96">
        <v>0.0</v>
      </c>
      <c r="K430" s="98">
        <f t="shared" si="4"/>
        <v>2</v>
      </c>
      <c r="L430" s="99" t="s">
        <v>4032</v>
      </c>
      <c r="M430" s="100" t="s">
        <v>4065</v>
      </c>
      <c r="N430" s="101" t="s">
        <v>4066</v>
      </c>
      <c r="O430" s="128"/>
      <c r="P430" s="100">
        <v>2.0</v>
      </c>
      <c r="Q430" s="103">
        <f t="shared" si="5"/>
        <v>0</v>
      </c>
      <c r="R430" s="104" t="s">
        <v>4052</v>
      </c>
      <c r="S430" s="105"/>
      <c r="T430" s="106"/>
      <c r="U430" s="107"/>
      <c r="V430" s="108" t="s">
        <v>756</v>
      </c>
      <c r="W430" s="109" t="s">
        <v>1908</v>
      </c>
      <c r="X430" s="110" t="str">
        <f t="shared" si="6"/>
        <v/>
      </c>
      <c r="Y430" s="110" t="str">
        <f t="shared" si="7"/>
        <v>Siêu thị</v>
      </c>
      <c r="Z430" s="139" t="str">
        <f t="shared" si="41"/>
        <v/>
      </c>
      <c r="AA430" s="109" t="s">
        <v>802</v>
      </c>
      <c r="AB430" s="140"/>
      <c r="AC430" s="141"/>
      <c r="AD430" s="113"/>
      <c r="AE430" s="127"/>
      <c r="AF430" s="113"/>
      <c r="AG430" s="114" t="str">
        <f t="array" ref="AG430">XLOOKUP(F430,'CLV2'!A:A,'CLV2'!E:E)</f>
        <v>2.BAKERY</v>
      </c>
      <c r="AH430" s="115" t="str">
        <f t="array" ref="AH430">XLOOKUP(F430,'CLV2'!A:A,'CLV2'!F:F)</f>
        <v>3.CAKES</v>
      </c>
      <c r="AI430" s="115" t="str">
        <f t="shared" si="8"/>
        <v>Pack</v>
      </c>
      <c r="AJ430" s="116">
        <f t="shared" si="9"/>
        <v>1</v>
      </c>
      <c r="AK430" s="117" t="str">
        <f t="array" ref="AK430">XLOOKUP(F430,'GIÁ'!A:A,'GIÁ'!D:D)</f>
        <v>19440.00</v>
      </c>
      <c r="AL430" s="118">
        <f t="shared" si="10"/>
        <v>38880</v>
      </c>
      <c r="AM430" s="118">
        <f t="shared" si="11"/>
        <v>0</v>
      </c>
      <c r="AN430" s="119">
        <f t="shared" si="12"/>
        <v>38880</v>
      </c>
      <c r="AO430" s="118">
        <f t="shared" si="13"/>
        <v>0</v>
      </c>
      <c r="AP430" s="121">
        <f t="shared" si="14"/>
        <v>0</v>
      </c>
      <c r="AQ430" s="122"/>
      <c r="AR430" s="119"/>
    </row>
    <row r="431" ht="22.5" customHeight="1">
      <c r="A431" s="89">
        <v>46231.0</v>
      </c>
      <c r="B431" s="90">
        <v>0.45208333333333334</v>
      </c>
      <c r="C431" s="91" t="s">
        <v>1304</v>
      </c>
      <c r="D431" s="92" t="str">
        <f t="array" ref="D431">XLOOKUP(C431,'DS ST'!A:A,'DS ST'!B:B)</f>
        <v>HTP</v>
      </c>
      <c r="E431" s="94" t="str">
        <f t="array" ref="E431">XLOOKUP($F431,'GIÁ'!$A:$A,'GIÁ'!$E:$E)</f>
        <v>MÁT</v>
      </c>
      <c r="F431" s="94">
        <v>8.936243700136E12</v>
      </c>
      <c r="G431" s="95" t="s">
        <v>2753</v>
      </c>
      <c r="H431" s="95" t="s">
        <v>57</v>
      </c>
      <c r="I431" s="96">
        <v>1.0</v>
      </c>
      <c r="J431" s="96">
        <v>0.0</v>
      </c>
      <c r="K431" s="98">
        <f t="shared" si="4"/>
        <v>1</v>
      </c>
      <c r="L431" s="99" t="s">
        <v>4032</v>
      </c>
      <c r="M431" s="100" t="s">
        <v>4067</v>
      </c>
      <c r="N431" s="101" t="s">
        <v>4068</v>
      </c>
      <c r="O431" s="128"/>
      <c r="P431" s="100"/>
      <c r="Q431" s="103">
        <f t="shared" si="5"/>
        <v>1</v>
      </c>
      <c r="R431" s="104"/>
      <c r="S431" s="105"/>
      <c r="T431" s="106"/>
      <c r="U431" s="107"/>
      <c r="V431" s="108" t="s">
        <v>756</v>
      </c>
      <c r="W431" s="109" t="s">
        <v>1312</v>
      </c>
      <c r="X431" s="110" t="str">
        <f t="shared" si="6"/>
        <v/>
      </c>
      <c r="Y431" s="110" t="str">
        <f t="shared" si="7"/>
        <v/>
      </c>
      <c r="Z431" s="109" t="s">
        <v>797</v>
      </c>
      <c r="AA431" s="109" t="s">
        <v>802</v>
      </c>
      <c r="AB431" s="143" t="s">
        <v>4040</v>
      </c>
      <c r="AC431" s="141"/>
      <c r="AD431" s="113"/>
      <c r="AE431" s="127"/>
      <c r="AF431" s="113"/>
      <c r="AG431" s="114" t="str">
        <f t="array" ref="AG431">XLOOKUP(F431,'CLV2'!A:A,'CLV2'!E:E)</f>
        <v>2.DELICA</v>
      </c>
      <c r="AH431" s="115" t="str">
        <f t="array" ref="AH431">XLOOKUP(F431,'CLV2'!A:A,'CLV2'!F:F)</f>
        <v>3.COLD AND HOT DELICA</v>
      </c>
      <c r="AI431" s="115" t="str">
        <f t="shared" si="8"/>
        <v>Pack</v>
      </c>
      <c r="AJ431" s="116">
        <f t="shared" si="9"/>
        <v>1</v>
      </c>
      <c r="AK431" s="117" t="str">
        <f t="array" ref="AK431">XLOOKUP(F431,'GIÁ'!A:A,'GIÁ'!D:D)</f>
        <v>21700.00</v>
      </c>
      <c r="AL431" s="118">
        <f t="shared" si="10"/>
        <v>21700</v>
      </c>
      <c r="AM431" s="118">
        <f t="shared" si="11"/>
        <v>0</v>
      </c>
      <c r="AN431" s="119">
        <f t="shared" si="12"/>
        <v>0</v>
      </c>
      <c r="AO431" s="118">
        <f t="shared" si="13"/>
        <v>21700</v>
      </c>
      <c r="AP431" s="121">
        <f t="shared" si="14"/>
        <v>0</v>
      </c>
      <c r="AQ431" s="122"/>
      <c r="AR431" s="119"/>
    </row>
    <row r="432" ht="22.5" customHeight="1">
      <c r="A432" s="89">
        <v>46231.0</v>
      </c>
      <c r="B432" s="90">
        <v>0.45208333333333334</v>
      </c>
      <c r="C432" s="91" t="s">
        <v>1304</v>
      </c>
      <c r="D432" s="92" t="str">
        <f t="array" ref="D432">XLOOKUP(C432,'DS ST'!A:A,'DS ST'!B:B)</f>
        <v>HTP</v>
      </c>
      <c r="E432" s="94" t="str">
        <f t="array" ref="E432">XLOOKUP($F432,'GIÁ'!$A:$A,'GIÁ'!$E:$E)</f>
        <v>MÁT</v>
      </c>
      <c r="F432" s="94">
        <v>8.936243700181E12</v>
      </c>
      <c r="G432" s="95" t="s">
        <v>2764</v>
      </c>
      <c r="H432" s="95" t="s">
        <v>57</v>
      </c>
      <c r="I432" s="96">
        <v>1.0</v>
      </c>
      <c r="J432" s="96">
        <v>0.0</v>
      </c>
      <c r="K432" s="98">
        <f t="shared" si="4"/>
        <v>1</v>
      </c>
      <c r="L432" s="99" t="s">
        <v>4032</v>
      </c>
      <c r="M432" s="100" t="s">
        <v>4067</v>
      </c>
      <c r="N432" s="101" t="s">
        <v>4068</v>
      </c>
      <c r="O432" s="128"/>
      <c r="P432" s="100"/>
      <c r="Q432" s="103">
        <f t="shared" si="5"/>
        <v>1</v>
      </c>
      <c r="R432" s="104"/>
      <c r="S432" s="105"/>
      <c r="T432" s="106"/>
      <c r="U432" s="107"/>
      <c r="V432" s="108" t="s">
        <v>756</v>
      </c>
      <c r="W432" s="109" t="s">
        <v>1312</v>
      </c>
      <c r="X432" s="110" t="str">
        <f t="shared" si="6"/>
        <v/>
      </c>
      <c r="Y432" s="110" t="str">
        <f t="shared" si="7"/>
        <v/>
      </c>
      <c r="Z432" s="109" t="s">
        <v>797</v>
      </c>
      <c r="AA432" s="109" t="s">
        <v>802</v>
      </c>
      <c r="AB432" s="143" t="s">
        <v>4040</v>
      </c>
      <c r="AC432" s="141"/>
      <c r="AD432" s="113"/>
      <c r="AE432" s="127"/>
      <c r="AF432" s="113"/>
      <c r="AG432" s="114" t="str">
        <f t="array" ref="AG432">XLOOKUP(F432,'CLV2'!A:A,'CLV2'!E:E)</f>
        <v>2.DELICA</v>
      </c>
      <c r="AH432" s="115" t="str">
        <f t="array" ref="AH432">XLOOKUP(F432,'CLV2'!A:A,'CLV2'!F:F)</f>
        <v>3.COLD AND HOT DELICA</v>
      </c>
      <c r="AI432" s="115" t="str">
        <f t="shared" si="8"/>
        <v>Pack</v>
      </c>
      <c r="AJ432" s="116">
        <f t="shared" si="9"/>
        <v>1</v>
      </c>
      <c r="AK432" s="117" t="str">
        <f t="array" ref="AK432">XLOOKUP(F432,'GIÁ'!A:A,'GIÁ'!D:D)</f>
        <v>17347.90</v>
      </c>
      <c r="AL432" s="118">
        <f t="shared" si="10"/>
        <v>17347.9</v>
      </c>
      <c r="AM432" s="118">
        <f t="shared" si="11"/>
        <v>0</v>
      </c>
      <c r="AN432" s="119">
        <f t="shared" si="12"/>
        <v>0</v>
      </c>
      <c r="AO432" s="118">
        <f t="shared" si="13"/>
        <v>17347.9</v>
      </c>
      <c r="AP432" s="121">
        <f t="shared" si="14"/>
        <v>0</v>
      </c>
      <c r="AQ432" s="122"/>
      <c r="AR432" s="119"/>
    </row>
    <row r="433" ht="22.5" customHeight="1">
      <c r="A433" s="89">
        <v>46231.0</v>
      </c>
      <c r="B433" s="90">
        <v>0.4152777777777778</v>
      </c>
      <c r="C433" s="91" t="s">
        <v>608</v>
      </c>
      <c r="D433" s="129" t="str">
        <f t="array" ref="D433">XLOOKUP(C433,'DS ST'!A:A,'DS ST'!B:B)</f>
        <v>A147</v>
      </c>
      <c r="E433" s="94" t="str">
        <f t="array" ref="E433">XLOOKUP($F433,'GIÁ'!$A:$A,'GIÁ'!$E:$E)</f>
        <v>MÁT</v>
      </c>
      <c r="F433" s="94">
        <v>8.936176751014E12</v>
      </c>
      <c r="G433" s="95" t="s">
        <v>1089</v>
      </c>
      <c r="H433" s="95" t="s">
        <v>667</v>
      </c>
      <c r="I433" s="96">
        <v>1.0</v>
      </c>
      <c r="J433" s="96">
        <v>0.0</v>
      </c>
      <c r="K433" s="98">
        <f t="shared" si="4"/>
        <v>1</v>
      </c>
      <c r="L433" s="99" t="s">
        <v>4069</v>
      </c>
      <c r="M433" s="100" t="s">
        <v>4070</v>
      </c>
      <c r="N433" s="101" t="s">
        <v>4071</v>
      </c>
      <c r="O433" s="128"/>
      <c r="P433" s="100">
        <v>1.0</v>
      </c>
      <c r="Q433" s="103">
        <f t="shared" si="5"/>
        <v>0</v>
      </c>
      <c r="R433" s="104" t="s">
        <v>4072</v>
      </c>
      <c r="S433" s="105"/>
      <c r="T433" s="106"/>
      <c r="U433" s="107"/>
      <c r="V433" s="108" t="s">
        <v>756</v>
      </c>
      <c r="W433" s="109" t="s">
        <v>1908</v>
      </c>
      <c r="X433" s="110" t="str">
        <f t="shared" si="6"/>
        <v/>
      </c>
      <c r="Y433" s="110" t="str">
        <f t="shared" si="7"/>
        <v>Siêu thị</v>
      </c>
      <c r="Z433" s="139" t="str">
        <f t="shared" ref="Z433:Z438" si="42">IF(N(Q433)&lt;=0,"",IF(ISNUMBER(SEARCH("Thiếu kiện",V433)),"Kho đông mát",IF(AND(N(Q433)&gt;0,N(P433)&gt;0,OR(ISNUMBER(SEARCH("Hình KDB",U433)),ISNUMBER(SEARCH("Hình tele",U433)),ISNUMBER(SEARCH("sai code",U433)),ISNUMBER(SEARCH("ST nhận",U433)))),"Kho đông mát",IF(AND(W433="DC giao thiếu",OR(ISNUMBER(SEARCH("Hình KDB",U433)),ISNUMBER(SEARCH("Hình tele",U433)),ISNUMBER(SEARCH("sai code",U433)))),"Kho đông mát",IF(W433="DC giao thiếu","Chưa xác định",IF(AND(W433="DC pick sai",OR(ISNUMBER(SEARCH("Hình KDB",U433)),ISNUMBER(SEARCH("Hình tele",U433)),ISNUMBER(SEARCH("sai code",U433)),ISNUMBER(SEARCH("ST nhận",U433)))),"Kho đông mát",IF(W433="DC pick sai","Chưa xác định",IF(AND(W433="Hao hụt",N(O433)&gt;0,OR(ISNUMBER(SEARCH("Hình KDB",U433)),ISNUMBER(SEARCH("Hình tele",U433)),ISNUMBER(SEARCH("sai code",U433)),ISNUMBER(SEARCH("ST nhận",U433)))),"Kho đông mát",IF(W433="Hao hụt","Chưa xác định",IF(OR(W433="VT giao sai điểm",W433="Không đạt nhiệt độ",W433="TX giao thiếu kiện",W433="Hàng không đạt CL"),"Kho đông mát",IF(W433="Chưa xác định","Chưa xác định",IF(N(P433)&gt;0,"Chưa xác định",""))))))))))))</f>
        <v/>
      </c>
      <c r="AA433" s="109" t="s">
        <v>802</v>
      </c>
      <c r="AB433" s="140"/>
      <c r="AC433" s="141"/>
      <c r="AD433" s="113"/>
      <c r="AE433" s="127"/>
      <c r="AF433" s="113"/>
      <c r="AG433" s="114" t="str">
        <f t="array" ref="AG433">XLOOKUP(F433,'CLV2'!A:A,'CLV2'!E:E)</f>
        <v>2.DELICA</v>
      </c>
      <c r="AH433" s="115" t="str">
        <f t="array" ref="AH433">XLOOKUP(F433,'CLV2'!A:A,'CLV2'!F:F)</f>
        <v>3.DESSERTS</v>
      </c>
      <c r="AI433" s="115" t="str">
        <f t="shared" si="8"/>
        <v>Pack</v>
      </c>
      <c r="AJ433" s="116">
        <f t="shared" si="9"/>
        <v>1</v>
      </c>
      <c r="AK433" s="117" t="str">
        <f t="array" ref="AK433">XLOOKUP(F433,'GIÁ'!A:A,'GIÁ'!D:D)</f>
        <v>6650.00</v>
      </c>
      <c r="AL433" s="118">
        <f t="shared" si="10"/>
        <v>6650</v>
      </c>
      <c r="AM433" s="118">
        <f t="shared" si="11"/>
        <v>0</v>
      </c>
      <c r="AN433" s="119">
        <f t="shared" si="12"/>
        <v>6650</v>
      </c>
      <c r="AO433" s="118">
        <f t="shared" si="13"/>
        <v>0</v>
      </c>
      <c r="AP433" s="121">
        <f t="shared" si="14"/>
        <v>0</v>
      </c>
      <c r="AQ433" s="122"/>
      <c r="AR433" s="119"/>
    </row>
    <row r="434" ht="22.5" customHeight="1">
      <c r="A434" s="89">
        <v>46231.0</v>
      </c>
      <c r="B434" s="90">
        <v>0.4152777777777778</v>
      </c>
      <c r="C434" s="91" t="s">
        <v>608</v>
      </c>
      <c r="D434" s="129" t="str">
        <f t="array" ref="D434">XLOOKUP(C434,'DS ST'!A:A,'DS ST'!B:B)</f>
        <v>A147</v>
      </c>
      <c r="E434" s="94" t="str">
        <f t="array" ref="E434">XLOOKUP($F434,'GIÁ'!$A:$A,'GIÁ'!$E:$E)</f>
        <v>MÁT</v>
      </c>
      <c r="F434" s="94">
        <v>11109.0</v>
      </c>
      <c r="G434" s="95" t="s">
        <v>655</v>
      </c>
      <c r="H434" s="95" t="s">
        <v>93</v>
      </c>
      <c r="I434" s="96">
        <v>1.0</v>
      </c>
      <c r="J434" s="96">
        <v>0.0</v>
      </c>
      <c r="K434" s="98">
        <f t="shared" si="4"/>
        <v>1</v>
      </c>
      <c r="L434" s="99" t="s">
        <v>4069</v>
      </c>
      <c r="M434" s="100" t="s">
        <v>4073</v>
      </c>
      <c r="N434" s="101" t="s">
        <v>4074</v>
      </c>
      <c r="O434" s="128"/>
      <c r="P434" s="100">
        <v>1.0</v>
      </c>
      <c r="Q434" s="103">
        <f t="shared" si="5"/>
        <v>0</v>
      </c>
      <c r="R434" s="104" t="s">
        <v>4075</v>
      </c>
      <c r="S434" s="105"/>
      <c r="T434" s="106"/>
      <c r="U434" s="107"/>
      <c r="V434" s="108" t="s">
        <v>756</v>
      </c>
      <c r="W434" s="109" t="s">
        <v>1908</v>
      </c>
      <c r="X434" s="110" t="str">
        <f t="shared" si="6"/>
        <v/>
      </c>
      <c r="Y434" s="110" t="str">
        <f t="shared" si="7"/>
        <v>Siêu thị</v>
      </c>
      <c r="Z434" s="139" t="str">
        <f t="shared" si="42"/>
        <v/>
      </c>
      <c r="AA434" s="109" t="s">
        <v>802</v>
      </c>
      <c r="AB434" s="140"/>
      <c r="AC434" s="141"/>
      <c r="AD434" s="113"/>
      <c r="AE434" s="127"/>
      <c r="AF434" s="113"/>
      <c r="AG434" s="114" t="str">
        <f t="array" ref="AG434">XLOOKUP(F434,'CLV2'!A:A,'CLV2'!E:E)</f>
        <v>2.VEGETABLES</v>
      </c>
      <c r="AH434" s="115" t="str">
        <f t="array" ref="AH434">XLOOKUP(F434,'CLV2'!A:A,'CLV2'!F:F)</f>
        <v>3.PROCESSED VEGGIES</v>
      </c>
      <c r="AI434" s="115" t="str">
        <f t="shared" si="8"/>
        <v>Pack</v>
      </c>
      <c r="AJ434" s="116">
        <f t="shared" si="9"/>
        <v>1</v>
      </c>
      <c r="AK434" s="117" t="str">
        <f t="array" ref="AK434">XLOOKUP(F434,'GIÁ'!A:A,'GIÁ'!D:D)</f>
        <v>26468.81</v>
      </c>
      <c r="AL434" s="118">
        <f t="shared" si="10"/>
        <v>26468.81</v>
      </c>
      <c r="AM434" s="118">
        <f t="shared" si="11"/>
        <v>0</v>
      </c>
      <c r="AN434" s="119">
        <f t="shared" si="12"/>
        <v>26468.81</v>
      </c>
      <c r="AO434" s="118">
        <f t="shared" si="13"/>
        <v>0</v>
      </c>
      <c r="AP434" s="121">
        <f t="shared" si="14"/>
        <v>0</v>
      </c>
      <c r="AQ434" s="122"/>
      <c r="AR434" s="119"/>
    </row>
    <row r="435" ht="22.5" customHeight="1">
      <c r="A435" s="89">
        <v>46231.0</v>
      </c>
      <c r="B435" s="90">
        <v>0.4152777777777778</v>
      </c>
      <c r="C435" s="91" t="s">
        <v>608</v>
      </c>
      <c r="D435" s="129" t="str">
        <f t="array" ref="D435">XLOOKUP(C435,'DS ST'!A:A,'DS ST'!B:B)</f>
        <v>A147</v>
      </c>
      <c r="E435" s="94" t="str">
        <f t="array" ref="E435">XLOOKUP($F435,'GIÁ'!$A:$A,'GIÁ'!$E:$E)</f>
        <v>MÁT</v>
      </c>
      <c r="F435" s="94">
        <v>11438.0</v>
      </c>
      <c r="G435" s="95" t="s">
        <v>790</v>
      </c>
      <c r="H435" s="95" t="s">
        <v>787</v>
      </c>
      <c r="I435" s="96">
        <v>2.0</v>
      </c>
      <c r="J435" s="96">
        <v>0.0</v>
      </c>
      <c r="K435" s="98">
        <f t="shared" si="4"/>
        <v>2</v>
      </c>
      <c r="L435" s="99" t="s">
        <v>4069</v>
      </c>
      <c r="M435" s="100" t="s">
        <v>4073</v>
      </c>
      <c r="N435" s="101" t="s">
        <v>4074</v>
      </c>
      <c r="O435" s="128"/>
      <c r="P435" s="100">
        <v>2.0</v>
      </c>
      <c r="Q435" s="103">
        <f t="shared" si="5"/>
        <v>0</v>
      </c>
      <c r="R435" s="104" t="s">
        <v>4075</v>
      </c>
      <c r="S435" s="105"/>
      <c r="T435" s="106"/>
      <c r="U435" s="107"/>
      <c r="V435" s="108" t="s">
        <v>756</v>
      </c>
      <c r="W435" s="109" t="s">
        <v>1908</v>
      </c>
      <c r="X435" s="110" t="str">
        <f t="shared" si="6"/>
        <v/>
      </c>
      <c r="Y435" s="110" t="str">
        <f t="shared" si="7"/>
        <v>Siêu thị</v>
      </c>
      <c r="Z435" s="139" t="str">
        <f t="shared" si="42"/>
        <v/>
      </c>
      <c r="AA435" s="109" t="s">
        <v>802</v>
      </c>
      <c r="AB435" s="140"/>
      <c r="AC435" s="141"/>
      <c r="AD435" s="113"/>
      <c r="AE435" s="127"/>
      <c r="AF435" s="113"/>
      <c r="AG435" s="114" t="str">
        <f t="array" ref="AG435">XLOOKUP(F435,'CLV2'!A:A,'CLV2'!E:E)</f>
        <v>2.VEGETABLES</v>
      </c>
      <c r="AH435" s="115" t="str">
        <f t="array" ref="AH435">XLOOKUP(F435,'CLV2'!A:A,'CLV2'!F:F)</f>
        <v>3.PROCESSED VEGGIES</v>
      </c>
      <c r="AI435" s="115" t="str">
        <f t="shared" si="8"/>
        <v>Pack</v>
      </c>
      <c r="AJ435" s="116">
        <f t="shared" si="9"/>
        <v>1</v>
      </c>
      <c r="AK435" s="117" t="str">
        <f t="array" ref="AK435">XLOOKUP(F435,'GIÁ'!A:A,'GIÁ'!D:D)</f>
        <v>16252.02</v>
      </c>
      <c r="AL435" s="118">
        <f t="shared" si="10"/>
        <v>32504.04</v>
      </c>
      <c r="AM435" s="118">
        <f t="shared" si="11"/>
        <v>0</v>
      </c>
      <c r="AN435" s="119">
        <f t="shared" si="12"/>
        <v>32504.04</v>
      </c>
      <c r="AO435" s="118">
        <f t="shared" si="13"/>
        <v>0</v>
      </c>
      <c r="AP435" s="121">
        <f t="shared" si="14"/>
        <v>0</v>
      </c>
      <c r="AQ435" s="122"/>
      <c r="AR435" s="119"/>
    </row>
    <row r="436" ht="22.5" customHeight="1">
      <c r="A436" s="89">
        <v>46231.0</v>
      </c>
      <c r="B436" s="90">
        <v>0.4152777777777778</v>
      </c>
      <c r="C436" s="91" t="s">
        <v>608</v>
      </c>
      <c r="D436" s="129" t="str">
        <f t="array" ref="D436">XLOOKUP(C436,'DS ST'!A:A,'DS ST'!B:B)</f>
        <v>A147</v>
      </c>
      <c r="E436" s="94" t="str">
        <f t="array" ref="E436">XLOOKUP($F436,'GIÁ'!$A:$A,'GIÁ'!$E:$E)</f>
        <v>MÁT</v>
      </c>
      <c r="F436" s="94">
        <v>11439.0</v>
      </c>
      <c r="G436" s="95" t="s">
        <v>792</v>
      </c>
      <c r="H436" s="95" t="s">
        <v>787</v>
      </c>
      <c r="I436" s="96">
        <v>2.0</v>
      </c>
      <c r="J436" s="96">
        <v>0.0</v>
      </c>
      <c r="K436" s="98">
        <f t="shared" si="4"/>
        <v>2</v>
      </c>
      <c r="L436" s="99" t="s">
        <v>4069</v>
      </c>
      <c r="M436" s="100" t="s">
        <v>4073</v>
      </c>
      <c r="N436" s="101" t="s">
        <v>4074</v>
      </c>
      <c r="O436" s="128"/>
      <c r="P436" s="100">
        <v>2.0</v>
      </c>
      <c r="Q436" s="103">
        <f t="shared" si="5"/>
        <v>0</v>
      </c>
      <c r="R436" s="104" t="s">
        <v>4075</v>
      </c>
      <c r="S436" s="105"/>
      <c r="T436" s="106"/>
      <c r="U436" s="107"/>
      <c r="V436" s="108" t="s">
        <v>756</v>
      </c>
      <c r="W436" s="109" t="s">
        <v>1908</v>
      </c>
      <c r="X436" s="110" t="str">
        <f t="shared" si="6"/>
        <v/>
      </c>
      <c r="Y436" s="110" t="str">
        <f t="shared" si="7"/>
        <v>Siêu thị</v>
      </c>
      <c r="Z436" s="139" t="str">
        <f t="shared" si="42"/>
        <v/>
      </c>
      <c r="AA436" s="109" t="s">
        <v>802</v>
      </c>
      <c r="AB436" s="140"/>
      <c r="AC436" s="141"/>
      <c r="AD436" s="113"/>
      <c r="AE436" s="127"/>
      <c r="AF436" s="113"/>
      <c r="AG436" s="114" t="str">
        <f t="array" ref="AG436">XLOOKUP(F436,'CLV2'!A:A,'CLV2'!E:E)</f>
        <v>2.VEGETABLES</v>
      </c>
      <c r="AH436" s="115" t="str">
        <f t="array" ref="AH436">XLOOKUP(F436,'CLV2'!A:A,'CLV2'!F:F)</f>
        <v>3.PROCESSED VEGGIES</v>
      </c>
      <c r="AI436" s="115" t="str">
        <f t="shared" si="8"/>
        <v>Pack</v>
      </c>
      <c r="AJ436" s="116">
        <f t="shared" si="9"/>
        <v>1</v>
      </c>
      <c r="AK436" s="117" t="str">
        <f t="array" ref="AK436">XLOOKUP(F436,'GIÁ'!A:A,'GIÁ'!D:D)</f>
        <v>15397.99</v>
      </c>
      <c r="AL436" s="118">
        <f t="shared" si="10"/>
        <v>30795.98</v>
      </c>
      <c r="AM436" s="118">
        <f t="shared" si="11"/>
        <v>0</v>
      </c>
      <c r="AN436" s="119">
        <f t="shared" si="12"/>
        <v>30795.98</v>
      </c>
      <c r="AO436" s="118">
        <f t="shared" si="13"/>
        <v>0</v>
      </c>
      <c r="AP436" s="121">
        <f t="shared" si="14"/>
        <v>0</v>
      </c>
      <c r="AQ436" s="122"/>
      <c r="AR436" s="119"/>
    </row>
    <row r="437" ht="22.5" customHeight="1">
      <c r="A437" s="89">
        <v>46231.0</v>
      </c>
      <c r="B437" s="90">
        <v>0.4152777777777778</v>
      </c>
      <c r="C437" s="91" t="s">
        <v>608</v>
      </c>
      <c r="D437" s="129" t="str">
        <f t="array" ref="D437">XLOOKUP(C437,'DS ST'!A:A,'DS ST'!B:B)</f>
        <v>A147</v>
      </c>
      <c r="E437" s="94" t="str">
        <f t="array" ref="E437">XLOOKUP($F437,'GIÁ'!$A:$A,'GIÁ'!$E:$E)</f>
        <v>MÁT</v>
      </c>
      <c r="F437" s="94">
        <v>8.850329101863E12</v>
      </c>
      <c r="G437" s="95" t="s">
        <v>1434</v>
      </c>
      <c r="H437" s="95" t="s">
        <v>57</v>
      </c>
      <c r="I437" s="96">
        <v>2.0</v>
      </c>
      <c r="J437" s="96">
        <v>0.0</v>
      </c>
      <c r="K437" s="98">
        <f t="shared" si="4"/>
        <v>2</v>
      </c>
      <c r="L437" s="99" t="s">
        <v>4069</v>
      </c>
      <c r="M437" s="100" t="s">
        <v>4076</v>
      </c>
      <c r="N437" s="101" t="s">
        <v>4077</v>
      </c>
      <c r="O437" s="128"/>
      <c r="P437" s="100">
        <v>2.0</v>
      </c>
      <c r="Q437" s="103">
        <f t="shared" si="5"/>
        <v>0</v>
      </c>
      <c r="R437" s="104" t="s">
        <v>4078</v>
      </c>
      <c r="S437" s="105"/>
      <c r="T437" s="106"/>
      <c r="U437" s="107"/>
      <c r="V437" s="108" t="s">
        <v>756</v>
      </c>
      <c r="W437" s="109" t="s">
        <v>1908</v>
      </c>
      <c r="X437" s="110" t="str">
        <f t="shared" si="6"/>
        <v/>
      </c>
      <c r="Y437" s="110" t="str">
        <f t="shared" si="7"/>
        <v>Siêu thị</v>
      </c>
      <c r="Z437" s="139" t="str">
        <f t="shared" si="42"/>
        <v/>
      </c>
      <c r="AA437" s="109" t="s">
        <v>802</v>
      </c>
      <c r="AB437" s="140"/>
      <c r="AC437" s="141"/>
      <c r="AD437" s="113"/>
      <c r="AE437" s="127"/>
      <c r="AF437" s="113"/>
      <c r="AG437" s="114" t="str">
        <f t="array" ref="AG437">XLOOKUP(F437,'CLV2'!A:A,'CLV2'!E:E)</f>
        <v>2.DAIRY</v>
      </c>
      <c r="AH437" s="115" t="str">
        <f t="array" ref="AH437">XLOOKUP(F437,'CLV2'!A:A,'CLV2'!F:F)</f>
        <v>3.FRESH MILK</v>
      </c>
      <c r="AI437" s="115" t="str">
        <f t="shared" si="8"/>
        <v>Pack</v>
      </c>
      <c r="AJ437" s="116">
        <f t="shared" si="9"/>
        <v>1</v>
      </c>
      <c r="AK437" s="117" t="str">
        <f t="array" ref="AK437">XLOOKUP(F437,'GIÁ'!A:A,'GIÁ'!D:D)</f>
        <v>18765.30</v>
      </c>
      <c r="AL437" s="118">
        <f t="shared" si="10"/>
        <v>37530.6</v>
      </c>
      <c r="AM437" s="118">
        <f t="shared" si="11"/>
        <v>0</v>
      </c>
      <c r="AN437" s="119">
        <f t="shared" si="12"/>
        <v>37530.6</v>
      </c>
      <c r="AO437" s="118">
        <f t="shared" si="13"/>
        <v>0</v>
      </c>
      <c r="AP437" s="121">
        <f t="shared" si="14"/>
        <v>0</v>
      </c>
      <c r="AQ437" s="122"/>
      <c r="AR437" s="119"/>
    </row>
    <row r="438" ht="22.5" customHeight="1">
      <c r="A438" s="89">
        <v>46231.0</v>
      </c>
      <c r="B438" s="90">
        <v>0.4152777777777778</v>
      </c>
      <c r="C438" s="91" t="s">
        <v>608</v>
      </c>
      <c r="D438" s="129" t="str">
        <f t="array" ref="D438">XLOOKUP(C438,'DS ST'!A:A,'DS ST'!B:B)</f>
        <v>A147</v>
      </c>
      <c r="E438" s="94" t="str">
        <f t="array" ref="E438">XLOOKUP($F438,'GIÁ'!$A:$A,'GIÁ'!$E:$E)</f>
        <v>MÁT</v>
      </c>
      <c r="F438" s="94">
        <v>8.93617675109E12</v>
      </c>
      <c r="G438" s="95" t="s">
        <v>2527</v>
      </c>
      <c r="H438" s="95" t="s">
        <v>667</v>
      </c>
      <c r="I438" s="96">
        <v>1.0</v>
      </c>
      <c r="J438" s="96">
        <v>0.0</v>
      </c>
      <c r="K438" s="98">
        <f t="shared" si="4"/>
        <v>1</v>
      </c>
      <c r="L438" s="99" t="s">
        <v>4069</v>
      </c>
      <c r="M438" s="100" t="s">
        <v>4076</v>
      </c>
      <c r="N438" s="101" t="s">
        <v>4077</v>
      </c>
      <c r="O438" s="128"/>
      <c r="P438" s="100">
        <v>1.0</v>
      </c>
      <c r="Q438" s="103">
        <f t="shared" si="5"/>
        <v>0</v>
      </c>
      <c r="R438" s="104" t="s">
        <v>4072</v>
      </c>
      <c r="S438" s="105"/>
      <c r="T438" s="106"/>
      <c r="U438" s="107"/>
      <c r="V438" s="108" t="s">
        <v>756</v>
      </c>
      <c r="W438" s="109" t="s">
        <v>1908</v>
      </c>
      <c r="X438" s="110" t="str">
        <f t="shared" si="6"/>
        <v/>
      </c>
      <c r="Y438" s="110" t="str">
        <f t="shared" si="7"/>
        <v>Siêu thị</v>
      </c>
      <c r="Z438" s="139" t="str">
        <f t="shared" si="42"/>
        <v/>
      </c>
      <c r="AA438" s="109" t="s">
        <v>802</v>
      </c>
      <c r="AB438" s="140"/>
      <c r="AC438" s="141"/>
      <c r="AD438" s="113"/>
      <c r="AE438" s="127"/>
      <c r="AF438" s="113"/>
      <c r="AG438" s="114" t="str">
        <f t="array" ref="AG438">XLOOKUP(F438,'CLV2'!A:A,'CLV2'!E:E)</f>
        <v>2.DELICA</v>
      </c>
      <c r="AH438" s="115" t="str">
        <f t="array" ref="AH438">XLOOKUP(F438,'CLV2'!A:A,'CLV2'!F:F)</f>
        <v>3.DESSERTS</v>
      </c>
      <c r="AI438" s="115" t="str">
        <f t="shared" si="8"/>
        <v>Pack</v>
      </c>
      <c r="AJ438" s="116">
        <f t="shared" si="9"/>
        <v>1</v>
      </c>
      <c r="AK438" s="117" t="str">
        <f t="array" ref="AK438">XLOOKUP(F438,'GIÁ'!A:A,'GIÁ'!D:D)</f>
        <v>6650.00</v>
      </c>
      <c r="AL438" s="118">
        <f t="shared" si="10"/>
        <v>6650</v>
      </c>
      <c r="AM438" s="118">
        <f t="shared" si="11"/>
        <v>0</v>
      </c>
      <c r="AN438" s="119">
        <f t="shared" si="12"/>
        <v>6650</v>
      </c>
      <c r="AO438" s="118">
        <f t="shared" si="13"/>
        <v>0</v>
      </c>
      <c r="AP438" s="121">
        <f t="shared" si="14"/>
        <v>0</v>
      </c>
      <c r="AQ438" s="122"/>
      <c r="AR438" s="119"/>
    </row>
    <row r="439" ht="22.5" customHeight="1">
      <c r="A439" s="89">
        <v>46231.0</v>
      </c>
      <c r="B439" s="90">
        <v>0.43333333333333335</v>
      </c>
      <c r="C439" s="91" t="s">
        <v>571</v>
      </c>
      <c r="D439" s="92" t="str">
        <f t="array" ref="D439">XLOOKUP(C439,'DS ST'!A:A,'DS ST'!B:B)</f>
        <v>A144</v>
      </c>
      <c r="E439" s="94" t="str">
        <f t="array" ref="E439">XLOOKUP($F439,'GIÁ'!$A:$A,'GIÁ'!$E:$E)</f>
        <v>MÁT</v>
      </c>
      <c r="F439" s="94">
        <v>8.935128710109E12</v>
      </c>
      <c r="G439" s="95" t="s">
        <v>1926</v>
      </c>
      <c r="H439" s="95" t="s">
        <v>224</v>
      </c>
      <c r="I439" s="96">
        <v>2.0</v>
      </c>
      <c r="J439" s="96">
        <v>0.0</v>
      </c>
      <c r="K439" s="98">
        <f t="shared" si="4"/>
        <v>2</v>
      </c>
      <c r="L439" s="99" t="s">
        <v>4079</v>
      </c>
      <c r="M439" s="100" t="s">
        <v>4080</v>
      </c>
      <c r="N439" s="101" t="s">
        <v>4081</v>
      </c>
      <c r="O439" s="128"/>
      <c r="P439" s="100"/>
      <c r="Q439" s="103">
        <f t="shared" si="5"/>
        <v>2</v>
      </c>
      <c r="R439" s="104"/>
      <c r="S439" s="105"/>
      <c r="T439" s="106"/>
      <c r="U439" s="107"/>
      <c r="V439" s="108" t="s">
        <v>756</v>
      </c>
      <c r="W439" s="109" t="s">
        <v>1312</v>
      </c>
      <c r="X439" s="110" t="str">
        <f t="shared" si="6"/>
        <v/>
      </c>
      <c r="Y439" s="110" t="str">
        <f t="shared" si="7"/>
        <v/>
      </c>
      <c r="Z439" s="109" t="s">
        <v>797</v>
      </c>
      <c r="AA439" s="109" t="s">
        <v>802</v>
      </c>
      <c r="AB439" s="143" t="s">
        <v>4082</v>
      </c>
      <c r="AC439" s="141"/>
      <c r="AD439" s="113"/>
      <c r="AE439" s="127"/>
      <c r="AF439" s="113"/>
      <c r="AG439" s="114" t="str">
        <f t="array" ref="AG439">XLOOKUP(F439,'CLV2'!A:A,'CLV2'!E:E)</f>
        <v>2.DAIRY</v>
      </c>
      <c r="AH439" s="115" t="str">
        <f t="array" ref="AH439">XLOOKUP(F439,'CLV2'!A:A,'CLV2'!F:F)</f>
        <v>3.BUTTER AND CHEESE</v>
      </c>
      <c r="AI439" s="115" t="str">
        <f t="shared" si="8"/>
        <v>Pack</v>
      </c>
      <c r="AJ439" s="116">
        <f t="shared" si="9"/>
        <v>1</v>
      </c>
      <c r="AK439" s="117" t="str">
        <f t="array" ref="AK439">XLOOKUP(F439,'GIÁ'!A:A,'GIÁ'!D:D)</f>
        <v>64810.60</v>
      </c>
      <c r="AL439" s="118">
        <f t="shared" si="10"/>
        <v>129621.2</v>
      </c>
      <c r="AM439" s="118">
        <f t="shared" si="11"/>
        <v>0</v>
      </c>
      <c r="AN439" s="119">
        <f t="shared" si="12"/>
        <v>0</v>
      </c>
      <c r="AO439" s="118">
        <f t="shared" si="13"/>
        <v>129621.2</v>
      </c>
      <c r="AP439" s="121">
        <f t="shared" si="14"/>
        <v>0</v>
      </c>
      <c r="AQ439" s="122"/>
      <c r="AR439" s="119"/>
    </row>
    <row r="440" ht="22.5" customHeight="1">
      <c r="A440" s="89">
        <v>46231.0</v>
      </c>
      <c r="B440" s="90">
        <v>0.5055555555555555</v>
      </c>
      <c r="C440" s="91" t="s">
        <v>628</v>
      </c>
      <c r="D440" s="129" t="str">
        <f t="array" ref="D440">XLOOKUP(C440,'DS ST'!A:A,'DS ST'!B:B)</f>
        <v>A150</v>
      </c>
      <c r="E440" s="94" t="str">
        <f t="array" ref="E440">XLOOKUP($F440,'GIÁ'!$A:$A,'GIÁ'!$E:$E)</f>
        <v>MÁT</v>
      </c>
      <c r="F440" s="94">
        <v>8.936183060765E12</v>
      </c>
      <c r="G440" s="95" t="s">
        <v>2573</v>
      </c>
      <c r="H440" s="95" t="s">
        <v>224</v>
      </c>
      <c r="I440" s="96">
        <v>2.0</v>
      </c>
      <c r="J440" s="96">
        <v>0.0</v>
      </c>
      <c r="K440" s="98">
        <f t="shared" si="4"/>
        <v>2</v>
      </c>
      <c r="L440" s="99" t="s">
        <v>4083</v>
      </c>
      <c r="M440" s="100" t="s">
        <v>4084</v>
      </c>
      <c r="N440" s="101" t="s">
        <v>4085</v>
      </c>
      <c r="O440" s="128"/>
      <c r="P440" s="100"/>
      <c r="Q440" s="103">
        <f t="shared" si="5"/>
        <v>2</v>
      </c>
      <c r="R440" s="104"/>
      <c r="S440" s="105" t="s">
        <v>14</v>
      </c>
      <c r="T440" s="106"/>
      <c r="U440" s="107" t="s">
        <v>4086</v>
      </c>
      <c r="V440" s="108" t="s">
        <v>756</v>
      </c>
      <c r="W440" s="109" t="s">
        <v>2842</v>
      </c>
      <c r="X440" s="110" t="str">
        <f t="shared" si="6"/>
        <v/>
      </c>
      <c r="Y440" s="110" t="str">
        <f t="shared" si="7"/>
        <v/>
      </c>
      <c r="Z440" s="139" t="str">
        <f t="shared" ref="Z440:Z489" si="43">IF(N(Q440)&lt;=0,"",IF(ISNUMBER(SEARCH("Thiếu kiện",V440)),"Kho đông mát",IF(AND(N(Q440)&gt;0,N(P440)&gt;0,OR(ISNUMBER(SEARCH("Hình KDB",U440)),ISNUMBER(SEARCH("Hình tele",U440)),ISNUMBER(SEARCH("sai code",U440)),ISNUMBER(SEARCH("ST nhận",U440)))),"Kho đông mát",IF(AND(W440="DC giao thiếu",OR(ISNUMBER(SEARCH("Hình KDB",U440)),ISNUMBER(SEARCH("Hình tele",U440)),ISNUMBER(SEARCH("sai code",U440)))),"Kho đông mát",IF(W440="DC giao thiếu","Chưa xác định",IF(AND(W440="DC pick sai",OR(ISNUMBER(SEARCH("Hình KDB",U440)),ISNUMBER(SEARCH("Hình tele",U440)),ISNUMBER(SEARCH("sai code",U440)),ISNUMBER(SEARCH("ST nhận",U440)))),"Kho đông mát",IF(W440="DC pick sai","Chưa xác định",IF(AND(W440="Hao hụt",N(O440)&gt;0,OR(ISNUMBER(SEARCH("Hình KDB",U440)),ISNUMBER(SEARCH("Hình tele",U440)),ISNUMBER(SEARCH("sai code",U440)),ISNUMBER(SEARCH("ST nhận",U440)))),"Kho đông mát",IF(W440="Hao hụt","Chưa xác định",IF(OR(W440="VT giao sai điểm",W440="Không đạt nhiệt độ",W440="TX giao thiếu kiện",W440="Hàng không đạt CL"),"Kho đông mát",IF(W440="Chưa xác định","Chưa xác định",IF(N(P440)&gt;0,"Chưa xác định",""))))))))))))</f>
        <v>Kho đông mát</v>
      </c>
      <c r="AA440" s="109" t="s">
        <v>802</v>
      </c>
      <c r="AB440" s="140"/>
      <c r="AC440" s="141"/>
      <c r="AD440" s="113"/>
      <c r="AE440" s="127"/>
      <c r="AF440" s="113"/>
      <c r="AG440" s="114" t="str">
        <f t="array" ref="AG440">XLOOKUP(F440,'CLV2'!A:A,'CLV2'!E:E)</f>
        <v>2.DELICA</v>
      </c>
      <c r="AH440" s="115" t="str">
        <f t="array" ref="AH440">XLOOKUP(F440,'CLV2'!A:A,'CLV2'!F:F)</f>
        <v>3.COLD AND HOT DELICA</v>
      </c>
      <c r="AI440" s="115" t="str">
        <f t="shared" si="8"/>
        <v>Pack</v>
      </c>
      <c r="AJ440" s="116">
        <f t="shared" si="9"/>
        <v>1</v>
      </c>
      <c r="AK440" s="117" t="str">
        <f t="array" ref="AK440">XLOOKUP(F440,'GIÁ'!A:A,'GIÁ'!D:D)</f>
        <v>17358.89</v>
      </c>
      <c r="AL440" s="118">
        <f t="shared" si="10"/>
        <v>34717.78</v>
      </c>
      <c r="AM440" s="118">
        <f t="shared" si="11"/>
        <v>0</v>
      </c>
      <c r="AN440" s="119">
        <f t="shared" si="12"/>
        <v>0</v>
      </c>
      <c r="AO440" s="118">
        <f t="shared" si="13"/>
        <v>34717.78</v>
      </c>
      <c r="AP440" s="121">
        <f t="shared" si="14"/>
        <v>0</v>
      </c>
      <c r="AQ440" s="122"/>
      <c r="AR440" s="119"/>
    </row>
    <row r="441" ht="22.5" customHeight="1">
      <c r="A441" s="89">
        <v>46231.0</v>
      </c>
      <c r="B441" s="90">
        <v>0.5055555555555555</v>
      </c>
      <c r="C441" s="91" t="s">
        <v>628</v>
      </c>
      <c r="D441" s="129" t="str">
        <f t="array" ref="D441">XLOOKUP(C441,'DS ST'!A:A,'DS ST'!B:B)</f>
        <v>A150</v>
      </c>
      <c r="E441" s="94" t="str">
        <f t="array" ref="E441">XLOOKUP($F441,'GIÁ'!$A:$A,'GIÁ'!$E:$E)</f>
        <v>MÁT</v>
      </c>
      <c r="F441" s="94">
        <v>11550.0</v>
      </c>
      <c r="G441" s="95" t="s">
        <v>874</v>
      </c>
      <c r="H441" s="95" t="s">
        <v>57</v>
      </c>
      <c r="I441" s="96">
        <v>4.0</v>
      </c>
      <c r="J441" s="96">
        <v>0.0</v>
      </c>
      <c r="K441" s="98">
        <f t="shared" si="4"/>
        <v>4</v>
      </c>
      <c r="L441" s="99" t="s">
        <v>4083</v>
      </c>
      <c r="M441" s="100" t="s">
        <v>4087</v>
      </c>
      <c r="N441" s="101" t="s">
        <v>4088</v>
      </c>
      <c r="O441" s="128"/>
      <c r="P441" s="100"/>
      <c r="Q441" s="103">
        <f t="shared" si="5"/>
        <v>4</v>
      </c>
      <c r="R441" s="104"/>
      <c r="S441" s="105" t="s">
        <v>14</v>
      </c>
      <c r="T441" s="106"/>
      <c r="U441" s="107"/>
      <c r="V441" s="108" t="s">
        <v>756</v>
      </c>
      <c r="W441" s="109" t="s">
        <v>1312</v>
      </c>
      <c r="X441" s="110" t="str">
        <f t="shared" si="6"/>
        <v/>
      </c>
      <c r="Y441" s="110" t="str">
        <f t="shared" si="7"/>
        <v/>
      </c>
      <c r="Z441" s="139" t="str">
        <f t="shared" si="43"/>
        <v>Chưa xác định</v>
      </c>
      <c r="AA441" s="109" t="s">
        <v>802</v>
      </c>
      <c r="AB441" s="140"/>
      <c r="AC441" s="141"/>
      <c r="AD441" s="113"/>
      <c r="AE441" s="127"/>
      <c r="AF441" s="113"/>
      <c r="AG441" s="114" t="str">
        <f t="array" ref="AG441">XLOOKUP(F441,'CLV2'!A:A,'CLV2'!E:E)</f>
        <v>2.VEGETABLES</v>
      </c>
      <c r="AH441" s="115" t="str">
        <f t="array" ref="AH441">XLOOKUP(F441,'CLV2'!A:A,'CLV2'!F:F)</f>
        <v>3.PROCESSED VEGGIES</v>
      </c>
      <c r="AI441" s="115" t="str">
        <f t="shared" si="8"/>
        <v>Pack</v>
      </c>
      <c r="AJ441" s="116">
        <f t="shared" si="9"/>
        <v>1</v>
      </c>
      <c r="AK441" s="117" t="str">
        <f t="array" ref="AK441">XLOOKUP(F441,'GIÁ'!A:A,'GIÁ'!D:D)</f>
        <v>10364.97</v>
      </c>
      <c r="AL441" s="118">
        <f t="shared" si="10"/>
        <v>41459.88</v>
      </c>
      <c r="AM441" s="118">
        <f t="shared" si="11"/>
        <v>0</v>
      </c>
      <c r="AN441" s="119">
        <f t="shared" si="12"/>
        <v>0</v>
      </c>
      <c r="AO441" s="118">
        <f t="shared" si="13"/>
        <v>0</v>
      </c>
      <c r="AP441" s="121">
        <f t="shared" si="14"/>
        <v>41459.88</v>
      </c>
      <c r="AQ441" s="122"/>
      <c r="AR441" s="119"/>
    </row>
    <row r="442" ht="22.5" customHeight="1">
      <c r="A442" s="89">
        <v>46231.0</v>
      </c>
      <c r="B442" s="90">
        <v>0.5055555555555555</v>
      </c>
      <c r="C442" s="91" t="s">
        <v>628</v>
      </c>
      <c r="D442" s="129" t="str">
        <f t="array" ref="D442">XLOOKUP(C442,'DS ST'!A:A,'DS ST'!B:B)</f>
        <v>A150</v>
      </c>
      <c r="E442" s="94" t="str">
        <f t="array" ref="E442">XLOOKUP($F442,'GIÁ'!$A:$A,'GIÁ'!$E:$E)</f>
        <v>MÁT</v>
      </c>
      <c r="F442" s="94" t="s">
        <v>3334</v>
      </c>
      <c r="G442" s="95" t="s">
        <v>3335</v>
      </c>
      <c r="H442" s="95" t="s">
        <v>57</v>
      </c>
      <c r="I442" s="96">
        <v>1.0</v>
      </c>
      <c r="J442" s="96">
        <v>0.0</v>
      </c>
      <c r="K442" s="98">
        <f t="shared" si="4"/>
        <v>1</v>
      </c>
      <c r="L442" s="99" t="s">
        <v>4083</v>
      </c>
      <c r="M442" s="100" t="s">
        <v>4089</v>
      </c>
      <c r="N442" s="101" t="s">
        <v>4090</v>
      </c>
      <c r="O442" s="128"/>
      <c r="P442" s="100"/>
      <c r="Q442" s="103">
        <f t="shared" si="5"/>
        <v>1</v>
      </c>
      <c r="R442" s="104"/>
      <c r="S442" s="105" t="s">
        <v>14</v>
      </c>
      <c r="T442" s="106"/>
      <c r="U442" s="107"/>
      <c r="V442" s="108" t="s">
        <v>756</v>
      </c>
      <c r="W442" s="109" t="s">
        <v>1312</v>
      </c>
      <c r="X442" s="110" t="str">
        <f t="shared" si="6"/>
        <v/>
      </c>
      <c r="Y442" s="110" t="str">
        <f t="shared" si="7"/>
        <v/>
      </c>
      <c r="Z442" s="139" t="str">
        <f t="shared" si="43"/>
        <v>Chưa xác định</v>
      </c>
      <c r="AA442" s="109" t="s">
        <v>802</v>
      </c>
      <c r="AB442" s="140"/>
      <c r="AC442" s="141"/>
      <c r="AD442" s="113"/>
      <c r="AE442" s="127"/>
      <c r="AF442" s="113"/>
      <c r="AG442" s="114" t="str">
        <f t="array" ref="AG442">XLOOKUP(F442,'CLV2'!A:A,'CLV2'!E:E)</f>
        <v>2.BAKERY</v>
      </c>
      <c r="AH442" s="115" t="str">
        <f t="array" ref="AH442">XLOOKUP(F442,'CLV2'!A:A,'CLV2'!F:F)</f>
        <v>3.CAKES</v>
      </c>
      <c r="AI442" s="115" t="str">
        <f t="shared" si="8"/>
        <v>Pack</v>
      </c>
      <c r="AJ442" s="116">
        <f t="shared" si="9"/>
        <v>1</v>
      </c>
      <c r="AK442" s="117" t="str">
        <f t="array" ref="AK442">XLOOKUP(F442,'GIÁ'!A:A,'GIÁ'!D:D)</f>
        <v>22222.00</v>
      </c>
      <c r="AL442" s="118">
        <f t="shared" si="10"/>
        <v>22222</v>
      </c>
      <c r="AM442" s="118">
        <f t="shared" si="11"/>
        <v>0</v>
      </c>
      <c r="AN442" s="119">
        <f t="shared" si="12"/>
        <v>0</v>
      </c>
      <c r="AO442" s="118">
        <f t="shared" si="13"/>
        <v>0</v>
      </c>
      <c r="AP442" s="121">
        <f t="shared" si="14"/>
        <v>22222</v>
      </c>
      <c r="AQ442" s="122"/>
      <c r="AR442" s="119"/>
    </row>
    <row r="443" ht="22.5" customHeight="1">
      <c r="A443" s="89">
        <v>46231.0</v>
      </c>
      <c r="B443" s="90">
        <v>0.5055555555555555</v>
      </c>
      <c r="C443" s="91" t="s">
        <v>628</v>
      </c>
      <c r="D443" s="129" t="str">
        <f t="array" ref="D443">XLOOKUP(C443,'DS ST'!A:A,'DS ST'!B:B)</f>
        <v>A150</v>
      </c>
      <c r="E443" s="94" t="str">
        <f t="array" ref="E443">XLOOKUP($F443,'GIÁ'!$A:$A,'GIÁ'!$E:$E)</f>
        <v>MÁT</v>
      </c>
      <c r="F443" s="94">
        <v>8.93624370002E12</v>
      </c>
      <c r="G443" s="95" t="s">
        <v>2727</v>
      </c>
      <c r="H443" s="95" t="s">
        <v>1206</v>
      </c>
      <c r="I443" s="96">
        <v>2.0</v>
      </c>
      <c r="J443" s="96">
        <v>1.0</v>
      </c>
      <c r="K443" s="98">
        <f t="shared" si="4"/>
        <v>1</v>
      </c>
      <c r="L443" s="99" t="s">
        <v>4083</v>
      </c>
      <c r="M443" s="100" t="s">
        <v>4091</v>
      </c>
      <c r="N443" s="101" t="s">
        <v>4092</v>
      </c>
      <c r="O443" s="128"/>
      <c r="P443" s="100"/>
      <c r="Q443" s="103">
        <f t="shared" si="5"/>
        <v>1</v>
      </c>
      <c r="R443" s="104"/>
      <c r="S443" s="105"/>
      <c r="T443" s="106"/>
      <c r="U443" s="107" t="s">
        <v>3654</v>
      </c>
      <c r="V443" s="108" t="s">
        <v>756</v>
      </c>
      <c r="W443" s="109" t="s">
        <v>1312</v>
      </c>
      <c r="X443" s="110" t="str">
        <f t="shared" si="6"/>
        <v/>
      </c>
      <c r="Y443" s="110" t="str">
        <f t="shared" si="7"/>
        <v/>
      </c>
      <c r="Z443" s="139" t="str">
        <f t="shared" si="43"/>
        <v>Kho đông mát</v>
      </c>
      <c r="AA443" s="109" t="s">
        <v>802</v>
      </c>
      <c r="AB443" s="140"/>
      <c r="AC443" s="108" t="s">
        <v>1329</v>
      </c>
      <c r="AD443" s="113"/>
      <c r="AE443" s="127"/>
      <c r="AF443" s="113"/>
      <c r="AG443" s="114" t="str">
        <f t="array" ref="AG443">XLOOKUP(F443,'CLV2'!A:A,'CLV2'!E:E)</f>
        <v>2.DELICA</v>
      </c>
      <c r="AH443" s="115" t="str">
        <f t="array" ref="AH443">XLOOKUP(F443,'CLV2'!A:A,'CLV2'!F:F)</f>
        <v>3.COLD AND HOT DELICA</v>
      </c>
      <c r="AI443" s="115" t="str">
        <f t="shared" si="8"/>
        <v>Pack</v>
      </c>
      <c r="AJ443" s="116">
        <f t="shared" si="9"/>
        <v>0.5</v>
      </c>
      <c r="AK443" s="117" t="str">
        <f t="array" ref="AK443">XLOOKUP(F443,'GIÁ'!A:A,'GIÁ'!D:D)</f>
        <v>10464.51</v>
      </c>
      <c r="AL443" s="118">
        <f t="shared" si="10"/>
        <v>10464.51</v>
      </c>
      <c r="AM443" s="118">
        <f t="shared" si="11"/>
        <v>0</v>
      </c>
      <c r="AN443" s="119">
        <f t="shared" si="12"/>
        <v>0</v>
      </c>
      <c r="AO443" s="118">
        <f t="shared" si="13"/>
        <v>10464.51</v>
      </c>
      <c r="AP443" s="121">
        <f t="shared" si="14"/>
        <v>0</v>
      </c>
      <c r="AQ443" s="122"/>
      <c r="AR443" s="119"/>
    </row>
    <row r="444" ht="22.5" customHeight="1">
      <c r="A444" s="89">
        <v>46231.0</v>
      </c>
      <c r="B444" s="90">
        <v>0.4861111111111111</v>
      </c>
      <c r="C444" s="91" t="s">
        <v>1612</v>
      </c>
      <c r="D444" s="129" t="str">
        <f t="array" ref="D444">XLOOKUP(C444,'DS ST'!A:A,'DS ST'!B:B)</f>
        <v>SCV</v>
      </c>
      <c r="E444" s="94" t="str">
        <f t="array" ref="E444">XLOOKUP($F444,'GIÁ'!$A:$A,'GIÁ'!$E:$E)</f>
        <v>MÁT</v>
      </c>
      <c r="F444" s="94">
        <v>8.936176751014E12</v>
      </c>
      <c r="G444" s="95" t="s">
        <v>1089</v>
      </c>
      <c r="H444" s="95" t="s">
        <v>667</v>
      </c>
      <c r="I444" s="96">
        <v>2.0</v>
      </c>
      <c r="J444" s="96">
        <v>0.0</v>
      </c>
      <c r="K444" s="98">
        <f t="shared" si="4"/>
        <v>2</v>
      </c>
      <c r="L444" s="99" t="s">
        <v>4093</v>
      </c>
      <c r="M444" s="100" t="s">
        <v>4094</v>
      </c>
      <c r="N444" s="101" t="s">
        <v>4095</v>
      </c>
      <c r="O444" s="128"/>
      <c r="P444" s="100">
        <v>1.0</v>
      </c>
      <c r="Q444" s="103">
        <f t="shared" si="5"/>
        <v>1</v>
      </c>
      <c r="R444" s="104" t="s">
        <v>4096</v>
      </c>
      <c r="S444" s="105"/>
      <c r="T444" s="106"/>
      <c r="U444" s="107" t="s">
        <v>3681</v>
      </c>
      <c r="V444" s="108" t="s">
        <v>756</v>
      </c>
      <c r="W444" s="109" t="s">
        <v>1908</v>
      </c>
      <c r="X444" s="110" t="str">
        <f t="shared" si="6"/>
        <v/>
      </c>
      <c r="Y444" s="110" t="str">
        <f t="shared" si="7"/>
        <v>Siêu thị</v>
      </c>
      <c r="Z444" s="139" t="str">
        <f t="shared" si="43"/>
        <v>Kho đông mát</v>
      </c>
      <c r="AA444" s="109" t="s">
        <v>802</v>
      </c>
      <c r="AB444" s="140"/>
      <c r="AC444" s="141"/>
      <c r="AD444" s="113"/>
      <c r="AE444" s="127"/>
      <c r="AF444" s="113"/>
      <c r="AG444" s="114" t="str">
        <f t="array" ref="AG444">XLOOKUP(F444,'CLV2'!A:A,'CLV2'!E:E)</f>
        <v>2.DELICA</v>
      </c>
      <c r="AH444" s="115" t="str">
        <f t="array" ref="AH444">XLOOKUP(F444,'CLV2'!A:A,'CLV2'!F:F)</f>
        <v>3.DESSERTS</v>
      </c>
      <c r="AI444" s="115" t="str">
        <f t="shared" si="8"/>
        <v>Pack</v>
      </c>
      <c r="AJ444" s="116">
        <f t="shared" si="9"/>
        <v>1</v>
      </c>
      <c r="AK444" s="117" t="str">
        <f t="array" ref="AK444">XLOOKUP(F444,'GIÁ'!A:A,'GIÁ'!D:D)</f>
        <v>6650.00</v>
      </c>
      <c r="AL444" s="118">
        <f t="shared" si="10"/>
        <v>13300</v>
      </c>
      <c r="AM444" s="118">
        <f t="shared" si="11"/>
        <v>0</v>
      </c>
      <c r="AN444" s="119">
        <f t="shared" si="12"/>
        <v>6650</v>
      </c>
      <c r="AO444" s="118">
        <f t="shared" si="13"/>
        <v>6650</v>
      </c>
      <c r="AP444" s="121">
        <f t="shared" si="14"/>
        <v>0</v>
      </c>
      <c r="AQ444" s="122"/>
      <c r="AR444" s="119"/>
    </row>
    <row r="445" ht="22.5" customHeight="1">
      <c r="A445" s="89">
        <v>46231.0</v>
      </c>
      <c r="B445" s="90">
        <v>0.4861111111111111</v>
      </c>
      <c r="C445" s="91" t="s">
        <v>1612</v>
      </c>
      <c r="D445" s="129" t="str">
        <f t="array" ref="D445">XLOOKUP(C445,'DS ST'!A:A,'DS ST'!B:B)</f>
        <v>SCV</v>
      </c>
      <c r="E445" s="94" t="str">
        <f t="array" ref="E445">XLOOKUP($F445,'GIÁ'!$A:$A,'GIÁ'!$E:$E)</f>
        <v>MÁT</v>
      </c>
      <c r="F445" s="94">
        <v>8.93617675109E12</v>
      </c>
      <c r="G445" s="95" t="s">
        <v>2527</v>
      </c>
      <c r="H445" s="95" t="s">
        <v>667</v>
      </c>
      <c r="I445" s="96">
        <v>1.0</v>
      </c>
      <c r="J445" s="96">
        <v>0.0</v>
      </c>
      <c r="K445" s="98">
        <f t="shared" si="4"/>
        <v>1</v>
      </c>
      <c r="L445" s="99" t="s">
        <v>4093</v>
      </c>
      <c r="M445" s="100" t="s">
        <v>4094</v>
      </c>
      <c r="N445" s="101" t="s">
        <v>4095</v>
      </c>
      <c r="O445" s="128"/>
      <c r="P445" s="100">
        <v>1.0</v>
      </c>
      <c r="Q445" s="103">
        <f t="shared" si="5"/>
        <v>0</v>
      </c>
      <c r="R445" s="104" t="s">
        <v>4096</v>
      </c>
      <c r="S445" s="105"/>
      <c r="T445" s="106"/>
      <c r="U445" s="107"/>
      <c r="V445" s="108" t="s">
        <v>756</v>
      </c>
      <c r="W445" s="109" t="s">
        <v>1908</v>
      </c>
      <c r="X445" s="110" t="str">
        <f t="shared" si="6"/>
        <v/>
      </c>
      <c r="Y445" s="110" t="str">
        <f t="shared" si="7"/>
        <v>Siêu thị</v>
      </c>
      <c r="Z445" s="139" t="str">
        <f t="shared" si="43"/>
        <v/>
      </c>
      <c r="AA445" s="109" t="s">
        <v>802</v>
      </c>
      <c r="AB445" s="140"/>
      <c r="AC445" s="141"/>
      <c r="AD445" s="113"/>
      <c r="AE445" s="127"/>
      <c r="AF445" s="113"/>
      <c r="AG445" s="114" t="str">
        <f t="array" ref="AG445">XLOOKUP(F445,'CLV2'!A:A,'CLV2'!E:E)</f>
        <v>2.DELICA</v>
      </c>
      <c r="AH445" s="115" t="str">
        <f t="array" ref="AH445">XLOOKUP(F445,'CLV2'!A:A,'CLV2'!F:F)</f>
        <v>3.DESSERTS</v>
      </c>
      <c r="AI445" s="115" t="str">
        <f t="shared" si="8"/>
        <v>Pack</v>
      </c>
      <c r="AJ445" s="116">
        <f t="shared" si="9"/>
        <v>1</v>
      </c>
      <c r="AK445" s="117" t="str">
        <f t="array" ref="AK445">XLOOKUP(F445,'GIÁ'!A:A,'GIÁ'!D:D)</f>
        <v>6650.00</v>
      </c>
      <c r="AL445" s="118">
        <f t="shared" si="10"/>
        <v>6650</v>
      </c>
      <c r="AM445" s="118">
        <f t="shared" si="11"/>
        <v>0</v>
      </c>
      <c r="AN445" s="119">
        <f t="shared" si="12"/>
        <v>6650</v>
      </c>
      <c r="AO445" s="118">
        <f t="shared" si="13"/>
        <v>0</v>
      </c>
      <c r="AP445" s="121">
        <f t="shared" si="14"/>
        <v>0</v>
      </c>
      <c r="AQ445" s="122"/>
      <c r="AR445" s="119"/>
    </row>
    <row r="446" ht="22.5" customHeight="1">
      <c r="A446" s="89">
        <v>46231.0</v>
      </c>
      <c r="B446" s="90">
        <v>0.4861111111111111</v>
      </c>
      <c r="C446" s="91" t="s">
        <v>1612</v>
      </c>
      <c r="D446" s="129" t="str">
        <f t="array" ref="D446">XLOOKUP(C446,'DS ST'!A:A,'DS ST'!B:B)</f>
        <v>SCV</v>
      </c>
      <c r="E446" s="94" t="str">
        <f t="array" ref="E446">XLOOKUP($F446,'GIÁ'!$A:$A,'GIÁ'!$E:$E)</f>
        <v>MÁT</v>
      </c>
      <c r="F446" s="94">
        <v>11547.0</v>
      </c>
      <c r="G446" s="95" t="s">
        <v>860</v>
      </c>
      <c r="H446" s="95" t="s">
        <v>57</v>
      </c>
      <c r="I446" s="96">
        <v>2.0</v>
      </c>
      <c r="J446" s="96">
        <v>0.0</v>
      </c>
      <c r="K446" s="98">
        <f t="shared" si="4"/>
        <v>2</v>
      </c>
      <c r="L446" s="99" t="s">
        <v>4093</v>
      </c>
      <c r="M446" s="100" t="s">
        <v>4097</v>
      </c>
      <c r="N446" s="101" t="s">
        <v>4098</v>
      </c>
      <c r="O446" s="128"/>
      <c r="P446" s="100">
        <v>2.0</v>
      </c>
      <c r="Q446" s="103">
        <f t="shared" si="5"/>
        <v>0</v>
      </c>
      <c r="R446" s="104" t="s">
        <v>4099</v>
      </c>
      <c r="S446" s="105"/>
      <c r="T446" s="106"/>
      <c r="U446" s="107"/>
      <c r="V446" s="108" t="s">
        <v>756</v>
      </c>
      <c r="W446" s="109" t="s">
        <v>1908</v>
      </c>
      <c r="X446" s="110" t="str">
        <f t="shared" si="6"/>
        <v/>
      </c>
      <c r="Y446" s="110" t="str">
        <f t="shared" si="7"/>
        <v>Siêu thị</v>
      </c>
      <c r="Z446" s="139" t="str">
        <f t="shared" si="43"/>
        <v/>
      </c>
      <c r="AA446" s="109" t="s">
        <v>802</v>
      </c>
      <c r="AB446" s="140"/>
      <c r="AC446" s="141"/>
      <c r="AD446" s="113"/>
      <c r="AE446" s="127"/>
      <c r="AF446" s="113"/>
      <c r="AG446" s="114" t="str">
        <f t="array" ref="AG446">XLOOKUP(F446,'CLV2'!A:A,'CLV2'!E:E)</f>
        <v>2.VEGETABLES</v>
      </c>
      <c r="AH446" s="115" t="str">
        <f t="array" ref="AH446">XLOOKUP(F446,'CLV2'!A:A,'CLV2'!F:F)</f>
        <v>3.PROCESSED VEGGIES</v>
      </c>
      <c r="AI446" s="115" t="str">
        <f t="shared" si="8"/>
        <v>Pack</v>
      </c>
      <c r="AJ446" s="116">
        <f t="shared" si="9"/>
        <v>1</v>
      </c>
      <c r="AK446" s="117" t="str">
        <f t="array" ref="AK446">XLOOKUP(F446,'GIÁ'!A:A,'GIÁ'!D:D)</f>
        <v>7256.33</v>
      </c>
      <c r="AL446" s="118">
        <f t="shared" si="10"/>
        <v>14512.66</v>
      </c>
      <c r="AM446" s="118">
        <f t="shared" si="11"/>
        <v>0</v>
      </c>
      <c r="AN446" s="119">
        <f t="shared" si="12"/>
        <v>14512.66</v>
      </c>
      <c r="AO446" s="118">
        <f t="shared" si="13"/>
        <v>0</v>
      </c>
      <c r="AP446" s="121">
        <f t="shared" si="14"/>
        <v>0</v>
      </c>
      <c r="AQ446" s="122"/>
      <c r="AR446" s="119"/>
    </row>
    <row r="447" ht="22.5" customHeight="1">
      <c r="A447" s="89">
        <v>46231.0</v>
      </c>
      <c r="B447" s="90">
        <v>0.4861111111111111</v>
      </c>
      <c r="C447" s="91" t="s">
        <v>1612</v>
      </c>
      <c r="D447" s="129" t="str">
        <f t="array" ref="D447">XLOOKUP(C447,'DS ST'!A:A,'DS ST'!B:B)</f>
        <v>SCV</v>
      </c>
      <c r="E447" s="94" t="str">
        <f t="array" ref="E447">XLOOKUP($F447,'GIÁ'!$A:$A,'GIÁ'!$E:$E)</f>
        <v>MÁT</v>
      </c>
      <c r="F447" s="94">
        <v>8.938562884054E12</v>
      </c>
      <c r="G447" s="95" t="s">
        <v>3211</v>
      </c>
      <c r="H447" s="95" t="s">
        <v>1145</v>
      </c>
      <c r="I447" s="96">
        <v>2.0</v>
      </c>
      <c r="J447" s="96">
        <v>0.0</v>
      </c>
      <c r="K447" s="98">
        <f t="shared" si="4"/>
        <v>2</v>
      </c>
      <c r="L447" s="99" t="s">
        <v>4093</v>
      </c>
      <c r="M447" s="100" t="s">
        <v>4100</v>
      </c>
      <c r="N447" s="101" t="s">
        <v>4101</v>
      </c>
      <c r="O447" s="128"/>
      <c r="P447" s="100">
        <v>2.0</v>
      </c>
      <c r="Q447" s="103">
        <f t="shared" si="5"/>
        <v>0</v>
      </c>
      <c r="R447" s="104" t="s">
        <v>4102</v>
      </c>
      <c r="S447" s="105"/>
      <c r="T447" s="106"/>
      <c r="U447" s="107"/>
      <c r="V447" s="108" t="s">
        <v>756</v>
      </c>
      <c r="W447" s="109" t="s">
        <v>1908</v>
      </c>
      <c r="X447" s="110" t="str">
        <f t="shared" si="6"/>
        <v/>
      </c>
      <c r="Y447" s="110" t="str">
        <f t="shared" si="7"/>
        <v>Siêu thị</v>
      </c>
      <c r="Z447" s="139" t="str">
        <f t="shared" si="43"/>
        <v/>
      </c>
      <c r="AA447" s="109" t="s">
        <v>802</v>
      </c>
      <c r="AB447" s="140"/>
      <c r="AC447" s="141"/>
      <c r="AD447" s="113"/>
      <c r="AE447" s="127"/>
      <c r="AF447" s="113"/>
      <c r="AG447" s="114" t="str">
        <f t="array" ref="AG447">XLOOKUP(F447,'CLV2'!A:A,'CLV2'!E:E)</f>
        <v>2.DELICA</v>
      </c>
      <c r="AH447" s="115" t="str">
        <f t="array" ref="AH447">XLOOKUP(F447,'CLV2'!A:A,'CLV2'!F:F)</f>
        <v>3.DRINKS</v>
      </c>
      <c r="AI447" s="115" t="str">
        <f t="shared" si="8"/>
        <v>Pack</v>
      </c>
      <c r="AJ447" s="116">
        <f t="shared" si="9"/>
        <v>1</v>
      </c>
      <c r="AK447" s="117" t="str">
        <f t="array" ref="AK447">XLOOKUP(F447,'GIÁ'!A:A,'GIÁ'!D:D)</f>
        <v>8625.63</v>
      </c>
      <c r="AL447" s="118">
        <f t="shared" si="10"/>
        <v>17251.26</v>
      </c>
      <c r="AM447" s="118">
        <f t="shared" si="11"/>
        <v>0</v>
      </c>
      <c r="AN447" s="119">
        <f t="shared" si="12"/>
        <v>17251.26</v>
      </c>
      <c r="AO447" s="118">
        <f t="shared" si="13"/>
        <v>0</v>
      </c>
      <c r="AP447" s="121">
        <f t="shared" si="14"/>
        <v>0</v>
      </c>
      <c r="AQ447" s="122"/>
      <c r="AR447" s="119"/>
    </row>
    <row r="448" ht="22.5" customHeight="1">
      <c r="A448" s="89">
        <v>46231.0</v>
      </c>
      <c r="B448" s="90">
        <v>0.4861111111111111</v>
      </c>
      <c r="C448" s="91" t="s">
        <v>1612</v>
      </c>
      <c r="D448" s="129" t="str">
        <f t="array" ref="D448">XLOOKUP(C448,'DS ST'!A:A,'DS ST'!B:B)</f>
        <v>SCV</v>
      </c>
      <c r="E448" s="94" t="str">
        <f t="array" ref="E448">XLOOKUP($F448,'GIÁ'!$A:$A,'GIÁ'!$E:$E)</f>
        <v>MÁT</v>
      </c>
      <c r="F448" s="94">
        <v>11682.0</v>
      </c>
      <c r="G448" s="95" t="s">
        <v>996</v>
      </c>
      <c r="H448" s="95" t="s">
        <v>93</v>
      </c>
      <c r="I448" s="96">
        <v>1.0</v>
      </c>
      <c r="J448" s="96">
        <v>0.0</v>
      </c>
      <c r="K448" s="98">
        <f t="shared" si="4"/>
        <v>1</v>
      </c>
      <c r="L448" s="99" t="s">
        <v>4093</v>
      </c>
      <c r="M448" s="100" t="s">
        <v>4100</v>
      </c>
      <c r="N448" s="101" t="s">
        <v>4101</v>
      </c>
      <c r="O448" s="128"/>
      <c r="P448" s="100">
        <v>1.0</v>
      </c>
      <c r="Q448" s="103">
        <f t="shared" si="5"/>
        <v>0</v>
      </c>
      <c r="R448" s="104" t="s">
        <v>4103</v>
      </c>
      <c r="S448" s="105"/>
      <c r="T448" s="106"/>
      <c r="U448" s="107"/>
      <c r="V448" s="108" t="s">
        <v>756</v>
      </c>
      <c r="W448" s="109" t="s">
        <v>1908</v>
      </c>
      <c r="X448" s="110" t="str">
        <f t="shared" si="6"/>
        <v/>
      </c>
      <c r="Y448" s="110" t="str">
        <f t="shared" si="7"/>
        <v>Siêu thị</v>
      </c>
      <c r="Z448" s="139" t="str">
        <f t="shared" si="43"/>
        <v/>
      </c>
      <c r="AA448" s="109" t="s">
        <v>802</v>
      </c>
      <c r="AB448" s="140"/>
      <c r="AC448" s="141"/>
      <c r="AD448" s="113"/>
      <c r="AE448" s="127"/>
      <c r="AF448" s="113"/>
      <c r="AG448" s="114" t="str">
        <f t="array" ref="AG448">XLOOKUP(F448,'CLV2'!A:A,'CLV2'!E:E)</f>
        <v>2.VEGETABLES</v>
      </c>
      <c r="AH448" s="115" t="str">
        <f t="array" ref="AH448">XLOOKUP(F448,'CLV2'!A:A,'CLV2'!F:F)</f>
        <v>3.PROCESSED VEGGIES</v>
      </c>
      <c r="AI448" s="115" t="str">
        <f t="shared" si="8"/>
        <v>Pack</v>
      </c>
      <c r="AJ448" s="116">
        <f t="shared" si="9"/>
        <v>1</v>
      </c>
      <c r="AK448" s="117" t="str">
        <f t="array" ref="AK448">XLOOKUP(F448,'GIÁ'!A:A,'GIÁ'!D:D)</f>
        <v>26500.00</v>
      </c>
      <c r="AL448" s="118">
        <f t="shared" si="10"/>
        <v>26500</v>
      </c>
      <c r="AM448" s="118">
        <f t="shared" si="11"/>
        <v>0</v>
      </c>
      <c r="AN448" s="119">
        <f t="shared" si="12"/>
        <v>26500</v>
      </c>
      <c r="AO448" s="118">
        <f t="shared" si="13"/>
        <v>0</v>
      </c>
      <c r="AP448" s="121">
        <f t="shared" si="14"/>
        <v>0</v>
      </c>
      <c r="AQ448" s="122"/>
      <c r="AR448" s="119"/>
    </row>
    <row r="449" ht="22.5" customHeight="1">
      <c r="A449" s="89">
        <v>46231.0</v>
      </c>
      <c r="B449" s="90">
        <v>0.4861111111111111</v>
      </c>
      <c r="C449" s="91" t="s">
        <v>1612</v>
      </c>
      <c r="D449" s="129" t="str">
        <f t="array" ref="D449">XLOOKUP(C449,'DS ST'!A:A,'DS ST'!B:B)</f>
        <v>SCV</v>
      </c>
      <c r="E449" s="94" t="str">
        <f t="array" ref="E449">XLOOKUP($F449,'GIÁ'!$A:$A,'GIÁ'!$E:$E)</f>
        <v>MÁT</v>
      </c>
      <c r="F449" s="94" t="s">
        <v>3325</v>
      </c>
      <c r="G449" s="95" t="s">
        <v>3326</v>
      </c>
      <c r="H449" s="95" t="s">
        <v>57</v>
      </c>
      <c r="I449" s="96">
        <v>1.0</v>
      </c>
      <c r="J449" s="96">
        <v>0.0</v>
      </c>
      <c r="K449" s="98">
        <f t="shared" si="4"/>
        <v>1</v>
      </c>
      <c r="L449" s="99" t="s">
        <v>4093</v>
      </c>
      <c r="M449" s="100" t="s">
        <v>4100</v>
      </c>
      <c r="N449" s="101" t="s">
        <v>4101</v>
      </c>
      <c r="O449" s="128"/>
      <c r="P449" s="100">
        <v>1.0</v>
      </c>
      <c r="Q449" s="103">
        <f t="shared" si="5"/>
        <v>0</v>
      </c>
      <c r="R449" s="104" t="s">
        <v>4102</v>
      </c>
      <c r="S449" s="105"/>
      <c r="T449" s="106"/>
      <c r="U449" s="107"/>
      <c r="V449" s="108" t="s">
        <v>756</v>
      </c>
      <c r="W449" s="109" t="s">
        <v>1908</v>
      </c>
      <c r="X449" s="110" t="str">
        <f t="shared" si="6"/>
        <v/>
      </c>
      <c r="Y449" s="110" t="str">
        <f t="shared" si="7"/>
        <v>Siêu thị</v>
      </c>
      <c r="Z449" s="139" t="str">
        <f t="shared" si="43"/>
        <v/>
      </c>
      <c r="AA449" s="109" t="s">
        <v>802</v>
      </c>
      <c r="AB449" s="140"/>
      <c r="AC449" s="141"/>
      <c r="AD449" s="113"/>
      <c r="AE449" s="127"/>
      <c r="AF449" s="113"/>
      <c r="AG449" s="114" t="str">
        <f t="array" ref="AG449">XLOOKUP(F449,'CLV2'!A:A,'CLV2'!E:E)</f>
        <v>2.BAKERY</v>
      </c>
      <c r="AH449" s="115" t="str">
        <f t="array" ref="AH449">XLOOKUP(F449,'CLV2'!A:A,'CLV2'!F:F)</f>
        <v>3.CAKES</v>
      </c>
      <c r="AI449" s="115" t="str">
        <f t="shared" si="8"/>
        <v>Pack</v>
      </c>
      <c r="AJ449" s="116">
        <f t="shared" si="9"/>
        <v>1</v>
      </c>
      <c r="AK449" s="117" t="str">
        <f t="array" ref="AK449">XLOOKUP(F449,'GIÁ'!A:A,'GIÁ'!D:D)</f>
        <v>27778.00</v>
      </c>
      <c r="AL449" s="118">
        <f t="shared" si="10"/>
        <v>27778</v>
      </c>
      <c r="AM449" s="118">
        <f t="shared" si="11"/>
        <v>0</v>
      </c>
      <c r="AN449" s="119">
        <f t="shared" si="12"/>
        <v>27778</v>
      </c>
      <c r="AO449" s="118">
        <f t="shared" si="13"/>
        <v>0</v>
      </c>
      <c r="AP449" s="121">
        <f t="shared" si="14"/>
        <v>0</v>
      </c>
      <c r="AQ449" s="122"/>
      <c r="AR449" s="119"/>
    </row>
    <row r="450" ht="22.5" customHeight="1">
      <c r="A450" s="89">
        <v>46231.0</v>
      </c>
      <c r="B450" s="90">
        <v>0.4861111111111111</v>
      </c>
      <c r="C450" s="91" t="s">
        <v>1612</v>
      </c>
      <c r="D450" s="129" t="str">
        <f t="array" ref="D450">XLOOKUP(C450,'DS ST'!A:A,'DS ST'!B:B)</f>
        <v>SCV</v>
      </c>
      <c r="E450" s="94" t="str">
        <f t="array" ref="E450">XLOOKUP($F450,'GIÁ'!$A:$A,'GIÁ'!$E:$E)</f>
        <v>MÁT</v>
      </c>
      <c r="F450" s="94">
        <v>8.936040981493E12</v>
      </c>
      <c r="G450" s="95" t="s">
        <v>2227</v>
      </c>
      <c r="H450" s="95" t="s">
        <v>224</v>
      </c>
      <c r="I450" s="96">
        <v>2.0</v>
      </c>
      <c r="J450" s="96">
        <v>0.0</v>
      </c>
      <c r="K450" s="98">
        <f t="shared" si="4"/>
        <v>2</v>
      </c>
      <c r="L450" s="99" t="s">
        <v>4093</v>
      </c>
      <c r="M450" s="100" t="s">
        <v>4100</v>
      </c>
      <c r="N450" s="101" t="s">
        <v>4101</v>
      </c>
      <c r="O450" s="128"/>
      <c r="P450" s="100">
        <v>2.0</v>
      </c>
      <c r="Q450" s="103">
        <f t="shared" si="5"/>
        <v>0</v>
      </c>
      <c r="R450" s="104" t="s">
        <v>4099</v>
      </c>
      <c r="S450" s="105"/>
      <c r="T450" s="106"/>
      <c r="U450" s="107"/>
      <c r="V450" s="108" t="s">
        <v>756</v>
      </c>
      <c r="W450" s="109" t="s">
        <v>1908</v>
      </c>
      <c r="X450" s="110" t="str">
        <f t="shared" si="6"/>
        <v/>
      </c>
      <c r="Y450" s="110" t="str">
        <f t="shared" si="7"/>
        <v>Siêu thị</v>
      </c>
      <c r="Z450" s="139" t="str">
        <f t="shared" si="43"/>
        <v/>
      </c>
      <c r="AA450" s="109" t="s">
        <v>802</v>
      </c>
      <c r="AB450" s="140"/>
      <c r="AC450" s="141"/>
      <c r="AD450" s="113"/>
      <c r="AE450" s="127"/>
      <c r="AF450" s="113"/>
      <c r="AG450" s="114" t="str">
        <f t="array" ref="AG450">XLOOKUP(F450,'CLV2'!A:A,'CLV2'!E:E)</f>
        <v>2.DAIRY</v>
      </c>
      <c r="AH450" s="115" t="str">
        <f t="array" ref="AH450">XLOOKUP(F450,'CLV2'!A:A,'CLV2'!F:F)</f>
        <v>3.BUTTER AND CHEESE</v>
      </c>
      <c r="AI450" s="115" t="str">
        <f t="shared" si="8"/>
        <v>Pack</v>
      </c>
      <c r="AJ450" s="116">
        <f t="shared" si="9"/>
        <v>1</v>
      </c>
      <c r="AK450" s="117" t="str">
        <f t="array" ref="AK450">XLOOKUP(F450,'GIÁ'!A:A,'GIÁ'!D:D)</f>
        <v>47498.61</v>
      </c>
      <c r="AL450" s="118">
        <f t="shared" si="10"/>
        <v>94997.22</v>
      </c>
      <c r="AM450" s="118">
        <f t="shared" si="11"/>
        <v>0</v>
      </c>
      <c r="AN450" s="119">
        <f t="shared" si="12"/>
        <v>94997.22</v>
      </c>
      <c r="AO450" s="118">
        <f t="shared" si="13"/>
        <v>0</v>
      </c>
      <c r="AP450" s="121">
        <f t="shared" si="14"/>
        <v>0</v>
      </c>
      <c r="AQ450" s="122"/>
      <c r="AR450" s="119"/>
    </row>
    <row r="451" ht="22.5" customHeight="1">
      <c r="A451" s="89">
        <v>46231.0</v>
      </c>
      <c r="B451" s="90">
        <v>0.4861111111111111</v>
      </c>
      <c r="C451" s="91" t="s">
        <v>1612</v>
      </c>
      <c r="D451" s="129" t="str">
        <f t="array" ref="D451">XLOOKUP(C451,'DS ST'!A:A,'DS ST'!B:B)</f>
        <v>SCV</v>
      </c>
      <c r="E451" s="94" t="str">
        <f t="array" ref="E451">XLOOKUP($F451,'GIÁ'!$A:$A,'GIÁ'!$E:$E)</f>
        <v>MÁT</v>
      </c>
      <c r="F451" s="94">
        <v>8.938562884023E12</v>
      </c>
      <c r="G451" s="95" t="s">
        <v>3201</v>
      </c>
      <c r="H451" s="95" t="s">
        <v>57</v>
      </c>
      <c r="I451" s="96">
        <v>1.0</v>
      </c>
      <c r="J451" s="96">
        <v>0.0</v>
      </c>
      <c r="K451" s="98">
        <f t="shared" si="4"/>
        <v>1</v>
      </c>
      <c r="L451" s="99" t="s">
        <v>4093</v>
      </c>
      <c r="M451" s="100" t="s">
        <v>4100</v>
      </c>
      <c r="N451" s="101" t="s">
        <v>4101</v>
      </c>
      <c r="O451" s="128"/>
      <c r="P451" s="100">
        <v>1.0</v>
      </c>
      <c r="Q451" s="103">
        <f t="shared" si="5"/>
        <v>0</v>
      </c>
      <c r="R451" s="104" t="s">
        <v>4102</v>
      </c>
      <c r="S451" s="105"/>
      <c r="T451" s="106"/>
      <c r="U451" s="107"/>
      <c r="V451" s="108" t="s">
        <v>756</v>
      </c>
      <c r="W451" s="109" t="s">
        <v>1908</v>
      </c>
      <c r="X451" s="110" t="str">
        <f t="shared" si="6"/>
        <v/>
      </c>
      <c r="Y451" s="110" t="str">
        <f t="shared" si="7"/>
        <v>Siêu thị</v>
      </c>
      <c r="Z451" s="139" t="str">
        <f t="shared" si="43"/>
        <v/>
      </c>
      <c r="AA451" s="109" t="s">
        <v>802</v>
      </c>
      <c r="AB451" s="140"/>
      <c r="AC451" s="141"/>
      <c r="AD451" s="113"/>
      <c r="AE451" s="127"/>
      <c r="AF451" s="113"/>
      <c r="AG451" s="114" t="str">
        <f t="array" ref="AG451">XLOOKUP(F451,'CLV2'!A:A,'CLV2'!E:E)</f>
        <v>2.DELICA</v>
      </c>
      <c r="AH451" s="115" t="str">
        <f t="array" ref="AH451">XLOOKUP(F451,'CLV2'!A:A,'CLV2'!F:F)</f>
        <v>3.DESSERTS</v>
      </c>
      <c r="AI451" s="115" t="str">
        <f t="shared" si="8"/>
        <v>Pack</v>
      </c>
      <c r="AJ451" s="116">
        <f t="shared" si="9"/>
        <v>1</v>
      </c>
      <c r="AK451" s="117" t="str">
        <f t="array" ref="AK451">XLOOKUP(F451,'GIÁ'!A:A,'GIÁ'!D:D)</f>
        <v>8900.00</v>
      </c>
      <c r="AL451" s="118">
        <f t="shared" si="10"/>
        <v>8900</v>
      </c>
      <c r="AM451" s="118">
        <f t="shared" si="11"/>
        <v>0</v>
      </c>
      <c r="AN451" s="119">
        <f t="shared" si="12"/>
        <v>8900</v>
      </c>
      <c r="AO451" s="118">
        <f t="shared" si="13"/>
        <v>0</v>
      </c>
      <c r="AP451" s="121">
        <f t="shared" si="14"/>
        <v>0</v>
      </c>
      <c r="AQ451" s="122"/>
      <c r="AR451" s="119"/>
    </row>
    <row r="452" ht="22.5" customHeight="1">
      <c r="A452" s="89">
        <v>46231.0</v>
      </c>
      <c r="B452" s="90">
        <v>0.4861111111111111</v>
      </c>
      <c r="C452" s="91" t="s">
        <v>1612</v>
      </c>
      <c r="D452" s="129" t="str">
        <f t="array" ref="D452">XLOOKUP(C452,'DS ST'!A:A,'DS ST'!B:B)</f>
        <v>SCV</v>
      </c>
      <c r="E452" s="94" t="str">
        <f t="array" ref="E452">XLOOKUP($F452,'GIÁ'!$A:$A,'GIÁ'!$E:$E)</f>
        <v>MÁT</v>
      </c>
      <c r="F452" s="94">
        <v>10216.0</v>
      </c>
      <c r="G452" s="95" t="s">
        <v>81</v>
      </c>
      <c r="H452" s="95" t="s">
        <v>57</v>
      </c>
      <c r="I452" s="96">
        <v>1.0</v>
      </c>
      <c r="J452" s="96">
        <v>0.0</v>
      </c>
      <c r="K452" s="98">
        <f t="shared" si="4"/>
        <v>1</v>
      </c>
      <c r="L452" s="99" t="s">
        <v>4093</v>
      </c>
      <c r="M452" s="100" t="s">
        <v>4104</v>
      </c>
      <c r="N452" s="101" t="s">
        <v>4105</v>
      </c>
      <c r="O452" s="128"/>
      <c r="P452" s="100">
        <v>1.0</v>
      </c>
      <c r="Q452" s="103">
        <f t="shared" si="5"/>
        <v>0</v>
      </c>
      <c r="R452" s="104" t="s">
        <v>4106</v>
      </c>
      <c r="S452" s="105"/>
      <c r="T452" s="106"/>
      <c r="U452" s="107"/>
      <c r="V452" s="108" t="s">
        <v>756</v>
      </c>
      <c r="W452" s="109" t="s">
        <v>1908</v>
      </c>
      <c r="X452" s="110" t="str">
        <f t="shared" si="6"/>
        <v/>
      </c>
      <c r="Y452" s="110" t="str">
        <f t="shared" si="7"/>
        <v>Siêu thị</v>
      </c>
      <c r="Z452" s="139" t="str">
        <f t="shared" si="43"/>
        <v/>
      </c>
      <c r="AA452" s="109" t="s">
        <v>802</v>
      </c>
      <c r="AB452" s="140"/>
      <c r="AC452" s="141"/>
      <c r="AD452" s="113"/>
      <c r="AE452" s="127"/>
      <c r="AF452" s="113"/>
      <c r="AG452" s="114" t="str">
        <f t="array" ref="AG452">XLOOKUP(F452,'CLV2'!A:A,'CLV2'!E:E)</f>
        <v>2.VEGETABLES</v>
      </c>
      <c r="AH452" s="115" t="str">
        <f t="array" ref="AH452">XLOOKUP(F452,'CLV2'!A:A,'CLV2'!F:F)</f>
        <v>3.MUSHROOM</v>
      </c>
      <c r="AI452" s="115" t="str">
        <f t="shared" si="8"/>
        <v>Pack</v>
      </c>
      <c r="AJ452" s="116">
        <f t="shared" si="9"/>
        <v>1</v>
      </c>
      <c r="AK452" s="117" t="str">
        <f t="array" ref="AK452">XLOOKUP(F452,'GIÁ'!A:A,'GIÁ'!D:D)</f>
        <v>41977.50</v>
      </c>
      <c r="AL452" s="118">
        <f t="shared" si="10"/>
        <v>41977.5</v>
      </c>
      <c r="AM452" s="118">
        <f t="shared" si="11"/>
        <v>0</v>
      </c>
      <c r="AN452" s="119">
        <f t="shared" si="12"/>
        <v>41977.5</v>
      </c>
      <c r="AO452" s="118">
        <f t="shared" si="13"/>
        <v>0</v>
      </c>
      <c r="AP452" s="121">
        <f t="shared" si="14"/>
        <v>0</v>
      </c>
      <c r="AQ452" s="122"/>
      <c r="AR452" s="119"/>
    </row>
    <row r="453" ht="22.5" customHeight="1">
      <c r="A453" s="89">
        <v>46231.0</v>
      </c>
      <c r="B453" s="90">
        <v>0.4861111111111111</v>
      </c>
      <c r="C453" s="91" t="s">
        <v>1612</v>
      </c>
      <c r="D453" s="129" t="str">
        <f t="array" ref="D453">XLOOKUP(C453,'DS ST'!A:A,'DS ST'!B:B)</f>
        <v>SCV</v>
      </c>
      <c r="E453" s="94" t="str">
        <f t="array" ref="E453">XLOOKUP($F453,'GIÁ'!$A:$A,'GIÁ'!$E:$E)</f>
        <v>MÁT</v>
      </c>
      <c r="F453" s="94">
        <v>8.938562884061E12</v>
      </c>
      <c r="G453" s="95" t="s">
        <v>3214</v>
      </c>
      <c r="H453" s="95" t="s">
        <v>1145</v>
      </c>
      <c r="I453" s="96">
        <v>2.0</v>
      </c>
      <c r="J453" s="96">
        <v>0.0</v>
      </c>
      <c r="K453" s="98">
        <f t="shared" si="4"/>
        <v>2</v>
      </c>
      <c r="L453" s="99" t="s">
        <v>4093</v>
      </c>
      <c r="M453" s="100" t="s">
        <v>4104</v>
      </c>
      <c r="N453" s="101" t="s">
        <v>4105</v>
      </c>
      <c r="O453" s="128"/>
      <c r="P453" s="100">
        <v>2.0</v>
      </c>
      <c r="Q453" s="103">
        <f t="shared" si="5"/>
        <v>0</v>
      </c>
      <c r="R453" s="104" t="s">
        <v>4102</v>
      </c>
      <c r="S453" s="105"/>
      <c r="T453" s="106"/>
      <c r="U453" s="107"/>
      <c r="V453" s="108" t="s">
        <v>756</v>
      </c>
      <c r="W453" s="109" t="s">
        <v>1908</v>
      </c>
      <c r="X453" s="110" t="str">
        <f t="shared" si="6"/>
        <v/>
      </c>
      <c r="Y453" s="110" t="str">
        <f t="shared" si="7"/>
        <v>Siêu thị</v>
      </c>
      <c r="Z453" s="139" t="str">
        <f t="shared" si="43"/>
        <v/>
      </c>
      <c r="AA453" s="109" t="s">
        <v>802</v>
      </c>
      <c r="AB453" s="140"/>
      <c r="AC453" s="141"/>
      <c r="AD453" s="113"/>
      <c r="AE453" s="127"/>
      <c r="AF453" s="113"/>
      <c r="AG453" s="114" t="str">
        <f t="array" ref="AG453">XLOOKUP(F453,'CLV2'!A:A,'CLV2'!E:E)</f>
        <v>2.DELICA</v>
      </c>
      <c r="AH453" s="115" t="str">
        <f t="array" ref="AH453">XLOOKUP(F453,'CLV2'!A:A,'CLV2'!F:F)</f>
        <v>3.DRINKS</v>
      </c>
      <c r="AI453" s="115" t="str">
        <f t="shared" si="8"/>
        <v>Pack</v>
      </c>
      <c r="AJ453" s="116">
        <f t="shared" si="9"/>
        <v>1</v>
      </c>
      <c r="AK453" s="117" t="str">
        <f t="array" ref="AK453">XLOOKUP(F453,'GIÁ'!A:A,'GIÁ'!D:D)</f>
        <v>8772.19</v>
      </c>
      <c r="AL453" s="118">
        <f t="shared" si="10"/>
        <v>17544.38</v>
      </c>
      <c r="AM453" s="118">
        <f t="shared" si="11"/>
        <v>0</v>
      </c>
      <c r="AN453" s="119">
        <f t="shared" si="12"/>
        <v>17544.38</v>
      </c>
      <c r="AO453" s="118">
        <f t="shared" si="13"/>
        <v>0</v>
      </c>
      <c r="AP453" s="121">
        <f t="shared" si="14"/>
        <v>0</v>
      </c>
      <c r="AQ453" s="122"/>
      <c r="AR453" s="119"/>
    </row>
    <row r="454" ht="22.5" customHeight="1">
      <c r="A454" s="89">
        <v>46231.0</v>
      </c>
      <c r="B454" s="90">
        <v>0.4861111111111111</v>
      </c>
      <c r="C454" s="91" t="s">
        <v>1612</v>
      </c>
      <c r="D454" s="129" t="str">
        <f t="array" ref="D454">XLOOKUP(C454,'DS ST'!A:A,'DS ST'!B:B)</f>
        <v>SCV</v>
      </c>
      <c r="E454" s="94" t="str">
        <f t="array" ref="E454">XLOOKUP($F454,'GIÁ'!$A:$A,'GIÁ'!$E:$E)</f>
        <v>MÁT</v>
      </c>
      <c r="F454" s="94">
        <v>8.936204030586E12</v>
      </c>
      <c r="G454" s="95" t="s">
        <v>2661</v>
      </c>
      <c r="H454" s="95" t="s">
        <v>224</v>
      </c>
      <c r="I454" s="96">
        <v>2.0</v>
      </c>
      <c r="J454" s="96">
        <v>0.0</v>
      </c>
      <c r="K454" s="98">
        <f t="shared" si="4"/>
        <v>2</v>
      </c>
      <c r="L454" s="99" t="s">
        <v>4093</v>
      </c>
      <c r="M454" s="100" t="s">
        <v>4104</v>
      </c>
      <c r="N454" s="101" t="s">
        <v>4105</v>
      </c>
      <c r="O454" s="128"/>
      <c r="P454" s="100">
        <v>2.0</v>
      </c>
      <c r="Q454" s="103">
        <f t="shared" si="5"/>
        <v>0</v>
      </c>
      <c r="R454" s="104" t="s">
        <v>4106</v>
      </c>
      <c r="S454" s="105"/>
      <c r="T454" s="106"/>
      <c r="U454" s="107"/>
      <c r="V454" s="108" t="s">
        <v>756</v>
      </c>
      <c r="W454" s="109" t="s">
        <v>1908</v>
      </c>
      <c r="X454" s="110" t="str">
        <f t="shared" si="6"/>
        <v/>
      </c>
      <c r="Y454" s="110" t="str">
        <f t="shared" si="7"/>
        <v>Siêu thị</v>
      </c>
      <c r="Z454" s="139" t="str">
        <f t="shared" si="43"/>
        <v/>
      </c>
      <c r="AA454" s="109" t="s">
        <v>802</v>
      </c>
      <c r="AB454" s="140"/>
      <c r="AC454" s="141"/>
      <c r="AD454" s="113"/>
      <c r="AE454" s="127"/>
      <c r="AF454" s="113"/>
      <c r="AG454" s="114" t="str">
        <f t="array" ref="AG454">XLOOKUP(F454,'CLV2'!A:A,'CLV2'!E:E)</f>
        <v>2.VEGETABLES</v>
      </c>
      <c r="AH454" s="115" t="str">
        <f t="array" ref="AH454">XLOOKUP(F454,'CLV2'!A:A,'CLV2'!F:F)</f>
        <v>3.PROCESSED VEGGIES</v>
      </c>
      <c r="AI454" s="115" t="str">
        <f t="shared" si="8"/>
        <v>Pack</v>
      </c>
      <c r="AJ454" s="116">
        <f t="shared" si="9"/>
        <v>1</v>
      </c>
      <c r="AK454" s="117" t="str">
        <f t="array" ref="AK454">XLOOKUP(F454,'GIÁ'!A:A,'GIÁ'!D:D)</f>
        <v>19972.85</v>
      </c>
      <c r="AL454" s="118">
        <f t="shared" si="10"/>
        <v>39945.7</v>
      </c>
      <c r="AM454" s="118">
        <f t="shared" si="11"/>
        <v>0</v>
      </c>
      <c r="AN454" s="119">
        <f t="shared" si="12"/>
        <v>39945.7</v>
      </c>
      <c r="AO454" s="118">
        <f t="shared" si="13"/>
        <v>0</v>
      </c>
      <c r="AP454" s="121">
        <f t="shared" si="14"/>
        <v>0</v>
      </c>
      <c r="AQ454" s="122"/>
      <c r="AR454" s="119"/>
    </row>
    <row r="455" ht="22.5" customHeight="1">
      <c r="A455" s="89">
        <v>46231.0</v>
      </c>
      <c r="B455" s="90">
        <v>0.4861111111111111</v>
      </c>
      <c r="C455" s="91" t="s">
        <v>1612</v>
      </c>
      <c r="D455" s="129" t="str">
        <f t="array" ref="D455">XLOOKUP(C455,'DS ST'!A:A,'DS ST'!B:B)</f>
        <v>SCV</v>
      </c>
      <c r="E455" s="94" t="str">
        <f t="array" ref="E455">XLOOKUP($F455,'GIÁ'!$A:$A,'GIÁ'!$E:$E)</f>
        <v>MÁT</v>
      </c>
      <c r="F455" s="94">
        <v>8.938505512167E12</v>
      </c>
      <c r="G455" s="95" t="s">
        <v>2876</v>
      </c>
      <c r="H455" s="95" t="s">
        <v>224</v>
      </c>
      <c r="I455" s="96">
        <v>1.0</v>
      </c>
      <c r="J455" s="96">
        <v>0.0</v>
      </c>
      <c r="K455" s="98">
        <f t="shared" si="4"/>
        <v>1</v>
      </c>
      <c r="L455" s="99" t="s">
        <v>4093</v>
      </c>
      <c r="M455" s="100" t="s">
        <v>4104</v>
      </c>
      <c r="N455" s="101" t="s">
        <v>4105</v>
      </c>
      <c r="O455" s="128"/>
      <c r="P455" s="100">
        <v>1.0</v>
      </c>
      <c r="Q455" s="103">
        <f t="shared" si="5"/>
        <v>0</v>
      </c>
      <c r="R455" s="104" t="s">
        <v>4106</v>
      </c>
      <c r="S455" s="105"/>
      <c r="T455" s="106"/>
      <c r="U455" s="107"/>
      <c r="V455" s="108" t="s">
        <v>756</v>
      </c>
      <c r="W455" s="109" t="s">
        <v>1908</v>
      </c>
      <c r="X455" s="110" t="str">
        <f t="shared" si="6"/>
        <v/>
      </c>
      <c r="Y455" s="110" t="str">
        <f t="shared" si="7"/>
        <v>Siêu thị</v>
      </c>
      <c r="Z455" s="139" t="str">
        <f t="shared" si="43"/>
        <v/>
      </c>
      <c r="AA455" s="109" t="s">
        <v>802</v>
      </c>
      <c r="AB455" s="140"/>
      <c r="AC455" s="141"/>
      <c r="AD455" s="113"/>
      <c r="AE455" s="127"/>
      <c r="AF455" s="113"/>
      <c r="AG455" s="114" t="str">
        <f t="array" ref="AG455">XLOOKUP(F455,'CLV2'!A:A,'CLV2'!E:E)</f>
        <v>2.VEGETABLES</v>
      </c>
      <c r="AH455" s="115" t="str">
        <f t="array" ref="AH455">XLOOKUP(F455,'CLV2'!A:A,'CLV2'!F:F)</f>
        <v>3.PROCESSED VEGGIES</v>
      </c>
      <c r="AI455" s="115" t="str">
        <f t="shared" si="8"/>
        <v>Pack</v>
      </c>
      <c r="AJ455" s="116">
        <f t="shared" si="9"/>
        <v>1</v>
      </c>
      <c r="AK455" s="117" t="str">
        <f t="array" ref="AK455">XLOOKUP(F455,'GIÁ'!A:A,'GIÁ'!D:D)</f>
        <v>18229.20</v>
      </c>
      <c r="AL455" s="118">
        <f t="shared" si="10"/>
        <v>18229.2</v>
      </c>
      <c r="AM455" s="118">
        <f t="shared" si="11"/>
        <v>0</v>
      </c>
      <c r="AN455" s="119">
        <f t="shared" si="12"/>
        <v>18229.2</v>
      </c>
      <c r="AO455" s="118">
        <f t="shared" si="13"/>
        <v>0</v>
      </c>
      <c r="AP455" s="121">
        <f t="shared" si="14"/>
        <v>0</v>
      </c>
      <c r="AQ455" s="122"/>
      <c r="AR455" s="119"/>
    </row>
    <row r="456" ht="22.5" customHeight="1">
      <c r="A456" s="89">
        <v>46231.0</v>
      </c>
      <c r="B456" s="90">
        <v>0.4861111111111111</v>
      </c>
      <c r="C456" s="91" t="s">
        <v>1612</v>
      </c>
      <c r="D456" s="129" t="str">
        <f t="array" ref="D456">XLOOKUP(C456,'DS ST'!A:A,'DS ST'!B:B)</f>
        <v>SCV</v>
      </c>
      <c r="E456" s="94" t="str">
        <f t="array" ref="E456">XLOOKUP($F456,'GIÁ'!$A:$A,'GIÁ'!$E:$E)</f>
        <v>MÁT</v>
      </c>
      <c r="F456" s="94">
        <v>8.936204030265E12</v>
      </c>
      <c r="G456" s="95" t="s">
        <v>2655</v>
      </c>
      <c r="H456" s="95" t="s">
        <v>224</v>
      </c>
      <c r="I456" s="96">
        <v>1.0</v>
      </c>
      <c r="J456" s="96">
        <v>0.0</v>
      </c>
      <c r="K456" s="98">
        <f t="shared" si="4"/>
        <v>1</v>
      </c>
      <c r="L456" s="99" t="s">
        <v>4093</v>
      </c>
      <c r="M456" s="100" t="s">
        <v>4104</v>
      </c>
      <c r="N456" s="101" t="s">
        <v>4105</v>
      </c>
      <c r="O456" s="128"/>
      <c r="P456" s="100">
        <v>1.0</v>
      </c>
      <c r="Q456" s="103">
        <f t="shared" si="5"/>
        <v>0</v>
      </c>
      <c r="R456" s="104" t="s">
        <v>4106</v>
      </c>
      <c r="S456" s="105"/>
      <c r="T456" s="106"/>
      <c r="U456" s="107"/>
      <c r="V456" s="108" t="s">
        <v>756</v>
      </c>
      <c r="W456" s="109" t="s">
        <v>1908</v>
      </c>
      <c r="X456" s="110" t="str">
        <f t="shared" si="6"/>
        <v/>
      </c>
      <c r="Y456" s="110" t="str">
        <f t="shared" si="7"/>
        <v>Siêu thị</v>
      </c>
      <c r="Z456" s="139" t="str">
        <f t="shared" si="43"/>
        <v/>
      </c>
      <c r="AA456" s="109" t="s">
        <v>802</v>
      </c>
      <c r="AB456" s="140"/>
      <c r="AC456" s="141"/>
      <c r="AD456" s="113"/>
      <c r="AE456" s="127"/>
      <c r="AF456" s="113"/>
      <c r="AG456" s="114" t="str">
        <f t="array" ref="AG456">XLOOKUP(F456,'CLV2'!A:A,'CLV2'!E:E)</f>
        <v>2.VEGETABLES</v>
      </c>
      <c r="AH456" s="115" t="str">
        <f t="array" ref="AH456">XLOOKUP(F456,'CLV2'!A:A,'CLV2'!F:F)</f>
        <v>3.PROCESSED VEGGIES</v>
      </c>
      <c r="AI456" s="115" t="str">
        <f t="shared" si="8"/>
        <v>Pack</v>
      </c>
      <c r="AJ456" s="116">
        <f t="shared" si="9"/>
        <v>1</v>
      </c>
      <c r="AK456" s="117" t="str">
        <f t="array" ref="AK456">XLOOKUP(F456,'GIÁ'!A:A,'GIÁ'!D:D)</f>
        <v>9708.46</v>
      </c>
      <c r="AL456" s="118">
        <f t="shared" si="10"/>
        <v>9708.46</v>
      </c>
      <c r="AM456" s="118">
        <f t="shared" si="11"/>
        <v>0</v>
      </c>
      <c r="AN456" s="119">
        <f t="shared" si="12"/>
        <v>9708.46</v>
      </c>
      <c r="AO456" s="118">
        <f t="shared" si="13"/>
        <v>0</v>
      </c>
      <c r="AP456" s="121">
        <f t="shared" si="14"/>
        <v>0</v>
      </c>
      <c r="AQ456" s="122"/>
      <c r="AR456" s="119"/>
    </row>
    <row r="457" ht="22.5" customHeight="1">
      <c r="A457" s="89">
        <v>46231.0</v>
      </c>
      <c r="B457" s="90">
        <v>0.4861111111111111</v>
      </c>
      <c r="C457" s="91" t="s">
        <v>1612</v>
      </c>
      <c r="D457" s="129" t="str">
        <f t="array" ref="D457">XLOOKUP(C457,'DS ST'!A:A,'DS ST'!B:B)</f>
        <v>SCV</v>
      </c>
      <c r="E457" s="94" t="str">
        <f t="array" ref="E457">XLOOKUP($F457,'GIÁ'!$A:$A,'GIÁ'!$E:$E)</f>
        <v>MÁT</v>
      </c>
      <c r="F457" s="94">
        <v>8.936049693397E12</v>
      </c>
      <c r="G457" s="95" t="s">
        <v>2238</v>
      </c>
      <c r="H457" s="95" t="s">
        <v>57</v>
      </c>
      <c r="I457" s="96">
        <v>2.0</v>
      </c>
      <c r="J457" s="96">
        <v>0.0</v>
      </c>
      <c r="K457" s="98">
        <f t="shared" si="4"/>
        <v>2</v>
      </c>
      <c r="L457" s="99" t="s">
        <v>4093</v>
      </c>
      <c r="M457" s="100" t="s">
        <v>4104</v>
      </c>
      <c r="N457" s="101" t="s">
        <v>4105</v>
      </c>
      <c r="O457" s="128"/>
      <c r="P457" s="100">
        <v>2.0</v>
      </c>
      <c r="Q457" s="103">
        <f t="shared" si="5"/>
        <v>0</v>
      </c>
      <c r="R457" s="104" t="s">
        <v>4106</v>
      </c>
      <c r="S457" s="105"/>
      <c r="T457" s="106"/>
      <c r="U457" s="107"/>
      <c r="V457" s="108" t="s">
        <v>756</v>
      </c>
      <c r="W457" s="109" t="s">
        <v>1908</v>
      </c>
      <c r="X457" s="110" t="str">
        <f t="shared" si="6"/>
        <v/>
      </c>
      <c r="Y457" s="110" t="str">
        <f t="shared" si="7"/>
        <v>Siêu thị</v>
      </c>
      <c r="Z457" s="139" t="str">
        <f t="shared" si="43"/>
        <v/>
      </c>
      <c r="AA457" s="109" t="s">
        <v>802</v>
      </c>
      <c r="AB457" s="140"/>
      <c r="AC457" s="141"/>
      <c r="AD457" s="113"/>
      <c r="AE457" s="127"/>
      <c r="AF457" s="113"/>
      <c r="AG457" s="114" t="str">
        <f t="array" ref="AG457">XLOOKUP(F457,'CLV2'!A:A,'CLV2'!E:E)</f>
        <v>2.VEGETABLES</v>
      </c>
      <c r="AH457" s="115" t="str">
        <f t="array" ref="AH457">XLOOKUP(F457,'CLV2'!A:A,'CLV2'!F:F)</f>
        <v>3.LETTUCE, SNACKABLES</v>
      </c>
      <c r="AI457" s="115" t="str">
        <f t="shared" si="8"/>
        <v>Pack</v>
      </c>
      <c r="AJ457" s="116">
        <f t="shared" si="9"/>
        <v>1</v>
      </c>
      <c r="AK457" s="117" t="str">
        <f t="array" ref="AK457">XLOOKUP(F457,'GIÁ'!A:A,'GIÁ'!D:D)</f>
        <v>29702.07</v>
      </c>
      <c r="AL457" s="118">
        <f t="shared" si="10"/>
        <v>59404.14</v>
      </c>
      <c r="AM457" s="118">
        <f t="shared" si="11"/>
        <v>0</v>
      </c>
      <c r="AN457" s="119">
        <f t="shared" si="12"/>
        <v>59404.14</v>
      </c>
      <c r="AO457" s="118">
        <f t="shared" si="13"/>
        <v>0</v>
      </c>
      <c r="AP457" s="121">
        <f t="shared" si="14"/>
        <v>0</v>
      </c>
      <c r="AQ457" s="122"/>
      <c r="AR457" s="119"/>
    </row>
    <row r="458" ht="22.5" customHeight="1">
      <c r="A458" s="89">
        <v>46231.0</v>
      </c>
      <c r="B458" s="90">
        <v>0.4861111111111111</v>
      </c>
      <c r="C458" s="91" t="s">
        <v>1612</v>
      </c>
      <c r="D458" s="129" t="str">
        <f t="array" ref="D458">XLOOKUP(C458,'DS ST'!A:A,'DS ST'!B:B)</f>
        <v>SCV</v>
      </c>
      <c r="E458" s="94" t="str">
        <f t="array" ref="E458">XLOOKUP($F458,'GIÁ'!$A:$A,'GIÁ'!$E:$E)</f>
        <v>MÁT</v>
      </c>
      <c r="F458" s="94">
        <v>8.936049693908E12</v>
      </c>
      <c r="G458" s="95" t="s">
        <v>2244</v>
      </c>
      <c r="H458" s="95" t="s">
        <v>57</v>
      </c>
      <c r="I458" s="96">
        <v>4.0</v>
      </c>
      <c r="J458" s="96">
        <v>0.0</v>
      </c>
      <c r="K458" s="98">
        <f t="shared" si="4"/>
        <v>4</v>
      </c>
      <c r="L458" s="99" t="s">
        <v>4093</v>
      </c>
      <c r="M458" s="100" t="s">
        <v>4104</v>
      </c>
      <c r="N458" s="101" t="s">
        <v>4105</v>
      </c>
      <c r="O458" s="128"/>
      <c r="P458" s="100">
        <v>4.0</v>
      </c>
      <c r="Q458" s="103">
        <f t="shared" si="5"/>
        <v>0</v>
      </c>
      <c r="R458" s="104" t="s">
        <v>4106</v>
      </c>
      <c r="S458" s="105"/>
      <c r="T458" s="106"/>
      <c r="U458" s="107"/>
      <c r="V458" s="108" t="s">
        <v>756</v>
      </c>
      <c r="W458" s="109" t="s">
        <v>1908</v>
      </c>
      <c r="X458" s="110" t="str">
        <f t="shared" si="6"/>
        <v/>
      </c>
      <c r="Y458" s="110" t="str">
        <f t="shared" si="7"/>
        <v>Siêu thị</v>
      </c>
      <c r="Z458" s="139" t="str">
        <f t="shared" si="43"/>
        <v/>
      </c>
      <c r="AA458" s="109" t="s">
        <v>802</v>
      </c>
      <c r="AB458" s="140"/>
      <c r="AC458" s="141"/>
      <c r="AD458" s="113"/>
      <c r="AE458" s="127"/>
      <c r="AF458" s="113"/>
      <c r="AG458" s="114" t="str">
        <f t="array" ref="AG458">XLOOKUP(F458,'CLV2'!A:A,'CLV2'!E:E)</f>
        <v>2.VEGETABLES</v>
      </c>
      <c r="AH458" s="115" t="str">
        <f t="array" ref="AH458">XLOOKUP(F458,'CLV2'!A:A,'CLV2'!F:F)</f>
        <v>3.LETTUCE, SNACKABLES</v>
      </c>
      <c r="AI458" s="115" t="str">
        <f t="shared" si="8"/>
        <v>Pack</v>
      </c>
      <c r="AJ458" s="116">
        <f t="shared" si="9"/>
        <v>1</v>
      </c>
      <c r="AK458" s="117" t="str">
        <f t="array" ref="AK458">XLOOKUP(F458,'GIÁ'!A:A,'GIÁ'!D:D)</f>
        <v>20360.85</v>
      </c>
      <c r="AL458" s="118">
        <f t="shared" si="10"/>
        <v>81443.4</v>
      </c>
      <c r="AM458" s="118">
        <f t="shared" si="11"/>
        <v>0</v>
      </c>
      <c r="AN458" s="119">
        <f t="shared" si="12"/>
        <v>81443.4</v>
      </c>
      <c r="AO458" s="118">
        <f t="shared" si="13"/>
        <v>0</v>
      </c>
      <c r="AP458" s="121">
        <f t="shared" si="14"/>
        <v>0</v>
      </c>
      <c r="AQ458" s="122"/>
      <c r="AR458" s="119"/>
    </row>
    <row r="459" ht="22.5" customHeight="1">
      <c r="A459" s="89">
        <v>46231.0</v>
      </c>
      <c r="B459" s="90">
        <v>0.4861111111111111</v>
      </c>
      <c r="C459" s="91" t="s">
        <v>1612</v>
      </c>
      <c r="D459" s="129" t="str">
        <f t="array" ref="D459">XLOOKUP(C459,'DS ST'!A:A,'DS ST'!B:B)</f>
        <v>SCV</v>
      </c>
      <c r="E459" s="94" t="str">
        <f t="array" ref="E459">XLOOKUP($F459,'GIÁ'!$A:$A,'GIÁ'!$E:$E)</f>
        <v>MÁT</v>
      </c>
      <c r="F459" s="94">
        <v>8.936049693892E12</v>
      </c>
      <c r="G459" s="95" t="s">
        <v>2242</v>
      </c>
      <c r="H459" s="95" t="s">
        <v>57</v>
      </c>
      <c r="I459" s="96">
        <v>2.0</v>
      </c>
      <c r="J459" s="96">
        <v>0.0</v>
      </c>
      <c r="K459" s="98">
        <f t="shared" si="4"/>
        <v>2</v>
      </c>
      <c r="L459" s="99" t="s">
        <v>4093</v>
      </c>
      <c r="M459" s="100" t="s">
        <v>4104</v>
      </c>
      <c r="N459" s="101" t="s">
        <v>4105</v>
      </c>
      <c r="O459" s="102"/>
      <c r="P459" s="100">
        <v>2.0</v>
      </c>
      <c r="Q459" s="103">
        <f t="shared" si="5"/>
        <v>0</v>
      </c>
      <c r="R459" s="104" t="s">
        <v>4106</v>
      </c>
      <c r="S459" s="105"/>
      <c r="T459" s="106"/>
      <c r="U459" s="107"/>
      <c r="V459" s="108" t="s">
        <v>756</v>
      </c>
      <c r="W459" s="109" t="s">
        <v>1908</v>
      </c>
      <c r="X459" s="110" t="str">
        <f t="shared" si="6"/>
        <v/>
      </c>
      <c r="Y459" s="110" t="str">
        <f t="shared" si="7"/>
        <v>Siêu thị</v>
      </c>
      <c r="Z459" s="139" t="str">
        <f t="shared" si="43"/>
        <v/>
      </c>
      <c r="AA459" s="109" t="s">
        <v>802</v>
      </c>
      <c r="AB459" s="140"/>
      <c r="AC459" s="141"/>
      <c r="AD459" s="113"/>
      <c r="AE459" s="127"/>
      <c r="AF459" s="113"/>
      <c r="AG459" s="114" t="str">
        <f t="array" ref="AG459">XLOOKUP(F459,'CLV2'!A:A,'CLV2'!E:E)</f>
        <v>2.VEGETABLES</v>
      </c>
      <c r="AH459" s="115" t="str">
        <f t="array" ref="AH459">XLOOKUP(F459,'CLV2'!A:A,'CLV2'!F:F)</f>
        <v>3.LETTUCE, SNACKABLES</v>
      </c>
      <c r="AI459" s="115" t="str">
        <f t="shared" si="8"/>
        <v>Pack</v>
      </c>
      <c r="AJ459" s="116">
        <f t="shared" si="9"/>
        <v>1</v>
      </c>
      <c r="AK459" s="117" t="str">
        <f t="array" ref="AK459">XLOOKUP(F459,'GIÁ'!A:A,'GIÁ'!D:D)</f>
        <v>20378.31</v>
      </c>
      <c r="AL459" s="118">
        <f t="shared" si="10"/>
        <v>40756.62</v>
      </c>
      <c r="AM459" s="118">
        <f t="shared" si="11"/>
        <v>0</v>
      </c>
      <c r="AN459" s="119">
        <f t="shared" si="12"/>
        <v>40756.62</v>
      </c>
      <c r="AO459" s="118">
        <f t="shared" si="13"/>
        <v>0</v>
      </c>
      <c r="AP459" s="121">
        <f t="shared" si="14"/>
        <v>0</v>
      </c>
      <c r="AQ459" s="122"/>
      <c r="AR459" s="119"/>
    </row>
    <row r="460" ht="22.5" customHeight="1">
      <c r="A460" s="89">
        <v>46231.0</v>
      </c>
      <c r="B460" s="90">
        <v>0.4861111111111111</v>
      </c>
      <c r="C460" s="91" t="s">
        <v>1612</v>
      </c>
      <c r="D460" s="129" t="str">
        <f t="array" ref="D460">XLOOKUP(C460,'DS ST'!A:A,'DS ST'!B:B)</f>
        <v>SCV</v>
      </c>
      <c r="E460" s="94" t="str">
        <f t="array" ref="E460">XLOOKUP($F460,'GIÁ'!$A:$A,'GIÁ'!$E:$E)</f>
        <v>MÁT</v>
      </c>
      <c r="F460" s="94">
        <v>8.936049694271E12</v>
      </c>
      <c r="G460" s="95" t="s">
        <v>1986</v>
      </c>
      <c r="H460" s="95" t="s">
        <v>1539</v>
      </c>
      <c r="I460" s="96">
        <v>1.0</v>
      </c>
      <c r="J460" s="96">
        <v>0.0</v>
      </c>
      <c r="K460" s="98">
        <f t="shared" si="4"/>
        <v>1</v>
      </c>
      <c r="L460" s="99" t="s">
        <v>4093</v>
      </c>
      <c r="M460" s="100" t="s">
        <v>4104</v>
      </c>
      <c r="N460" s="101" t="s">
        <v>4105</v>
      </c>
      <c r="O460" s="128"/>
      <c r="P460" s="100">
        <v>1.0</v>
      </c>
      <c r="Q460" s="103">
        <f t="shared" si="5"/>
        <v>0</v>
      </c>
      <c r="R460" s="104" t="s">
        <v>4106</v>
      </c>
      <c r="S460" s="105"/>
      <c r="T460" s="106"/>
      <c r="U460" s="107"/>
      <c r="V460" s="108" t="s">
        <v>756</v>
      </c>
      <c r="W460" s="109" t="s">
        <v>1908</v>
      </c>
      <c r="X460" s="110" t="str">
        <f t="shared" si="6"/>
        <v/>
      </c>
      <c r="Y460" s="110" t="str">
        <f t="shared" si="7"/>
        <v>Siêu thị</v>
      </c>
      <c r="Z460" s="139" t="str">
        <f t="shared" si="43"/>
        <v/>
      </c>
      <c r="AA460" s="109" t="s">
        <v>802</v>
      </c>
      <c r="AB460" s="140"/>
      <c r="AC460" s="108"/>
      <c r="AD460" s="113"/>
      <c r="AE460" s="127"/>
      <c r="AF460" s="113"/>
      <c r="AG460" s="114" t="str">
        <f t="array" ref="AG460">XLOOKUP(F460,'CLV2'!A:A,'CLV2'!E:E)</f>
        <v>2.VEGETABLES</v>
      </c>
      <c r="AH460" s="115" t="str">
        <f t="array" ref="AH460">XLOOKUP(F460,'CLV2'!A:A,'CLV2'!F:F)</f>
        <v>3.PROCESSED VEGGIES</v>
      </c>
      <c r="AI460" s="115" t="str">
        <f t="shared" si="8"/>
        <v>Pack</v>
      </c>
      <c r="AJ460" s="116">
        <f t="shared" si="9"/>
        <v>1</v>
      </c>
      <c r="AK460" s="117" t="str">
        <f t="array" ref="AK460">XLOOKUP(F460,'GIÁ'!A:A,'GIÁ'!D:D)</f>
        <v>14698.02</v>
      </c>
      <c r="AL460" s="118">
        <f t="shared" si="10"/>
        <v>14698.02</v>
      </c>
      <c r="AM460" s="118">
        <f t="shared" si="11"/>
        <v>0</v>
      </c>
      <c r="AN460" s="119">
        <f t="shared" si="12"/>
        <v>14698.02</v>
      </c>
      <c r="AO460" s="118">
        <f t="shared" si="13"/>
        <v>0</v>
      </c>
      <c r="AP460" s="121">
        <f t="shared" si="14"/>
        <v>0</v>
      </c>
      <c r="AQ460" s="122"/>
      <c r="AR460" s="119"/>
    </row>
    <row r="461" ht="22.5" customHeight="1">
      <c r="A461" s="89">
        <v>46231.0</v>
      </c>
      <c r="B461" s="90">
        <v>0.4861111111111111</v>
      </c>
      <c r="C461" s="91" t="s">
        <v>1612</v>
      </c>
      <c r="D461" s="129" t="str">
        <f t="array" ref="D461">XLOOKUP(C461,'DS ST'!A:A,'DS ST'!B:B)</f>
        <v>SCV</v>
      </c>
      <c r="E461" s="94" t="str">
        <f t="array" ref="E461">XLOOKUP($F461,'GIÁ'!$A:$A,'GIÁ'!$E:$E)</f>
        <v>MÁT</v>
      </c>
      <c r="F461" s="94">
        <v>11020.0</v>
      </c>
      <c r="G461" s="95" t="s">
        <v>486</v>
      </c>
      <c r="H461" s="95" t="s">
        <v>487</v>
      </c>
      <c r="I461" s="96">
        <v>2.0</v>
      </c>
      <c r="J461" s="96">
        <v>1.0</v>
      </c>
      <c r="K461" s="98">
        <f t="shared" si="4"/>
        <v>1</v>
      </c>
      <c r="L461" s="99" t="s">
        <v>4093</v>
      </c>
      <c r="M461" s="100" t="s">
        <v>4104</v>
      </c>
      <c r="N461" s="101" t="s">
        <v>4105</v>
      </c>
      <c r="O461" s="128"/>
      <c r="P461" s="100">
        <v>1.0</v>
      </c>
      <c r="Q461" s="103">
        <f t="shared" si="5"/>
        <v>0</v>
      </c>
      <c r="R461" s="104" t="s">
        <v>4106</v>
      </c>
      <c r="S461" s="105"/>
      <c r="T461" s="106"/>
      <c r="U461" s="107"/>
      <c r="V461" s="108" t="s">
        <v>756</v>
      </c>
      <c r="W461" s="109" t="s">
        <v>1908</v>
      </c>
      <c r="X461" s="110" t="str">
        <f t="shared" si="6"/>
        <v/>
      </c>
      <c r="Y461" s="110" t="str">
        <f t="shared" si="7"/>
        <v>Siêu thị</v>
      </c>
      <c r="Z461" s="139" t="str">
        <f t="shared" si="43"/>
        <v/>
      </c>
      <c r="AA461" s="109" t="s">
        <v>802</v>
      </c>
      <c r="AB461" s="140"/>
      <c r="AC461" s="108"/>
      <c r="AD461" s="113"/>
      <c r="AE461" s="127"/>
      <c r="AF461" s="113"/>
      <c r="AG461" s="114" t="str">
        <f t="array" ref="AG461">XLOOKUP(F461,'CLV2'!A:A,'CLV2'!E:E)</f>
        <v>2.VEGETABLES</v>
      </c>
      <c r="AH461" s="115" t="str">
        <f t="array" ref="AH461">XLOOKUP(F461,'CLV2'!A:A,'CLV2'!F:F)</f>
        <v>3.HERBS</v>
      </c>
      <c r="AI461" s="115" t="str">
        <f t="shared" si="8"/>
        <v>Pack</v>
      </c>
      <c r="AJ461" s="116">
        <f t="shared" si="9"/>
        <v>0.5</v>
      </c>
      <c r="AK461" s="117" t="str">
        <f t="array" ref="AK461">XLOOKUP(F461,'GIÁ'!A:A,'GIÁ'!D:D)</f>
        <v>14771.69</v>
      </c>
      <c r="AL461" s="118">
        <f t="shared" si="10"/>
        <v>14771.69</v>
      </c>
      <c r="AM461" s="118">
        <f t="shared" si="11"/>
        <v>0</v>
      </c>
      <c r="AN461" s="119">
        <f t="shared" si="12"/>
        <v>14771.69</v>
      </c>
      <c r="AO461" s="118">
        <f t="shared" si="13"/>
        <v>0</v>
      </c>
      <c r="AP461" s="121">
        <f t="shared" si="14"/>
        <v>0</v>
      </c>
      <c r="AQ461" s="122"/>
      <c r="AR461" s="119"/>
    </row>
    <row r="462" ht="22.5" customHeight="1">
      <c r="A462" s="89">
        <v>46231.0</v>
      </c>
      <c r="B462" s="90">
        <v>0.4861111111111111</v>
      </c>
      <c r="C462" s="91" t="s">
        <v>1612</v>
      </c>
      <c r="D462" s="129" t="str">
        <f t="array" ref="D462">XLOOKUP(C462,'DS ST'!A:A,'DS ST'!B:B)</f>
        <v>SCV</v>
      </c>
      <c r="E462" s="94" t="str">
        <f t="array" ref="E462">XLOOKUP($F462,'GIÁ'!$A:$A,'GIÁ'!$E:$E)</f>
        <v>MÁT</v>
      </c>
      <c r="F462" s="94">
        <v>11545.0</v>
      </c>
      <c r="G462" s="95" t="s">
        <v>853</v>
      </c>
      <c r="H462" s="95" t="s">
        <v>75</v>
      </c>
      <c r="I462" s="96">
        <v>6.0</v>
      </c>
      <c r="J462" s="96">
        <v>0.0</v>
      </c>
      <c r="K462" s="98">
        <f t="shared" si="4"/>
        <v>6</v>
      </c>
      <c r="L462" s="99" t="s">
        <v>4093</v>
      </c>
      <c r="M462" s="100" t="s">
        <v>4104</v>
      </c>
      <c r="N462" s="101" t="s">
        <v>4105</v>
      </c>
      <c r="O462" s="128"/>
      <c r="P462" s="100">
        <v>6.0</v>
      </c>
      <c r="Q462" s="103">
        <f t="shared" si="5"/>
        <v>0</v>
      </c>
      <c r="R462" s="104" t="s">
        <v>4103</v>
      </c>
      <c r="S462" s="105"/>
      <c r="T462" s="106"/>
      <c r="U462" s="107"/>
      <c r="V462" s="108" t="s">
        <v>756</v>
      </c>
      <c r="W462" s="109" t="s">
        <v>1908</v>
      </c>
      <c r="X462" s="110" t="str">
        <f t="shared" si="6"/>
        <v/>
      </c>
      <c r="Y462" s="110" t="str">
        <f t="shared" si="7"/>
        <v>Siêu thị</v>
      </c>
      <c r="Z462" s="139" t="str">
        <f t="shared" si="43"/>
        <v/>
      </c>
      <c r="AA462" s="109" t="s">
        <v>802</v>
      </c>
      <c r="AB462" s="140"/>
      <c r="AC462" s="141"/>
      <c r="AD462" s="113"/>
      <c r="AE462" s="127"/>
      <c r="AF462" s="113"/>
      <c r="AG462" s="114" t="str">
        <f t="array" ref="AG462">XLOOKUP(F462,'CLV2'!A:A,'CLV2'!E:E)</f>
        <v>2.VEGETABLES</v>
      </c>
      <c r="AH462" s="115" t="str">
        <f t="array" ref="AH462">XLOOKUP(F462,'CLV2'!A:A,'CLV2'!F:F)</f>
        <v>3.PROCESSED VEGGIES</v>
      </c>
      <c r="AI462" s="115" t="str">
        <f t="shared" si="8"/>
        <v>Pack</v>
      </c>
      <c r="AJ462" s="116">
        <f t="shared" si="9"/>
        <v>1</v>
      </c>
      <c r="AK462" s="117" t="str">
        <f t="array" ref="AK462">XLOOKUP(F462,'GIÁ'!A:A,'GIÁ'!D:D)</f>
        <v>15672.92</v>
      </c>
      <c r="AL462" s="118">
        <f t="shared" si="10"/>
        <v>94037.52</v>
      </c>
      <c r="AM462" s="118">
        <f t="shared" si="11"/>
        <v>0</v>
      </c>
      <c r="AN462" s="119">
        <f t="shared" si="12"/>
        <v>94037.52</v>
      </c>
      <c r="AO462" s="118">
        <f t="shared" si="13"/>
        <v>0</v>
      </c>
      <c r="AP462" s="121">
        <f t="shared" si="14"/>
        <v>0</v>
      </c>
      <c r="AQ462" s="122"/>
      <c r="AR462" s="119"/>
    </row>
    <row r="463" ht="22.5" customHeight="1">
      <c r="A463" s="89">
        <v>46231.0</v>
      </c>
      <c r="B463" s="90">
        <v>0.4861111111111111</v>
      </c>
      <c r="C463" s="91" t="s">
        <v>1612</v>
      </c>
      <c r="D463" s="129" t="str">
        <f t="array" ref="D463">XLOOKUP(C463,'DS ST'!A:A,'DS ST'!B:B)</f>
        <v>SCV</v>
      </c>
      <c r="E463" s="94" t="str">
        <f t="array" ref="E463">XLOOKUP($F463,'GIÁ'!$A:$A,'GIÁ'!$E:$E)</f>
        <v>MÁT</v>
      </c>
      <c r="F463" s="94">
        <v>11550.0</v>
      </c>
      <c r="G463" s="95" t="s">
        <v>874</v>
      </c>
      <c r="H463" s="95" t="s">
        <v>57</v>
      </c>
      <c r="I463" s="96">
        <v>6.0</v>
      </c>
      <c r="J463" s="96">
        <v>0.0</v>
      </c>
      <c r="K463" s="98">
        <f t="shared" si="4"/>
        <v>6</v>
      </c>
      <c r="L463" s="99" t="s">
        <v>4093</v>
      </c>
      <c r="M463" s="100" t="s">
        <v>4104</v>
      </c>
      <c r="N463" s="101" t="s">
        <v>4105</v>
      </c>
      <c r="O463" s="128"/>
      <c r="P463" s="100">
        <v>6.0</v>
      </c>
      <c r="Q463" s="103">
        <f t="shared" si="5"/>
        <v>0</v>
      </c>
      <c r="R463" s="104" t="s">
        <v>4106</v>
      </c>
      <c r="S463" s="105"/>
      <c r="T463" s="106"/>
      <c r="U463" s="107"/>
      <c r="V463" s="108" t="s">
        <v>756</v>
      </c>
      <c r="W463" s="109" t="s">
        <v>1908</v>
      </c>
      <c r="X463" s="110" t="str">
        <f t="shared" si="6"/>
        <v/>
      </c>
      <c r="Y463" s="110" t="str">
        <f t="shared" si="7"/>
        <v>Siêu thị</v>
      </c>
      <c r="Z463" s="139" t="str">
        <f t="shared" si="43"/>
        <v/>
      </c>
      <c r="AA463" s="109" t="s">
        <v>802</v>
      </c>
      <c r="AB463" s="140"/>
      <c r="AC463" s="141"/>
      <c r="AD463" s="113"/>
      <c r="AE463" s="127"/>
      <c r="AF463" s="113"/>
      <c r="AG463" s="114" t="str">
        <f t="array" ref="AG463">XLOOKUP(F463,'CLV2'!A:A,'CLV2'!E:E)</f>
        <v>2.VEGETABLES</v>
      </c>
      <c r="AH463" s="115" t="str">
        <f t="array" ref="AH463">XLOOKUP(F463,'CLV2'!A:A,'CLV2'!F:F)</f>
        <v>3.PROCESSED VEGGIES</v>
      </c>
      <c r="AI463" s="115" t="str">
        <f t="shared" si="8"/>
        <v>Pack</v>
      </c>
      <c r="AJ463" s="116">
        <f t="shared" si="9"/>
        <v>1</v>
      </c>
      <c r="AK463" s="117" t="str">
        <f t="array" ref="AK463">XLOOKUP(F463,'GIÁ'!A:A,'GIÁ'!D:D)</f>
        <v>10364.97</v>
      </c>
      <c r="AL463" s="118">
        <f t="shared" si="10"/>
        <v>62189.82</v>
      </c>
      <c r="AM463" s="118">
        <f t="shared" si="11"/>
        <v>0</v>
      </c>
      <c r="AN463" s="119">
        <f t="shared" si="12"/>
        <v>62189.82</v>
      </c>
      <c r="AO463" s="118">
        <f t="shared" si="13"/>
        <v>0</v>
      </c>
      <c r="AP463" s="121">
        <f t="shared" si="14"/>
        <v>0</v>
      </c>
      <c r="AQ463" s="122"/>
      <c r="AR463" s="119"/>
    </row>
    <row r="464" ht="22.5" customHeight="1">
      <c r="A464" s="89">
        <v>46231.0</v>
      </c>
      <c r="B464" s="90">
        <v>0.4861111111111111</v>
      </c>
      <c r="C464" s="91" t="s">
        <v>1612</v>
      </c>
      <c r="D464" s="129" t="str">
        <f t="array" ref="D464">XLOOKUP(C464,'DS ST'!A:A,'DS ST'!B:B)</f>
        <v>SCV</v>
      </c>
      <c r="E464" s="94" t="str">
        <f t="array" ref="E464">XLOOKUP($F464,'GIÁ'!$A:$A,'GIÁ'!$E:$E)</f>
        <v>MÁT</v>
      </c>
      <c r="F464" s="94">
        <v>8.936000750206E12</v>
      </c>
      <c r="G464" s="95" t="s">
        <v>2133</v>
      </c>
      <c r="H464" s="95" t="s">
        <v>1206</v>
      </c>
      <c r="I464" s="96">
        <v>2.0</v>
      </c>
      <c r="J464" s="96">
        <v>0.0</v>
      </c>
      <c r="K464" s="98">
        <f t="shared" si="4"/>
        <v>2</v>
      </c>
      <c r="L464" s="99" t="s">
        <v>4093</v>
      </c>
      <c r="M464" s="100" t="s">
        <v>4104</v>
      </c>
      <c r="N464" s="101" t="s">
        <v>4105</v>
      </c>
      <c r="O464" s="128"/>
      <c r="P464" s="100">
        <v>2.0</v>
      </c>
      <c r="Q464" s="103">
        <f t="shared" si="5"/>
        <v>0</v>
      </c>
      <c r="R464" s="104" t="s">
        <v>4106</v>
      </c>
      <c r="S464" s="105"/>
      <c r="T464" s="106"/>
      <c r="U464" s="107"/>
      <c r="V464" s="108" t="s">
        <v>756</v>
      </c>
      <c r="W464" s="109" t="s">
        <v>1908</v>
      </c>
      <c r="X464" s="110" t="str">
        <f t="shared" si="6"/>
        <v/>
      </c>
      <c r="Y464" s="110" t="str">
        <f t="shared" si="7"/>
        <v>Siêu thị</v>
      </c>
      <c r="Z464" s="139" t="str">
        <f t="shared" si="43"/>
        <v/>
      </c>
      <c r="AA464" s="109" t="s">
        <v>802</v>
      </c>
      <c r="AB464" s="140"/>
      <c r="AC464" s="108"/>
      <c r="AD464" s="113"/>
      <c r="AE464" s="127"/>
      <c r="AF464" s="113"/>
      <c r="AG464" s="114" t="str">
        <f t="array" ref="AG464">XLOOKUP(F464,'CLV2'!A:A,'CLV2'!E:E)</f>
        <v>2.CHILLED FOODS</v>
      </c>
      <c r="AH464" s="115" t="str">
        <f t="array" ref="AH464">XLOOKUP(F464,'CLV2'!A:A,'CLV2'!F:F)</f>
        <v>3.OTHER CHILLED PRODUCTS</v>
      </c>
      <c r="AI464" s="115" t="str">
        <f t="shared" si="8"/>
        <v>Pack</v>
      </c>
      <c r="AJ464" s="116">
        <f t="shared" si="9"/>
        <v>1</v>
      </c>
      <c r="AK464" s="117">
        <f t="array" ref="AK464">XLOOKUP(F464,'GIÁ'!A:A,'GIÁ'!D:D)</f>
        <v>5012</v>
      </c>
      <c r="AL464" s="118">
        <f t="shared" si="10"/>
        <v>10024</v>
      </c>
      <c r="AM464" s="118">
        <f t="shared" si="11"/>
        <v>0</v>
      </c>
      <c r="AN464" s="119">
        <f t="shared" si="12"/>
        <v>10024</v>
      </c>
      <c r="AO464" s="118">
        <f t="shared" si="13"/>
        <v>0</v>
      </c>
      <c r="AP464" s="121">
        <f t="shared" si="14"/>
        <v>0</v>
      </c>
      <c r="AQ464" s="122"/>
      <c r="AR464" s="119"/>
    </row>
    <row r="465" ht="22.5" customHeight="1">
      <c r="A465" s="89">
        <v>46231.0</v>
      </c>
      <c r="B465" s="90">
        <v>0.4861111111111111</v>
      </c>
      <c r="C465" s="91" t="s">
        <v>1612</v>
      </c>
      <c r="D465" s="129" t="str">
        <f t="array" ref="D465">XLOOKUP(C465,'DS ST'!A:A,'DS ST'!B:B)</f>
        <v>SCV</v>
      </c>
      <c r="E465" s="94" t="str">
        <f t="array" ref="E465">XLOOKUP($F465,'GIÁ'!$A:$A,'GIÁ'!$E:$E)</f>
        <v>MÁT</v>
      </c>
      <c r="F465" s="94">
        <v>8.938500844027E12</v>
      </c>
      <c r="G465" s="95" t="s">
        <v>2789</v>
      </c>
      <c r="H465" s="95" t="s">
        <v>57</v>
      </c>
      <c r="I465" s="96">
        <v>6.0</v>
      </c>
      <c r="J465" s="96">
        <v>0.0</v>
      </c>
      <c r="K465" s="98">
        <f t="shared" si="4"/>
        <v>6</v>
      </c>
      <c r="L465" s="99" t="s">
        <v>4093</v>
      </c>
      <c r="M465" s="100" t="s">
        <v>4104</v>
      </c>
      <c r="N465" s="101" t="s">
        <v>4105</v>
      </c>
      <c r="O465" s="128"/>
      <c r="P465" s="100">
        <v>6.0</v>
      </c>
      <c r="Q465" s="103">
        <f t="shared" si="5"/>
        <v>0</v>
      </c>
      <c r="R465" s="104" t="s">
        <v>4103</v>
      </c>
      <c r="S465" s="105"/>
      <c r="T465" s="106"/>
      <c r="U465" s="107"/>
      <c r="V465" s="108" t="s">
        <v>756</v>
      </c>
      <c r="W465" s="109" t="s">
        <v>1908</v>
      </c>
      <c r="X465" s="110" t="str">
        <f t="shared" si="6"/>
        <v/>
      </c>
      <c r="Y465" s="110" t="str">
        <f t="shared" si="7"/>
        <v>Siêu thị</v>
      </c>
      <c r="Z465" s="139" t="str">
        <f t="shared" si="43"/>
        <v/>
      </c>
      <c r="AA465" s="109" t="s">
        <v>802</v>
      </c>
      <c r="AB465" s="140"/>
      <c r="AC465" s="141"/>
      <c r="AD465" s="113"/>
      <c r="AE465" s="127"/>
      <c r="AF465" s="113"/>
      <c r="AG465" s="114" t="str">
        <f t="array" ref="AG465">XLOOKUP(F465,'CLV2'!A:A,'CLV2'!E:E)</f>
        <v>2.CHILLED FOODS</v>
      </c>
      <c r="AH465" s="115" t="str">
        <f t="array" ref="AH465">XLOOKUP(F465,'CLV2'!A:A,'CLV2'!F:F)</f>
        <v>3.OTHER CHILLED PRODUCTS</v>
      </c>
      <c r="AI465" s="115" t="str">
        <f t="shared" si="8"/>
        <v>Pack</v>
      </c>
      <c r="AJ465" s="116">
        <f t="shared" si="9"/>
        <v>1</v>
      </c>
      <c r="AK465" s="117" t="str">
        <f t="array" ref="AK465">XLOOKUP(F465,'GIÁ'!A:A,'GIÁ'!D:D)</f>
        <v>8157.61</v>
      </c>
      <c r="AL465" s="118">
        <f t="shared" si="10"/>
        <v>48945.66</v>
      </c>
      <c r="AM465" s="118">
        <f t="shared" si="11"/>
        <v>0</v>
      </c>
      <c r="AN465" s="119">
        <f t="shared" si="12"/>
        <v>48945.66</v>
      </c>
      <c r="AO465" s="118">
        <f t="shared" si="13"/>
        <v>0</v>
      </c>
      <c r="AP465" s="121">
        <f t="shared" si="14"/>
        <v>0</v>
      </c>
      <c r="AQ465" s="122"/>
      <c r="AR465" s="119"/>
    </row>
    <row r="466" ht="22.5" customHeight="1">
      <c r="A466" s="89">
        <v>46231.0</v>
      </c>
      <c r="B466" s="90">
        <v>0.4861111111111111</v>
      </c>
      <c r="C466" s="91" t="s">
        <v>1612</v>
      </c>
      <c r="D466" s="129" t="str">
        <f t="array" ref="D466">XLOOKUP(C466,'DS ST'!A:A,'DS ST'!B:B)</f>
        <v>SCV</v>
      </c>
      <c r="E466" s="94" t="str">
        <f t="array" ref="E466">XLOOKUP($F466,'GIÁ'!$A:$A,'GIÁ'!$E:$E)</f>
        <v>MÁT</v>
      </c>
      <c r="F466" s="94">
        <v>8.938505512402E12</v>
      </c>
      <c r="G466" s="95" t="s">
        <v>2882</v>
      </c>
      <c r="H466" s="95" t="s">
        <v>224</v>
      </c>
      <c r="I466" s="96">
        <v>1.0</v>
      </c>
      <c r="J466" s="96">
        <v>0.0</v>
      </c>
      <c r="K466" s="98">
        <f t="shared" si="4"/>
        <v>1</v>
      </c>
      <c r="L466" s="99" t="s">
        <v>4093</v>
      </c>
      <c r="M466" s="100" t="s">
        <v>4104</v>
      </c>
      <c r="N466" s="101" t="s">
        <v>4105</v>
      </c>
      <c r="O466" s="128"/>
      <c r="P466" s="100">
        <v>1.0</v>
      </c>
      <c r="Q466" s="103">
        <f t="shared" si="5"/>
        <v>0</v>
      </c>
      <c r="R466" s="104" t="s">
        <v>4106</v>
      </c>
      <c r="S466" s="105"/>
      <c r="T466" s="106"/>
      <c r="U466" s="107"/>
      <c r="V466" s="108" t="s">
        <v>756</v>
      </c>
      <c r="W466" s="109" t="s">
        <v>1908</v>
      </c>
      <c r="X466" s="110" t="str">
        <f t="shared" si="6"/>
        <v/>
      </c>
      <c r="Y466" s="110" t="str">
        <f t="shared" si="7"/>
        <v>Siêu thị</v>
      </c>
      <c r="Z466" s="139" t="str">
        <f t="shared" si="43"/>
        <v/>
      </c>
      <c r="AA466" s="109" t="s">
        <v>802</v>
      </c>
      <c r="AB466" s="140"/>
      <c r="AC466" s="141"/>
      <c r="AD466" s="113"/>
      <c r="AE466" s="127"/>
      <c r="AF466" s="113"/>
      <c r="AG466" s="114" t="str">
        <f t="array" ref="AG466">XLOOKUP(F466,'CLV2'!A:A,'CLV2'!E:E)</f>
        <v>2.VEGETABLES</v>
      </c>
      <c r="AH466" s="115" t="str">
        <f t="array" ref="AH466">XLOOKUP(F466,'CLV2'!A:A,'CLV2'!F:F)</f>
        <v>3.PROCESSED VEGGIES</v>
      </c>
      <c r="AI466" s="115" t="str">
        <f t="shared" si="8"/>
        <v>Pack</v>
      </c>
      <c r="AJ466" s="116">
        <f t="shared" si="9"/>
        <v>1</v>
      </c>
      <c r="AK466" s="117" t="str">
        <f t="array" ref="AK466">XLOOKUP(F466,'GIÁ'!A:A,'GIÁ'!D:D)</f>
        <v>20717.38</v>
      </c>
      <c r="AL466" s="118">
        <f t="shared" si="10"/>
        <v>20717.38</v>
      </c>
      <c r="AM466" s="118">
        <f t="shared" si="11"/>
        <v>0</v>
      </c>
      <c r="AN466" s="119">
        <f t="shared" si="12"/>
        <v>20717.38</v>
      </c>
      <c r="AO466" s="118">
        <f t="shared" si="13"/>
        <v>0</v>
      </c>
      <c r="AP466" s="121">
        <f t="shared" si="14"/>
        <v>0</v>
      </c>
      <c r="AQ466" s="122"/>
      <c r="AR466" s="119"/>
    </row>
    <row r="467" ht="22.5" customHeight="1">
      <c r="A467" s="89">
        <v>46231.0</v>
      </c>
      <c r="B467" s="90">
        <v>0.4861111111111111</v>
      </c>
      <c r="C467" s="91" t="s">
        <v>1612</v>
      </c>
      <c r="D467" s="129" t="str">
        <f t="array" ref="D467">XLOOKUP(C467,'DS ST'!A:A,'DS ST'!B:B)</f>
        <v>SCV</v>
      </c>
      <c r="E467" s="94" t="str">
        <f t="array" ref="E467">XLOOKUP($F467,'GIÁ'!$A:$A,'GIÁ'!$E:$E)</f>
        <v>MÁT</v>
      </c>
      <c r="F467" s="94">
        <v>8.888319823099E12</v>
      </c>
      <c r="G467" s="95" t="s">
        <v>1546</v>
      </c>
      <c r="H467" s="95" t="s">
        <v>57</v>
      </c>
      <c r="I467" s="96">
        <v>1.0</v>
      </c>
      <c r="J467" s="96">
        <v>0.0</v>
      </c>
      <c r="K467" s="98">
        <f t="shared" si="4"/>
        <v>1</v>
      </c>
      <c r="L467" s="99" t="s">
        <v>4093</v>
      </c>
      <c r="M467" s="100" t="s">
        <v>4104</v>
      </c>
      <c r="N467" s="101" t="s">
        <v>4105</v>
      </c>
      <c r="O467" s="128"/>
      <c r="P467" s="100">
        <v>1.0</v>
      </c>
      <c r="Q467" s="103">
        <f t="shared" si="5"/>
        <v>0</v>
      </c>
      <c r="R467" s="104" t="s">
        <v>4106</v>
      </c>
      <c r="S467" s="105"/>
      <c r="T467" s="106"/>
      <c r="U467" s="107"/>
      <c r="V467" s="108" t="s">
        <v>756</v>
      </c>
      <c r="W467" s="109" t="s">
        <v>1908</v>
      </c>
      <c r="X467" s="110" t="str">
        <f t="shared" si="6"/>
        <v/>
      </c>
      <c r="Y467" s="110" t="str">
        <f t="shared" si="7"/>
        <v>Siêu thị</v>
      </c>
      <c r="Z467" s="139" t="str">
        <f t="shared" si="43"/>
        <v/>
      </c>
      <c r="AA467" s="109" t="s">
        <v>802</v>
      </c>
      <c r="AB467" s="140"/>
      <c r="AC467" s="141"/>
      <c r="AD467" s="113"/>
      <c r="AE467" s="127"/>
      <c r="AF467" s="113"/>
      <c r="AG467" s="114" t="str">
        <f t="array" ref="AG467">XLOOKUP(F467,'CLV2'!A:A,'CLV2'!E:E)</f>
        <v>2.VEGETABLES</v>
      </c>
      <c r="AH467" s="115" t="str">
        <f t="array" ref="AH467">XLOOKUP(F467,'CLV2'!A:A,'CLV2'!F:F)</f>
        <v>3.MUSHROOM</v>
      </c>
      <c r="AI467" s="115" t="str">
        <f t="shared" si="8"/>
        <v>Pack</v>
      </c>
      <c r="AJ467" s="116">
        <f t="shared" si="9"/>
        <v>1</v>
      </c>
      <c r="AK467" s="117" t="str">
        <f t="array" ref="AK467">XLOOKUP(F467,'GIÁ'!A:A,'GIÁ'!D:D)</f>
        <v>41000.00</v>
      </c>
      <c r="AL467" s="118">
        <f t="shared" si="10"/>
        <v>41000</v>
      </c>
      <c r="AM467" s="118">
        <f t="shared" si="11"/>
        <v>0</v>
      </c>
      <c r="AN467" s="119">
        <f t="shared" si="12"/>
        <v>41000</v>
      </c>
      <c r="AO467" s="118">
        <f t="shared" si="13"/>
        <v>0</v>
      </c>
      <c r="AP467" s="121">
        <f t="shared" si="14"/>
        <v>0</v>
      </c>
      <c r="AQ467" s="122"/>
      <c r="AR467" s="119"/>
    </row>
    <row r="468" ht="22.5" customHeight="1">
      <c r="A468" s="89">
        <v>46231.0</v>
      </c>
      <c r="B468" s="90">
        <v>0.4861111111111111</v>
      </c>
      <c r="C468" s="91" t="s">
        <v>1612</v>
      </c>
      <c r="D468" s="129" t="str">
        <f t="array" ref="D468">XLOOKUP(C468,'DS ST'!A:A,'DS ST'!B:B)</f>
        <v>SCV</v>
      </c>
      <c r="E468" s="94" t="str">
        <f t="array" ref="E468">XLOOKUP($F468,'GIÁ'!$A:$A,'GIÁ'!$E:$E)</f>
        <v>MÁT</v>
      </c>
      <c r="F468" s="94">
        <v>8.938509645021E12</v>
      </c>
      <c r="G468" s="95" t="s">
        <v>2938</v>
      </c>
      <c r="H468" s="95" t="s">
        <v>224</v>
      </c>
      <c r="I468" s="96">
        <v>1.0</v>
      </c>
      <c r="J468" s="96">
        <v>0.0</v>
      </c>
      <c r="K468" s="98">
        <f t="shared" si="4"/>
        <v>1</v>
      </c>
      <c r="L468" s="99" t="s">
        <v>4093</v>
      </c>
      <c r="M468" s="100" t="s">
        <v>4104</v>
      </c>
      <c r="N468" s="101" t="s">
        <v>4105</v>
      </c>
      <c r="O468" s="128"/>
      <c r="P468" s="100">
        <v>1.0</v>
      </c>
      <c r="Q468" s="103">
        <f t="shared" si="5"/>
        <v>0</v>
      </c>
      <c r="R468" s="104" t="s">
        <v>4106</v>
      </c>
      <c r="S468" s="105"/>
      <c r="T468" s="106"/>
      <c r="U468" s="107"/>
      <c r="V468" s="108" t="s">
        <v>756</v>
      </c>
      <c r="W468" s="109" t="s">
        <v>1908</v>
      </c>
      <c r="X468" s="110" t="str">
        <f t="shared" si="6"/>
        <v/>
      </c>
      <c r="Y468" s="110" t="str">
        <f t="shared" si="7"/>
        <v>Siêu thị</v>
      </c>
      <c r="Z468" s="139" t="str">
        <f t="shared" si="43"/>
        <v/>
      </c>
      <c r="AA468" s="109" t="s">
        <v>802</v>
      </c>
      <c r="AB468" s="140"/>
      <c r="AC468" s="108"/>
      <c r="AD468" s="113"/>
      <c r="AE468" s="127"/>
      <c r="AF468" s="113"/>
      <c r="AG468" s="114" t="str">
        <f t="array" ref="AG468">XLOOKUP(F468,'CLV2'!A:A,'CLV2'!E:E)</f>
        <v>2.VEGETABLES</v>
      </c>
      <c r="AH468" s="115" t="str">
        <f t="array" ref="AH468">XLOOKUP(F468,'CLV2'!A:A,'CLV2'!F:F)</f>
        <v>3.MUSHROOM</v>
      </c>
      <c r="AI468" s="115" t="str">
        <f t="shared" si="8"/>
        <v>Pack</v>
      </c>
      <c r="AJ468" s="116">
        <f t="shared" si="9"/>
        <v>1</v>
      </c>
      <c r="AK468" s="117" t="str">
        <f t="array" ref="AK468">XLOOKUP(F468,'GIÁ'!A:A,'GIÁ'!D:D)</f>
        <v>20376.98</v>
      </c>
      <c r="AL468" s="118">
        <f t="shared" si="10"/>
        <v>20376.98</v>
      </c>
      <c r="AM468" s="118">
        <f t="shared" si="11"/>
        <v>0</v>
      </c>
      <c r="AN468" s="119">
        <f t="shared" si="12"/>
        <v>20376.98</v>
      </c>
      <c r="AO468" s="118">
        <f t="shared" si="13"/>
        <v>0</v>
      </c>
      <c r="AP468" s="121">
        <f t="shared" si="14"/>
        <v>0</v>
      </c>
      <c r="AQ468" s="122"/>
      <c r="AR468" s="119"/>
    </row>
    <row r="469" ht="22.5" customHeight="1">
      <c r="A469" s="89">
        <v>46231.0</v>
      </c>
      <c r="B469" s="90">
        <v>0.4861111111111111</v>
      </c>
      <c r="C469" s="91" t="s">
        <v>1612</v>
      </c>
      <c r="D469" s="129" t="str">
        <f t="array" ref="D469">XLOOKUP(C469,'DS ST'!A:A,'DS ST'!B:B)</f>
        <v>SCV</v>
      </c>
      <c r="E469" s="94" t="str">
        <f t="array" ref="E469">XLOOKUP($F469,'GIÁ'!$A:$A,'GIÁ'!$E:$E)</f>
        <v>MÁT</v>
      </c>
      <c r="F469" s="94">
        <v>8.938511301731E12</v>
      </c>
      <c r="G469" s="95" t="s">
        <v>2957</v>
      </c>
      <c r="H469" s="95" t="s">
        <v>1831</v>
      </c>
      <c r="I469" s="96">
        <v>2.0</v>
      </c>
      <c r="J469" s="96">
        <v>0.0</v>
      </c>
      <c r="K469" s="98">
        <f t="shared" si="4"/>
        <v>2</v>
      </c>
      <c r="L469" s="99" t="s">
        <v>4093</v>
      </c>
      <c r="M469" s="100" t="s">
        <v>4104</v>
      </c>
      <c r="N469" s="101" t="s">
        <v>4105</v>
      </c>
      <c r="O469" s="128"/>
      <c r="P469" s="100">
        <v>2.0</v>
      </c>
      <c r="Q469" s="103">
        <f t="shared" si="5"/>
        <v>0</v>
      </c>
      <c r="R469" s="104" t="s">
        <v>4102</v>
      </c>
      <c r="S469" s="105"/>
      <c r="T469" s="106"/>
      <c r="U469" s="107"/>
      <c r="V469" s="108" t="s">
        <v>756</v>
      </c>
      <c r="W469" s="109" t="s">
        <v>1908</v>
      </c>
      <c r="X469" s="110" t="str">
        <f t="shared" si="6"/>
        <v/>
      </c>
      <c r="Y469" s="110" t="str">
        <f t="shared" si="7"/>
        <v>Siêu thị</v>
      </c>
      <c r="Z469" s="139" t="str">
        <f t="shared" si="43"/>
        <v/>
      </c>
      <c r="AA469" s="109" t="s">
        <v>802</v>
      </c>
      <c r="AB469" s="140"/>
      <c r="AC469" s="141"/>
      <c r="AD469" s="113"/>
      <c r="AE469" s="127"/>
      <c r="AF469" s="113"/>
      <c r="AG469" s="114" t="str">
        <f t="array" ref="AG469">XLOOKUP(F469,'CLV2'!A:A,'CLV2'!E:E)</f>
        <v>2.DELICA</v>
      </c>
      <c r="AH469" s="115" t="str">
        <f t="array" ref="AH469">XLOOKUP(F469,'CLV2'!A:A,'CLV2'!F:F)</f>
        <v>3.DESSERTS</v>
      </c>
      <c r="AI469" s="115" t="str">
        <f t="shared" si="8"/>
        <v>Pack</v>
      </c>
      <c r="AJ469" s="116">
        <f t="shared" si="9"/>
        <v>1</v>
      </c>
      <c r="AK469" s="117" t="str">
        <f t="array" ref="AK469">XLOOKUP(F469,'GIÁ'!A:A,'GIÁ'!D:D)</f>
        <v>12537.09</v>
      </c>
      <c r="AL469" s="118">
        <f t="shared" si="10"/>
        <v>25074.18</v>
      </c>
      <c r="AM469" s="118">
        <f t="shared" si="11"/>
        <v>0</v>
      </c>
      <c r="AN469" s="119">
        <f t="shared" si="12"/>
        <v>25074.18</v>
      </c>
      <c r="AO469" s="118">
        <f t="shared" si="13"/>
        <v>0</v>
      </c>
      <c r="AP469" s="121">
        <f t="shared" si="14"/>
        <v>0</v>
      </c>
      <c r="AQ469" s="122"/>
      <c r="AR469" s="119"/>
    </row>
    <row r="470" ht="22.5" customHeight="1">
      <c r="A470" s="89">
        <v>46231.0</v>
      </c>
      <c r="B470" s="90">
        <v>0.4861111111111111</v>
      </c>
      <c r="C470" s="91" t="s">
        <v>1612</v>
      </c>
      <c r="D470" s="129" t="str">
        <f t="array" ref="D470">XLOOKUP(C470,'DS ST'!A:A,'DS ST'!B:B)</f>
        <v>SCV</v>
      </c>
      <c r="E470" s="94" t="str">
        <f t="array" ref="E470">XLOOKUP($F470,'GIÁ'!$A:$A,'GIÁ'!$E:$E)</f>
        <v>MÁT</v>
      </c>
      <c r="F470" s="94">
        <v>8.938511301212E12</v>
      </c>
      <c r="G470" s="95" t="s">
        <v>2945</v>
      </c>
      <c r="H470" s="95" t="s">
        <v>1831</v>
      </c>
      <c r="I470" s="96">
        <v>1.0</v>
      </c>
      <c r="J470" s="96">
        <v>0.0</v>
      </c>
      <c r="K470" s="98">
        <f t="shared" si="4"/>
        <v>1</v>
      </c>
      <c r="L470" s="99" t="s">
        <v>4093</v>
      </c>
      <c r="M470" s="100" t="s">
        <v>4104</v>
      </c>
      <c r="N470" s="101" t="s">
        <v>4105</v>
      </c>
      <c r="O470" s="128"/>
      <c r="P470" s="100">
        <v>1.0</v>
      </c>
      <c r="Q470" s="103">
        <f t="shared" si="5"/>
        <v>0</v>
      </c>
      <c r="R470" s="104" t="s">
        <v>4102</v>
      </c>
      <c r="S470" s="105"/>
      <c r="T470" s="106"/>
      <c r="U470" s="107"/>
      <c r="V470" s="108" t="s">
        <v>756</v>
      </c>
      <c r="W470" s="109" t="s">
        <v>1908</v>
      </c>
      <c r="X470" s="110" t="str">
        <f t="shared" si="6"/>
        <v/>
      </c>
      <c r="Y470" s="110" t="str">
        <f t="shared" si="7"/>
        <v>Siêu thị</v>
      </c>
      <c r="Z470" s="139" t="str">
        <f t="shared" si="43"/>
        <v/>
      </c>
      <c r="AA470" s="109" t="s">
        <v>802</v>
      </c>
      <c r="AB470" s="140"/>
      <c r="AC470" s="141"/>
      <c r="AD470" s="113"/>
      <c r="AE470" s="127"/>
      <c r="AF470" s="113"/>
      <c r="AG470" s="114" t="str">
        <f t="array" ref="AG470">XLOOKUP(F470,'CLV2'!A:A,'CLV2'!E:E)</f>
        <v>2.DELICA</v>
      </c>
      <c r="AH470" s="115" t="str">
        <f t="array" ref="AH470">XLOOKUP(F470,'CLV2'!A:A,'CLV2'!F:F)</f>
        <v>3.DESSERTS</v>
      </c>
      <c r="AI470" s="115" t="str">
        <f t="shared" si="8"/>
        <v>Pack</v>
      </c>
      <c r="AJ470" s="116">
        <f t="shared" si="9"/>
        <v>1</v>
      </c>
      <c r="AK470" s="117" t="str">
        <f t="array" ref="AK470">XLOOKUP(F470,'GIÁ'!A:A,'GIÁ'!D:D)</f>
        <v>12622.50</v>
      </c>
      <c r="AL470" s="118">
        <f t="shared" si="10"/>
        <v>12622.5</v>
      </c>
      <c r="AM470" s="118">
        <f t="shared" si="11"/>
        <v>0</v>
      </c>
      <c r="AN470" s="119">
        <f t="shared" si="12"/>
        <v>12622.5</v>
      </c>
      <c r="AO470" s="118">
        <f t="shared" si="13"/>
        <v>0</v>
      </c>
      <c r="AP470" s="121">
        <f t="shared" si="14"/>
        <v>0</v>
      </c>
      <c r="AQ470" s="122"/>
      <c r="AR470" s="119"/>
    </row>
    <row r="471" ht="22.5" customHeight="1">
      <c r="A471" s="89">
        <v>46231.0</v>
      </c>
      <c r="B471" s="90">
        <v>0.4861111111111111</v>
      </c>
      <c r="C471" s="91" t="s">
        <v>1612</v>
      </c>
      <c r="D471" s="129" t="str">
        <f t="array" ref="D471">XLOOKUP(C471,'DS ST'!A:A,'DS ST'!B:B)</f>
        <v>SCV</v>
      </c>
      <c r="E471" s="94" t="str">
        <f t="array" ref="E471">XLOOKUP($F471,'GIÁ'!$A:$A,'GIÁ'!$E:$E)</f>
        <v>MÁT</v>
      </c>
      <c r="F471" s="94">
        <v>8.938511301618E12</v>
      </c>
      <c r="G471" s="95" t="s">
        <v>2955</v>
      </c>
      <c r="H471" s="95" t="s">
        <v>1145</v>
      </c>
      <c r="I471" s="96">
        <v>2.0</v>
      </c>
      <c r="J471" s="96">
        <v>0.0</v>
      </c>
      <c r="K471" s="98">
        <f t="shared" si="4"/>
        <v>2</v>
      </c>
      <c r="L471" s="99" t="s">
        <v>4093</v>
      </c>
      <c r="M471" s="100" t="s">
        <v>4104</v>
      </c>
      <c r="N471" s="101" t="s">
        <v>4105</v>
      </c>
      <c r="O471" s="128"/>
      <c r="P471" s="100">
        <v>2.0</v>
      </c>
      <c r="Q471" s="103">
        <f t="shared" si="5"/>
        <v>0</v>
      </c>
      <c r="R471" s="104" t="s">
        <v>4102</v>
      </c>
      <c r="S471" s="105"/>
      <c r="T471" s="106"/>
      <c r="U471" s="107"/>
      <c r="V471" s="108" t="s">
        <v>756</v>
      </c>
      <c r="W471" s="109" t="s">
        <v>1908</v>
      </c>
      <c r="X471" s="110" t="str">
        <f t="shared" si="6"/>
        <v/>
      </c>
      <c r="Y471" s="110" t="str">
        <f t="shared" si="7"/>
        <v>Siêu thị</v>
      </c>
      <c r="Z471" s="139" t="str">
        <f t="shared" si="43"/>
        <v/>
      </c>
      <c r="AA471" s="109" t="s">
        <v>802</v>
      </c>
      <c r="AB471" s="140"/>
      <c r="AC471" s="141"/>
      <c r="AD471" s="113"/>
      <c r="AE471" s="127"/>
      <c r="AF471" s="113"/>
      <c r="AG471" s="114" t="str">
        <f t="array" ref="AG471">XLOOKUP(F471,'CLV2'!A:A,'CLV2'!E:E)</f>
        <v>2.DELICA</v>
      </c>
      <c r="AH471" s="115" t="str">
        <f t="array" ref="AH471">XLOOKUP(F471,'CLV2'!A:A,'CLV2'!F:F)</f>
        <v>3.DRINKS</v>
      </c>
      <c r="AI471" s="115" t="str">
        <f t="shared" si="8"/>
        <v>Pack</v>
      </c>
      <c r="AJ471" s="116">
        <f t="shared" si="9"/>
        <v>1</v>
      </c>
      <c r="AK471" s="117" t="str">
        <f t="array" ref="AK471">XLOOKUP(F471,'GIÁ'!A:A,'GIÁ'!D:D)</f>
        <v>11687.57</v>
      </c>
      <c r="AL471" s="118">
        <f t="shared" si="10"/>
        <v>23375.14</v>
      </c>
      <c r="AM471" s="118">
        <f t="shared" si="11"/>
        <v>0</v>
      </c>
      <c r="AN471" s="119">
        <f t="shared" si="12"/>
        <v>23375.14</v>
      </c>
      <c r="AO471" s="118">
        <f t="shared" si="13"/>
        <v>0</v>
      </c>
      <c r="AP471" s="121">
        <f t="shared" si="14"/>
        <v>0</v>
      </c>
      <c r="AQ471" s="122"/>
      <c r="AR471" s="119"/>
    </row>
    <row r="472" ht="22.5" customHeight="1">
      <c r="A472" s="89">
        <v>46231.0</v>
      </c>
      <c r="B472" s="90">
        <v>0.4861111111111111</v>
      </c>
      <c r="C472" s="91" t="s">
        <v>1612</v>
      </c>
      <c r="D472" s="129" t="str">
        <f t="array" ref="D472">XLOOKUP(C472,'DS ST'!A:A,'DS ST'!B:B)</f>
        <v>SCV</v>
      </c>
      <c r="E472" s="94" t="str">
        <f t="array" ref="E472">XLOOKUP($F472,'GIÁ'!$A:$A,'GIÁ'!$E:$E)</f>
        <v>MÁT</v>
      </c>
      <c r="F472" s="94">
        <v>11570.0</v>
      </c>
      <c r="G472" s="95" t="s">
        <v>901</v>
      </c>
      <c r="H472" s="95" t="s">
        <v>75</v>
      </c>
      <c r="I472" s="96">
        <v>5.0</v>
      </c>
      <c r="J472" s="96">
        <v>0.0</v>
      </c>
      <c r="K472" s="98">
        <f t="shared" si="4"/>
        <v>5</v>
      </c>
      <c r="L472" s="99" t="s">
        <v>4093</v>
      </c>
      <c r="M472" s="100" t="s">
        <v>4107</v>
      </c>
      <c r="N472" s="101" t="s">
        <v>4108</v>
      </c>
      <c r="O472" s="102"/>
      <c r="P472" s="100">
        <v>5.0</v>
      </c>
      <c r="Q472" s="103">
        <f t="shared" si="5"/>
        <v>0</v>
      </c>
      <c r="R472" s="104" t="s">
        <v>4109</v>
      </c>
      <c r="S472" s="105"/>
      <c r="T472" s="106"/>
      <c r="U472" s="107"/>
      <c r="V472" s="108" t="s">
        <v>756</v>
      </c>
      <c r="W472" s="109" t="s">
        <v>1908</v>
      </c>
      <c r="X472" s="110" t="str">
        <f t="shared" si="6"/>
        <v/>
      </c>
      <c r="Y472" s="110" t="str">
        <f t="shared" si="7"/>
        <v>Siêu thị</v>
      </c>
      <c r="Z472" s="139" t="str">
        <f t="shared" si="43"/>
        <v/>
      </c>
      <c r="AA472" s="109" t="s">
        <v>802</v>
      </c>
      <c r="AB472" s="140"/>
      <c r="AC472" s="141"/>
      <c r="AD472" s="113"/>
      <c r="AE472" s="127"/>
      <c r="AF472" s="113"/>
      <c r="AG472" s="114" t="str">
        <f t="array" ref="AG472">XLOOKUP(F472,'CLV2'!A:A,'CLV2'!E:E)</f>
        <v>2.FRUITS</v>
      </c>
      <c r="AH472" s="115" t="str">
        <f t="array" ref="AH472">XLOOKUP(F472,'CLV2'!A:A,'CLV2'!F:F)</f>
        <v>3.IMPORT FRUITS</v>
      </c>
      <c r="AI472" s="115" t="str">
        <f t="shared" si="8"/>
        <v>Pack</v>
      </c>
      <c r="AJ472" s="116">
        <f t="shared" si="9"/>
        <v>1</v>
      </c>
      <c r="AK472" s="117" t="str">
        <f t="array" ref="AK472">XLOOKUP(F472,'GIÁ'!A:A,'GIÁ'!D:D)</f>
        <v>67482.80</v>
      </c>
      <c r="AL472" s="118">
        <f t="shared" si="10"/>
        <v>337414</v>
      </c>
      <c r="AM472" s="118">
        <f t="shared" si="11"/>
        <v>0</v>
      </c>
      <c r="AN472" s="119">
        <f t="shared" si="12"/>
        <v>337414</v>
      </c>
      <c r="AO472" s="118">
        <f t="shared" si="13"/>
        <v>0</v>
      </c>
      <c r="AP472" s="121">
        <f t="shared" si="14"/>
        <v>0</v>
      </c>
      <c r="AQ472" s="122"/>
      <c r="AR472" s="119"/>
    </row>
    <row r="473" ht="22.5" customHeight="1">
      <c r="A473" s="89">
        <v>46231.0</v>
      </c>
      <c r="B473" s="90">
        <v>0.44305555555555554</v>
      </c>
      <c r="C473" s="91" t="s">
        <v>1267</v>
      </c>
      <c r="D473" s="129" t="str">
        <f t="array" ref="D473">XLOOKUP(C473,'DS ST'!A:A,'DS ST'!B:B)</f>
        <v>HLR</v>
      </c>
      <c r="E473" s="94" t="str">
        <f t="array" ref="E473">XLOOKUP($F473,'GIÁ'!$A:$A,'GIÁ'!$E:$E)</f>
        <v>MÁT</v>
      </c>
      <c r="F473" s="94">
        <v>8.938503131742E12</v>
      </c>
      <c r="G473" s="95" t="s">
        <v>2855</v>
      </c>
      <c r="H473" s="95" t="s">
        <v>57</v>
      </c>
      <c r="I473" s="96">
        <v>4.0</v>
      </c>
      <c r="J473" s="96">
        <v>2.0</v>
      </c>
      <c r="K473" s="98">
        <f t="shared" si="4"/>
        <v>2</v>
      </c>
      <c r="L473" s="99" t="s">
        <v>4110</v>
      </c>
      <c r="M473" s="100" t="s">
        <v>4111</v>
      </c>
      <c r="N473" s="101" t="s">
        <v>4112</v>
      </c>
      <c r="O473" s="128"/>
      <c r="P473" s="100"/>
      <c r="Q473" s="103">
        <f t="shared" si="5"/>
        <v>2</v>
      </c>
      <c r="R473" s="104"/>
      <c r="S473" s="105"/>
      <c r="T473" s="106" t="s">
        <v>4113</v>
      </c>
      <c r="U473" s="107" t="s">
        <v>3681</v>
      </c>
      <c r="V473" s="108" t="s">
        <v>756</v>
      </c>
      <c r="W473" s="109" t="s">
        <v>1312</v>
      </c>
      <c r="X473" s="110" t="str">
        <f t="shared" si="6"/>
        <v/>
      </c>
      <c r="Y473" s="110" t="str">
        <f t="shared" si="7"/>
        <v/>
      </c>
      <c r="Z473" s="139" t="str">
        <f t="shared" si="43"/>
        <v>Kho đông mát</v>
      </c>
      <c r="AA473" s="109" t="s">
        <v>802</v>
      </c>
      <c r="AB473" s="140"/>
      <c r="AC473" s="108" t="s">
        <v>1329</v>
      </c>
      <c r="AD473" s="113"/>
      <c r="AE473" s="127"/>
      <c r="AF473" s="113"/>
      <c r="AG473" s="114" t="str">
        <f t="array" ref="AG473">XLOOKUP(F473,'CLV2'!A:A,'CLV2'!E:E)</f>
        <v>2.DAIRY</v>
      </c>
      <c r="AH473" s="115" t="str">
        <f t="array" ref="AH473">XLOOKUP(F473,'CLV2'!A:A,'CLV2'!F:F)</f>
        <v>3.FRESH MILK</v>
      </c>
      <c r="AI473" s="115" t="str">
        <f t="shared" si="8"/>
        <v>Pack</v>
      </c>
      <c r="AJ473" s="116">
        <f t="shared" si="9"/>
        <v>0.5</v>
      </c>
      <c r="AK473" s="117" t="str">
        <f t="array" ref="AK473">XLOOKUP(F473,'GIÁ'!A:A,'GIÁ'!D:D)</f>
        <v>18900.00</v>
      </c>
      <c r="AL473" s="118">
        <f t="shared" si="10"/>
        <v>37800</v>
      </c>
      <c r="AM473" s="118">
        <f t="shared" si="11"/>
        <v>0</v>
      </c>
      <c r="AN473" s="119">
        <f t="shared" si="12"/>
        <v>0</v>
      </c>
      <c r="AO473" s="118">
        <f t="shared" si="13"/>
        <v>37800</v>
      </c>
      <c r="AP473" s="121">
        <f t="shared" si="14"/>
        <v>0</v>
      </c>
      <c r="AQ473" s="122"/>
      <c r="AR473" s="119"/>
    </row>
    <row r="474" ht="22.5" customHeight="1">
      <c r="A474" s="89">
        <v>46231.0</v>
      </c>
      <c r="B474" s="90">
        <v>0.42430555555555555</v>
      </c>
      <c r="C474" s="91" t="s">
        <v>1553</v>
      </c>
      <c r="D474" s="129" t="str">
        <f t="array" ref="D474">XLOOKUP(C474,'DS ST'!A:A,'DS ST'!B:B)</f>
        <v>PTN</v>
      </c>
      <c r="E474" s="94" t="str">
        <f t="array" ref="E474">XLOOKUP($F474,'GIÁ'!$A:$A,'GIÁ'!$E:$E)</f>
        <v>MÁT</v>
      </c>
      <c r="F474" s="94">
        <v>8.938505512211E12</v>
      </c>
      <c r="G474" s="95" t="s">
        <v>2880</v>
      </c>
      <c r="H474" s="95" t="s">
        <v>224</v>
      </c>
      <c r="I474" s="96">
        <v>3.0</v>
      </c>
      <c r="J474" s="96">
        <v>0.0</v>
      </c>
      <c r="K474" s="98">
        <f t="shared" si="4"/>
        <v>3</v>
      </c>
      <c r="L474" s="99" t="s">
        <v>4114</v>
      </c>
      <c r="M474" s="100" t="s">
        <v>4115</v>
      </c>
      <c r="N474" s="101" t="s">
        <v>4116</v>
      </c>
      <c r="O474" s="128"/>
      <c r="P474" s="100"/>
      <c r="Q474" s="103">
        <f t="shared" si="5"/>
        <v>3</v>
      </c>
      <c r="R474" s="104"/>
      <c r="S474" s="105"/>
      <c r="T474" s="106"/>
      <c r="U474" s="107" t="s">
        <v>4117</v>
      </c>
      <c r="V474" s="108" t="s">
        <v>756</v>
      </c>
      <c r="W474" s="109" t="s">
        <v>2842</v>
      </c>
      <c r="X474" s="110" t="str">
        <f t="shared" si="6"/>
        <v/>
      </c>
      <c r="Y474" s="110" t="str">
        <f t="shared" si="7"/>
        <v/>
      </c>
      <c r="Z474" s="139" t="str">
        <f t="shared" si="43"/>
        <v>Kho đông mát</v>
      </c>
      <c r="AA474" s="109" t="s">
        <v>802</v>
      </c>
      <c r="AB474" s="140"/>
      <c r="AC474" s="141"/>
      <c r="AD474" s="113"/>
      <c r="AE474" s="127"/>
      <c r="AF474" s="113"/>
      <c r="AG474" s="114" t="str">
        <f t="array" ref="AG474">XLOOKUP(F474,'CLV2'!A:A,'CLV2'!E:E)</f>
        <v>2.VEGETABLES</v>
      </c>
      <c r="AH474" s="115" t="str">
        <f t="array" ref="AH474">XLOOKUP(F474,'CLV2'!A:A,'CLV2'!F:F)</f>
        <v>3.PROCESSED VEGGIES</v>
      </c>
      <c r="AI474" s="115" t="str">
        <f t="shared" si="8"/>
        <v>Pack</v>
      </c>
      <c r="AJ474" s="116">
        <f t="shared" si="9"/>
        <v>1</v>
      </c>
      <c r="AK474" s="117" t="str">
        <f t="array" ref="AK474">XLOOKUP(F474,'GIÁ'!A:A,'GIÁ'!D:D)</f>
        <v>22493.70</v>
      </c>
      <c r="AL474" s="118">
        <f t="shared" si="10"/>
        <v>67481.1</v>
      </c>
      <c r="AM474" s="118">
        <f t="shared" si="11"/>
        <v>0</v>
      </c>
      <c r="AN474" s="119">
        <f t="shared" si="12"/>
        <v>0</v>
      </c>
      <c r="AO474" s="118">
        <f t="shared" si="13"/>
        <v>67481.1</v>
      </c>
      <c r="AP474" s="121">
        <f t="shared" si="14"/>
        <v>0</v>
      </c>
      <c r="AQ474" s="122"/>
      <c r="AR474" s="119"/>
    </row>
    <row r="475" ht="22.5" customHeight="1">
      <c r="A475" s="89">
        <v>46231.0</v>
      </c>
      <c r="B475" s="90">
        <v>0.42430555555555555</v>
      </c>
      <c r="C475" s="91" t="s">
        <v>1553</v>
      </c>
      <c r="D475" s="129" t="str">
        <f t="array" ref="D475">XLOOKUP(C475,'DS ST'!A:A,'DS ST'!B:B)</f>
        <v>PTN</v>
      </c>
      <c r="E475" s="94" t="str">
        <f t="array" ref="E475">XLOOKUP($F475,'GIÁ'!$A:$A,'GIÁ'!$E:$E)</f>
        <v>MÁT</v>
      </c>
      <c r="F475" s="94">
        <v>8.936176751014E12</v>
      </c>
      <c r="G475" s="95" t="s">
        <v>1089</v>
      </c>
      <c r="H475" s="95" t="s">
        <v>667</v>
      </c>
      <c r="I475" s="96">
        <v>2.0</v>
      </c>
      <c r="J475" s="96">
        <v>0.0</v>
      </c>
      <c r="K475" s="98">
        <f t="shared" si="4"/>
        <v>2</v>
      </c>
      <c r="L475" s="99" t="s">
        <v>4114</v>
      </c>
      <c r="M475" s="100" t="s">
        <v>4115</v>
      </c>
      <c r="N475" s="101" t="s">
        <v>4116</v>
      </c>
      <c r="O475" s="128"/>
      <c r="P475" s="100">
        <v>2.0</v>
      </c>
      <c r="Q475" s="103">
        <f t="shared" si="5"/>
        <v>0</v>
      </c>
      <c r="R475" s="104" t="s">
        <v>4118</v>
      </c>
      <c r="S475" s="105"/>
      <c r="T475" s="106"/>
      <c r="U475" s="107"/>
      <c r="V475" s="108" t="s">
        <v>756</v>
      </c>
      <c r="W475" s="109" t="s">
        <v>1908</v>
      </c>
      <c r="X475" s="110" t="str">
        <f t="shared" si="6"/>
        <v/>
      </c>
      <c r="Y475" s="110" t="str">
        <f t="shared" si="7"/>
        <v>Siêu thị</v>
      </c>
      <c r="Z475" s="139" t="str">
        <f t="shared" si="43"/>
        <v/>
      </c>
      <c r="AA475" s="109" t="s">
        <v>802</v>
      </c>
      <c r="AB475" s="140"/>
      <c r="AC475" s="141"/>
      <c r="AD475" s="113"/>
      <c r="AE475" s="127"/>
      <c r="AF475" s="113"/>
      <c r="AG475" s="114" t="str">
        <f t="array" ref="AG475">XLOOKUP(F475,'CLV2'!A:A,'CLV2'!E:E)</f>
        <v>2.DELICA</v>
      </c>
      <c r="AH475" s="115" t="str">
        <f t="array" ref="AH475">XLOOKUP(F475,'CLV2'!A:A,'CLV2'!F:F)</f>
        <v>3.DESSERTS</v>
      </c>
      <c r="AI475" s="115" t="str">
        <f t="shared" si="8"/>
        <v>Pack</v>
      </c>
      <c r="AJ475" s="116">
        <f t="shared" si="9"/>
        <v>1</v>
      </c>
      <c r="AK475" s="117" t="str">
        <f t="array" ref="AK475">XLOOKUP(F475,'GIÁ'!A:A,'GIÁ'!D:D)</f>
        <v>6650.00</v>
      </c>
      <c r="AL475" s="118">
        <f t="shared" si="10"/>
        <v>13300</v>
      </c>
      <c r="AM475" s="118">
        <f t="shared" si="11"/>
        <v>0</v>
      </c>
      <c r="AN475" s="119">
        <f t="shared" si="12"/>
        <v>13300</v>
      </c>
      <c r="AO475" s="118">
        <f t="shared" si="13"/>
        <v>0</v>
      </c>
      <c r="AP475" s="121">
        <f t="shared" si="14"/>
        <v>0</v>
      </c>
      <c r="AQ475" s="122"/>
      <c r="AR475" s="119"/>
    </row>
    <row r="476" ht="22.5" customHeight="1">
      <c r="A476" s="89">
        <v>46231.0</v>
      </c>
      <c r="B476" s="90">
        <v>0.42430555555555555</v>
      </c>
      <c r="C476" s="91" t="s">
        <v>1553</v>
      </c>
      <c r="D476" s="129" t="str">
        <f t="array" ref="D476">XLOOKUP(C476,'DS ST'!A:A,'DS ST'!B:B)</f>
        <v>PTN</v>
      </c>
      <c r="E476" s="94" t="str">
        <f t="array" ref="E476">XLOOKUP($F476,'GIÁ'!$A:$A,'GIÁ'!$E:$E)</f>
        <v>MÁT</v>
      </c>
      <c r="F476" s="94">
        <v>8.936146442614E12</v>
      </c>
      <c r="G476" s="95" t="s">
        <v>2502</v>
      </c>
      <c r="H476" s="95" t="s">
        <v>787</v>
      </c>
      <c r="I476" s="96">
        <v>3.0</v>
      </c>
      <c r="J476" s="96">
        <v>0.0</v>
      </c>
      <c r="K476" s="98">
        <f t="shared" si="4"/>
        <v>3</v>
      </c>
      <c r="L476" s="99" t="s">
        <v>4114</v>
      </c>
      <c r="M476" s="100" t="s">
        <v>4119</v>
      </c>
      <c r="N476" s="101" t="s">
        <v>4120</v>
      </c>
      <c r="O476" s="128"/>
      <c r="P476" s="100">
        <v>3.0</v>
      </c>
      <c r="Q476" s="103">
        <f t="shared" si="5"/>
        <v>0</v>
      </c>
      <c r="R476" s="104" t="s">
        <v>4121</v>
      </c>
      <c r="S476" s="105"/>
      <c r="T476" s="106"/>
      <c r="U476" s="107"/>
      <c r="V476" s="108" t="s">
        <v>756</v>
      </c>
      <c r="W476" s="109" t="s">
        <v>1908</v>
      </c>
      <c r="X476" s="110" t="str">
        <f t="shared" si="6"/>
        <v/>
      </c>
      <c r="Y476" s="110" t="str">
        <f t="shared" si="7"/>
        <v>Siêu thị</v>
      </c>
      <c r="Z476" s="139" t="str">
        <f t="shared" si="43"/>
        <v/>
      </c>
      <c r="AA476" s="109" t="s">
        <v>802</v>
      </c>
      <c r="AB476" s="140"/>
      <c r="AC476" s="141"/>
      <c r="AD476" s="113"/>
      <c r="AE476" s="127"/>
      <c r="AF476" s="113"/>
      <c r="AG476" s="114" t="str">
        <f t="array" ref="AG476">XLOOKUP(F476,'CLV2'!A:A,'CLV2'!E:E)</f>
        <v>2.MEAT</v>
      </c>
      <c r="AH476" s="115" t="str">
        <f t="array" ref="AH476">XLOOKUP(F476,'CLV2'!A:A,'CLV2'!F:F)</f>
        <v>3.PORK</v>
      </c>
      <c r="AI476" s="115" t="str">
        <f t="shared" si="8"/>
        <v>Pack</v>
      </c>
      <c r="AJ476" s="116">
        <f t="shared" si="9"/>
        <v>1</v>
      </c>
      <c r="AK476" s="117" t="str">
        <f t="array" ref="AK476">XLOOKUP(F476,'GIÁ'!A:A,'GIÁ'!D:D)</f>
        <v>17646.95</v>
      </c>
      <c r="AL476" s="118">
        <f t="shared" si="10"/>
        <v>52940.85</v>
      </c>
      <c r="AM476" s="118">
        <f t="shared" si="11"/>
        <v>0</v>
      </c>
      <c r="AN476" s="119">
        <f t="shared" si="12"/>
        <v>52940.85</v>
      </c>
      <c r="AO476" s="118">
        <f t="shared" si="13"/>
        <v>0</v>
      </c>
      <c r="AP476" s="121">
        <f t="shared" si="14"/>
        <v>0</v>
      </c>
      <c r="AQ476" s="122"/>
      <c r="AR476" s="119"/>
    </row>
    <row r="477" ht="22.5" customHeight="1">
      <c r="A477" s="89">
        <v>46231.0</v>
      </c>
      <c r="B477" s="90">
        <v>0.42430555555555555</v>
      </c>
      <c r="C477" s="91" t="s">
        <v>1553</v>
      </c>
      <c r="D477" s="129" t="str">
        <f t="array" ref="D477">XLOOKUP(C477,'DS ST'!A:A,'DS ST'!B:B)</f>
        <v>PTN</v>
      </c>
      <c r="E477" s="94" t="str">
        <f t="array" ref="E477">XLOOKUP($F477,'GIÁ'!$A:$A,'GIÁ'!$E:$E)</f>
        <v>MÁT</v>
      </c>
      <c r="F477" s="94">
        <v>10022.0</v>
      </c>
      <c r="G477" s="95" t="s">
        <v>62</v>
      </c>
      <c r="H477" s="95" t="s">
        <v>63</v>
      </c>
      <c r="I477" s="96">
        <v>7.0</v>
      </c>
      <c r="J477" s="96">
        <v>0.0</v>
      </c>
      <c r="K477" s="98">
        <f t="shared" si="4"/>
        <v>7</v>
      </c>
      <c r="L477" s="99" t="s">
        <v>4114</v>
      </c>
      <c r="M477" s="100" t="s">
        <v>4122</v>
      </c>
      <c r="N477" s="101" t="s">
        <v>4123</v>
      </c>
      <c r="O477" s="128"/>
      <c r="P477" s="100">
        <v>7.0</v>
      </c>
      <c r="Q477" s="103">
        <f t="shared" si="5"/>
        <v>0</v>
      </c>
      <c r="R477" s="104" t="s">
        <v>4124</v>
      </c>
      <c r="S477" s="105"/>
      <c r="T477" s="106"/>
      <c r="U477" s="107"/>
      <c r="V477" s="108" t="s">
        <v>756</v>
      </c>
      <c r="W477" s="109" t="s">
        <v>1908</v>
      </c>
      <c r="X477" s="110" t="str">
        <f t="shared" si="6"/>
        <v/>
      </c>
      <c r="Y477" s="110" t="str">
        <f t="shared" si="7"/>
        <v>Siêu thị</v>
      </c>
      <c r="Z477" s="139" t="str">
        <f t="shared" si="43"/>
        <v/>
      </c>
      <c r="AA477" s="109" t="s">
        <v>802</v>
      </c>
      <c r="AB477" s="140"/>
      <c r="AC477" s="141"/>
      <c r="AD477" s="113"/>
      <c r="AE477" s="127"/>
      <c r="AF477" s="113"/>
      <c r="AG477" s="114" t="str">
        <f t="array" ref="AG477">XLOOKUP(F477,'CLV2'!A:A,'CLV2'!E:E)</f>
        <v>2.FRUITS</v>
      </c>
      <c r="AH477" s="115" t="str">
        <f t="array" ref="AH477">XLOOKUP(F477,'CLV2'!A:A,'CLV2'!F:F)</f>
        <v>3.IMPORT FRUITS</v>
      </c>
      <c r="AI477" s="115" t="str">
        <f t="shared" si="8"/>
        <v>Pack</v>
      </c>
      <c r="AJ477" s="116">
        <f t="shared" si="9"/>
        <v>1</v>
      </c>
      <c r="AK477" s="117" t="str">
        <f t="array" ref="AK477">XLOOKUP(F477,'GIÁ'!A:A,'GIÁ'!D:D)</f>
        <v>108203.89</v>
      </c>
      <c r="AL477" s="118">
        <f t="shared" si="10"/>
        <v>757427.23</v>
      </c>
      <c r="AM477" s="118">
        <f t="shared" si="11"/>
        <v>0</v>
      </c>
      <c r="AN477" s="119">
        <f t="shared" si="12"/>
        <v>757427.23</v>
      </c>
      <c r="AO477" s="118">
        <f t="shared" si="13"/>
        <v>0</v>
      </c>
      <c r="AP477" s="121">
        <f t="shared" si="14"/>
        <v>0</v>
      </c>
      <c r="AQ477" s="122"/>
      <c r="AR477" s="119"/>
    </row>
    <row r="478" ht="22.5" customHeight="1">
      <c r="A478" s="89">
        <v>46231.0</v>
      </c>
      <c r="B478" s="90">
        <v>0.42430555555555555</v>
      </c>
      <c r="C478" s="91" t="s">
        <v>1553</v>
      </c>
      <c r="D478" s="129" t="str">
        <f t="array" ref="D478">XLOOKUP(C478,'DS ST'!A:A,'DS ST'!B:B)</f>
        <v>PTN</v>
      </c>
      <c r="E478" s="94" t="str">
        <f t="array" ref="E478">XLOOKUP($F478,'GIÁ'!$A:$A,'GIÁ'!$E:$E)</f>
        <v>MÁT</v>
      </c>
      <c r="F478" s="94">
        <v>11697.0</v>
      </c>
      <c r="G478" s="95" t="s">
        <v>1008</v>
      </c>
      <c r="H478" s="95" t="s">
        <v>93</v>
      </c>
      <c r="I478" s="96">
        <v>6.0</v>
      </c>
      <c r="J478" s="96">
        <v>0.0</v>
      </c>
      <c r="K478" s="98">
        <f t="shared" si="4"/>
        <v>6</v>
      </c>
      <c r="L478" s="99" t="s">
        <v>4114</v>
      </c>
      <c r="M478" s="100" t="s">
        <v>4125</v>
      </c>
      <c r="N478" s="101" t="s">
        <v>4126</v>
      </c>
      <c r="O478" s="128"/>
      <c r="P478" s="100">
        <v>6.0</v>
      </c>
      <c r="Q478" s="103">
        <f t="shared" si="5"/>
        <v>0</v>
      </c>
      <c r="R478" s="104" t="s">
        <v>4124</v>
      </c>
      <c r="S478" s="105"/>
      <c r="T478" s="106"/>
      <c r="U478" s="107"/>
      <c r="V478" s="108" t="s">
        <v>756</v>
      </c>
      <c r="W478" s="109" t="s">
        <v>1908</v>
      </c>
      <c r="X478" s="110" t="str">
        <f t="shared" si="6"/>
        <v/>
      </c>
      <c r="Y478" s="110" t="str">
        <f t="shared" si="7"/>
        <v>Siêu thị</v>
      </c>
      <c r="Z478" s="139" t="str">
        <f t="shared" si="43"/>
        <v/>
      </c>
      <c r="AA478" s="109" t="s">
        <v>802</v>
      </c>
      <c r="AB478" s="140"/>
      <c r="AC478" s="108"/>
      <c r="AD478" s="113"/>
      <c r="AE478" s="127"/>
      <c r="AF478" s="113"/>
      <c r="AG478" s="114" t="str">
        <f t="array" ref="AG478">XLOOKUP(F478,'CLV2'!A:A,'CLV2'!E:E)</f>
        <v>2.VEGETABLES</v>
      </c>
      <c r="AH478" s="115" t="str">
        <f t="array" ref="AH478">XLOOKUP(F478,'CLV2'!A:A,'CLV2'!F:F)</f>
        <v>3.PROCESSED VEGGIES</v>
      </c>
      <c r="AI478" s="115" t="str">
        <f t="shared" si="8"/>
        <v>Pack</v>
      </c>
      <c r="AJ478" s="116">
        <f t="shared" si="9"/>
        <v>1</v>
      </c>
      <c r="AK478" s="117" t="str">
        <f t="array" ref="AK478">XLOOKUP(F478,'GIÁ'!A:A,'GIÁ'!D:D)</f>
        <v>21900.00</v>
      </c>
      <c r="AL478" s="118">
        <f t="shared" si="10"/>
        <v>131400</v>
      </c>
      <c r="AM478" s="118">
        <f t="shared" si="11"/>
        <v>0</v>
      </c>
      <c r="AN478" s="119">
        <f t="shared" si="12"/>
        <v>131400</v>
      </c>
      <c r="AO478" s="118">
        <f t="shared" si="13"/>
        <v>0</v>
      </c>
      <c r="AP478" s="121">
        <f t="shared" si="14"/>
        <v>0</v>
      </c>
      <c r="AQ478" s="122"/>
      <c r="AR478" s="119"/>
    </row>
    <row r="479" ht="22.5" customHeight="1">
      <c r="A479" s="89">
        <v>46231.0</v>
      </c>
      <c r="B479" s="90">
        <v>0.42430555555555555</v>
      </c>
      <c r="C479" s="91" t="s">
        <v>1553</v>
      </c>
      <c r="D479" s="129" t="str">
        <f t="array" ref="D479">XLOOKUP(C479,'DS ST'!A:A,'DS ST'!B:B)</f>
        <v>PTN</v>
      </c>
      <c r="E479" s="94" t="str">
        <f t="array" ref="E479">XLOOKUP($F479,'GIÁ'!$A:$A,'GIÁ'!$E:$E)</f>
        <v>MÁT</v>
      </c>
      <c r="F479" s="94">
        <v>8.938503131728E12</v>
      </c>
      <c r="G479" s="95" t="s">
        <v>2852</v>
      </c>
      <c r="H479" s="95" t="s">
        <v>57</v>
      </c>
      <c r="I479" s="96">
        <v>4.0</v>
      </c>
      <c r="J479" s="96">
        <v>0.0</v>
      </c>
      <c r="K479" s="98">
        <f t="shared" si="4"/>
        <v>4</v>
      </c>
      <c r="L479" s="99" t="s">
        <v>4114</v>
      </c>
      <c r="M479" s="100" t="s">
        <v>4127</v>
      </c>
      <c r="N479" s="101" t="s">
        <v>4128</v>
      </c>
      <c r="O479" s="128"/>
      <c r="P479" s="100">
        <v>4.0</v>
      </c>
      <c r="Q479" s="103">
        <f t="shared" si="5"/>
        <v>0</v>
      </c>
      <c r="R479" s="104" t="s">
        <v>4129</v>
      </c>
      <c r="S479" s="105"/>
      <c r="T479" s="106"/>
      <c r="U479" s="107"/>
      <c r="V479" s="108" t="s">
        <v>756</v>
      </c>
      <c r="W479" s="109" t="s">
        <v>1908</v>
      </c>
      <c r="X479" s="110" t="str">
        <f t="shared" si="6"/>
        <v/>
      </c>
      <c r="Y479" s="110" t="str">
        <f t="shared" si="7"/>
        <v>Siêu thị</v>
      </c>
      <c r="Z479" s="139" t="str">
        <f t="shared" si="43"/>
        <v/>
      </c>
      <c r="AA479" s="109" t="s">
        <v>802</v>
      </c>
      <c r="AB479" s="140"/>
      <c r="AC479" s="108"/>
      <c r="AD479" s="113"/>
      <c r="AE479" s="127"/>
      <c r="AF479" s="113"/>
      <c r="AG479" s="114" t="str">
        <f t="array" ref="AG479">XLOOKUP(F479,'CLV2'!A:A,'CLV2'!E:E)</f>
        <v>2.DAIRY</v>
      </c>
      <c r="AH479" s="115" t="str">
        <f t="array" ref="AH479">XLOOKUP(F479,'CLV2'!A:A,'CLV2'!F:F)</f>
        <v>3.FRESH MILK</v>
      </c>
      <c r="AI479" s="115" t="str">
        <f t="shared" si="8"/>
        <v>Pack</v>
      </c>
      <c r="AJ479" s="116">
        <f t="shared" si="9"/>
        <v>1</v>
      </c>
      <c r="AK479" s="117" t="str">
        <f t="array" ref="AK479">XLOOKUP(F479,'GIÁ'!A:A,'GIÁ'!D:D)</f>
        <v>9180.00</v>
      </c>
      <c r="AL479" s="118">
        <f t="shared" si="10"/>
        <v>36720</v>
      </c>
      <c r="AM479" s="118">
        <f t="shared" si="11"/>
        <v>0</v>
      </c>
      <c r="AN479" s="119">
        <f t="shared" si="12"/>
        <v>36720</v>
      </c>
      <c r="AO479" s="118">
        <f t="shared" si="13"/>
        <v>0</v>
      </c>
      <c r="AP479" s="121">
        <f t="shared" si="14"/>
        <v>0</v>
      </c>
      <c r="AQ479" s="122"/>
      <c r="AR479" s="119"/>
    </row>
    <row r="480" ht="22.5" customHeight="1">
      <c r="A480" s="89">
        <v>46231.0</v>
      </c>
      <c r="B480" s="90">
        <v>0.42430555555555555</v>
      </c>
      <c r="C480" s="91" t="s">
        <v>1553</v>
      </c>
      <c r="D480" s="129" t="str">
        <f t="array" ref="D480">XLOOKUP(C480,'DS ST'!A:A,'DS ST'!B:B)</f>
        <v>PTN</v>
      </c>
      <c r="E480" s="94" t="str">
        <f t="array" ref="E480">XLOOKUP($F480,'GIÁ'!$A:$A,'GIÁ'!$E:$E)</f>
        <v>MÁT</v>
      </c>
      <c r="F480" s="94">
        <v>8.935318100062E12</v>
      </c>
      <c r="G480" s="95" t="s">
        <v>2045</v>
      </c>
      <c r="H480" s="95" t="s">
        <v>57</v>
      </c>
      <c r="I480" s="96">
        <v>2.0</v>
      </c>
      <c r="J480" s="96">
        <v>0.0</v>
      </c>
      <c r="K480" s="98">
        <f t="shared" si="4"/>
        <v>2</v>
      </c>
      <c r="L480" s="99" t="s">
        <v>4114</v>
      </c>
      <c r="M480" s="100" t="s">
        <v>4127</v>
      </c>
      <c r="N480" s="101" t="s">
        <v>4128</v>
      </c>
      <c r="O480" s="128"/>
      <c r="P480" s="100">
        <v>2.0</v>
      </c>
      <c r="Q480" s="103">
        <f t="shared" si="5"/>
        <v>0</v>
      </c>
      <c r="R480" s="104" t="s">
        <v>4129</v>
      </c>
      <c r="S480" s="105"/>
      <c r="T480" s="106"/>
      <c r="U480" s="107"/>
      <c r="V480" s="108" t="s">
        <v>756</v>
      </c>
      <c r="W480" s="109" t="s">
        <v>1908</v>
      </c>
      <c r="X480" s="110" t="str">
        <f t="shared" si="6"/>
        <v/>
      </c>
      <c r="Y480" s="110" t="str">
        <f t="shared" si="7"/>
        <v>Siêu thị</v>
      </c>
      <c r="Z480" s="139" t="str">
        <f t="shared" si="43"/>
        <v/>
      </c>
      <c r="AA480" s="109" t="s">
        <v>802</v>
      </c>
      <c r="AB480" s="140"/>
      <c r="AC480" s="141"/>
      <c r="AD480" s="113"/>
      <c r="AE480" s="127"/>
      <c r="AF480" s="113"/>
      <c r="AG480" s="114" t="str">
        <f t="array" ref="AG480">XLOOKUP(F480,'CLV2'!A:A,'CLV2'!E:E)</f>
        <v>2.DAIRY</v>
      </c>
      <c r="AH480" s="115" t="str">
        <f t="array" ref="AH480">XLOOKUP(F480,'CLV2'!A:A,'CLV2'!F:F)</f>
        <v>3.FRESH MILK</v>
      </c>
      <c r="AI480" s="115" t="str">
        <f t="shared" si="8"/>
        <v>Pack</v>
      </c>
      <c r="AJ480" s="116">
        <f t="shared" si="9"/>
        <v>1</v>
      </c>
      <c r="AK480" s="117" t="str">
        <f t="array" ref="AK480">XLOOKUP(F480,'GIÁ'!A:A,'GIÁ'!D:D)</f>
        <v>18900.00</v>
      </c>
      <c r="AL480" s="118">
        <f t="shared" si="10"/>
        <v>37800</v>
      </c>
      <c r="AM480" s="118">
        <f t="shared" si="11"/>
        <v>0</v>
      </c>
      <c r="AN480" s="119">
        <f t="shared" si="12"/>
        <v>37800</v>
      </c>
      <c r="AO480" s="118">
        <f t="shared" si="13"/>
        <v>0</v>
      </c>
      <c r="AP480" s="121">
        <f t="shared" si="14"/>
        <v>0</v>
      </c>
      <c r="AQ480" s="122"/>
      <c r="AR480" s="119"/>
    </row>
    <row r="481" ht="22.5" customHeight="1">
      <c r="A481" s="89">
        <v>46231.0</v>
      </c>
      <c r="B481" s="90">
        <v>0.42430555555555555</v>
      </c>
      <c r="C481" s="91" t="s">
        <v>1553</v>
      </c>
      <c r="D481" s="129" t="str">
        <f t="array" ref="D481">XLOOKUP(C481,'DS ST'!A:A,'DS ST'!B:B)</f>
        <v>PTN</v>
      </c>
      <c r="E481" s="94" t="str">
        <f t="array" ref="E481">XLOOKUP($F481,'GIÁ'!$A:$A,'GIÁ'!$E:$E)</f>
        <v>MÁT</v>
      </c>
      <c r="F481" s="94">
        <v>8.935007101059E12</v>
      </c>
      <c r="G481" s="95" t="s">
        <v>1777</v>
      </c>
      <c r="H481" s="95" t="s">
        <v>57</v>
      </c>
      <c r="I481" s="96">
        <v>2.0</v>
      </c>
      <c r="J481" s="96">
        <v>0.0</v>
      </c>
      <c r="K481" s="98">
        <f t="shared" si="4"/>
        <v>2</v>
      </c>
      <c r="L481" s="99" t="s">
        <v>4114</v>
      </c>
      <c r="M481" s="100" t="s">
        <v>4127</v>
      </c>
      <c r="N481" s="101" t="s">
        <v>4128</v>
      </c>
      <c r="O481" s="128"/>
      <c r="P481" s="100">
        <v>2.0</v>
      </c>
      <c r="Q481" s="103">
        <f t="shared" si="5"/>
        <v>0</v>
      </c>
      <c r="R481" s="104" t="s">
        <v>4129</v>
      </c>
      <c r="S481" s="105"/>
      <c r="T481" s="106"/>
      <c r="U481" s="107"/>
      <c r="V481" s="108" t="s">
        <v>756</v>
      </c>
      <c r="W481" s="109" t="s">
        <v>1908</v>
      </c>
      <c r="X481" s="110" t="str">
        <f t="shared" si="6"/>
        <v/>
      </c>
      <c r="Y481" s="110" t="str">
        <f t="shared" si="7"/>
        <v>Siêu thị</v>
      </c>
      <c r="Z481" s="139" t="str">
        <f t="shared" si="43"/>
        <v/>
      </c>
      <c r="AA481" s="109" t="s">
        <v>802</v>
      </c>
      <c r="AB481" s="140"/>
      <c r="AC481" s="141"/>
      <c r="AD481" s="113"/>
      <c r="AE481" s="127"/>
      <c r="AF481" s="113"/>
      <c r="AG481" s="114" t="str">
        <f t="array" ref="AG481">XLOOKUP(F481,'CLV2'!A:A,'CLV2'!E:E)</f>
        <v>2.DAIRY</v>
      </c>
      <c r="AH481" s="115" t="str">
        <f t="array" ref="AH481">XLOOKUP(F481,'CLV2'!A:A,'CLV2'!F:F)</f>
        <v>3.FRESH MILK</v>
      </c>
      <c r="AI481" s="115" t="str">
        <f t="shared" si="8"/>
        <v>Pack</v>
      </c>
      <c r="AJ481" s="116">
        <f t="shared" si="9"/>
        <v>1</v>
      </c>
      <c r="AK481" s="117" t="str">
        <f t="array" ref="AK481">XLOOKUP(F481,'GIÁ'!A:A,'GIÁ'!D:D)</f>
        <v>28687.46</v>
      </c>
      <c r="AL481" s="118">
        <f t="shared" si="10"/>
        <v>57374.92</v>
      </c>
      <c r="AM481" s="118">
        <f t="shared" si="11"/>
        <v>0</v>
      </c>
      <c r="AN481" s="119">
        <f t="shared" si="12"/>
        <v>57374.92</v>
      </c>
      <c r="AO481" s="118">
        <f t="shared" si="13"/>
        <v>0</v>
      </c>
      <c r="AP481" s="121">
        <f t="shared" si="14"/>
        <v>0</v>
      </c>
      <c r="AQ481" s="122"/>
      <c r="AR481" s="119"/>
    </row>
    <row r="482" ht="22.5" customHeight="1">
      <c r="A482" s="89">
        <v>46231.0</v>
      </c>
      <c r="B482" s="90">
        <v>0.42430555555555555</v>
      </c>
      <c r="C482" s="91" t="s">
        <v>1553</v>
      </c>
      <c r="D482" s="129" t="str">
        <f t="array" ref="D482">XLOOKUP(C482,'DS ST'!A:A,'DS ST'!B:B)</f>
        <v>PTN</v>
      </c>
      <c r="E482" s="94" t="str">
        <f t="array" ref="E482">XLOOKUP($F482,'GIÁ'!$A:$A,'GIÁ'!$E:$E)</f>
        <v>MÁT</v>
      </c>
      <c r="F482" s="94">
        <v>8.935007117135E12</v>
      </c>
      <c r="G482" s="95" t="s">
        <v>1809</v>
      </c>
      <c r="H482" s="95" t="s">
        <v>1785</v>
      </c>
      <c r="I482" s="96">
        <v>1.0</v>
      </c>
      <c r="J482" s="96">
        <v>0.0</v>
      </c>
      <c r="K482" s="98">
        <f t="shared" si="4"/>
        <v>1</v>
      </c>
      <c r="L482" s="99" t="s">
        <v>4114</v>
      </c>
      <c r="M482" s="100" t="s">
        <v>4127</v>
      </c>
      <c r="N482" s="101" t="s">
        <v>4128</v>
      </c>
      <c r="O482" s="128"/>
      <c r="P482" s="100">
        <v>1.0</v>
      </c>
      <c r="Q482" s="103">
        <f t="shared" si="5"/>
        <v>0</v>
      </c>
      <c r="R482" s="104" t="s">
        <v>4129</v>
      </c>
      <c r="S482" s="105"/>
      <c r="T482" s="106"/>
      <c r="U482" s="107"/>
      <c r="V482" s="108" t="s">
        <v>756</v>
      </c>
      <c r="W482" s="109" t="s">
        <v>1908</v>
      </c>
      <c r="X482" s="110" t="str">
        <f t="shared" si="6"/>
        <v/>
      </c>
      <c r="Y482" s="110" t="str">
        <f t="shared" si="7"/>
        <v>Siêu thị</v>
      </c>
      <c r="Z482" s="139" t="str">
        <f t="shared" si="43"/>
        <v/>
      </c>
      <c r="AA482" s="109" t="s">
        <v>802</v>
      </c>
      <c r="AB482" s="140"/>
      <c r="AC482" s="141"/>
      <c r="AD482" s="113"/>
      <c r="AE482" s="127"/>
      <c r="AF482" s="113"/>
      <c r="AG482" s="114" t="str">
        <f t="array" ref="AG482">XLOOKUP(F482,'CLV2'!A:A,'CLV2'!E:E)</f>
        <v>2.DAIRY</v>
      </c>
      <c r="AH482" s="115" t="str">
        <f t="array" ref="AH482">XLOOKUP(F482,'CLV2'!A:A,'CLV2'!F:F)</f>
        <v>3.FRESH MILK</v>
      </c>
      <c r="AI482" s="115" t="str">
        <f t="shared" si="8"/>
        <v>Pack</v>
      </c>
      <c r="AJ482" s="116">
        <f t="shared" si="9"/>
        <v>1</v>
      </c>
      <c r="AK482" s="117" t="str">
        <f t="array" ref="AK482">XLOOKUP(F482,'GIÁ'!A:A,'GIÁ'!D:D)</f>
        <v>18613.38</v>
      </c>
      <c r="AL482" s="118">
        <f t="shared" si="10"/>
        <v>18613.38</v>
      </c>
      <c r="AM482" s="118">
        <f t="shared" si="11"/>
        <v>0</v>
      </c>
      <c r="AN482" s="119">
        <f t="shared" si="12"/>
        <v>18613.38</v>
      </c>
      <c r="AO482" s="118">
        <f t="shared" si="13"/>
        <v>0</v>
      </c>
      <c r="AP482" s="121">
        <f t="shared" si="14"/>
        <v>0</v>
      </c>
      <c r="AQ482" s="122"/>
      <c r="AR482" s="119"/>
    </row>
    <row r="483" ht="22.5" customHeight="1">
      <c r="A483" s="89">
        <v>46231.0</v>
      </c>
      <c r="B483" s="90">
        <v>0.42430555555555555</v>
      </c>
      <c r="C483" s="91" t="s">
        <v>1553</v>
      </c>
      <c r="D483" s="129" t="str">
        <f t="array" ref="D483">XLOOKUP(C483,'DS ST'!A:A,'DS ST'!B:B)</f>
        <v>PTN</v>
      </c>
      <c r="E483" s="94" t="str">
        <f t="array" ref="E483">XLOOKUP($F483,'GIÁ'!$A:$A,'GIÁ'!$E:$E)</f>
        <v>MÁT</v>
      </c>
      <c r="F483" s="94">
        <v>8.935007110921E12</v>
      </c>
      <c r="G483" s="95" t="s">
        <v>1795</v>
      </c>
      <c r="H483" s="95" t="s">
        <v>1145</v>
      </c>
      <c r="I483" s="96">
        <v>1.0</v>
      </c>
      <c r="J483" s="96">
        <v>0.0</v>
      </c>
      <c r="K483" s="98">
        <f t="shared" si="4"/>
        <v>1</v>
      </c>
      <c r="L483" s="99" t="s">
        <v>4114</v>
      </c>
      <c r="M483" s="100" t="s">
        <v>4127</v>
      </c>
      <c r="N483" s="101" t="s">
        <v>4128</v>
      </c>
      <c r="O483" s="128"/>
      <c r="P483" s="100">
        <v>1.0</v>
      </c>
      <c r="Q483" s="103">
        <f t="shared" si="5"/>
        <v>0</v>
      </c>
      <c r="R483" s="104" t="s">
        <v>4129</v>
      </c>
      <c r="S483" s="105"/>
      <c r="T483" s="106"/>
      <c r="U483" s="107"/>
      <c r="V483" s="108" t="s">
        <v>756</v>
      </c>
      <c r="W483" s="109" t="s">
        <v>1908</v>
      </c>
      <c r="X483" s="110" t="str">
        <f t="shared" si="6"/>
        <v/>
      </c>
      <c r="Y483" s="110" t="str">
        <f t="shared" si="7"/>
        <v>Siêu thị</v>
      </c>
      <c r="Z483" s="139" t="str">
        <f t="shared" si="43"/>
        <v/>
      </c>
      <c r="AA483" s="109" t="s">
        <v>802</v>
      </c>
      <c r="AB483" s="140"/>
      <c r="AC483" s="141"/>
      <c r="AD483" s="113"/>
      <c r="AE483" s="127"/>
      <c r="AF483" s="113"/>
      <c r="AG483" s="114" t="str">
        <f t="array" ref="AG483">XLOOKUP(F483,'CLV2'!A:A,'CLV2'!E:E)</f>
        <v>2.DAIRY</v>
      </c>
      <c r="AH483" s="115" t="str">
        <f t="array" ref="AH483">XLOOKUP(F483,'CLV2'!A:A,'CLV2'!F:F)</f>
        <v>3.FRESH MILK</v>
      </c>
      <c r="AI483" s="115" t="str">
        <f t="shared" si="8"/>
        <v>Pack</v>
      </c>
      <c r="AJ483" s="116">
        <f t="shared" si="9"/>
        <v>1</v>
      </c>
      <c r="AK483" s="117" t="str">
        <f t="array" ref="AK483">XLOOKUP(F483,'GIÁ'!A:A,'GIÁ'!D:D)</f>
        <v>30226.04</v>
      </c>
      <c r="AL483" s="118">
        <f t="shared" si="10"/>
        <v>30226.04</v>
      </c>
      <c r="AM483" s="118">
        <f t="shared" si="11"/>
        <v>0</v>
      </c>
      <c r="AN483" s="119">
        <f t="shared" si="12"/>
        <v>30226.04</v>
      </c>
      <c r="AO483" s="118">
        <f t="shared" si="13"/>
        <v>0</v>
      </c>
      <c r="AP483" s="121">
        <f t="shared" si="14"/>
        <v>0</v>
      </c>
      <c r="AQ483" s="122"/>
      <c r="AR483" s="119"/>
    </row>
    <row r="484" ht="22.5" customHeight="1">
      <c r="A484" s="89">
        <v>46231.0</v>
      </c>
      <c r="B484" s="90">
        <v>0.42430555555555555</v>
      </c>
      <c r="C484" s="91" t="s">
        <v>1553</v>
      </c>
      <c r="D484" s="129" t="str">
        <f t="array" ref="D484">XLOOKUP(C484,'DS ST'!A:A,'DS ST'!B:B)</f>
        <v>PTN</v>
      </c>
      <c r="E484" s="94" t="str">
        <f t="array" ref="E484">XLOOKUP($F484,'GIÁ'!$A:$A,'GIÁ'!$E:$E)</f>
        <v>MÁT</v>
      </c>
      <c r="F484" s="94">
        <v>11550.0</v>
      </c>
      <c r="G484" s="95" t="s">
        <v>874</v>
      </c>
      <c r="H484" s="95" t="s">
        <v>57</v>
      </c>
      <c r="I484" s="96">
        <v>9.0</v>
      </c>
      <c r="J484" s="96">
        <v>8.0</v>
      </c>
      <c r="K484" s="98">
        <f t="shared" si="4"/>
        <v>1</v>
      </c>
      <c r="L484" s="99" t="s">
        <v>4114</v>
      </c>
      <c r="M484" s="100" t="s">
        <v>4127</v>
      </c>
      <c r="N484" s="101" t="s">
        <v>4128</v>
      </c>
      <c r="O484" s="128"/>
      <c r="P484" s="100"/>
      <c r="Q484" s="103">
        <f t="shared" si="5"/>
        <v>1</v>
      </c>
      <c r="R484" s="104"/>
      <c r="S484" s="105" t="s">
        <v>14</v>
      </c>
      <c r="T484" s="106"/>
      <c r="U484" s="107" t="s">
        <v>3695</v>
      </c>
      <c r="V484" s="108" t="s">
        <v>756</v>
      </c>
      <c r="W484" s="109" t="s">
        <v>1312</v>
      </c>
      <c r="X484" s="110" t="str">
        <f t="shared" si="6"/>
        <v/>
      </c>
      <c r="Y484" s="110" t="str">
        <f t="shared" si="7"/>
        <v/>
      </c>
      <c r="Z484" s="139" t="str">
        <f t="shared" si="43"/>
        <v>Kho đông mát</v>
      </c>
      <c r="AA484" s="109" t="s">
        <v>802</v>
      </c>
      <c r="AB484" s="140"/>
      <c r="AC484" s="141"/>
      <c r="AD484" s="113"/>
      <c r="AE484" s="127"/>
      <c r="AF484" s="113"/>
      <c r="AG484" s="114" t="str">
        <f t="array" ref="AG484">XLOOKUP(F484,'CLV2'!A:A,'CLV2'!E:E)</f>
        <v>2.VEGETABLES</v>
      </c>
      <c r="AH484" s="115" t="str">
        <f t="array" ref="AH484">XLOOKUP(F484,'CLV2'!A:A,'CLV2'!F:F)</f>
        <v>3.PROCESSED VEGGIES</v>
      </c>
      <c r="AI484" s="115" t="str">
        <f t="shared" si="8"/>
        <v>Pack</v>
      </c>
      <c r="AJ484" s="116">
        <f t="shared" si="9"/>
        <v>0.1111111111</v>
      </c>
      <c r="AK484" s="117" t="str">
        <f t="array" ref="AK484">XLOOKUP(F484,'GIÁ'!A:A,'GIÁ'!D:D)</f>
        <v>10364.97</v>
      </c>
      <c r="AL484" s="118">
        <f t="shared" si="10"/>
        <v>10364.97</v>
      </c>
      <c r="AM484" s="118">
        <f t="shared" si="11"/>
        <v>0</v>
      </c>
      <c r="AN484" s="119">
        <f t="shared" si="12"/>
        <v>0</v>
      </c>
      <c r="AO484" s="118">
        <f t="shared" si="13"/>
        <v>10364.97</v>
      </c>
      <c r="AP484" s="121">
        <f t="shared" si="14"/>
        <v>0</v>
      </c>
      <c r="AQ484" s="122"/>
      <c r="AR484" s="119"/>
    </row>
    <row r="485" ht="22.5" customHeight="1">
      <c r="A485" s="89">
        <v>46231.0</v>
      </c>
      <c r="B485" s="90">
        <v>0.42430555555555555</v>
      </c>
      <c r="C485" s="91" t="s">
        <v>1553</v>
      </c>
      <c r="D485" s="129" t="str">
        <f t="array" ref="D485">XLOOKUP(C485,'DS ST'!A:A,'DS ST'!B:B)</f>
        <v>PTN</v>
      </c>
      <c r="E485" s="94" t="str">
        <f t="array" ref="E485">XLOOKUP($F485,'GIÁ'!$A:$A,'GIÁ'!$E:$E)</f>
        <v>MÁT</v>
      </c>
      <c r="F485" s="94">
        <v>8.936040981493E12</v>
      </c>
      <c r="G485" s="95" t="s">
        <v>2227</v>
      </c>
      <c r="H485" s="95" t="s">
        <v>224</v>
      </c>
      <c r="I485" s="96">
        <v>2.0</v>
      </c>
      <c r="J485" s="96">
        <v>0.0</v>
      </c>
      <c r="K485" s="98">
        <f t="shared" si="4"/>
        <v>2</v>
      </c>
      <c r="L485" s="99" t="s">
        <v>4114</v>
      </c>
      <c r="M485" s="100" t="s">
        <v>4127</v>
      </c>
      <c r="N485" s="101" t="s">
        <v>4128</v>
      </c>
      <c r="O485" s="128"/>
      <c r="P485" s="100">
        <v>2.0</v>
      </c>
      <c r="Q485" s="103">
        <f t="shared" si="5"/>
        <v>0</v>
      </c>
      <c r="R485" s="104" t="s">
        <v>4121</v>
      </c>
      <c r="S485" s="105"/>
      <c r="T485" s="106"/>
      <c r="U485" s="107"/>
      <c r="V485" s="108" t="s">
        <v>756</v>
      </c>
      <c r="W485" s="109" t="s">
        <v>1908</v>
      </c>
      <c r="X485" s="110" t="str">
        <f t="shared" si="6"/>
        <v/>
      </c>
      <c r="Y485" s="110" t="str">
        <f t="shared" si="7"/>
        <v>Siêu thị</v>
      </c>
      <c r="Z485" s="139" t="str">
        <f t="shared" si="43"/>
        <v/>
      </c>
      <c r="AA485" s="109" t="s">
        <v>802</v>
      </c>
      <c r="AB485" s="140"/>
      <c r="AC485" s="141"/>
      <c r="AD485" s="113"/>
      <c r="AE485" s="127"/>
      <c r="AF485" s="113"/>
      <c r="AG485" s="114" t="str">
        <f t="array" ref="AG485">XLOOKUP(F485,'CLV2'!A:A,'CLV2'!E:E)</f>
        <v>2.DAIRY</v>
      </c>
      <c r="AH485" s="115" t="str">
        <f t="array" ref="AH485">XLOOKUP(F485,'CLV2'!A:A,'CLV2'!F:F)</f>
        <v>3.BUTTER AND CHEESE</v>
      </c>
      <c r="AI485" s="115" t="str">
        <f t="shared" si="8"/>
        <v>Pack</v>
      </c>
      <c r="AJ485" s="116">
        <f t="shared" si="9"/>
        <v>1</v>
      </c>
      <c r="AK485" s="117" t="str">
        <f t="array" ref="AK485">XLOOKUP(F485,'GIÁ'!A:A,'GIÁ'!D:D)</f>
        <v>47498.61</v>
      </c>
      <c r="AL485" s="118">
        <f t="shared" si="10"/>
        <v>94997.22</v>
      </c>
      <c r="AM485" s="118">
        <f t="shared" si="11"/>
        <v>0</v>
      </c>
      <c r="AN485" s="119">
        <f t="shared" si="12"/>
        <v>94997.22</v>
      </c>
      <c r="AO485" s="118">
        <f t="shared" si="13"/>
        <v>0</v>
      </c>
      <c r="AP485" s="121">
        <f t="shared" si="14"/>
        <v>0</v>
      </c>
      <c r="AQ485" s="122"/>
      <c r="AR485" s="119"/>
    </row>
    <row r="486" ht="22.5" customHeight="1">
      <c r="A486" s="89">
        <v>46231.0</v>
      </c>
      <c r="B486" s="90">
        <v>0.42430555555555555</v>
      </c>
      <c r="C486" s="91" t="s">
        <v>1553</v>
      </c>
      <c r="D486" s="129" t="str">
        <f t="array" ref="D486">XLOOKUP(C486,'DS ST'!A:A,'DS ST'!B:B)</f>
        <v>PTN</v>
      </c>
      <c r="E486" s="94" t="str">
        <f t="array" ref="E486">XLOOKUP($F486,'GIÁ'!$A:$A,'GIÁ'!$E:$E)</f>
        <v>MÁT</v>
      </c>
      <c r="F486" s="94">
        <v>8.938562884405E12</v>
      </c>
      <c r="G486" s="95" t="s">
        <v>3229</v>
      </c>
      <c r="H486" s="95" t="s">
        <v>57</v>
      </c>
      <c r="I486" s="96">
        <v>2.0</v>
      </c>
      <c r="J486" s="96">
        <v>0.0</v>
      </c>
      <c r="K486" s="98">
        <f t="shared" si="4"/>
        <v>2</v>
      </c>
      <c r="L486" s="99" t="s">
        <v>4114</v>
      </c>
      <c r="M486" s="100" t="s">
        <v>4130</v>
      </c>
      <c r="N486" s="101" t="s">
        <v>4131</v>
      </c>
      <c r="O486" s="128"/>
      <c r="P486" s="100">
        <v>2.0</v>
      </c>
      <c r="Q486" s="103">
        <f t="shared" si="5"/>
        <v>0</v>
      </c>
      <c r="R486" s="104" t="s">
        <v>4129</v>
      </c>
      <c r="S486" s="105"/>
      <c r="T486" s="106"/>
      <c r="U486" s="107"/>
      <c r="V486" s="108" t="s">
        <v>756</v>
      </c>
      <c r="W486" s="109" t="s">
        <v>1908</v>
      </c>
      <c r="X486" s="110" t="str">
        <f t="shared" si="6"/>
        <v/>
      </c>
      <c r="Y486" s="110" t="str">
        <f t="shared" si="7"/>
        <v>Siêu thị</v>
      </c>
      <c r="Z486" s="139" t="str">
        <f t="shared" si="43"/>
        <v/>
      </c>
      <c r="AA486" s="109" t="s">
        <v>802</v>
      </c>
      <c r="AB486" s="140"/>
      <c r="AC486" s="141"/>
      <c r="AD486" s="113"/>
      <c r="AE486" s="127"/>
      <c r="AF486" s="113"/>
      <c r="AG486" s="114" t="str">
        <f t="array" ref="AG486">XLOOKUP(F486,'CLV2'!A:A,'CLV2'!E:E)</f>
        <v>2.DELICA</v>
      </c>
      <c r="AH486" s="115" t="str">
        <f t="array" ref="AH486">XLOOKUP(F486,'CLV2'!A:A,'CLV2'!F:F)</f>
        <v>3.DESSERTS</v>
      </c>
      <c r="AI486" s="115" t="str">
        <f t="shared" si="8"/>
        <v>Pack</v>
      </c>
      <c r="AJ486" s="116">
        <f t="shared" si="9"/>
        <v>1</v>
      </c>
      <c r="AK486" s="117" t="str">
        <f t="array" ref="AK486">XLOOKUP(F486,'GIÁ'!A:A,'GIÁ'!D:D)</f>
        <v>9500.00</v>
      </c>
      <c r="AL486" s="118">
        <f t="shared" si="10"/>
        <v>19000</v>
      </c>
      <c r="AM486" s="118">
        <f t="shared" si="11"/>
        <v>0</v>
      </c>
      <c r="AN486" s="119">
        <f t="shared" si="12"/>
        <v>19000</v>
      </c>
      <c r="AO486" s="118">
        <f t="shared" si="13"/>
        <v>0</v>
      </c>
      <c r="AP486" s="121">
        <f t="shared" si="14"/>
        <v>0</v>
      </c>
      <c r="AQ486" s="122"/>
      <c r="AR486" s="119"/>
    </row>
    <row r="487" ht="22.5" customHeight="1">
      <c r="A487" s="89">
        <v>46231.0</v>
      </c>
      <c r="B487" s="90">
        <v>0.42430555555555555</v>
      </c>
      <c r="C487" s="91" t="s">
        <v>1553</v>
      </c>
      <c r="D487" s="129" t="str">
        <f t="array" ref="D487">XLOOKUP(C487,'DS ST'!A:A,'DS ST'!B:B)</f>
        <v>PTN</v>
      </c>
      <c r="E487" s="94" t="str">
        <f t="array" ref="E487">XLOOKUP($F487,'GIÁ'!$A:$A,'GIÁ'!$E:$E)</f>
        <v>MÁT</v>
      </c>
      <c r="F487" s="94">
        <v>8.938505512402E12</v>
      </c>
      <c r="G487" s="95" t="s">
        <v>2882</v>
      </c>
      <c r="H487" s="95" t="s">
        <v>224</v>
      </c>
      <c r="I487" s="96">
        <v>2.0</v>
      </c>
      <c r="J487" s="96">
        <v>0.0</v>
      </c>
      <c r="K487" s="98">
        <f t="shared" si="4"/>
        <v>2</v>
      </c>
      <c r="L487" s="99" t="s">
        <v>4114</v>
      </c>
      <c r="M487" s="100" t="s">
        <v>4130</v>
      </c>
      <c r="N487" s="101" t="s">
        <v>4131</v>
      </c>
      <c r="O487" s="128"/>
      <c r="P487" s="100">
        <v>2.0</v>
      </c>
      <c r="Q487" s="103">
        <f t="shared" si="5"/>
        <v>0</v>
      </c>
      <c r="R487" s="104" t="s">
        <v>4124</v>
      </c>
      <c r="S487" s="105"/>
      <c r="T487" s="106"/>
      <c r="U487" s="107"/>
      <c r="V487" s="108" t="s">
        <v>756</v>
      </c>
      <c r="W487" s="109" t="s">
        <v>1908</v>
      </c>
      <c r="X487" s="110" t="str">
        <f t="shared" si="6"/>
        <v/>
      </c>
      <c r="Y487" s="110" t="str">
        <f t="shared" si="7"/>
        <v>Siêu thị</v>
      </c>
      <c r="Z487" s="139" t="str">
        <f t="shared" si="43"/>
        <v/>
      </c>
      <c r="AA487" s="109" t="s">
        <v>802</v>
      </c>
      <c r="AB487" s="140"/>
      <c r="AC487" s="141"/>
      <c r="AD487" s="113"/>
      <c r="AE487" s="127"/>
      <c r="AF487" s="113"/>
      <c r="AG487" s="114" t="str">
        <f t="array" ref="AG487">XLOOKUP(F487,'CLV2'!A:A,'CLV2'!E:E)</f>
        <v>2.VEGETABLES</v>
      </c>
      <c r="AH487" s="115" t="str">
        <f t="array" ref="AH487">XLOOKUP(F487,'CLV2'!A:A,'CLV2'!F:F)</f>
        <v>3.PROCESSED VEGGIES</v>
      </c>
      <c r="AI487" s="115" t="str">
        <f t="shared" si="8"/>
        <v>Pack</v>
      </c>
      <c r="AJ487" s="116">
        <f t="shared" si="9"/>
        <v>1</v>
      </c>
      <c r="AK487" s="117" t="str">
        <f t="array" ref="AK487">XLOOKUP(F487,'GIÁ'!A:A,'GIÁ'!D:D)</f>
        <v>20717.38</v>
      </c>
      <c r="AL487" s="118">
        <f t="shared" si="10"/>
        <v>41434.76</v>
      </c>
      <c r="AM487" s="118">
        <f t="shared" si="11"/>
        <v>0</v>
      </c>
      <c r="AN487" s="119">
        <f t="shared" si="12"/>
        <v>41434.76</v>
      </c>
      <c r="AO487" s="118">
        <f t="shared" si="13"/>
        <v>0</v>
      </c>
      <c r="AP487" s="121">
        <f t="shared" si="14"/>
        <v>0</v>
      </c>
      <c r="AQ487" s="122"/>
      <c r="AR487" s="119"/>
    </row>
    <row r="488" ht="22.5" customHeight="1">
      <c r="A488" s="89">
        <v>46231.0</v>
      </c>
      <c r="B488" s="90">
        <v>0.42430555555555555</v>
      </c>
      <c r="C488" s="91" t="s">
        <v>1553</v>
      </c>
      <c r="D488" s="129" t="str">
        <f t="array" ref="D488">XLOOKUP(C488,'DS ST'!A:A,'DS ST'!B:B)</f>
        <v>PTN</v>
      </c>
      <c r="E488" s="94" t="str">
        <f t="array" ref="E488">XLOOKUP($F488,'GIÁ'!$A:$A,'GIÁ'!$E:$E)</f>
        <v>MÁT</v>
      </c>
      <c r="F488" s="94">
        <v>8.938528582574E12</v>
      </c>
      <c r="G488" s="95" t="s">
        <v>3013</v>
      </c>
      <c r="H488" s="95" t="s">
        <v>224</v>
      </c>
      <c r="I488" s="96">
        <v>8.0</v>
      </c>
      <c r="J488" s="96">
        <v>1.0</v>
      </c>
      <c r="K488" s="98">
        <f t="shared" si="4"/>
        <v>7</v>
      </c>
      <c r="L488" s="99" t="s">
        <v>4114</v>
      </c>
      <c r="M488" s="100" t="s">
        <v>4130</v>
      </c>
      <c r="N488" s="101" t="s">
        <v>4131</v>
      </c>
      <c r="O488" s="128"/>
      <c r="P488" s="100">
        <v>7.0</v>
      </c>
      <c r="Q488" s="103">
        <f t="shared" si="5"/>
        <v>0</v>
      </c>
      <c r="R488" s="104" t="s">
        <v>4121</v>
      </c>
      <c r="S488" s="105"/>
      <c r="T488" s="106"/>
      <c r="U488" s="107"/>
      <c r="V488" s="108" t="s">
        <v>756</v>
      </c>
      <c r="W488" s="109" t="s">
        <v>1908</v>
      </c>
      <c r="X488" s="110" t="str">
        <f t="shared" si="6"/>
        <v/>
      </c>
      <c r="Y488" s="110" t="str">
        <f t="shared" si="7"/>
        <v>Siêu thị</v>
      </c>
      <c r="Z488" s="139" t="str">
        <f t="shared" si="43"/>
        <v/>
      </c>
      <c r="AA488" s="109" t="s">
        <v>802</v>
      </c>
      <c r="AB488" s="140"/>
      <c r="AC488" s="141"/>
      <c r="AD488" s="113"/>
      <c r="AE488" s="127"/>
      <c r="AF488" s="113"/>
      <c r="AG488" s="114" t="str">
        <f t="array" ref="AG488">XLOOKUP(F488,'CLV2'!A:A,'CLV2'!E:E)</f>
        <v>2.CHILLED FOODS</v>
      </c>
      <c r="AH488" s="115" t="str">
        <f t="array" ref="AH488">XLOOKUP(F488,'CLV2'!A:A,'CLV2'!F:F)</f>
        <v>3.OTHER CHILLED PRODUCTS</v>
      </c>
      <c r="AI488" s="115" t="str">
        <f t="shared" si="8"/>
        <v>Pack</v>
      </c>
      <c r="AJ488" s="116">
        <f t="shared" si="9"/>
        <v>0.875</v>
      </c>
      <c r="AK488" s="117" t="str">
        <f t="array" ref="AK488">XLOOKUP(F488,'GIÁ'!A:A,'GIÁ'!D:D)</f>
        <v>10450.00</v>
      </c>
      <c r="AL488" s="118">
        <f t="shared" si="10"/>
        <v>73150</v>
      </c>
      <c r="AM488" s="118">
        <f t="shared" si="11"/>
        <v>0</v>
      </c>
      <c r="AN488" s="119">
        <f t="shared" si="12"/>
        <v>73150</v>
      </c>
      <c r="AO488" s="118">
        <f t="shared" si="13"/>
        <v>0</v>
      </c>
      <c r="AP488" s="121">
        <f t="shared" si="14"/>
        <v>0</v>
      </c>
      <c r="AQ488" s="122"/>
      <c r="AR488" s="119"/>
    </row>
    <row r="489" ht="22.5" customHeight="1">
      <c r="A489" s="89">
        <v>46231.0</v>
      </c>
      <c r="B489" s="90">
        <v>0.42430555555555555</v>
      </c>
      <c r="C489" s="91" t="s">
        <v>1553</v>
      </c>
      <c r="D489" s="129" t="str">
        <f t="array" ref="D489">XLOOKUP(C489,'DS ST'!A:A,'DS ST'!B:B)</f>
        <v>PTN</v>
      </c>
      <c r="E489" s="94" t="str">
        <f t="array" ref="E489">XLOOKUP($F489,'GIÁ'!$A:$A,'GIÁ'!$E:$E)</f>
        <v>MÁT</v>
      </c>
      <c r="F489" s="94">
        <v>8.938562884191E12</v>
      </c>
      <c r="G489" s="95" t="s">
        <v>3218</v>
      </c>
      <c r="H489" s="95" t="s">
        <v>57</v>
      </c>
      <c r="I489" s="96">
        <v>2.0</v>
      </c>
      <c r="J489" s="96">
        <v>0.0</v>
      </c>
      <c r="K489" s="98">
        <f t="shared" si="4"/>
        <v>2</v>
      </c>
      <c r="L489" s="99" t="s">
        <v>4114</v>
      </c>
      <c r="M489" s="100" t="s">
        <v>4130</v>
      </c>
      <c r="N489" s="101" t="s">
        <v>4131</v>
      </c>
      <c r="O489" s="128"/>
      <c r="P489" s="100">
        <v>2.0</v>
      </c>
      <c r="Q489" s="103">
        <f t="shared" si="5"/>
        <v>0</v>
      </c>
      <c r="R489" s="104" t="s">
        <v>4129</v>
      </c>
      <c r="S489" s="105"/>
      <c r="T489" s="106"/>
      <c r="U489" s="107"/>
      <c r="V489" s="108" t="s">
        <v>756</v>
      </c>
      <c r="W489" s="109" t="s">
        <v>1908</v>
      </c>
      <c r="X489" s="110" t="str">
        <f t="shared" si="6"/>
        <v/>
      </c>
      <c r="Y489" s="110" t="str">
        <f t="shared" si="7"/>
        <v>Siêu thị</v>
      </c>
      <c r="Z489" s="139" t="str">
        <f t="shared" si="43"/>
        <v/>
      </c>
      <c r="AA489" s="109" t="s">
        <v>802</v>
      </c>
      <c r="AB489" s="140"/>
      <c r="AC489" s="141"/>
      <c r="AD489" s="113"/>
      <c r="AE489" s="108"/>
      <c r="AF489" s="113"/>
      <c r="AG489" s="114" t="str">
        <f t="array" ref="AG489">XLOOKUP(F489,'CLV2'!A:A,'CLV2'!E:E)</f>
        <v>2.DELICA</v>
      </c>
      <c r="AH489" s="115" t="str">
        <f t="array" ref="AH489">XLOOKUP(F489,'CLV2'!A:A,'CLV2'!F:F)</f>
        <v>3.DESSERTS</v>
      </c>
      <c r="AI489" s="115" t="str">
        <f t="shared" si="8"/>
        <v>Pack</v>
      </c>
      <c r="AJ489" s="116">
        <f t="shared" si="9"/>
        <v>1</v>
      </c>
      <c r="AK489" s="117" t="str">
        <f t="array" ref="AK489">XLOOKUP(F489,'GIÁ'!A:A,'GIÁ'!D:D)</f>
        <v>22288.67</v>
      </c>
      <c r="AL489" s="118">
        <f t="shared" si="10"/>
        <v>44577.34</v>
      </c>
      <c r="AM489" s="118">
        <f t="shared" si="11"/>
        <v>0</v>
      </c>
      <c r="AN489" s="119">
        <f t="shared" si="12"/>
        <v>44577.34</v>
      </c>
      <c r="AO489" s="118">
        <f t="shared" si="13"/>
        <v>0</v>
      </c>
      <c r="AP489" s="121">
        <f t="shared" si="14"/>
        <v>0</v>
      </c>
      <c r="AQ489" s="122"/>
      <c r="AR489" s="119"/>
    </row>
    <row r="490" ht="22.5" customHeight="1">
      <c r="A490" s="89">
        <v>46231.0</v>
      </c>
      <c r="B490" s="90">
        <v>0.44583333333333336</v>
      </c>
      <c r="C490" s="91" t="s">
        <v>1572</v>
      </c>
      <c r="D490" s="92" t="str">
        <f t="array" ref="D490">XLOOKUP(C490,'DS ST'!A:A,'DS ST'!B:B)</f>
        <v>Q7R</v>
      </c>
      <c r="E490" s="94" t="str">
        <f t="array" ref="E490">XLOOKUP($F490,'GIÁ'!$A:$A,'GIÁ'!$E:$E)</f>
        <v>MÁT</v>
      </c>
      <c r="F490" s="94">
        <v>8.934673601825E12</v>
      </c>
      <c r="G490" s="95" t="s">
        <v>1687</v>
      </c>
      <c r="H490" s="95" t="s">
        <v>57</v>
      </c>
      <c r="I490" s="96">
        <v>48.0</v>
      </c>
      <c r="J490" s="96">
        <v>0.0</v>
      </c>
      <c r="K490" s="98">
        <f t="shared" si="4"/>
        <v>48</v>
      </c>
      <c r="L490" s="99" t="s">
        <v>4132</v>
      </c>
      <c r="M490" s="100" t="s">
        <v>4133</v>
      </c>
      <c r="N490" s="101" t="s">
        <v>4134</v>
      </c>
      <c r="O490" s="128"/>
      <c r="P490" s="100"/>
      <c r="Q490" s="103">
        <f t="shared" si="5"/>
        <v>48</v>
      </c>
      <c r="R490" s="104"/>
      <c r="S490" s="105" t="s">
        <v>14</v>
      </c>
      <c r="T490" s="106" t="s">
        <v>4135</v>
      </c>
      <c r="U490" s="107"/>
      <c r="V490" s="108" t="s">
        <v>756</v>
      </c>
      <c r="W490" s="109" t="s">
        <v>1312</v>
      </c>
      <c r="X490" s="110" t="str">
        <f t="shared" si="6"/>
        <v/>
      </c>
      <c r="Y490" s="110" t="str">
        <f t="shared" si="7"/>
        <v/>
      </c>
      <c r="Z490" s="109" t="s">
        <v>797</v>
      </c>
      <c r="AA490" s="109" t="s">
        <v>802</v>
      </c>
      <c r="AB490" s="143" t="s">
        <v>4136</v>
      </c>
      <c r="AC490" s="141"/>
      <c r="AD490" s="113"/>
      <c r="AE490" s="127"/>
      <c r="AF490" s="113"/>
      <c r="AG490" s="114" t="str">
        <f t="array" ref="AG490">XLOOKUP(F490,'CLV2'!A:A,'CLV2'!E:E)</f>
        <v>2.DAIRY</v>
      </c>
      <c r="AH490" s="115" t="str">
        <f t="array" ref="AH490">XLOOKUP(F490,'CLV2'!A:A,'CLV2'!F:F)</f>
        <v>3.YOGURT</v>
      </c>
      <c r="AI490" s="115" t="str">
        <f t="shared" si="8"/>
        <v>Pack</v>
      </c>
      <c r="AJ490" s="116">
        <f t="shared" si="9"/>
        <v>1</v>
      </c>
      <c r="AK490" s="117" t="str">
        <f t="array" ref="AK490">XLOOKUP(F490,'GIÁ'!A:A,'GIÁ'!D:D)</f>
        <v>6731.41</v>
      </c>
      <c r="AL490" s="118">
        <f t="shared" si="10"/>
        <v>323107.68</v>
      </c>
      <c r="AM490" s="118">
        <f t="shared" si="11"/>
        <v>0</v>
      </c>
      <c r="AN490" s="119">
        <f t="shared" si="12"/>
        <v>0</v>
      </c>
      <c r="AO490" s="118">
        <f t="shared" si="13"/>
        <v>323107.68</v>
      </c>
      <c r="AP490" s="121">
        <f t="shared" si="14"/>
        <v>0</v>
      </c>
      <c r="AQ490" s="122"/>
      <c r="AR490" s="119"/>
    </row>
    <row r="491" ht="22.5" customHeight="1">
      <c r="A491" s="89">
        <v>46231.0</v>
      </c>
      <c r="B491" s="90">
        <v>0.44583333333333336</v>
      </c>
      <c r="C491" s="91" t="s">
        <v>1572</v>
      </c>
      <c r="D491" s="92" t="str">
        <f t="array" ref="D491">XLOOKUP(C491,'DS ST'!A:A,'DS ST'!B:B)</f>
        <v>Q7R</v>
      </c>
      <c r="E491" s="94" t="str">
        <f t="array" ref="E491">XLOOKUP($F491,'GIÁ'!$A:$A,'GIÁ'!$E:$E)</f>
        <v>MÁT</v>
      </c>
      <c r="F491" s="94">
        <v>11749.0</v>
      </c>
      <c r="G491" s="95" t="s">
        <v>1038</v>
      </c>
      <c r="H491" s="95" t="s">
        <v>75</v>
      </c>
      <c r="I491" s="96">
        <v>1.0</v>
      </c>
      <c r="J491" s="96">
        <v>0.0</v>
      </c>
      <c r="K491" s="98">
        <f t="shared" si="4"/>
        <v>1</v>
      </c>
      <c r="L491" s="99" t="s">
        <v>4132</v>
      </c>
      <c r="M491" s="100" t="s">
        <v>4133</v>
      </c>
      <c r="N491" s="101" t="s">
        <v>4134</v>
      </c>
      <c r="O491" s="128"/>
      <c r="P491" s="100"/>
      <c r="Q491" s="103">
        <f t="shared" si="5"/>
        <v>1</v>
      </c>
      <c r="R491" s="104"/>
      <c r="S491" s="105" t="s">
        <v>14</v>
      </c>
      <c r="T491" s="106" t="s">
        <v>4135</v>
      </c>
      <c r="U491" s="107"/>
      <c r="V491" s="108" t="s">
        <v>756</v>
      </c>
      <c r="W491" s="109" t="s">
        <v>1312</v>
      </c>
      <c r="X491" s="110" t="str">
        <f t="shared" si="6"/>
        <v/>
      </c>
      <c r="Y491" s="110" t="str">
        <f t="shared" si="7"/>
        <v/>
      </c>
      <c r="Z491" s="109" t="s">
        <v>797</v>
      </c>
      <c r="AA491" s="109" t="s">
        <v>802</v>
      </c>
      <c r="AB491" s="143" t="s">
        <v>4136</v>
      </c>
      <c r="AC491" s="108"/>
      <c r="AD491" s="113"/>
      <c r="AE491" s="127"/>
      <c r="AF491" s="113"/>
      <c r="AG491" s="114" t="str">
        <f t="array" ref="AG491">XLOOKUP(F491,'CLV2'!A:A,'CLV2'!E:E)</f>
        <v>2.FRUITS</v>
      </c>
      <c r="AH491" s="115" t="str">
        <f t="array" ref="AH491">XLOOKUP(F491,'CLV2'!A:A,'CLV2'!F:F)</f>
        <v>3.IMPORT FRUITS</v>
      </c>
      <c r="AI491" s="115" t="str">
        <f t="shared" si="8"/>
        <v>Pack</v>
      </c>
      <c r="AJ491" s="116">
        <f t="shared" si="9"/>
        <v>1</v>
      </c>
      <c r="AK491" s="117" t="str">
        <f t="array" ref="AK491">XLOOKUP(F491,'GIÁ'!A:A,'GIÁ'!D:D)</f>
        <v>60163.65</v>
      </c>
      <c r="AL491" s="118">
        <f t="shared" si="10"/>
        <v>60163.65</v>
      </c>
      <c r="AM491" s="118">
        <f t="shared" si="11"/>
        <v>0</v>
      </c>
      <c r="AN491" s="119">
        <f t="shared" si="12"/>
        <v>0</v>
      </c>
      <c r="AO491" s="118">
        <f t="shared" si="13"/>
        <v>60163.65</v>
      </c>
      <c r="AP491" s="121">
        <f t="shared" si="14"/>
        <v>0</v>
      </c>
      <c r="AQ491" s="122"/>
      <c r="AR491" s="119"/>
    </row>
    <row r="492" ht="22.5" customHeight="1">
      <c r="A492" s="89">
        <v>46231.0</v>
      </c>
      <c r="B492" s="90">
        <v>0.44583333333333336</v>
      </c>
      <c r="C492" s="91" t="s">
        <v>1572</v>
      </c>
      <c r="D492" s="92" t="str">
        <f t="array" ref="D492">XLOOKUP(C492,'DS ST'!A:A,'DS ST'!B:B)</f>
        <v>Q7R</v>
      </c>
      <c r="E492" s="94" t="str">
        <f t="array" ref="E492">XLOOKUP($F492,'GIÁ'!$A:$A,'GIÁ'!$E:$E)</f>
        <v>MÁT</v>
      </c>
      <c r="F492" s="94">
        <v>3.184030003617E12</v>
      </c>
      <c r="G492" s="95" t="s">
        <v>1134</v>
      </c>
      <c r="H492" s="95" t="s">
        <v>224</v>
      </c>
      <c r="I492" s="96">
        <v>2.0</v>
      </c>
      <c r="J492" s="96">
        <v>0.0</v>
      </c>
      <c r="K492" s="98">
        <f t="shared" si="4"/>
        <v>2</v>
      </c>
      <c r="L492" s="99" t="s">
        <v>4132</v>
      </c>
      <c r="M492" s="100" t="s">
        <v>4137</v>
      </c>
      <c r="N492" s="101" t="s">
        <v>4134</v>
      </c>
      <c r="O492" s="128"/>
      <c r="P492" s="100"/>
      <c r="Q492" s="103">
        <f t="shared" si="5"/>
        <v>2</v>
      </c>
      <c r="R492" s="104"/>
      <c r="S492" s="105" t="s">
        <v>14</v>
      </c>
      <c r="T492" s="106" t="s">
        <v>4135</v>
      </c>
      <c r="U492" s="107" t="s">
        <v>4138</v>
      </c>
      <c r="V492" s="108" t="s">
        <v>756</v>
      </c>
      <c r="W492" s="109" t="s">
        <v>2842</v>
      </c>
      <c r="X492" s="110" t="str">
        <f t="shared" si="6"/>
        <v/>
      </c>
      <c r="Y492" s="110" t="str">
        <f t="shared" si="7"/>
        <v/>
      </c>
      <c r="Z492" s="139" t="str">
        <f>IF(N(Q492)&lt;=0,"",IF(ISNUMBER(SEARCH("Thiếu kiện",V492)),"Kho đông mát",IF(AND(N(Q492)&gt;0,N(P492)&gt;0,OR(ISNUMBER(SEARCH("Hình KDB",U492)),ISNUMBER(SEARCH("Hình tele",U492)),ISNUMBER(SEARCH("sai code",U492)),ISNUMBER(SEARCH("ST nhận",U492)))),"Kho đông mát",IF(AND(W492="DC giao thiếu",OR(ISNUMBER(SEARCH("Hình KDB",U492)),ISNUMBER(SEARCH("Hình tele",U492)),ISNUMBER(SEARCH("sai code",U492)))),"Kho đông mát",IF(W492="DC giao thiếu","Chưa xác định",IF(AND(W492="DC pick sai",OR(ISNUMBER(SEARCH("Hình KDB",U492)),ISNUMBER(SEARCH("Hình tele",U492)),ISNUMBER(SEARCH("sai code",U492)),ISNUMBER(SEARCH("ST nhận",U492)))),"Kho đông mát",IF(W492="DC pick sai","Chưa xác định",IF(AND(W492="Hao hụt",N(O492)&gt;0,OR(ISNUMBER(SEARCH("Hình KDB",U492)),ISNUMBER(SEARCH("Hình tele",U492)),ISNUMBER(SEARCH("sai code",U492)),ISNUMBER(SEARCH("ST nhận",U492)))),"Kho đông mát",IF(W492="Hao hụt","Chưa xác định",IF(OR(W492="VT giao sai điểm",W492="Không đạt nhiệt độ",W492="TX giao thiếu kiện",W492="Hàng không đạt CL"),"Kho đông mát",IF(W492="Chưa xác định","Chưa xác định",IF(N(P492)&gt;0,"Chưa xác định",""))))))))))))</f>
        <v>Kho đông mát</v>
      </c>
      <c r="AA492" s="109" t="s">
        <v>802</v>
      </c>
      <c r="AB492" s="140"/>
      <c r="AC492" s="141"/>
      <c r="AD492" s="113"/>
      <c r="AE492" s="127"/>
      <c r="AF492" s="113"/>
      <c r="AG492" s="114" t="str">
        <f t="array" ref="AG492">XLOOKUP(F492,'CLV2'!A:A,'CLV2'!E:E)</f>
        <v>2.DAIRY</v>
      </c>
      <c r="AH492" s="115" t="str">
        <f t="array" ref="AH492">XLOOKUP(F492,'CLV2'!A:A,'CLV2'!F:F)</f>
        <v>3.BUTTER AND CHEESE</v>
      </c>
      <c r="AI492" s="115" t="str">
        <f t="shared" si="8"/>
        <v>Pack</v>
      </c>
      <c r="AJ492" s="116">
        <f t="shared" si="9"/>
        <v>1</v>
      </c>
      <c r="AK492" s="117" t="str">
        <f t="array" ref="AK492">XLOOKUP(F492,'GIÁ'!A:A,'GIÁ'!D:D)</f>
        <v>41960.14</v>
      </c>
      <c r="AL492" s="118">
        <f t="shared" si="10"/>
        <v>83920.28</v>
      </c>
      <c r="AM492" s="118">
        <f t="shared" si="11"/>
        <v>0</v>
      </c>
      <c r="AN492" s="119">
        <f t="shared" si="12"/>
        <v>0</v>
      </c>
      <c r="AO492" s="118">
        <f t="shared" si="13"/>
        <v>83920.28</v>
      </c>
      <c r="AP492" s="121">
        <f t="shared" si="14"/>
        <v>0</v>
      </c>
      <c r="AQ492" s="122"/>
      <c r="AR492" s="119"/>
    </row>
    <row r="493" ht="22.5" customHeight="1">
      <c r="A493" s="89">
        <v>46231.0</v>
      </c>
      <c r="B493" s="90">
        <v>0.44583333333333336</v>
      </c>
      <c r="C493" s="91" t="s">
        <v>1572</v>
      </c>
      <c r="D493" s="92" t="str">
        <f t="array" ref="D493">XLOOKUP(C493,'DS ST'!A:A,'DS ST'!B:B)</f>
        <v>Q7R</v>
      </c>
      <c r="E493" s="94" t="str">
        <f t="array" ref="E493">XLOOKUP($F493,'GIÁ'!$A:$A,'GIÁ'!$E:$E)</f>
        <v>MÁT</v>
      </c>
      <c r="F493" s="94">
        <v>8.936000750206E12</v>
      </c>
      <c r="G493" s="95" t="s">
        <v>2133</v>
      </c>
      <c r="H493" s="95" t="s">
        <v>1206</v>
      </c>
      <c r="I493" s="96">
        <v>14.0</v>
      </c>
      <c r="J493" s="96">
        <v>0.0</v>
      </c>
      <c r="K493" s="98">
        <f t="shared" si="4"/>
        <v>14</v>
      </c>
      <c r="L493" s="99" t="s">
        <v>4132</v>
      </c>
      <c r="M493" s="100" t="s">
        <v>4139</v>
      </c>
      <c r="N493" s="101" t="s">
        <v>4134</v>
      </c>
      <c r="O493" s="128"/>
      <c r="P493" s="100"/>
      <c r="Q493" s="103">
        <f t="shared" si="5"/>
        <v>14</v>
      </c>
      <c r="R493" s="104"/>
      <c r="S493" s="105" t="s">
        <v>14</v>
      </c>
      <c r="T493" s="106" t="s">
        <v>4135</v>
      </c>
      <c r="U493" s="107"/>
      <c r="V493" s="108" t="s">
        <v>756</v>
      </c>
      <c r="W493" s="109" t="s">
        <v>1312</v>
      </c>
      <c r="X493" s="110" t="str">
        <f t="shared" si="6"/>
        <v/>
      </c>
      <c r="Y493" s="110" t="str">
        <f t="shared" si="7"/>
        <v/>
      </c>
      <c r="Z493" s="109" t="s">
        <v>797</v>
      </c>
      <c r="AA493" s="109" t="s">
        <v>802</v>
      </c>
      <c r="AB493" s="143" t="s">
        <v>4136</v>
      </c>
      <c r="AC493" s="141"/>
      <c r="AD493" s="113"/>
      <c r="AE493" s="127"/>
      <c r="AF493" s="113"/>
      <c r="AG493" s="114" t="str">
        <f t="array" ref="AG493">XLOOKUP(F493,'CLV2'!A:A,'CLV2'!E:E)</f>
        <v>2.CHILLED FOODS</v>
      </c>
      <c r="AH493" s="115" t="str">
        <f t="array" ref="AH493">XLOOKUP(F493,'CLV2'!A:A,'CLV2'!F:F)</f>
        <v>3.OTHER CHILLED PRODUCTS</v>
      </c>
      <c r="AI493" s="115" t="str">
        <f t="shared" si="8"/>
        <v>Pack</v>
      </c>
      <c r="AJ493" s="116">
        <f t="shared" si="9"/>
        <v>1</v>
      </c>
      <c r="AK493" s="117">
        <f t="array" ref="AK493">XLOOKUP(F493,'GIÁ'!A:A,'GIÁ'!D:D)</f>
        <v>5012</v>
      </c>
      <c r="AL493" s="118">
        <f t="shared" si="10"/>
        <v>70168</v>
      </c>
      <c r="AM493" s="118">
        <f t="shared" si="11"/>
        <v>0</v>
      </c>
      <c r="AN493" s="119">
        <f t="shared" si="12"/>
        <v>0</v>
      </c>
      <c r="AO493" s="118">
        <f t="shared" si="13"/>
        <v>70168</v>
      </c>
      <c r="AP493" s="121">
        <f t="shared" si="14"/>
        <v>0</v>
      </c>
      <c r="AQ493" s="122"/>
      <c r="AR493" s="119"/>
    </row>
    <row r="494" ht="22.5" customHeight="1">
      <c r="A494" s="89">
        <v>46231.0</v>
      </c>
      <c r="B494" s="90">
        <v>0.5055555555555555</v>
      </c>
      <c r="C494" s="91" t="s">
        <v>1309</v>
      </c>
      <c r="D494" s="129" t="str">
        <f t="array" ref="D494">XLOOKUP(C494,'DS ST'!A:A,'DS ST'!B:B)</f>
        <v>HV2</v>
      </c>
      <c r="E494" s="94" t="str">
        <f t="array" ref="E494">XLOOKUP($F494,'GIÁ'!$A:$A,'GIÁ'!$E:$E)</f>
        <v>MÁT</v>
      </c>
      <c r="F494" s="94">
        <v>11751.0</v>
      </c>
      <c r="G494" s="95" t="s">
        <v>1045</v>
      </c>
      <c r="H494" s="95" t="s">
        <v>75</v>
      </c>
      <c r="I494" s="96">
        <v>2.0</v>
      </c>
      <c r="J494" s="96">
        <v>0.0</v>
      </c>
      <c r="K494" s="98">
        <f t="shared" si="4"/>
        <v>2</v>
      </c>
      <c r="L494" s="99" t="s">
        <v>4140</v>
      </c>
      <c r="M494" s="100" t="s">
        <v>4141</v>
      </c>
      <c r="N494" s="101" t="s">
        <v>4142</v>
      </c>
      <c r="O494" s="128"/>
      <c r="P494" s="100"/>
      <c r="Q494" s="103">
        <f t="shared" si="5"/>
        <v>2</v>
      </c>
      <c r="R494" s="104"/>
      <c r="S494" s="105"/>
      <c r="T494" s="106"/>
      <c r="U494" s="107" t="s">
        <v>4143</v>
      </c>
      <c r="V494" s="108" t="s">
        <v>756</v>
      </c>
      <c r="W494" s="109" t="s">
        <v>1312</v>
      </c>
      <c r="X494" s="110" t="str">
        <f t="shared" si="6"/>
        <v/>
      </c>
      <c r="Y494" s="110" t="str">
        <f t="shared" si="7"/>
        <v/>
      </c>
      <c r="Z494" s="139" t="str">
        <f t="shared" ref="Z494:Z530" si="44">IF(N(Q494)&lt;=0,"",IF(ISNUMBER(SEARCH("Thiếu kiện",V494)),"Kho đông mát",IF(AND(N(Q494)&gt;0,N(P494)&gt;0,OR(ISNUMBER(SEARCH("Hình KDB",U494)),ISNUMBER(SEARCH("Hình tele",U494)),ISNUMBER(SEARCH("sai code",U494)),ISNUMBER(SEARCH("ST nhận",U494)))),"Kho đông mát",IF(AND(W494="DC giao thiếu",OR(ISNUMBER(SEARCH("Hình KDB",U494)),ISNUMBER(SEARCH("Hình tele",U494)),ISNUMBER(SEARCH("sai code",U494)))),"Kho đông mát",IF(W494="DC giao thiếu","Chưa xác định",IF(AND(W494="DC pick sai",OR(ISNUMBER(SEARCH("Hình KDB",U494)),ISNUMBER(SEARCH("Hình tele",U494)),ISNUMBER(SEARCH("sai code",U494)),ISNUMBER(SEARCH("ST nhận",U494)))),"Kho đông mát",IF(W494="DC pick sai","Chưa xác định",IF(AND(W494="Hao hụt",N(O494)&gt;0,OR(ISNUMBER(SEARCH("Hình KDB",U494)),ISNUMBER(SEARCH("Hình tele",U494)),ISNUMBER(SEARCH("sai code",U494)),ISNUMBER(SEARCH("ST nhận",U494)))),"Kho đông mát",IF(W494="Hao hụt","Chưa xác định",IF(OR(W494="VT giao sai điểm",W494="Không đạt nhiệt độ",W494="TX giao thiếu kiện",W494="Hàng không đạt CL"),"Kho đông mát",IF(W494="Chưa xác định","Chưa xác định",IF(N(P494)&gt;0,"Chưa xác định",""))))))))))))</f>
        <v>Kho đông mát</v>
      </c>
      <c r="AA494" s="109" t="s">
        <v>802</v>
      </c>
      <c r="AB494" s="140"/>
      <c r="AC494" s="141"/>
      <c r="AD494" s="113"/>
      <c r="AE494" s="127"/>
      <c r="AF494" s="113"/>
      <c r="AG494" s="114" t="str">
        <f t="array" ref="AG494">XLOOKUP(F494,'CLV2'!A:A,'CLV2'!E:E)</f>
        <v>2.FRUITS</v>
      </c>
      <c r="AH494" s="115" t="str">
        <f t="array" ref="AH494">XLOOKUP(F494,'CLV2'!A:A,'CLV2'!F:F)</f>
        <v>3.IMPORT FRUITS</v>
      </c>
      <c r="AI494" s="115" t="str">
        <f t="shared" si="8"/>
        <v>Pack</v>
      </c>
      <c r="AJ494" s="116">
        <f t="shared" si="9"/>
        <v>1</v>
      </c>
      <c r="AK494" s="117" t="str">
        <f t="array" ref="AK494">XLOOKUP(F494,'GIÁ'!A:A,'GIÁ'!D:D)</f>
        <v>64445.12</v>
      </c>
      <c r="AL494" s="118">
        <f t="shared" si="10"/>
        <v>128890.24</v>
      </c>
      <c r="AM494" s="118">
        <f t="shared" si="11"/>
        <v>0</v>
      </c>
      <c r="AN494" s="119">
        <f t="shared" si="12"/>
        <v>0</v>
      </c>
      <c r="AO494" s="118">
        <f t="shared" si="13"/>
        <v>128890.24</v>
      </c>
      <c r="AP494" s="121">
        <f t="shared" si="14"/>
        <v>0</v>
      </c>
      <c r="AQ494" s="122"/>
      <c r="AR494" s="119"/>
    </row>
    <row r="495" ht="22.5" customHeight="1">
      <c r="A495" s="89">
        <v>46231.0</v>
      </c>
      <c r="B495" s="90">
        <v>0.5055555555555555</v>
      </c>
      <c r="C495" s="91" t="s">
        <v>1309</v>
      </c>
      <c r="D495" s="129" t="str">
        <f t="array" ref="D495">XLOOKUP(C495,'DS ST'!A:A,'DS ST'!B:B)</f>
        <v>HV2</v>
      </c>
      <c r="E495" s="94" t="str">
        <f t="array" ref="E495">XLOOKUP($F495,'GIÁ'!$A:$A,'GIÁ'!$E:$E)</f>
        <v>MÁT</v>
      </c>
      <c r="F495" s="94">
        <v>8.934673304528E12</v>
      </c>
      <c r="G495" s="95" t="s">
        <v>1613</v>
      </c>
      <c r="H495" s="95" t="s">
        <v>1197</v>
      </c>
      <c r="I495" s="96">
        <v>6.0</v>
      </c>
      <c r="J495" s="96">
        <v>0.0</v>
      </c>
      <c r="K495" s="98">
        <f t="shared" si="4"/>
        <v>6</v>
      </c>
      <c r="L495" s="99" t="s">
        <v>4140</v>
      </c>
      <c r="M495" s="100" t="s">
        <v>4144</v>
      </c>
      <c r="N495" s="101" t="s">
        <v>4142</v>
      </c>
      <c r="O495" s="128"/>
      <c r="P495" s="100"/>
      <c r="Q495" s="103">
        <f t="shared" si="5"/>
        <v>6</v>
      </c>
      <c r="R495" s="104"/>
      <c r="S495" s="105"/>
      <c r="T495" s="106"/>
      <c r="U495" s="107" t="s">
        <v>4145</v>
      </c>
      <c r="V495" s="108" t="s">
        <v>756</v>
      </c>
      <c r="W495" s="109" t="s">
        <v>1312</v>
      </c>
      <c r="X495" s="110" t="str">
        <f t="shared" si="6"/>
        <v/>
      </c>
      <c r="Y495" s="110" t="str">
        <f t="shared" si="7"/>
        <v/>
      </c>
      <c r="Z495" s="139" t="str">
        <f t="shared" si="44"/>
        <v>Kho đông mát</v>
      </c>
      <c r="AA495" s="109" t="s">
        <v>802</v>
      </c>
      <c r="AB495" s="140"/>
      <c r="AC495" s="141"/>
      <c r="AD495" s="113"/>
      <c r="AE495" s="127"/>
      <c r="AF495" s="113"/>
      <c r="AG495" s="114" t="str">
        <f t="array" ref="AG495">XLOOKUP(F495,'CLV2'!A:A,'CLV2'!E:E)</f>
        <v>2.DAIRY</v>
      </c>
      <c r="AH495" s="115" t="str">
        <f t="array" ref="AH495">XLOOKUP(F495,'CLV2'!A:A,'CLV2'!F:F)</f>
        <v>3.DRINKING YOGURT</v>
      </c>
      <c r="AI495" s="115" t="str">
        <f t="shared" si="8"/>
        <v>Pack</v>
      </c>
      <c r="AJ495" s="116">
        <f t="shared" si="9"/>
        <v>1</v>
      </c>
      <c r="AK495" s="117" t="str">
        <f t="array" ref="AK495">XLOOKUP(F495,'GIÁ'!A:A,'GIÁ'!D:D)</f>
        <v>26982.86</v>
      </c>
      <c r="AL495" s="118">
        <f t="shared" si="10"/>
        <v>161897.16</v>
      </c>
      <c r="AM495" s="118">
        <f t="shared" si="11"/>
        <v>0</v>
      </c>
      <c r="AN495" s="119">
        <f t="shared" si="12"/>
        <v>0</v>
      </c>
      <c r="AO495" s="118">
        <f t="shared" si="13"/>
        <v>161897.16</v>
      </c>
      <c r="AP495" s="121">
        <f t="shared" si="14"/>
        <v>0</v>
      </c>
      <c r="AQ495" s="122"/>
      <c r="AR495" s="119"/>
    </row>
    <row r="496" ht="22.5" customHeight="1">
      <c r="A496" s="89">
        <v>46231.0</v>
      </c>
      <c r="B496" s="90">
        <v>0.4270833333333333</v>
      </c>
      <c r="C496" s="91" t="s">
        <v>1203</v>
      </c>
      <c r="D496" s="129" t="str">
        <f t="array" ref="D496">XLOOKUP(C496,'DS ST'!A:A,'DS ST'!B:B)</f>
        <v>ECG</v>
      </c>
      <c r="E496" s="94" t="str">
        <f t="array" ref="E496">XLOOKUP($F496,'GIÁ'!$A:$A,'GIÁ'!$E:$E)</f>
        <v>MÁT</v>
      </c>
      <c r="F496" s="94">
        <v>8.938509645076E12</v>
      </c>
      <c r="G496" s="95" t="s">
        <v>2940</v>
      </c>
      <c r="H496" s="95" t="s">
        <v>57</v>
      </c>
      <c r="I496" s="96">
        <v>7.0</v>
      </c>
      <c r="J496" s="96">
        <v>0.0</v>
      </c>
      <c r="K496" s="98">
        <f t="shared" si="4"/>
        <v>7</v>
      </c>
      <c r="L496" s="99" t="s">
        <v>4146</v>
      </c>
      <c r="M496" s="100" t="s">
        <v>4147</v>
      </c>
      <c r="N496" s="101" t="s">
        <v>4148</v>
      </c>
      <c r="O496" s="128"/>
      <c r="P496" s="100">
        <v>7.0</v>
      </c>
      <c r="Q496" s="103">
        <f t="shared" si="5"/>
        <v>0</v>
      </c>
      <c r="R496" s="104" t="s">
        <v>4149</v>
      </c>
      <c r="S496" s="105"/>
      <c r="T496" s="106"/>
      <c r="U496" s="107"/>
      <c r="V496" s="108" t="s">
        <v>756</v>
      </c>
      <c r="W496" s="109" t="s">
        <v>1908</v>
      </c>
      <c r="X496" s="110" t="str">
        <f t="shared" si="6"/>
        <v/>
      </c>
      <c r="Y496" s="110" t="str">
        <f t="shared" si="7"/>
        <v>Siêu thị</v>
      </c>
      <c r="Z496" s="139" t="str">
        <f t="shared" si="44"/>
        <v/>
      </c>
      <c r="AA496" s="109" t="s">
        <v>802</v>
      </c>
      <c r="AB496" s="140"/>
      <c r="AC496" s="141"/>
      <c r="AD496" s="113"/>
      <c r="AE496" s="127"/>
      <c r="AF496" s="113"/>
      <c r="AG496" s="114" t="str">
        <f t="array" ref="AG496">XLOOKUP(F496,'CLV2'!A:A,'CLV2'!E:E)</f>
        <v>2.FRUITS</v>
      </c>
      <c r="AH496" s="115" t="str">
        <f t="array" ref="AH496">XLOOKUP(F496,'CLV2'!A:A,'CLV2'!F:F)</f>
        <v>3.IMPORT FRUITS</v>
      </c>
      <c r="AI496" s="115" t="str">
        <f t="shared" si="8"/>
        <v>Pack</v>
      </c>
      <c r="AJ496" s="116">
        <f t="shared" si="9"/>
        <v>1</v>
      </c>
      <c r="AK496" s="117" t="str">
        <f t="array" ref="AK496">XLOOKUP(F496,'GIÁ'!A:A,'GIÁ'!D:D)</f>
        <v>64533.01</v>
      </c>
      <c r="AL496" s="118">
        <f t="shared" si="10"/>
        <v>451731.07</v>
      </c>
      <c r="AM496" s="118">
        <f t="shared" si="11"/>
        <v>0</v>
      </c>
      <c r="AN496" s="119">
        <f t="shared" si="12"/>
        <v>451731.07</v>
      </c>
      <c r="AO496" s="118">
        <f t="shared" si="13"/>
        <v>0</v>
      </c>
      <c r="AP496" s="121">
        <f t="shared" si="14"/>
        <v>0</v>
      </c>
      <c r="AQ496" s="122"/>
      <c r="AR496" s="119"/>
    </row>
    <row r="497" ht="22.5" customHeight="1">
      <c r="A497" s="89">
        <v>46231.0</v>
      </c>
      <c r="B497" s="90">
        <v>0.4270833333333333</v>
      </c>
      <c r="C497" s="91" t="s">
        <v>1203</v>
      </c>
      <c r="D497" s="129" t="str">
        <f t="array" ref="D497">XLOOKUP(C497,'DS ST'!A:A,'DS ST'!B:B)</f>
        <v>ECG</v>
      </c>
      <c r="E497" s="94" t="str">
        <f t="array" ref="E497">XLOOKUP($F497,'GIÁ'!$A:$A,'GIÁ'!$E:$E)</f>
        <v>MÁT</v>
      </c>
      <c r="F497" s="94">
        <v>8.938505512044E12</v>
      </c>
      <c r="G497" s="95" t="s">
        <v>2874</v>
      </c>
      <c r="H497" s="95" t="s">
        <v>224</v>
      </c>
      <c r="I497" s="96">
        <v>1.0</v>
      </c>
      <c r="J497" s="96">
        <v>0.0</v>
      </c>
      <c r="K497" s="98">
        <f t="shared" si="4"/>
        <v>1</v>
      </c>
      <c r="L497" s="99" t="s">
        <v>4146</v>
      </c>
      <c r="M497" s="100" t="s">
        <v>4150</v>
      </c>
      <c r="N497" s="101" t="s">
        <v>4151</v>
      </c>
      <c r="O497" s="128"/>
      <c r="P497" s="100">
        <v>1.0</v>
      </c>
      <c r="Q497" s="103">
        <f t="shared" si="5"/>
        <v>0</v>
      </c>
      <c r="R497" s="104" t="s">
        <v>4149</v>
      </c>
      <c r="S497" s="105"/>
      <c r="T497" s="106"/>
      <c r="U497" s="107"/>
      <c r="V497" s="108" t="s">
        <v>756</v>
      </c>
      <c r="W497" s="109" t="s">
        <v>1908</v>
      </c>
      <c r="X497" s="110" t="str">
        <f t="shared" si="6"/>
        <v/>
      </c>
      <c r="Y497" s="110" t="str">
        <f t="shared" si="7"/>
        <v>Siêu thị</v>
      </c>
      <c r="Z497" s="139" t="str">
        <f t="shared" si="44"/>
        <v/>
      </c>
      <c r="AA497" s="109" t="s">
        <v>802</v>
      </c>
      <c r="AB497" s="140"/>
      <c r="AC497" s="141"/>
      <c r="AD497" s="113"/>
      <c r="AE497" s="127"/>
      <c r="AF497" s="113"/>
      <c r="AG497" s="114" t="str">
        <f t="array" ref="AG497">XLOOKUP(F497,'CLV2'!A:A,'CLV2'!E:E)</f>
        <v>2.VEGETABLES</v>
      </c>
      <c r="AH497" s="115" t="str">
        <f t="array" ref="AH497">XLOOKUP(F497,'CLV2'!A:A,'CLV2'!F:F)</f>
        <v>3.PROCESSED VEGGIES</v>
      </c>
      <c r="AI497" s="115" t="str">
        <f t="shared" si="8"/>
        <v>Pack</v>
      </c>
      <c r="AJ497" s="116">
        <f t="shared" si="9"/>
        <v>1</v>
      </c>
      <c r="AK497" s="117" t="str">
        <f t="array" ref="AK497">XLOOKUP(F497,'GIÁ'!A:A,'GIÁ'!D:D)</f>
        <v>20047.75</v>
      </c>
      <c r="AL497" s="118">
        <f t="shared" si="10"/>
        <v>20047.75</v>
      </c>
      <c r="AM497" s="118">
        <f t="shared" si="11"/>
        <v>0</v>
      </c>
      <c r="AN497" s="119">
        <f t="shared" si="12"/>
        <v>20047.75</v>
      </c>
      <c r="AO497" s="118">
        <f t="shared" si="13"/>
        <v>0</v>
      </c>
      <c r="AP497" s="121">
        <f t="shared" si="14"/>
        <v>0</v>
      </c>
      <c r="AQ497" s="122"/>
      <c r="AR497" s="119"/>
    </row>
    <row r="498" ht="22.5" customHeight="1">
      <c r="A498" s="89">
        <v>46231.0</v>
      </c>
      <c r="B498" s="90">
        <v>0.4270833333333333</v>
      </c>
      <c r="C498" s="91" t="s">
        <v>1203</v>
      </c>
      <c r="D498" s="129" t="str">
        <f t="array" ref="D498">XLOOKUP(C498,'DS ST'!A:A,'DS ST'!B:B)</f>
        <v>ECG</v>
      </c>
      <c r="E498" s="94" t="str">
        <f t="array" ref="E498">XLOOKUP($F498,'GIÁ'!$A:$A,'GIÁ'!$E:$E)</f>
        <v>MÁT</v>
      </c>
      <c r="F498" s="94">
        <v>11106.0</v>
      </c>
      <c r="G498" s="95" t="s">
        <v>652</v>
      </c>
      <c r="H498" s="95" t="s">
        <v>93</v>
      </c>
      <c r="I498" s="96">
        <v>6.0</v>
      </c>
      <c r="J498" s="96">
        <v>0.0</v>
      </c>
      <c r="K498" s="98">
        <f t="shared" si="4"/>
        <v>6</v>
      </c>
      <c r="L498" s="99" t="s">
        <v>4146</v>
      </c>
      <c r="M498" s="100" t="s">
        <v>4150</v>
      </c>
      <c r="N498" s="101" t="s">
        <v>4151</v>
      </c>
      <c r="O498" s="128"/>
      <c r="P498" s="100">
        <v>6.0</v>
      </c>
      <c r="Q498" s="103">
        <f t="shared" si="5"/>
        <v>0</v>
      </c>
      <c r="R498" s="104" t="s">
        <v>4149</v>
      </c>
      <c r="S498" s="105"/>
      <c r="T498" s="106"/>
      <c r="U498" s="107"/>
      <c r="V498" s="108" t="s">
        <v>756</v>
      </c>
      <c r="W498" s="109" t="s">
        <v>1908</v>
      </c>
      <c r="X498" s="110" t="str">
        <f t="shared" si="6"/>
        <v/>
      </c>
      <c r="Y498" s="110" t="str">
        <f t="shared" si="7"/>
        <v>Siêu thị</v>
      </c>
      <c r="Z498" s="139" t="str">
        <f t="shared" si="44"/>
        <v/>
      </c>
      <c r="AA498" s="109" t="s">
        <v>802</v>
      </c>
      <c r="AB498" s="140"/>
      <c r="AC498" s="108"/>
      <c r="AD498" s="113"/>
      <c r="AE498" s="127"/>
      <c r="AF498" s="113"/>
      <c r="AG498" s="114" t="str">
        <f t="array" ref="AG498">XLOOKUP(F498,'CLV2'!A:A,'CLV2'!E:E)</f>
        <v>2.VEGETABLES</v>
      </c>
      <c r="AH498" s="115" t="str">
        <f t="array" ref="AH498">XLOOKUP(F498,'CLV2'!A:A,'CLV2'!F:F)</f>
        <v>3.PROCESSED VEGGIES</v>
      </c>
      <c r="AI498" s="115" t="str">
        <f t="shared" si="8"/>
        <v>Pack</v>
      </c>
      <c r="AJ498" s="116">
        <f t="shared" si="9"/>
        <v>1</v>
      </c>
      <c r="AK498" s="117" t="str">
        <f t="array" ref="AK498">XLOOKUP(F498,'GIÁ'!A:A,'GIÁ'!D:D)</f>
        <v>25173.63</v>
      </c>
      <c r="AL498" s="118">
        <f t="shared" si="10"/>
        <v>151041.78</v>
      </c>
      <c r="AM498" s="118">
        <f t="shared" si="11"/>
        <v>0</v>
      </c>
      <c r="AN498" s="119">
        <f t="shared" si="12"/>
        <v>151041.78</v>
      </c>
      <c r="AO498" s="118">
        <f t="shared" si="13"/>
        <v>0</v>
      </c>
      <c r="AP498" s="121">
        <f t="shared" si="14"/>
        <v>0</v>
      </c>
      <c r="AQ498" s="122"/>
      <c r="AR498" s="119"/>
    </row>
    <row r="499" ht="22.5" customHeight="1">
      <c r="A499" s="89">
        <v>46231.0</v>
      </c>
      <c r="B499" s="90">
        <v>0.4270833333333333</v>
      </c>
      <c r="C499" s="91" t="s">
        <v>1203</v>
      </c>
      <c r="D499" s="129" t="str">
        <f t="array" ref="D499">XLOOKUP(C499,'DS ST'!A:A,'DS ST'!B:B)</f>
        <v>ECG</v>
      </c>
      <c r="E499" s="94" t="str">
        <f t="array" ref="E499">XLOOKUP($F499,'GIÁ'!$A:$A,'GIÁ'!$E:$E)</f>
        <v>MÁT</v>
      </c>
      <c r="F499" s="94">
        <v>11498.0</v>
      </c>
      <c r="G499" s="95" t="s">
        <v>806</v>
      </c>
      <c r="H499" s="95" t="s">
        <v>787</v>
      </c>
      <c r="I499" s="96">
        <v>2.0</v>
      </c>
      <c r="J499" s="96">
        <v>0.0</v>
      </c>
      <c r="K499" s="98">
        <f t="shared" si="4"/>
        <v>2</v>
      </c>
      <c r="L499" s="99" t="s">
        <v>4146</v>
      </c>
      <c r="M499" s="100" t="s">
        <v>4150</v>
      </c>
      <c r="N499" s="101" t="s">
        <v>4151</v>
      </c>
      <c r="O499" s="128"/>
      <c r="P499" s="100">
        <v>2.0</v>
      </c>
      <c r="Q499" s="103">
        <f t="shared" si="5"/>
        <v>0</v>
      </c>
      <c r="R499" s="104" t="s">
        <v>4149</v>
      </c>
      <c r="S499" s="105"/>
      <c r="T499" s="106"/>
      <c r="U499" s="107"/>
      <c r="V499" s="108" t="s">
        <v>756</v>
      </c>
      <c r="W499" s="109" t="s">
        <v>1908</v>
      </c>
      <c r="X499" s="110" t="str">
        <f t="shared" si="6"/>
        <v/>
      </c>
      <c r="Y499" s="110" t="str">
        <f t="shared" si="7"/>
        <v>Siêu thị</v>
      </c>
      <c r="Z499" s="139" t="str">
        <f t="shared" si="44"/>
        <v/>
      </c>
      <c r="AA499" s="109" t="s">
        <v>802</v>
      </c>
      <c r="AB499" s="140"/>
      <c r="AC499" s="108"/>
      <c r="AD499" s="113"/>
      <c r="AE499" s="127"/>
      <c r="AF499" s="113"/>
      <c r="AG499" s="114" t="str">
        <f t="array" ref="AG499">XLOOKUP(F499,'CLV2'!A:A,'CLV2'!E:E)</f>
        <v>2.VEGETABLES</v>
      </c>
      <c r="AH499" s="115" t="str">
        <f t="array" ref="AH499">XLOOKUP(F499,'CLV2'!A:A,'CLV2'!F:F)</f>
        <v>3.PROCESSED VEGGIES</v>
      </c>
      <c r="AI499" s="115" t="str">
        <f t="shared" si="8"/>
        <v>Pack</v>
      </c>
      <c r="AJ499" s="116">
        <f t="shared" si="9"/>
        <v>1</v>
      </c>
      <c r="AK499" s="117" t="str">
        <f t="array" ref="AK499">XLOOKUP(F499,'GIÁ'!A:A,'GIÁ'!D:D)</f>
        <v>26481.17</v>
      </c>
      <c r="AL499" s="118">
        <f t="shared" si="10"/>
        <v>52962.34</v>
      </c>
      <c r="AM499" s="118">
        <f t="shared" si="11"/>
        <v>0</v>
      </c>
      <c r="AN499" s="119">
        <f t="shared" si="12"/>
        <v>52962.34</v>
      </c>
      <c r="AO499" s="118">
        <f t="shared" si="13"/>
        <v>0</v>
      </c>
      <c r="AP499" s="121">
        <f t="shared" si="14"/>
        <v>0</v>
      </c>
      <c r="AQ499" s="122"/>
      <c r="AR499" s="119"/>
    </row>
    <row r="500" ht="22.5" customHeight="1">
      <c r="A500" s="89">
        <v>46231.0</v>
      </c>
      <c r="B500" s="90">
        <v>0.4270833333333333</v>
      </c>
      <c r="C500" s="91" t="s">
        <v>1203</v>
      </c>
      <c r="D500" s="129" t="str">
        <f t="array" ref="D500">XLOOKUP(C500,'DS ST'!A:A,'DS ST'!B:B)</f>
        <v>ECG</v>
      </c>
      <c r="E500" s="94" t="str">
        <f t="array" ref="E500">XLOOKUP($F500,'GIÁ'!$A:$A,'GIÁ'!$E:$E)</f>
        <v>MÁT</v>
      </c>
      <c r="F500" s="94">
        <v>11542.0</v>
      </c>
      <c r="G500" s="95" t="s">
        <v>844</v>
      </c>
      <c r="H500" s="95" t="s">
        <v>787</v>
      </c>
      <c r="I500" s="96">
        <v>2.0</v>
      </c>
      <c r="J500" s="96">
        <v>0.0</v>
      </c>
      <c r="K500" s="98">
        <f t="shared" si="4"/>
        <v>2</v>
      </c>
      <c r="L500" s="99" t="s">
        <v>4146</v>
      </c>
      <c r="M500" s="100" t="s">
        <v>4150</v>
      </c>
      <c r="N500" s="101" t="s">
        <v>4151</v>
      </c>
      <c r="O500" s="128"/>
      <c r="P500" s="100">
        <v>2.0</v>
      </c>
      <c r="Q500" s="103">
        <f t="shared" si="5"/>
        <v>0</v>
      </c>
      <c r="R500" s="104" t="s">
        <v>4149</v>
      </c>
      <c r="S500" s="105"/>
      <c r="T500" s="106"/>
      <c r="U500" s="107"/>
      <c r="V500" s="108" t="s">
        <v>756</v>
      </c>
      <c r="W500" s="109" t="s">
        <v>1908</v>
      </c>
      <c r="X500" s="110" t="str">
        <f t="shared" si="6"/>
        <v/>
      </c>
      <c r="Y500" s="110" t="str">
        <f t="shared" si="7"/>
        <v>Siêu thị</v>
      </c>
      <c r="Z500" s="139" t="str">
        <f t="shared" si="44"/>
        <v/>
      </c>
      <c r="AA500" s="109" t="s">
        <v>802</v>
      </c>
      <c r="AB500" s="140"/>
      <c r="AC500" s="141"/>
      <c r="AD500" s="113"/>
      <c r="AE500" s="108"/>
      <c r="AF500" s="113"/>
      <c r="AG500" s="114" t="str">
        <f t="array" ref="AG500">XLOOKUP(F500,'CLV2'!A:A,'CLV2'!E:E)</f>
        <v>2.VEGETABLES</v>
      </c>
      <c r="AH500" s="115" t="str">
        <f t="array" ref="AH500">XLOOKUP(F500,'CLV2'!A:A,'CLV2'!F:F)</f>
        <v>3.PROCESSED VEGGIES</v>
      </c>
      <c r="AI500" s="115" t="str">
        <f t="shared" si="8"/>
        <v>Pack</v>
      </c>
      <c r="AJ500" s="116">
        <f t="shared" si="9"/>
        <v>1</v>
      </c>
      <c r="AK500" s="117" t="str">
        <f t="array" ref="AK500">XLOOKUP(F500,'GIÁ'!A:A,'GIÁ'!D:D)</f>
        <v>14473.30</v>
      </c>
      <c r="AL500" s="118">
        <f t="shared" si="10"/>
        <v>28946.6</v>
      </c>
      <c r="AM500" s="118">
        <f t="shared" si="11"/>
        <v>0</v>
      </c>
      <c r="AN500" s="119">
        <f t="shared" si="12"/>
        <v>28946.6</v>
      </c>
      <c r="AO500" s="118">
        <f t="shared" si="13"/>
        <v>0</v>
      </c>
      <c r="AP500" s="121">
        <f t="shared" si="14"/>
        <v>0</v>
      </c>
      <c r="AQ500" s="122"/>
      <c r="AR500" s="119"/>
    </row>
    <row r="501" ht="22.5" customHeight="1">
      <c r="A501" s="89">
        <v>46231.0</v>
      </c>
      <c r="B501" s="90">
        <v>0.4270833333333333</v>
      </c>
      <c r="C501" s="91" t="s">
        <v>1203</v>
      </c>
      <c r="D501" s="129" t="str">
        <f t="array" ref="D501">XLOOKUP(C501,'DS ST'!A:A,'DS ST'!B:B)</f>
        <v>ECG</v>
      </c>
      <c r="E501" s="94" t="str">
        <f t="array" ref="E501">XLOOKUP($F501,'GIÁ'!$A:$A,'GIÁ'!$E:$E)</f>
        <v>MÁT</v>
      </c>
      <c r="F501" s="94">
        <v>8.935101608102E12</v>
      </c>
      <c r="G501" s="95" t="s">
        <v>1893</v>
      </c>
      <c r="H501" s="95" t="s">
        <v>57</v>
      </c>
      <c r="I501" s="96">
        <v>8.0</v>
      </c>
      <c r="J501" s="96">
        <v>0.0</v>
      </c>
      <c r="K501" s="98">
        <f t="shared" si="4"/>
        <v>8</v>
      </c>
      <c r="L501" s="99" t="s">
        <v>4146</v>
      </c>
      <c r="M501" s="100" t="s">
        <v>4150</v>
      </c>
      <c r="N501" s="101" t="s">
        <v>4151</v>
      </c>
      <c r="O501" s="128"/>
      <c r="P501" s="100">
        <v>8.0</v>
      </c>
      <c r="Q501" s="103">
        <f t="shared" si="5"/>
        <v>0</v>
      </c>
      <c r="R501" s="104" t="s">
        <v>4149</v>
      </c>
      <c r="S501" s="105"/>
      <c r="T501" s="106"/>
      <c r="U501" s="107"/>
      <c r="V501" s="108" t="s">
        <v>756</v>
      </c>
      <c r="W501" s="109" t="s">
        <v>1908</v>
      </c>
      <c r="X501" s="110" t="str">
        <f t="shared" si="6"/>
        <v/>
      </c>
      <c r="Y501" s="110" t="str">
        <f t="shared" si="7"/>
        <v>Siêu thị</v>
      </c>
      <c r="Z501" s="139" t="str">
        <f t="shared" si="44"/>
        <v/>
      </c>
      <c r="AA501" s="109" t="s">
        <v>802</v>
      </c>
      <c r="AB501" s="140"/>
      <c r="AC501" s="141"/>
      <c r="AD501" s="113"/>
      <c r="AE501" s="127"/>
      <c r="AF501" s="113"/>
      <c r="AG501" s="114" t="str">
        <f t="array" ref="AG501">XLOOKUP(F501,'CLV2'!A:A,'CLV2'!E:E)</f>
        <v>2.CHILLED FOODS</v>
      </c>
      <c r="AH501" s="115" t="str">
        <f t="array" ref="AH501">XLOOKUP(F501,'CLV2'!A:A,'CLV2'!F:F)</f>
        <v>3.OTHER CHILLED PRODUCTS</v>
      </c>
      <c r="AI501" s="115" t="str">
        <f t="shared" si="8"/>
        <v>Pack</v>
      </c>
      <c r="AJ501" s="116">
        <f t="shared" si="9"/>
        <v>1</v>
      </c>
      <c r="AK501" s="117" t="str">
        <f t="array" ref="AK501">XLOOKUP(F501,'GIÁ'!A:A,'GIÁ'!D:D)</f>
        <v>19902.69</v>
      </c>
      <c r="AL501" s="118">
        <f t="shared" si="10"/>
        <v>159221.52</v>
      </c>
      <c r="AM501" s="118">
        <f t="shared" si="11"/>
        <v>0</v>
      </c>
      <c r="AN501" s="119">
        <f t="shared" si="12"/>
        <v>159221.52</v>
      </c>
      <c r="AO501" s="118">
        <f t="shared" si="13"/>
        <v>0</v>
      </c>
      <c r="AP501" s="121">
        <f t="shared" si="14"/>
        <v>0</v>
      </c>
      <c r="AQ501" s="122"/>
      <c r="AR501" s="119"/>
    </row>
    <row r="502" ht="22.5" customHeight="1">
      <c r="A502" s="89">
        <v>46231.0</v>
      </c>
      <c r="B502" s="90">
        <v>0.4270833333333333</v>
      </c>
      <c r="C502" s="91" t="s">
        <v>1203</v>
      </c>
      <c r="D502" s="129" t="str">
        <f t="array" ref="D502">XLOOKUP(C502,'DS ST'!A:A,'DS ST'!B:B)</f>
        <v>ECG</v>
      </c>
      <c r="E502" s="94" t="str">
        <f t="array" ref="E502">XLOOKUP($F502,'GIÁ'!$A:$A,'GIÁ'!$E:$E)</f>
        <v>MÁT</v>
      </c>
      <c r="F502" s="94">
        <v>8.938500844157E12</v>
      </c>
      <c r="G502" s="95" t="s">
        <v>2795</v>
      </c>
      <c r="H502" s="95" t="s">
        <v>57</v>
      </c>
      <c r="I502" s="96">
        <v>14.0</v>
      </c>
      <c r="J502" s="96">
        <v>0.0</v>
      </c>
      <c r="K502" s="98">
        <f t="shared" si="4"/>
        <v>14</v>
      </c>
      <c r="L502" s="99" t="s">
        <v>4146</v>
      </c>
      <c r="M502" s="100" t="s">
        <v>4150</v>
      </c>
      <c r="N502" s="101" t="s">
        <v>4151</v>
      </c>
      <c r="O502" s="128"/>
      <c r="P502" s="100">
        <v>14.0</v>
      </c>
      <c r="Q502" s="103">
        <f t="shared" si="5"/>
        <v>0</v>
      </c>
      <c r="R502" s="104" t="s">
        <v>4149</v>
      </c>
      <c r="S502" s="105"/>
      <c r="T502" s="106"/>
      <c r="U502" s="107"/>
      <c r="V502" s="108" t="s">
        <v>756</v>
      </c>
      <c r="W502" s="109" t="s">
        <v>1908</v>
      </c>
      <c r="X502" s="110" t="str">
        <f t="shared" si="6"/>
        <v/>
      </c>
      <c r="Y502" s="110" t="str">
        <f t="shared" si="7"/>
        <v>Siêu thị</v>
      </c>
      <c r="Z502" s="139" t="str">
        <f t="shared" si="44"/>
        <v/>
      </c>
      <c r="AA502" s="109" t="s">
        <v>802</v>
      </c>
      <c r="AB502" s="140"/>
      <c r="AC502" s="141"/>
      <c r="AD502" s="113"/>
      <c r="AE502" s="127"/>
      <c r="AF502" s="113"/>
      <c r="AG502" s="114" t="str">
        <f t="array" ref="AG502">XLOOKUP(F502,'CLV2'!A:A,'CLV2'!E:E)</f>
        <v>2.CHILLED FOODS</v>
      </c>
      <c r="AH502" s="115" t="str">
        <f t="array" ref="AH502">XLOOKUP(F502,'CLV2'!A:A,'CLV2'!F:F)</f>
        <v>3.OTHER CHILLED PRODUCTS</v>
      </c>
      <c r="AI502" s="115" t="str">
        <f t="shared" si="8"/>
        <v>Pack</v>
      </c>
      <c r="AJ502" s="116">
        <f t="shared" si="9"/>
        <v>1</v>
      </c>
      <c r="AK502" s="117" t="str">
        <f t="array" ref="AK502">XLOOKUP(F502,'GIÁ'!A:A,'GIÁ'!D:D)</f>
        <v>9990.85</v>
      </c>
      <c r="AL502" s="118">
        <f t="shared" si="10"/>
        <v>139871.9</v>
      </c>
      <c r="AM502" s="118">
        <f t="shared" si="11"/>
        <v>0</v>
      </c>
      <c r="AN502" s="119">
        <f t="shared" si="12"/>
        <v>139871.9</v>
      </c>
      <c r="AO502" s="118">
        <f t="shared" si="13"/>
        <v>0</v>
      </c>
      <c r="AP502" s="121">
        <f t="shared" si="14"/>
        <v>0</v>
      </c>
      <c r="AQ502" s="122"/>
      <c r="AR502" s="119"/>
    </row>
    <row r="503" ht="22.5" customHeight="1">
      <c r="A503" s="89">
        <v>46231.0</v>
      </c>
      <c r="B503" s="90">
        <v>0.4270833333333333</v>
      </c>
      <c r="C503" s="91" t="s">
        <v>1203</v>
      </c>
      <c r="D503" s="129" t="str">
        <f t="array" ref="D503">XLOOKUP(C503,'DS ST'!A:A,'DS ST'!B:B)</f>
        <v>ECG</v>
      </c>
      <c r="E503" s="94" t="str">
        <f t="array" ref="E503">XLOOKUP($F503,'GIÁ'!$A:$A,'GIÁ'!$E:$E)</f>
        <v>MÁT</v>
      </c>
      <c r="F503" s="94">
        <v>8.850393991926E12</v>
      </c>
      <c r="G503" s="95" t="s">
        <v>1514</v>
      </c>
      <c r="H503" s="95" t="s">
        <v>1145</v>
      </c>
      <c r="I503" s="96">
        <v>4.0</v>
      </c>
      <c r="J503" s="96">
        <v>0.0</v>
      </c>
      <c r="K503" s="98">
        <f t="shared" si="4"/>
        <v>4</v>
      </c>
      <c r="L503" s="99" t="s">
        <v>4146</v>
      </c>
      <c r="M503" s="100" t="s">
        <v>4150</v>
      </c>
      <c r="N503" s="101" t="s">
        <v>4151</v>
      </c>
      <c r="O503" s="128"/>
      <c r="P503" s="100">
        <v>4.0</v>
      </c>
      <c r="Q503" s="103">
        <f t="shared" si="5"/>
        <v>0</v>
      </c>
      <c r="R503" s="104" t="s">
        <v>4149</v>
      </c>
      <c r="S503" s="105"/>
      <c r="T503" s="106"/>
      <c r="U503" s="107"/>
      <c r="V503" s="108" t="s">
        <v>756</v>
      </c>
      <c r="W503" s="109" t="s">
        <v>1908</v>
      </c>
      <c r="X503" s="110" t="str">
        <f t="shared" si="6"/>
        <v/>
      </c>
      <c r="Y503" s="110" t="str">
        <f t="shared" si="7"/>
        <v>Siêu thị</v>
      </c>
      <c r="Z503" s="139" t="str">
        <f t="shared" si="44"/>
        <v/>
      </c>
      <c r="AA503" s="109" t="s">
        <v>802</v>
      </c>
      <c r="AB503" s="140"/>
      <c r="AC503" s="141"/>
      <c r="AD503" s="113"/>
      <c r="AE503" s="127"/>
      <c r="AF503" s="113"/>
      <c r="AG503" s="114" t="str">
        <f t="array" ref="AG503">XLOOKUP(F503,'CLV2'!A:A,'CLV2'!E:E)</f>
        <v>2.DAIRY</v>
      </c>
      <c r="AH503" s="115" t="str">
        <f t="array" ref="AH503">XLOOKUP(F503,'CLV2'!A:A,'CLV2'!F:F)</f>
        <v>3.DRINKING YOGURT</v>
      </c>
      <c r="AI503" s="115" t="str">
        <f t="shared" si="8"/>
        <v>Pack</v>
      </c>
      <c r="AJ503" s="116">
        <f t="shared" si="9"/>
        <v>1</v>
      </c>
      <c r="AK503" s="117" t="str">
        <f t="array" ref="AK503">XLOOKUP(F503,'GIÁ'!A:A,'GIÁ'!D:D)</f>
        <v>15731.03</v>
      </c>
      <c r="AL503" s="118">
        <f t="shared" si="10"/>
        <v>62924.12</v>
      </c>
      <c r="AM503" s="118">
        <f t="shared" si="11"/>
        <v>0</v>
      </c>
      <c r="AN503" s="119">
        <f t="shared" si="12"/>
        <v>62924.12</v>
      </c>
      <c r="AO503" s="118">
        <f t="shared" si="13"/>
        <v>0</v>
      </c>
      <c r="AP503" s="121">
        <f t="shared" si="14"/>
        <v>0</v>
      </c>
      <c r="AQ503" s="122"/>
      <c r="AR503" s="119"/>
    </row>
    <row r="504" ht="22.5" customHeight="1">
      <c r="A504" s="89">
        <v>46231.0</v>
      </c>
      <c r="B504" s="90">
        <v>0.4270833333333333</v>
      </c>
      <c r="C504" s="91" t="s">
        <v>1203</v>
      </c>
      <c r="D504" s="129" t="str">
        <f t="array" ref="D504">XLOOKUP(C504,'DS ST'!A:A,'DS ST'!B:B)</f>
        <v>ECG</v>
      </c>
      <c r="E504" s="94" t="str">
        <f t="array" ref="E504">XLOOKUP($F504,'GIÁ'!$A:$A,'GIÁ'!$E:$E)</f>
        <v>MÁT</v>
      </c>
      <c r="F504" s="94">
        <v>8.936176751014E12</v>
      </c>
      <c r="G504" s="95" t="s">
        <v>1089</v>
      </c>
      <c r="H504" s="95" t="s">
        <v>667</v>
      </c>
      <c r="I504" s="96">
        <v>1.0</v>
      </c>
      <c r="J504" s="96">
        <v>0.0</v>
      </c>
      <c r="K504" s="98">
        <f t="shared" si="4"/>
        <v>1</v>
      </c>
      <c r="L504" s="99" t="s">
        <v>4146</v>
      </c>
      <c r="M504" s="100" t="s">
        <v>4152</v>
      </c>
      <c r="N504" s="101" t="s">
        <v>4153</v>
      </c>
      <c r="O504" s="128"/>
      <c r="P504" s="100">
        <v>1.0</v>
      </c>
      <c r="Q504" s="103">
        <f t="shared" si="5"/>
        <v>0</v>
      </c>
      <c r="R504" s="104" t="s">
        <v>4154</v>
      </c>
      <c r="S504" s="105"/>
      <c r="T504" s="106"/>
      <c r="U504" s="107"/>
      <c r="V504" s="108" t="s">
        <v>756</v>
      </c>
      <c r="W504" s="109" t="s">
        <v>1908</v>
      </c>
      <c r="X504" s="110" t="str">
        <f t="shared" si="6"/>
        <v/>
      </c>
      <c r="Y504" s="110" t="str">
        <f t="shared" si="7"/>
        <v>Siêu thị</v>
      </c>
      <c r="Z504" s="139" t="str">
        <f t="shared" si="44"/>
        <v/>
      </c>
      <c r="AA504" s="109" t="s">
        <v>802</v>
      </c>
      <c r="AB504" s="140"/>
      <c r="AC504" s="141"/>
      <c r="AD504" s="113"/>
      <c r="AE504" s="127"/>
      <c r="AF504" s="113"/>
      <c r="AG504" s="114" t="str">
        <f t="array" ref="AG504">XLOOKUP(F504,'CLV2'!A:A,'CLV2'!E:E)</f>
        <v>2.DELICA</v>
      </c>
      <c r="AH504" s="115" t="str">
        <f t="array" ref="AH504">XLOOKUP(F504,'CLV2'!A:A,'CLV2'!F:F)</f>
        <v>3.DESSERTS</v>
      </c>
      <c r="AI504" s="115" t="str">
        <f t="shared" si="8"/>
        <v>Pack</v>
      </c>
      <c r="AJ504" s="116">
        <f t="shared" si="9"/>
        <v>1</v>
      </c>
      <c r="AK504" s="117" t="str">
        <f t="array" ref="AK504">XLOOKUP(F504,'GIÁ'!A:A,'GIÁ'!D:D)</f>
        <v>6650.00</v>
      </c>
      <c r="AL504" s="118">
        <f t="shared" si="10"/>
        <v>6650</v>
      </c>
      <c r="AM504" s="118">
        <f t="shared" si="11"/>
        <v>0</v>
      </c>
      <c r="AN504" s="119">
        <f t="shared" si="12"/>
        <v>6650</v>
      </c>
      <c r="AO504" s="118">
        <f t="shared" si="13"/>
        <v>0</v>
      </c>
      <c r="AP504" s="121">
        <f t="shared" si="14"/>
        <v>0</v>
      </c>
      <c r="AQ504" s="122"/>
      <c r="AR504" s="119"/>
    </row>
    <row r="505" ht="22.5" customHeight="1">
      <c r="A505" s="89">
        <v>46231.0</v>
      </c>
      <c r="B505" s="90">
        <v>0.4270833333333333</v>
      </c>
      <c r="C505" s="91" t="s">
        <v>1203</v>
      </c>
      <c r="D505" s="129" t="str">
        <f t="array" ref="D505">XLOOKUP(C505,'DS ST'!A:A,'DS ST'!B:B)</f>
        <v>ECG</v>
      </c>
      <c r="E505" s="94" t="str">
        <f t="array" ref="E505">XLOOKUP($F505,'GIÁ'!$A:$A,'GIÁ'!$E:$E)</f>
        <v>MÁT</v>
      </c>
      <c r="F505" s="94">
        <v>8.936243700082E12</v>
      </c>
      <c r="G505" s="95" t="s">
        <v>2743</v>
      </c>
      <c r="H505" s="95" t="s">
        <v>1206</v>
      </c>
      <c r="I505" s="96">
        <v>1.0</v>
      </c>
      <c r="J505" s="96">
        <v>0.0</v>
      </c>
      <c r="K505" s="98">
        <f t="shared" si="4"/>
        <v>1</v>
      </c>
      <c r="L505" s="99" t="s">
        <v>4146</v>
      </c>
      <c r="M505" s="100" t="s">
        <v>4152</v>
      </c>
      <c r="N505" s="101" t="s">
        <v>4153</v>
      </c>
      <c r="O505" s="128"/>
      <c r="P505" s="100">
        <v>1.0</v>
      </c>
      <c r="Q505" s="103">
        <f t="shared" si="5"/>
        <v>0</v>
      </c>
      <c r="R505" s="104" t="s">
        <v>4154</v>
      </c>
      <c r="S505" s="105"/>
      <c r="T505" s="106"/>
      <c r="U505" s="107"/>
      <c r="V505" s="108" t="s">
        <v>756</v>
      </c>
      <c r="W505" s="109" t="s">
        <v>1908</v>
      </c>
      <c r="X505" s="110" t="str">
        <f t="shared" si="6"/>
        <v/>
      </c>
      <c r="Y505" s="110" t="str">
        <f t="shared" si="7"/>
        <v>Siêu thị</v>
      </c>
      <c r="Z505" s="139" t="str">
        <f t="shared" si="44"/>
        <v/>
      </c>
      <c r="AA505" s="109" t="s">
        <v>802</v>
      </c>
      <c r="AB505" s="140"/>
      <c r="AC505" s="141"/>
      <c r="AD505" s="113"/>
      <c r="AE505" s="127"/>
      <c r="AF505" s="113"/>
      <c r="AG505" s="114" t="str">
        <f t="array" ref="AG505">XLOOKUP(F505,'CLV2'!A:A,'CLV2'!E:E)</f>
        <v>2.DELICA</v>
      </c>
      <c r="AH505" s="115" t="str">
        <f t="array" ref="AH505">XLOOKUP(F505,'CLV2'!A:A,'CLV2'!F:F)</f>
        <v>3.COLD AND HOT DELICA</v>
      </c>
      <c r="AI505" s="115" t="str">
        <f t="shared" si="8"/>
        <v>Pack</v>
      </c>
      <c r="AJ505" s="116">
        <f t="shared" si="9"/>
        <v>1</v>
      </c>
      <c r="AK505" s="117" t="str">
        <f t="array" ref="AK505">XLOOKUP(F505,'GIÁ'!A:A,'GIÁ'!D:D)</f>
        <v>11859.91</v>
      </c>
      <c r="AL505" s="118">
        <f t="shared" si="10"/>
        <v>11859.91</v>
      </c>
      <c r="AM505" s="118">
        <f t="shared" si="11"/>
        <v>0</v>
      </c>
      <c r="AN505" s="119">
        <f t="shared" si="12"/>
        <v>11859.91</v>
      </c>
      <c r="AO505" s="118">
        <f t="shared" si="13"/>
        <v>0</v>
      </c>
      <c r="AP505" s="121">
        <f t="shared" si="14"/>
        <v>0</v>
      </c>
      <c r="AQ505" s="122"/>
      <c r="AR505" s="119"/>
    </row>
    <row r="506" ht="22.5" customHeight="1">
      <c r="A506" s="89">
        <v>46231.0</v>
      </c>
      <c r="B506" s="90">
        <v>0.4270833333333333</v>
      </c>
      <c r="C506" s="91" t="s">
        <v>1203</v>
      </c>
      <c r="D506" s="129" t="str">
        <f t="array" ref="D506">XLOOKUP(C506,'DS ST'!A:A,'DS ST'!B:B)</f>
        <v>ECG</v>
      </c>
      <c r="E506" s="94" t="str">
        <f t="array" ref="E506">XLOOKUP($F506,'GIÁ'!$A:$A,'GIÁ'!$E:$E)</f>
        <v>MÁT</v>
      </c>
      <c r="F506" s="94">
        <v>8.938503131742E12</v>
      </c>
      <c r="G506" s="95" t="s">
        <v>2855</v>
      </c>
      <c r="H506" s="95" t="s">
        <v>57</v>
      </c>
      <c r="I506" s="96">
        <v>4.0</v>
      </c>
      <c r="J506" s="96">
        <v>2.0</v>
      </c>
      <c r="K506" s="98">
        <f t="shared" si="4"/>
        <v>2</v>
      </c>
      <c r="L506" s="99" t="s">
        <v>4146</v>
      </c>
      <c r="M506" s="100" t="s">
        <v>4155</v>
      </c>
      <c r="N506" s="101" t="s">
        <v>4156</v>
      </c>
      <c r="O506" s="128"/>
      <c r="P506" s="100"/>
      <c r="Q506" s="103">
        <f t="shared" si="5"/>
        <v>2</v>
      </c>
      <c r="R506" s="104"/>
      <c r="S506" s="105"/>
      <c r="T506" s="106"/>
      <c r="U506" s="107"/>
      <c r="V506" s="108" t="s">
        <v>756</v>
      </c>
      <c r="W506" s="109" t="s">
        <v>1312</v>
      </c>
      <c r="X506" s="110" t="str">
        <f t="shared" si="6"/>
        <v/>
      </c>
      <c r="Y506" s="110" t="str">
        <f t="shared" si="7"/>
        <v/>
      </c>
      <c r="Z506" s="139" t="str">
        <f t="shared" si="44"/>
        <v>Chưa xác định</v>
      </c>
      <c r="AA506" s="109" t="s">
        <v>802</v>
      </c>
      <c r="AB506" s="140"/>
      <c r="AC506" s="141"/>
      <c r="AD506" s="113"/>
      <c r="AE506" s="127"/>
      <c r="AF506" s="113"/>
      <c r="AG506" s="114" t="str">
        <f t="array" ref="AG506">XLOOKUP(F506,'CLV2'!A:A,'CLV2'!E:E)</f>
        <v>2.DAIRY</v>
      </c>
      <c r="AH506" s="115" t="str">
        <f t="array" ref="AH506">XLOOKUP(F506,'CLV2'!A:A,'CLV2'!F:F)</f>
        <v>3.FRESH MILK</v>
      </c>
      <c r="AI506" s="115" t="str">
        <f t="shared" si="8"/>
        <v>Pack</v>
      </c>
      <c r="AJ506" s="116">
        <f t="shared" si="9"/>
        <v>0.5</v>
      </c>
      <c r="AK506" s="117" t="str">
        <f t="array" ref="AK506">XLOOKUP(F506,'GIÁ'!A:A,'GIÁ'!D:D)</f>
        <v>18900.00</v>
      </c>
      <c r="AL506" s="118">
        <f t="shared" si="10"/>
        <v>37800</v>
      </c>
      <c r="AM506" s="118">
        <f t="shared" si="11"/>
        <v>0</v>
      </c>
      <c r="AN506" s="119">
        <f t="shared" si="12"/>
        <v>0</v>
      </c>
      <c r="AO506" s="118">
        <f t="shared" si="13"/>
        <v>0</v>
      </c>
      <c r="AP506" s="121">
        <f t="shared" si="14"/>
        <v>37800</v>
      </c>
      <c r="AQ506" s="122"/>
      <c r="AR506" s="119"/>
    </row>
    <row r="507" ht="22.5" customHeight="1">
      <c r="A507" s="89">
        <v>46231.0</v>
      </c>
      <c r="B507" s="90">
        <v>0.4270833333333333</v>
      </c>
      <c r="C507" s="91" t="s">
        <v>1203</v>
      </c>
      <c r="D507" s="129" t="str">
        <f t="array" ref="D507">XLOOKUP(C507,'DS ST'!A:A,'DS ST'!B:B)</f>
        <v>ECG</v>
      </c>
      <c r="E507" s="94" t="str">
        <f t="array" ref="E507">XLOOKUP($F507,'GIÁ'!$A:$A,'GIÁ'!$E:$E)</f>
        <v>MÁT</v>
      </c>
      <c r="F507" s="94">
        <v>8.938503131056E12</v>
      </c>
      <c r="G507" s="95" t="s">
        <v>2841</v>
      </c>
      <c r="H507" s="95" t="s">
        <v>57</v>
      </c>
      <c r="I507" s="96">
        <v>12.0</v>
      </c>
      <c r="J507" s="96">
        <v>0.0</v>
      </c>
      <c r="K507" s="98">
        <f t="shared" si="4"/>
        <v>12</v>
      </c>
      <c r="L507" s="99" t="s">
        <v>4146</v>
      </c>
      <c r="M507" s="100" t="s">
        <v>4157</v>
      </c>
      <c r="N507" s="101" t="s">
        <v>4158</v>
      </c>
      <c r="O507" s="128"/>
      <c r="P507" s="100">
        <v>12.0</v>
      </c>
      <c r="Q507" s="103">
        <f t="shared" si="5"/>
        <v>0</v>
      </c>
      <c r="R507" s="104" t="s">
        <v>4159</v>
      </c>
      <c r="S507" s="105"/>
      <c r="T507" s="106"/>
      <c r="U507" s="107"/>
      <c r="V507" s="108" t="s">
        <v>756</v>
      </c>
      <c r="W507" s="109" t="s">
        <v>1908</v>
      </c>
      <c r="X507" s="110" t="str">
        <f t="shared" si="6"/>
        <v/>
      </c>
      <c r="Y507" s="110" t="str">
        <f t="shared" si="7"/>
        <v>Siêu thị</v>
      </c>
      <c r="Z507" s="139" t="str">
        <f t="shared" si="44"/>
        <v/>
      </c>
      <c r="AA507" s="109" t="s">
        <v>802</v>
      </c>
      <c r="AB507" s="140"/>
      <c r="AC507" s="141"/>
      <c r="AD507" s="113"/>
      <c r="AE507" s="127"/>
      <c r="AF507" s="113"/>
      <c r="AG507" s="114" t="str">
        <f t="array" ref="AG507">XLOOKUP(F507,'CLV2'!A:A,'CLV2'!E:E)</f>
        <v>2.DAIRY</v>
      </c>
      <c r="AH507" s="115" t="str">
        <f t="array" ref="AH507">XLOOKUP(F507,'CLV2'!A:A,'CLV2'!F:F)</f>
        <v>3.FRESH MILK</v>
      </c>
      <c r="AI507" s="115" t="str">
        <f t="shared" si="8"/>
        <v>Pack</v>
      </c>
      <c r="AJ507" s="116">
        <f t="shared" si="9"/>
        <v>1</v>
      </c>
      <c r="AK507" s="117" t="str">
        <f t="array" ref="AK507">XLOOKUP(F507,'GIÁ'!A:A,'GIÁ'!D:D)</f>
        <v>9180.00</v>
      </c>
      <c r="AL507" s="118">
        <f t="shared" si="10"/>
        <v>110160</v>
      </c>
      <c r="AM507" s="118">
        <f t="shared" si="11"/>
        <v>0</v>
      </c>
      <c r="AN507" s="119">
        <f t="shared" si="12"/>
        <v>110160</v>
      </c>
      <c r="AO507" s="118">
        <f t="shared" si="13"/>
        <v>0</v>
      </c>
      <c r="AP507" s="121">
        <f t="shared" si="14"/>
        <v>0</v>
      </c>
      <c r="AQ507" s="122"/>
      <c r="AR507" s="119"/>
    </row>
    <row r="508" ht="22.5" customHeight="1">
      <c r="A508" s="89">
        <v>46231.0</v>
      </c>
      <c r="B508" s="90">
        <v>0.4270833333333333</v>
      </c>
      <c r="C508" s="91" t="s">
        <v>1203</v>
      </c>
      <c r="D508" s="129" t="str">
        <f t="array" ref="D508">XLOOKUP(C508,'DS ST'!A:A,'DS ST'!B:B)</f>
        <v>ECG</v>
      </c>
      <c r="E508" s="94" t="str">
        <f t="array" ref="E508">XLOOKUP($F508,'GIÁ'!$A:$A,'GIÁ'!$E:$E)</f>
        <v>MÁT</v>
      </c>
      <c r="F508" s="94">
        <v>8.938562884191E12</v>
      </c>
      <c r="G508" s="95" t="s">
        <v>3218</v>
      </c>
      <c r="H508" s="95" t="s">
        <v>57</v>
      </c>
      <c r="I508" s="96">
        <v>2.0</v>
      </c>
      <c r="J508" s="96">
        <v>0.0</v>
      </c>
      <c r="K508" s="98">
        <f t="shared" si="4"/>
        <v>2</v>
      </c>
      <c r="L508" s="99" t="s">
        <v>4146</v>
      </c>
      <c r="M508" s="100" t="s">
        <v>4157</v>
      </c>
      <c r="N508" s="101" t="s">
        <v>4158</v>
      </c>
      <c r="O508" s="128"/>
      <c r="P508" s="100">
        <v>2.0</v>
      </c>
      <c r="Q508" s="103">
        <f t="shared" si="5"/>
        <v>0</v>
      </c>
      <c r="R508" s="104" t="s">
        <v>4160</v>
      </c>
      <c r="S508" s="105"/>
      <c r="T508" s="106"/>
      <c r="U508" s="107"/>
      <c r="V508" s="108" t="s">
        <v>756</v>
      </c>
      <c r="W508" s="109" t="s">
        <v>1908</v>
      </c>
      <c r="X508" s="110" t="str">
        <f t="shared" si="6"/>
        <v/>
      </c>
      <c r="Y508" s="110" t="str">
        <f t="shared" si="7"/>
        <v>Siêu thị</v>
      </c>
      <c r="Z508" s="139" t="str">
        <f t="shared" si="44"/>
        <v/>
      </c>
      <c r="AA508" s="109" t="s">
        <v>802</v>
      </c>
      <c r="AB508" s="140"/>
      <c r="AC508" s="108"/>
      <c r="AD508" s="113"/>
      <c r="AE508" s="127"/>
      <c r="AF508" s="113"/>
      <c r="AG508" s="114" t="str">
        <f t="array" ref="AG508">XLOOKUP(F508,'CLV2'!A:A,'CLV2'!E:E)</f>
        <v>2.DELICA</v>
      </c>
      <c r="AH508" s="115" t="str">
        <f t="array" ref="AH508">XLOOKUP(F508,'CLV2'!A:A,'CLV2'!F:F)</f>
        <v>3.DESSERTS</v>
      </c>
      <c r="AI508" s="115" t="str">
        <f t="shared" si="8"/>
        <v>Pack</v>
      </c>
      <c r="AJ508" s="116">
        <f t="shared" si="9"/>
        <v>1</v>
      </c>
      <c r="AK508" s="117" t="str">
        <f t="array" ref="AK508">XLOOKUP(F508,'GIÁ'!A:A,'GIÁ'!D:D)</f>
        <v>22288.67</v>
      </c>
      <c r="AL508" s="118">
        <f t="shared" si="10"/>
        <v>44577.34</v>
      </c>
      <c r="AM508" s="118">
        <f t="shared" si="11"/>
        <v>0</v>
      </c>
      <c r="AN508" s="119">
        <f t="shared" si="12"/>
        <v>44577.34</v>
      </c>
      <c r="AO508" s="118">
        <f t="shared" si="13"/>
        <v>0</v>
      </c>
      <c r="AP508" s="121">
        <f t="shared" si="14"/>
        <v>0</v>
      </c>
      <c r="AQ508" s="122"/>
      <c r="AR508" s="119"/>
    </row>
    <row r="509" ht="22.5" customHeight="1">
      <c r="A509" s="89">
        <v>46231.0</v>
      </c>
      <c r="B509" s="90">
        <v>0.4270833333333333</v>
      </c>
      <c r="C509" s="91" t="s">
        <v>1203</v>
      </c>
      <c r="D509" s="129" t="str">
        <f t="array" ref="D509">XLOOKUP(C509,'DS ST'!A:A,'DS ST'!B:B)</f>
        <v>ECG</v>
      </c>
      <c r="E509" s="94" t="str">
        <f t="array" ref="E509">XLOOKUP($F509,'GIÁ'!$A:$A,'GIÁ'!$E:$E)</f>
        <v>MÁT</v>
      </c>
      <c r="F509" s="94">
        <v>8.93850252503E12</v>
      </c>
      <c r="G509" s="95" t="s">
        <v>2813</v>
      </c>
      <c r="H509" s="95" t="s">
        <v>224</v>
      </c>
      <c r="I509" s="96">
        <v>1.0</v>
      </c>
      <c r="J509" s="96">
        <v>0.0</v>
      </c>
      <c r="K509" s="98">
        <f t="shared" si="4"/>
        <v>1</v>
      </c>
      <c r="L509" s="99" t="s">
        <v>4146</v>
      </c>
      <c r="M509" s="100" t="s">
        <v>4161</v>
      </c>
      <c r="N509" s="101" t="s">
        <v>4162</v>
      </c>
      <c r="O509" s="128"/>
      <c r="P509" s="100">
        <v>1.0</v>
      </c>
      <c r="Q509" s="103">
        <f t="shared" si="5"/>
        <v>0</v>
      </c>
      <c r="R509" s="104" t="s">
        <v>4163</v>
      </c>
      <c r="S509" s="105"/>
      <c r="T509" s="106"/>
      <c r="U509" s="107"/>
      <c r="V509" s="108" t="s">
        <v>756</v>
      </c>
      <c r="W509" s="109" t="s">
        <v>1908</v>
      </c>
      <c r="X509" s="110" t="str">
        <f t="shared" si="6"/>
        <v/>
      </c>
      <c r="Y509" s="110" t="str">
        <f t="shared" si="7"/>
        <v>Siêu thị</v>
      </c>
      <c r="Z509" s="139" t="str">
        <f t="shared" si="44"/>
        <v/>
      </c>
      <c r="AA509" s="109" t="s">
        <v>802</v>
      </c>
      <c r="AB509" s="140"/>
      <c r="AC509" s="141"/>
      <c r="AD509" s="113"/>
      <c r="AE509" s="127"/>
      <c r="AF509" s="113"/>
      <c r="AG509" s="114" t="str">
        <f t="array" ref="AG509">XLOOKUP(F509,'CLV2'!A:A,'CLV2'!E:E)</f>
        <v>2.DELICA</v>
      </c>
      <c r="AH509" s="115" t="str">
        <f t="array" ref="AH509">XLOOKUP(F509,'CLV2'!A:A,'CLV2'!F:F)</f>
        <v>3.COLD AND HOT DELICA</v>
      </c>
      <c r="AI509" s="115" t="str">
        <f t="shared" si="8"/>
        <v>Pack</v>
      </c>
      <c r="AJ509" s="116">
        <f t="shared" si="9"/>
        <v>1</v>
      </c>
      <c r="AK509" s="117" t="str">
        <f t="array" ref="AK509">XLOOKUP(F509,'GIÁ'!A:A,'GIÁ'!D:D)</f>
        <v>16668.00</v>
      </c>
      <c r="AL509" s="118">
        <f t="shared" si="10"/>
        <v>16668</v>
      </c>
      <c r="AM509" s="118">
        <f t="shared" si="11"/>
        <v>0</v>
      </c>
      <c r="AN509" s="119">
        <f t="shared" si="12"/>
        <v>16668</v>
      </c>
      <c r="AO509" s="118">
        <f t="shared" si="13"/>
        <v>0</v>
      </c>
      <c r="AP509" s="121">
        <f t="shared" si="14"/>
        <v>0</v>
      </c>
      <c r="AQ509" s="122"/>
      <c r="AR509" s="119"/>
    </row>
    <row r="510" ht="22.5" customHeight="1">
      <c r="A510" s="89">
        <v>46231.0</v>
      </c>
      <c r="B510" s="90">
        <v>0.4270833333333333</v>
      </c>
      <c r="C510" s="91" t="s">
        <v>1203</v>
      </c>
      <c r="D510" s="129" t="str">
        <f t="array" ref="D510">XLOOKUP(C510,'DS ST'!A:A,'DS ST'!B:B)</f>
        <v>ECG</v>
      </c>
      <c r="E510" s="94" t="str">
        <f t="array" ref="E510">XLOOKUP($F510,'GIÁ'!$A:$A,'GIÁ'!$E:$E)</f>
        <v>MÁT</v>
      </c>
      <c r="F510" s="94">
        <v>8.935335403443E12</v>
      </c>
      <c r="G510" s="95" t="s">
        <v>2083</v>
      </c>
      <c r="H510" s="95" t="s">
        <v>1206</v>
      </c>
      <c r="I510" s="96">
        <v>3.0</v>
      </c>
      <c r="J510" s="96">
        <v>0.0</v>
      </c>
      <c r="K510" s="98">
        <f t="shared" si="4"/>
        <v>3</v>
      </c>
      <c r="L510" s="99" t="s">
        <v>4146</v>
      </c>
      <c r="M510" s="100" t="s">
        <v>4164</v>
      </c>
      <c r="N510" s="101" t="s">
        <v>4165</v>
      </c>
      <c r="O510" s="128"/>
      <c r="P510" s="100">
        <v>3.0</v>
      </c>
      <c r="Q510" s="103">
        <f t="shared" si="5"/>
        <v>0</v>
      </c>
      <c r="R510" s="104" t="s">
        <v>4163</v>
      </c>
      <c r="S510" s="105"/>
      <c r="T510" s="106"/>
      <c r="U510" s="107"/>
      <c r="V510" s="108" t="s">
        <v>756</v>
      </c>
      <c r="W510" s="109" t="s">
        <v>1908</v>
      </c>
      <c r="X510" s="110" t="str">
        <f t="shared" si="6"/>
        <v/>
      </c>
      <c r="Y510" s="110" t="str">
        <f t="shared" si="7"/>
        <v>Siêu thị</v>
      </c>
      <c r="Z510" s="139" t="str">
        <f t="shared" si="44"/>
        <v/>
      </c>
      <c r="AA510" s="109" t="s">
        <v>802</v>
      </c>
      <c r="AB510" s="140"/>
      <c r="AC510" s="141"/>
      <c r="AD510" s="113"/>
      <c r="AE510" s="127"/>
      <c r="AF510" s="113"/>
      <c r="AG510" s="114" t="str">
        <f t="array" ref="AG510">XLOOKUP(F510,'CLV2'!A:A,'CLV2'!E:E)</f>
        <v>2.DELICA</v>
      </c>
      <c r="AH510" s="115" t="str">
        <f t="array" ref="AH510">XLOOKUP(F510,'CLV2'!A:A,'CLV2'!F:F)</f>
        <v>3.COLD AND HOT DELICA</v>
      </c>
      <c r="AI510" s="115" t="str">
        <f t="shared" si="8"/>
        <v>Pack</v>
      </c>
      <c r="AJ510" s="116">
        <f t="shared" si="9"/>
        <v>1</v>
      </c>
      <c r="AK510" s="117" t="str">
        <f t="array" ref="AK510">XLOOKUP(F510,'GIÁ'!A:A,'GIÁ'!D:D)</f>
        <v>11574.00</v>
      </c>
      <c r="AL510" s="118">
        <f t="shared" si="10"/>
        <v>34722</v>
      </c>
      <c r="AM510" s="118">
        <f t="shared" si="11"/>
        <v>0</v>
      </c>
      <c r="AN510" s="119">
        <f t="shared" si="12"/>
        <v>34722</v>
      </c>
      <c r="AO510" s="118">
        <f t="shared" si="13"/>
        <v>0</v>
      </c>
      <c r="AP510" s="121">
        <f t="shared" si="14"/>
        <v>0</v>
      </c>
      <c r="AQ510" s="122"/>
      <c r="AR510" s="119"/>
    </row>
    <row r="511" ht="22.5" customHeight="1">
      <c r="A511" s="89">
        <v>46231.0</v>
      </c>
      <c r="B511" s="90">
        <v>0.4270833333333333</v>
      </c>
      <c r="C511" s="91" t="s">
        <v>1203</v>
      </c>
      <c r="D511" s="129" t="str">
        <f t="array" ref="D511">XLOOKUP(C511,'DS ST'!A:A,'DS ST'!B:B)</f>
        <v>ECG</v>
      </c>
      <c r="E511" s="94" t="str">
        <f t="array" ref="E511">XLOOKUP($F511,'GIÁ'!$A:$A,'GIÁ'!$E:$E)</f>
        <v>MÁT</v>
      </c>
      <c r="F511" s="94">
        <v>8.938562884405E12</v>
      </c>
      <c r="G511" s="95" t="s">
        <v>3229</v>
      </c>
      <c r="H511" s="95" t="s">
        <v>57</v>
      </c>
      <c r="I511" s="96">
        <v>3.0</v>
      </c>
      <c r="J511" s="96">
        <v>0.0</v>
      </c>
      <c r="K511" s="98">
        <f t="shared" si="4"/>
        <v>3</v>
      </c>
      <c r="L511" s="99" t="s">
        <v>4146</v>
      </c>
      <c r="M511" s="100" t="s">
        <v>4164</v>
      </c>
      <c r="N511" s="101" t="s">
        <v>4165</v>
      </c>
      <c r="O511" s="128"/>
      <c r="P511" s="100">
        <v>3.0</v>
      </c>
      <c r="Q511" s="103">
        <f t="shared" si="5"/>
        <v>0</v>
      </c>
      <c r="R511" s="104" t="s">
        <v>4160</v>
      </c>
      <c r="S511" s="105"/>
      <c r="T511" s="106"/>
      <c r="U511" s="107"/>
      <c r="V511" s="108" t="s">
        <v>756</v>
      </c>
      <c r="W511" s="109" t="s">
        <v>1908</v>
      </c>
      <c r="X511" s="110" t="str">
        <f t="shared" si="6"/>
        <v/>
      </c>
      <c r="Y511" s="110" t="str">
        <f t="shared" si="7"/>
        <v>Siêu thị</v>
      </c>
      <c r="Z511" s="139" t="str">
        <f t="shared" si="44"/>
        <v/>
      </c>
      <c r="AA511" s="109" t="s">
        <v>802</v>
      </c>
      <c r="AB511" s="140"/>
      <c r="AC511" s="141"/>
      <c r="AD511" s="113"/>
      <c r="AE511" s="127"/>
      <c r="AF511" s="113"/>
      <c r="AG511" s="114" t="str">
        <f t="array" ref="AG511">XLOOKUP(F511,'CLV2'!A:A,'CLV2'!E:E)</f>
        <v>2.DELICA</v>
      </c>
      <c r="AH511" s="115" t="str">
        <f t="array" ref="AH511">XLOOKUP(F511,'CLV2'!A:A,'CLV2'!F:F)</f>
        <v>3.DESSERTS</v>
      </c>
      <c r="AI511" s="115" t="str">
        <f t="shared" si="8"/>
        <v>Pack</v>
      </c>
      <c r="AJ511" s="116">
        <f t="shared" si="9"/>
        <v>1</v>
      </c>
      <c r="AK511" s="117" t="str">
        <f t="array" ref="AK511">XLOOKUP(F511,'GIÁ'!A:A,'GIÁ'!D:D)</f>
        <v>9500.00</v>
      </c>
      <c r="AL511" s="118">
        <f t="shared" si="10"/>
        <v>28500</v>
      </c>
      <c r="AM511" s="118">
        <f t="shared" si="11"/>
        <v>0</v>
      </c>
      <c r="AN511" s="119">
        <f t="shared" si="12"/>
        <v>28500</v>
      </c>
      <c r="AO511" s="118">
        <f t="shared" si="13"/>
        <v>0</v>
      </c>
      <c r="AP511" s="121">
        <f t="shared" si="14"/>
        <v>0</v>
      </c>
      <c r="AQ511" s="122"/>
      <c r="AR511" s="119"/>
    </row>
    <row r="512" ht="22.5" customHeight="1">
      <c r="A512" s="89">
        <v>46231.0</v>
      </c>
      <c r="B512" s="90">
        <v>0.4270833333333333</v>
      </c>
      <c r="C512" s="91" t="s">
        <v>1203</v>
      </c>
      <c r="D512" s="129" t="str">
        <f t="array" ref="D512">XLOOKUP(C512,'DS ST'!A:A,'DS ST'!B:B)</f>
        <v>ECG</v>
      </c>
      <c r="E512" s="94" t="str">
        <f t="array" ref="E512">XLOOKUP($F512,'GIÁ'!$A:$A,'GIÁ'!$E:$E)</f>
        <v>MÁT</v>
      </c>
      <c r="F512" s="94">
        <v>8.935007101103E12</v>
      </c>
      <c r="G512" s="95" t="s">
        <v>1780</v>
      </c>
      <c r="H512" s="95" t="s">
        <v>1145</v>
      </c>
      <c r="I512" s="96">
        <v>2.0</v>
      </c>
      <c r="J512" s="96">
        <v>0.0</v>
      </c>
      <c r="K512" s="98">
        <f t="shared" si="4"/>
        <v>2</v>
      </c>
      <c r="L512" s="99" t="s">
        <v>4146</v>
      </c>
      <c r="M512" s="100" t="s">
        <v>4164</v>
      </c>
      <c r="N512" s="101" t="s">
        <v>4165</v>
      </c>
      <c r="O512" s="128"/>
      <c r="P512" s="100">
        <v>2.0</v>
      </c>
      <c r="Q512" s="103">
        <f t="shared" si="5"/>
        <v>0</v>
      </c>
      <c r="R512" s="104" t="s">
        <v>4160</v>
      </c>
      <c r="S512" s="105"/>
      <c r="T512" s="106"/>
      <c r="U512" s="107"/>
      <c r="V512" s="108" t="s">
        <v>756</v>
      </c>
      <c r="W512" s="109" t="s">
        <v>1908</v>
      </c>
      <c r="X512" s="110" t="str">
        <f t="shared" si="6"/>
        <v/>
      </c>
      <c r="Y512" s="110" t="str">
        <f t="shared" si="7"/>
        <v>Siêu thị</v>
      </c>
      <c r="Z512" s="139" t="str">
        <f t="shared" si="44"/>
        <v/>
      </c>
      <c r="AA512" s="109" t="s">
        <v>802</v>
      </c>
      <c r="AB512" s="140"/>
      <c r="AC512" s="141"/>
      <c r="AD512" s="113"/>
      <c r="AE512" s="127"/>
      <c r="AF512" s="113"/>
      <c r="AG512" s="114" t="str">
        <f t="array" ref="AG512">XLOOKUP(F512,'CLV2'!A:A,'CLV2'!E:E)</f>
        <v>2.DAIRY</v>
      </c>
      <c r="AH512" s="115" t="str">
        <f t="array" ref="AH512">XLOOKUP(F512,'CLV2'!A:A,'CLV2'!F:F)</f>
        <v>3.FRESH MILK</v>
      </c>
      <c r="AI512" s="115" t="str">
        <f t="shared" si="8"/>
        <v>Pack</v>
      </c>
      <c r="AJ512" s="116">
        <f t="shared" si="9"/>
        <v>1</v>
      </c>
      <c r="AK512" s="117" t="str">
        <f t="array" ref="AK512">XLOOKUP(F512,'GIÁ'!A:A,'GIÁ'!D:D)</f>
        <v>53296.98</v>
      </c>
      <c r="AL512" s="118">
        <f t="shared" si="10"/>
        <v>106593.96</v>
      </c>
      <c r="AM512" s="118">
        <f t="shared" si="11"/>
        <v>0</v>
      </c>
      <c r="AN512" s="119">
        <f t="shared" si="12"/>
        <v>106593.96</v>
      </c>
      <c r="AO512" s="118">
        <f t="shared" si="13"/>
        <v>0</v>
      </c>
      <c r="AP512" s="121">
        <f t="shared" si="14"/>
        <v>0</v>
      </c>
      <c r="AQ512" s="122"/>
      <c r="AR512" s="119"/>
    </row>
    <row r="513" ht="22.5" customHeight="1">
      <c r="A513" s="89">
        <v>46231.0</v>
      </c>
      <c r="B513" s="90">
        <v>0.4270833333333333</v>
      </c>
      <c r="C513" s="91" t="s">
        <v>1203</v>
      </c>
      <c r="D513" s="129" t="str">
        <f t="array" ref="D513">XLOOKUP(C513,'DS ST'!A:A,'DS ST'!B:B)</f>
        <v>ECG</v>
      </c>
      <c r="E513" s="94" t="str">
        <f t="array" ref="E513">XLOOKUP($F513,'GIÁ'!$A:$A,'GIÁ'!$E:$E)</f>
        <v>MÁT</v>
      </c>
      <c r="F513" s="94" t="s">
        <v>3325</v>
      </c>
      <c r="G513" s="95" t="s">
        <v>3326</v>
      </c>
      <c r="H513" s="95" t="s">
        <v>57</v>
      </c>
      <c r="I513" s="96">
        <v>4.0</v>
      </c>
      <c r="J513" s="96">
        <v>0.0</v>
      </c>
      <c r="K513" s="98">
        <f t="shared" si="4"/>
        <v>4</v>
      </c>
      <c r="L513" s="99" t="s">
        <v>4146</v>
      </c>
      <c r="M513" s="100" t="s">
        <v>4164</v>
      </c>
      <c r="N513" s="101" t="s">
        <v>4165</v>
      </c>
      <c r="O513" s="128"/>
      <c r="P513" s="100">
        <v>4.0</v>
      </c>
      <c r="Q513" s="103">
        <f t="shared" si="5"/>
        <v>0</v>
      </c>
      <c r="R513" s="104" t="s">
        <v>4160</v>
      </c>
      <c r="S513" s="105"/>
      <c r="T513" s="106"/>
      <c r="U513" s="107"/>
      <c r="V513" s="108" t="s">
        <v>756</v>
      </c>
      <c r="W513" s="109" t="s">
        <v>1908</v>
      </c>
      <c r="X513" s="110" t="str">
        <f t="shared" si="6"/>
        <v/>
      </c>
      <c r="Y513" s="110" t="str">
        <f t="shared" si="7"/>
        <v>Siêu thị</v>
      </c>
      <c r="Z513" s="139" t="str">
        <f t="shared" si="44"/>
        <v/>
      </c>
      <c r="AA513" s="109" t="s">
        <v>802</v>
      </c>
      <c r="AB513" s="140"/>
      <c r="AC513" s="141"/>
      <c r="AD513" s="113"/>
      <c r="AE513" s="127"/>
      <c r="AF513" s="113"/>
      <c r="AG513" s="114" t="str">
        <f t="array" ref="AG513">XLOOKUP(F513,'CLV2'!A:A,'CLV2'!E:E)</f>
        <v>2.BAKERY</v>
      </c>
      <c r="AH513" s="115" t="str">
        <f t="array" ref="AH513">XLOOKUP(F513,'CLV2'!A:A,'CLV2'!F:F)</f>
        <v>3.CAKES</v>
      </c>
      <c r="AI513" s="115" t="str">
        <f t="shared" si="8"/>
        <v>Pack</v>
      </c>
      <c r="AJ513" s="116">
        <f t="shared" si="9"/>
        <v>1</v>
      </c>
      <c r="AK513" s="117" t="str">
        <f t="array" ref="AK513">XLOOKUP(F513,'GIÁ'!A:A,'GIÁ'!D:D)</f>
        <v>27778.00</v>
      </c>
      <c r="AL513" s="118">
        <f t="shared" si="10"/>
        <v>111112</v>
      </c>
      <c r="AM513" s="118">
        <f t="shared" si="11"/>
        <v>0</v>
      </c>
      <c r="AN513" s="119">
        <f t="shared" si="12"/>
        <v>111112</v>
      </c>
      <c r="AO513" s="118">
        <f t="shared" si="13"/>
        <v>0</v>
      </c>
      <c r="AP513" s="121">
        <f t="shared" si="14"/>
        <v>0</v>
      </c>
      <c r="AQ513" s="122"/>
      <c r="AR513" s="119"/>
    </row>
    <row r="514" ht="22.5" customHeight="1">
      <c r="A514" s="89">
        <v>46231.0</v>
      </c>
      <c r="B514" s="90">
        <v>0.4270833333333333</v>
      </c>
      <c r="C514" s="91" t="s">
        <v>1203</v>
      </c>
      <c r="D514" s="129" t="str">
        <f t="array" ref="D514">XLOOKUP(C514,'DS ST'!A:A,'DS ST'!B:B)</f>
        <v>ECG</v>
      </c>
      <c r="E514" s="94" t="str">
        <f t="array" ref="E514">XLOOKUP($F514,'GIÁ'!$A:$A,'GIÁ'!$E:$E)</f>
        <v>MÁT</v>
      </c>
      <c r="F514" s="94">
        <v>8.935101608409E12</v>
      </c>
      <c r="G514" s="95" t="s">
        <v>1897</v>
      </c>
      <c r="H514" s="95" t="s">
        <v>224</v>
      </c>
      <c r="I514" s="96">
        <v>4.0</v>
      </c>
      <c r="J514" s="96">
        <v>0.0</v>
      </c>
      <c r="K514" s="98">
        <f t="shared" si="4"/>
        <v>4</v>
      </c>
      <c r="L514" s="99" t="s">
        <v>4146</v>
      </c>
      <c r="M514" s="100" t="s">
        <v>4164</v>
      </c>
      <c r="N514" s="101" t="s">
        <v>4165</v>
      </c>
      <c r="O514" s="128"/>
      <c r="P514" s="100">
        <v>4.0</v>
      </c>
      <c r="Q514" s="103">
        <f t="shared" si="5"/>
        <v>0</v>
      </c>
      <c r="R514" s="104" t="s">
        <v>4163</v>
      </c>
      <c r="S514" s="105"/>
      <c r="T514" s="106"/>
      <c r="U514" s="107"/>
      <c r="V514" s="108" t="s">
        <v>756</v>
      </c>
      <c r="W514" s="109" t="s">
        <v>1908</v>
      </c>
      <c r="X514" s="110" t="str">
        <f t="shared" si="6"/>
        <v/>
      </c>
      <c r="Y514" s="110" t="str">
        <f t="shared" si="7"/>
        <v>Siêu thị</v>
      </c>
      <c r="Z514" s="139" t="str">
        <f t="shared" si="44"/>
        <v/>
      </c>
      <c r="AA514" s="109" t="s">
        <v>802</v>
      </c>
      <c r="AB514" s="140"/>
      <c r="AC514" s="108"/>
      <c r="AD514" s="113"/>
      <c r="AE514" s="127"/>
      <c r="AF514" s="113"/>
      <c r="AG514" s="114" t="str">
        <f t="array" ref="AG514">XLOOKUP(F514,'CLV2'!A:A,'CLV2'!E:E)</f>
        <v>2.CHILLED FOODS</v>
      </c>
      <c r="AH514" s="115" t="str">
        <f t="array" ref="AH514">XLOOKUP(F514,'CLV2'!A:A,'CLV2'!F:F)</f>
        <v>3.OTHER CHILLED PRODUCTS</v>
      </c>
      <c r="AI514" s="115" t="str">
        <f t="shared" si="8"/>
        <v>Pack</v>
      </c>
      <c r="AJ514" s="116">
        <f t="shared" si="9"/>
        <v>1</v>
      </c>
      <c r="AK514" s="117" t="str">
        <f t="array" ref="AK514">XLOOKUP(F514,'GIÁ'!A:A,'GIÁ'!D:D)</f>
        <v>8136.22</v>
      </c>
      <c r="AL514" s="118">
        <f t="shared" si="10"/>
        <v>32544.88</v>
      </c>
      <c r="AM514" s="118">
        <f t="shared" si="11"/>
        <v>0</v>
      </c>
      <c r="AN514" s="119">
        <f t="shared" si="12"/>
        <v>32544.88</v>
      </c>
      <c r="AO514" s="118">
        <f t="shared" si="13"/>
        <v>0</v>
      </c>
      <c r="AP514" s="121">
        <f t="shared" si="14"/>
        <v>0</v>
      </c>
      <c r="AQ514" s="122"/>
      <c r="AR514" s="119"/>
    </row>
    <row r="515" ht="22.5" customHeight="1">
      <c r="A515" s="89">
        <v>46231.0</v>
      </c>
      <c r="B515" s="90">
        <v>0.4270833333333333</v>
      </c>
      <c r="C515" s="91" t="s">
        <v>1203</v>
      </c>
      <c r="D515" s="129" t="str">
        <f t="array" ref="D515">XLOOKUP(C515,'DS ST'!A:A,'DS ST'!B:B)</f>
        <v>ECG</v>
      </c>
      <c r="E515" s="94" t="str">
        <f t="array" ref="E515">XLOOKUP($F515,'GIÁ'!$A:$A,'GIÁ'!$E:$E)</f>
        <v>MÁT</v>
      </c>
      <c r="F515" s="94">
        <v>8.935019503216E12</v>
      </c>
      <c r="G515" s="95" t="s">
        <v>1821</v>
      </c>
      <c r="H515" s="95" t="s">
        <v>224</v>
      </c>
      <c r="I515" s="96">
        <v>2.0</v>
      </c>
      <c r="J515" s="96">
        <v>0.0</v>
      </c>
      <c r="K515" s="98">
        <f t="shared" si="4"/>
        <v>2</v>
      </c>
      <c r="L515" s="99" t="s">
        <v>4146</v>
      </c>
      <c r="M515" s="100" t="s">
        <v>4164</v>
      </c>
      <c r="N515" s="101" t="s">
        <v>4165</v>
      </c>
      <c r="O515" s="128"/>
      <c r="P515" s="100">
        <v>2.0</v>
      </c>
      <c r="Q515" s="103">
        <f t="shared" si="5"/>
        <v>0</v>
      </c>
      <c r="R515" s="104" t="s">
        <v>4163</v>
      </c>
      <c r="S515" s="105"/>
      <c r="T515" s="106"/>
      <c r="U515" s="107"/>
      <c r="V515" s="108" t="s">
        <v>756</v>
      </c>
      <c r="W515" s="109" t="s">
        <v>1908</v>
      </c>
      <c r="X515" s="110" t="str">
        <f t="shared" si="6"/>
        <v/>
      </c>
      <c r="Y515" s="110" t="str">
        <f t="shared" si="7"/>
        <v>Siêu thị</v>
      </c>
      <c r="Z515" s="139" t="str">
        <f t="shared" si="44"/>
        <v/>
      </c>
      <c r="AA515" s="109" t="s">
        <v>802</v>
      </c>
      <c r="AB515" s="140"/>
      <c r="AC515" s="108"/>
      <c r="AD515" s="113"/>
      <c r="AE515" s="127"/>
      <c r="AF515" s="113"/>
      <c r="AG515" s="114" t="str">
        <f t="array" ref="AG515">XLOOKUP(F515,'CLV2'!A:A,'CLV2'!E:E)</f>
        <v>2.CHILLED FOODS</v>
      </c>
      <c r="AH515" s="115" t="str">
        <f t="array" ref="AH515">XLOOKUP(F515,'CLV2'!A:A,'CLV2'!F:F)</f>
        <v>3.HAM AND SAUSAGES</v>
      </c>
      <c r="AI515" s="115" t="str">
        <f t="shared" si="8"/>
        <v>Pack</v>
      </c>
      <c r="AJ515" s="116">
        <f t="shared" si="9"/>
        <v>1</v>
      </c>
      <c r="AK515" s="117" t="str">
        <f t="array" ref="AK515">XLOOKUP(F515,'GIÁ'!A:A,'GIÁ'!D:D)</f>
        <v>30395.96</v>
      </c>
      <c r="AL515" s="118">
        <f t="shared" si="10"/>
        <v>60791.92</v>
      </c>
      <c r="AM515" s="118">
        <f t="shared" si="11"/>
        <v>0</v>
      </c>
      <c r="AN515" s="119">
        <f t="shared" si="12"/>
        <v>60791.92</v>
      </c>
      <c r="AO515" s="118">
        <f t="shared" si="13"/>
        <v>0</v>
      </c>
      <c r="AP515" s="121">
        <f t="shared" si="14"/>
        <v>0</v>
      </c>
      <c r="AQ515" s="122"/>
      <c r="AR515" s="119"/>
    </row>
    <row r="516" ht="22.5" customHeight="1">
      <c r="A516" s="89">
        <v>46231.0</v>
      </c>
      <c r="B516" s="90">
        <v>0.4270833333333333</v>
      </c>
      <c r="C516" s="91" t="s">
        <v>1203</v>
      </c>
      <c r="D516" s="129" t="str">
        <f t="array" ref="D516">XLOOKUP(C516,'DS ST'!A:A,'DS ST'!B:B)</f>
        <v>ECG</v>
      </c>
      <c r="E516" s="94" t="str">
        <f t="array" ref="E516">XLOOKUP($F516,'GIÁ'!$A:$A,'GIÁ'!$E:$E)</f>
        <v>MÁT</v>
      </c>
      <c r="F516" s="94">
        <v>8.938532089991E12</v>
      </c>
      <c r="G516" s="95" t="s">
        <v>3044</v>
      </c>
      <c r="H516" s="95" t="s">
        <v>224</v>
      </c>
      <c r="I516" s="96">
        <v>4.0</v>
      </c>
      <c r="J516" s="96">
        <v>0.0</v>
      </c>
      <c r="K516" s="98">
        <f t="shared" si="4"/>
        <v>4</v>
      </c>
      <c r="L516" s="99" t="s">
        <v>4146</v>
      </c>
      <c r="M516" s="100" t="s">
        <v>4164</v>
      </c>
      <c r="N516" s="101" t="s">
        <v>4165</v>
      </c>
      <c r="O516" s="128"/>
      <c r="P516" s="100">
        <v>4.0</v>
      </c>
      <c r="Q516" s="103">
        <f t="shared" si="5"/>
        <v>0</v>
      </c>
      <c r="R516" s="104" t="s">
        <v>4163</v>
      </c>
      <c r="S516" s="105"/>
      <c r="T516" s="106"/>
      <c r="U516" s="107"/>
      <c r="V516" s="108" t="s">
        <v>756</v>
      </c>
      <c r="W516" s="109" t="s">
        <v>1908</v>
      </c>
      <c r="X516" s="110" t="str">
        <f t="shared" si="6"/>
        <v/>
      </c>
      <c r="Y516" s="110" t="str">
        <f t="shared" si="7"/>
        <v>Siêu thị</v>
      </c>
      <c r="Z516" s="139" t="str">
        <f t="shared" si="44"/>
        <v/>
      </c>
      <c r="AA516" s="109" t="s">
        <v>802</v>
      </c>
      <c r="AB516" s="140"/>
      <c r="AC516" s="141"/>
      <c r="AD516" s="113"/>
      <c r="AE516" s="127"/>
      <c r="AF516" s="113"/>
      <c r="AG516" s="114" t="str">
        <f t="array" ref="AG516">XLOOKUP(F516,'CLV2'!A:A,'CLV2'!E:E)</f>
        <v>2.CHILLED FOODS</v>
      </c>
      <c r="AH516" s="115" t="str">
        <f t="array" ref="AH516">XLOOKUP(F516,'CLV2'!A:A,'CLV2'!F:F)</f>
        <v>3.OTHER CHILLED PRODUCTS</v>
      </c>
      <c r="AI516" s="115" t="str">
        <f t="shared" si="8"/>
        <v>Pack</v>
      </c>
      <c r="AJ516" s="116">
        <f t="shared" si="9"/>
        <v>1</v>
      </c>
      <c r="AK516" s="117" t="str">
        <f t="array" ref="AK516">XLOOKUP(F516,'GIÁ'!A:A,'GIÁ'!D:D)</f>
        <v>26040.00</v>
      </c>
      <c r="AL516" s="118">
        <f t="shared" si="10"/>
        <v>104160</v>
      </c>
      <c r="AM516" s="118">
        <f t="shared" si="11"/>
        <v>0</v>
      </c>
      <c r="AN516" s="119">
        <f t="shared" si="12"/>
        <v>104160</v>
      </c>
      <c r="AO516" s="118">
        <f t="shared" si="13"/>
        <v>0</v>
      </c>
      <c r="AP516" s="121">
        <f t="shared" si="14"/>
        <v>0</v>
      </c>
      <c r="AQ516" s="122"/>
      <c r="AR516" s="119"/>
    </row>
    <row r="517" ht="22.5" customHeight="1">
      <c r="A517" s="89">
        <v>46231.0</v>
      </c>
      <c r="B517" s="90">
        <v>0.4270833333333333</v>
      </c>
      <c r="C517" s="91" t="s">
        <v>1203</v>
      </c>
      <c r="D517" s="129" t="str">
        <f t="array" ref="D517">XLOOKUP(C517,'DS ST'!A:A,'DS ST'!B:B)</f>
        <v>ECG</v>
      </c>
      <c r="E517" s="94" t="str">
        <f t="array" ref="E517">XLOOKUP($F517,'GIÁ'!$A:$A,'GIÁ'!$E:$E)</f>
        <v>MÁT</v>
      </c>
      <c r="F517" s="94">
        <v>8.93600075105E12</v>
      </c>
      <c r="G517" s="95" t="s">
        <v>2150</v>
      </c>
      <c r="H517" s="95" t="s">
        <v>224</v>
      </c>
      <c r="I517" s="96">
        <v>6.0</v>
      </c>
      <c r="J517" s="96">
        <v>0.0</v>
      </c>
      <c r="K517" s="98">
        <f t="shared" si="4"/>
        <v>6</v>
      </c>
      <c r="L517" s="99" t="s">
        <v>4146</v>
      </c>
      <c r="M517" s="100" t="s">
        <v>4164</v>
      </c>
      <c r="N517" s="101" t="s">
        <v>4165</v>
      </c>
      <c r="O517" s="128"/>
      <c r="P517" s="100">
        <v>6.0</v>
      </c>
      <c r="Q517" s="103">
        <f t="shared" si="5"/>
        <v>0</v>
      </c>
      <c r="R517" s="104" t="s">
        <v>4163</v>
      </c>
      <c r="S517" s="105"/>
      <c r="T517" s="106"/>
      <c r="U517" s="107"/>
      <c r="V517" s="108" t="s">
        <v>756</v>
      </c>
      <c r="W517" s="109" t="s">
        <v>1908</v>
      </c>
      <c r="X517" s="110" t="str">
        <f t="shared" si="6"/>
        <v/>
      </c>
      <c r="Y517" s="110" t="str">
        <f t="shared" si="7"/>
        <v>Siêu thị</v>
      </c>
      <c r="Z517" s="139" t="str">
        <f t="shared" si="44"/>
        <v/>
      </c>
      <c r="AA517" s="109" t="s">
        <v>802</v>
      </c>
      <c r="AB517" s="140"/>
      <c r="AC517" s="141"/>
      <c r="AD517" s="113"/>
      <c r="AE517" s="127"/>
      <c r="AF517" s="113"/>
      <c r="AG517" s="114" t="str">
        <f t="array" ref="AG517">XLOOKUP(F517,'CLV2'!A:A,'CLV2'!E:E)</f>
        <v>2.CHILLED FOODS</v>
      </c>
      <c r="AH517" s="115" t="str">
        <f t="array" ref="AH517">XLOOKUP(F517,'CLV2'!A:A,'CLV2'!F:F)</f>
        <v>3.OTHER CHILLED PRODUCTS</v>
      </c>
      <c r="AI517" s="115" t="str">
        <f t="shared" si="8"/>
        <v>Pack</v>
      </c>
      <c r="AJ517" s="116">
        <f t="shared" si="9"/>
        <v>1</v>
      </c>
      <c r="AK517" s="117" t="str">
        <f t="array" ref="AK517">XLOOKUP(F517,'GIÁ'!A:A,'GIÁ'!D:D)</f>
        <v>23203.89</v>
      </c>
      <c r="AL517" s="118">
        <f t="shared" si="10"/>
        <v>139223.34</v>
      </c>
      <c r="AM517" s="118">
        <f t="shared" si="11"/>
        <v>0</v>
      </c>
      <c r="AN517" s="119">
        <f t="shared" si="12"/>
        <v>139223.34</v>
      </c>
      <c r="AO517" s="118">
        <f t="shared" si="13"/>
        <v>0</v>
      </c>
      <c r="AP517" s="121">
        <f t="shared" si="14"/>
        <v>0</v>
      </c>
      <c r="AQ517" s="122"/>
      <c r="AR517" s="119"/>
    </row>
    <row r="518" ht="22.5" customHeight="1">
      <c r="A518" s="89">
        <v>46231.0</v>
      </c>
      <c r="B518" s="90">
        <v>0.4270833333333333</v>
      </c>
      <c r="C518" s="91" t="s">
        <v>1203</v>
      </c>
      <c r="D518" s="129" t="str">
        <f t="array" ref="D518">XLOOKUP(C518,'DS ST'!A:A,'DS ST'!B:B)</f>
        <v>ECG</v>
      </c>
      <c r="E518" s="94" t="str">
        <f t="array" ref="E518">XLOOKUP($F518,'GIÁ'!$A:$A,'GIÁ'!$E:$E)</f>
        <v>MÁT</v>
      </c>
      <c r="F518" s="94">
        <v>8.934717600784E12</v>
      </c>
      <c r="G518" s="95" t="s">
        <v>1775</v>
      </c>
      <c r="H518" s="95" t="s">
        <v>224</v>
      </c>
      <c r="I518" s="96">
        <v>4.0</v>
      </c>
      <c r="J518" s="96">
        <v>0.0</v>
      </c>
      <c r="K518" s="98">
        <f t="shared" si="4"/>
        <v>4</v>
      </c>
      <c r="L518" s="99" t="s">
        <v>4146</v>
      </c>
      <c r="M518" s="100" t="s">
        <v>4164</v>
      </c>
      <c r="N518" s="101" t="s">
        <v>4165</v>
      </c>
      <c r="O518" s="128"/>
      <c r="P518" s="100">
        <v>4.0</v>
      </c>
      <c r="Q518" s="103">
        <f t="shared" si="5"/>
        <v>0</v>
      </c>
      <c r="R518" s="104" t="s">
        <v>4163</v>
      </c>
      <c r="S518" s="105"/>
      <c r="T518" s="106"/>
      <c r="U518" s="107"/>
      <c r="V518" s="108" t="s">
        <v>756</v>
      </c>
      <c r="W518" s="109" t="s">
        <v>1908</v>
      </c>
      <c r="X518" s="110" t="str">
        <f t="shared" si="6"/>
        <v/>
      </c>
      <c r="Y518" s="110" t="str">
        <f t="shared" si="7"/>
        <v>Siêu thị</v>
      </c>
      <c r="Z518" s="139" t="str">
        <f t="shared" si="44"/>
        <v/>
      </c>
      <c r="AA518" s="109" t="s">
        <v>802</v>
      </c>
      <c r="AB518" s="140"/>
      <c r="AC518" s="141"/>
      <c r="AD518" s="113"/>
      <c r="AE518" s="127"/>
      <c r="AF518" s="113"/>
      <c r="AG518" s="114" t="str">
        <f t="array" ref="AG518">XLOOKUP(F518,'CLV2'!A:A,'CLV2'!E:E)</f>
        <v>2.CHILLED FOODS</v>
      </c>
      <c r="AH518" s="115" t="str">
        <f t="array" ref="AH518">XLOOKUP(F518,'CLV2'!A:A,'CLV2'!F:F)</f>
        <v>3.HAM AND SAUSAGES</v>
      </c>
      <c r="AI518" s="115" t="str">
        <f t="shared" si="8"/>
        <v>Pack</v>
      </c>
      <c r="AJ518" s="116">
        <f t="shared" si="9"/>
        <v>1</v>
      </c>
      <c r="AK518" s="117" t="str">
        <f t="array" ref="AK518">XLOOKUP(F518,'GIÁ'!A:A,'GIÁ'!D:D)</f>
        <v>19266.27</v>
      </c>
      <c r="AL518" s="118">
        <f t="shared" si="10"/>
        <v>77065.08</v>
      </c>
      <c r="AM518" s="118">
        <f t="shared" si="11"/>
        <v>0</v>
      </c>
      <c r="AN518" s="119">
        <f t="shared" si="12"/>
        <v>77065.08</v>
      </c>
      <c r="AO518" s="118">
        <f t="shared" si="13"/>
        <v>0</v>
      </c>
      <c r="AP518" s="121">
        <f t="shared" si="14"/>
        <v>0</v>
      </c>
      <c r="AQ518" s="122"/>
      <c r="AR518" s="119"/>
    </row>
    <row r="519" ht="22.5" customHeight="1">
      <c r="A519" s="89">
        <v>46231.0</v>
      </c>
      <c r="B519" s="90">
        <v>0.4270833333333333</v>
      </c>
      <c r="C519" s="91" t="s">
        <v>1203</v>
      </c>
      <c r="D519" s="129" t="str">
        <f t="array" ref="D519">XLOOKUP(C519,'DS ST'!A:A,'DS ST'!B:B)</f>
        <v>ECG</v>
      </c>
      <c r="E519" s="94" t="str">
        <f t="array" ref="E519">XLOOKUP($F519,'GIÁ'!$A:$A,'GIÁ'!$E:$E)</f>
        <v>MÁT</v>
      </c>
      <c r="F519" s="94">
        <v>8.935058921446E12</v>
      </c>
      <c r="G519" s="95" t="s">
        <v>1849</v>
      </c>
      <c r="H519" s="95" t="s">
        <v>224</v>
      </c>
      <c r="I519" s="96">
        <v>2.0</v>
      </c>
      <c r="J519" s="96">
        <v>0.0</v>
      </c>
      <c r="K519" s="98">
        <f t="shared" si="4"/>
        <v>2</v>
      </c>
      <c r="L519" s="99" t="s">
        <v>4146</v>
      </c>
      <c r="M519" s="100" t="s">
        <v>4164</v>
      </c>
      <c r="N519" s="101" t="s">
        <v>4165</v>
      </c>
      <c r="O519" s="128"/>
      <c r="P519" s="100">
        <v>2.0</v>
      </c>
      <c r="Q519" s="103">
        <f t="shared" si="5"/>
        <v>0</v>
      </c>
      <c r="R519" s="104" t="s">
        <v>4163</v>
      </c>
      <c r="S519" s="105"/>
      <c r="T519" s="106"/>
      <c r="U519" s="107"/>
      <c r="V519" s="108" t="s">
        <v>756</v>
      </c>
      <c r="W519" s="109" t="s">
        <v>1908</v>
      </c>
      <c r="X519" s="110" t="str">
        <f t="shared" si="6"/>
        <v/>
      </c>
      <c r="Y519" s="110" t="str">
        <f t="shared" si="7"/>
        <v>Siêu thị</v>
      </c>
      <c r="Z519" s="139" t="str">
        <f t="shared" si="44"/>
        <v/>
      </c>
      <c r="AA519" s="109" t="s">
        <v>802</v>
      </c>
      <c r="AB519" s="140"/>
      <c r="AC519" s="141"/>
      <c r="AD519" s="113"/>
      <c r="AE519" s="127"/>
      <c r="AF519" s="113"/>
      <c r="AG519" s="114" t="str">
        <f t="array" ref="AG519">XLOOKUP(F519,'CLV2'!A:A,'CLV2'!E:E)</f>
        <v>2.CHILLED FOODS</v>
      </c>
      <c r="AH519" s="115" t="str">
        <f t="array" ref="AH519">XLOOKUP(F519,'CLV2'!A:A,'CLV2'!F:F)</f>
        <v>3.HAM AND SAUSAGES</v>
      </c>
      <c r="AI519" s="115" t="str">
        <f t="shared" si="8"/>
        <v>Pack</v>
      </c>
      <c r="AJ519" s="116">
        <f t="shared" si="9"/>
        <v>1</v>
      </c>
      <c r="AK519" s="117" t="str">
        <f t="array" ref="AK519">XLOOKUP(F519,'GIÁ'!A:A,'GIÁ'!D:D)</f>
        <v>29041.52</v>
      </c>
      <c r="AL519" s="118">
        <f t="shared" si="10"/>
        <v>58083.04</v>
      </c>
      <c r="AM519" s="118">
        <f t="shared" si="11"/>
        <v>0</v>
      </c>
      <c r="AN519" s="119">
        <f t="shared" si="12"/>
        <v>58083.04</v>
      </c>
      <c r="AO519" s="118">
        <f t="shared" si="13"/>
        <v>0</v>
      </c>
      <c r="AP519" s="121">
        <f t="shared" si="14"/>
        <v>0</v>
      </c>
      <c r="AQ519" s="122"/>
      <c r="AR519" s="119"/>
    </row>
    <row r="520" ht="22.5" customHeight="1">
      <c r="A520" s="89">
        <v>46231.0</v>
      </c>
      <c r="B520" s="90">
        <v>0.4270833333333333</v>
      </c>
      <c r="C520" s="91" t="s">
        <v>1203</v>
      </c>
      <c r="D520" s="129" t="str">
        <f t="array" ref="D520">XLOOKUP(C520,'DS ST'!A:A,'DS ST'!B:B)</f>
        <v>ECG</v>
      </c>
      <c r="E520" s="94" t="str">
        <f t="array" ref="E520">XLOOKUP($F520,'GIÁ'!$A:$A,'GIÁ'!$E:$E)</f>
        <v>MÁT</v>
      </c>
      <c r="F520" s="94">
        <v>8.938546855148E12</v>
      </c>
      <c r="G520" s="95" t="s">
        <v>3100</v>
      </c>
      <c r="H520" s="95" t="s">
        <v>224</v>
      </c>
      <c r="I520" s="96">
        <v>2.0</v>
      </c>
      <c r="J520" s="96">
        <v>0.0</v>
      </c>
      <c r="K520" s="98">
        <f t="shared" si="4"/>
        <v>2</v>
      </c>
      <c r="L520" s="99" t="s">
        <v>4146</v>
      </c>
      <c r="M520" s="100" t="s">
        <v>4164</v>
      </c>
      <c r="N520" s="101" t="s">
        <v>4165</v>
      </c>
      <c r="O520" s="128"/>
      <c r="P520" s="100">
        <v>2.0</v>
      </c>
      <c r="Q520" s="103">
        <f t="shared" si="5"/>
        <v>0</v>
      </c>
      <c r="R520" s="104" t="s">
        <v>4163</v>
      </c>
      <c r="S520" s="105"/>
      <c r="T520" s="106"/>
      <c r="U520" s="107"/>
      <c r="V520" s="108" t="s">
        <v>756</v>
      </c>
      <c r="W520" s="109" t="s">
        <v>1908</v>
      </c>
      <c r="X520" s="110" t="str">
        <f t="shared" si="6"/>
        <v/>
      </c>
      <c r="Y520" s="110" t="str">
        <f t="shared" si="7"/>
        <v>Siêu thị</v>
      </c>
      <c r="Z520" s="139" t="str">
        <f t="shared" si="44"/>
        <v/>
      </c>
      <c r="AA520" s="109" t="s">
        <v>802</v>
      </c>
      <c r="AB520" s="140"/>
      <c r="AC520" s="141"/>
      <c r="AD520" s="113"/>
      <c r="AE520" s="127"/>
      <c r="AF520" s="113"/>
      <c r="AG520" s="114" t="str">
        <f t="array" ref="AG520">XLOOKUP(F520,'CLV2'!A:A,'CLV2'!E:E)</f>
        <v>2.CHILLED FOODS</v>
      </c>
      <c r="AH520" s="115" t="str">
        <f t="array" ref="AH520">XLOOKUP(F520,'CLV2'!A:A,'CLV2'!F:F)</f>
        <v>3.OTHER CHILLED PRODUCTS</v>
      </c>
      <c r="AI520" s="115" t="str">
        <f t="shared" si="8"/>
        <v>Pack</v>
      </c>
      <c r="AJ520" s="116">
        <f t="shared" si="9"/>
        <v>1</v>
      </c>
      <c r="AK520" s="117" t="str">
        <f t="array" ref="AK520">XLOOKUP(F520,'GIÁ'!A:A,'GIÁ'!D:D)</f>
        <v>18517.48</v>
      </c>
      <c r="AL520" s="118">
        <f t="shared" si="10"/>
        <v>37034.96</v>
      </c>
      <c r="AM520" s="118">
        <f t="shared" si="11"/>
        <v>0</v>
      </c>
      <c r="AN520" s="119">
        <f t="shared" si="12"/>
        <v>37034.96</v>
      </c>
      <c r="AO520" s="118">
        <f t="shared" si="13"/>
        <v>0</v>
      </c>
      <c r="AP520" s="121">
        <f t="shared" si="14"/>
        <v>0</v>
      </c>
      <c r="AQ520" s="122"/>
      <c r="AR520" s="119"/>
    </row>
    <row r="521" ht="22.5" customHeight="1">
      <c r="A521" s="89">
        <v>46231.0</v>
      </c>
      <c r="B521" s="90">
        <v>0.4270833333333333</v>
      </c>
      <c r="C521" s="91" t="s">
        <v>1203</v>
      </c>
      <c r="D521" s="129" t="str">
        <f t="array" ref="D521">XLOOKUP(C521,'DS ST'!A:A,'DS ST'!B:B)</f>
        <v>ECG</v>
      </c>
      <c r="E521" s="94" t="str">
        <f t="array" ref="E521">XLOOKUP($F521,'GIÁ'!$A:$A,'GIÁ'!$E:$E)</f>
        <v>MÁT</v>
      </c>
      <c r="F521" s="94">
        <v>8.938529045924E12</v>
      </c>
      <c r="G521" s="95" t="s">
        <v>3028</v>
      </c>
      <c r="H521" s="95" t="s">
        <v>224</v>
      </c>
      <c r="I521" s="96">
        <v>1.0</v>
      </c>
      <c r="J521" s="96">
        <v>0.0</v>
      </c>
      <c r="K521" s="98">
        <f t="shared" si="4"/>
        <v>1</v>
      </c>
      <c r="L521" s="99" t="s">
        <v>4146</v>
      </c>
      <c r="M521" s="100" t="s">
        <v>4164</v>
      </c>
      <c r="N521" s="101" t="s">
        <v>4165</v>
      </c>
      <c r="O521" s="128"/>
      <c r="P521" s="100">
        <v>1.0</v>
      </c>
      <c r="Q521" s="103">
        <f t="shared" si="5"/>
        <v>0</v>
      </c>
      <c r="R521" s="104" t="s">
        <v>4163</v>
      </c>
      <c r="S521" s="105"/>
      <c r="T521" s="106"/>
      <c r="U521" s="107"/>
      <c r="V521" s="108" t="s">
        <v>756</v>
      </c>
      <c r="W521" s="109" t="s">
        <v>1908</v>
      </c>
      <c r="X521" s="110" t="str">
        <f t="shared" si="6"/>
        <v/>
      </c>
      <c r="Y521" s="110" t="str">
        <f t="shared" si="7"/>
        <v>Siêu thị</v>
      </c>
      <c r="Z521" s="139" t="str">
        <f t="shared" si="44"/>
        <v/>
      </c>
      <c r="AA521" s="109" t="s">
        <v>802</v>
      </c>
      <c r="AB521" s="140"/>
      <c r="AC521" s="141"/>
      <c r="AD521" s="113"/>
      <c r="AE521" s="127"/>
      <c r="AF521" s="113"/>
      <c r="AG521" s="114" t="str">
        <f t="array" ref="AG521">XLOOKUP(F521,'CLV2'!A:A,'CLV2'!E:E)</f>
        <v>2.CHILLED FOODS</v>
      </c>
      <c r="AH521" s="115" t="str">
        <f t="array" ref="AH521">XLOOKUP(F521,'CLV2'!A:A,'CLV2'!F:F)</f>
        <v>3.HAM AND SAUSAGES</v>
      </c>
      <c r="AI521" s="115" t="str">
        <f t="shared" si="8"/>
        <v>Pack</v>
      </c>
      <c r="AJ521" s="116">
        <f t="shared" si="9"/>
        <v>1</v>
      </c>
      <c r="AK521" s="117" t="str">
        <f t="array" ref="AK521">XLOOKUP(F521,'GIÁ'!A:A,'GIÁ'!D:D)</f>
        <v>103538.78</v>
      </c>
      <c r="AL521" s="118">
        <f t="shared" si="10"/>
        <v>103538.78</v>
      </c>
      <c r="AM521" s="118">
        <f t="shared" si="11"/>
        <v>0</v>
      </c>
      <c r="AN521" s="119">
        <f t="shared" si="12"/>
        <v>103538.78</v>
      </c>
      <c r="AO521" s="118">
        <f t="shared" si="13"/>
        <v>0</v>
      </c>
      <c r="AP521" s="121">
        <f t="shared" si="14"/>
        <v>0</v>
      </c>
      <c r="AQ521" s="122"/>
      <c r="AR521" s="119"/>
    </row>
    <row r="522" ht="22.5" customHeight="1">
      <c r="A522" s="89">
        <v>46231.0</v>
      </c>
      <c r="B522" s="90">
        <v>0.4270833333333333</v>
      </c>
      <c r="C522" s="91" t="s">
        <v>1203</v>
      </c>
      <c r="D522" s="129" t="str">
        <f t="array" ref="D522">XLOOKUP(C522,'DS ST'!A:A,'DS ST'!B:B)</f>
        <v>ECG</v>
      </c>
      <c r="E522" s="94" t="str">
        <f t="array" ref="E522">XLOOKUP($F522,'GIÁ'!$A:$A,'GIÁ'!$E:$E)</f>
        <v>MÁT</v>
      </c>
      <c r="F522" s="94">
        <v>9.336243003951E12</v>
      </c>
      <c r="G522" s="95" t="s">
        <v>3262</v>
      </c>
      <c r="H522" s="95" t="s">
        <v>1145</v>
      </c>
      <c r="I522" s="96">
        <v>2.0</v>
      </c>
      <c r="J522" s="96">
        <v>0.0</v>
      </c>
      <c r="K522" s="98">
        <f t="shared" si="4"/>
        <v>2</v>
      </c>
      <c r="L522" s="99" t="s">
        <v>4146</v>
      </c>
      <c r="M522" s="100" t="s">
        <v>4164</v>
      </c>
      <c r="N522" s="101" t="s">
        <v>4165</v>
      </c>
      <c r="O522" s="128"/>
      <c r="P522" s="100">
        <v>2.0</v>
      </c>
      <c r="Q522" s="103">
        <f t="shared" si="5"/>
        <v>0</v>
      </c>
      <c r="R522" s="104" t="s">
        <v>4160</v>
      </c>
      <c r="S522" s="105"/>
      <c r="T522" s="106"/>
      <c r="U522" s="107"/>
      <c r="V522" s="108" t="s">
        <v>756</v>
      </c>
      <c r="W522" s="109" t="s">
        <v>1908</v>
      </c>
      <c r="X522" s="110" t="str">
        <f t="shared" si="6"/>
        <v/>
      </c>
      <c r="Y522" s="110" t="str">
        <f t="shared" si="7"/>
        <v>Siêu thị</v>
      </c>
      <c r="Z522" s="139" t="str">
        <f t="shared" si="44"/>
        <v/>
      </c>
      <c r="AA522" s="109" t="s">
        <v>802</v>
      </c>
      <c r="AB522" s="140"/>
      <c r="AC522" s="141"/>
      <c r="AD522" s="113"/>
      <c r="AE522" s="127"/>
      <c r="AF522" s="113"/>
      <c r="AG522" s="114" t="str">
        <f t="array" ref="AG522">XLOOKUP(F522,'CLV2'!A:A,'CLV2'!E:E)</f>
        <v>2.DAIRY</v>
      </c>
      <c r="AH522" s="115" t="str">
        <f t="array" ref="AH522">XLOOKUP(F522,'CLV2'!A:A,'CLV2'!F:F)</f>
        <v>3.FRESH MILK</v>
      </c>
      <c r="AI522" s="115" t="str">
        <f t="shared" si="8"/>
        <v>Pack</v>
      </c>
      <c r="AJ522" s="116">
        <f t="shared" si="9"/>
        <v>1</v>
      </c>
      <c r="AK522" s="117" t="str">
        <f t="array" ref="AK522">XLOOKUP(F522,'GIÁ'!A:A,'GIÁ'!D:D)</f>
        <v>71400.00</v>
      </c>
      <c r="AL522" s="118">
        <f t="shared" si="10"/>
        <v>142800</v>
      </c>
      <c r="AM522" s="118">
        <f t="shared" si="11"/>
        <v>0</v>
      </c>
      <c r="AN522" s="119">
        <f t="shared" si="12"/>
        <v>142800</v>
      </c>
      <c r="AO522" s="118">
        <f t="shared" si="13"/>
        <v>0</v>
      </c>
      <c r="AP522" s="121">
        <f t="shared" si="14"/>
        <v>0</v>
      </c>
      <c r="AQ522" s="122"/>
      <c r="AR522" s="119"/>
    </row>
    <row r="523" ht="22.5" customHeight="1">
      <c r="A523" s="89">
        <v>46231.0</v>
      </c>
      <c r="B523" s="90">
        <v>0.4270833333333333</v>
      </c>
      <c r="C523" s="91" t="s">
        <v>1203</v>
      </c>
      <c r="D523" s="129" t="str">
        <f t="array" ref="D523">XLOOKUP(C523,'DS ST'!A:A,'DS ST'!B:B)</f>
        <v>ECG</v>
      </c>
      <c r="E523" s="94" t="str">
        <f t="array" ref="E523">XLOOKUP($F523,'GIÁ'!$A:$A,'GIÁ'!$E:$E)</f>
        <v>MÁT</v>
      </c>
      <c r="F523" s="94">
        <v>8.938511301595E12</v>
      </c>
      <c r="G523" s="95" t="s">
        <v>2953</v>
      </c>
      <c r="H523" s="95" t="s">
        <v>1145</v>
      </c>
      <c r="I523" s="96">
        <v>1.0</v>
      </c>
      <c r="J523" s="96">
        <v>0.0</v>
      </c>
      <c r="K523" s="98">
        <f t="shared" si="4"/>
        <v>1</v>
      </c>
      <c r="L523" s="99" t="s">
        <v>4146</v>
      </c>
      <c r="M523" s="100" t="s">
        <v>4164</v>
      </c>
      <c r="N523" s="101" t="s">
        <v>4165</v>
      </c>
      <c r="O523" s="128"/>
      <c r="P523" s="100">
        <v>1.0</v>
      </c>
      <c r="Q523" s="103">
        <f t="shared" si="5"/>
        <v>0</v>
      </c>
      <c r="R523" s="104" t="s">
        <v>4160</v>
      </c>
      <c r="S523" s="105"/>
      <c r="T523" s="106"/>
      <c r="U523" s="107"/>
      <c r="V523" s="108" t="s">
        <v>756</v>
      </c>
      <c r="W523" s="109" t="s">
        <v>1908</v>
      </c>
      <c r="X523" s="110" t="str">
        <f t="shared" si="6"/>
        <v/>
      </c>
      <c r="Y523" s="110" t="str">
        <f t="shared" si="7"/>
        <v>Siêu thị</v>
      </c>
      <c r="Z523" s="139" t="str">
        <f t="shared" si="44"/>
        <v/>
      </c>
      <c r="AA523" s="109" t="s">
        <v>802</v>
      </c>
      <c r="AB523" s="140"/>
      <c r="AC523" s="141"/>
      <c r="AD523" s="113"/>
      <c r="AE523" s="127"/>
      <c r="AF523" s="113"/>
      <c r="AG523" s="114" t="str">
        <f t="array" ref="AG523">XLOOKUP(F523,'CLV2'!A:A,'CLV2'!E:E)</f>
        <v>2.DELICA</v>
      </c>
      <c r="AH523" s="115" t="str">
        <f t="array" ref="AH523">XLOOKUP(F523,'CLV2'!A:A,'CLV2'!F:F)</f>
        <v>3.DRINKS</v>
      </c>
      <c r="AI523" s="115" t="str">
        <f t="shared" si="8"/>
        <v>Pack</v>
      </c>
      <c r="AJ523" s="116">
        <f t="shared" si="9"/>
        <v>1</v>
      </c>
      <c r="AK523" s="117" t="str">
        <f t="array" ref="AK523">XLOOKUP(F523,'GIÁ'!A:A,'GIÁ'!D:D)</f>
        <v>13120.90</v>
      </c>
      <c r="AL523" s="118">
        <f t="shared" si="10"/>
        <v>13120.9</v>
      </c>
      <c r="AM523" s="118">
        <f t="shared" si="11"/>
        <v>0</v>
      </c>
      <c r="AN523" s="119">
        <f t="shared" si="12"/>
        <v>13120.9</v>
      </c>
      <c r="AO523" s="118">
        <f t="shared" si="13"/>
        <v>0</v>
      </c>
      <c r="AP523" s="121">
        <f t="shared" si="14"/>
        <v>0</v>
      </c>
      <c r="AQ523" s="122"/>
      <c r="AR523" s="119"/>
    </row>
    <row r="524" ht="22.5" customHeight="1">
      <c r="A524" s="89">
        <v>46231.0</v>
      </c>
      <c r="B524" s="90">
        <v>0.4270833333333333</v>
      </c>
      <c r="C524" s="91" t="s">
        <v>1203</v>
      </c>
      <c r="D524" s="129" t="str">
        <f t="array" ref="D524">XLOOKUP(C524,'DS ST'!A:A,'DS ST'!B:B)</f>
        <v>ECG</v>
      </c>
      <c r="E524" s="94" t="str">
        <f t="array" ref="E524">XLOOKUP($F524,'GIÁ'!$A:$A,'GIÁ'!$E:$E)</f>
        <v>MÁT</v>
      </c>
      <c r="F524" s="94">
        <v>8.938511301618E12</v>
      </c>
      <c r="G524" s="95" t="s">
        <v>2955</v>
      </c>
      <c r="H524" s="95" t="s">
        <v>1145</v>
      </c>
      <c r="I524" s="96">
        <v>2.0</v>
      </c>
      <c r="J524" s="96">
        <v>0.0</v>
      </c>
      <c r="K524" s="98">
        <f t="shared" si="4"/>
        <v>2</v>
      </c>
      <c r="L524" s="99" t="s">
        <v>4146</v>
      </c>
      <c r="M524" s="100" t="s">
        <v>4164</v>
      </c>
      <c r="N524" s="101" t="s">
        <v>4165</v>
      </c>
      <c r="O524" s="128"/>
      <c r="P524" s="100">
        <v>2.0</v>
      </c>
      <c r="Q524" s="103">
        <f t="shared" si="5"/>
        <v>0</v>
      </c>
      <c r="R524" s="104" t="s">
        <v>4160</v>
      </c>
      <c r="S524" s="105"/>
      <c r="T524" s="106"/>
      <c r="U524" s="107"/>
      <c r="V524" s="108" t="s">
        <v>756</v>
      </c>
      <c r="W524" s="109" t="s">
        <v>1908</v>
      </c>
      <c r="X524" s="110" t="str">
        <f t="shared" si="6"/>
        <v/>
      </c>
      <c r="Y524" s="110" t="str">
        <f t="shared" si="7"/>
        <v>Siêu thị</v>
      </c>
      <c r="Z524" s="139" t="str">
        <f t="shared" si="44"/>
        <v/>
      </c>
      <c r="AA524" s="109" t="s">
        <v>802</v>
      </c>
      <c r="AB524" s="140"/>
      <c r="AC524" s="141"/>
      <c r="AD524" s="113"/>
      <c r="AE524" s="127"/>
      <c r="AF524" s="113"/>
      <c r="AG524" s="114" t="str">
        <f t="array" ref="AG524">XLOOKUP(F524,'CLV2'!A:A,'CLV2'!E:E)</f>
        <v>2.DELICA</v>
      </c>
      <c r="AH524" s="115" t="str">
        <f t="array" ref="AH524">XLOOKUP(F524,'CLV2'!A:A,'CLV2'!F:F)</f>
        <v>3.DRINKS</v>
      </c>
      <c r="AI524" s="115" t="str">
        <f t="shared" si="8"/>
        <v>Pack</v>
      </c>
      <c r="AJ524" s="116">
        <f t="shared" si="9"/>
        <v>1</v>
      </c>
      <c r="AK524" s="117" t="str">
        <f t="array" ref="AK524">XLOOKUP(F524,'GIÁ'!A:A,'GIÁ'!D:D)</f>
        <v>11687.57</v>
      </c>
      <c r="AL524" s="118">
        <f t="shared" si="10"/>
        <v>23375.14</v>
      </c>
      <c r="AM524" s="118">
        <f t="shared" si="11"/>
        <v>0</v>
      </c>
      <c r="AN524" s="119">
        <f t="shared" si="12"/>
        <v>23375.14</v>
      </c>
      <c r="AO524" s="118">
        <f t="shared" si="13"/>
        <v>0</v>
      </c>
      <c r="AP524" s="121">
        <f t="shared" si="14"/>
        <v>0</v>
      </c>
      <c r="AQ524" s="122"/>
      <c r="AR524" s="119"/>
    </row>
    <row r="525" ht="22.5" customHeight="1">
      <c r="A525" s="89">
        <v>46231.0</v>
      </c>
      <c r="B525" s="90">
        <v>0.4270833333333333</v>
      </c>
      <c r="C525" s="91" t="s">
        <v>1203</v>
      </c>
      <c r="D525" s="129" t="str">
        <f t="array" ref="D525">XLOOKUP(C525,'DS ST'!A:A,'DS ST'!B:B)</f>
        <v>ECG</v>
      </c>
      <c r="E525" s="94" t="str">
        <f t="array" ref="E525">XLOOKUP($F525,'GIÁ'!$A:$A,'GIÁ'!$E:$E)</f>
        <v>MÁT</v>
      </c>
      <c r="F525" s="94">
        <v>8.938562884054E12</v>
      </c>
      <c r="G525" s="95" t="s">
        <v>3211</v>
      </c>
      <c r="H525" s="95" t="s">
        <v>1145</v>
      </c>
      <c r="I525" s="96">
        <v>1.0</v>
      </c>
      <c r="J525" s="96">
        <v>0.0</v>
      </c>
      <c r="K525" s="98">
        <f t="shared" si="4"/>
        <v>1</v>
      </c>
      <c r="L525" s="99" t="s">
        <v>4146</v>
      </c>
      <c r="M525" s="100" t="s">
        <v>4164</v>
      </c>
      <c r="N525" s="101" t="s">
        <v>4165</v>
      </c>
      <c r="O525" s="128"/>
      <c r="P525" s="100">
        <v>1.0</v>
      </c>
      <c r="Q525" s="103">
        <f t="shared" si="5"/>
        <v>0</v>
      </c>
      <c r="R525" s="104" t="s">
        <v>4160</v>
      </c>
      <c r="S525" s="105"/>
      <c r="T525" s="106"/>
      <c r="U525" s="107"/>
      <c r="V525" s="108" t="s">
        <v>756</v>
      </c>
      <c r="W525" s="109" t="s">
        <v>1908</v>
      </c>
      <c r="X525" s="110" t="str">
        <f t="shared" si="6"/>
        <v/>
      </c>
      <c r="Y525" s="110" t="str">
        <f t="shared" si="7"/>
        <v>Siêu thị</v>
      </c>
      <c r="Z525" s="139" t="str">
        <f t="shared" si="44"/>
        <v/>
      </c>
      <c r="AA525" s="109" t="s">
        <v>802</v>
      </c>
      <c r="AB525" s="140"/>
      <c r="AC525" s="141"/>
      <c r="AD525" s="113"/>
      <c r="AE525" s="127"/>
      <c r="AF525" s="113"/>
      <c r="AG525" s="114" t="str">
        <f t="array" ref="AG525">XLOOKUP(F525,'CLV2'!A:A,'CLV2'!E:E)</f>
        <v>2.DELICA</v>
      </c>
      <c r="AH525" s="115" t="str">
        <f t="array" ref="AH525">XLOOKUP(F525,'CLV2'!A:A,'CLV2'!F:F)</f>
        <v>3.DRINKS</v>
      </c>
      <c r="AI525" s="115" t="str">
        <f t="shared" si="8"/>
        <v>Pack</v>
      </c>
      <c r="AJ525" s="116">
        <f t="shared" si="9"/>
        <v>1</v>
      </c>
      <c r="AK525" s="117" t="str">
        <f t="array" ref="AK525">XLOOKUP(F525,'GIÁ'!A:A,'GIÁ'!D:D)</f>
        <v>8625.63</v>
      </c>
      <c r="AL525" s="118">
        <f t="shared" si="10"/>
        <v>8625.63</v>
      </c>
      <c r="AM525" s="118">
        <f t="shared" si="11"/>
        <v>0</v>
      </c>
      <c r="AN525" s="119">
        <f t="shared" si="12"/>
        <v>8625.63</v>
      </c>
      <c r="AO525" s="118">
        <f t="shared" si="13"/>
        <v>0</v>
      </c>
      <c r="AP525" s="121">
        <f t="shared" si="14"/>
        <v>0</v>
      </c>
      <c r="AQ525" s="122"/>
      <c r="AR525" s="119"/>
    </row>
    <row r="526" ht="22.5" customHeight="1">
      <c r="A526" s="89">
        <v>46231.0</v>
      </c>
      <c r="B526" s="90">
        <v>0.4270833333333333</v>
      </c>
      <c r="C526" s="91" t="s">
        <v>1203</v>
      </c>
      <c r="D526" s="129" t="str">
        <f t="array" ref="D526">XLOOKUP(C526,'DS ST'!A:A,'DS ST'!B:B)</f>
        <v>ECG</v>
      </c>
      <c r="E526" s="94" t="str">
        <f t="array" ref="E526">XLOOKUP($F526,'GIÁ'!$A:$A,'GIÁ'!$E:$E)</f>
        <v>MÁT</v>
      </c>
      <c r="F526" s="94">
        <v>11039.0</v>
      </c>
      <c r="G526" s="95" t="s">
        <v>613</v>
      </c>
      <c r="H526" s="95" t="s">
        <v>57</v>
      </c>
      <c r="I526" s="96">
        <v>2.0</v>
      </c>
      <c r="J526" s="96">
        <v>0.0</v>
      </c>
      <c r="K526" s="98">
        <f t="shared" si="4"/>
        <v>2</v>
      </c>
      <c r="L526" s="99" t="s">
        <v>4146</v>
      </c>
      <c r="M526" s="100" t="s">
        <v>4166</v>
      </c>
      <c r="N526" s="101" t="s">
        <v>4167</v>
      </c>
      <c r="O526" s="128"/>
      <c r="P526" s="100">
        <v>2.0</v>
      </c>
      <c r="Q526" s="103">
        <f t="shared" si="5"/>
        <v>0</v>
      </c>
      <c r="R526" s="104" t="s">
        <v>4168</v>
      </c>
      <c r="S526" s="105"/>
      <c r="T526" s="106"/>
      <c r="U526" s="107"/>
      <c r="V526" s="108" t="s">
        <v>756</v>
      </c>
      <c r="W526" s="109" t="s">
        <v>1908</v>
      </c>
      <c r="X526" s="110" t="str">
        <f t="shared" si="6"/>
        <v/>
      </c>
      <c r="Y526" s="110" t="str">
        <f t="shared" si="7"/>
        <v>Siêu thị</v>
      </c>
      <c r="Z526" s="139" t="str">
        <f t="shared" si="44"/>
        <v/>
      </c>
      <c r="AA526" s="109" t="s">
        <v>802</v>
      </c>
      <c r="AB526" s="140"/>
      <c r="AC526" s="141"/>
      <c r="AD526" s="113"/>
      <c r="AE526" s="127"/>
      <c r="AF526" s="113"/>
      <c r="AG526" s="114" t="str">
        <f t="array" ref="AG526">XLOOKUP(F526,'CLV2'!A:A,'CLV2'!E:E)</f>
        <v>2.VEGETABLES</v>
      </c>
      <c r="AH526" s="115" t="str">
        <f t="array" ref="AH526">XLOOKUP(F526,'CLV2'!A:A,'CLV2'!F:F)</f>
        <v>3.MUSHROOM</v>
      </c>
      <c r="AI526" s="115" t="str">
        <f t="shared" si="8"/>
        <v>Pack</v>
      </c>
      <c r="AJ526" s="116">
        <f t="shared" si="9"/>
        <v>1</v>
      </c>
      <c r="AK526" s="117" t="str">
        <f t="array" ref="AK526">XLOOKUP(F526,'GIÁ'!A:A,'GIÁ'!D:D)</f>
        <v>51687.36</v>
      </c>
      <c r="AL526" s="118">
        <f t="shared" si="10"/>
        <v>103374.72</v>
      </c>
      <c r="AM526" s="118">
        <f t="shared" si="11"/>
        <v>0</v>
      </c>
      <c r="AN526" s="119">
        <f t="shared" si="12"/>
        <v>103374.72</v>
      </c>
      <c r="AO526" s="118">
        <f t="shared" si="13"/>
        <v>0</v>
      </c>
      <c r="AP526" s="121">
        <f t="shared" si="14"/>
        <v>0</v>
      </c>
      <c r="AQ526" s="122"/>
      <c r="AR526" s="119"/>
    </row>
    <row r="527" ht="22.5" customHeight="1">
      <c r="A527" s="89">
        <v>46231.0</v>
      </c>
      <c r="B527" s="90">
        <v>0.4270833333333333</v>
      </c>
      <c r="C527" s="91" t="s">
        <v>1203</v>
      </c>
      <c r="D527" s="129" t="str">
        <f t="array" ref="D527">XLOOKUP(C527,'DS ST'!A:A,'DS ST'!B:B)</f>
        <v>ECG</v>
      </c>
      <c r="E527" s="94" t="str">
        <f t="array" ref="E527">XLOOKUP($F527,'GIÁ'!$A:$A,'GIÁ'!$E:$E)</f>
        <v>MÁT</v>
      </c>
      <c r="F527" s="94">
        <v>8.938511301212E12</v>
      </c>
      <c r="G527" s="95" t="s">
        <v>2945</v>
      </c>
      <c r="H527" s="95" t="s">
        <v>1831</v>
      </c>
      <c r="I527" s="96">
        <v>3.0</v>
      </c>
      <c r="J527" s="96">
        <v>0.0</v>
      </c>
      <c r="K527" s="98">
        <f t="shared" si="4"/>
        <v>3</v>
      </c>
      <c r="L527" s="99" t="s">
        <v>4146</v>
      </c>
      <c r="M527" s="100" t="s">
        <v>4166</v>
      </c>
      <c r="N527" s="101" t="s">
        <v>4167</v>
      </c>
      <c r="O527" s="128"/>
      <c r="P527" s="100">
        <v>3.0</v>
      </c>
      <c r="Q527" s="103">
        <f t="shared" si="5"/>
        <v>0</v>
      </c>
      <c r="R527" s="104" t="s">
        <v>4160</v>
      </c>
      <c r="S527" s="105"/>
      <c r="T527" s="106"/>
      <c r="U527" s="107"/>
      <c r="V527" s="108" t="s">
        <v>756</v>
      </c>
      <c r="W527" s="109" t="s">
        <v>1908</v>
      </c>
      <c r="X527" s="110" t="str">
        <f t="shared" si="6"/>
        <v/>
      </c>
      <c r="Y527" s="110" t="str">
        <f t="shared" si="7"/>
        <v>Siêu thị</v>
      </c>
      <c r="Z527" s="139" t="str">
        <f t="shared" si="44"/>
        <v/>
      </c>
      <c r="AA527" s="109" t="s">
        <v>802</v>
      </c>
      <c r="AB527" s="140"/>
      <c r="AC527" s="108"/>
      <c r="AD527" s="113"/>
      <c r="AE527" s="127"/>
      <c r="AF527" s="113"/>
      <c r="AG527" s="114" t="str">
        <f t="array" ref="AG527">XLOOKUP(F527,'CLV2'!A:A,'CLV2'!E:E)</f>
        <v>2.DELICA</v>
      </c>
      <c r="AH527" s="115" t="str">
        <f t="array" ref="AH527">XLOOKUP(F527,'CLV2'!A:A,'CLV2'!F:F)</f>
        <v>3.DESSERTS</v>
      </c>
      <c r="AI527" s="115" t="str">
        <f t="shared" si="8"/>
        <v>Pack</v>
      </c>
      <c r="AJ527" s="116">
        <f t="shared" si="9"/>
        <v>1</v>
      </c>
      <c r="AK527" s="117" t="str">
        <f t="array" ref="AK527">XLOOKUP(F527,'GIÁ'!A:A,'GIÁ'!D:D)</f>
        <v>12622.50</v>
      </c>
      <c r="AL527" s="118">
        <f t="shared" si="10"/>
        <v>37867.5</v>
      </c>
      <c r="AM527" s="118">
        <f t="shared" si="11"/>
        <v>0</v>
      </c>
      <c r="AN527" s="119">
        <f t="shared" si="12"/>
        <v>37867.5</v>
      </c>
      <c r="AO527" s="118">
        <f t="shared" si="13"/>
        <v>0</v>
      </c>
      <c r="AP527" s="121">
        <f t="shared" si="14"/>
        <v>0</v>
      </c>
      <c r="AQ527" s="122"/>
      <c r="AR527" s="119"/>
    </row>
    <row r="528" ht="22.5" customHeight="1">
      <c r="A528" s="89">
        <v>46231.0</v>
      </c>
      <c r="B528" s="90">
        <v>0.4270833333333333</v>
      </c>
      <c r="C528" s="91" t="s">
        <v>1203</v>
      </c>
      <c r="D528" s="129" t="str">
        <f t="array" ref="D528">XLOOKUP(C528,'DS ST'!A:A,'DS ST'!B:B)</f>
        <v>ECG</v>
      </c>
      <c r="E528" s="94" t="str">
        <f t="array" ref="E528">XLOOKUP($F528,'GIÁ'!$A:$A,'GIÁ'!$E:$E)</f>
        <v>MÁT</v>
      </c>
      <c r="F528" s="94">
        <v>8.936076271957E12</v>
      </c>
      <c r="G528" s="95" t="s">
        <v>2295</v>
      </c>
      <c r="H528" s="95" t="s">
        <v>75</v>
      </c>
      <c r="I528" s="96">
        <v>1.0</v>
      </c>
      <c r="J528" s="96">
        <v>0.0</v>
      </c>
      <c r="K528" s="98">
        <f t="shared" si="4"/>
        <v>1</v>
      </c>
      <c r="L528" s="99" t="s">
        <v>4146</v>
      </c>
      <c r="M528" s="100" t="s">
        <v>4169</v>
      </c>
      <c r="N528" s="101" t="s">
        <v>4170</v>
      </c>
      <c r="O528" s="128"/>
      <c r="P528" s="100">
        <v>1.0</v>
      </c>
      <c r="Q528" s="103">
        <f t="shared" si="5"/>
        <v>0</v>
      </c>
      <c r="R528" s="104" t="s">
        <v>4154</v>
      </c>
      <c r="S528" s="105"/>
      <c r="T528" s="106"/>
      <c r="U528" s="107"/>
      <c r="V528" s="108" t="s">
        <v>756</v>
      </c>
      <c r="W528" s="109" t="s">
        <v>1908</v>
      </c>
      <c r="X528" s="110" t="str">
        <f t="shared" si="6"/>
        <v/>
      </c>
      <c r="Y528" s="110" t="str">
        <f t="shared" si="7"/>
        <v>Siêu thị</v>
      </c>
      <c r="Z528" s="139" t="str">
        <f t="shared" si="44"/>
        <v/>
      </c>
      <c r="AA528" s="109" t="s">
        <v>802</v>
      </c>
      <c r="AB528" s="140"/>
      <c r="AC528" s="108"/>
      <c r="AD528" s="113"/>
      <c r="AE528" s="127"/>
      <c r="AF528" s="113"/>
      <c r="AG528" s="114" t="str">
        <f t="array" ref="AG528">XLOOKUP(F528,'CLV2'!A:A,'CLV2'!E:E)</f>
        <v>2.BAKERY</v>
      </c>
      <c r="AH528" s="115" t="str">
        <f t="array" ref="AH528">XLOOKUP(F528,'CLV2'!A:A,'CLV2'!F:F)</f>
        <v>3.CAKES</v>
      </c>
      <c r="AI528" s="115" t="str">
        <f t="shared" si="8"/>
        <v>Pack</v>
      </c>
      <c r="AJ528" s="116">
        <f t="shared" si="9"/>
        <v>1</v>
      </c>
      <c r="AK528" s="117" t="str">
        <f t="array" ref="AK528">XLOOKUP(F528,'GIÁ'!A:A,'GIÁ'!D:D)</f>
        <v>8898.99</v>
      </c>
      <c r="AL528" s="118">
        <f t="shared" si="10"/>
        <v>8898.99</v>
      </c>
      <c r="AM528" s="118">
        <f t="shared" si="11"/>
        <v>0</v>
      </c>
      <c r="AN528" s="119">
        <f t="shared" si="12"/>
        <v>8898.99</v>
      </c>
      <c r="AO528" s="118">
        <f t="shared" si="13"/>
        <v>0</v>
      </c>
      <c r="AP528" s="121">
        <f t="shared" si="14"/>
        <v>0</v>
      </c>
      <c r="AQ528" s="122"/>
      <c r="AR528" s="119"/>
    </row>
    <row r="529" ht="22.5" customHeight="1">
      <c r="A529" s="89">
        <v>46231.0</v>
      </c>
      <c r="B529" s="90">
        <v>0.4270833333333333</v>
      </c>
      <c r="C529" s="91" t="s">
        <v>1203</v>
      </c>
      <c r="D529" s="129" t="str">
        <f t="array" ref="D529">XLOOKUP(C529,'DS ST'!A:A,'DS ST'!B:B)</f>
        <v>ECG</v>
      </c>
      <c r="E529" s="94" t="str">
        <f t="array" ref="E529">XLOOKUP($F529,'GIÁ'!$A:$A,'GIÁ'!$E:$E)</f>
        <v>MÁT</v>
      </c>
      <c r="F529" s="94">
        <v>8.938512932071E12</v>
      </c>
      <c r="G529" s="95" t="s">
        <v>2971</v>
      </c>
      <c r="H529" s="95" t="s">
        <v>57</v>
      </c>
      <c r="I529" s="96">
        <v>2.0</v>
      </c>
      <c r="J529" s="96">
        <v>0.0</v>
      </c>
      <c r="K529" s="98">
        <f t="shared" si="4"/>
        <v>2</v>
      </c>
      <c r="L529" s="99" t="s">
        <v>4146</v>
      </c>
      <c r="M529" s="100" t="s">
        <v>4169</v>
      </c>
      <c r="N529" s="101" t="s">
        <v>4170</v>
      </c>
      <c r="O529" s="128"/>
      <c r="P529" s="100">
        <v>2.0</v>
      </c>
      <c r="Q529" s="103">
        <f t="shared" si="5"/>
        <v>0</v>
      </c>
      <c r="R529" s="104" t="s">
        <v>4154</v>
      </c>
      <c r="S529" s="105"/>
      <c r="T529" s="106"/>
      <c r="U529" s="107"/>
      <c r="V529" s="108" t="s">
        <v>756</v>
      </c>
      <c r="W529" s="109" t="s">
        <v>1908</v>
      </c>
      <c r="X529" s="110" t="str">
        <f t="shared" si="6"/>
        <v/>
      </c>
      <c r="Y529" s="110" t="str">
        <f t="shared" si="7"/>
        <v>Siêu thị</v>
      </c>
      <c r="Z529" s="139" t="str">
        <f t="shared" si="44"/>
        <v/>
      </c>
      <c r="AA529" s="109" t="s">
        <v>802</v>
      </c>
      <c r="AB529" s="140"/>
      <c r="AC529" s="108"/>
      <c r="AD529" s="113"/>
      <c r="AE529" s="127"/>
      <c r="AF529" s="113"/>
      <c r="AG529" s="114" t="str">
        <f t="array" ref="AG529">XLOOKUP(F529,'CLV2'!A:A,'CLV2'!E:E)</f>
        <v>2.DELICA</v>
      </c>
      <c r="AH529" s="115" t="str">
        <f t="array" ref="AH529">XLOOKUP(F529,'CLV2'!A:A,'CLV2'!F:F)</f>
        <v>3.DESSERTS</v>
      </c>
      <c r="AI529" s="115" t="str">
        <f t="shared" si="8"/>
        <v>Pack</v>
      </c>
      <c r="AJ529" s="116">
        <f t="shared" si="9"/>
        <v>1</v>
      </c>
      <c r="AK529" s="117" t="str">
        <f t="array" ref="AK529">XLOOKUP(F529,'GIÁ'!A:A,'GIÁ'!D:D)</f>
        <v>7464.75</v>
      </c>
      <c r="AL529" s="118">
        <f t="shared" si="10"/>
        <v>14929.5</v>
      </c>
      <c r="AM529" s="118">
        <f t="shared" si="11"/>
        <v>0</v>
      </c>
      <c r="AN529" s="119">
        <f t="shared" si="12"/>
        <v>14929.5</v>
      </c>
      <c r="AO529" s="118">
        <f t="shared" si="13"/>
        <v>0</v>
      </c>
      <c r="AP529" s="121">
        <f t="shared" si="14"/>
        <v>0</v>
      </c>
      <c r="AQ529" s="122"/>
      <c r="AR529" s="119"/>
    </row>
    <row r="530" ht="22.5" customHeight="1">
      <c r="A530" s="89">
        <v>46231.0</v>
      </c>
      <c r="B530" s="90">
        <v>0.4236111111111111</v>
      </c>
      <c r="C530" s="91" t="s">
        <v>549</v>
      </c>
      <c r="D530" s="129" t="str">
        <f t="array" ref="D530">XLOOKUP(C530,'DS ST'!A:A,'DS ST'!B:B)</f>
        <v>A141</v>
      </c>
      <c r="E530" s="94" t="str">
        <f t="array" ref="E530">XLOOKUP($F530,'GIÁ'!$A:$A,'GIÁ'!$E:$E)</f>
        <v>MÁT</v>
      </c>
      <c r="F530" s="94">
        <v>9.30065840784E12</v>
      </c>
      <c r="G530" s="95" t="s">
        <v>3250</v>
      </c>
      <c r="H530" s="95" t="s">
        <v>57</v>
      </c>
      <c r="I530" s="96">
        <v>2.0</v>
      </c>
      <c r="J530" s="96">
        <v>0.0</v>
      </c>
      <c r="K530" s="98">
        <f t="shared" si="4"/>
        <v>2</v>
      </c>
      <c r="L530" s="99" t="s">
        <v>4171</v>
      </c>
      <c r="M530" s="100" t="s">
        <v>4172</v>
      </c>
      <c r="N530" s="101" t="s">
        <v>4173</v>
      </c>
      <c r="O530" s="128"/>
      <c r="P530" s="100">
        <v>2.0</v>
      </c>
      <c r="Q530" s="103">
        <f t="shared" si="5"/>
        <v>0</v>
      </c>
      <c r="R530" s="104" t="s">
        <v>4174</v>
      </c>
      <c r="S530" s="105"/>
      <c r="T530" s="106"/>
      <c r="U530" s="107"/>
      <c r="V530" s="108" t="s">
        <v>756</v>
      </c>
      <c r="W530" s="109" t="s">
        <v>1908</v>
      </c>
      <c r="X530" s="110" t="str">
        <f t="shared" si="6"/>
        <v/>
      </c>
      <c r="Y530" s="110" t="str">
        <f t="shared" si="7"/>
        <v>Siêu thị</v>
      </c>
      <c r="Z530" s="139" t="str">
        <f t="shared" si="44"/>
        <v/>
      </c>
      <c r="AA530" s="109" t="s">
        <v>802</v>
      </c>
      <c r="AB530" s="150"/>
      <c r="AC530" s="141"/>
      <c r="AD530" s="113"/>
      <c r="AE530" s="108"/>
      <c r="AF530" s="113"/>
      <c r="AG530" s="114" t="str">
        <f t="array" ref="AG530">XLOOKUP(F530,'CLV2'!A:A,'CLV2'!E:E)</f>
        <v>2.DAIRY</v>
      </c>
      <c r="AH530" s="115" t="str">
        <f t="array" ref="AH530">XLOOKUP(F530,'CLV2'!A:A,'CLV2'!F:F)</f>
        <v>3.YOGURT</v>
      </c>
      <c r="AI530" s="115" t="str">
        <f t="shared" si="8"/>
        <v>Pack</v>
      </c>
      <c r="AJ530" s="116">
        <f t="shared" si="9"/>
        <v>1</v>
      </c>
      <c r="AK530" s="117" t="str">
        <f t="array" ref="AK530">XLOOKUP(F530,'GIÁ'!A:A,'GIÁ'!D:D)</f>
        <v>111047.04</v>
      </c>
      <c r="AL530" s="118">
        <f t="shared" si="10"/>
        <v>222094.08</v>
      </c>
      <c r="AM530" s="118">
        <f t="shared" si="11"/>
        <v>0</v>
      </c>
      <c r="AN530" s="119">
        <f t="shared" si="12"/>
        <v>222094.08</v>
      </c>
      <c r="AO530" s="118">
        <f t="shared" si="13"/>
        <v>0</v>
      </c>
      <c r="AP530" s="121">
        <f t="shared" si="14"/>
        <v>0</v>
      </c>
      <c r="AQ530" s="122"/>
      <c r="AR530" s="119"/>
    </row>
    <row r="531" ht="22.5" customHeight="1">
      <c r="A531" s="89">
        <v>46231.0</v>
      </c>
      <c r="B531" s="90">
        <v>0.4236111111111111</v>
      </c>
      <c r="C531" s="91" t="s">
        <v>549</v>
      </c>
      <c r="D531" s="92" t="str">
        <f t="array" ref="D531">XLOOKUP(C531,'DS ST'!A:A,'DS ST'!B:B)</f>
        <v>A141</v>
      </c>
      <c r="E531" s="94" t="str">
        <f t="array" ref="E531">XLOOKUP($F531,'GIÁ'!$A:$A,'GIÁ'!$E:$E)</f>
        <v>MÁT</v>
      </c>
      <c r="F531" s="94">
        <v>8.934673314589E12</v>
      </c>
      <c r="G531" s="95" t="s">
        <v>1617</v>
      </c>
      <c r="H531" s="95" t="s">
        <v>57</v>
      </c>
      <c r="I531" s="96">
        <v>4.0</v>
      </c>
      <c r="J531" s="96">
        <v>0.0</v>
      </c>
      <c r="K531" s="98">
        <f t="shared" si="4"/>
        <v>4</v>
      </c>
      <c r="L531" s="99" t="s">
        <v>4171</v>
      </c>
      <c r="M531" s="100" t="s">
        <v>4172</v>
      </c>
      <c r="N531" s="101" t="s">
        <v>4173</v>
      </c>
      <c r="O531" s="128"/>
      <c r="P531" s="100">
        <v>3.0</v>
      </c>
      <c r="Q531" s="103">
        <f t="shared" si="5"/>
        <v>1</v>
      </c>
      <c r="R531" s="104" t="s">
        <v>4174</v>
      </c>
      <c r="S531" s="105"/>
      <c r="T531" s="106"/>
      <c r="U531" s="107"/>
      <c r="V531" s="108" t="s">
        <v>756</v>
      </c>
      <c r="W531" s="109" t="s">
        <v>1908</v>
      </c>
      <c r="X531" s="110" t="str">
        <f t="shared" si="6"/>
        <v/>
      </c>
      <c r="Y531" s="110" t="str">
        <f t="shared" si="7"/>
        <v>Siêu thị</v>
      </c>
      <c r="Z531" s="109" t="s">
        <v>797</v>
      </c>
      <c r="AA531" s="109" t="s">
        <v>802</v>
      </c>
      <c r="AB531" s="143" t="s">
        <v>4175</v>
      </c>
      <c r="AC531" s="141"/>
      <c r="AD531" s="113"/>
      <c r="AE531" s="127"/>
      <c r="AF531" s="113"/>
      <c r="AG531" s="114" t="str">
        <f t="array" ref="AG531">XLOOKUP(F531,'CLV2'!A:A,'CLV2'!E:E)</f>
        <v>2.DAIRY</v>
      </c>
      <c r="AH531" s="115" t="str">
        <f t="array" ref="AH531">XLOOKUP(F531,'CLV2'!A:A,'CLV2'!F:F)</f>
        <v>3.DRINKING YOGURT</v>
      </c>
      <c r="AI531" s="115" t="str">
        <f t="shared" si="8"/>
        <v>Pack</v>
      </c>
      <c r="AJ531" s="116">
        <f t="shared" si="9"/>
        <v>1</v>
      </c>
      <c r="AK531" s="117" t="str">
        <f t="array" ref="AK531">XLOOKUP(F531,'GIÁ'!A:A,'GIÁ'!D:D)</f>
        <v>35344.54</v>
      </c>
      <c r="AL531" s="118">
        <f t="shared" si="10"/>
        <v>141378.16</v>
      </c>
      <c r="AM531" s="118">
        <f t="shared" si="11"/>
        <v>0</v>
      </c>
      <c r="AN531" s="119">
        <f t="shared" si="12"/>
        <v>106033.62</v>
      </c>
      <c r="AO531" s="118">
        <f t="shared" si="13"/>
        <v>35344.54</v>
      </c>
      <c r="AP531" s="121">
        <f t="shared" si="14"/>
        <v>0</v>
      </c>
      <c r="AQ531" s="122"/>
      <c r="AR531" s="119"/>
    </row>
    <row r="532" ht="22.5" customHeight="1">
      <c r="A532" s="89">
        <v>46231.0</v>
      </c>
      <c r="B532" s="90">
        <v>0.4236111111111111</v>
      </c>
      <c r="C532" s="91" t="s">
        <v>549</v>
      </c>
      <c r="D532" s="129" t="str">
        <f t="array" ref="D532">XLOOKUP(C532,'DS ST'!A:A,'DS ST'!B:B)</f>
        <v>A141</v>
      </c>
      <c r="E532" s="94" t="str">
        <f t="array" ref="E532">XLOOKUP($F532,'GIÁ'!$A:$A,'GIÁ'!$E:$E)</f>
        <v>MÁT</v>
      </c>
      <c r="F532" s="94">
        <v>8.938562884061E12</v>
      </c>
      <c r="G532" s="95" t="s">
        <v>3214</v>
      </c>
      <c r="H532" s="95" t="s">
        <v>1145</v>
      </c>
      <c r="I532" s="96">
        <v>1.0</v>
      </c>
      <c r="J532" s="96">
        <v>0.0</v>
      </c>
      <c r="K532" s="98">
        <f t="shared" si="4"/>
        <v>1</v>
      </c>
      <c r="L532" s="99" t="s">
        <v>4171</v>
      </c>
      <c r="M532" s="100" t="s">
        <v>4176</v>
      </c>
      <c r="N532" s="101" t="s">
        <v>4177</v>
      </c>
      <c r="O532" s="128"/>
      <c r="P532" s="100">
        <v>1.0</v>
      </c>
      <c r="Q532" s="103">
        <f t="shared" si="5"/>
        <v>0</v>
      </c>
      <c r="R532" s="104" t="s">
        <v>4178</v>
      </c>
      <c r="S532" s="105"/>
      <c r="T532" s="106"/>
      <c r="U532" s="107"/>
      <c r="V532" s="108" t="s">
        <v>756</v>
      </c>
      <c r="W532" s="109" t="s">
        <v>1908</v>
      </c>
      <c r="X532" s="110" t="str">
        <f t="shared" si="6"/>
        <v/>
      </c>
      <c r="Y532" s="110" t="str">
        <f t="shared" si="7"/>
        <v>Siêu thị</v>
      </c>
      <c r="Z532" s="139" t="str">
        <f t="shared" ref="Z532:Z533" si="45">IF(N(Q532)&lt;=0,"",IF(ISNUMBER(SEARCH("Thiếu kiện",V532)),"Kho đông mát",IF(AND(N(Q532)&gt;0,N(P532)&gt;0,OR(ISNUMBER(SEARCH("Hình KDB",U532)),ISNUMBER(SEARCH("Hình tele",U532)),ISNUMBER(SEARCH("sai code",U532)),ISNUMBER(SEARCH("ST nhận",U532)))),"Kho đông mát",IF(AND(W532="DC giao thiếu",OR(ISNUMBER(SEARCH("Hình KDB",U532)),ISNUMBER(SEARCH("Hình tele",U532)),ISNUMBER(SEARCH("sai code",U532)))),"Kho đông mát",IF(W532="DC giao thiếu","Chưa xác định",IF(AND(W532="DC pick sai",OR(ISNUMBER(SEARCH("Hình KDB",U532)),ISNUMBER(SEARCH("Hình tele",U532)),ISNUMBER(SEARCH("sai code",U532)),ISNUMBER(SEARCH("ST nhận",U532)))),"Kho đông mát",IF(W532="DC pick sai","Chưa xác định",IF(AND(W532="Hao hụt",N(O532)&gt;0,OR(ISNUMBER(SEARCH("Hình KDB",U532)),ISNUMBER(SEARCH("Hình tele",U532)),ISNUMBER(SEARCH("sai code",U532)),ISNUMBER(SEARCH("ST nhận",U532)))),"Kho đông mát",IF(W532="Hao hụt","Chưa xác định",IF(OR(W532="VT giao sai điểm",W532="Không đạt nhiệt độ",W532="TX giao thiếu kiện",W532="Hàng không đạt CL"),"Kho đông mát",IF(W532="Chưa xác định","Chưa xác định",IF(N(P532)&gt;0,"Chưa xác định",""))))))))))))</f>
        <v/>
      </c>
      <c r="AA532" s="109" t="s">
        <v>802</v>
      </c>
      <c r="AB532" s="140"/>
      <c r="AC532" s="141"/>
      <c r="AD532" s="113"/>
      <c r="AE532" s="127"/>
      <c r="AF532" s="113"/>
      <c r="AG532" s="114" t="str">
        <f t="array" ref="AG532">XLOOKUP(F532,'CLV2'!A:A,'CLV2'!E:E)</f>
        <v>2.DELICA</v>
      </c>
      <c r="AH532" s="115" t="str">
        <f t="array" ref="AH532">XLOOKUP(F532,'CLV2'!A:A,'CLV2'!F:F)</f>
        <v>3.DRINKS</v>
      </c>
      <c r="AI532" s="115" t="str">
        <f t="shared" si="8"/>
        <v>Pack</v>
      </c>
      <c r="AJ532" s="116">
        <f t="shared" si="9"/>
        <v>1</v>
      </c>
      <c r="AK532" s="117" t="str">
        <f t="array" ref="AK532">XLOOKUP(F532,'GIÁ'!A:A,'GIÁ'!D:D)</f>
        <v>8772.19</v>
      </c>
      <c r="AL532" s="118">
        <f t="shared" si="10"/>
        <v>8772.19</v>
      </c>
      <c r="AM532" s="118">
        <f t="shared" si="11"/>
        <v>0</v>
      </c>
      <c r="AN532" s="119">
        <f t="shared" si="12"/>
        <v>8772.19</v>
      </c>
      <c r="AO532" s="118">
        <f t="shared" si="13"/>
        <v>0</v>
      </c>
      <c r="AP532" s="121">
        <f t="shared" si="14"/>
        <v>0</v>
      </c>
      <c r="AQ532" s="122"/>
      <c r="AR532" s="119"/>
    </row>
    <row r="533" ht="22.5" customHeight="1">
      <c r="A533" s="89">
        <v>46231.0</v>
      </c>
      <c r="B533" s="90">
        <v>0.4236111111111111</v>
      </c>
      <c r="C533" s="91" t="s">
        <v>549</v>
      </c>
      <c r="D533" s="129" t="str">
        <f t="array" ref="D533">XLOOKUP(C533,'DS ST'!A:A,'DS ST'!B:B)</f>
        <v>A141</v>
      </c>
      <c r="E533" s="94" t="str">
        <f t="array" ref="E533">XLOOKUP($F533,'GIÁ'!$A:$A,'GIÁ'!$E:$E)</f>
        <v>MÁT</v>
      </c>
      <c r="F533" s="94">
        <v>8.935007101059E12</v>
      </c>
      <c r="G533" s="95" t="s">
        <v>1777</v>
      </c>
      <c r="H533" s="95" t="s">
        <v>57</v>
      </c>
      <c r="I533" s="96">
        <v>1.0</v>
      </c>
      <c r="J533" s="96">
        <v>0.0</v>
      </c>
      <c r="K533" s="98">
        <f t="shared" si="4"/>
        <v>1</v>
      </c>
      <c r="L533" s="99" t="s">
        <v>4171</v>
      </c>
      <c r="M533" s="100" t="s">
        <v>4176</v>
      </c>
      <c r="N533" s="101" t="s">
        <v>4177</v>
      </c>
      <c r="O533" s="128"/>
      <c r="P533" s="100">
        <v>1.0</v>
      </c>
      <c r="Q533" s="103">
        <f t="shared" si="5"/>
        <v>0</v>
      </c>
      <c r="R533" s="104" t="s">
        <v>4178</v>
      </c>
      <c r="S533" s="105"/>
      <c r="T533" s="106"/>
      <c r="U533" s="107"/>
      <c r="V533" s="108" t="s">
        <v>756</v>
      </c>
      <c r="W533" s="109" t="s">
        <v>1908</v>
      </c>
      <c r="X533" s="110" t="str">
        <f t="shared" si="6"/>
        <v/>
      </c>
      <c r="Y533" s="110" t="str">
        <f t="shared" si="7"/>
        <v>Siêu thị</v>
      </c>
      <c r="Z533" s="139" t="str">
        <f t="shared" si="45"/>
        <v/>
      </c>
      <c r="AA533" s="109" t="s">
        <v>802</v>
      </c>
      <c r="AB533" s="140"/>
      <c r="AC533" s="141"/>
      <c r="AD533" s="113"/>
      <c r="AE533" s="127"/>
      <c r="AF533" s="113"/>
      <c r="AG533" s="114" t="str">
        <f t="array" ref="AG533">XLOOKUP(F533,'CLV2'!A:A,'CLV2'!E:E)</f>
        <v>2.DAIRY</v>
      </c>
      <c r="AH533" s="115" t="str">
        <f t="array" ref="AH533">XLOOKUP(F533,'CLV2'!A:A,'CLV2'!F:F)</f>
        <v>3.FRESH MILK</v>
      </c>
      <c r="AI533" s="115" t="str">
        <f t="shared" si="8"/>
        <v>Pack</v>
      </c>
      <c r="AJ533" s="116">
        <f t="shared" si="9"/>
        <v>1</v>
      </c>
      <c r="AK533" s="117" t="str">
        <f t="array" ref="AK533">XLOOKUP(F533,'GIÁ'!A:A,'GIÁ'!D:D)</f>
        <v>28687.46</v>
      </c>
      <c r="AL533" s="118">
        <f t="shared" si="10"/>
        <v>28687.46</v>
      </c>
      <c r="AM533" s="118">
        <f t="shared" si="11"/>
        <v>0</v>
      </c>
      <c r="AN533" s="119">
        <f t="shared" si="12"/>
        <v>28687.46</v>
      </c>
      <c r="AO533" s="118">
        <f t="shared" si="13"/>
        <v>0</v>
      </c>
      <c r="AP533" s="121">
        <f t="shared" si="14"/>
        <v>0</v>
      </c>
      <c r="AQ533" s="122"/>
      <c r="AR533" s="119"/>
    </row>
    <row r="534" ht="22.5" customHeight="1">
      <c r="A534" s="89">
        <v>46231.0</v>
      </c>
      <c r="B534" s="90">
        <v>0.4236111111111111</v>
      </c>
      <c r="C534" s="91" t="s">
        <v>549</v>
      </c>
      <c r="D534" s="92" t="str">
        <f t="array" ref="D534">XLOOKUP(C534,'DS ST'!A:A,'DS ST'!B:B)</f>
        <v>A141</v>
      </c>
      <c r="E534" s="94" t="str">
        <f t="array" ref="E534">XLOOKUP($F534,'GIÁ'!$A:$A,'GIÁ'!$E:$E)</f>
        <v>MÁT</v>
      </c>
      <c r="F534" s="94">
        <v>8.936000750206E12</v>
      </c>
      <c r="G534" s="95" t="s">
        <v>2133</v>
      </c>
      <c r="H534" s="95" t="s">
        <v>1206</v>
      </c>
      <c r="I534" s="96">
        <v>8.0</v>
      </c>
      <c r="J534" s="96">
        <v>0.0</v>
      </c>
      <c r="K534" s="98">
        <f t="shared" si="4"/>
        <v>8</v>
      </c>
      <c r="L534" s="99" t="s">
        <v>4171</v>
      </c>
      <c r="M534" s="100" t="s">
        <v>4176</v>
      </c>
      <c r="N534" s="101" t="s">
        <v>4177</v>
      </c>
      <c r="O534" s="128"/>
      <c r="P534" s="145">
        <v>8.0</v>
      </c>
      <c r="Q534" s="103">
        <f t="shared" si="5"/>
        <v>0</v>
      </c>
      <c r="R534" s="104" t="s">
        <v>4179</v>
      </c>
      <c r="S534" s="105"/>
      <c r="T534" s="106"/>
      <c r="U534" s="107"/>
      <c r="V534" s="108" t="s">
        <v>756</v>
      </c>
      <c r="W534" s="109" t="s">
        <v>764</v>
      </c>
      <c r="X534" s="110" t="str">
        <f t="shared" si="6"/>
        <v/>
      </c>
      <c r="Y534" s="110" t="str">
        <f t="shared" si="7"/>
        <v>Siêu thị</v>
      </c>
      <c r="Z534" s="109" t="s">
        <v>797</v>
      </c>
      <c r="AA534" s="109" t="s">
        <v>802</v>
      </c>
      <c r="AB534" s="143" t="s">
        <v>4175</v>
      </c>
      <c r="AC534" s="141"/>
      <c r="AD534" s="113"/>
      <c r="AE534" s="127"/>
      <c r="AF534" s="113"/>
      <c r="AG534" s="114" t="str">
        <f t="array" ref="AG534">XLOOKUP(F534,'CLV2'!A:A,'CLV2'!E:E)</f>
        <v>2.CHILLED FOODS</v>
      </c>
      <c r="AH534" s="115" t="str">
        <f t="array" ref="AH534">XLOOKUP(F534,'CLV2'!A:A,'CLV2'!F:F)</f>
        <v>3.OTHER CHILLED PRODUCTS</v>
      </c>
      <c r="AI534" s="115" t="str">
        <f t="shared" si="8"/>
        <v>Pack</v>
      </c>
      <c r="AJ534" s="116">
        <f t="shared" si="9"/>
        <v>1</v>
      </c>
      <c r="AK534" s="117">
        <f t="array" ref="AK534">XLOOKUP(F534,'GIÁ'!A:A,'GIÁ'!D:D)</f>
        <v>5012</v>
      </c>
      <c r="AL534" s="118">
        <f t="shared" si="10"/>
        <v>40096</v>
      </c>
      <c r="AM534" s="118">
        <f t="shared" si="11"/>
        <v>0</v>
      </c>
      <c r="AN534" s="119">
        <f t="shared" si="12"/>
        <v>40096</v>
      </c>
      <c r="AO534" s="118">
        <f t="shared" si="13"/>
        <v>0</v>
      </c>
      <c r="AP534" s="121">
        <f t="shared" si="14"/>
        <v>0</v>
      </c>
      <c r="AQ534" s="122"/>
      <c r="AR534" s="119"/>
    </row>
    <row r="535" ht="22.5" customHeight="1">
      <c r="A535" s="89">
        <v>46231.0</v>
      </c>
      <c r="B535" s="90">
        <v>0.4236111111111111</v>
      </c>
      <c r="C535" s="91" t="s">
        <v>549</v>
      </c>
      <c r="D535" s="129" t="str">
        <f t="array" ref="D535">XLOOKUP(C535,'DS ST'!A:A,'DS ST'!B:B)</f>
        <v>A141</v>
      </c>
      <c r="E535" s="94" t="str">
        <f t="array" ref="E535">XLOOKUP($F535,'GIÁ'!$A:$A,'GIÁ'!$E:$E)</f>
        <v>MÁT</v>
      </c>
      <c r="F535" s="94">
        <v>9.33624300503E12</v>
      </c>
      <c r="G535" s="95" t="s">
        <v>3266</v>
      </c>
      <c r="H535" s="95" t="s">
        <v>1145</v>
      </c>
      <c r="I535" s="96">
        <v>2.0</v>
      </c>
      <c r="J535" s="96">
        <v>0.0</v>
      </c>
      <c r="K535" s="98">
        <f t="shared" si="4"/>
        <v>2</v>
      </c>
      <c r="L535" s="99" t="s">
        <v>4171</v>
      </c>
      <c r="M535" s="100" t="s">
        <v>4176</v>
      </c>
      <c r="N535" s="101" t="s">
        <v>4177</v>
      </c>
      <c r="O535" s="128"/>
      <c r="P535" s="100">
        <v>2.0</v>
      </c>
      <c r="Q535" s="103">
        <f t="shared" si="5"/>
        <v>0</v>
      </c>
      <c r="R535" s="104" t="s">
        <v>4178</v>
      </c>
      <c r="S535" s="105"/>
      <c r="T535" s="106"/>
      <c r="U535" s="107"/>
      <c r="V535" s="108" t="s">
        <v>756</v>
      </c>
      <c r="W535" s="109" t="s">
        <v>1908</v>
      </c>
      <c r="X535" s="110" t="str">
        <f t="shared" si="6"/>
        <v/>
      </c>
      <c r="Y535" s="110" t="str">
        <f t="shared" si="7"/>
        <v>Siêu thị</v>
      </c>
      <c r="Z535" s="139" t="str">
        <f>IF(N(Q535)&lt;=0,"",IF(ISNUMBER(SEARCH("Thiếu kiện",V535)),"Kho đông mát",IF(AND(N(Q535)&gt;0,N(P535)&gt;0,OR(ISNUMBER(SEARCH("Hình KDB",U535)),ISNUMBER(SEARCH("Hình tele",U535)),ISNUMBER(SEARCH("sai code",U535)),ISNUMBER(SEARCH("ST nhận",U535)))),"Kho đông mát",IF(AND(W535="DC giao thiếu",OR(ISNUMBER(SEARCH("Hình KDB",U535)),ISNUMBER(SEARCH("Hình tele",U535)),ISNUMBER(SEARCH("sai code",U535)))),"Kho đông mát",IF(W535="DC giao thiếu","Chưa xác định",IF(AND(W535="DC pick sai",OR(ISNUMBER(SEARCH("Hình KDB",U535)),ISNUMBER(SEARCH("Hình tele",U535)),ISNUMBER(SEARCH("sai code",U535)),ISNUMBER(SEARCH("ST nhận",U535)))),"Kho đông mát",IF(W535="DC pick sai","Chưa xác định",IF(AND(W535="Hao hụt",N(O535)&gt;0,OR(ISNUMBER(SEARCH("Hình KDB",U535)),ISNUMBER(SEARCH("Hình tele",U535)),ISNUMBER(SEARCH("sai code",U535)),ISNUMBER(SEARCH("ST nhận",U535)))),"Kho đông mát",IF(W535="Hao hụt","Chưa xác định",IF(OR(W535="VT giao sai điểm",W535="Không đạt nhiệt độ",W535="TX giao thiếu kiện",W535="Hàng không đạt CL"),"Kho đông mát",IF(W535="Chưa xác định","Chưa xác định",IF(N(P535)&gt;0,"Chưa xác định",""))))))))))))</f>
        <v/>
      </c>
      <c r="AA535" s="109" t="s">
        <v>802</v>
      </c>
      <c r="AB535" s="140"/>
      <c r="AC535" s="141"/>
      <c r="AD535" s="113"/>
      <c r="AE535" s="127"/>
      <c r="AF535" s="113"/>
      <c r="AG535" s="114" t="str">
        <f t="array" ref="AG535">XLOOKUP(F535,'CLV2'!A:A,'CLV2'!E:E)</f>
        <v>2.DAIRY</v>
      </c>
      <c r="AH535" s="115" t="str">
        <f t="array" ref="AH535">XLOOKUP(F535,'CLV2'!A:A,'CLV2'!F:F)</f>
        <v>3.FRESH MILK</v>
      </c>
      <c r="AI535" s="115" t="str">
        <f t="shared" si="8"/>
        <v>Pack</v>
      </c>
      <c r="AJ535" s="116">
        <f t="shared" si="9"/>
        <v>1</v>
      </c>
      <c r="AK535" s="117" t="str">
        <f t="array" ref="AK535">XLOOKUP(F535,'GIÁ'!A:A,'GIÁ'!D:D)</f>
        <v>64214.34</v>
      </c>
      <c r="AL535" s="118">
        <f t="shared" si="10"/>
        <v>128428.68</v>
      </c>
      <c r="AM535" s="118">
        <f t="shared" si="11"/>
        <v>0</v>
      </c>
      <c r="AN535" s="119">
        <f t="shared" si="12"/>
        <v>128428.68</v>
      </c>
      <c r="AO535" s="118">
        <f t="shared" si="13"/>
        <v>0</v>
      </c>
      <c r="AP535" s="121">
        <f t="shared" si="14"/>
        <v>0</v>
      </c>
      <c r="AQ535" s="122"/>
      <c r="AR535" s="119"/>
    </row>
    <row r="536" ht="22.5" customHeight="1">
      <c r="A536" s="89">
        <v>46231.0</v>
      </c>
      <c r="B536" s="90">
        <v>0.4236111111111111</v>
      </c>
      <c r="C536" s="91" t="s">
        <v>549</v>
      </c>
      <c r="D536" s="92" t="str">
        <f t="array" ref="D536">XLOOKUP(C536,'DS ST'!A:A,'DS ST'!B:B)</f>
        <v>A141</v>
      </c>
      <c r="E536" s="94" t="str">
        <f t="array" ref="E536">XLOOKUP($F536,'GIÁ'!$A:$A,'GIÁ'!$E:$E)</f>
        <v>MÁT</v>
      </c>
      <c r="F536" s="94">
        <v>11395.0</v>
      </c>
      <c r="G536" s="95" t="s">
        <v>754</v>
      </c>
      <c r="H536" s="95" t="s">
        <v>224</v>
      </c>
      <c r="I536" s="96">
        <v>2.0</v>
      </c>
      <c r="J536" s="96">
        <v>0.0</v>
      </c>
      <c r="K536" s="98">
        <f t="shared" si="4"/>
        <v>2</v>
      </c>
      <c r="L536" s="99" t="s">
        <v>4171</v>
      </c>
      <c r="M536" s="100" t="s">
        <v>4176</v>
      </c>
      <c r="N536" s="101" t="s">
        <v>4177</v>
      </c>
      <c r="O536" s="128"/>
      <c r="P536" s="145">
        <v>2.0</v>
      </c>
      <c r="Q536" s="103">
        <f t="shared" si="5"/>
        <v>0</v>
      </c>
      <c r="R536" s="104" t="s">
        <v>4179</v>
      </c>
      <c r="S536" s="105"/>
      <c r="T536" s="106"/>
      <c r="U536" s="107"/>
      <c r="V536" s="108" t="s">
        <v>756</v>
      </c>
      <c r="W536" s="109" t="s">
        <v>764</v>
      </c>
      <c r="X536" s="110" t="str">
        <f t="shared" si="6"/>
        <v/>
      </c>
      <c r="Y536" s="110" t="str">
        <f t="shared" si="7"/>
        <v>Siêu thị</v>
      </c>
      <c r="Z536" s="109" t="s">
        <v>797</v>
      </c>
      <c r="AA536" s="109" t="s">
        <v>802</v>
      </c>
      <c r="AB536" s="143" t="s">
        <v>4175</v>
      </c>
      <c r="AC536" s="141"/>
      <c r="AD536" s="113"/>
      <c r="AE536" s="127"/>
      <c r="AF536" s="113"/>
      <c r="AG536" s="114" t="str">
        <f t="array" ref="AG536">XLOOKUP(F536,'CLV2'!A:A,'CLV2'!E:E)</f>
        <v>2.VEGETABLES</v>
      </c>
      <c r="AH536" s="115" t="str">
        <f t="array" ref="AH536">XLOOKUP(F536,'CLV2'!A:A,'CLV2'!F:F)</f>
        <v>3.MUSHROOM</v>
      </c>
      <c r="AI536" s="115" t="str">
        <f t="shared" si="8"/>
        <v>Pack</v>
      </c>
      <c r="AJ536" s="116">
        <f t="shared" si="9"/>
        <v>1</v>
      </c>
      <c r="AK536" s="117" t="str">
        <f t="array" ref="AK536">XLOOKUP(F536,'GIÁ'!A:A,'GIÁ'!D:D)</f>
        <v>27967.65</v>
      </c>
      <c r="AL536" s="118">
        <f t="shared" si="10"/>
        <v>55935.3</v>
      </c>
      <c r="AM536" s="118">
        <f t="shared" si="11"/>
        <v>0</v>
      </c>
      <c r="AN536" s="119">
        <f t="shared" si="12"/>
        <v>55935.3</v>
      </c>
      <c r="AO536" s="118">
        <f t="shared" si="13"/>
        <v>0</v>
      </c>
      <c r="AP536" s="121">
        <f t="shared" si="14"/>
        <v>0</v>
      </c>
      <c r="AQ536" s="122"/>
      <c r="AR536" s="119"/>
    </row>
    <row r="537" ht="22.5" customHeight="1">
      <c r="A537" s="89">
        <v>46231.0</v>
      </c>
      <c r="B537" s="90">
        <v>0.4236111111111111</v>
      </c>
      <c r="C537" s="91" t="s">
        <v>549</v>
      </c>
      <c r="D537" s="92" t="str">
        <f t="array" ref="D537">XLOOKUP(C537,'DS ST'!A:A,'DS ST'!B:B)</f>
        <v>A141</v>
      </c>
      <c r="E537" s="94" t="str">
        <f t="array" ref="E537">XLOOKUP($F537,'GIÁ'!$A:$A,'GIÁ'!$E:$E)</f>
        <v>MÁT</v>
      </c>
      <c r="F537" s="94">
        <v>11545.0</v>
      </c>
      <c r="G537" s="95" t="s">
        <v>853</v>
      </c>
      <c r="H537" s="95" t="s">
        <v>75</v>
      </c>
      <c r="I537" s="96">
        <v>1.0</v>
      </c>
      <c r="J537" s="96">
        <v>0.0</v>
      </c>
      <c r="K537" s="98">
        <f t="shared" si="4"/>
        <v>1</v>
      </c>
      <c r="L537" s="99" t="s">
        <v>4171</v>
      </c>
      <c r="M537" s="100" t="s">
        <v>4176</v>
      </c>
      <c r="N537" s="101" t="s">
        <v>4177</v>
      </c>
      <c r="O537" s="128"/>
      <c r="P537" s="145">
        <v>1.0</v>
      </c>
      <c r="Q537" s="103">
        <f t="shared" si="5"/>
        <v>0</v>
      </c>
      <c r="R537" s="104" t="s">
        <v>4179</v>
      </c>
      <c r="S537" s="105"/>
      <c r="T537" s="106"/>
      <c r="U537" s="107"/>
      <c r="V537" s="108" t="s">
        <v>756</v>
      </c>
      <c r="W537" s="109" t="s">
        <v>764</v>
      </c>
      <c r="X537" s="110" t="str">
        <f t="shared" si="6"/>
        <v/>
      </c>
      <c r="Y537" s="110" t="str">
        <f t="shared" si="7"/>
        <v>Siêu thị</v>
      </c>
      <c r="Z537" s="109" t="s">
        <v>797</v>
      </c>
      <c r="AA537" s="109" t="s">
        <v>802</v>
      </c>
      <c r="AB537" s="143" t="s">
        <v>4175</v>
      </c>
      <c r="AC537" s="141"/>
      <c r="AD537" s="113"/>
      <c r="AE537" s="127"/>
      <c r="AF537" s="113"/>
      <c r="AG537" s="114" t="str">
        <f t="array" ref="AG537">XLOOKUP(F537,'CLV2'!A:A,'CLV2'!E:E)</f>
        <v>2.VEGETABLES</v>
      </c>
      <c r="AH537" s="115" t="str">
        <f t="array" ref="AH537">XLOOKUP(F537,'CLV2'!A:A,'CLV2'!F:F)</f>
        <v>3.PROCESSED VEGGIES</v>
      </c>
      <c r="AI537" s="115" t="str">
        <f t="shared" si="8"/>
        <v>Pack</v>
      </c>
      <c r="AJ537" s="116">
        <f t="shared" si="9"/>
        <v>1</v>
      </c>
      <c r="AK537" s="117" t="str">
        <f t="array" ref="AK537">XLOOKUP(F537,'GIÁ'!A:A,'GIÁ'!D:D)</f>
        <v>15672.92</v>
      </c>
      <c r="AL537" s="118">
        <f t="shared" si="10"/>
        <v>15672.92</v>
      </c>
      <c r="AM537" s="118">
        <f t="shared" si="11"/>
        <v>0</v>
      </c>
      <c r="AN537" s="119">
        <f t="shared" si="12"/>
        <v>15672.92</v>
      </c>
      <c r="AO537" s="118">
        <f t="shared" si="13"/>
        <v>0</v>
      </c>
      <c r="AP537" s="121">
        <f t="shared" si="14"/>
        <v>0</v>
      </c>
      <c r="AQ537" s="122"/>
      <c r="AR537" s="119"/>
    </row>
    <row r="538" ht="22.5" customHeight="1">
      <c r="A538" s="89">
        <v>46231.0</v>
      </c>
      <c r="B538" s="90">
        <v>0.4236111111111111</v>
      </c>
      <c r="C538" s="91" t="s">
        <v>549</v>
      </c>
      <c r="D538" s="92" t="str">
        <f t="array" ref="D538">XLOOKUP(C538,'DS ST'!A:A,'DS ST'!B:B)</f>
        <v>A141</v>
      </c>
      <c r="E538" s="94" t="str">
        <f t="array" ref="E538">XLOOKUP($F538,'GIÁ'!$A:$A,'GIÁ'!$E:$E)</f>
        <v>MÁT</v>
      </c>
      <c r="F538" s="94">
        <v>11757.0</v>
      </c>
      <c r="G538" s="95" t="s">
        <v>1051</v>
      </c>
      <c r="H538" s="95" t="s">
        <v>224</v>
      </c>
      <c r="I538" s="96">
        <v>2.0</v>
      </c>
      <c r="J538" s="96">
        <v>0.0</v>
      </c>
      <c r="K538" s="98">
        <f t="shared" si="4"/>
        <v>2</v>
      </c>
      <c r="L538" s="99" t="s">
        <v>4171</v>
      </c>
      <c r="M538" s="100" t="s">
        <v>4176</v>
      </c>
      <c r="N538" s="101" t="s">
        <v>4177</v>
      </c>
      <c r="O538" s="102"/>
      <c r="P538" s="145">
        <v>2.0</v>
      </c>
      <c r="Q538" s="103">
        <f t="shared" si="5"/>
        <v>0</v>
      </c>
      <c r="R538" s="104" t="s">
        <v>4179</v>
      </c>
      <c r="S538" s="105"/>
      <c r="T538" s="106"/>
      <c r="U538" s="107"/>
      <c r="V538" s="108" t="s">
        <v>756</v>
      </c>
      <c r="W538" s="109" t="s">
        <v>764</v>
      </c>
      <c r="X538" s="110" t="str">
        <f t="shared" si="6"/>
        <v/>
      </c>
      <c r="Y538" s="110" t="str">
        <f t="shared" si="7"/>
        <v>Siêu thị</v>
      </c>
      <c r="Z538" s="109" t="s">
        <v>797</v>
      </c>
      <c r="AA538" s="109" t="s">
        <v>802</v>
      </c>
      <c r="AB538" s="143" t="s">
        <v>4175</v>
      </c>
      <c r="AC538" s="141"/>
      <c r="AD538" s="113"/>
      <c r="AE538" s="127"/>
      <c r="AF538" s="113"/>
      <c r="AG538" s="114" t="str">
        <f t="array" ref="AG538">XLOOKUP(F538,'CLV2'!A:A,'CLV2'!E:E)</f>
        <v>2.VEGETABLES</v>
      </c>
      <c r="AH538" s="115" t="str">
        <f t="array" ref="AH538">XLOOKUP(F538,'CLV2'!A:A,'CLV2'!F:F)</f>
        <v>3.MUSHROOM</v>
      </c>
      <c r="AI538" s="115" t="str">
        <f t="shared" si="8"/>
        <v>Pack</v>
      </c>
      <c r="AJ538" s="116">
        <f t="shared" si="9"/>
        <v>1</v>
      </c>
      <c r="AK538" s="117" t="str">
        <f t="array" ref="AK538">XLOOKUP(F538,'GIÁ'!A:A,'GIÁ'!D:D)</f>
        <v>36976.38</v>
      </c>
      <c r="AL538" s="118">
        <f t="shared" si="10"/>
        <v>73952.76</v>
      </c>
      <c r="AM538" s="118">
        <f t="shared" si="11"/>
        <v>0</v>
      </c>
      <c r="AN538" s="119">
        <f t="shared" si="12"/>
        <v>73952.76</v>
      </c>
      <c r="AO538" s="118">
        <f t="shared" si="13"/>
        <v>0</v>
      </c>
      <c r="AP538" s="121">
        <f t="shared" si="14"/>
        <v>0</v>
      </c>
      <c r="AQ538" s="122"/>
      <c r="AR538" s="119"/>
    </row>
    <row r="539" ht="22.5" customHeight="1">
      <c r="A539" s="89">
        <v>46231.0</v>
      </c>
      <c r="B539" s="90">
        <v>0.4236111111111111</v>
      </c>
      <c r="C539" s="91" t="s">
        <v>549</v>
      </c>
      <c r="D539" s="129" t="str">
        <f t="array" ref="D539">XLOOKUP(C539,'DS ST'!A:A,'DS ST'!B:B)</f>
        <v>A141</v>
      </c>
      <c r="E539" s="94" t="str">
        <f t="array" ref="E539">XLOOKUP($F539,'GIÁ'!$A:$A,'GIÁ'!$E:$E)</f>
        <v>MÁT</v>
      </c>
      <c r="F539" s="94">
        <v>8.938511301595E12</v>
      </c>
      <c r="G539" s="95" t="s">
        <v>2953</v>
      </c>
      <c r="H539" s="95" t="s">
        <v>1145</v>
      </c>
      <c r="I539" s="96">
        <v>3.0</v>
      </c>
      <c r="J539" s="96">
        <v>0.0</v>
      </c>
      <c r="K539" s="98">
        <f t="shared" si="4"/>
        <v>3</v>
      </c>
      <c r="L539" s="99" t="s">
        <v>4171</v>
      </c>
      <c r="M539" s="100" t="s">
        <v>4176</v>
      </c>
      <c r="N539" s="101" t="s">
        <v>4177</v>
      </c>
      <c r="O539" s="128"/>
      <c r="P539" s="100">
        <v>3.0</v>
      </c>
      <c r="Q539" s="103">
        <f t="shared" si="5"/>
        <v>0</v>
      </c>
      <c r="R539" s="104" t="s">
        <v>4178</v>
      </c>
      <c r="S539" s="105"/>
      <c r="T539" s="106"/>
      <c r="U539" s="107"/>
      <c r="V539" s="108" t="s">
        <v>756</v>
      </c>
      <c r="W539" s="109" t="s">
        <v>1908</v>
      </c>
      <c r="X539" s="110" t="str">
        <f t="shared" si="6"/>
        <v/>
      </c>
      <c r="Y539" s="110" t="str">
        <f t="shared" si="7"/>
        <v>Siêu thị</v>
      </c>
      <c r="Z539" s="139" t="str">
        <f t="shared" ref="Z539:Z544" si="46">IF(N(Q539)&lt;=0,"",IF(ISNUMBER(SEARCH("Thiếu kiện",V539)),"Kho đông mát",IF(AND(N(Q539)&gt;0,N(P539)&gt;0,OR(ISNUMBER(SEARCH("Hình KDB",U539)),ISNUMBER(SEARCH("Hình tele",U539)),ISNUMBER(SEARCH("sai code",U539)),ISNUMBER(SEARCH("ST nhận",U539)))),"Kho đông mát",IF(AND(W539="DC giao thiếu",OR(ISNUMBER(SEARCH("Hình KDB",U539)),ISNUMBER(SEARCH("Hình tele",U539)),ISNUMBER(SEARCH("sai code",U539)))),"Kho đông mát",IF(W539="DC giao thiếu","Chưa xác định",IF(AND(W539="DC pick sai",OR(ISNUMBER(SEARCH("Hình KDB",U539)),ISNUMBER(SEARCH("Hình tele",U539)),ISNUMBER(SEARCH("sai code",U539)),ISNUMBER(SEARCH("ST nhận",U539)))),"Kho đông mát",IF(W539="DC pick sai","Chưa xác định",IF(AND(W539="Hao hụt",N(O539)&gt;0,OR(ISNUMBER(SEARCH("Hình KDB",U539)),ISNUMBER(SEARCH("Hình tele",U539)),ISNUMBER(SEARCH("sai code",U539)),ISNUMBER(SEARCH("ST nhận",U539)))),"Kho đông mát",IF(W539="Hao hụt","Chưa xác định",IF(OR(W539="VT giao sai điểm",W539="Không đạt nhiệt độ",W539="TX giao thiếu kiện",W539="Hàng không đạt CL"),"Kho đông mát",IF(W539="Chưa xác định","Chưa xác định",IF(N(P539)&gt;0,"Chưa xác định",""))))))))))))</f>
        <v/>
      </c>
      <c r="AA539" s="109" t="s">
        <v>802</v>
      </c>
      <c r="AB539" s="140"/>
      <c r="AC539" s="141"/>
      <c r="AD539" s="113"/>
      <c r="AE539" s="127"/>
      <c r="AF539" s="113"/>
      <c r="AG539" s="114" t="str">
        <f t="array" ref="AG539">XLOOKUP(F539,'CLV2'!A:A,'CLV2'!E:E)</f>
        <v>2.DELICA</v>
      </c>
      <c r="AH539" s="115" t="str">
        <f t="array" ref="AH539">XLOOKUP(F539,'CLV2'!A:A,'CLV2'!F:F)</f>
        <v>3.DRINKS</v>
      </c>
      <c r="AI539" s="115" t="str">
        <f t="shared" si="8"/>
        <v>Pack</v>
      </c>
      <c r="AJ539" s="116">
        <f t="shared" si="9"/>
        <v>1</v>
      </c>
      <c r="AK539" s="117" t="str">
        <f t="array" ref="AK539">XLOOKUP(F539,'GIÁ'!A:A,'GIÁ'!D:D)</f>
        <v>13120.90</v>
      </c>
      <c r="AL539" s="118">
        <f t="shared" si="10"/>
        <v>39362.7</v>
      </c>
      <c r="AM539" s="118">
        <f t="shared" si="11"/>
        <v>0</v>
      </c>
      <c r="AN539" s="119">
        <f t="shared" si="12"/>
        <v>39362.7</v>
      </c>
      <c r="AO539" s="118">
        <f t="shared" si="13"/>
        <v>0</v>
      </c>
      <c r="AP539" s="121">
        <f t="shared" si="14"/>
        <v>0</v>
      </c>
      <c r="AQ539" s="122"/>
      <c r="AR539" s="119"/>
    </row>
    <row r="540" ht="22.5" customHeight="1">
      <c r="A540" s="89">
        <v>46231.0</v>
      </c>
      <c r="B540" s="90">
        <v>0.4236111111111111</v>
      </c>
      <c r="C540" s="91" t="s">
        <v>549</v>
      </c>
      <c r="D540" s="129" t="str">
        <f t="array" ref="D540">XLOOKUP(C540,'DS ST'!A:A,'DS ST'!B:B)</f>
        <v>A141</v>
      </c>
      <c r="E540" s="94" t="str">
        <f t="array" ref="E540">XLOOKUP($F540,'GIÁ'!$A:$A,'GIÁ'!$E:$E)</f>
        <v>MÁT</v>
      </c>
      <c r="F540" s="94">
        <v>8.938511301212E12</v>
      </c>
      <c r="G540" s="95" t="s">
        <v>2945</v>
      </c>
      <c r="H540" s="95" t="s">
        <v>1831</v>
      </c>
      <c r="I540" s="96">
        <v>1.0</v>
      </c>
      <c r="J540" s="96">
        <v>0.0</v>
      </c>
      <c r="K540" s="98">
        <f t="shared" si="4"/>
        <v>1</v>
      </c>
      <c r="L540" s="99" t="s">
        <v>4171</v>
      </c>
      <c r="M540" s="100" t="s">
        <v>4176</v>
      </c>
      <c r="N540" s="101" t="s">
        <v>4177</v>
      </c>
      <c r="O540" s="102"/>
      <c r="P540" s="100">
        <v>1.0</v>
      </c>
      <c r="Q540" s="103">
        <f t="shared" si="5"/>
        <v>0</v>
      </c>
      <c r="R540" s="104" t="s">
        <v>4178</v>
      </c>
      <c r="S540" s="105"/>
      <c r="T540" s="106"/>
      <c r="U540" s="107"/>
      <c r="V540" s="108" t="s">
        <v>756</v>
      </c>
      <c r="W540" s="109" t="s">
        <v>1908</v>
      </c>
      <c r="X540" s="110" t="str">
        <f t="shared" si="6"/>
        <v/>
      </c>
      <c r="Y540" s="110" t="str">
        <f t="shared" si="7"/>
        <v>Siêu thị</v>
      </c>
      <c r="Z540" s="139" t="str">
        <f t="shared" si="46"/>
        <v/>
      </c>
      <c r="AA540" s="109" t="s">
        <v>802</v>
      </c>
      <c r="AB540" s="140"/>
      <c r="AC540" s="141"/>
      <c r="AD540" s="113"/>
      <c r="AE540" s="127"/>
      <c r="AF540" s="113"/>
      <c r="AG540" s="114" t="str">
        <f t="array" ref="AG540">XLOOKUP(F540,'CLV2'!A:A,'CLV2'!E:E)</f>
        <v>2.DELICA</v>
      </c>
      <c r="AH540" s="115" t="str">
        <f t="array" ref="AH540">XLOOKUP(F540,'CLV2'!A:A,'CLV2'!F:F)</f>
        <v>3.DESSERTS</v>
      </c>
      <c r="AI540" s="115" t="str">
        <f t="shared" si="8"/>
        <v>Pack</v>
      </c>
      <c r="AJ540" s="116">
        <f t="shared" si="9"/>
        <v>1</v>
      </c>
      <c r="AK540" s="117" t="str">
        <f t="array" ref="AK540">XLOOKUP(F540,'GIÁ'!A:A,'GIÁ'!D:D)</f>
        <v>12622.50</v>
      </c>
      <c r="AL540" s="118">
        <f t="shared" si="10"/>
        <v>12622.5</v>
      </c>
      <c r="AM540" s="118">
        <f t="shared" si="11"/>
        <v>0</v>
      </c>
      <c r="AN540" s="119">
        <f t="shared" si="12"/>
        <v>12622.5</v>
      </c>
      <c r="AO540" s="118">
        <f t="shared" si="13"/>
        <v>0</v>
      </c>
      <c r="AP540" s="121">
        <f t="shared" si="14"/>
        <v>0</v>
      </c>
      <c r="AQ540" s="122"/>
      <c r="AR540" s="119"/>
    </row>
    <row r="541" ht="22.5" customHeight="1">
      <c r="A541" s="89">
        <v>46231.0</v>
      </c>
      <c r="B541" s="90">
        <v>0.4236111111111111</v>
      </c>
      <c r="C541" s="91" t="s">
        <v>549</v>
      </c>
      <c r="D541" s="129" t="str">
        <f t="array" ref="D541">XLOOKUP(C541,'DS ST'!A:A,'DS ST'!B:B)</f>
        <v>A141</v>
      </c>
      <c r="E541" s="94" t="str">
        <f t="array" ref="E541">XLOOKUP($F541,'GIÁ'!$A:$A,'GIÁ'!$E:$E)</f>
        <v>MÁT</v>
      </c>
      <c r="F541" s="94">
        <v>8.938511301618E12</v>
      </c>
      <c r="G541" s="95" t="s">
        <v>2955</v>
      </c>
      <c r="H541" s="95" t="s">
        <v>1145</v>
      </c>
      <c r="I541" s="96">
        <v>1.0</v>
      </c>
      <c r="J541" s="96">
        <v>0.0</v>
      </c>
      <c r="K541" s="98">
        <f t="shared" si="4"/>
        <v>1</v>
      </c>
      <c r="L541" s="99" t="s">
        <v>4171</v>
      </c>
      <c r="M541" s="100" t="s">
        <v>4176</v>
      </c>
      <c r="N541" s="101" t="s">
        <v>4177</v>
      </c>
      <c r="O541" s="128"/>
      <c r="P541" s="100">
        <v>1.0</v>
      </c>
      <c r="Q541" s="103">
        <f t="shared" si="5"/>
        <v>0</v>
      </c>
      <c r="R541" s="104" t="s">
        <v>4178</v>
      </c>
      <c r="S541" s="105"/>
      <c r="T541" s="106"/>
      <c r="U541" s="107"/>
      <c r="V541" s="108" t="s">
        <v>756</v>
      </c>
      <c r="W541" s="109" t="s">
        <v>1908</v>
      </c>
      <c r="X541" s="110" t="str">
        <f t="shared" si="6"/>
        <v/>
      </c>
      <c r="Y541" s="110" t="str">
        <f t="shared" si="7"/>
        <v>Siêu thị</v>
      </c>
      <c r="Z541" s="139" t="str">
        <f t="shared" si="46"/>
        <v/>
      </c>
      <c r="AA541" s="109" t="s">
        <v>802</v>
      </c>
      <c r="AB541" s="140"/>
      <c r="AC541" s="141"/>
      <c r="AD541" s="113"/>
      <c r="AE541" s="127"/>
      <c r="AF541" s="113"/>
      <c r="AG541" s="114" t="str">
        <f t="array" ref="AG541">XLOOKUP(F541,'CLV2'!A:A,'CLV2'!E:E)</f>
        <v>2.DELICA</v>
      </c>
      <c r="AH541" s="115" t="str">
        <f t="array" ref="AH541">XLOOKUP(F541,'CLV2'!A:A,'CLV2'!F:F)</f>
        <v>3.DRINKS</v>
      </c>
      <c r="AI541" s="115" t="str">
        <f t="shared" si="8"/>
        <v>Pack</v>
      </c>
      <c r="AJ541" s="116">
        <f t="shared" si="9"/>
        <v>1</v>
      </c>
      <c r="AK541" s="117" t="str">
        <f t="array" ref="AK541">XLOOKUP(F541,'GIÁ'!A:A,'GIÁ'!D:D)</f>
        <v>11687.57</v>
      </c>
      <c r="AL541" s="118">
        <f t="shared" si="10"/>
        <v>11687.57</v>
      </c>
      <c r="AM541" s="118">
        <f t="shared" si="11"/>
        <v>0</v>
      </c>
      <c r="AN541" s="119">
        <f t="shared" si="12"/>
        <v>11687.57</v>
      </c>
      <c r="AO541" s="118">
        <f t="shared" si="13"/>
        <v>0</v>
      </c>
      <c r="AP541" s="121">
        <f t="shared" si="14"/>
        <v>0</v>
      </c>
      <c r="AQ541" s="122"/>
      <c r="AR541" s="119"/>
    </row>
    <row r="542" ht="22.5" customHeight="1">
      <c r="A542" s="89">
        <v>46231.0</v>
      </c>
      <c r="B542" s="90">
        <v>0.4236111111111111</v>
      </c>
      <c r="C542" s="91" t="s">
        <v>549</v>
      </c>
      <c r="D542" s="129" t="str">
        <f t="array" ref="D542">XLOOKUP(C542,'DS ST'!A:A,'DS ST'!B:B)</f>
        <v>A141</v>
      </c>
      <c r="E542" s="94" t="str">
        <f t="array" ref="E542">XLOOKUP($F542,'GIÁ'!$A:$A,'GIÁ'!$E:$E)</f>
        <v>MÁT</v>
      </c>
      <c r="F542" s="94" t="s">
        <v>3325</v>
      </c>
      <c r="G542" s="95" t="s">
        <v>3326</v>
      </c>
      <c r="H542" s="95" t="s">
        <v>57</v>
      </c>
      <c r="I542" s="96">
        <v>1.0</v>
      </c>
      <c r="J542" s="96">
        <v>0.0</v>
      </c>
      <c r="K542" s="98">
        <f t="shared" si="4"/>
        <v>1</v>
      </c>
      <c r="L542" s="99" t="s">
        <v>4171</v>
      </c>
      <c r="M542" s="100" t="s">
        <v>4176</v>
      </c>
      <c r="N542" s="101" t="s">
        <v>4177</v>
      </c>
      <c r="O542" s="128"/>
      <c r="P542" s="100">
        <v>1.0</v>
      </c>
      <c r="Q542" s="103">
        <f t="shared" si="5"/>
        <v>0</v>
      </c>
      <c r="R542" s="104" t="s">
        <v>4178</v>
      </c>
      <c r="S542" s="105"/>
      <c r="T542" s="106"/>
      <c r="U542" s="107"/>
      <c r="V542" s="108" t="s">
        <v>756</v>
      </c>
      <c r="W542" s="109" t="s">
        <v>1908</v>
      </c>
      <c r="X542" s="110" t="str">
        <f t="shared" si="6"/>
        <v/>
      </c>
      <c r="Y542" s="110" t="str">
        <f t="shared" si="7"/>
        <v>Siêu thị</v>
      </c>
      <c r="Z542" s="139" t="str">
        <f t="shared" si="46"/>
        <v/>
      </c>
      <c r="AA542" s="109" t="s">
        <v>802</v>
      </c>
      <c r="AB542" s="140"/>
      <c r="AC542" s="141"/>
      <c r="AD542" s="113"/>
      <c r="AE542" s="127"/>
      <c r="AF542" s="113"/>
      <c r="AG542" s="114" t="str">
        <f t="array" ref="AG542">XLOOKUP(F542,'CLV2'!A:A,'CLV2'!E:E)</f>
        <v>2.BAKERY</v>
      </c>
      <c r="AH542" s="115" t="str">
        <f t="array" ref="AH542">XLOOKUP(F542,'CLV2'!A:A,'CLV2'!F:F)</f>
        <v>3.CAKES</v>
      </c>
      <c r="AI542" s="115" t="str">
        <f t="shared" si="8"/>
        <v>Pack</v>
      </c>
      <c r="AJ542" s="116">
        <f t="shared" si="9"/>
        <v>1</v>
      </c>
      <c r="AK542" s="117" t="str">
        <f t="array" ref="AK542">XLOOKUP(F542,'GIÁ'!A:A,'GIÁ'!D:D)</f>
        <v>27778.00</v>
      </c>
      <c r="AL542" s="118">
        <f t="shared" si="10"/>
        <v>27778</v>
      </c>
      <c r="AM542" s="118">
        <f t="shared" si="11"/>
        <v>0</v>
      </c>
      <c r="AN542" s="119">
        <f t="shared" si="12"/>
        <v>27778</v>
      </c>
      <c r="AO542" s="118">
        <f t="shared" si="13"/>
        <v>0</v>
      </c>
      <c r="AP542" s="121">
        <f t="shared" si="14"/>
        <v>0</v>
      </c>
      <c r="AQ542" s="122"/>
      <c r="AR542" s="119"/>
    </row>
    <row r="543" ht="22.5" customHeight="1">
      <c r="A543" s="89">
        <v>46231.0</v>
      </c>
      <c r="B543" s="90">
        <v>0.4236111111111111</v>
      </c>
      <c r="C543" s="91" t="s">
        <v>549</v>
      </c>
      <c r="D543" s="129" t="str">
        <f t="array" ref="D543">XLOOKUP(C543,'DS ST'!A:A,'DS ST'!B:B)</f>
        <v>A141</v>
      </c>
      <c r="E543" s="94" t="str">
        <f t="array" ref="E543">XLOOKUP($F543,'GIÁ'!$A:$A,'GIÁ'!$E:$E)</f>
        <v>MÁT</v>
      </c>
      <c r="F543" s="94">
        <v>11122.0</v>
      </c>
      <c r="G543" s="95" t="s">
        <v>666</v>
      </c>
      <c r="H543" s="95" t="s">
        <v>667</v>
      </c>
      <c r="I543" s="96">
        <v>1.0</v>
      </c>
      <c r="J543" s="96">
        <v>0.0</v>
      </c>
      <c r="K543" s="98">
        <f t="shared" si="4"/>
        <v>1</v>
      </c>
      <c r="L543" s="99" t="s">
        <v>4171</v>
      </c>
      <c r="M543" s="100" t="s">
        <v>4176</v>
      </c>
      <c r="N543" s="101" t="s">
        <v>4177</v>
      </c>
      <c r="O543" s="128"/>
      <c r="P543" s="100">
        <v>1.0</v>
      </c>
      <c r="Q543" s="103">
        <f t="shared" si="5"/>
        <v>0</v>
      </c>
      <c r="R543" s="104" t="s">
        <v>4180</v>
      </c>
      <c r="S543" s="105"/>
      <c r="T543" s="106"/>
      <c r="U543" s="107"/>
      <c r="V543" s="108" t="s">
        <v>756</v>
      </c>
      <c r="W543" s="109" t="s">
        <v>1908</v>
      </c>
      <c r="X543" s="110" t="str">
        <f t="shared" si="6"/>
        <v/>
      </c>
      <c r="Y543" s="110" t="str">
        <f t="shared" si="7"/>
        <v>Siêu thị</v>
      </c>
      <c r="Z543" s="139" t="str">
        <f t="shared" si="46"/>
        <v/>
      </c>
      <c r="AA543" s="109" t="s">
        <v>802</v>
      </c>
      <c r="AB543" s="140"/>
      <c r="AC543" s="141"/>
      <c r="AD543" s="113"/>
      <c r="AE543" s="127"/>
      <c r="AF543" s="113"/>
      <c r="AG543" s="114" t="str">
        <f t="array" ref="AG543">XLOOKUP(F543,'CLV2'!A:A,'CLV2'!E:E)</f>
        <v>2.FRUITS</v>
      </c>
      <c r="AH543" s="115" t="str">
        <f t="array" ref="AH543">XLOOKUP(F543,'CLV2'!A:A,'CLV2'!F:F)</f>
        <v>3.CUTTING FRUITS</v>
      </c>
      <c r="AI543" s="115" t="str">
        <f t="shared" si="8"/>
        <v>Pack</v>
      </c>
      <c r="AJ543" s="116">
        <f t="shared" si="9"/>
        <v>1</v>
      </c>
      <c r="AK543" s="117" t="str">
        <f t="array" ref="AK543">XLOOKUP(F543,'GIÁ'!A:A,'GIÁ'!D:D)</f>
        <v>22999.80</v>
      </c>
      <c r="AL543" s="118">
        <f t="shared" si="10"/>
        <v>22999.8</v>
      </c>
      <c r="AM543" s="118">
        <f t="shared" si="11"/>
        <v>0</v>
      </c>
      <c r="AN543" s="119">
        <f t="shared" si="12"/>
        <v>22999.8</v>
      </c>
      <c r="AO543" s="118">
        <f t="shared" si="13"/>
        <v>0</v>
      </c>
      <c r="AP543" s="121">
        <f t="shared" si="14"/>
        <v>0</v>
      </c>
      <c r="AQ543" s="122"/>
      <c r="AR543" s="119"/>
    </row>
    <row r="544" ht="22.5" customHeight="1">
      <c r="A544" s="89">
        <v>46231.0</v>
      </c>
      <c r="B544" s="90">
        <v>0.4236111111111111</v>
      </c>
      <c r="C544" s="91" t="s">
        <v>549</v>
      </c>
      <c r="D544" s="129" t="str">
        <f t="array" ref="D544">XLOOKUP(C544,'DS ST'!A:A,'DS ST'!B:B)</f>
        <v>A141</v>
      </c>
      <c r="E544" s="94" t="str">
        <f t="array" ref="E544">XLOOKUP($F544,'GIÁ'!$A:$A,'GIÁ'!$E:$E)</f>
        <v>MÁT</v>
      </c>
      <c r="F544" s="94">
        <v>8.938509645076E12</v>
      </c>
      <c r="G544" s="95" t="s">
        <v>2940</v>
      </c>
      <c r="H544" s="95" t="s">
        <v>57</v>
      </c>
      <c r="I544" s="96">
        <v>1.0</v>
      </c>
      <c r="J544" s="96">
        <v>0.0</v>
      </c>
      <c r="K544" s="98">
        <f t="shared" si="4"/>
        <v>1</v>
      </c>
      <c r="L544" s="99" t="s">
        <v>4171</v>
      </c>
      <c r="M544" s="100" t="s">
        <v>4181</v>
      </c>
      <c r="N544" s="101" t="s">
        <v>4182</v>
      </c>
      <c r="O544" s="128"/>
      <c r="P544" s="100">
        <v>1.0</v>
      </c>
      <c r="Q544" s="103">
        <f t="shared" si="5"/>
        <v>0</v>
      </c>
      <c r="R544" s="104" t="s">
        <v>4180</v>
      </c>
      <c r="S544" s="105"/>
      <c r="T544" s="106"/>
      <c r="U544" s="107"/>
      <c r="V544" s="108" t="s">
        <v>756</v>
      </c>
      <c r="W544" s="109" t="s">
        <v>1908</v>
      </c>
      <c r="X544" s="110" t="str">
        <f t="shared" si="6"/>
        <v/>
      </c>
      <c r="Y544" s="110" t="str">
        <f t="shared" si="7"/>
        <v>Siêu thị</v>
      </c>
      <c r="Z544" s="139" t="str">
        <f t="shared" si="46"/>
        <v/>
      </c>
      <c r="AA544" s="109" t="s">
        <v>802</v>
      </c>
      <c r="AB544" s="140"/>
      <c r="AC544" s="141"/>
      <c r="AD544" s="113"/>
      <c r="AE544" s="127"/>
      <c r="AF544" s="113"/>
      <c r="AG544" s="114" t="str">
        <f t="array" ref="AG544">XLOOKUP(F544,'CLV2'!A:A,'CLV2'!E:E)</f>
        <v>2.FRUITS</v>
      </c>
      <c r="AH544" s="115" t="str">
        <f t="array" ref="AH544">XLOOKUP(F544,'CLV2'!A:A,'CLV2'!F:F)</f>
        <v>3.IMPORT FRUITS</v>
      </c>
      <c r="AI544" s="115" t="str">
        <f t="shared" si="8"/>
        <v>Pack</v>
      </c>
      <c r="AJ544" s="116">
        <f t="shared" si="9"/>
        <v>1</v>
      </c>
      <c r="AK544" s="117" t="str">
        <f t="array" ref="AK544">XLOOKUP(F544,'GIÁ'!A:A,'GIÁ'!D:D)</f>
        <v>64533.01</v>
      </c>
      <c r="AL544" s="118">
        <f t="shared" si="10"/>
        <v>64533.01</v>
      </c>
      <c r="AM544" s="118">
        <f t="shared" si="11"/>
        <v>0</v>
      </c>
      <c r="AN544" s="119">
        <f t="shared" si="12"/>
        <v>64533.01</v>
      </c>
      <c r="AO544" s="118">
        <f t="shared" si="13"/>
        <v>0</v>
      </c>
      <c r="AP544" s="121">
        <f t="shared" si="14"/>
        <v>0</v>
      </c>
      <c r="AQ544" s="122"/>
      <c r="AR544" s="119"/>
    </row>
    <row r="545" ht="22.5" customHeight="1">
      <c r="A545" s="89">
        <v>46231.0</v>
      </c>
      <c r="B545" s="90">
        <v>0.4236111111111111</v>
      </c>
      <c r="C545" s="91" t="s">
        <v>549</v>
      </c>
      <c r="D545" s="92" t="str">
        <f t="array" ref="D545">XLOOKUP(C545,'DS ST'!A:A,'DS ST'!B:B)</f>
        <v>A141</v>
      </c>
      <c r="E545" s="94" t="str">
        <f t="array" ref="E545">XLOOKUP($F545,'GIÁ'!$A:$A,'GIÁ'!$E:$E)</f>
        <v>MÁT</v>
      </c>
      <c r="F545" s="94">
        <v>6.954463411658E12</v>
      </c>
      <c r="G545" s="95" t="s">
        <v>1360</v>
      </c>
      <c r="H545" s="95" t="s">
        <v>224</v>
      </c>
      <c r="I545" s="96">
        <v>4.0</v>
      </c>
      <c r="J545" s="96">
        <v>0.0</v>
      </c>
      <c r="K545" s="98">
        <f t="shared" si="4"/>
        <v>4</v>
      </c>
      <c r="L545" s="99" t="s">
        <v>4171</v>
      </c>
      <c r="M545" s="100" t="s">
        <v>4183</v>
      </c>
      <c r="N545" s="101" t="s">
        <v>4184</v>
      </c>
      <c r="O545" s="128"/>
      <c r="P545" s="145">
        <v>4.0</v>
      </c>
      <c r="Q545" s="103">
        <f t="shared" si="5"/>
        <v>0</v>
      </c>
      <c r="R545" s="104" t="s">
        <v>4179</v>
      </c>
      <c r="S545" s="105"/>
      <c r="T545" s="106"/>
      <c r="U545" s="107"/>
      <c r="V545" s="108" t="s">
        <v>756</v>
      </c>
      <c r="W545" s="109" t="s">
        <v>764</v>
      </c>
      <c r="X545" s="110" t="str">
        <f t="shared" si="6"/>
        <v/>
      </c>
      <c r="Y545" s="110" t="str">
        <f t="shared" si="7"/>
        <v>Siêu thị</v>
      </c>
      <c r="Z545" s="109" t="s">
        <v>797</v>
      </c>
      <c r="AA545" s="109" t="s">
        <v>802</v>
      </c>
      <c r="AB545" s="143" t="s">
        <v>4175</v>
      </c>
      <c r="AC545" s="141"/>
      <c r="AD545" s="113"/>
      <c r="AE545" s="127"/>
      <c r="AF545" s="113"/>
      <c r="AG545" s="114" t="str">
        <f t="array" ref="AG545">XLOOKUP(F545,'CLV2'!A:A,'CLV2'!E:E)</f>
        <v>2.CHILLED FOODS</v>
      </c>
      <c r="AH545" s="115" t="str">
        <f t="array" ref="AH545">XLOOKUP(F545,'CLV2'!A:A,'CLV2'!F:F)</f>
        <v>3.OTHER CHILLED PRODUCTS</v>
      </c>
      <c r="AI545" s="115" t="str">
        <f t="shared" si="8"/>
        <v>Pack</v>
      </c>
      <c r="AJ545" s="116">
        <f t="shared" si="9"/>
        <v>1</v>
      </c>
      <c r="AK545" s="117" t="str">
        <f t="array" ref="AK545">XLOOKUP(F545,'GIÁ'!A:A,'GIÁ'!D:D)</f>
        <v>24050.54</v>
      </c>
      <c r="AL545" s="118">
        <f t="shared" si="10"/>
        <v>96202.16</v>
      </c>
      <c r="AM545" s="118">
        <f t="shared" si="11"/>
        <v>0</v>
      </c>
      <c r="AN545" s="119">
        <f t="shared" si="12"/>
        <v>96202.16</v>
      </c>
      <c r="AO545" s="118">
        <f t="shared" si="13"/>
        <v>0</v>
      </c>
      <c r="AP545" s="121">
        <f t="shared" si="14"/>
        <v>0</v>
      </c>
      <c r="AQ545" s="122"/>
      <c r="AR545" s="119"/>
    </row>
    <row r="546" ht="22.5" customHeight="1">
      <c r="A546" s="89">
        <v>46231.0</v>
      </c>
      <c r="B546" s="90">
        <v>0.4236111111111111</v>
      </c>
      <c r="C546" s="91" t="s">
        <v>549</v>
      </c>
      <c r="D546" s="129" t="str">
        <f t="array" ref="D546">XLOOKUP(C546,'DS ST'!A:A,'DS ST'!B:B)</f>
        <v>A141</v>
      </c>
      <c r="E546" s="94" t="str">
        <f t="array" ref="E546">XLOOKUP($F546,'GIÁ'!$A:$A,'GIÁ'!$E:$E)</f>
        <v>MÁT</v>
      </c>
      <c r="F546" s="94">
        <v>11244.0</v>
      </c>
      <c r="G546" s="95" t="s">
        <v>719</v>
      </c>
      <c r="H546" s="95" t="s">
        <v>93</v>
      </c>
      <c r="I546" s="96">
        <v>1.0</v>
      </c>
      <c r="J546" s="96">
        <v>0.0</v>
      </c>
      <c r="K546" s="98">
        <f t="shared" si="4"/>
        <v>1</v>
      </c>
      <c r="L546" s="99" t="s">
        <v>4171</v>
      </c>
      <c r="M546" s="100" t="s">
        <v>4183</v>
      </c>
      <c r="N546" s="101" t="s">
        <v>4184</v>
      </c>
      <c r="O546" s="128"/>
      <c r="P546" s="100">
        <v>1.0</v>
      </c>
      <c r="Q546" s="103">
        <f t="shared" si="5"/>
        <v>0</v>
      </c>
      <c r="R546" s="104" t="s">
        <v>4180</v>
      </c>
      <c r="S546" s="105"/>
      <c r="T546" s="106"/>
      <c r="U546" s="107"/>
      <c r="V546" s="108" t="s">
        <v>756</v>
      </c>
      <c r="W546" s="109" t="s">
        <v>1908</v>
      </c>
      <c r="X546" s="110" t="str">
        <f t="shared" si="6"/>
        <v/>
      </c>
      <c r="Y546" s="110" t="str">
        <f t="shared" si="7"/>
        <v>Siêu thị</v>
      </c>
      <c r="Z546" s="139" t="str">
        <f t="shared" ref="Z546:Z550" si="47">IF(N(Q546)&lt;=0,"",IF(ISNUMBER(SEARCH("Thiếu kiện",V546)),"Kho đông mát",IF(AND(N(Q546)&gt;0,N(P546)&gt;0,OR(ISNUMBER(SEARCH("Hình KDB",U546)),ISNUMBER(SEARCH("Hình tele",U546)),ISNUMBER(SEARCH("sai code",U546)),ISNUMBER(SEARCH("ST nhận",U546)))),"Kho đông mát",IF(AND(W546="DC giao thiếu",OR(ISNUMBER(SEARCH("Hình KDB",U546)),ISNUMBER(SEARCH("Hình tele",U546)),ISNUMBER(SEARCH("sai code",U546)))),"Kho đông mát",IF(W546="DC giao thiếu","Chưa xác định",IF(AND(W546="DC pick sai",OR(ISNUMBER(SEARCH("Hình KDB",U546)),ISNUMBER(SEARCH("Hình tele",U546)),ISNUMBER(SEARCH("sai code",U546)),ISNUMBER(SEARCH("ST nhận",U546)))),"Kho đông mát",IF(W546="DC pick sai","Chưa xác định",IF(AND(W546="Hao hụt",N(O546)&gt;0,OR(ISNUMBER(SEARCH("Hình KDB",U546)),ISNUMBER(SEARCH("Hình tele",U546)),ISNUMBER(SEARCH("sai code",U546)),ISNUMBER(SEARCH("ST nhận",U546)))),"Kho đông mát",IF(W546="Hao hụt","Chưa xác định",IF(OR(W546="VT giao sai điểm",W546="Không đạt nhiệt độ",W546="TX giao thiếu kiện",W546="Hàng không đạt CL"),"Kho đông mát",IF(W546="Chưa xác định","Chưa xác định",IF(N(P546)&gt;0,"Chưa xác định",""))))))))))))</f>
        <v/>
      </c>
      <c r="AA546" s="109" t="s">
        <v>802</v>
      </c>
      <c r="AB546" s="140"/>
      <c r="AC546" s="141"/>
      <c r="AD546" s="113"/>
      <c r="AE546" s="127"/>
      <c r="AF546" s="113"/>
      <c r="AG546" s="114" t="str">
        <f t="array" ref="AG546">XLOOKUP(F546,'CLV2'!A:A,'CLV2'!E:E)</f>
        <v>2.FRUITS</v>
      </c>
      <c r="AH546" s="115" t="str">
        <f t="array" ref="AH546">XLOOKUP(F546,'CLV2'!A:A,'CLV2'!F:F)</f>
        <v>3.CUTTING FRUITS</v>
      </c>
      <c r="AI546" s="115" t="str">
        <f t="shared" si="8"/>
        <v>Pack</v>
      </c>
      <c r="AJ546" s="116">
        <f t="shared" si="9"/>
        <v>1</v>
      </c>
      <c r="AK546" s="117" t="str">
        <f t="array" ref="AK546">XLOOKUP(F546,'GIÁ'!A:A,'GIÁ'!D:D)</f>
        <v>18837.35</v>
      </c>
      <c r="AL546" s="118">
        <f t="shared" si="10"/>
        <v>18837.35</v>
      </c>
      <c r="AM546" s="118">
        <f t="shared" si="11"/>
        <v>0</v>
      </c>
      <c r="AN546" s="119">
        <f t="shared" si="12"/>
        <v>18837.35</v>
      </c>
      <c r="AO546" s="118">
        <f t="shared" si="13"/>
        <v>0</v>
      </c>
      <c r="AP546" s="121">
        <f t="shared" si="14"/>
        <v>0</v>
      </c>
      <c r="AQ546" s="122"/>
      <c r="AR546" s="119"/>
    </row>
    <row r="547" ht="22.5" customHeight="1">
      <c r="A547" s="89">
        <v>46231.0</v>
      </c>
      <c r="B547" s="90">
        <v>0.4236111111111111</v>
      </c>
      <c r="C547" s="91" t="s">
        <v>549</v>
      </c>
      <c r="D547" s="129" t="str">
        <f t="array" ref="D547">XLOOKUP(C547,'DS ST'!A:A,'DS ST'!B:B)</f>
        <v>A141</v>
      </c>
      <c r="E547" s="94" t="str">
        <f t="array" ref="E547">XLOOKUP($F547,'GIÁ'!$A:$A,'GIÁ'!$E:$E)</f>
        <v>MÁT</v>
      </c>
      <c r="F547" s="94">
        <v>11589.0</v>
      </c>
      <c r="G547" s="95" t="s">
        <v>926</v>
      </c>
      <c r="H547" s="95" t="s">
        <v>57</v>
      </c>
      <c r="I547" s="96">
        <v>1.0</v>
      </c>
      <c r="J547" s="96">
        <v>0.0</v>
      </c>
      <c r="K547" s="98">
        <f t="shared" si="4"/>
        <v>1</v>
      </c>
      <c r="L547" s="99" t="s">
        <v>4171</v>
      </c>
      <c r="M547" s="100" t="s">
        <v>4183</v>
      </c>
      <c r="N547" s="101" t="s">
        <v>4184</v>
      </c>
      <c r="O547" s="128"/>
      <c r="P547" s="100">
        <v>1.0</v>
      </c>
      <c r="Q547" s="103">
        <f t="shared" si="5"/>
        <v>0</v>
      </c>
      <c r="R547" s="104" t="s">
        <v>4180</v>
      </c>
      <c r="S547" s="105"/>
      <c r="T547" s="101"/>
      <c r="U547" s="107"/>
      <c r="V547" s="108" t="s">
        <v>756</v>
      </c>
      <c r="W547" s="109" t="s">
        <v>1908</v>
      </c>
      <c r="X547" s="110" t="str">
        <f t="shared" si="6"/>
        <v/>
      </c>
      <c r="Y547" s="110" t="str">
        <f t="shared" si="7"/>
        <v>Siêu thị</v>
      </c>
      <c r="Z547" s="139" t="str">
        <f t="shared" si="47"/>
        <v/>
      </c>
      <c r="AA547" s="109" t="s">
        <v>802</v>
      </c>
      <c r="AB547" s="140"/>
      <c r="AC547" s="141"/>
      <c r="AD547" s="113"/>
      <c r="AE547" s="127"/>
      <c r="AF547" s="113"/>
      <c r="AG547" s="114" t="str">
        <f t="array" ref="AG547">XLOOKUP(F547,'CLV2'!A:A,'CLV2'!E:E)</f>
        <v>2.FRUITS</v>
      </c>
      <c r="AH547" s="115" t="str">
        <f t="array" ref="AH547">XLOOKUP(F547,'CLV2'!A:A,'CLV2'!F:F)</f>
        <v>3.CUTTING FRUITS</v>
      </c>
      <c r="AI547" s="115" t="str">
        <f t="shared" si="8"/>
        <v>Pack</v>
      </c>
      <c r="AJ547" s="116">
        <f t="shared" si="9"/>
        <v>1</v>
      </c>
      <c r="AK547" s="117" t="str">
        <f t="array" ref="AK547">XLOOKUP(F547,'GIÁ'!A:A,'GIÁ'!D:D)</f>
        <v>22122.55</v>
      </c>
      <c r="AL547" s="118">
        <f t="shared" si="10"/>
        <v>22122.55</v>
      </c>
      <c r="AM547" s="118">
        <f t="shared" si="11"/>
        <v>0</v>
      </c>
      <c r="AN547" s="119">
        <f t="shared" si="12"/>
        <v>22122.55</v>
      </c>
      <c r="AO547" s="118">
        <f t="shared" si="13"/>
        <v>0</v>
      </c>
      <c r="AP547" s="121">
        <f t="shared" si="14"/>
        <v>0</v>
      </c>
      <c r="AQ547" s="122"/>
      <c r="AR547" s="119"/>
    </row>
    <row r="548" ht="22.5" customHeight="1">
      <c r="A548" s="89">
        <v>46231.0</v>
      </c>
      <c r="B548" s="90">
        <v>0.3958333333333333</v>
      </c>
      <c r="C548" s="91" t="s">
        <v>1510</v>
      </c>
      <c r="D548" s="129" t="str">
        <f t="array" ref="D548">XLOOKUP(C548,'DS ST'!A:A,'DS ST'!B:B)</f>
        <v>PGS</v>
      </c>
      <c r="E548" s="94" t="str">
        <f t="array" ref="E548">XLOOKUP($F548,'GIÁ'!$A:$A,'GIÁ'!$E:$E)</f>
        <v>MÁT</v>
      </c>
      <c r="F548" s="94">
        <v>8.935288800023E12</v>
      </c>
      <c r="G548" s="95" t="s">
        <v>2012</v>
      </c>
      <c r="H548" s="95" t="s">
        <v>224</v>
      </c>
      <c r="I548" s="96">
        <v>30.0</v>
      </c>
      <c r="J548" s="96">
        <v>29.0</v>
      </c>
      <c r="K548" s="98">
        <f t="shared" si="4"/>
        <v>1</v>
      </c>
      <c r="L548" s="99" t="s">
        <v>4185</v>
      </c>
      <c r="M548" s="100" t="s">
        <v>4186</v>
      </c>
      <c r="N548" s="101" t="s">
        <v>4187</v>
      </c>
      <c r="O548" s="128"/>
      <c r="P548" s="100"/>
      <c r="Q548" s="103">
        <f t="shared" si="5"/>
        <v>1</v>
      </c>
      <c r="R548" s="104"/>
      <c r="S548" s="105" t="s">
        <v>14</v>
      </c>
      <c r="T548" s="106"/>
      <c r="U548" s="107"/>
      <c r="V548" s="108" t="s">
        <v>756</v>
      </c>
      <c r="W548" s="109" t="s">
        <v>1312</v>
      </c>
      <c r="X548" s="110" t="str">
        <f t="shared" si="6"/>
        <v/>
      </c>
      <c r="Y548" s="110" t="str">
        <f t="shared" si="7"/>
        <v/>
      </c>
      <c r="Z548" s="139" t="str">
        <f t="shared" si="47"/>
        <v>Chưa xác định</v>
      </c>
      <c r="AA548" s="109" t="s">
        <v>802</v>
      </c>
      <c r="AB548" s="140"/>
      <c r="AC548" s="141"/>
      <c r="AD548" s="113"/>
      <c r="AE548" s="127"/>
      <c r="AF548" s="113"/>
      <c r="AG548" s="114" t="str">
        <f t="array" ref="AG548">XLOOKUP(F548,'CLV2'!A:A,'CLV2'!E:E)</f>
        <v>2.VEGETABLES</v>
      </c>
      <c r="AH548" s="115" t="str">
        <f t="array" ref="AH548">XLOOKUP(F548,'CLV2'!A:A,'CLV2'!F:F)</f>
        <v>3.MUSHROOM</v>
      </c>
      <c r="AI548" s="115" t="str">
        <f t="shared" si="8"/>
        <v>Pack</v>
      </c>
      <c r="AJ548" s="116">
        <f t="shared" si="9"/>
        <v>0.03333333333</v>
      </c>
      <c r="AK548" s="117" t="str">
        <f t="array" ref="AK548">XLOOKUP(F548,'GIÁ'!A:A,'GIÁ'!D:D)</f>
        <v>8894.72</v>
      </c>
      <c r="AL548" s="118">
        <f t="shared" si="10"/>
        <v>8894.72</v>
      </c>
      <c r="AM548" s="118">
        <f t="shared" si="11"/>
        <v>0</v>
      </c>
      <c r="AN548" s="119">
        <f t="shared" si="12"/>
        <v>0</v>
      </c>
      <c r="AO548" s="118">
        <f t="shared" si="13"/>
        <v>0</v>
      </c>
      <c r="AP548" s="121">
        <f t="shared" si="14"/>
        <v>8894.72</v>
      </c>
      <c r="AQ548" s="122"/>
      <c r="AR548" s="119"/>
    </row>
    <row r="549" ht="22.5" customHeight="1">
      <c r="A549" s="89">
        <v>46231.0</v>
      </c>
      <c r="B549" s="90">
        <v>0.45208333333333334</v>
      </c>
      <c r="C549" s="91" t="s">
        <v>1280</v>
      </c>
      <c r="D549" s="129" t="str">
        <f t="array" ref="D549">XLOOKUP(C549,'DS ST'!A:A,'DS ST'!B:B)</f>
        <v>HNN</v>
      </c>
      <c r="E549" s="94" t="str">
        <f t="array" ref="E549">XLOOKUP($F549,'GIÁ'!$A:$A,'GIÁ'!$E:$E)</f>
        <v>MÁT</v>
      </c>
      <c r="F549" s="94">
        <v>8.934673500944E12</v>
      </c>
      <c r="G549" s="95" t="s">
        <v>1654</v>
      </c>
      <c r="H549" s="95" t="s">
        <v>57</v>
      </c>
      <c r="I549" s="96">
        <v>16.0</v>
      </c>
      <c r="J549" s="96">
        <v>12.0</v>
      </c>
      <c r="K549" s="98">
        <f t="shared" si="4"/>
        <v>4</v>
      </c>
      <c r="L549" s="99" t="s">
        <v>4188</v>
      </c>
      <c r="M549" s="100" t="s">
        <v>4189</v>
      </c>
      <c r="N549" s="101" t="s">
        <v>4190</v>
      </c>
      <c r="O549" s="128"/>
      <c r="P549" s="100"/>
      <c r="Q549" s="103">
        <f t="shared" si="5"/>
        <v>4</v>
      </c>
      <c r="R549" s="104"/>
      <c r="S549" s="105"/>
      <c r="T549" s="106"/>
      <c r="U549" s="107"/>
      <c r="V549" s="108" t="s">
        <v>756</v>
      </c>
      <c r="W549" s="109" t="s">
        <v>1312</v>
      </c>
      <c r="X549" s="110" t="str">
        <f t="shared" si="6"/>
        <v/>
      </c>
      <c r="Y549" s="110" t="str">
        <f t="shared" si="7"/>
        <v/>
      </c>
      <c r="Z549" s="139" t="str">
        <f t="shared" si="47"/>
        <v>Chưa xác định</v>
      </c>
      <c r="AA549" s="109" t="s">
        <v>802</v>
      </c>
      <c r="AB549" s="140"/>
      <c r="AC549" s="141"/>
      <c r="AD549" s="113"/>
      <c r="AE549" s="127"/>
      <c r="AF549" s="113"/>
      <c r="AG549" s="114" t="str">
        <f t="array" ref="AG549">XLOOKUP(F549,'CLV2'!A:A,'CLV2'!E:E)</f>
        <v>2.DAIRY</v>
      </c>
      <c r="AH549" s="115" t="str">
        <f t="array" ref="AH549">XLOOKUP(F549,'CLV2'!A:A,'CLV2'!F:F)</f>
        <v>3.YOGURT</v>
      </c>
      <c r="AI549" s="115" t="str">
        <f t="shared" si="8"/>
        <v>Pack</v>
      </c>
      <c r="AJ549" s="116">
        <f t="shared" si="9"/>
        <v>0.25</v>
      </c>
      <c r="AK549" s="117" t="str">
        <f t="array" ref="AK549">XLOOKUP(F549,'GIÁ'!A:A,'GIÁ'!D:D)</f>
        <v>6467.48</v>
      </c>
      <c r="AL549" s="118">
        <f t="shared" si="10"/>
        <v>25869.92</v>
      </c>
      <c r="AM549" s="118">
        <f t="shared" si="11"/>
        <v>0</v>
      </c>
      <c r="AN549" s="119">
        <f t="shared" si="12"/>
        <v>0</v>
      </c>
      <c r="AO549" s="118">
        <f t="shared" si="13"/>
        <v>0</v>
      </c>
      <c r="AP549" s="121">
        <f t="shared" si="14"/>
        <v>25869.92</v>
      </c>
      <c r="AQ549" s="122"/>
      <c r="AR549" s="119"/>
    </row>
    <row r="550" ht="22.5" customHeight="1">
      <c r="A550" s="89">
        <v>46231.0</v>
      </c>
      <c r="B550" s="90">
        <v>0.45208333333333334</v>
      </c>
      <c r="C550" s="91" t="s">
        <v>1280</v>
      </c>
      <c r="D550" s="129" t="str">
        <f t="array" ref="D550">XLOOKUP(C550,'DS ST'!A:A,'DS ST'!B:B)</f>
        <v>HNN</v>
      </c>
      <c r="E550" s="94" t="str">
        <f t="array" ref="E550">XLOOKUP($F550,'GIÁ'!$A:$A,'GIÁ'!$E:$E)</f>
        <v>MÁT</v>
      </c>
      <c r="F550" s="94">
        <v>8.938509645076E12</v>
      </c>
      <c r="G550" s="95" t="s">
        <v>2940</v>
      </c>
      <c r="H550" s="95" t="s">
        <v>57</v>
      </c>
      <c r="I550" s="96">
        <v>4.0</v>
      </c>
      <c r="J550" s="96">
        <v>3.0</v>
      </c>
      <c r="K550" s="98">
        <f t="shared" si="4"/>
        <v>1</v>
      </c>
      <c r="L550" s="99" t="s">
        <v>4188</v>
      </c>
      <c r="M550" s="100" t="s">
        <v>4191</v>
      </c>
      <c r="N550" s="101" t="s">
        <v>4192</v>
      </c>
      <c r="O550" s="128"/>
      <c r="P550" s="100"/>
      <c r="Q550" s="103">
        <f t="shared" si="5"/>
        <v>1</v>
      </c>
      <c r="R550" s="104"/>
      <c r="S550" s="105"/>
      <c r="T550" s="106"/>
      <c r="U550" s="107" t="s">
        <v>4193</v>
      </c>
      <c r="V550" s="108" t="s">
        <v>756</v>
      </c>
      <c r="W550" s="109" t="s">
        <v>2842</v>
      </c>
      <c r="X550" s="110" t="str">
        <f t="shared" si="6"/>
        <v/>
      </c>
      <c r="Y550" s="110" t="str">
        <f t="shared" si="7"/>
        <v/>
      </c>
      <c r="Z550" s="139" t="str">
        <f t="shared" si="47"/>
        <v>Kho đông mát</v>
      </c>
      <c r="AA550" s="109" t="s">
        <v>802</v>
      </c>
      <c r="AB550" s="140"/>
      <c r="AC550" s="141"/>
      <c r="AD550" s="113"/>
      <c r="AE550" s="127"/>
      <c r="AF550" s="113"/>
      <c r="AG550" s="114" t="str">
        <f t="array" ref="AG550">XLOOKUP(F550,'CLV2'!A:A,'CLV2'!E:E)</f>
        <v>2.FRUITS</v>
      </c>
      <c r="AH550" s="115" t="str">
        <f t="array" ref="AH550">XLOOKUP(F550,'CLV2'!A:A,'CLV2'!F:F)</f>
        <v>3.IMPORT FRUITS</v>
      </c>
      <c r="AI550" s="115" t="str">
        <f t="shared" si="8"/>
        <v>Pack</v>
      </c>
      <c r="AJ550" s="116">
        <f t="shared" si="9"/>
        <v>0.25</v>
      </c>
      <c r="AK550" s="117" t="str">
        <f t="array" ref="AK550">XLOOKUP(F550,'GIÁ'!A:A,'GIÁ'!D:D)</f>
        <v>64533.01</v>
      </c>
      <c r="AL550" s="118">
        <f t="shared" si="10"/>
        <v>64533.01</v>
      </c>
      <c r="AM550" s="118">
        <f t="shared" si="11"/>
        <v>0</v>
      </c>
      <c r="AN550" s="119">
        <f t="shared" si="12"/>
        <v>0</v>
      </c>
      <c r="AO550" s="118">
        <f t="shared" si="13"/>
        <v>64533.01</v>
      </c>
      <c r="AP550" s="121">
        <f t="shared" si="14"/>
        <v>0</v>
      </c>
      <c r="AQ550" s="122"/>
      <c r="AR550" s="119"/>
    </row>
    <row r="551" ht="22.5" customHeight="1">
      <c r="A551" s="89">
        <v>46231.0</v>
      </c>
      <c r="B551" s="90">
        <v>0.4888888888888889</v>
      </c>
      <c r="C551" s="91" t="s">
        <v>175</v>
      </c>
      <c r="D551" s="92" t="str">
        <f t="array" ref="D551">XLOOKUP(C551,'DS ST'!A:A,'DS ST'!B:B)</f>
        <v>A112</v>
      </c>
      <c r="E551" s="94" t="str">
        <f t="array" ref="E551">XLOOKUP($F551,'GIÁ'!$A:$A,'GIÁ'!$E:$E)</f>
        <v>MÁT</v>
      </c>
      <c r="F551" s="94">
        <v>8.938505512211E12</v>
      </c>
      <c r="G551" s="95" t="s">
        <v>2880</v>
      </c>
      <c r="H551" s="95" t="s">
        <v>224</v>
      </c>
      <c r="I551" s="96">
        <v>1.0</v>
      </c>
      <c r="J551" s="96">
        <v>0.0</v>
      </c>
      <c r="K551" s="98">
        <f t="shared" si="4"/>
        <v>1</v>
      </c>
      <c r="L551" s="99" t="s">
        <v>4194</v>
      </c>
      <c r="M551" s="100" t="s">
        <v>4195</v>
      </c>
      <c r="N551" s="101" t="s">
        <v>4196</v>
      </c>
      <c r="O551" s="128"/>
      <c r="P551" s="100"/>
      <c r="Q551" s="103">
        <f t="shared" si="5"/>
        <v>1</v>
      </c>
      <c r="R551" s="104"/>
      <c r="S551" s="105"/>
      <c r="T551" s="106"/>
      <c r="U551" s="107"/>
      <c r="V551" s="108" t="s">
        <v>756</v>
      </c>
      <c r="W551" s="109" t="s">
        <v>1312</v>
      </c>
      <c r="X551" s="110" t="str">
        <f t="shared" si="6"/>
        <v/>
      </c>
      <c r="Y551" s="110" t="str">
        <f t="shared" si="7"/>
        <v/>
      </c>
      <c r="Z551" s="109" t="s">
        <v>797</v>
      </c>
      <c r="AA551" s="109" t="s">
        <v>802</v>
      </c>
      <c r="AB551" s="143" t="s">
        <v>4197</v>
      </c>
      <c r="AC551" s="141"/>
      <c r="AD551" s="113"/>
      <c r="AE551" s="127"/>
      <c r="AF551" s="113"/>
      <c r="AG551" s="114" t="str">
        <f t="array" ref="AG551">XLOOKUP(F551,'CLV2'!A:A,'CLV2'!E:E)</f>
        <v>2.VEGETABLES</v>
      </c>
      <c r="AH551" s="115" t="str">
        <f t="array" ref="AH551">XLOOKUP(F551,'CLV2'!A:A,'CLV2'!F:F)</f>
        <v>3.PROCESSED VEGGIES</v>
      </c>
      <c r="AI551" s="115" t="str">
        <f t="shared" si="8"/>
        <v>Pack</v>
      </c>
      <c r="AJ551" s="116">
        <f t="shared" si="9"/>
        <v>1</v>
      </c>
      <c r="AK551" s="117" t="str">
        <f t="array" ref="AK551">XLOOKUP(F551,'GIÁ'!A:A,'GIÁ'!D:D)</f>
        <v>22493.70</v>
      </c>
      <c r="AL551" s="118">
        <f t="shared" si="10"/>
        <v>22493.7</v>
      </c>
      <c r="AM551" s="118">
        <f t="shared" si="11"/>
        <v>0</v>
      </c>
      <c r="AN551" s="119">
        <f t="shared" si="12"/>
        <v>0</v>
      </c>
      <c r="AO551" s="118">
        <f t="shared" si="13"/>
        <v>22493.7</v>
      </c>
      <c r="AP551" s="121">
        <f t="shared" si="14"/>
        <v>0</v>
      </c>
      <c r="AQ551" s="122"/>
      <c r="AR551" s="119"/>
    </row>
    <row r="552" ht="22.5" customHeight="1">
      <c r="A552" s="89">
        <v>46231.0</v>
      </c>
      <c r="B552" s="90">
        <v>0.4888888888888889</v>
      </c>
      <c r="C552" s="91" t="s">
        <v>175</v>
      </c>
      <c r="D552" s="129" t="str">
        <f t="array" ref="D552">XLOOKUP(C552,'DS ST'!A:A,'DS ST'!B:B)</f>
        <v>A112</v>
      </c>
      <c r="E552" s="94" t="str">
        <f t="array" ref="E552">XLOOKUP($F552,'GIÁ'!$A:$A,'GIÁ'!$E:$E)</f>
        <v>MÁT</v>
      </c>
      <c r="F552" s="94">
        <v>8.935117700104E12</v>
      </c>
      <c r="G552" s="95" t="s">
        <v>1915</v>
      </c>
      <c r="H552" s="95" t="s">
        <v>1197</v>
      </c>
      <c r="I552" s="96">
        <v>2.0</v>
      </c>
      <c r="J552" s="96">
        <v>0.0</v>
      </c>
      <c r="K552" s="98">
        <f t="shared" si="4"/>
        <v>2</v>
      </c>
      <c r="L552" s="99" t="s">
        <v>4194</v>
      </c>
      <c r="M552" s="100" t="s">
        <v>4198</v>
      </c>
      <c r="N552" s="101" t="s">
        <v>4199</v>
      </c>
      <c r="O552" s="128"/>
      <c r="P552" s="100">
        <v>2.0</v>
      </c>
      <c r="Q552" s="103">
        <f t="shared" si="5"/>
        <v>0</v>
      </c>
      <c r="R552" s="104" t="s">
        <v>4200</v>
      </c>
      <c r="S552" s="105"/>
      <c r="T552" s="106"/>
      <c r="U552" s="107"/>
      <c r="V552" s="108" t="s">
        <v>756</v>
      </c>
      <c r="W552" s="109" t="s">
        <v>1908</v>
      </c>
      <c r="X552" s="110" t="str">
        <f t="shared" si="6"/>
        <v/>
      </c>
      <c r="Y552" s="110" t="str">
        <f t="shared" si="7"/>
        <v>Siêu thị</v>
      </c>
      <c r="Z552" s="139" t="str">
        <f t="shared" ref="Z552:Z569" si="48">IF(N(Q552)&lt;=0,"",IF(ISNUMBER(SEARCH("Thiếu kiện",V552)),"Kho đông mát",IF(AND(N(Q552)&gt;0,N(P552)&gt;0,OR(ISNUMBER(SEARCH("Hình KDB",U552)),ISNUMBER(SEARCH("Hình tele",U552)),ISNUMBER(SEARCH("sai code",U552)),ISNUMBER(SEARCH("ST nhận",U552)))),"Kho đông mát",IF(AND(W552="DC giao thiếu",OR(ISNUMBER(SEARCH("Hình KDB",U552)),ISNUMBER(SEARCH("Hình tele",U552)),ISNUMBER(SEARCH("sai code",U552)))),"Kho đông mát",IF(W552="DC giao thiếu","Chưa xác định",IF(AND(W552="DC pick sai",OR(ISNUMBER(SEARCH("Hình KDB",U552)),ISNUMBER(SEARCH("Hình tele",U552)),ISNUMBER(SEARCH("sai code",U552)),ISNUMBER(SEARCH("ST nhận",U552)))),"Kho đông mát",IF(W552="DC pick sai","Chưa xác định",IF(AND(W552="Hao hụt",N(O552)&gt;0,OR(ISNUMBER(SEARCH("Hình KDB",U552)),ISNUMBER(SEARCH("Hình tele",U552)),ISNUMBER(SEARCH("sai code",U552)),ISNUMBER(SEARCH("ST nhận",U552)))),"Kho đông mát",IF(W552="Hao hụt","Chưa xác định",IF(OR(W552="VT giao sai điểm",W552="Không đạt nhiệt độ",W552="TX giao thiếu kiện",W552="Hàng không đạt CL"),"Kho đông mát",IF(W552="Chưa xác định","Chưa xác định",IF(N(P552)&gt;0,"Chưa xác định",""))))))))))))</f>
        <v/>
      </c>
      <c r="AA552" s="109" t="s">
        <v>802</v>
      </c>
      <c r="AB552" s="140"/>
      <c r="AC552" s="141"/>
      <c r="AD552" s="113"/>
      <c r="AE552" s="127"/>
      <c r="AF552" s="113"/>
      <c r="AG552" s="114" t="str">
        <f t="array" ref="AG552">XLOOKUP(F552,'CLV2'!A:A,'CLV2'!E:E)</f>
        <v>2.DELICA</v>
      </c>
      <c r="AH552" s="115" t="str">
        <f t="array" ref="AH552">XLOOKUP(F552,'CLV2'!A:A,'CLV2'!F:F)</f>
        <v>3.DESSERTS</v>
      </c>
      <c r="AI552" s="115" t="str">
        <f t="shared" si="8"/>
        <v>Pack</v>
      </c>
      <c r="AJ552" s="116">
        <f t="shared" si="9"/>
        <v>1</v>
      </c>
      <c r="AK552" s="117" t="str">
        <f t="array" ref="AK552">XLOOKUP(F552,'GIÁ'!A:A,'GIÁ'!D:D)</f>
        <v>52700.66</v>
      </c>
      <c r="AL552" s="118">
        <f t="shared" si="10"/>
        <v>105401.32</v>
      </c>
      <c r="AM552" s="118">
        <f t="shared" si="11"/>
        <v>0</v>
      </c>
      <c r="AN552" s="119">
        <f t="shared" si="12"/>
        <v>105401.32</v>
      </c>
      <c r="AO552" s="118">
        <f t="shared" si="13"/>
        <v>0</v>
      </c>
      <c r="AP552" s="121">
        <f t="shared" si="14"/>
        <v>0</v>
      </c>
      <c r="AQ552" s="122"/>
      <c r="AR552" s="119"/>
    </row>
    <row r="553" ht="22.5" customHeight="1">
      <c r="A553" s="89">
        <v>46231.0</v>
      </c>
      <c r="B553" s="90">
        <v>0.4888888888888889</v>
      </c>
      <c r="C553" s="91" t="s">
        <v>175</v>
      </c>
      <c r="D553" s="129" t="str">
        <f t="array" ref="D553">XLOOKUP(C553,'DS ST'!A:A,'DS ST'!B:B)</f>
        <v>A112</v>
      </c>
      <c r="E553" s="94" t="str">
        <f t="array" ref="E553">XLOOKUP($F553,'GIÁ'!$A:$A,'GIÁ'!$E:$E)</f>
        <v>MÁT</v>
      </c>
      <c r="F553" s="94">
        <v>8.936076271957E12</v>
      </c>
      <c r="G553" s="95" t="s">
        <v>2295</v>
      </c>
      <c r="H553" s="95" t="s">
        <v>75</v>
      </c>
      <c r="I553" s="96">
        <v>1.0</v>
      </c>
      <c r="J553" s="96">
        <v>0.0</v>
      </c>
      <c r="K553" s="98">
        <f t="shared" si="4"/>
        <v>1</v>
      </c>
      <c r="L553" s="99" t="s">
        <v>4194</v>
      </c>
      <c r="M553" s="100" t="s">
        <v>4201</v>
      </c>
      <c r="N553" s="101" t="s">
        <v>4202</v>
      </c>
      <c r="O553" s="128"/>
      <c r="P553" s="100">
        <v>1.0</v>
      </c>
      <c r="Q553" s="103">
        <f t="shared" si="5"/>
        <v>0</v>
      </c>
      <c r="R553" s="104" t="s">
        <v>4200</v>
      </c>
      <c r="S553" s="105"/>
      <c r="T553" s="106"/>
      <c r="U553" s="107"/>
      <c r="V553" s="108" t="s">
        <v>756</v>
      </c>
      <c r="W553" s="109" t="s">
        <v>1908</v>
      </c>
      <c r="X553" s="110" t="str">
        <f t="shared" si="6"/>
        <v/>
      </c>
      <c r="Y553" s="110" t="str">
        <f t="shared" si="7"/>
        <v>Siêu thị</v>
      </c>
      <c r="Z553" s="139" t="str">
        <f t="shared" si="48"/>
        <v/>
      </c>
      <c r="AA553" s="109" t="s">
        <v>802</v>
      </c>
      <c r="AB553" s="140"/>
      <c r="AC553" s="141"/>
      <c r="AD553" s="113"/>
      <c r="AE553" s="127"/>
      <c r="AF553" s="113"/>
      <c r="AG553" s="114" t="str">
        <f t="array" ref="AG553">XLOOKUP(F553,'CLV2'!A:A,'CLV2'!E:E)</f>
        <v>2.BAKERY</v>
      </c>
      <c r="AH553" s="115" t="str">
        <f t="array" ref="AH553">XLOOKUP(F553,'CLV2'!A:A,'CLV2'!F:F)</f>
        <v>3.CAKES</v>
      </c>
      <c r="AI553" s="115" t="str">
        <f t="shared" si="8"/>
        <v>Pack</v>
      </c>
      <c r="AJ553" s="116">
        <f t="shared" si="9"/>
        <v>1</v>
      </c>
      <c r="AK553" s="117" t="str">
        <f t="array" ref="AK553">XLOOKUP(F553,'GIÁ'!A:A,'GIÁ'!D:D)</f>
        <v>8898.99</v>
      </c>
      <c r="AL553" s="118">
        <f t="shared" si="10"/>
        <v>8898.99</v>
      </c>
      <c r="AM553" s="118">
        <f t="shared" si="11"/>
        <v>0</v>
      </c>
      <c r="AN553" s="119">
        <f t="shared" si="12"/>
        <v>8898.99</v>
      </c>
      <c r="AO553" s="118">
        <f t="shared" si="13"/>
        <v>0</v>
      </c>
      <c r="AP553" s="121">
        <f t="shared" si="14"/>
        <v>0</v>
      </c>
      <c r="AQ553" s="122"/>
      <c r="AR553" s="119"/>
    </row>
    <row r="554" ht="22.5" customHeight="1">
      <c r="A554" s="89">
        <v>46231.0</v>
      </c>
      <c r="B554" s="90">
        <v>0.4888888888888889</v>
      </c>
      <c r="C554" s="91" t="s">
        <v>175</v>
      </c>
      <c r="D554" s="129" t="str">
        <f t="array" ref="D554">XLOOKUP(C554,'DS ST'!A:A,'DS ST'!B:B)</f>
        <v>A112</v>
      </c>
      <c r="E554" s="94" t="str">
        <f t="array" ref="E554">XLOOKUP($F554,'GIÁ'!$A:$A,'GIÁ'!$E:$E)</f>
        <v>MÁT</v>
      </c>
      <c r="F554" s="94">
        <v>8.938509645076E12</v>
      </c>
      <c r="G554" s="95" t="s">
        <v>2940</v>
      </c>
      <c r="H554" s="95" t="s">
        <v>57</v>
      </c>
      <c r="I554" s="96">
        <v>2.0</v>
      </c>
      <c r="J554" s="96">
        <v>0.0</v>
      </c>
      <c r="K554" s="98">
        <f t="shared" si="4"/>
        <v>2</v>
      </c>
      <c r="L554" s="99" t="s">
        <v>4194</v>
      </c>
      <c r="M554" s="100" t="s">
        <v>4203</v>
      </c>
      <c r="N554" s="101" t="s">
        <v>4204</v>
      </c>
      <c r="O554" s="128"/>
      <c r="P554" s="100">
        <v>2.0</v>
      </c>
      <c r="Q554" s="103">
        <f t="shared" si="5"/>
        <v>0</v>
      </c>
      <c r="R554" s="104" t="s">
        <v>4205</v>
      </c>
      <c r="S554" s="105"/>
      <c r="T554" s="106"/>
      <c r="U554" s="107"/>
      <c r="V554" s="108" t="s">
        <v>756</v>
      </c>
      <c r="W554" s="109" t="s">
        <v>1908</v>
      </c>
      <c r="X554" s="110" t="str">
        <f t="shared" si="6"/>
        <v/>
      </c>
      <c r="Y554" s="110" t="str">
        <f t="shared" si="7"/>
        <v>Siêu thị</v>
      </c>
      <c r="Z554" s="139" t="str">
        <f t="shared" si="48"/>
        <v/>
      </c>
      <c r="AA554" s="109" t="s">
        <v>802</v>
      </c>
      <c r="AB554" s="140"/>
      <c r="AC554" s="141"/>
      <c r="AD554" s="113"/>
      <c r="AE554" s="127"/>
      <c r="AF554" s="113"/>
      <c r="AG554" s="114" t="str">
        <f t="array" ref="AG554">XLOOKUP(F554,'CLV2'!A:A,'CLV2'!E:E)</f>
        <v>2.FRUITS</v>
      </c>
      <c r="AH554" s="115" t="str">
        <f t="array" ref="AH554">XLOOKUP(F554,'CLV2'!A:A,'CLV2'!F:F)</f>
        <v>3.IMPORT FRUITS</v>
      </c>
      <c r="AI554" s="115" t="str">
        <f t="shared" si="8"/>
        <v>Pack</v>
      </c>
      <c r="AJ554" s="116">
        <f t="shared" si="9"/>
        <v>1</v>
      </c>
      <c r="AK554" s="117" t="str">
        <f t="array" ref="AK554">XLOOKUP(F554,'GIÁ'!A:A,'GIÁ'!D:D)</f>
        <v>64533.01</v>
      </c>
      <c r="AL554" s="118">
        <f t="shared" si="10"/>
        <v>129066.02</v>
      </c>
      <c r="AM554" s="118">
        <f t="shared" si="11"/>
        <v>0</v>
      </c>
      <c r="AN554" s="119">
        <f t="shared" si="12"/>
        <v>129066.02</v>
      </c>
      <c r="AO554" s="118">
        <f t="shared" si="13"/>
        <v>0</v>
      </c>
      <c r="AP554" s="121">
        <f t="shared" si="14"/>
        <v>0</v>
      </c>
      <c r="AQ554" s="122"/>
      <c r="AR554" s="119"/>
    </row>
    <row r="555" ht="22.5" customHeight="1">
      <c r="A555" s="89">
        <v>46231.0</v>
      </c>
      <c r="B555" s="90">
        <v>0.4888888888888889</v>
      </c>
      <c r="C555" s="91" t="s">
        <v>175</v>
      </c>
      <c r="D555" s="129" t="str">
        <f t="array" ref="D555">XLOOKUP(C555,'DS ST'!A:A,'DS ST'!B:B)</f>
        <v>A112</v>
      </c>
      <c r="E555" s="94" t="str">
        <f t="array" ref="E555">XLOOKUP($F555,'GIÁ'!$A:$A,'GIÁ'!$E:$E)</f>
        <v>MÁT</v>
      </c>
      <c r="F555" s="94">
        <v>10165.0</v>
      </c>
      <c r="G555" s="95" t="s">
        <v>77</v>
      </c>
      <c r="H555" s="95" t="s">
        <v>75</v>
      </c>
      <c r="I555" s="96">
        <v>1.0</v>
      </c>
      <c r="J555" s="96">
        <v>0.0</v>
      </c>
      <c r="K555" s="98">
        <f t="shared" si="4"/>
        <v>1</v>
      </c>
      <c r="L555" s="99" t="s">
        <v>4194</v>
      </c>
      <c r="M555" s="100" t="s">
        <v>4203</v>
      </c>
      <c r="N555" s="101" t="s">
        <v>4204</v>
      </c>
      <c r="O555" s="128"/>
      <c r="P555" s="100">
        <v>1.0</v>
      </c>
      <c r="Q555" s="103">
        <f t="shared" si="5"/>
        <v>0</v>
      </c>
      <c r="R555" s="104" t="s">
        <v>4205</v>
      </c>
      <c r="S555" s="105"/>
      <c r="T555" s="106"/>
      <c r="U555" s="107"/>
      <c r="V555" s="108" t="s">
        <v>756</v>
      </c>
      <c r="W555" s="109" t="s">
        <v>1908</v>
      </c>
      <c r="X555" s="110" t="str">
        <f t="shared" si="6"/>
        <v/>
      </c>
      <c r="Y555" s="110" t="str">
        <f t="shared" si="7"/>
        <v>Siêu thị</v>
      </c>
      <c r="Z555" s="139" t="str">
        <f t="shared" si="48"/>
        <v/>
      </c>
      <c r="AA555" s="109" t="s">
        <v>802</v>
      </c>
      <c r="AB555" s="140"/>
      <c r="AC555" s="141"/>
      <c r="AD555" s="113"/>
      <c r="AE555" s="127"/>
      <c r="AF555" s="113"/>
      <c r="AG555" s="114" t="str">
        <f t="array" ref="AG555">XLOOKUP(F555,'CLV2'!A:A,'CLV2'!E:E)</f>
        <v>2.FRUITS</v>
      </c>
      <c r="AH555" s="115" t="str">
        <f t="array" ref="AH555">XLOOKUP(F555,'CLV2'!A:A,'CLV2'!F:F)</f>
        <v>3.IMPORT FRUITS</v>
      </c>
      <c r="AI555" s="115" t="str">
        <f t="shared" si="8"/>
        <v>Pack</v>
      </c>
      <c r="AJ555" s="116">
        <f t="shared" si="9"/>
        <v>1</v>
      </c>
      <c r="AK555" s="117" t="str">
        <f t="array" ref="AK555">XLOOKUP(F555,'GIÁ'!A:A,'GIÁ'!D:D)</f>
        <v>72832.86</v>
      </c>
      <c r="AL555" s="118">
        <f t="shared" si="10"/>
        <v>72832.86</v>
      </c>
      <c r="AM555" s="118">
        <f t="shared" si="11"/>
        <v>0</v>
      </c>
      <c r="AN555" s="119">
        <f t="shared" si="12"/>
        <v>72832.86</v>
      </c>
      <c r="AO555" s="118">
        <f t="shared" si="13"/>
        <v>0</v>
      </c>
      <c r="AP555" s="121">
        <f t="shared" si="14"/>
        <v>0</v>
      </c>
      <c r="AQ555" s="122"/>
      <c r="AR555" s="119"/>
    </row>
    <row r="556" ht="22.5" customHeight="1">
      <c r="A556" s="89">
        <v>46231.0</v>
      </c>
      <c r="B556" s="90">
        <v>0.4888888888888889</v>
      </c>
      <c r="C556" s="91" t="s">
        <v>175</v>
      </c>
      <c r="D556" s="129" t="str">
        <f t="array" ref="D556">XLOOKUP(C556,'DS ST'!A:A,'DS ST'!B:B)</f>
        <v>A112</v>
      </c>
      <c r="E556" s="94" t="str">
        <f t="array" ref="E556">XLOOKUP($F556,'GIÁ'!$A:$A,'GIÁ'!$E:$E)</f>
        <v>MÁT</v>
      </c>
      <c r="F556" s="94">
        <v>11570.0</v>
      </c>
      <c r="G556" s="95" t="s">
        <v>901</v>
      </c>
      <c r="H556" s="95" t="s">
        <v>75</v>
      </c>
      <c r="I556" s="96">
        <v>7.0</v>
      </c>
      <c r="J556" s="96">
        <v>0.0</v>
      </c>
      <c r="K556" s="98">
        <f t="shared" si="4"/>
        <v>7</v>
      </c>
      <c r="L556" s="99" t="s">
        <v>4194</v>
      </c>
      <c r="M556" s="100" t="s">
        <v>4203</v>
      </c>
      <c r="N556" s="101" t="s">
        <v>4204</v>
      </c>
      <c r="O556" s="102"/>
      <c r="P556" s="100">
        <v>7.0</v>
      </c>
      <c r="Q556" s="103">
        <f t="shared" si="5"/>
        <v>0</v>
      </c>
      <c r="R556" s="104" t="s">
        <v>4206</v>
      </c>
      <c r="S556" s="105"/>
      <c r="T556" s="106"/>
      <c r="U556" s="107"/>
      <c r="V556" s="108" t="s">
        <v>756</v>
      </c>
      <c r="W556" s="109" t="s">
        <v>1908</v>
      </c>
      <c r="X556" s="110" t="str">
        <f t="shared" si="6"/>
        <v/>
      </c>
      <c r="Y556" s="110" t="str">
        <f t="shared" si="7"/>
        <v>Siêu thị</v>
      </c>
      <c r="Z556" s="139" t="str">
        <f t="shared" si="48"/>
        <v/>
      </c>
      <c r="AA556" s="109" t="s">
        <v>802</v>
      </c>
      <c r="AB556" s="140"/>
      <c r="AC556" s="141"/>
      <c r="AD556" s="113"/>
      <c r="AE556" s="127"/>
      <c r="AF556" s="113"/>
      <c r="AG556" s="114" t="str">
        <f t="array" ref="AG556">XLOOKUP(F556,'CLV2'!A:A,'CLV2'!E:E)</f>
        <v>2.FRUITS</v>
      </c>
      <c r="AH556" s="115" t="str">
        <f t="array" ref="AH556">XLOOKUP(F556,'CLV2'!A:A,'CLV2'!F:F)</f>
        <v>3.IMPORT FRUITS</v>
      </c>
      <c r="AI556" s="115" t="str">
        <f t="shared" si="8"/>
        <v>Pack</v>
      </c>
      <c r="AJ556" s="116">
        <f t="shared" si="9"/>
        <v>1</v>
      </c>
      <c r="AK556" s="117" t="str">
        <f t="array" ref="AK556">XLOOKUP(F556,'GIÁ'!A:A,'GIÁ'!D:D)</f>
        <v>67482.80</v>
      </c>
      <c r="AL556" s="118">
        <f t="shared" si="10"/>
        <v>472379.6</v>
      </c>
      <c r="AM556" s="118">
        <f t="shared" si="11"/>
        <v>0</v>
      </c>
      <c r="AN556" s="119">
        <f t="shared" si="12"/>
        <v>472379.6</v>
      </c>
      <c r="AO556" s="118">
        <f t="shared" si="13"/>
        <v>0</v>
      </c>
      <c r="AP556" s="121">
        <f t="shared" si="14"/>
        <v>0</v>
      </c>
      <c r="AQ556" s="122"/>
      <c r="AR556" s="119"/>
    </row>
    <row r="557" ht="22.5" customHeight="1">
      <c r="A557" s="89">
        <v>46231.0</v>
      </c>
      <c r="B557" s="90">
        <v>0.4888888888888889</v>
      </c>
      <c r="C557" s="91" t="s">
        <v>175</v>
      </c>
      <c r="D557" s="129" t="str">
        <f t="array" ref="D557">XLOOKUP(C557,'DS ST'!A:A,'DS ST'!B:B)</f>
        <v>A112</v>
      </c>
      <c r="E557" s="94" t="str">
        <f t="array" ref="E557">XLOOKUP($F557,'GIÁ'!$A:$A,'GIÁ'!$E:$E)</f>
        <v>MÁT</v>
      </c>
      <c r="F557" s="94">
        <v>8.938505512013E12</v>
      </c>
      <c r="G557" s="95" t="s">
        <v>2872</v>
      </c>
      <c r="H557" s="95" t="s">
        <v>224</v>
      </c>
      <c r="I557" s="96">
        <v>2.0</v>
      </c>
      <c r="J557" s="96">
        <v>0.0</v>
      </c>
      <c r="K557" s="98">
        <f t="shared" si="4"/>
        <v>2</v>
      </c>
      <c r="L557" s="99" t="s">
        <v>4194</v>
      </c>
      <c r="M557" s="100" t="s">
        <v>4207</v>
      </c>
      <c r="N557" s="101" t="s">
        <v>4208</v>
      </c>
      <c r="O557" s="128"/>
      <c r="P557" s="100">
        <v>2.0</v>
      </c>
      <c r="Q557" s="103">
        <f t="shared" si="5"/>
        <v>0</v>
      </c>
      <c r="R557" s="104" t="s">
        <v>4209</v>
      </c>
      <c r="S557" s="105"/>
      <c r="T557" s="106"/>
      <c r="U557" s="107"/>
      <c r="V557" s="108" t="s">
        <v>756</v>
      </c>
      <c r="W557" s="109" t="s">
        <v>1908</v>
      </c>
      <c r="X557" s="110" t="str">
        <f t="shared" si="6"/>
        <v/>
      </c>
      <c r="Y557" s="110" t="str">
        <f t="shared" si="7"/>
        <v>Siêu thị</v>
      </c>
      <c r="Z557" s="139" t="str">
        <f t="shared" si="48"/>
        <v/>
      </c>
      <c r="AA557" s="109" t="s">
        <v>802</v>
      </c>
      <c r="AB557" s="140"/>
      <c r="AC557" s="141"/>
      <c r="AD557" s="113"/>
      <c r="AE557" s="127"/>
      <c r="AF557" s="113"/>
      <c r="AG557" s="114" t="str">
        <f t="array" ref="AG557">XLOOKUP(F557,'CLV2'!A:A,'CLV2'!E:E)</f>
        <v>2.VEGETABLES</v>
      </c>
      <c r="AH557" s="115" t="str">
        <f t="array" ref="AH557">XLOOKUP(F557,'CLV2'!A:A,'CLV2'!F:F)</f>
        <v>3.PROCESSED VEGGIES</v>
      </c>
      <c r="AI557" s="115" t="str">
        <f t="shared" si="8"/>
        <v>Pack</v>
      </c>
      <c r="AJ557" s="116">
        <f t="shared" si="9"/>
        <v>1</v>
      </c>
      <c r="AK557" s="117" t="str">
        <f t="array" ref="AK557">XLOOKUP(F557,'GIÁ'!A:A,'GIÁ'!D:D)</f>
        <v>44228.48</v>
      </c>
      <c r="AL557" s="118">
        <f t="shared" si="10"/>
        <v>88456.96</v>
      </c>
      <c r="AM557" s="118">
        <f t="shared" si="11"/>
        <v>0</v>
      </c>
      <c r="AN557" s="119">
        <f t="shared" si="12"/>
        <v>88456.96</v>
      </c>
      <c r="AO557" s="118">
        <f t="shared" si="13"/>
        <v>0</v>
      </c>
      <c r="AP557" s="121">
        <f t="shared" si="14"/>
        <v>0</v>
      </c>
      <c r="AQ557" s="122"/>
      <c r="AR557" s="119"/>
    </row>
    <row r="558" ht="22.5" customHeight="1">
      <c r="A558" s="89">
        <v>46231.0</v>
      </c>
      <c r="B558" s="90">
        <v>0.4888888888888889</v>
      </c>
      <c r="C558" s="91" t="s">
        <v>175</v>
      </c>
      <c r="D558" s="129" t="str">
        <f t="array" ref="D558">XLOOKUP(C558,'DS ST'!A:A,'DS ST'!B:B)</f>
        <v>A112</v>
      </c>
      <c r="E558" s="94" t="str">
        <f t="array" ref="E558">XLOOKUP($F558,'GIÁ'!$A:$A,'GIÁ'!$E:$E)</f>
        <v>MÁT</v>
      </c>
      <c r="F558" s="94">
        <v>8.938503131056E12</v>
      </c>
      <c r="G558" s="95" t="s">
        <v>2841</v>
      </c>
      <c r="H558" s="95" t="s">
        <v>57</v>
      </c>
      <c r="I558" s="96">
        <v>2.0</v>
      </c>
      <c r="J558" s="96">
        <v>0.0</v>
      </c>
      <c r="K558" s="98">
        <f t="shared" si="4"/>
        <v>2</v>
      </c>
      <c r="L558" s="99" t="s">
        <v>4194</v>
      </c>
      <c r="M558" s="100" t="s">
        <v>4210</v>
      </c>
      <c r="N558" s="101" t="s">
        <v>4211</v>
      </c>
      <c r="O558" s="128"/>
      <c r="P558" s="100">
        <v>2.0</v>
      </c>
      <c r="Q558" s="103">
        <f t="shared" si="5"/>
        <v>0</v>
      </c>
      <c r="R558" s="104" t="s">
        <v>4212</v>
      </c>
      <c r="S558" s="105"/>
      <c r="T558" s="106"/>
      <c r="U558" s="107"/>
      <c r="V558" s="108" t="s">
        <v>756</v>
      </c>
      <c r="W558" s="109" t="s">
        <v>1908</v>
      </c>
      <c r="X558" s="110" t="str">
        <f t="shared" si="6"/>
        <v/>
      </c>
      <c r="Y558" s="110" t="str">
        <f t="shared" si="7"/>
        <v>Siêu thị</v>
      </c>
      <c r="Z558" s="139" t="str">
        <f t="shared" si="48"/>
        <v/>
      </c>
      <c r="AA558" s="109" t="s">
        <v>802</v>
      </c>
      <c r="AB558" s="140"/>
      <c r="AC558" s="141"/>
      <c r="AD558" s="113"/>
      <c r="AE558" s="127"/>
      <c r="AF558" s="113"/>
      <c r="AG558" s="114" t="str">
        <f t="array" ref="AG558">XLOOKUP(F558,'CLV2'!A:A,'CLV2'!E:E)</f>
        <v>2.DAIRY</v>
      </c>
      <c r="AH558" s="115" t="str">
        <f t="array" ref="AH558">XLOOKUP(F558,'CLV2'!A:A,'CLV2'!F:F)</f>
        <v>3.FRESH MILK</v>
      </c>
      <c r="AI558" s="115" t="str">
        <f t="shared" si="8"/>
        <v>Pack</v>
      </c>
      <c r="AJ558" s="116">
        <f t="shared" si="9"/>
        <v>1</v>
      </c>
      <c r="AK558" s="117" t="str">
        <f t="array" ref="AK558">XLOOKUP(F558,'GIÁ'!A:A,'GIÁ'!D:D)</f>
        <v>9180.00</v>
      </c>
      <c r="AL558" s="118">
        <f t="shared" si="10"/>
        <v>18360</v>
      </c>
      <c r="AM558" s="118">
        <f t="shared" si="11"/>
        <v>0</v>
      </c>
      <c r="AN558" s="119">
        <f t="shared" si="12"/>
        <v>18360</v>
      </c>
      <c r="AO558" s="118">
        <f t="shared" si="13"/>
        <v>0</v>
      </c>
      <c r="AP558" s="121">
        <f t="shared" si="14"/>
        <v>0</v>
      </c>
      <c r="AQ558" s="122"/>
      <c r="AR558" s="119"/>
    </row>
    <row r="559" ht="22.5" customHeight="1">
      <c r="A559" s="89">
        <v>46231.0</v>
      </c>
      <c r="B559" s="90">
        <v>0.4888888888888889</v>
      </c>
      <c r="C559" s="91" t="s">
        <v>175</v>
      </c>
      <c r="D559" s="129" t="str">
        <f t="array" ref="D559">XLOOKUP(C559,'DS ST'!A:A,'DS ST'!B:B)</f>
        <v>A112</v>
      </c>
      <c r="E559" s="94" t="str">
        <f t="array" ref="E559">XLOOKUP($F559,'GIÁ'!$A:$A,'GIÁ'!$E:$E)</f>
        <v>MÁT</v>
      </c>
      <c r="F559" s="94">
        <v>8.938562884054E12</v>
      </c>
      <c r="G559" s="95" t="s">
        <v>3211</v>
      </c>
      <c r="H559" s="95" t="s">
        <v>1145</v>
      </c>
      <c r="I559" s="96">
        <v>1.0</v>
      </c>
      <c r="J559" s="96">
        <v>0.0</v>
      </c>
      <c r="K559" s="98">
        <f t="shared" si="4"/>
        <v>1</v>
      </c>
      <c r="L559" s="99" t="s">
        <v>4194</v>
      </c>
      <c r="M559" s="100" t="s">
        <v>4210</v>
      </c>
      <c r="N559" s="101" t="s">
        <v>4211</v>
      </c>
      <c r="O559" s="128"/>
      <c r="P559" s="100">
        <v>1.0</v>
      </c>
      <c r="Q559" s="103">
        <f t="shared" si="5"/>
        <v>0</v>
      </c>
      <c r="R559" s="104" t="s">
        <v>4212</v>
      </c>
      <c r="S559" s="105"/>
      <c r="T559" s="106"/>
      <c r="U559" s="107"/>
      <c r="V559" s="108" t="s">
        <v>756</v>
      </c>
      <c r="W559" s="109" t="s">
        <v>1908</v>
      </c>
      <c r="X559" s="110" t="str">
        <f t="shared" si="6"/>
        <v/>
      </c>
      <c r="Y559" s="110" t="str">
        <f t="shared" si="7"/>
        <v>Siêu thị</v>
      </c>
      <c r="Z559" s="139" t="str">
        <f t="shared" si="48"/>
        <v/>
      </c>
      <c r="AA559" s="109" t="s">
        <v>802</v>
      </c>
      <c r="AB559" s="140"/>
      <c r="AC559" s="141"/>
      <c r="AD559" s="113"/>
      <c r="AE559" s="127"/>
      <c r="AF559" s="113"/>
      <c r="AG559" s="114" t="str">
        <f t="array" ref="AG559">XLOOKUP(F559,'CLV2'!A:A,'CLV2'!E:E)</f>
        <v>2.DELICA</v>
      </c>
      <c r="AH559" s="115" t="str">
        <f t="array" ref="AH559">XLOOKUP(F559,'CLV2'!A:A,'CLV2'!F:F)</f>
        <v>3.DRINKS</v>
      </c>
      <c r="AI559" s="115" t="str">
        <f t="shared" si="8"/>
        <v>Pack</v>
      </c>
      <c r="AJ559" s="116">
        <f t="shared" si="9"/>
        <v>1</v>
      </c>
      <c r="AK559" s="117" t="str">
        <f t="array" ref="AK559">XLOOKUP(F559,'GIÁ'!A:A,'GIÁ'!D:D)</f>
        <v>8625.63</v>
      </c>
      <c r="AL559" s="118">
        <f t="shared" si="10"/>
        <v>8625.63</v>
      </c>
      <c r="AM559" s="118">
        <f t="shared" si="11"/>
        <v>0</v>
      </c>
      <c r="AN559" s="119">
        <f t="shared" si="12"/>
        <v>8625.63</v>
      </c>
      <c r="AO559" s="118">
        <f t="shared" si="13"/>
        <v>0</v>
      </c>
      <c r="AP559" s="121">
        <f t="shared" si="14"/>
        <v>0</v>
      </c>
      <c r="AQ559" s="122"/>
      <c r="AR559" s="119"/>
    </row>
    <row r="560" ht="22.5" customHeight="1">
      <c r="A560" s="89">
        <v>46231.0</v>
      </c>
      <c r="B560" s="90">
        <v>0.4888888888888889</v>
      </c>
      <c r="C560" s="91" t="s">
        <v>175</v>
      </c>
      <c r="D560" s="129" t="str">
        <f t="array" ref="D560">XLOOKUP(C560,'DS ST'!A:A,'DS ST'!B:B)</f>
        <v>A112</v>
      </c>
      <c r="E560" s="94" t="str">
        <f t="array" ref="E560">XLOOKUP($F560,'GIÁ'!$A:$A,'GIÁ'!$E:$E)</f>
        <v>MÁT</v>
      </c>
      <c r="F560" s="94">
        <v>8.938562884191E12</v>
      </c>
      <c r="G560" s="95" t="s">
        <v>3218</v>
      </c>
      <c r="H560" s="95" t="s">
        <v>57</v>
      </c>
      <c r="I560" s="96">
        <v>1.0</v>
      </c>
      <c r="J560" s="96">
        <v>0.0</v>
      </c>
      <c r="K560" s="98">
        <f t="shared" si="4"/>
        <v>1</v>
      </c>
      <c r="L560" s="99" t="s">
        <v>4194</v>
      </c>
      <c r="M560" s="100" t="s">
        <v>4210</v>
      </c>
      <c r="N560" s="101" t="s">
        <v>4211</v>
      </c>
      <c r="O560" s="128"/>
      <c r="P560" s="100">
        <v>1.0</v>
      </c>
      <c r="Q560" s="103">
        <f t="shared" si="5"/>
        <v>0</v>
      </c>
      <c r="R560" s="104" t="s">
        <v>4212</v>
      </c>
      <c r="S560" s="105"/>
      <c r="T560" s="106"/>
      <c r="U560" s="107"/>
      <c r="V560" s="108" t="s">
        <v>756</v>
      </c>
      <c r="W560" s="109" t="s">
        <v>1908</v>
      </c>
      <c r="X560" s="110" t="str">
        <f t="shared" si="6"/>
        <v/>
      </c>
      <c r="Y560" s="110" t="str">
        <f t="shared" si="7"/>
        <v>Siêu thị</v>
      </c>
      <c r="Z560" s="139" t="str">
        <f t="shared" si="48"/>
        <v/>
      </c>
      <c r="AA560" s="109" t="s">
        <v>802</v>
      </c>
      <c r="AB560" s="140"/>
      <c r="AC560" s="141"/>
      <c r="AD560" s="113"/>
      <c r="AE560" s="127"/>
      <c r="AF560" s="113"/>
      <c r="AG560" s="114" t="str">
        <f t="array" ref="AG560">XLOOKUP(F560,'CLV2'!A:A,'CLV2'!E:E)</f>
        <v>2.DELICA</v>
      </c>
      <c r="AH560" s="115" t="str">
        <f t="array" ref="AH560">XLOOKUP(F560,'CLV2'!A:A,'CLV2'!F:F)</f>
        <v>3.DESSERTS</v>
      </c>
      <c r="AI560" s="115" t="str">
        <f t="shared" si="8"/>
        <v>Pack</v>
      </c>
      <c r="AJ560" s="116">
        <f t="shared" si="9"/>
        <v>1</v>
      </c>
      <c r="AK560" s="117" t="str">
        <f t="array" ref="AK560">XLOOKUP(F560,'GIÁ'!A:A,'GIÁ'!D:D)</f>
        <v>22288.67</v>
      </c>
      <c r="AL560" s="118">
        <f t="shared" si="10"/>
        <v>22288.67</v>
      </c>
      <c r="AM560" s="118">
        <f t="shared" si="11"/>
        <v>0</v>
      </c>
      <c r="AN560" s="119">
        <f t="shared" si="12"/>
        <v>22288.67</v>
      </c>
      <c r="AO560" s="118">
        <f t="shared" si="13"/>
        <v>0</v>
      </c>
      <c r="AP560" s="121">
        <f t="shared" si="14"/>
        <v>0</v>
      </c>
      <c r="AQ560" s="122"/>
      <c r="AR560" s="119"/>
    </row>
    <row r="561" ht="22.5" customHeight="1">
      <c r="A561" s="89">
        <v>46231.0</v>
      </c>
      <c r="B561" s="90">
        <v>0.4888888888888889</v>
      </c>
      <c r="C561" s="91" t="s">
        <v>175</v>
      </c>
      <c r="D561" s="129" t="str">
        <f t="array" ref="D561">XLOOKUP(C561,'DS ST'!A:A,'DS ST'!B:B)</f>
        <v>A112</v>
      </c>
      <c r="E561" s="94" t="str">
        <f t="array" ref="E561">XLOOKUP($F561,'GIÁ'!$A:$A,'GIÁ'!$E:$E)</f>
        <v>MÁT</v>
      </c>
      <c r="F561" s="94">
        <v>8.938562884405E12</v>
      </c>
      <c r="G561" s="95" t="s">
        <v>3229</v>
      </c>
      <c r="H561" s="95" t="s">
        <v>57</v>
      </c>
      <c r="I561" s="96">
        <v>2.0</v>
      </c>
      <c r="J561" s="96">
        <v>0.0</v>
      </c>
      <c r="K561" s="98">
        <f t="shared" si="4"/>
        <v>2</v>
      </c>
      <c r="L561" s="99" t="s">
        <v>4194</v>
      </c>
      <c r="M561" s="100" t="s">
        <v>4210</v>
      </c>
      <c r="N561" s="101" t="s">
        <v>4211</v>
      </c>
      <c r="O561" s="128"/>
      <c r="P561" s="100">
        <v>2.0</v>
      </c>
      <c r="Q561" s="103">
        <f t="shared" si="5"/>
        <v>0</v>
      </c>
      <c r="R561" s="104" t="s">
        <v>4212</v>
      </c>
      <c r="S561" s="105"/>
      <c r="T561" s="106"/>
      <c r="U561" s="107"/>
      <c r="V561" s="108" t="s">
        <v>756</v>
      </c>
      <c r="W561" s="109" t="s">
        <v>1908</v>
      </c>
      <c r="X561" s="110" t="str">
        <f t="shared" si="6"/>
        <v/>
      </c>
      <c r="Y561" s="110" t="str">
        <f t="shared" si="7"/>
        <v>Siêu thị</v>
      </c>
      <c r="Z561" s="139" t="str">
        <f t="shared" si="48"/>
        <v/>
      </c>
      <c r="AA561" s="109" t="s">
        <v>802</v>
      </c>
      <c r="AB561" s="140"/>
      <c r="AC561" s="141"/>
      <c r="AD561" s="113"/>
      <c r="AE561" s="127"/>
      <c r="AF561" s="113"/>
      <c r="AG561" s="114" t="str">
        <f t="array" ref="AG561">XLOOKUP(F561,'CLV2'!A:A,'CLV2'!E:E)</f>
        <v>2.DELICA</v>
      </c>
      <c r="AH561" s="115" t="str">
        <f t="array" ref="AH561">XLOOKUP(F561,'CLV2'!A:A,'CLV2'!F:F)</f>
        <v>3.DESSERTS</v>
      </c>
      <c r="AI561" s="115" t="str">
        <f t="shared" si="8"/>
        <v>Pack</v>
      </c>
      <c r="AJ561" s="116">
        <f t="shared" si="9"/>
        <v>1</v>
      </c>
      <c r="AK561" s="117" t="str">
        <f t="array" ref="AK561">XLOOKUP(F561,'GIÁ'!A:A,'GIÁ'!D:D)</f>
        <v>9500.00</v>
      </c>
      <c r="AL561" s="118">
        <f t="shared" si="10"/>
        <v>19000</v>
      </c>
      <c r="AM561" s="118">
        <f t="shared" si="11"/>
        <v>0</v>
      </c>
      <c r="AN561" s="119">
        <f t="shared" si="12"/>
        <v>19000</v>
      </c>
      <c r="AO561" s="118">
        <f t="shared" si="13"/>
        <v>0</v>
      </c>
      <c r="AP561" s="121">
        <f t="shared" si="14"/>
        <v>0</v>
      </c>
      <c r="AQ561" s="122"/>
      <c r="AR561" s="119"/>
    </row>
    <row r="562" ht="22.5" customHeight="1">
      <c r="A562" s="89">
        <v>46231.0</v>
      </c>
      <c r="B562" s="90">
        <v>0.4888888888888889</v>
      </c>
      <c r="C562" s="91" t="s">
        <v>175</v>
      </c>
      <c r="D562" s="129" t="str">
        <f t="array" ref="D562">XLOOKUP(C562,'DS ST'!A:A,'DS ST'!B:B)</f>
        <v>A112</v>
      </c>
      <c r="E562" s="94" t="str">
        <f t="array" ref="E562">XLOOKUP($F562,'GIÁ'!$A:$A,'GIÁ'!$E:$E)</f>
        <v>MÁT</v>
      </c>
      <c r="F562" s="94" t="s">
        <v>3325</v>
      </c>
      <c r="G562" s="95" t="s">
        <v>3326</v>
      </c>
      <c r="H562" s="95" t="s">
        <v>57</v>
      </c>
      <c r="I562" s="96">
        <v>1.0</v>
      </c>
      <c r="J562" s="96">
        <v>0.0</v>
      </c>
      <c r="K562" s="98">
        <f t="shared" si="4"/>
        <v>1</v>
      </c>
      <c r="L562" s="99" t="s">
        <v>4194</v>
      </c>
      <c r="M562" s="100" t="s">
        <v>4210</v>
      </c>
      <c r="N562" s="101" t="s">
        <v>4211</v>
      </c>
      <c r="O562" s="128"/>
      <c r="P562" s="100">
        <v>1.0</v>
      </c>
      <c r="Q562" s="103">
        <f t="shared" si="5"/>
        <v>0</v>
      </c>
      <c r="R562" s="104" t="s">
        <v>4212</v>
      </c>
      <c r="S562" s="105"/>
      <c r="T562" s="106"/>
      <c r="U562" s="107"/>
      <c r="V562" s="108" t="s">
        <v>756</v>
      </c>
      <c r="W562" s="109" t="s">
        <v>1908</v>
      </c>
      <c r="X562" s="110" t="str">
        <f t="shared" si="6"/>
        <v/>
      </c>
      <c r="Y562" s="110" t="str">
        <f t="shared" si="7"/>
        <v>Siêu thị</v>
      </c>
      <c r="Z562" s="139" t="str">
        <f t="shared" si="48"/>
        <v/>
      </c>
      <c r="AA562" s="109" t="s">
        <v>802</v>
      </c>
      <c r="AB562" s="140"/>
      <c r="AC562" s="141"/>
      <c r="AD562" s="113"/>
      <c r="AE562" s="127"/>
      <c r="AF562" s="113"/>
      <c r="AG562" s="114" t="str">
        <f t="array" ref="AG562">XLOOKUP(F562,'CLV2'!A:A,'CLV2'!E:E)</f>
        <v>2.BAKERY</v>
      </c>
      <c r="AH562" s="115" t="str">
        <f t="array" ref="AH562">XLOOKUP(F562,'CLV2'!A:A,'CLV2'!F:F)</f>
        <v>3.CAKES</v>
      </c>
      <c r="AI562" s="115" t="str">
        <f t="shared" si="8"/>
        <v>Pack</v>
      </c>
      <c r="AJ562" s="116">
        <f t="shared" si="9"/>
        <v>1</v>
      </c>
      <c r="AK562" s="117" t="str">
        <f t="array" ref="AK562">XLOOKUP(F562,'GIÁ'!A:A,'GIÁ'!D:D)</f>
        <v>27778.00</v>
      </c>
      <c r="AL562" s="118">
        <f t="shared" si="10"/>
        <v>27778</v>
      </c>
      <c r="AM562" s="118">
        <f t="shared" si="11"/>
        <v>0</v>
      </c>
      <c r="AN562" s="119">
        <f t="shared" si="12"/>
        <v>27778</v>
      </c>
      <c r="AO562" s="118">
        <f t="shared" si="13"/>
        <v>0</v>
      </c>
      <c r="AP562" s="121">
        <f t="shared" si="14"/>
        <v>0</v>
      </c>
      <c r="AQ562" s="122"/>
      <c r="AR562" s="119"/>
    </row>
    <row r="563" ht="22.5" customHeight="1">
      <c r="A563" s="89">
        <v>46231.0</v>
      </c>
      <c r="B563" s="90">
        <v>0.4888888888888889</v>
      </c>
      <c r="C563" s="91" t="s">
        <v>175</v>
      </c>
      <c r="D563" s="129" t="str">
        <f t="array" ref="D563">XLOOKUP(C563,'DS ST'!A:A,'DS ST'!B:B)</f>
        <v>A112</v>
      </c>
      <c r="E563" s="94" t="str">
        <f t="array" ref="E563">XLOOKUP($F563,'GIÁ'!$A:$A,'GIÁ'!$E:$E)</f>
        <v>MÁT</v>
      </c>
      <c r="F563" s="94">
        <v>8.935019503216E12</v>
      </c>
      <c r="G563" s="95" t="s">
        <v>1821</v>
      </c>
      <c r="H563" s="95" t="s">
        <v>224</v>
      </c>
      <c r="I563" s="96">
        <v>2.0</v>
      </c>
      <c r="J563" s="96">
        <v>0.0</v>
      </c>
      <c r="K563" s="98">
        <f t="shared" si="4"/>
        <v>2</v>
      </c>
      <c r="L563" s="99" t="s">
        <v>4194</v>
      </c>
      <c r="M563" s="100" t="s">
        <v>4210</v>
      </c>
      <c r="N563" s="101" t="s">
        <v>4211</v>
      </c>
      <c r="O563" s="128"/>
      <c r="P563" s="100">
        <v>2.0</v>
      </c>
      <c r="Q563" s="103">
        <f t="shared" si="5"/>
        <v>0</v>
      </c>
      <c r="R563" s="104" t="s">
        <v>4213</v>
      </c>
      <c r="S563" s="105"/>
      <c r="T563" s="106"/>
      <c r="U563" s="107"/>
      <c r="V563" s="108" t="s">
        <v>756</v>
      </c>
      <c r="W563" s="109" t="s">
        <v>1908</v>
      </c>
      <c r="X563" s="110" t="str">
        <f t="shared" si="6"/>
        <v/>
      </c>
      <c r="Y563" s="110" t="str">
        <f t="shared" si="7"/>
        <v>Siêu thị</v>
      </c>
      <c r="Z563" s="139" t="str">
        <f t="shared" si="48"/>
        <v/>
      </c>
      <c r="AA563" s="109" t="s">
        <v>802</v>
      </c>
      <c r="AB563" s="140"/>
      <c r="AC563" s="141"/>
      <c r="AD563" s="113"/>
      <c r="AE563" s="127"/>
      <c r="AF563" s="113"/>
      <c r="AG563" s="114" t="str">
        <f t="array" ref="AG563">XLOOKUP(F563,'CLV2'!A:A,'CLV2'!E:E)</f>
        <v>2.CHILLED FOODS</v>
      </c>
      <c r="AH563" s="115" t="str">
        <f t="array" ref="AH563">XLOOKUP(F563,'CLV2'!A:A,'CLV2'!F:F)</f>
        <v>3.HAM AND SAUSAGES</v>
      </c>
      <c r="AI563" s="115" t="str">
        <f t="shared" si="8"/>
        <v>Pack</v>
      </c>
      <c r="AJ563" s="116">
        <f t="shared" si="9"/>
        <v>1</v>
      </c>
      <c r="AK563" s="117" t="str">
        <f t="array" ref="AK563">XLOOKUP(F563,'GIÁ'!A:A,'GIÁ'!D:D)</f>
        <v>30395.96</v>
      </c>
      <c r="AL563" s="118">
        <f t="shared" si="10"/>
        <v>60791.92</v>
      </c>
      <c r="AM563" s="118">
        <f t="shared" si="11"/>
        <v>0</v>
      </c>
      <c r="AN563" s="119">
        <f t="shared" si="12"/>
        <v>60791.92</v>
      </c>
      <c r="AO563" s="118">
        <f t="shared" si="13"/>
        <v>0</v>
      </c>
      <c r="AP563" s="121">
        <f t="shared" si="14"/>
        <v>0</v>
      </c>
      <c r="AQ563" s="122"/>
      <c r="AR563" s="119"/>
    </row>
    <row r="564" ht="22.5" customHeight="1">
      <c r="A564" s="89">
        <v>46231.0</v>
      </c>
      <c r="B564" s="90">
        <v>0.4888888888888889</v>
      </c>
      <c r="C564" s="91" t="s">
        <v>175</v>
      </c>
      <c r="D564" s="129" t="str">
        <f t="array" ref="D564">XLOOKUP(C564,'DS ST'!A:A,'DS ST'!B:B)</f>
        <v>A112</v>
      </c>
      <c r="E564" s="94" t="str">
        <f t="array" ref="E564">XLOOKUP($F564,'GIÁ'!$A:$A,'GIÁ'!$E:$E)</f>
        <v>MÁT</v>
      </c>
      <c r="F564" s="94">
        <v>8.938529045856E12</v>
      </c>
      <c r="G564" s="95" t="s">
        <v>3024</v>
      </c>
      <c r="H564" s="95" t="s">
        <v>224</v>
      </c>
      <c r="I564" s="96">
        <v>4.0</v>
      </c>
      <c r="J564" s="96">
        <v>0.0</v>
      </c>
      <c r="K564" s="98">
        <f t="shared" si="4"/>
        <v>4</v>
      </c>
      <c r="L564" s="99" t="s">
        <v>4194</v>
      </c>
      <c r="M564" s="100" t="s">
        <v>4210</v>
      </c>
      <c r="N564" s="101" t="s">
        <v>4211</v>
      </c>
      <c r="O564" s="128"/>
      <c r="P564" s="100">
        <v>4.0</v>
      </c>
      <c r="Q564" s="103">
        <f t="shared" si="5"/>
        <v>0</v>
      </c>
      <c r="R564" s="104" t="s">
        <v>4213</v>
      </c>
      <c r="S564" s="105"/>
      <c r="T564" s="106"/>
      <c r="U564" s="107"/>
      <c r="V564" s="108" t="s">
        <v>756</v>
      </c>
      <c r="W564" s="109" t="s">
        <v>1908</v>
      </c>
      <c r="X564" s="110" t="str">
        <f t="shared" si="6"/>
        <v/>
      </c>
      <c r="Y564" s="110" t="str">
        <f t="shared" si="7"/>
        <v>Siêu thị</v>
      </c>
      <c r="Z564" s="139" t="str">
        <f t="shared" si="48"/>
        <v/>
      </c>
      <c r="AA564" s="109" t="s">
        <v>802</v>
      </c>
      <c r="AB564" s="140"/>
      <c r="AC564" s="141"/>
      <c r="AD564" s="113"/>
      <c r="AE564" s="127"/>
      <c r="AF564" s="113"/>
      <c r="AG564" s="114" t="str">
        <f t="array" ref="AG564">XLOOKUP(F564,'CLV2'!A:A,'CLV2'!E:E)</f>
        <v>2.CHILLED FOODS</v>
      </c>
      <c r="AH564" s="115" t="str">
        <f t="array" ref="AH564">XLOOKUP(F564,'CLV2'!A:A,'CLV2'!F:F)</f>
        <v>3.HAM AND SAUSAGES</v>
      </c>
      <c r="AI564" s="115" t="str">
        <f t="shared" si="8"/>
        <v>Pack</v>
      </c>
      <c r="AJ564" s="116">
        <f t="shared" si="9"/>
        <v>1</v>
      </c>
      <c r="AK564" s="117" t="str">
        <f t="array" ref="AK564">XLOOKUP(F564,'GIÁ'!A:A,'GIÁ'!D:D)</f>
        <v>66066.31</v>
      </c>
      <c r="AL564" s="118">
        <f t="shared" si="10"/>
        <v>264265.24</v>
      </c>
      <c r="AM564" s="118">
        <f t="shared" si="11"/>
        <v>0</v>
      </c>
      <c r="AN564" s="119">
        <f t="shared" si="12"/>
        <v>264265.24</v>
      </c>
      <c r="AO564" s="118">
        <f t="shared" si="13"/>
        <v>0</v>
      </c>
      <c r="AP564" s="121">
        <f t="shared" si="14"/>
        <v>0</v>
      </c>
      <c r="AQ564" s="122"/>
      <c r="AR564" s="119"/>
    </row>
    <row r="565" ht="22.5" customHeight="1">
      <c r="A565" s="89">
        <v>46231.0</v>
      </c>
      <c r="B565" s="90">
        <v>0.4888888888888889</v>
      </c>
      <c r="C565" s="91" t="s">
        <v>175</v>
      </c>
      <c r="D565" s="129" t="str">
        <f t="array" ref="D565">XLOOKUP(C565,'DS ST'!A:A,'DS ST'!B:B)</f>
        <v>A112</v>
      </c>
      <c r="E565" s="94" t="str">
        <f t="array" ref="E565">XLOOKUP($F565,'GIÁ'!$A:$A,'GIÁ'!$E:$E)</f>
        <v>MÁT</v>
      </c>
      <c r="F565" s="94">
        <v>8.938511301595E12</v>
      </c>
      <c r="G565" s="95" t="s">
        <v>2953</v>
      </c>
      <c r="H565" s="95" t="s">
        <v>1145</v>
      </c>
      <c r="I565" s="96">
        <v>1.0</v>
      </c>
      <c r="J565" s="96">
        <v>0.0</v>
      </c>
      <c r="K565" s="98">
        <f t="shared" si="4"/>
        <v>1</v>
      </c>
      <c r="L565" s="99" t="s">
        <v>4194</v>
      </c>
      <c r="M565" s="100" t="s">
        <v>4210</v>
      </c>
      <c r="N565" s="101" t="s">
        <v>4211</v>
      </c>
      <c r="O565" s="128"/>
      <c r="P565" s="100">
        <v>1.0</v>
      </c>
      <c r="Q565" s="103">
        <f t="shared" si="5"/>
        <v>0</v>
      </c>
      <c r="R565" s="104" t="s">
        <v>4212</v>
      </c>
      <c r="S565" s="105"/>
      <c r="T565" s="106"/>
      <c r="U565" s="107"/>
      <c r="V565" s="108" t="s">
        <v>756</v>
      </c>
      <c r="W565" s="109" t="s">
        <v>1908</v>
      </c>
      <c r="X565" s="110" t="str">
        <f t="shared" si="6"/>
        <v/>
      </c>
      <c r="Y565" s="110" t="str">
        <f t="shared" si="7"/>
        <v>Siêu thị</v>
      </c>
      <c r="Z565" s="139" t="str">
        <f t="shared" si="48"/>
        <v/>
      </c>
      <c r="AA565" s="109" t="s">
        <v>802</v>
      </c>
      <c r="AB565" s="140"/>
      <c r="AC565" s="141"/>
      <c r="AD565" s="113"/>
      <c r="AE565" s="127"/>
      <c r="AF565" s="113"/>
      <c r="AG565" s="114" t="str">
        <f t="array" ref="AG565">XLOOKUP(F565,'CLV2'!A:A,'CLV2'!E:E)</f>
        <v>2.DELICA</v>
      </c>
      <c r="AH565" s="115" t="str">
        <f t="array" ref="AH565">XLOOKUP(F565,'CLV2'!A:A,'CLV2'!F:F)</f>
        <v>3.DRINKS</v>
      </c>
      <c r="AI565" s="115" t="str">
        <f t="shared" si="8"/>
        <v>Pack</v>
      </c>
      <c r="AJ565" s="116">
        <f t="shared" si="9"/>
        <v>1</v>
      </c>
      <c r="AK565" s="117" t="str">
        <f t="array" ref="AK565">XLOOKUP(F565,'GIÁ'!A:A,'GIÁ'!D:D)</f>
        <v>13120.90</v>
      </c>
      <c r="AL565" s="118">
        <f t="shared" si="10"/>
        <v>13120.9</v>
      </c>
      <c r="AM565" s="118">
        <f t="shared" si="11"/>
        <v>0</v>
      </c>
      <c r="AN565" s="119">
        <f t="shared" si="12"/>
        <v>13120.9</v>
      </c>
      <c r="AO565" s="118">
        <f t="shared" si="13"/>
        <v>0</v>
      </c>
      <c r="AP565" s="121">
        <f t="shared" si="14"/>
        <v>0</v>
      </c>
      <c r="AQ565" s="122"/>
      <c r="AR565" s="119"/>
    </row>
    <row r="566" ht="22.5" customHeight="1">
      <c r="A566" s="89">
        <v>46231.0</v>
      </c>
      <c r="B566" s="90">
        <v>0.4888888888888889</v>
      </c>
      <c r="C566" s="91" t="s">
        <v>175</v>
      </c>
      <c r="D566" s="129" t="str">
        <f t="array" ref="D566">XLOOKUP(C566,'DS ST'!A:A,'DS ST'!B:B)</f>
        <v>A112</v>
      </c>
      <c r="E566" s="94" t="str">
        <f t="array" ref="E566">XLOOKUP($F566,'GIÁ'!$A:$A,'GIÁ'!$E:$E)</f>
        <v>MÁT</v>
      </c>
      <c r="F566" s="94">
        <v>8.938562884061E12</v>
      </c>
      <c r="G566" s="95" t="s">
        <v>3214</v>
      </c>
      <c r="H566" s="95" t="s">
        <v>1145</v>
      </c>
      <c r="I566" s="96">
        <v>2.0</v>
      </c>
      <c r="J566" s="96">
        <v>0.0</v>
      </c>
      <c r="K566" s="98">
        <f t="shared" si="4"/>
        <v>2</v>
      </c>
      <c r="L566" s="99" t="s">
        <v>4194</v>
      </c>
      <c r="M566" s="100" t="s">
        <v>4214</v>
      </c>
      <c r="N566" s="101" t="s">
        <v>4215</v>
      </c>
      <c r="O566" s="128"/>
      <c r="P566" s="100">
        <v>2.0</v>
      </c>
      <c r="Q566" s="103">
        <f t="shared" si="5"/>
        <v>0</v>
      </c>
      <c r="R566" s="104" t="s">
        <v>4212</v>
      </c>
      <c r="S566" s="105"/>
      <c r="T566" s="106"/>
      <c r="U566" s="107"/>
      <c r="V566" s="108" t="s">
        <v>756</v>
      </c>
      <c r="W566" s="109" t="s">
        <v>1908</v>
      </c>
      <c r="X566" s="110" t="str">
        <f t="shared" si="6"/>
        <v/>
      </c>
      <c r="Y566" s="110" t="str">
        <f t="shared" si="7"/>
        <v>Siêu thị</v>
      </c>
      <c r="Z566" s="139" t="str">
        <f t="shared" si="48"/>
        <v/>
      </c>
      <c r="AA566" s="109" t="s">
        <v>802</v>
      </c>
      <c r="AB566" s="140"/>
      <c r="AC566" s="141"/>
      <c r="AD566" s="113"/>
      <c r="AE566" s="127"/>
      <c r="AF566" s="113"/>
      <c r="AG566" s="114" t="str">
        <f t="array" ref="AG566">XLOOKUP(F566,'CLV2'!A:A,'CLV2'!E:E)</f>
        <v>2.DELICA</v>
      </c>
      <c r="AH566" s="115" t="str">
        <f t="array" ref="AH566">XLOOKUP(F566,'CLV2'!A:A,'CLV2'!F:F)</f>
        <v>3.DRINKS</v>
      </c>
      <c r="AI566" s="115" t="str">
        <f t="shared" si="8"/>
        <v>Pack</v>
      </c>
      <c r="AJ566" s="116">
        <f t="shared" si="9"/>
        <v>1</v>
      </c>
      <c r="AK566" s="117" t="str">
        <f t="array" ref="AK566">XLOOKUP(F566,'GIÁ'!A:A,'GIÁ'!D:D)</f>
        <v>8772.19</v>
      </c>
      <c r="AL566" s="118">
        <f t="shared" si="10"/>
        <v>17544.38</v>
      </c>
      <c r="AM566" s="118">
        <f t="shared" si="11"/>
        <v>0</v>
      </c>
      <c r="AN566" s="119">
        <f t="shared" si="12"/>
        <v>17544.38</v>
      </c>
      <c r="AO566" s="118">
        <f t="shared" si="13"/>
        <v>0</v>
      </c>
      <c r="AP566" s="121">
        <f t="shared" si="14"/>
        <v>0</v>
      </c>
      <c r="AQ566" s="122"/>
      <c r="AR566" s="119"/>
    </row>
    <row r="567" ht="22.5" customHeight="1">
      <c r="A567" s="89">
        <v>46231.0</v>
      </c>
      <c r="B567" s="90">
        <v>0.4888888888888889</v>
      </c>
      <c r="C567" s="91" t="s">
        <v>175</v>
      </c>
      <c r="D567" s="129" t="str">
        <f t="array" ref="D567">XLOOKUP(C567,'DS ST'!A:A,'DS ST'!B:B)</f>
        <v>A112</v>
      </c>
      <c r="E567" s="94" t="str">
        <f t="array" ref="E567">XLOOKUP($F567,'GIÁ'!$A:$A,'GIÁ'!$E:$E)</f>
        <v>MÁT</v>
      </c>
      <c r="F567" s="94">
        <v>8.935007117135E12</v>
      </c>
      <c r="G567" s="95" t="s">
        <v>1809</v>
      </c>
      <c r="H567" s="95" t="s">
        <v>1785</v>
      </c>
      <c r="I567" s="96">
        <v>1.0</v>
      </c>
      <c r="J567" s="96">
        <v>0.0</v>
      </c>
      <c r="K567" s="98">
        <f t="shared" si="4"/>
        <v>1</v>
      </c>
      <c r="L567" s="99" t="s">
        <v>4194</v>
      </c>
      <c r="M567" s="100" t="s">
        <v>4214</v>
      </c>
      <c r="N567" s="101" t="s">
        <v>4215</v>
      </c>
      <c r="O567" s="128"/>
      <c r="P567" s="100">
        <v>1.0</v>
      </c>
      <c r="Q567" s="103">
        <f t="shared" si="5"/>
        <v>0</v>
      </c>
      <c r="R567" s="104" t="s">
        <v>4212</v>
      </c>
      <c r="S567" s="105"/>
      <c r="T567" s="106"/>
      <c r="U567" s="107"/>
      <c r="V567" s="108" t="s">
        <v>756</v>
      </c>
      <c r="W567" s="109" t="s">
        <v>1908</v>
      </c>
      <c r="X567" s="110" t="str">
        <f t="shared" si="6"/>
        <v/>
      </c>
      <c r="Y567" s="110" t="str">
        <f t="shared" si="7"/>
        <v>Siêu thị</v>
      </c>
      <c r="Z567" s="139" t="str">
        <f t="shared" si="48"/>
        <v/>
      </c>
      <c r="AA567" s="109" t="s">
        <v>802</v>
      </c>
      <c r="AB567" s="140"/>
      <c r="AC567" s="141"/>
      <c r="AD567" s="113"/>
      <c r="AE567" s="127"/>
      <c r="AF567" s="113"/>
      <c r="AG567" s="114" t="str">
        <f t="array" ref="AG567">XLOOKUP(F567,'CLV2'!A:A,'CLV2'!E:E)</f>
        <v>2.DAIRY</v>
      </c>
      <c r="AH567" s="115" t="str">
        <f t="array" ref="AH567">XLOOKUP(F567,'CLV2'!A:A,'CLV2'!F:F)</f>
        <v>3.FRESH MILK</v>
      </c>
      <c r="AI567" s="115" t="str">
        <f t="shared" si="8"/>
        <v>Pack</v>
      </c>
      <c r="AJ567" s="116">
        <f t="shared" si="9"/>
        <v>1</v>
      </c>
      <c r="AK567" s="117" t="str">
        <f t="array" ref="AK567">XLOOKUP(F567,'GIÁ'!A:A,'GIÁ'!D:D)</f>
        <v>18613.38</v>
      </c>
      <c r="AL567" s="118">
        <f t="shared" si="10"/>
        <v>18613.38</v>
      </c>
      <c r="AM567" s="118">
        <f t="shared" si="11"/>
        <v>0</v>
      </c>
      <c r="AN567" s="119">
        <f t="shared" si="12"/>
        <v>18613.38</v>
      </c>
      <c r="AO567" s="118">
        <f t="shared" si="13"/>
        <v>0</v>
      </c>
      <c r="AP567" s="121">
        <f t="shared" si="14"/>
        <v>0</v>
      </c>
      <c r="AQ567" s="122"/>
      <c r="AR567" s="119"/>
    </row>
    <row r="568" ht="22.5" customHeight="1">
      <c r="A568" s="89">
        <v>46231.0</v>
      </c>
      <c r="B568" s="90">
        <v>0.4888888888888889</v>
      </c>
      <c r="C568" s="91" t="s">
        <v>175</v>
      </c>
      <c r="D568" s="129" t="str">
        <f t="array" ref="D568">XLOOKUP(C568,'DS ST'!A:A,'DS ST'!B:B)</f>
        <v>A112</v>
      </c>
      <c r="E568" s="94" t="str">
        <f t="array" ref="E568">XLOOKUP($F568,'GIÁ'!$A:$A,'GIÁ'!$E:$E)</f>
        <v>MÁT</v>
      </c>
      <c r="F568" s="94">
        <v>8.935007101059E12</v>
      </c>
      <c r="G568" s="95" t="s">
        <v>1777</v>
      </c>
      <c r="H568" s="95" t="s">
        <v>57</v>
      </c>
      <c r="I568" s="96">
        <v>3.0</v>
      </c>
      <c r="J568" s="96">
        <v>0.0</v>
      </c>
      <c r="K568" s="98">
        <f t="shared" si="4"/>
        <v>3</v>
      </c>
      <c r="L568" s="99" t="s">
        <v>4194</v>
      </c>
      <c r="M568" s="100" t="s">
        <v>4214</v>
      </c>
      <c r="N568" s="101" t="s">
        <v>4215</v>
      </c>
      <c r="O568" s="128"/>
      <c r="P568" s="100">
        <v>3.0</v>
      </c>
      <c r="Q568" s="103">
        <f t="shared" si="5"/>
        <v>0</v>
      </c>
      <c r="R568" s="104" t="s">
        <v>4212</v>
      </c>
      <c r="S568" s="105"/>
      <c r="T568" s="106"/>
      <c r="U568" s="107"/>
      <c r="V568" s="108" t="s">
        <v>756</v>
      </c>
      <c r="W568" s="109" t="s">
        <v>1908</v>
      </c>
      <c r="X568" s="110" t="str">
        <f t="shared" si="6"/>
        <v/>
      </c>
      <c r="Y568" s="110" t="str">
        <f t="shared" si="7"/>
        <v>Siêu thị</v>
      </c>
      <c r="Z568" s="139" t="str">
        <f t="shared" si="48"/>
        <v/>
      </c>
      <c r="AA568" s="109" t="s">
        <v>802</v>
      </c>
      <c r="AB568" s="140"/>
      <c r="AC568" s="141"/>
      <c r="AD568" s="113"/>
      <c r="AE568" s="127"/>
      <c r="AF568" s="113"/>
      <c r="AG568" s="114" t="str">
        <f t="array" ref="AG568">XLOOKUP(F568,'CLV2'!A:A,'CLV2'!E:E)</f>
        <v>2.DAIRY</v>
      </c>
      <c r="AH568" s="115" t="str">
        <f t="array" ref="AH568">XLOOKUP(F568,'CLV2'!A:A,'CLV2'!F:F)</f>
        <v>3.FRESH MILK</v>
      </c>
      <c r="AI568" s="115" t="str">
        <f t="shared" si="8"/>
        <v>Pack</v>
      </c>
      <c r="AJ568" s="116">
        <f t="shared" si="9"/>
        <v>1</v>
      </c>
      <c r="AK568" s="117" t="str">
        <f t="array" ref="AK568">XLOOKUP(F568,'GIÁ'!A:A,'GIÁ'!D:D)</f>
        <v>28687.46</v>
      </c>
      <c r="AL568" s="118">
        <f t="shared" si="10"/>
        <v>86062.38</v>
      </c>
      <c r="AM568" s="118">
        <f t="shared" si="11"/>
        <v>0</v>
      </c>
      <c r="AN568" s="119">
        <f t="shared" si="12"/>
        <v>86062.38</v>
      </c>
      <c r="AO568" s="118">
        <f t="shared" si="13"/>
        <v>0</v>
      </c>
      <c r="AP568" s="121">
        <f t="shared" si="14"/>
        <v>0</v>
      </c>
      <c r="AQ568" s="122"/>
      <c r="AR568" s="119"/>
    </row>
    <row r="569" ht="22.5" customHeight="1">
      <c r="A569" s="89">
        <v>46231.0</v>
      </c>
      <c r="B569" s="90">
        <v>0.4888888888888889</v>
      </c>
      <c r="C569" s="91" t="s">
        <v>175</v>
      </c>
      <c r="D569" s="129" t="str">
        <f t="array" ref="D569">XLOOKUP(C569,'DS ST'!A:A,'DS ST'!B:B)</f>
        <v>A112</v>
      </c>
      <c r="E569" s="94" t="str">
        <f t="array" ref="E569">XLOOKUP($F569,'GIÁ'!$A:$A,'GIÁ'!$E:$E)</f>
        <v>MÁT</v>
      </c>
      <c r="F569" s="94">
        <v>8.938505512167E12</v>
      </c>
      <c r="G569" s="95" t="s">
        <v>2876</v>
      </c>
      <c r="H569" s="95" t="s">
        <v>224</v>
      </c>
      <c r="I569" s="96">
        <v>1.0</v>
      </c>
      <c r="J569" s="96">
        <v>0.0</v>
      </c>
      <c r="K569" s="98">
        <f t="shared" si="4"/>
        <v>1</v>
      </c>
      <c r="L569" s="99" t="s">
        <v>4194</v>
      </c>
      <c r="M569" s="100" t="s">
        <v>4214</v>
      </c>
      <c r="N569" s="101" t="s">
        <v>4215</v>
      </c>
      <c r="O569" s="128"/>
      <c r="P569" s="100">
        <v>1.0</v>
      </c>
      <c r="Q569" s="103">
        <f t="shared" si="5"/>
        <v>0</v>
      </c>
      <c r="R569" s="104" t="s">
        <v>4209</v>
      </c>
      <c r="S569" s="105"/>
      <c r="T569" s="106"/>
      <c r="U569" s="107"/>
      <c r="V569" s="108" t="s">
        <v>756</v>
      </c>
      <c r="W569" s="109" t="s">
        <v>1908</v>
      </c>
      <c r="X569" s="110" t="str">
        <f t="shared" si="6"/>
        <v/>
      </c>
      <c r="Y569" s="110" t="str">
        <f t="shared" si="7"/>
        <v>Siêu thị</v>
      </c>
      <c r="Z569" s="139" t="str">
        <f t="shared" si="48"/>
        <v/>
      </c>
      <c r="AA569" s="109" t="s">
        <v>802</v>
      </c>
      <c r="AB569" s="140"/>
      <c r="AC569" s="141"/>
      <c r="AD569" s="113"/>
      <c r="AE569" s="127"/>
      <c r="AF569" s="113"/>
      <c r="AG569" s="114" t="str">
        <f t="array" ref="AG569">XLOOKUP(F569,'CLV2'!A:A,'CLV2'!E:E)</f>
        <v>2.VEGETABLES</v>
      </c>
      <c r="AH569" s="115" t="str">
        <f t="array" ref="AH569">XLOOKUP(F569,'CLV2'!A:A,'CLV2'!F:F)</f>
        <v>3.PROCESSED VEGGIES</v>
      </c>
      <c r="AI569" s="115" t="str">
        <f t="shared" si="8"/>
        <v>Pack</v>
      </c>
      <c r="AJ569" s="116">
        <f t="shared" si="9"/>
        <v>1</v>
      </c>
      <c r="AK569" s="117" t="str">
        <f t="array" ref="AK569">XLOOKUP(F569,'GIÁ'!A:A,'GIÁ'!D:D)</f>
        <v>18229.20</v>
      </c>
      <c r="AL569" s="118">
        <f t="shared" si="10"/>
        <v>18229.2</v>
      </c>
      <c r="AM569" s="118">
        <f t="shared" si="11"/>
        <v>0</v>
      </c>
      <c r="AN569" s="119">
        <f t="shared" si="12"/>
        <v>18229.2</v>
      </c>
      <c r="AO569" s="118">
        <f t="shared" si="13"/>
        <v>0</v>
      </c>
      <c r="AP569" s="121">
        <f t="shared" si="14"/>
        <v>0</v>
      </c>
      <c r="AQ569" s="122"/>
      <c r="AR569" s="119"/>
    </row>
    <row r="570" ht="22.5" customHeight="1">
      <c r="A570" s="89">
        <v>46231.0</v>
      </c>
      <c r="B570" s="90">
        <v>0.4888888888888889</v>
      </c>
      <c r="C570" s="91" t="s">
        <v>175</v>
      </c>
      <c r="D570" s="92" t="str">
        <f t="array" ref="D570">XLOOKUP(C570,'DS ST'!A:A,'DS ST'!B:B)</f>
        <v>A112</v>
      </c>
      <c r="E570" s="94" t="str">
        <f t="array" ref="E570">XLOOKUP($F570,'GIÁ'!$A:$A,'GIÁ'!$E:$E)</f>
        <v>MÁT</v>
      </c>
      <c r="F570" s="94">
        <v>8.936049693908E12</v>
      </c>
      <c r="G570" s="95" t="s">
        <v>2244</v>
      </c>
      <c r="H570" s="95" t="s">
        <v>57</v>
      </c>
      <c r="I570" s="96">
        <v>3.0</v>
      </c>
      <c r="J570" s="96">
        <v>0.0</v>
      </c>
      <c r="K570" s="98">
        <f t="shared" si="4"/>
        <v>3</v>
      </c>
      <c r="L570" s="99" t="s">
        <v>4194</v>
      </c>
      <c r="M570" s="100" t="s">
        <v>4214</v>
      </c>
      <c r="N570" s="101" t="s">
        <v>4215</v>
      </c>
      <c r="O570" s="128"/>
      <c r="P570" s="100">
        <v>2.0</v>
      </c>
      <c r="Q570" s="103">
        <f t="shared" si="5"/>
        <v>1</v>
      </c>
      <c r="R570" s="104" t="s">
        <v>4209</v>
      </c>
      <c r="S570" s="105"/>
      <c r="T570" s="106"/>
      <c r="U570" s="107"/>
      <c r="V570" s="108" t="s">
        <v>756</v>
      </c>
      <c r="W570" s="109" t="s">
        <v>1908</v>
      </c>
      <c r="X570" s="110" t="str">
        <f t="shared" si="6"/>
        <v/>
      </c>
      <c r="Y570" s="110" t="str">
        <f t="shared" si="7"/>
        <v>Siêu thị</v>
      </c>
      <c r="Z570" s="109" t="s">
        <v>797</v>
      </c>
      <c r="AA570" s="109" t="s">
        <v>802</v>
      </c>
      <c r="AB570" s="143" t="s">
        <v>4197</v>
      </c>
      <c r="AC570" s="141"/>
      <c r="AD570" s="113"/>
      <c r="AE570" s="127"/>
      <c r="AF570" s="113"/>
      <c r="AG570" s="114" t="str">
        <f t="array" ref="AG570">XLOOKUP(F570,'CLV2'!A:A,'CLV2'!E:E)</f>
        <v>2.VEGETABLES</v>
      </c>
      <c r="AH570" s="115" t="str">
        <f t="array" ref="AH570">XLOOKUP(F570,'CLV2'!A:A,'CLV2'!F:F)</f>
        <v>3.LETTUCE, SNACKABLES</v>
      </c>
      <c r="AI570" s="115" t="str">
        <f t="shared" si="8"/>
        <v>Pack</v>
      </c>
      <c r="AJ570" s="116">
        <f t="shared" si="9"/>
        <v>1</v>
      </c>
      <c r="AK570" s="117" t="str">
        <f t="array" ref="AK570">XLOOKUP(F570,'GIÁ'!A:A,'GIÁ'!D:D)</f>
        <v>20360.85</v>
      </c>
      <c r="AL570" s="118">
        <f t="shared" si="10"/>
        <v>61082.55</v>
      </c>
      <c r="AM570" s="118">
        <f t="shared" si="11"/>
        <v>0</v>
      </c>
      <c r="AN570" s="119">
        <f t="shared" si="12"/>
        <v>40721.7</v>
      </c>
      <c r="AO570" s="118">
        <f t="shared" si="13"/>
        <v>20360.85</v>
      </c>
      <c r="AP570" s="121">
        <f t="shared" si="14"/>
        <v>0</v>
      </c>
      <c r="AQ570" s="122"/>
      <c r="AR570" s="119"/>
    </row>
    <row r="571" ht="22.5" customHeight="1">
      <c r="A571" s="89">
        <v>46231.0</v>
      </c>
      <c r="B571" s="90">
        <v>0.4888888888888889</v>
      </c>
      <c r="C571" s="91" t="s">
        <v>175</v>
      </c>
      <c r="D571" s="92" t="str">
        <f t="array" ref="D571">XLOOKUP(C571,'DS ST'!A:A,'DS ST'!B:B)</f>
        <v>A112</v>
      </c>
      <c r="E571" s="94" t="str">
        <f t="array" ref="E571">XLOOKUP($F571,'GIÁ'!$A:$A,'GIÁ'!$E:$E)</f>
        <v>MÁT</v>
      </c>
      <c r="F571" s="94">
        <v>11545.0</v>
      </c>
      <c r="G571" s="95" t="s">
        <v>853</v>
      </c>
      <c r="H571" s="95" t="s">
        <v>75</v>
      </c>
      <c r="I571" s="96">
        <v>5.0</v>
      </c>
      <c r="J571" s="96">
        <v>0.0</v>
      </c>
      <c r="K571" s="98">
        <f t="shared" si="4"/>
        <v>5</v>
      </c>
      <c r="L571" s="99" t="s">
        <v>4194</v>
      </c>
      <c r="M571" s="100" t="s">
        <v>4214</v>
      </c>
      <c r="N571" s="101" t="s">
        <v>4215</v>
      </c>
      <c r="O571" s="128"/>
      <c r="P571" s="100">
        <v>4.0</v>
      </c>
      <c r="Q571" s="103">
        <f t="shared" si="5"/>
        <v>1</v>
      </c>
      <c r="R571" s="104" t="s">
        <v>4216</v>
      </c>
      <c r="S571" s="105"/>
      <c r="T571" s="106"/>
      <c r="U571" s="107"/>
      <c r="V571" s="108" t="s">
        <v>756</v>
      </c>
      <c r="W571" s="109" t="s">
        <v>1908</v>
      </c>
      <c r="X571" s="110" t="str">
        <f t="shared" si="6"/>
        <v/>
      </c>
      <c r="Y571" s="110" t="str">
        <f t="shared" si="7"/>
        <v>Siêu thị</v>
      </c>
      <c r="Z571" s="109" t="s">
        <v>797</v>
      </c>
      <c r="AA571" s="109" t="s">
        <v>802</v>
      </c>
      <c r="AB571" s="143" t="s">
        <v>4197</v>
      </c>
      <c r="AC571" s="141"/>
      <c r="AD571" s="113"/>
      <c r="AE571" s="108"/>
      <c r="AF571" s="113"/>
      <c r="AG571" s="114" t="str">
        <f t="array" ref="AG571">XLOOKUP(F571,'CLV2'!A:A,'CLV2'!E:E)</f>
        <v>2.VEGETABLES</v>
      </c>
      <c r="AH571" s="115" t="str">
        <f t="array" ref="AH571">XLOOKUP(F571,'CLV2'!A:A,'CLV2'!F:F)</f>
        <v>3.PROCESSED VEGGIES</v>
      </c>
      <c r="AI571" s="115" t="str">
        <f t="shared" si="8"/>
        <v>Pack</v>
      </c>
      <c r="AJ571" s="116">
        <f t="shared" si="9"/>
        <v>1</v>
      </c>
      <c r="AK571" s="117" t="str">
        <f t="array" ref="AK571">XLOOKUP(F571,'GIÁ'!A:A,'GIÁ'!D:D)</f>
        <v>15672.92</v>
      </c>
      <c r="AL571" s="118">
        <f t="shared" si="10"/>
        <v>78364.6</v>
      </c>
      <c r="AM571" s="118">
        <f t="shared" si="11"/>
        <v>0</v>
      </c>
      <c r="AN571" s="119">
        <f t="shared" si="12"/>
        <v>62691.68</v>
      </c>
      <c r="AO571" s="118">
        <f t="shared" si="13"/>
        <v>15672.92</v>
      </c>
      <c r="AP571" s="121">
        <f t="shared" si="14"/>
        <v>0</v>
      </c>
      <c r="AQ571" s="122"/>
      <c r="AR571" s="119"/>
    </row>
    <row r="572" ht="22.5" customHeight="1">
      <c r="A572" s="89">
        <v>46231.0</v>
      </c>
      <c r="B572" s="90">
        <v>0.4888888888888889</v>
      </c>
      <c r="C572" s="91" t="s">
        <v>175</v>
      </c>
      <c r="D572" s="129" t="str">
        <f t="array" ref="D572">XLOOKUP(C572,'DS ST'!A:A,'DS ST'!B:B)</f>
        <v>A112</v>
      </c>
      <c r="E572" s="94" t="str">
        <f t="array" ref="E572">XLOOKUP($F572,'GIÁ'!$A:$A,'GIÁ'!$E:$E)</f>
        <v>MÁT</v>
      </c>
      <c r="F572" s="94">
        <v>8.935058950927E12</v>
      </c>
      <c r="G572" s="95" t="s">
        <v>1851</v>
      </c>
      <c r="H572" s="95" t="s">
        <v>1206</v>
      </c>
      <c r="I572" s="96">
        <v>4.0</v>
      </c>
      <c r="J572" s="96">
        <v>0.0</v>
      </c>
      <c r="K572" s="98">
        <f t="shared" si="4"/>
        <v>4</v>
      </c>
      <c r="L572" s="99" t="s">
        <v>4194</v>
      </c>
      <c r="M572" s="100" t="s">
        <v>4214</v>
      </c>
      <c r="N572" s="101" t="s">
        <v>4215</v>
      </c>
      <c r="O572" s="128"/>
      <c r="P572" s="100">
        <v>4.0</v>
      </c>
      <c r="Q572" s="103">
        <f t="shared" si="5"/>
        <v>0</v>
      </c>
      <c r="R572" s="104" t="s">
        <v>4212</v>
      </c>
      <c r="S572" s="105"/>
      <c r="T572" s="106"/>
      <c r="U572" s="107"/>
      <c r="V572" s="108" t="s">
        <v>756</v>
      </c>
      <c r="W572" s="109" t="s">
        <v>1908</v>
      </c>
      <c r="X572" s="110" t="str">
        <f t="shared" si="6"/>
        <v/>
      </c>
      <c r="Y572" s="110" t="str">
        <f t="shared" si="7"/>
        <v>Siêu thị</v>
      </c>
      <c r="Z572" s="139" t="str">
        <f t="shared" ref="Z572:Z577" si="49">IF(N(Q572)&lt;=0,"",IF(ISNUMBER(SEARCH("Thiếu kiện",V572)),"Kho đông mát",IF(AND(N(Q572)&gt;0,N(P572)&gt;0,OR(ISNUMBER(SEARCH("Hình KDB",U572)),ISNUMBER(SEARCH("Hình tele",U572)),ISNUMBER(SEARCH("sai code",U572)),ISNUMBER(SEARCH("ST nhận",U572)))),"Kho đông mát",IF(AND(W572="DC giao thiếu",OR(ISNUMBER(SEARCH("Hình KDB",U572)),ISNUMBER(SEARCH("Hình tele",U572)),ISNUMBER(SEARCH("sai code",U572)))),"Kho đông mát",IF(W572="DC giao thiếu","Chưa xác định",IF(AND(W572="DC pick sai",OR(ISNUMBER(SEARCH("Hình KDB",U572)),ISNUMBER(SEARCH("Hình tele",U572)),ISNUMBER(SEARCH("sai code",U572)),ISNUMBER(SEARCH("ST nhận",U572)))),"Kho đông mát",IF(W572="DC pick sai","Chưa xác định",IF(AND(W572="Hao hụt",N(O572)&gt;0,OR(ISNUMBER(SEARCH("Hình KDB",U572)),ISNUMBER(SEARCH("Hình tele",U572)),ISNUMBER(SEARCH("sai code",U572)),ISNUMBER(SEARCH("ST nhận",U572)))),"Kho đông mát",IF(W572="Hao hụt","Chưa xác định",IF(OR(W572="VT giao sai điểm",W572="Không đạt nhiệt độ",W572="TX giao thiếu kiện",W572="Hàng không đạt CL"),"Kho đông mát",IF(W572="Chưa xác định","Chưa xác định",IF(N(P572)&gt;0,"Chưa xác định",""))))))))))))</f>
        <v/>
      </c>
      <c r="AA572" s="109" t="s">
        <v>802</v>
      </c>
      <c r="AB572" s="140"/>
      <c r="AC572" s="141"/>
      <c r="AD572" s="113"/>
      <c r="AE572" s="127"/>
      <c r="AF572" s="113"/>
      <c r="AG572" s="114" t="str">
        <f t="array" ref="AG572">XLOOKUP(F572,'CLV2'!A:A,'CLV2'!E:E)</f>
        <v>2.CHILLED FOODS</v>
      </c>
      <c r="AH572" s="115" t="str">
        <f t="array" ref="AH572">XLOOKUP(F572,'CLV2'!A:A,'CLV2'!F:F)</f>
        <v>3.OTHER CHILLED PRODUCTS</v>
      </c>
      <c r="AI572" s="115" t="str">
        <f t="shared" si="8"/>
        <v>Pack</v>
      </c>
      <c r="AJ572" s="116">
        <f t="shared" si="9"/>
        <v>1</v>
      </c>
      <c r="AK572" s="117" t="str">
        <f t="array" ref="AK572">XLOOKUP(F572,'GIÁ'!A:A,'GIÁ'!D:D)</f>
        <v>8783.91</v>
      </c>
      <c r="AL572" s="118">
        <f t="shared" si="10"/>
        <v>35135.64</v>
      </c>
      <c r="AM572" s="118">
        <f t="shared" si="11"/>
        <v>0</v>
      </c>
      <c r="AN572" s="119">
        <f t="shared" si="12"/>
        <v>35135.64</v>
      </c>
      <c r="AO572" s="118">
        <f t="shared" si="13"/>
        <v>0</v>
      </c>
      <c r="AP572" s="121">
        <f t="shared" si="14"/>
        <v>0</v>
      </c>
      <c r="AQ572" s="122"/>
      <c r="AR572" s="119"/>
    </row>
    <row r="573" ht="22.5" customHeight="1">
      <c r="A573" s="89">
        <v>46231.0</v>
      </c>
      <c r="B573" s="90">
        <v>0.4888888888888889</v>
      </c>
      <c r="C573" s="91" t="s">
        <v>175</v>
      </c>
      <c r="D573" s="129" t="str">
        <f t="array" ref="D573">XLOOKUP(C573,'DS ST'!A:A,'DS ST'!B:B)</f>
        <v>A112</v>
      </c>
      <c r="E573" s="94" t="str">
        <f t="array" ref="E573">XLOOKUP($F573,'GIÁ'!$A:$A,'GIÁ'!$E:$E)</f>
        <v>MÁT</v>
      </c>
      <c r="F573" s="94">
        <v>8.850329101863E12</v>
      </c>
      <c r="G573" s="95" t="s">
        <v>1434</v>
      </c>
      <c r="H573" s="95" t="s">
        <v>57</v>
      </c>
      <c r="I573" s="96">
        <v>2.0</v>
      </c>
      <c r="J573" s="96">
        <v>0.0</v>
      </c>
      <c r="K573" s="98">
        <f t="shared" si="4"/>
        <v>2</v>
      </c>
      <c r="L573" s="99" t="s">
        <v>4194</v>
      </c>
      <c r="M573" s="100" t="s">
        <v>4214</v>
      </c>
      <c r="N573" s="101" t="s">
        <v>4215</v>
      </c>
      <c r="O573" s="128"/>
      <c r="P573" s="100">
        <v>2.0</v>
      </c>
      <c r="Q573" s="103">
        <f t="shared" si="5"/>
        <v>0</v>
      </c>
      <c r="R573" s="104" t="s">
        <v>4212</v>
      </c>
      <c r="S573" s="105"/>
      <c r="T573" s="106"/>
      <c r="U573" s="107"/>
      <c r="V573" s="108" t="s">
        <v>756</v>
      </c>
      <c r="W573" s="109" t="s">
        <v>1908</v>
      </c>
      <c r="X573" s="110" t="str">
        <f t="shared" si="6"/>
        <v/>
      </c>
      <c r="Y573" s="110" t="str">
        <f t="shared" si="7"/>
        <v>Siêu thị</v>
      </c>
      <c r="Z573" s="139" t="str">
        <f t="shared" si="49"/>
        <v/>
      </c>
      <c r="AA573" s="109" t="s">
        <v>802</v>
      </c>
      <c r="AB573" s="140"/>
      <c r="AC573" s="141"/>
      <c r="AD573" s="113"/>
      <c r="AE573" s="127"/>
      <c r="AF573" s="113"/>
      <c r="AG573" s="114" t="str">
        <f t="array" ref="AG573">XLOOKUP(F573,'CLV2'!A:A,'CLV2'!E:E)</f>
        <v>2.DAIRY</v>
      </c>
      <c r="AH573" s="115" t="str">
        <f t="array" ref="AH573">XLOOKUP(F573,'CLV2'!A:A,'CLV2'!F:F)</f>
        <v>3.FRESH MILK</v>
      </c>
      <c r="AI573" s="115" t="str">
        <f t="shared" si="8"/>
        <v>Pack</v>
      </c>
      <c r="AJ573" s="116">
        <f t="shared" si="9"/>
        <v>1</v>
      </c>
      <c r="AK573" s="117" t="str">
        <f t="array" ref="AK573">XLOOKUP(F573,'GIÁ'!A:A,'GIÁ'!D:D)</f>
        <v>18765.30</v>
      </c>
      <c r="AL573" s="118">
        <f t="shared" si="10"/>
        <v>37530.6</v>
      </c>
      <c r="AM573" s="118">
        <f t="shared" si="11"/>
        <v>0</v>
      </c>
      <c r="AN573" s="119">
        <f t="shared" si="12"/>
        <v>37530.6</v>
      </c>
      <c r="AO573" s="118">
        <f t="shared" si="13"/>
        <v>0</v>
      </c>
      <c r="AP573" s="121">
        <f t="shared" si="14"/>
        <v>0</v>
      </c>
      <c r="AQ573" s="122"/>
      <c r="AR573" s="119"/>
    </row>
    <row r="574" ht="22.5" customHeight="1">
      <c r="A574" s="89">
        <v>46231.0</v>
      </c>
      <c r="B574" s="90">
        <v>0.4888888888888889</v>
      </c>
      <c r="C574" s="91" t="s">
        <v>175</v>
      </c>
      <c r="D574" s="129" t="str">
        <f t="array" ref="D574">XLOOKUP(C574,'DS ST'!A:A,'DS ST'!B:B)</f>
        <v>A112</v>
      </c>
      <c r="E574" s="94" t="str">
        <f t="array" ref="E574">XLOOKUP($F574,'GIÁ'!$A:$A,'GIÁ'!$E:$E)</f>
        <v>MÁT</v>
      </c>
      <c r="F574" s="94">
        <v>9.33624300503E12</v>
      </c>
      <c r="G574" s="95" t="s">
        <v>3266</v>
      </c>
      <c r="H574" s="95" t="s">
        <v>1145</v>
      </c>
      <c r="I574" s="96">
        <v>2.0</v>
      </c>
      <c r="J574" s="96">
        <v>0.0</v>
      </c>
      <c r="K574" s="98">
        <f t="shared" si="4"/>
        <v>2</v>
      </c>
      <c r="L574" s="99" t="s">
        <v>4194</v>
      </c>
      <c r="M574" s="100" t="s">
        <v>4214</v>
      </c>
      <c r="N574" s="101" t="s">
        <v>4215</v>
      </c>
      <c r="O574" s="128"/>
      <c r="P574" s="100">
        <v>2.0</v>
      </c>
      <c r="Q574" s="103">
        <f t="shared" si="5"/>
        <v>0</v>
      </c>
      <c r="R574" s="104" t="s">
        <v>4212</v>
      </c>
      <c r="S574" s="105"/>
      <c r="T574" s="106"/>
      <c r="U574" s="107"/>
      <c r="V574" s="108" t="s">
        <v>756</v>
      </c>
      <c r="W574" s="109" t="s">
        <v>1908</v>
      </c>
      <c r="X574" s="110" t="str">
        <f t="shared" si="6"/>
        <v/>
      </c>
      <c r="Y574" s="110" t="str">
        <f t="shared" si="7"/>
        <v>Siêu thị</v>
      </c>
      <c r="Z574" s="139" t="str">
        <f t="shared" si="49"/>
        <v/>
      </c>
      <c r="AA574" s="109" t="s">
        <v>802</v>
      </c>
      <c r="AB574" s="140"/>
      <c r="AC574" s="141"/>
      <c r="AD574" s="113"/>
      <c r="AE574" s="127"/>
      <c r="AF574" s="113"/>
      <c r="AG574" s="114" t="str">
        <f t="array" ref="AG574">XLOOKUP(F574,'CLV2'!A:A,'CLV2'!E:E)</f>
        <v>2.DAIRY</v>
      </c>
      <c r="AH574" s="115" t="str">
        <f t="array" ref="AH574">XLOOKUP(F574,'CLV2'!A:A,'CLV2'!F:F)</f>
        <v>3.FRESH MILK</v>
      </c>
      <c r="AI574" s="115" t="str">
        <f t="shared" si="8"/>
        <v>Pack</v>
      </c>
      <c r="AJ574" s="116">
        <f t="shared" si="9"/>
        <v>1</v>
      </c>
      <c r="AK574" s="117" t="str">
        <f t="array" ref="AK574">XLOOKUP(F574,'GIÁ'!A:A,'GIÁ'!D:D)</f>
        <v>64214.34</v>
      </c>
      <c r="AL574" s="118">
        <f t="shared" si="10"/>
        <v>128428.68</v>
      </c>
      <c r="AM574" s="118">
        <f t="shared" si="11"/>
        <v>0</v>
      </c>
      <c r="AN574" s="119">
        <f t="shared" si="12"/>
        <v>128428.68</v>
      </c>
      <c r="AO574" s="118">
        <f t="shared" si="13"/>
        <v>0</v>
      </c>
      <c r="AP574" s="121">
        <f t="shared" si="14"/>
        <v>0</v>
      </c>
      <c r="AQ574" s="122"/>
      <c r="AR574" s="119"/>
    </row>
    <row r="575" ht="22.5" customHeight="1">
      <c r="A575" s="89">
        <v>46231.0</v>
      </c>
      <c r="B575" s="90">
        <v>0.4888888888888889</v>
      </c>
      <c r="C575" s="91" t="s">
        <v>175</v>
      </c>
      <c r="D575" s="129" t="str">
        <f t="array" ref="D575">XLOOKUP(C575,'DS ST'!A:A,'DS ST'!B:B)</f>
        <v>A112</v>
      </c>
      <c r="E575" s="94" t="str">
        <f t="array" ref="E575">XLOOKUP($F575,'GIÁ'!$A:$A,'GIÁ'!$E:$E)</f>
        <v>MÁT</v>
      </c>
      <c r="F575" s="94">
        <v>11757.0</v>
      </c>
      <c r="G575" s="95" t="s">
        <v>1051</v>
      </c>
      <c r="H575" s="95" t="s">
        <v>224</v>
      </c>
      <c r="I575" s="96">
        <v>2.0</v>
      </c>
      <c r="J575" s="96">
        <v>0.0</v>
      </c>
      <c r="K575" s="98">
        <f t="shared" si="4"/>
        <v>2</v>
      </c>
      <c r="L575" s="99" t="s">
        <v>4194</v>
      </c>
      <c r="M575" s="100" t="s">
        <v>4214</v>
      </c>
      <c r="N575" s="101" t="s">
        <v>4215</v>
      </c>
      <c r="O575" s="128"/>
      <c r="P575" s="100">
        <v>2.0</v>
      </c>
      <c r="Q575" s="103">
        <f t="shared" si="5"/>
        <v>0</v>
      </c>
      <c r="R575" s="104" t="s">
        <v>4209</v>
      </c>
      <c r="S575" s="105"/>
      <c r="T575" s="106"/>
      <c r="U575" s="107"/>
      <c r="V575" s="108" t="s">
        <v>756</v>
      </c>
      <c r="W575" s="109" t="s">
        <v>1908</v>
      </c>
      <c r="X575" s="110" t="str">
        <f t="shared" si="6"/>
        <v/>
      </c>
      <c r="Y575" s="110" t="str">
        <f t="shared" si="7"/>
        <v>Siêu thị</v>
      </c>
      <c r="Z575" s="139" t="str">
        <f t="shared" si="49"/>
        <v/>
      </c>
      <c r="AA575" s="109" t="s">
        <v>802</v>
      </c>
      <c r="AB575" s="140"/>
      <c r="AC575" s="141"/>
      <c r="AD575" s="113"/>
      <c r="AE575" s="127"/>
      <c r="AF575" s="113"/>
      <c r="AG575" s="114" t="str">
        <f t="array" ref="AG575">XLOOKUP(F575,'CLV2'!A:A,'CLV2'!E:E)</f>
        <v>2.VEGETABLES</v>
      </c>
      <c r="AH575" s="115" t="str">
        <f t="array" ref="AH575">XLOOKUP(F575,'CLV2'!A:A,'CLV2'!F:F)</f>
        <v>3.MUSHROOM</v>
      </c>
      <c r="AI575" s="115" t="str">
        <f t="shared" si="8"/>
        <v>Pack</v>
      </c>
      <c r="AJ575" s="116">
        <f t="shared" si="9"/>
        <v>1</v>
      </c>
      <c r="AK575" s="117" t="str">
        <f t="array" ref="AK575">XLOOKUP(F575,'GIÁ'!A:A,'GIÁ'!D:D)</f>
        <v>36976.38</v>
      </c>
      <c r="AL575" s="118">
        <f t="shared" si="10"/>
        <v>73952.76</v>
      </c>
      <c r="AM575" s="118">
        <f t="shared" si="11"/>
        <v>0</v>
      </c>
      <c r="AN575" s="119">
        <f t="shared" si="12"/>
        <v>73952.76</v>
      </c>
      <c r="AO575" s="118">
        <f t="shared" si="13"/>
        <v>0</v>
      </c>
      <c r="AP575" s="121">
        <f t="shared" si="14"/>
        <v>0</v>
      </c>
      <c r="AQ575" s="122"/>
      <c r="AR575" s="119"/>
    </row>
    <row r="576" ht="22.5" customHeight="1">
      <c r="A576" s="89">
        <v>46231.0</v>
      </c>
      <c r="B576" s="90">
        <v>0.4888888888888889</v>
      </c>
      <c r="C576" s="91" t="s">
        <v>175</v>
      </c>
      <c r="D576" s="129" t="str">
        <f t="array" ref="D576">XLOOKUP(C576,'DS ST'!A:A,'DS ST'!B:B)</f>
        <v>A112</v>
      </c>
      <c r="E576" s="94" t="str">
        <f t="array" ref="E576">XLOOKUP($F576,'GIÁ'!$A:$A,'GIÁ'!$E:$E)</f>
        <v>MÁT</v>
      </c>
      <c r="F576" s="94">
        <v>8.93536020026E12</v>
      </c>
      <c r="G576" s="95" t="s">
        <v>1978</v>
      </c>
      <c r="H576" s="95" t="s">
        <v>57</v>
      </c>
      <c r="I576" s="96">
        <v>4.0</v>
      </c>
      <c r="J576" s="96">
        <v>0.0</v>
      </c>
      <c r="K576" s="98">
        <f t="shared" si="4"/>
        <v>4</v>
      </c>
      <c r="L576" s="99" t="s">
        <v>4194</v>
      </c>
      <c r="M576" s="100" t="s">
        <v>4214</v>
      </c>
      <c r="N576" s="101" t="s">
        <v>4215</v>
      </c>
      <c r="O576" s="128"/>
      <c r="P576" s="100">
        <v>4.0</v>
      </c>
      <c r="Q576" s="103">
        <f t="shared" si="5"/>
        <v>0</v>
      </c>
      <c r="R576" s="104" t="s">
        <v>4209</v>
      </c>
      <c r="S576" s="105"/>
      <c r="T576" s="106"/>
      <c r="U576" s="107"/>
      <c r="V576" s="108" t="s">
        <v>756</v>
      </c>
      <c r="W576" s="109" t="s">
        <v>1908</v>
      </c>
      <c r="X576" s="110" t="str">
        <f t="shared" si="6"/>
        <v/>
      </c>
      <c r="Y576" s="110" t="str">
        <f t="shared" si="7"/>
        <v>Siêu thị</v>
      </c>
      <c r="Z576" s="139" t="str">
        <f t="shared" si="49"/>
        <v/>
      </c>
      <c r="AA576" s="109" t="s">
        <v>802</v>
      </c>
      <c r="AB576" s="140"/>
      <c r="AC576" s="141"/>
      <c r="AD576" s="113"/>
      <c r="AE576" s="127"/>
      <c r="AF576" s="113"/>
      <c r="AG576" s="114" t="str">
        <f t="array" ref="AG576">XLOOKUP(F576,'CLV2'!A:A,'CLV2'!E:E)</f>
        <v>2.FRUITS</v>
      </c>
      <c r="AH576" s="115" t="str">
        <f t="array" ref="AH576">XLOOKUP(F576,'CLV2'!A:A,'CLV2'!F:F)</f>
        <v>3.IMPORT FRUITS</v>
      </c>
      <c r="AI576" s="115" t="str">
        <f t="shared" si="8"/>
        <v>Pack</v>
      </c>
      <c r="AJ576" s="116">
        <f t="shared" si="9"/>
        <v>1</v>
      </c>
      <c r="AK576" s="117" t="str">
        <f t="array" ref="AK576">XLOOKUP(F576,'GIÁ'!A:A,'GIÁ'!D:D)</f>
        <v>49000.00</v>
      </c>
      <c r="AL576" s="118">
        <f t="shared" si="10"/>
        <v>196000</v>
      </c>
      <c r="AM576" s="118">
        <f t="shared" si="11"/>
        <v>0</v>
      </c>
      <c r="AN576" s="119">
        <f t="shared" si="12"/>
        <v>196000</v>
      </c>
      <c r="AO576" s="118">
        <f t="shared" si="13"/>
        <v>0</v>
      </c>
      <c r="AP576" s="121">
        <f t="shared" si="14"/>
        <v>0</v>
      </c>
      <c r="AQ576" s="122"/>
      <c r="AR576" s="119"/>
    </row>
    <row r="577" ht="22.5" customHeight="1">
      <c r="A577" s="89">
        <v>46231.0</v>
      </c>
      <c r="B577" s="90">
        <v>0.4888888888888889</v>
      </c>
      <c r="C577" s="91" t="s">
        <v>175</v>
      </c>
      <c r="D577" s="129" t="str">
        <f t="array" ref="D577">XLOOKUP(C577,'DS ST'!A:A,'DS ST'!B:B)</f>
        <v>A112</v>
      </c>
      <c r="E577" s="94" t="str">
        <f t="array" ref="E577">XLOOKUP($F577,'GIÁ'!$A:$A,'GIÁ'!$E:$E)</f>
        <v>MÁT</v>
      </c>
      <c r="F577" s="94">
        <v>8.938511301618E12</v>
      </c>
      <c r="G577" s="95" t="s">
        <v>2955</v>
      </c>
      <c r="H577" s="95" t="s">
        <v>1145</v>
      </c>
      <c r="I577" s="96">
        <v>3.0</v>
      </c>
      <c r="J577" s="96">
        <v>0.0</v>
      </c>
      <c r="K577" s="98">
        <f t="shared" si="4"/>
        <v>3</v>
      </c>
      <c r="L577" s="99" t="s">
        <v>4194</v>
      </c>
      <c r="M577" s="100" t="s">
        <v>4214</v>
      </c>
      <c r="N577" s="101" t="s">
        <v>4215</v>
      </c>
      <c r="O577" s="128"/>
      <c r="P577" s="100">
        <v>3.0</v>
      </c>
      <c r="Q577" s="103">
        <f t="shared" si="5"/>
        <v>0</v>
      </c>
      <c r="R577" s="104" t="s">
        <v>4212</v>
      </c>
      <c r="S577" s="105"/>
      <c r="T577" s="106"/>
      <c r="U577" s="107"/>
      <c r="V577" s="108" t="s">
        <v>756</v>
      </c>
      <c r="W577" s="109" t="s">
        <v>1908</v>
      </c>
      <c r="X577" s="110" t="str">
        <f t="shared" si="6"/>
        <v/>
      </c>
      <c r="Y577" s="110" t="str">
        <f t="shared" si="7"/>
        <v>Siêu thị</v>
      </c>
      <c r="Z577" s="139" t="str">
        <f t="shared" si="49"/>
        <v/>
      </c>
      <c r="AA577" s="109" t="s">
        <v>802</v>
      </c>
      <c r="AB577" s="140"/>
      <c r="AC577" s="141"/>
      <c r="AD577" s="113"/>
      <c r="AE577" s="127"/>
      <c r="AF577" s="113"/>
      <c r="AG577" s="114" t="str">
        <f t="array" ref="AG577">XLOOKUP(F577,'CLV2'!A:A,'CLV2'!E:E)</f>
        <v>2.DELICA</v>
      </c>
      <c r="AH577" s="115" t="str">
        <f t="array" ref="AH577">XLOOKUP(F577,'CLV2'!A:A,'CLV2'!F:F)</f>
        <v>3.DRINKS</v>
      </c>
      <c r="AI577" s="115" t="str">
        <f t="shared" si="8"/>
        <v>Pack</v>
      </c>
      <c r="AJ577" s="116">
        <f t="shared" si="9"/>
        <v>1</v>
      </c>
      <c r="AK577" s="117" t="str">
        <f t="array" ref="AK577">XLOOKUP(F577,'GIÁ'!A:A,'GIÁ'!D:D)</f>
        <v>11687.57</v>
      </c>
      <c r="AL577" s="118">
        <f t="shared" si="10"/>
        <v>35062.71</v>
      </c>
      <c r="AM577" s="118">
        <f t="shared" si="11"/>
        <v>0</v>
      </c>
      <c r="AN577" s="119">
        <f t="shared" si="12"/>
        <v>35062.71</v>
      </c>
      <c r="AO577" s="118">
        <f t="shared" si="13"/>
        <v>0</v>
      </c>
      <c r="AP577" s="121">
        <f t="shared" si="14"/>
        <v>0</v>
      </c>
      <c r="AQ577" s="122"/>
      <c r="AR577" s="119"/>
    </row>
    <row r="578" ht="22.5" customHeight="1">
      <c r="A578" s="89">
        <v>46231.0</v>
      </c>
      <c r="B578" s="90">
        <v>0.5284722222222222</v>
      </c>
      <c r="C578" s="91" t="s">
        <v>1260</v>
      </c>
      <c r="D578" s="92" t="str">
        <f t="array" ref="D578">XLOOKUP(C578,'DS ST'!A:A,'DS ST'!B:B)</f>
        <v>HHG</v>
      </c>
      <c r="E578" s="94" t="str">
        <f t="array" ref="E578">XLOOKUP($F578,'GIÁ'!$A:$A,'GIÁ'!$E:$E)</f>
        <v>MÁT</v>
      </c>
      <c r="F578" s="94">
        <v>8.935335402859E12</v>
      </c>
      <c r="G578" s="95" t="s">
        <v>2076</v>
      </c>
      <c r="H578" s="95" t="s">
        <v>224</v>
      </c>
      <c r="I578" s="96">
        <v>8.0</v>
      </c>
      <c r="J578" s="96">
        <v>6.0</v>
      </c>
      <c r="K578" s="98">
        <f t="shared" si="4"/>
        <v>2</v>
      </c>
      <c r="L578" s="99" t="s">
        <v>4217</v>
      </c>
      <c r="M578" s="100" t="s">
        <v>4218</v>
      </c>
      <c r="N578" s="101" t="s">
        <v>4219</v>
      </c>
      <c r="O578" s="128"/>
      <c r="P578" s="100"/>
      <c r="Q578" s="103">
        <f t="shared" si="5"/>
        <v>2</v>
      </c>
      <c r="R578" s="104"/>
      <c r="S578" s="105"/>
      <c r="T578" s="106"/>
      <c r="U578" s="107"/>
      <c r="V578" s="108" t="s">
        <v>756</v>
      </c>
      <c r="W578" s="109" t="s">
        <v>1312</v>
      </c>
      <c r="X578" s="110" t="str">
        <f t="shared" si="6"/>
        <v/>
      </c>
      <c r="Y578" s="110" t="str">
        <f t="shared" si="7"/>
        <v/>
      </c>
      <c r="Z578" s="109" t="s">
        <v>797</v>
      </c>
      <c r="AA578" s="109" t="s">
        <v>802</v>
      </c>
      <c r="AB578" s="143" t="s">
        <v>4220</v>
      </c>
      <c r="AC578" s="141"/>
      <c r="AD578" s="113"/>
      <c r="AE578" s="127"/>
      <c r="AF578" s="113"/>
      <c r="AG578" s="114" t="str">
        <f t="array" ref="AG578">XLOOKUP(F578,'CLV2'!A:A,'CLV2'!E:E)</f>
        <v>2.CHILLED FOODS</v>
      </c>
      <c r="AH578" s="115" t="str">
        <f t="array" ref="AH578">XLOOKUP(F578,'CLV2'!A:A,'CLV2'!F:F)</f>
        <v>3.OTHER CHILLED PRODUCTS</v>
      </c>
      <c r="AI578" s="115" t="str">
        <f t="shared" si="8"/>
        <v>Pack</v>
      </c>
      <c r="AJ578" s="116">
        <f t="shared" si="9"/>
        <v>0.25</v>
      </c>
      <c r="AK578" s="117" t="str">
        <f t="array" ref="AK578">XLOOKUP(F578,'GIÁ'!A:A,'GIÁ'!D:D)</f>
        <v>50615.12</v>
      </c>
      <c r="AL578" s="118">
        <f t="shared" si="10"/>
        <v>101230.24</v>
      </c>
      <c r="AM578" s="118">
        <f t="shared" si="11"/>
        <v>0</v>
      </c>
      <c r="AN578" s="119">
        <f t="shared" si="12"/>
        <v>0</v>
      </c>
      <c r="AO578" s="118">
        <f t="shared" si="13"/>
        <v>101230.24</v>
      </c>
      <c r="AP578" s="121">
        <f t="shared" si="14"/>
        <v>0</v>
      </c>
      <c r="AQ578" s="122"/>
      <c r="AR578" s="119"/>
    </row>
    <row r="579" ht="22.5" customHeight="1">
      <c r="A579" s="89">
        <v>46231.0</v>
      </c>
      <c r="B579" s="90">
        <v>0.46805555555555556</v>
      </c>
      <c r="C579" s="91" t="s">
        <v>269</v>
      </c>
      <c r="D579" s="92" t="str">
        <f t="array" ref="D579">XLOOKUP(C579,'DS ST'!A:A,'DS ST'!B:B)</f>
        <v>A120</v>
      </c>
      <c r="E579" s="94" t="str">
        <f t="array" ref="E579">XLOOKUP($F579,'GIÁ'!$A:$A,'GIÁ'!$E:$E)</f>
        <v>MÁT</v>
      </c>
      <c r="F579" s="94">
        <v>11106.0</v>
      </c>
      <c r="G579" s="95" t="s">
        <v>652</v>
      </c>
      <c r="H579" s="95" t="s">
        <v>93</v>
      </c>
      <c r="I579" s="96">
        <v>8.0</v>
      </c>
      <c r="J579" s="96">
        <v>5.0</v>
      </c>
      <c r="K579" s="98">
        <f t="shared" si="4"/>
        <v>3</v>
      </c>
      <c r="L579" s="99" t="s">
        <v>4221</v>
      </c>
      <c r="M579" s="100" t="s">
        <v>4222</v>
      </c>
      <c r="N579" s="101" t="s">
        <v>4223</v>
      </c>
      <c r="O579" s="128"/>
      <c r="P579" s="100"/>
      <c r="Q579" s="103">
        <f t="shared" si="5"/>
        <v>3</v>
      </c>
      <c r="R579" s="104"/>
      <c r="S579" s="105"/>
      <c r="T579" s="106"/>
      <c r="U579" s="107"/>
      <c r="V579" s="108" t="s">
        <v>756</v>
      </c>
      <c r="W579" s="109" t="s">
        <v>1312</v>
      </c>
      <c r="X579" s="110" t="str">
        <f t="shared" si="6"/>
        <v/>
      </c>
      <c r="Y579" s="110" t="str">
        <f t="shared" si="7"/>
        <v/>
      </c>
      <c r="Z579" s="109" t="s">
        <v>797</v>
      </c>
      <c r="AA579" s="109" t="s">
        <v>802</v>
      </c>
      <c r="AB579" s="143" t="s">
        <v>4224</v>
      </c>
      <c r="AC579" s="141"/>
      <c r="AD579" s="113"/>
      <c r="AE579" s="127"/>
      <c r="AF579" s="113"/>
      <c r="AG579" s="114" t="str">
        <f t="array" ref="AG579">XLOOKUP(F579,'CLV2'!A:A,'CLV2'!E:E)</f>
        <v>2.VEGETABLES</v>
      </c>
      <c r="AH579" s="115" t="str">
        <f t="array" ref="AH579">XLOOKUP(F579,'CLV2'!A:A,'CLV2'!F:F)</f>
        <v>3.PROCESSED VEGGIES</v>
      </c>
      <c r="AI579" s="115" t="str">
        <f t="shared" si="8"/>
        <v>Pack</v>
      </c>
      <c r="AJ579" s="116">
        <f t="shared" si="9"/>
        <v>0.375</v>
      </c>
      <c r="AK579" s="117" t="str">
        <f t="array" ref="AK579">XLOOKUP(F579,'GIÁ'!A:A,'GIÁ'!D:D)</f>
        <v>25173.63</v>
      </c>
      <c r="AL579" s="118">
        <f t="shared" si="10"/>
        <v>75520.89</v>
      </c>
      <c r="AM579" s="118">
        <f t="shared" si="11"/>
        <v>0</v>
      </c>
      <c r="AN579" s="119">
        <f t="shared" si="12"/>
        <v>0</v>
      </c>
      <c r="AO579" s="118">
        <f t="shared" si="13"/>
        <v>75520.89</v>
      </c>
      <c r="AP579" s="121">
        <f t="shared" si="14"/>
        <v>0</v>
      </c>
      <c r="AQ579" s="122"/>
      <c r="AR579" s="119"/>
    </row>
    <row r="580" ht="22.5" customHeight="1">
      <c r="A580" s="89">
        <v>46231.0</v>
      </c>
      <c r="B580" s="90">
        <v>0.46805555555555556</v>
      </c>
      <c r="C580" s="91" t="s">
        <v>269</v>
      </c>
      <c r="D580" s="92" t="str">
        <f t="array" ref="D580">XLOOKUP(C580,'DS ST'!A:A,'DS ST'!B:B)</f>
        <v>A120</v>
      </c>
      <c r="E580" s="94" t="str">
        <f t="array" ref="E580">XLOOKUP($F580,'GIÁ'!$A:$A,'GIÁ'!$E:$E)</f>
        <v>MÁT</v>
      </c>
      <c r="F580" s="94">
        <v>8.938500844027E12</v>
      </c>
      <c r="G580" s="95" t="s">
        <v>2789</v>
      </c>
      <c r="H580" s="95" t="s">
        <v>57</v>
      </c>
      <c r="I580" s="96">
        <v>10.0</v>
      </c>
      <c r="J580" s="96">
        <v>8.0</v>
      </c>
      <c r="K580" s="98">
        <f t="shared" si="4"/>
        <v>2</v>
      </c>
      <c r="L580" s="99" t="s">
        <v>4221</v>
      </c>
      <c r="M580" s="100" t="s">
        <v>4222</v>
      </c>
      <c r="N580" s="101" t="s">
        <v>4223</v>
      </c>
      <c r="O580" s="128"/>
      <c r="P580" s="100"/>
      <c r="Q580" s="103">
        <f t="shared" si="5"/>
        <v>2</v>
      </c>
      <c r="R580" s="104"/>
      <c r="S580" s="105"/>
      <c r="T580" s="106"/>
      <c r="U580" s="107"/>
      <c r="V580" s="108" t="s">
        <v>756</v>
      </c>
      <c r="W580" s="109" t="s">
        <v>1312</v>
      </c>
      <c r="X580" s="110" t="str">
        <f t="shared" si="6"/>
        <v/>
      </c>
      <c r="Y580" s="110" t="str">
        <f t="shared" si="7"/>
        <v/>
      </c>
      <c r="Z580" s="109" t="s">
        <v>797</v>
      </c>
      <c r="AA580" s="109" t="s">
        <v>802</v>
      </c>
      <c r="AB580" s="143" t="s">
        <v>4224</v>
      </c>
      <c r="AC580" s="141"/>
      <c r="AD580" s="113"/>
      <c r="AE580" s="127"/>
      <c r="AF580" s="113"/>
      <c r="AG580" s="114" t="str">
        <f t="array" ref="AG580">XLOOKUP(F580,'CLV2'!A:A,'CLV2'!E:E)</f>
        <v>2.CHILLED FOODS</v>
      </c>
      <c r="AH580" s="115" t="str">
        <f t="array" ref="AH580">XLOOKUP(F580,'CLV2'!A:A,'CLV2'!F:F)</f>
        <v>3.OTHER CHILLED PRODUCTS</v>
      </c>
      <c r="AI580" s="115" t="str">
        <f t="shared" si="8"/>
        <v>Pack</v>
      </c>
      <c r="AJ580" s="116">
        <f t="shared" si="9"/>
        <v>0.2</v>
      </c>
      <c r="AK580" s="117" t="str">
        <f t="array" ref="AK580">XLOOKUP(F580,'GIÁ'!A:A,'GIÁ'!D:D)</f>
        <v>8157.61</v>
      </c>
      <c r="AL580" s="118">
        <f t="shared" si="10"/>
        <v>16315.22</v>
      </c>
      <c r="AM580" s="118">
        <f t="shared" si="11"/>
        <v>0</v>
      </c>
      <c r="AN580" s="119">
        <f t="shared" si="12"/>
        <v>0</v>
      </c>
      <c r="AO580" s="118">
        <f t="shared" si="13"/>
        <v>16315.22</v>
      </c>
      <c r="AP580" s="121">
        <f t="shared" si="14"/>
        <v>0</v>
      </c>
      <c r="AQ580" s="122"/>
      <c r="AR580" s="119"/>
    </row>
    <row r="581" ht="22.5" customHeight="1">
      <c r="A581" s="89">
        <v>46231.0</v>
      </c>
      <c r="B581" s="90">
        <v>0.46805555555555556</v>
      </c>
      <c r="C581" s="91" t="s">
        <v>269</v>
      </c>
      <c r="D581" s="92" t="str">
        <f t="array" ref="D581">XLOOKUP(C581,'DS ST'!A:A,'DS ST'!B:B)</f>
        <v>A120</v>
      </c>
      <c r="E581" s="94" t="str">
        <f t="array" ref="E581">XLOOKUP($F581,'GIÁ'!$A:$A,'GIÁ'!$E:$E)</f>
        <v>MÁT</v>
      </c>
      <c r="F581" s="94">
        <v>11437.0</v>
      </c>
      <c r="G581" s="95" t="s">
        <v>786</v>
      </c>
      <c r="H581" s="95" t="s">
        <v>787</v>
      </c>
      <c r="I581" s="96">
        <v>11.0</v>
      </c>
      <c r="J581" s="96">
        <v>7.0</v>
      </c>
      <c r="K581" s="98">
        <f t="shared" si="4"/>
        <v>4</v>
      </c>
      <c r="L581" s="99" t="s">
        <v>4221</v>
      </c>
      <c r="M581" s="100" t="s">
        <v>4222</v>
      </c>
      <c r="N581" s="101" t="s">
        <v>4223</v>
      </c>
      <c r="O581" s="128"/>
      <c r="P581" s="100"/>
      <c r="Q581" s="103">
        <f t="shared" si="5"/>
        <v>4</v>
      </c>
      <c r="R581" s="104"/>
      <c r="S581" s="105"/>
      <c r="T581" s="106"/>
      <c r="U581" s="107"/>
      <c r="V581" s="108" t="s">
        <v>756</v>
      </c>
      <c r="W581" s="109" t="s">
        <v>1312</v>
      </c>
      <c r="X581" s="110" t="str">
        <f t="shared" si="6"/>
        <v/>
      </c>
      <c r="Y581" s="110" t="str">
        <f t="shared" si="7"/>
        <v/>
      </c>
      <c r="Z581" s="109" t="s">
        <v>797</v>
      </c>
      <c r="AA581" s="109" t="s">
        <v>802</v>
      </c>
      <c r="AB581" s="143" t="s">
        <v>4224</v>
      </c>
      <c r="AC581" s="141"/>
      <c r="AD581" s="113"/>
      <c r="AE581" s="127"/>
      <c r="AF581" s="113"/>
      <c r="AG581" s="114" t="str">
        <f t="array" ref="AG581">XLOOKUP(F581,'CLV2'!A:A,'CLV2'!E:E)</f>
        <v>2.VEGETABLES</v>
      </c>
      <c r="AH581" s="115" t="str">
        <f t="array" ref="AH581">XLOOKUP(F581,'CLV2'!A:A,'CLV2'!F:F)</f>
        <v>3.PROCESSED VEGGIES</v>
      </c>
      <c r="AI581" s="115" t="str">
        <f t="shared" si="8"/>
        <v>Pack</v>
      </c>
      <c r="AJ581" s="116">
        <f t="shared" si="9"/>
        <v>0.3636363636</v>
      </c>
      <c r="AK581" s="117" t="str">
        <f t="array" ref="AK581">XLOOKUP(F581,'GIÁ'!A:A,'GIÁ'!D:D)</f>
        <v>14602.28</v>
      </c>
      <c r="AL581" s="118">
        <f t="shared" si="10"/>
        <v>58409.12</v>
      </c>
      <c r="AM581" s="118">
        <f t="shared" si="11"/>
        <v>0</v>
      </c>
      <c r="AN581" s="119">
        <f t="shared" si="12"/>
        <v>0</v>
      </c>
      <c r="AO581" s="118">
        <f t="shared" si="13"/>
        <v>58409.12</v>
      </c>
      <c r="AP581" s="121">
        <f t="shared" si="14"/>
        <v>0</v>
      </c>
      <c r="AQ581" s="122"/>
      <c r="AR581" s="119"/>
    </row>
    <row r="582" ht="22.5" customHeight="1">
      <c r="A582" s="89">
        <v>46231.0</v>
      </c>
      <c r="B582" s="90">
        <v>0.46805555555555556</v>
      </c>
      <c r="C582" s="91" t="s">
        <v>269</v>
      </c>
      <c r="D582" s="92" t="str">
        <f t="array" ref="D582">XLOOKUP(C582,'DS ST'!A:A,'DS ST'!B:B)</f>
        <v>A120</v>
      </c>
      <c r="E582" s="94" t="str">
        <f t="array" ref="E582">XLOOKUP($F582,'GIÁ'!$A:$A,'GIÁ'!$E:$E)</f>
        <v>MÁT</v>
      </c>
      <c r="F582" s="94">
        <v>8.936000750206E12</v>
      </c>
      <c r="G582" s="95" t="s">
        <v>2133</v>
      </c>
      <c r="H582" s="95" t="s">
        <v>1206</v>
      </c>
      <c r="I582" s="96">
        <v>10.0</v>
      </c>
      <c r="J582" s="96">
        <v>8.0</v>
      </c>
      <c r="K582" s="98">
        <f t="shared" si="4"/>
        <v>2</v>
      </c>
      <c r="L582" s="99" t="s">
        <v>4221</v>
      </c>
      <c r="M582" s="100" t="s">
        <v>4225</v>
      </c>
      <c r="N582" s="101" t="s">
        <v>4226</v>
      </c>
      <c r="O582" s="128"/>
      <c r="P582" s="100"/>
      <c r="Q582" s="103">
        <f t="shared" si="5"/>
        <v>2</v>
      </c>
      <c r="R582" s="104"/>
      <c r="S582" s="105"/>
      <c r="T582" s="106"/>
      <c r="U582" s="107"/>
      <c r="V582" s="108" t="s">
        <v>756</v>
      </c>
      <c r="W582" s="109" t="s">
        <v>1312</v>
      </c>
      <c r="X582" s="110" t="str">
        <f t="shared" si="6"/>
        <v/>
      </c>
      <c r="Y582" s="110" t="str">
        <f t="shared" si="7"/>
        <v/>
      </c>
      <c r="Z582" s="109" t="s">
        <v>797</v>
      </c>
      <c r="AA582" s="109" t="s">
        <v>802</v>
      </c>
      <c r="AB582" s="143" t="s">
        <v>4224</v>
      </c>
      <c r="AC582" s="141"/>
      <c r="AD582" s="113"/>
      <c r="AE582" s="127"/>
      <c r="AF582" s="113"/>
      <c r="AG582" s="114" t="str">
        <f t="array" ref="AG582">XLOOKUP(F582,'CLV2'!A:A,'CLV2'!E:E)</f>
        <v>2.CHILLED FOODS</v>
      </c>
      <c r="AH582" s="115" t="str">
        <f t="array" ref="AH582">XLOOKUP(F582,'CLV2'!A:A,'CLV2'!F:F)</f>
        <v>3.OTHER CHILLED PRODUCTS</v>
      </c>
      <c r="AI582" s="115" t="str">
        <f t="shared" si="8"/>
        <v>Pack</v>
      </c>
      <c r="AJ582" s="116">
        <f t="shared" si="9"/>
        <v>0.2</v>
      </c>
      <c r="AK582" s="117">
        <f t="array" ref="AK582">XLOOKUP(F582,'GIÁ'!A:A,'GIÁ'!D:D)</f>
        <v>5012</v>
      </c>
      <c r="AL582" s="118">
        <f t="shared" si="10"/>
        <v>10024</v>
      </c>
      <c r="AM582" s="118">
        <f t="shared" si="11"/>
        <v>0</v>
      </c>
      <c r="AN582" s="119">
        <f t="shared" si="12"/>
        <v>0</v>
      </c>
      <c r="AO582" s="118">
        <f t="shared" si="13"/>
        <v>10024</v>
      </c>
      <c r="AP582" s="121">
        <f t="shared" si="14"/>
        <v>0</v>
      </c>
      <c r="AQ582" s="122"/>
      <c r="AR582" s="119"/>
    </row>
    <row r="583" ht="22.5" customHeight="1">
      <c r="A583" s="89">
        <v>46231.0</v>
      </c>
      <c r="B583" s="90">
        <v>0.46805555555555556</v>
      </c>
      <c r="C583" s="91" t="s">
        <v>269</v>
      </c>
      <c r="D583" s="92" t="str">
        <f t="array" ref="D583">XLOOKUP(C583,'DS ST'!A:A,'DS ST'!B:B)</f>
        <v>A120</v>
      </c>
      <c r="E583" s="94" t="str">
        <f t="array" ref="E583">XLOOKUP($F583,'GIÁ'!$A:$A,'GIÁ'!$E:$E)</f>
        <v>MÁT</v>
      </c>
      <c r="F583" s="94">
        <v>8.936176751175E12</v>
      </c>
      <c r="G583" s="95" t="s">
        <v>2366</v>
      </c>
      <c r="H583" s="95" t="s">
        <v>667</v>
      </c>
      <c r="I583" s="96">
        <v>2.0</v>
      </c>
      <c r="J583" s="96">
        <v>1.0</v>
      </c>
      <c r="K583" s="98">
        <f t="shared" si="4"/>
        <v>1</v>
      </c>
      <c r="L583" s="99" t="s">
        <v>4221</v>
      </c>
      <c r="M583" s="100" t="s">
        <v>4227</v>
      </c>
      <c r="N583" s="101" t="s">
        <v>4228</v>
      </c>
      <c r="O583" s="128"/>
      <c r="P583" s="100"/>
      <c r="Q583" s="103">
        <f t="shared" si="5"/>
        <v>1</v>
      </c>
      <c r="R583" s="104"/>
      <c r="S583" s="105"/>
      <c r="T583" s="106"/>
      <c r="U583" s="107"/>
      <c r="V583" s="108" t="s">
        <v>756</v>
      </c>
      <c r="W583" s="109" t="s">
        <v>1312</v>
      </c>
      <c r="X583" s="110" t="str">
        <f t="shared" si="6"/>
        <v/>
      </c>
      <c r="Y583" s="110" t="str">
        <f t="shared" si="7"/>
        <v/>
      </c>
      <c r="Z583" s="109" t="s">
        <v>797</v>
      </c>
      <c r="AA583" s="109" t="s">
        <v>802</v>
      </c>
      <c r="AB583" s="143" t="s">
        <v>4224</v>
      </c>
      <c r="AC583" s="141"/>
      <c r="AD583" s="113"/>
      <c r="AE583" s="127"/>
      <c r="AF583" s="113"/>
      <c r="AG583" s="114" t="str">
        <f t="array" ref="AG583">XLOOKUP(F583,'CLV2'!A:A,'CLV2'!E:E)</f>
        <v>2.DELICA</v>
      </c>
      <c r="AH583" s="115" t="str">
        <f t="array" ref="AH583">XLOOKUP(F583,'CLV2'!A:A,'CLV2'!F:F)</f>
        <v>3.DESSERTS</v>
      </c>
      <c r="AI583" s="115" t="str">
        <f t="shared" si="8"/>
        <v>Pack</v>
      </c>
      <c r="AJ583" s="116">
        <f t="shared" si="9"/>
        <v>0.5</v>
      </c>
      <c r="AK583" s="117" t="str">
        <f t="array" ref="AK583">XLOOKUP(F583,'GIÁ'!A:A,'GIÁ'!D:D)</f>
        <v>6744.99</v>
      </c>
      <c r="AL583" s="118">
        <f t="shared" si="10"/>
        <v>6744.99</v>
      </c>
      <c r="AM583" s="118">
        <f t="shared" si="11"/>
        <v>0</v>
      </c>
      <c r="AN583" s="119">
        <f t="shared" si="12"/>
        <v>0</v>
      </c>
      <c r="AO583" s="118">
        <f t="shared" si="13"/>
        <v>6744.99</v>
      </c>
      <c r="AP583" s="121">
        <f t="shared" si="14"/>
        <v>0</v>
      </c>
      <c r="AQ583" s="122"/>
      <c r="AR583" s="119"/>
    </row>
    <row r="584" ht="22.5" customHeight="1">
      <c r="A584" s="89">
        <v>46231.0</v>
      </c>
      <c r="B584" s="90">
        <v>0.46805555555555556</v>
      </c>
      <c r="C584" s="91" t="s">
        <v>269</v>
      </c>
      <c r="D584" s="92" t="str">
        <f t="array" ref="D584">XLOOKUP(C584,'DS ST'!A:A,'DS ST'!B:B)</f>
        <v>A120</v>
      </c>
      <c r="E584" s="94" t="str">
        <f t="array" ref="E584">XLOOKUP($F584,'GIÁ'!$A:$A,'GIÁ'!$E:$E)</f>
        <v>MÁT</v>
      </c>
      <c r="F584" s="94">
        <v>8.93624370002E12</v>
      </c>
      <c r="G584" s="95" t="s">
        <v>2727</v>
      </c>
      <c r="H584" s="95" t="s">
        <v>1206</v>
      </c>
      <c r="I584" s="96">
        <v>2.0</v>
      </c>
      <c r="J584" s="96">
        <v>1.0</v>
      </c>
      <c r="K584" s="98">
        <f t="shared" si="4"/>
        <v>1</v>
      </c>
      <c r="L584" s="99" t="s">
        <v>4221</v>
      </c>
      <c r="M584" s="100" t="s">
        <v>4227</v>
      </c>
      <c r="N584" s="101" t="s">
        <v>4228</v>
      </c>
      <c r="O584" s="128"/>
      <c r="P584" s="100"/>
      <c r="Q584" s="103">
        <f t="shared" si="5"/>
        <v>1</v>
      </c>
      <c r="R584" s="104"/>
      <c r="S584" s="105"/>
      <c r="T584" s="106"/>
      <c r="U584" s="107"/>
      <c r="V584" s="108" t="s">
        <v>756</v>
      </c>
      <c r="W584" s="109" t="s">
        <v>1312</v>
      </c>
      <c r="X584" s="110" t="str">
        <f t="shared" si="6"/>
        <v/>
      </c>
      <c r="Y584" s="110" t="str">
        <f t="shared" si="7"/>
        <v/>
      </c>
      <c r="Z584" s="109" t="s">
        <v>797</v>
      </c>
      <c r="AA584" s="109" t="s">
        <v>802</v>
      </c>
      <c r="AB584" s="143" t="s">
        <v>4224</v>
      </c>
      <c r="AC584" s="141"/>
      <c r="AD584" s="113"/>
      <c r="AE584" s="127"/>
      <c r="AF584" s="113"/>
      <c r="AG584" s="114" t="str">
        <f t="array" ref="AG584">XLOOKUP(F584,'CLV2'!A:A,'CLV2'!E:E)</f>
        <v>2.DELICA</v>
      </c>
      <c r="AH584" s="115" t="str">
        <f t="array" ref="AH584">XLOOKUP(F584,'CLV2'!A:A,'CLV2'!F:F)</f>
        <v>3.COLD AND HOT DELICA</v>
      </c>
      <c r="AI584" s="115" t="str">
        <f t="shared" si="8"/>
        <v>Pack</v>
      </c>
      <c r="AJ584" s="116">
        <f t="shared" si="9"/>
        <v>0.5</v>
      </c>
      <c r="AK584" s="117" t="str">
        <f t="array" ref="AK584">XLOOKUP(F584,'GIÁ'!A:A,'GIÁ'!D:D)</f>
        <v>10464.51</v>
      </c>
      <c r="AL584" s="118">
        <f t="shared" si="10"/>
        <v>10464.51</v>
      </c>
      <c r="AM584" s="118">
        <f t="shared" si="11"/>
        <v>0</v>
      </c>
      <c r="AN584" s="119">
        <f t="shared" si="12"/>
        <v>0</v>
      </c>
      <c r="AO584" s="118">
        <f t="shared" si="13"/>
        <v>10464.51</v>
      </c>
      <c r="AP584" s="121">
        <f t="shared" si="14"/>
        <v>0</v>
      </c>
      <c r="AQ584" s="122"/>
      <c r="AR584" s="119"/>
    </row>
    <row r="585" ht="22.5" customHeight="1">
      <c r="A585" s="89">
        <v>46231.0</v>
      </c>
      <c r="B585" s="90">
        <v>0.5479166666666667</v>
      </c>
      <c r="C585" s="91" t="s">
        <v>246</v>
      </c>
      <c r="D585" s="129" t="str">
        <f t="array" ref="D585">XLOOKUP(C585,'DS ST'!A:A,'DS ST'!B:B)</f>
        <v>A118</v>
      </c>
      <c r="E585" s="94" t="str">
        <f t="array" ref="E585">XLOOKUP($F585,'GIÁ'!$A:$A,'GIÁ'!$E:$E)</f>
        <v>MÁT</v>
      </c>
      <c r="F585" s="94">
        <v>11566.0</v>
      </c>
      <c r="G585" s="95" t="s">
        <v>894</v>
      </c>
      <c r="H585" s="95" t="s">
        <v>787</v>
      </c>
      <c r="I585" s="96">
        <v>1.0</v>
      </c>
      <c r="J585" s="96">
        <v>0.0</v>
      </c>
      <c r="K585" s="98">
        <f t="shared" si="4"/>
        <v>1</v>
      </c>
      <c r="L585" s="99" t="s">
        <v>4229</v>
      </c>
      <c r="M585" s="100" t="s">
        <v>4230</v>
      </c>
      <c r="N585" s="101" t="s">
        <v>4231</v>
      </c>
      <c r="O585" s="128"/>
      <c r="P585" s="100"/>
      <c r="Q585" s="103">
        <f t="shared" si="5"/>
        <v>1</v>
      </c>
      <c r="R585" s="104"/>
      <c r="S585" s="105" t="s">
        <v>14</v>
      </c>
      <c r="T585" s="106"/>
      <c r="U585" s="107"/>
      <c r="V585" s="108" t="s">
        <v>756</v>
      </c>
      <c r="W585" s="109" t="s">
        <v>1312</v>
      </c>
      <c r="X585" s="110" t="str">
        <f t="shared" si="6"/>
        <v/>
      </c>
      <c r="Y585" s="110" t="str">
        <f t="shared" si="7"/>
        <v/>
      </c>
      <c r="Z585" s="139" t="str">
        <f t="shared" ref="Z585:Z670" si="50">IF(N(Q585)&lt;=0,"",IF(ISNUMBER(SEARCH("Thiếu kiện",V585)),"Kho đông mát",IF(AND(N(Q585)&gt;0,N(P585)&gt;0,OR(ISNUMBER(SEARCH("Hình KDB",U585)),ISNUMBER(SEARCH("Hình tele",U585)),ISNUMBER(SEARCH("sai code",U585)),ISNUMBER(SEARCH("ST nhận",U585)))),"Kho đông mát",IF(AND(W585="DC giao thiếu",OR(ISNUMBER(SEARCH("Hình KDB",U585)),ISNUMBER(SEARCH("Hình tele",U585)),ISNUMBER(SEARCH("sai code",U585)))),"Kho đông mát",IF(W585="DC giao thiếu","Chưa xác định",IF(AND(W585="DC pick sai",OR(ISNUMBER(SEARCH("Hình KDB",U585)),ISNUMBER(SEARCH("Hình tele",U585)),ISNUMBER(SEARCH("sai code",U585)),ISNUMBER(SEARCH("ST nhận",U585)))),"Kho đông mát",IF(W585="DC pick sai","Chưa xác định",IF(AND(W585="Hao hụt",N(O585)&gt;0,OR(ISNUMBER(SEARCH("Hình KDB",U585)),ISNUMBER(SEARCH("Hình tele",U585)),ISNUMBER(SEARCH("sai code",U585)),ISNUMBER(SEARCH("ST nhận",U585)))),"Kho đông mát",IF(W585="Hao hụt","Chưa xác định",IF(OR(W585="VT giao sai điểm",W585="Không đạt nhiệt độ",W585="TX giao thiếu kiện",W585="Hàng không đạt CL"),"Kho đông mát",IF(W585="Chưa xác định","Chưa xác định",IF(N(P585)&gt;0,"Chưa xác định",""))))))))))))</f>
        <v>Chưa xác định</v>
      </c>
      <c r="AA585" s="109" t="s">
        <v>802</v>
      </c>
      <c r="AB585" s="140"/>
      <c r="AC585" s="141"/>
      <c r="AD585" s="113"/>
      <c r="AE585" s="127"/>
      <c r="AF585" s="113"/>
      <c r="AG585" s="114" t="str">
        <f t="array" ref="AG585">XLOOKUP(F585,'CLV2'!A:A,'CLV2'!E:E)</f>
        <v>2.VEGETABLES</v>
      </c>
      <c r="AH585" s="115" t="str">
        <f t="array" ref="AH585">XLOOKUP(F585,'CLV2'!A:A,'CLV2'!F:F)</f>
        <v>3.PROCESSED VEGGIES</v>
      </c>
      <c r="AI585" s="115" t="str">
        <f t="shared" si="8"/>
        <v>Pack</v>
      </c>
      <c r="AJ585" s="116">
        <f t="shared" si="9"/>
        <v>1</v>
      </c>
      <c r="AK585" s="117" t="str">
        <f t="array" ref="AK585">XLOOKUP(F585,'GIÁ'!A:A,'GIÁ'!D:D)</f>
        <v>10563.03</v>
      </c>
      <c r="AL585" s="118">
        <f t="shared" si="10"/>
        <v>10563.03</v>
      </c>
      <c r="AM585" s="118">
        <f t="shared" si="11"/>
        <v>0</v>
      </c>
      <c r="AN585" s="119">
        <f t="shared" si="12"/>
        <v>0</v>
      </c>
      <c r="AO585" s="118">
        <f t="shared" si="13"/>
        <v>0</v>
      </c>
      <c r="AP585" s="121">
        <f t="shared" si="14"/>
        <v>10563.03</v>
      </c>
      <c r="AQ585" s="122"/>
      <c r="AR585" s="119"/>
    </row>
    <row r="586" ht="22.5" customHeight="1">
      <c r="A586" s="89">
        <v>46231.0</v>
      </c>
      <c r="B586" s="90">
        <v>0.5479166666666667</v>
      </c>
      <c r="C586" s="91" t="s">
        <v>246</v>
      </c>
      <c r="D586" s="129" t="str">
        <f t="array" ref="D586">XLOOKUP(C586,'DS ST'!A:A,'DS ST'!B:B)</f>
        <v>A118</v>
      </c>
      <c r="E586" s="94" t="str">
        <f t="array" ref="E586">XLOOKUP($F586,'GIÁ'!$A:$A,'GIÁ'!$E:$E)</f>
        <v>MÁT</v>
      </c>
      <c r="F586" s="94">
        <v>11522.0</v>
      </c>
      <c r="G586" s="95" t="s">
        <v>815</v>
      </c>
      <c r="H586" s="95" t="s">
        <v>787</v>
      </c>
      <c r="I586" s="96">
        <v>2.0</v>
      </c>
      <c r="J586" s="96">
        <v>0.0</v>
      </c>
      <c r="K586" s="98">
        <f t="shared" si="4"/>
        <v>2</v>
      </c>
      <c r="L586" s="99" t="s">
        <v>4229</v>
      </c>
      <c r="M586" s="100" t="s">
        <v>4230</v>
      </c>
      <c r="N586" s="101" t="s">
        <v>4231</v>
      </c>
      <c r="O586" s="128"/>
      <c r="P586" s="100"/>
      <c r="Q586" s="103">
        <f t="shared" si="5"/>
        <v>2</v>
      </c>
      <c r="R586" s="104"/>
      <c r="S586" s="105" t="s">
        <v>14</v>
      </c>
      <c r="T586" s="106"/>
      <c r="U586" s="107"/>
      <c r="V586" s="108" t="s">
        <v>756</v>
      </c>
      <c r="W586" s="109" t="s">
        <v>1312</v>
      </c>
      <c r="X586" s="110" t="str">
        <f t="shared" si="6"/>
        <v/>
      </c>
      <c r="Y586" s="110" t="str">
        <f t="shared" si="7"/>
        <v/>
      </c>
      <c r="Z586" s="139" t="str">
        <f t="shared" si="50"/>
        <v>Chưa xác định</v>
      </c>
      <c r="AA586" s="109" t="s">
        <v>802</v>
      </c>
      <c r="AB586" s="140"/>
      <c r="AC586" s="141"/>
      <c r="AD586" s="113"/>
      <c r="AE586" s="127"/>
      <c r="AF586" s="113"/>
      <c r="AG586" s="114" t="str">
        <f t="array" ref="AG586">XLOOKUP(F586,'CLV2'!A:A,'CLV2'!E:E)</f>
        <v>2.VEGETABLES</v>
      </c>
      <c r="AH586" s="115" t="str">
        <f t="array" ref="AH586">XLOOKUP(F586,'CLV2'!A:A,'CLV2'!F:F)</f>
        <v>3.PROCESSED VEGGIES</v>
      </c>
      <c r="AI586" s="115" t="str">
        <f t="shared" si="8"/>
        <v>Pack</v>
      </c>
      <c r="AJ586" s="116">
        <f t="shared" si="9"/>
        <v>1</v>
      </c>
      <c r="AK586" s="117" t="str">
        <f t="array" ref="AK586">XLOOKUP(F586,'GIÁ'!A:A,'GIÁ'!D:D)</f>
        <v>22481.29</v>
      </c>
      <c r="AL586" s="118">
        <f t="shared" si="10"/>
        <v>44962.58</v>
      </c>
      <c r="AM586" s="118">
        <f t="shared" si="11"/>
        <v>0</v>
      </c>
      <c r="AN586" s="119">
        <f t="shared" si="12"/>
        <v>0</v>
      </c>
      <c r="AO586" s="118">
        <f t="shared" si="13"/>
        <v>0</v>
      </c>
      <c r="AP586" s="121">
        <f t="shared" si="14"/>
        <v>44962.58</v>
      </c>
      <c r="AQ586" s="122"/>
      <c r="AR586" s="119"/>
    </row>
    <row r="587" ht="22.5" customHeight="1">
      <c r="A587" s="89">
        <v>46231.0</v>
      </c>
      <c r="B587" s="90">
        <v>0.4930555555555556</v>
      </c>
      <c r="C587" s="91" t="s">
        <v>1684</v>
      </c>
      <c r="D587" s="129" t="str">
        <f t="array" ref="D587">XLOOKUP(C587,'DS ST'!A:A,'DS ST'!B:B)</f>
        <v>TSO</v>
      </c>
      <c r="E587" s="94" t="str">
        <f t="array" ref="E587">XLOOKUP($F587,'GIÁ'!$A:$A,'GIÁ'!$E:$E)</f>
        <v>MÁT</v>
      </c>
      <c r="F587" s="94">
        <v>8.938505512402E12</v>
      </c>
      <c r="G587" s="95" t="s">
        <v>2882</v>
      </c>
      <c r="H587" s="95" t="s">
        <v>224</v>
      </c>
      <c r="I587" s="96">
        <v>1.0</v>
      </c>
      <c r="J587" s="96">
        <v>0.0</v>
      </c>
      <c r="K587" s="98">
        <f t="shared" si="4"/>
        <v>1</v>
      </c>
      <c r="L587" s="99" t="s">
        <v>4232</v>
      </c>
      <c r="M587" s="100" t="s">
        <v>4233</v>
      </c>
      <c r="N587" s="101" t="s">
        <v>4234</v>
      </c>
      <c r="O587" s="128"/>
      <c r="P587" s="100">
        <v>1.0</v>
      </c>
      <c r="Q587" s="103">
        <f t="shared" si="5"/>
        <v>0</v>
      </c>
      <c r="R587" s="104" t="s">
        <v>4235</v>
      </c>
      <c r="S587" s="105"/>
      <c r="T587" s="106"/>
      <c r="U587" s="107"/>
      <c r="V587" s="108" t="s">
        <v>756</v>
      </c>
      <c r="W587" s="109" t="s">
        <v>1908</v>
      </c>
      <c r="X587" s="110" t="str">
        <f t="shared" si="6"/>
        <v/>
      </c>
      <c r="Y587" s="110" t="str">
        <f t="shared" si="7"/>
        <v>Siêu thị</v>
      </c>
      <c r="Z587" s="139" t="str">
        <f t="shared" si="50"/>
        <v/>
      </c>
      <c r="AA587" s="109" t="s">
        <v>802</v>
      </c>
      <c r="AB587" s="140"/>
      <c r="AC587" s="141"/>
      <c r="AD587" s="113"/>
      <c r="AE587" s="127"/>
      <c r="AF587" s="113"/>
      <c r="AG587" s="114" t="str">
        <f t="array" ref="AG587">XLOOKUP(F587,'CLV2'!A:A,'CLV2'!E:E)</f>
        <v>2.VEGETABLES</v>
      </c>
      <c r="AH587" s="115" t="str">
        <f t="array" ref="AH587">XLOOKUP(F587,'CLV2'!A:A,'CLV2'!F:F)</f>
        <v>3.PROCESSED VEGGIES</v>
      </c>
      <c r="AI587" s="115" t="str">
        <f t="shared" si="8"/>
        <v>Pack</v>
      </c>
      <c r="AJ587" s="116">
        <f t="shared" si="9"/>
        <v>1</v>
      </c>
      <c r="AK587" s="117" t="str">
        <f t="array" ref="AK587">XLOOKUP(F587,'GIÁ'!A:A,'GIÁ'!D:D)</f>
        <v>20717.38</v>
      </c>
      <c r="AL587" s="118">
        <f t="shared" si="10"/>
        <v>20717.38</v>
      </c>
      <c r="AM587" s="118">
        <f t="shared" si="11"/>
        <v>0</v>
      </c>
      <c r="AN587" s="119">
        <f t="shared" si="12"/>
        <v>20717.38</v>
      </c>
      <c r="AO587" s="118">
        <f t="shared" si="13"/>
        <v>0</v>
      </c>
      <c r="AP587" s="121">
        <f t="shared" si="14"/>
        <v>0</v>
      </c>
      <c r="AQ587" s="122"/>
      <c r="AR587" s="119"/>
    </row>
    <row r="588" ht="22.5" customHeight="1">
      <c r="A588" s="89">
        <v>46231.0</v>
      </c>
      <c r="B588" s="90">
        <v>0.4930555555555556</v>
      </c>
      <c r="C588" s="91" t="s">
        <v>1684</v>
      </c>
      <c r="D588" s="129" t="str">
        <f t="array" ref="D588">XLOOKUP(C588,'DS ST'!A:A,'DS ST'!B:B)</f>
        <v>TSO</v>
      </c>
      <c r="E588" s="94" t="str">
        <f t="array" ref="E588">XLOOKUP($F588,'GIÁ'!$A:$A,'GIÁ'!$E:$E)</f>
        <v>MÁT</v>
      </c>
      <c r="F588" s="94">
        <v>8.936049693908E12</v>
      </c>
      <c r="G588" s="95" t="s">
        <v>2244</v>
      </c>
      <c r="H588" s="95" t="s">
        <v>57</v>
      </c>
      <c r="I588" s="96">
        <v>4.0</v>
      </c>
      <c r="J588" s="96">
        <v>0.0</v>
      </c>
      <c r="K588" s="98">
        <f t="shared" si="4"/>
        <v>4</v>
      </c>
      <c r="L588" s="99" t="s">
        <v>4232</v>
      </c>
      <c r="M588" s="100" t="s">
        <v>4233</v>
      </c>
      <c r="N588" s="101" t="s">
        <v>4234</v>
      </c>
      <c r="O588" s="128"/>
      <c r="P588" s="100">
        <v>4.0</v>
      </c>
      <c r="Q588" s="103">
        <f t="shared" si="5"/>
        <v>0</v>
      </c>
      <c r="R588" s="104" t="s">
        <v>4236</v>
      </c>
      <c r="S588" s="105"/>
      <c r="T588" s="106"/>
      <c r="U588" s="107"/>
      <c r="V588" s="108" t="s">
        <v>756</v>
      </c>
      <c r="W588" s="109" t="s">
        <v>1908</v>
      </c>
      <c r="X588" s="110" t="str">
        <f t="shared" si="6"/>
        <v/>
      </c>
      <c r="Y588" s="110" t="str">
        <f t="shared" si="7"/>
        <v>Siêu thị</v>
      </c>
      <c r="Z588" s="139" t="str">
        <f t="shared" si="50"/>
        <v/>
      </c>
      <c r="AA588" s="109" t="s">
        <v>802</v>
      </c>
      <c r="AB588" s="140"/>
      <c r="AC588" s="141"/>
      <c r="AD588" s="113"/>
      <c r="AE588" s="127"/>
      <c r="AF588" s="113"/>
      <c r="AG588" s="114" t="str">
        <f t="array" ref="AG588">XLOOKUP(F588,'CLV2'!A:A,'CLV2'!E:E)</f>
        <v>2.VEGETABLES</v>
      </c>
      <c r="AH588" s="115" t="str">
        <f t="array" ref="AH588">XLOOKUP(F588,'CLV2'!A:A,'CLV2'!F:F)</f>
        <v>3.LETTUCE, SNACKABLES</v>
      </c>
      <c r="AI588" s="115" t="str">
        <f t="shared" si="8"/>
        <v>Pack</v>
      </c>
      <c r="AJ588" s="116">
        <f t="shared" si="9"/>
        <v>1</v>
      </c>
      <c r="AK588" s="117" t="str">
        <f t="array" ref="AK588">XLOOKUP(F588,'GIÁ'!A:A,'GIÁ'!D:D)</f>
        <v>20360.85</v>
      </c>
      <c r="AL588" s="118">
        <f t="shared" si="10"/>
        <v>81443.4</v>
      </c>
      <c r="AM588" s="118">
        <f t="shared" si="11"/>
        <v>0</v>
      </c>
      <c r="AN588" s="119">
        <f t="shared" si="12"/>
        <v>81443.4</v>
      </c>
      <c r="AO588" s="118">
        <f t="shared" si="13"/>
        <v>0</v>
      </c>
      <c r="AP588" s="121">
        <f t="shared" si="14"/>
        <v>0</v>
      </c>
      <c r="AQ588" s="122"/>
      <c r="AR588" s="119"/>
    </row>
    <row r="589" ht="22.5" customHeight="1">
      <c r="A589" s="89">
        <v>46231.0</v>
      </c>
      <c r="B589" s="90">
        <v>0.4930555555555556</v>
      </c>
      <c r="C589" s="91" t="s">
        <v>1684</v>
      </c>
      <c r="D589" s="129" t="str">
        <f t="array" ref="D589">XLOOKUP(C589,'DS ST'!A:A,'DS ST'!B:B)</f>
        <v>TSO</v>
      </c>
      <c r="E589" s="94" t="str">
        <f t="array" ref="E589">XLOOKUP($F589,'GIÁ'!$A:$A,'GIÁ'!$E:$E)</f>
        <v>MÁT</v>
      </c>
      <c r="F589" s="94">
        <v>8.936049694271E12</v>
      </c>
      <c r="G589" s="95" t="s">
        <v>1986</v>
      </c>
      <c r="H589" s="95" t="s">
        <v>1539</v>
      </c>
      <c r="I589" s="96">
        <v>1.0</v>
      </c>
      <c r="J589" s="96">
        <v>0.0</v>
      </c>
      <c r="K589" s="98">
        <f t="shared" si="4"/>
        <v>1</v>
      </c>
      <c r="L589" s="99" t="s">
        <v>4232</v>
      </c>
      <c r="M589" s="100" t="s">
        <v>4233</v>
      </c>
      <c r="N589" s="101" t="s">
        <v>4234</v>
      </c>
      <c r="O589" s="128"/>
      <c r="P589" s="100">
        <v>1.0</v>
      </c>
      <c r="Q589" s="103">
        <f t="shared" si="5"/>
        <v>0</v>
      </c>
      <c r="R589" s="104" t="s">
        <v>4236</v>
      </c>
      <c r="S589" s="105"/>
      <c r="T589" s="106"/>
      <c r="U589" s="107"/>
      <c r="V589" s="108" t="s">
        <v>756</v>
      </c>
      <c r="W589" s="109" t="s">
        <v>1908</v>
      </c>
      <c r="X589" s="110" t="str">
        <f t="shared" si="6"/>
        <v/>
      </c>
      <c r="Y589" s="110" t="str">
        <f t="shared" si="7"/>
        <v>Siêu thị</v>
      </c>
      <c r="Z589" s="139" t="str">
        <f t="shared" si="50"/>
        <v/>
      </c>
      <c r="AA589" s="109" t="s">
        <v>802</v>
      </c>
      <c r="AB589" s="140"/>
      <c r="AC589" s="141"/>
      <c r="AD589" s="113"/>
      <c r="AE589" s="127"/>
      <c r="AF589" s="113"/>
      <c r="AG589" s="114" t="str">
        <f t="array" ref="AG589">XLOOKUP(F589,'CLV2'!A:A,'CLV2'!E:E)</f>
        <v>2.VEGETABLES</v>
      </c>
      <c r="AH589" s="115" t="str">
        <f t="array" ref="AH589">XLOOKUP(F589,'CLV2'!A:A,'CLV2'!F:F)</f>
        <v>3.PROCESSED VEGGIES</v>
      </c>
      <c r="AI589" s="115" t="str">
        <f t="shared" si="8"/>
        <v>Pack</v>
      </c>
      <c r="AJ589" s="116">
        <f t="shared" si="9"/>
        <v>1</v>
      </c>
      <c r="AK589" s="117" t="str">
        <f t="array" ref="AK589">XLOOKUP(F589,'GIÁ'!A:A,'GIÁ'!D:D)</f>
        <v>14698.02</v>
      </c>
      <c r="AL589" s="118">
        <f t="shared" si="10"/>
        <v>14698.02</v>
      </c>
      <c r="AM589" s="118">
        <f t="shared" si="11"/>
        <v>0</v>
      </c>
      <c r="AN589" s="119">
        <f t="shared" si="12"/>
        <v>14698.02</v>
      </c>
      <c r="AO589" s="118">
        <f t="shared" si="13"/>
        <v>0</v>
      </c>
      <c r="AP589" s="121">
        <f t="shared" si="14"/>
        <v>0</v>
      </c>
      <c r="AQ589" s="122"/>
      <c r="AR589" s="119"/>
    </row>
    <row r="590" ht="22.5" customHeight="1">
      <c r="A590" s="89">
        <v>46231.0</v>
      </c>
      <c r="B590" s="90">
        <v>0.4930555555555556</v>
      </c>
      <c r="C590" s="91" t="s">
        <v>1684</v>
      </c>
      <c r="D590" s="129" t="str">
        <f t="array" ref="D590">XLOOKUP(C590,'DS ST'!A:A,'DS ST'!B:B)</f>
        <v>TSO</v>
      </c>
      <c r="E590" s="94" t="str">
        <f t="array" ref="E590">XLOOKUP($F590,'GIÁ'!$A:$A,'GIÁ'!$E:$E)</f>
        <v>MÁT</v>
      </c>
      <c r="F590" s="94">
        <v>8.936146442249E12</v>
      </c>
      <c r="G590" s="95" t="s">
        <v>2498</v>
      </c>
      <c r="H590" s="95" t="s">
        <v>1741</v>
      </c>
      <c r="I590" s="96">
        <v>12.0</v>
      </c>
      <c r="J590" s="96">
        <v>0.0</v>
      </c>
      <c r="K590" s="98">
        <f t="shared" si="4"/>
        <v>12</v>
      </c>
      <c r="L590" s="99" t="s">
        <v>4232</v>
      </c>
      <c r="M590" s="100" t="s">
        <v>4233</v>
      </c>
      <c r="N590" s="101" t="s">
        <v>4234</v>
      </c>
      <c r="O590" s="128"/>
      <c r="P590" s="100">
        <v>12.0</v>
      </c>
      <c r="Q590" s="103">
        <f t="shared" si="5"/>
        <v>0</v>
      </c>
      <c r="R590" s="104" t="s">
        <v>4237</v>
      </c>
      <c r="S590" s="105"/>
      <c r="T590" s="106"/>
      <c r="U590" s="107"/>
      <c r="V590" s="108" t="s">
        <v>756</v>
      </c>
      <c r="W590" s="109" t="s">
        <v>1908</v>
      </c>
      <c r="X590" s="110" t="str">
        <f t="shared" si="6"/>
        <v/>
      </c>
      <c r="Y590" s="110" t="str">
        <f t="shared" si="7"/>
        <v>Siêu thị</v>
      </c>
      <c r="Z590" s="139" t="str">
        <f t="shared" si="50"/>
        <v/>
      </c>
      <c r="AA590" s="109" t="s">
        <v>802</v>
      </c>
      <c r="AB590" s="140"/>
      <c r="AC590" s="141"/>
      <c r="AD590" s="113"/>
      <c r="AE590" s="127"/>
      <c r="AF590" s="113"/>
      <c r="AG590" s="114" t="str">
        <f t="array" ref="AG590">XLOOKUP(F590,'CLV2'!A:A,'CLV2'!E:E)</f>
        <v>2.CHILLED FOODS</v>
      </c>
      <c r="AH590" s="115" t="str">
        <f t="array" ref="AH590">XLOOKUP(F590,'CLV2'!A:A,'CLV2'!F:F)</f>
        <v>3.HAM AND SAUSAGES</v>
      </c>
      <c r="AI590" s="115" t="str">
        <f t="shared" si="8"/>
        <v>Pack</v>
      </c>
      <c r="AJ590" s="116">
        <f t="shared" si="9"/>
        <v>1</v>
      </c>
      <c r="AK590" s="117" t="str">
        <f t="array" ref="AK590">XLOOKUP(F590,'GIÁ'!A:A,'GIÁ'!D:D)</f>
        <v>7920.46</v>
      </c>
      <c r="AL590" s="118">
        <f t="shared" si="10"/>
        <v>95045.52</v>
      </c>
      <c r="AM590" s="118">
        <f t="shared" si="11"/>
        <v>0</v>
      </c>
      <c r="AN590" s="119">
        <f t="shared" si="12"/>
        <v>95045.52</v>
      </c>
      <c r="AO590" s="118">
        <f t="shared" si="13"/>
        <v>0</v>
      </c>
      <c r="AP590" s="121">
        <f t="shared" si="14"/>
        <v>0</v>
      </c>
      <c r="AQ590" s="122"/>
      <c r="AR590" s="119"/>
    </row>
    <row r="591" ht="22.5" customHeight="1">
      <c r="A591" s="89">
        <v>46231.0</v>
      </c>
      <c r="B591" s="90">
        <v>0.4930555555555556</v>
      </c>
      <c r="C591" s="91" t="s">
        <v>1684</v>
      </c>
      <c r="D591" s="129" t="str">
        <f t="array" ref="D591">XLOOKUP(C591,'DS ST'!A:A,'DS ST'!B:B)</f>
        <v>TSO</v>
      </c>
      <c r="E591" s="94" t="str">
        <f t="array" ref="E591">XLOOKUP($F591,'GIÁ'!$A:$A,'GIÁ'!$E:$E)</f>
        <v>MÁT</v>
      </c>
      <c r="F591" s="94">
        <v>8.935019503216E12</v>
      </c>
      <c r="G591" s="95" t="s">
        <v>1821</v>
      </c>
      <c r="H591" s="95" t="s">
        <v>224</v>
      </c>
      <c r="I591" s="96">
        <v>8.0</v>
      </c>
      <c r="J591" s="96">
        <v>0.0</v>
      </c>
      <c r="K591" s="98">
        <f t="shared" si="4"/>
        <v>8</v>
      </c>
      <c r="L591" s="99" t="s">
        <v>4232</v>
      </c>
      <c r="M591" s="100" t="s">
        <v>4233</v>
      </c>
      <c r="N591" s="101" t="s">
        <v>4234</v>
      </c>
      <c r="O591" s="128"/>
      <c r="P591" s="100">
        <v>8.0</v>
      </c>
      <c r="Q591" s="103">
        <f t="shared" si="5"/>
        <v>0</v>
      </c>
      <c r="R591" s="104" t="s">
        <v>4237</v>
      </c>
      <c r="S591" s="105"/>
      <c r="T591" s="106"/>
      <c r="U591" s="107"/>
      <c r="V591" s="108" t="s">
        <v>756</v>
      </c>
      <c r="W591" s="109" t="s">
        <v>1908</v>
      </c>
      <c r="X591" s="110" t="str">
        <f t="shared" si="6"/>
        <v/>
      </c>
      <c r="Y591" s="110" t="str">
        <f t="shared" si="7"/>
        <v>Siêu thị</v>
      </c>
      <c r="Z591" s="139" t="str">
        <f t="shared" si="50"/>
        <v/>
      </c>
      <c r="AA591" s="109" t="s">
        <v>802</v>
      </c>
      <c r="AB591" s="140"/>
      <c r="AC591" s="141"/>
      <c r="AD591" s="113"/>
      <c r="AE591" s="127"/>
      <c r="AF591" s="113"/>
      <c r="AG591" s="114" t="str">
        <f t="array" ref="AG591">XLOOKUP(F591,'CLV2'!A:A,'CLV2'!E:E)</f>
        <v>2.CHILLED FOODS</v>
      </c>
      <c r="AH591" s="115" t="str">
        <f t="array" ref="AH591">XLOOKUP(F591,'CLV2'!A:A,'CLV2'!F:F)</f>
        <v>3.HAM AND SAUSAGES</v>
      </c>
      <c r="AI591" s="115" t="str">
        <f t="shared" si="8"/>
        <v>Pack</v>
      </c>
      <c r="AJ591" s="116">
        <f t="shared" si="9"/>
        <v>1</v>
      </c>
      <c r="AK591" s="117" t="str">
        <f t="array" ref="AK591">XLOOKUP(F591,'GIÁ'!A:A,'GIÁ'!D:D)</f>
        <v>30395.96</v>
      </c>
      <c r="AL591" s="118">
        <f t="shared" si="10"/>
        <v>243167.68</v>
      </c>
      <c r="AM591" s="118">
        <f t="shared" si="11"/>
        <v>0</v>
      </c>
      <c r="AN591" s="119">
        <f t="shared" si="12"/>
        <v>243167.68</v>
      </c>
      <c r="AO591" s="118">
        <f t="shared" si="13"/>
        <v>0</v>
      </c>
      <c r="AP591" s="121">
        <f t="shared" si="14"/>
        <v>0</v>
      </c>
      <c r="AQ591" s="122"/>
      <c r="AR591" s="119"/>
    </row>
    <row r="592" ht="22.5" customHeight="1">
      <c r="A592" s="89">
        <v>46231.0</v>
      </c>
      <c r="B592" s="90">
        <v>0.4930555555555556</v>
      </c>
      <c r="C592" s="91" t="s">
        <v>1684</v>
      </c>
      <c r="D592" s="129" t="str">
        <f t="array" ref="D592">XLOOKUP(C592,'DS ST'!A:A,'DS ST'!B:B)</f>
        <v>TSO</v>
      </c>
      <c r="E592" s="94" t="str">
        <f t="array" ref="E592">XLOOKUP($F592,'GIÁ'!$A:$A,'GIÁ'!$E:$E)</f>
        <v>MÁT</v>
      </c>
      <c r="F592" s="94">
        <v>8.938508547579E12</v>
      </c>
      <c r="G592" s="95" t="s">
        <v>2905</v>
      </c>
      <c r="H592" s="95" t="s">
        <v>57</v>
      </c>
      <c r="I592" s="96">
        <v>8.0</v>
      </c>
      <c r="J592" s="96">
        <v>0.0</v>
      </c>
      <c r="K592" s="98">
        <f t="shared" si="4"/>
        <v>8</v>
      </c>
      <c r="L592" s="99" t="s">
        <v>4232</v>
      </c>
      <c r="M592" s="100" t="s">
        <v>4233</v>
      </c>
      <c r="N592" s="101" t="s">
        <v>4234</v>
      </c>
      <c r="O592" s="128"/>
      <c r="P592" s="100">
        <v>8.0</v>
      </c>
      <c r="Q592" s="103">
        <f t="shared" si="5"/>
        <v>0</v>
      </c>
      <c r="R592" s="104" t="s">
        <v>4235</v>
      </c>
      <c r="S592" s="105"/>
      <c r="T592" s="106"/>
      <c r="U592" s="107"/>
      <c r="V592" s="108" t="s">
        <v>756</v>
      </c>
      <c r="W592" s="109" t="s">
        <v>1908</v>
      </c>
      <c r="X592" s="110" t="str">
        <f t="shared" si="6"/>
        <v/>
      </c>
      <c r="Y592" s="110" t="str">
        <f t="shared" si="7"/>
        <v>Siêu thị</v>
      </c>
      <c r="Z592" s="139" t="str">
        <f t="shared" si="50"/>
        <v/>
      </c>
      <c r="AA592" s="109" t="s">
        <v>802</v>
      </c>
      <c r="AB592" s="140"/>
      <c r="AC592" s="141"/>
      <c r="AD592" s="113"/>
      <c r="AE592" s="127"/>
      <c r="AF592" s="113"/>
      <c r="AG592" s="114" t="str">
        <f t="array" ref="AG592">XLOOKUP(F592,'CLV2'!A:A,'CLV2'!E:E)</f>
        <v>2.CHILLED FOODS</v>
      </c>
      <c r="AH592" s="115" t="str">
        <f t="array" ref="AH592">XLOOKUP(F592,'CLV2'!A:A,'CLV2'!F:F)</f>
        <v>3.OTHER CHILLED PRODUCTS</v>
      </c>
      <c r="AI592" s="115" t="str">
        <f t="shared" si="8"/>
        <v>Pack</v>
      </c>
      <c r="AJ592" s="116">
        <f t="shared" si="9"/>
        <v>1</v>
      </c>
      <c r="AK592" s="117" t="str">
        <f t="array" ref="AK592">XLOOKUP(F592,'GIÁ'!A:A,'GIÁ'!D:D)</f>
        <v>30485.44</v>
      </c>
      <c r="AL592" s="118">
        <f t="shared" si="10"/>
        <v>243883.52</v>
      </c>
      <c r="AM592" s="118">
        <f t="shared" si="11"/>
        <v>0</v>
      </c>
      <c r="AN592" s="119">
        <f t="shared" si="12"/>
        <v>243883.52</v>
      </c>
      <c r="AO592" s="118">
        <f t="shared" si="13"/>
        <v>0</v>
      </c>
      <c r="AP592" s="121">
        <f t="shared" si="14"/>
        <v>0</v>
      </c>
      <c r="AQ592" s="122"/>
      <c r="AR592" s="119"/>
    </row>
    <row r="593" ht="22.5" customHeight="1">
      <c r="A593" s="89">
        <v>46231.0</v>
      </c>
      <c r="B593" s="90">
        <v>0.4930555555555556</v>
      </c>
      <c r="C593" s="91" t="s">
        <v>1684</v>
      </c>
      <c r="D593" s="129" t="str">
        <f t="array" ref="D593">XLOOKUP(C593,'DS ST'!A:A,'DS ST'!B:B)</f>
        <v>TSO</v>
      </c>
      <c r="E593" s="94" t="str">
        <f t="array" ref="E593">XLOOKUP($F593,'GIÁ'!$A:$A,'GIÁ'!$E:$E)</f>
        <v>MÁT</v>
      </c>
      <c r="F593" s="94">
        <v>8.936146446728E12</v>
      </c>
      <c r="G593" s="95" t="s">
        <v>2510</v>
      </c>
      <c r="H593" s="95" t="s">
        <v>224</v>
      </c>
      <c r="I593" s="96">
        <v>2.0</v>
      </c>
      <c r="J593" s="96">
        <v>0.0</v>
      </c>
      <c r="K593" s="98">
        <f t="shared" si="4"/>
        <v>2</v>
      </c>
      <c r="L593" s="99" t="s">
        <v>4232</v>
      </c>
      <c r="M593" s="100" t="s">
        <v>4233</v>
      </c>
      <c r="N593" s="101" t="s">
        <v>4234</v>
      </c>
      <c r="O593" s="128"/>
      <c r="P593" s="100">
        <v>2.0</v>
      </c>
      <c r="Q593" s="103">
        <f t="shared" si="5"/>
        <v>0</v>
      </c>
      <c r="R593" s="104" t="s">
        <v>4237</v>
      </c>
      <c r="S593" s="105"/>
      <c r="T593" s="106"/>
      <c r="U593" s="107"/>
      <c r="V593" s="108" t="s">
        <v>756</v>
      </c>
      <c r="W593" s="109" t="s">
        <v>1908</v>
      </c>
      <c r="X593" s="110" t="str">
        <f t="shared" si="6"/>
        <v/>
      </c>
      <c r="Y593" s="110" t="str">
        <f t="shared" si="7"/>
        <v>Siêu thị</v>
      </c>
      <c r="Z593" s="139" t="str">
        <f t="shared" si="50"/>
        <v/>
      </c>
      <c r="AA593" s="109" t="s">
        <v>802</v>
      </c>
      <c r="AB593" s="140"/>
      <c r="AC593" s="141"/>
      <c r="AD593" s="113"/>
      <c r="AE593" s="127"/>
      <c r="AF593" s="113"/>
      <c r="AG593" s="114" t="str">
        <f t="array" ref="AG593">XLOOKUP(F593,'CLV2'!A:A,'CLV2'!E:E)</f>
        <v>2.CHILLED FOODS</v>
      </c>
      <c r="AH593" s="115" t="str">
        <f t="array" ref="AH593">XLOOKUP(F593,'CLV2'!A:A,'CLV2'!F:F)</f>
        <v>3.HAM AND SAUSAGES</v>
      </c>
      <c r="AI593" s="115" t="str">
        <f t="shared" si="8"/>
        <v>Pack</v>
      </c>
      <c r="AJ593" s="116">
        <f t="shared" si="9"/>
        <v>1</v>
      </c>
      <c r="AK593" s="117" t="str">
        <f t="array" ref="AK593">XLOOKUP(F593,'GIÁ'!A:A,'GIÁ'!D:D)</f>
        <v>27795.99</v>
      </c>
      <c r="AL593" s="118">
        <f t="shared" si="10"/>
        <v>55591.98</v>
      </c>
      <c r="AM593" s="118">
        <f t="shared" si="11"/>
        <v>0</v>
      </c>
      <c r="AN593" s="119">
        <f t="shared" si="12"/>
        <v>55591.98</v>
      </c>
      <c r="AO593" s="118">
        <f t="shared" si="13"/>
        <v>0</v>
      </c>
      <c r="AP593" s="121">
        <f t="shared" si="14"/>
        <v>0</v>
      </c>
      <c r="AQ593" s="122"/>
      <c r="AR593" s="119"/>
    </row>
    <row r="594" ht="22.5" customHeight="1">
      <c r="A594" s="89">
        <v>46231.0</v>
      </c>
      <c r="B594" s="90">
        <v>0.4930555555555556</v>
      </c>
      <c r="C594" s="91" t="s">
        <v>1684</v>
      </c>
      <c r="D594" s="129" t="str">
        <f t="array" ref="D594">XLOOKUP(C594,'DS ST'!A:A,'DS ST'!B:B)</f>
        <v>TSO</v>
      </c>
      <c r="E594" s="94" t="str">
        <f t="array" ref="E594">XLOOKUP($F594,'GIÁ'!$A:$A,'GIÁ'!$E:$E)</f>
        <v>MÁT</v>
      </c>
      <c r="F594" s="94">
        <v>8.938528582574E12</v>
      </c>
      <c r="G594" s="95" t="s">
        <v>3013</v>
      </c>
      <c r="H594" s="95" t="s">
        <v>224</v>
      </c>
      <c r="I594" s="96">
        <v>2.0</v>
      </c>
      <c r="J594" s="96">
        <v>0.0</v>
      </c>
      <c r="K594" s="98">
        <f t="shared" si="4"/>
        <v>2</v>
      </c>
      <c r="L594" s="99" t="s">
        <v>4232</v>
      </c>
      <c r="M594" s="100" t="s">
        <v>4233</v>
      </c>
      <c r="N594" s="101" t="s">
        <v>4234</v>
      </c>
      <c r="O594" s="128"/>
      <c r="P594" s="100">
        <v>2.0</v>
      </c>
      <c r="Q594" s="103">
        <f t="shared" si="5"/>
        <v>0</v>
      </c>
      <c r="R594" s="104" t="s">
        <v>4237</v>
      </c>
      <c r="S594" s="105"/>
      <c r="T594" s="106"/>
      <c r="U594" s="107"/>
      <c r="V594" s="108" t="s">
        <v>756</v>
      </c>
      <c r="W594" s="109" t="s">
        <v>1908</v>
      </c>
      <c r="X594" s="110" t="str">
        <f t="shared" si="6"/>
        <v/>
      </c>
      <c r="Y594" s="110" t="str">
        <f t="shared" si="7"/>
        <v>Siêu thị</v>
      </c>
      <c r="Z594" s="139" t="str">
        <f t="shared" si="50"/>
        <v/>
      </c>
      <c r="AA594" s="109" t="s">
        <v>802</v>
      </c>
      <c r="AB594" s="140"/>
      <c r="AC594" s="141"/>
      <c r="AD594" s="113"/>
      <c r="AE594" s="127"/>
      <c r="AF594" s="113"/>
      <c r="AG594" s="114" t="str">
        <f t="array" ref="AG594">XLOOKUP(F594,'CLV2'!A:A,'CLV2'!E:E)</f>
        <v>2.CHILLED FOODS</v>
      </c>
      <c r="AH594" s="115" t="str">
        <f t="array" ref="AH594">XLOOKUP(F594,'CLV2'!A:A,'CLV2'!F:F)</f>
        <v>3.OTHER CHILLED PRODUCTS</v>
      </c>
      <c r="AI594" s="115" t="str">
        <f t="shared" si="8"/>
        <v>Pack</v>
      </c>
      <c r="AJ594" s="116">
        <f t="shared" si="9"/>
        <v>1</v>
      </c>
      <c r="AK594" s="117" t="str">
        <f t="array" ref="AK594">XLOOKUP(F594,'GIÁ'!A:A,'GIÁ'!D:D)</f>
        <v>10450.00</v>
      </c>
      <c r="AL594" s="118">
        <f t="shared" si="10"/>
        <v>20900</v>
      </c>
      <c r="AM594" s="118">
        <f t="shared" si="11"/>
        <v>0</v>
      </c>
      <c r="AN594" s="119">
        <f t="shared" si="12"/>
        <v>20900</v>
      </c>
      <c r="AO594" s="118">
        <f t="shared" si="13"/>
        <v>0</v>
      </c>
      <c r="AP594" s="121">
        <f t="shared" si="14"/>
        <v>0</v>
      </c>
      <c r="AQ594" s="122"/>
      <c r="AR594" s="119"/>
    </row>
    <row r="595" ht="22.5" customHeight="1">
      <c r="A595" s="89">
        <v>46231.0</v>
      </c>
      <c r="B595" s="90">
        <v>0.4930555555555556</v>
      </c>
      <c r="C595" s="91" t="s">
        <v>1684</v>
      </c>
      <c r="D595" s="129" t="str">
        <f t="array" ref="D595">XLOOKUP(C595,'DS ST'!A:A,'DS ST'!B:B)</f>
        <v>TSO</v>
      </c>
      <c r="E595" s="94" t="str">
        <f t="array" ref="E595">XLOOKUP($F595,'GIÁ'!$A:$A,'GIÁ'!$E:$E)</f>
        <v>MÁT</v>
      </c>
      <c r="F595" s="94">
        <v>8.935058921446E12</v>
      </c>
      <c r="G595" s="95" t="s">
        <v>1849</v>
      </c>
      <c r="H595" s="95" t="s">
        <v>224</v>
      </c>
      <c r="I595" s="96">
        <v>2.0</v>
      </c>
      <c r="J595" s="96">
        <v>0.0</v>
      </c>
      <c r="K595" s="98">
        <f t="shared" si="4"/>
        <v>2</v>
      </c>
      <c r="L595" s="99" t="s">
        <v>4232</v>
      </c>
      <c r="M595" s="100" t="s">
        <v>4233</v>
      </c>
      <c r="N595" s="101" t="s">
        <v>4234</v>
      </c>
      <c r="O595" s="128"/>
      <c r="P595" s="100">
        <v>2.0</v>
      </c>
      <c r="Q595" s="103">
        <f t="shared" si="5"/>
        <v>0</v>
      </c>
      <c r="R595" s="104" t="s">
        <v>4237</v>
      </c>
      <c r="S595" s="105"/>
      <c r="T595" s="106"/>
      <c r="U595" s="107"/>
      <c r="V595" s="108" t="s">
        <v>756</v>
      </c>
      <c r="W595" s="109" t="s">
        <v>1908</v>
      </c>
      <c r="X595" s="110" t="str">
        <f t="shared" si="6"/>
        <v/>
      </c>
      <c r="Y595" s="110" t="str">
        <f t="shared" si="7"/>
        <v>Siêu thị</v>
      </c>
      <c r="Z595" s="139" t="str">
        <f t="shared" si="50"/>
        <v/>
      </c>
      <c r="AA595" s="109" t="s">
        <v>802</v>
      </c>
      <c r="AB595" s="140"/>
      <c r="AC595" s="141"/>
      <c r="AD595" s="113"/>
      <c r="AE595" s="127"/>
      <c r="AF595" s="113"/>
      <c r="AG595" s="114" t="str">
        <f t="array" ref="AG595">XLOOKUP(F595,'CLV2'!A:A,'CLV2'!E:E)</f>
        <v>2.CHILLED FOODS</v>
      </c>
      <c r="AH595" s="115" t="str">
        <f t="array" ref="AH595">XLOOKUP(F595,'CLV2'!A:A,'CLV2'!F:F)</f>
        <v>3.HAM AND SAUSAGES</v>
      </c>
      <c r="AI595" s="115" t="str">
        <f t="shared" si="8"/>
        <v>Pack</v>
      </c>
      <c r="AJ595" s="116">
        <f t="shared" si="9"/>
        <v>1</v>
      </c>
      <c r="AK595" s="117" t="str">
        <f t="array" ref="AK595">XLOOKUP(F595,'GIÁ'!A:A,'GIÁ'!D:D)</f>
        <v>29041.52</v>
      </c>
      <c r="AL595" s="118">
        <f t="shared" si="10"/>
        <v>58083.04</v>
      </c>
      <c r="AM595" s="118">
        <f t="shared" si="11"/>
        <v>0</v>
      </c>
      <c r="AN595" s="119">
        <f t="shared" si="12"/>
        <v>58083.04</v>
      </c>
      <c r="AO595" s="118">
        <f t="shared" si="13"/>
        <v>0</v>
      </c>
      <c r="AP595" s="121">
        <f t="shared" si="14"/>
        <v>0</v>
      </c>
      <c r="AQ595" s="122"/>
      <c r="AR595" s="119"/>
    </row>
    <row r="596" ht="22.5" customHeight="1">
      <c r="A596" s="89">
        <v>46231.0</v>
      </c>
      <c r="B596" s="90">
        <v>0.4930555555555556</v>
      </c>
      <c r="C596" s="91" t="s">
        <v>1684</v>
      </c>
      <c r="D596" s="129" t="str">
        <f t="array" ref="D596">XLOOKUP(C596,'DS ST'!A:A,'DS ST'!B:B)</f>
        <v>TSO</v>
      </c>
      <c r="E596" s="94" t="str">
        <f t="array" ref="E596">XLOOKUP($F596,'GIÁ'!$A:$A,'GIÁ'!$E:$E)</f>
        <v>MÁT</v>
      </c>
      <c r="F596" s="94">
        <v>8.935019599783E12</v>
      </c>
      <c r="G596" s="95" t="s">
        <v>1823</v>
      </c>
      <c r="H596" s="95" t="s">
        <v>224</v>
      </c>
      <c r="I596" s="96">
        <v>4.0</v>
      </c>
      <c r="J596" s="96">
        <v>0.0</v>
      </c>
      <c r="K596" s="98">
        <f t="shared" si="4"/>
        <v>4</v>
      </c>
      <c r="L596" s="99" t="s">
        <v>4232</v>
      </c>
      <c r="M596" s="100" t="s">
        <v>4233</v>
      </c>
      <c r="N596" s="101" t="s">
        <v>4234</v>
      </c>
      <c r="O596" s="128"/>
      <c r="P596" s="100">
        <v>4.0</v>
      </c>
      <c r="Q596" s="103">
        <f t="shared" si="5"/>
        <v>0</v>
      </c>
      <c r="R596" s="104" t="s">
        <v>4237</v>
      </c>
      <c r="S596" s="105"/>
      <c r="T596" s="106"/>
      <c r="U596" s="107"/>
      <c r="V596" s="108" t="s">
        <v>756</v>
      </c>
      <c r="W596" s="109" t="s">
        <v>1908</v>
      </c>
      <c r="X596" s="110" t="str">
        <f t="shared" si="6"/>
        <v/>
      </c>
      <c r="Y596" s="110" t="str">
        <f t="shared" si="7"/>
        <v>Siêu thị</v>
      </c>
      <c r="Z596" s="139" t="str">
        <f t="shared" si="50"/>
        <v/>
      </c>
      <c r="AA596" s="109" t="s">
        <v>802</v>
      </c>
      <c r="AB596" s="140"/>
      <c r="AC596" s="141"/>
      <c r="AD596" s="113"/>
      <c r="AE596" s="127"/>
      <c r="AF596" s="113"/>
      <c r="AG596" s="114" t="str">
        <f t="array" ref="AG596">XLOOKUP(F596,'CLV2'!A:A,'CLV2'!E:E)</f>
        <v>2.CHILLED FOODS</v>
      </c>
      <c r="AH596" s="115" t="str">
        <f t="array" ref="AH596">XLOOKUP(F596,'CLV2'!A:A,'CLV2'!F:F)</f>
        <v>3.HAM AND SAUSAGES</v>
      </c>
      <c r="AI596" s="115" t="str">
        <f t="shared" si="8"/>
        <v>Pack</v>
      </c>
      <c r="AJ596" s="116">
        <f t="shared" si="9"/>
        <v>1</v>
      </c>
      <c r="AK596" s="117" t="str">
        <f t="array" ref="AK596">XLOOKUP(F596,'GIÁ'!A:A,'GIÁ'!D:D)</f>
        <v>55686.89</v>
      </c>
      <c r="AL596" s="118">
        <f t="shared" si="10"/>
        <v>222747.56</v>
      </c>
      <c r="AM596" s="118">
        <f t="shared" si="11"/>
        <v>0</v>
      </c>
      <c r="AN596" s="119">
        <f t="shared" si="12"/>
        <v>222747.56</v>
      </c>
      <c r="AO596" s="118">
        <f t="shared" si="13"/>
        <v>0</v>
      </c>
      <c r="AP596" s="121">
        <f t="shared" si="14"/>
        <v>0</v>
      </c>
      <c r="AQ596" s="122"/>
      <c r="AR596" s="119"/>
    </row>
    <row r="597" ht="22.5" customHeight="1">
      <c r="A597" s="89">
        <v>46231.0</v>
      </c>
      <c r="B597" s="90">
        <v>0.4930555555555556</v>
      </c>
      <c r="C597" s="91" t="s">
        <v>1684</v>
      </c>
      <c r="D597" s="129" t="str">
        <f t="array" ref="D597">XLOOKUP(C597,'DS ST'!A:A,'DS ST'!B:B)</f>
        <v>TSO</v>
      </c>
      <c r="E597" s="94" t="str">
        <f t="array" ref="E597">XLOOKUP($F597,'GIÁ'!$A:$A,'GIÁ'!$E:$E)</f>
        <v>MÁT</v>
      </c>
      <c r="F597" s="94">
        <v>8.935101608515E12</v>
      </c>
      <c r="G597" s="95" t="s">
        <v>1902</v>
      </c>
      <c r="H597" s="95" t="s">
        <v>57</v>
      </c>
      <c r="I597" s="96">
        <v>4.0</v>
      </c>
      <c r="J597" s="96">
        <v>0.0</v>
      </c>
      <c r="K597" s="98">
        <f t="shared" si="4"/>
        <v>4</v>
      </c>
      <c r="L597" s="99" t="s">
        <v>4232</v>
      </c>
      <c r="M597" s="100" t="s">
        <v>4233</v>
      </c>
      <c r="N597" s="101" t="s">
        <v>4234</v>
      </c>
      <c r="O597" s="128"/>
      <c r="P597" s="100">
        <v>4.0</v>
      </c>
      <c r="Q597" s="103">
        <f t="shared" si="5"/>
        <v>0</v>
      </c>
      <c r="R597" s="104" t="s">
        <v>4237</v>
      </c>
      <c r="S597" s="105"/>
      <c r="T597" s="106"/>
      <c r="U597" s="107"/>
      <c r="V597" s="108" t="s">
        <v>756</v>
      </c>
      <c r="W597" s="109" t="s">
        <v>1908</v>
      </c>
      <c r="X597" s="110" t="str">
        <f t="shared" si="6"/>
        <v/>
      </c>
      <c r="Y597" s="110" t="str">
        <f t="shared" si="7"/>
        <v>Siêu thị</v>
      </c>
      <c r="Z597" s="139" t="str">
        <f t="shared" si="50"/>
        <v/>
      </c>
      <c r="AA597" s="109" t="s">
        <v>802</v>
      </c>
      <c r="AB597" s="140"/>
      <c r="AC597" s="141"/>
      <c r="AD597" s="113"/>
      <c r="AE597" s="127"/>
      <c r="AF597" s="113"/>
      <c r="AG597" s="114" t="str">
        <f t="array" ref="AG597">XLOOKUP(F597,'CLV2'!A:A,'CLV2'!E:E)</f>
        <v>2.CHILLED FOODS</v>
      </c>
      <c r="AH597" s="115" t="str">
        <f t="array" ref="AH597">XLOOKUP(F597,'CLV2'!A:A,'CLV2'!F:F)</f>
        <v>3.OTHER CHILLED PRODUCTS</v>
      </c>
      <c r="AI597" s="115" t="str">
        <f t="shared" si="8"/>
        <v>Pack</v>
      </c>
      <c r="AJ597" s="116">
        <f t="shared" si="9"/>
        <v>1</v>
      </c>
      <c r="AK597" s="117" t="str">
        <f t="array" ref="AK597">XLOOKUP(F597,'GIÁ'!A:A,'GIÁ'!D:D)</f>
        <v>25753.17</v>
      </c>
      <c r="AL597" s="118">
        <f t="shared" si="10"/>
        <v>103012.68</v>
      </c>
      <c r="AM597" s="118">
        <f t="shared" si="11"/>
        <v>0</v>
      </c>
      <c r="AN597" s="119">
        <f t="shared" si="12"/>
        <v>103012.68</v>
      </c>
      <c r="AO597" s="118">
        <f t="shared" si="13"/>
        <v>0</v>
      </c>
      <c r="AP597" s="121">
        <f t="shared" si="14"/>
        <v>0</v>
      </c>
      <c r="AQ597" s="122"/>
      <c r="AR597" s="119"/>
    </row>
    <row r="598" ht="22.5" customHeight="1">
      <c r="A598" s="89">
        <v>46231.0</v>
      </c>
      <c r="B598" s="90">
        <v>0.4930555555555556</v>
      </c>
      <c r="C598" s="91" t="s">
        <v>1684</v>
      </c>
      <c r="D598" s="129" t="str">
        <f t="array" ref="D598">XLOOKUP(C598,'DS ST'!A:A,'DS ST'!B:B)</f>
        <v>TSO</v>
      </c>
      <c r="E598" s="94" t="str">
        <f t="array" ref="E598">XLOOKUP($F598,'GIÁ'!$A:$A,'GIÁ'!$E:$E)</f>
        <v>MÁT</v>
      </c>
      <c r="F598" s="94">
        <v>8.938502525481E12</v>
      </c>
      <c r="G598" s="95" t="s">
        <v>2833</v>
      </c>
      <c r="H598" s="95" t="s">
        <v>1206</v>
      </c>
      <c r="I598" s="96">
        <v>2.0</v>
      </c>
      <c r="J598" s="96">
        <v>0.0</v>
      </c>
      <c r="K598" s="98">
        <f t="shared" si="4"/>
        <v>2</v>
      </c>
      <c r="L598" s="99" t="s">
        <v>4232</v>
      </c>
      <c r="M598" s="100" t="s">
        <v>4233</v>
      </c>
      <c r="N598" s="101" t="s">
        <v>4234</v>
      </c>
      <c r="O598" s="128"/>
      <c r="P598" s="100">
        <v>2.0</v>
      </c>
      <c r="Q598" s="103">
        <f t="shared" si="5"/>
        <v>0</v>
      </c>
      <c r="R598" s="104" t="s">
        <v>4237</v>
      </c>
      <c r="S598" s="105"/>
      <c r="T598" s="106"/>
      <c r="U598" s="107"/>
      <c r="V598" s="108" t="s">
        <v>756</v>
      </c>
      <c r="W598" s="109" t="s">
        <v>1908</v>
      </c>
      <c r="X598" s="110" t="str">
        <f t="shared" si="6"/>
        <v/>
      </c>
      <c r="Y598" s="110" t="str">
        <f t="shared" si="7"/>
        <v>Siêu thị</v>
      </c>
      <c r="Z598" s="139" t="str">
        <f t="shared" si="50"/>
        <v/>
      </c>
      <c r="AA598" s="109" t="s">
        <v>802</v>
      </c>
      <c r="AB598" s="140"/>
      <c r="AC598" s="141"/>
      <c r="AD598" s="113"/>
      <c r="AE598" s="127"/>
      <c r="AF598" s="113"/>
      <c r="AG598" s="114" t="str">
        <f t="array" ref="AG598">XLOOKUP(F598,'CLV2'!A:A,'CLV2'!E:E)</f>
        <v>2.CHILLED FOODS</v>
      </c>
      <c r="AH598" s="115" t="str">
        <f t="array" ref="AH598">XLOOKUP(F598,'CLV2'!A:A,'CLV2'!F:F)</f>
        <v>3.OTHER CHILLED PRODUCTS</v>
      </c>
      <c r="AI598" s="115" t="str">
        <f t="shared" si="8"/>
        <v>Pack</v>
      </c>
      <c r="AJ598" s="116">
        <f t="shared" si="9"/>
        <v>1</v>
      </c>
      <c r="AK598" s="117" t="str">
        <f t="array" ref="AK598">XLOOKUP(F598,'GIÁ'!A:A,'GIÁ'!D:D)</f>
        <v>13426.00</v>
      </c>
      <c r="AL598" s="118">
        <f t="shared" si="10"/>
        <v>26852</v>
      </c>
      <c r="AM598" s="118">
        <f t="shared" si="11"/>
        <v>0</v>
      </c>
      <c r="AN598" s="119">
        <f t="shared" si="12"/>
        <v>26852</v>
      </c>
      <c r="AO598" s="118">
        <f t="shared" si="13"/>
        <v>0</v>
      </c>
      <c r="AP598" s="121">
        <f t="shared" si="14"/>
        <v>0</v>
      </c>
      <c r="AQ598" s="122"/>
      <c r="AR598" s="119"/>
    </row>
    <row r="599" ht="22.5" customHeight="1">
      <c r="A599" s="89">
        <v>46231.0</v>
      </c>
      <c r="B599" s="90">
        <v>0.4930555555555556</v>
      </c>
      <c r="C599" s="91" t="s">
        <v>1684</v>
      </c>
      <c r="D599" s="129" t="str">
        <f t="array" ref="D599">XLOOKUP(C599,'DS ST'!A:A,'DS ST'!B:B)</f>
        <v>TSO</v>
      </c>
      <c r="E599" s="94" t="str">
        <f t="array" ref="E599">XLOOKUP($F599,'GIÁ'!$A:$A,'GIÁ'!$E:$E)</f>
        <v>MÁT</v>
      </c>
      <c r="F599" s="94">
        <v>8.936040981493E12</v>
      </c>
      <c r="G599" s="95" t="s">
        <v>2227</v>
      </c>
      <c r="H599" s="95" t="s">
        <v>224</v>
      </c>
      <c r="I599" s="96">
        <v>8.0</v>
      </c>
      <c r="J599" s="96">
        <v>0.0</v>
      </c>
      <c r="K599" s="98">
        <f t="shared" si="4"/>
        <v>8</v>
      </c>
      <c r="L599" s="99" t="s">
        <v>4232</v>
      </c>
      <c r="M599" s="100" t="s">
        <v>4233</v>
      </c>
      <c r="N599" s="101" t="s">
        <v>4234</v>
      </c>
      <c r="O599" s="128"/>
      <c r="P599" s="100">
        <v>8.0</v>
      </c>
      <c r="Q599" s="103">
        <f t="shared" si="5"/>
        <v>0</v>
      </c>
      <c r="R599" s="104" t="s">
        <v>4235</v>
      </c>
      <c r="S599" s="105"/>
      <c r="T599" s="106"/>
      <c r="U599" s="107"/>
      <c r="V599" s="108" t="s">
        <v>756</v>
      </c>
      <c r="W599" s="109" t="s">
        <v>1908</v>
      </c>
      <c r="X599" s="110" t="str">
        <f t="shared" si="6"/>
        <v/>
      </c>
      <c r="Y599" s="110" t="str">
        <f t="shared" si="7"/>
        <v>Siêu thị</v>
      </c>
      <c r="Z599" s="139" t="str">
        <f t="shared" si="50"/>
        <v/>
      </c>
      <c r="AA599" s="109" t="s">
        <v>802</v>
      </c>
      <c r="AB599" s="140"/>
      <c r="AC599" s="141"/>
      <c r="AD599" s="113"/>
      <c r="AE599" s="127"/>
      <c r="AF599" s="113"/>
      <c r="AG599" s="114" t="str">
        <f t="array" ref="AG599">XLOOKUP(F599,'CLV2'!A:A,'CLV2'!E:E)</f>
        <v>2.DAIRY</v>
      </c>
      <c r="AH599" s="115" t="str">
        <f t="array" ref="AH599">XLOOKUP(F599,'CLV2'!A:A,'CLV2'!F:F)</f>
        <v>3.BUTTER AND CHEESE</v>
      </c>
      <c r="AI599" s="115" t="str">
        <f t="shared" si="8"/>
        <v>Pack</v>
      </c>
      <c r="AJ599" s="116">
        <f t="shared" si="9"/>
        <v>1</v>
      </c>
      <c r="AK599" s="117" t="str">
        <f t="array" ref="AK599">XLOOKUP(F599,'GIÁ'!A:A,'GIÁ'!D:D)</f>
        <v>47498.61</v>
      </c>
      <c r="AL599" s="118">
        <f t="shared" si="10"/>
        <v>379988.88</v>
      </c>
      <c r="AM599" s="118">
        <f t="shared" si="11"/>
        <v>0</v>
      </c>
      <c r="AN599" s="119">
        <f t="shared" si="12"/>
        <v>379988.88</v>
      </c>
      <c r="AO599" s="118">
        <f t="shared" si="13"/>
        <v>0</v>
      </c>
      <c r="AP599" s="121">
        <f t="shared" si="14"/>
        <v>0</v>
      </c>
      <c r="AQ599" s="122"/>
      <c r="AR599" s="119"/>
    </row>
    <row r="600" ht="22.5" customHeight="1">
      <c r="A600" s="89">
        <v>46231.0</v>
      </c>
      <c r="B600" s="90">
        <v>0.4930555555555556</v>
      </c>
      <c r="C600" s="91" t="s">
        <v>1684</v>
      </c>
      <c r="D600" s="129" t="str">
        <f t="array" ref="D600">XLOOKUP(C600,'DS ST'!A:A,'DS ST'!B:B)</f>
        <v>TSO</v>
      </c>
      <c r="E600" s="94" t="str">
        <f t="array" ref="E600">XLOOKUP($F600,'GIÁ'!$A:$A,'GIÁ'!$E:$E)</f>
        <v>MÁT</v>
      </c>
      <c r="F600" s="94">
        <v>8.888319823099E12</v>
      </c>
      <c r="G600" s="95" t="s">
        <v>1546</v>
      </c>
      <c r="H600" s="95" t="s">
        <v>57</v>
      </c>
      <c r="I600" s="96">
        <v>2.0</v>
      </c>
      <c r="J600" s="96">
        <v>0.0</v>
      </c>
      <c r="K600" s="98">
        <f t="shared" si="4"/>
        <v>2</v>
      </c>
      <c r="L600" s="99" t="s">
        <v>4232</v>
      </c>
      <c r="M600" s="100" t="s">
        <v>4233</v>
      </c>
      <c r="N600" s="101" t="s">
        <v>4234</v>
      </c>
      <c r="O600" s="128"/>
      <c r="P600" s="100">
        <v>2.0</v>
      </c>
      <c r="Q600" s="103">
        <f t="shared" si="5"/>
        <v>0</v>
      </c>
      <c r="R600" s="104" t="s">
        <v>4236</v>
      </c>
      <c r="S600" s="105"/>
      <c r="T600" s="106"/>
      <c r="U600" s="107"/>
      <c r="V600" s="108" t="s">
        <v>756</v>
      </c>
      <c r="W600" s="109" t="s">
        <v>1908</v>
      </c>
      <c r="X600" s="110" t="str">
        <f t="shared" si="6"/>
        <v/>
      </c>
      <c r="Y600" s="110" t="str">
        <f t="shared" si="7"/>
        <v>Siêu thị</v>
      </c>
      <c r="Z600" s="139" t="str">
        <f t="shared" si="50"/>
        <v/>
      </c>
      <c r="AA600" s="109" t="s">
        <v>802</v>
      </c>
      <c r="AB600" s="140"/>
      <c r="AC600" s="141"/>
      <c r="AD600" s="113"/>
      <c r="AE600" s="127"/>
      <c r="AF600" s="113"/>
      <c r="AG600" s="114" t="str">
        <f t="array" ref="AG600">XLOOKUP(F600,'CLV2'!A:A,'CLV2'!E:E)</f>
        <v>2.VEGETABLES</v>
      </c>
      <c r="AH600" s="115" t="str">
        <f t="array" ref="AH600">XLOOKUP(F600,'CLV2'!A:A,'CLV2'!F:F)</f>
        <v>3.MUSHROOM</v>
      </c>
      <c r="AI600" s="115" t="str">
        <f t="shared" si="8"/>
        <v>Pack</v>
      </c>
      <c r="AJ600" s="116">
        <f t="shared" si="9"/>
        <v>1</v>
      </c>
      <c r="AK600" s="117" t="str">
        <f t="array" ref="AK600">XLOOKUP(F600,'GIÁ'!A:A,'GIÁ'!D:D)</f>
        <v>41000.00</v>
      </c>
      <c r="AL600" s="118">
        <f t="shared" si="10"/>
        <v>82000</v>
      </c>
      <c r="AM600" s="118">
        <f t="shared" si="11"/>
        <v>0</v>
      </c>
      <c r="AN600" s="119">
        <f t="shared" si="12"/>
        <v>82000</v>
      </c>
      <c r="AO600" s="118">
        <f t="shared" si="13"/>
        <v>0</v>
      </c>
      <c r="AP600" s="121">
        <f t="shared" si="14"/>
        <v>0</v>
      </c>
      <c r="AQ600" s="122"/>
      <c r="AR600" s="119"/>
    </row>
    <row r="601" ht="22.5" customHeight="1">
      <c r="A601" s="89">
        <v>46231.0</v>
      </c>
      <c r="B601" s="90">
        <v>0.4930555555555556</v>
      </c>
      <c r="C601" s="91" t="s">
        <v>1684</v>
      </c>
      <c r="D601" s="129" t="str">
        <f t="array" ref="D601">XLOOKUP(C601,'DS ST'!A:A,'DS ST'!B:B)</f>
        <v>TSO</v>
      </c>
      <c r="E601" s="94" t="str">
        <f t="array" ref="E601">XLOOKUP($F601,'GIÁ'!$A:$A,'GIÁ'!$E:$E)</f>
        <v>MÁT</v>
      </c>
      <c r="F601" s="94">
        <v>10605.0</v>
      </c>
      <c r="G601" s="95" t="s">
        <v>4238</v>
      </c>
      <c r="H601" s="95" t="s">
        <v>57</v>
      </c>
      <c r="I601" s="96">
        <v>2.0</v>
      </c>
      <c r="J601" s="96">
        <v>0.0</v>
      </c>
      <c r="K601" s="98">
        <f t="shared" si="4"/>
        <v>2</v>
      </c>
      <c r="L601" s="99" t="s">
        <v>4232</v>
      </c>
      <c r="M601" s="100" t="s">
        <v>4233</v>
      </c>
      <c r="N601" s="101" t="s">
        <v>4234</v>
      </c>
      <c r="O601" s="128"/>
      <c r="P601" s="100">
        <v>2.0</v>
      </c>
      <c r="Q601" s="103">
        <f t="shared" si="5"/>
        <v>0</v>
      </c>
      <c r="R601" s="104" t="s">
        <v>4236</v>
      </c>
      <c r="S601" s="105"/>
      <c r="T601" s="106"/>
      <c r="U601" s="107"/>
      <c r="V601" s="108" t="s">
        <v>756</v>
      </c>
      <c r="W601" s="109" t="s">
        <v>1908</v>
      </c>
      <c r="X601" s="110" t="str">
        <f t="shared" si="6"/>
        <v/>
      </c>
      <c r="Y601" s="110" t="str">
        <f t="shared" si="7"/>
        <v>Siêu thị</v>
      </c>
      <c r="Z601" s="139" t="str">
        <f t="shared" si="50"/>
        <v/>
      </c>
      <c r="AA601" s="109" t="s">
        <v>802</v>
      </c>
      <c r="AB601" s="140"/>
      <c r="AC601" s="141"/>
      <c r="AD601" s="113"/>
      <c r="AE601" s="127"/>
      <c r="AF601" s="113"/>
      <c r="AG601" s="114" t="str">
        <f t="array" ref="AG601">XLOOKUP(F601,'CLV2'!A:A,'CLV2'!E:E)</f>
        <v>2.FRUITS</v>
      </c>
      <c r="AH601" s="115" t="str">
        <f t="array" ref="AH601">XLOOKUP(F601,'CLV2'!A:A,'CLV2'!F:F)</f>
        <v>3.IMPORT FRUITS</v>
      </c>
      <c r="AI601" s="115" t="str">
        <f t="shared" si="8"/>
        <v>Pack</v>
      </c>
      <c r="AJ601" s="116">
        <f t="shared" si="9"/>
        <v>1</v>
      </c>
      <c r="AK601" s="117" t="str">
        <f t="array" ref="AK601">XLOOKUP(F601,'GIÁ'!A:A,'GIÁ'!D:D)</f>
        <v>72734.96</v>
      </c>
      <c r="AL601" s="118">
        <f t="shared" si="10"/>
        <v>145469.92</v>
      </c>
      <c r="AM601" s="118">
        <f t="shared" si="11"/>
        <v>0</v>
      </c>
      <c r="AN601" s="119">
        <f t="shared" si="12"/>
        <v>145469.92</v>
      </c>
      <c r="AO601" s="118">
        <f t="shared" si="13"/>
        <v>0</v>
      </c>
      <c r="AP601" s="121">
        <f t="shared" si="14"/>
        <v>0</v>
      </c>
      <c r="AQ601" s="122"/>
      <c r="AR601" s="119"/>
    </row>
    <row r="602" ht="22.5" customHeight="1">
      <c r="A602" s="89">
        <v>46231.0</v>
      </c>
      <c r="B602" s="90">
        <v>0.4930555555555556</v>
      </c>
      <c r="C602" s="91" t="s">
        <v>1684</v>
      </c>
      <c r="D602" s="129" t="str">
        <f t="array" ref="D602">XLOOKUP(C602,'DS ST'!A:A,'DS ST'!B:B)</f>
        <v>TSO</v>
      </c>
      <c r="E602" s="94" t="str">
        <f t="array" ref="E602">XLOOKUP($F602,'GIÁ'!$A:$A,'GIÁ'!$E:$E)</f>
        <v>MÁT</v>
      </c>
      <c r="F602" s="94">
        <v>10022.0</v>
      </c>
      <c r="G602" s="95" t="s">
        <v>62</v>
      </c>
      <c r="H602" s="95" t="s">
        <v>63</v>
      </c>
      <c r="I602" s="96">
        <v>7.0</v>
      </c>
      <c r="J602" s="96">
        <v>0.0</v>
      </c>
      <c r="K602" s="98">
        <f t="shared" si="4"/>
        <v>7</v>
      </c>
      <c r="L602" s="99" t="s">
        <v>4232</v>
      </c>
      <c r="M602" s="100" t="s">
        <v>4233</v>
      </c>
      <c r="N602" s="101" t="s">
        <v>4234</v>
      </c>
      <c r="O602" s="128"/>
      <c r="P602" s="100">
        <v>7.0</v>
      </c>
      <c r="Q602" s="103">
        <f t="shared" si="5"/>
        <v>0</v>
      </c>
      <c r="R602" s="104" t="s">
        <v>4235</v>
      </c>
      <c r="S602" s="105"/>
      <c r="T602" s="106"/>
      <c r="U602" s="107"/>
      <c r="V602" s="108" t="s">
        <v>756</v>
      </c>
      <c r="W602" s="109" t="s">
        <v>1908</v>
      </c>
      <c r="X602" s="110" t="str">
        <f t="shared" si="6"/>
        <v/>
      </c>
      <c r="Y602" s="110" t="str">
        <f t="shared" si="7"/>
        <v>Siêu thị</v>
      </c>
      <c r="Z602" s="139" t="str">
        <f t="shared" si="50"/>
        <v/>
      </c>
      <c r="AA602" s="109" t="s">
        <v>802</v>
      </c>
      <c r="AB602" s="140"/>
      <c r="AC602" s="141"/>
      <c r="AD602" s="113"/>
      <c r="AE602" s="127"/>
      <c r="AF602" s="113"/>
      <c r="AG602" s="114" t="str">
        <f t="array" ref="AG602">XLOOKUP(F602,'CLV2'!A:A,'CLV2'!E:E)</f>
        <v>2.FRUITS</v>
      </c>
      <c r="AH602" s="115" t="str">
        <f t="array" ref="AH602">XLOOKUP(F602,'CLV2'!A:A,'CLV2'!F:F)</f>
        <v>3.IMPORT FRUITS</v>
      </c>
      <c r="AI602" s="115" t="str">
        <f t="shared" si="8"/>
        <v>Pack</v>
      </c>
      <c r="AJ602" s="116">
        <f t="shared" si="9"/>
        <v>1</v>
      </c>
      <c r="AK602" s="117" t="str">
        <f t="array" ref="AK602">XLOOKUP(F602,'GIÁ'!A:A,'GIÁ'!D:D)</f>
        <v>108203.89</v>
      </c>
      <c r="AL602" s="118">
        <f t="shared" si="10"/>
        <v>757427.23</v>
      </c>
      <c r="AM602" s="118">
        <f t="shared" si="11"/>
        <v>0</v>
      </c>
      <c r="AN602" s="119">
        <f t="shared" si="12"/>
        <v>757427.23</v>
      </c>
      <c r="AO602" s="118">
        <f t="shared" si="13"/>
        <v>0</v>
      </c>
      <c r="AP602" s="121">
        <f t="shared" si="14"/>
        <v>0</v>
      </c>
      <c r="AQ602" s="122"/>
      <c r="AR602" s="119"/>
    </row>
    <row r="603" ht="22.5" customHeight="1">
      <c r="A603" s="89">
        <v>46231.0</v>
      </c>
      <c r="B603" s="90">
        <v>0.4930555555555556</v>
      </c>
      <c r="C603" s="91" t="s">
        <v>1684</v>
      </c>
      <c r="D603" s="129" t="str">
        <f t="array" ref="D603">XLOOKUP(C603,'DS ST'!A:A,'DS ST'!B:B)</f>
        <v>TSO</v>
      </c>
      <c r="E603" s="94" t="str">
        <f t="array" ref="E603">XLOOKUP($F603,'GIÁ'!$A:$A,'GIÁ'!$E:$E)</f>
        <v>MÁT</v>
      </c>
      <c r="F603" s="94">
        <v>11039.0</v>
      </c>
      <c r="G603" s="95" t="s">
        <v>613</v>
      </c>
      <c r="H603" s="95" t="s">
        <v>57</v>
      </c>
      <c r="I603" s="96">
        <v>1.0</v>
      </c>
      <c r="J603" s="96">
        <v>0.0</v>
      </c>
      <c r="K603" s="98">
        <f t="shared" si="4"/>
        <v>1</v>
      </c>
      <c r="L603" s="99" t="s">
        <v>4232</v>
      </c>
      <c r="M603" s="100" t="s">
        <v>4233</v>
      </c>
      <c r="N603" s="101" t="s">
        <v>4234</v>
      </c>
      <c r="O603" s="128"/>
      <c r="P603" s="100">
        <v>1.0</v>
      </c>
      <c r="Q603" s="103">
        <f t="shared" si="5"/>
        <v>0</v>
      </c>
      <c r="R603" s="104" t="s">
        <v>4236</v>
      </c>
      <c r="S603" s="105"/>
      <c r="T603" s="106"/>
      <c r="U603" s="107"/>
      <c r="V603" s="108" t="s">
        <v>756</v>
      </c>
      <c r="W603" s="109" t="s">
        <v>1908</v>
      </c>
      <c r="X603" s="110" t="str">
        <f t="shared" si="6"/>
        <v/>
      </c>
      <c r="Y603" s="110" t="str">
        <f t="shared" si="7"/>
        <v>Siêu thị</v>
      </c>
      <c r="Z603" s="139" t="str">
        <f t="shared" si="50"/>
        <v/>
      </c>
      <c r="AA603" s="109" t="s">
        <v>802</v>
      </c>
      <c r="AB603" s="140"/>
      <c r="AC603" s="141"/>
      <c r="AD603" s="113"/>
      <c r="AE603" s="127"/>
      <c r="AF603" s="113"/>
      <c r="AG603" s="114" t="str">
        <f t="array" ref="AG603">XLOOKUP(F603,'CLV2'!A:A,'CLV2'!E:E)</f>
        <v>2.VEGETABLES</v>
      </c>
      <c r="AH603" s="115" t="str">
        <f t="array" ref="AH603">XLOOKUP(F603,'CLV2'!A:A,'CLV2'!F:F)</f>
        <v>3.MUSHROOM</v>
      </c>
      <c r="AI603" s="115" t="str">
        <f t="shared" si="8"/>
        <v>Pack</v>
      </c>
      <c r="AJ603" s="116">
        <f t="shared" si="9"/>
        <v>1</v>
      </c>
      <c r="AK603" s="117" t="str">
        <f t="array" ref="AK603">XLOOKUP(F603,'GIÁ'!A:A,'GIÁ'!D:D)</f>
        <v>51687.36</v>
      </c>
      <c r="AL603" s="118">
        <f t="shared" si="10"/>
        <v>51687.36</v>
      </c>
      <c r="AM603" s="118">
        <f t="shared" si="11"/>
        <v>0</v>
      </c>
      <c r="AN603" s="119">
        <f t="shared" si="12"/>
        <v>51687.36</v>
      </c>
      <c r="AO603" s="118">
        <f t="shared" si="13"/>
        <v>0</v>
      </c>
      <c r="AP603" s="121">
        <f t="shared" si="14"/>
        <v>0</v>
      </c>
      <c r="AQ603" s="122"/>
      <c r="AR603" s="119"/>
    </row>
    <row r="604" ht="22.5" customHeight="1">
      <c r="A604" s="89">
        <v>46231.0</v>
      </c>
      <c r="B604" s="90">
        <v>0.4930555555555556</v>
      </c>
      <c r="C604" s="91" t="s">
        <v>1684</v>
      </c>
      <c r="D604" s="129" t="str">
        <f t="array" ref="D604">XLOOKUP(C604,'DS ST'!A:A,'DS ST'!B:B)</f>
        <v>TSO</v>
      </c>
      <c r="E604" s="94" t="str">
        <f t="array" ref="E604">XLOOKUP($F604,'GIÁ'!$A:$A,'GIÁ'!$E:$E)</f>
        <v>MÁT</v>
      </c>
      <c r="F604" s="94">
        <v>8.938562884191E12</v>
      </c>
      <c r="G604" s="95" t="s">
        <v>3218</v>
      </c>
      <c r="H604" s="95" t="s">
        <v>57</v>
      </c>
      <c r="I604" s="96">
        <v>2.0</v>
      </c>
      <c r="J604" s="96">
        <v>0.0</v>
      </c>
      <c r="K604" s="98">
        <f t="shared" si="4"/>
        <v>2</v>
      </c>
      <c r="L604" s="99" t="s">
        <v>4232</v>
      </c>
      <c r="M604" s="100" t="s">
        <v>4233</v>
      </c>
      <c r="N604" s="101" t="s">
        <v>4234</v>
      </c>
      <c r="O604" s="128"/>
      <c r="P604" s="100">
        <v>2.0</v>
      </c>
      <c r="Q604" s="103">
        <f t="shared" si="5"/>
        <v>0</v>
      </c>
      <c r="R604" s="104" t="s">
        <v>4239</v>
      </c>
      <c r="S604" s="105"/>
      <c r="T604" s="106"/>
      <c r="U604" s="107"/>
      <c r="V604" s="108" t="s">
        <v>756</v>
      </c>
      <c r="W604" s="109" t="s">
        <v>1908</v>
      </c>
      <c r="X604" s="110" t="str">
        <f t="shared" si="6"/>
        <v/>
      </c>
      <c r="Y604" s="110" t="str">
        <f t="shared" si="7"/>
        <v>Siêu thị</v>
      </c>
      <c r="Z604" s="139" t="str">
        <f t="shared" si="50"/>
        <v/>
      </c>
      <c r="AA604" s="109" t="s">
        <v>802</v>
      </c>
      <c r="AB604" s="140"/>
      <c r="AC604" s="141"/>
      <c r="AD604" s="113"/>
      <c r="AE604" s="127"/>
      <c r="AF604" s="113"/>
      <c r="AG604" s="114" t="str">
        <f t="array" ref="AG604">XLOOKUP(F604,'CLV2'!A:A,'CLV2'!E:E)</f>
        <v>2.DELICA</v>
      </c>
      <c r="AH604" s="115" t="str">
        <f t="array" ref="AH604">XLOOKUP(F604,'CLV2'!A:A,'CLV2'!F:F)</f>
        <v>3.DESSERTS</v>
      </c>
      <c r="AI604" s="115" t="str">
        <f t="shared" si="8"/>
        <v>Pack</v>
      </c>
      <c r="AJ604" s="116">
        <f t="shared" si="9"/>
        <v>1</v>
      </c>
      <c r="AK604" s="117" t="str">
        <f t="array" ref="AK604">XLOOKUP(F604,'GIÁ'!A:A,'GIÁ'!D:D)</f>
        <v>22288.67</v>
      </c>
      <c r="AL604" s="118">
        <f t="shared" si="10"/>
        <v>44577.34</v>
      </c>
      <c r="AM604" s="118">
        <f t="shared" si="11"/>
        <v>0</v>
      </c>
      <c r="AN604" s="119">
        <f t="shared" si="12"/>
        <v>44577.34</v>
      </c>
      <c r="AO604" s="118">
        <f t="shared" si="13"/>
        <v>0</v>
      </c>
      <c r="AP604" s="121">
        <f t="shared" si="14"/>
        <v>0</v>
      </c>
      <c r="AQ604" s="122"/>
      <c r="AR604" s="119"/>
    </row>
    <row r="605" ht="22.5" customHeight="1">
      <c r="A605" s="89">
        <v>46231.0</v>
      </c>
      <c r="B605" s="90">
        <v>0.4930555555555556</v>
      </c>
      <c r="C605" s="91" t="s">
        <v>1684</v>
      </c>
      <c r="D605" s="129" t="str">
        <f t="array" ref="D605">XLOOKUP(C605,'DS ST'!A:A,'DS ST'!B:B)</f>
        <v>TSO</v>
      </c>
      <c r="E605" s="94" t="str">
        <f t="array" ref="E605">XLOOKUP($F605,'GIÁ'!$A:$A,'GIÁ'!$E:$E)</f>
        <v>MÁT</v>
      </c>
      <c r="F605" s="94">
        <v>8.936204030586E12</v>
      </c>
      <c r="G605" s="95" t="s">
        <v>2661</v>
      </c>
      <c r="H605" s="95" t="s">
        <v>224</v>
      </c>
      <c r="I605" s="96">
        <v>4.0</v>
      </c>
      <c r="J605" s="96">
        <v>0.0</v>
      </c>
      <c r="K605" s="98">
        <f t="shared" si="4"/>
        <v>4</v>
      </c>
      <c r="L605" s="99" t="s">
        <v>4232</v>
      </c>
      <c r="M605" s="100" t="s">
        <v>4233</v>
      </c>
      <c r="N605" s="101" t="s">
        <v>4234</v>
      </c>
      <c r="O605" s="128"/>
      <c r="P605" s="100">
        <v>4.0</v>
      </c>
      <c r="Q605" s="103">
        <f t="shared" si="5"/>
        <v>0</v>
      </c>
      <c r="R605" s="104" t="s">
        <v>4235</v>
      </c>
      <c r="S605" s="105"/>
      <c r="T605" s="106"/>
      <c r="U605" s="107"/>
      <c r="V605" s="108" t="s">
        <v>756</v>
      </c>
      <c r="W605" s="109" t="s">
        <v>1908</v>
      </c>
      <c r="X605" s="110" t="str">
        <f t="shared" si="6"/>
        <v/>
      </c>
      <c r="Y605" s="110" t="str">
        <f t="shared" si="7"/>
        <v>Siêu thị</v>
      </c>
      <c r="Z605" s="139" t="str">
        <f t="shared" si="50"/>
        <v/>
      </c>
      <c r="AA605" s="109" t="s">
        <v>802</v>
      </c>
      <c r="AB605" s="140"/>
      <c r="AC605" s="141"/>
      <c r="AD605" s="113"/>
      <c r="AE605" s="127"/>
      <c r="AF605" s="113"/>
      <c r="AG605" s="114" t="str">
        <f t="array" ref="AG605">XLOOKUP(F605,'CLV2'!A:A,'CLV2'!E:E)</f>
        <v>2.VEGETABLES</v>
      </c>
      <c r="AH605" s="115" t="str">
        <f t="array" ref="AH605">XLOOKUP(F605,'CLV2'!A:A,'CLV2'!F:F)</f>
        <v>3.PROCESSED VEGGIES</v>
      </c>
      <c r="AI605" s="115" t="str">
        <f t="shared" si="8"/>
        <v>Pack</v>
      </c>
      <c r="AJ605" s="116">
        <f t="shared" si="9"/>
        <v>1</v>
      </c>
      <c r="AK605" s="117" t="str">
        <f t="array" ref="AK605">XLOOKUP(F605,'GIÁ'!A:A,'GIÁ'!D:D)</f>
        <v>19972.85</v>
      </c>
      <c r="AL605" s="118">
        <f t="shared" si="10"/>
        <v>79891.4</v>
      </c>
      <c r="AM605" s="118">
        <f t="shared" si="11"/>
        <v>0</v>
      </c>
      <c r="AN605" s="119">
        <f t="shared" si="12"/>
        <v>79891.4</v>
      </c>
      <c r="AO605" s="118">
        <f t="shared" si="13"/>
        <v>0</v>
      </c>
      <c r="AP605" s="121">
        <f t="shared" si="14"/>
        <v>0</v>
      </c>
      <c r="AQ605" s="122"/>
      <c r="AR605" s="119"/>
    </row>
    <row r="606" ht="22.5" customHeight="1">
      <c r="A606" s="89">
        <v>46231.0</v>
      </c>
      <c r="B606" s="90">
        <v>0.4930555555555556</v>
      </c>
      <c r="C606" s="91" t="s">
        <v>1684</v>
      </c>
      <c r="D606" s="129" t="str">
        <f t="array" ref="D606">XLOOKUP(C606,'DS ST'!A:A,'DS ST'!B:B)</f>
        <v>TSO</v>
      </c>
      <c r="E606" s="94" t="str">
        <f t="array" ref="E606">XLOOKUP($F606,'GIÁ'!$A:$A,'GIÁ'!$E:$E)</f>
        <v>MÁT</v>
      </c>
      <c r="F606" s="94">
        <v>8.936204030906E12</v>
      </c>
      <c r="G606" s="95" t="s">
        <v>2665</v>
      </c>
      <c r="H606" s="95" t="s">
        <v>224</v>
      </c>
      <c r="I606" s="96">
        <v>1.0</v>
      </c>
      <c r="J606" s="96">
        <v>0.0</v>
      </c>
      <c r="K606" s="98">
        <f t="shared" si="4"/>
        <v>1</v>
      </c>
      <c r="L606" s="99" t="s">
        <v>4232</v>
      </c>
      <c r="M606" s="100" t="s">
        <v>4233</v>
      </c>
      <c r="N606" s="101" t="s">
        <v>4234</v>
      </c>
      <c r="O606" s="128"/>
      <c r="P606" s="100">
        <v>1.0</v>
      </c>
      <c r="Q606" s="103">
        <f t="shared" si="5"/>
        <v>0</v>
      </c>
      <c r="R606" s="104" t="s">
        <v>4240</v>
      </c>
      <c r="S606" s="105"/>
      <c r="T606" s="106"/>
      <c r="U606" s="107"/>
      <c r="V606" s="108" t="s">
        <v>756</v>
      </c>
      <c r="W606" s="109" t="s">
        <v>1908</v>
      </c>
      <c r="X606" s="110" t="str">
        <f t="shared" si="6"/>
        <v/>
      </c>
      <c r="Y606" s="110" t="str">
        <f t="shared" si="7"/>
        <v>Siêu thị</v>
      </c>
      <c r="Z606" s="139" t="str">
        <f t="shared" si="50"/>
        <v/>
      </c>
      <c r="AA606" s="109" t="s">
        <v>802</v>
      </c>
      <c r="AB606" s="140"/>
      <c r="AC606" s="141"/>
      <c r="AD606" s="113"/>
      <c r="AE606" s="127"/>
      <c r="AF606" s="113"/>
      <c r="AG606" s="114" t="str">
        <f t="array" ref="AG606">XLOOKUP(F606,'CLV2'!A:A,'CLV2'!E:E)</f>
        <v>2.VEGETABLES</v>
      </c>
      <c r="AH606" s="115" t="str">
        <f t="array" ref="AH606">XLOOKUP(F606,'CLV2'!A:A,'CLV2'!F:F)</f>
        <v>3.PROCESSED VEGGIES</v>
      </c>
      <c r="AI606" s="115" t="str">
        <f t="shared" si="8"/>
        <v>Pack</v>
      </c>
      <c r="AJ606" s="116">
        <f t="shared" si="9"/>
        <v>1</v>
      </c>
      <c r="AK606" s="117" t="str">
        <f t="array" ref="AK606">XLOOKUP(F606,'GIÁ'!A:A,'GIÁ'!D:D)</f>
        <v>15056.83</v>
      </c>
      <c r="AL606" s="118">
        <f t="shared" si="10"/>
        <v>15056.83</v>
      </c>
      <c r="AM606" s="118">
        <f t="shared" si="11"/>
        <v>0</v>
      </c>
      <c r="AN606" s="119">
        <f t="shared" si="12"/>
        <v>15056.83</v>
      </c>
      <c r="AO606" s="118">
        <f t="shared" si="13"/>
        <v>0</v>
      </c>
      <c r="AP606" s="121">
        <f t="shared" si="14"/>
        <v>0</v>
      </c>
      <c r="AQ606" s="122"/>
      <c r="AR606" s="119"/>
    </row>
    <row r="607" ht="22.5" customHeight="1">
      <c r="A607" s="89">
        <v>46231.0</v>
      </c>
      <c r="B607" s="90">
        <v>0.4930555555555556</v>
      </c>
      <c r="C607" s="91" t="s">
        <v>1684</v>
      </c>
      <c r="D607" s="129" t="str">
        <f t="array" ref="D607">XLOOKUP(C607,'DS ST'!A:A,'DS ST'!B:B)</f>
        <v>TSO</v>
      </c>
      <c r="E607" s="94" t="str">
        <f t="array" ref="E607">XLOOKUP($F607,'GIÁ'!$A:$A,'GIÁ'!$E:$E)</f>
        <v>MÁT</v>
      </c>
      <c r="F607" s="94">
        <v>8.938505512167E12</v>
      </c>
      <c r="G607" s="95" t="s">
        <v>2876</v>
      </c>
      <c r="H607" s="95" t="s">
        <v>224</v>
      </c>
      <c r="I607" s="96">
        <v>6.0</v>
      </c>
      <c r="J607" s="96">
        <v>0.0</v>
      </c>
      <c r="K607" s="98">
        <f t="shared" si="4"/>
        <v>6</v>
      </c>
      <c r="L607" s="99" t="s">
        <v>4232</v>
      </c>
      <c r="M607" s="100" t="s">
        <v>4233</v>
      </c>
      <c r="N607" s="101" t="s">
        <v>4234</v>
      </c>
      <c r="O607" s="128"/>
      <c r="P607" s="100">
        <v>6.0</v>
      </c>
      <c r="Q607" s="103">
        <f t="shared" si="5"/>
        <v>0</v>
      </c>
      <c r="R607" s="104" t="s">
        <v>4236</v>
      </c>
      <c r="S607" s="105"/>
      <c r="T607" s="106"/>
      <c r="U607" s="107"/>
      <c r="V607" s="108" t="s">
        <v>756</v>
      </c>
      <c r="W607" s="109" t="s">
        <v>1908</v>
      </c>
      <c r="X607" s="110" t="str">
        <f t="shared" si="6"/>
        <v/>
      </c>
      <c r="Y607" s="110" t="str">
        <f t="shared" si="7"/>
        <v>Siêu thị</v>
      </c>
      <c r="Z607" s="139" t="str">
        <f t="shared" si="50"/>
        <v/>
      </c>
      <c r="AA607" s="109" t="s">
        <v>802</v>
      </c>
      <c r="AB607" s="140"/>
      <c r="AC607" s="141"/>
      <c r="AD607" s="113"/>
      <c r="AE607" s="127"/>
      <c r="AF607" s="113"/>
      <c r="AG607" s="114" t="str">
        <f t="array" ref="AG607">XLOOKUP(F607,'CLV2'!A:A,'CLV2'!E:E)</f>
        <v>2.VEGETABLES</v>
      </c>
      <c r="AH607" s="115" t="str">
        <f t="array" ref="AH607">XLOOKUP(F607,'CLV2'!A:A,'CLV2'!F:F)</f>
        <v>3.PROCESSED VEGGIES</v>
      </c>
      <c r="AI607" s="115" t="str">
        <f t="shared" si="8"/>
        <v>Pack</v>
      </c>
      <c r="AJ607" s="116">
        <f t="shared" si="9"/>
        <v>1</v>
      </c>
      <c r="AK607" s="117" t="str">
        <f t="array" ref="AK607">XLOOKUP(F607,'GIÁ'!A:A,'GIÁ'!D:D)</f>
        <v>18229.20</v>
      </c>
      <c r="AL607" s="118">
        <f t="shared" si="10"/>
        <v>109375.2</v>
      </c>
      <c r="AM607" s="118">
        <f t="shared" si="11"/>
        <v>0</v>
      </c>
      <c r="AN607" s="119">
        <f t="shared" si="12"/>
        <v>109375.2</v>
      </c>
      <c r="AO607" s="118">
        <f t="shared" si="13"/>
        <v>0</v>
      </c>
      <c r="AP607" s="121">
        <f t="shared" si="14"/>
        <v>0</v>
      </c>
      <c r="AQ607" s="122"/>
      <c r="AR607" s="119"/>
    </row>
    <row r="608" ht="22.5" customHeight="1">
      <c r="A608" s="89">
        <v>46231.0</v>
      </c>
      <c r="B608" s="90">
        <v>0.4930555555555556</v>
      </c>
      <c r="C608" s="91" t="s">
        <v>1684</v>
      </c>
      <c r="D608" s="129" t="str">
        <f t="array" ref="D608">XLOOKUP(C608,'DS ST'!A:A,'DS ST'!B:B)</f>
        <v>TSO</v>
      </c>
      <c r="E608" s="94" t="str">
        <f t="array" ref="E608">XLOOKUP($F608,'GIÁ'!$A:$A,'GIÁ'!$E:$E)</f>
        <v>MÁT</v>
      </c>
      <c r="F608" s="94">
        <v>8.936204030265E12</v>
      </c>
      <c r="G608" s="95" t="s">
        <v>2655</v>
      </c>
      <c r="H608" s="95" t="s">
        <v>224</v>
      </c>
      <c r="I608" s="96">
        <v>2.0</v>
      </c>
      <c r="J608" s="96">
        <v>0.0</v>
      </c>
      <c r="K608" s="98">
        <f t="shared" si="4"/>
        <v>2</v>
      </c>
      <c r="L608" s="99" t="s">
        <v>4232</v>
      </c>
      <c r="M608" s="100" t="s">
        <v>4233</v>
      </c>
      <c r="N608" s="101" t="s">
        <v>4234</v>
      </c>
      <c r="O608" s="128"/>
      <c r="P608" s="100">
        <v>2.0</v>
      </c>
      <c r="Q608" s="103">
        <f t="shared" si="5"/>
        <v>0</v>
      </c>
      <c r="R608" s="104" t="s">
        <v>4235</v>
      </c>
      <c r="S608" s="105"/>
      <c r="T608" s="106"/>
      <c r="U608" s="107"/>
      <c r="V608" s="108" t="s">
        <v>756</v>
      </c>
      <c r="W608" s="109" t="s">
        <v>1908</v>
      </c>
      <c r="X608" s="110" t="str">
        <f t="shared" si="6"/>
        <v/>
      </c>
      <c r="Y608" s="110" t="str">
        <f t="shared" si="7"/>
        <v>Siêu thị</v>
      </c>
      <c r="Z608" s="139" t="str">
        <f t="shared" si="50"/>
        <v/>
      </c>
      <c r="AA608" s="109" t="s">
        <v>802</v>
      </c>
      <c r="AB608" s="140"/>
      <c r="AC608" s="141"/>
      <c r="AD608" s="113"/>
      <c r="AE608" s="127"/>
      <c r="AF608" s="113"/>
      <c r="AG608" s="114" t="str">
        <f t="array" ref="AG608">XLOOKUP(F608,'CLV2'!A:A,'CLV2'!E:E)</f>
        <v>2.VEGETABLES</v>
      </c>
      <c r="AH608" s="115" t="str">
        <f t="array" ref="AH608">XLOOKUP(F608,'CLV2'!A:A,'CLV2'!F:F)</f>
        <v>3.PROCESSED VEGGIES</v>
      </c>
      <c r="AI608" s="115" t="str">
        <f t="shared" si="8"/>
        <v>Pack</v>
      </c>
      <c r="AJ608" s="116">
        <f t="shared" si="9"/>
        <v>1</v>
      </c>
      <c r="AK608" s="117" t="str">
        <f t="array" ref="AK608">XLOOKUP(F608,'GIÁ'!A:A,'GIÁ'!D:D)</f>
        <v>9708.46</v>
      </c>
      <c r="AL608" s="118">
        <f t="shared" si="10"/>
        <v>19416.92</v>
      </c>
      <c r="AM608" s="118">
        <f t="shared" si="11"/>
        <v>0</v>
      </c>
      <c r="AN608" s="119">
        <f t="shared" si="12"/>
        <v>19416.92</v>
      </c>
      <c r="AO608" s="118">
        <f t="shared" si="13"/>
        <v>0</v>
      </c>
      <c r="AP608" s="121">
        <f t="shared" si="14"/>
        <v>0</v>
      </c>
      <c r="AQ608" s="122"/>
      <c r="AR608" s="119"/>
    </row>
    <row r="609" ht="22.5" customHeight="1">
      <c r="A609" s="89">
        <v>46231.0</v>
      </c>
      <c r="B609" s="90">
        <v>0.4930555555555556</v>
      </c>
      <c r="C609" s="91" t="s">
        <v>1684</v>
      </c>
      <c r="D609" s="129" t="str">
        <f t="array" ref="D609">XLOOKUP(C609,'DS ST'!A:A,'DS ST'!B:B)</f>
        <v>TSO</v>
      </c>
      <c r="E609" s="94" t="str">
        <f t="array" ref="E609">XLOOKUP($F609,'GIÁ'!$A:$A,'GIÁ'!$E:$E)</f>
        <v>MÁT</v>
      </c>
      <c r="F609" s="94">
        <v>8.938505512013E12</v>
      </c>
      <c r="G609" s="95" t="s">
        <v>2872</v>
      </c>
      <c r="H609" s="95" t="s">
        <v>224</v>
      </c>
      <c r="I609" s="96">
        <v>10.0</v>
      </c>
      <c r="J609" s="96">
        <v>0.0</v>
      </c>
      <c r="K609" s="98">
        <f t="shared" si="4"/>
        <v>10</v>
      </c>
      <c r="L609" s="99" t="s">
        <v>4232</v>
      </c>
      <c r="M609" s="100" t="s">
        <v>4233</v>
      </c>
      <c r="N609" s="101" t="s">
        <v>4234</v>
      </c>
      <c r="O609" s="128"/>
      <c r="P609" s="100">
        <v>10.0</v>
      </c>
      <c r="Q609" s="103">
        <f t="shared" si="5"/>
        <v>0</v>
      </c>
      <c r="R609" s="104" t="s">
        <v>4236</v>
      </c>
      <c r="S609" s="105"/>
      <c r="T609" s="106"/>
      <c r="U609" s="107"/>
      <c r="V609" s="108" t="s">
        <v>756</v>
      </c>
      <c r="W609" s="109" t="s">
        <v>1908</v>
      </c>
      <c r="X609" s="110" t="str">
        <f t="shared" si="6"/>
        <v/>
      </c>
      <c r="Y609" s="110" t="str">
        <f t="shared" si="7"/>
        <v>Siêu thị</v>
      </c>
      <c r="Z609" s="139" t="str">
        <f t="shared" si="50"/>
        <v/>
      </c>
      <c r="AA609" s="109" t="s">
        <v>802</v>
      </c>
      <c r="AB609" s="140"/>
      <c r="AC609" s="141"/>
      <c r="AD609" s="113"/>
      <c r="AE609" s="127"/>
      <c r="AF609" s="113"/>
      <c r="AG609" s="114" t="str">
        <f t="array" ref="AG609">XLOOKUP(F609,'CLV2'!A:A,'CLV2'!E:E)</f>
        <v>2.VEGETABLES</v>
      </c>
      <c r="AH609" s="115" t="str">
        <f t="array" ref="AH609">XLOOKUP(F609,'CLV2'!A:A,'CLV2'!F:F)</f>
        <v>3.PROCESSED VEGGIES</v>
      </c>
      <c r="AI609" s="115" t="str">
        <f t="shared" si="8"/>
        <v>Pack</v>
      </c>
      <c r="AJ609" s="116">
        <f t="shared" si="9"/>
        <v>1</v>
      </c>
      <c r="AK609" s="117" t="str">
        <f t="array" ref="AK609">XLOOKUP(F609,'GIÁ'!A:A,'GIÁ'!D:D)</f>
        <v>44228.48</v>
      </c>
      <c r="AL609" s="118">
        <f t="shared" si="10"/>
        <v>442284.8</v>
      </c>
      <c r="AM609" s="118">
        <f t="shared" si="11"/>
        <v>0</v>
      </c>
      <c r="AN609" s="119">
        <f t="shared" si="12"/>
        <v>442284.8</v>
      </c>
      <c r="AO609" s="118">
        <f t="shared" si="13"/>
        <v>0</v>
      </c>
      <c r="AP609" s="121">
        <f t="shared" si="14"/>
        <v>0</v>
      </c>
      <c r="AQ609" s="122"/>
      <c r="AR609" s="119"/>
    </row>
    <row r="610" ht="22.5" customHeight="1">
      <c r="A610" s="89">
        <v>46231.0</v>
      </c>
      <c r="B610" s="90">
        <v>0.4930555555555556</v>
      </c>
      <c r="C610" s="91" t="s">
        <v>1684</v>
      </c>
      <c r="D610" s="129" t="str">
        <f t="array" ref="D610">XLOOKUP(C610,'DS ST'!A:A,'DS ST'!B:B)</f>
        <v>TSO</v>
      </c>
      <c r="E610" s="94" t="str">
        <f t="array" ref="E610">XLOOKUP($F610,'GIÁ'!$A:$A,'GIÁ'!$E:$E)</f>
        <v>MÁT</v>
      </c>
      <c r="F610" s="94">
        <v>8.935007110921E12</v>
      </c>
      <c r="G610" s="95" t="s">
        <v>1795</v>
      </c>
      <c r="H610" s="95" t="s">
        <v>1145</v>
      </c>
      <c r="I610" s="96">
        <v>2.0</v>
      </c>
      <c r="J610" s="96">
        <v>0.0</v>
      </c>
      <c r="K610" s="98">
        <f t="shared" si="4"/>
        <v>2</v>
      </c>
      <c r="L610" s="99" t="s">
        <v>4232</v>
      </c>
      <c r="M610" s="100" t="s">
        <v>4241</v>
      </c>
      <c r="N610" s="101" t="s">
        <v>4242</v>
      </c>
      <c r="O610" s="128"/>
      <c r="P610" s="100">
        <v>2.0</v>
      </c>
      <c r="Q610" s="103">
        <f t="shared" si="5"/>
        <v>0</v>
      </c>
      <c r="R610" s="104" t="s">
        <v>4243</v>
      </c>
      <c r="S610" s="105"/>
      <c r="T610" s="106"/>
      <c r="U610" s="107"/>
      <c r="V610" s="108" t="s">
        <v>756</v>
      </c>
      <c r="W610" s="109" t="s">
        <v>1908</v>
      </c>
      <c r="X610" s="110" t="str">
        <f t="shared" si="6"/>
        <v/>
      </c>
      <c r="Y610" s="110" t="str">
        <f t="shared" si="7"/>
        <v>Siêu thị</v>
      </c>
      <c r="Z610" s="139" t="str">
        <f t="shared" si="50"/>
        <v/>
      </c>
      <c r="AA610" s="109" t="s">
        <v>802</v>
      </c>
      <c r="AB610" s="140"/>
      <c r="AC610" s="141"/>
      <c r="AD610" s="113"/>
      <c r="AE610" s="127"/>
      <c r="AF610" s="113"/>
      <c r="AG610" s="114" t="str">
        <f t="array" ref="AG610">XLOOKUP(F610,'CLV2'!A:A,'CLV2'!E:E)</f>
        <v>2.DAIRY</v>
      </c>
      <c r="AH610" s="115" t="str">
        <f t="array" ref="AH610">XLOOKUP(F610,'CLV2'!A:A,'CLV2'!F:F)</f>
        <v>3.FRESH MILK</v>
      </c>
      <c r="AI610" s="115" t="str">
        <f t="shared" si="8"/>
        <v>Pack</v>
      </c>
      <c r="AJ610" s="116">
        <f t="shared" si="9"/>
        <v>1</v>
      </c>
      <c r="AK610" s="117" t="str">
        <f t="array" ref="AK610">XLOOKUP(F610,'GIÁ'!A:A,'GIÁ'!D:D)</f>
        <v>30226.04</v>
      </c>
      <c r="AL610" s="118">
        <f t="shared" si="10"/>
        <v>60452.08</v>
      </c>
      <c r="AM610" s="118">
        <f t="shared" si="11"/>
        <v>0</v>
      </c>
      <c r="AN610" s="119">
        <f t="shared" si="12"/>
        <v>60452.08</v>
      </c>
      <c r="AO610" s="118">
        <f t="shared" si="13"/>
        <v>0</v>
      </c>
      <c r="AP610" s="121">
        <f t="shared" si="14"/>
        <v>0</v>
      </c>
      <c r="AQ610" s="122"/>
      <c r="AR610" s="119"/>
    </row>
    <row r="611" ht="22.5" customHeight="1">
      <c r="A611" s="89">
        <v>46231.0</v>
      </c>
      <c r="B611" s="90">
        <v>0.4930555555555556</v>
      </c>
      <c r="C611" s="91" t="s">
        <v>1684</v>
      </c>
      <c r="D611" s="129" t="str">
        <f t="array" ref="D611">XLOOKUP(C611,'DS ST'!A:A,'DS ST'!B:B)</f>
        <v>TSO</v>
      </c>
      <c r="E611" s="94" t="str">
        <f t="array" ref="E611">XLOOKUP($F611,'GIÁ'!$A:$A,'GIÁ'!$E:$E)</f>
        <v>MÁT</v>
      </c>
      <c r="F611" s="94">
        <v>8.936146440467E12</v>
      </c>
      <c r="G611" s="95" t="s">
        <v>2493</v>
      </c>
      <c r="H611" s="95" t="s">
        <v>224</v>
      </c>
      <c r="I611" s="96">
        <v>3.0</v>
      </c>
      <c r="J611" s="96">
        <v>0.0</v>
      </c>
      <c r="K611" s="98">
        <f t="shared" si="4"/>
        <v>3</v>
      </c>
      <c r="L611" s="99" t="s">
        <v>4232</v>
      </c>
      <c r="M611" s="100" t="s">
        <v>4244</v>
      </c>
      <c r="N611" s="101" t="s">
        <v>4245</v>
      </c>
      <c r="O611" s="128"/>
      <c r="P611" s="100">
        <v>3.0</v>
      </c>
      <c r="Q611" s="103">
        <f t="shared" si="5"/>
        <v>0</v>
      </c>
      <c r="R611" s="104" t="s">
        <v>4246</v>
      </c>
      <c r="S611" s="105"/>
      <c r="T611" s="106"/>
      <c r="U611" s="107"/>
      <c r="V611" s="108" t="s">
        <v>756</v>
      </c>
      <c r="W611" s="109" t="s">
        <v>1908</v>
      </c>
      <c r="X611" s="110" t="str">
        <f t="shared" si="6"/>
        <v/>
      </c>
      <c r="Y611" s="110" t="str">
        <f t="shared" si="7"/>
        <v>Siêu thị</v>
      </c>
      <c r="Z611" s="139" t="str">
        <f t="shared" si="50"/>
        <v/>
      </c>
      <c r="AA611" s="109" t="s">
        <v>802</v>
      </c>
      <c r="AB611" s="140"/>
      <c r="AC611" s="141"/>
      <c r="AD611" s="113"/>
      <c r="AE611" s="127"/>
      <c r="AF611" s="113"/>
      <c r="AG611" s="114" t="str">
        <f t="array" ref="AG611">XLOOKUP(F611,'CLV2'!A:A,'CLV2'!E:E)</f>
        <v>2.CHILLED FOODS</v>
      </c>
      <c r="AH611" s="115" t="str">
        <f t="array" ref="AH611">XLOOKUP(F611,'CLV2'!A:A,'CLV2'!F:F)</f>
        <v>3.HAM AND SAUSAGES</v>
      </c>
      <c r="AI611" s="115" t="str">
        <f t="shared" si="8"/>
        <v>Pack</v>
      </c>
      <c r="AJ611" s="116">
        <f t="shared" si="9"/>
        <v>1</v>
      </c>
      <c r="AK611" s="117" t="str">
        <f t="array" ref="AK611">XLOOKUP(F611,'GIÁ'!A:A,'GIÁ'!D:D)</f>
        <v>57010.39</v>
      </c>
      <c r="AL611" s="118">
        <f t="shared" si="10"/>
        <v>171031.17</v>
      </c>
      <c r="AM611" s="118">
        <f t="shared" si="11"/>
        <v>0</v>
      </c>
      <c r="AN611" s="119">
        <f t="shared" si="12"/>
        <v>171031.17</v>
      </c>
      <c r="AO611" s="118">
        <f t="shared" si="13"/>
        <v>0</v>
      </c>
      <c r="AP611" s="121">
        <f t="shared" si="14"/>
        <v>0</v>
      </c>
      <c r="AQ611" s="122"/>
      <c r="AR611" s="119"/>
    </row>
    <row r="612" ht="22.5" customHeight="1">
      <c r="A612" s="89">
        <v>46231.0</v>
      </c>
      <c r="B612" s="90">
        <v>0.4930555555555556</v>
      </c>
      <c r="C612" s="91" t="s">
        <v>1684</v>
      </c>
      <c r="D612" s="129" t="str">
        <f t="array" ref="D612">XLOOKUP(C612,'DS ST'!A:A,'DS ST'!B:B)</f>
        <v>TSO</v>
      </c>
      <c r="E612" s="94" t="str">
        <f t="array" ref="E612">XLOOKUP($F612,'GIÁ'!$A:$A,'GIÁ'!$E:$E)</f>
        <v>MÁT</v>
      </c>
      <c r="F612" s="94">
        <v>10606.0</v>
      </c>
      <c r="G612" s="95" t="s">
        <v>106</v>
      </c>
      <c r="H612" s="95" t="s">
        <v>57</v>
      </c>
      <c r="I612" s="96">
        <v>17.0</v>
      </c>
      <c r="J612" s="96">
        <v>0.0</v>
      </c>
      <c r="K612" s="98">
        <f t="shared" si="4"/>
        <v>17</v>
      </c>
      <c r="L612" s="99" t="s">
        <v>4232</v>
      </c>
      <c r="M612" s="100" t="s">
        <v>4244</v>
      </c>
      <c r="N612" s="101" t="s">
        <v>4245</v>
      </c>
      <c r="O612" s="128"/>
      <c r="P612" s="100">
        <v>17.0</v>
      </c>
      <c r="Q612" s="103">
        <f t="shared" si="5"/>
        <v>0</v>
      </c>
      <c r="R612" s="104" t="s">
        <v>4237</v>
      </c>
      <c r="S612" s="105"/>
      <c r="T612" s="106"/>
      <c r="U612" s="107"/>
      <c r="V612" s="108" t="s">
        <v>756</v>
      </c>
      <c r="W612" s="109" t="s">
        <v>1908</v>
      </c>
      <c r="X612" s="110" t="str">
        <f t="shared" si="6"/>
        <v/>
      </c>
      <c r="Y612" s="110" t="str">
        <f t="shared" si="7"/>
        <v>Siêu thị</v>
      </c>
      <c r="Z612" s="139" t="str">
        <f t="shared" si="50"/>
        <v/>
      </c>
      <c r="AA612" s="109" t="s">
        <v>802</v>
      </c>
      <c r="AB612" s="140"/>
      <c r="AC612" s="141"/>
      <c r="AD612" s="113"/>
      <c r="AE612" s="127"/>
      <c r="AF612" s="113"/>
      <c r="AG612" s="114" t="str">
        <f t="array" ref="AG612">XLOOKUP(F612,'CLV2'!A:A,'CLV2'!E:E)</f>
        <v>2.FRUITS</v>
      </c>
      <c r="AH612" s="115" t="str">
        <f t="array" ref="AH612">XLOOKUP(F612,'CLV2'!A:A,'CLV2'!F:F)</f>
        <v>3.IMPORT FRUITS</v>
      </c>
      <c r="AI612" s="115" t="str">
        <f t="shared" si="8"/>
        <v>Pack</v>
      </c>
      <c r="AJ612" s="116">
        <f t="shared" si="9"/>
        <v>1</v>
      </c>
      <c r="AK612" s="117" t="str">
        <f t="array" ref="AK612">XLOOKUP(F612,'GIÁ'!A:A,'GIÁ'!D:D)</f>
        <v>73847.38</v>
      </c>
      <c r="AL612" s="118">
        <f t="shared" si="10"/>
        <v>1255405.46</v>
      </c>
      <c r="AM612" s="118">
        <f t="shared" si="11"/>
        <v>0</v>
      </c>
      <c r="AN612" s="119">
        <f t="shared" si="12"/>
        <v>1255405.46</v>
      </c>
      <c r="AO612" s="118">
        <f t="shared" si="13"/>
        <v>0</v>
      </c>
      <c r="AP612" s="121">
        <f t="shared" si="14"/>
        <v>0</v>
      </c>
      <c r="AQ612" s="122"/>
      <c r="AR612" s="119"/>
    </row>
    <row r="613" ht="22.5" customHeight="1">
      <c r="A613" s="89">
        <v>46231.0</v>
      </c>
      <c r="B613" s="90">
        <v>0.4930555555555556</v>
      </c>
      <c r="C613" s="91" t="s">
        <v>1684</v>
      </c>
      <c r="D613" s="129" t="str">
        <f t="array" ref="D613">XLOOKUP(C613,'DS ST'!A:A,'DS ST'!B:B)</f>
        <v>TSO</v>
      </c>
      <c r="E613" s="94" t="str">
        <f t="array" ref="E613">XLOOKUP($F613,'GIÁ'!$A:$A,'GIÁ'!$E:$E)</f>
        <v>MÁT</v>
      </c>
      <c r="F613" s="94">
        <v>8.938541439817E12</v>
      </c>
      <c r="G613" s="95" t="s">
        <v>3077</v>
      </c>
      <c r="H613" s="95" t="s">
        <v>75</v>
      </c>
      <c r="I613" s="96">
        <v>10.0</v>
      </c>
      <c r="J613" s="96">
        <v>0.0</v>
      </c>
      <c r="K613" s="98">
        <f t="shared" si="4"/>
        <v>10</v>
      </c>
      <c r="L613" s="99" t="s">
        <v>4232</v>
      </c>
      <c r="M613" s="100" t="s">
        <v>4244</v>
      </c>
      <c r="N613" s="101" t="s">
        <v>4245</v>
      </c>
      <c r="O613" s="128"/>
      <c r="P613" s="100">
        <v>10.0</v>
      </c>
      <c r="Q613" s="103">
        <f t="shared" si="5"/>
        <v>0</v>
      </c>
      <c r="R613" s="104" t="s">
        <v>4246</v>
      </c>
      <c r="S613" s="105"/>
      <c r="T613" s="106"/>
      <c r="U613" s="107"/>
      <c r="V613" s="108" t="s">
        <v>756</v>
      </c>
      <c r="W613" s="109" t="s">
        <v>1908</v>
      </c>
      <c r="X613" s="110" t="str">
        <f t="shared" si="6"/>
        <v/>
      </c>
      <c r="Y613" s="110" t="str">
        <f t="shared" si="7"/>
        <v>Siêu thị</v>
      </c>
      <c r="Z613" s="139" t="str">
        <f t="shared" si="50"/>
        <v/>
      </c>
      <c r="AA613" s="109" t="s">
        <v>802</v>
      </c>
      <c r="AB613" s="140"/>
      <c r="AC613" s="141"/>
      <c r="AD613" s="113"/>
      <c r="AE613" s="127"/>
      <c r="AF613" s="113"/>
      <c r="AG613" s="114" t="str">
        <f t="array" ref="AG613">XLOOKUP(F613,'CLV2'!A:A,'CLV2'!E:E)</f>
        <v>2.FRUITS</v>
      </c>
      <c r="AH613" s="115" t="str">
        <f t="array" ref="AH613">XLOOKUP(F613,'CLV2'!A:A,'CLV2'!F:F)</f>
        <v>3.IMPORT FRUITS</v>
      </c>
      <c r="AI613" s="115" t="str">
        <f t="shared" si="8"/>
        <v>Pack</v>
      </c>
      <c r="AJ613" s="116">
        <f t="shared" si="9"/>
        <v>1</v>
      </c>
      <c r="AK613" s="117" t="str">
        <f t="array" ref="AK613">XLOOKUP(F613,'GIÁ'!A:A,'GIÁ'!D:D)</f>
        <v>72485.08</v>
      </c>
      <c r="AL613" s="118">
        <f t="shared" si="10"/>
        <v>724850.8</v>
      </c>
      <c r="AM613" s="118">
        <f t="shared" si="11"/>
        <v>0</v>
      </c>
      <c r="AN613" s="119">
        <f t="shared" si="12"/>
        <v>724850.8</v>
      </c>
      <c r="AO613" s="118">
        <f t="shared" si="13"/>
        <v>0</v>
      </c>
      <c r="AP613" s="121">
        <f t="shared" si="14"/>
        <v>0</v>
      </c>
      <c r="AQ613" s="122"/>
      <c r="AR613" s="119"/>
    </row>
    <row r="614" ht="22.5" customHeight="1">
      <c r="A614" s="89">
        <v>46231.0</v>
      </c>
      <c r="B614" s="90">
        <v>0.4930555555555556</v>
      </c>
      <c r="C614" s="91" t="s">
        <v>1684</v>
      </c>
      <c r="D614" s="129" t="str">
        <f t="array" ref="D614">XLOOKUP(C614,'DS ST'!A:A,'DS ST'!B:B)</f>
        <v>TSO</v>
      </c>
      <c r="E614" s="94" t="str">
        <f t="array" ref="E614">XLOOKUP($F614,'GIÁ'!$A:$A,'GIÁ'!$E:$E)</f>
        <v>MÁT</v>
      </c>
      <c r="F614" s="94">
        <v>11295.0</v>
      </c>
      <c r="G614" s="95" t="s">
        <v>728</v>
      </c>
      <c r="H614" s="95" t="s">
        <v>75</v>
      </c>
      <c r="I614" s="96">
        <v>3.0</v>
      </c>
      <c r="J614" s="96">
        <v>0.0</v>
      </c>
      <c r="K614" s="98">
        <f t="shared" si="4"/>
        <v>3</v>
      </c>
      <c r="L614" s="99" t="s">
        <v>4232</v>
      </c>
      <c r="M614" s="100" t="s">
        <v>4244</v>
      </c>
      <c r="N614" s="101" t="s">
        <v>4245</v>
      </c>
      <c r="O614" s="128"/>
      <c r="P614" s="100">
        <v>3.0</v>
      </c>
      <c r="Q614" s="103">
        <f t="shared" si="5"/>
        <v>0</v>
      </c>
      <c r="R614" s="104" t="s">
        <v>4246</v>
      </c>
      <c r="S614" s="105"/>
      <c r="T614" s="106"/>
      <c r="U614" s="107"/>
      <c r="V614" s="108" t="s">
        <v>756</v>
      </c>
      <c r="W614" s="109" t="s">
        <v>1908</v>
      </c>
      <c r="X614" s="110" t="str">
        <f t="shared" si="6"/>
        <v/>
      </c>
      <c r="Y614" s="110" t="str">
        <f t="shared" si="7"/>
        <v>Siêu thị</v>
      </c>
      <c r="Z614" s="139" t="str">
        <f t="shared" si="50"/>
        <v/>
      </c>
      <c r="AA614" s="109" t="s">
        <v>802</v>
      </c>
      <c r="AB614" s="140"/>
      <c r="AC614" s="141"/>
      <c r="AD614" s="113"/>
      <c r="AE614" s="127"/>
      <c r="AF614" s="113"/>
      <c r="AG614" s="114" t="str">
        <f t="array" ref="AG614">XLOOKUP(F614,'CLV2'!A:A,'CLV2'!E:E)</f>
        <v>2.FRUITS</v>
      </c>
      <c r="AH614" s="115" t="str">
        <f t="array" ref="AH614">XLOOKUP(F614,'CLV2'!A:A,'CLV2'!F:F)</f>
        <v>3.IMPORT FRUITS</v>
      </c>
      <c r="AI614" s="115" t="str">
        <f t="shared" si="8"/>
        <v>Pack</v>
      </c>
      <c r="AJ614" s="116">
        <f t="shared" si="9"/>
        <v>1</v>
      </c>
      <c r="AK614" s="117" t="str">
        <f t="array" ref="AK614">XLOOKUP(F614,'GIÁ'!A:A,'GIÁ'!D:D)</f>
        <v>108559.08</v>
      </c>
      <c r="AL614" s="118">
        <f t="shared" si="10"/>
        <v>325677.24</v>
      </c>
      <c r="AM614" s="118">
        <f t="shared" si="11"/>
        <v>0</v>
      </c>
      <c r="AN614" s="119">
        <f t="shared" si="12"/>
        <v>325677.24</v>
      </c>
      <c r="AO614" s="118">
        <f t="shared" si="13"/>
        <v>0</v>
      </c>
      <c r="AP614" s="121">
        <f t="shared" si="14"/>
        <v>0</v>
      </c>
      <c r="AQ614" s="122"/>
      <c r="AR614" s="119"/>
    </row>
    <row r="615" ht="22.5" customHeight="1">
      <c r="A615" s="89">
        <v>46231.0</v>
      </c>
      <c r="B615" s="90">
        <v>0.4930555555555556</v>
      </c>
      <c r="C615" s="91" t="s">
        <v>1684</v>
      </c>
      <c r="D615" s="129" t="str">
        <f t="array" ref="D615">XLOOKUP(C615,'DS ST'!A:A,'DS ST'!B:B)</f>
        <v>TSO</v>
      </c>
      <c r="E615" s="94" t="str">
        <f t="array" ref="E615">XLOOKUP($F615,'GIÁ'!$A:$A,'GIÁ'!$E:$E)</f>
        <v>MÁT</v>
      </c>
      <c r="F615" s="94">
        <v>8.936243700181E12</v>
      </c>
      <c r="G615" s="95" t="s">
        <v>2764</v>
      </c>
      <c r="H615" s="95" t="s">
        <v>57</v>
      </c>
      <c r="I615" s="96">
        <v>1.0</v>
      </c>
      <c r="J615" s="96">
        <v>0.0</v>
      </c>
      <c r="K615" s="98">
        <f t="shared" si="4"/>
        <v>1</v>
      </c>
      <c r="L615" s="99" t="s">
        <v>4232</v>
      </c>
      <c r="M615" s="100" t="s">
        <v>4247</v>
      </c>
      <c r="N615" s="101" t="s">
        <v>4248</v>
      </c>
      <c r="O615" s="128"/>
      <c r="P615" s="100">
        <v>1.0</v>
      </c>
      <c r="Q615" s="103">
        <f t="shared" si="5"/>
        <v>0</v>
      </c>
      <c r="R615" s="104" t="s">
        <v>4249</v>
      </c>
      <c r="S615" s="105"/>
      <c r="T615" s="106"/>
      <c r="U615" s="107"/>
      <c r="V615" s="108" t="s">
        <v>756</v>
      </c>
      <c r="W615" s="109" t="s">
        <v>1908</v>
      </c>
      <c r="X615" s="110" t="str">
        <f t="shared" si="6"/>
        <v/>
      </c>
      <c r="Y615" s="110" t="str">
        <f t="shared" si="7"/>
        <v>Siêu thị</v>
      </c>
      <c r="Z615" s="139" t="str">
        <f t="shared" si="50"/>
        <v/>
      </c>
      <c r="AA615" s="109" t="s">
        <v>802</v>
      </c>
      <c r="AB615" s="140"/>
      <c r="AC615" s="108"/>
      <c r="AD615" s="113"/>
      <c r="AE615" s="127"/>
      <c r="AF615" s="113"/>
      <c r="AG615" s="114" t="str">
        <f t="array" ref="AG615">XLOOKUP(F615,'CLV2'!A:A,'CLV2'!E:E)</f>
        <v>2.DELICA</v>
      </c>
      <c r="AH615" s="115" t="str">
        <f t="array" ref="AH615">XLOOKUP(F615,'CLV2'!A:A,'CLV2'!F:F)</f>
        <v>3.COLD AND HOT DELICA</v>
      </c>
      <c r="AI615" s="115" t="str">
        <f t="shared" si="8"/>
        <v>Pack</v>
      </c>
      <c r="AJ615" s="116">
        <f t="shared" si="9"/>
        <v>1</v>
      </c>
      <c r="AK615" s="117" t="str">
        <f t="array" ref="AK615">XLOOKUP(F615,'GIÁ'!A:A,'GIÁ'!D:D)</f>
        <v>17347.90</v>
      </c>
      <c r="AL615" s="118">
        <f t="shared" si="10"/>
        <v>17347.9</v>
      </c>
      <c r="AM615" s="118">
        <f t="shared" si="11"/>
        <v>0</v>
      </c>
      <c r="AN615" s="119">
        <f t="shared" si="12"/>
        <v>17347.9</v>
      </c>
      <c r="AO615" s="118">
        <f t="shared" si="13"/>
        <v>0</v>
      </c>
      <c r="AP615" s="121">
        <f t="shared" si="14"/>
        <v>0</v>
      </c>
      <c r="AQ615" s="122"/>
      <c r="AR615" s="119"/>
    </row>
    <row r="616" ht="22.5" customHeight="1">
      <c r="A616" s="89">
        <v>46231.0</v>
      </c>
      <c r="B616" s="90">
        <v>0.4930555555555556</v>
      </c>
      <c r="C616" s="91" t="s">
        <v>1684</v>
      </c>
      <c r="D616" s="129" t="str">
        <f t="array" ref="D616">XLOOKUP(C616,'DS ST'!A:A,'DS ST'!B:B)</f>
        <v>TSO</v>
      </c>
      <c r="E616" s="94" t="str">
        <f t="array" ref="E616">XLOOKUP($F616,'GIÁ'!$A:$A,'GIÁ'!$E:$E)</f>
        <v>MÁT</v>
      </c>
      <c r="F616" s="94">
        <v>11498.0</v>
      </c>
      <c r="G616" s="95" t="s">
        <v>806</v>
      </c>
      <c r="H616" s="95" t="s">
        <v>787</v>
      </c>
      <c r="I616" s="96">
        <v>4.0</v>
      </c>
      <c r="J616" s="96">
        <v>0.0</v>
      </c>
      <c r="K616" s="98">
        <f t="shared" si="4"/>
        <v>4</v>
      </c>
      <c r="L616" s="99" t="s">
        <v>4232</v>
      </c>
      <c r="M616" s="100" t="s">
        <v>4250</v>
      </c>
      <c r="N616" s="101" t="s">
        <v>4251</v>
      </c>
      <c r="O616" s="128"/>
      <c r="P616" s="100">
        <v>4.0</v>
      </c>
      <c r="Q616" s="103">
        <f t="shared" si="5"/>
        <v>0</v>
      </c>
      <c r="R616" s="104" t="s">
        <v>4252</v>
      </c>
      <c r="S616" s="105"/>
      <c r="T616" s="106"/>
      <c r="U616" s="107"/>
      <c r="V616" s="108" t="s">
        <v>756</v>
      </c>
      <c r="W616" s="109" t="s">
        <v>1908</v>
      </c>
      <c r="X616" s="110" t="str">
        <f t="shared" si="6"/>
        <v/>
      </c>
      <c r="Y616" s="110" t="str">
        <f t="shared" si="7"/>
        <v>Siêu thị</v>
      </c>
      <c r="Z616" s="139" t="str">
        <f t="shared" si="50"/>
        <v/>
      </c>
      <c r="AA616" s="109" t="s">
        <v>802</v>
      </c>
      <c r="AB616" s="140"/>
      <c r="AC616" s="141"/>
      <c r="AD616" s="113"/>
      <c r="AE616" s="127"/>
      <c r="AF616" s="113"/>
      <c r="AG616" s="114" t="str">
        <f t="array" ref="AG616">XLOOKUP(F616,'CLV2'!A:A,'CLV2'!E:E)</f>
        <v>2.VEGETABLES</v>
      </c>
      <c r="AH616" s="115" t="str">
        <f t="array" ref="AH616">XLOOKUP(F616,'CLV2'!A:A,'CLV2'!F:F)</f>
        <v>3.PROCESSED VEGGIES</v>
      </c>
      <c r="AI616" s="115" t="str">
        <f t="shared" si="8"/>
        <v>Pack</v>
      </c>
      <c r="AJ616" s="116">
        <f t="shared" si="9"/>
        <v>1</v>
      </c>
      <c r="AK616" s="117" t="str">
        <f t="array" ref="AK616">XLOOKUP(F616,'GIÁ'!A:A,'GIÁ'!D:D)</f>
        <v>26481.17</v>
      </c>
      <c r="AL616" s="118">
        <f t="shared" si="10"/>
        <v>105924.68</v>
      </c>
      <c r="AM616" s="118">
        <f t="shared" si="11"/>
        <v>0</v>
      </c>
      <c r="AN616" s="119">
        <f t="shared" si="12"/>
        <v>105924.68</v>
      </c>
      <c r="AO616" s="118">
        <f t="shared" si="13"/>
        <v>0</v>
      </c>
      <c r="AP616" s="121">
        <f t="shared" si="14"/>
        <v>0</v>
      </c>
      <c r="AQ616" s="122"/>
      <c r="AR616" s="119"/>
    </row>
    <row r="617" ht="22.5" customHeight="1">
      <c r="A617" s="89">
        <v>46231.0</v>
      </c>
      <c r="B617" s="90">
        <v>0.4930555555555556</v>
      </c>
      <c r="C617" s="91" t="s">
        <v>1684</v>
      </c>
      <c r="D617" s="129" t="str">
        <f t="array" ref="D617">XLOOKUP(C617,'DS ST'!A:A,'DS ST'!B:B)</f>
        <v>TSO</v>
      </c>
      <c r="E617" s="94" t="str">
        <f t="array" ref="E617">XLOOKUP($F617,'GIÁ'!$A:$A,'GIÁ'!$E:$E)</f>
        <v>MÁT</v>
      </c>
      <c r="F617" s="94">
        <v>8.938500844027E12</v>
      </c>
      <c r="G617" s="95" t="s">
        <v>2789</v>
      </c>
      <c r="H617" s="95" t="s">
        <v>57</v>
      </c>
      <c r="I617" s="96">
        <v>10.0</v>
      </c>
      <c r="J617" s="96">
        <v>0.0</v>
      </c>
      <c r="K617" s="98">
        <f t="shared" si="4"/>
        <v>10</v>
      </c>
      <c r="L617" s="99" t="s">
        <v>4232</v>
      </c>
      <c r="M617" s="100" t="s">
        <v>4250</v>
      </c>
      <c r="N617" s="101" t="s">
        <v>4251</v>
      </c>
      <c r="O617" s="128"/>
      <c r="P617" s="100">
        <v>10.0</v>
      </c>
      <c r="Q617" s="103">
        <f t="shared" si="5"/>
        <v>0</v>
      </c>
      <c r="R617" s="104" t="s">
        <v>4252</v>
      </c>
      <c r="S617" s="105"/>
      <c r="T617" s="106"/>
      <c r="U617" s="107"/>
      <c r="V617" s="108" t="s">
        <v>756</v>
      </c>
      <c r="W617" s="109" t="s">
        <v>1908</v>
      </c>
      <c r="X617" s="110" t="str">
        <f t="shared" si="6"/>
        <v/>
      </c>
      <c r="Y617" s="110" t="str">
        <f t="shared" si="7"/>
        <v>Siêu thị</v>
      </c>
      <c r="Z617" s="139" t="str">
        <f t="shared" si="50"/>
        <v/>
      </c>
      <c r="AA617" s="109" t="s">
        <v>802</v>
      </c>
      <c r="AB617" s="140"/>
      <c r="AC617" s="141"/>
      <c r="AD617" s="113"/>
      <c r="AE617" s="127"/>
      <c r="AF617" s="113"/>
      <c r="AG617" s="114" t="str">
        <f t="array" ref="AG617">XLOOKUP(F617,'CLV2'!A:A,'CLV2'!E:E)</f>
        <v>2.CHILLED FOODS</v>
      </c>
      <c r="AH617" s="115" t="str">
        <f t="array" ref="AH617">XLOOKUP(F617,'CLV2'!A:A,'CLV2'!F:F)</f>
        <v>3.OTHER CHILLED PRODUCTS</v>
      </c>
      <c r="AI617" s="115" t="str">
        <f t="shared" si="8"/>
        <v>Pack</v>
      </c>
      <c r="AJ617" s="116">
        <f t="shared" si="9"/>
        <v>1</v>
      </c>
      <c r="AK617" s="117" t="str">
        <f t="array" ref="AK617">XLOOKUP(F617,'GIÁ'!A:A,'GIÁ'!D:D)</f>
        <v>8157.61</v>
      </c>
      <c r="AL617" s="118">
        <f t="shared" si="10"/>
        <v>81576.1</v>
      </c>
      <c r="AM617" s="118">
        <f t="shared" si="11"/>
        <v>0</v>
      </c>
      <c r="AN617" s="119">
        <f t="shared" si="12"/>
        <v>81576.1</v>
      </c>
      <c r="AO617" s="118">
        <f t="shared" si="13"/>
        <v>0</v>
      </c>
      <c r="AP617" s="121">
        <f t="shared" si="14"/>
        <v>0</v>
      </c>
      <c r="AQ617" s="122"/>
      <c r="AR617" s="119"/>
    </row>
    <row r="618" ht="22.5" customHeight="1">
      <c r="A618" s="89">
        <v>46231.0</v>
      </c>
      <c r="B618" s="90">
        <v>0.4930555555555556</v>
      </c>
      <c r="C618" s="91" t="s">
        <v>1684</v>
      </c>
      <c r="D618" s="129" t="str">
        <f t="array" ref="D618">XLOOKUP(C618,'DS ST'!A:A,'DS ST'!B:B)</f>
        <v>TSO</v>
      </c>
      <c r="E618" s="94" t="str">
        <f t="array" ref="E618">XLOOKUP($F618,'GIÁ'!$A:$A,'GIÁ'!$E:$E)</f>
        <v>MÁT</v>
      </c>
      <c r="F618" s="94">
        <v>8.935288800047E12</v>
      </c>
      <c r="G618" s="95" t="s">
        <v>2016</v>
      </c>
      <c r="H618" s="95" t="s">
        <v>224</v>
      </c>
      <c r="I618" s="96">
        <v>20.0</v>
      </c>
      <c r="J618" s="96">
        <v>0.0</v>
      </c>
      <c r="K618" s="98">
        <f t="shared" si="4"/>
        <v>20</v>
      </c>
      <c r="L618" s="99" t="s">
        <v>4232</v>
      </c>
      <c r="M618" s="100" t="s">
        <v>4250</v>
      </c>
      <c r="N618" s="101" t="s">
        <v>4251</v>
      </c>
      <c r="O618" s="128"/>
      <c r="P618" s="100">
        <v>20.0</v>
      </c>
      <c r="Q618" s="103">
        <f t="shared" si="5"/>
        <v>0</v>
      </c>
      <c r="R618" s="104" t="s">
        <v>4252</v>
      </c>
      <c r="S618" s="105"/>
      <c r="T618" s="106"/>
      <c r="U618" s="107"/>
      <c r="V618" s="108" t="s">
        <v>756</v>
      </c>
      <c r="W618" s="109" t="s">
        <v>1908</v>
      </c>
      <c r="X618" s="110" t="str">
        <f t="shared" si="6"/>
        <v/>
      </c>
      <c r="Y618" s="110" t="str">
        <f t="shared" si="7"/>
        <v>Siêu thị</v>
      </c>
      <c r="Z618" s="139" t="str">
        <f t="shared" si="50"/>
        <v/>
      </c>
      <c r="AA618" s="109" t="s">
        <v>802</v>
      </c>
      <c r="AB618" s="140"/>
      <c r="AC618" s="141"/>
      <c r="AD618" s="113"/>
      <c r="AE618" s="127"/>
      <c r="AF618" s="113"/>
      <c r="AG618" s="114" t="str">
        <f t="array" ref="AG618">XLOOKUP(F618,'CLV2'!A:A,'CLV2'!E:E)</f>
        <v>2.VEGETABLES</v>
      </c>
      <c r="AH618" s="115" t="str">
        <f t="array" ref="AH618">XLOOKUP(F618,'CLV2'!A:A,'CLV2'!F:F)</f>
        <v>3.MUSHROOM</v>
      </c>
      <c r="AI618" s="115" t="str">
        <f t="shared" si="8"/>
        <v>Pack</v>
      </c>
      <c r="AJ618" s="116">
        <f t="shared" si="9"/>
        <v>1</v>
      </c>
      <c r="AK618" s="117" t="str">
        <f t="array" ref="AK618">XLOOKUP(F618,'GIÁ'!A:A,'GIÁ'!D:D)</f>
        <v>23570.36</v>
      </c>
      <c r="AL618" s="118">
        <f t="shared" si="10"/>
        <v>471407.2</v>
      </c>
      <c r="AM618" s="118">
        <f t="shared" si="11"/>
        <v>0</v>
      </c>
      <c r="AN618" s="119">
        <f t="shared" si="12"/>
        <v>471407.2</v>
      </c>
      <c r="AO618" s="118">
        <f t="shared" si="13"/>
        <v>0</v>
      </c>
      <c r="AP618" s="121">
        <f t="shared" si="14"/>
        <v>0</v>
      </c>
      <c r="AQ618" s="122"/>
      <c r="AR618" s="119"/>
    </row>
    <row r="619" ht="22.5" customHeight="1">
      <c r="A619" s="89">
        <v>46231.0</v>
      </c>
      <c r="B619" s="90">
        <v>0.4930555555555556</v>
      </c>
      <c r="C619" s="91" t="s">
        <v>1684</v>
      </c>
      <c r="D619" s="129" t="str">
        <f t="array" ref="D619">XLOOKUP(C619,'DS ST'!A:A,'DS ST'!B:B)</f>
        <v>TSO</v>
      </c>
      <c r="E619" s="94" t="str">
        <f t="array" ref="E619">XLOOKUP($F619,'GIÁ'!$A:$A,'GIÁ'!$E:$E)</f>
        <v>MÁT</v>
      </c>
      <c r="F619" s="94">
        <v>11567.0</v>
      </c>
      <c r="G619" s="95" t="s">
        <v>896</v>
      </c>
      <c r="H619" s="95" t="s">
        <v>787</v>
      </c>
      <c r="I619" s="96">
        <v>2.0</v>
      </c>
      <c r="J619" s="96">
        <v>0.0</v>
      </c>
      <c r="K619" s="98">
        <f t="shared" si="4"/>
        <v>2</v>
      </c>
      <c r="L619" s="99" t="s">
        <v>4232</v>
      </c>
      <c r="M619" s="100" t="s">
        <v>4250</v>
      </c>
      <c r="N619" s="101" t="s">
        <v>4251</v>
      </c>
      <c r="O619" s="128"/>
      <c r="P619" s="100">
        <v>2.0</v>
      </c>
      <c r="Q619" s="103">
        <f t="shared" si="5"/>
        <v>0</v>
      </c>
      <c r="R619" s="104" t="s">
        <v>4252</v>
      </c>
      <c r="S619" s="105"/>
      <c r="T619" s="106"/>
      <c r="U619" s="107"/>
      <c r="V619" s="108" t="s">
        <v>756</v>
      </c>
      <c r="W619" s="109" t="s">
        <v>1908</v>
      </c>
      <c r="X619" s="110" t="str">
        <f t="shared" si="6"/>
        <v/>
      </c>
      <c r="Y619" s="110" t="str">
        <f t="shared" si="7"/>
        <v>Siêu thị</v>
      </c>
      <c r="Z619" s="139" t="str">
        <f t="shared" si="50"/>
        <v/>
      </c>
      <c r="AA619" s="109" t="s">
        <v>802</v>
      </c>
      <c r="AB619" s="140"/>
      <c r="AC619" s="141"/>
      <c r="AD619" s="113"/>
      <c r="AE619" s="127"/>
      <c r="AF619" s="113"/>
      <c r="AG619" s="114" t="str">
        <f t="array" ref="AG619">XLOOKUP(F619,'CLV2'!A:A,'CLV2'!E:E)</f>
        <v>2.VEGETABLES</v>
      </c>
      <c r="AH619" s="115" t="str">
        <f t="array" ref="AH619">XLOOKUP(F619,'CLV2'!A:A,'CLV2'!F:F)</f>
        <v>3.PROCESSED VEGGIES</v>
      </c>
      <c r="AI619" s="115" t="str">
        <f t="shared" si="8"/>
        <v>Pack</v>
      </c>
      <c r="AJ619" s="116">
        <f t="shared" si="9"/>
        <v>1</v>
      </c>
      <c r="AK619" s="117" t="str">
        <f t="array" ref="AK619">XLOOKUP(F619,'GIÁ'!A:A,'GIÁ'!D:D)</f>
        <v>10565.89</v>
      </c>
      <c r="AL619" s="118">
        <f t="shared" si="10"/>
        <v>21131.78</v>
      </c>
      <c r="AM619" s="118">
        <f t="shared" si="11"/>
        <v>0</v>
      </c>
      <c r="AN619" s="119">
        <f t="shared" si="12"/>
        <v>21131.78</v>
      </c>
      <c r="AO619" s="118">
        <f t="shared" si="13"/>
        <v>0</v>
      </c>
      <c r="AP619" s="121">
        <f t="shared" si="14"/>
        <v>0</v>
      </c>
      <c r="AQ619" s="122"/>
      <c r="AR619" s="119"/>
    </row>
    <row r="620" ht="22.5" customHeight="1">
      <c r="A620" s="89">
        <v>46231.0</v>
      </c>
      <c r="B620" s="90">
        <v>0.4930555555555556</v>
      </c>
      <c r="C620" s="91" t="s">
        <v>1684</v>
      </c>
      <c r="D620" s="129" t="str">
        <f t="array" ref="D620">XLOOKUP(C620,'DS ST'!A:A,'DS ST'!B:B)</f>
        <v>TSO</v>
      </c>
      <c r="E620" s="94" t="str">
        <f t="array" ref="E620">XLOOKUP($F620,'GIÁ'!$A:$A,'GIÁ'!$E:$E)</f>
        <v>MÁT</v>
      </c>
      <c r="F620" s="94">
        <v>8.850329527236E12</v>
      </c>
      <c r="G620" s="95" t="s">
        <v>1476</v>
      </c>
      <c r="H620" s="95" t="s">
        <v>1197</v>
      </c>
      <c r="I620" s="96">
        <v>3.0</v>
      </c>
      <c r="J620" s="96">
        <v>0.0</v>
      </c>
      <c r="K620" s="98">
        <f t="shared" si="4"/>
        <v>3</v>
      </c>
      <c r="L620" s="99" t="s">
        <v>4232</v>
      </c>
      <c r="M620" s="100" t="s">
        <v>4253</v>
      </c>
      <c r="N620" s="101" t="s">
        <v>4254</v>
      </c>
      <c r="O620" s="128"/>
      <c r="P620" s="100">
        <v>3.0</v>
      </c>
      <c r="Q620" s="103">
        <f t="shared" si="5"/>
        <v>0</v>
      </c>
      <c r="R620" s="104" t="s">
        <v>4255</v>
      </c>
      <c r="S620" s="105"/>
      <c r="T620" s="106"/>
      <c r="U620" s="107"/>
      <c r="V620" s="108" t="s">
        <v>756</v>
      </c>
      <c r="W620" s="109" t="s">
        <v>1908</v>
      </c>
      <c r="X620" s="110" t="str">
        <f t="shared" si="6"/>
        <v/>
      </c>
      <c r="Y620" s="110" t="str">
        <f t="shared" si="7"/>
        <v>Siêu thị</v>
      </c>
      <c r="Z620" s="139" t="str">
        <f t="shared" si="50"/>
        <v/>
      </c>
      <c r="AA620" s="109" t="s">
        <v>802</v>
      </c>
      <c r="AB620" s="140"/>
      <c r="AC620" s="141"/>
      <c r="AD620" s="113"/>
      <c r="AE620" s="127"/>
      <c r="AF620" s="113"/>
      <c r="AG620" s="114" t="str">
        <f t="array" ref="AG620">XLOOKUP(F620,'CLV2'!A:A,'CLV2'!E:E)</f>
        <v>2.DAIRY</v>
      </c>
      <c r="AH620" s="115" t="str">
        <f t="array" ref="AH620">XLOOKUP(F620,'CLV2'!A:A,'CLV2'!F:F)</f>
        <v>3.YOGURT</v>
      </c>
      <c r="AI620" s="115" t="str">
        <f t="shared" si="8"/>
        <v>Pack</v>
      </c>
      <c r="AJ620" s="116">
        <f t="shared" si="9"/>
        <v>1</v>
      </c>
      <c r="AK620" s="117" t="str">
        <f t="array" ref="AK620">XLOOKUP(F620,'GIÁ'!A:A,'GIÁ'!D:D)</f>
        <v>33432.98</v>
      </c>
      <c r="AL620" s="118">
        <f t="shared" si="10"/>
        <v>100298.94</v>
      </c>
      <c r="AM620" s="118">
        <f t="shared" si="11"/>
        <v>0</v>
      </c>
      <c r="AN620" s="119">
        <f t="shared" si="12"/>
        <v>100298.94</v>
      </c>
      <c r="AO620" s="118">
        <f t="shared" si="13"/>
        <v>0</v>
      </c>
      <c r="AP620" s="121">
        <f t="shared" si="14"/>
        <v>0</v>
      </c>
      <c r="AQ620" s="122"/>
      <c r="AR620" s="119"/>
    </row>
    <row r="621" ht="22.5" customHeight="1">
      <c r="A621" s="89">
        <v>46231.0</v>
      </c>
      <c r="B621" s="90">
        <v>0.4930555555555556</v>
      </c>
      <c r="C621" s="91" t="s">
        <v>1684</v>
      </c>
      <c r="D621" s="129" t="str">
        <f t="array" ref="D621">XLOOKUP(C621,'DS ST'!A:A,'DS ST'!B:B)</f>
        <v>TSO</v>
      </c>
      <c r="E621" s="94" t="str">
        <f t="array" ref="E621">XLOOKUP($F621,'GIÁ'!$A:$A,'GIÁ'!$E:$E)</f>
        <v>MÁT</v>
      </c>
      <c r="F621" s="94">
        <v>8.934673304528E12</v>
      </c>
      <c r="G621" s="95" t="s">
        <v>1613</v>
      </c>
      <c r="H621" s="95" t="s">
        <v>1197</v>
      </c>
      <c r="I621" s="96">
        <v>6.0</v>
      </c>
      <c r="J621" s="96">
        <v>0.0</v>
      </c>
      <c r="K621" s="98">
        <f t="shared" si="4"/>
        <v>6</v>
      </c>
      <c r="L621" s="99" t="s">
        <v>4232</v>
      </c>
      <c r="M621" s="100" t="s">
        <v>4253</v>
      </c>
      <c r="N621" s="101" t="s">
        <v>4254</v>
      </c>
      <c r="O621" s="128"/>
      <c r="P621" s="100">
        <v>6.0</v>
      </c>
      <c r="Q621" s="103">
        <f t="shared" si="5"/>
        <v>0</v>
      </c>
      <c r="R621" s="104" t="s">
        <v>4256</v>
      </c>
      <c r="S621" s="105"/>
      <c r="T621" s="106"/>
      <c r="U621" s="107"/>
      <c r="V621" s="108" t="s">
        <v>756</v>
      </c>
      <c r="W621" s="109" t="s">
        <v>764</v>
      </c>
      <c r="X621" s="110" t="str">
        <f t="shared" si="6"/>
        <v/>
      </c>
      <c r="Y621" s="110" t="str">
        <f t="shared" si="7"/>
        <v>Siêu thị</v>
      </c>
      <c r="Z621" s="139" t="str">
        <f t="shared" si="50"/>
        <v/>
      </c>
      <c r="AA621" s="109" t="s">
        <v>802</v>
      </c>
      <c r="AB621" s="140"/>
      <c r="AC621" s="141"/>
      <c r="AD621" s="113"/>
      <c r="AE621" s="127"/>
      <c r="AF621" s="113"/>
      <c r="AG621" s="114" t="str">
        <f t="array" ref="AG621">XLOOKUP(F621,'CLV2'!A:A,'CLV2'!E:E)</f>
        <v>2.DAIRY</v>
      </c>
      <c r="AH621" s="115" t="str">
        <f t="array" ref="AH621">XLOOKUP(F621,'CLV2'!A:A,'CLV2'!F:F)</f>
        <v>3.DRINKING YOGURT</v>
      </c>
      <c r="AI621" s="115" t="str">
        <f t="shared" si="8"/>
        <v>Pack</v>
      </c>
      <c r="AJ621" s="116">
        <f t="shared" si="9"/>
        <v>1</v>
      </c>
      <c r="AK621" s="117" t="str">
        <f t="array" ref="AK621">XLOOKUP(F621,'GIÁ'!A:A,'GIÁ'!D:D)</f>
        <v>26982.86</v>
      </c>
      <c r="AL621" s="118">
        <f t="shared" si="10"/>
        <v>161897.16</v>
      </c>
      <c r="AM621" s="118">
        <f t="shared" si="11"/>
        <v>0</v>
      </c>
      <c r="AN621" s="119">
        <f t="shared" si="12"/>
        <v>161897.16</v>
      </c>
      <c r="AO621" s="118">
        <f t="shared" si="13"/>
        <v>0</v>
      </c>
      <c r="AP621" s="121">
        <f t="shared" si="14"/>
        <v>0</v>
      </c>
      <c r="AQ621" s="122"/>
      <c r="AR621" s="119"/>
    </row>
    <row r="622" ht="22.5" customHeight="1">
      <c r="A622" s="89">
        <v>46231.0</v>
      </c>
      <c r="B622" s="90">
        <v>0.4930555555555556</v>
      </c>
      <c r="C622" s="91" t="s">
        <v>1684</v>
      </c>
      <c r="D622" s="129" t="str">
        <f t="array" ref="D622">XLOOKUP(C622,'DS ST'!A:A,'DS ST'!B:B)</f>
        <v>TSO</v>
      </c>
      <c r="E622" s="94" t="str">
        <f t="array" ref="E622">XLOOKUP($F622,'GIÁ'!$A:$A,'GIÁ'!$E:$E)</f>
        <v>MÁT</v>
      </c>
      <c r="F622" s="94">
        <v>11244.0</v>
      </c>
      <c r="G622" s="95" t="s">
        <v>719</v>
      </c>
      <c r="H622" s="95" t="s">
        <v>93</v>
      </c>
      <c r="I622" s="96">
        <v>1.0</v>
      </c>
      <c r="J622" s="96">
        <v>0.0</v>
      </c>
      <c r="K622" s="98">
        <f t="shared" si="4"/>
        <v>1</v>
      </c>
      <c r="L622" s="99" t="s">
        <v>4232</v>
      </c>
      <c r="M622" s="100" t="s">
        <v>4253</v>
      </c>
      <c r="N622" s="101" t="s">
        <v>4254</v>
      </c>
      <c r="O622" s="128"/>
      <c r="P622" s="100">
        <v>1.0</v>
      </c>
      <c r="Q622" s="103">
        <f t="shared" si="5"/>
        <v>0</v>
      </c>
      <c r="R622" s="104" t="s">
        <v>4255</v>
      </c>
      <c r="S622" s="105"/>
      <c r="T622" s="106"/>
      <c r="U622" s="107"/>
      <c r="V622" s="108" t="s">
        <v>756</v>
      </c>
      <c r="W622" s="109" t="s">
        <v>1908</v>
      </c>
      <c r="X622" s="110" t="str">
        <f t="shared" si="6"/>
        <v/>
      </c>
      <c r="Y622" s="110" t="str">
        <f t="shared" si="7"/>
        <v>Siêu thị</v>
      </c>
      <c r="Z622" s="139" t="str">
        <f t="shared" si="50"/>
        <v/>
      </c>
      <c r="AA622" s="109" t="s">
        <v>802</v>
      </c>
      <c r="AB622" s="140"/>
      <c r="AC622" s="141"/>
      <c r="AD622" s="113"/>
      <c r="AE622" s="127"/>
      <c r="AF622" s="113"/>
      <c r="AG622" s="114" t="str">
        <f t="array" ref="AG622">XLOOKUP(F622,'CLV2'!A:A,'CLV2'!E:E)</f>
        <v>2.FRUITS</v>
      </c>
      <c r="AH622" s="115" t="str">
        <f t="array" ref="AH622">XLOOKUP(F622,'CLV2'!A:A,'CLV2'!F:F)</f>
        <v>3.CUTTING FRUITS</v>
      </c>
      <c r="AI622" s="115" t="str">
        <f t="shared" si="8"/>
        <v>Pack</v>
      </c>
      <c r="AJ622" s="116">
        <f t="shared" si="9"/>
        <v>1</v>
      </c>
      <c r="AK622" s="117" t="str">
        <f t="array" ref="AK622">XLOOKUP(F622,'GIÁ'!A:A,'GIÁ'!D:D)</f>
        <v>18837.35</v>
      </c>
      <c r="AL622" s="118">
        <f t="shared" si="10"/>
        <v>18837.35</v>
      </c>
      <c r="AM622" s="118">
        <f t="shared" si="11"/>
        <v>0</v>
      </c>
      <c r="AN622" s="119">
        <f t="shared" si="12"/>
        <v>18837.35</v>
      </c>
      <c r="AO622" s="118">
        <f t="shared" si="13"/>
        <v>0</v>
      </c>
      <c r="AP622" s="121">
        <f t="shared" si="14"/>
        <v>0</v>
      </c>
      <c r="AQ622" s="122"/>
      <c r="AR622" s="119"/>
    </row>
    <row r="623" ht="22.5" customHeight="1">
      <c r="A623" s="89">
        <v>46231.0</v>
      </c>
      <c r="B623" s="90">
        <v>0.4930555555555556</v>
      </c>
      <c r="C623" s="91" t="s">
        <v>1684</v>
      </c>
      <c r="D623" s="92" t="str">
        <f t="array" ref="D623">XLOOKUP(C623,'DS ST'!A:A,'DS ST'!B:B)</f>
        <v>TSO</v>
      </c>
      <c r="E623" s="94" t="str">
        <f t="array" ref="E623">XLOOKUP($F623,'GIÁ'!$A:$A,'GIÁ'!$E:$E)</f>
        <v>MÁT</v>
      </c>
      <c r="F623" s="94">
        <v>8.801068038262E12</v>
      </c>
      <c r="G623" s="95" t="s">
        <v>1404</v>
      </c>
      <c r="H623" s="95" t="s">
        <v>1206</v>
      </c>
      <c r="I623" s="96">
        <v>2.0</v>
      </c>
      <c r="J623" s="96">
        <v>0.0</v>
      </c>
      <c r="K623" s="98">
        <f t="shared" si="4"/>
        <v>2</v>
      </c>
      <c r="L623" s="99" t="s">
        <v>4232</v>
      </c>
      <c r="M623" s="100" t="s">
        <v>4257</v>
      </c>
      <c r="N623" s="101" t="s">
        <v>4258</v>
      </c>
      <c r="O623" s="128"/>
      <c r="P623" s="100">
        <v>1.0</v>
      </c>
      <c r="Q623" s="103">
        <f t="shared" si="5"/>
        <v>1</v>
      </c>
      <c r="R623" s="104" t="s">
        <v>4249</v>
      </c>
      <c r="S623" s="105" t="s">
        <v>14</v>
      </c>
      <c r="T623" s="106"/>
      <c r="U623" s="107" t="s">
        <v>3930</v>
      </c>
      <c r="V623" s="108" t="s">
        <v>756</v>
      </c>
      <c r="W623" s="109" t="s">
        <v>1908</v>
      </c>
      <c r="X623" s="110" t="str">
        <f t="shared" si="6"/>
        <v/>
      </c>
      <c r="Y623" s="110" t="str">
        <f t="shared" si="7"/>
        <v>Siêu thị</v>
      </c>
      <c r="Z623" s="139" t="str">
        <f t="shared" si="50"/>
        <v>Kho đông mát</v>
      </c>
      <c r="AA623" s="109" t="s">
        <v>802</v>
      </c>
      <c r="AB623" s="151"/>
      <c r="AC623" s="141"/>
      <c r="AD623" s="113"/>
      <c r="AE623" s="127"/>
      <c r="AF623" s="113"/>
      <c r="AG623" s="114" t="str">
        <f t="array" ref="AG623">XLOOKUP(F623,'CLV2'!A:A,'CLV2'!E:E)</f>
        <v>2.BAKERY</v>
      </c>
      <c r="AH623" s="115" t="str">
        <f t="array" ref="AH623">XLOOKUP(F623,'CLV2'!A:A,'CLV2'!F:F)</f>
        <v>3.CAKES</v>
      </c>
      <c r="AI623" s="115" t="str">
        <f t="shared" si="8"/>
        <v>Pack</v>
      </c>
      <c r="AJ623" s="116">
        <f t="shared" si="9"/>
        <v>1</v>
      </c>
      <c r="AK623" s="117" t="str">
        <f t="array" ref="AK623">XLOOKUP(F623,'GIÁ'!A:A,'GIÁ'!D:D)</f>
        <v>22919.58</v>
      </c>
      <c r="AL623" s="118">
        <f t="shared" si="10"/>
        <v>45839.16</v>
      </c>
      <c r="AM623" s="118">
        <f t="shared" si="11"/>
        <v>0</v>
      </c>
      <c r="AN623" s="119">
        <f t="shared" si="12"/>
        <v>22919.58</v>
      </c>
      <c r="AO623" s="118">
        <f t="shared" si="13"/>
        <v>22919.58</v>
      </c>
      <c r="AP623" s="121">
        <f t="shared" si="14"/>
        <v>0</v>
      </c>
      <c r="AQ623" s="122"/>
      <c r="AR623" s="119"/>
    </row>
    <row r="624" ht="22.5" customHeight="1">
      <c r="A624" s="89">
        <v>46231.0</v>
      </c>
      <c r="B624" s="90">
        <v>0.4930555555555556</v>
      </c>
      <c r="C624" s="91" t="s">
        <v>1684</v>
      </c>
      <c r="D624" s="129" t="str">
        <f t="array" ref="D624">XLOOKUP(C624,'DS ST'!A:A,'DS ST'!B:B)</f>
        <v>TSO</v>
      </c>
      <c r="E624" s="94" t="str">
        <f t="array" ref="E624">XLOOKUP($F624,'GIÁ'!$A:$A,'GIÁ'!$E:$E)</f>
        <v>MÁT</v>
      </c>
      <c r="F624" s="94">
        <v>11439.0</v>
      </c>
      <c r="G624" s="95" t="s">
        <v>792</v>
      </c>
      <c r="H624" s="95" t="s">
        <v>787</v>
      </c>
      <c r="I624" s="96">
        <v>1.0</v>
      </c>
      <c r="J624" s="96">
        <v>0.0</v>
      </c>
      <c r="K624" s="98">
        <f t="shared" si="4"/>
        <v>1</v>
      </c>
      <c r="L624" s="99" t="s">
        <v>4232</v>
      </c>
      <c r="M624" s="100" t="s">
        <v>4259</v>
      </c>
      <c r="N624" s="101" t="s">
        <v>4260</v>
      </c>
      <c r="O624" s="128"/>
      <c r="P624" s="100">
        <v>1.0</v>
      </c>
      <c r="Q624" s="103">
        <f t="shared" si="5"/>
        <v>0</v>
      </c>
      <c r="R624" s="104" t="s">
        <v>4261</v>
      </c>
      <c r="S624" s="105"/>
      <c r="T624" s="106"/>
      <c r="U624" s="107"/>
      <c r="V624" s="108" t="s">
        <v>756</v>
      </c>
      <c r="W624" s="109" t="s">
        <v>1908</v>
      </c>
      <c r="X624" s="110" t="str">
        <f t="shared" si="6"/>
        <v/>
      </c>
      <c r="Y624" s="110" t="str">
        <f t="shared" si="7"/>
        <v>Siêu thị</v>
      </c>
      <c r="Z624" s="139" t="str">
        <f t="shared" si="50"/>
        <v/>
      </c>
      <c r="AA624" s="109" t="s">
        <v>802</v>
      </c>
      <c r="AB624" s="140"/>
      <c r="AC624" s="141"/>
      <c r="AD624" s="113"/>
      <c r="AE624" s="127"/>
      <c r="AF624" s="113"/>
      <c r="AG624" s="114" t="str">
        <f t="array" ref="AG624">XLOOKUP(F624,'CLV2'!A:A,'CLV2'!E:E)</f>
        <v>2.VEGETABLES</v>
      </c>
      <c r="AH624" s="115" t="str">
        <f t="array" ref="AH624">XLOOKUP(F624,'CLV2'!A:A,'CLV2'!F:F)</f>
        <v>3.PROCESSED VEGGIES</v>
      </c>
      <c r="AI624" s="115" t="str">
        <f t="shared" si="8"/>
        <v>Pack</v>
      </c>
      <c r="AJ624" s="116">
        <f t="shared" si="9"/>
        <v>1</v>
      </c>
      <c r="AK624" s="117" t="str">
        <f t="array" ref="AK624">XLOOKUP(F624,'GIÁ'!A:A,'GIÁ'!D:D)</f>
        <v>15397.99</v>
      </c>
      <c r="AL624" s="118">
        <f t="shared" si="10"/>
        <v>15397.99</v>
      </c>
      <c r="AM624" s="118">
        <f t="shared" si="11"/>
        <v>0</v>
      </c>
      <c r="AN624" s="119">
        <f t="shared" si="12"/>
        <v>15397.99</v>
      </c>
      <c r="AO624" s="118">
        <f t="shared" si="13"/>
        <v>0</v>
      </c>
      <c r="AP624" s="121">
        <f t="shared" si="14"/>
        <v>0</v>
      </c>
      <c r="AQ624" s="122"/>
      <c r="AR624" s="119"/>
    </row>
    <row r="625" ht="22.5" customHeight="1">
      <c r="A625" s="89">
        <v>46231.0</v>
      </c>
      <c r="B625" s="90">
        <v>0.4930555555555556</v>
      </c>
      <c r="C625" s="91" t="s">
        <v>1684</v>
      </c>
      <c r="D625" s="129" t="str">
        <f t="array" ref="D625">XLOOKUP(C625,'DS ST'!A:A,'DS ST'!B:B)</f>
        <v>TSO</v>
      </c>
      <c r="E625" s="94" t="str">
        <f t="array" ref="E625">XLOOKUP($F625,'GIÁ'!$A:$A,'GIÁ'!$E:$E)</f>
        <v>MÁT</v>
      </c>
      <c r="F625" s="94">
        <v>8.938503131377E12</v>
      </c>
      <c r="G625" s="95" t="s">
        <v>2843</v>
      </c>
      <c r="H625" s="95" t="s">
        <v>57</v>
      </c>
      <c r="I625" s="96">
        <v>4.0</v>
      </c>
      <c r="J625" s="96">
        <v>0.0</v>
      </c>
      <c r="K625" s="98">
        <f t="shared" si="4"/>
        <v>4</v>
      </c>
      <c r="L625" s="99" t="s">
        <v>4232</v>
      </c>
      <c r="M625" s="100" t="s">
        <v>4259</v>
      </c>
      <c r="N625" s="101" t="s">
        <v>4260</v>
      </c>
      <c r="O625" s="128"/>
      <c r="P625" s="100">
        <v>4.0</v>
      </c>
      <c r="Q625" s="103">
        <f t="shared" si="5"/>
        <v>0</v>
      </c>
      <c r="R625" s="104" t="s">
        <v>4256</v>
      </c>
      <c r="S625" s="105"/>
      <c r="T625" s="106"/>
      <c r="U625" s="107"/>
      <c r="V625" s="108" t="s">
        <v>756</v>
      </c>
      <c r="W625" s="109" t="s">
        <v>764</v>
      </c>
      <c r="X625" s="110" t="str">
        <f t="shared" si="6"/>
        <v/>
      </c>
      <c r="Y625" s="110" t="str">
        <f t="shared" si="7"/>
        <v>Siêu thị</v>
      </c>
      <c r="Z625" s="139" t="str">
        <f t="shared" si="50"/>
        <v/>
      </c>
      <c r="AA625" s="109" t="s">
        <v>802</v>
      </c>
      <c r="AB625" s="140"/>
      <c r="AC625" s="141"/>
      <c r="AD625" s="113"/>
      <c r="AE625" s="127"/>
      <c r="AF625" s="113"/>
      <c r="AG625" s="114" t="str">
        <f t="array" ref="AG625">XLOOKUP(F625,'CLV2'!A:A,'CLV2'!E:E)</f>
        <v>2.DAIRY</v>
      </c>
      <c r="AH625" s="115" t="str">
        <f t="array" ref="AH625">XLOOKUP(F625,'CLV2'!A:A,'CLV2'!F:F)</f>
        <v>3.YOGURT</v>
      </c>
      <c r="AI625" s="115" t="str">
        <f t="shared" si="8"/>
        <v>Pack</v>
      </c>
      <c r="AJ625" s="116">
        <f t="shared" si="9"/>
        <v>1</v>
      </c>
      <c r="AK625" s="117" t="str">
        <f t="array" ref="AK625">XLOOKUP(F625,'GIÁ'!A:A,'GIÁ'!D:D)</f>
        <v>32397.69</v>
      </c>
      <c r="AL625" s="118">
        <f t="shared" si="10"/>
        <v>129590.76</v>
      </c>
      <c r="AM625" s="118">
        <f t="shared" si="11"/>
        <v>0</v>
      </c>
      <c r="AN625" s="119">
        <f t="shared" si="12"/>
        <v>129590.76</v>
      </c>
      <c r="AO625" s="118">
        <f t="shared" si="13"/>
        <v>0</v>
      </c>
      <c r="AP625" s="121">
        <f t="shared" si="14"/>
        <v>0</v>
      </c>
      <c r="AQ625" s="122"/>
      <c r="AR625" s="119"/>
    </row>
    <row r="626" ht="22.5" customHeight="1">
      <c r="A626" s="89">
        <v>46231.0</v>
      </c>
      <c r="B626" s="90">
        <v>0.4930555555555556</v>
      </c>
      <c r="C626" s="91" t="s">
        <v>1684</v>
      </c>
      <c r="D626" s="129" t="str">
        <f t="array" ref="D626">XLOOKUP(C626,'DS ST'!A:A,'DS ST'!B:B)</f>
        <v>TSO</v>
      </c>
      <c r="E626" s="94" t="str">
        <f t="array" ref="E626">XLOOKUP($F626,'GIÁ'!$A:$A,'GIÁ'!$E:$E)</f>
        <v>MÁT</v>
      </c>
      <c r="F626" s="94">
        <v>11550.0</v>
      </c>
      <c r="G626" s="95" t="s">
        <v>874</v>
      </c>
      <c r="H626" s="95" t="s">
        <v>57</v>
      </c>
      <c r="I626" s="96">
        <v>31.0</v>
      </c>
      <c r="J626" s="96">
        <v>0.0</v>
      </c>
      <c r="K626" s="98">
        <f t="shared" si="4"/>
        <v>31</v>
      </c>
      <c r="L626" s="99" t="s">
        <v>4232</v>
      </c>
      <c r="M626" s="100" t="s">
        <v>4262</v>
      </c>
      <c r="N626" s="101" t="s">
        <v>4263</v>
      </c>
      <c r="O626" s="128"/>
      <c r="P626" s="100">
        <v>31.0</v>
      </c>
      <c r="Q626" s="103">
        <f t="shared" si="5"/>
        <v>0</v>
      </c>
      <c r="R626" s="104" t="s">
        <v>4264</v>
      </c>
      <c r="S626" s="105"/>
      <c r="T626" s="106"/>
      <c r="U626" s="107"/>
      <c r="V626" s="108" t="s">
        <v>756</v>
      </c>
      <c r="W626" s="109" t="s">
        <v>1908</v>
      </c>
      <c r="X626" s="110" t="str">
        <f t="shared" si="6"/>
        <v/>
      </c>
      <c r="Y626" s="110" t="str">
        <f t="shared" si="7"/>
        <v>Siêu thị</v>
      </c>
      <c r="Z626" s="139" t="str">
        <f t="shared" si="50"/>
        <v/>
      </c>
      <c r="AA626" s="109" t="s">
        <v>802</v>
      </c>
      <c r="AB626" s="140"/>
      <c r="AC626" s="141"/>
      <c r="AD626" s="113"/>
      <c r="AE626" s="127"/>
      <c r="AF626" s="113"/>
      <c r="AG626" s="114" t="str">
        <f t="array" ref="AG626">XLOOKUP(F626,'CLV2'!A:A,'CLV2'!E:E)</f>
        <v>2.VEGETABLES</v>
      </c>
      <c r="AH626" s="115" t="str">
        <f t="array" ref="AH626">XLOOKUP(F626,'CLV2'!A:A,'CLV2'!F:F)</f>
        <v>3.PROCESSED VEGGIES</v>
      </c>
      <c r="AI626" s="115" t="str">
        <f t="shared" si="8"/>
        <v>Pack</v>
      </c>
      <c r="AJ626" s="116">
        <f t="shared" si="9"/>
        <v>1</v>
      </c>
      <c r="AK626" s="117" t="str">
        <f t="array" ref="AK626">XLOOKUP(F626,'GIÁ'!A:A,'GIÁ'!D:D)</f>
        <v>10364.97</v>
      </c>
      <c r="AL626" s="118">
        <f t="shared" si="10"/>
        <v>321314.07</v>
      </c>
      <c r="AM626" s="118">
        <f t="shared" si="11"/>
        <v>0</v>
      </c>
      <c r="AN626" s="119">
        <f t="shared" si="12"/>
        <v>321314.07</v>
      </c>
      <c r="AO626" s="118">
        <f t="shared" si="13"/>
        <v>0</v>
      </c>
      <c r="AP626" s="121">
        <f t="shared" si="14"/>
        <v>0</v>
      </c>
      <c r="AQ626" s="122"/>
      <c r="AR626" s="119"/>
    </row>
    <row r="627" ht="22.5" customHeight="1">
      <c r="A627" s="89">
        <v>46231.0</v>
      </c>
      <c r="B627" s="90">
        <v>0.4930555555555556</v>
      </c>
      <c r="C627" s="91" t="s">
        <v>1684</v>
      </c>
      <c r="D627" s="129" t="str">
        <f t="array" ref="D627">XLOOKUP(C627,'DS ST'!A:A,'DS ST'!B:B)</f>
        <v>TSO</v>
      </c>
      <c r="E627" s="94" t="str">
        <f t="array" ref="E627">XLOOKUP($F627,'GIÁ'!$A:$A,'GIÁ'!$E:$E)</f>
        <v>MÁT</v>
      </c>
      <c r="F627" s="94" t="s">
        <v>3340</v>
      </c>
      <c r="G627" s="95" t="s">
        <v>3341</v>
      </c>
      <c r="H627" s="95" t="s">
        <v>57</v>
      </c>
      <c r="I627" s="96">
        <v>3.0</v>
      </c>
      <c r="J627" s="96">
        <v>0.0</v>
      </c>
      <c r="K627" s="98">
        <f t="shared" si="4"/>
        <v>3</v>
      </c>
      <c r="L627" s="99" t="s">
        <v>4232</v>
      </c>
      <c r="M627" s="100" t="s">
        <v>4262</v>
      </c>
      <c r="N627" s="101" t="s">
        <v>4263</v>
      </c>
      <c r="O627" s="128"/>
      <c r="P627" s="100">
        <v>3.0</v>
      </c>
      <c r="Q627" s="103">
        <f t="shared" si="5"/>
        <v>0</v>
      </c>
      <c r="R627" s="104" t="s">
        <v>4246</v>
      </c>
      <c r="S627" s="105"/>
      <c r="T627" s="106"/>
      <c r="U627" s="107"/>
      <c r="V627" s="108" t="s">
        <v>756</v>
      </c>
      <c r="W627" s="109" t="s">
        <v>1908</v>
      </c>
      <c r="X627" s="110" t="str">
        <f t="shared" si="6"/>
        <v/>
      </c>
      <c r="Y627" s="110" t="str">
        <f t="shared" si="7"/>
        <v>Siêu thị</v>
      </c>
      <c r="Z627" s="139" t="str">
        <f t="shared" si="50"/>
        <v/>
      </c>
      <c r="AA627" s="109" t="s">
        <v>802</v>
      </c>
      <c r="AB627" s="140"/>
      <c r="AC627" s="141"/>
      <c r="AD627" s="113"/>
      <c r="AE627" s="127"/>
      <c r="AF627" s="113"/>
      <c r="AG627" s="114" t="str">
        <f t="array" ref="AG627">XLOOKUP(F627,'CLV2'!A:A,'CLV2'!E:E)</f>
        <v>2.BAKERY</v>
      </c>
      <c r="AH627" s="115" t="str">
        <f t="array" ref="AH627">XLOOKUP(F627,'CLV2'!A:A,'CLV2'!F:F)</f>
        <v>3.CAKES</v>
      </c>
      <c r="AI627" s="115" t="str">
        <f t="shared" si="8"/>
        <v>Pack</v>
      </c>
      <c r="AJ627" s="116">
        <f t="shared" si="9"/>
        <v>1</v>
      </c>
      <c r="AK627" s="117" t="str">
        <f t="array" ref="AK627">XLOOKUP(F627,'GIÁ'!A:A,'GIÁ'!D:D)</f>
        <v>21296.00</v>
      </c>
      <c r="AL627" s="118">
        <f t="shared" si="10"/>
        <v>63888</v>
      </c>
      <c r="AM627" s="118">
        <f t="shared" si="11"/>
        <v>0</v>
      </c>
      <c r="AN627" s="119">
        <f t="shared" si="12"/>
        <v>63888</v>
      </c>
      <c r="AO627" s="118">
        <f t="shared" si="13"/>
        <v>0</v>
      </c>
      <c r="AP627" s="121">
        <f t="shared" si="14"/>
        <v>0</v>
      </c>
      <c r="AQ627" s="122"/>
      <c r="AR627" s="119"/>
    </row>
    <row r="628" ht="22.5" customHeight="1">
      <c r="A628" s="89">
        <v>46231.0</v>
      </c>
      <c r="B628" s="90">
        <v>0.4930555555555556</v>
      </c>
      <c r="C628" s="91" t="s">
        <v>1684</v>
      </c>
      <c r="D628" s="129" t="str">
        <f t="array" ref="D628">XLOOKUP(C628,'DS ST'!A:A,'DS ST'!B:B)</f>
        <v>TSO</v>
      </c>
      <c r="E628" s="94" t="str">
        <f t="array" ref="E628">XLOOKUP($F628,'GIÁ'!$A:$A,'GIÁ'!$E:$E)</f>
        <v>MÁT</v>
      </c>
      <c r="F628" s="94">
        <v>8.938503131056E12</v>
      </c>
      <c r="G628" s="95" t="s">
        <v>2841</v>
      </c>
      <c r="H628" s="95" t="s">
        <v>57</v>
      </c>
      <c r="I628" s="96">
        <v>4.0</v>
      </c>
      <c r="J628" s="96">
        <v>0.0</v>
      </c>
      <c r="K628" s="98">
        <f t="shared" si="4"/>
        <v>4</v>
      </c>
      <c r="L628" s="99" t="s">
        <v>4232</v>
      </c>
      <c r="M628" s="100" t="s">
        <v>4262</v>
      </c>
      <c r="N628" s="101" t="s">
        <v>4263</v>
      </c>
      <c r="O628" s="128"/>
      <c r="P628" s="100">
        <v>4.0</v>
      </c>
      <c r="Q628" s="103">
        <f t="shared" si="5"/>
        <v>0</v>
      </c>
      <c r="R628" s="104" t="s">
        <v>4246</v>
      </c>
      <c r="S628" s="105"/>
      <c r="T628" s="106"/>
      <c r="U628" s="107"/>
      <c r="V628" s="108" t="s">
        <v>756</v>
      </c>
      <c r="W628" s="109" t="s">
        <v>1908</v>
      </c>
      <c r="X628" s="110" t="str">
        <f t="shared" si="6"/>
        <v/>
      </c>
      <c r="Y628" s="110" t="str">
        <f t="shared" si="7"/>
        <v>Siêu thị</v>
      </c>
      <c r="Z628" s="139" t="str">
        <f t="shared" si="50"/>
        <v/>
      </c>
      <c r="AA628" s="109" t="s">
        <v>802</v>
      </c>
      <c r="AB628" s="140"/>
      <c r="AC628" s="141"/>
      <c r="AD628" s="113"/>
      <c r="AE628" s="127"/>
      <c r="AF628" s="113"/>
      <c r="AG628" s="114" t="str">
        <f t="array" ref="AG628">XLOOKUP(F628,'CLV2'!A:A,'CLV2'!E:E)</f>
        <v>2.DAIRY</v>
      </c>
      <c r="AH628" s="115" t="str">
        <f t="array" ref="AH628">XLOOKUP(F628,'CLV2'!A:A,'CLV2'!F:F)</f>
        <v>3.FRESH MILK</v>
      </c>
      <c r="AI628" s="115" t="str">
        <f t="shared" si="8"/>
        <v>Pack</v>
      </c>
      <c r="AJ628" s="116">
        <f t="shared" si="9"/>
        <v>1</v>
      </c>
      <c r="AK628" s="117" t="str">
        <f t="array" ref="AK628">XLOOKUP(F628,'GIÁ'!A:A,'GIÁ'!D:D)</f>
        <v>9180.00</v>
      </c>
      <c r="AL628" s="118">
        <f t="shared" si="10"/>
        <v>36720</v>
      </c>
      <c r="AM628" s="118">
        <f t="shared" si="11"/>
        <v>0</v>
      </c>
      <c r="AN628" s="119">
        <f t="shared" si="12"/>
        <v>36720</v>
      </c>
      <c r="AO628" s="118">
        <f t="shared" si="13"/>
        <v>0</v>
      </c>
      <c r="AP628" s="121">
        <f t="shared" si="14"/>
        <v>0</v>
      </c>
      <c r="AQ628" s="122"/>
      <c r="AR628" s="119"/>
    </row>
    <row r="629" ht="22.5" customHeight="1">
      <c r="A629" s="89">
        <v>46231.0</v>
      </c>
      <c r="B629" s="90">
        <v>0.4930555555555556</v>
      </c>
      <c r="C629" s="91" t="s">
        <v>1684</v>
      </c>
      <c r="D629" s="129" t="str">
        <f t="array" ref="D629">XLOOKUP(C629,'DS ST'!A:A,'DS ST'!B:B)</f>
        <v>TSO</v>
      </c>
      <c r="E629" s="94" t="str">
        <f t="array" ref="E629">XLOOKUP($F629,'GIÁ'!$A:$A,'GIÁ'!$E:$E)</f>
        <v>MÁT</v>
      </c>
      <c r="F629" s="94">
        <v>8.938505512204E12</v>
      </c>
      <c r="G629" s="95" t="s">
        <v>2878</v>
      </c>
      <c r="H629" s="95" t="s">
        <v>224</v>
      </c>
      <c r="I629" s="96">
        <v>4.0</v>
      </c>
      <c r="J629" s="96">
        <v>0.0</v>
      </c>
      <c r="K629" s="98">
        <f t="shared" si="4"/>
        <v>4</v>
      </c>
      <c r="L629" s="99" t="s">
        <v>4232</v>
      </c>
      <c r="M629" s="100" t="s">
        <v>4265</v>
      </c>
      <c r="N629" s="101" t="s">
        <v>4266</v>
      </c>
      <c r="O629" s="128"/>
      <c r="P629" s="100">
        <v>4.0</v>
      </c>
      <c r="Q629" s="103">
        <f t="shared" si="5"/>
        <v>0</v>
      </c>
      <c r="R629" s="104" t="s">
        <v>4261</v>
      </c>
      <c r="S629" s="105"/>
      <c r="T629" s="106"/>
      <c r="U629" s="107"/>
      <c r="V629" s="108" t="s">
        <v>756</v>
      </c>
      <c r="W629" s="109" t="s">
        <v>1908</v>
      </c>
      <c r="X629" s="110" t="str">
        <f t="shared" si="6"/>
        <v/>
      </c>
      <c r="Y629" s="110" t="str">
        <f t="shared" si="7"/>
        <v>Siêu thị</v>
      </c>
      <c r="Z629" s="139" t="str">
        <f t="shared" si="50"/>
        <v/>
      </c>
      <c r="AA629" s="109" t="s">
        <v>802</v>
      </c>
      <c r="AB629" s="140"/>
      <c r="AC629" s="141"/>
      <c r="AD629" s="113"/>
      <c r="AE629" s="127"/>
      <c r="AF629" s="113"/>
      <c r="AG629" s="114" t="str">
        <f t="array" ref="AG629">XLOOKUP(F629,'CLV2'!A:A,'CLV2'!E:E)</f>
        <v>2.VEGETABLES</v>
      </c>
      <c r="AH629" s="115" t="str">
        <f t="array" ref="AH629">XLOOKUP(F629,'CLV2'!A:A,'CLV2'!F:F)</f>
        <v>3.PROCESSED VEGGIES</v>
      </c>
      <c r="AI629" s="115" t="str">
        <f t="shared" si="8"/>
        <v>Pack</v>
      </c>
      <c r="AJ629" s="116">
        <f t="shared" si="9"/>
        <v>1</v>
      </c>
      <c r="AK629" s="117" t="str">
        <f t="array" ref="AK629">XLOOKUP(F629,'GIÁ'!A:A,'GIÁ'!D:D)</f>
        <v>24862.74</v>
      </c>
      <c r="AL629" s="118">
        <f t="shared" si="10"/>
        <v>99450.96</v>
      </c>
      <c r="AM629" s="118">
        <f t="shared" si="11"/>
        <v>0</v>
      </c>
      <c r="AN629" s="119">
        <f t="shared" si="12"/>
        <v>99450.96</v>
      </c>
      <c r="AO629" s="118">
        <f t="shared" si="13"/>
        <v>0</v>
      </c>
      <c r="AP629" s="121">
        <f t="shared" si="14"/>
        <v>0</v>
      </c>
      <c r="AQ629" s="122"/>
      <c r="AR629" s="119"/>
    </row>
    <row r="630" ht="22.5" customHeight="1">
      <c r="A630" s="89">
        <v>46231.0</v>
      </c>
      <c r="B630" s="90">
        <v>0.4930555555555556</v>
      </c>
      <c r="C630" s="91" t="s">
        <v>1684</v>
      </c>
      <c r="D630" s="129" t="str">
        <f t="array" ref="D630">XLOOKUP(C630,'DS ST'!A:A,'DS ST'!B:B)</f>
        <v>TSO</v>
      </c>
      <c r="E630" s="94" t="str">
        <f t="array" ref="E630">XLOOKUP($F630,'GIÁ'!$A:$A,'GIÁ'!$E:$E)</f>
        <v>MÁT</v>
      </c>
      <c r="F630" s="94">
        <v>11541.0</v>
      </c>
      <c r="G630" s="95" t="s">
        <v>840</v>
      </c>
      <c r="H630" s="95" t="s">
        <v>787</v>
      </c>
      <c r="I630" s="96">
        <v>6.0</v>
      </c>
      <c r="J630" s="96">
        <v>0.0</v>
      </c>
      <c r="K630" s="98">
        <f t="shared" si="4"/>
        <v>6</v>
      </c>
      <c r="L630" s="99" t="s">
        <v>4232</v>
      </c>
      <c r="M630" s="100" t="s">
        <v>4265</v>
      </c>
      <c r="N630" s="101" t="s">
        <v>4266</v>
      </c>
      <c r="O630" s="128"/>
      <c r="P630" s="100">
        <v>6.0</v>
      </c>
      <c r="Q630" s="103">
        <f t="shared" si="5"/>
        <v>0</v>
      </c>
      <c r="R630" s="104" t="s">
        <v>4261</v>
      </c>
      <c r="S630" s="105"/>
      <c r="T630" s="106"/>
      <c r="U630" s="107"/>
      <c r="V630" s="108" t="s">
        <v>756</v>
      </c>
      <c r="W630" s="109" t="s">
        <v>1908</v>
      </c>
      <c r="X630" s="110" t="str">
        <f t="shared" si="6"/>
        <v/>
      </c>
      <c r="Y630" s="110" t="str">
        <f t="shared" si="7"/>
        <v>Siêu thị</v>
      </c>
      <c r="Z630" s="139" t="str">
        <f t="shared" si="50"/>
        <v/>
      </c>
      <c r="AA630" s="109" t="s">
        <v>802</v>
      </c>
      <c r="AB630" s="140"/>
      <c r="AC630" s="141"/>
      <c r="AD630" s="113"/>
      <c r="AE630" s="127"/>
      <c r="AF630" s="113"/>
      <c r="AG630" s="114" t="str">
        <f t="array" ref="AG630">XLOOKUP(F630,'CLV2'!A:A,'CLV2'!E:E)</f>
        <v>2.VEGETABLES</v>
      </c>
      <c r="AH630" s="115" t="str">
        <f t="array" ref="AH630">XLOOKUP(F630,'CLV2'!A:A,'CLV2'!F:F)</f>
        <v>3.PROCESSED VEGGIES</v>
      </c>
      <c r="AI630" s="115" t="str">
        <f t="shared" si="8"/>
        <v>Pack</v>
      </c>
      <c r="AJ630" s="116">
        <f t="shared" si="9"/>
        <v>1</v>
      </c>
      <c r="AK630" s="117" t="str">
        <f t="array" ref="AK630">XLOOKUP(F630,'GIÁ'!A:A,'GIÁ'!D:D)</f>
        <v>18691.55</v>
      </c>
      <c r="AL630" s="118">
        <f t="shared" si="10"/>
        <v>112149.3</v>
      </c>
      <c r="AM630" s="118">
        <f t="shared" si="11"/>
        <v>0</v>
      </c>
      <c r="AN630" s="119">
        <f t="shared" si="12"/>
        <v>112149.3</v>
      </c>
      <c r="AO630" s="118">
        <f t="shared" si="13"/>
        <v>0</v>
      </c>
      <c r="AP630" s="121">
        <f t="shared" si="14"/>
        <v>0</v>
      </c>
      <c r="AQ630" s="122"/>
      <c r="AR630" s="119"/>
    </row>
    <row r="631" ht="22.5" customHeight="1">
      <c r="A631" s="89">
        <v>46231.0</v>
      </c>
      <c r="B631" s="90">
        <v>0.4930555555555556</v>
      </c>
      <c r="C631" s="91" t="s">
        <v>1684</v>
      </c>
      <c r="D631" s="129" t="str">
        <f t="array" ref="D631">XLOOKUP(C631,'DS ST'!A:A,'DS ST'!B:B)</f>
        <v>TSO</v>
      </c>
      <c r="E631" s="94" t="str">
        <f t="array" ref="E631">XLOOKUP($F631,'GIÁ'!$A:$A,'GIÁ'!$E:$E)</f>
        <v>MÁT</v>
      </c>
      <c r="F631" s="94">
        <v>8.936183060789E12</v>
      </c>
      <c r="G631" s="95" t="s">
        <v>2575</v>
      </c>
      <c r="H631" s="95" t="s">
        <v>224</v>
      </c>
      <c r="I631" s="96">
        <v>1.0</v>
      </c>
      <c r="J631" s="96">
        <v>0.0</v>
      </c>
      <c r="K631" s="98">
        <f t="shared" si="4"/>
        <v>1</v>
      </c>
      <c r="L631" s="99" t="s">
        <v>4232</v>
      </c>
      <c r="M631" s="100" t="s">
        <v>4265</v>
      </c>
      <c r="N631" s="101" t="s">
        <v>4266</v>
      </c>
      <c r="O631" s="128"/>
      <c r="P631" s="100">
        <v>1.0</v>
      </c>
      <c r="Q631" s="103">
        <f t="shared" si="5"/>
        <v>0</v>
      </c>
      <c r="R631" s="104" t="s">
        <v>4261</v>
      </c>
      <c r="S631" s="105"/>
      <c r="T631" s="106"/>
      <c r="U631" s="107"/>
      <c r="V631" s="108" t="s">
        <v>756</v>
      </c>
      <c r="W631" s="109" t="s">
        <v>1908</v>
      </c>
      <c r="X631" s="110" t="str">
        <f t="shared" si="6"/>
        <v/>
      </c>
      <c r="Y631" s="110" t="str">
        <f t="shared" si="7"/>
        <v>Siêu thị</v>
      </c>
      <c r="Z631" s="139" t="str">
        <f t="shared" si="50"/>
        <v/>
      </c>
      <c r="AA631" s="109" t="s">
        <v>802</v>
      </c>
      <c r="AB631" s="140"/>
      <c r="AC631" s="141"/>
      <c r="AD631" s="113"/>
      <c r="AE631" s="127"/>
      <c r="AF631" s="113"/>
      <c r="AG631" s="114" t="str">
        <f t="array" ref="AG631">XLOOKUP(F631,'CLV2'!A:A,'CLV2'!E:E)</f>
        <v>2.DELICA</v>
      </c>
      <c r="AH631" s="115" t="str">
        <f t="array" ref="AH631">XLOOKUP(F631,'CLV2'!A:A,'CLV2'!F:F)</f>
        <v>3.COLD AND HOT DELICA</v>
      </c>
      <c r="AI631" s="115" t="str">
        <f t="shared" si="8"/>
        <v>Pack</v>
      </c>
      <c r="AJ631" s="116">
        <f t="shared" si="9"/>
        <v>1</v>
      </c>
      <c r="AK631" s="117" t="str">
        <f t="array" ref="AK631">XLOOKUP(F631,'GIÁ'!A:A,'GIÁ'!D:D)</f>
        <v>20182.77</v>
      </c>
      <c r="AL631" s="118">
        <f t="shared" si="10"/>
        <v>20182.77</v>
      </c>
      <c r="AM631" s="118">
        <f t="shared" si="11"/>
        <v>0</v>
      </c>
      <c r="AN631" s="119">
        <f t="shared" si="12"/>
        <v>20182.77</v>
      </c>
      <c r="AO631" s="118">
        <f t="shared" si="13"/>
        <v>0</v>
      </c>
      <c r="AP631" s="121">
        <f t="shared" si="14"/>
        <v>0</v>
      </c>
      <c r="AQ631" s="122"/>
      <c r="AR631" s="119"/>
    </row>
    <row r="632" ht="22.5" customHeight="1">
      <c r="A632" s="89">
        <v>46231.0</v>
      </c>
      <c r="B632" s="90">
        <v>0.4930555555555556</v>
      </c>
      <c r="C632" s="91" t="s">
        <v>1684</v>
      </c>
      <c r="D632" s="129" t="str">
        <f t="array" ref="D632">XLOOKUP(C632,'DS ST'!A:A,'DS ST'!B:B)</f>
        <v>TSO</v>
      </c>
      <c r="E632" s="94" t="str">
        <f t="array" ref="E632">XLOOKUP($F632,'GIÁ'!$A:$A,'GIÁ'!$E:$E)</f>
        <v>MÁT</v>
      </c>
      <c r="F632" s="94">
        <v>8.936183060765E12</v>
      </c>
      <c r="G632" s="95" t="s">
        <v>2573</v>
      </c>
      <c r="H632" s="95" t="s">
        <v>224</v>
      </c>
      <c r="I632" s="96">
        <v>2.0</v>
      </c>
      <c r="J632" s="96">
        <v>0.0</v>
      </c>
      <c r="K632" s="98">
        <f t="shared" si="4"/>
        <v>2</v>
      </c>
      <c r="L632" s="99" t="s">
        <v>4232</v>
      </c>
      <c r="M632" s="100" t="s">
        <v>4265</v>
      </c>
      <c r="N632" s="101" t="s">
        <v>4266</v>
      </c>
      <c r="O632" s="128"/>
      <c r="P632" s="100">
        <v>2.0</v>
      </c>
      <c r="Q632" s="103">
        <f t="shared" si="5"/>
        <v>0</v>
      </c>
      <c r="R632" s="104" t="s">
        <v>4261</v>
      </c>
      <c r="S632" s="105"/>
      <c r="T632" s="106"/>
      <c r="U632" s="107"/>
      <c r="V632" s="108" t="s">
        <v>756</v>
      </c>
      <c r="W632" s="109" t="s">
        <v>1908</v>
      </c>
      <c r="X632" s="110" t="str">
        <f t="shared" si="6"/>
        <v/>
      </c>
      <c r="Y632" s="110" t="str">
        <f t="shared" si="7"/>
        <v>Siêu thị</v>
      </c>
      <c r="Z632" s="139" t="str">
        <f t="shared" si="50"/>
        <v/>
      </c>
      <c r="AA632" s="109" t="s">
        <v>802</v>
      </c>
      <c r="AB632" s="140"/>
      <c r="AC632" s="141"/>
      <c r="AD632" s="113"/>
      <c r="AE632" s="127"/>
      <c r="AF632" s="113"/>
      <c r="AG632" s="114" t="str">
        <f t="array" ref="AG632">XLOOKUP(F632,'CLV2'!A:A,'CLV2'!E:E)</f>
        <v>2.DELICA</v>
      </c>
      <c r="AH632" s="115" t="str">
        <f t="array" ref="AH632">XLOOKUP(F632,'CLV2'!A:A,'CLV2'!F:F)</f>
        <v>3.COLD AND HOT DELICA</v>
      </c>
      <c r="AI632" s="115" t="str">
        <f t="shared" si="8"/>
        <v>Pack</v>
      </c>
      <c r="AJ632" s="116">
        <f t="shared" si="9"/>
        <v>1</v>
      </c>
      <c r="AK632" s="117" t="str">
        <f t="array" ref="AK632">XLOOKUP(F632,'GIÁ'!A:A,'GIÁ'!D:D)</f>
        <v>17358.89</v>
      </c>
      <c r="AL632" s="118">
        <f t="shared" si="10"/>
        <v>34717.78</v>
      </c>
      <c r="AM632" s="118">
        <f t="shared" si="11"/>
        <v>0</v>
      </c>
      <c r="AN632" s="119">
        <f t="shared" si="12"/>
        <v>34717.78</v>
      </c>
      <c r="AO632" s="118">
        <f t="shared" si="13"/>
        <v>0</v>
      </c>
      <c r="AP632" s="121">
        <f t="shared" si="14"/>
        <v>0</v>
      </c>
      <c r="AQ632" s="122"/>
      <c r="AR632" s="119"/>
    </row>
    <row r="633" ht="22.5" customHeight="1">
      <c r="A633" s="89">
        <v>46231.0</v>
      </c>
      <c r="B633" s="90">
        <v>0.4930555555555556</v>
      </c>
      <c r="C633" s="91" t="s">
        <v>1684</v>
      </c>
      <c r="D633" s="129" t="str">
        <f t="array" ref="D633">XLOOKUP(C633,'DS ST'!A:A,'DS ST'!B:B)</f>
        <v>TSO</v>
      </c>
      <c r="E633" s="94" t="str">
        <f t="array" ref="E633">XLOOKUP($F633,'GIÁ'!$A:$A,'GIÁ'!$E:$E)</f>
        <v>MÁT</v>
      </c>
      <c r="F633" s="94">
        <v>8.938502525351E12</v>
      </c>
      <c r="G633" s="95" t="s">
        <v>2829</v>
      </c>
      <c r="H633" s="95" t="s">
        <v>224</v>
      </c>
      <c r="I633" s="96">
        <v>3.0</v>
      </c>
      <c r="J633" s="96">
        <v>0.0</v>
      </c>
      <c r="K633" s="98">
        <f t="shared" si="4"/>
        <v>3</v>
      </c>
      <c r="L633" s="99" t="s">
        <v>4232</v>
      </c>
      <c r="M633" s="100" t="s">
        <v>4265</v>
      </c>
      <c r="N633" s="101" t="s">
        <v>4266</v>
      </c>
      <c r="O633" s="128"/>
      <c r="P633" s="100">
        <v>3.0</v>
      </c>
      <c r="Q633" s="103">
        <f t="shared" si="5"/>
        <v>0</v>
      </c>
      <c r="R633" s="104" t="s">
        <v>4261</v>
      </c>
      <c r="S633" s="105"/>
      <c r="T633" s="106"/>
      <c r="U633" s="107"/>
      <c r="V633" s="108" t="s">
        <v>756</v>
      </c>
      <c r="W633" s="109" t="s">
        <v>1908</v>
      </c>
      <c r="X633" s="110" t="str">
        <f t="shared" si="6"/>
        <v/>
      </c>
      <c r="Y633" s="110" t="str">
        <f t="shared" si="7"/>
        <v>Siêu thị</v>
      </c>
      <c r="Z633" s="139" t="str">
        <f t="shared" si="50"/>
        <v/>
      </c>
      <c r="AA633" s="109" t="s">
        <v>802</v>
      </c>
      <c r="AB633" s="140"/>
      <c r="AC633" s="141"/>
      <c r="AD633" s="113"/>
      <c r="AE633" s="108"/>
      <c r="AF633" s="113"/>
      <c r="AG633" s="114" t="str">
        <f t="array" ref="AG633">XLOOKUP(F633,'CLV2'!A:A,'CLV2'!E:E)</f>
        <v>2.DELICA</v>
      </c>
      <c r="AH633" s="115" t="str">
        <f t="array" ref="AH633">XLOOKUP(F633,'CLV2'!A:A,'CLV2'!F:F)</f>
        <v>3.COLD AND HOT DELICA</v>
      </c>
      <c r="AI633" s="115" t="str">
        <f t="shared" si="8"/>
        <v>Pack</v>
      </c>
      <c r="AJ633" s="116">
        <f t="shared" si="9"/>
        <v>1</v>
      </c>
      <c r="AK633" s="117" t="str">
        <f t="array" ref="AK633">XLOOKUP(F633,'GIÁ'!A:A,'GIÁ'!D:D)</f>
        <v>77776.00</v>
      </c>
      <c r="AL633" s="118">
        <f t="shared" si="10"/>
        <v>233328</v>
      </c>
      <c r="AM633" s="118">
        <f t="shared" si="11"/>
        <v>0</v>
      </c>
      <c r="AN633" s="119">
        <f t="shared" si="12"/>
        <v>233328</v>
      </c>
      <c r="AO633" s="118">
        <f t="shared" si="13"/>
        <v>0</v>
      </c>
      <c r="AP633" s="121">
        <f t="shared" si="14"/>
        <v>0</v>
      </c>
      <c r="AQ633" s="122"/>
      <c r="AR633" s="119"/>
    </row>
    <row r="634" ht="22.5" customHeight="1">
      <c r="A634" s="89">
        <v>46231.0</v>
      </c>
      <c r="B634" s="90">
        <v>0.4930555555555556</v>
      </c>
      <c r="C634" s="91" t="s">
        <v>1684</v>
      </c>
      <c r="D634" s="129" t="str">
        <f t="array" ref="D634">XLOOKUP(C634,'DS ST'!A:A,'DS ST'!B:B)</f>
        <v>TSO</v>
      </c>
      <c r="E634" s="94" t="str">
        <f t="array" ref="E634">XLOOKUP($F634,'GIÁ'!$A:$A,'GIÁ'!$E:$E)</f>
        <v>MÁT</v>
      </c>
      <c r="F634" s="94">
        <v>8.935318100062E12</v>
      </c>
      <c r="G634" s="95" t="s">
        <v>2045</v>
      </c>
      <c r="H634" s="95" t="s">
        <v>57</v>
      </c>
      <c r="I634" s="96">
        <v>8.0</v>
      </c>
      <c r="J634" s="96">
        <v>0.0</v>
      </c>
      <c r="K634" s="98">
        <f t="shared" si="4"/>
        <v>8</v>
      </c>
      <c r="L634" s="99" t="s">
        <v>4232</v>
      </c>
      <c r="M634" s="100" t="s">
        <v>4265</v>
      </c>
      <c r="N634" s="101" t="s">
        <v>4266</v>
      </c>
      <c r="O634" s="128"/>
      <c r="P634" s="100">
        <v>8.0</v>
      </c>
      <c r="Q634" s="103">
        <f t="shared" si="5"/>
        <v>0</v>
      </c>
      <c r="R634" s="104" t="s">
        <v>4246</v>
      </c>
      <c r="S634" s="105"/>
      <c r="T634" s="106"/>
      <c r="U634" s="107"/>
      <c r="V634" s="108" t="s">
        <v>756</v>
      </c>
      <c r="W634" s="109" t="s">
        <v>1908</v>
      </c>
      <c r="X634" s="110" t="str">
        <f t="shared" si="6"/>
        <v/>
      </c>
      <c r="Y634" s="110" t="str">
        <f t="shared" si="7"/>
        <v>Siêu thị</v>
      </c>
      <c r="Z634" s="139" t="str">
        <f t="shared" si="50"/>
        <v/>
      </c>
      <c r="AA634" s="109" t="s">
        <v>802</v>
      </c>
      <c r="AB634" s="140"/>
      <c r="AC634" s="141"/>
      <c r="AD634" s="113"/>
      <c r="AE634" s="127"/>
      <c r="AF634" s="113"/>
      <c r="AG634" s="114" t="str">
        <f t="array" ref="AG634">XLOOKUP(F634,'CLV2'!A:A,'CLV2'!E:E)</f>
        <v>2.DAIRY</v>
      </c>
      <c r="AH634" s="115" t="str">
        <f t="array" ref="AH634">XLOOKUP(F634,'CLV2'!A:A,'CLV2'!F:F)</f>
        <v>3.FRESH MILK</v>
      </c>
      <c r="AI634" s="115" t="str">
        <f t="shared" si="8"/>
        <v>Pack</v>
      </c>
      <c r="AJ634" s="116">
        <f t="shared" si="9"/>
        <v>1</v>
      </c>
      <c r="AK634" s="117" t="str">
        <f t="array" ref="AK634">XLOOKUP(F634,'GIÁ'!A:A,'GIÁ'!D:D)</f>
        <v>18900.00</v>
      </c>
      <c r="AL634" s="118">
        <f t="shared" si="10"/>
        <v>151200</v>
      </c>
      <c r="AM634" s="118">
        <f t="shared" si="11"/>
        <v>0</v>
      </c>
      <c r="AN634" s="119">
        <f t="shared" si="12"/>
        <v>151200</v>
      </c>
      <c r="AO634" s="118">
        <f t="shared" si="13"/>
        <v>0</v>
      </c>
      <c r="AP634" s="121">
        <f t="shared" si="14"/>
        <v>0</v>
      </c>
      <c r="AQ634" s="122"/>
      <c r="AR634" s="119"/>
    </row>
    <row r="635" ht="22.5" customHeight="1">
      <c r="A635" s="89">
        <v>46231.0</v>
      </c>
      <c r="B635" s="90">
        <v>0.4930555555555556</v>
      </c>
      <c r="C635" s="91" t="s">
        <v>1684</v>
      </c>
      <c r="D635" s="129" t="str">
        <f t="array" ref="D635">XLOOKUP(C635,'DS ST'!A:A,'DS ST'!B:B)</f>
        <v>TSO</v>
      </c>
      <c r="E635" s="94" t="str">
        <f t="array" ref="E635">XLOOKUP($F635,'GIÁ'!$A:$A,'GIÁ'!$E:$E)</f>
        <v>MÁT</v>
      </c>
      <c r="F635" s="94">
        <v>8.93850252503E12</v>
      </c>
      <c r="G635" s="95" t="s">
        <v>2813</v>
      </c>
      <c r="H635" s="95" t="s">
        <v>224</v>
      </c>
      <c r="I635" s="96">
        <v>2.0</v>
      </c>
      <c r="J635" s="96">
        <v>0.0</v>
      </c>
      <c r="K635" s="98">
        <f t="shared" si="4"/>
        <v>2</v>
      </c>
      <c r="L635" s="99" t="s">
        <v>4232</v>
      </c>
      <c r="M635" s="100" t="s">
        <v>4265</v>
      </c>
      <c r="N635" s="101" t="s">
        <v>4266</v>
      </c>
      <c r="O635" s="128"/>
      <c r="P635" s="100">
        <v>2.0</v>
      </c>
      <c r="Q635" s="103">
        <f t="shared" si="5"/>
        <v>0</v>
      </c>
      <c r="R635" s="104" t="s">
        <v>4261</v>
      </c>
      <c r="S635" s="105"/>
      <c r="T635" s="106"/>
      <c r="U635" s="107"/>
      <c r="V635" s="108" t="s">
        <v>756</v>
      </c>
      <c r="W635" s="109" t="s">
        <v>1908</v>
      </c>
      <c r="X635" s="110" t="str">
        <f t="shared" si="6"/>
        <v/>
      </c>
      <c r="Y635" s="110" t="str">
        <f t="shared" si="7"/>
        <v>Siêu thị</v>
      </c>
      <c r="Z635" s="139" t="str">
        <f t="shared" si="50"/>
        <v/>
      </c>
      <c r="AA635" s="109" t="s">
        <v>802</v>
      </c>
      <c r="AB635" s="140"/>
      <c r="AC635" s="141"/>
      <c r="AD635" s="113"/>
      <c r="AE635" s="127"/>
      <c r="AF635" s="113"/>
      <c r="AG635" s="114" t="str">
        <f t="array" ref="AG635">XLOOKUP(F635,'CLV2'!A:A,'CLV2'!E:E)</f>
        <v>2.DELICA</v>
      </c>
      <c r="AH635" s="115" t="str">
        <f t="array" ref="AH635">XLOOKUP(F635,'CLV2'!A:A,'CLV2'!F:F)</f>
        <v>3.COLD AND HOT DELICA</v>
      </c>
      <c r="AI635" s="115" t="str">
        <f t="shared" si="8"/>
        <v>Pack</v>
      </c>
      <c r="AJ635" s="116">
        <f t="shared" si="9"/>
        <v>1</v>
      </c>
      <c r="AK635" s="117" t="str">
        <f t="array" ref="AK635">XLOOKUP(F635,'GIÁ'!A:A,'GIÁ'!D:D)</f>
        <v>16668.00</v>
      </c>
      <c r="AL635" s="118">
        <f t="shared" si="10"/>
        <v>33336</v>
      </c>
      <c r="AM635" s="118">
        <f t="shared" si="11"/>
        <v>0</v>
      </c>
      <c r="AN635" s="119">
        <f t="shared" si="12"/>
        <v>33336</v>
      </c>
      <c r="AO635" s="118">
        <f t="shared" si="13"/>
        <v>0</v>
      </c>
      <c r="AP635" s="121">
        <f t="shared" si="14"/>
        <v>0</v>
      </c>
      <c r="AQ635" s="122"/>
      <c r="AR635" s="119"/>
    </row>
    <row r="636" ht="22.5" customHeight="1">
      <c r="A636" s="89">
        <v>46231.0</v>
      </c>
      <c r="B636" s="90">
        <v>0.4930555555555556</v>
      </c>
      <c r="C636" s="91" t="s">
        <v>1684</v>
      </c>
      <c r="D636" s="129" t="str">
        <f t="array" ref="D636">XLOOKUP(C636,'DS ST'!A:A,'DS ST'!B:B)</f>
        <v>TSO</v>
      </c>
      <c r="E636" s="94" t="str">
        <f t="array" ref="E636">XLOOKUP($F636,'GIÁ'!$A:$A,'GIÁ'!$E:$E)</f>
        <v>MÁT</v>
      </c>
      <c r="F636" s="94">
        <v>8.935101608102E12</v>
      </c>
      <c r="G636" s="95" t="s">
        <v>1893</v>
      </c>
      <c r="H636" s="95" t="s">
        <v>57</v>
      </c>
      <c r="I636" s="96">
        <v>10.0</v>
      </c>
      <c r="J636" s="96">
        <v>8.0</v>
      </c>
      <c r="K636" s="98">
        <f t="shared" si="4"/>
        <v>2</v>
      </c>
      <c r="L636" s="99" t="s">
        <v>4232</v>
      </c>
      <c r="M636" s="100" t="s">
        <v>4267</v>
      </c>
      <c r="N636" s="101" t="s">
        <v>4268</v>
      </c>
      <c r="O636" s="128"/>
      <c r="P636" s="100">
        <v>2.0</v>
      </c>
      <c r="Q636" s="103">
        <f t="shared" si="5"/>
        <v>0</v>
      </c>
      <c r="R636" s="104" t="s">
        <v>4256</v>
      </c>
      <c r="S636" s="105"/>
      <c r="T636" s="106"/>
      <c r="U636" s="107"/>
      <c r="V636" s="108" t="s">
        <v>756</v>
      </c>
      <c r="W636" s="109" t="s">
        <v>764</v>
      </c>
      <c r="X636" s="110" t="str">
        <f t="shared" si="6"/>
        <v/>
      </c>
      <c r="Y636" s="110" t="str">
        <f t="shared" si="7"/>
        <v>Siêu thị</v>
      </c>
      <c r="Z636" s="139" t="str">
        <f t="shared" si="50"/>
        <v/>
      </c>
      <c r="AA636" s="109" t="s">
        <v>802</v>
      </c>
      <c r="AB636" s="140"/>
      <c r="AC636" s="141"/>
      <c r="AD636" s="113"/>
      <c r="AE636" s="127"/>
      <c r="AF636" s="113"/>
      <c r="AG636" s="114" t="str">
        <f t="array" ref="AG636">XLOOKUP(F636,'CLV2'!A:A,'CLV2'!E:E)</f>
        <v>2.CHILLED FOODS</v>
      </c>
      <c r="AH636" s="115" t="str">
        <f t="array" ref="AH636">XLOOKUP(F636,'CLV2'!A:A,'CLV2'!F:F)</f>
        <v>3.OTHER CHILLED PRODUCTS</v>
      </c>
      <c r="AI636" s="115" t="str">
        <f t="shared" si="8"/>
        <v>Pack</v>
      </c>
      <c r="AJ636" s="116">
        <f t="shared" si="9"/>
        <v>0.2</v>
      </c>
      <c r="AK636" s="117" t="str">
        <f t="array" ref="AK636">XLOOKUP(F636,'GIÁ'!A:A,'GIÁ'!D:D)</f>
        <v>19902.69</v>
      </c>
      <c r="AL636" s="118">
        <f t="shared" si="10"/>
        <v>39805.38</v>
      </c>
      <c r="AM636" s="118">
        <f t="shared" si="11"/>
        <v>0</v>
      </c>
      <c r="AN636" s="119">
        <f t="shared" si="12"/>
        <v>39805.38</v>
      </c>
      <c r="AO636" s="118">
        <f t="shared" si="13"/>
        <v>0</v>
      </c>
      <c r="AP636" s="121">
        <f t="shared" si="14"/>
        <v>0</v>
      </c>
      <c r="AQ636" s="122"/>
      <c r="AR636" s="119"/>
    </row>
    <row r="637" ht="22.5" customHeight="1">
      <c r="A637" s="89">
        <v>46231.0</v>
      </c>
      <c r="B637" s="90">
        <v>0.4930555555555556</v>
      </c>
      <c r="C637" s="91" t="s">
        <v>1684</v>
      </c>
      <c r="D637" s="129" t="str">
        <f t="array" ref="D637">XLOOKUP(C637,'DS ST'!A:A,'DS ST'!B:B)</f>
        <v>TSO</v>
      </c>
      <c r="E637" s="94" t="str">
        <f t="array" ref="E637">XLOOKUP($F637,'GIÁ'!$A:$A,'GIÁ'!$E:$E)</f>
        <v>MÁT</v>
      </c>
      <c r="F637" s="94">
        <v>8.938509645076E12</v>
      </c>
      <c r="G637" s="95" t="s">
        <v>2940</v>
      </c>
      <c r="H637" s="95" t="s">
        <v>57</v>
      </c>
      <c r="I637" s="96">
        <v>21.0</v>
      </c>
      <c r="J637" s="96">
        <v>0.0</v>
      </c>
      <c r="K637" s="98">
        <f t="shared" si="4"/>
        <v>21</v>
      </c>
      <c r="L637" s="99" t="s">
        <v>4232</v>
      </c>
      <c r="M637" s="100" t="s">
        <v>4269</v>
      </c>
      <c r="N637" s="101" t="s">
        <v>4270</v>
      </c>
      <c r="O637" s="128"/>
      <c r="P637" s="145">
        <v>21.0</v>
      </c>
      <c r="Q637" s="103">
        <f t="shared" si="5"/>
        <v>0</v>
      </c>
      <c r="R637" s="104" t="s">
        <v>4271</v>
      </c>
      <c r="S637" s="105"/>
      <c r="T637" s="106"/>
      <c r="U637" s="107"/>
      <c r="V637" s="108" t="s">
        <v>756</v>
      </c>
      <c r="W637" s="109" t="s">
        <v>1908</v>
      </c>
      <c r="X637" s="110" t="str">
        <f t="shared" si="6"/>
        <v/>
      </c>
      <c r="Y637" s="110" t="str">
        <f t="shared" si="7"/>
        <v>Siêu thị</v>
      </c>
      <c r="Z637" s="139" t="str">
        <f t="shared" si="50"/>
        <v/>
      </c>
      <c r="AA637" s="109" t="s">
        <v>802</v>
      </c>
      <c r="AB637" s="140"/>
      <c r="AC637" s="141"/>
      <c r="AD637" s="113"/>
      <c r="AE637" s="127"/>
      <c r="AF637" s="113"/>
      <c r="AG637" s="114" t="str">
        <f t="array" ref="AG637">XLOOKUP(F637,'CLV2'!A:A,'CLV2'!E:E)</f>
        <v>2.FRUITS</v>
      </c>
      <c r="AH637" s="115" t="str">
        <f t="array" ref="AH637">XLOOKUP(F637,'CLV2'!A:A,'CLV2'!F:F)</f>
        <v>3.IMPORT FRUITS</v>
      </c>
      <c r="AI637" s="115" t="str">
        <f t="shared" si="8"/>
        <v>Pack</v>
      </c>
      <c r="AJ637" s="116">
        <f t="shared" si="9"/>
        <v>1</v>
      </c>
      <c r="AK637" s="117" t="str">
        <f t="array" ref="AK637">XLOOKUP(F637,'GIÁ'!A:A,'GIÁ'!D:D)</f>
        <v>64533.01</v>
      </c>
      <c r="AL637" s="118">
        <f t="shared" si="10"/>
        <v>1355193.21</v>
      </c>
      <c r="AM637" s="118">
        <f t="shared" si="11"/>
        <v>0</v>
      </c>
      <c r="AN637" s="119">
        <f t="shared" si="12"/>
        <v>1355193.21</v>
      </c>
      <c r="AO637" s="118">
        <f t="shared" si="13"/>
        <v>0</v>
      </c>
      <c r="AP637" s="121">
        <f t="shared" si="14"/>
        <v>0</v>
      </c>
      <c r="AQ637" s="122"/>
      <c r="AR637" s="119"/>
    </row>
    <row r="638" ht="22.5" customHeight="1">
      <c r="A638" s="89">
        <v>46231.0</v>
      </c>
      <c r="B638" s="90">
        <v>0.4930555555555556</v>
      </c>
      <c r="C638" s="91" t="s">
        <v>1684</v>
      </c>
      <c r="D638" s="129" t="str">
        <f t="array" ref="D638">XLOOKUP(C638,'DS ST'!A:A,'DS ST'!B:B)</f>
        <v>TSO</v>
      </c>
      <c r="E638" s="94" t="str">
        <f t="array" ref="E638">XLOOKUP($F638,'GIÁ'!$A:$A,'GIÁ'!$E:$E)</f>
        <v>MÁT</v>
      </c>
      <c r="F638" s="94">
        <v>8.938502525726E12</v>
      </c>
      <c r="G638" s="95" t="s">
        <v>2836</v>
      </c>
      <c r="H638" s="95" t="s">
        <v>1206</v>
      </c>
      <c r="I638" s="96">
        <v>7.0</v>
      </c>
      <c r="J638" s="96">
        <v>0.0</v>
      </c>
      <c r="K638" s="98">
        <f t="shared" si="4"/>
        <v>7</v>
      </c>
      <c r="L638" s="99" t="s">
        <v>4232</v>
      </c>
      <c r="M638" s="100" t="s">
        <v>4272</v>
      </c>
      <c r="N638" s="101" t="s">
        <v>4273</v>
      </c>
      <c r="O638" s="128"/>
      <c r="P638" s="100">
        <v>7.0</v>
      </c>
      <c r="Q638" s="103">
        <f t="shared" si="5"/>
        <v>0</v>
      </c>
      <c r="R638" s="104" t="s">
        <v>4274</v>
      </c>
      <c r="S638" s="105"/>
      <c r="T638" s="106"/>
      <c r="U638" s="107"/>
      <c r="V638" s="108" t="s">
        <v>756</v>
      </c>
      <c r="W638" s="109" t="s">
        <v>1908</v>
      </c>
      <c r="X638" s="110" t="str">
        <f t="shared" si="6"/>
        <v/>
      </c>
      <c r="Y638" s="110" t="str">
        <f t="shared" si="7"/>
        <v>Siêu thị</v>
      </c>
      <c r="Z638" s="139" t="str">
        <f t="shared" si="50"/>
        <v/>
      </c>
      <c r="AA638" s="109" t="s">
        <v>802</v>
      </c>
      <c r="AB638" s="140"/>
      <c r="AC638" s="141"/>
      <c r="AD638" s="113"/>
      <c r="AE638" s="127"/>
      <c r="AF638" s="113"/>
      <c r="AG638" s="114" t="str">
        <f t="array" ref="AG638">XLOOKUP(F638,'CLV2'!A:A,'CLV2'!E:E)</f>
        <v>2.CHILLED FOODS</v>
      </c>
      <c r="AH638" s="115" t="str">
        <f t="array" ref="AH638">XLOOKUP(F638,'CLV2'!A:A,'CLV2'!F:F)</f>
        <v>3.OTHER CHILLED PRODUCTS</v>
      </c>
      <c r="AI638" s="115" t="str">
        <f t="shared" si="8"/>
        <v>Pack</v>
      </c>
      <c r="AJ638" s="116">
        <f t="shared" si="9"/>
        <v>1</v>
      </c>
      <c r="AK638" s="117" t="str">
        <f t="array" ref="AK638">XLOOKUP(F638,'GIÁ'!A:A,'GIÁ'!D:D)</f>
        <v>11152.74</v>
      </c>
      <c r="AL638" s="118">
        <f t="shared" si="10"/>
        <v>78069.18</v>
      </c>
      <c r="AM638" s="118">
        <f t="shared" si="11"/>
        <v>0</v>
      </c>
      <c r="AN638" s="119">
        <f t="shared" si="12"/>
        <v>78069.18</v>
      </c>
      <c r="AO638" s="118">
        <f t="shared" si="13"/>
        <v>0</v>
      </c>
      <c r="AP638" s="121">
        <f t="shared" si="14"/>
        <v>0</v>
      </c>
      <c r="AQ638" s="122"/>
      <c r="AR638" s="119"/>
    </row>
    <row r="639" ht="22.5" customHeight="1">
      <c r="A639" s="89">
        <v>46231.0</v>
      </c>
      <c r="B639" s="90">
        <v>0.4930555555555556</v>
      </c>
      <c r="C639" s="91" t="s">
        <v>1684</v>
      </c>
      <c r="D639" s="129" t="str">
        <f t="array" ref="D639">XLOOKUP(C639,'DS ST'!A:A,'DS ST'!B:B)</f>
        <v>TSO</v>
      </c>
      <c r="E639" s="94" t="str">
        <f t="array" ref="E639">XLOOKUP($F639,'GIÁ'!$A:$A,'GIÁ'!$E:$E)</f>
        <v>MÁT</v>
      </c>
      <c r="F639" s="94">
        <v>8.938502525245E12</v>
      </c>
      <c r="G639" s="95" t="s">
        <v>2824</v>
      </c>
      <c r="H639" s="95" t="s">
        <v>224</v>
      </c>
      <c r="I639" s="96">
        <v>2.0</v>
      </c>
      <c r="J639" s="96">
        <v>0.0</v>
      </c>
      <c r="K639" s="98">
        <f t="shared" si="4"/>
        <v>2</v>
      </c>
      <c r="L639" s="99" t="s">
        <v>4232</v>
      </c>
      <c r="M639" s="100" t="s">
        <v>4272</v>
      </c>
      <c r="N639" s="101" t="s">
        <v>4273</v>
      </c>
      <c r="O639" s="128"/>
      <c r="P639" s="100">
        <v>2.0</v>
      </c>
      <c r="Q639" s="103">
        <f t="shared" si="5"/>
        <v>0</v>
      </c>
      <c r="R639" s="104" t="s">
        <v>4275</v>
      </c>
      <c r="S639" s="105"/>
      <c r="T639" s="106"/>
      <c r="U639" s="107"/>
      <c r="V639" s="108" t="s">
        <v>756</v>
      </c>
      <c r="W639" s="109" t="s">
        <v>1908</v>
      </c>
      <c r="X639" s="110" t="str">
        <f t="shared" si="6"/>
        <v/>
      </c>
      <c r="Y639" s="110" t="str">
        <f t="shared" si="7"/>
        <v>Siêu thị</v>
      </c>
      <c r="Z639" s="139" t="str">
        <f t="shared" si="50"/>
        <v/>
      </c>
      <c r="AA639" s="109" t="s">
        <v>802</v>
      </c>
      <c r="AB639" s="140"/>
      <c r="AC639" s="141"/>
      <c r="AD639" s="113"/>
      <c r="AE639" s="127"/>
      <c r="AF639" s="113"/>
      <c r="AG639" s="114" t="str">
        <f t="array" ref="AG639">XLOOKUP(F639,'CLV2'!A:A,'CLV2'!E:E)</f>
        <v>2.DELICA</v>
      </c>
      <c r="AH639" s="115" t="str">
        <f t="array" ref="AH639">XLOOKUP(F639,'CLV2'!A:A,'CLV2'!F:F)</f>
        <v>3.COLD AND HOT DELICA</v>
      </c>
      <c r="AI639" s="115" t="str">
        <f t="shared" si="8"/>
        <v>Pack</v>
      </c>
      <c r="AJ639" s="116">
        <f t="shared" si="9"/>
        <v>1</v>
      </c>
      <c r="AK639" s="117" t="str">
        <f t="array" ref="AK639">XLOOKUP(F639,'GIÁ'!A:A,'GIÁ'!D:D)</f>
        <v>63888.00</v>
      </c>
      <c r="AL639" s="118">
        <f t="shared" si="10"/>
        <v>127776</v>
      </c>
      <c r="AM639" s="118">
        <f t="shared" si="11"/>
        <v>0</v>
      </c>
      <c r="AN639" s="119">
        <f t="shared" si="12"/>
        <v>127776</v>
      </c>
      <c r="AO639" s="118">
        <f t="shared" si="13"/>
        <v>0</v>
      </c>
      <c r="AP639" s="121">
        <f t="shared" si="14"/>
        <v>0</v>
      </c>
      <c r="AQ639" s="122"/>
      <c r="AR639" s="119"/>
    </row>
    <row r="640" ht="22.5" customHeight="1">
      <c r="A640" s="89">
        <v>46231.0</v>
      </c>
      <c r="B640" s="90">
        <v>0.4930555555555556</v>
      </c>
      <c r="C640" s="91" t="s">
        <v>1684</v>
      </c>
      <c r="D640" s="129" t="str">
        <f t="array" ref="D640">XLOOKUP(C640,'DS ST'!A:A,'DS ST'!B:B)</f>
        <v>TSO</v>
      </c>
      <c r="E640" s="94" t="str">
        <f t="array" ref="E640">XLOOKUP($F640,'GIÁ'!$A:$A,'GIÁ'!$E:$E)</f>
        <v>MÁT</v>
      </c>
      <c r="F640" s="94">
        <v>11109.0</v>
      </c>
      <c r="G640" s="95" t="s">
        <v>655</v>
      </c>
      <c r="H640" s="95" t="s">
        <v>93</v>
      </c>
      <c r="I640" s="96">
        <v>4.0</v>
      </c>
      <c r="J640" s="96">
        <v>0.0</v>
      </c>
      <c r="K640" s="98">
        <f t="shared" si="4"/>
        <v>4</v>
      </c>
      <c r="L640" s="99" t="s">
        <v>4232</v>
      </c>
      <c r="M640" s="100" t="s">
        <v>4276</v>
      </c>
      <c r="N640" s="101" t="s">
        <v>4277</v>
      </c>
      <c r="O640" s="128"/>
      <c r="P640" s="100">
        <v>4.0</v>
      </c>
      <c r="Q640" s="103">
        <f t="shared" si="5"/>
        <v>0</v>
      </c>
      <c r="R640" s="104" t="s">
        <v>4237</v>
      </c>
      <c r="S640" s="105"/>
      <c r="T640" s="106"/>
      <c r="U640" s="107"/>
      <c r="V640" s="108" t="s">
        <v>756</v>
      </c>
      <c r="W640" s="109" t="s">
        <v>1908</v>
      </c>
      <c r="X640" s="110" t="str">
        <f t="shared" si="6"/>
        <v/>
      </c>
      <c r="Y640" s="110" t="str">
        <f t="shared" si="7"/>
        <v>Siêu thị</v>
      </c>
      <c r="Z640" s="139" t="str">
        <f t="shared" si="50"/>
        <v/>
      </c>
      <c r="AA640" s="109" t="s">
        <v>802</v>
      </c>
      <c r="AB640" s="140"/>
      <c r="AC640" s="141"/>
      <c r="AD640" s="113"/>
      <c r="AE640" s="127"/>
      <c r="AF640" s="113"/>
      <c r="AG640" s="114" t="str">
        <f t="array" ref="AG640">XLOOKUP(F640,'CLV2'!A:A,'CLV2'!E:E)</f>
        <v>2.VEGETABLES</v>
      </c>
      <c r="AH640" s="115" t="str">
        <f t="array" ref="AH640">XLOOKUP(F640,'CLV2'!A:A,'CLV2'!F:F)</f>
        <v>3.PROCESSED VEGGIES</v>
      </c>
      <c r="AI640" s="115" t="str">
        <f t="shared" si="8"/>
        <v>Pack</v>
      </c>
      <c r="AJ640" s="116">
        <f t="shared" si="9"/>
        <v>1</v>
      </c>
      <c r="AK640" s="117" t="str">
        <f t="array" ref="AK640">XLOOKUP(F640,'GIÁ'!A:A,'GIÁ'!D:D)</f>
        <v>26468.81</v>
      </c>
      <c r="AL640" s="118">
        <f t="shared" si="10"/>
        <v>105875.24</v>
      </c>
      <c r="AM640" s="118">
        <f t="shared" si="11"/>
        <v>0</v>
      </c>
      <c r="AN640" s="119">
        <f t="shared" si="12"/>
        <v>105875.24</v>
      </c>
      <c r="AO640" s="118">
        <f t="shared" si="13"/>
        <v>0</v>
      </c>
      <c r="AP640" s="121">
        <f t="shared" si="14"/>
        <v>0</v>
      </c>
      <c r="AQ640" s="122"/>
      <c r="AR640" s="119"/>
    </row>
    <row r="641" ht="22.5" customHeight="1">
      <c r="A641" s="89">
        <v>46231.0</v>
      </c>
      <c r="B641" s="90">
        <v>0.4930555555555556</v>
      </c>
      <c r="C641" s="91" t="s">
        <v>1684</v>
      </c>
      <c r="D641" s="129" t="str">
        <f t="array" ref="D641">XLOOKUP(C641,'DS ST'!A:A,'DS ST'!B:B)</f>
        <v>TSO</v>
      </c>
      <c r="E641" s="94" t="str">
        <f t="array" ref="E641">XLOOKUP($F641,'GIÁ'!$A:$A,'GIÁ'!$E:$E)</f>
        <v>MÁT</v>
      </c>
      <c r="F641" s="94">
        <v>11526.0</v>
      </c>
      <c r="G641" s="95" t="s">
        <v>820</v>
      </c>
      <c r="H641" s="95" t="s">
        <v>787</v>
      </c>
      <c r="I641" s="96">
        <v>2.0</v>
      </c>
      <c r="J641" s="96">
        <v>0.0</v>
      </c>
      <c r="K641" s="98">
        <f t="shared" si="4"/>
        <v>2</v>
      </c>
      <c r="L641" s="99" t="s">
        <v>4232</v>
      </c>
      <c r="M641" s="100" t="s">
        <v>4276</v>
      </c>
      <c r="N641" s="101" t="s">
        <v>4277</v>
      </c>
      <c r="O641" s="128"/>
      <c r="P641" s="100">
        <v>2.0</v>
      </c>
      <c r="Q641" s="103">
        <f t="shared" si="5"/>
        <v>0</v>
      </c>
      <c r="R641" s="104" t="s">
        <v>4237</v>
      </c>
      <c r="S641" s="105"/>
      <c r="T641" s="106"/>
      <c r="U641" s="107"/>
      <c r="V641" s="108" t="s">
        <v>756</v>
      </c>
      <c r="W641" s="109" t="s">
        <v>1908</v>
      </c>
      <c r="X641" s="110" t="str">
        <f t="shared" si="6"/>
        <v/>
      </c>
      <c r="Y641" s="110" t="str">
        <f t="shared" si="7"/>
        <v>Siêu thị</v>
      </c>
      <c r="Z641" s="139" t="str">
        <f t="shared" si="50"/>
        <v/>
      </c>
      <c r="AA641" s="109" t="s">
        <v>802</v>
      </c>
      <c r="AB641" s="140"/>
      <c r="AC641" s="141"/>
      <c r="AD641" s="113"/>
      <c r="AE641" s="127"/>
      <c r="AF641" s="113"/>
      <c r="AG641" s="114" t="str">
        <f t="array" ref="AG641">XLOOKUP(F641,'CLV2'!A:A,'CLV2'!E:E)</f>
        <v>2.VEGETABLES</v>
      </c>
      <c r="AH641" s="115" t="str">
        <f t="array" ref="AH641">XLOOKUP(F641,'CLV2'!A:A,'CLV2'!F:F)</f>
        <v>3.PROCESSED VEGGIES</v>
      </c>
      <c r="AI641" s="115" t="str">
        <f t="shared" si="8"/>
        <v>Pack</v>
      </c>
      <c r="AJ641" s="116">
        <f t="shared" si="9"/>
        <v>1</v>
      </c>
      <c r="AK641" s="117" t="str">
        <f t="array" ref="AK641">XLOOKUP(F641,'GIÁ'!A:A,'GIÁ'!D:D)</f>
        <v>25566.88</v>
      </c>
      <c r="AL641" s="118">
        <f t="shared" si="10"/>
        <v>51133.76</v>
      </c>
      <c r="AM641" s="118">
        <f t="shared" si="11"/>
        <v>0</v>
      </c>
      <c r="AN641" s="119">
        <f t="shared" si="12"/>
        <v>51133.76</v>
      </c>
      <c r="AO641" s="118">
        <f t="shared" si="13"/>
        <v>0</v>
      </c>
      <c r="AP641" s="121">
        <f t="shared" si="14"/>
        <v>0</v>
      </c>
      <c r="AQ641" s="122"/>
      <c r="AR641" s="119"/>
    </row>
    <row r="642" ht="22.5" customHeight="1">
      <c r="A642" s="89">
        <v>46231.0</v>
      </c>
      <c r="B642" s="90">
        <v>0.4930555555555556</v>
      </c>
      <c r="C642" s="91" t="s">
        <v>1684</v>
      </c>
      <c r="D642" s="129" t="str">
        <f t="array" ref="D642">XLOOKUP(C642,'DS ST'!A:A,'DS ST'!B:B)</f>
        <v>TSO</v>
      </c>
      <c r="E642" s="94" t="str">
        <f t="array" ref="E642">XLOOKUP($F642,'GIÁ'!$A:$A,'GIÁ'!$E:$E)</f>
        <v>MÁT</v>
      </c>
      <c r="F642" s="94">
        <v>11540.0</v>
      </c>
      <c r="G642" s="95" t="s">
        <v>836</v>
      </c>
      <c r="H642" s="95" t="s">
        <v>787</v>
      </c>
      <c r="I642" s="96">
        <v>1.0</v>
      </c>
      <c r="J642" s="96">
        <v>0.0</v>
      </c>
      <c r="K642" s="98">
        <f t="shared" si="4"/>
        <v>1</v>
      </c>
      <c r="L642" s="99" t="s">
        <v>4232</v>
      </c>
      <c r="M642" s="100" t="s">
        <v>4276</v>
      </c>
      <c r="N642" s="101" t="s">
        <v>4277</v>
      </c>
      <c r="O642" s="128"/>
      <c r="P642" s="100">
        <v>1.0</v>
      </c>
      <c r="Q642" s="103">
        <f t="shared" si="5"/>
        <v>0</v>
      </c>
      <c r="R642" s="104" t="s">
        <v>4237</v>
      </c>
      <c r="S642" s="105"/>
      <c r="T642" s="106"/>
      <c r="U642" s="107"/>
      <c r="V642" s="108" t="s">
        <v>756</v>
      </c>
      <c r="W642" s="109" t="s">
        <v>1908</v>
      </c>
      <c r="X642" s="110" t="str">
        <f t="shared" si="6"/>
        <v/>
      </c>
      <c r="Y642" s="110" t="str">
        <f t="shared" si="7"/>
        <v>Siêu thị</v>
      </c>
      <c r="Z642" s="139" t="str">
        <f t="shared" si="50"/>
        <v/>
      </c>
      <c r="AA642" s="109" t="s">
        <v>802</v>
      </c>
      <c r="AB642" s="140"/>
      <c r="AC642" s="141"/>
      <c r="AD642" s="113"/>
      <c r="AE642" s="127"/>
      <c r="AF642" s="113"/>
      <c r="AG642" s="114" t="str">
        <f t="array" ref="AG642">XLOOKUP(F642,'CLV2'!A:A,'CLV2'!E:E)</f>
        <v>2.VEGETABLES</v>
      </c>
      <c r="AH642" s="115" t="str">
        <f t="array" ref="AH642">XLOOKUP(F642,'CLV2'!A:A,'CLV2'!F:F)</f>
        <v>3.PROCESSED VEGGIES</v>
      </c>
      <c r="AI642" s="115" t="str">
        <f t="shared" si="8"/>
        <v>Pack</v>
      </c>
      <c r="AJ642" s="116">
        <f t="shared" si="9"/>
        <v>1</v>
      </c>
      <c r="AK642" s="117" t="str">
        <f t="array" ref="AK642">XLOOKUP(F642,'GIÁ'!A:A,'GIÁ'!D:D)</f>
        <v>14900.00</v>
      </c>
      <c r="AL642" s="118">
        <f t="shared" si="10"/>
        <v>14900</v>
      </c>
      <c r="AM642" s="118">
        <f t="shared" si="11"/>
        <v>0</v>
      </c>
      <c r="AN642" s="119">
        <f t="shared" si="12"/>
        <v>14900</v>
      </c>
      <c r="AO642" s="118">
        <f t="shared" si="13"/>
        <v>0</v>
      </c>
      <c r="AP642" s="121">
        <f t="shared" si="14"/>
        <v>0</v>
      </c>
      <c r="AQ642" s="122"/>
      <c r="AR642" s="119"/>
    </row>
    <row r="643" ht="22.5" customHeight="1">
      <c r="A643" s="89">
        <v>46231.0</v>
      </c>
      <c r="B643" s="90">
        <v>0.4930555555555556</v>
      </c>
      <c r="C643" s="91" t="s">
        <v>1684</v>
      </c>
      <c r="D643" s="129" t="str">
        <f t="array" ref="D643">XLOOKUP(C643,'DS ST'!A:A,'DS ST'!B:B)</f>
        <v>TSO</v>
      </c>
      <c r="E643" s="94" t="str">
        <f t="array" ref="E643">XLOOKUP($F643,'GIÁ'!$A:$A,'GIÁ'!$E:$E)</f>
        <v>MÁT</v>
      </c>
      <c r="F643" s="94">
        <v>11545.0</v>
      </c>
      <c r="G643" s="95" t="s">
        <v>853</v>
      </c>
      <c r="H643" s="95" t="s">
        <v>75</v>
      </c>
      <c r="I643" s="96">
        <v>7.0</v>
      </c>
      <c r="J643" s="96">
        <v>0.0</v>
      </c>
      <c r="K643" s="98">
        <f t="shared" si="4"/>
        <v>7</v>
      </c>
      <c r="L643" s="99" t="s">
        <v>4232</v>
      </c>
      <c r="M643" s="100" t="s">
        <v>4276</v>
      </c>
      <c r="N643" s="101" t="s">
        <v>4277</v>
      </c>
      <c r="O643" s="128"/>
      <c r="P643" s="100">
        <v>7.0</v>
      </c>
      <c r="Q643" s="103">
        <f t="shared" si="5"/>
        <v>0</v>
      </c>
      <c r="R643" s="104" t="s">
        <v>4237</v>
      </c>
      <c r="S643" s="105"/>
      <c r="T643" s="106"/>
      <c r="U643" s="107"/>
      <c r="V643" s="108" t="s">
        <v>756</v>
      </c>
      <c r="W643" s="109" t="s">
        <v>1908</v>
      </c>
      <c r="X643" s="110" t="str">
        <f t="shared" si="6"/>
        <v/>
      </c>
      <c r="Y643" s="110" t="str">
        <f t="shared" si="7"/>
        <v>Siêu thị</v>
      </c>
      <c r="Z643" s="139" t="str">
        <f t="shared" si="50"/>
        <v/>
      </c>
      <c r="AA643" s="109" t="s">
        <v>802</v>
      </c>
      <c r="AB643" s="140"/>
      <c r="AC643" s="141"/>
      <c r="AD643" s="113"/>
      <c r="AE643" s="127"/>
      <c r="AF643" s="113"/>
      <c r="AG643" s="114" t="str">
        <f t="array" ref="AG643">XLOOKUP(F643,'CLV2'!A:A,'CLV2'!E:E)</f>
        <v>2.VEGETABLES</v>
      </c>
      <c r="AH643" s="115" t="str">
        <f t="array" ref="AH643">XLOOKUP(F643,'CLV2'!A:A,'CLV2'!F:F)</f>
        <v>3.PROCESSED VEGGIES</v>
      </c>
      <c r="AI643" s="115" t="str">
        <f t="shared" si="8"/>
        <v>Pack</v>
      </c>
      <c r="AJ643" s="116">
        <f t="shared" si="9"/>
        <v>1</v>
      </c>
      <c r="AK643" s="117" t="str">
        <f t="array" ref="AK643">XLOOKUP(F643,'GIÁ'!A:A,'GIÁ'!D:D)</f>
        <v>15672.92</v>
      </c>
      <c r="AL643" s="118">
        <f t="shared" si="10"/>
        <v>109710.44</v>
      </c>
      <c r="AM643" s="118">
        <f t="shared" si="11"/>
        <v>0</v>
      </c>
      <c r="AN643" s="119">
        <f t="shared" si="12"/>
        <v>109710.44</v>
      </c>
      <c r="AO643" s="118">
        <f t="shared" si="13"/>
        <v>0</v>
      </c>
      <c r="AP643" s="121">
        <f t="shared" si="14"/>
        <v>0</v>
      </c>
      <c r="AQ643" s="122"/>
      <c r="AR643" s="119"/>
    </row>
    <row r="644" ht="22.5" customHeight="1">
      <c r="A644" s="89">
        <v>46231.0</v>
      </c>
      <c r="B644" s="90">
        <v>0.4930555555555556</v>
      </c>
      <c r="C644" s="91" t="s">
        <v>1684</v>
      </c>
      <c r="D644" s="92" t="str">
        <f t="array" ref="D644">XLOOKUP(C644,'DS ST'!A:A,'DS ST'!B:B)</f>
        <v>TSO</v>
      </c>
      <c r="E644" s="94" t="str">
        <f t="array" ref="E644">XLOOKUP($F644,'GIÁ'!$A:$A,'GIÁ'!$E:$E)</f>
        <v>MÁT</v>
      </c>
      <c r="F644" s="94">
        <v>11546.0</v>
      </c>
      <c r="G644" s="95" t="s">
        <v>857</v>
      </c>
      <c r="H644" s="95" t="s">
        <v>75</v>
      </c>
      <c r="I644" s="96">
        <v>5.0</v>
      </c>
      <c r="J644" s="96">
        <v>0.0</v>
      </c>
      <c r="K644" s="98">
        <f t="shared" si="4"/>
        <v>5</v>
      </c>
      <c r="L644" s="99" t="s">
        <v>4232</v>
      </c>
      <c r="M644" s="100" t="s">
        <v>4276</v>
      </c>
      <c r="N644" s="101" t="s">
        <v>4277</v>
      </c>
      <c r="O644" s="128"/>
      <c r="P644" s="100">
        <v>4.0</v>
      </c>
      <c r="Q644" s="103">
        <f t="shared" si="5"/>
        <v>1</v>
      </c>
      <c r="R644" s="104" t="s">
        <v>4237</v>
      </c>
      <c r="S644" s="105" t="s">
        <v>14</v>
      </c>
      <c r="T644" s="106"/>
      <c r="U644" s="107" t="s">
        <v>3930</v>
      </c>
      <c r="V644" s="108" t="s">
        <v>756</v>
      </c>
      <c r="W644" s="109" t="s">
        <v>1908</v>
      </c>
      <c r="X644" s="110" t="str">
        <f t="shared" si="6"/>
        <v/>
      </c>
      <c r="Y644" s="110" t="str">
        <f t="shared" si="7"/>
        <v>Siêu thị</v>
      </c>
      <c r="Z644" s="139" t="str">
        <f t="shared" si="50"/>
        <v>Kho đông mát</v>
      </c>
      <c r="AA644" s="109" t="s">
        <v>802</v>
      </c>
      <c r="AB644" s="140"/>
      <c r="AC644" s="141"/>
      <c r="AD644" s="113"/>
      <c r="AE644" s="108"/>
      <c r="AF644" s="113"/>
      <c r="AG644" s="114" t="str">
        <f t="array" ref="AG644">XLOOKUP(F644,'CLV2'!A:A,'CLV2'!E:E)</f>
        <v>2.VEGETABLES</v>
      </c>
      <c r="AH644" s="115" t="str">
        <f t="array" ref="AH644">XLOOKUP(F644,'CLV2'!A:A,'CLV2'!F:F)</f>
        <v>3.PROCESSED VEGGIES</v>
      </c>
      <c r="AI644" s="115" t="str">
        <f t="shared" si="8"/>
        <v>Pack</v>
      </c>
      <c r="AJ644" s="116">
        <f t="shared" si="9"/>
        <v>1</v>
      </c>
      <c r="AK644" s="117" t="str">
        <f t="array" ref="AK644">XLOOKUP(F644,'GIÁ'!A:A,'GIÁ'!D:D)</f>
        <v>11181.72</v>
      </c>
      <c r="AL644" s="118">
        <f t="shared" si="10"/>
        <v>55908.6</v>
      </c>
      <c r="AM644" s="118">
        <f t="shared" si="11"/>
        <v>0</v>
      </c>
      <c r="AN644" s="119">
        <f t="shared" si="12"/>
        <v>44726.88</v>
      </c>
      <c r="AO644" s="118">
        <f t="shared" si="13"/>
        <v>11181.72</v>
      </c>
      <c r="AP644" s="121">
        <f t="shared" si="14"/>
        <v>0</v>
      </c>
      <c r="AQ644" s="122"/>
      <c r="AR644" s="119"/>
    </row>
    <row r="645" ht="22.5" customHeight="1">
      <c r="A645" s="89">
        <v>46231.0</v>
      </c>
      <c r="B645" s="90">
        <v>0.4930555555555556</v>
      </c>
      <c r="C645" s="91" t="s">
        <v>1684</v>
      </c>
      <c r="D645" s="129" t="str">
        <f t="array" ref="D645">XLOOKUP(C645,'DS ST'!A:A,'DS ST'!B:B)</f>
        <v>TSO</v>
      </c>
      <c r="E645" s="94" t="str">
        <f t="array" ref="E645">XLOOKUP($F645,'GIÁ'!$A:$A,'GIÁ'!$E:$E)</f>
        <v>MÁT</v>
      </c>
      <c r="F645" s="94">
        <v>11547.0</v>
      </c>
      <c r="G645" s="95" t="s">
        <v>860</v>
      </c>
      <c r="H645" s="95" t="s">
        <v>57</v>
      </c>
      <c r="I645" s="96">
        <v>24.0</v>
      </c>
      <c r="J645" s="96">
        <v>0.0</v>
      </c>
      <c r="K645" s="98">
        <f t="shared" si="4"/>
        <v>24</v>
      </c>
      <c r="L645" s="99" t="s">
        <v>4232</v>
      </c>
      <c r="M645" s="100" t="s">
        <v>4276</v>
      </c>
      <c r="N645" s="101" t="s">
        <v>4277</v>
      </c>
      <c r="O645" s="128"/>
      <c r="P645" s="100">
        <v>24.0</v>
      </c>
      <c r="Q645" s="103">
        <f t="shared" si="5"/>
        <v>0</v>
      </c>
      <c r="R645" s="104" t="s">
        <v>4237</v>
      </c>
      <c r="S645" s="105"/>
      <c r="T645" s="106"/>
      <c r="U645" s="107"/>
      <c r="V645" s="108" t="s">
        <v>756</v>
      </c>
      <c r="W645" s="109" t="s">
        <v>1908</v>
      </c>
      <c r="X645" s="110" t="str">
        <f t="shared" si="6"/>
        <v/>
      </c>
      <c r="Y645" s="110" t="str">
        <f t="shared" si="7"/>
        <v>Siêu thị</v>
      </c>
      <c r="Z645" s="139" t="str">
        <f t="shared" si="50"/>
        <v/>
      </c>
      <c r="AA645" s="109" t="s">
        <v>802</v>
      </c>
      <c r="AB645" s="140"/>
      <c r="AC645" s="108"/>
      <c r="AD645" s="113"/>
      <c r="AE645" s="127"/>
      <c r="AF645" s="113"/>
      <c r="AG645" s="114" t="str">
        <f t="array" ref="AG645">XLOOKUP(F645,'CLV2'!A:A,'CLV2'!E:E)</f>
        <v>2.VEGETABLES</v>
      </c>
      <c r="AH645" s="115" t="str">
        <f t="array" ref="AH645">XLOOKUP(F645,'CLV2'!A:A,'CLV2'!F:F)</f>
        <v>3.PROCESSED VEGGIES</v>
      </c>
      <c r="AI645" s="115" t="str">
        <f t="shared" si="8"/>
        <v>Pack</v>
      </c>
      <c r="AJ645" s="116">
        <f t="shared" si="9"/>
        <v>1</v>
      </c>
      <c r="AK645" s="117" t="str">
        <f t="array" ref="AK645">XLOOKUP(F645,'GIÁ'!A:A,'GIÁ'!D:D)</f>
        <v>7256.33</v>
      </c>
      <c r="AL645" s="118">
        <f t="shared" si="10"/>
        <v>174151.92</v>
      </c>
      <c r="AM645" s="118">
        <f t="shared" si="11"/>
        <v>0</v>
      </c>
      <c r="AN645" s="119">
        <f t="shared" si="12"/>
        <v>174151.92</v>
      </c>
      <c r="AO645" s="118">
        <f t="shared" si="13"/>
        <v>0</v>
      </c>
      <c r="AP645" s="121">
        <f t="shared" si="14"/>
        <v>0</v>
      </c>
      <c r="AQ645" s="122"/>
      <c r="AR645" s="119"/>
    </row>
    <row r="646" ht="22.5" customHeight="1">
      <c r="A646" s="89">
        <v>46231.0</v>
      </c>
      <c r="B646" s="90">
        <v>0.4930555555555556</v>
      </c>
      <c r="C646" s="91" t="s">
        <v>1684</v>
      </c>
      <c r="D646" s="129" t="str">
        <f t="array" ref="D646">XLOOKUP(C646,'DS ST'!A:A,'DS ST'!B:B)</f>
        <v>TSO</v>
      </c>
      <c r="E646" s="94" t="str">
        <f t="array" ref="E646">XLOOKUP($F646,'GIÁ'!$A:$A,'GIÁ'!$E:$E)</f>
        <v>MÁT</v>
      </c>
      <c r="F646" s="94">
        <v>11548.0</v>
      </c>
      <c r="G646" s="95" t="s">
        <v>865</v>
      </c>
      <c r="H646" s="95" t="s">
        <v>57</v>
      </c>
      <c r="I646" s="96">
        <v>4.0</v>
      </c>
      <c r="J646" s="96">
        <v>0.0</v>
      </c>
      <c r="K646" s="98">
        <f t="shared" si="4"/>
        <v>4</v>
      </c>
      <c r="L646" s="99" t="s">
        <v>4232</v>
      </c>
      <c r="M646" s="100" t="s">
        <v>4276</v>
      </c>
      <c r="N646" s="101" t="s">
        <v>4277</v>
      </c>
      <c r="O646" s="128"/>
      <c r="P646" s="100">
        <v>4.0</v>
      </c>
      <c r="Q646" s="103">
        <f t="shared" si="5"/>
        <v>0</v>
      </c>
      <c r="R646" s="104" t="s">
        <v>4237</v>
      </c>
      <c r="S646" s="105"/>
      <c r="T646" s="106"/>
      <c r="U646" s="107"/>
      <c r="V646" s="108" t="s">
        <v>756</v>
      </c>
      <c r="W646" s="109" t="s">
        <v>1908</v>
      </c>
      <c r="X646" s="110" t="str">
        <f t="shared" si="6"/>
        <v/>
      </c>
      <c r="Y646" s="110" t="str">
        <f t="shared" si="7"/>
        <v>Siêu thị</v>
      </c>
      <c r="Z646" s="139" t="str">
        <f t="shared" si="50"/>
        <v/>
      </c>
      <c r="AA646" s="109" t="s">
        <v>802</v>
      </c>
      <c r="AB646" s="140"/>
      <c r="AC646" s="141"/>
      <c r="AD646" s="113"/>
      <c r="AE646" s="127"/>
      <c r="AF646" s="113"/>
      <c r="AG646" s="114" t="str">
        <f t="array" ref="AG646">XLOOKUP(F646,'CLV2'!A:A,'CLV2'!E:E)</f>
        <v>2.VEGETABLES</v>
      </c>
      <c r="AH646" s="115" t="str">
        <f t="array" ref="AH646">XLOOKUP(F646,'CLV2'!A:A,'CLV2'!F:F)</f>
        <v>3.PROCESSED VEGGIES</v>
      </c>
      <c r="AI646" s="115" t="str">
        <f t="shared" si="8"/>
        <v>Pack</v>
      </c>
      <c r="AJ646" s="116">
        <f t="shared" si="9"/>
        <v>1</v>
      </c>
      <c r="AK646" s="117" t="str">
        <f t="array" ref="AK646">XLOOKUP(F646,'GIÁ'!A:A,'GIÁ'!D:D)</f>
        <v>6542.17</v>
      </c>
      <c r="AL646" s="118">
        <f t="shared" si="10"/>
        <v>26168.68</v>
      </c>
      <c r="AM646" s="118">
        <f t="shared" si="11"/>
        <v>0</v>
      </c>
      <c r="AN646" s="119">
        <f t="shared" si="12"/>
        <v>26168.68</v>
      </c>
      <c r="AO646" s="118">
        <f t="shared" si="13"/>
        <v>0</v>
      </c>
      <c r="AP646" s="121">
        <f t="shared" si="14"/>
        <v>0</v>
      </c>
      <c r="AQ646" s="122"/>
      <c r="AR646" s="119"/>
    </row>
    <row r="647" ht="22.5" customHeight="1">
      <c r="A647" s="89">
        <v>46231.0</v>
      </c>
      <c r="B647" s="90">
        <v>0.4930555555555556</v>
      </c>
      <c r="C647" s="91" t="s">
        <v>1684</v>
      </c>
      <c r="D647" s="129" t="str">
        <f t="array" ref="D647">XLOOKUP(C647,'DS ST'!A:A,'DS ST'!B:B)</f>
        <v>TSO</v>
      </c>
      <c r="E647" s="94" t="str">
        <f t="array" ref="E647">XLOOKUP($F647,'GIÁ'!$A:$A,'GIÁ'!$E:$E)</f>
        <v>MÁT</v>
      </c>
      <c r="F647" s="94">
        <v>11549.0</v>
      </c>
      <c r="G647" s="95" t="s">
        <v>870</v>
      </c>
      <c r="H647" s="95" t="s">
        <v>57</v>
      </c>
      <c r="I647" s="96">
        <v>29.0</v>
      </c>
      <c r="J647" s="96">
        <v>0.0</v>
      </c>
      <c r="K647" s="98">
        <f t="shared" si="4"/>
        <v>29</v>
      </c>
      <c r="L647" s="99" t="s">
        <v>4232</v>
      </c>
      <c r="M647" s="100" t="s">
        <v>4276</v>
      </c>
      <c r="N647" s="101" t="s">
        <v>4277</v>
      </c>
      <c r="O647" s="128"/>
      <c r="P647" s="100">
        <v>29.0</v>
      </c>
      <c r="Q647" s="103">
        <f t="shared" si="5"/>
        <v>0</v>
      </c>
      <c r="R647" s="104" t="s">
        <v>4237</v>
      </c>
      <c r="S647" s="105"/>
      <c r="T647" s="106"/>
      <c r="U647" s="107"/>
      <c r="V647" s="108" t="s">
        <v>756</v>
      </c>
      <c r="W647" s="109" t="s">
        <v>1908</v>
      </c>
      <c r="X647" s="110" t="str">
        <f t="shared" si="6"/>
        <v/>
      </c>
      <c r="Y647" s="110" t="str">
        <f t="shared" si="7"/>
        <v>Siêu thị</v>
      </c>
      <c r="Z647" s="139" t="str">
        <f t="shared" si="50"/>
        <v/>
      </c>
      <c r="AA647" s="109" t="s">
        <v>802</v>
      </c>
      <c r="AB647" s="140"/>
      <c r="AC647" s="141"/>
      <c r="AD647" s="113"/>
      <c r="AE647" s="127"/>
      <c r="AF647" s="113"/>
      <c r="AG647" s="114" t="str">
        <f t="array" ref="AG647">XLOOKUP(F647,'CLV2'!A:A,'CLV2'!E:E)</f>
        <v>2.VEGETABLES</v>
      </c>
      <c r="AH647" s="115" t="str">
        <f t="array" ref="AH647">XLOOKUP(F647,'CLV2'!A:A,'CLV2'!F:F)</f>
        <v>3.PROCESSED VEGGIES</v>
      </c>
      <c r="AI647" s="115" t="str">
        <f t="shared" si="8"/>
        <v>Pack</v>
      </c>
      <c r="AJ647" s="116">
        <f t="shared" si="9"/>
        <v>1</v>
      </c>
      <c r="AK647" s="117" t="str">
        <f t="array" ref="AK647">XLOOKUP(F647,'GIÁ'!A:A,'GIÁ'!D:D)</f>
        <v>4825.44</v>
      </c>
      <c r="AL647" s="118">
        <f t="shared" si="10"/>
        <v>139937.76</v>
      </c>
      <c r="AM647" s="118">
        <f t="shared" si="11"/>
        <v>0</v>
      </c>
      <c r="AN647" s="119">
        <f t="shared" si="12"/>
        <v>139937.76</v>
      </c>
      <c r="AO647" s="118">
        <f t="shared" si="13"/>
        <v>0</v>
      </c>
      <c r="AP647" s="121">
        <f t="shared" si="14"/>
        <v>0</v>
      </c>
      <c r="AQ647" s="122"/>
      <c r="AR647" s="119"/>
    </row>
    <row r="648" ht="22.5" customHeight="1">
      <c r="A648" s="89">
        <v>46231.0</v>
      </c>
      <c r="B648" s="90">
        <v>0.4930555555555556</v>
      </c>
      <c r="C648" s="91" t="s">
        <v>1684</v>
      </c>
      <c r="D648" s="129" t="str">
        <f t="array" ref="D648">XLOOKUP(C648,'DS ST'!A:A,'DS ST'!B:B)</f>
        <v>TSO</v>
      </c>
      <c r="E648" s="94" t="str">
        <f t="array" ref="E648">XLOOKUP($F648,'GIÁ'!$A:$A,'GIÁ'!$E:$E)</f>
        <v>MÁT</v>
      </c>
      <c r="F648" s="94">
        <v>11682.0</v>
      </c>
      <c r="G648" s="95" t="s">
        <v>996</v>
      </c>
      <c r="H648" s="95" t="s">
        <v>93</v>
      </c>
      <c r="I648" s="96">
        <v>2.0</v>
      </c>
      <c r="J648" s="96">
        <v>0.0</v>
      </c>
      <c r="K648" s="98">
        <f t="shared" si="4"/>
        <v>2</v>
      </c>
      <c r="L648" s="99" t="s">
        <v>4232</v>
      </c>
      <c r="M648" s="100" t="s">
        <v>4276</v>
      </c>
      <c r="N648" s="101" t="s">
        <v>4277</v>
      </c>
      <c r="O648" s="128"/>
      <c r="P648" s="100">
        <v>2.0</v>
      </c>
      <c r="Q648" s="103">
        <f t="shared" si="5"/>
        <v>0</v>
      </c>
      <c r="R648" s="104" t="s">
        <v>4237</v>
      </c>
      <c r="S648" s="105"/>
      <c r="T648" s="106"/>
      <c r="U648" s="107"/>
      <c r="V648" s="108" t="s">
        <v>756</v>
      </c>
      <c r="W648" s="109" t="s">
        <v>1908</v>
      </c>
      <c r="X648" s="110" t="str">
        <f t="shared" si="6"/>
        <v/>
      </c>
      <c r="Y648" s="110" t="str">
        <f t="shared" si="7"/>
        <v>Siêu thị</v>
      </c>
      <c r="Z648" s="139" t="str">
        <f t="shared" si="50"/>
        <v/>
      </c>
      <c r="AA648" s="109" t="s">
        <v>802</v>
      </c>
      <c r="AB648" s="140"/>
      <c r="AC648" s="141"/>
      <c r="AD648" s="113"/>
      <c r="AE648" s="127"/>
      <c r="AF648" s="113"/>
      <c r="AG648" s="114" t="str">
        <f t="array" ref="AG648">XLOOKUP(F648,'CLV2'!A:A,'CLV2'!E:E)</f>
        <v>2.VEGETABLES</v>
      </c>
      <c r="AH648" s="115" t="str">
        <f t="array" ref="AH648">XLOOKUP(F648,'CLV2'!A:A,'CLV2'!F:F)</f>
        <v>3.PROCESSED VEGGIES</v>
      </c>
      <c r="AI648" s="115" t="str">
        <f t="shared" si="8"/>
        <v>Pack</v>
      </c>
      <c r="AJ648" s="116">
        <f t="shared" si="9"/>
        <v>1</v>
      </c>
      <c r="AK648" s="117" t="str">
        <f t="array" ref="AK648">XLOOKUP(F648,'GIÁ'!A:A,'GIÁ'!D:D)</f>
        <v>26500.00</v>
      </c>
      <c r="AL648" s="118">
        <f t="shared" si="10"/>
        <v>53000</v>
      </c>
      <c r="AM648" s="118">
        <f t="shared" si="11"/>
        <v>0</v>
      </c>
      <c r="AN648" s="119">
        <f t="shared" si="12"/>
        <v>53000</v>
      </c>
      <c r="AO648" s="118">
        <f t="shared" si="13"/>
        <v>0</v>
      </c>
      <c r="AP648" s="121">
        <f t="shared" si="14"/>
        <v>0</v>
      </c>
      <c r="AQ648" s="122"/>
      <c r="AR648" s="119"/>
    </row>
    <row r="649" ht="22.5" customHeight="1">
      <c r="A649" s="89">
        <v>46231.0</v>
      </c>
      <c r="B649" s="90">
        <v>0.4930555555555556</v>
      </c>
      <c r="C649" s="91" t="s">
        <v>1684</v>
      </c>
      <c r="D649" s="129" t="str">
        <f t="array" ref="D649">XLOOKUP(C649,'DS ST'!A:A,'DS ST'!B:B)</f>
        <v>TSO</v>
      </c>
      <c r="E649" s="94" t="str">
        <f t="array" ref="E649">XLOOKUP($F649,'GIÁ'!$A:$A,'GIÁ'!$E:$E)</f>
        <v>MÁT</v>
      </c>
      <c r="F649" s="94">
        <v>11681.0</v>
      </c>
      <c r="G649" s="95" t="s">
        <v>993</v>
      </c>
      <c r="H649" s="95" t="s">
        <v>93</v>
      </c>
      <c r="I649" s="96">
        <v>1.0</v>
      </c>
      <c r="J649" s="96">
        <v>0.0</v>
      </c>
      <c r="K649" s="98">
        <f t="shared" si="4"/>
        <v>1</v>
      </c>
      <c r="L649" s="99" t="s">
        <v>4232</v>
      </c>
      <c r="M649" s="100" t="s">
        <v>4276</v>
      </c>
      <c r="N649" s="101" t="s">
        <v>4277</v>
      </c>
      <c r="O649" s="128"/>
      <c r="P649" s="100">
        <v>1.0</v>
      </c>
      <c r="Q649" s="103">
        <f t="shared" si="5"/>
        <v>0</v>
      </c>
      <c r="R649" s="104" t="s">
        <v>4237</v>
      </c>
      <c r="S649" s="105"/>
      <c r="T649" s="106"/>
      <c r="U649" s="107"/>
      <c r="V649" s="108" t="s">
        <v>756</v>
      </c>
      <c r="W649" s="109" t="s">
        <v>1908</v>
      </c>
      <c r="X649" s="110" t="str">
        <f t="shared" si="6"/>
        <v/>
      </c>
      <c r="Y649" s="110" t="str">
        <f t="shared" si="7"/>
        <v>Siêu thị</v>
      </c>
      <c r="Z649" s="139" t="str">
        <f t="shared" si="50"/>
        <v/>
      </c>
      <c r="AA649" s="109" t="s">
        <v>802</v>
      </c>
      <c r="AB649" s="140"/>
      <c r="AC649" s="141"/>
      <c r="AD649" s="113"/>
      <c r="AE649" s="127"/>
      <c r="AF649" s="113"/>
      <c r="AG649" s="114" t="str">
        <f t="array" ref="AG649">XLOOKUP(F649,'CLV2'!A:A,'CLV2'!E:E)</f>
        <v>2.VEGETABLES</v>
      </c>
      <c r="AH649" s="115" t="str">
        <f t="array" ref="AH649">XLOOKUP(F649,'CLV2'!A:A,'CLV2'!F:F)</f>
        <v>3.PROCESSED VEGGIES</v>
      </c>
      <c r="AI649" s="115" t="str">
        <f t="shared" si="8"/>
        <v>Pack</v>
      </c>
      <c r="AJ649" s="116">
        <f t="shared" si="9"/>
        <v>1</v>
      </c>
      <c r="AK649" s="117" t="str">
        <f t="array" ref="AK649">XLOOKUP(F649,'GIÁ'!A:A,'GIÁ'!D:D)</f>
        <v>23500.00</v>
      </c>
      <c r="AL649" s="118">
        <f t="shared" si="10"/>
        <v>23500</v>
      </c>
      <c r="AM649" s="118">
        <f t="shared" si="11"/>
        <v>0</v>
      </c>
      <c r="AN649" s="119">
        <f t="shared" si="12"/>
        <v>23500</v>
      </c>
      <c r="AO649" s="118">
        <f t="shared" si="13"/>
        <v>0</v>
      </c>
      <c r="AP649" s="121">
        <f t="shared" si="14"/>
        <v>0</v>
      </c>
      <c r="AQ649" s="122"/>
      <c r="AR649" s="119"/>
    </row>
    <row r="650" ht="22.5" customHeight="1">
      <c r="A650" s="89">
        <v>46231.0</v>
      </c>
      <c r="B650" s="90">
        <v>0.4930555555555556</v>
      </c>
      <c r="C650" s="91" t="s">
        <v>1684</v>
      </c>
      <c r="D650" s="129" t="str">
        <f t="array" ref="D650">XLOOKUP(C650,'DS ST'!A:A,'DS ST'!B:B)</f>
        <v>TSO</v>
      </c>
      <c r="E650" s="94" t="str">
        <f t="array" ref="E650">XLOOKUP($F650,'GIÁ'!$A:$A,'GIÁ'!$E:$E)</f>
        <v>MÁT</v>
      </c>
      <c r="F650" s="94">
        <v>8.936110051842E12</v>
      </c>
      <c r="G650" s="95" t="s">
        <v>2442</v>
      </c>
      <c r="H650" s="95" t="s">
        <v>57</v>
      </c>
      <c r="I650" s="96">
        <v>1.0</v>
      </c>
      <c r="J650" s="96">
        <v>0.0</v>
      </c>
      <c r="K650" s="98">
        <f t="shared" si="4"/>
        <v>1</v>
      </c>
      <c r="L650" s="99" t="s">
        <v>4232</v>
      </c>
      <c r="M650" s="100" t="s">
        <v>4276</v>
      </c>
      <c r="N650" s="101" t="s">
        <v>4277</v>
      </c>
      <c r="O650" s="128"/>
      <c r="P650" s="100">
        <v>1.0</v>
      </c>
      <c r="Q650" s="103">
        <f t="shared" si="5"/>
        <v>0</v>
      </c>
      <c r="R650" s="104" t="s">
        <v>4246</v>
      </c>
      <c r="S650" s="105"/>
      <c r="T650" s="106"/>
      <c r="U650" s="107"/>
      <c r="V650" s="108" t="s">
        <v>756</v>
      </c>
      <c r="W650" s="109" t="s">
        <v>1908</v>
      </c>
      <c r="X650" s="110" t="str">
        <f t="shared" si="6"/>
        <v/>
      </c>
      <c r="Y650" s="110" t="str">
        <f t="shared" si="7"/>
        <v>Siêu thị</v>
      </c>
      <c r="Z650" s="139" t="str">
        <f t="shared" si="50"/>
        <v/>
      </c>
      <c r="AA650" s="109" t="s">
        <v>802</v>
      </c>
      <c r="AB650" s="140"/>
      <c r="AC650" s="141"/>
      <c r="AD650" s="113"/>
      <c r="AE650" s="127"/>
      <c r="AF650" s="113"/>
      <c r="AG650" s="114" t="str">
        <f t="array" ref="AG650">XLOOKUP(F650,'CLV2'!A:A,'CLV2'!E:E)</f>
        <v>2.BAKERY</v>
      </c>
      <c r="AH650" s="115" t="str">
        <f t="array" ref="AH650">XLOOKUP(F650,'CLV2'!A:A,'CLV2'!F:F)</f>
        <v>3.CAKES</v>
      </c>
      <c r="AI650" s="115" t="str">
        <f t="shared" si="8"/>
        <v>Pack</v>
      </c>
      <c r="AJ650" s="116">
        <f t="shared" si="9"/>
        <v>1</v>
      </c>
      <c r="AK650" s="117" t="str">
        <f t="array" ref="AK650">XLOOKUP(F650,'GIÁ'!A:A,'GIÁ'!D:D)</f>
        <v>21393.95</v>
      </c>
      <c r="AL650" s="118">
        <f t="shared" si="10"/>
        <v>21393.95</v>
      </c>
      <c r="AM650" s="118">
        <f t="shared" si="11"/>
        <v>0</v>
      </c>
      <c r="AN650" s="119">
        <f t="shared" si="12"/>
        <v>21393.95</v>
      </c>
      <c r="AO650" s="118">
        <f t="shared" si="13"/>
        <v>0</v>
      </c>
      <c r="AP650" s="121">
        <f t="shared" si="14"/>
        <v>0</v>
      </c>
      <c r="AQ650" s="122"/>
      <c r="AR650" s="119"/>
    </row>
    <row r="651" ht="22.5" customHeight="1">
      <c r="A651" s="89">
        <v>46231.0</v>
      </c>
      <c r="B651" s="90">
        <v>0.4930555555555556</v>
      </c>
      <c r="C651" s="91" t="s">
        <v>1684</v>
      </c>
      <c r="D651" s="129" t="str">
        <f t="array" ref="D651">XLOOKUP(C651,'DS ST'!A:A,'DS ST'!B:B)</f>
        <v>TSO</v>
      </c>
      <c r="E651" s="94" t="str">
        <f t="array" ref="E651">XLOOKUP($F651,'GIÁ'!$A:$A,'GIÁ'!$E:$E)</f>
        <v>MÁT</v>
      </c>
      <c r="F651" s="94">
        <v>11438.0</v>
      </c>
      <c r="G651" s="95" t="s">
        <v>790</v>
      </c>
      <c r="H651" s="95" t="s">
        <v>787</v>
      </c>
      <c r="I651" s="96">
        <v>6.0</v>
      </c>
      <c r="J651" s="96">
        <v>0.0</v>
      </c>
      <c r="K651" s="98">
        <f t="shared" si="4"/>
        <v>6</v>
      </c>
      <c r="L651" s="99" t="s">
        <v>4232</v>
      </c>
      <c r="M651" s="100" t="s">
        <v>4276</v>
      </c>
      <c r="N651" s="101" t="s">
        <v>4277</v>
      </c>
      <c r="O651" s="128"/>
      <c r="P651" s="100">
        <v>6.0</v>
      </c>
      <c r="Q651" s="103">
        <f t="shared" si="5"/>
        <v>0</v>
      </c>
      <c r="R651" s="104" t="s">
        <v>4237</v>
      </c>
      <c r="S651" s="105"/>
      <c r="T651" s="106"/>
      <c r="U651" s="107"/>
      <c r="V651" s="108" t="s">
        <v>756</v>
      </c>
      <c r="W651" s="109" t="s">
        <v>1908</v>
      </c>
      <c r="X651" s="110" t="str">
        <f t="shared" si="6"/>
        <v/>
      </c>
      <c r="Y651" s="110" t="str">
        <f t="shared" si="7"/>
        <v>Siêu thị</v>
      </c>
      <c r="Z651" s="139" t="str">
        <f t="shared" si="50"/>
        <v/>
      </c>
      <c r="AA651" s="109" t="s">
        <v>802</v>
      </c>
      <c r="AB651" s="140"/>
      <c r="AC651" s="141"/>
      <c r="AD651" s="113"/>
      <c r="AE651" s="127"/>
      <c r="AF651" s="113"/>
      <c r="AG651" s="114" t="str">
        <f t="array" ref="AG651">XLOOKUP(F651,'CLV2'!A:A,'CLV2'!E:E)</f>
        <v>2.VEGETABLES</v>
      </c>
      <c r="AH651" s="115" t="str">
        <f t="array" ref="AH651">XLOOKUP(F651,'CLV2'!A:A,'CLV2'!F:F)</f>
        <v>3.PROCESSED VEGGIES</v>
      </c>
      <c r="AI651" s="115" t="str">
        <f t="shared" si="8"/>
        <v>Pack</v>
      </c>
      <c r="AJ651" s="116">
        <f t="shared" si="9"/>
        <v>1</v>
      </c>
      <c r="AK651" s="117" t="str">
        <f t="array" ref="AK651">XLOOKUP(F651,'GIÁ'!A:A,'GIÁ'!D:D)</f>
        <v>16252.02</v>
      </c>
      <c r="AL651" s="118">
        <f t="shared" si="10"/>
        <v>97512.12</v>
      </c>
      <c r="AM651" s="118">
        <f t="shared" si="11"/>
        <v>0</v>
      </c>
      <c r="AN651" s="119">
        <f t="shared" si="12"/>
        <v>97512.12</v>
      </c>
      <c r="AO651" s="118">
        <f t="shared" si="13"/>
        <v>0</v>
      </c>
      <c r="AP651" s="121">
        <f t="shared" si="14"/>
        <v>0</v>
      </c>
      <c r="AQ651" s="122"/>
      <c r="AR651" s="119"/>
    </row>
    <row r="652" ht="22.5" customHeight="1">
      <c r="A652" s="89">
        <v>46231.0</v>
      </c>
      <c r="B652" s="90">
        <v>0.4930555555555556</v>
      </c>
      <c r="C652" s="91" t="s">
        <v>1684</v>
      </c>
      <c r="D652" s="129" t="str">
        <f t="array" ref="D652">XLOOKUP(C652,'DS ST'!A:A,'DS ST'!B:B)</f>
        <v>TSO</v>
      </c>
      <c r="E652" s="94" t="str">
        <f t="array" ref="E652">XLOOKUP($F652,'GIÁ'!$A:$A,'GIÁ'!$E:$E)</f>
        <v>MÁT</v>
      </c>
      <c r="F652" s="94">
        <v>8.936146446742E12</v>
      </c>
      <c r="G652" s="95" t="s">
        <v>2512</v>
      </c>
      <c r="H652" s="95" t="s">
        <v>224</v>
      </c>
      <c r="I652" s="96">
        <v>4.0</v>
      </c>
      <c r="J652" s="96">
        <v>0.0</v>
      </c>
      <c r="K652" s="98">
        <f t="shared" si="4"/>
        <v>4</v>
      </c>
      <c r="L652" s="99" t="s">
        <v>4232</v>
      </c>
      <c r="M652" s="100" t="s">
        <v>4276</v>
      </c>
      <c r="N652" s="101" t="s">
        <v>4277</v>
      </c>
      <c r="O652" s="128"/>
      <c r="P652" s="145">
        <v>4.0</v>
      </c>
      <c r="Q652" s="103">
        <f t="shared" si="5"/>
        <v>0</v>
      </c>
      <c r="R652" s="104" t="s">
        <v>4237</v>
      </c>
      <c r="S652" s="105"/>
      <c r="T652" s="106"/>
      <c r="U652" s="107"/>
      <c r="V652" s="108" t="s">
        <v>756</v>
      </c>
      <c r="W652" s="109" t="s">
        <v>1908</v>
      </c>
      <c r="X652" s="110" t="str">
        <f t="shared" si="6"/>
        <v/>
      </c>
      <c r="Y652" s="110" t="str">
        <f t="shared" si="7"/>
        <v>Siêu thị</v>
      </c>
      <c r="Z652" s="139" t="str">
        <f t="shared" si="50"/>
        <v/>
      </c>
      <c r="AA652" s="109" t="s">
        <v>802</v>
      </c>
      <c r="AB652" s="140"/>
      <c r="AC652" s="141"/>
      <c r="AD652" s="113"/>
      <c r="AE652" s="127"/>
      <c r="AF652" s="113"/>
      <c r="AG652" s="114" t="str">
        <f t="array" ref="AG652">XLOOKUP(F652,'CLV2'!A:A,'CLV2'!E:E)</f>
        <v>2.CHILLED FOODS</v>
      </c>
      <c r="AH652" s="115" t="str">
        <f t="array" ref="AH652">XLOOKUP(F652,'CLV2'!A:A,'CLV2'!F:F)</f>
        <v>3.HAM AND SAUSAGES</v>
      </c>
      <c r="AI652" s="115" t="str">
        <f t="shared" si="8"/>
        <v>Pack</v>
      </c>
      <c r="AJ652" s="116">
        <f t="shared" si="9"/>
        <v>1</v>
      </c>
      <c r="AK652" s="117" t="str">
        <f t="array" ref="AK652">XLOOKUP(F652,'GIÁ'!A:A,'GIÁ'!D:D)</f>
        <v>23937.40</v>
      </c>
      <c r="AL652" s="118">
        <f t="shared" si="10"/>
        <v>95749.6</v>
      </c>
      <c r="AM652" s="118">
        <f t="shared" si="11"/>
        <v>0</v>
      </c>
      <c r="AN652" s="119">
        <f t="shared" si="12"/>
        <v>95749.6</v>
      </c>
      <c r="AO652" s="118">
        <f t="shared" si="13"/>
        <v>0</v>
      </c>
      <c r="AP652" s="121">
        <f t="shared" si="14"/>
        <v>0</v>
      </c>
      <c r="AQ652" s="122"/>
      <c r="AR652" s="119"/>
    </row>
    <row r="653" ht="22.5" customHeight="1">
      <c r="A653" s="89">
        <v>46231.0</v>
      </c>
      <c r="B653" s="90">
        <v>0.4930555555555556</v>
      </c>
      <c r="C653" s="91" t="s">
        <v>1684</v>
      </c>
      <c r="D653" s="129" t="str">
        <f t="array" ref="D653">XLOOKUP(C653,'DS ST'!A:A,'DS ST'!B:B)</f>
        <v>TSO</v>
      </c>
      <c r="E653" s="94" t="str">
        <f t="array" ref="E653">XLOOKUP($F653,'GIÁ'!$A:$A,'GIÁ'!$E:$E)</f>
        <v>MÁT</v>
      </c>
      <c r="F653" s="94" t="s">
        <v>3325</v>
      </c>
      <c r="G653" s="95" t="s">
        <v>3326</v>
      </c>
      <c r="H653" s="95" t="s">
        <v>57</v>
      </c>
      <c r="I653" s="96">
        <v>1.0</v>
      </c>
      <c r="J653" s="96">
        <v>0.0</v>
      </c>
      <c r="K653" s="98">
        <f t="shared" si="4"/>
        <v>1</v>
      </c>
      <c r="L653" s="99" t="s">
        <v>4232</v>
      </c>
      <c r="M653" s="100" t="s">
        <v>4278</v>
      </c>
      <c r="N653" s="101" t="s">
        <v>4279</v>
      </c>
      <c r="O653" s="128"/>
      <c r="P653" s="100">
        <v>1.0</v>
      </c>
      <c r="Q653" s="103">
        <f t="shared" si="5"/>
        <v>0</v>
      </c>
      <c r="R653" s="104" t="s">
        <v>4246</v>
      </c>
      <c r="S653" s="105"/>
      <c r="T653" s="106"/>
      <c r="U653" s="107"/>
      <c r="V653" s="108" t="s">
        <v>756</v>
      </c>
      <c r="W653" s="109" t="s">
        <v>1908</v>
      </c>
      <c r="X653" s="110" t="str">
        <f t="shared" si="6"/>
        <v/>
      </c>
      <c r="Y653" s="110" t="str">
        <f t="shared" si="7"/>
        <v>Siêu thị</v>
      </c>
      <c r="Z653" s="139" t="str">
        <f t="shared" si="50"/>
        <v/>
      </c>
      <c r="AA653" s="109" t="s">
        <v>802</v>
      </c>
      <c r="AB653" s="140"/>
      <c r="AC653" s="141"/>
      <c r="AD653" s="113"/>
      <c r="AE653" s="127"/>
      <c r="AF653" s="113"/>
      <c r="AG653" s="114" t="str">
        <f t="array" ref="AG653">XLOOKUP(F653,'CLV2'!A:A,'CLV2'!E:E)</f>
        <v>2.BAKERY</v>
      </c>
      <c r="AH653" s="115" t="str">
        <f t="array" ref="AH653">XLOOKUP(F653,'CLV2'!A:A,'CLV2'!F:F)</f>
        <v>3.CAKES</v>
      </c>
      <c r="AI653" s="115" t="str">
        <f t="shared" si="8"/>
        <v>Pack</v>
      </c>
      <c r="AJ653" s="116">
        <f t="shared" si="9"/>
        <v>1</v>
      </c>
      <c r="AK653" s="117" t="str">
        <f t="array" ref="AK653">XLOOKUP(F653,'GIÁ'!A:A,'GIÁ'!D:D)</f>
        <v>27778.00</v>
      </c>
      <c r="AL653" s="118">
        <f t="shared" si="10"/>
        <v>27778</v>
      </c>
      <c r="AM653" s="118">
        <f t="shared" si="11"/>
        <v>0</v>
      </c>
      <c r="AN653" s="119">
        <f t="shared" si="12"/>
        <v>27778</v>
      </c>
      <c r="AO653" s="118">
        <f t="shared" si="13"/>
        <v>0</v>
      </c>
      <c r="AP653" s="121">
        <f t="shared" si="14"/>
        <v>0</v>
      </c>
      <c r="AQ653" s="122"/>
      <c r="AR653" s="119"/>
    </row>
    <row r="654" ht="22.5" customHeight="1">
      <c r="A654" s="89">
        <v>46231.0</v>
      </c>
      <c r="B654" s="90">
        <v>0.4930555555555556</v>
      </c>
      <c r="C654" s="91" t="s">
        <v>1684</v>
      </c>
      <c r="D654" s="129" t="str">
        <f t="array" ref="D654">XLOOKUP(C654,'DS ST'!A:A,'DS ST'!B:B)</f>
        <v>TSO</v>
      </c>
      <c r="E654" s="94" t="str">
        <f t="array" ref="E654">XLOOKUP($F654,'GIÁ'!$A:$A,'GIÁ'!$E:$E)</f>
        <v>MÁT</v>
      </c>
      <c r="F654" s="94" t="s">
        <v>3334</v>
      </c>
      <c r="G654" s="95" t="s">
        <v>3335</v>
      </c>
      <c r="H654" s="95" t="s">
        <v>57</v>
      </c>
      <c r="I654" s="96">
        <v>1.0</v>
      </c>
      <c r="J654" s="96">
        <v>0.0</v>
      </c>
      <c r="K654" s="98">
        <f t="shared" si="4"/>
        <v>1</v>
      </c>
      <c r="L654" s="99" t="s">
        <v>4232</v>
      </c>
      <c r="M654" s="100" t="s">
        <v>4278</v>
      </c>
      <c r="N654" s="101" t="s">
        <v>4279</v>
      </c>
      <c r="O654" s="128"/>
      <c r="P654" s="100">
        <v>1.0</v>
      </c>
      <c r="Q654" s="103">
        <f t="shared" si="5"/>
        <v>0</v>
      </c>
      <c r="R654" s="104" t="s">
        <v>4239</v>
      </c>
      <c r="S654" s="105"/>
      <c r="T654" s="106"/>
      <c r="U654" s="107"/>
      <c r="V654" s="108" t="s">
        <v>756</v>
      </c>
      <c r="W654" s="109" t="s">
        <v>1908</v>
      </c>
      <c r="X654" s="110" t="str">
        <f t="shared" si="6"/>
        <v/>
      </c>
      <c r="Y654" s="110" t="str">
        <f t="shared" si="7"/>
        <v>Siêu thị</v>
      </c>
      <c r="Z654" s="139" t="str">
        <f t="shared" si="50"/>
        <v/>
      </c>
      <c r="AA654" s="109" t="s">
        <v>802</v>
      </c>
      <c r="AB654" s="140"/>
      <c r="AC654" s="141"/>
      <c r="AD654" s="113"/>
      <c r="AE654" s="127"/>
      <c r="AF654" s="113"/>
      <c r="AG654" s="114" t="str">
        <f t="array" ref="AG654">XLOOKUP(F654,'CLV2'!A:A,'CLV2'!E:E)</f>
        <v>2.BAKERY</v>
      </c>
      <c r="AH654" s="115" t="str">
        <f t="array" ref="AH654">XLOOKUP(F654,'CLV2'!A:A,'CLV2'!F:F)</f>
        <v>3.CAKES</v>
      </c>
      <c r="AI654" s="115" t="str">
        <f t="shared" si="8"/>
        <v>Pack</v>
      </c>
      <c r="AJ654" s="116">
        <f t="shared" si="9"/>
        <v>1</v>
      </c>
      <c r="AK654" s="117" t="str">
        <f t="array" ref="AK654">XLOOKUP(F654,'GIÁ'!A:A,'GIÁ'!D:D)</f>
        <v>22222.00</v>
      </c>
      <c r="AL654" s="118">
        <f t="shared" si="10"/>
        <v>22222</v>
      </c>
      <c r="AM654" s="118">
        <f t="shared" si="11"/>
        <v>0</v>
      </c>
      <c r="AN654" s="119">
        <f t="shared" si="12"/>
        <v>22222</v>
      </c>
      <c r="AO654" s="118">
        <f t="shared" si="13"/>
        <v>0</v>
      </c>
      <c r="AP654" s="121">
        <f t="shared" si="14"/>
        <v>0</v>
      </c>
      <c r="AQ654" s="122"/>
      <c r="AR654" s="119"/>
    </row>
    <row r="655" ht="22.5" customHeight="1">
      <c r="A655" s="89">
        <v>46231.0</v>
      </c>
      <c r="B655" s="90">
        <v>0.4930555555555556</v>
      </c>
      <c r="C655" s="91" t="s">
        <v>1684</v>
      </c>
      <c r="D655" s="129" t="str">
        <f t="array" ref="D655">XLOOKUP(C655,'DS ST'!A:A,'DS ST'!B:B)</f>
        <v>TSO</v>
      </c>
      <c r="E655" s="94" t="str">
        <f t="array" ref="E655">XLOOKUP($F655,'GIÁ'!$A:$A,'GIÁ'!$E:$E)</f>
        <v>MÁT</v>
      </c>
      <c r="F655" s="94">
        <v>8.93850313181E12</v>
      </c>
      <c r="G655" s="95" t="s">
        <v>2858</v>
      </c>
      <c r="H655" s="95" t="s">
        <v>57</v>
      </c>
      <c r="I655" s="96">
        <v>35.0</v>
      </c>
      <c r="J655" s="96">
        <v>0.0</v>
      </c>
      <c r="K655" s="98">
        <f t="shared" si="4"/>
        <v>35</v>
      </c>
      <c r="L655" s="99" t="s">
        <v>4232</v>
      </c>
      <c r="M655" s="100" t="s">
        <v>4278</v>
      </c>
      <c r="N655" s="101" t="s">
        <v>4279</v>
      </c>
      <c r="O655" s="128"/>
      <c r="P655" s="100">
        <v>35.0</v>
      </c>
      <c r="Q655" s="103">
        <f t="shared" si="5"/>
        <v>0</v>
      </c>
      <c r="R655" s="104" t="s">
        <v>4280</v>
      </c>
      <c r="S655" s="105"/>
      <c r="T655" s="106"/>
      <c r="U655" s="107"/>
      <c r="V655" s="108" t="s">
        <v>756</v>
      </c>
      <c r="W655" s="109" t="s">
        <v>1908</v>
      </c>
      <c r="X655" s="110" t="str">
        <f t="shared" si="6"/>
        <v/>
      </c>
      <c r="Y655" s="110" t="str">
        <f t="shared" si="7"/>
        <v>Siêu thị</v>
      </c>
      <c r="Z655" s="139" t="str">
        <f t="shared" si="50"/>
        <v/>
      </c>
      <c r="AA655" s="109" t="s">
        <v>802</v>
      </c>
      <c r="AB655" s="140"/>
      <c r="AC655" s="141"/>
      <c r="AD655" s="113"/>
      <c r="AE655" s="127"/>
      <c r="AF655" s="113"/>
      <c r="AG655" s="114" t="str">
        <f t="array" ref="AG655">XLOOKUP(F655,'CLV2'!A:A,'CLV2'!E:E)</f>
        <v>2.DAIRY</v>
      </c>
      <c r="AH655" s="115" t="str">
        <f t="array" ref="AH655">XLOOKUP(F655,'CLV2'!A:A,'CLV2'!F:F)</f>
        <v>3.FRESH MILK</v>
      </c>
      <c r="AI655" s="115" t="str">
        <f t="shared" si="8"/>
        <v>Pack</v>
      </c>
      <c r="AJ655" s="116">
        <f t="shared" si="9"/>
        <v>1</v>
      </c>
      <c r="AK655" s="117" t="str">
        <f t="array" ref="AK655">XLOOKUP(F655,'GIÁ'!A:A,'GIÁ'!D:D)</f>
        <v>35554.88</v>
      </c>
      <c r="AL655" s="118">
        <f t="shared" si="10"/>
        <v>1244420.8</v>
      </c>
      <c r="AM655" s="118">
        <f t="shared" si="11"/>
        <v>0</v>
      </c>
      <c r="AN655" s="119">
        <f t="shared" si="12"/>
        <v>1244420.8</v>
      </c>
      <c r="AO655" s="118">
        <f t="shared" si="13"/>
        <v>0</v>
      </c>
      <c r="AP655" s="121">
        <f t="shared" si="14"/>
        <v>0</v>
      </c>
      <c r="AQ655" s="122"/>
      <c r="AR655" s="119"/>
    </row>
    <row r="656" ht="22.5" customHeight="1">
      <c r="A656" s="89">
        <v>46231.0</v>
      </c>
      <c r="B656" s="90">
        <v>0.4930555555555556</v>
      </c>
      <c r="C656" s="91" t="s">
        <v>1684</v>
      </c>
      <c r="D656" s="129" t="str">
        <f t="array" ref="D656">XLOOKUP(C656,'DS ST'!A:A,'DS ST'!B:B)</f>
        <v>TSO</v>
      </c>
      <c r="E656" s="94" t="str">
        <f t="array" ref="E656">XLOOKUP($F656,'GIÁ'!$A:$A,'GIÁ'!$E:$E)</f>
        <v>MÁT</v>
      </c>
      <c r="F656" s="94">
        <v>8.935318100055E12</v>
      </c>
      <c r="G656" s="95" t="s">
        <v>2042</v>
      </c>
      <c r="H656" s="95" t="s">
        <v>57</v>
      </c>
      <c r="I656" s="96">
        <v>4.0</v>
      </c>
      <c r="J656" s="96">
        <v>0.0</v>
      </c>
      <c r="K656" s="98">
        <f t="shared" si="4"/>
        <v>4</v>
      </c>
      <c r="L656" s="99" t="s">
        <v>4232</v>
      </c>
      <c r="M656" s="100" t="s">
        <v>4278</v>
      </c>
      <c r="N656" s="101" t="s">
        <v>4279</v>
      </c>
      <c r="O656" s="128"/>
      <c r="P656" s="100">
        <v>4.0</v>
      </c>
      <c r="Q656" s="103">
        <f t="shared" si="5"/>
        <v>0</v>
      </c>
      <c r="R656" s="104" t="s">
        <v>4239</v>
      </c>
      <c r="S656" s="105"/>
      <c r="T656" s="106"/>
      <c r="U656" s="107"/>
      <c r="V656" s="108" t="s">
        <v>756</v>
      </c>
      <c r="W656" s="109" t="s">
        <v>1908</v>
      </c>
      <c r="X656" s="110" t="str">
        <f t="shared" si="6"/>
        <v/>
      </c>
      <c r="Y656" s="110" t="str">
        <f t="shared" si="7"/>
        <v>Siêu thị</v>
      </c>
      <c r="Z656" s="139" t="str">
        <f t="shared" si="50"/>
        <v/>
      </c>
      <c r="AA656" s="109" t="s">
        <v>802</v>
      </c>
      <c r="AB656" s="140"/>
      <c r="AC656" s="141"/>
      <c r="AD656" s="113"/>
      <c r="AE656" s="127"/>
      <c r="AF656" s="113"/>
      <c r="AG656" s="114" t="str">
        <f t="array" ref="AG656">XLOOKUP(F656,'CLV2'!A:A,'CLV2'!E:E)</f>
        <v>2.DAIRY</v>
      </c>
      <c r="AH656" s="115" t="str">
        <f t="array" ref="AH656">XLOOKUP(F656,'CLV2'!A:A,'CLV2'!F:F)</f>
        <v>3.FRESH MILK</v>
      </c>
      <c r="AI656" s="115" t="str">
        <f t="shared" si="8"/>
        <v>Pack</v>
      </c>
      <c r="AJ656" s="116">
        <f t="shared" si="9"/>
        <v>1</v>
      </c>
      <c r="AK656" s="117" t="str">
        <f t="array" ref="AK656">XLOOKUP(F656,'GIÁ'!A:A,'GIÁ'!D:D)</f>
        <v>9180.00</v>
      </c>
      <c r="AL656" s="118">
        <f t="shared" si="10"/>
        <v>36720</v>
      </c>
      <c r="AM656" s="118">
        <f t="shared" si="11"/>
        <v>0</v>
      </c>
      <c r="AN656" s="119">
        <f t="shared" si="12"/>
        <v>36720</v>
      </c>
      <c r="AO656" s="118">
        <f t="shared" si="13"/>
        <v>0</v>
      </c>
      <c r="AP656" s="121">
        <f t="shared" si="14"/>
        <v>0</v>
      </c>
      <c r="AQ656" s="122"/>
      <c r="AR656" s="119"/>
    </row>
    <row r="657" ht="22.5" customHeight="1">
      <c r="A657" s="89">
        <v>46231.0</v>
      </c>
      <c r="B657" s="90">
        <v>0.4930555555555556</v>
      </c>
      <c r="C657" s="91" t="s">
        <v>1684</v>
      </c>
      <c r="D657" s="129" t="str">
        <f t="array" ref="D657">XLOOKUP(C657,'DS ST'!A:A,'DS ST'!B:B)</f>
        <v>TSO</v>
      </c>
      <c r="E657" s="94" t="str">
        <f t="array" ref="E657">XLOOKUP($F657,'GIÁ'!$A:$A,'GIÁ'!$E:$E)</f>
        <v>MÁT</v>
      </c>
      <c r="F657" s="94">
        <v>8.938562884375E12</v>
      </c>
      <c r="G657" s="95" t="s">
        <v>3225</v>
      </c>
      <c r="H657" s="95" t="s">
        <v>57</v>
      </c>
      <c r="I657" s="96">
        <v>1.0</v>
      </c>
      <c r="J657" s="96">
        <v>0.0</v>
      </c>
      <c r="K657" s="98">
        <f t="shared" si="4"/>
        <v>1</v>
      </c>
      <c r="L657" s="99" t="s">
        <v>4232</v>
      </c>
      <c r="M657" s="100" t="s">
        <v>4278</v>
      </c>
      <c r="N657" s="101" t="s">
        <v>4279</v>
      </c>
      <c r="O657" s="128"/>
      <c r="P657" s="100">
        <v>1.0</v>
      </c>
      <c r="Q657" s="103">
        <f t="shared" si="5"/>
        <v>0</v>
      </c>
      <c r="R657" s="104" t="s">
        <v>4239</v>
      </c>
      <c r="S657" s="105"/>
      <c r="T657" s="106"/>
      <c r="U657" s="107"/>
      <c r="V657" s="108" t="s">
        <v>756</v>
      </c>
      <c r="W657" s="109" t="s">
        <v>1908</v>
      </c>
      <c r="X657" s="110" t="str">
        <f t="shared" si="6"/>
        <v/>
      </c>
      <c r="Y657" s="110" t="str">
        <f t="shared" si="7"/>
        <v>Siêu thị</v>
      </c>
      <c r="Z657" s="139" t="str">
        <f t="shared" si="50"/>
        <v/>
      </c>
      <c r="AA657" s="109" t="s">
        <v>802</v>
      </c>
      <c r="AB657" s="140"/>
      <c r="AC657" s="141"/>
      <c r="AD657" s="113"/>
      <c r="AE657" s="127"/>
      <c r="AF657" s="113"/>
      <c r="AG657" s="114" t="str">
        <f t="array" ref="AG657">XLOOKUP(F657,'CLV2'!A:A,'CLV2'!E:E)</f>
        <v>2.BAKERY</v>
      </c>
      <c r="AH657" s="115" t="str">
        <f t="array" ref="AH657">XLOOKUP(F657,'CLV2'!A:A,'CLV2'!F:F)</f>
        <v>3.CAKES</v>
      </c>
      <c r="AI657" s="115" t="str">
        <f t="shared" si="8"/>
        <v>Pack</v>
      </c>
      <c r="AJ657" s="116">
        <f t="shared" si="9"/>
        <v>1</v>
      </c>
      <c r="AK657" s="117" t="str">
        <f t="array" ref="AK657">XLOOKUP(F657,'GIÁ'!A:A,'GIÁ'!D:D)</f>
        <v>14116.48</v>
      </c>
      <c r="AL657" s="118">
        <f t="shared" si="10"/>
        <v>14116.48</v>
      </c>
      <c r="AM657" s="118">
        <f t="shared" si="11"/>
        <v>0</v>
      </c>
      <c r="AN657" s="119">
        <f t="shared" si="12"/>
        <v>14116.48</v>
      </c>
      <c r="AO657" s="118">
        <f t="shared" si="13"/>
        <v>0</v>
      </c>
      <c r="AP657" s="121">
        <f t="shared" si="14"/>
        <v>0</v>
      </c>
      <c r="AQ657" s="122"/>
      <c r="AR657" s="119"/>
    </row>
    <row r="658" ht="22.5" customHeight="1">
      <c r="A658" s="89">
        <v>46231.0</v>
      </c>
      <c r="B658" s="90">
        <v>0.4930555555555556</v>
      </c>
      <c r="C658" s="91" t="s">
        <v>1684</v>
      </c>
      <c r="D658" s="129" t="str">
        <f t="array" ref="D658">XLOOKUP(C658,'DS ST'!A:A,'DS ST'!B:B)</f>
        <v>TSO</v>
      </c>
      <c r="E658" s="94" t="str">
        <f t="array" ref="E658">XLOOKUP($F658,'GIÁ'!$A:$A,'GIÁ'!$E:$E)</f>
        <v>MÁT</v>
      </c>
      <c r="F658" s="94">
        <v>8.935007117098E12</v>
      </c>
      <c r="G658" s="95" t="s">
        <v>1800</v>
      </c>
      <c r="H658" s="95" t="s">
        <v>1785</v>
      </c>
      <c r="I658" s="96">
        <v>1.0</v>
      </c>
      <c r="J658" s="96">
        <v>0.0</v>
      </c>
      <c r="K658" s="98">
        <f t="shared" si="4"/>
        <v>1</v>
      </c>
      <c r="L658" s="99" t="s">
        <v>4232</v>
      </c>
      <c r="M658" s="100" t="s">
        <v>4278</v>
      </c>
      <c r="N658" s="101" t="s">
        <v>4279</v>
      </c>
      <c r="O658" s="128"/>
      <c r="P658" s="100">
        <v>1.0</v>
      </c>
      <c r="Q658" s="103">
        <f t="shared" si="5"/>
        <v>0</v>
      </c>
      <c r="R658" s="104" t="s">
        <v>4239</v>
      </c>
      <c r="S658" s="105"/>
      <c r="T658" s="106"/>
      <c r="U658" s="107"/>
      <c r="V658" s="108" t="s">
        <v>756</v>
      </c>
      <c r="W658" s="109" t="s">
        <v>1908</v>
      </c>
      <c r="X658" s="110" t="str">
        <f t="shared" si="6"/>
        <v/>
      </c>
      <c r="Y658" s="110" t="str">
        <f t="shared" si="7"/>
        <v>Siêu thị</v>
      </c>
      <c r="Z658" s="139" t="str">
        <f t="shared" si="50"/>
        <v/>
      </c>
      <c r="AA658" s="109" t="s">
        <v>802</v>
      </c>
      <c r="AB658" s="140"/>
      <c r="AC658" s="141"/>
      <c r="AD658" s="113"/>
      <c r="AE658" s="127"/>
      <c r="AF658" s="113"/>
      <c r="AG658" s="114" t="str">
        <f t="array" ref="AG658">XLOOKUP(F658,'CLV2'!A:A,'CLV2'!E:E)</f>
        <v>2.DAIRY</v>
      </c>
      <c r="AH658" s="115" t="str">
        <f t="array" ref="AH658">XLOOKUP(F658,'CLV2'!A:A,'CLV2'!F:F)</f>
        <v>3.FRESH MILK</v>
      </c>
      <c r="AI658" s="115" t="str">
        <f t="shared" si="8"/>
        <v>Pack</v>
      </c>
      <c r="AJ658" s="116">
        <f t="shared" si="9"/>
        <v>1</v>
      </c>
      <c r="AK658" s="117" t="str">
        <f t="array" ref="AK658">XLOOKUP(F658,'GIÁ'!A:A,'GIÁ'!D:D)</f>
        <v>30354.96</v>
      </c>
      <c r="AL658" s="118">
        <f t="shared" si="10"/>
        <v>30354.96</v>
      </c>
      <c r="AM658" s="118">
        <f t="shared" si="11"/>
        <v>0</v>
      </c>
      <c r="AN658" s="119">
        <f t="shared" si="12"/>
        <v>30354.96</v>
      </c>
      <c r="AO658" s="118">
        <f t="shared" si="13"/>
        <v>0</v>
      </c>
      <c r="AP658" s="121">
        <f t="shared" si="14"/>
        <v>0</v>
      </c>
      <c r="AQ658" s="122"/>
      <c r="AR658" s="119"/>
    </row>
    <row r="659" ht="22.5" customHeight="1">
      <c r="A659" s="89">
        <v>46231.0</v>
      </c>
      <c r="B659" s="90">
        <v>0.4930555555555556</v>
      </c>
      <c r="C659" s="91" t="s">
        <v>1684</v>
      </c>
      <c r="D659" s="129" t="str">
        <f t="array" ref="D659">XLOOKUP(C659,'DS ST'!A:A,'DS ST'!B:B)</f>
        <v>TSO</v>
      </c>
      <c r="E659" s="94" t="str">
        <f t="array" ref="E659">XLOOKUP($F659,'GIÁ'!$A:$A,'GIÁ'!$E:$E)</f>
        <v>MÁT</v>
      </c>
      <c r="F659" s="94">
        <v>8.936077114352E12</v>
      </c>
      <c r="G659" s="95" t="s">
        <v>2377</v>
      </c>
      <c r="H659" s="95" t="s">
        <v>224</v>
      </c>
      <c r="I659" s="96">
        <v>4.0</v>
      </c>
      <c r="J659" s="96">
        <v>0.0</v>
      </c>
      <c r="K659" s="98">
        <f t="shared" si="4"/>
        <v>4</v>
      </c>
      <c r="L659" s="99" t="s">
        <v>4232</v>
      </c>
      <c r="M659" s="100" t="s">
        <v>4281</v>
      </c>
      <c r="N659" s="101" t="s">
        <v>4282</v>
      </c>
      <c r="O659" s="128"/>
      <c r="P659" s="100">
        <v>4.0</v>
      </c>
      <c r="Q659" s="103">
        <f t="shared" si="5"/>
        <v>0</v>
      </c>
      <c r="R659" s="104" t="s">
        <v>4283</v>
      </c>
      <c r="S659" s="105"/>
      <c r="T659" s="106"/>
      <c r="U659" s="107"/>
      <c r="V659" s="108" t="s">
        <v>756</v>
      </c>
      <c r="W659" s="109" t="s">
        <v>1908</v>
      </c>
      <c r="X659" s="110" t="str">
        <f t="shared" si="6"/>
        <v/>
      </c>
      <c r="Y659" s="110" t="str">
        <f t="shared" si="7"/>
        <v>Siêu thị</v>
      </c>
      <c r="Z659" s="139" t="str">
        <f t="shared" si="50"/>
        <v/>
      </c>
      <c r="AA659" s="109" t="s">
        <v>802</v>
      </c>
      <c r="AB659" s="140"/>
      <c r="AC659" s="141"/>
      <c r="AD659" s="113"/>
      <c r="AE659" s="127"/>
      <c r="AF659" s="113"/>
      <c r="AG659" s="114" t="str">
        <f t="array" ref="AG659">XLOOKUP(F659,'CLV2'!A:A,'CLV2'!E:E)</f>
        <v>2.CHILLED FOODS</v>
      </c>
      <c r="AH659" s="115" t="str">
        <f t="array" ref="AH659">XLOOKUP(F659,'CLV2'!A:A,'CLV2'!F:F)</f>
        <v>3.OTHER CHILLED PRODUCTS</v>
      </c>
      <c r="AI659" s="115" t="str">
        <f t="shared" si="8"/>
        <v>Pack</v>
      </c>
      <c r="AJ659" s="116">
        <f t="shared" si="9"/>
        <v>1</v>
      </c>
      <c r="AK659" s="117" t="str">
        <f t="array" ref="AK659">XLOOKUP(F659,'GIÁ'!A:A,'GIÁ'!D:D)</f>
        <v>35254.25</v>
      </c>
      <c r="AL659" s="118">
        <f t="shared" si="10"/>
        <v>141017</v>
      </c>
      <c r="AM659" s="118">
        <f t="shared" si="11"/>
        <v>0</v>
      </c>
      <c r="AN659" s="119">
        <f t="shared" si="12"/>
        <v>141017</v>
      </c>
      <c r="AO659" s="118">
        <f t="shared" si="13"/>
        <v>0</v>
      </c>
      <c r="AP659" s="121">
        <f t="shared" si="14"/>
        <v>0</v>
      </c>
      <c r="AQ659" s="122"/>
      <c r="AR659" s="119"/>
    </row>
    <row r="660" ht="22.5" customHeight="1">
      <c r="A660" s="89">
        <v>46231.0</v>
      </c>
      <c r="B660" s="90">
        <v>0.4930555555555556</v>
      </c>
      <c r="C660" s="91" t="s">
        <v>1684</v>
      </c>
      <c r="D660" s="129" t="str">
        <f t="array" ref="D660">XLOOKUP(C660,'DS ST'!A:A,'DS ST'!B:B)</f>
        <v>TSO</v>
      </c>
      <c r="E660" s="94" t="str">
        <f t="array" ref="E660">XLOOKUP($F660,'GIÁ'!$A:$A,'GIÁ'!$E:$E)</f>
        <v>MÁT</v>
      </c>
      <c r="F660" s="94">
        <v>8.850329101863E12</v>
      </c>
      <c r="G660" s="95" t="s">
        <v>1434</v>
      </c>
      <c r="H660" s="95" t="s">
        <v>57</v>
      </c>
      <c r="I660" s="96">
        <v>10.0</v>
      </c>
      <c r="J660" s="96">
        <v>0.0</v>
      </c>
      <c r="K660" s="98">
        <f t="shared" si="4"/>
        <v>10</v>
      </c>
      <c r="L660" s="99" t="s">
        <v>4232</v>
      </c>
      <c r="M660" s="100" t="s">
        <v>4281</v>
      </c>
      <c r="N660" s="101" t="s">
        <v>4282</v>
      </c>
      <c r="O660" s="128"/>
      <c r="P660" s="100">
        <v>10.0</v>
      </c>
      <c r="Q660" s="103">
        <f t="shared" si="5"/>
        <v>0</v>
      </c>
      <c r="R660" s="104" t="s">
        <v>4243</v>
      </c>
      <c r="S660" s="105"/>
      <c r="T660" s="106"/>
      <c r="U660" s="107"/>
      <c r="V660" s="108" t="s">
        <v>756</v>
      </c>
      <c r="W660" s="109" t="s">
        <v>1908</v>
      </c>
      <c r="X660" s="110" t="str">
        <f t="shared" si="6"/>
        <v/>
      </c>
      <c r="Y660" s="110" t="str">
        <f t="shared" si="7"/>
        <v>Siêu thị</v>
      </c>
      <c r="Z660" s="139" t="str">
        <f t="shared" si="50"/>
        <v/>
      </c>
      <c r="AA660" s="109" t="s">
        <v>802</v>
      </c>
      <c r="AB660" s="140"/>
      <c r="AC660" s="141"/>
      <c r="AD660" s="113"/>
      <c r="AE660" s="127"/>
      <c r="AF660" s="113"/>
      <c r="AG660" s="114" t="str">
        <f t="array" ref="AG660">XLOOKUP(F660,'CLV2'!A:A,'CLV2'!E:E)</f>
        <v>2.DAIRY</v>
      </c>
      <c r="AH660" s="115" t="str">
        <f t="array" ref="AH660">XLOOKUP(F660,'CLV2'!A:A,'CLV2'!F:F)</f>
        <v>3.FRESH MILK</v>
      </c>
      <c r="AI660" s="115" t="str">
        <f t="shared" si="8"/>
        <v>Pack</v>
      </c>
      <c r="AJ660" s="116">
        <f t="shared" si="9"/>
        <v>1</v>
      </c>
      <c r="AK660" s="117" t="str">
        <f t="array" ref="AK660">XLOOKUP(F660,'GIÁ'!A:A,'GIÁ'!D:D)</f>
        <v>18765.30</v>
      </c>
      <c r="AL660" s="118">
        <f t="shared" si="10"/>
        <v>187653</v>
      </c>
      <c r="AM660" s="118">
        <f t="shared" si="11"/>
        <v>0</v>
      </c>
      <c r="AN660" s="119">
        <f t="shared" si="12"/>
        <v>187653</v>
      </c>
      <c r="AO660" s="118">
        <f t="shared" si="13"/>
        <v>0</v>
      </c>
      <c r="AP660" s="121">
        <f t="shared" si="14"/>
        <v>0</v>
      </c>
      <c r="AQ660" s="122"/>
      <c r="AR660" s="119"/>
    </row>
    <row r="661" ht="22.5" customHeight="1">
      <c r="A661" s="89">
        <v>46231.0</v>
      </c>
      <c r="B661" s="90">
        <v>0.4930555555555556</v>
      </c>
      <c r="C661" s="91" t="s">
        <v>1684</v>
      </c>
      <c r="D661" s="129" t="str">
        <f t="array" ref="D661">XLOOKUP(C661,'DS ST'!A:A,'DS ST'!B:B)</f>
        <v>TSO</v>
      </c>
      <c r="E661" s="94" t="str">
        <f t="array" ref="E661">XLOOKUP($F661,'GIÁ'!$A:$A,'GIÁ'!$E:$E)</f>
        <v>MÁT</v>
      </c>
      <c r="F661" s="94">
        <v>8.938508547562E12</v>
      </c>
      <c r="G661" s="95" t="s">
        <v>2900</v>
      </c>
      <c r="H661" s="95" t="s">
        <v>224</v>
      </c>
      <c r="I661" s="96">
        <v>8.0</v>
      </c>
      <c r="J661" s="96">
        <v>0.0</v>
      </c>
      <c r="K661" s="98">
        <f t="shared" si="4"/>
        <v>8</v>
      </c>
      <c r="L661" s="99" t="s">
        <v>4232</v>
      </c>
      <c r="M661" s="100" t="s">
        <v>4284</v>
      </c>
      <c r="N661" s="101" t="s">
        <v>4285</v>
      </c>
      <c r="O661" s="128"/>
      <c r="P661" s="100">
        <v>8.0</v>
      </c>
      <c r="Q661" s="103">
        <f t="shared" si="5"/>
        <v>0</v>
      </c>
      <c r="R661" s="104" t="s">
        <v>4286</v>
      </c>
      <c r="S661" s="105"/>
      <c r="T661" s="106"/>
      <c r="U661" s="107"/>
      <c r="V661" s="108" t="s">
        <v>756</v>
      </c>
      <c r="W661" s="109" t="s">
        <v>1908</v>
      </c>
      <c r="X661" s="110" t="str">
        <f t="shared" si="6"/>
        <v/>
      </c>
      <c r="Y661" s="110" t="str">
        <f t="shared" si="7"/>
        <v>Siêu thị</v>
      </c>
      <c r="Z661" s="139" t="str">
        <f t="shared" si="50"/>
        <v/>
      </c>
      <c r="AA661" s="109" t="s">
        <v>802</v>
      </c>
      <c r="AB661" s="140"/>
      <c r="AC661" s="141"/>
      <c r="AD661" s="113"/>
      <c r="AE661" s="127"/>
      <c r="AF661" s="113"/>
      <c r="AG661" s="114" t="str">
        <f t="array" ref="AG661">XLOOKUP(F661,'CLV2'!A:A,'CLV2'!E:E)</f>
        <v>2.CHILLED FOODS</v>
      </c>
      <c r="AH661" s="115" t="str">
        <f t="array" ref="AH661">XLOOKUP(F661,'CLV2'!A:A,'CLV2'!F:F)</f>
        <v>3.OTHER CHILLED PRODUCTS</v>
      </c>
      <c r="AI661" s="115" t="str">
        <f t="shared" si="8"/>
        <v>Pack</v>
      </c>
      <c r="AJ661" s="116">
        <f t="shared" si="9"/>
        <v>1</v>
      </c>
      <c r="AK661" s="117" t="str">
        <f t="array" ref="AK661">XLOOKUP(F661,'GIÁ'!A:A,'GIÁ'!D:D)</f>
        <v>9361.71</v>
      </c>
      <c r="AL661" s="118">
        <f t="shared" si="10"/>
        <v>74893.68</v>
      </c>
      <c r="AM661" s="118">
        <f t="shared" si="11"/>
        <v>0</v>
      </c>
      <c r="AN661" s="119">
        <f t="shared" si="12"/>
        <v>74893.68</v>
      </c>
      <c r="AO661" s="118">
        <f t="shared" si="13"/>
        <v>0</v>
      </c>
      <c r="AP661" s="121">
        <f t="shared" si="14"/>
        <v>0</v>
      </c>
      <c r="AQ661" s="122"/>
      <c r="AR661" s="119"/>
    </row>
    <row r="662" ht="22.5" customHeight="1">
      <c r="A662" s="89">
        <v>46231.0</v>
      </c>
      <c r="B662" s="90">
        <v>0.4930555555555556</v>
      </c>
      <c r="C662" s="91" t="s">
        <v>1684</v>
      </c>
      <c r="D662" s="129" t="str">
        <f t="array" ref="D662">XLOOKUP(C662,'DS ST'!A:A,'DS ST'!B:B)</f>
        <v>TSO</v>
      </c>
      <c r="E662" s="94" t="str">
        <f t="array" ref="E662">XLOOKUP($F662,'GIÁ'!$A:$A,'GIÁ'!$E:$E)</f>
        <v>MÁT</v>
      </c>
      <c r="F662" s="94">
        <v>8.935304205849E12</v>
      </c>
      <c r="G662" s="95" t="s">
        <v>2040</v>
      </c>
      <c r="H662" s="95" t="s">
        <v>224</v>
      </c>
      <c r="I662" s="96">
        <v>8.0</v>
      </c>
      <c r="J662" s="96">
        <v>0.0</v>
      </c>
      <c r="K662" s="98">
        <f t="shared" si="4"/>
        <v>8</v>
      </c>
      <c r="L662" s="99" t="s">
        <v>4232</v>
      </c>
      <c r="M662" s="100" t="s">
        <v>4284</v>
      </c>
      <c r="N662" s="101" t="s">
        <v>4285</v>
      </c>
      <c r="O662" s="128"/>
      <c r="P662" s="100">
        <v>8.0</v>
      </c>
      <c r="Q662" s="103">
        <f t="shared" si="5"/>
        <v>0</v>
      </c>
      <c r="R662" s="104" t="s">
        <v>4286</v>
      </c>
      <c r="S662" s="105"/>
      <c r="T662" s="106"/>
      <c r="U662" s="107"/>
      <c r="V662" s="108" t="s">
        <v>756</v>
      </c>
      <c r="W662" s="109" t="s">
        <v>1908</v>
      </c>
      <c r="X662" s="110" t="str">
        <f t="shared" si="6"/>
        <v/>
      </c>
      <c r="Y662" s="110" t="str">
        <f t="shared" si="7"/>
        <v>Siêu thị</v>
      </c>
      <c r="Z662" s="139" t="str">
        <f t="shared" si="50"/>
        <v/>
      </c>
      <c r="AA662" s="109" t="s">
        <v>802</v>
      </c>
      <c r="AB662" s="140"/>
      <c r="AC662" s="141"/>
      <c r="AD662" s="113"/>
      <c r="AE662" s="127"/>
      <c r="AF662" s="113"/>
      <c r="AG662" s="114" t="str">
        <f t="array" ref="AG662">XLOOKUP(F662,'CLV2'!A:A,'CLV2'!E:E)</f>
        <v>2.CHILLED FOODS</v>
      </c>
      <c r="AH662" s="115" t="str">
        <f t="array" ref="AH662">XLOOKUP(F662,'CLV2'!A:A,'CLV2'!F:F)</f>
        <v>3.OTHER CHILLED PRODUCTS</v>
      </c>
      <c r="AI662" s="115" t="str">
        <f t="shared" si="8"/>
        <v>Pack</v>
      </c>
      <c r="AJ662" s="116">
        <f t="shared" si="9"/>
        <v>1</v>
      </c>
      <c r="AK662" s="117" t="str">
        <f t="array" ref="AK662">XLOOKUP(F662,'GIÁ'!A:A,'GIÁ'!D:D)</f>
        <v>26607.00</v>
      </c>
      <c r="AL662" s="118">
        <f t="shared" si="10"/>
        <v>212856</v>
      </c>
      <c r="AM662" s="118">
        <f t="shared" si="11"/>
        <v>0</v>
      </c>
      <c r="AN662" s="119">
        <f t="shared" si="12"/>
        <v>212856</v>
      </c>
      <c r="AO662" s="118">
        <f t="shared" si="13"/>
        <v>0</v>
      </c>
      <c r="AP662" s="121">
        <f t="shared" si="14"/>
        <v>0</v>
      </c>
      <c r="AQ662" s="122"/>
      <c r="AR662" s="119"/>
    </row>
    <row r="663" ht="22.5" customHeight="1">
      <c r="A663" s="89">
        <v>46231.0</v>
      </c>
      <c r="B663" s="90">
        <v>0.4930555555555556</v>
      </c>
      <c r="C663" s="91" t="s">
        <v>1684</v>
      </c>
      <c r="D663" s="129" t="str">
        <f t="array" ref="D663">XLOOKUP(C663,'DS ST'!A:A,'DS ST'!B:B)</f>
        <v>TSO</v>
      </c>
      <c r="E663" s="94" t="str">
        <f t="array" ref="E663">XLOOKUP($F663,'GIÁ'!$A:$A,'GIÁ'!$E:$E)</f>
        <v>MÁT</v>
      </c>
      <c r="F663" s="94">
        <v>8.936039541233E12</v>
      </c>
      <c r="G663" s="95" t="s">
        <v>2225</v>
      </c>
      <c r="H663" s="95" t="s">
        <v>224</v>
      </c>
      <c r="I663" s="96">
        <v>2.0</v>
      </c>
      <c r="J663" s="96">
        <v>0.0</v>
      </c>
      <c r="K663" s="98">
        <f t="shared" si="4"/>
        <v>2</v>
      </c>
      <c r="L663" s="99" t="s">
        <v>4232</v>
      </c>
      <c r="M663" s="100" t="s">
        <v>4284</v>
      </c>
      <c r="N663" s="101" t="s">
        <v>4285</v>
      </c>
      <c r="O663" s="128"/>
      <c r="P663" s="100">
        <v>2.0</v>
      </c>
      <c r="Q663" s="103">
        <f t="shared" si="5"/>
        <v>0</v>
      </c>
      <c r="R663" s="104" t="s">
        <v>4286</v>
      </c>
      <c r="S663" s="105"/>
      <c r="T663" s="106"/>
      <c r="U663" s="107"/>
      <c r="V663" s="108" t="s">
        <v>756</v>
      </c>
      <c r="W663" s="109" t="s">
        <v>1908</v>
      </c>
      <c r="X663" s="110" t="str">
        <f t="shared" si="6"/>
        <v/>
      </c>
      <c r="Y663" s="110" t="str">
        <f t="shared" si="7"/>
        <v>Siêu thị</v>
      </c>
      <c r="Z663" s="139" t="str">
        <f t="shared" si="50"/>
        <v/>
      </c>
      <c r="AA663" s="109" t="s">
        <v>802</v>
      </c>
      <c r="AB663" s="140"/>
      <c r="AC663" s="141"/>
      <c r="AD663" s="113"/>
      <c r="AE663" s="127"/>
      <c r="AF663" s="113"/>
      <c r="AG663" s="114" t="str">
        <f t="array" ref="AG663">XLOOKUP(F663,'CLV2'!A:A,'CLV2'!E:E)</f>
        <v>2.FISH AND SEAFOOD</v>
      </c>
      <c r="AH663" s="115" t="str">
        <f t="array" ref="AH663">XLOOKUP(F663,'CLV2'!A:A,'CLV2'!F:F)</f>
        <v>3.DRIED &amp; PROCESSED FISH AND SEAFOOD</v>
      </c>
      <c r="AI663" s="115" t="str">
        <f t="shared" si="8"/>
        <v>Pack</v>
      </c>
      <c r="AJ663" s="116">
        <f t="shared" si="9"/>
        <v>1</v>
      </c>
      <c r="AK663" s="117" t="str">
        <f t="array" ref="AK663">XLOOKUP(F663,'GIÁ'!A:A,'GIÁ'!D:D)</f>
        <v>83512.77</v>
      </c>
      <c r="AL663" s="118">
        <f t="shared" si="10"/>
        <v>167025.54</v>
      </c>
      <c r="AM663" s="118">
        <f t="shared" si="11"/>
        <v>0</v>
      </c>
      <c r="AN663" s="119">
        <f t="shared" si="12"/>
        <v>167025.54</v>
      </c>
      <c r="AO663" s="118">
        <f t="shared" si="13"/>
        <v>0</v>
      </c>
      <c r="AP663" s="121">
        <f t="shared" si="14"/>
        <v>0</v>
      </c>
      <c r="AQ663" s="122"/>
      <c r="AR663" s="119"/>
    </row>
    <row r="664" ht="22.5" customHeight="1">
      <c r="A664" s="89">
        <v>46231.0</v>
      </c>
      <c r="B664" s="90">
        <v>0.4930555555555556</v>
      </c>
      <c r="C664" s="91" t="s">
        <v>1684</v>
      </c>
      <c r="D664" s="129" t="str">
        <f t="array" ref="D664">XLOOKUP(C664,'DS ST'!A:A,'DS ST'!B:B)</f>
        <v>TSO</v>
      </c>
      <c r="E664" s="94" t="str">
        <f t="array" ref="E664">XLOOKUP($F664,'GIÁ'!$A:$A,'GIÁ'!$E:$E)</f>
        <v>MÁT</v>
      </c>
      <c r="F664" s="94">
        <v>10610.0</v>
      </c>
      <c r="G664" s="95" t="s">
        <v>121</v>
      </c>
      <c r="H664" s="95" t="s">
        <v>57</v>
      </c>
      <c r="I664" s="96">
        <v>6.0</v>
      </c>
      <c r="J664" s="96">
        <v>0.0</v>
      </c>
      <c r="K664" s="98">
        <f t="shared" si="4"/>
        <v>6</v>
      </c>
      <c r="L664" s="99" t="s">
        <v>4232</v>
      </c>
      <c r="M664" s="100" t="s">
        <v>4287</v>
      </c>
      <c r="N664" s="101" t="s">
        <v>4288</v>
      </c>
      <c r="O664" s="128"/>
      <c r="P664" s="145">
        <v>6.0</v>
      </c>
      <c r="Q664" s="103">
        <f t="shared" si="5"/>
        <v>0</v>
      </c>
      <c r="R664" s="104" t="s">
        <v>4289</v>
      </c>
      <c r="S664" s="105"/>
      <c r="T664" s="106"/>
      <c r="U664" s="107"/>
      <c r="V664" s="108" t="s">
        <v>756</v>
      </c>
      <c r="W664" s="109" t="s">
        <v>1908</v>
      </c>
      <c r="X664" s="110" t="str">
        <f t="shared" si="6"/>
        <v/>
      </c>
      <c r="Y664" s="110" t="str">
        <f t="shared" si="7"/>
        <v>Siêu thị</v>
      </c>
      <c r="Z664" s="139" t="str">
        <f t="shared" si="50"/>
        <v/>
      </c>
      <c r="AA664" s="109" t="s">
        <v>802</v>
      </c>
      <c r="AB664" s="140"/>
      <c r="AC664" s="141"/>
      <c r="AD664" s="113"/>
      <c r="AE664" s="127"/>
      <c r="AF664" s="113"/>
      <c r="AG664" s="114" t="str">
        <f t="array" ref="AG664">XLOOKUP(F664,'CLV2'!A:A,'CLV2'!E:E)</f>
        <v>2.FRUITS</v>
      </c>
      <c r="AH664" s="115" t="str">
        <f t="array" ref="AH664">XLOOKUP(F664,'CLV2'!A:A,'CLV2'!F:F)</f>
        <v>3.IMPORT FRUITS</v>
      </c>
      <c r="AI664" s="115" t="str">
        <f t="shared" si="8"/>
        <v>Pack</v>
      </c>
      <c r="AJ664" s="116">
        <f t="shared" si="9"/>
        <v>1</v>
      </c>
      <c r="AK664" s="117" t="str">
        <f t="array" ref="AK664">XLOOKUP(F664,'GIÁ'!A:A,'GIÁ'!D:D)</f>
        <v>72259.15</v>
      </c>
      <c r="AL664" s="118">
        <f t="shared" si="10"/>
        <v>433554.9</v>
      </c>
      <c r="AM664" s="118">
        <f t="shared" si="11"/>
        <v>0</v>
      </c>
      <c r="AN664" s="119">
        <f t="shared" si="12"/>
        <v>433554.9</v>
      </c>
      <c r="AO664" s="118">
        <f t="shared" si="13"/>
        <v>0</v>
      </c>
      <c r="AP664" s="121">
        <f t="shared" si="14"/>
        <v>0</v>
      </c>
      <c r="AQ664" s="122"/>
      <c r="AR664" s="119"/>
    </row>
    <row r="665" ht="22.5" customHeight="1">
      <c r="A665" s="89">
        <v>46231.0</v>
      </c>
      <c r="B665" s="90">
        <v>0.4930555555555556</v>
      </c>
      <c r="C665" s="91" t="s">
        <v>1684</v>
      </c>
      <c r="D665" s="129" t="str">
        <f t="array" ref="D665">XLOOKUP(C665,'DS ST'!A:A,'DS ST'!B:B)</f>
        <v>TSO</v>
      </c>
      <c r="E665" s="94" t="str">
        <f t="array" ref="E665">XLOOKUP($F665,'GIÁ'!$A:$A,'GIÁ'!$E:$E)</f>
        <v>MÁT</v>
      </c>
      <c r="F665" s="94">
        <v>10610.0</v>
      </c>
      <c r="G665" s="95" t="s">
        <v>121</v>
      </c>
      <c r="H665" s="95" t="s">
        <v>57</v>
      </c>
      <c r="I665" s="96">
        <v>8.0</v>
      </c>
      <c r="J665" s="96">
        <v>0.0</v>
      </c>
      <c r="K665" s="98">
        <f t="shared" si="4"/>
        <v>8</v>
      </c>
      <c r="L665" s="99" t="s">
        <v>4232</v>
      </c>
      <c r="M665" s="100" t="s">
        <v>4290</v>
      </c>
      <c r="N665" s="101" t="s">
        <v>4291</v>
      </c>
      <c r="O665" s="128"/>
      <c r="P665" s="145">
        <v>8.0</v>
      </c>
      <c r="Q665" s="103">
        <f t="shared" si="5"/>
        <v>0</v>
      </c>
      <c r="R665" s="104" t="s">
        <v>4289</v>
      </c>
      <c r="S665" s="105"/>
      <c r="T665" s="106"/>
      <c r="U665" s="107"/>
      <c r="V665" s="108" t="s">
        <v>756</v>
      </c>
      <c r="W665" s="109" t="s">
        <v>1908</v>
      </c>
      <c r="X665" s="110" t="str">
        <f t="shared" si="6"/>
        <v/>
      </c>
      <c r="Y665" s="110" t="str">
        <f t="shared" si="7"/>
        <v>Siêu thị</v>
      </c>
      <c r="Z665" s="139" t="str">
        <f t="shared" si="50"/>
        <v/>
      </c>
      <c r="AA665" s="109" t="s">
        <v>802</v>
      </c>
      <c r="AB665" s="140"/>
      <c r="AC665" s="141"/>
      <c r="AD665" s="113"/>
      <c r="AE665" s="127"/>
      <c r="AF665" s="113"/>
      <c r="AG665" s="114" t="str">
        <f t="array" ref="AG665">XLOOKUP(F665,'CLV2'!A:A,'CLV2'!E:E)</f>
        <v>2.FRUITS</v>
      </c>
      <c r="AH665" s="115" t="str">
        <f t="array" ref="AH665">XLOOKUP(F665,'CLV2'!A:A,'CLV2'!F:F)</f>
        <v>3.IMPORT FRUITS</v>
      </c>
      <c r="AI665" s="115" t="str">
        <f t="shared" si="8"/>
        <v>Pack</v>
      </c>
      <c r="AJ665" s="116">
        <f t="shared" si="9"/>
        <v>1</v>
      </c>
      <c r="AK665" s="117" t="str">
        <f t="array" ref="AK665">XLOOKUP(F665,'GIÁ'!A:A,'GIÁ'!D:D)</f>
        <v>72259.15</v>
      </c>
      <c r="AL665" s="118">
        <f t="shared" si="10"/>
        <v>578073.2</v>
      </c>
      <c r="AM665" s="118">
        <f t="shared" si="11"/>
        <v>0</v>
      </c>
      <c r="AN665" s="119">
        <f t="shared" si="12"/>
        <v>578073.2</v>
      </c>
      <c r="AO665" s="118">
        <f t="shared" si="13"/>
        <v>0</v>
      </c>
      <c r="AP665" s="121">
        <f t="shared" si="14"/>
        <v>0</v>
      </c>
      <c r="AQ665" s="122"/>
      <c r="AR665" s="119"/>
    </row>
    <row r="666" ht="22.5" customHeight="1">
      <c r="A666" s="89">
        <v>46231.0</v>
      </c>
      <c r="B666" s="90">
        <v>0.4930555555555556</v>
      </c>
      <c r="C666" s="91" t="s">
        <v>1684</v>
      </c>
      <c r="D666" s="129" t="str">
        <f t="array" ref="D666">XLOOKUP(C666,'DS ST'!A:A,'DS ST'!B:B)</f>
        <v>TSO</v>
      </c>
      <c r="E666" s="94" t="str">
        <f t="array" ref="E666">XLOOKUP($F666,'GIÁ'!$A:$A,'GIÁ'!$E:$E)</f>
        <v>MÁT</v>
      </c>
      <c r="F666" s="94">
        <v>10610.0</v>
      </c>
      <c r="G666" s="95" t="s">
        <v>121</v>
      </c>
      <c r="H666" s="95" t="s">
        <v>57</v>
      </c>
      <c r="I666" s="96">
        <v>8.0</v>
      </c>
      <c r="J666" s="96">
        <v>0.0</v>
      </c>
      <c r="K666" s="98">
        <f t="shared" si="4"/>
        <v>8</v>
      </c>
      <c r="L666" s="99" t="s">
        <v>4232</v>
      </c>
      <c r="M666" s="100" t="s">
        <v>4292</v>
      </c>
      <c r="N666" s="101" t="s">
        <v>4293</v>
      </c>
      <c r="O666" s="128"/>
      <c r="P666" s="145">
        <v>8.0</v>
      </c>
      <c r="Q666" s="103">
        <f t="shared" si="5"/>
        <v>0</v>
      </c>
      <c r="R666" s="104" t="s">
        <v>4289</v>
      </c>
      <c r="S666" s="105"/>
      <c r="T666" s="106"/>
      <c r="U666" s="107"/>
      <c r="V666" s="108" t="s">
        <v>756</v>
      </c>
      <c r="W666" s="109" t="s">
        <v>1908</v>
      </c>
      <c r="X666" s="110" t="str">
        <f t="shared" si="6"/>
        <v/>
      </c>
      <c r="Y666" s="110" t="str">
        <f t="shared" si="7"/>
        <v>Siêu thị</v>
      </c>
      <c r="Z666" s="139" t="str">
        <f t="shared" si="50"/>
        <v/>
      </c>
      <c r="AA666" s="109" t="s">
        <v>802</v>
      </c>
      <c r="AB666" s="140"/>
      <c r="AC666" s="141"/>
      <c r="AD666" s="113"/>
      <c r="AE666" s="127"/>
      <c r="AF666" s="113"/>
      <c r="AG666" s="114" t="str">
        <f t="array" ref="AG666">XLOOKUP(F666,'CLV2'!A:A,'CLV2'!E:E)</f>
        <v>2.FRUITS</v>
      </c>
      <c r="AH666" s="115" t="str">
        <f t="array" ref="AH666">XLOOKUP(F666,'CLV2'!A:A,'CLV2'!F:F)</f>
        <v>3.IMPORT FRUITS</v>
      </c>
      <c r="AI666" s="115" t="str">
        <f t="shared" si="8"/>
        <v>Pack</v>
      </c>
      <c r="AJ666" s="116">
        <f t="shared" si="9"/>
        <v>1</v>
      </c>
      <c r="AK666" s="117" t="str">
        <f t="array" ref="AK666">XLOOKUP(F666,'GIÁ'!A:A,'GIÁ'!D:D)</f>
        <v>72259.15</v>
      </c>
      <c r="AL666" s="118">
        <f t="shared" si="10"/>
        <v>578073.2</v>
      </c>
      <c r="AM666" s="118">
        <f t="shared" si="11"/>
        <v>0</v>
      </c>
      <c r="AN666" s="119">
        <f t="shared" si="12"/>
        <v>578073.2</v>
      </c>
      <c r="AO666" s="118">
        <f t="shared" si="13"/>
        <v>0</v>
      </c>
      <c r="AP666" s="121">
        <f t="shared" si="14"/>
        <v>0</v>
      </c>
      <c r="AQ666" s="122"/>
      <c r="AR666" s="119"/>
    </row>
    <row r="667" ht="22.5" customHeight="1">
      <c r="A667" s="89">
        <v>46231.0</v>
      </c>
      <c r="B667" s="90">
        <v>0.4930555555555556</v>
      </c>
      <c r="C667" s="91" t="s">
        <v>1684</v>
      </c>
      <c r="D667" s="129" t="str">
        <f t="array" ref="D667">XLOOKUP(C667,'DS ST'!A:A,'DS ST'!B:B)</f>
        <v>TSO</v>
      </c>
      <c r="E667" s="94" t="str">
        <f t="array" ref="E667">XLOOKUP($F667,'GIÁ'!$A:$A,'GIÁ'!$E:$E)</f>
        <v>MÁT</v>
      </c>
      <c r="F667" s="94">
        <v>10610.0</v>
      </c>
      <c r="G667" s="95" t="s">
        <v>121</v>
      </c>
      <c r="H667" s="95" t="s">
        <v>57</v>
      </c>
      <c r="I667" s="96">
        <v>8.0</v>
      </c>
      <c r="J667" s="96">
        <v>0.0</v>
      </c>
      <c r="K667" s="98">
        <f t="shared" si="4"/>
        <v>8</v>
      </c>
      <c r="L667" s="99" t="s">
        <v>4232</v>
      </c>
      <c r="M667" s="100" t="s">
        <v>4294</v>
      </c>
      <c r="N667" s="101" t="s">
        <v>4295</v>
      </c>
      <c r="O667" s="128"/>
      <c r="P667" s="145">
        <v>8.0</v>
      </c>
      <c r="Q667" s="103">
        <f t="shared" si="5"/>
        <v>0</v>
      </c>
      <c r="R667" s="104" t="s">
        <v>4289</v>
      </c>
      <c r="S667" s="105"/>
      <c r="T667" s="106"/>
      <c r="U667" s="107"/>
      <c r="V667" s="108" t="s">
        <v>756</v>
      </c>
      <c r="W667" s="109" t="s">
        <v>1908</v>
      </c>
      <c r="X667" s="110" t="str">
        <f t="shared" si="6"/>
        <v/>
      </c>
      <c r="Y667" s="110" t="str">
        <f t="shared" si="7"/>
        <v>Siêu thị</v>
      </c>
      <c r="Z667" s="139" t="str">
        <f t="shared" si="50"/>
        <v/>
      </c>
      <c r="AA667" s="109" t="s">
        <v>802</v>
      </c>
      <c r="AB667" s="140"/>
      <c r="AC667" s="141"/>
      <c r="AD667" s="113"/>
      <c r="AE667" s="127"/>
      <c r="AF667" s="113"/>
      <c r="AG667" s="114" t="str">
        <f t="array" ref="AG667">XLOOKUP(F667,'CLV2'!A:A,'CLV2'!E:E)</f>
        <v>2.FRUITS</v>
      </c>
      <c r="AH667" s="115" t="str">
        <f t="array" ref="AH667">XLOOKUP(F667,'CLV2'!A:A,'CLV2'!F:F)</f>
        <v>3.IMPORT FRUITS</v>
      </c>
      <c r="AI667" s="115" t="str">
        <f t="shared" si="8"/>
        <v>Pack</v>
      </c>
      <c r="AJ667" s="116">
        <f t="shared" si="9"/>
        <v>1</v>
      </c>
      <c r="AK667" s="117" t="str">
        <f t="array" ref="AK667">XLOOKUP(F667,'GIÁ'!A:A,'GIÁ'!D:D)</f>
        <v>72259.15</v>
      </c>
      <c r="AL667" s="118">
        <f t="shared" si="10"/>
        <v>578073.2</v>
      </c>
      <c r="AM667" s="118">
        <f t="shared" si="11"/>
        <v>0</v>
      </c>
      <c r="AN667" s="119">
        <f t="shared" si="12"/>
        <v>578073.2</v>
      </c>
      <c r="AO667" s="118">
        <f t="shared" si="13"/>
        <v>0</v>
      </c>
      <c r="AP667" s="121">
        <f t="shared" si="14"/>
        <v>0</v>
      </c>
      <c r="AQ667" s="122"/>
      <c r="AR667" s="119"/>
    </row>
    <row r="668" ht="22.5" customHeight="1">
      <c r="A668" s="89">
        <v>46231.0</v>
      </c>
      <c r="B668" s="90">
        <v>0.4930555555555556</v>
      </c>
      <c r="C668" s="91" t="s">
        <v>1684</v>
      </c>
      <c r="D668" s="129" t="str">
        <f t="array" ref="D668">XLOOKUP(C668,'DS ST'!A:A,'DS ST'!B:B)</f>
        <v>TSO</v>
      </c>
      <c r="E668" s="94" t="str">
        <f t="array" ref="E668">XLOOKUP($F668,'GIÁ'!$A:$A,'GIÁ'!$E:$E)</f>
        <v>MÁT</v>
      </c>
      <c r="F668" s="94">
        <v>10610.0</v>
      </c>
      <c r="G668" s="95" t="s">
        <v>121</v>
      </c>
      <c r="H668" s="95" t="s">
        <v>57</v>
      </c>
      <c r="I668" s="96">
        <v>8.0</v>
      </c>
      <c r="J668" s="96">
        <v>0.0</v>
      </c>
      <c r="K668" s="98">
        <f t="shared" si="4"/>
        <v>8</v>
      </c>
      <c r="L668" s="99" t="s">
        <v>4232</v>
      </c>
      <c r="M668" s="100" t="s">
        <v>4296</v>
      </c>
      <c r="N668" s="101" t="s">
        <v>4297</v>
      </c>
      <c r="O668" s="128"/>
      <c r="P668" s="145">
        <v>8.0</v>
      </c>
      <c r="Q668" s="103">
        <f t="shared" si="5"/>
        <v>0</v>
      </c>
      <c r="R668" s="104" t="s">
        <v>4289</v>
      </c>
      <c r="S668" s="105"/>
      <c r="T668" s="106"/>
      <c r="U668" s="107"/>
      <c r="V668" s="108" t="s">
        <v>756</v>
      </c>
      <c r="W668" s="109" t="s">
        <v>1908</v>
      </c>
      <c r="X668" s="110" t="str">
        <f t="shared" si="6"/>
        <v/>
      </c>
      <c r="Y668" s="110" t="str">
        <f t="shared" si="7"/>
        <v>Siêu thị</v>
      </c>
      <c r="Z668" s="139" t="str">
        <f t="shared" si="50"/>
        <v/>
      </c>
      <c r="AA668" s="109" t="s">
        <v>802</v>
      </c>
      <c r="AB668" s="140"/>
      <c r="AC668" s="141"/>
      <c r="AD668" s="113"/>
      <c r="AE668" s="127"/>
      <c r="AF668" s="113"/>
      <c r="AG668" s="114" t="str">
        <f t="array" ref="AG668">XLOOKUP(F668,'CLV2'!A:A,'CLV2'!E:E)</f>
        <v>2.FRUITS</v>
      </c>
      <c r="AH668" s="115" t="str">
        <f t="array" ref="AH668">XLOOKUP(F668,'CLV2'!A:A,'CLV2'!F:F)</f>
        <v>3.IMPORT FRUITS</v>
      </c>
      <c r="AI668" s="115" t="str">
        <f t="shared" si="8"/>
        <v>Pack</v>
      </c>
      <c r="AJ668" s="116">
        <f t="shared" si="9"/>
        <v>1</v>
      </c>
      <c r="AK668" s="117" t="str">
        <f t="array" ref="AK668">XLOOKUP(F668,'GIÁ'!A:A,'GIÁ'!D:D)</f>
        <v>72259.15</v>
      </c>
      <c r="AL668" s="118">
        <f t="shared" si="10"/>
        <v>578073.2</v>
      </c>
      <c r="AM668" s="118">
        <f t="shared" si="11"/>
        <v>0</v>
      </c>
      <c r="AN668" s="119">
        <f t="shared" si="12"/>
        <v>578073.2</v>
      </c>
      <c r="AO668" s="118">
        <f t="shared" si="13"/>
        <v>0</v>
      </c>
      <c r="AP668" s="121">
        <f t="shared" si="14"/>
        <v>0</v>
      </c>
      <c r="AQ668" s="122"/>
      <c r="AR668" s="119"/>
    </row>
    <row r="669" ht="22.5" customHeight="1">
      <c r="A669" s="89">
        <v>46231.0</v>
      </c>
      <c r="B669" s="90">
        <v>0.4930555555555556</v>
      </c>
      <c r="C669" s="91" t="s">
        <v>1684</v>
      </c>
      <c r="D669" s="129" t="str">
        <f t="array" ref="D669">XLOOKUP(C669,'DS ST'!A:A,'DS ST'!B:B)</f>
        <v>TSO</v>
      </c>
      <c r="E669" s="94" t="str">
        <f t="array" ref="E669">XLOOKUP($F669,'GIÁ'!$A:$A,'GIÁ'!$E:$E)</f>
        <v>MÁT</v>
      </c>
      <c r="F669" s="94">
        <v>10610.0</v>
      </c>
      <c r="G669" s="95" t="s">
        <v>121</v>
      </c>
      <c r="H669" s="95" t="s">
        <v>57</v>
      </c>
      <c r="I669" s="96">
        <v>8.0</v>
      </c>
      <c r="J669" s="96">
        <v>0.0</v>
      </c>
      <c r="K669" s="98">
        <f t="shared" si="4"/>
        <v>8</v>
      </c>
      <c r="L669" s="99" t="s">
        <v>4232</v>
      </c>
      <c r="M669" s="100" t="s">
        <v>4298</v>
      </c>
      <c r="N669" s="101" t="s">
        <v>4299</v>
      </c>
      <c r="O669" s="128"/>
      <c r="P669" s="145">
        <v>8.0</v>
      </c>
      <c r="Q669" s="103">
        <f t="shared" si="5"/>
        <v>0</v>
      </c>
      <c r="R669" s="104" t="s">
        <v>4289</v>
      </c>
      <c r="S669" s="105"/>
      <c r="T669" s="106"/>
      <c r="U669" s="107"/>
      <c r="V669" s="108" t="s">
        <v>756</v>
      </c>
      <c r="W669" s="109" t="s">
        <v>1908</v>
      </c>
      <c r="X669" s="110" t="str">
        <f t="shared" si="6"/>
        <v/>
      </c>
      <c r="Y669" s="110" t="str">
        <f t="shared" si="7"/>
        <v>Siêu thị</v>
      </c>
      <c r="Z669" s="139" t="str">
        <f t="shared" si="50"/>
        <v/>
      </c>
      <c r="AA669" s="109" t="s">
        <v>802</v>
      </c>
      <c r="AB669" s="140"/>
      <c r="AC669" s="141"/>
      <c r="AD669" s="113"/>
      <c r="AE669" s="127"/>
      <c r="AF669" s="113"/>
      <c r="AG669" s="114" t="str">
        <f t="array" ref="AG669">XLOOKUP(F669,'CLV2'!A:A,'CLV2'!E:E)</f>
        <v>2.FRUITS</v>
      </c>
      <c r="AH669" s="115" t="str">
        <f t="array" ref="AH669">XLOOKUP(F669,'CLV2'!A:A,'CLV2'!F:F)</f>
        <v>3.IMPORT FRUITS</v>
      </c>
      <c r="AI669" s="115" t="str">
        <f t="shared" si="8"/>
        <v>Pack</v>
      </c>
      <c r="AJ669" s="116">
        <f t="shared" si="9"/>
        <v>1</v>
      </c>
      <c r="AK669" s="117" t="str">
        <f t="array" ref="AK669">XLOOKUP(F669,'GIÁ'!A:A,'GIÁ'!D:D)</f>
        <v>72259.15</v>
      </c>
      <c r="AL669" s="118">
        <f t="shared" si="10"/>
        <v>578073.2</v>
      </c>
      <c r="AM669" s="118">
        <f t="shared" si="11"/>
        <v>0</v>
      </c>
      <c r="AN669" s="119">
        <f t="shared" si="12"/>
        <v>578073.2</v>
      </c>
      <c r="AO669" s="118">
        <f t="shared" si="13"/>
        <v>0</v>
      </c>
      <c r="AP669" s="121">
        <f t="shared" si="14"/>
        <v>0</v>
      </c>
      <c r="AQ669" s="122"/>
      <c r="AR669" s="119"/>
    </row>
    <row r="670" ht="22.5" customHeight="1">
      <c r="A670" s="89">
        <v>46231.0</v>
      </c>
      <c r="B670" s="90">
        <v>0.4930555555555556</v>
      </c>
      <c r="C670" s="91" t="s">
        <v>1684</v>
      </c>
      <c r="D670" s="129" t="str">
        <f t="array" ref="D670">XLOOKUP(C670,'DS ST'!A:A,'DS ST'!B:B)</f>
        <v>TSO</v>
      </c>
      <c r="E670" s="94" t="str">
        <f t="array" ref="E670">XLOOKUP($F670,'GIÁ'!$A:$A,'GIÁ'!$E:$E)</f>
        <v>MÁT</v>
      </c>
      <c r="F670" s="94">
        <v>8.936045450451E12</v>
      </c>
      <c r="G670" s="95" t="s">
        <v>2231</v>
      </c>
      <c r="H670" s="95" t="s">
        <v>224</v>
      </c>
      <c r="I670" s="96">
        <v>2.0</v>
      </c>
      <c r="J670" s="96">
        <v>0.0</v>
      </c>
      <c r="K670" s="98">
        <f t="shared" si="4"/>
        <v>2</v>
      </c>
      <c r="L670" s="99" t="s">
        <v>4232</v>
      </c>
      <c r="M670" s="100" t="s">
        <v>4300</v>
      </c>
      <c r="N670" s="101" t="s">
        <v>4301</v>
      </c>
      <c r="O670" s="128"/>
      <c r="P670" s="100">
        <v>2.0</v>
      </c>
      <c r="Q670" s="103">
        <f t="shared" si="5"/>
        <v>0</v>
      </c>
      <c r="R670" s="104" t="s">
        <v>4237</v>
      </c>
      <c r="S670" s="105"/>
      <c r="T670" s="106"/>
      <c r="U670" s="107"/>
      <c r="V670" s="108" t="s">
        <v>756</v>
      </c>
      <c r="W670" s="109" t="s">
        <v>1908</v>
      </c>
      <c r="X670" s="110" t="str">
        <f t="shared" si="6"/>
        <v/>
      </c>
      <c r="Y670" s="110" t="str">
        <f t="shared" si="7"/>
        <v>Siêu thị</v>
      </c>
      <c r="Z670" s="139" t="str">
        <f t="shared" si="50"/>
        <v/>
      </c>
      <c r="AA670" s="109" t="s">
        <v>802</v>
      </c>
      <c r="AB670" s="140"/>
      <c r="AC670" s="141"/>
      <c r="AD670" s="113"/>
      <c r="AE670" s="127"/>
      <c r="AF670" s="113"/>
      <c r="AG670" s="114" t="str">
        <f t="array" ref="AG670">XLOOKUP(F670,'CLV2'!A:A,'CLV2'!E:E)</f>
        <v>2.CHILLED FOODS</v>
      </c>
      <c r="AH670" s="115" t="str">
        <f t="array" ref="AH670">XLOOKUP(F670,'CLV2'!A:A,'CLV2'!F:F)</f>
        <v>3.HAM AND SAUSAGES</v>
      </c>
      <c r="AI670" s="115" t="str">
        <f t="shared" si="8"/>
        <v>Pack</v>
      </c>
      <c r="AJ670" s="116">
        <f t="shared" si="9"/>
        <v>1</v>
      </c>
      <c r="AK670" s="117" t="str">
        <f t="array" ref="AK670">XLOOKUP(F670,'GIÁ'!A:A,'GIÁ'!D:D)</f>
        <v>35307.56</v>
      </c>
      <c r="AL670" s="118">
        <f t="shared" si="10"/>
        <v>70615.12</v>
      </c>
      <c r="AM670" s="118">
        <f t="shared" si="11"/>
        <v>0</v>
      </c>
      <c r="AN670" s="119">
        <f t="shared" si="12"/>
        <v>70615.12</v>
      </c>
      <c r="AO670" s="118">
        <f t="shared" si="13"/>
        <v>0</v>
      </c>
      <c r="AP670" s="121">
        <f t="shared" si="14"/>
        <v>0</v>
      </c>
      <c r="AQ670" s="122"/>
      <c r="AR670" s="119"/>
    </row>
    <row r="671" ht="22.5" customHeight="1">
      <c r="A671" s="89">
        <v>46231.0</v>
      </c>
      <c r="B671" s="90">
        <v>0.5465277777777777</v>
      </c>
      <c r="C671" s="91" t="s">
        <v>155</v>
      </c>
      <c r="D671" s="92" t="str">
        <f t="array" ref="D671">XLOOKUP(C671,'DS ST'!A:A,'DS ST'!B:B)</f>
        <v>A110</v>
      </c>
      <c r="E671" s="94" t="str">
        <f t="array" ref="E671">XLOOKUP($F671,'GIÁ'!$A:$A,'GIÁ'!$E:$E)</f>
        <v>MÁT</v>
      </c>
      <c r="F671" s="94">
        <v>8.935128710109E12</v>
      </c>
      <c r="G671" s="95" t="s">
        <v>1926</v>
      </c>
      <c r="H671" s="95" t="s">
        <v>224</v>
      </c>
      <c r="I671" s="96">
        <v>2.0</v>
      </c>
      <c r="J671" s="96">
        <v>0.0</v>
      </c>
      <c r="K671" s="98">
        <f t="shared" si="4"/>
        <v>2</v>
      </c>
      <c r="L671" s="99" t="s">
        <v>4302</v>
      </c>
      <c r="M671" s="100" t="s">
        <v>4303</v>
      </c>
      <c r="N671" s="101" t="s">
        <v>4304</v>
      </c>
      <c r="O671" s="128"/>
      <c r="P671" s="100"/>
      <c r="Q671" s="103">
        <f t="shared" si="5"/>
        <v>2</v>
      </c>
      <c r="R671" s="104"/>
      <c r="S671" s="105"/>
      <c r="T671" s="106"/>
      <c r="U671" s="107"/>
      <c r="V671" s="108" t="s">
        <v>756</v>
      </c>
      <c r="W671" s="109" t="s">
        <v>1312</v>
      </c>
      <c r="X671" s="110" t="str">
        <f t="shared" si="6"/>
        <v/>
      </c>
      <c r="Y671" s="110" t="str">
        <f t="shared" si="7"/>
        <v/>
      </c>
      <c r="Z671" s="109" t="s">
        <v>797</v>
      </c>
      <c r="AA671" s="109" t="s">
        <v>802</v>
      </c>
      <c r="AB671" s="143" t="s">
        <v>4305</v>
      </c>
      <c r="AC671" s="141"/>
      <c r="AD671" s="113"/>
      <c r="AE671" s="127"/>
      <c r="AF671" s="113"/>
      <c r="AG671" s="114" t="str">
        <f t="array" ref="AG671">XLOOKUP(F671,'CLV2'!A:A,'CLV2'!E:E)</f>
        <v>2.DAIRY</v>
      </c>
      <c r="AH671" s="115" t="str">
        <f t="array" ref="AH671">XLOOKUP(F671,'CLV2'!A:A,'CLV2'!F:F)</f>
        <v>3.BUTTER AND CHEESE</v>
      </c>
      <c r="AI671" s="115" t="str">
        <f t="shared" si="8"/>
        <v>Pack</v>
      </c>
      <c r="AJ671" s="116">
        <f t="shared" si="9"/>
        <v>1</v>
      </c>
      <c r="AK671" s="117" t="str">
        <f t="array" ref="AK671">XLOOKUP(F671,'GIÁ'!A:A,'GIÁ'!D:D)</f>
        <v>64810.60</v>
      </c>
      <c r="AL671" s="118">
        <f t="shared" si="10"/>
        <v>129621.2</v>
      </c>
      <c r="AM671" s="118">
        <f t="shared" si="11"/>
        <v>0</v>
      </c>
      <c r="AN671" s="119">
        <f t="shared" si="12"/>
        <v>0</v>
      </c>
      <c r="AO671" s="118">
        <f t="shared" si="13"/>
        <v>129621.2</v>
      </c>
      <c r="AP671" s="121">
        <f t="shared" si="14"/>
        <v>0</v>
      </c>
      <c r="AQ671" s="122"/>
      <c r="AR671" s="119"/>
    </row>
    <row r="672" ht="22.5" customHeight="1">
      <c r="A672" s="89">
        <v>46231.0</v>
      </c>
      <c r="B672" s="90">
        <v>0.5465277777777777</v>
      </c>
      <c r="C672" s="91" t="s">
        <v>155</v>
      </c>
      <c r="D672" s="92" t="str">
        <f t="array" ref="D672">XLOOKUP(C672,'DS ST'!A:A,'DS ST'!B:B)</f>
        <v>A110</v>
      </c>
      <c r="E672" s="94" t="str">
        <f t="array" ref="E672">XLOOKUP($F672,'GIÁ'!$A:$A,'GIÁ'!$E:$E)</f>
        <v>MÁT</v>
      </c>
      <c r="F672" s="94">
        <v>8.938503131421E12</v>
      </c>
      <c r="G672" s="95" t="s">
        <v>2848</v>
      </c>
      <c r="H672" s="95" t="s">
        <v>57</v>
      </c>
      <c r="I672" s="96">
        <v>6.0</v>
      </c>
      <c r="J672" s="96">
        <v>2.0</v>
      </c>
      <c r="K672" s="98">
        <f t="shared" si="4"/>
        <v>4</v>
      </c>
      <c r="L672" s="99" t="s">
        <v>4302</v>
      </c>
      <c r="M672" s="100" t="s">
        <v>4306</v>
      </c>
      <c r="N672" s="101" t="s">
        <v>4307</v>
      </c>
      <c r="O672" s="128"/>
      <c r="P672" s="100"/>
      <c r="Q672" s="103">
        <f t="shared" si="5"/>
        <v>4</v>
      </c>
      <c r="R672" s="104"/>
      <c r="S672" s="105" t="s">
        <v>14</v>
      </c>
      <c r="T672" s="106"/>
      <c r="U672" s="107"/>
      <c r="V672" s="108" t="s">
        <v>756</v>
      </c>
      <c r="W672" s="109" t="s">
        <v>1312</v>
      </c>
      <c r="X672" s="110" t="str">
        <f t="shared" si="6"/>
        <v/>
      </c>
      <c r="Y672" s="110" t="str">
        <f t="shared" si="7"/>
        <v/>
      </c>
      <c r="Z672" s="109" t="s">
        <v>797</v>
      </c>
      <c r="AA672" s="109" t="s">
        <v>802</v>
      </c>
      <c r="AB672" s="143" t="s">
        <v>4305</v>
      </c>
      <c r="AC672" s="141"/>
      <c r="AD672" s="113"/>
      <c r="AE672" s="127"/>
      <c r="AF672" s="113"/>
      <c r="AG672" s="114" t="str">
        <f t="array" ref="AG672">XLOOKUP(F672,'CLV2'!A:A,'CLV2'!E:E)</f>
        <v>2.DAIRY</v>
      </c>
      <c r="AH672" s="115" t="str">
        <f t="array" ref="AH672">XLOOKUP(F672,'CLV2'!A:A,'CLV2'!F:F)</f>
        <v>3.DRINKING YOGURT</v>
      </c>
      <c r="AI672" s="115" t="str">
        <f t="shared" si="8"/>
        <v>Pack</v>
      </c>
      <c r="AJ672" s="116">
        <f t="shared" si="9"/>
        <v>0.6666666667</v>
      </c>
      <c r="AK672" s="117" t="str">
        <f t="array" ref="AK672">XLOOKUP(F672,'GIÁ'!A:A,'GIÁ'!D:D)</f>
        <v>24300.00</v>
      </c>
      <c r="AL672" s="118">
        <f t="shared" si="10"/>
        <v>97200</v>
      </c>
      <c r="AM672" s="118">
        <f t="shared" si="11"/>
        <v>0</v>
      </c>
      <c r="AN672" s="119">
        <f t="shared" si="12"/>
        <v>0</v>
      </c>
      <c r="AO672" s="118">
        <f t="shared" si="13"/>
        <v>97200</v>
      </c>
      <c r="AP672" s="121">
        <f t="shared" si="14"/>
        <v>0</v>
      </c>
      <c r="AQ672" s="122"/>
      <c r="AR672" s="119"/>
    </row>
    <row r="673" ht="22.5" customHeight="1">
      <c r="A673" s="89">
        <v>46231.0</v>
      </c>
      <c r="B673" s="90">
        <v>0.4409722222222222</v>
      </c>
      <c r="C673" s="91" t="s">
        <v>871</v>
      </c>
      <c r="D673" s="129" t="str">
        <f t="array" ref="D673">XLOOKUP(C673,'DS ST'!A:A,'DS ST'!B:B)</f>
        <v>A188</v>
      </c>
      <c r="E673" s="94" t="str">
        <f t="array" ref="E673">XLOOKUP($F673,'GIÁ'!$A:$A,'GIÁ'!$E:$E)</f>
        <v>MÁT</v>
      </c>
      <c r="F673" s="94">
        <v>8.936076271957E12</v>
      </c>
      <c r="G673" s="95" t="s">
        <v>2295</v>
      </c>
      <c r="H673" s="95" t="s">
        <v>75</v>
      </c>
      <c r="I673" s="96">
        <v>1.0</v>
      </c>
      <c r="J673" s="96">
        <v>0.0</v>
      </c>
      <c r="K673" s="98">
        <f t="shared" si="4"/>
        <v>1</v>
      </c>
      <c r="L673" s="99" t="s">
        <v>4308</v>
      </c>
      <c r="M673" s="100" t="s">
        <v>4309</v>
      </c>
      <c r="N673" s="101" t="s">
        <v>4310</v>
      </c>
      <c r="O673" s="128"/>
      <c r="P673" s="100"/>
      <c r="Q673" s="103">
        <f t="shared" si="5"/>
        <v>1</v>
      </c>
      <c r="R673" s="104"/>
      <c r="S673" s="105"/>
      <c r="T673" s="106" t="s">
        <v>4311</v>
      </c>
      <c r="U673" s="107"/>
      <c r="V673" s="108" t="s">
        <v>756</v>
      </c>
      <c r="W673" s="109" t="s">
        <v>1312</v>
      </c>
      <c r="X673" s="110" t="str">
        <f t="shared" si="6"/>
        <v/>
      </c>
      <c r="Y673" s="110" t="str">
        <f t="shared" si="7"/>
        <v/>
      </c>
      <c r="Z673" s="139" t="str">
        <f t="shared" ref="Z673:Z734" si="51">IF(N(Q673)&lt;=0,"",IF(ISNUMBER(SEARCH("Thiếu kiện",V673)),"Kho đông mát",IF(AND(N(Q673)&gt;0,N(P673)&gt;0,OR(ISNUMBER(SEARCH("Hình KDB",U673)),ISNUMBER(SEARCH("Hình tele",U673)),ISNUMBER(SEARCH("sai code",U673)),ISNUMBER(SEARCH("ST nhận",U673)))),"Kho đông mát",IF(AND(W673="DC giao thiếu",OR(ISNUMBER(SEARCH("Hình KDB",U673)),ISNUMBER(SEARCH("Hình tele",U673)),ISNUMBER(SEARCH("sai code",U673)))),"Kho đông mát",IF(W673="DC giao thiếu","Chưa xác định",IF(AND(W673="DC pick sai",OR(ISNUMBER(SEARCH("Hình KDB",U673)),ISNUMBER(SEARCH("Hình tele",U673)),ISNUMBER(SEARCH("sai code",U673)),ISNUMBER(SEARCH("ST nhận",U673)))),"Kho đông mát",IF(W673="DC pick sai","Chưa xác định",IF(AND(W673="Hao hụt",N(O673)&gt;0,OR(ISNUMBER(SEARCH("Hình KDB",U673)),ISNUMBER(SEARCH("Hình tele",U673)),ISNUMBER(SEARCH("sai code",U673)),ISNUMBER(SEARCH("ST nhận",U673)))),"Kho đông mát",IF(W673="Hao hụt","Chưa xác định",IF(OR(W673="VT giao sai điểm",W673="Không đạt nhiệt độ",W673="TX giao thiếu kiện",W673="Hàng không đạt CL"),"Kho đông mát",IF(W673="Chưa xác định","Chưa xác định",IF(N(P673)&gt;0,"Chưa xác định",""))))))))))))</f>
        <v>Chưa xác định</v>
      </c>
      <c r="AA673" s="109" t="s">
        <v>802</v>
      </c>
      <c r="AB673" s="140"/>
      <c r="AC673" s="141"/>
      <c r="AD673" s="113"/>
      <c r="AE673" s="127"/>
      <c r="AF673" s="113"/>
      <c r="AG673" s="114" t="str">
        <f t="array" ref="AG673">XLOOKUP(F673,'CLV2'!A:A,'CLV2'!E:E)</f>
        <v>2.BAKERY</v>
      </c>
      <c r="AH673" s="115" t="str">
        <f t="array" ref="AH673">XLOOKUP(F673,'CLV2'!A:A,'CLV2'!F:F)</f>
        <v>3.CAKES</v>
      </c>
      <c r="AI673" s="115" t="str">
        <f t="shared" si="8"/>
        <v>Pack</v>
      </c>
      <c r="AJ673" s="116">
        <f t="shared" si="9"/>
        <v>1</v>
      </c>
      <c r="AK673" s="117" t="str">
        <f t="array" ref="AK673">XLOOKUP(F673,'GIÁ'!A:A,'GIÁ'!D:D)</f>
        <v>8898.99</v>
      </c>
      <c r="AL673" s="118">
        <f t="shared" si="10"/>
        <v>8898.99</v>
      </c>
      <c r="AM673" s="118">
        <f t="shared" si="11"/>
        <v>0</v>
      </c>
      <c r="AN673" s="119">
        <f t="shared" si="12"/>
        <v>0</v>
      </c>
      <c r="AO673" s="118">
        <f t="shared" si="13"/>
        <v>0</v>
      </c>
      <c r="AP673" s="121">
        <f t="shared" si="14"/>
        <v>8898.99</v>
      </c>
      <c r="AQ673" s="122"/>
      <c r="AR673" s="119"/>
    </row>
    <row r="674" ht="22.5" customHeight="1">
      <c r="A674" s="89">
        <v>46231.0</v>
      </c>
      <c r="B674" s="90">
        <v>0.4409722222222222</v>
      </c>
      <c r="C674" s="91" t="s">
        <v>871</v>
      </c>
      <c r="D674" s="129" t="str">
        <f t="array" ref="D674">XLOOKUP(C674,'DS ST'!A:A,'DS ST'!B:B)</f>
        <v>A188</v>
      </c>
      <c r="E674" s="94" t="str">
        <f t="array" ref="E674">XLOOKUP($F674,'GIÁ'!$A:$A,'GIÁ'!$E:$E)</f>
        <v>MÁT</v>
      </c>
      <c r="F674" s="94">
        <v>8.936176751014E12</v>
      </c>
      <c r="G674" s="95" t="s">
        <v>1089</v>
      </c>
      <c r="H674" s="95" t="s">
        <v>667</v>
      </c>
      <c r="I674" s="96">
        <v>2.0</v>
      </c>
      <c r="J674" s="96">
        <v>0.0</v>
      </c>
      <c r="K674" s="98">
        <f t="shared" si="4"/>
        <v>2</v>
      </c>
      <c r="L674" s="99" t="s">
        <v>4308</v>
      </c>
      <c r="M674" s="100" t="s">
        <v>4309</v>
      </c>
      <c r="N674" s="101" t="s">
        <v>4310</v>
      </c>
      <c r="O674" s="128"/>
      <c r="P674" s="100">
        <v>2.0</v>
      </c>
      <c r="Q674" s="103">
        <f t="shared" si="5"/>
        <v>0</v>
      </c>
      <c r="R674" s="104" t="s">
        <v>4312</v>
      </c>
      <c r="S674" s="105"/>
      <c r="T674" s="106" t="s">
        <v>4311</v>
      </c>
      <c r="U674" s="107"/>
      <c r="V674" s="108" t="s">
        <v>756</v>
      </c>
      <c r="W674" s="109" t="s">
        <v>1908</v>
      </c>
      <c r="X674" s="110" t="str">
        <f t="shared" si="6"/>
        <v/>
      </c>
      <c r="Y674" s="110" t="str">
        <f t="shared" si="7"/>
        <v>Siêu thị</v>
      </c>
      <c r="Z674" s="139" t="str">
        <f t="shared" si="51"/>
        <v/>
      </c>
      <c r="AA674" s="109" t="s">
        <v>802</v>
      </c>
      <c r="AB674" s="140"/>
      <c r="AC674" s="141"/>
      <c r="AD674" s="113"/>
      <c r="AE674" s="127"/>
      <c r="AF674" s="113"/>
      <c r="AG674" s="114" t="str">
        <f t="array" ref="AG674">XLOOKUP(F674,'CLV2'!A:A,'CLV2'!E:E)</f>
        <v>2.DELICA</v>
      </c>
      <c r="AH674" s="115" t="str">
        <f t="array" ref="AH674">XLOOKUP(F674,'CLV2'!A:A,'CLV2'!F:F)</f>
        <v>3.DESSERTS</v>
      </c>
      <c r="AI674" s="115" t="str">
        <f t="shared" si="8"/>
        <v>Pack</v>
      </c>
      <c r="AJ674" s="116">
        <f t="shared" si="9"/>
        <v>1</v>
      </c>
      <c r="AK674" s="117" t="str">
        <f t="array" ref="AK674">XLOOKUP(F674,'GIÁ'!A:A,'GIÁ'!D:D)</f>
        <v>6650.00</v>
      </c>
      <c r="AL674" s="118">
        <f t="shared" si="10"/>
        <v>13300</v>
      </c>
      <c r="AM674" s="118">
        <f t="shared" si="11"/>
        <v>0</v>
      </c>
      <c r="AN674" s="119">
        <f t="shared" si="12"/>
        <v>13300</v>
      </c>
      <c r="AO674" s="118">
        <f t="shared" si="13"/>
        <v>0</v>
      </c>
      <c r="AP674" s="121">
        <f t="shared" si="14"/>
        <v>0</v>
      </c>
      <c r="AQ674" s="122"/>
      <c r="AR674" s="119"/>
    </row>
    <row r="675" ht="22.5" customHeight="1">
      <c r="A675" s="89">
        <v>46231.0</v>
      </c>
      <c r="B675" s="90">
        <v>0.4409722222222222</v>
      </c>
      <c r="C675" s="91" t="s">
        <v>871</v>
      </c>
      <c r="D675" s="129" t="str">
        <f t="array" ref="D675">XLOOKUP(C675,'DS ST'!A:A,'DS ST'!B:B)</f>
        <v>A188</v>
      </c>
      <c r="E675" s="94" t="str">
        <f t="array" ref="E675">XLOOKUP($F675,'GIÁ'!$A:$A,'GIÁ'!$E:$E)</f>
        <v>MÁT</v>
      </c>
      <c r="F675" s="94">
        <v>8.936176756019E12</v>
      </c>
      <c r="G675" s="95" t="s">
        <v>2535</v>
      </c>
      <c r="H675" s="95" t="s">
        <v>2536</v>
      </c>
      <c r="I675" s="96">
        <v>1.0</v>
      </c>
      <c r="J675" s="96">
        <v>0.0</v>
      </c>
      <c r="K675" s="98">
        <f t="shared" si="4"/>
        <v>1</v>
      </c>
      <c r="L675" s="99" t="s">
        <v>4308</v>
      </c>
      <c r="M675" s="100" t="s">
        <v>4309</v>
      </c>
      <c r="N675" s="101" t="s">
        <v>4310</v>
      </c>
      <c r="O675" s="128"/>
      <c r="P675" s="100"/>
      <c r="Q675" s="103">
        <f t="shared" si="5"/>
        <v>1</v>
      </c>
      <c r="R675" s="104"/>
      <c r="S675" s="105"/>
      <c r="T675" s="106" t="s">
        <v>4311</v>
      </c>
      <c r="U675" s="107"/>
      <c r="V675" s="108" t="s">
        <v>756</v>
      </c>
      <c r="W675" s="109" t="s">
        <v>1312</v>
      </c>
      <c r="X675" s="110" t="str">
        <f t="shared" si="6"/>
        <v/>
      </c>
      <c r="Y675" s="110" t="str">
        <f t="shared" si="7"/>
        <v/>
      </c>
      <c r="Z675" s="139" t="str">
        <f t="shared" si="51"/>
        <v>Chưa xác định</v>
      </c>
      <c r="AA675" s="109" t="s">
        <v>802</v>
      </c>
      <c r="AB675" s="140"/>
      <c r="AC675" s="141"/>
      <c r="AD675" s="113"/>
      <c r="AE675" s="127"/>
      <c r="AF675" s="113"/>
      <c r="AG675" s="114" t="str">
        <f t="array" ref="AG675">XLOOKUP(F675,'CLV2'!A:A,'CLV2'!E:E)</f>
        <v>2.DELICA</v>
      </c>
      <c r="AH675" s="115" t="str">
        <f t="array" ref="AH675">XLOOKUP(F675,'CLV2'!A:A,'CLV2'!F:F)</f>
        <v>3.COLD AND HOT DELICA</v>
      </c>
      <c r="AI675" s="115" t="str">
        <f t="shared" si="8"/>
        <v>Pack</v>
      </c>
      <c r="AJ675" s="116">
        <f t="shared" si="9"/>
        <v>1</v>
      </c>
      <c r="AK675" s="117" t="str">
        <f t="array" ref="AK675">XLOOKUP(F675,'GIÁ'!A:A,'GIÁ'!D:D)</f>
        <v>12825.00</v>
      </c>
      <c r="AL675" s="118">
        <f t="shared" si="10"/>
        <v>12825</v>
      </c>
      <c r="AM675" s="118">
        <f t="shared" si="11"/>
        <v>0</v>
      </c>
      <c r="AN675" s="119">
        <f t="shared" si="12"/>
        <v>0</v>
      </c>
      <c r="AO675" s="118">
        <f t="shared" si="13"/>
        <v>0</v>
      </c>
      <c r="AP675" s="121">
        <f t="shared" si="14"/>
        <v>12825</v>
      </c>
      <c r="AQ675" s="122"/>
      <c r="AR675" s="119"/>
    </row>
    <row r="676" ht="22.5" customHeight="1">
      <c r="A676" s="89">
        <v>46231.0</v>
      </c>
      <c r="B676" s="90">
        <v>0.4409722222222222</v>
      </c>
      <c r="C676" s="91" t="s">
        <v>871</v>
      </c>
      <c r="D676" s="129" t="str">
        <f t="array" ref="D676">XLOOKUP(C676,'DS ST'!A:A,'DS ST'!B:B)</f>
        <v>A188</v>
      </c>
      <c r="E676" s="94" t="str">
        <f t="array" ref="E676">XLOOKUP($F676,'GIÁ'!$A:$A,'GIÁ'!$E:$E)</f>
        <v>MÁT</v>
      </c>
      <c r="F676" s="94">
        <v>8.93617675109E12</v>
      </c>
      <c r="G676" s="95" t="s">
        <v>2527</v>
      </c>
      <c r="H676" s="95" t="s">
        <v>667</v>
      </c>
      <c r="I676" s="96">
        <v>1.0</v>
      </c>
      <c r="J676" s="96">
        <v>0.0</v>
      </c>
      <c r="K676" s="98">
        <f t="shared" si="4"/>
        <v>1</v>
      </c>
      <c r="L676" s="99" t="s">
        <v>4308</v>
      </c>
      <c r="M676" s="100" t="s">
        <v>4309</v>
      </c>
      <c r="N676" s="101" t="s">
        <v>4310</v>
      </c>
      <c r="O676" s="128"/>
      <c r="P676" s="100">
        <v>1.0</v>
      </c>
      <c r="Q676" s="103">
        <f t="shared" si="5"/>
        <v>0</v>
      </c>
      <c r="R676" s="104" t="s">
        <v>4313</v>
      </c>
      <c r="S676" s="105"/>
      <c r="T676" s="106" t="s">
        <v>4311</v>
      </c>
      <c r="U676" s="107"/>
      <c r="V676" s="108" t="s">
        <v>756</v>
      </c>
      <c r="W676" s="109" t="s">
        <v>1908</v>
      </c>
      <c r="X676" s="110" t="str">
        <f t="shared" si="6"/>
        <v/>
      </c>
      <c r="Y676" s="110" t="str">
        <f t="shared" si="7"/>
        <v>Siêu thị</v>
      </c>
      <c r="Z676" s="139" t="str">
        <f t="shared" si="51"/>
        <v/>
      </c>
      <c r="AA676" s="109" t="s">
        <v>802</v>
      </c>
      <c r="AB676" s="140"/>
      <c r="AC676" s="141"/>
      <c r="AD676" s="113"/>
      <c r="AE676" s="127"/>
      <c r="AF676" s="113"/>
      <c r="AG676" s="114" t="str">
        <f t="array" ref="AG676">XLOOKUP(F676,'CLV2'!A:A,'CLV2'!E:E)</f>
        <v>2.DELICA</v>
      </c>
      <c r="AH676" s="115" t="str">
        <f t="array" ref="AH676">XLOOKUP(F676,'CLV2'!A:A,'CLV2'!F:F)</f>
        <v>3.DESSERTS</v>
      </c>
      <c r="AI676" s="115" t="str">
        <f t="shared" si="8"/>
        <v>Pack</v>
      </c>
      <c r="AJ676" s="116">
        <f t="shared" si="9"/>
        <v>1</v>
      </c>
      <c r="AK676" s="117" t="str">
        <f t="array" ref="AK676">XLOOKUP(F676,'GIÁ'!A:A,'GIÁ'!D:D)</f>
        <v>6650.00</v>
      </c>
      <c r="AL676" s="118">
        <f t="shared" si="10"/>
        <v>6650</v>
      </c>
      <c r="AM676" s="118">
        <f t="shared" si="11"/>
        <v>0</v>
      </c>
      <c r="AN676" s="119">
        <f t="shared" si="12"/>
        <v>6650</v>
      </c>
      <c r="AO676" s="118">
        <f t="shared" si="13"/>
        <v>0</v>
      </c>
      <c r="AP676" s="121">
        <f t="shared" si="14"/>
        <v>0</v>
      </c>
      <c r="AQ676" s="122"/>
      <c r="AR676" s="119"/>
    </row>
    <row r="677" ht="22.5" customHeight="1">
      <c r="A677" s="89">
        <v>46231.0</v>
      </c>
      <c r="B677" s="90">
        <v>0.4409722222222222</v>
      </c>
      <c r="C677" s="91" t="s">
        <v>871</v>
      </c>
      <c r="D677" s="129" t="str">
        <f t="array" ref="D677">XLOOKUP(C677,'DS ST'!A:A,'DS ST'!B:B)</f>
        <v>A188</v>
      </c>
      <c r="E677" s="94" t="str">
        <f t="array" ref="E677">XLOOKUP($F677,'GIÁ'!$A:$A,'GIÁ'!$E:$E)</f>
        <v>MÁT</v>
      </c>
      <c r="F677" s="94">
        <v>8.936204030586E12</v>
      </c>
      <c r="G677" s="95" t="s">
        <v>2661</v>
      </c>
      <c r="H677" s="95" t="s">
        <v>224</v>
      </c>
      <c r="I677" s="96">
        <v>1.0</v>
      </c>
      <c r="J677" s="96">
        <v>0.0</v>
      </c>
      <c r="K677" s="98">
        <f t="shared" si="4"/>
        <v>1</v>
      </c>
      <c r="L677" s="99" t="s">
        <v>4308</v>
      </c>
      <c r="M677" s="100" t="s">
        <v>4314</v>
      </c>
      <c r="N677" s="101" t="s">
        <v>4315</v>
      </c>
      <c r="O677" s="128"/>
      <c r="P677" s="100">
        <v>1.0</v>
      </c>
      <c r="Q677" s="103">
        <f t="shared" si="5"/>
        <v>0</v>
      </c>
      <c r="R677" s="104" t="s">
        <v>4316</v>
      </c>
      <c r="S677" s="105"/>
      <c r="T677" s="106" t="s">
        <v>4311</v>
      </c>
      <c r="U677" s="107"/>
      <c r="V677" s="108" t="s">
        <v>756</v>
      </c>
      <c r="W677" s="109" t="s">
        <v>1908</v>
      </c>
      <c r="X677" s="110" t="str">
        <f t="shared" si="6"/>
        <v/>
      </c>
      <c r="Y677" s="110" t="str">
        <f t="shared" si="7"/>
        <v>Siêu thị</v>
      </c>
      <c r="Z677" s="139" t="str">
        <f t="shared" si="51"/>
        <v/>
      </c>
      <c r="AA677" s="109" t="s">
        <v>802</v>
      </c>
      <c r="AB677" s="140"/>
      <c r="AC677" s="141"/>
      <c r="AD677" s="113"/>
      <c r="AE677" s="127"/>
      <c r="AF677" s="113"/>
      <c r="AG677" s="114" t="str">
        <f t="array" ref="AG677">XLOOKUP(F677,'CLV2'!A:A,'CLV2'!E:E)</f>
        <v>2.VEGETABLES</v>
      </c>
      <c r="AH677" s="115" t="str">
        <f t="array" ref="AH677">XLOOKUP(F677,'CLV2'!A:A,'CLV2'!F:F)</f>
        <v>3.PROCESSED VEGGIES</v>
      </c>
      <c r="AI677" s="115" t="str">
        <f t="shared" si="8"/>
        <v>Pack</v>
      </c>
      <c r="AJ677" s="116">
        <f t="shared" si="9"/>
        <v>1</v>
      </c>
      <c r="AK677" s="117" t="str">
        <f t="array" ref="AK677">XLOOKUP(F677,'GIÁ'!A:A,'GIÁ'!D:D)</f>
        <v>19972.85</v>
      </c>
      <c r="AL677" s="118">
        <f t="shared" si="10"/>
        <v>19972.85</v>
      </c>
      <c r="AM677" s="118">
        <f t="shared" si="11"/>
        <v>0</v>
      </c>
      <c r="AN677" s="119">
        <f t="shared" si="12"/>
        <v>19972.85</v>
      </c>
      <c r="AO677" s="118">
        <f t="shared" si="13"/>
        <v>0</v>
      </c>
      <c r="AP677" s="121">
        <f t="shared" si="14"/>
        <v>0</v>
      </c>
      <c r="AQ677" s="122"/>
      <c r="AR677" s="119"/>
    </row>
    <row r="678" ht="22.5" customHeight="1">
      <c r="A678" s="89">
        <v>46231.0</v>
      </c>
      <c r="B678" s="90">
        <v>0.4409722222222222</v>
      </c>
      <c r="C678" s="91" t="s">
        <v>871</v>
      </c>
      <c r="D678" s="129" t="str">
        <f t="array" ref="D678">XLOOKUP(C678,'DS ST'!A:A,'DS ST'!B:B)</f>
        <v>A188</v>
      </c>
      <c r="E678" s="94" t="str">
        <f t="array" ref="E678">XLOOKUP($F678,'GIÁ'!$A:$A,'GIÁ'!$E:$E)</f>
        <v>MÁT</v>
      </c>
      <c r="F678" s="94">
        <v>8.936204030371E12</v>
      </c>
      <c r="G678" s="95" t="s">
        <v>2657</v>
      </c>
      <c r="H678" s="95" t="s">
        <v>224</v>
      </c>
      <c r="I678" s="96">
        <v>1.0</v>
      </c>
      <c r="J678" s="96">
        <v>0.0</v>
      </c>
      <c r="K678" s="98">
        <f t="shared" si="4"/>
        <v>1</v>
      </c>
      <c r="L678" s="99" t="s">
        <v>4308</v>
      </c>
      <c r="M678" s="100" t="s">
        <v>4314</v>
      </c>
      <c r="N678" s="101" t="s">
        <v>4315</v>
      </c>
      <c r="O678" s="128"/>
      <c r="P678" s="100">
        <v>1.0</v>
      </c>
      <c r="Q678" s="103">
        <f t="shared" si="5"/>
        <v>0</v>
      </c>
      <c r="R678" s="104" t="s">
        <v>4316</v>
      </c>
      <c r="S678" s="105"/>
      <c r="T678" s="106" t="s">
        <v>4311</v>
      </c>
      <c r="U678" s="107"/>
      <c r="V678" s="108" t="s">
        <v>756</v>
      </c>
      <c r="W678" s="109" t="s">
        <v>1908</v>
      </c>
      <c r="X678" s="110" t="str">
        <f t="shared" si="6"/>
        <v/>
      </c>
      <c r="Y678" s="110" t="str">
        <f t="shared" si="7"/>
        <v>Siêu thị</v>
      </c>
      <c r="Z678" s="139" t="str">
        <f t="shared" si="51"/>
        <v/>
      </c>
      <c r="AA678" s="109" t="s">
        <v>802</v>
      </c>
      <c r="AB678" s="140"/>
      <c r="AC678" s="141"/>
      <c r="AD678" s="113"/>
      <c r="AE678" s="127"/>
      <c r="AF678" s="113"/>
      <c r="AG678" s="114" t="str">
        <f t="array" ref="AG678">XLOOKUP(F678,'CLV2'!A:A,'CLV2'!E:E)</f>
        <v>2.VEGETABLES</v>
      </c>
      <c r="AH678" s="115" t="str">
        <f t="array" ref="AH678">XLOOKUP(F678,'CLV2'!A:A,'CLV2'!F:F)</f>
        <v>3.PROCESSED VEGGIES</v>
      </c>
      <c r="AI678" s="115" t="str">
        <f t="shared" si="8"/>
        <v>Pack</v>
      </c>
      <c r="AJ678" s="116">
        <f t="shared" si="9"/>
        <v>1</v>
      </c>
      <c r="AK678" s="117" t="str">
        <f t="array" ref="AK678">XLOOKUP(F678,'GIÁ'!A:A,'GIÁ'!D:D)</f>
        <v>45408.35</v>
      </c>
      <c r="AL678" s="118">
        <f t="shared" si="10"/>
        <v>45408.35</v>
      </c>
      <c r="AM678" s="118">
        <f t="shared" si="11"/>
        <v>0</v>
      </c>
      <c r="AN678" s="119">
        <f t="shared" si="12"/>
        <v>45408.35</v>
      </c>
      <c r="AO678" s="118">
        <f t="shared" si="13"/>
        <v>0</v>
      </c>
      <c r="AP678" s="121">
        <f t="shared" si="14"/>
        <v>0</v>
      </c>
      <c r="AQ678" s="122"/>
      <c r="AR678" s="119"/>
    </row>
    <row r="679" ht="22.5" customHeight="1">
      <c r="A679" s="89">
        <v>46231.0</v>
      </c>
      <c r="B679" s="90">
        <v>0.4409722222222222</v>
      </c>
      <c r="C679" s="91" t="s">
        <v>871</v>
      </c>
      <c r="D679" s="129" t="str">
        <f t="array" ref="D679">XLOOKUP(C679,'DS ST'!A:A,'DS ST'!B:B)</f>
        <v>A188</v>
      </c>
      <c r="E679" s="94" t="str">
        <f t="array" ref="E679">XLOOKUP($F679,'GIÁ'!$A:$A,'GIÁ'!$E:$E)</f>
        <v>MÁT</v>
      </c>
      <c r="F679" s="94">
        <v>8.938529045856E12</v>
      </c>
      <c r="G679" s="95" t="s">
        <v>3024</v>
      </c>
      <c r="H679" s="95" t="s">
        <v>224</v>
      </c>
      <c r="I679" s="96">
        <v>4.0</v>
      </c>
      <c r="J679" s="96">
        <v>0.0</v>
      </c>
      <c r="K679" s="98">
        <f t="shared" si="4"/>
        <v>4</v>
      </c>
      <c r="L679" s="99" t="s">
        <v>4308</v>
      </c>
      <c r="M679" s="100" t="s">
        <v>4314</v>
      </c>
      <c r="N679" s="101" t="s">
        <v>4315</v>
      </c>
      <c r="O679" s="128"/>
      <c r="P679" s="100">
        <v>4.0</v>
      </c>
      <c r="Q679" s="103">
        <f t="shared" si="5"/>
        <v>0</v>
      </c>
      <c r="R679" s="104" t="s">
        <v>4312</v>
      </c>
      <c r="S679" s="105"/>
      <c r="T679" s="106" t="s">
        <v>4311</v>
      </c>
      <c r="U679" s="107"/>
      <c r="V679" s="108" t="s">
        <v>756</v>
      </c>
      <c r="W679" s="109" t="s">
        <v>1908</v>
      </c>
      <c r="X679" s="110" t="str">
        <f t="shared" si="6"/>
        <v/>
      </c>
      <c r="Y679" s="110" t="str">
        <f t="shared" si="7"/>
        <v>Siêu thị</v>
      </c>
      <c r="Z679" s="139" t="str">
        <f t="shared" si="51"/>
        <v/>
      </c>
      <c r="AA679" s="109" t="s">
        <v>802</v>
      </c>
      <c r="AB679" s="140"/>
      <c r="AC679" s="141"/>
      <c r="AD679" s="113"/>
      <c r="AE679" s="127"/>
      <c r="AF679" s="113"/>
      <c r="AG679" s="114" t="str">
        <f t="array" ref="AG679">XLOOKUP(F679,'CLV2'!A:A,'CLV2'!E:E)</f>
        <v>2.CHILLED FOODS</v>
      </c>
      <c r="AH679" s="115" t="str">
        <f t="array" ref="AH679">XLOOKUP(F679,'CLV2'!A:A,'CLV2'!F:F)</f>
        <v>3.HAM AND SAUSAGES</v>
      </c>
      <c r="AI679" s="115" t="str">
        <f t="shared" si="8"/>
        <v>Pack</v>
      </c>
      <c r="AJ679" s="116">
        <f t="shared" si="9"/>
        <v>1</v>
      </c>
      <c r="AK679" s="117" t="str">
        <f t="array" ref="AK679">XLOOKUP(F679,'GIÁ'!A:A,'GIÁ'!D:D)</f>
        <v>66066.31</v>
      </c>
      <c r="AL679" s="118">
        <f t="shared" si="10"/>
        <v>264265.24</v>
      </c>
      <c r="AM679" s="118">
        <f t="shared" si="11"/>
        <v>0</v>
      </c>
      <c r="AN679" s="119">
        <f t="shared" si="12"/>
        <v>264265.24</v>
      </c>
      <c r="AO679" s="118">
        <f t="shared" si="13"/>
        <v>0</v>
      </c>
      <c r="AP679" s="121">
        <f t="shared" si="14"/>
        <v>0</v>
      </c>
      <c r="AQ679" s="122"/>
      <c r="AR679" s="119"/>
    </row>
    <row r="680" ht="22.5" customHeight="1">
      <c r="A680" s="89">
        <v>46231.0</v>
      </c>
      <c r="B680" s="90">
        <v>0.4409722222222222</v>
      </c>
      <c r="C680" s="91" t="s">
        <v>871</v>
      </c>
      <c r="D680" s="129" t="str">
        <f t="array" ref="D680">XLOOKUP(C680,'DS ST'!A:A,'DS ST'!B:B)</f>
        <v>A188</v>
      </c>
      <c r="E680" s="94" t="str">
        <f t="array" ref="E680">XLOOKUP($F680,'GIÁ'!$A:$A,'GIÁ'!$E:$E)</f>
        <v>MÁT</v>
      </c>
      <c r="F680" s="94">
        <v>8.93852904503E12</v>
      </c>
      <c r="G680" s="95" t="s">
        <v>3022</v>
      </c>
      <c r="H680" s="95" t="s">
        <v>224</v>
      </c>
      <c r="I680" s="96">
        <v>2.0</v>
      </c>
      <c r="J680" s="96">
        <v>0.0</v>
      </c>
      <c r="K680" s="98">
        <f t="shared" si="4"/>
        <v>2</v>
      </c>
      <c r="L680" s="99" t="s">
        <v>4308</v>
      </c>
      <c r="M680" s="100" t="s">
        <v>4314</v>
      </c>
      <c r="N680" s="101" t="s">
        <v>4315</v>
      </c>
      <c r="O680" s="128"/>
      <c r="P680" s="100">
        <v>2.0</v>
      </c>
      <c r="Q680" s="103">
        <f t="shared" si="5"/>
        <v>0</v>
      </c>
      <c r="R680" s="104" t="s">
        <v>4312</v>
      </c>
      <c r="S680" s="105"/>
      <c r="T680" s="106" t="s">
        <v>4311</v>
      </c>
      <c r="U680" s="107"/>
      <c r="V680" s="108" t="s">
        <v>756</v>
      </c>
      <c r="W680" s="109" t="s">
        <v>1908</v>
      </c>
      <c r="X680" s="110" t="str">
        <f t="shared" si="6"/>
        <v/>
      </c>
      <c r="Y680" s="110" t="str">
        <f t="shared" si="7"/>
        <v>Siêu thị</v>
      </c>
      <c r="Z680" s="139" t="str">
        <f t="shared" si="51"/>
        <v/>
      </c>
      <c r="AA680" s="109" t="s">
        <v>802</v>
      </c>
      <c r="AB680" s="140"/>
      <c r="AC680" s="141"/>
      <c r="AD680" s="113"/>
      <c r="AE680" s="127"/>
      <c r="AF680" s="113"/>
      <c r="AG680" s="114" t="str">
        <f t="array" ref="AG680">XLOOKUP(F680,'CLV2'!A:A,'CLV2'!E:E)</f>
        <v>2.CHILLED FOODS</v>
      </c>
      <c r="AH680" s="115" t="str">
        <f t="array" ref="AH680">XLOOKUP(F680,'CLV2'!A:A,'CLV2'!F:F)</f>
        <v>3.HAM AND SAUSAGES</v>
      </c>
      <c r="AI680" s="115" t="str">
        <f t="shared" si="8"/>
        <v>Pack</v>
      </c>
      <c r="AJ680" s="116">
        <f t="shared" si="9"/>
        <v>1</v>
      </c>
      <c r="AK680" s="117" t="str">
        <f t="array" ref="AK680">XLOOKUP(F680,'GIÁ'!A:A,'GIÁ'!D:D)</f>
        <v>45485.68</v>
      </c>
      <c r="AL680" s="118">
        <f t="shared" si="10"/>
        <v>90971.36</v>
      </c>
      <c r="AM680" s="118">
        <f t="shared" si="11"/>
        <v>0</v>
      </c>
      <c r="AN680" s="119">
        <f t="shared" si="12"/>
        <v>90971.36</v>
      </c>
      <c r="AO680" s="118">
        <f t="shared" si="13"/>
        <v>0</v>
      </c>
      <c r="AP680" s="121">
        <f t="shared" si="14"/>
        <v>0</v>
      </c>
      <c r="AQ680" s="122"/>
      <c r="AR680" s="119"/>
    </row>
    <row r="681" ht="22.5" customHeight="1">
      <c r="A681" s="89">
        <v>46231.0</v>
      </c>
      <c r="B681" s="90">
        <v>0.4409722222222222</v>
      </c>
      <c r="C681" s="91" t="s">
        <v>871</v>
      </c>
      <c r="D681" s="129" t="str">
        <f t="array" ref="D681">XLOOKUP(C681,'DS ST'!A:A,'DS ST'!B:B)</f>
        <v>A188</v>
      </c>
      <c r="E681" s="94" t="str">
        <f t="array" ref="E681">XLOOKUP($F681,'GIÁ'!$A:$A,'GIÁ'!$E:$E)</f>
        <v>MÁT</v>
      </c>
      <c r="F681" s="94">
        <v>8.938505512044E12</v>
      </c>
      <c r="G681" s="95" t="s">
        <v>2874</v>
      </c>
      <c r="H681" s="95" t="s">
        <v>224</v>
      </c>
      <c r="I681" s="96">
        <v>3.0</v>
      </c>
      <c r="J681" s="96">
        <v>0.0</v>
      </c>
      <c r="K681" s="98">
        <f t="shared" si="4"/>
        <v>3</v>
      </c>
      <c r="L681" s="99" t="s">
        <v>4308</v>
      </c>
      <c r="M681" s="100" t="s">
        <v>4317</v>
      </c>
      <c r="N681" s="101" t="s">
        <v>4318</v>
      </c>
      <c r="O681" s="102"/>
      <c r="P681" s="100"/>
      <c r="Q681" s="103">
        <f t="shared" si="5"/>
        <v>3</v>
      </c>
      <c r="R681" s="104"/>
      <c r="S681" s="105" t="s">
        <v>14</v>
      </c>
      <c r="T681" s="106" t="s">
        <v>4311</v>
      </c>
      <c r="U681" s="107" t="s">
        <v>4319</v>
      </c>
      <c r="V681" s="108" t="s">
        <v>756</v>
      </c>
      <c r="W681" s="109" t="s">
        <v>2842</v>
      </c>
      <c r="X681" s="110" t="str">
        <f t="shared" si="6"/>
        <v/>
      </c>
      <c r="Y681" s="110" t="str">
        <f t="shared" si="7"/>
        <v/>
      </c>
      <c r="Z681" s="139" t="str">
        <f t="shared" si="51"/>
        <v>Kho đông mát</v>
      </c>
      <c r="AA681" s="109" t="s">
        <v>802</v>
      </c>
      <c r="AB681" s="140"/>
      <c r="AC681" s="141"/>
      <c r="AD681" s="113"/>
      <c r="AE681" s="127"/>
      <c r="AF681" s="113"/>
      <c r="AG681" s="114" t="str">
        <f t="array" ref="AG681">XLOOKUP(F681,'CLV2'!A:A,'CLV2'!E:E)</f>
        <v>2.VEGETABLES</v>
      </c>
      <c r="AH681" s="115" t="str">
        <f t="array" ref="AH681">XLOOKUP(F681,'CLV2'!A:A,'CLV2'!F:F)</f>
        <v>3.PROCESSED VEGGIES</v>
      </c>
      <c r="AI681" s="115" t="str">
        <f t="shared" si="8"/>
        <v>Pack</v>
      </c>
      <c r="AJ681" s="116">
        <f t="shared" si="9"/>
        <v>1</v>
      </c>
      <c r="AK681" s="117" t="str">
        <f t="array" ref="AK681">XLOOKUP(F681,'GIÁ'!A:A,'GIÁ'!D:D)</f>
        <v>20047.75</v>
      </c>
      <c r="AL681" s="118">
        <f t="shared" si="10"/>
        <v>60143.25</v>
      </c>
      <c r="AM681" s="118">
        <f t="shared" si="11"/>
        <v>0</v>
      </c>
      <c r="AN681" s="119">
        <f t="shared" si="12"/>
        <v>0</v>
      </c>
      <c r="AO681" s="118">
        <f t="shared" si="13"/>
        <v>60143.25</v>
      </c>
      <c r="AP681" s="121">
        <f t="shared" si="14"/>
        <v>0</v>
      </c>
      <c r="AQ681" s="122"/>
      <c r="AR681" s="119"/>
    </row>
    <row r="682" ht="22.5" customHeight="1">
      <c r="A682" s="89">
        <v>46231.0</v>
      </c>
      <c r="B682" s="90">
        <v>0.4409722222222222</v>
      </c>
      <c r="C682" s="91" t="s">
        <v>871</v>
      </c>
      <c r="D682" s="129" t="str">
        <f t="array" ref="D682">XLOOKUP(C682,'DS ST'!A:A,'DS ST'!B:B)</f>
        <v>A188</v>
      </c>
      <c r="E682" s="94" t="str">
        <f t="array" ref="E682">XLOOKUP($F682,'GIÁ'!$A:$A,'GIÁ'!$E:$E)</f>
        <v>MÁT</v>
      </c>
      <c r="F682" s="94">
        <v>8.936176751243E12</v>
      </c>
      <c r="G682" s="95" t="s">
        <v>2533</v>
      </c>
      <c r="H682" s="95" t="s">
        <v>57</v>
      </c>
      <c r="I682" s="96">
        <v>2.0</v>
      </c>
      <c r="J682" s="96">
        <v>0.0</v>
      </c>
      <c r="K682" s="98">
        <f t="shared" si="4"/>
        <v>2</v>
      </c>
      <c r="L682" s="99" t="s">
        <v>4308</v>
      </c>
      <c r="M682" s="100" t="s">
        <v>4317</v>
      </c>
      <c r="N682" s="101" t="s">
        <v>4318</v>
      </c>
      <c r="O682" s="102"/>
      <c r="P682" s="100">
        <v>2.0</v>
      </c>
      <c r="Q682" s="103">
        <f t="shared" si="5"/>
        <v>0</v>
      </c>
      <c r="R682" s="104" t="s">
        <v>4320</v>
      </c>
      <c r="S682" s="105"/>
      <c r="T682" s="106" t="s">
        <v>4311</v>
      </c>
      <c r="U682" s="107"/>
      <c r="V682" s="108" t="s">
        <v>756</v>
      </c>
      <c r="W682" s="109" t="s">
        <v>1908</v>
      </c>
      <c r="X682" s="110" t="str">
        <f t="shared" si="6"/>
        <v/>
      </c>
      <c r="Y682" s="110" t="str">
        <f t="shared" si="7"/>
        <v>Siêu thị</v>
      </c>
      <c r="Z682" s="139" t="str">
        <f t="shared" si="51"/>
        <v/>
      </c>
      <c r="AA682" s="109" t="s">
        <v>802</v>
      </c>
      <c r="AB682" s="140"/>
      <c r="AC682" s="141"/>
      <c r="AD682" s="113"/>
      <c r="AE682" s="127"/>
      <c r="AF682" s="113"/>
      <c r="AG682" s="114" t="str">
        <f t="array" ref="AG682">XLOOKUP(F682,'CLV2'!A:A,'CLV2'!E:E)</f>
        <v>2.DELICA</v>
      </c>
      <c r="AH682" s="115" t="str">
        <f t="array" ref="AH682">XLOOKUP(F682,'CLV2'!A:A,'CLV2'!F:F)</f>
        <v>3.COLD AND HOT DELICA</v>
      </c>
      <c r="AI682" s="115" t="str">
        <f t="shared" si="8"/>
        <v>Pack</v>
      </c>
      <c r="AJ682" s="116">
        <f t="shared" si="9"/>
        <v>1</v>
      </c>
      <c r="AK682" s="117" t="str">
        <f t="array" ref="AK682">XLOOKUP(F682,'GIÁ'!A:A,'GIÁ'!D:D)</f>
        <v>6745.00</v>
      </c>
      <c r="AL682" s="118">
        <f t="shared" si="10"/>
        <v>13490</v>
      </c>
      <c r="AM682" s="118">
        <f t="shared" si="11"/>
        <v>0</v>
      </c>
      <c r="AN682" s="119">
        <f t="shared" si="12"/>
        <v>13490</v>
      </c>
      <c r="AO682" s="118">
        <f t="shared" si="13"/>
        <v>0</v>
      </c>
      <c r="AP682" s="121">
        <f t="shared" si="14"/>
        <v>0</v>
      </c>
      <c r="AQ682" s="122"/>
      <c r="AR682" s="119"/>
    </row>
    <row r="683" ht="22.5" customHeight="1">
      <c r="A683" s="89">
        <v>46231.0</v>
      </c>
      <c r="B683" s="90">
        <v>0.43333333333333335</v>
      </c>
      <c r="C683" s="91" t="s">
        <v>975</v>
      </c>
      <c r="D683" s="129" t="str">
        <f t="array" ref="D683">XLOOKUP(C683,'DS ST'!A:A,'DS ST'!B:B)</f>
        <v>A203</v>
      </c>
      <c r="E683" s="94" t="str">
        <f t="array" ref="E683">XLOOKUP($F683,'GIÁ'!$A:$A,'GIÁ'!$E:$E)</f>
        <v>MÁT</v>
      </c>
      <c r="F683" s="94">
        <v>1101310.0</v>
      </c>
      <c r="G683" s="95" t="s">
        <v>430</v>
      </c>
      <c r="H683" s="95" t="s">
        <v>273</v>
      </c>
      <c r="I683" s="96">
        <v>8.6</v>
      </c>
      <c r="J683" s="96">
        <v>8.56</v>
      </c>
      <c r="K683" s="98">
        <f t="shared" si="4"/>
        <v>0.04</v>
      </c>
      <c r="L683" s="99" t="s">
        <v>4321</v>
      </c>
      <c r="M683" s="100" t="s">
        <v>4322</v>
      </c>
      <c r="N683" s="101" t="s">
        <v>4323</v>
      </c>
      <c r="O683" s="128">
        <v>0.03999999999999915</v>
      </c>
      <c r="P683" s="100"/>
      <c r="Q683" s="103">
        <f t="shared" si="5"/>
        <v>0</v>
      </c>
      <c r="R683" s="104"/>
      <c r="S683" s="105"/>
      <c r="T683" s="106"/>
      <c r="U683" s="107"/>
      <c r="V683" s="108" t="s">
        <v>756</v>
      </c>
      <c r="W683" s="109" t="s">
        <v>505</v>
      </c>
      <c r="X683" s="110" t="str">
        <f t="shared" si="6"/>
        <v>Hao hụt</v>
      </c>
      <c r="Y683" s="110" t="str">
        <f t="shared" si="7"/>
        <v/>
      </c>
      <c r="Z683" s="139" t="str">
        <f t="shared" si="51"/>
        <v/>
      </c>
      <c r="AA683" s="109" t="s">
        <v>802</v>
      </c>
      <c r="AB683" s="140"/>
      <c r="AC683" s="141"/>
      <c r="AD683" s="113"/>
      <c r="AE683" s="127"/>
      <c r="AF683" s="113"/>
      <c r="AG683" s="114" t="str">
        <f t="array" ref="AG683">XLOOKUP(F683,'CLV2'!A:A,'CLV2'!E:E)</f>
        <v>2.FRUITS</v>
      </c>
      <c r="AH683" s="115" t="str">
        <f t="array" ref="AH683">XLOOKUP(F683,'CLV2'!A:A,'CLV2'!F:F)</f>
        <v>3.IMPORT FRUITS</v>
      </c>
      <c r="AI683" s="115" t="str">
        <f t="shared" si="8"/>
        <v>KG</v>
      </c>
      <c r="AJ683" s="116">
        <f t="shared" si="9"/>
        <v>0.004651162791</v>
      </c>
      <c r="AK683" s="117" t="str">
        <f t="array" ref="AK683">XLOOKUP(F683,'GIÁ'!A:A,'GIÁ'!D:D)</f>
        <v>241014.36</v>
      </c>
      <c r="AL683" s="118">
        <f t="shared" si="10"/>
        <v>9640.5744</v>
      </c>
      <c r="AM683" s="118">
        <f t="shared" si="11"/>
        <v>9640.5744</v>
      </c>
      <c r="AN683" s="119">
        <f t="shared" si="12"/>
        <v>0</v>
      </c>
      <c r="AO683" s="118">
        <f t="shared" si="13"/>
        <v>0</v>
      </c>
      <c r="AP683" s="121">
        <f t="shared" si="14"/>
        <v>0</v>
      </c>
      <c r="AQ683" s="122"/>
      <c r="AR683" s="119"/>
    </row>
    <row r="684" ht="22.5" customHeight="1">
      <c r="A684" s="89">
        <v>46231.0</v>
      </c>
      <c r="B684" s="90">
        <v>0.43333333333333335</v>
      </c>
      <c r="C684" s="91" t="s">
        <v>975</v>
      </c>
      <c r="D684" s="129" t="str">
        <f t="array" ref="D684">XLOOKUP(C684,'DS ST'!A:A,'DS ST'!B:B)</f>
        <v>A203</v>
      </c>
      <c r="E684" s="94" t="str">
        <f t="array" ref="E684">XLOOKUP($F684,'GIÁ'!$A:$A,'GIÁ'!$E:$E)</f>
        <v>MÁT</v>
      </c>
      <c r="F684" s="94">
        <v>8.936076278765E12</v>
      </c>
      <c r="G684" s="95" t="s">
        <v>2309</v>
      </c>
      <c r="H684" s="95" t="s">
        <v>57</v>
      </c>
      <c r="I684" s="96">
        <v>2.0</v>
      </c>
      <c r="J684" s="96">
        <v>1.0</v>
      </c>
      <c r="K684" s="98">
        <f t="shared" si="4"/>
        <v>1</v>
      </c>
      <c r="L684" s="99" t="s">
        <v>4321</v>
      </c>
      <c r="M684" s="100" t="s">
        <v>4324</v>
      </c>
      <c r="N684" s="101" t="s">
        <v>4325</v>
      </c>
      <c r="O684" s="128"/>
      <c r="P684" s="100"/>
      <c r="Q684" s="103">
        <f t="shared" si="5"/>
        <v>1</v>
      </c>
      <c r="R684" s="104"/>
      <c r="S684" s="105"/>
      <c r="T684" s="106"/>
      <c r="U684" s="107" t="s">
        <v>3654</v>
      </c>
      <c r="V684" s="108" t="s">
        <v>756</v>
      </c>
      <c r="W684" s="109" t="s">
        <v>1312</v>
      </c>
      <c r="X684" s="110" t="str">
        <f t="shared" si="6"/>
        <v/>
      </c>
      <c r="Y684" s="110" t="str">
        <f t="shared" si="7"/>
        <v/>
      </c>
      <c r="Z684" s="139" t="str">
        <f t="shared" si="51"/>
        <v>Kho đông mát</v>
      </c>
      <c r="AA684" s="109" t="s">
        <v>802</v>
      </c>
      <c r="AB684" s="140"/>
      <c r="AC684" s="108" t="s">
        <v>1329</v>
      </c>
      <c r="AD684" s="113"/>
      <c r="AE684" s="127"/>
      <c r="AF684" s="113"/>
      <c r="AG684" s="114" t="str">
        <f t="array" ref="AG684">XLOOKUP(F684,'CLV2'!A:A,'CLV2'!E:E)</f>
        <v>2.BAKERY</v>
      </c>
      <c r="AH684" s="115" t="str">
        <f t="array" ref="AH684">XLOOKUP(F684,'CLV2'!A:A,'CLV2'!F:F)</f>
        <v>3.CAKES</v>
      </c>
      <c r="AI684" s="115" t="str">
        <f t="shared" si="8"/>
        <v>Pack</v>
      </c>
      <c r="AJ684" s="116">
        <f t="shared" si="9"/>
        <v>0.5</v>
      </c>
      <c r="AK684" s="117" t="str">
        <f t="array" ref="AK684">XLOOKUP(F684,'GIÁ'!A:A,'GIÁ'!D:D)</f>
        <v>11183.70</v>
      </c>
      <c r="AL684" s="118">
        <f t="shared" si="10"/>
        <v>11183.7</v>
      </c>
      <c r="AM684" s="118">
        <f t="shared" si="11"/>
        <v>0</v>
      </c>
      <c r="AN684" s="119">
        <f t="shared" si="12"/>
        <v>0</v>
      </c>
      <c r="AO684" s="118">
        <f t="shared" si="13"/>
        <v>11183.7</v>
      </c>
      <c r="AP684" s="121">
        <f t="shared" si="14"/>
        <v>0</v>
      </c>
      <c r="AQ684" s="122"/>
      <c r="AR684" s="119"/>
    </row>
    <row r="685" ht="22.5" customHeight="1">
      <c r="A685" s="89">
        <v>46231.0</v>
      </c>
      <c r="B685" s="90">
        <v>0.43333333333333335</v>
      </c>
      <c r="C685" s="91" t="s">
        <v>975</v>
      </c>
      <c r="D685" s="129" t="str">
        <f t="array" ref="D685">XLOOKUP(C685,'DS ST'!A:A,'DS ST'!B:B)</f>
        <v>A203</v>
      </c>
      <c r="E685" s="94" t="str">
        <f t="array" ref="E685">XLOOKUP($F685,'GIÁ'!$A:$A,'GIÁ'!$E:$E)</f>
        <v>MÁT</v>
      </c>
      <c r="F685" s="94">
        <v>8.936176751014E12</v>
      </c>
      <c r="G685" s="95" t="s">
        <v>1089</v>
      </c>
      <c r="H685" s="95" t="s">
        <v>667</v>
      </c>
      <c r="I685" s="96">
        <v>2.0</v>
      </c>
      <c r="J685" s="96">
        <v>0.0</v>
      </c>
      <c r="K685" s="98">
        <f t="shared" si="4"/>
        <v>2</v>
      </c>
      <c r="L685" s="99" t="s">
        <v>4321</v>
      </c>
      <c r="M685" s="100" t="s">
        <v>4324</v>
      </c>
      <c r="N685" s="101" t="s">
        <v>4325</v>
      </c>
      <c r="O685" s="128"/>
      <c r="P685" s="100"/>
      <c r="Q685" s="103">
        <f t="shared" si="5"/>
        <v>2</v>
      </c>
      <c r="R685" s="104"/>
      <c r="S685" s="105" t="s">
        <v>14</v>
      </c>
      <c r="T685" s="106"/>
      <c r="U685" s="107"/>
      <c r="V685" s="108" t="s">
        <v>756</v>
      </c>
      <c r="W685" s="109" t="s">
        <v>1312</v>
      </c>
      <c r="X685" s="110" t="str">
        <f t="shared" si="6"/>
        <v/>
      </c>
      <c r="Y685" s="110" t="str">
        <f t="shared" si="7"/>
        <v/>
      </c>
      <c r="Z685" s="139" t="str">
        <f t="shared" si="51"/>
        <v>Chưa xác định</v>
      </c>
      <c r="AA685" s="109" t="s">
        <v>802</v>
      </c>
      <c r="AB685" s="140"/>
      <c r="AC685" s="141"/>
      <c r="AD685" s="113"/>
      <c r="AE685" s="127"/>
      <c r="AF685" s="113"/>
      <c r="AG685" s="114" t="str">
        <f t="array" ref="AG685">XLOOKUP(F685,'CLV2'!A:A,'CLV2'!E:E)</f>
        <v>2.DELICA</v>
      </c>
      <c r="AH685" s="115" t="str">
        <f t="array" ref="AH685">XLOOKUP(F685,'CLV2'!A:A,'CLV2'!F:F)</f>
        <v>3.DESSERTS</v>
      </c>
      <c r="AI685" s="115" t="str">
        <f t="shared" si="8"/>
        <v>Pack</v>
      </c>
      <c r="AJ685" s="116">
        <f t="shared" si="9"/>
        <v>1</v>
      </c>
      <c r="AK685" s="117" t="str">
        <f t="array" ref="AK685">XLOOKUP(F685,'GIÁ'!A:A,'GIÁ'!D:D)</f>
        <v>6650.00</v>
      </c>
      <c r="AL685" s="118">
        <f t="shared" si="10"/>
        <v>13300</v>
      </c>
      <c r="AM685" s="118">
        <f t="shared" si="11"/>
        <v>0</v>
      </c>
      <c r="AN685" s="119">
        <f t="shared" si="12"/>
        <v>0</v>
      </c>
      <c r="AO685" s="118">
        <f t="shared" si="13"/>
        <v>0</v>
      </c>
      <c r="AP685" s="121">
        <f t="shared" si="14"/>
        <v>13300</v>
      </c>
      <c r="AQ685" s="122"/>
      <c r="AR685" s="119"/>
    </row>
    <row r="686" ht="22.5" customHeight="1">
      <c r="A686" s="89">
        <v>46231.0</v>
      </c>
      <c r="B686" s="90">
        <v>0.43333333333333335</v>
      </c>
      <c r="C686" s="91" t="s">
        <v>975</v>
      </c>
      <c r="D686" s="129" t="str">
        <f t="array" ref="D686">XLOOKUP(C686,'DS ST'!A:A,'DS ST'!B:B)</f>
        <v>A203</v>
      </c>
      <c r="E686" s="94" t="str">
        <f t="array" ref="E686">XLOOKUP($F686,'GIÁ'!$A:$A,'GIÁ'!$E:$E)</f>
        <v>MÁT</v>
      </c>
      <c r="F686" s="94">
        <v>8.936049693892E12</v>
      </c>
      <c r="G686" s="95" t="s">
        <v>2242</v>
      </c>
      <c r="H686" s="95" t="s">
        <v>57</v>
      </c>
      <c r="I686" s="96">
        <v>3.0</v>
      </c>
      <c r="J686" s="96">
        <v>2.0</v>
      </c>
      <c r="K686" s="98">
        <f t="shared" si="4"/>
        <v>1</v>
      </c>
      <c r="L686" s="99" t="s">
        <v>4321</v>
      </c>
      <c r="M686" s="100" t="s">
        <v>4326</v>
      </c>
      <c r="N686" s="101" t="s">
        <v>4327</v>
      </c>
      <c r="O686" s="128"/>
      <c r="P686" s="100"/>
      <c r="Q686" s="103">
        <f t="shared" si="5"/>
        <v>1</v>
      </c>
      <c r="R686" s="104"/>
      <c r="S686" s="105"/>
      <c r="T686" s="106"/>
      <c r="U686" s="107" t="s">
        <v>3654</v>
      </c>
      <c r="V686" s="108" t="s">
        <v>756</v>
      </c>
      <c r="W686" s="109" t="s">
        <v>1312</v>
      </c>
      <c r="X686" s="110" t="str">
        <f t="shared" si="6"/>
        <v/>
      </c>
      <c r="Y686" s="110" t="str">
        <f t="shared" si="7"/>
        <v/>
      </c>
      <c r="Z686" s="139" t="str">
        <f t="shared" si="51"/>
        <v>Kho đông mát</v>
      </c>
      <c r="AA686" s="109" t="s">
        <v>802</v>
      </c>
      <c r="AB686" s="140"/>
      <c r="AC686" s="108" t="s">
        <v>1329</v>
      </c>
      <c r="AD686" s="113"/>
      <c r="AE686" s="127"/>
      <c r="AF686" s="113"/>
      <c r="AG686" s="114" t="str">
        <f t="array" ref="AG686">XLOOKUP(F686,'CLV2'!A:A,'CLV2'!E:E)</f>
        <v>2.VEGETABLES</v>
      </c>
      <c r="AH686" s="115" t="str">
        <f t="array" ref="AH686">XLOOKUP(F686,'CLV2'!A:A,'CLV2'!F:F)</f>
        <v>3.LETTUCE, SNACKABLES</v>
      </c>
      <c r="AI686" s="115" t="str">
        <f t="shared" si="8"/>
        <v>Pack</v>
      </c>
      <c r="AJ686" s="116">
        <f t="shared" si="9"/>
        <v>0.3333333333</v>
      </c>
      <c r="AK686" s="117" t="str">
        <f t="array" ref="AK686">XLOOKUP(F686,'GIÁ'!A:A,'GIÁ'!D:D)</f>
        <v>20378.31</v>
      </c>
      <c r="AL686" s="118">
        <f t="shared" si="10"/>
        <v>20378.31</v>
      </c>
      <c r="AM686" s="118">
        <f t="shared" si="11"/>
        <v>0</v>
      </c>
      <c r="AN686" s="119">
        <f t="shared" si="12"/>
        <v>0</v>
      </c>
      <c r="AO686" s="118">
        <f t="shared" si="13"/>
        <v>20378.31</v>
      </c>
      <c r="AP686" s="121">
        <f t="shared" si="14"/>
        <v>0</v>
      </c>
      <c r="AQ686" s="122"/>
      <c r="AR686" s="119"/>
    </row>
    <row r="687" ht="22.5" customHeight="1">
      <c r="A687" s="89">
        <v>46231.0</v>
      </c>
      <c r="B687" s="90">
        <v>0.39305555555555555</v>
      </c>
      <c r="C687" s="91" t="s">
        <v>650</v>
      </c>
      <c r="D687" s="129" t="str">
        <f t="array" ref="D687">XLOOKUP(C687,'DS ST'!A:A,'DS ST'!B:B)</f>
        <v>A155</v>
      </c>
      <c r="E687" s="94" t="str">
        <f t="array" ref="E687">XLOOKUP($F687,'GIÁ'!$A:$A,'GIÁ'!$E:$E)</f>
        <v>MÁT</v>
      </c>
      <c r="F687" s="94">
        <v>8.935318100062E12</v>
      </c>
      <c r="G687" s="95" t="s">
        <v>2045</v>
      </c>
      <c r="H687" s="95" t="s">
        <v>57</v>
      </c>
      <c r="I687" s="96">
        <v>2.0</v>
      </c>
      <c r="J687" s="96">
        <v>0.0</v>
      </c>
      <c r="K687" s="98">
        <f t="shared" si="4"/>
        <v>2</v>
      </c>
      <c r="L687" s="99" t="s">
        <v>4328</v>
      </c>
      <c r="M687" s="100" t="s">
        <v>4329</v>
      </c>
      <c r="N687" s="101" t="s">
        <v>4330</v>
      </c>
      <c r="O687" s="128"/>
      <c r="P687" s="145">
        <v>2.0</v>
      </c>
      <c r="Q687" s="103">
        <f t="shared" si="5"/>
        <v>0</v>
      </c>
      <c r="R687" s="104" t="s">
        <v>4331</v>
      </c>
      <c r="S687" s="105"/>
      <c r="T687" s="106"/>
      <c r="U687" s="107"/>
      <c r="V687" s="108" t="s">
        <v>756</v>
      </c>
      <c r="W687" s="109" t="s">
        <v>764</v>
      </c>
      <c r="X687" s="110" t="str">
        <f t="shared" si="6"/>
        <v/>
      </c>
      <c r="Y687" s="110" t="str">
        <f t="shared" si="7"/>
        <v>Siêu thị</v>
      </c>
      <c r="Z687" s="139" t="str">
        <f t="shared" si="51"/>
        <v/>
      </c>
      <c r="AA687" s="109" t="s">
        <v>802</v>
      </c>
      <c r="AB687" s="140"/>
      <c r="AC687" s="141"/>
      <c r="AD687" s="113"/>
      <c r="AE687" s="127"/>
      <c r="AF687" s="113"/>
      <c r="AG687" s="114" t="str">
        <f t="array" ref="AG687">XLOOKUP(F687,'CLV2'!A:A,'CLV2'!E:E)</f>
        <v>2.DAIRY</v>
      </c>
      <c r="AH687" s="115" t="str">
        <f t="array" ref="AH687">XLOOKUP(F687,'CLV2'!A:A,'CLV2'!F:F)</f>
        <v>3.FRESH MILK</v>
      </c>
      <c r="AI687" s="115" t="str">
        <f t="shared" si="8"/>
        <v>Pack</v>
      </c>
      <c r="AJ687" s="116">
        <f t="shared" si="9"/>
        <v>1</v>
      </c>
      <c r="AK687" s="117" t="str">
        <f t="array" ref="AK687">XLOOKUP(F687,'GIÁ'!A:A,'GIÁ'!D:D)</f>
        <v>18900.00</v>
      </c>
      <c r="AL687" s="118">
        <f t="shared" si="10"/>
        <v>37800</v>
      </c>
      <c r="AM687" s="118">
        <f t="shared" si="11"/>
        <v>0</v>
      </c>
      <c r="AN687" s="119">
        <f t="shared" si="12"/>
        <v>37800</v>
      </c>
      <c r="AO687" s="118">
        <f t="shared" si="13"/>
        <v>0</v>
      </c>
      <c r="AP687" s="121">
        <f t="shared" si="14"/>
        <v>0</v>
      </c>
      <c r="AQ687" s="122"/>
      <c r="AR687" s="119"/>
    </row>
    <row r="688" ht="22.5" customHeight="1">
      <c r="A688" s="89">
        <v>46231.0</v>
      </c>
      <c r="B688" s="90">
        <v>0.39305555555555555</v>
      </c>
      <c r="C688" s="91" t="s">
        <v>650</v>
      </c>
      <c r="D688" s="129" t="str">
        <f t="array" ref="D688">XLOOKUP(C688,'DS ST'!A:A,'DS ST'!B:B)</f>
        <v>A155</v>
      </c>
      <c r="E688" s="94" t="str">
        <f t="array" ref="E688">XLOOKUP($F688,'GIÁ'!$A:$A,'GIÁ'!$E:$E)</f>
        <v>MÁT</v>
      </c>
      <c r="F688" s="94">
        <v>8.938562884405E12</v>
      </c>
      <c r="G688" s="95" t="s">
        <v>3229</v>
      </c>
      <c r="H688" s="95" t="s">
        <v>57</v>
      </c>
      <c r="I688" s="96">
        <v>3.0</v>
      </c>
      <c r="J688" s="96">
        <v>0.0</v>
      </c>
      <c r="K688" s="98">
        <f t="shared" si="4"/>
        <v>3</v>
      </c>
      <c r="L688" s="99" t="s">
        <v>4328</v>
      </c>
      <c r="M688" s="100" t="s">
        <v>4329</v>
      </c>
      <c r="N688" s="101" t="s">
        <v>4330</v>
      </c>
      <c r="O688" s="128"/>
      <c r="P688" s="145">
        <v>3.0</v>
      </c>
      <c r="Q688" s="103">
        <f t="shared" si="5"/>
        <v>0</v>
      </c>
      <c r="R688" s="104" t="s">
        <v>4331</v>
      </c>
      <c r="S688" s="105"/>
      <c r="T688" s="106"/>
      <c r="U688" s="107"/>
      <c r="V688" s="108" t="s">
        <v>756</v>
      </c>
      <c r="W688" s="109" t="s">
        <v>764</v>
      </c>
      <c r="X688" s="110" t="str">
        <f t="shared" si="6"/>
        <v/>
      </c>
      <c r="Y688" s="110" t="str">
        <f t="shared" si="7"/>
        <v>Siêu thị</v>
      </c>
      <c r="Z688" s="139" t="str">
        <f t="shared" si="51"/>
        <v/>
      </c>
      <c r="AA688" s="109" t="s">
        <v>802</v>
      </c>
      <c r="AB688" s="140"/>
      <c r="AC688" s="141"/>
      <c r="AD688" s="113"/>
      <c r="AE688" s="127"/>
      <c r="AF688" s="113"/>
      <c r="AG688" s="114" t="str">
        <f t="array" ref="AG688">XLOOKUP(F688,'CLV2'!A:A,'CLV2'!E:E)</f>
        <v>2.DELICA</v>
      </c>
      <c r="AH688" s="115" t="str">
        <f t="array" ref="AH688">XLOOKUP(F688,'CLV2'!A:A,'CLV2'!F:F)</f>
        <v>3.DESSERTS</v>
      </c>
      <c r="AI688" s="115" t="str">
        <f t="shared" si="8"/>
        <v>Pack</v>
      </c>
      <c r="AJ688" s="116">
        <f t="shared" si="9"/>
        <v>1</v>
      </c>
      <c r="AK688" s="117" t="str">
        <f t="array" ref="AK688">XLOOKUP(F688,'GIÁ'!A:A,'GIÁ'!D:D)</f>
        <v>9500.00</v>
      </c>
      <c r="AL688" s="118">
        <f t="shared" si="10"/>
        <v>28500</v>
      </c>
      <c r="AM688" s="118">
        <f t="shared" si="11"/>
        <v>0</v>
      </c>
      <c r="AN688" s="119">
        <f t="shared" si="12"/>
        <v>28500</v>
      </c>
      <c r="AO688" s="118">
        <f t="shared" si="13"/>
        <v>0</v>
      </c>
      <c r="AP688" s="121">
        <f t="shared" si="14"/>
        <v>0</v>
      </c>
      <c r="AQ688" s="122"/>
      <c r="AR688" s="119"/>
    </row>
    <row r="689" ht="22.5" customHeight="1">
      <c r="A689" s="89">
        <v>46231.0</v>
      </c>
      <c r="B689" s="90">
        <v>0.39305555555555555</v>
      </c>
      <c r="C689" s="91" t="s">
        <v>650</v>
      </c>
      <c r="D689" s="129" t="str">
        <f t="array" ref="D689">XLOOKUP(C689,'DS ST'!A:A,'DS ST'!B:B)</f>
        <v>A155</v>
      </c>
      <c r="E689" s="94" t="str">
        <f t="array" ref="E689">XLOOKUP($F689,'GIÁ'!$A:$A,'GIÁ'!$E:$E)</f>
        <v>MÁT</v>
      </c>
      <c r="F689" s="94">
        <v>8.938562884368E12</v>
      </c>
      <c r="G689" s="95" t="s">
        <v>3222</v>
      </c>
      <c r="H689" s="95" t="s">
        <v>57</v>
      </c>
      <c r="I689" s="96">
        <v>1.0</v>
      </c>
      <c r="J689" s="96">
        <v>0.0</v>
      </c>
      <c r="K689" s="98">
        <f t="shared" si="4"/>
        <v>1</v>
      </c>
      <c r="L689" s="99" t="s">
        <v>4328</v>
      </c>
      <c r="M689" s="100" t="s">
        <v>4329</v>
      </c>
      <c r="N689" s="101" t="s">
        <v>4330</v>
      </c>
      <c r="O689" s="128"/>
      <c r="P689" s="145">
        <v>1.0</v>
      </c>
      <c r="Q689" s="103">
        <f t="shared" si="5"/>
        <v>0</v>
      </c>
      <c r="R689" s="104" t="s">
        <v>4331</v>
      </c>
      <c r="S689" s="105"/>
      <c r="T689" s="106"/>
      <c r="U689" s="107"/>
      <c r="V689" s="108" t="s">
        <v>756</v>
      </c>
      <c r="W689" s="109" t="s">
        <v>764</v>
      </c>
      <c r="X689" s="110" t="str">
        <f t="shared" si="6"/>
        <v/>
      </c>
      <c r="Y689" s="110" t="str">
        <f t="shared" si="7"/>
        <v>Siêu thị</v>
      </c>
      <c r="Z689" s="139" t="str">
        <f t="shared" si="51"/>
        <v/>
      </c>
      <c r="AA689" s="109" t="s">
        <v>802</v>
      </c>
      <c r="AB689" s="140"/>
      <c r="AC689" s="141"/>
      <c r="AD689" s="113"/>
      <c r="AE689" s="127"/>
      <c r="AF689" s="113"/>
      <c r="AG689" s="114" t="str">
        <f t="array" ref="AG689">XLOOKUP(F689,'CLV2'!A:A,'CLV2'!E:E)</f>
        <v>2.BAKERY</v>
      </c>
      <c r="AH689" s="115" t="str">
        <f t="array" ref="AH689">XLOOKUP(F689,'CLV2'!A:A,'CLV2'!F:F)</f>
        <v>3.CAKES</v>
      </c>
      <c r="AI689" s="115" t="str">
        <f t="shared" si="8"/>
        <v>Pack</v>
      </c>
      <c r="AJ689" s="116">
        <f t="shared" si="9"/>
        <v>1</v>
      </c>
      <c r="AK689" s="117" t="str">
        <f t="array" ref="AK689">XLOOKUP(F689,'GIÁ'!A:A,'GIÁ'!D:D)</f>
        <v>14500.00</v>
      </c>
      <c r="AL689" s="118">
        <f t="shared" si="10"/>
        <v>14500</v>
      </c>
      <c r="AM689" s="118">
        <f t="shared" si="11"/>
        <v>0</v>
      </c>
      <c r="AN689" s="119">
        <f t="shared" si="12"/>
        <v>14500</v>
      </c>
      <c r="AO689" s="118">
        <f t="shared" si="13"/>
        <v>0</v>
      </c>
      <c r="AP689" s="121">
        <f t="shared" si="14"/>
        <v>0</v>
      </c>
      <c r="AQ689" s="122"/>
      <c r="AR689" s="119"/>
    </row>
    <row r="690" ht="22.5" customHeight="1">
      <c r="A690" s="89">
        <v>46231.0</v>
      </c>
      <c r="B690" s="90">
        <v>0.39305555555555555</v>
      </c>
      <c r="C690" s="91" t="s">
        <v>650</v>
      </c>
      <c r="D690" s="129" t="str">
        <f t="array" ref="D690">XLOOKUP(C690,'DS ST'!A:A,'DS ST'!B:B)</f>
        <v>A155</v>
      </c>
      <c r="E690" s="94" t="str">
        <f t="array" ref="E690">XLOOKUP($F690,'GIÁ'!$A:$A,'GIÁ'!$E:$E)</f>
        <v>MÁT</v>
      </c>
      <c r="F690" s="94">
        <v>8.935007101059E12</v>
      </c>
      <c r="G690" s="95" t="s">
        <v>1777</v>
      </c>
      <c r="H690" s="95" t="s">
        <v>57</v>
      </c>
      <c r="I690" s="96">
        <v>2.0</v>
      </c>
      <c r="J690" s="96">
        <v>0.0</v>
      </c>
      <c r="K690" s="98">
        <f t="shared" si="4"/>
        <v>2</v>
      </c>
      <c r="L690" s="99" t="s">
        <v>4328</v>
      </c>
      <c r="M690" s="100" t="s">
        <v>4329</v>
      </c>
      <c r="N690" s="101" t="s">
        <v>4330</v>
      </c>
      <c r="O690" s="128"/>
      <c r="P690" s="145">
        <v>2.0</v>
      </c>
      <c r="Q690" s="103">
        <f t="shared" si="5"/>
        <v>0</v>
      </c>
      <c r="R690" s="104" t="s">
        <v>4331</v>
      </c>
      <c r="S690" s="105"/>
      <c r="T690" s="106"/>
      <c r="U690" s="107"/>
      <c r="V690" s="108" t="s">
        <v>756</v>
      </c>
      <c r="W690" s="109" t="s">
        <v>764</v>
      </c>
      <c r="X690" s="110" t="str">
        <f t="shared" si="6"/>
        <v/>
      </c>
      <c r="Y690" s="110" t="str">
        <f t="shared" si="7"/>
        <v>Siêu thị</v>
      </c>
      <c r="Z690" s="139" t="str">
        <f t="shared" si="51"/>
        <v/>
      </c>
      <c r="AA690" s="109" t="s">
        <v>802</v>
      </c>
      <c r="AB690" s="140"/>
      <c r="AC690" s="141"/>
      <c r="AD690" s="113"/>
      <c r="AE690" s="127"/>
      <c r="AF690" s="113"/>
      <c r="AG690" s="114" t="str">
        <f t="array" ref="AG690">XLOOKUP(F690,'CLV2'!A:A,'CLV2'!E:E)</f>
        <v>2.DAIRY</v>
      </c>
      <c r="AH690" s="115" t="str">
        <f t="array" ref="AH690">XLOOKUP(F690,'CLV2'!A:A,'CLV2'!F:F)</f>
        <v>3.FRESH MILK</v>
      </c>
      <c r="AI690" s="115" t="str">
        <f t="shared" si="8"/>
        <v>Pack</v>
      </c>
      <c r="AJ690" s="116">
        <f t="shared" si="9"/>
        <v>1</v>
      </c>
      <c r="AK690" s="117" t="str">
        <f t="array" ref="AK690">XLOOKUP(F690,'GIÁ'!A:A,'GIÁ'!D:D)</f>
        <v>28687.46</v>
      </c>
      <c r="AL690" s="118">
        <f t="shared" si="10"/>
        <v>57374.92</v>
      </c>
      <c r="AM690" s="118">
        <f t="shared" si="11"/>
        <v>0</v>
      </c>
      <c r="AN690" s="119">
        <f t="shared" si="12"/>
        <v>57374.92</v>
      </c>
      <c r="AO690" s="118">
        <f t="shared" si="13"/>
        <v>0</v>
      </c>
      <c r="AP690" s="121">
        <f t="shared" si="14"/>
        <v>0</v>
      </c>
      <c r="AQ690" s="122"/>
      <c r="AR690" s="119"/>
    </row>
    <row r="691" ht="22.5" customHeight="1">
      <c r="A691" s="89">
        <v>46231.0</v>
      </c>
      <c r="B691" s="90">
        <v>0.39305555555555555</v>
      </c>
      <c r="C691" s="91" t="s">
        <v>650</v>
      </c>
      <c r="D691" s="129" t="str">
        <f t="array" ref="D691">XLOOKUP(C691,'DS ST'!A:A,'DS ST'!B:B)</f>
        <v>A155</v>
      </c>
      <c r="E691" s="94" t="str">
        <f t="array" ref="E691">XLOOKUP($F691,'GIÁ'!$A:$A,'GIÁ'!$E:$E)</f>
        <v>MÁT</v>
      </c>
      <c r="F691" s="94">
        <v>8.935007117135E12</v>
      </c>
      <c r="G691" s="95" t="s">
        <v>1809</v>
      </c>
      <c r="H691" s="95" t="s">
        <v>1785</v>
      </c>
      <c r="I691" s="96">
        <v>2.0</v>
      </c>
      <c r="J691" s="96">
        <v>0.0</v>
      </c>
      <c r="K691" s="98">
        <f t="shared" si="4"/>
        <v>2</v>
      </c>
      <c r="L691" s="99" t="s">
        <v>4328</v>
      </c>
      <c r="M691" s="100" t="s">
        <v>4329</v>
      </c>
      <c r="N691" s="101" t="s">
        <v>4330</v>
      </c>
      <c r="O691" s="128"/>
      <c r="P691" s="145">
        <v>2.0</v>
      </c>
      <c r="Q691" s="103">
        <f t="shared" si="5"/>
        <v>0</v>
      </c>
      <c r="R691" s="104" t="s">
        <v>4331</v>
      </c>
      <c r="S691" s="105"/>
      <c r="T691" s="106"/>
      <c r="U691" s="107"/>
      <c r="V691" s="108" t="s">
        <v>756</v>
      </c>
      <c r="W691" s="109" t="s">
        <v>764</v>
      </c>
      <c r="X691" s="110" t="str">
        <f t="shared" si="6"/>
        <v/>
      </c>
      <c r="Y691" s="110" t="str">
        <f t="shared" si="7"/>
        <v>Siêu thị</v>
      </c>
      <c r="Z691" s="139" t="str">
        <f t="shared" si="51"/>
        <v/>
      </c>
      <c r="AA691" s="109" t="s">
        <v>802</v>
      </c>
      <c r="AB691" s="140"/>
      <c r="AC691" s="141"/>
      <c r="AD691" s="113"/>
      <c r="AE691" s="127"/>
      <c r="AF691" s="113"/>
      <c r="AG691" s="114" t="str">
        <f t="array" ref="AG691">XLOOKUP(F691,'CLV2'!A:A,'CLV2'!E:E)</f>
        <v>2.DAIRY</v>
      </c>
      <c r="AH691" s="115" t="str">
        <f t="array" ref="AH691">XLOOKUP(F691,'CLV2'!A:A,'CLV2'!F:F)</f>
        <v>3.FRESH MILK</v>
      </c>
      <c r="AI691" s="115" t="str">
        <f t="shared" si="8"/>
        <v>Pack</v>
      </c>
      <c r="AJ691" s="116">
        <f t="shared" si="9"/>
        <v>1</v>
      </c>
      <c r="AK691" s="117" t="str">
        <f t="array" ref="AK691">XLOOKUP(F691,'GIÁ'!A:A,'GIÁ'!D:D)</f>
        <v>18613.38</v>
      </c>
      <c r="AL691" s="118">
        <f t="shared" si="10"/>
        <v>37226.76</v>
      </c>
      <c r="AM691" s="118">
        <f t="shared" si="11"/>
        <v>0</v>
      </c>
      <c r="AN691" s="119">
        <f t="shared" si="12"/>
        <v>37226.76</v>
      </c>
      <c r="AO691" s="118">
        <f t="shared" si="13"/>
        <v>0</v>
      </c>
      <c r="AP691" s="121">
        <f t="shared" si="14"/>
        <v>0</v>
      </c>
      <c r="AQ691" s="122"/>
      <c r="AR691" s="119"/>
    </row>
    <row r="692" ht="22.5" customHeight="1">
      <c r="A692" s="89">
        <v>46231.0</v>
      </c>
      <c r="B692" s="90">
        <v>0.39305555555555555</v>
      </c>
      <c r="C692" s="91" t="s">
        <v>650</v>
      </c>
      <c r="D692" s="129" t="str">
        <f t="array" ref="D692">XLOOKUP(C692,'DS ST'!A:A,'DS ST'!B:B)</f>
        <v>A155</v>
      </c>
      <c r="E692" s="94" t="str">
        <f t="array" ref="E692">XLOOKUP($F692,'GIÁ'!$A:$A,'GIÁ'!$E:$E)</f>
        <v>MÁT</v>
      </c>
      <c r="F692" s="94">
        <v>8.936049694431E12</v>
      </c>
      <c r="G692" s="95" t="s">
        <v>2253</v>
      </c>
      <c r="H692" s="95" t="s">
        <v>57</v>
      </c>
      <c r="I692" s="96">
        <v>1.0</v>
      </c>
      <c r="J692" s="96">
        <v>0.0</v>
      </c>
      <c r="K692" s="98">
        <f t="shared" si="4"/>
        <v>1</v>
      </c>
      <c r="L692" s="99" t="s">
        <v>4328</v>
      </c>
      <c r="M692" s="100" t="s">
        <v>4329</v>
      </c>
      <c r="N692" s="101" t="s">
        <v>4330</v>
      </c>
      <c r="O692" s="128"/>
      <c r="P692" s="145">
        <v>1.0</v>
      </c>
      <c r="Q692" s="103">
        <f t="shared" si="5"/>
        <v>0</v>
      </c>
      <c r="R692" s="104" t="s">
        <v>4331</v>
      </c>
      <c r="S692" s="105"/>
      <c r="T692" s="106"/>
      <c r="U692" s="107"/>
      <c r="V692" s="108" t="s">
        <v>756</v>
      </c>
      <c r="W692" s="109" t="s">
        <v>764</v>
      </c>
      <c r="X692" s="110" t="str">
        <f t="shared" si="6"/>
        <v/>
      </c>
      <c r="Y692" s="110" t="str">
        <f t="shared" si="7"/>
        <v>Siêu thị</v>
      </c>
      <c r="Z692" s="139" t="str">
        <f t="shared" si="51"/>
        <v/>
      </c>
      <c r="AA692" s="109" t="s">
        <v>802</v>
      </c>
      <c r="AB692" s="140"/>
      <c r="AC692" s="141"/>
      <c r="AD692" s="113"/>
      <c r="AE692" s="127"/>
      <c r="AF692" s="113"/>
      <c r="AG692" s="114" t="str">
        <f t="array" ref="AG692">XLOOKUP(F692,'CLV2'!A:A,'CLV2'!E:E)</f>
        <v>2.VEGETABLES</v>
      </c>
      <c r="AH692" s="115" t="str">
        <f t="array" ref="AH692">XLOOKUP(F692,'CLV2'!A:A,'CLV2'!F:F)</f>
        <v>3.LETTUCE, SNACKABLES</v>
      </c>
      <c r="AI692" s="115" t="str">
        <f t="shared" si="8"/>
        <v>Pack</v>
      </c>
      <c r="AJ692" s="116">
        <f t="shared" si="9"/>
        <v>1</v>
      </c>
      <c r="AK692" s="117" t="str">
        <f t="array" ref="AK692">XLOOKUP(F692,'GIÁ'!A:A,'GIÁ'!D:D)</f>
        <v>26437.71</v>
      </c>
      <c r="AL692" s="118">
        <f t="shared" si="10"/>
        <v>26437.71</v>
      </c>
      <c r="AM692" s="118">
        <f t="shared" si="11"/>
        <v>0</v>
      </c>
      <c r="AN692" s="119">
        <f t="shared" si="12"/>
        <v>26437.71</v>
      </c>
      <c r="AO692" s="118">
        <f t="shared" si="13"/>
        <v>0</v>
      </c>
      <c r="AP692" s="121">
        <f t="shared" si="14"/>
        <v>0</v>
      </c>
      <c r="AQ692" s="122"/>
      <c r="AR692" s="119"/>
    </row>
    <row r="693" ht="22.5" customHeight="1">
      <c r="A693" s="89">
        <v>46231.0</v>
      </c>
      <c r="B693" s="90">
        <v>0.39305555555555555</v>
      </c>
      <c r="C693" s="91" t="s">
        <v>650</v>
      </c>
      <c r="D693" s="129" t="str">
        <f t="array" ref="D693">XLOOKUP(C693,'DS ST'!A:A,'DS ST'!B:B)</f>
        <v>A155</v>
      </c>
      <c r="E693" s="94" t="str">
        <f t="array" ref="E693">XLOOKUP($F693,'GIÁ'!$A:$A,'GIÁ'!$E:$E)</f>
        <v>MÁT</v>
      </c>
      <c r="F693" s="94">
        <v>11697.0</v>
      </c>
      <c r="G693" s="95" t="s">
        <v>1008</v>
      </c>
      <c r="H693" s="95" t="s">
        <v>93</v>
      </c>
      <c r="I693" s="96">
        <v>4.0</v>
      </c>
      <c r="J693" s="96">
        <v>0.0</v>
      </c>
      <c r="K693" s="98">
        <f t="shared" si="4"/>
        <v>4</v>
      </c>
      <c r="L693" s="99" t="s">
        <v>4328</v>
      </c>
      <c r="M693" s="100" t="s">
        <v>4329</v>
      </c>
      <c r="N693" s="101" t="s">
        <v>4330</v>
      </c>
      <c r="O693" s="128"/>
      <c r="P693" s="145">
        <v>4.0</v>
      </c>
      <c r="Q693" s="103">
        <f t="shared" si="5"/>
        <v>0</v>
      </c>
      <c r="R693" s="104" t="s">
        <v>4331</v>
      </c>
      <c r="S693" s="105"/>
      <c r="T693" s="106"/>
      <c r="U693" s="107"/>
      <c r="V693" s="108" t="s">
        <v>756</v>
      </c>
      <c r="W693" s="109" t="s">
        <v>764</v>
      </c>
      <c r="X693" s="110" t="str">
        <f t="shared" si="6"/>
        <v/>
      </c>
      <c r="Y693" s="110" t="str">
        <f t="shared" si="7"/>
        <v>Siêu thị</v>
      </c>
      <c r="Z693" s="139" t="str">
        <f t="shared" si="51"/>
        <v/>
      </c>
      <c r="AA693" s="109" t="s">
        <v>802</v>
      </c>
      <c r="AB693" s="140"/>
      <c r="AC693" s="141"/>
      <c r="AD693" s="113"/>
      <c r="AE693" s="127"/>
      <c r="AF693" s="113"/>
      <c r="AG693" s="114" t="str">
        <f t="array" ref="AG693">XLOOKUP(F693,'CLV2'!A:A,'CLV2'!E:E)</f>
        <v>2.VEGETABLES</v>
      </c>
      <c r="AH693" s="115" t="str">
        <f t="array" ref="AH693">XLOOKUP(F693,'CLV2'!A:A,'CLV2'!F:F)</f>
        <v>3.PROCESSED VEGGIES</v>
      </c>
      <c r="AI693" s="115" t="str">
        <f t="shared" si="8"/>
        <v>Pack</v>
      </c>
      <c r="AJ693" s="116">
        <f t="shared" si="9"/>
        <v>1</v>
      </c>
      <c r="AK693" s="117" t="str">
        <f t="array" ref="AK693">XLOOKUP(F693,'GIÁ'!A:A,'GIÁ'!D:D)</f>
        <v>21900.00</v>
      </c>
      <c r="AL693" s="118">
        <f t="shared" si="10"/>
        <v>87600</v>
      </c>
      <c r="AM693" s="118">
        <f t="shared" si="11"/>
        <v>0</v>
      </c>
      <c r="AN693" s="119">
        <f t="shared" si="12"/>
        <v>87600</v>
      </c>
      <c r="AO693" s="118">
        <f t="shared" si="13"/>
        <v>0</v>
      </c>
      <c r="AP693" s="121">
        <f t="shared" si="14"/>
        <v>0</v>
      </c>
      <c r="AQ693" s="122"/>
      <c r="AR693" s="119"/>
    </row>
    <row r="694" ht="22.5" customHeight="1">
      <c r="A694" s="89">
        <v>46231.0</v>
      </c>
      <c r="B694" s="90">
        <v>0.39305555555555555</v>
      </c>
      <c r="C694" s="91" t="s">
        <v>650</v>
      </c>
      <c r="D694" s="129" t="str">
        <f t="array" ref="D694">XLOOKUP(C694,'DS ST'!A:A,'DS ST'!B:B)</f>
        <v>A155</v>
      </c>
      <c r="E694" s="94" t="str">
        <f t="array" ref="E694">XLOOKUP($F694,'GIÁ'!$A:$A,'GIÁ'!$E:$E)</f>
        <v>MÁT</v>
      </c>
      <c r="F694" s="94">
        <v>11395.0</v>
      </c>
      <c r="G694" s="95" t="s">
        <v>754</v>
      </c>
      <c r="H694" s="95" t="s">
        <v>224</v>
      </c>
      <c r="I694" s="96">
        <v>1.0</v>
      </c>
      <c r="J694" s="96">
        <v>0.0</v>
      </c>
      <c r="K694" s="98">
        <f t="shared" si="4"/>
        <v>1</v>
      </c>
      <c r="L694" s="99" t="s">
        <v>4328</v>
      </c>
      <c r="M694" s="100" t="s">
        <v>4329</v>
      </c>
      <c r="N694" s="101" t="s">
        <v>4330</v>
      </c>
      <c r="O694" s="128"/>
      <c r="P694" s="145">
        <v>1.0</v>
      </c>
      <c r="Q694" s="103">
        <f t="shared" si="5"/>
        <v>0</v>
      </c>
      <c r="R694" s="104" t="s">
        <v>4331</v>
      </c>
      <c r="S694" s="105"/>
      <c r="T694" s="106"/>
      <c r="U694" s="107"/>
      <c r="V694" s="108" t="s">
        <v>756</v>
      </c>
      <c r="W694" s="109" t="s">
        <v>764</v>
      </c>
      <c r="X694" s="110" t="str">
        <f t="shared" si="6"/>
        <v/>
      </c>
      <c r="Y694" s="110" t="str">
        <f t="shared" si="7"/>
        <v>Siêu thị</v>
      </c>
      <c r="Z694" s="139" t="str">
        <f t="shared" si="51"/>
        <v/>
      </c>
      <c r="AA694" s="109" t="s">
        <v>802</v>
      </c>
      <c r="AB694" s="140"/>
      <c r="AC694" s="141"/>
      <c r="AD694" s="113"/>
      <c r="AE694" s="127"/>
      <c r="AF694" s="113"/>
      <c r="AG694" s="114" t="str">
        <f t="array" ref="AG694">XLOOKUP(F694,'CLV2'!A:A,'CLV2'!E:E)</f>
        <v>2.VEGETABLES</v>
      </c>
      <c r="AH694" s="115" t="str">
        <f t="array" ref="AH694">XLOOKUP(F694,'CLV2'!A:A,'CLV2'!F:F)</f>
        <v>3.MUSHROOM</v>
      </c>
      <c r="AI694" s="115" t="str">
        <f t="shared" si="8"/>
        <v>Pack</v>
      </c>
      <c r="AJ694" s="116">
        <f t="shared" si="9"/>
        <v>1</v>
      </c>
      <c r="AK694" s="117" t="str">
        <f t="array" ref="AK694">XLOOKUP(F694,'GIÁ'!A:A,'GIÁ'!D:D)</f>
        <v>27967.65</v>
      </c>
      <c r="AL694" s="118">
        <f t="shared" si="10"/>
        <v>27967.65</v>
      </c>
      <c r="AM694" s="118">
        <f t="shared" si="11"/>
        <v>0</v>
      </c>
      <c r="AN694" s="119">
        <f t="shared" si="12"/>
        <v>27967.65</v>
      </c>
      <c r="AO694" s="118">
        <f t="shared" si="13"/>
        <v>0</v>
      </c>
      <c r="AP694" s="121">
        <f t="shared" si="14"/>
        <v>0</v>
      </c>
      <c r="AQ694" s="122"/>
      <c r="AR694" s="119"/>
    </row>
    <row r="695" ht="22.5" customHeight="1">
      <c r="A695" s="89">
        <v>46231.0</v>
      </c>
      <c r="B695" s="90">
        <v>0.39305555555555555</v>
      </c>
      <c r="C695" s="91" t="s">
        <v>650</v>
      </c>
      <c r="D695" s="129" t="str">
        <f t="array" ref="D695">XLOOKUP(C695,'DS ST'!A:A,'DS ST'!B:B)</f>
        <v>A155</v>
      </c>
      <c r="E695" s="94" t="str">
        <f t="array" ref="E695">XLOOKUP($F695,'GIÁ'!$A:$A,'GIÁ'!$E:$E)</f>
        <v>MÁT</v>
      </c>
      <c r="F695" s="94">
        <v>8.938511301595E12</v>
      </c>
      <c r="G695" s="95" t="s">
        <v>2953</v>
      </c>
      <c r="H695" s="95" t="s">
        <v>1145</v>
      </c>
      <c r="I695" s="96">
        <v>2.0</v>
      </c>
      <c r="J695" s="96">
        <v>0.0</v>
      </c>
      <c r="K695" s="98">
        <f t="shared" si="4"/>
        <v>2</v>
      </c>
      <c r="L695" s="99" t="s">
        <v>4328</v>
      </c>
      <c r="M695" s="100" t="s">
        <v>4329</v>
      </c>
      <c r="N695" s="101" t="s">
        <v>4330</v>
      </c>
      <c r="O695" s="128"/>
      <c r="P695" s="145">
        <v>2.0</v>
      </c>
      <c r="Q695" s="103">
        <f t="shared" si="5"/>
        <v>0</v>
      </c>
      <c r="R695" s="104" t="s">
        <v>4331</v>
      </c>
      <c r="S695" s="105"/>
      <c r="T695" s="106"/>
      <c r="U695" s="107"/>
      <c r="V695" s="108" t="s">
        <v>756</v>
      </c>
      <c r="W695" s="109" t="s">
        <v>764</v>
      </c>
      <c r="X695" s="110" t="str">
        <f t="shared" si="6"/>
        <v/>
      </c>
      <c r="Y695" s="110" t="str">
        <f t="shared" si="7"/>
        <v>Siêu thị</v>
      </c>
      <c r="Z695" s="139" t="str">
        <f t="shared" si="51"/>
        <v/>
      </c>
      <c r="AA695" s="109" t="s">
        <v>802</v>
      </c>
      <c r="AB695" s="140"/>
      <c r="AC695" s="141"/>
      <c r="AD695" s="113"/>
      <c r="AE695" s="127"/>
      <c r="AF695" s="113"/>
      <c r="AG695" s="114" t="str">
        <f t="array" ref="AG695">XLOOKUP(F695,'CLV2'!A:A,'CLV2'!E:E)</f>
        <v>2.DELICA</v>
      </c>
      <c r="AH695" s="115" t="str">
        <f t="array" ref="AH695">XLOOKUP(F695,'CLV2'!A:A,'CLV2'!F:F)</f>
        <v>3.DRINKS</v>
      </c>
      <c r="AI695" s="115" t="str">
        <f t="shared" si="8"/>
        <v>Pack</v>
      </c>
      <c r="AJ695" s="116">
        <f t="shared" si="9"/>
        <v>1</v>
      </c>
      <c r="AK695" s="117" t="str">
        <f t="array" ref="AK695">XLOOKUP(F695,'GIÁ'!A:A,'GIÁ'!D:D)</f>
        <v>13120.90</v>
      </c>
      <c r="AL695" s="118">
        <f t="shared" si="10"/>
        <v>26241.8</v>
      </c>
      <c r="AM695" s="118">
        <f t="shared" si="11"/>
        <v>0</v>
      </c>
      <c r="AN695" s="119">
        <f t="shared" si="12"/>
        <v>26241.8</v>
      </c>
      <c r="AO695" s="118">
        <f t="shared" si="13"/>
        <v>0</v>
      </c>
      <c r="AP695" s="121">
        <f t="shared" si="14"/>
        <v>0</v>
      </c>
      <c r="AQ695" s="122"/>
      <c r="AR695" s="119"/>
    </row>
    <row r="696" ht="22.5" customHeight="1">
      <c r="A696" s="89">
        <v>46231.0</v>
      </c>
      <c r="B696" s="90">
        <v>0.39305555555555555</v>
      </c>
      <c r="C696" s="91" t="s">
        <v>650</v>
      </c>
      <c r="D696" s="129" t="str">
        <f t="array" ref="D696">XLOOKUP(C696,'DS ST'!A:A,'DS ST'!B:B)</f>
        <v>A155</v>
      </c>
      <c r="E696" s="94" t="str">
        <f t="array" ref="E696">XLOOKUP($F696,'GIÁ'!$A:$A,'GIÁ'!$E:$E)</f>
        <v>MÁT</v>
      </c>
      <c r="F696" s="94">
        <v>8.938511301731E12</v>
      </c>
      <c r="G696" s="95" t="s">
        <v>2957</v>
      </c>
      <c r="H696" s="95" t="s">
        <v>1831</v>
      </c>
      <c r="I696" s="96">
        <v>3.0</v>
      </c>
      <c r="J696" s="96">
        <v>0.0</v>
      </c>
      <c r="K696" s="98">
        <f t="shared" si="4"/>
        <v>3</v>
      </c>
      <c r="L696" s="99" t="s">
        <v>4328</v>
      </c>
      <c r="M696" s="100" t="s">
        <v>4329</v>
      </c>
      <c r="N696" s="101" t="s">
        <v>4330</v>
      </c>
      <c r="O696" s="128"/>
      <c r="P696" s="145">
        <v>3.0</v>
      </c>
      <c r="Q696" s="103">
        <f t="shared" si="5"/>
        <v>0</v>
      </c>
      <c r="R696" s="104" t="s">
        <v>4331</v>
      </c>
      <c r="S696" s="105"/>
      <c r="T696" s="106"/>
      <c r="U696" s="107"/>
      <c r="V696" s="108" t="s">
        <v>756</v>
      </c>
      <c r="W696" s="109" t="s">
        <v>764</v>
      </c>
      <c r="X696" s="110" t="str">
        <f t="shared" si="6"/>
        <v/>
      </c>
      <c r="Y696" s="110" t="str">
        <f t="shared" si="7"/>
        <v>Siêu thị</v>
      </c>
      <c r="Z696" s="139" t="str">
        <f t="shared" si="51"/>
        <v/>
      </c>
      <c r="AA696" s="109" t="s">
        <v>802</v>
      </c>
      <c r="AB696" s="140"/>
      <c r="AC696" s="141"/>
      <c r="AD696" s="113"/>
      <c r="AE696" s="127"/>
      <c r="AF696" s="113"/>
      <c r="AG696" s="114" t="str">
        <f t="array" ref="AG696">XLOOKUP(F696,'CLV2'!A:A,'CLV2'!E:E)</f>
        <v>2.DELICA</v>
      </c>
      <c r="AH696" s="115" t="str">
        <f t="array" ref="AH696">XLOOKUP(F696,'CLV2'!A:A,'CLV2'!F:F)</f>
        <v>3.DESSERTS</v>
      </c>
      <c r="AI696" s="115" t="str">
        <f t="shared" si="8"/>
        <v>Pack</v>
      </c>
      <c r="AJ696" s="116">
        <f t="shared" si="9"/>
        <v>1</v>
      </c>
      <c r="AK696" s="117" t="str">
        <f t="array" ref="AK696">XLOOKUP(F696,'GIÁ'!A:A,'GIÁ'!D:D)</f>
        <v>12537.09</v>
      </c>
      <c r="AL696" s="118">
        <f t="shared" si="10"/>
        <v>37611.27</v>
      </c>
      <c r="AM696" s="118">
        <f t="shared" si="11"/>
        <v>0</v>
      </c>
      <c r="AN696" s="119">
        <f t="shared" si="12"/>
        <v>37611.27</v>
      </c>
      <c r="AO696" s="118">
        <f t="shared" si="13"/>
        <v>0</v>
      </c>
      <c r="AP696" s="121">
        <f t="shared" si="14"/>
        <v>0</v>
      </c>
      <c r="AQ696" s="122"/>
      <c r="AR696" s="119"/>
    </row>
    <row r="697" ht="22.5" customHeight="1">
      <c r="A697" s="89">
        <v>46231.0</v>
      </c>
      <c r="B697" s="90">
        <v>0.39305555555555555</v>
      </c>
      <c r="C697" s="91" t="s">
        <v>650</v>
      </c>
      <c r="D697" s="129" t="str">
        <f t="array" ref="D697">XLOOKUP(C697,'DS ST'!A:A,'DS ST'!B:B)</f>
        <v>A155</v>
      </c>
      <c r="E697" s="94" t="str">
        <f t="array" ref="E697">XLOOKUP($F697,'GIÁ'!$A:$A,'GIÁ'!$E:$E)</f>
        <v>MÁT</v>
      </c>
      <c r="F697" s="94">
        <v>8.938562884061E12</v>
      </c>
      <c r="G697" s="95" t="s">
        <v>3214</v>
      </c>
      <c r="H697" s="95" t="s">
        <v>1145</v>
      </c>
      <c r="I697" s="96">
        <v>1.0</v>
      </c>
      <c r="J697" s="96">
        <v>0.0</v>
      </c>
      <c r="K697" s="98">
        <f t="shared" si="4"/>
        <v>1</v>
      </c>
      <c r="L697" s="99" t="s">
        <v>4328</v>
      </c>
      <c r="M697" s="100" t="s">
        <v>4329</v>
      </c>
      <c r="N697" s="101" t="s">
        <v>4330</v>
      </c>
      <c r="O697" s="128"/>
      <c r="P697" s="145">
        <v>1.0</v>
      </c>
      <c r="Q697" s="103">
        <f t="shared" si="5"/>
        <v>0</v>
      </c>
      <c r="R697" s="104" t="s">
        <v>4331</v>
      </c>
      <c r="S697" s="105"/>
      <c r="T697" s="106"/>
      <c r="U697" s="107"/>
      <c r="V697" s="108" t="s">
        <v>756</v>
      </c>
      <c r="W697" s="109" t="s">
        <v>764</v>
      </c>
      <c r="X697" s="110" t="str">
        <f t="shared" si="6"/>
        <v/>
      </c>
      <c r="Y697" s="110" t="str">
        <f t="shared" si="7"/>
        <v>Siêu thị</v>
      </c>
      <c r="Z697" s="139" t="str">
        <f t="shared" si="51"/>
        <v/>
      </c>
      <c r="AA697" s="109" t="s">
        <v>802</v>
      </c>
      <c r="AB697" s="140"/>
      <c r="AC697" s="141"/>
      <c r="AD697" s="113"/>
      <c r="AE697" s="127"/>
      <c r="AF697" s="113"/>
      <c r="AG697" s="114" t="str">
        <f t="array" ref="AG697">XLOOKUP(F697,'CLV2'!A:A,'CLV2'!E:E)</f>
        <v>2.DELICA</v>
      </c>
      <c r="AH697" s="115" t="str">
        <f t="array" ref="AH697">XLOOKUP(F697,'CLV2'!A:A,'CLV2'!F:F)</f>
        <v>3.DRINKS</v>
      </c>
      <c r="AI697" s="115" t="str">
        <f t="shared" si="8"/>
        <v>Pack</v>
      </c>
      <c r="AJ697" s="116">
        <f t="shared" si="9"/>
        <v>1</v>
      </c>
      <c r="AK697" s="117" t="str">
        <f t="array" ref="AK697">XLOOKUP(F697,'GIÁ'!A:A,'GIÁ'!D:D)</f>
        <v>8772.19</v>
      </c>
      <c r="AL697" s="118">
        <f t="shared" si="10"/>
        <v>8772.19</v>
      </c>
      <c r="AM697" s="118">
        <f t="shared" si="11"/>
        <v>0</v>
      </c>
      <c r="AN697" s="119">
        <f t="shared" si="12"/>
        <v>8772.19</v>
      </c>
      <c r="AO697" s="118">
        <f t="shared" si="13"/>
        <v>0</v>
      </c>
      <c r="AP697" s="121">
        <f t="shared" si="14"/>
        <v>0</v>
      </c>
      <c r="AQ697" s="122"/>
      <c r="AR697" s="119"/>
    </row>
    <row r="698" ht="22.5" customHeight="1">
      <c r="A698" s="89">
        <v>46231.0</v>
      </c>
      <c r="B698" s="90">
        <v>0.39305555555555555</v>
      </c>
      <c r="C698" s="91" t="s">
        <v>650</v>
      </c>
      <c r="D698" s="129" t="str">
        <f t="array" ref="D698">XLOOKUP(C698,'DS ST'!A:A,'DS ST'!B:B)</f>
        <v>A155</v>
      </c>
      <c r="E698" s="94" t="str">
        <f t="array" ref="E698">XLOOKUP($F698,'GIÁ'!$A:$A,'GIÁ'!$E:$E)</f>
        <v>MÁT</v>
      </c>
      <c r="F698" s="94">
        <v>11757.0</v>
      </c>
      <c r="G698" s="95" t="s">
        <v>1051</v>
      </c>
      <c r="H698" s="95" t="s">
        <v>224</v>
      </c>
      <c r="I698" s="96">
        <v>1.0</v>
      </c>
      <c r="J698" s="96">
        <v>0.0</v>
      </c>
      <c r="K698" s="98">
        <f t="shared" si="4"/>
        <v>1</v>
      </c>
      <c r="L698" s="99" t="s">
        <v>4328</v>
      </c>
      <c r="M698" s="100" t="s">
        <v>4329</v>
      </c>
      <c r="N698" s="101" t="s">
        <v>4330</v>
      </c>
      <c r="O698" s="128"/>
      <c r="P698" s="145">
        <v>1.0</v>
      </c>
      <c r="Q698" s="103">
        <f t="shared" si="5"/>
        <v>0</v>
      </c>
      <c r="R698" s="104" t="s">
        <v>4331</v>
      </c>
      <c r="S698" s="105"/>
      <c r="T698" s="106"/>
      <c r="U698" s="107"/>
      <c r="V698" s="108" t="s">
        <v>756</v>
      </c>
      <c r="W698" s="109" t="s">
        <v>764</v>
      </c>
      <c r="X698" s="110" t="str">
        <f t="shared" si="6"/>
        <v/>
      </c>
      <c r="Y698" s="110" t="str">
        <f t="shared" si="7"/>
        <v>Siêu thị</v>
      </c>
      <c r="Z698" s="139" t="str">
        <f t="shared" si="51"/>
        <v/>
      </c>
      <c r="AA698" s="109" t="s">
        <v>802</v>
      </c>
      <c r="AB698" s="140"/>
      <c r="AC698" s="141"/>
      <c r="AD698" s="113"/>
      <c r="AE698" s="127"/>
      <c r="AF698" s="113"/>
      <c r="AG698" s="114" t="str">
        <f t="array" ref="AG698">XLOOKUP(F698,'CLV2'!A:A,'CLV2'!E:E)</f>
        <v>2.VEGETABLES</v>
      </c>
      <c r="AH698" s="115" t="str">
        <f t="array" ref="AH698">XLOOKUP(F698,'CLV2'!A:A,'CLV2'!F:F)</f>
        <v>3.MUSHROOM</v>
      </c>
      <c r="AI698" s="115" t="str">
        <f t="shared" si="8"/>
        <v>Pack</v>
      </c>
      <c r="AJ698" s="116">
        <f t="shared" si="9"/>
        <v>1</v>
      </c>
      <c r="AK698" s="117" t="str">
        <f t="array" ref="AK698">XLOOKUP(F698,'GIÁ'!A:A,'GIÁ'!D:D)</f>
        <v>36976.38</v>
      </c>
      <c r="AL698" s="118">
        <f t="shared" si="10"/>
        <v>36976.38</v>
      </c>
      <c r="AM698" s="118">
        <f t="shared" si="11"/>
        <v>0</v>
      </c>
      <c r="AN698" s="119">
        <f t="shared" si="12"/>
        <v>36976.38</v>
      </c>
      <c r="AO698" s="118">
        <f t="shared" si="13"/>
        <v>0</v>
      </c>
      <c r="AP698" s="121">
        <f t="shared" si="14"/>
        <v>0</v>
      </c>
      <c r="AQ698" s="122"/>
      <c r="AR698" s="119"/>
    </row>
    <row r="699" ht="22.5" customHeight="1">
      <c r="A699" s="89">
        <v>46231.0</v>
      </c>
      <c r="B699" s="90">
        <v>0.39305555555555555</v>
      </c>
      <c r="C699" s="91" t="s">
        <v>650</v>
      </c>
      <c r="D699" s="129" t="str">
        <f t="array" ref="D699">XLOOKUP(C699,'DS ST'!A:A,'DS ST'!B:B)</f>
        <v>A155</v>
      </c>
      <c r="E699" s="94" t="str">
        <f t="array" ref="E699">XLOOKUP($F699,'GIÁ'!$A:$A,'GIÁ'!$E:$E)</f>
        <v>MÁT</v>
      </c>
      <c r="F699" s="94">
        <v>8.936076271957E12</v>
      </c>
      <c r="G699" s="95" t="s">
        <v>2295</v>
      </c>
      <c r="H699" s="95" t="s">
        <v>75</v>
      </c>
      <c r="I699" s="96">
        <v>1.0</v>
      </c>
      <c r="J699" s="96">
        <v>0.0</v>
      </c>
      <c r="K699" s="98">
        <f t="shared" si="4"/>
        <v>1</v>
      </c>
      <c r="L699" s="99" t="s">
        <v>4328</v>
      </c>
      <c r="M699" s="100" t="s">
        <v>4332</v>
      </c>
      <c r="N699" s="101" t="s">
        <v>4333</v>
      </c>
      <c r="O699" s="128"/>
      <c r="P699" s="145">
        <v>1.0</v>
      </c>
      <c r="Q699" s="103">
        <f t="shared" si="5"/>
        <v>0</v>
      </c>
      <c r="R699" s="104" t="s">
        <v>4334</v>
      </c>
      <c r="S699" s="105"/>
      <c r="T699" s="106"/>
      <c r="U699" s="107"/>
      <c r="V699" s="108" t="s">
        <v>756</v>
      </c>
      <c r="W699" s="109" t="s">
        <v>764</v>
      </c>
      <c r="X699" s="110" t="str">
        <f t="shared" si="6"/>
        <v/>
      </c>
      <c r="Y699" s="110" t="str">
        <f t="shared" si="7"/>
        <v>Siêu thị</v>
      </c>
      <c r="Z699" s="139" t="str">
        <f t="shared" si="51"/>
        <v/>
      </c>
      <c r="AA699" s="109" t="s">
        <v>802</v>
      </c>
      <c r="AB699" s="140"/>
      <c r="AC699" s="141"/>
      <c r="AD699" s="113"/>
      <c r="AE699" s="127"/>
      <c r="AF699" s="113"/>
      <c r="AG699" s="114" t="str">
        <f t="array" ref="AG699">XLOOKUP(F699,'CLV2'!A:A,'CLV2'!E:E)</f>
        <v>2.BAKERY</v>
      </c>
      <c r="AH699" s="115" t="str">
        <f t="array" ref="AH699">XLOOKUP(F699,'CLV2'!A:A,'CLV2'!F:F)</f>
        <v>3.CAKES</v>
      </c>
      <c r="AI699" s="115" t="str">
        <f t="shared" si="8"/>
        <v>Pack</v>
      </c>
      <c r="AJ699" s="116">
        <f t="shared" si="9"/>
        <v>1</v>
      </c>
      <c r="AK699" s="117" t="str">
        <f t="array" ref="AK699">XLOOKUP(F699,'GIÁ'!A:A,'GIÁ'!D:D)</f>
        <v>8898.99</v>
      </c>
      <c r="AL699" s="118">
        <f t="shared" si="10"/>
        <v>8898.99</v>
      </c>
      <c r="AM699" s="118">
        <f t="shared" si="11"/>
        <v>0</v>
      </c>
      <c r="AN699" s="119">
        <f t="shared" si="12"/>
        <v>8898.99</v>
      </c>
      <c r="AO699" s="118">
        <f t="shared" si="13"/>
        <v>0</v>
      </c>
      <c r="AP699" s="121">
        <f t="shared" si="14"/>
        <v>0</v>
      </c>
      <c r="AQ699" s="122"/>
      <c r="AR699" s="119"/>
    </row>
    <row r="700" ht="22.5" customHeight="1">
      <c r="A700" s="89">
        <v>46231.0</v>
      </c>
      <c r="B700" s="90">
        <v>0.39305555555555555</v>
      </c>
      <c r="C700" s="91" t="s">
        <v>650</v>
      </c>
      <c r="D700" s="129" t="str">
        <f t="array" ref="D700">XLOOKUP(C700,'DS ST'!A:A,'DS ST'!B:B)</f>
        <v>A155</v>
      </c>
      <c r="E700" s="94" t="str">
        <f t="array" ref="E700">XLOOKUP($F700,'GIÁ'!$A:$A,'GIÁ'!$E:$E)</f>
        <v>MÁT</v>
      </c>
      <c r="F700" s="94">
        <v>11295.0</v>
      </c>
      <c r="G700" s="95" t="s">
        <v>728</v>
      </c>
      <c r="H700" s="95" t="s">
        <v>75</v>
      </c>
      <c r="I700" s="96">
        <v>1.0</v>
      </c>
      <c r="J700" s="96">
        <v>0.0</v>
      </c>
      <c r="K700" s="98">
        <f t="shared" si="4"/>
        <v>1</v>
      </c>
      <c r="L700" s="99" t="s">
        <v>4328</v>
      </c>
      <c r="M700" s="100" t="s">
        <v>4332</v>
      </c>
      <c r="N700" s="101" t="s">
        <v>4333</v>
      </c>
      <c r="O700" s="128"/>
      <c r="P700" s="145">
        <v>1.0</v>
      </c>
      <c r="Q700" s="103">
        <f t="shared" si="5"/>
        <v>0</v>
      </c>
      <c r="R700" s="104" t="s">
        <v>4334</v>
      </c>
      <c r="S700" s="105"/>
      <c r="T700" s="106"/>
      <c r="U700" s="107"/>
      <c r="V700" s="108" t="s">
        <v>756</v>
      </c>
      <c r="W700" s="109" t="s">
        <v>764</v>
      </c>
      <c r="X700" s="110" t="str">
        <f t="shared" si="6"/>
        <v/>
      </c>
      <c r="Y700" s="110" t="str">
        <f t="shared" si="7"/>
        <v>Siêu thị</v>
      </c>
      <c r="Z700" s="139" t="str">
        <f t="shared" si="51"/>
        <v/>
      </c>
      <c r="AA700" s="109" t="s">
        <v>802</v>
      </c>
      <c r="AB700" s="140"/>
      <c r="AC700" s="141"/>
      <c r="AD700" s="113"/>
      <c r="AE700" s="127"/>
      <c r="AF700" s="113"/>
      <c r="AG700" s="114" t="str">
        <f t="array" ref="AG700">XLOOKUP(F700,'CLV2'!A:A,'CLV2'!E:E)</f>
        <v>2.FRUITS</v>
      </c>
      <c r="AH700" s="115" t="str">
        <f t="array" ref="AH700">XLOOKUP(F700,'CLV2'!A:A,'CLV2'!F:F)</f>
        <v>3.IMPORT FRUITS</v>
      </c>
      <c r="AI700" s="115" t="str">
        <f t="shared" si="8"/>
        <v>Pack</v>
      </c>
      <c r="AJ700" s="116">
        <f t="shared" si="9"/>
        <v>1</v>
      </c>
      <c r="AK700" s="117" t="str">
        <f t="array" ref="AK700">XLOOKUP(F700,'GIÁ'!A:A,'GIÁ'!D:D)</f>
        <v>108559.08</v>
      </c>
      <c r="AL700" s="118">
        <f t="shared" si="10"/>
        <v>108559.08</v>
      </c>
      <c r="AM700" s="118">
        <f t="shared" si="11"/>
        <v>0</v>
      </c>
      <c r="AN700" s="119">
        <f t="shared" si="12"/>
        <v>108559.08</v>
      </c>
      <c r="AO700" s="118">
        <f t="shared" si="13"/>
        <v>0</v>
      </c>
      <c r="AP700" s="121">
        <f t="shared" si="14"/>
        <v>0</v>
      </c>
      <c r="AQ700" s="122"/>
      <c r="AR700" s="119"/>
    </row>
    <row r="701" ht="22.5" customHeight="1">
      <c r="A701" s="89">
        <v>46231.0</v>
      </c>
      <c r="B701" s="90">
        <v>0.39305555555555555</v>
      </c>
      <c r="C701" s="91" t="s">
        <v>650</v>
      </c>
      <c r="D701" s="129" t="str">
        <f t="array" ref="D701">XLOOKUP(C701,'DS ST'!A:A,'DS ST'!B:B)</f>
        <v>A155</v>
      </c>
      <c r="E701" s="94" t="str">
        <f t="array" ref="E701">XLOOKUP($F701,'GIÁ'!$A:$A,'GIÁ'!$E:$E)</f>
        <v>MÁT</v>
      </c>
      <c r="F701" s="94">
        <v>8.936176751014E12</v>
      </c>
      <c r="G701" s="95" t="s">
        <v>1089</v>
      </c>
      <c r="H701" s="95" t="s">
        <v>667</v>
      </c>
      <c r="I701" s="96">
        <v>2.0</v>
      </c>
      <c r="J701" s="96">
        <v>0.0</v>
      </c>
      <c r="K701" s="98">
        <f t="shared" si="4"/>
        <v>2</v>
      </c>
      <c r="L701" s="99" t="s">
        <v>4328</v>
      </c>
      <c r="M701" s="100" t="s">
        <v>4332</v>
      </c>
      <c r="N701" s="101" t="s">
        <v>4333</v>
      </c>
      <c r="O701" s="102"/>
      <c r="P701" s="145">
        <v>2.0</v>
      </c>
      <c r="Q701" s="103">
        <f t="shared" si="5"/>
        <v>0</v>
      </c>
      <c r="R701" s="104" t="s">
        <v>4334</v>
      </c>
      <c r="S701" s="105"/>
      <c r="T701" s="106"/>
      <c r="U701" s="107"/>
      <c r="V701" s="108" t="s">
        <v>756</v>
      </c>
      <c r="W701" s="109" t="s">
        <v>764</v>
      </c>
      <c r="X701" s="110" t="str">
        <f t="shared" si="6"/>
        <v/>
      </c>
      <c r="Y701" s="110" t="str">
        <f t="shared" si="7"/>
        <v>Siêu thị</v>
      </c>
      <c r="Z701" s="139" t="str">
        <f t="shared" si="51"/>
        <v/>
      </c>
      <c r="AA701" s="109" t="s">
        <v>802</v>
      </c>
      <c r="AB701" s="140"/>
      <c r="AC701" s="141"/>
      <c r="AD701" s="113"/>
      <c r="AE701" s="127"/>
      <c r="AF701" s="113"/>
      <c r="AG701" s="114" t="str">
        <f t="array" ref="AG701">XLOOKUP(F701,'CLV2'!A:A,'CLV2'!E:E)</f>
        <v>2.DELICA</v>
      </c>
      <c r="AH701" s="115" t="str">
        <f t="array" ref="AH701">XLOOKUP(F701,'CLV2'!A:A,'CLV2'!F:F)</f>
        <v>3.DESSERTS</v>
      </c>
      <c r="AI701" s="115" t="str">
        <f t="shared" si="8"/>
        <v>Pack</v>
      </c>
      <c r="AJ701" s="116">
        <f t="shared" si="9"/>
        <v>1</v>
      </c>
      <c r="AK701" s="117" t="str">
        <f t="array" ref="AK701">XLOOKUP(F701,'GIÁ'!A:A,'GIÁ'!D:D)</f>
        <v>6650.00</v>
      </c>
      <c r="AL701" s="118">
        <f t="shared" si="10"/>
        <v>13300</v>
      </c>
      <c r="AM701" s="118">
        <f t="shared" si="11"/>
        <v>0</v>
      </c>
      <c r="AN701" s="119">
        <f t="shared" si="12"/>
        <v>13300</v>
      </c>
      <c r="AO701" s="118">
        <f t="shared" si="13"/>
        <v>0</v>
      </c>
      <c r="AP701" s="121">
        <f t="shared" si="14"/>
        <v>0</v>
      </c>
      <c r="AQ701" s="122"/>
      <c r="AR701" s="119"/>
    </row>
    <row r="702" ht="22.5" customHeight="1">
      <c r="A702" s="89">
        <v>46231.0</v>
      </c>
      <c r="B702" s="90">
        <v>0.39305555555555555</v>
      </c>
      <c r="C702" s="91" t="s">
        <v>650</v>
      </c>
      <c r="D702" s="129" t="str">
        <f t="array" ref="D702">XLOOKUP(C702,'DS ST'!A:A,'DS ST'!B:B)</f>
        <v>A155</v>
      </c>
      <c r="E702" s="94" t="str">
        <f t="array" ref="E702">XLOOKUP($F702,'GIÁ'!$A:$A,'GIÁ'!$E:$E)</f>
        <v>MÁT</v>
      </c>
      <c r="F702" s="94">
        <v>8.936176751243E12</v>
      </c>
      <c r="G702" s="95" t="s">
        <v>2533</v>
      </c>
      <c r="H702" s="95" t="s">
        <v>57</v>
      </c>
      <c r="I702" s="96">
        <v>1.0</v>
      </c>
      <c r="J702" s="96">
        <v>0.0</v>
      </c>
      <c r="K702" s="98">
        <f t="shared" si="4"/>
        <v>1</v>
      </c>
      <c r="L702" s="99" t="s">
        <v>4328</v>
      </c>
      <c r="M702" s="100" t="s">
        <v>4332</v>
      </c>
      <c r="N702" s="101" t="s">
        <v>4333</v>
      </c>
      <c r="O702" s="128"/>
      <c r="P702" s="145">
        <v>1.0</v>
      </c>
      <c r="Q702" s="103">
        <f t="shared" si="5"/>
        <v>0</v>
      </c>
      <c r="R702" s="104" t="s">
        <v>4334</v>
      </c>
      <c r="S702" s="105"/>
      <c r="T702" s="106"/>
      <c r="U702" s="107"/>
      <c r="V702" s="108" t="s">
        <v>756</v>
      </c>
      <c r="W702" s="109" t="s">
        <v>764</v>
      </c>
      <c r="X702" s="110" t="str">
        <f t="shared" si="6"/>
        <v/>
      </c>
      <c r="Y702" s="110" t="str">
        <f t="shared" si="7"/>
        <v>Siêu thị</v>
      </c>
      <c r="Z702" s="139" t="str">
        <f t="shared" si="51"/>
        <v/>
      </c>
      <c r="AA702" s="109" t="s">
        <v>802</v>
      </c>
      <c r="AB702" s="140"/>
      <c r="AC702" s="141"/>
      <c r="AD702" s="113"/>
      <c r="AE702" s="127"/>
      <c r="AF702" s="113"/>
      <c r="AG702" s="114" t="str">
        <f t="array" ref="AG702">XLOOKUP(F702,'CLV2'!A:A,'CLV2'!E:E)</f>
        <v>2.DELICA</v>
      </c>
      <c r="AH702" s="115" t="str">
        <f t="array" ref="AH702">XLOOKUP(F702,'CLV2'!A:A,'CLV2'!F:F)</f>
        <v>3.COLD AND HOT DELICA</v>
      </c>
      <c r="AI702" s="115" t="str">
        <f t="shared" si="8"/>
        <v>Pack</v>
      </c>
      <c r="AJ702" s="116">
        <f t="shared" si="9"/>
        <v>1</v>
      </c>
      <c r="AK702" s="117" t="str">
        <f t="array" ref="AK702">XLOOKUP(F702,'GIÁ'!A:A,'GIÁ'!D:D)</f>
        <v>6745.00</v>
      </c>
      <c r="AL702" s="118">
        <f t="shared" si="10"/>
        <v>6745</v>
      </c>
      <c r="AM702" s="118">
        <f t="shared" si="11"/>
        <v>0</v>
      </c>
      <c r="AN702" s="119">
        <f t="shared" si="12"/>
        <v>6745</v>
      </c>
      <c r="AO702" s="118">
        <f t="shared" si="13"/>
        <v>0</v>
      </c>
      <c r="AP702" s="121">
        <f t="shared" si="14"/>
        <v>0</v>
      </c>
      <c r="AQ702" s="122"/>
      <c r="AR702" s="119"/>
    </row>
    <row r="703" ht="22.5" customHeight="1">
      <c r="A703" s="89">
        <v>46231.0</v>
      </c>
      <c r="B703" s="90">
        <v>0.39305555555555555</v>
      </c>
      <c r="C703" s="91" t="s">
        <v>650</v>
      </c>
      <c r="D703" s="129" t="str">
        <f t="array" ref="D703">XLOOKUP(C703,'DS ST'!A:A,'DS ST'!B:B)</f>
        <v>A155</v>
      </c>
      <c r="E703" s="94" t="str">
        <f t="array" ref="E703">XLOOKUP($F703,'GIÁ'!$A:$A,'GIÁ'!$E:$E)</f>
        <v>MÁT</v>
      </c>
      <c r="F703" s="94">
        <v>8.938505512044E12</v>
      </c>
      <c r="G703" s="95" t="s">
        <v>2874</v>
      </c>
      <c r="H703" s="95" t="s">
        <v>224</v>
      </c>
      <c r="I703" s="96">
        <v>1.0</v>
      </c>
      <c r="J703" s="96">
        <v>0.0</v>
      </c>
      <c r="K703" s="98">
        <f t="shared" si="4"/>
        <v>1</v>
      </c>
      <c r="L703" s="99" t="s">
        <v>4328</v>
      </c>
      <c r="M703" s="100" t="s">
        <v>4335</v>
      </c>
      <c r="N703" s="101" t="s">
        <v>4336</v>
      </c>
      <c r="O703" s="102"/>
      <c r="P703" s="145">
        <v>1.0</v>
      </c>
      <c r="Q703" s="103">
        <f t="shared" si="5"/>
        <v>0</v>
      </c>
      <c r="R703" s="104" t="s">
        <v>4337</v>
      </c>
      <c r="S703" s="105"/>
      <c r="T703" s="106"/>
      <c r="U703" s="107"/>
      <c r="V703" s="108" t="s">
        <v>756</v>
      </c>
      <c r="W703" s="109" t="s">
        <v>764</v>
      </c>
      <c r="X703" s="110" t="str">
        <f t="shared" si="6"/>
        <v/>
      </c>
      <c r="Y703" s="110" t="str">
        <f t="shared" si="7"/>
        <v>Siêu thị</v>
      </c>
      <c r="Z703" s="139" t="str">
        <f t="shared" si="51"/>
        <v/>
      </c>
      <c r="AA703" s="109" t="s">
        <v>802</v>
      </c>
      <c r="AB703" s="140"/>
      <c r="AC703" s="141"/>
      <c r="AD703" s="113"/>
      <c r="AE703" s="127"/>
      <c r="AF703" s="113"/>
      <c r="AG703" s="114" t="str">
        <f t="array" ref="AG703">XLOOKUP(F703,'CLV2'!A:A,'CLV2'!E:E)</f>
        <v>2.VEGETABLES</v>
      </c>
      <c r="AH703" s="115" t="str">
        <f t="array" ref="AH703">XLOOKUP(F703,'CLV2'!A:A,'CLV2'!F:F)</f>
        <v>3.PROCESSED VEGGIES</v>
      </c>
      <c r="AI703" s="115" t="str">
        <f t="shared" si="8"/>
        <v>Pack</v>
      </c>
      <c r="AJ703" s="116">
        <f t="shared" si="9"/>
        <v>1</v>
      </c>
      <c r="AK703" s="117" t="str">
        <f t="array" ref="AK703">XLOOKUP(F703,'GIÁ'!A:A,'GIÁ'!D:D)</f>
        <v>20047.75</v>
      </c>
      <c r="AL703" s="118">
        <f t="shared" si="10"/>
        <v>20047.75</v>
      </c>
      <c r="AM703" s="118">
        <f t="shared" si="11"/>
        <v>0</v>
      </c>
      <c r="AN703" s="119">
        <f t="shared" si="12"/>
        <v>20047.75</v>
      </c>
      <c r="AO703" s="118">
        <f t="shared" si="13"/>
        <v>0</v>
      </c>
      <c r="AP703" s="121">
        <f t="shared" si="14"/>
        <v>0</v>
      </c>
      <c r="AQ703" s="122"/>
      <c r="AR703" s="119"/>
    </row>
    <row r="704" ht="22.5" customHeight="1">
      <c r="A704" s="89">
        <v>46231.0</v>
      </c>
      <c r="B704" s="90">
        <v>0.39305555555555555</v>
      </c>
      <c r="C704" s="91" t="s">
        <v>650</v>
      </c>
      <c r="D704" s="129" t="str">
        <f t="array" ref="D704">XLOOKUP(C704,'DS ST'!A:A,'DS ST'!B:B)</f>
        <v>A155</v>
      </c>
      <c r="E704" s="94" t="str">
        <f t="array" ref="E704">XLOOKUP($F704,'GIÁ'!$A:$A,'GIÁ'!$E:$E)</f>
        <v>MÁT</v>
      </c>
      <c r="F704" s="94">
        <v>8.938505512211E12</v>
      </c>
      <c r="G704" s="95" t="s">
        <v>2880</v>
      </c>
      <c r="H704" s="95" t="s">
        <v>224</v>
      </c>
      <c r="I704" s="96">
        <v>1.0</v>
      </c>
      <c r="J704" s="96">
        <v>0.0</v>
      </c>
      <c r="K704" s="98">
        <f t="shared" si="4"/>
        <v>1</v>
      </c>
      <c r="L704" s="99" t="s">
        <v>4328</v>
      </c>
      <c r="M704" s="100" t="s">
        <v>4335</v>
      </c>
      <c r="N704" s="101" t="s">
        <v>4336</v>
      </c>
      <c r="O704" s="102"/>
      <c r="P704" s="145">
        <v>1.0</v>
      </c>
      <c r="Q704" s="103">
        <f t="shared" si="5"/>
        <v>0</v>
      </c>
      <c r="R704" s="104" t="s">
        <v>4337</v>
      </c>
      <c r="S704" s="105"/>
      <c r="T704" s="106"/>
      <c r="U704" s="107"/>
      <c r="V704" s="108" t="s">
        <v>756</v>
      </c>
      <c r="W704" s="109" t="s">
        <v>764</v>
      </c>
      <c r="X704" s="110" t="str">
        <f t="shared" si="6"/>
        <v/>
      </c>
      <c r="Y704" s="110" t="str">
        <f t="shared" si="7"/>
        <v>Siêu thị</v>
      </c>
      <c r="Z704" s="139" t="str">
        <f t="shared" si="51"/>
        <v/>
      </c>
      <c r="AA704" s="109" t="s">
        <v>802</v>
      </c>
      <c r="AB704" s="140"/>
      <c r="AC704" s="141"/>
      <c r="AD704" s="113"/>
      <c r="AE704" s="127"/>
      <c r="AF704" s="113"/>
      <c r="AG704" s="114" t="str">
        <f t="array" ref="AG704">XLOOKUP(F704,'CLV2'!A:A,'CLV2'!E:E)</f>
        <v>2.VEGETABLES</v>
      </c>
      <c r="AH704" s="115" t="str">
        <f t="array" ref="AH704">XLOOKUP(F704,'CLV2'!A:A,'CLV2'!F:F)</f>
        <v>3.PROCESSED VEGGIES</v>
      </c>
      <c r="AI704" s="115" t="str">
        <f t="shared" si="8"/>
        <v>Pack</v>
      </c>
      <c r="AJ704" s="116">
        <f t="shared" si="9"/>
        <v>1</v>
      </c>
      <c r="AK704" s="117" t="str">
        <f t="array" ref="AK704">XLOOKUP(F704,'GIÁ'!A:A,'GIÁ'!D:D)</f>
        <v>22493.70</v>
      </c>
      <c r="AL704" s="118">
        <f t="shared" si="10"/>
        <v>22493.7</v>
      </c>
      <c r="AM704" s="118">
        <f t="shared" si="11"/>
        <v>0</v>
      </c>
      <c r="AN704" s="119">
        <f t="shared" si="12"/>
        <v>22493.7</v>
      </c>
      <c r="AO704" s="118">
        <f t="shared" si="13"/>
        <v>0</v>
      </c>
      <c r="AP704" s="121">
        <f t="shared" si="14"/>
        <v>0</v>
      </c>
      <c r="AQ704" s="122"/>
      <c r="AR704" s="119"/>
    </row>
    <row r="705" ht="22.5" customHeight="1">
      <c r="A705" s="89">
        <v>46231.0</v>
      </c>
      <c r="B705" s="90">
        <v>0.39305555555555555</v>
      </c>
      <c r="C705" s="91" t="s">
        <v>650</v>
      </c>
      <c r="D705" s="129" t="str">
        <f t="array" ref="D705">XLOOKUP(C705,'DS ST'!A:A,'DS ST'!B:B)</f>
        <v>A155</v>
      </c>
      <c r="E705" s="94" t="str">
        <f t="array" ref="E705">XLOOKUP($F705,'GIÁ'!$A:$A,'GIÁ'!$E:$E)</f>
        <v>MÁT</v>
      </c>
      <c r="F705" s="94">
        <v>8.850329003679E12</v>
      </c>
      <c r="G705" s="95" t="s">
        <v>1431</v>
      </c>
      <c r="H705" s="95" t="s">
        <v>57</v>
      </c>
      <c r="I705" s="96">
        <v>2.0</v>
      </c>
      <c r="J705" s="96">
        <v>1.0</v>
      </c>
      <c r="K705" s="98">
        <f t="shared" si="4"/>
        <v>1</v>
      </c>
      <c r="L705" s="99" t="s">
        <v>4328</v>
      </c>
      <c r="M705" s="100" t="s">
        <v>4335</v>
      </c>
      <c r="N705" s="101" t="s">
        <v>4336</v>
      </c>
      <c r="O705" s="102"/>
      <c r="P705" s="100"/>
      <c r="Q705" s="103">
        <f t="shared" si="5"/>
        <v>1</v>
      </c>
      <c r="R705" s="104"/>
      <c r="S705" s="105" t="s">
        <v>14</v>
      </c>
      <c r="T705" s="106"/>
      <c r="U705" s="107" t="s">
        <v>3681</v>
      </c>
      <c r="V705" s="108" t="s">
        <v>756</v>
      </c>
      <c r="W705" s="109" t="s">
        <v>1312</v>
      </c>
      <c r="X705" s="110" t="str">
        <f t="shared" si="6"/>
        <v/>
      </c>
      <c r="Y705" s="110" t="str">
        <f t="shared" si="7"/>
        <v/>
      </c>
      <c r="Z705" s="139" t="str">
        <f t="shared" si="51"/>
        <v>Kho đông mát</v>
      </c>
      <c r="AA705" s="109" t="s">
        <v>802</v>
      </c>
      <c r="AB705" s="140"/>
      <c r="AC705" s="108" t="s">
        <v>1329</v>
      </c>
      <c r="AD705" s="113"/>
      <c r="AE705" s="127"/>
      <c r="AF705" s="113"/>
      <c r="AG705" s="114" t="str">
        <f t="array" ref="AG705">XLOOKUP(F705,'CLV2'!A:A,'CLV2'!E:E)</f>
        <v>2.DAIRY</v>
      </c>
      <c r="AH705" s="115" t="str">
        <f t="array" ref="AH705">XLOOKUP(F705,'CLV2'!A:A,'CLV2'!F:F)</f>
        <v>3.FRESH MILK</v>
      </c>
      <c r="AI705" s="115" t="str">
        <f t="shared" si="8"/>
        <v>Pack</v>
      </c>
      <c r="AJ705" s="116">
        <f t="shared" si="9"/>
        <v>0.5</v>
      </c>
      <c r="AK705" s="117" t="str">
        <f t="array" ref="AK705">XLOOKUP(F705,'GIÁ'!A:A,'GIÁ'!D:D)</f>
        <v>61747.33</v>
      </c>
      <c r="AL705" s="118">
        <f t="shared" si="10"/>
        <v>61747.33</v>
      </c>
      <c r="AM705" s="118">
        <f t="shared" si="11"/>
        <v>0</v>
      </c>
      <c r="AN705" s="119">
        <f t="shared" si="12"/>
        <v>0</v>
      </c>
      <c r="AO705" s="118">
        <f t="shared" si="13"/>
        <v>61747.33</v>
      </c>
      <c r="AP705" s="121">
        <f t="shared" si="14"/>
        <v>0</v>
      </c>
      <c r="AQ705" s="122"/>
      <c r="AR705" s="119"/>
    </row>
    <row r="706" ht="22.5" customHeight="1">
      <c r="A706" s="89">
        <v>46231.0</v>
      </c>
      <c r="B706" s="90">
        <v>0.39305555555555555</v>
      </c>
      <c r="C706" s="91" t="s">
        <v>650</v>
      </c>
      <c r="D706" s="129" t="str">
        <f t="array" ref="D706">XLOOKUP(C706,'DS ST'!A:A,'DS ST'!B:B)</f>
        <v>A155</v>
      </c>
      <c r="E706" s="94" t="str">
        <f t="array" ref="E706">XLOOKUP($F706,'GIÁ'!$A:$A,'GIÁ'!$E:$E)</f>
        <v>MÁT</v>
      </c>
      <c r="F706" s="94">
        <v>8.938503131728E12</v>
      </c>
      <c r="G706" s="95" t="s">
        <v>2852</v>
      </c>
      <c r="H706" s="95" t="s">
        <v>57</v>
      </c>
      <c r="I706" s="96">
        <v>4.0</v>
      </c>
      <c r="J706" s="96">
        <v>2.0</v>
      </c>
      <c r="K706" s="98">
        <f t="shared" si="4"/>
        <v>2</v>
      </c>
      <c r="L706" s="99" t="s">
        <v>4328</v>
      </c>
      <c r="M706" s="100" t="s">
        <v>4338</v>
      </c>
      <c r="N706" s="101" t="s">
        <v>4339</v>
      </c>
      <c r="O706" s="128"/>
      <c r="P706" s="100"/>
      <c r="Q706" s="103">
        <f t="shared" si="5"/>
        <v>2</v>
      </c>
      <c r="R706" s="104"/>
      <c r="S706" s="105" t="s">
        <v>14</v>
      </c>
      <c r="T706" s="106"/>
      <c r="U706" s="107" t="s">
        <v>4340</v>
      </c>
      <c r="V706" s="108" t="s">
        <v>756</v>
      </c>
      <c r="W706" s="109" t="s">
        <v>2842</v>
      </c>
      <c r="X706" s="110" t="str">
        <f t="shared" si="6"/>
        <v/>
      </c>
      <c r="Y706" s="110" t="str">
        <f t="shared" si="7"/>
        <v/>
      </c>
      <c r="Z706" s="139" t="str">
        <f t="shared" si="51"/>
        <v>Kho đông mát</v>
      </c>
      <c r="AA706" s="109" t="s">
        <v>802</v>
      </c>
      <c r="AB706" s="140"/>
      <c r="AC706" s="141"/>
      <c r="AD706" s="113"/>
      <c r="AE706" s="127"/>
      <c r="AF706" s="113"/>
      <c r="AG706" s="114" t="str">
        <f t="array" ref="AG706">XLOOKUP(F706,'CLV2'!A:A,'CLV2'!E:E)</f>
        <v>2.DAIRY</v>
      </c>
      <c r="AH706" s="115" t="str">
        <f t="array" ref="AH706">XLOOKUP(F706,'CLV2'!A:A,'CLV2'!F:F)</f>
        <v>3.FRESH MILK</v>
      </c>
      <c r="AI706" s="115" t="str">
        <f t="shared" si="8"/>
        <v>Pack</v>
      </c>
      <c r="AJ706" s="116">
        <f t="shared" si="9"/>
        <v>0.5</v>
      </c>
      <c r="AK706" s="117" t="str">
        <f t="array" ref="AK706">XLOOKUP(F706,'GIÁ'!A:A,'GIÁ'!D:D)</f>
        <v>9180.00</v>
      </c>
      <c r="AL706" s="118">
        <f t="shared" si="10"/>
        <v>18360</v>
      </c>
      <c r="AM706" s="118">
        <f t="shared" si="11"/>
        <v>0</v>
      </c>
      <c r="AN706" s="119">
        <f t="shared" si="12"/>
        <v>0</v>
      </c>
      <c r="AO706" s="118">
        <f t="shared" si="13"/>
        <v>18360</v>
      </c>
      <c r="AP706" s="121">
        <f t="shared" si="14"/>
        <v>0</v>
      </c>
      <c r="AQ706" s="122"/>
      <c r="AR706" s="119"/>
    </row>
    <row r="707" ht="22.5" customHeight="1">
      <c r="A707" s="89">
        <v>46231.0</v>
      </c>
      <c r="B707" s="90">
        <v>0.39305555555555555</v>
      </c>
      <c r="C707" s="91" t="s">
        <v>650</v>
      </c>
      <c r="D707" s="129" t="str">
        <f t="array" ref="D707">XLOOKUP(C707,'DS ST'!A:A,'DS ST'!B:B)</f>
        <v>A155</v>
      </c>
      <c r="E707" s="94" t="str">
        <f t="array" ref="E707">XLOOKUP($F707,'GIÁ'!$A:$A,'GIÁ'!$E:$E)</f>
        <v>MÁT</v>
      </c>
      <c r="F707" s="94">
        <v>8.936204030586E12</v>
      </c>
      <c r="G707" s="95" t="s">
        <v>2661</v>
      </c>
      <c r="H707" s="95" t="s">
        <v>224</v>
      </c>
      <c r="I707" s="96">
        <v>1.0</v>
      </c>
      <c r="J707" s="96">
        <v>0.0</v>
      </c>
      <c r="K707" s="98">
        <f t="shared" si="4"/>
        <v>1</v>
      </c>
      <c r="L707" s="99" t="s">
        <v>4328</v>
      </c>
      <c r="M707" s="100" t="s">
        <v>4338</v>
      </c>
      <c r="N707" s="101" t="s">
        <v>4339</v>
      </c>
      <c r="O707" s="128"/>
      <c r="P707" s="145">
        <v>1.0</v>
      </c>
      <c r="Q707" s="103">
        <f t="shared" si="5"/>
        <v>0</v>
      </c>
      <c r="R707" s="104" t="s">
        <v>4341</v>
      </c>
      <c r="S707" s="105"/>
      <c r="T707" s="106"/>
      <c r="U707" s="107"/>
      <c r="V707" s="108" t="s">
        <v>756</v>
      </c>
      <c r="W707" s="109" t="s">
        <v>764</v>
      </c>
      <c r="X707" s="110" t="str">
        <f t="shared" si="6"/>
        <v/>
      </c>
      <c r="Y707" s="110" t="str">
        <f t="shared" si="7"/>
        <v>Siêu thị</v>
      </c>
      <c r="Z707" s="139" t="str">
        <f t="shared" si="51"/>
        <v/>
      </c>
      <c r="AA707" s="109" t="s">
        <v>802</v>
      </c>
      <c r="AB707" s="140"/>
      <c r="AC707" s="141"/>
      <c r="AD707" s="113"/>
      <c r="AE707" s="127"/>
      <c r="AF707" s="113"/>
      <c r="AG707" s="114" t="str">
        <f t="array" ref="AG707">XLOOKUP(F707,'CLV2'!A:A,'CLV2'!E:E)</f>
        <v>2.VEGETABLES</v>
      </c>
      <c r="AH707" s="115" t="str">
        <f t="array" ref="AH707">XLOOKUP(F707,'CLV2'!A:A,'CLV2'!F:F)</f>
        <v>3.PROCESSED VEGGIES</v>
      </c>
      <c r="AI707" s="115" t="str">
        <f t="shared" si="8"/>
        <v>Pack</v>
      </c>
      <c r="AJ707" s="116">
        <f t="shared" si="9"/>
        <v>1</v>
      </c>
      <c r="AK707" s="117" t="str">
        <f t="array" ref="AK707">XLOOKUP(F707,'GIÁ'!A:A,'GIÁ'!D:D)</f>
        <v>19972.85</v>
      </c>
      <c r="AL707" s="118">
        <f t="shared" si="10"/>
        <v>19972.85</v>
      </c>
      <c r="AM707" s="118">
        <f t="shared" si="11"/>
        <v>0</v>
      </c>
      <c r="AN707" s="119">
        <f t="shared" si="12"/>
        <v>19972.85</v>
      </c>
      <c r="AO707" s="118">
        <f t="shared" si="13"/>
        <v>0</v>
      </c>
      <c r="AP707" s="121">
        <f t="shared" si="14"/>
        <v>0</v>
      </c>
      <c r="AQ707" s="122"/>
      <c r="AR707" s="119"/>
    </row>
    <row r="708" ht="22.5" customHeight="1">
      <c r="A708" s="89">
        <v>46231.0</v>
      </c>
      <c r="B708" s="90">
        <v>0.39305555555555555</v>
      </c>
      <c r="C708" s="91" t="s">
        <v>650</v>
      </c>
      <c r="D708" s="129" t="str">
        <f t="array" ref="D708">XLOOKUP(C708,'DS ST'!A:A,'DS ST'!B:B)</f>
        <v>A155</v>
      </c>
      <c r="E708" s="94" t="str">
        <f t="array" ref="E708">XLOOKUP($F708,'GIÁ'!$A:$A,'GIÁ'!$E:$E)</f>
        <v>MÁT</v>
      </c>
      <c r="F708" s="94">
        <v>8.936049693892E12</v>
      </c>
      <c r="G708" s="95" t="s">
        <v>2242</v>
      </c>
      <c r="H708" s="95" t="s">
        <v>57</v>
      </c>
      <c r="I708" s="96">
        <v>3.0</v>
      </c>
      <c r="J708" s="96">
        <v>0.0</v>
      </c>
      <c r="K708" s="98">
        <f t="shared" si="4"/>
        <v>3</v>
      </c>
      <c r="L708" s="99" t="s">
        <v>4328</v>
      </c>
      <c r="M708" s="100" t="s">
        <v>4338</v>
      </c>
      <c r="N708" s="101" t="s">
        <v>4339</v>
      </c>
      <c r="O708" s="128"/>
      <c r="P708" s="145">
        <v>3.0</v>
      </c>
      <c r="Q708" s="103">
        <f t="shared" si="5"/>
        <v>0</v>
      </c>
      <c r="R708" s="104" t="s">
        <v>4341</v>
      </c>
      <c r="S708" s="105"/>
      <c r="T708" s="106"/>
      <c r="U708" s="107"/>
      <c r="V708" s="108" t="s">
        <v>756</v>
      </c>
      <c r="W708" s="109" t="s">
        <v>764</v>
      </c>
      <c r="X708" s="110" t="str">
        <f t="shared" si="6"/>
        <v/>
      </c>
      <c r="Y708" s="110" t="str">
        <f t="shared" si="7"/>
        <v>Siêu thị</v>
      </c>
      <c r="Z708" s="139" t="str">
        <f t="shared" si="51"/>
        <v/>
      </c>
      <c r="AA708" s="109" t="s">
        <v>802</v>
      </c>
      <c r="AB708" s="140"/>
      <c r="AC708" s="141"/>
      <c r="AD708" s="113"/>
      <c r="AE708" s="127"/>
      <c r="AF708" s="113"/>
      <c r="AG708" s="114" t="str">
        <f t="array" ref="AG708">XLOOKUP(F708,'CLV2'!A:A,'CLV2'!E:E)</f>
        <v>2.VEGETABLES</v>
      </c>
      <c r="AH708" s="115" t="str">
        <f t="array" ref="AH708">XLOOKUP(F708,'CLV2'!A:A,'CLV2'!F:F)</f>
        <v>3.LETTUCE, SNACKABLES</v>
      </c>
      <c r="AI708" s="115" t="str">
        <f t="shared" si="8"/>
        <v>Pack</v>
      </c>
      <c r="AJ708" s="116">
        <f t="shared" si="9"/>
        <v>1</v>
      </c>
      <c r="AK708" s="117" t="str">
        <f t="array" ref="AK708">XLOOKUP(F708,'GIÁ'!A:A,'GIÁ'!D:D)</f>
        <v>20378.31</v>
      </c>
      <c r="AL708" s="118">
        <f t="shared" si="10"/>
        <v>61134.93</v>
      </c>
      <c r="AM708" s="118">
        <f t="shared" si="11"/>
        <v>0</v>
      </c>
      <c r="AN708" s="119">
        <f t="shared" si="12"/>
        <v>61134.93</v>
      </c>
      <c r="AO708" s="118">
        <f t="shared" si="13"/>
        <v>0</v>
      </c>
      <c r="AP708" s="121">
        <f t="shared" si="14"/>
        <v>0</v>
      </c>
      <c r="AQ708" s="122"/>
      <c r="AR708" s="119"/>
    </row>
    <row r="709" ht="22.5" customHeight="1">
      <c r="A709" s="89">
        <v>46231.0</v>
      </c>
      <c r="B709" s="90">
        <v>0.43333333333333335</v>
      </c>
      <c r="C709" s="91" t="s">
        <v>1486</v>
      </c>
      <c r="D709" s="129" t="str">
        <f t="array" ref="D709">XLOOKUP(C709,'DS ST'!A:A,'DS ST'!B:B)</f>
        <v>NVQ</v>
      </c>
      <c r="E709" s="94" t="str">
        <f t="array" ref="E709">XLOOKUP($F709,'GIÁ'!$A:$A,'GIÁ'!$E:$E)</f>
        <v>MÁT</v>
      </c>
      <c r="F709" s="94">
        <v>8.938505512549E12</v>
      </c>
      <c r="G709" s="95" t="s">
        <v>1920</v>
      </c>
      <c r="H709" s="95" t="s">
        <v>57</v>
      </c>
      <c r="I709" s="96">
        <v>3.0</v>
      </c>
      <c r="J709" s="96">
        <v>1.0</v>
      </c>
      <c r="K709" s="98">
        <f t="shared" si="4"/>
        <v>2</v>
      </c>
      <c r="L709" s="99" t="s">
        <v>4342</v>
      </c>
      <c r="M709" s="100" t="s">
        <v>4343</v>
      </c>
      <c r="N709" s="101" t="s">
        <v>4344</v>
      </c>
      <c r="O709" s="128"/>
      <c r="P709" s="100">
        <v>2.0</v>
      </c>
      <c r="Q709" s="103">
        <f t="shared" si="5"/>
        <v>0</v>
      </c>
      <c r="R709" s="104" t="s">
        <v>4345</v>
      </c>
      <c r="S709" s="105"/>
      <c r="T709" s="106"/>
      <c r="U709" s="107"/>
      <c r="V709" s="108" t="s">
        <v>756</v>
      </c>
      <c r="W709" s="109" t="s">
        <v>764</v>
      </c>
      <c r="X709" s="110" t="str">
        <f t="shared" si="6"/>
        <v/>
      </c>
      <c r="Y709" s="110" t="str">
        <f t="shared" si="7"/>
        <v>Siêu thị</v>
      </c>
      <c r="Z709" s="139" t="str">
        <f t="shared" si="51"/>
        <v/>
      </c>
      <c r="AA709" s="109" t="s">
        <v>802</v>
      </c>
      <c r="AB709" s="140"/>
      <c r="AC709" s="141"/>
      <c r="AD709" s="113"/>
      <c r="AE709" s="127"/>
      <c r="AF709" s="113"/>
      <c r="AG709" s="114" t="str">
        <f t="array" ref="AG709">XLOOKUP(F709,'CLV2'!A:A,'CLV2'!E:E)</f>
        <v>2.VEGETABLES</v>
      </c>
      <c r="AH709" s="115" t="str">
        <f t="array" ref="AH709">XLOOKUP(F709,'CLV2'!A:A,'CLV2'!F:F)</f>
        <v>3.PROCESSED VEGGIES</v>
      </c>
      <c r="AI709" s="115" t="str">
        <f t="shared" si="8"/>
        <v>Pack</v>
      </c>
      <c r="AJ709" s="116">
        <f t="shared" si="9"/>
        <v>0.6666666667</v>
      </c>
      <c r="AK709" s="117" t="str">
        <f t="array" ref="AK709">XLOOKUP(F709,'GIÁ'!A:A,'GIÁ'!D:D)</f>
        <v>59477.94</v>
      </c>
      <c r="AL709" s="118">
        <f t="shared" si="10"/>
        <v>118955.88</v>
      </c>
      <c r="AM709" s="118">
        <f t="shared" si="11"/>
        <v>0</v>
      </c>
      <c r="AN709" s="119">
        <f t="shared" si="12"/>
        <v>118955.88</v>
      </c>
      <c r="AO709" s="118">
        <f t="shared" si="13"/>
        <v>0</v>
      </c>
      <c r="AP709" s="121">
        <f t="shared" si="14"/>
        <v>0</v>
      </c>
      <c r="AQ709" s="122"/>
      <c r="AR709" s="119"/>
    </row>
    <row r="710" ht="22.5" customHeight="1">
      <c r="A710" s="89">
        <v>46231.0</v>
      </c>
      <c r="B710" s="90">
        <v>0.43333333333333335</v>
      </c>
      <c r="C710" s="91" t="s">
        <v>1486</v>
      </c>
      <c r="D710" s="129" t="str">
        <f t="array" ref="D710">XLOOKUP(C710,'DS ST'!A:A,'DS ST'!B:B)</f>
        <v>NVQ</v>
      </c>
      <c r="E710" s="94" t="str">
        <f t="array" ref="E710">XLOOKUP($F710,'GIÁ'!$A:$A,'GIÁ'!$E:$E)</f>
        <v>MÁT</v>
      </c>
      <c r="F710" s="94">
        <v>8.938541439817E12</v>
      </c>
      <c r="G710" s="95" t="s">
        <v>3077</v>
      </c>
      <c r="H710" s="95" t="s">
        <v>75</v>
      </c>
      <c r="I710" s="96">
        <v>7.0</v>
      </c>
      <c r="J710" s="96">
        <v>6.0</v>
      </c>
      <c r="K710" s="98">
        <f t="shared" si="4"/>
        <v>1</v>
      </c>
      <c r="L710" s="99" t="s">
        <v>4342</v>
      </c>
      <c r="M710" s="100" t="s">
        <v>4346</v>
      </c>
      <c r="N710" s="101" t="s">
        <v>4347</v>
      </c>
      <c r="O710" s="128"/>
      <c r="P710" s="100"/>
      <c r="Q710" s="103">
        <f t="shared" si="5"/>
        <v>1</v>
      </c>
      <c r="R710" s="104"/>
      <c r="S710" s="105"/>
      <c r="T710" s="106"/>
      <c r="U710" s="107" t="s">
        <v>4348</v>
      </c>
      <c r="V710" s="108" t="s">
        <v>756</v>
      </c>
      <c r="W710" s="109" t="s">
        <v>2842</v>
      </c>
      <c r="X710" s="110" t="str">
        <f t="shared" si="6"/>
        <v/>
      </c>
      <c r="Y710" s="110" t="str">
        <f t="shared" si="7"/>
        <v/>
      </c>
      <c r="Z710" s="139" t="str">
        <f t="shared" si="51"/>
        <v>Kho đông mát</v>
      </c>
      <c r="AA710" s="109" t="s">
        <v>802</v>
      </c>
      <c r="AB710" s="140"/>
      <c r="AC710" s="141"/>
      <c r="AD710" s="113"/>
      <c r="AE710" s="127"/>
      <c r="AF710" s="113"/>
      <c r="AG710" s="114" t="str">
        <f t="array" ref="AG710">XLOOKUP(F710,'CLV2'!A:A,'CLV2'!E:E)</f>
        <v>2.FRUITS</v>
      </c>
      <c r="AH710" s="115" t="str">
        <f t="array" ref="AH710">XLOOKUP(F710,'CLV2'!A:A,'CLV2'!F:F)</f>
        <v>3.IMPORT FRUITS</v>
      </c>
      <c r="AI710" s="115" t="str">
        <f t="shared" si="8"/>
        <v>Pack</v>
      </c>
      <c r="AJ710" s="116">
        <f t="shared" si="9"/>
        <v>0.1428571429</v>
      </c>
      <c r="AK710" s="117" t="str">
        <f t="array" ref="AK710">XLOOKUP(F710,'GIÁ'!A:A,'GIÁ'!D:D)</f>
        <v>72485.08</v>
      </c>
      <c r="AL710" s="118">
        <f t="shared" si="10"/>
        <v>72485.08</v>
      </c>
      <c r="AM710" s="118">
        <f t="shared" si="11"/>
        <v>0</v>
      </c>
      <c r="AN710" s="119">
        <f t="shared" si="12"/>
        <v>0</v>
      </c>
      <c r="AO710" s="118">
        <f t="shared" si="13"/>
        <v>72485.08</v>
      </c>
      <c r="AP710" s="121">
        <f t="shared" si="14"/>
        <v>0</v>
      </c>
      <c r="AQ710" s="122"/>
      <c r="AR710" s="119"/>
    </row>
    <row r="711" ht="22.5" customHeight="1">
      <c r="A711" s="89">
        <v>46231.0</v>
      </c>
      <c r="B711" s="90">
        <v>0.37430555555555556</v>
      </c>
      <c r="C711" s="91" t="s">
        <v>955</v>
      </c>
      <c r="D711" s="129" t="str">
        <f t="array" ref="D711">XLOOKUP(C711,'DS ST'!A:A,'DS ST'!B:B)</f>
        <v>A200</v>
      </c>
      <c r="E711" s="94" t="str">
        <f t="array" ref="E711">XLOOKUP($F711,'GIÁ'!$A:$A,'GIÁ'!$E:$E)</f>
        <v>MÁT</v>
      </c>
      <c r="F711" s="94">
        <v>8.935007117135E12</v>
      </c>
      <c r="G711" s="95" t="s">
        <v>1809</v>
      </c>
      <c r="H711" s="95" t="s">
        <v>1785</v>
      </c>
      <c r="I711" s="96">
        <v>1.0</v>
      </c>
      <c r="J711" s="96">
        <v>0.0</v>
      </c>
      <c r="K711" s="98">
        <f t="shared" si="4"/>
        <v>1</v>
      </c>
      <c r="L711" s="99" t="s">
        <v>4349</v>
      </c>
      <c r="M711" s="100" t="s">
        <v>4350</v>
      </c>
      <c r="N711" s="101" t="s">
        <v>4351</v>
      </c>
      <c r="O711" s="128"/>
      <c r="P711" s="100"/>
      <c r="Q711" s="103">
        <f t="shared" si="5"/>
        <v>1</v>
      </c>
      <c r="R711" s="104"/>
      <c r="S711" s="105" t="s">
        <v>14</v>
      </c>
      <c r="T711" s="106"/>
      <c r="U711" s="107"/>
      <c r="V711" s="108" t="s">
        <v>756</v>
      </c>
      <c r="W711" s="109" t="s">
        <v>1312</v>
      </c>
      <c r="X711" s="110" t="str">
        <f t="shared" si="6"/>
        <v/>
      </c>
      <c r="Y711" s="110" t="str">
        <f t="shared" si="7"/>
        <v/>
      </c>
      <c r="Z711" s="139" t="str">
        <f t="shared" si="51"/>
        <v>Chưa xác định</v>
      </c>
      <c r="AA711" s="109" t="s">
        <v>802</v>
      </c>
      <c r="AB711" s="140"/>
      <c r="AC711" s="141"/>
      <c r="AD711" s="113"/>
      <c r="AE711" s="127"/>
      <c r="AF711" s="113"/>
      <c r="AG711" s="114" t="str">
        <f t="array" ref="AG711">XLOOKUP(F711,'CLV2'!A:A,'CLV2'!E:E)</f>
        <v>2.DAIRY</v>
      </c>
      <c r="AH711" s="115" t="str">
        <f t="array" ref="AH711">XLOOKUP(F711,'CLV2'!A:A,'CLV2'!F:F)</f>
        <v>3.FRESH MILK</v>
      </c>
      <c r="AI711" s="115" t="str">
        <f t="shared" si="8"/>
        <v>Pack</v>
      </c>
      <c r="AJ711" s="116">
        <f t="shared" si="9"/>
        <v>1</v>
      </c>
      <c r="AK711" s="117" t="str">
        <f t="array" ref="AK711">XLOOKUP(F711,'GIÁ'!A:A,'GIÁ'!D:D)</f>
        <v>18613.38</v>
      </c>
      <c r="AL711" s="118">
        <f t="shared" si="10"/>
        <v>18613.38</v>
      </c>
      <c r="AM711" s="118">
        <f t="shared" si="11"/>
        <v>0</v>
      </c>
      <c r="AN711" s="119">
        <f t="shared" si="12"/>
        <v>0</v>
      </c>
      <c r="AO711" s="118">
        <f t="shared" si="13"/>
        <v>0</v>
      </c>
      <c r="AP711" s="121">
        <f t="shared" si="14"/>
        <v>18613.38</v>
      </c>
      <c r="AQ711" s="122"/>
      <c r="AR711" s="119"/>
    </row>
    <row r="712" ht="22.5" customHeight="1">
      <c r="A712" s="89">
        <v>46231.0</v>
      </c>
      <c r="B712" s="90">
        <v>0.43125</v>
      </c>
      <c r="C712" s="91" t="s">
        <v>1174</v>
      </c>
      <c r="D712" s="129" t="str">
        <f t="array" ref="D712">XLOOKUP(C712,'DS ST'!A:A,'DS ST'!B:B)</f>
        <v>D10</v>
      </c>
      <c r="E712" s="94" t="str">
        <f t="array" ref="E712">XLOOKUP($F712,'GIÁ'!$A:$A,'GIÁ'!$E:$E)</f>
        <v>MÁT</v>
      </c>
      <c r="F712" s="94">
        <v>8.938503131742E12</v>
      </c>
      <c r="G712" s="95" t="s">
        <v>2855</v>
      </c>
      <c r="H712" s="95" t="s">
        <v>57</v>
      </c>
      <c r="I712" s="96">
        <v>2.0</v>
      </c>
      <c r="J712" s="96">
        <v>0.0</v>
      </c>
      <c r="K712" s="98">
        <f t="shared" si="4"/>
        <v>2</v>
      </c>
      <c r="L712" s="99" t="s">
        <v>4352</v>
      </c>
      <c r="M712" s="100" t="s">
        <v>4353</v>
      </c>
      <c r="N712" s="101" t="s">
        <v>4354</v>
      </c>
      <c r="O712" s="128"/>
      <c r="P712" s="100"/>
      <c r="Q712" s="103">
        <f t="shared" si="5"/>
        <v>2</v>
      </c>
      <c r="R712" s="104"/>
      <c r="S712" s="105"/>
      <c r="T712" s="106"/>
      <c r="U712" s="107"/>
      <c r="V712" s="108" t="s">
        <v>756</v>
      </c>
      <c r="W712" s="109" t="s">
        <v>1312</v>
      </c>
      <c r="X712" s="110" t="str">
        <f t="shared" si="6"/>
        <v/>
      </c>
      <c r="Y712" s="110" t="str">
        <f t="shared" si="7"/>
        <v/>
      </c>
      <c r="Z712" s="139" t="str">
        <f t="shared" si="51"/>
        <v>Chưa xác định</v>
      </c>
      <c r="AA712" s="109" t="s">
        <v>802</v>
      </c>
      <c r="AB712" s="140"/>
      <c r="AC712" s="141"/>
      <c r="AD712" s="113"/>
      <c r="AE712" s="127"/>
      <c r="AF712" s="113"/>
      <c r="AG712" s="114" t="str">
        <f t="array" ref="AG712">XLOOKUP(F712,'CLV2'!A:A,'CLV2'!E:E)</f>
        <v>2.DAIRY</v>
      </c>
      <c r="AH712" s="115" t="str">
        <f t="array" ref="AH712">XLOOKUP(F712,'CLV2'!A:A,'CLV2'!F:F)</f>
        <v>3.FRESH MILK</v>
      </c>
      <c r="AI712" s="115" t="str">
        <f t="shared" si="8"/>
        <v>Pack</v>
      </c>
      <c r="AJ712" s="116">
        <f t="shared" si="9"/>
        <v>1</v>
      </c>
      <c r="AK712" s="117" t="str">
        <f t="array" ref="AK712">XLOOKUP(F712,'GIÁ'!A:A,'GIÁ'!D:D)</f>
        <v>18900.00</v>
      </c>
      <c r="AL712" s="118">
        <f t="shared" si="10"/>
        <v>37800</v>
      </c>
      <c r="AM712" s="118">
        <f t="shared" si="11"/>
        <v>0</v>
      </c>
      <c r="AN712" s="119">
        <f t="shared" si="12"/>
        <v>0</v>
      </c>
      <c r="AO712" s="118">
        <f t="shared" si="13"/>
        <v>0</v>
      </c>
      <c r="AP712" s="121">
        <f t="shared" si="14"/>
        <v>37800</v>
      </c>
      <c r="AQ712" s="122"/>
      <c r="AR712" s="119"/>
    </row>
    <row r="713" ht="22.5" customHeight="1">
      <c r="A713" s="89">
        <v>46231.0</v>
      </c>
      <c r="B713" s="90">
        <v>0.44722222222222224</v>
      </c>
      <c r="C713" s="91" t="s">
        <v>598</v>
      </c>
      <c r="D713" s="129" t="str">
        <f t="array" ref="D713">XLOOKUP(C713,'DS ST'!A:A,'DS ST'!B:B)</f>
        <v>A146</v>
      </c>
      <c r="E713" s="94" t="str">
        <f t="array" ref="E713">XLOOKUP($F713,'GIÁ'!$A:$A,'GIÁ'!$E:$E)</f>
        <v>MÁT</v>
      </c>
      <c r="F713" s="94">
        <v>8.934673500944E12</v>
      </c>
      <c r="G713" s="95" t="s">
        <v>1654</v>
      </c>
      <c r="H713" s="95" t="s">
        <v>57</v>
      </c>
      <c r="I713" s="96">
        <v>8.0</v>
      </c>
      <c r="J713" s="96">
        <v>4.0</v>
      </c>
      <c r="K713" s="98">
        <f t="shared" si="4"/>
        <v>4</v>
      </c>
      <c r="L713" s="99" t="s">
        <v>4355</v>
      </c>
      <c r="M713" s="100" t="s">
        <v>4356</v>
      </c>
      <c r="N713" s="101" t="s">
        <v>4357</v>
      </c>
      <c r="O713" s="128"/>
      <c r="P713" s="100"/>
      <c r="Q713" s="103">
        <f t="shared" si="5"/>
        <v>4</v>
      </c>
      <c r="R713" s="104"/>
      <c r="S713" s="105"/>
      <c r="T713" s="106"/>
      <c r="U713" s="107" t="s">
        <v>3654</v>
      </c>
      <c r="V713" s="108" t="s">
        <v>756</v>
      </c>
      <c r="W713" s="109" t="s">
        <v>1312</v>
      </c>
      <c r="X713" s="110" t="str">
        <f t="shared" si="6"/>
        <v/>
      </c>
      <c r="Y713" s="110" t="str">
        <f t="shared" si="7"/>
        <v/>
      </c>
      <c r="Z713" s="139" t="str">
        <f t="shared" si="51"/>
        <v>Kho đông mát</v>
      </c>
      <c r="AA713" s="109" t="s">
        <v>802</v>
      </c>
      <c r="AB713" s="140"/>
      <c r="AC713" s="108" t="s">
        <v>1329</v>
      </c>
      <c r="AD713" s="113"/>
      <c r="AE713" s="127"/>
      <c r="AF713" s="113"/>
      <c r="AG713" s="114" t="str">
        <f t="array" ref="AG713">XLOOKUP(F713,'CLV2'!A:A,'CLV2'!E:E)</f>
        <v>2.DAIRY</v>
      </c>
      <c r="AH713" s="115" t="str">
        <f t="array" ref="AH713">XLOOKUP(F713,'CLV2'!A:A,'CLV2'!F:F)</f>
        <v>3.YOGURT</v>
      </c>
      <c r="AI713" s="115" t="str">
        <f t="shared" si="8"/>
        <v>Pack</v>
      </c>
      <c r="AJ713" s="116">
        <f t="shared" si="9"/>
        <v>0.5</v>
      </c>
      <c r="AK713" s="117" t="str">
        <f t="array" ref="AK713">XLOOKUP(F713,'GIÁ'!A:A,'GIÁ'!D:D)</f>
        <v>6467.48</v>
      </c>
      <c r="AL713" s="118">
        <f t="shared" si="10"/>
        <v>25869.92</v>
      </c>
      <c r="AM713" s="118">
        <f t="shared" si="11"/>
        <v>0</v>
      </c>
      <c r="AN713" s="119">
        <f t="shared" si="12"/>
        <v>0</v>
      </c>
      <c r="AO713" s="118">
        <f t="shared" si="13"/>
        <v>25869.92</v>
      </c>
      <c r="AP713" s="121">
        <f t="shared" si="14"/>
        <v>0</v>
      </c>
      <c r="AQ713" s="122"/>
      <c r="AR713" s="119"/>
    </row>
    <row r="714" ht="22.5" customHeight="1">
      <c r="A714" s="89">
        <v>46231.0</v>
      </c>
      <c r="B714" s="90">
        <v>0.4111111111111111</v>
      </c>
      <c r="C714" s="91" t="s">
        <v>1263</v>
      </c>
      <c r="D714" s="129" t="str">
        <f t="array" ref="D714">XLOOKUP(C714,'DS ST'!A:A,'DS ST'!B:B)</f>
        <v>HHM</v>
      </c>
      <c r="E714" s="94" t="str">
        <f t="array" ref="E714">XLOOKUP($F714,'GIÁ'!$A:$A,'GIÁ'!$E:$E)</f>
        <v>MÁT</v>
      </c>
      <c r="F714" s="94">
        <v>8.938503131421E12</v>
      </c>
      <c r="G714" s="95" t="s">
        <v>2848</v>
      </c>
      <c r="H714" s="95" t="s">
        <v>57</v>
      </c>
      <c r="I714" s="96">
        <v>4.0</v>
      </c>
      <c r="J714" s="96">
        <v>3.0</v>
      </c>
      <c r="K714" s="98">
        <f t="shared" si="4"/>
        <v>1</v>
      </c>
      <c r="L714" s="99" t="s">
        <v>4358</v>
      </c>
      <c r="M714" s="100" t="s">
        <v>4359</v>
      </c>
      <c r="N714" s="101" t="s">
        <v>4360</v>
      </c>
      <c r="O714" s="128"/>
      <c r="P714" s="100"/>
      <c r="Q714" s="103">
        <f t="shared" si="5"/>
        <v>1</v>
      </c>
      <c r="R714" s="104"/>
      <c r="S714" s="105"/>
      <c r="T714" s="106"/>
      <c r="U714" s="107"/>
      <c r="V714" s="108" t="s">
        <v>756</v>
      </c>
      <c r="W714" s="109" t="s">
        <v>1312</v>
      </c>
      <c r="X714" s="110" t="str">
        <f t="shared" si="6"/>
        <v/>
      </c>
      <c r="Y714" s="110" t="str">
        <f t="shared" si="7"/>
        <v/>
      </c>
      <c r="Z714" s="139" t="str">
        <f t="shared" si="51"/>
        <v>Chưa xác định</v>
      </c>
      <c r="AA714" s="109" t="s">
        <v>802</v>
      </c>
      <c r="AB714" s="140"/>
      <c r="AC714" s="141"/>
      <c r="AD714" s="113"/>
      <c r="AE714" s="108"/>
      <c r="AF714" s="113"/>
      <c r="AG714" s="114" t="str">
        <f t="array" ref="AG714">XLOOKUP(F714,'CLV2'!A:A,'CLV2'!E:E)</f>
        <v>2.DAIRY</v>
      </c>
      <c r="AH714" s="115" t="str">
        <f t="array" ref="AH714">XLOOKUP(F714,'CLV2'!A:A,'CLV2'!F:F)</f>
        <v>3.DRINKING YOGURT</v>
      </c>
      <c r="AI714" s="115" t="str">
        <f t="shared" si="8"/>
        <v>Pack</v>
      </c>
      <c r="AJ714" s="116">
        <f t="shared" si="9"/>
        <v>0.25</v>
      </c>
      <c r="AK714" s="117" t="str">
        <f t="array" ref="AK714">XLOOKUP(F714,'GIÁ'!A:A,'GIÁ'!D:D)</f>
        <v>24300.00</v>
      </c>
      <c r="AL714" s="118">
        <f t="shared" si="10"/>
        <v>24300</v>
      </c>
      <c r="AM714" s="118">
        <f t="shared" si="11"/>
        <v>0</v>
      </c>
      <c r="AN714" s="119">
        <f t="shared" si="12"/>
        <v>0</v>
      </c>
      <c r="AO714" s="118">
        <f t="shared" si="13"/>
        <v>0</v>
      </c>
      <c r="AP714" s="121">
        <f t="shared" si="14"/>
        <v>24300</v>
      </c>
      <c r="AQ714" s="122"/>
      <c r="AR714" s="119"/>
    </row>
    <row r="715" ht="22.5" customHeight="1">
      <c r="A715" s="89">
        <v>46231.0</v>
      </c>
      <c r="B715" s="90">
        <v>0.4111111111111111</v>
      </c>
      <c r="C715" s="91" t="s">
        <v>1263</v>
      </c>
      <c r="D715" s="129" t="str">
        <f t="array" ref="D715">XLOOKUP(C715,'DS ST'!A:A,'DS ST'!B:B)</f>
        <v>HHM</v>
      </c>
      <c r="E715" s="94" t="str">
        <f t="array" ref="E715">XLOOKUP($F715,'GIÁ'!$A:$A,'GIÁ'!$E:$E)</f>
        <v>MÁT</v>
      </c>
      <c r="F715" s="94">
        <v>8.938505512211E12</v>
      </c>
      <c r="G715" s="95" t="s">
        <v>2880</v>
      </c>
      <c r="H715" s="95" t="s">
        <v>224</v>
      </c>
      <c r="I715" s="96">
        <v>1.0</v>
      </c>
      <c r="J715" s="96">
        <v>0.0</v>
      </c>
      <c r="K715" s="98">
        <f t="shared" si="4"/>
        <v>1</v>
      </c>
      <c r="L715" s="99" t="s">
        <v>4358</v>
      </c>
      <c r="M715" s="100" t="s">
        <v>4361</v>
      </c>
      <c r="N715" s="101" t="s">
        <v>4362</v>
      </c>
      <c r="O715" s="102"/>
      <c r="P715" s="100"/>
      <c r="Q715" s="103">
        <f t="shared" si="5"/>
        <v>1</v>
      </c>
      <c r="R715" s="104"/>
      <c r="S715" s="105"/>
      <c r="T715" s="106"/>
      <c r="U715" s="107"/>
      <c r="V715" s="108" t="s">
        <v>756</v>
      </c>
      <c r="W715" s="109" t="s">
        <v>1312</v>
      </c>
      <c r="X715" s="110" t="str">
        <f t="shared" si="6"/>
        <v/>
      </c>
      <c r="Y715" s="110" t="str">
        <f t="shared" si="7"/>
        <v/>
      </c>
      <c r="Z715" s="139" t="str">
        <f t="shared" si="51"/>
        <v>Chưa xác định</v>
      </c>
      <c r="AA715" s="109" t="s">
        <v>802</v>
      </c>
      <c r="AB715" s="140"/>
      <c r="AC715" s="141"/>
      <c r="AD715" s="113"/>
      <c r="AE715" s="127"/>
      <c r="AF715" s="113"/>
      <c r="AG715" s="114" t="str">
        <f t="array" ref="AG715">XLOOKUP(F715,'CLV2'!A:A,'CLV2'!E:E)</f>
        <v>2.VEGETABLES</v>
      </c>
      <c r="AH715" s="115" t="str">
        <f t="array" ref="AH715">XLOOKUP(F715,'CLV2'!A:A,'CLV2'!F:F)</f>
        <v>3.PROCESSED VEGGIES</v>
      </c>
      <c r="AI715" s="115" t="str">
        <f t="shared" si="8"/>
        <v>Pack</v>
      </c>
      <c r="AJ715" s="116">
        <f t="shared" si="9"/>
        <v>1</v>
      </c>
      <c r="AK715" s="117" t="str">
        <f t="array" ref="AK715">XLOOKUP(F715,'GIÁ'!A:A,'GIÁ'!D:D)</f>
        <v>22493.70</v>
      </c>
      <c r="AL715" s="118">
        <f t="shared" si="10"/>
        <v>22493.7</v>
      </c>
      <c r="AM715" s="118">
        <f t="shared" si="11"/>
        <v>0</v>
      </c>
      <c r="AN715" s="119">
        <f t="shared" si="12"/>
        <v>0</v>
      </c>
      <c r="AO715" s="118">
        <f t="shared" si="13"/>
        <v>0</v>
      </c>
      <c r="AP715" s="121">
        <f t="shared" si="14"/>
        <v>22493.7</v>
      </c>
      <c r="AQ715" s="122"/>
      <c r="AR715" s="119"/>
    </row>
    <row r="716" ht="22.5" customHeight="1">
      <c r="A716" s="89">
        <v>46231.0</v>
      </c>
      <c r="B716" s="90">
        <v>0.4215277777777778</v>
      </c>
      <c r="C716" s="91" t="s">
        <v>1265</v>
      </c>
      <c r="D716" s="129" t="str">
        <f t="array" ref="D716">XLOOKUP(C716,'DS ST'!A:A,'DS ST'!B:B)</f>
        <v>HHT</v>
      </c>
      <c r="E716" s="94" t="str">
        <f t="array" ref="E716">XLOOKUP($F716,'GIÁ'!$A:$A,'GIÁ'!$E:$E)</f>
        <v>MÁT</v>
      </c>
      <c r="F716" s="94">
        <v>8.935318100093E12</v>
      </c>
      <c r="G716" s="95" t="s">
        <v>2047</v>
      </c>
      <c r="H716" s="95" t="s">
        <v>57</v>
      </c>
      <c r="I716" s="96">
        <v>2.0</v>
      </c>
      <c r="J716" s="96">
        <v>0.0</v>
      </c>
      <c r="K716" s="98">
        <f t="shared" si="4"/>
        <v>2</v>
      </c>
      <c r="L716" s="99" t="s">
        <v>4363</v>
      </c>
      <c r="M716" s="100" t="s">
        <v>4364</v>
      </c>
      <c r="N716" s="101" t="s">
        <v>4365</v>
      </c>
      <c r="O716" s="128"/>
      <c r="P716" s="100"/>
      <c r="Q716" s="103">
        <f t="shared" si="5"/>
        <v>2</v>
      </c>
      <c r="R716" s="104"/>
      <c r="S716" s="105"/>
      <c r="T716" s="106"/>
      <c r="U716" s="107"/>
      <c r="V716" s="108" t="s">
        <v>756</v>
      </c>
      <c r="W716" s="109" t="s">
        <v>1312</v>
      </c>
      <c r="X716" s="110" t="str">
        <f t="shared" si="6"/>
        <v/>
      </c>
      <c r="Y716" s="110" t="str">
        <f t="shared" si="7"/>
        <v/>
      </c>
      <c r="Z716" s="139" t="str">
        <f t="shared" si="51"/>
        <v>Chưa xác định</v>
      </c>
      <c r="AA716" s="109" t="s">
        <v>802</v>
      </c>
      <c r="AB716" s="140"/>
      <c r="AC716" s="141"/>
      <c r="AD716" s="113"/>
      <c r="AE716" s="127"/>
      <c r="AF716" s="113"/>
      <c r="AG716" s="114" t="str">
        <f t="array" ref="AG716">XLOOKUP(F716,'CLV2'!A:A,'CLV2'!E:E)</f>
        <v>2.DAIRY</v>
      </c>
      <c r="AH716" s="115" t="str">
        <f t="array" ref="AH716">XLOOKUP(F716,'CLV2'!A:A,'CLV2'!F:F)</f>
        <v>3.FRESH MILK</v>
      </c>
      <c r="AI716" s="115" t="str">
        <f t="shared" si="8"/>
        <v>Pack</v>
      </c>
      <c r="AJ716" s="116">
        <f t="shared" si="9"/>
        <v>1</v>
      </c>
      <c r="AK716" s="117" t="str">
        <f t="array" ref="AK716">XLOOKUP(F716,'GIÁ'!A:A,'GIÁ'!D:D)</f>
        <v>9180.00</v>
      </c>
      <c r="AL716" s="118">
        <f t="shared" si="10"/>
        <v>18360</v>
      </c>
      <c r="AM716" s="118">
        <f t="shared" si="11"/>
        <v>0</v>
      </c>
      <c r="AN716" s="119">
        <f t="shared" si="12"/>
        <v>0</v>
      </c>
      <c r="AO716" s="118">
        <f t="shared" si="13"/>
        <v>0</v>
      </c>
      <c r="AP716" s="121">
        <f t="shared" si="14"/>
        <v>18360</v>
      </c>
      <c r="AQ716" s="122"/>
      <c r="AR716" s="119"/>
    </row>
    <row r="717" ht="22.5" customHeight="1">
      <c r="A717" s="89">
        <v>46231.0</v>
      </c>
      <c r="B717" s="90">
        <v>0.43819444444444444</v>
      </c>
      <c r="C717" s="91" t="s">
        <v>1368</v>
      </c>
      <c r="D717" s="129" t="str">
        <f t="array" ref="D717">XLOOKUP(C717,'DS ST'!A:A,'DS ST'!B:B)</f>
        <v>LVY</v>
      </c>
      <c r="E717" s="94" t="str">
        <f t="array" ref="E717">XLOOKUP($F717,'GIÁ'!$A:$A,'GIÁ'!$E:$E)</f>
        <v>MÁT</v>
      </c>
      <c r="F717" s="94">
        <v>8.936049694417E12</v>
      </c>
      <c r="G717" s="95" t="s">
        <v>2249</v>
      </c>
      <c r="H717" s="95" t="s">
        <v>57</v>
      </c>
      <c r="I717" s="96">
        <v>1.0</v>
      </c>
      <c r="J717" s="96">
        <v>0.0</v>
      </c>
      <c r="K717" s="98">
        <f t="shared" si="4"/>
        <v>1</v>
      </c>
      <c r="L717" s="99" t="s">
        <v>4366</v>
      </c>
      <c r="M717" s="100" t="s">
        <v>4367</v>
      </c>
      <c r="N717" s="101" t="s">
        <v>4368</v>
      </c>
      <c r="O717" s="128"/>
      <c r="P717" s="100">
        <v>1.0</v>
      </c>
      <c r="Q717" s="103">
        <f t="shared" si="5"/>
        <v>0</v>
      </c>
      <c r="R717" s="104" t="s">
        <v>4369</v>
      </c>
      <c r="S717" s="105"/>
      <c r="T717" s="106"/>
      <c r="U717" s="107"/>
      <c r="V717" s="108" t="s">
        <v>756</v>
      </c>
      <c r="W717" s="109" t="s">
        <v>1908</v>
      </c>
      <c r="X717" s="110" t="str">
        <f t="shared" si="6"/>
        <v/>
      </c>
      <c r="Y717" s="110" t="str">
        <f t="shared" si="7"/>
        <v>Siêu thị</v>
      </c>
      <c r="Z717" s="139" t="str">
        <f t="shared" si="51"/>
        <v/>
      </c>
      <c r="AA717" s="109" t="s">
        <v>802</v>
      </c>
      <c r="AB717" s="140"/>
      <c r="AC717" s="141"/>
      <c r="AD717" s="113"/>
      <c r="AE717" s="127"/>
      <c r="AF717" s="113"/>
      <c r="AG717" s="114" t="str">
        <f t="array" ref="AG717">XLOOKUP(F717,'CLV2'!A:A,'CLV2'!E:E)</f>
        <v>2.VEGETABLES</v>
      </c>
      <c r="AH717" s="115" t="str">
        <f t="array" ref="AH717">XLOOKUP(F717,'CLV2'!A:A,'CLV2'!F:F)</f>
        <v>3.LETTUCE, SNACKABLES</v>
      </c>
      <c r="AI717" s="115" t="str">
        <f t="shared" si="8"/>
        <v>Pack</v>
      </c>
      <c r="AJ717" s="116">
        <f t="shared" si="9"/>
        <v>1</v>
      </c>
      <c r="AK717" s="117" t="str">
        <f t="array" ref="AK717">XLOOKUP(F717,'GIÁ'!A:A,'GIÁ'!D:D)</f>
        <v>26169.94</v>
      </c>
      <c r="AL717" s="118">
        <f t="shared" si="10"/>
        <v>26169.94</v>
      </c>
      <c r="AM717" s="118">
        <f t="shared" si="11"/>
        <v>0</v>
      </c>
      <c r="AN717" s="119">
        <f t="shared" si="12"/>
        <v>26169.94</v>
      </c>
      <c r="AO717" s="118">
        <f t="shared" si="13"/>
        <v>0</v>
      </c>
      <c r="AP717" s="121">
        <f t="shared" si="14"/>
        <v>0</v>
      </c>
      <c r="AQ717" s="122"/>
      <c r="AR717" s="119"/>
    </row>
    <row r="718" ht="22.5" customHeight="1">
      <c r="A718" s="89">
        <v>46231.0</v>
      </c>
      <c r="B718" s="90">
        <v>0.43819444444444444</v>
      </c>
      <c r="C718" s="91" t="s">
        <v>1368</v>
      </c>
      <c r="D718" s="129" t="str">
        <f t="array" ref="D718">XLOOKUP(C718,'DS ST'!A:A,'DS ST'!B:B)</f>
        <v>LVY</v>
      </c>
      <c r="E718" s="94" t="str">
        <f t="array" ref="E718">XLOOKUP($F718,'GIÁ'!$A:$A,'GIÁ'!$E:$E)</f>
        <v>MÁT</v>
      </c>
      <c r="F718" s="94">
        <v>8.938508547579E12</v>
      </c>
      <c r="G718" s="95" t="s">
        <v>2905</v>
      </c>
      <c r="H718" s="95" t="s">
        <v>57</v>
      </c>
      <c r="I718" s="96">
        <v>4.0</v>
      </c>
      <c r="J718" s="96">
        <v>0.0</v>
      </c>
      <c r="K718" s="98">
        <f t="shared" si="4"/>
        <v>4</v>
      </c>
      <c r="L718" s="99" t="s">
        <v>4366</v>
      </c>
      <c r="M718" s="100" t="s">
        <v>4367</v>
      </c>
      <c r="N718" s="101" t="s">
        <v>4368</v>
      </c>
      <c r="O718" s="128"/>
      <c r="P718" s="100">
        <v>4.0</v>
      </c>
      <c r="Q718" s="103">
        <f t="shared" si="5"/>
        <v>0</v>
      </c>
      <c r="R718" s="104" t="s">
        <v>4369</v>
      </c>
      <c r="S718" s="105"/>
      <c r="T718" s="106"/>
      <c r="U718" s="107"/>
      <c r="V718" s="108" t="s">
        <v>756</v>
      </c>
      <c r="W718" s="109" t="s">
        <v>1908</v>
      </c>
      <c r="X718" s="110" t="str">
        <f t="shared" si="6"/>
        <v/>
      </c>
      <c r="Y718" s="110" t="str">
        <f t="shared" si="7"/>
        <v>Siêu thị</v>
      </c>
      <c r="Z718" s="139" t="str">
        <f t="shared" si="51"/>
        <v/>
      </c>
      <c r="AA718" s="109" t="s">
        <v>802</v>
      </c>
      <c r="AB718" s="140"/>
      <c r="AC718" s="141"/>
      <c r="AD718" s="113"/>
      <c r="AE718" s="127"/>
      <c r="AF718" s="113"/>
      <c r="AG718" s="114" t="str">
        <f t="array" ref="AG718">XLOOKUP(F718,'CLV2'!A:A,'CLV2'!E:E)</f>
        <v>2.CHILLED FOODS</v>
      </c>
      <c r="AH718" s="115" t="str">
        <f t="array" ref="AH718">XLOOKUP(F718,'CLV2'!A:A,'CLV2'!F:F)</f>
        <v>3.OTHER CHILLED PRODUCTS</v>
      </c>
      <c r="AI718" s="115" t="str">
        <f t="shared" si="8"/>
        <v>Pack</v>
      </c>
      <c r="AJ718" s="116">
        <f t="shared" si="9"/>
        <v>1</v>
      </c>
      <c r="AK718" s="117" t="str">
        <f t="array" ref="AK718">XLOOKUP(F718,'GIÁ'!A:A,'GIÁ'!D:D)</f>
        <v>30485.44</v>
      </c>
      <c r="AL718" s="118">
        <f t="shared" si="10"/>
        <v>121941.76</v>
      </c>
      <c r="AM718" s="118">
        <f t="shared" si="11"/>
        <v>0</v>
      </c>
      <c r="AN718" s="119">
        <f t="shared" si="12"/>
        <v>121941.76</v>
      </c>
      <c r="AO718" s="118">
        <f t="shared" si="13"/>
        <v>0</v>
      </c>
      <c r="AP718" s="121">
        <f t="shared" si="14"/>
        <v>0</v>
      </c>
      <c r="AQ718" s="122"/>
      <c r="AR718" s="119"/>
    </row>
    <row r="719" ht="22.5" customHeight="1">
      <c r="A719" s="89">
        <v>46231.0</v>
      </c>
      <c r="B719" s="90">
        <v>0.43819444444444444</v>
      </c>
      <c r="C719" s="91" t="s">
        <v>1368</v>
      </c>
      <c r="D719" s="129" t="str">
        <f t="array" ref="D719">XLOOKUP(C719,'DS ST'!A:A,'DS ST'!B:B)</f>
        <v>LVY</v>
      </c>
      <c r="E719" s="94" t="str">
        <f t="array" ref="E719">XLOOKUP($F719,'GIÁ'!$A:$A,'GIÁ'!$E:$E)</f>
        <v>MÁT</v>
      </c>
      <c r="F719" s="94">
        <v>8.935101608515E12</v>
      </c>
      <c r="G719" s="95" t="s">
        <v>1902</v>
      </c>
      <c r="H719" s="95" t="s">
        <v>57</v>
      </c>
      <c r="I719" s="96">
        <v>8.0</v>
      </c>
      <c r="J719" s="96">
        <v>0.0</v>
      </c>
      <c r="K719" s="98">
        <f t="shared" si="4"/>
        <v>8</v>
      </c>
      <c r="L719" s="99" t="s">
        <v>4366</v>
      </c>
      <c r="M719" s="100" t="s">
        <v>4367</v>
      </c>
      <c r="N719" s="101" t="s">
        <v>4368</v>
      </c>
      <c r="O719" s="128"/>
      <c r="P719" s="100">
        <v>8.0</v>
      </c>
      <c r="Q719" s="103">
        <f t="shared" si="5"/>
        <v>0</v>
      </c>
      <c r="R719" s="104" t="s">
        <v>4369</v>
      </c>
      <c r="S719" s="105"/>
      <c r="T719" s="106"/>
      <c r="U719" s="107"/>
      <c r="V719" s="108" t="s">
        <v>756</v>
      </c>
      <c r="W719" s="109" t="s">
        <v>1908</v>
      </c>
      <c r="X719" s="110" t="str">
        <f t="shared" si="6"/>
        <v/>
      </c>
      <c r="Y719" s="110" t="str">
        <f t="shared" si="7"/>
        <v>Siêu thị</v>
      </c>
      <c r="Z719" s="139" t="str">
        <f t="shared" si="51"/>
        <v/>
      </c>
      <c r="AA719" s="109" t="s">
        <v>802</v>
      </c>
      <c r="AB719" s="140"/>
      <c r="AC719" s="141"/>
      <c r="AD719" s="113"/>
      <c r="AE719" s="127"/>
      <c r="AF719" s="113"/>
      <c r="AG719" s="114" t="str">
        <f t="array" ref="AG719">XLOOKUP(F719,'CLV2'!A:A,'CLV2'!E:E)</f>
        <v>2.CHILLED FOODS</v>
      </c>
      <c r="AH719" s="115" t="str">
        <f t="array" ref="AH719">XLOOKUP(F719,'CLV2'!A:A,'CLV2'!F:F)</f>
        <v>3.OTHER CHILLED PRODUCTS</v>
      </c>
      <c r="AI719" s="115" t="str">
        <f t="shared" si="8"/>
        <v>Pack</v>
      </c>
      <c r="AJ719" s="116">
        <f t="shared" si="9"/>
        <v>1</v>
      </c>
      <c r="AK719" s="117" t="str">
        <f t="array" ref="AK719">XLOOKUP(F719,'GIÁ'!A:A,'GIÁ'!D:D)</f>
        <v>25753.17</v>
      </c>
      <c r="AL719" s="118">
        <f t="shared" si="10"/>
        <v>206025.36</v>
      </c>
      <c r="AM719" s="118">
        <f t="shared" si="11"/>
        <v>0</v>
      </c>
      <c r="AN719" s="119">
        <f t="shared" si="12"/>
        <v>206025.36</v>
      </c>
      <c r="AO719" s="118">
        <f t="shared" si="13"/>
        <v>0</v>
      </c>
      <c r="AP719" s="121">
        <f t="shared" si="14"/>
        <v>0</v>
      </c>
      <c r="AQ719" s="122"/>
      <c r="AR719" s="119"/>
    </row>
    <row r="720" ht="22.5" customHeight="1">
      <c r="A720" s="89">
        <v>46231.0</v>
      </c>
      <c r="B720" s="90">
        <v>0.43819444444444444</v>
      </c>
      <c r="C720" s="91" t="s">
        <v>1368</v>
      </c>
      <c r="D720" s="129" t="str">
        <f t="array" ref="D720">XLOOKUP(C720,'DS ST'!A:A,'DS ST'!B:B)</f>
        <v>LVY</v>
      </c>
      <c r="E720" s="94" t="str">
        <f t="array" ref="E720">XLOOKUP($F720,'GIÁ'!$A:$A,'GIÁ'!$E:$E)</f>
        <v>MÁT</v>
      </c>
      <c r="F720" s="94">
        <v>8.93850252503E12</v>
      </c>
      <c r="G720" s="95" t="s">
        <v>2813</v>
      </c>
      <c r="H720" s="95" t="s">
        <v>224</v>
      </c>
      <c r="I720" s="96">
        <v>3.0</v>
      </c>
      <c r="J720" s="96">
        <v>0.0</v>
      </c>
      <c r="K720" s="98">
        <f t="shared" si="4"/>
        <v>3</v>
      </c>
      <c r="L720" s="99" t="s">
        <v>4366</v>
      </c>
      <c r="M720" s="100" t="s">
        <v>4367</v>
      </c>
      <c r="N720" s="101" t="s">
        <v>4368</v>
      </c>
      <c r="O720" s="128"/>
      <c r="P720" s="100">
        <v>3.0</v>
      </c>
      <c r="Q720" s="103">
        <f t="shared" si="5"/>
        <v>0</v>
      </c>
      <c r="R720" s="104" t="s">
        <v>4369</v>
      </c>
      <c r="S720" s="105"/>
      <c r="T720" s="106"/>
      <c r="U720" s="107"/>
      <c r="V720" s="108" t="s">
        <v>756</v>
      </c>
      <c r="W720" s="109" t="s">
        <v>1908</v>
      </c>
      <c r="X720" s="110" t="str">
        <f t="shared" si="6"/>
        <v/>
      </c>
      <c r="Y720" s="110" t="str">
        <f t="shared" si="7"/>
        <v>Siêu thị</v>
      </c>
      <c r="Z720" s="139" t="str">
        <f t="shared" si="51"/>
        <v/>
      </c>
      <c r="AA720" s="109" t="s">
        <v>802</v>
      </c>
      <c r="AB720" s="140"/>
      <c r="AC720" s="141"/>
      <c r="AD720" s="113"/>
      <c r="AE720" s="127"/>
      <c r="AF720" s="113"/>
      <c r="AG720" s="114" t="str">
        <f t="array" ref="AG720">XLOOKUP(F720,'CLV2'!A:A,'CLV2'!E:E)</f>
        <v>2.DELICA</v>
      </c>
      <c r="AH720" s="115" t="str">
        <f t="array" ref="AH720">XLOOKUP(F720,'CLV2'!A:A,'CLV2'!F:F)</f>
        <v>3.COLD AND HOT DELICA</v>
      </c>
      <c r="AI720" s="115" t="str">
        <f t="shared" si="8"/>
        <v>Pack</v>
      </c>
      <c r="AJ720" s="116">
        <f t="shared" si="9"/>
        <v>1</v>
      </c>
      <c r="AK720" s="117" t="str">
        <f t="array" ref="AK720">XLOOKUP(F720,'GIÁ'!A:A,'GIÁ'!D:D)</f>
        <v>16668.00</v>
      </c>
      <c r="AL720" s="118">
        <f t="shared" si="10"/>
        <v>50004</v>
      </c>
      <c r="AM720" s="118">
        <f t="shared" si="11"/>
        <v>0</v>
      </c>
      <c r="AN720" s="119">
        <f t="shared" si="12"/>
        <v>50004</v>
      </c>
      <c r="AO720" s="118">
        <f t="shared" si="13"/>
        <v>0</v>
      </c>
      <c r="AP720" s="121">
        <f t="shared" si="14"/>
        <v>0</v>
      </c>
      <c r="AQ720" s="122"/>
      <c r="AR720" s="119"/>
    </row>
    <row r="721" ht="22.5" customHeight="1">
      <c r="A721" s="89">
        <v>46231.0</v>
      </c>
      <c r="B721" s="90">
        <v>0.43819444444444444</v>
      </c>
      <c r="C721" s="91" t="s">
        <v>1368</v>
      </c>
      <c r="D721" s="129" t="str">
        <f t="array" ref="D721">XLOOKUP(C721,'DS ST'!A:A,'DS ST'!B:B)</f>
        <v>LVY</v>
      </c>
      <c r="E721" s="94" t="str">
        <f t="array" ref="E721">XLOOKUP($F721,'GIÁ'!$A:$A,'GIÁ'!$E:$E)</f>
        <v>MÁT</v>
      </c>
      <c r="F721" s="94">
        <v>8.935335403443E12</v>
      </c>
      <c r="G721" s="95" t="s">
        <v>2083</v>
      </c>
      <c r="H721" s="95" t="s">
        <v>1206</v>
      </c>
      <c r="I721" s="96">
        <v>7.0</v>
      </c>
      <c r="J721" s="96">
        <v>0.0</v>
      </c>
      <c r="K721" s="98">
        <f t="shared" si="4"/>
        <v>7</v>
      </c>
      <c r="L721" s="99" t="s">
        <v>4366</v>
      </c>
      <c r="M721" s="100" t="s">
        <v>4367</v>
      </c>
      <c r="N721" s="101" t="s">
        <v>4368</v>
      </c>
      <c r="O721" s="128"/>
      <c r="P721" s="100">
        <v>7.0</v>
      </c>
      <c r="Q721" s="103">
        <f t="shared" si="5"/>
        <v>0</v>
      </c>
      <c r="R721" s="104" t="s">
        <v>4369</v>
      </c>
      <c r="S721" s="105"/>
      <c r="T721" s="106"/>
      <c r="U721" s="107"/>
      <c r="V721" s="108" t="s">
        <v>756</v>
      </c>
      <c r="W721" s="109" t="s">
        <v>1908</v>
      </c>
      <c r="X721" s="110" t="str">
        <f t="shared" si="6"/>
        <v/>
      </c>
      <c r="Y721" s="110" t="str">
        <f t="shared" si="7"/>
        <v>Siêu thị</v>
      </c>
      <c r="Z721" s="139" t="str">
        <f t="shared" si="51"/>
        <v/>
      </c>
      <c r="AA721" s="109" t="s">
        <v>802</v>
      </c>
      <c r="AB721" s="140"/>
      <c r="AC721" s="141"/>
      <c r="AD721" s="113"/>
      <c r="AE721" s="127"/>
      <c r="AF721" s="113"/>
      <c r="AG721" s="114" t="str">
        <f t="array" ref="AG721">XLOOKUP(F721,'CLV2'!A:A,'CLV2'!E:E)</f>
        <v>2.DELICA</v>
      </c>
      <c r="AH721" s="115" t="str">
        <f t="array" ref="AH721">XLOOKUP(F721,'CLV2'!A:A,'CLV2'!F:F)</f>
        <v>3.COLD AND HOT DELICA</v>
      </c>
      <c r="AI721" s="115" t="str">
        <f t="shared" si="8"/>
        <v>Pack</v>
      </c>
      <c r="AJ721" s="116">
        <f t="shared" si="9"/>
        <v>1</v>
      </c>
      <c r="AK721" s="117" t="str">
        <f t="array" ref="AK721">XLOOKUP(F721,'GIÁ'!A:A,'GIÁ'!D:D)</f>
        <v>11574.00</v>
      </c>
      <c r="AL721" s="118">
        <f t="shared" si="10"/>
        <v>81018</v>
      </c>
      <c r="AM721" s="118">
        <f t="shared" si="11"/>
        <v>0</v>
      </c>
      <c r="AN721" s="119">
        <f t="shared" si="12"/>
        <v>81018</v>
      </c>
      <c r="AO721" s="118">
        <f t="shared" si="13"/>
        <v>0</v>
      </c>
      <c r="AP721" s="121">
        <f t="shared" si="14"/>
        <v>0</v>
      </c>
      <c r="AQ721" s="122"/>
      <c r="AR721" s="119"/>
    </row>
    <row r="722" ht="22.5" customHeight="1">
      <c r="A722" s="89">
        <v>46231.0</v>
      </c>
      <c r="B722" s="90">
        <v>0.43819444444444444</v>
      </c>
      <c r="C722" s="91" t="s">
        <v>1368</v>
      </c>
      <c r="D722" s="129" t="str">
        <f t="array" ref="D722">XLOOKUP(C722,'DS ST'!A:A,'DS ST'!B:B)</f>
        <v>LVY</v>
      </c>
      <c r="E722" s="94" t="str">
        <f t="array" ref="E722">XLOOKUP($F722,'GIÁ'!$A:$A,'GIÁ'!$E:$E)</f>
        <v>MÁT</v>
      </c>
      <c r="F722" s="94">
        <v>8.936146442249E12</v>
      </c>
      <c r="G722" s="95" t="s">
        <v>2498</v>
      </c>
      <c r="H722" s="95" t="s">
        <v>1741</v>
      </c>
      <c r="I722" s="96">
        <v>8.0</v>
      </c>
      <c r="J722" s="96">
        <v>0.0</v>
      </c>
      <c r="K722" s="98">
        <f t="shared" si="4"/>
        <v>8</v>
      </c>
      <c r="L722" s="99" t="s">
        <v>4366</v>
      </c>
      <c r="M722" s="100" t="s">
        <v>4370</v>
      </c>
      <c r="N722" s="101" t="s">
        <v>4371</v>
      </c>
      <c r="O722" s="128"/>
      <c r="P722" s="100">
        <v>8.0</v>
      </c>
      <c r="Q722" s="103">
        <f t="shared" si="5"/>
        <v>0</v>
      </c>
      <c r="R722" s="104" t="s">
        <v>4369</v>
      </c>
      <c r="S722" s="105"/>
      <c r="T722" s="106"/>
      <c r="U722" s="107"/>
      <c r="V722" s="108" t="s">
        <v>756</v>
      </c>
      <c r="W722" s="109" t="s">
        <v>1908</v>
      </c>
      <c r="X722" s="110" t="str">
        <f t="shared" si="6"/>
        <v/>
      </c>
      <c r="Y722" s="110" t="str">
        <f t="shared" si="7"/>
        <v>Siêu thị</v>
      </c>
      <c r="Z722" s="139" t="str">
        <f t="shared" si="51"/>
        <v/>
      </c>
      <c r="AA722" s="109" t="s">
        <v>802</v>
      </c>
      <c r="AB722" s="140"/>
      <c r="AC722" s="141"/>
      <c r="AD722" s="113"/>
      <c r="AE722" s="127"/>
      <c r="AF722" s="113"/>
      <c r="AG722" s="114" t="str">
        <f t="array" ref="AG722">XLOOKUP(F722,'CLV2'!A:A,'CLV2'!E:E)</f>
        <v>2.CHILLED FOODS</v>
      </c>
      <c r="AH722" s="115" t="str">
        <f t="array" ref="AH722">XLOOKUP(F722,'CLV2'!A:A,'CLV2'!F:F)</f>
        <v>3.HAM AND SAUSAGES</v>
      </c>
      <c r="AI722" s="115" t="str">
        <f t="shared" si="8"/>
        <v>Pack</v>
      </c>
      <c r="AJ722" s="116">
        <f t="shared" si="9"/>
        <v>1</v>
      </c>
      <c r="AK722" s="117" t="str">
        <f t="array" ref="AK722">XLOOKUP(F722,'GIÁ'!A:A,'GIÁ'!D:D)</f>
        <v>7920.46</v>
      </c>
      <c r="AL722" s="118">
        <f t="shared" si="10"/>
        <v>63363.68</v>
      </c>
      <c r="AM722" s="118">
        <f t="shared" si="11"/>
        <v>0</v>
      </c>
      <c r="AN722" s="119">
        <f t="shared" si="12"/>
        <v>63363.68</v>
      </c>
      <c r="AO722" s="118">
        <f t="shared" si="13"/>
        <v>0</v>
      </c>
      <c r="AP722" s="121">
        <f t="shared" si="14"/>
        <v>0</v>
      </c>
      <c r="AQ722" s="122"/>
      <c r="AR722" s="119"/>
    </row>
    <row r="723" ht="22.5" customHeight="1">
      <c r="A723" s="89">
        <v>46231.0</v>
      </c>
      <c r="B723" s="90">
        <v>0.43819444444444444</v>
      </c>
      <c r="C723" s="91" t="s">
        <v>1368</v>
      </c>
      <c r="D723" s="129" t="str">
        <f t="array" ref="D723">XLOOKUP(C723,'DS ST'!A:A,'DS ST'!B:B)</f>
        <v>LVY</v>
      </c>
      <c r="E723" s="94" t="str">
        <f t="array" ref="E723">XLOOKUP($F723,'GIÁ'!$A:$A,'GIÁ'!$E:$E)</f>
        <v>MÁT</v>
      </c>
      <c r="F723" s="94">
        <v>8.938528582574E12</v>
      </c>
      <c r="G723" s="95" t="s">
        <v>3013</v>
      </c>
      <c r="H723" s="95" t="s">
        <v>224</v>
      </c>
      <c r="I723" s="96">
        <v>12.0</v>
      </c>
      <c r="J723" s="96">
        <v>0.0</v>
      </c>
      <c r="K723" s="98">
        <f t="shared" si="4"/>
        <v>12</v>
      </c>
      <c r="L723" s="99" t="s">
        <v>4366</v>
      </c>
      <c r="M723" s="100" t="s">
        <v>4370</v>
      </c>
      <c r="N723" s="101" t="s">
        <v>4371</v>
      </c>
      <c r="O723" s="128"/>
      <c r="P723" s="100">
        <v>12.0</v>
      </c>
      <c r="Q723" s="103">
        <f t="shared" si="5"/>
        <v>0</v>
      </c>
      <c r="R723" s="104" t="s">
        <v>4369</v>
      </c>
      <c r="S723" s="105"/>
      <c r="T723" s="106"/>
      <c r="U723" s="107"/>
      <c r="V723" s="108" t="s">
        <v>756</v>
      </c>
      <c r="W723" s="109" t="s">
        <v>1908</v>
      </c>
      <c r="X723" s="110" t="str">
        <f t="shared" si="6"/>
        <v/>
      </c>
      <c r="Y723" s="110" t="str">
        <f t="shared" si="7"/>
        <v>Siêu thị</v>
      </c>
      <c r="Z723" s="139" t="str">
        <f t="shared" si="51"/>
        <v/>
      </c>
      <c r="AA723" s="109" t="s">
        <v>802</v>
      </c>
      <c r="AB723" s="140"/>
      <c r="AC723" s="141"/>
      <c r="AD723" s="113"/>
      <c r="AE723" s="127"/>
      <c r="AF723" s="113"/>
      <c r="AG723" s="114" t="str">
        <f t="array" ref="AG723">XLOOKUP(F723,'CLV2'!A:A,'CLV2'!E:E)</f>
        <v>2.CHILLED FOODS</v>
      </c>
      <c r="AH723" s="115" t="str">
        <f t="array" ref="AH723">XLOOKUP(F723,'CLV2'!A:A,'CLV2'!F:F)</f>
        <v>3.OTHER CHILLED PRODUCTS</v>
      </c>
      <c r="AI723" s="115" t="str">
        <f t="shared" si="8"/>
        <v>Pack</v>
      </c>
      <c r="AJ723" s="116">
        <f t="shared" si="9"/>
        <v>1</v>
      </c>
      <c r="AK723" s="117" t="str">
        <f t="array" ref="AK723">XLOOKUP(F723,'GIÁ'!A:A,'GIÁ'!D:D)</f>
        <v>10450.00</v>
      </c>
      <c r="AL723" s="118">
        <f t="shared" si="10"/>
        <v>125400</v>
      </c>
      <c r="AM723" s="118">
        <f t="shared" si="11"/>
        <v>0</v>
      </c>
      <c r="AN723" s="119">
        <f t="shared" si="12"/>
        <v>125400</v>
      </c>
      <c r="AO723" s="118">
        <f t="shared" si="13"/>
        <v>0</v>
      </c>
      <c r="AP723" s="121">
        <f t="shared" si="14"/>
        <v>0</v>
      </c>
      <c r="AQ723" s="122"/>
      <c r="AR723" s="119"/>
    </row>
    <row r="724" ht="22.5" customHeight="1">
      <c r="A724" s="89">
        <v>46231.0</v>
      </c>
      <c r="B724" s="90">
        <v>0.43819444444444444</v>
      </c>
      <c r="C724" s="91" t="s">
        <v>1368</v>
      </c>
      <c r="D724" s="129" t="str">
        <f t="array" ref="D724">XLOOKUP(C724,'DS ST'!A:A,'DS ST'!B:B)</f>
        <v>LVY</v>
      </c>
      <c r="E724" s="94" t="str">
        <f t="array" ref="E724">XLOOKUP($F724,'GIÁ'!$A:$A,'GIÁ'!$E:$E)</f>
        <v>MÁT</v>
      </c>
      <c r="F724" s="94">
        <v>8.938529045856E12</v>
      </c>
      <c r="G724" s="95" t="s">
        <v>3024</v>
      </c>
      <c r="H724" s="95" t="s">
        <v>224</v>
      </c>
      <c r="I724" s="96">
        <v>4.0</v>
      </c>
      <c r="J724" s="96">
        <v>0.0</v>
      </c>
      <c r="K724" s="98">
        <f t="shared" si="4"/>
        <v>4</v>
      </c>
      <c r="L724" s="99" t="s">
        <v>4366</v>
      </c>
      <c r="M724" s="100" t="s">
        <v>4370</v>
      </c>
      <c r="N724" s="101" t="s">
        <v>4371</v>
      </c>
      <c r="O724" s="128"/>
      <c r="P724" s="100">
        <v>4.0</v>
      </c>
      <c r="Q724" s="103">
        <f t="shared" si="5"/>
        <v>0</v>
      </c>
      <c r="R724" s="104" t="s">
        <v>4369</v>
      </c>
      <c r="S724" s="105"/>
      <c r="T724" s="106"/>
      <c r="U724" s="107"/>
      <c r="V724" s="108" t="s">
        <v>756</v>
      </c>
      <c r="W724" s="109" t="s">
        <v>1908</v>
      </c>
      <c r="X724" s="110" t="str">
        <f t="shared" si="6"/>
        <v/>
      </c>
      <c r="Y724" s="110" t="str">
        <f t="shared" si="7"/>
        <v>Siêu thị</v>
      </c>
      <c r="Z724" s="139" t="str">
        <f t="shared" si="51"/>
        <v/>
      </c>
      <c r="AA724" s="109" t="s">
        <v>802</v>
      </c>
      <c r="AB724" s="140"/>
      <c r="AC724" s="141"/>
      <c r="AD724" s="113"/>
      <c r="AE724" s="127"/>
      <c r="AF724" s="113"/>
      <c r="AG724" s="114" t="str">
        <f t="array" ref="AG724">XLOOKUP(F724,'CLV2'!A:A,'CLV2'!E:E)</f>
        <v>2.CHILLED FOODS</v>
      </c>
      <c r="AH724" s="115" t="str">
        <f t="array" ref="AH724">XLOOKUP(F724,'CLV2'!A:A,'CLV2'!F:F)</f>
        <v>3.HAM AND SAUSAGES</v>
      </c>
      <c r="AI724" s="115" t="str">
        <f t="shared" si="8"/>
        <v>Pack</v>
      </c>
      <c r="AJ724" s="116">
        <f t="shared" si="9"/>
        <v>1</v>
      </c>
      <c r="AK724" s="117" t="str">
        <f t="array" ref="AK724">XLOOKUP(F724,'GIÁ'!A:A,'GIÁ'!D:D)</f>
        <v>66066.31</v>
      </c>
      <c r="AL724" s="118">
        <f t="shared" si="10"/>
        <v>264265.24</v>
      </c>
      <c r="AM724" s="118">
        <f t="shared" si="11"/>
        <v>0</v>
      </c>
      <c r="AN724" s="119">
        <f t="shared" si="12"/>
        <v>264265.24</v>
      </c>
      <c r="AO724" s="118">
        <f t="shared" si="13"/>
        <v>0</v>
      </c>
      <c r="AP724" s="121">
        <f t="shared" si="14"/>
        <v>0</v>
      </c>
      <c r="AQ724" s="122"/>
      <c r="AR724" s="119"/>
    </row>
    <row r="725" ht="22.5" customHeight="1">
      <c r="A725" s="89">
        <v>46231.0</v>
      </c>
      <c r="B725" s="90">
        <v>0.43819444444444444</v>
      </c>
      <c r="C725" s="91" t="s">
        <v>1368</v>
      </c>
      <c r="D725" s="129" t="str">
        <f t="array" ref="D725">XLOOKUP(C725,'DS ST'!A:A,'DS ST'!B:B)</f>
        <v>LVY</v>
      </c>
      <c r="E725" s="94" t="str">
        <f t="array" ref="E725">XLOOKUP($F725,'GIÁ'!$A:$A,'GIÁ'!$E:$E)</f>
        <v>MÁT</v>
      </c>
      <c r="F725" s="94">
        <v>6.954463411658E12</v>
      </c>
      <c r="G725" s="95" t="s">
        <v>1360</v>
      </c>
      <c r="H725" s="95" t="s">
        <v>224</v>
      </c>
      <c r="I725" s="96">
        <v>10.0</v>
      </c>
      <c r="J725" s="96">
        <v>0.0</v>
      </c>
      <c r="K725" s="98">
        <f t="shared" si="4"/>
        <v>10</v>
      </c>
      <c r="L725" s="99" t="s">
        <v>4366</v>
      </c>
      <c r="M725" s="100" t="s">
        <v>4372</v>
      </c>
      <c r="N725" s="101" t="s">
        <v>4373</v>
      </c>
      <c r="O725" s="128"/>
      <c r="P725" s="100">
        <v>10.0</v>
      </c>
      <c r="Q725" s="103">
        <f t="shared" si="5"/>
        <v>0</v>
      </c>
      <c r="R725" s="104" t="s">
        <v>4374</v>
      </c>
      <c r="S725" s="105"/>
      <c r="T725" s="106"/>
      <c r="U725" s="107"/>
      <c r="V725" s="108" t="s">
        <v>756</v>
      </c>
      <c r="W725" s="109" t="s">
        <v>1908</v>
      </c>
      <c r="X725" s="110" t="str">
        <f t="shared" si="6"/>
        <v/>
      </c>
      <c r="Y725" s="110" t="str">
        <f t="shared" si="7"/>
        <v>Siêu thị</v>
      </c>
      <c r="Z725" s="139" t="str">
        <f t="shared" si="51"/>
        <v/>
      </c>
      <c r="AA725" s="109" t="s">
        <v>802</v>
      </c>
      <c r="AB725" s="140"/>
      <c r="AC725" s="141"/>
      <c r="AD725" s="113"/>
      <c r="AE725" s="127"/>
      <c r="AF725" s="113"/>
      <c r="AG725" s="114" t="str">
        <f t="array" ref="AG725">XLOOKUP(F725,'CLV2'!A:A,'CLV2'!E:E)</f>
        <v>2.CHILLED FOODS</v>
      </c>
      <c r="AH725" s="115" t="str">
        <f t="array" ref="AH725">XLOOKUP(F725,'CLV2'!A:A,'CLV2'!F:F)</f>
        <v>3.OTHER CHILLED PRODUCTS</v>
      </c>
      <c r="AI725" s="115" t="str">
        <f t="shared" si="8"/>
        <v>Pack</v>
      </c>
      <c r="AJ725" s="116">
        <f t="shared" si="9"/>
        <v>1</v>
      </c>
      <c r="AK725" s="117" t="str">
        <f t="array" ref="AK725">XLOOKUP(F725,'GIÁ'!A:A,'GIÁ'!D:D)</f>
        <v>24050.54</v>
      </c>
      <c r="AL725" s="118">
        <f t="shared" si="10"/>
        <v>240505.4</v>
      </c>
      <c r="AM725" s="118">
        <f t="shared" si="11"/>
        <v>0</v>
      </c>
      <c r="AN725" s="119">
        <f t="shared" si="12"/>
        <v>240505.4</v>
      </c>
      <c r="AO725" s="118">
        <f t="shared" si="13"/>
        <v>0</v>
      </c>
      <c r="AP725" s="121">
        <f t="shared" si="14"/>
        <v>0</v>
      </c>
      <c r="AQ725" s="122"/>
      <c r="AR725" s="119"/>
    </row>
    <row r="726" ht="22.5" customHeight="1">
      <c r="A726" s="89">
        <v>46231.0</v>
      </c>
      <c r="B726" s="90">
        <v>0.43819444444444444</v>
      </c>
      <c r="C726" s="91" t="s">
        <v>1368</v>
      </c>
      <c r="D726" s="129" t="str">
        <f t="array" ref="D726">XLOOKUP(C726,'DS ST'!A:A,'DS ST'!B:B)</f>
        <v>LVY</v>
      </c>
      <c r="E726" s="94" t="str">
        <f t="array" ref="E726">XLOOKUP($F726,'GIÁ'!$A:$A,'GIÁ'!$E:$E)</f>
        <v>MÁT</v>
      </c>
      <c r="F726" s="94">
        <v>8.934673500548E12</v>
      </c>
      <c r="G726" s="95" t="s">
        <v>3855</v>
      </c>
      <c r="H726" s="95" t="s">
        <v>57</v>
      </c>
      <c r="I726" s="96">
        <v>96.0</v>
      </c>
      <c r="J726" s="96">
        <v>48.0</v>
      </c>
      <c r="K726" s="98">
        <f t="shared" si="4"/>
        <v>48</v>
      </c>
      <c r="L726" s="99" t="s">
        <v>4366</v>
      </c>
      <c r="M726" s="100" t="s">
        <v>4372</v>
      </c>
      <c r="N726" s="101" t="s">
        <v>4373</v>
      </c>
      <c r="O726" s="128"/>
      <c r="P726" s="100">
        <v>48.0</v>
      </c>
      <c r="Q726" s="103">
        <f t="shared" si="5"/>
        <v>0</v>
      </c>
      <c r="R726" s="104" t="s">
        <v>4375</v>
      </c>
      <c r="S726" s="105"/>
      <c r="T726" s="106"/>
      <c r="U726" s="107"/>
      <c r="V726" s="108" t="s">
        <v>756</v>
      </c>
      <c r="W726" s="109" t="s">
        <v>1908</v>
      </c>
      <c r="X726" s="110" t="str">
        <f t="shared" si="6"/>
        <v/>
      </c>
      <c r="Y726" s="110" t="str">
        <f t="shared" si="7"/>
        <v>Siêu thị</v>
      </c>
      <c r="Z726" s="139" t="str">
        <f t="shared" si="51"/>
        <v/>
      </c>
      <c r="AA726" s="109" t="s">
        <v>802</v>
      </c>
      <c r="AB726" s="140"/>
      <c r="AC726" s="141"/>
      <c r="AD726" s="113"/>
      <c r="AE726" s="127"/>
      <c r="AF726" s="113"/>
      <c r="AG726" s="114" t="str">
        <f t="array" ref="AG726">XLOOKUP(F726,'CLV2'!A:A,'CLV2'!E:E)</f>
        <v>2.DAIRY</v>
      </c>
      <c r="AH726" s="115" t="str">
        <f t="array" ref="AH726">XLOOKUP(F726,'CLV2'!A:A,'CLV2'!F:F)</f>
        <v>3.YOGURT</v>
      </c>
      <c r="AI726" s="115" t="str">
        <f t="shared" si="8"/>
        <v>Pack</v>
      </c>
      <c r="AJ726" s="116">
        <f t="shared" si="9"/>
        <v>0.5</v>
      </c>
      <c r="AK726" s="117" t="str">
        <f t="array" ref="AK726">XLOOKUP(F726,'GIÁ'!A:A,'GIÁ'!D:D)</f>
        <v>5844.81</v>
      </c>
      <c r="AL726" s="118">
        <f t="shared" si="10"/>
        <v>280550.88</v>
      </c>
      <c r="AM726" s="118">
        <f t="shared" si="11"/>
        <v>0</v>
      </c>
      <c r="AN726" s="119">
        <f t="shared" si="12"/>
        <v>280550.88</v>
      </c>
      <c r="AO726" s="118">
        <f t="shared" si="13"/>
        <v>0</v>
      </c>
      <c r="AP726" s="121">
        <f t="shared" si="14"/>
        <v>0</v>
      </c>
      <c r="AQ726" s="122"/>
      <c r="AR726" s="119"/>
    </row>
    <row r="727" ht="22.5" customHeight="1">
      <c r="A727" s="89">
        <v>46231.0</v>
      </c>
      <c r="B727" s="90">
        <v>0.43819444444444444</v>
      </c>
      <c r="C727" s="91" t="s">
        <v>1368</v>
      </c>
      <c r="D727" s="129" t="str">
        <f t="array" ref="D727">XLOOKUP(C727,'DS ST'!A:A,'DS ST'!B:B)</f>
        <v>LVY</v>
      </c>
      <c r="E727" s="94" t="str">
        <f t="array" ref="E727">XLOOKUP($F727,'GIÁ'!$A:$A,'GIÁ'!$E:$E)</f>
        <v>MÁT</v>
      </c>
      <c r="F727" s="94">
        <v>8.936243700136E12</v>
      </c>
      <c r="G727" s="95" t="s">
        <v>2753</v>
      </c>
      <c r="H727" s="95" t="s">
        <v>57</v>
      </c>
      <c r="I727" s="96">
        <v>1.0</v>
      </c>
      <c r="J727" s="96">
        <v>0.0</v>
      </c>
      <c r="K727" s="98">
        <f t="shared" si="4"/>
        <v>1</v>
      </c>
      <c r="L727" s="99" t="s">
        <v>4366</v>
      </c>
      <c r="M727" s="100" t="s">
        <v>4376</v>
      </c>
      <c r="N727" s="101" t="s">
        <v>4377</v>
      </c>
      <c r="O727" s="128"/>
      <c r="P727" s="100">
        <v>1.0</v>
      </c>
      <c r="Q727" s="103">
        <f t="shared" si="5"/>
        <v>0</v>
      </c>
      <c r="R727" s="104" t="s">
        <v>4378</v>
      </c>
      <c r="S727" s="105"/>
      <c r="T727" s="106"/>
      <c r="U727" s="107"/>
      <c r="V727" s="108" t="s">
        <v>756</v>
      </c>
      <c r="W727" s="109" t="s">
        <v>1908</v>
      </c>
      <c r="X727" s="110" t="str">
        <f t="shared" si="6"/>
        <v/>
      </c>
      <c r="Y727" s="110" t="str">
        <f t="shared" si="7"/>
        <v>Siêu thị</v>
      </c>
      <c r="Z727" s="139" t="str">
        <f t="shared" si="51"/>
        <v/>
      </c>
      <c r="AA727" s="109" t="s">
        <v>802</v>
      </c>
      <c r="AB727" s="140"/>
      <c r="AC727" s="141"/>
      <c r="AD727" s="113"/>
      <c r="AE727" s="127"/>
      <c r="AF727" s="113"/>
      <c r="AG727" s="114" t="str">
        <f t="array" ref="AG727">XLOOKUP(F727,'CLV2'!A:A,'CLV2'!E:E)</f>
        <v>2.DELICA</v>
      </c>
      <c r="AH727" s="115" t="str">
        <f t="array" ref="AH727">XLOOKUP(F727,'CLV2'!A:A,'CLV2'!F:F)</f>
        <v>3.COLD AND HOT DELICA</v>
      </c>
      <c r="AI727" s="115" t="str">
        <f t="shared" si="8"/>
        <v>Pack</v>
      </c>
      <c r="AJ727" s="116">
        <f t="shared" si="9"/>
        <v>1</v>
      </c>
      <c r="AK727" s="117" t="str">
        <f t="array" ref="AK727">XLOOKUP(F727,'GIÁ'!A:A,'GIÁ'!D:D)</f>
        <v>21700.00</v>
      </c>
      <c r="AL727" s="118">
        <f t="shared" si="10"/>
        <v>21700</v>
      </c>
      <c r="AM727" s="118">
        <f t="shared" si="11"/>
        <v>0</v>
      </c>
      <c r="AN727" s="119">
        <f t="shared" si="12"/>
        <v>21700</v>
      </c>
      <c r="AO727" s="118">
        <f t="shared" si="13"/>
        <v>0</v>
      </c>
      <c r="AP727" s="121">
        <f t="shared" si="14"/>
        <v>0</v>
      </c>
      <c r="AQ727" s="122"/>
      <c r="AR727" s="119"/>
    </row>
    <row r="728" ht="22.5" customHeight="1">
      <c r="A728" s="89">
        <v>46231.0</v>
      </c>
      <c r="B728" s="90">
        <v>0.43819444444444444</v>
      </c>
      <c r="C728" s="91" t="s">
        <v>1368</v>
      </c>
      <c r="D728" s="129" t="str">
        <f t="array" ref="D728">XLOOKUP(C728,'DS ST'!A:A,'DS ST'!B:B)</f>
        <v>LVY</v>
      </c>
      <c r="E728" s="94" t="str">
        <f t="array" ref="E728">XLOOKUP($F728,'GIÁ'!$A:$A,'GIÁ'!$E:$E)</f>
        <v>MÁT</v>
      </c>
      <c r="F728" s="94">
        <v>8.936243700181E12</v>
      </c>
      <c r="G728" s="95" t="s">
        <v>2764</v>
      </c>
      <c r="H728" s="95" t="s">
        <v>57</v>
      </c>
      <c r="I728" s="96">
        <v>1.0</v>
      </c>
      <c r="J728" s="96">
        <v>0.0</v>
      </c>
      <c r="K728" s="98">
        <f t="shared" si="4"/>
        <v>1</v>
      </c>
      <c r="L728" s="99" t="s">
        <v>4366</v>
      </c>
      <c r="M728" s="100" t="s">
        <v>4376</v>
      </c>
      <c r="N728" s="101" t="s">
        <v>4377</v>
      </c>
      <c r="O728" s="128"/>
      <c r="P728" s="100">
        <v>1.0</v>
      </c>
      <c r="Q728" s="103">
        <f t="shared" si="5"/>
        <v>0</v>
      </c>
      <c r="R728" s="104" t="s">
        <v>4378</v>
      </c>
      <c r="S728" s="105"/>
      <c r="T728" s="106"/>
      <c r="U728" s="107"/>
      <c r="V728" s="108" t="s">
        <v>756</v>
      </c>
      <c r="W728" s="109" t="s">
        <v>1908</v>
      </c>
      <c r="X728" s="110" t="str">
        <f t="shared" si="6"/>
        <v/>
      </c>
      <c r="Y728" s="110" t="str">
        <f t="shared" si="7"/>
        <v>Siêu thị</v>
      </c>
      <c r="Z728" s="139" t="str">
        <f t="shared" si="51"/>
        <v/>
      </c>
      <c r="AA728" s="109" t="s">
        <v>802</v>
      </c>
      <c r="AB728" s="140"/>
      <c r="AC728" s="108"/>
      <c r="AD728" s="113"/>
      <c r="AE728" s="127"/>
      <c r="AF728" s="113"/>
      <c r="AG728" s="114" t="str">
        <f t="array" ref="AG728">XLOOKUP(F728,'CLV2'!A:A,'CLV2'!E:E)</f>
        <v>2.DELICA</v>
      </c>
      <c r="AH728" s="115" t="str">
        <f t="array" ref="AH728">XLOOKUP(F728,'CLV2'!A:A,'CLV2'!F:F)</f>
        <v>3.COLD AND HOT DELICA</v>
      </c>
      <c r="AI728" s="115" t="str">
        <f t="shared" si="8"/>
        <v>Pack</v>
      </c>
      <c r="AJ728" s="116">
        <f t="shared" si="9"/>
        <v>1</v>
      </c>
      <c r="AK728" s="117" t="str">
        <f t="array" ref="AK728">XLOOKUP(F728,'GIÁ'!A:A,'GIÁ'!D:D)</f>
        <v>17347.90</v>
      </c>
      <c r="AL728" s="118">
        <f t="shared" si="10"/>
        <v>17347.9</v>
      </c>
      <c r="AM728" s="118">
        <f t="shared" si="11"/>
        <v>0</v>
      </c>
      <c r="AN728" s="119">
        <f t="shared" si="12"/>
        <v>17347.9</v>
      </c>
      <c r="AO728" s="118">
        <f t="shared" si="13"/>
        <v>0</v>
      </c>
      <c r="AP728" s="121">
        <f t="shared" si="14"/>
        <v>0</v>
      </c>
      <c r="AQ728" s="122"/>
      <c r="AR728" s="119"/>
    </row>
    <row r="729" ht="22.5" customHeight="1">
      <c r="A729" s="89">
        <v>46231.0</v>
      </c>
      <c r="B729" s="90">
        <v>0.43819444444444444</v>
      </c>
      <c r="C729" s="91" t="s">
        <v>1368</v>
      </c>
      <c r="D729" s="129" t="str">
        <f t="array" ref="D729">XLOOKUP(C729,'DS ST'!A:A,'DS ST'!B:B)</f>
        <v>LVY</v>
      </c>
      <c r="E729" s="94" t="str">
        <f t="array" ref="E729">XLOOKUP($F729,'GIÁ'!$A:$A,'GIÁ'!$E:$E)</f>
        <v>MÁT</v>
      </c>
      <c r="F729" s="94">
        <v>8.935288800023E12</v>
      </c>
      <c r="G729" s="95" t="s">
        <v>2012</v>
      </c>
      <c r="H729" s="95" t="s">
        <v>224</v>
      </c>
      <c r="I729" s="96">
        <v>10.0</v>
      </c>
      <c r="J729" s="96">
        <v>0.0</v>
      </c>
      <c r="K729" s="98">
        <f t="shared" si="4"/>
        <v>10</v>
      </c>
      <c r="L729" s="99" t="s">
        <v>4366</v>
      </c>
      <c r="M729" s="100" t="s">
        <v>4379</v>
      </c>
      <c r="N729" s="101" t="s">
        <v>4380</v>
      </c>
      <c r="O729" s="128"/>
      <c r="P729" s="100">
        <v>10.0</v>
      </c>
      <c r="Q729" s="103">
        <f t="shared" si="5"/>
        <v>0</v>
      </c>
      <c r="R729" s="104" t="s">
        <v>4369</v>
      </c>
      <c r="S729" s="105"/>
      <c r="T729" s="101"/>
      <c r="U729" s="107"/>
      <c r="V729" s="108" t="s">
        <v>756</v>
      </c>
      <c r="W729" s="109" t="s">
        <v>1908</v>
      </c>
      <c r="X729" s="110" t="str">
        <f t="shared" si="6"/>
        <v/>
      </c>
      <c r="Y729" s="110" t="str">
        <f t="shared" si="7"/>
        <v>Siêu thị</v>
      </c>
      <c r="Z729" s="139" t="str">
        <f t="shared" si="51"/>
        <v/>
      </c>
      <c r="AA729" s="109" t="s">
        <v>802</v>
      </c>
      <c r="AB729" s="140"/>
      <c r="AC729" s="141"/>
      <c r="AD729" s="113"/>
      <c r="AE729" s="127"/>
      <c r="AF729" s="113"/>
      <c r="AG729" s="114" t="str">
        <f t="array" ref="AG729">XLOOKUP(F729,'CLV2'!A:A,'CLV2'!E:E)</f>
        <v>2.VEGETABLES</v>
      </c>
      <c r="AH729" s="115" t="str">
        <f t="array" ref="AH729">XLOOKUP(F729,'CLV2'!A:A,'CLV2'!F:F)</f>
        <v>3.MUSHROOM</v>
      </c>
      <c r="AI729" s="115" t="str">
        <f t="shared" si="8"/>
        <v>Pack</v>
      </c>
      <c r="AJ729" s="116">
        <f t="shared" si="9"/>
        <v>1</v>
      </c>
      <c r="AK729" s="117" t="str">
        <f t="array" ref="AK729">XLOOKUP(F729,'GIÁ'!A:A,'GIÁ'!D:D)</f>
        <v>8894.72</v>
      </c>
      <c r="AL729" s="118">
        <f t="shared" si="10"/>
        <v>88947.2</v>
      </c>
      <c r="AM729" s="118">
        <f t="shared" si="11"/>
        <v>0</v>
      </c>
      <c r="AN729" s="119">
        <f t="shared" si="12"/>
        <v>88947.2</v>
      </c>
      <c r="AO729" s="118">
        <f t="shared" si="13"/>
        <v>0</v>
      </c>
      <c r="AP729" s="121">
        <f t="shared" si="14"/>
        <v>0</v>
      </c>
      <c r="AQ729" s="122"/>
      <c r="AR729" s="119"/>
    </row>
    <row r="730" ht="22.5" customHeight="1">
      <c r="A730" s="89">
        <v>46231.0</v>
      </c>
      <c r="B730" s="90">
        <v>0.43819444444444444</v>
      </c>
      <c r="C730" s="91" t="s">
        <v>1368</v>
      </c>
      <c r="D730" s="129" t="str">
        <f t="array" ref="D730">XLOOKUP(C730,'DS ST'!A:A,'DS ST'!B:B)</f>
        <v>LVY</v>
      </c>
      <c r="E730" s="94" t="str">
        <f t="array" ref="E730">XLOOKUP($F730,'GIÁ'!$A:$A,'GIÁ'!$E:$E)</f>
        <v>MÁT</v>
      </c>
      <c r="F730" s="94">
        <v>8.938503131056E12</v>
      </c>
      <c r="G730" s="95" t="s">
        <v>2841</v>
      </c>
      <c r="H730" s="95" t="s">
        <v>57</v>
      </c>
      <c r="I730" s="96">
        <v>8.0</v>
      </c>
      <c r="J730" s="96">
        <v>0.0</v>
      </c>
      <c r="K730" s="98">
        <f t="shared" si="4"/>
        <v>8</v>
      </c>
      <c r="L730" s="99" t="s">
        <v>4366</v>
      </c>
      <c r="M730" s="100" t="s">
        <v>4379</v>
      </c>
      <c r="N730" s="101" t="s">
        <v>4380</v>
      </c>
      <c r="O730" s="128"/>
      <c r="P730" s="100">
        <v>8.0</v>
      </c>
      <c r="Q730" s="103">
        <f t="shared" si="5"/>
        <v>0</v>
      </c>
      <c r="R730" s="104" t="s">
        <v>4381</v>
      </c>
      <c r="S730" s="105"/>
      <c r="T730" s="106"/>
      <c r="U730" s="107"/>
      <c r="V730" s="108" t="s">
        <v>756</v>
      </c>
      <c r="W730" s="109" t="s">
        <v>1908</v>
      </c>
      <c r="X730" s="110" t="str">
        <f t="shared" si="6"/>
        <v/>
      </c>
      <c r="Y730" s="110" t="str">
        <f t="shared" si="7"/>
        <v>Siêu thị</v>
      </c>
      <c r="Z730" s="139" t="str">
        <f t="shared" si="51"/>
        <v/>
      </c>
      <c r="AA730" s="109" t="s">
        <v>802</v>
      </c>
      <c r="AB730" s="140"/>
      <c r="AC730" s="141"/>
      <c r="AD730" s="113"/>
      <c r="AE730" s="127"/>
      <c r="AF730" s="113"/>
      <c r="AG730" s="114" t="str">
        <f t="array" ref="AG730">XLOOKUP(F730,'CLV2'!A:A,'CLV2'!E:E)</f>
        <v>2.DAIRY</v>
      </c>
      <c r="AH730" s="115" t="str">
        <f t="array" ref="AH730">XLOOKUP(F730,'CLV2'!A:A,'CLV2'!F:F)</f>
        <v>3.FRESH MILK</v>
      </c>
      <c r="AI730" s="115" t="str">
        <f t="shared" si="8"/>
        <v>Pack</v>
      </c>
      <c r="AJ730" s="116">
        <f t="shared" si="9"/>
        <v>1</v>
      </c>
      <c r="AK730" s="117" t="str">
        <f t="array" ref="AK730">XLOOKUP(F730,'GIÁ'!A:A,'GIÁ'!D:D)</f>
        <v>9180.00</v>
      </c>
      <c r="AL730" s="118">
        <f t="shared" si="10"/>
        <v>73440</v>
      </c>
      <c r="AM730" s="118">
        <f t="shared" si="11"/>
        <v>0</v>
      </c>
      <c r="AN730" s="119">
        <f t="shared" si="12"/>
        <v>73440</v>
      </c>
      <c r="AO730" s="118">
        <f t="shared" si="13"/>
        <v>0</v>
      </c>
      <c r="AP730" s="121">
        <f t="shared" si="14"/>
        <v>0</v>
      </c>
      <c r="AQ730" s="122"/>
      <c r="AR730" s="119"/>
    </row>
    <row r="731" ht="22.5" customHeight="1">
      <c r="A731" s="89">
        <v>46231.0</v>
      </c>
      <c r="B731" s="90">
        <v>0.43819444444444444</v>
      </c>
      <c r="C731" s="91" t="s">
        <v>1368</v>
      </c>
      <c r="D731" s="129" t="str">
        <f t="array" ref="D731">XLOOKUP(C731,'DS ST'!A:A,'DS ST'!B:B)</f>
        <v>LVY</v>
      </c>
      <c r="E731" s="94" t="str">
        <f t="array" ref="E731">XLOOKUP($F731,'GIÁ'!$A:$A,'GIÁ'!$E:$E)</f>
        <v>MÁT</v>
      </c>
      <c r="F731" s="94">
        <v>8.935335403436E12</v>
      </c>
      <c r="G731" s="95" t="s">
        <v>2081</v>
      </c>
      <c r="H731" s="95" t="s">
        <v>1206</v>
      </c>
      <c r="I731" s="96">
        <v>10.0</v>
      </c>
      <c r="J731" s="96">
        <v>0.0</v>
      </c>
      <c r="K731" s="98">
        <f t="shared" si="4"/>
        <v>10</v>
      </c>
      <c r="L731" s="99" t="s">
        <v>4366</v>
      </c>
      <c r="M731" s="100" t="s">
        <v>4379</v>
      </c>
      <c r="N731" s="101" t="s">
        <v>4380</v>
      </c>
      <c r="O731" s="128"/>
      <c r="P731" s="100">
        <v>10.0</v>
      </c>
      <c r="Q731" s="103">
        <f t="shared" si="5"/>
        <v>0</v>
      </c>
      <c r="R731" s="104" t="s">
        <v>4369</v>
      </c>
      <c r="S731" s="105"/>
      <c r="T731" s="106"/>
      <c r="U731" s="107"/>
      <c r="V731" s="108" t="s">
        <v>756</v>
      </c>
      <c r="W731" s="109" t="s">
        <v>1908</v>
      </c>
      <c r="X731" s="110" t="str">
        <f t="shared" si="6"/>
        <v/>
      </c>
      <c r="Y731" s="110" t="str">
        <f t="shared" si="7"/>
        <v>Siêu thị</v>
      </c>
      <c r="Z731" s="139" t="str">
        <f t="shared" si="51"/>
        <v/>
      </c>
      <c r="AA731" s="109" t="s">
        <v>802</v>
      </c>
      <c r="AB731" s="140"/>
      <c r="AC731" s="141"/>
      <c r="AD731" s="113"/>
      <c r="AE731" s="127"/>
      <c r="AF731" s="113"/>
      <c r="AG731" s="114" t="str">
        <f t="array" ref="AG731">XLOOKUP(F731,'CLV2'!A:A,'CLV2'!E:E)</f>
        <v>2.DELICA</v>
      </c>
      <c r="AH731" s="115" t="str">
        <f t="array" ref="AH731">XLOOKUP(F731,'CLV2'!A:A,'CLV2'!F:F)</f>
        <v>3.COLD AND HOT DELICA</v>
      </c>
      <c r="AI731" s="115" t="str">
        <f t="shared" si="8"/>
        <v>Pack</v>
      </c>
      <c r="AJ731" s="116">
        <f t="shared" si="9"/>
        <v>1</v>
      </c>
      <c r="AK731" s="117" t="str">
        <f t="array" ref="AK731">XLOOKUP(F731,'GIÁ'!A:A,'GIÁ'!D:D)</f>
        <v>12963.00</v>
      </c>
      <c r="AL731" s="118">
        <f t="shared" si="10"/>
        <v>129630</v>
      </c>
      <c r="AM731" s="118">
        <f t="shared" si="11"/>
        <v>0</v>
      </c>
      <c r="AN731" s="119">
        <f t="shared" si="12"/>
        <v>129630</v>
      </c>
      <c r="AO731" s="118">
        <f t="shared" si="13"/>
        <v>0</v>
      </c>
      <c r="AP731" s="121">
        <f t="shared" si="14"/>
        <v>0</v>
      </c>
      <c r="AQ731" s="122"/>
      <c r="AR731" s="119"/>
    </row>
    <row r="732" ht="22.5" customHeight="1">
      <c r="A732" s="89">
        <v>46231.0</v>
      </c>
      <c r="B732" s="90">
        <v>0.43819444444444444</v>
      </c>
      <c r="C732" s="91" t="s">
        <v>1368</v>
      </c>
      <c r="D732" s="129" t="str">
        <f t="array" ref="D732">XLOOKUP(C732,'DS ST'!A:A,'DS ST'!B:B)</f>
        <v>LVY</v>
      </c>
      <c r="E732" s="94" t="str">
        <f t="array" ref="E732">XLOOKUP($F732,'GIÁ'!$A:$A,'GIÁ'!$E:$E)</f>
        <v>MÁT</v>
      </c>
      <c r="F732" s="94">
        <v>8.938505512167E12</v>
      </c>
      <c r="G732" s="95" t="s">
        <v>2876</v>
      </c>
      <c r="H732" s="95" t="s">
        <v>224</v>
      </c>
      <c r="I732" s="96">
        <v>3.0</v>
      </c>
      <c r="J732" s="96">
        <v>0.0</v>
      </c>
      <c r="K732" s="98">
        <f t="shared" si="4"/>
        <v>3</v>
      </c>
      <c r="L732" s="99" t="s">
        <v>4366</v>
      </c>
      <c r="M732" s="100" t="s">
        <v>4379</v>
      </c>
      <c r="N732" s="101" t="s">
        <v>4380</v>
      </c>
      <c r="O732" s="128"/>
      <c r="P732" s="100">
        <v>3.0</v>
      </c>
      <c r="Q732" s="103">
        <f t="shared" si="5"/>
        <v>0</v>
      </c>
      <c r="R732" s="104" t="s">
        <v>4382</v>
      </c>
      <c r="S732" s="105"/>
      <c r="T732" s="101"/>
      <c r="U732" s="107"/>
      <c r="V732" s="108" t="s">
        <v>756</v>
      </c>
      <c r="W732" s="109" t="s">
        <v>1908</v>
      </c>
      <c r="X732" s="110" t="str">
        <f t="shared" si="6"/>
        <v/>
      </c>
      <c r="Y732" s="110" t="str">
        <f t="shared" si="7"/>
        <v>Siêu thị</v>
      </c>
      <c r="Z732" s="139" t="str">
        <f t="shared" si="51"/>
        <v/>
      </c>
      <c r="AA732" s="109" t="s">
        <v>802</v>
      </c>
      <c r="AB732" s="140"/>
      <c r="AC732" s="141"/>
      <c r="AD732" s="113"/>
      <c r="AE732" s="127"/>
      <c r="AF732" s="113"/>
      <c r="AG732" s="114" t="str">
        <f t="array" ref="AG732">XLOOKUP(F732,'CLV2'!A:A,'CLV2'!E:E)</f>
        <v>2.VEGETABLES</v>
      </c>
      <c r="AH732" s="115" t="str">
        <f t="array" ref="AH732">XLOOKUP(F732,'CLV2'!A:A,'CLV2'!F:F)</f>
        <v>3.PROCESSED VEGGIES</v>
      </c>
      <c r="AI732" s="115" t="str">
        <f t="shared" si="8"/>
        <v>Pack</v>
      </c>
      <c r="AJ732" s="116">
        <f t="shared" si="9"/>
        <v>1</v>
      </c>
      <c r="AK732" s="117" t="str">
        <f t="array" ref="AK732">XLOOKUP(F732,'GIÁ'!A:A,'GIÁ'!D:D)</f>
        <v>18229.20</v>
      </c>
      <c r="AL732" s="118">
        <f t="shared" si="10"/>
        <v>54687.6</v>
      </c>
      <c r="AM732" s="118">
        <f t="shared" si="11"/>
        <v>0</v>
      </c>
      <c r="AN732" s="119">
        <f t="shared" si="12"/>
        <v>54687.6</v>
      </c>
      <c r="AO732" s="118">
        <f t="shared" si="13"/>
        <v>0</v>
      </c>
      <c r="AP732" s="121">
        <f t="shared" si="14"/>
        <v>0</v>
      </c>
      <c r="AQ732" s="122"/>
      <c r="AR732" s="119"/>
    </row>
    <row r="733" ht="22.5" customHeight="1">
      <c r="A733" s="89">
        <v>46231.0</v>
      </c>
      <c r="B733" s="90">
        <v>0.43819444444444444</v>
      </c>
      <c r="C733" s="91" t="s">
        <v>1368</v>
      </c>
      <c r="D733" s="129" t="str">
        <f t="array" ref="D733">XLOOKUP(C733,'DS ST'!A:A,'DS ST'!B:B)</f>
        <v>LVY</v>
      </c>
      <c r="E733" s="94" t="str">
        <f t="array" ref="E733">XLOOKUP($F733,'GIÁ'!$A:$A,'GIÁ'!$E:$E)</f>
        <v>MÁT</v>
      </c>
      <c r="F733" s="94">
        <v>11697.0</v>
      </c>
      <c r="G733" s="95" t="s">
        <v>1008</v>
      </c>
      <c r="H733" s="95" t="s">
        <v>93</v>
      </c>
      <c r="I733" s="96">
        <v>11.0</v>
      </c>
      <c r="J733" s="96">
        <v>0.0</v>
      </c>
      <c r="K733" s="98">
        <f t="shared" si="4"/>
        <v>11</v>
      </c>
      <c r="L733" s="99" t="s">
        <v>4366</v>
      </c>
      <c r="M733" s="100" t="s">
        <v>4383</v>
      </c>
      <c r="N733" s="101" t="s">
        <v>4384</v>
      </c>
      <c r="O733" s="128"/>
      <c r="P733" s="100">
        <v>11.0</v>
      </c>
      <c r="Q733" s="103">
        <f t="shared" si="5"/>
        <v>0</v>
      </c>
      <c r="R733" s="104" t="s">
        <v>4385</v>
      </c>
      <c r="S733" s="105"/>
      <c r="T733" s="106"/>
      <c r="U733" s="107"/>
      <c r="V733" s="108" t="s">
        <v>756</v>
      </c>
      <c r="W733" s="109" t="s">
        <v>1908</v>
      </c>
      <c r="X733" s="110" t="str">
        <f t="shared" si="6"/>
        <v/>
      </c>
      <c r="Y733" s="110" t="str">
        <f t="shared" si="7"/>
        <v>Siêu thị</v>
      </c>
      <c r="Z733" s="139" t="str">
        <f t="shared" si="51"/>
        <v/>
      </c>
      <c r="AA733" s="109" t="s">
        <v>802</v>
      </c>
      <c r="AB733" s="140"/>
      <c r="AC733" s="141"/>
      <c r="AD733" s="113"/>
      <c r="AE733" s="108"/>
      <c r="AF733" s="113"/>
      <c r="AG733" s="114" t="str">
        <f t="array" ref="AG733">XLOOKUP(F733,'CLV2'!A:A,'CLV2'!E:E)</f>
        <v>2.VEGETABLES</v>
      </c>
      <c r="AH733" s="115" t="str">
        <f t="array" ref="AH733">XLOOKUP(F733,'CLV2'!A:A,'CLV2'!F:F)</f>
        <v>3.PROCESSED VEGGIES</v>
      </c>
      <c r="AI733" s="115" t="str">
        <f t="shared" si="8"/>
        <v>Pack</v>
      </c>
      <c r="AJ733" s="116">
        <f t="shared" si="9"/>
        <v>1</v>
      </c>
      <c r="AK733" s="117" t="str">
        <f t="array" ref="AK733">XLOOKUP(F733,'GIÁ'!A:A,'GIÁ'!D:D)</f>
        <v>21900.00</v>
      </c>
      <c r="AL733" s="118">
        <f t="shared" si="10"/>
        <v>240900</v>
      </c>
      <c r="AM733" s="118">
        <f t="shared" si="11"/>
        <v>0</v>
      </c>
      <c r="AN733" s="119">
        <f t="shared" si="12"/>
        <v>240900</v>
      </c>
      <c r="AO733" s="118">
        <f t="shared" si="13"/>
        <v>0</v>
      </c>
      <c r="AP733" s="121">
        <f t="shared" si="14"/>
        <v>0</v>
      </c>
      <c r="AQ733" s="122"/>
      <c r="AR733" s="119"/>
    </row>
    <row r="734" ht="22.5" customHeight="1">
      <c r="A734" s="89">
        <v>46231.0</v>
      </c>
      <c r="B734" s="90">
        <v>0.43819444444444444</v>
      </c>
      <c r="C734" s="91" t="s">
        <v>1368</v>
      </c>
      <c r="D734" s="129" t="str">
        <f t="array" ref="D734">XLOOKUP(C734,'DS ST'!A:A,'DS ST'!B:B)</f>
        <v>LVY</v>
      </c>
      <c r="E734" s="94" t="str">
        <f t="array" ref="E734">XLOOKUP($F734,'GIÁ'!$A:$A,'GIÁ'!$E:$E)</f>
        <v>MÁT</v>
      </c>
      <c r="F734" s="94">
        <v>8.938503131728E12</v>
      </c>
      <c r="G734" s="95" t="s">
        <v>2852</v>
      </c>
      <c r="H734" s="95" t="s">
        <v>57</v>
      </c>
      <c r="I734" s="96">
        <v>35.0</v>
      </c>
      <c r="J734" s="96">
        <v>7.0</v>
      </c>
      <c r="K734" s="98">
        <f t="shared" si="4"/>
        <v>28</v>
      </c>
      <c r="L734" s="99" t="s">
        <v>4366</v>
      </c>
      <c r="M734" s="100" t="s">
        <v>4383</v>
      </c>
      <c r="N734" s="101" t="s">
        <v>4384</v>
      </c>
      <c r="O734" s="128"/>
      <c r="P734" s="100">
        <v>27.0</v>
      </c>
      <c r="Q734" s="103">
        <f t="shared" si="5"/>
        <v>1</v>
      </c>
      <c r="R734" s="104" t="s">
        <v>4386</v>
      </c>
      <c r="S734" s="105" t="s">
        <v>14</v>
      </c>
      <c r="T734" s="106"/>
      <c r="U734" s="107" t="s">
        <v>4340</v>
      </c>
      <c r="V734" s="108" t="s">
        <v>756</v>
      </c>
      <c r="W734" s="109" t="s">
        <v>1908</v>
      </c>
      <c r="X734" s="110" t="str">
        <f t="shared" si="6"/>
        <v/>
      </c>
      <c r="Y734" s="110" t="str">
        <f t="shared" si="7"/>
        <v>Siêu thị</v>
      </c>
      <c r="Z734" s="139" t="str">
        <f t="shared" si="51"/>
        <v>Kho đông mát</v>
      </c>
      <c r="AA734" s="109" t="s">
        <v>802</v>
      </c>
      <c r="AB734" s="140"/>
      <c r="AC734" s="141"/>
      <c r="AD734" s="113"/>
      <c r="AE734" s="127"/>
      <c r="AF734" s="113"/>
      <c r="AG734" s="114" t="str">
        <f t="array" ref="AG734">XLOOKUP(F734,'CLV2'!A:A,'CLV2'!E:E)</f>
        <v>2.DAIRY</v>
      </c>
      <c r="AH734" s="115" t="str">
        <f t="array" ref="AH734">XLOOKUP(F734,'CLV2'!A:A,'CLV2'!F:F)</f>
        <v>3.FRESH MILK</v>
      </c>
      <c r="AI734" s="115" t="str">
        <f t="shared" si="8"/>
        <v>Pack</v>
      </c>
      <c r="AJ734" s="116">
        <f t="shared" si="9"/>
        <v>0.8</v>
      </c>
      <c r="AK734" s="117" t="str">
        <f t="array" ref="AK734">XLOOKUP(F734,'GIÁ'!A:A,'GIÁ'!D:D)</f>
        <v>9180.00</v>
      </c>
      <c r="AL734" s="118">
        <f t="shared" si="10"/>
        <v>257040</v>
      </c>
      <c r="AM734" s="118">
        <f t="shared" si="11"/>
        <v>0</v>
      </c>
      <c r="AN734" s="119">
        <f t="shared" si="12"/>
        <v>247860</v>
      </c>
      <c r="AO734" s="118">
        <f t="shared" si="13"/>
        <v>9180</v>
      </c>
      <c r="AP734" s="121">
        <f t="shared" si="14"/>
        <v>0</v>
      </c>
      <c r="AQ734" s="122"/>
      <c r="AR734" s="119"/>
    </row>
    <row r="735" ht="22.5" customHeight="1">
      <c r="A735" s="89">
        <v>46231.0</v>
      </c>
      <c r="B735" s="90">
        <v>0.43819444444444444</v>
      </c>
      <c r="C735" s="91" t="s">
        <v>1368</v>
      </c>
      <c r="D735" s="92" t="str">
        <f t="array" ref="D735">XLOOKUP(C735,'DS ST'!A:A,'DS ST'!B:B)</f>
        <v>LVY</v>
      </c>
      <c r="E735" s="94" t="str">
        <f t="array" ref="E735">XLOOKUP($F735,'GIÁ'!$A:$A,'GIÁ'!$E:$E)</f>
        <v>MÁT</v>
      </c>
      <c r="F735" s="94">
        <v>8.936176751007E12</v>
      </c>
      <c r="G735" s="95" t="s">
        <v>2525</v>
      </c>
      <c r="H735" s="95" t="s">
        <v>667</v>
      </c>
      <c r="I735" s="96">
        <v>3.0</v>
      </c>
      <c r="J735" s="96">
        <v>0.0</v>
      </c>
      <c r="K735" s="98">
        <f t="shared" si="4"/>
        <v>3</v>
      </c>
      <c r="L735" s="99" t="s">
        <v>4366</v>
      </c>
      <c r="M735" s="100" t="s">
        <v>4387</v>
      </c>
      <c r="N735" s="101" t="s">
        <v>4388</v>
      </c>
      <c r="O735" s="102"/>
      <c r="P735" s="100"/>
      <c r="Q735" s="103">
        <f t="shared" si="5"/>
        <v>3</v>
      </c>
      <c r="R735" s="104"/>
      <c r="S735" s="105"/>
      <c r="T735" s="106"/>
      <c r="U735" s="107"/>
      <c r="V735" s="108" t="s">
        <v>756</v>
      </c>
      <c r="W735" s="109" t="s">
        <v>1312</v>
      </c>
      <c r="X735" s="110" t="str">
        <f t="shared" si="6"/>
        <v/>
      </c>
      <c r="Y735" s="110" t="str">
        <f t="shared" si="7"/>
        <v/>
      </c>
      <c r="Z735" s="109" t="s">
        <v>797</v>
      </c>
      <c r="AA735" s="109" t="s">
        <v>802</v>
      </c>
      <c r="AB735" s="143" t="s">
        <v>4389</v>
      </c>
      <c r="AC735" s="141"/>
      <c r="AD735" s="113"/>
      <c r="AE735" s="127"/>
      <c r="AF735" s="113"/>
      <c r="AG735" s="114" t="str">
        <f t="array" ref="AG735">XLOOKUP(F735,'CLV2'!A:A,'CLV2'!E:E)</f>
        <v>2.DELICA</v>
      </c>
      <c r="AH735" s="115" t="str">
        <f t="array" ref="AH735">XLOOKUP(F735,'CLV2'!A:A,'CLV2'!F:F)</f>
        <v>3.DESSERTS</v>
      </c>
      <c r="AI735" s="115" t="str">
        <f t="shared" si="8"/>
        <v>Pack</v>
      </c>
      <c r="AJ735" s="116">
        <f t="shared" si="9"/>
        <v>1</v>
      </c>
      <c r="AK735" s="117" t="str">
        <f t="array" ref="AK735">XLOOKUP(F735,'GIÁ'!A:A,'GIÁ'!D:D)</f>
        <v>6650.00</v>
      </c>
      <c r="AL735" s="118">
        <f t="shared" si="10"/>
        <v>19950</v>
      </c>
      <c r="AM735" s="118">
        <f t="shared" si="11"/>
        <v>0</v>
      </c>
      <c r="AN735" s="119">
        <f t="shared" si="12"/>
        <v>0</v>
      </c>
      <c r="AO735" s="118">
        <f t="shared" si="13"/>
        <v>19950</v>
      </c>
      <c r="AP735" s="121">
        <f t="shared" si="14"/>
        <v>0</v>
      </c>
      <c r="AQ735" s="122"/>
      <c r="AR735" s="119"/>
    </row>
    <row r="736" ht="22.5" customHeight="1">
      <c r="A736" s="89">
        <v>46231.0</v>
      </c>
      <c r="B736" s="90">
        <v>0.43819444444444444</v>
      </c>
      <c r="C736" s="91" t="s">
        <v>1368</v>
      </c>
      <c r="D736" s="129" t="str">
        <f t="array" ref="D736">XLOOKUP(C736,'DS ST'!A:A,'DS ST'!B:B)</f>
        <v>LVY</v>
      </c>
      <c r="E736" s="94" t="str">
        <f t="array" ref="E736">XLOOKUP($F736,'GIÁ'!$A:$A,'GIÁ'!$E:$E)</f>
        <v>MÁT</v>
      </c>
      <c r="F736" s="94">
        <v>8.938509645076E12</v>
      </c>
      <c r="G736" s="95" t="s">
        <v>2940</v>
      </c>
      <c r="H736" s="95" t="s">
        <v>57</v>
      </c>
      <c r="I736" s="96">
        <v>14.0</v>
      </c>
      <c r="J736" s="96">
        <v>12.0</v>
      </c>
      <c r="K736" s="98">
        <f t="shared" si="4"/>
        <v>2</v>
      </c>
      <c r="L736" s="99" t="s">
        <v>4366</v>
      </c>
      <c r="M736" s="100" t="s">
        <v>4390</v>
      </c>
      <c r="N736" s="101" t="s">
        <v>4391</v>
      </c>
      <c r="O736" s="128"/>
      <c r="P736" s="100">
        <v>2.0</v>
      </c>
      <c r="Q736" s="103">
        <f t="shared" si="5"/>
        <v>0</v>
      </c>
      <c r="R736" s="104" t="s">
        <v>4392</v>
      </c>
      <c r="S736" s="105"/>
      <c r="T736" s="106"/>
      <c r="U736" s="107"/>
      <c r="V736" s="108" t="s">
        <v>756</v>
      </c>
      <c r="W736" s="109" t="s">
        <v>1908</v>
      </c>
      <c r="X736" s="110" t="str">
        <f t="shared" si="6"/>
        <v/>
      </c>
      <c r="Y736" s="110" t="str">
        <f t="shared" si="7"/>
        <v>Siêu thị</v>
      </c>
      <c r="Z736" s="139" t="str">
        <f t="shared" ref="Z736:Z745" si="52">IF(N(Q736)&lt;=0,"",IF(ISNUMBER(SEARCH("Thiếu kiện",V736)),"Kho đông mát",IF(AND(N(Q736)&gt;0,N(P736)&gt;0,OR(ISNUMBER(SEARCH("Hình KDB",U736)),ISNUMBER(SEARCH("Hình tele",U736)),ISNUMBER(SEARCH("sai code",U736)),ISNUMBER(SEARCH("ST nhận",U736)))),"Kho đông mát",IF(AND(W736="DC giao thiếu",OR(ISNUMBER(SEARCH("Hình KDB",U736)),ISNUMBER(SEARCH("Hình tele",U736)),ISNUMBER(SEARCH("sai code",U736)))),"Kho đông mát",IF(W736="DC giao thiếu","Chưa xác định",IF(AND(W736="DC pick sai",OR(ISNUMBER(SEARCH("Hình KDB",U736)),ISNUMBER(SEARCH("Hình tele",U736)),ISNUMBER(SEARCH("sai code",U736)),ISNUMBER(SEARCH("ST nhận",U736)))),"Kho đông mát",IF(W736="DC pick sai","Chưa xác định",IF(AND(W736="Hao hụt",N(O736)&gt;0,OR(ISNUMBER(SEARCH("Hình KDB",U736)),ISNUMBER(SEARCH("Hình tele",U736)),ISNUMBER(SEARCH("sai code",U736)),ISNUMBER(SEARCH("ST nhận",U736)))),"Kho đông mát",IF(W736="Hao hụt","Chưa xác định",IF(OR(W736="VT giao sai điểm",W736="Không đạt nhiệt độ",W736="TX giao thiếu kiện",W736="Hàng không đạt CL"),"Kho đông mát",IF(W736="Chưa xác định","Chưa xác định",IF(N(P736)&gt;0,"Chưa xác định",""))))))))))))</f>
        <v/>
      </c>
      <c r="AA736" s="109" t="s">
        <v>802</v>
      </c>
      <c r="AB736" s="140"/>
      <c r="AC736" s="141"/>
      <c r="AD736" s="113"/>
      <c r="AE736" s="127"/>
      <c r="AF736" s="113"/>
      <c r="AG736" s="114" t="str">
        <f t="array" ref="AG736">XLOOKUP(F736,'CLV2'!A:A,'CLV2'!E:E)</f>
        <v>2.FRUITS</v>
      </c>
      <c r="AH736" s="115" t="str">
        <f t="array" ref="AH736">XLOOKUP(F736,'CLV2'!A:A,'CLV2'!F:F)</f>
        <v>3.IMPORT FRUITS</v>
      </c>
      <c r="AI736" s="115" t="str">
        <f t="shared" si="8"/>
        <v>Pack</v>
      </c>
      <c r="AJ736" s="116">
        <f t="shared" si="9"/>
        <v>0.1428571429</v>
      </c>
      <c r="AK736" s="117" t="str">
        <f t="array" ref="AK736">XLOOKUP(F736,'GIÁ'!A:A,'GIÁ'!D:D)</f>
        <v>64533.01</v>
      </c>
      <c r="AL736" s="118">
        <f t="shared" si="10"/>
        <v>129066.02</v>
      </c>
      <c r="AM736" s="118">
        <f t="shared" si="11"/>
        <v>0</v>
      </c>
      <c r="AN736" s="119">
        <f t="shared" si="12"/>
        <v>129066.02</v>
      </c>
      <c r="AO736" s="118">
        <f t="shared" si="13"/>
        <v>0</v>
      </c>
      <c r="AP736" s="121">
        <f t="shared" si="14"/>
        <v>0</v>
      </c>
      <c r="AQ736" s="122"/>
      <c r="AR736" s="119"/>
    </row>
    <row r="737" ht="22.5" customHeight="1">
      <c r="A737" s="89">
        <v>46231.0</v>
      </c>
      <c r="B737" s="90">
        <v>0.43819444444444444</v>
      </c>
      <c r="C737" s="91" t="s">
        <v>1368</v>
      </c>
      <c r="D737" s="129" t="str">
        <f t="array" ref="D737">XLOOKUP(C737,'DS ST'!A:A,'DS ST'!B:B)</f>
        <v>LVY</v>
      </c>
      <c r="E737" s="94" t="str">
        <f t="array" ref="E737">XLOOKUP($F737,'GIÁ'!$A:$A,'GIÁ'!$E:$E)</f>
        <v>MÁT</v>
      </c>
      <c r="F737" s="94">
        <v>8.935101608409E12</v>
      </c>
      <c r="G737" s="95" t="s">
        <v>1897</v>
      </c>
      <c r="H737" s="95" t="s">
        <v>224</v>
      </c>
      <c r="I737" s="96">
        <v>8.0</v>
      </c>
      <c r="J737" s="96">
        <v>0.0</v>
      </c>
      <c r="K737" s="98">
        <f t="shared" si="4"/>
        <v>8</v>
      </c>
      <c r="L737" s="99" t="s">
        <v>4366</v>
      </c>
      <c r="M737" s="100" t="s">
        <v>4393</v>
      </c>
      <c r="N737" s="101" t="s">
        <v>4394</v>
      </c>
      <c r="O737" s="128"/>
      <c r="P737" s="100">
        <v>8.0</v>
      </c>
      <c r="Q737" s="103">
        <f t="shared" si="5"/>
        <v>0</v>
      </c>
      <c r="R737" s="104" t="s">
        <v>4382</v>
      </c>
      <c r="S737" s="105"/>
      <c r="T737" s="106"/>
      <c r="U737" s="107"/>
      <c r="V737" s="108" t="s">
        <v>756</v>
      </c>
      <c r="W737" s="109" t="s">
        <v>1908</v>
      </c>
      <c r="X737" s="110" t="str">
        <f t="shared" si="6"/>
        <v/>
      </c>
      <c r="Y737" s="110" t="str">
        <f t="shared" si="7"/>
        <v>Siêu thị</v>
      </c>
      <c r="Z737" s="139" t="str">
        <f t="shared" si="52"/>
        <v/>
      </c>
      <c r="AA737" s="109" t="s">
        <v>802</v>
      </c>
      <c r="AB737" s="140"/>
      <c r="AC737" s="141"/>
      <c r="AD737" s="113"/>
      <c r="AE737" s="127"/>
      <c r="AF737" s="113"/>
      <c r="AG737" s="114" t="str">
        <f t="array" ref="AG737">XLOOKUP(F737,'CLV2'!A:A,'CLV2'!E:E)</f>
        <v>2.CHILLED FOODS</v>
      </c>
      <c r="AH737" s="115" t="str">
        <f t="array" ref="AH737">XLOOKUP(F737,'CLV2'!A:A,'CLV2'!F:F)</f>
        <v>3.OTHER CHILLED PRODUCTS</v>
      </c>
      <c r="AI737" s="115" t="str">
        <f t="shared" si="8"/>
        <v>Pack</v>
      </c>
      <c r="AJ737" s="116">
        <f t="shared" si="9"/>
        <v>1</v>
      </c>
      <c r="AK737" s="117" t="str">
        <f t="array" ref="AK737">XLOOKUP(F737,'GIÁ'!A:A,'GIÁ'!D:D)</f>
        <v>8136.22</v>
      </c>
      <c r="AL737" s="118">
        <f t="shared" si="10"/>
        <v>65089.76</v>
      </c>
      <c r="AM737" s="118">
        <f t="shared" si="11"/>
        <v>0</v>
      </c>
      <c r="AN737" s="119">
        <f t="shared" si="12"/>
        <v>65089.76</v>
      </c>
      <c r="AO737" s="118">
        <f t="shared" si="13"/>
        <v>0</v>
      </c>
      <c r="AP737" s="121">
        <f t="shared" si="14"/>
        <v>0</v>
      </c>
      <c r="AQ737" s="122"/>
      <c r="AR737" s="119"/>
    </row>
    <row r="738" ht="22.5" customHeight="1">
      <c r="A738" s="89">
        <v>46231.0</v>
      </c>
      <c r="B738" s="90">
        <v>0.43819444444444444</v>
      </c>
      <c r="C738" s="91" t="s">
        <v>1368</v>
      </c>
      <c r="D738" s="129" t="str">
        <f t="array" ref="D738">XLOOKUP(C738,'DS ST'!A:A,'DS ST'!B:B)</f>
        <v>LVY</v>
      </c>
      <c r="E738" s="94" t="str">
        <f t="array" ref="E738">XLOOKUP($F738,'GIÁ'!$A:$A,'GIÁ'!$E:$E)</f>
        <v>MÁT</v>
      </c>
      <c r="F738" s="94">
        <v>8.935019503216E12</v>
      </c>
      <c r="G738" s="95" t="s">
        <v>1821</v>
      </c>
      <c r="H738" s="95" t="s">
        <v>224</v>
      </c>
      <c r="I738" s="96">
        <v>8.0</v>
      </c>
      <c r="J738" s="96">
        <v>0.0</v>
      </c>
      <c r="K738" s="98">
        <f t="shared" si="4"/>
        <v>8</v>
      </c>
      <c r="L738" s="99" t="s">
        <v>4366</v>
      </c>
      <c r="M738" s="100" t="s">
        <v>4393</v>
      </c>
      <c r="N738" s="101" t="s">
        <v>4394</v>
      </c>
      <c r="O738" s="128"/>
      <c r="P738" s="100">
        <v>8.0</v>
      </c>
      <c r="Q738" s="103">
        <f t="shared" si="5"/>
        <v>0</v>
      </c>
      <c r="R738" s="104" t="s">
        <v>4369</v>
      </c>
      <c r="S738" s="105"/>
      <c r="T738" s="106"/>
      <c r="U738" s="107"/>
      <c r="V738" s="108" t="s">
        <v>756</v>
      </c>
      <c r="W738" s="109" t="s">
        <v>1908</v>
      </c>
      <c r="X738" s="110" t="str">
        <f t="shared" si="6"/>
        <v/>
      </c>
      <c r="Y738" s="110" t="str">
        <f t="shared" si="7"/>
        <v>Siêu thị</v>
      </c>
      <c r="Z738" s="139" t="str">
        <f t="shared" si="52"/>
        <v/>
      </c>
      <c r="AA738" s="109" t="s">
        <v>802</v>
      </c>
      <c r="AB738" s="140"/>
      <c r="AC738" s="141"/>
      <c r="AD738" s="113"/>
      <c r="AE738" s="108"/>
      <c r="AF738" s="113"/>
      <c r="AG738" s="114" t="str">
        <f t="array" ref="AG738">XLOOKUP(F738,'CLV2'!A:A,'CLV2'!E:E)</f>
        <v>2.CHILLED FOODS</v>
      </c>
      <c r="AH738" s="115" t="str">
        <f t="array" ref="AH738">XLOOKUP(F738,'CLV2'!A:A,'CLV2'!F:F)</f>
        <v>3.HAM AND SAUSAGES</v>
      </c>
      <c r="AI738" s="115" t="str">
        <f t="shared" si="8"/>
        <v>Pack</v>
      </c>
      <c r="AJ738" s="116">
        <f t="shared" si="9"/>
        <v>1</v>
      </c>
      <c r="AK738" s="117" t="str">
        <f t="array" ref="AK738">XLOOKUP(F738,'GIÁ'!A:A,'GIÁ'!D:D)</f>
        <v>30395.96</v>
      </c>
      <c r="AL738" s="118">
        <f t="shared" si="10"/>
        <v>243167.68</v>
      </c>
      <c r="AM738" s="118">
        <f t="shared" si="11"/>
        <v>0</v>
      </c>
      <c r="AN738" s="119">
        <f t="shared" si="12"/>
        <v>243167.68</v>
      </c>
      <c r="AO738" s="118">
        <f t="shared" si="13"/>
        <v>0</v>
      </c>
      <c r="AP738" s="121">
        <f t="shared" si="14"/>
        <v>0</v>
      </c>
      <c r="AQ738" s="122"/>
      <c r="AR738" s="119"/>
    </row>
    <row r="739" ht="22.5" customHeight="1">
      <c r="A739" s="89">
        <v>46231.0</v>
      </c>
      <c r="B739" s="90">
        <v>0.43819444444444444</v>
      </c>
      <c r="C739" s="91" t="s">
        <v>1368</v>
      </c>
      <c r="D739" s="129" t="str">
        <f t="array" ref="D739">XLOOKUP(C739,'DS ST'!A:A,'DS ST'!B:B)</f>
        <v>LVY</v>
      </c>
      <c r="E739" s="94" t="str">
        <f t="array" ref="E739">XLOOKUP($F739,'GIÁ'!$A:$A,'GIÁ'!$E:$E)</f>
        <v>MÁT</v>
      </c>
      <c r="F739" s="94">
        <v>8.938511301618E12</v>
      </c>
      <c r="G739" s="95" t="s">
        <v>2955</v>
      </c>
      <c r="H739" s="95" t="s">
        <v>1145</v>
      </c>
      <c r="I739" s="96">
        <v>3.0</v>
      </c>
      <c r="J739" s="96">
        <v>0.0</v>
      </c>
      <c r="K739" s="98">
        <f t="shared" si="4"/>
        <v>3</v>
      </c>
      <c r="L739" s="99" t="s">
        <v>4366</v>
      </c>
      <c r="M739" s="100" t="s">
        <v>4393</v>
      </c>
      <c r="N739" s="101" t="s">
        <v>4394</v>
      </c>
      <c r="O739" s="128"/>
      <c r="P739" s="100">
        <v>3.0</v>
      </c>
      <c r="Q739" s="103">
        <f t="shared" si="5"/>
        <v>0</v>
      </c>
      <c r="R739" s="104" t="s">
        <v>4382</v>
      </c>
      <c r="S739" s="105"/>
      <c r="T739" s="106"/>
      <c r="U739" s="107"/>
      <c r="V739" s="108" t="s">
        <v>756</v>
      </c>
      <c r="W739" s="109" t="s">
        <v>1908</v>
      </c>
      <c r="X739" s="110" t="str">
        <f t="shared" si="6"/>
        <v/>
      </c>
      <c r="Y739" s="110" t="str">
        <f t="shared" si="7"/>
        <v>Siêu thị</v>
      </c>
      <c r="Z739" s="139" t="str">
        <f t="shared" si="52"/>
        <v/>
      </c>
      <c r="AA739" s="109" t="s">
        <v>802</v>
      </c>
      <c r="AB739" s="140"/>
      <c r="AC739" s="141"/>
      <c r="AD739" s="113"/>
      <c r="AE739" s="127"/>
      <c r="AF739" s="113"/>
      <c r="AG739" s="114" t="str">
        <f t="array" ref="AG739">XLOOKUP(F739,'CLV2'!A:A,'CLV2'!E:E)</f>
        <v>2.DELICA</v>
      </c>
      <c r="AH739" s="115" t="str">
        <f t="array" ref="AH739">XLOOKUP(F739,'CLV2'!A:A,'CLV2'!F:F)</f>
        <v>3.DRINKS</v>
      </c>
      <c r="AI739" s="115" t="str">
        <f t="shared" si="8"/>
        <v>Pack</v>
      </c>
      <c r="AJ739" s="116">
        <f t="shared" si="9"/>
        <v>1</v>
      </c>
      <c r="AK739" s="117" t="str">
        <f t="array" ref="AK739">XLOOKUP(F739,'GIÁ'!A:A,'GIÁ'!D:D)</f>
        <v>11687.57</v>
      </c>
      <c r="AL739" s="118">
        <f t="shared" si="10"/>
        <v>35062.71</v>
      </c>
      <c r="AM739" s="118">
        <f t="shared" si="11"/>
        <v>0</v>
      </c>
      <c r="AN739" s="119">
        <f t="shared" si="12"/>
        <v>35062.71</v>
      </c>
      <c r="AO739" s="118">
        <f t="shared" si="13"/>
        <v>0</v>
      </c>
      <c r="AP739" s="121">
        <f t="shared" si="14"/>
        <v>0</v>
      </c>
      <c r="AQ739" s="122"/>
      <c r="AR739" s="119"/>
    </row>
    <row r="740" ht="22.5" customHeight="1">
      <c r="A740" s="89">
        <v>46231.0</v>
      </c>
      <c r="B740" s="90">
        <v>0.43819444444444444</v>
      </c>
      <c r="C740" s="91" t="s">
        <v>1368</v>
      </c>
      <c r="D740" s="129" t="str">
        <f t="array" ref="D740">XLOOKUP(C740,'DS ST'!A:A,'DS ST'!B:B)</f>
        <v>LVY</v>
      </c>
      <c r="E740" s="94" t="str">
        <f t="array" ref="E740">XLOOKUP($F740,'GIÁ'!$A:$A,'GIÁ'!$E:$E)</f>
        <v>MÁT</v>
      </c>
      <c r="F740" s="94">
        <v>8.935007101103E12</v>
      </c>
      <c r="G740" s="95" t="s">
        <v>1780</v>
      </c>
      <c r="H740" s="95" t="s">
        <v>1145</v>
      </c>
      <c r="I740" s="96">
        <v>1.0</v>
      </c>
      <c r="J740" s="96">
        <v>0.0</v>
      </c>
      <c r="K740" s="98">
        <f t="shared" si="4"/>
        <v>1</v>
      </c>
      <c r="L740" s="99" t="s">
        <v>4366</v>
      </c>
      <c r="M740" s="100" t="s">
        <v>4393</v>
      </c>
      <c r="N740" s="101" t="s">
        <v>4394</v>
      </c>
      <c r="O740" s="128"/>
      <c r="P740" s="100">
        <v>1.0</v>
      </c>
      <c r="Q740" s="103">
        <f t="shared" si="5"/>
        <v>0</v>
      </c>
      <c r="R740" s="104" t="s">
        <v>4382</v>
      </c>
      <c r="S740" s="105"/>
      <c r="T740" s="106"/>
      <c r="U740" s="107"/>
      <c r="V740" s="108" t="s">
        <v>756</v>
      </c>
      <c r="W740" s="109" t="s">
        <v>1908</v>
      </c>
      <c r="X740" s="110" t="str">
        <f t="shared" si="6"/>
        <v/>
      </c>
      <c r="Y740" s="110" t="str">
        <f t="shared" si="7"/>
        <v>Siêu thị</v>
      </c>
      <c r="Z740" s="139" t="str">
        <f t="shared" si="52"/>
        <v/>
      </c>
      <c r="AA740" s="109" t="s">
        <v>802</v>
      </c>
      <c r="AB740" s="140"/>
      <c r="AC740" s="141"/>
      <c r="AD740" s="113"/>
      <c r="AE740" s="127"/>
      <c r="AF740" s="113"/>
      <c r="AG740" s="114" t="str">
        <f t="array" ref="AG740">XLOOKUP(F740,'CLV2'!A:A,'CLV2'!E:E)</f>
        <v>2.DAIRY</v>
      </c>
      <c r="AH740" s="115" t="str">
        <f t="array" ref="AH740">XLOOKUP(F740,'CLV2'!A:A,'CLV2'!F:F)</f>
        <v>3.FRESH MILK</v>
      </c>
      <c r="AI740" s="115" t="str">
        <f t="shared" si="8"/>
        <v>Pack</v>
      </c>
      <c r="AJ740" s="116">
        <f t="shared" si="9"/>
        <v>1</v>
      </c>
      <c r="AK740" s="117" t="str">
        <f t="array" ref="AK740">XLOOKUP(F740,'GIÁ'!A:A,'GIÁ'!D:D)</f>
        <v>53296.98</v>
      </c>
      <c r="AL740" s="118">
        <f t="shared" si="10"/>
        <v>53296.98</v>
      </c>
      <c r="AM740" s="118">
        <f t="shared" si="11"/>
        <v>0</v>
      </c>
      <c r="AN740" s="119">
        <f t="shared" si="12"/>
        <v>53296.98</v>
      </c>
      <c r="AO740" s="118">
        <f t="shared" si="13"/>
        <v>0</v>
      </c>
      <c r="AP740" s="121">
        <f t="shared" si="14"/>
        <v>0</v>
      </c>
      <c r="AQ740" s="122"/>
      <c r="AR740" s="119"/>
    </row>
    <row r="741" ht="22.5" customHeight="1">
      <c r="A741" s="89">
        <v>46231.0</v>
      </c>
      <c r="B741" s="90">
        <v>0.43819444444444444</v>
      </c>
      <c r="C741" s="91" t="s">
        <v>1368</v>
      </c>
      <c r="D741" s="129" t="str">
        <f t="array" ref="D741">XLOOKUP(C741,'DS ST'!A:A,'DS ST'!B:B)</f>
        <v>LVY</v>
      </c>
      <c r="E741" s="94" t="str">
        <f t="array" ref="E741">XLOOKUP($F741,'GIÁ'!$A:$A,'GIÁ'!$E:$E)</f>
        <v>MÁT</v>
      </c>
      <c r="F741" s="94" t="s">
        <v>3340</v>
      </c>
      <c r="G741" s="95" t="s">
        <v>3341</v>
      </c>
      <c r="H741" s="95" t="s">
        <v>57</v>
      </c>
      <c r="I741" s="96">
        <v>3.0</v>
      </c>
      <c r="J741" s="96">
        <v>0.0</v>
      </c>
      <c r="K741" s="98">
        <f t="shared" si="4"/>
        <v>3</v>
      </c>
      <c r="L741" s="99" t="s">
        <v>4366</v>
      </c>
      <c r="M741" s="100" t="s">
        <v>4395</v>
      </c>
      <c r="N741" s="101" t="s">
        <v>4396</v>
      </c>
      <c r="O741" s="128"/>
      <c r="P741" s="100">
        <v>3.0</v>
      </c>
      <c r="Q741" s="103">
        <f t="shared" si="5"/>
        <v>0</v>
      </c>
      <c r="R741" s="104" t="s">
        <v>4397</v>
      </c>
      <c r="S741" s="105"/>
      <c r="T741" s="106"/>
      <c r="U741" s="107"/>
      <c r="V741" s="108" t="s">
        <v>756</v>
      </c>
      <c r="W741" s="109" t="s">
        <v>1908</v>
      </c>
      <c r="X741" s="110" t="str">
        <f t="shared" si="6"/>
        <v/>
      </c>
      <c r="Y741" s="110" t="str">
        <f t="shared" si="7"/>
        <v>Siêu thị</v>
      </c>
      <c r="Z741" s="139" t="str">
        <f t="shared" si="52"/>
        <v/>
      </c>
      <c r="AA741" s="109" t="s">
        <v>802</v>
      </c>
      <c r="AB741" s="140"/>
      <c r="AC741" s="108"/>
      <c r="AD741" s="113"/>
      <c r="AE741" s="127"/>
      <c r="AF741" s="113"/>
      <c r="AG741" s="114" t="str">
        <f t="array" ref="AG741">XLOOKUP(F741,'CLV2'!A:A,'CLV2'!E:E)</f>
        <v>2.BAKERY</v>
      </c>
      <c r="AH741" s="115" t="str">
        <f t="array" ref="AH741">XLOOKUP(F741,'CLV2'!A:A,'CLV2'!F:F)</f>
        <v>3.CAKES</v>
      </c>
      <c r="AI741" s="115" t="str">
        <f t="shared" si="8"/>
        <v>Pack</v>
      </c>
      <c r="AJ741" s="116">
        <f t="shared" si="9"/>
        <v>1</v>
      </c>
      <c r="AK741" s="117" t="str">
        <f t="array" ref="AK741">XLOOKUP(F741,'GIÁ'!A:A,'GIÁ'!D:D)</f>
        <v>21296.00</v>
      </c>
      <c r="AL741" s="118">
        <f t="shared" si="10"/>
        <v>63888</v>
      </c>
      <c r="AM741" s="118">
        <f t="shared" si="11"/>
        <v>0</v>
      </c>
      <c r="AN741" s="119">
        <f t="shared" si="12"/>
        <v>63888</v>
      </c>
      <c r="AO741" s="118">
        <f t="shared" si="13"/>
        <v>0</v>
      </c>
      <c r="AP741" s="121">
        <f t="shared" si="14"/>
        <v>0</v>
      </c>
      <c r="AQ741" s="122"/>
      <c r="AR741" s="119"/>
    </row>
    <row r="742" ht="22.5" customHeight="1">
      <c r="A742" s="89">
        <v>46231.0</v>
      </c>
      <c r="B742" s="90">
        <v>0.43819444444444444</v>
      </c>
      <c r="C742" s="91" t="s">
        <v>1368</v>
      </c>
      <c r="D742" s="129" t="str">
        <f t="array" ref="D742">XLOOKUP(C742,'DS ST'!A:A,'DS ST'!B:B)</f>
        <v>LVY</v>
      </c>
      <c r="E742" s="94" t="str">
        <f t="array" ref="E742">XLOOKUP($F742,'GIÁ'!$A:$A,'GIÁ'!$E:$E)</f>
        <v>MÁT</v>
      </c>
      <c r="F742" s="94">
        <v>8.935318100062E12</v>
      </c>
      <c r="G742" s="95" t="s">
        <v>2045</v>
      </c>
      <c r="H742" s="95" t="s">
        <v>57</v>
      </c>
      <c r="I742" s="96">
        <v>2.0</v>
      </c>
      <c r="J742" s="96">
        <v>0.0</v>
      </c>
      <c r="K742" s="98">
        <f t="shared" si="4"/>
        <v>2</v>
      </c>
      <c r="L742" s="99" t="s">
        <v>4366</v>
      </c>
      <c r="M742" s="100" t="s">
        <v>4395</v>
      </c>
      <c r="N742" s="101" t="s">
        <v>4396</v>
      </c>
      <c r="O742" s="128"/>
      <c r="P742" s="100">
        <v>2.0</v>
      </c>
      <c r="Q742" s="103">
        <f t="shared" si="5"/>
        <v>0</v>
      </c>
      <c r="R742" s="104" t="s">
        <v>4397</v>
      </c>
      <c r="S742" s="105"/>
      <c r="T742" s="106"/>
      <c r="U742" s="107"/>
      <c r="V742" s="108" t="s">
        <v>756</v>
      </c>
      <c r="W742" s="109" t="s">
        <v>1908</v>
      </c>
      <c r="X742" s="110" t="str">
        <f t="shared" si="6"/>
        <v/>
      </c>
      <c r="Y742" s="110" t="str">
        <f t="shared" si="7"/>
        <v>Siêu thị</v>
      </c>
      <c r="Z742" s="139" t="str">
        <f t="shared" si="52"/>
        <v/>
      </c>
      <c r="AA742" s="109" t="s">
        <v>802</v>
      </c>
      <c r="AB742" s="140"/>
      <c r="AC742" s="141"/>
      <c r="AD742" s="113"/>
      <c r="AE742" s="127"/>
      <c r="AF742" s="113"/>
      <c r="AG742" s="114" t="str">
        <f t="array" ref="AG742">XLOOKUP(F742,'CLV2'!A:A,'CLV2'!E:E)</f>
        <v>2.DAIRY</v>
      </c>
      <c r="AH742" s="115" t="str">
        <f t="array" ref="AH742">XLOOKUP(F742,'CLV2'!A:A,'CLV2'!F:F)</f>
        <v>3.FRESH MILK</v>
      </c>
      <c r="AI742" s="115" t="str">
        <f t="shared" si="8"/>
        <v>Pack</v>
      </c>
      <c r="AJ742" s="116">
        <f t="shared" si="9"/>
        <v>1</v>
      </c>
      <c r="AK742" s="117" t="str">
        <f t="array" ref="AK742">XLOOKUP(F742,'GIÁ'!A:A,'GIÁ'!D:D)</f>
        <v>18900.00</v>
      </c>
      <c r="AL742" s="118">
        <f t="shared" si="10"/>
        <v>37800</v>
      </c>
      <c r="AM742" s="118">
        <f t="shared" si="11"/>
        <v>0</v>
      </c>
      <c r="AN742" s="119">
        <f t="shared" si="12"/>
        <v>37800</v>
      </c>
      <c r="AO742" s="118">
        <f t="shared" si="13"/>
        <v>0</v>
      </c>
      <c r="AP742" s="121">
        <f t="shared" si="14"/>
        <v>0</v>
      </c>
      <c r="AQ742" s="122"/>
      <c r="AR742" s="119"/>
    </row>
    <row r="743" ht="22.5" customHeight="1">
      <c r="A743" s="89">
        <v>46231.0</v>
      </c>
      <c r="B743" s="90">
        <v>0.43819444444444444</v>
      </c>
      <c r="C743" s="91" t="s">
        <v>1368</v>
      </c>
      <c r="D743" s="129" t="str">
        <f t="array" ref="D743">XLOOKUP(C743,'DS ST'!A:A,'DS ST'!B:B)</f>
        <v>LVY</v>
      </c>
      <c r="E743" s="94" t="str">
        <f t="array" ref="E743">XLOOKUP($F743,'GIÁ'!$A:$A,'GIÁ'!$E:$E)</f>
        <v>MÁT</v>
      </c>
      <c r="F743" s="94">
        <v>8.938562884023E12</v>
      </c>
      <c r="G743" s="95" t="s">
        <v>3201</v>
      </c>
      <c r="H743" s="95" t="s">
        <v>57</v>
      </c>
      <c r="I743" s="96">
        <v>6.0</v>
      </c>
      <c r="J743" s="96">
        <v>0.0</v>
      </c>
      <c r="K743" s="98">
        <f t="shared" si="4"/>
        <v>6</v>
      </c>
      <c r="L743" s="99" t="s">
        <v>4366</v>
      </c>
      <c r="M743" s="100" t="s">
        <v>4395</v>
      </c>
      <c r="N743" s="101" t="s">
        <v>4396</v>
      </c>
      <c r="O743" s="128"/>
      <c r="P743" s="100">
        <v>6.0</v>
      </c>
      <c r="Q743" s="103">
        <f t="shared" si="5"/>
        <v>0</v>
      </c>
      <c r="R743" s="104" t="s">
        <v>4397</v>
      </c>
      <c r="S743" s="105"/>
      <c r="T743" s="106"/>
      <c r="U743" s="107"/>
      <c r="V743" s="108" t="s">
        <v>756</v>
      </c>
      <c r="W743" s="109" t="s">
        <v>1908</v>
      </c>
      <c r="X743" s="110" t="str">
        <f t="shared" si="6"/>
        <v/>
      </c>
      <c r="Y743" s="110" t="str">
        <f t="shared" si="7"/>
        <v>Siêu thị</v>
      </c>
      <c r="Z743" s="139" t="str">
        <f t="shared" si="52"/>
        <v/>
      </c>
      <c r="AA743" s="109" t="s">
        <v>802</v>
      </c>
      <c r="AB743" s="140"/>
      <c r="AC743" s="141"/>
      <c r="AD743" s="113"/>
      <c r="AE743" s="127"/>
      <c r="AF743" s="113"/>
      <c r="AG743" s="114" t="str">
        <f t="array" ref="AG743">XLOOKUP(F743,'CLV2'!A:A,'CLV2'!E:E)</f>
        <v>2.DELICA</v>
      </c>
      <c r="AH743" s="115" t="str">
        <f t="array" ref="AH743">XLOOKUP(F743,'CLV2'!A:A,'CLV2'!F:F)</f>
        <v>3.DESSERTS</v>
      </c>
      <c r="AI743" s="115" t="str">
        <f t="shared" si="8"/>
        <v>Pack</v>
      </c>
      <c r="AJ743" s="116">
        <f t="shared" si="9"/>
        <v>1</v>
      </c>
      <c r="AK743" s="117" t="str">
        <f t="array" ref="AK743">XLOOKUP(F743,'GIÁ'!A:A,'GIÁ'!D:D)</f>
        <v>8900.00</v>
      </c>
      <c r="AL743" s="118">
        <f t="shared" si="10"/>
        <v>53400</v>
      </c>
      <c r="AM743" s="118">
        <f t="shared" si="11"/>
        <v>0</v>
      </c>
      <c r="AN743" s="119">
        <f t="shared" si="12"/>
        <v>53400</v>
      </c>
      <c r="AO743" s="118">
        <f t="shared" si="13"/>
        <v>0</v>
      </c>
      <c r="AP743" s="121">
        <f t="shared" si="14"/>
        <v>0</v>
      </c>
      <c r="AQ743" s="122"/>
      <c r="AR743" s="119"/>
    </row>
    <row r="744" ht="22.5" customHeight="1">
      <c r="A744" s="89">
        <v>46231.0</v>
      </c>
      <c r="B744" s="90">
        <v>0.43819444444444444</v>
      </c>
      <c r="C744" s="91" t="s">
        <v>1368</v>
      </c>
      <c r="D744" s="129" t="str">
        <f t="array" ref="D744">XLOOKUP(C744,'DS ST'!A:A,'DS ST'!B:B)</f>
        <v>LVY</v>
      </c>
      <c r="E744" s="94" t="str">
        <f t="array" ref="E744">XLOOKUP($F744,'GIÁ'!$A:$A,'GIÁ'!$E:$E)</f>
        <v>MÁT</v>
      </c>
      <c r="F744" s="94">
        <v>8.938562884191E12</v>
      </c>
      <c r="G744" s="95" t="s">
        <v>3218</v>
      </c>
      <c r="H744" s="95" t="s">
        <v>57</v>
      </c>
      <c r="I744" s="96">
        <v>1.0</v>
      </c>
      <c r="J744" s="96">
        <v>0.0</v>
      </c>
      <c r="K744" s="98">
        <f t="shared" si="4"/>
        <v>1</v>
      </c>
      <c r="L744" s="99" t="s">
        <v>4366</v>
      </c>
      <c r="M744" s="100" t="s">
        <v>4395</v>
      </c>
      <c r="N744" s="101" t="s">
        <v>4396</v>
      </c>
      <c r="O744" s="128"/>
      <c r="P744" s="100">
        <v>1.0</v>
      </c>
      <c r="Q744" s="103">
        <f t="shared" si="5"/>
        <v>0</v>
      </c>
      <c r="R744" s="104" t="s">
        <v>4397</v>
      </c>
      <c r="S744" s="105"/>
      <c r="T744" s="106"/>
      <c r="U744" s="107"/>
      <c r="V744" s="108" t="s">
        <v>756</v>
      </c>
      <c r="W744" s="109" t="s">
        <v>1908</v>
      </c>
      <c r="X744" s="110" t="str">
        <f t="shared" si="6"/>
        <v/>
      </c>
      <c r="Y744" s="110" t="str">
        <f t="shared" si="7"/>
        <v>Siêu thị</v>
      </c>
      <c r="Z744" s="139" t="str">
        <f t="shared" si="52"/>
        <v/>
      </c>
      <c r="AA744" s="109" t="s">
        <v>802</v>
      </c>
      <c r="AB744" s="140"/>
      <c r="AC744" s="141"/>
      <c r="AD744" s="113"/>
      <c r="AE744" s="127"/>
      <c r="AF744" s="113"/>
      <c r="AG744" s="114" t="str">
        <f t="array" ref="AG744">XLOOKUP(F744,'CLV2'!A:A,'CLV2'!E:E)</f>
        <v>2.DELICA</v>
      </c>
      <c r="AH744" s="115" t="str">
        <f t="array" ref="AH744">XLOOKUP(F744,'CLV2'!A:A,'CLV2'!F:F)</f>
        <v>3.DESSERTS</v>
      </c>
      <c r="AI744" s="115" t="str">
        <f t="shared" si="8"/>
        <v>Pack</v>
      </c>
      <c r="AJ744" s="116">
        <f t="shared" si="9"/>
        <v>1</v>
      </c>
      <c r="AK744" s="117" t="str">
        <f t="array" ref="AK744">XLOOKUP(F744,'GIÁ'!A:A,'GIÁ'!D:D)</f>
        <v>22288.67</v>
      </c>
      <c r="AL744" s="118">
        <f t="shared" si="10"/>
        <v>22288.67</v>
      </c>
      <c r="AM744" s="118">
        <f t="shared" si="11"/>
        <v>0</v>
      </c>
      <c r="AN744" s="119">
        <f t="shared" si="12"/>
        <v>22288.67</v>
      </c>
      <c r="AO744" s="118">
        <f t="shared" si="13"/>
        <v>0</v>
      </c>
      <c r="AP744" s="121">
        <f t="shared" si="14"/>
        <v>0</v>
      </c>
      <c r="AQ744" s="122"/>
      <c r="AR744" s="119"/>
    </row>
    <row r="745" ht="22.5" customHeight="1">
      <c r="A745" s="89">
        <v>46231.0</v>
      </c>
      <c r="B745" s="90">
        <v>0.43819444444444444</v>
      </c>
      <c r="C745" s="91" t="s">
        <v>1368</v>
      </c>
      <c r="D745" s="129" t="str">
        <f t="array" ref="D745">XLOOKUP(C745,'DS ST'!A:A,'DS ST'!B:B)</f>
        <v>LVY</v>
      </c>
      <c r="E745" s="94" t="str">
        <f t="array" ref="E745">XLOOKUP($F745,'GIÁ'!$A:$A,'GIÁ'!$E:$E)</f>
        <v>MÁT</v>
      </c>
      <c r="F745" s="94">
        <v>8.938500844102E12</v>
      </c>
      <c r="G745" s="95" t="s">
        <v>2793</v>
      </c>
      <c r="H745" s="95" t="s">
        <v>57</v>
      </c>
      <c r="I745" s="96">
        <v>28.0</v>
      </c>
      <c r="J745" s="96">
        <v>0.0</v>
      </c>
      <c r="K745" s="98">
        <f t="shared" si="4"/>
        <v>28</v>
      </c>
      <c r="L745" s="99" t="s">
        <v>4366</v>
      </c>
      <c r="M745" s="100" t="s">
        <v>4398</v>
      </c>
      <c r="N745" s="101" t="s">
        <v>4399</v>
      </c>
      <c r="O745" s="102"/>
      <c r="P745" s="100">
        <v>28.0</v>
      </c>
      <c r="Q745" s="103">
        <f t="shared" si="5"/>
        <v>0</v>
      </c>
      <c r="R745" s="104" t="s">
        <v>4392</v>
      </c>
      <c r="S745" s="105"/>
      <c r="T745" s="106"/>
      <c r="U745" s="107"/>
      <c r="V745" s="108" t="s">
        <v>756</v>
      </c>
      <c r="W745" s="109" t="s">
        <v>1908</v>
      </c>
      <c r="X745" s="110" t="str">
        <f t="shared" si="6"/>
        <v/>
      </c>
      <c r="Y745" s="110" t="str">
        <f t="shared" si="7"/>
        <v>Siêu thị</v>
      </c>
      <c r="Z745" s="139" t="str">
        <f t="shared" si="52"/>
        <v/>
      </c>
      <c r="AA745" s="109" t="s">
        <v>802</v>
      </c>
      <c r="AB745" s="140"/>
      <c r="AC745" s="141"/>
      <c r="AD745" s="113"/>
      <c r="AE745" s="127"/>
      <c r="AF745" s="113"/>
      <c r="AG745" s="114" t="str">
        <f t="array" ref="AG745">XLOOKUP(F745,'CLV2'!A:A,'CLV2'!E:E)</f>
        <v>2.CHILLED FOODS</v>
      </c>
      <c r="AH745" s="115" t="str">
        <f t="array" ref="AH745">XLOOKUP(F745,'CLV2'!A:A,'CLV2'!F:F)</f>
        <v>3.OTHER CHILLED PRODUCTS</v>
      </c>
      <c r="AI745" s="115" t="str">
        <f t="shared" si="8"/>
        <v>Pack</v>
      </c>
      <c r="AJ745" s="116">
        <f t="shared" si="9"/>
        <v>1</v>
      </c>
      <c r="AK745" s="117" t="str">
        <f t="array" ref="AK745">XLOOKUP(F745,'GIÁ'!A:A,'GIÁ'!D:D)</f>
        <v>7735.49</v>
      </c>
      <c r="AL745" s="118">
        <f t="shared" si="10"/>
        <v>216593.72</v>
      </c>
      <c r="AM745" s="118">
        <f t="shared" si="11"/>
        <v>0</v>
      </c>
      <c r="AN745" s="119">
        <f t="shared" si="12"/>
        <v>216593.72</v>
      </c>
      <c r="AO745" s="118">
        <f t="shared" si="13"/>
        <v>0</v>
      </c>
      <c r="AP745" s="121">
        <f t="shared" si="14"/>
        <v>0</v>
      </c>
      <c r="AQ745" s="122"/>
      <c r="AR745" s="119"/>
    </row>
    <row r="746" ht="22.5" customHeight="1">
      <c r="A746" s="89">
        <v>46231.0</v>
      </c>
      <c r="B746" s="90">
        <v>0.43819444444444444</v>
      </c>
      <c r="C746" s="91" t="s">
        <v>1368</v>
      </c>
      <c r="D746" s="92" t="str">
        <f t="array" ref="D746">XLOOKUP(C746,'DS ST'!A:A,'DS ST'!B:B)</f>
        <v>LVY</v>
      </c>
      <c r="E746" s="94" t="str">
        <f t="array" ref="E746">XLOOKUP($F746,'GIÁ'!$A:$A,'GIÁ'!$E:$E)</f>
        <v>MÁT</v>
      </c>
      <c r="F746" s="94">
        <v>8.934673605823E12</v>
      </c>
      <c r="G746" s="95" t="s">
        <v>1689</v>
      </c>
      <c r="H746" s="95" t="s">
        <v>57</v>
      </c>
      <c r="I746" s="96">
        <v>144.0</v>
      </c>
      <c r="J746" s="96">
        <v>0.0</v>
      </c>
      <c r="K746" s="98">
        <f t="shared" si="4"/>
        <v>144</v>
      </c>
      <c r="L746" s="99" t="s">
        <v>4366</v>
      </c>
      <c r="M746" s="100" t="s">
        <v>4398</v>
      </c>
      <c r="N746" s="101" t="s">
        <v>4399</v>
      </c>
      <c r="O746" s="128"/>
      <c r="P746" s="100"/>
      <c r="Q746" s="103">
        <f t="shared" si="5"/>
        <v>144</v>
      </c>
      <c r="R746" s="104"/>
      <c r="S746" s="105"/>
      <c r="T746" s="106"/>
      <c r="U746" s="107"/>
      <c r="V746" s="108" t="s">
        <v>756</v>
      </c>
      <c r="W746" s="109" t="s">
        <v>1312</v>
      </c>
      <c r="X746" s="110" t="str">
        <f t="shared" si="6"/>
        <v/>
      </c>
      <c r="Y746" s="110" t="str">
        <f t="shared" si="7"/>
        <v/>
      </c>
      <c r="Z746" s="109" t="s">
        <v>797</v>
      </c>
      <c r="AA746" s="109" t="s">
        <v>802</v>
      </c>
      <c r="AB746" s="143" t="s">
        <v>4389</v>
      </c>
      <c r="AC746" s="141"/>
      <c r="AD746" s="113"/>
      <c r="AE746" s="108"/>
      <c r="AF746" s="113"/>
      <c r="AG746" s="114" t="str">
        <f t="array" ref="AG746">XLOOKUP(F746,'CLV2'!A:A,'CLV2'!E:E)</f>
        <v>2.DAIRY</v>
      </c>
      <c r="AH746" s="115" t="str">
        <f t="array" ref="AH746">XLOOKUP(F746,'CLV2'!A:A,'CLV2'!F:F)</f>
        <v>3.YOGURT</v>
      </c>
      <c r="AI746" s="115" t="str">
        <f t="shared" si="8"/>
        <v>Pack</v>
      </c>
      <c r="AJ746" s="116">
        <f t="shared" si="9"/>
        <v>1</v>
      </c>
      <c r="AK746" s="117" t="str">
        <f t="array" ref="AK746">XLOOKUP(F746,'GIÁ'!A:A,'GIÁ'!D:D)</f>
        <v>5402.30</v>
      </c>
      <c r="AL746" s="118">
        <f t="shared" si="10"/>
        <v>777931.2</v>
      </c>
      <c r="AM746" s="118">
        <f t="shared" si="11"/>
        <v>0</v>
      </c>
      <c r="AN746" s="119">
        <f t="shared" si="12"/>
        <v>0</v>
      </c>
      <c r="AO746" s="118">
        <f t="shared" si="13"/>
        <v>777931.2</v>
      </c>
      <c r="AP746" s="121">
        <f t="shared" si="14"/>
        <v>0</v>
      </c>
      <c r="AQ746" s="122"/>
      <c r="AR746" s="119"/>
    </row>
    <row r="747" ht="22.5" customHeight="1">
      <c r="A747" s="89">
        <v>46231.0</v>
      </c>
      <c r="B747" s="90">
        <v>0.43819444444444444</v>
      </c>
      <c r="C747" s="91" t="s">
        <v>1368</v>
      </c>
      <c r="D747" s="92" t="str">
        <f t="array" ref="D747">XLOOKUP(C747,'DS ST'!A:A,'DS ST'!B:B)</f>
        <v>LVY</v>
      </c>
      <c r="E747" s="94" t="str">
        <f t="array" ref="E747">XLOOKUP($F747,'GIÁ'!$A:$A,'GIÁ'!$E:$E)</f>
        <v>MÁT</v>
      </c>
      <c r="F747" s="94">
        <v>8.934673607827E12</v>
      </c>
      <c r="G747" s="95" t="s">
        <v>1694</v>
      </c>
      <c r="H747" s="95" t="s">
        <v>57</v>
      </c>
      <c r="I747" s="96">
        <v>48.0</v>
      </c>
      <c r="J747" s="96">
        <v>44.0</v>
      </c>
      <c r="K747" s="98">
        <f t="shared" si="4"/>
        <v>4</v>
      </c>
      <c r="L747" s="99" t="s">
        <v>4366</v>
      </c>
      <c r="M747" s="100" t="s">
        <v>4398</v>
      </c>
      <c r="N747" s="101" t="s">
        <v>4399</v>
      </c>
      <c r="O747" s="128"/>
      <c r="P747" s="100"/>
      <c r="Q747" s="103">
        <f t="shared" si="5"/>
        <v>4</v>
      </c>
      <c r="R747" s="104"/>
      <c r="S747" s="105"/>
      <c r="T747" s="106"/>
      <c r="U747" s="107"/>
      <c r="V747" s="108" t="s">
        <v>756</v>
      </c>
      <c r="W747" s="109" t="s">
        <v>1312</v>
      </c>
      <c r="X747" s="110" t="str">
        <f t="shared" si="6"/>
        <v/>
      </c>
      <c r="Y747" s="110" t="str">
        <f t="shared" si="7"/>
        <v/>
      </c>
      <c r="Z747" s="109" t="s">
        <v>797</v>
      </c>
      <c r="AA747" s="109" t="s">
        <v>802</v>
      </c>
      <c r="AB747" s="143" t="s">
        <v>4389</v>
      </c>
      <c r="AC747" s="141"/>
      <c r="AD747" s="113"/>
      <c r="AE747" s="127"/>
      <c r="AF747" s="113"/>
      <c r="AG747" s="114" t="str">
        <f t="array" ref="AG747">XLOOKUP(F747,'CLV2'!A:A,'CLV2'!E:E)</f>
        <v>2.DAIRY</v>
      </c>
      <c r="AH747" s="115" t="str">
        <f t="array" ref="AH747">XLOOKUP(F747,'CLV2'!A:A,'CLV2'!F:F)</f>
        <v>3.YOGURT</v>
      </c>
      <c r="AI747" s="115" t="str">
        <f t="shared" si="8"/>
        <v>Pack</v>
      </c>
      <c r="AJ747" s="116">
        <f t="shared" si="9"/>
        <v>0.08333333333</v>
      </c>
      <c r="AK747" s="117" t="str">
        <f t="array" ref="AK747">XLOOKUP(F747,'GIÁ'!A:A,'GIÁ'!D:D)</f>
        <v>6583.16</v>
      </c>
      <c r="AL747" s="118">
        <f t="shared" si="10"/>
        <v>26332.64</v>
      </c>
      <c r="AM747" s="118">
        <f t="shared" si="11"/>
        <v>0</v>
      </c>
      <c r="AN747" s="119">
        <f t="shared" si="12"/>
        <v>0</v>
      </c>
      <c r="AO747" s="118">
        <f t="shared" si="13"/>
        <v>26332.64</v>
      </c>
      <c r="AP747" s="121">
        <f t="shared" si="14"/>
        <v>0</v>
      </c>
      <c r="AQ747" s="122"/>
      <c r="AR747" s="119"/>
    </row>
    <row r="748" ht="22.5" customHeight="1">
      <c r="A748" s="89">
        <v>46231.0</v>
      </c>
      <c r="B748" s="90">
        <v>0.43819444444444444</v>
      </c>
      <c r="C748" s="91" t="s">
        <v>1368</v>
      </c>
      <c r="D748" s="92" t="str">
        <f t="array" ref="D748">XLOOKUP(C748,'DS ST'!A:A,'DS ST'!B:B)</f>
        <v>LVY</v>
      </c>
      <c r="E748" s="94" t="str">
        <f t="array" ref="E748">XLOOKUP($F748,'GIÁ'!$A:$A,'GIÁ'!$E:$E)</f>
        <v>MÁT</v>
      </c>
      <c r="F748" s="94">
        <v>11749.0</v>
      </c>
      <c r="G748" s="95" t="s">
        <v>1038</v>
      </c>
      <c r="H748" s="95" t="s">
        <v>75</v>
      </c>
      <c r="I748" s="96">
        <v>3.0</v>
      </c>
      <c r="J748" s="96">
        <v>0.0</v>
      </c>
      <c r="K748" s="98">
        <f t="shared" si="4"/>
        <v>3</v>
      </c>
      <c r="L748" s="99" t="s">
        <v>4366</v>
      </c>
      <c r="M748" s="100" t="s">
        <v>4400</v>
      </c>
      <c r="N748" s="101" t="s">
        <v>4401</v>
      </c>
      <c r="O748" s="128"/>
      <c r="P748" s="100"/>
      <c r="Q748" s="103">
        <f t="shared" si="5"/>
        <v>3</v>
      </c>
      <c r="R748" s="104"/>
      <c r="S748" s="105"/>
      <c r="T748" s="106"/>
      <c r="U748" s="107"/>
      <c r="V748" s="108" t="s">
        <v>756</v>
      </c>
      <c r="W748" s="109" t="s">
        <v>1312</v>
      </c>
      <c r="X748" s="110" t="str">
        <f t="shared" si="6"/>
        <v/>
      </c>
      <c r="Y748" s="110" t="str">
        <f t="shared" si="7"/>
        <v/>
      </c>
      <c r="Z748" s="109" t="s">
        <v>797</v>
      </c>
      <c r="AA748" s="109" t="s">
        <v>802</v>
      </c>
      <c r="AB748" s="143" t="s">
        <v>4389</v>
      </c>
      <c r="AC748" s="141"/>
      <c r="AD748" s="113"/>
      <c r="AE748" s="127"/>
      <c r="AF748" s="113"/>
      <c r="AG748" s="114" t="str">
        <f t="array" ref="AG748">XLOOKUP(F748,'CLV2'!A:A,'CLV2'!E:E)</f>
        <v>2.FRUITS</v>
      </c>
      <c r="AH748" s="115" t="str">
        <f t="array" ref="AH748">XLOOKUP(F748,'CLV2'!A:A,'CLV2'!F:F)</f>
        <v>3.IMPORT FRUITS</v>
      </c>
      <c r="AI748" s="115" t="str">
        <f t="shared" si="8"/>
        <v>Pack</v>
      </c>
      <c r="AJ748" s="116">
        <f t="shared" si="9"/>
        <v>1</v>
      </c>
      <c r="AK748" s="117" t="str">
        <f t="array" ref="AK748">XLOOKUP(F748,'GIÁ'!A:A,'GIÁ'!D:D)</f>
        <v>60163.65</v>
      </c>
      <c r="AL748" s="118">
        <f t="shared" si="10"/>
        <v>180490.95</v>
      </c>
      <c r="AM748" s="118">
        <f t="shared" si="11"/>
        <v>0</v>
      </c>
      <c r="AN748" s="119">
        <f t="shared" si="12"/>
        <v>0</v>
      </c>
      <c r="AO748" s="118">
        <f t="shared" si="13"/>
        <v>180490.95</v>
      </c>
      <c r="AP748" s="121">
        <f t="shared" si="14"/>
        <v>0</v>
      </c>
      <c r="AQ748" s="122"/>
      <c r="AR748" s="119"/>
    </row>
    <row r="749" ht="22.5" customHeight="1">
      <c r="A749" s="89">
        <v>46231.0</v>
      </c>
      <c r="B749" s="90">
        <v>0.43819444444444444</v>
      </c>
      <c r="C749" s="91" t="s">
        <v>1368</v>
      </c>
      <c r="D749" s="129" t="str">
        <f t="array" ref="D749">XLOOKUP(C749,'DS ST'!A:A,'DS ST'!B:B)</f>
        <v>LVY</v>
      </c>
      <c r="E749" s="94" t="str">
        <f t="array" ref="E749">XLOOKUP($F749,'GIÁ'!$A:$A,'GIÁ'!$E:$E)</f>
        <v>MÁT</v>
      </c>
      <c r="F749" s="94">
        <v>8.936243700082E12</v>
      </c>
      <c r="G749" s="95" t="s">
        <v>2743</v>
      </c>
      <c r="H749" s="95" t="s">
        <v>1206</v>
      </c>
      <c r="I749" s="96">
        <v>1.0</v>
      </c>
      <c r="J749" s="96">
        <v>0.0</v>
      </c>
      <c r="K749" s="98">
        <f t="shared" si="4"/>
        <v>1</v>
      </c>
      <c r="L749" s="99" t="s">
        <v>4366</v>
      </c>
      <c r="M749" s="100" t="s">
        <v>4400</v>
      </c>
      <c r="N749" s="101" t="s">
        <v>4401</v>
      </c>
      <c r="O749" s="128"/>
      <c r="P749" s="100">
        <v>1.0</v>
      </c>
      <c r="Q749" s="103">
        <f t="shared" si="5"/>
        <v>0</v>
      </c>
      <c r="R749" s="104" t="s">
        <v>4378</v>
      </c>
      <c r="S749" s="105"/>
      <c r="T749" s="106"/>
      <c r="U749" s="107"/>
      <c r="V749" s="108" t="s">
        <v>756</v>
      </c>
      <c r="W749" s="109" t="s">
        <v>1908</v>
      </c>
      <c r="X749" s="110" t="str">
        <f t="shared" si="6"/>
        <v/>
      </c>
      <c r="Y749" s="110" t="str">
        <f t="shared" si="7"/>
        <v>Siêu thị</v>
      </c>
      <c r="Z749" s="139" t="str">
        <f>IF(N(Q749)&lt;=0,"",IF(ISNUMBER(SEARCH("Thiếu kiện",V749)),"Kho đông mát",IF(AND(N(Q749)&gt;0,N(P749)&gt;0,OR(ISNUMBER(SEARCH("Hình KDB",U749)),ISNUMBER(SEARCH("Hình tele",U749)),ISNUMBER(SEARCH("sai code",U749)),ISNUMBER(SEARCH("ST nhận",U749)))),"Kho đông mát",IF(AND(W749="DC giao thiếu",OR(ISNUMBER(SEARCH("Hình KDB",U749)),ISNUMBER(SEARCH("Hình tele",U749)),ISNUMBER(SEARCH("sai code",U749)))),"Kho đông mát",IF(W749="DC giao thiếu","Chưa xác định",IF(AND(W749="DC pick sai",OR(ISNUMBER(SEARCH("Hình KDB",U749)),ISNUMBER(SEARCH("Hình tele",U749)),ISNUMBER(SEARCH("sai code",U749)),ISNUMBER(SEARCH("ST nhận",U749)))),"Kho đông mát",IF(W749="DC pick sai","Chưa xác định",IF(AND(W749="Hao hụt",N(O749)&gt;0,OR(ISNUMBER(SEARCH("Hình KDB",U749)),ISNUMBER(SEARCH("Hình tele",U749)),ISNUMBER(SEARCH("sai code",U749)),ISNUMBER(SEARCH("ST nhận",U749)))),"Kho đông mát",IF(W749="Hao hụt","Chưa xác định",IF(OR(W749="VT giao sai điểm",W749="Không đạt nhiệt độ",W749="TX giao thiếu kiện",W749="Hàng không đạt CL"),"Kho đông mát",IF(W749="Chưa xác định","Chưa xác định",IF(N(P749)&gt;0,"Chưa xác định",""))))))))))))</f>
        <v/>
      </c>
      <c r="AA749" s="109" t="s">
        <v>802</v>
      </c>
      <c r="AB749" s="140"/>
      <c r="AC749" s="141"/>
      <c r="AD749" s="113"/>
      <c r="AE749" s="127"/>
      <c r="AF749" s="113"/>
      <c r="AG749" s="114" t="str">
        <f t="array" ref="AG749">XLOOKUP(F749,'CLV2'!A:A,'CLV2'!E:E)</f>
        <v>2.DELICA</v>
      </c>
      <c r="AH749" s="115" t="str">
        <f t="array" ref="AH749">XLOOKUP(F749,'CLV2'!A:A,'CLV2'!F:F)</f>
        <v>3.COLD AND HOT DELICA</v>
      </c>
      <c r="AI749" s="115" t="str">
        <f t="shared" si="8"/>
        <v>Pack</v>
      </c>
      <c r="AJ749" s="116">
        <f t="shared" si="9"/>
        <v>1</v>
      </c>
      <c r="AK749" s="117" t="str">
        <f t="array" ref="AK749">XLOOKUP(F749,'GIÁ'!A:A,'GIÁ'!D:D)</f>
        <v>11859.91</v>
      </c>
      <c r="AL749" s="118">
        <f t="shared" si="10"/>
        <v>11859.91</v>
      </c>
      <c r="AM749" s="118">
        <f t="shared" si="11"/>
        <v>0</v>
      </c>
      <c r="AN749" s="119">
        <f t="shared" si="12"/>
        <v>11859.91</v>
      </c>
      <c r="AO749" s="118">
        <f t="shared" si="13"/>
        <v>0</v>
      </c>
      <c r="AP749" s="121">
        <f t="shared" si="14"/>
        <v>0</v>
      </c>
      <c r="AQ749" s="122"/>
      <c r="AR749" s="119"/>
    </row>
    <row r="750" ht="22.5" customHeight="1">
      <c r="A750" s="89">
        <v>46231.0</v>
      </c>
      <c r="B750" s="90">
        <v>0.43819444444444444</v>
      </c>
      <c r="C750" s="91" t="s">
        <v>1368</v>
      </c>
      <c r="D750" s="92" t="str">
        <f t="array" ref="D750">XLOOKUP(C750,'DS ST'!A:A,'DS ST'!B:B)</f>
        <v>LVY</v>
      </c>
      <c r="E750" s="94" t="str">
        <f t="array" ref="E750">XLOOKUP($F750,'GIÁ'!$A:$A,'GIÁ'!$E:$E)</f>
        <v>MÁT</v>
      </c>
      <c r="F750" s="94">
        <v>8.934673500777E12</v>
      </c>
      <c r="G750" s="95" t="s">
        <v>1645</v>
      </c>
      <c r="H750" s="95" t="s">
        <v>57</v>
      </c>
      <c r="I750" s="96">
        <v>48.0</v>
      </c>
      <c r="J750" s="96">
        <v>0.0</v>
      </c>
      <c r="K750" s="98">
        <f t="shared" si="4"/>
        <v>48</v>
      </c>
      <c r="L750" s="99" t="s">
        <v>4366</v>
      </c>
      <c r="M750" s="100" t="s">
        <v>4402</v>
      </c>
      <c r="N750" s="101" t="s">
        <v>4403</v>
      </c>
      <c r="O750" s="128"/>
      <c r="P750" s="100"/>
      <c r="Q750" s="103">
        <f t="shared" si="5"/>
        <v>48</v>
      </c>
      <c r="R750" s="104"/>
      <c r="S750" s="105"/>
      <c r="T750" s="106"/>
      <c r="U750" s="107"/>
      <c r="V750" s="108" t="s">
        <v>756</v>
      </c>
      <c r="W750" s="109" t="s">
        <v>1312</v>
      </c>
      <c r="X750" s="110" t="str">
        <f t="shared" si="6"/>
        <v/>
      </c>
      <c r="Y750" s="110" t="str">
        <f t="shared" si="7"/>
        <v/>
      </c>
      <c r="Z750" s="109" t="s">
        <v>797</v>
      </c>
      <c r="AA750" s="109" t="s">
        <v>802</v>
      </c>
      <c r="AB750" s="143" t="s">
        <v>4389</v>
      </c>
      <c r="AC750" s="141"/>
      <c r="AD750" s="113"/>
      <c r="AE750" s="127"/>
      <c r="AF750" s="113"/>
      <c r="AG750" s="114" t="str">
        <f t="array" ref="AG750">XLOOKUP(F750,'CLV2'!A:A,'CLV2'!E:E)</f>
        <v>2.DAIRY</v>
      </c>
      <c r="AH750" s="115" t="str">
        <f t="array" ref="AH750">XLOOKUP(F750,'CLV2'!A:A,'CLV2'!F:F)</f>
        <v>3.YOGURT</v>
      </c>
      <c r="AI750" s="115" t="str">
        <f t="shared" si="8"/>
        <v>Pack</v>
      </c>
      <c r="AJ750" s="116">
        <f t="shared" si="9"/>
        <v>1</v>
      </c>
      <c r="AK750" s="117" t="str">
        <f t="array" ref="AK750">XLOOKUP(F750,'GIÁ'!A:A,'GIÁ'!D:D)</f>
        <v>5312.41</v>
      </c>
      <c r="AL750" s="118">
        <f t="shared" si="10"/>
        <v>254995.68</v>
      </c>
      <c r="AM750" s="118">
        <f t="shared" si="11"/>
        <v>0</v>
      </c>
      <c r="AN750" s="119">
        <f t="shared" si="12"/>
        <v>0</v>
      </c>
      <c r="AO750" s="118">
        <f t="shared" si="13"/>
        <v>254995.68</v>
      </c>
      <c r="AP750" s="121">
        <f t="shared" si="14"/>
        <v>0</v>
      </c>
      <c r="AQ750" s="122"/>
      <c r="AR750" s="119"/>
    </row>
    <row r="751" ht="22.5" customHeight="1">
      <c r="A751" s="89">
        <v>46231.0</v>
      </c>
      <c r="B751" s="90">
        <v>0.43819444444444444</v>
      </c>
      <c r="C751" s="91" t="s">
        <v>1368</v>
      </c>
      <c r="D751" s="92" t="str">
        <f t="array" ref="D751">XLOOKUP(C751,'DS ST'!A:A,'DS ST'!B:B)</f>
        <v>LVY</v>
      </c>
      <c r="E751" s="94" t="str">
        <f t="array" ref="E751">XLOOKUP($F751,'GIÁ'!$A:$A,'GIÁ'!$E:$E)</f>
        <v>MÁT</v>
      </c>
      <c r="F751" s="94">
        <v>8.850329310173E12</v>
      </c>
      <c r="G751" s="95" t="s">
        <v>1462</v>
      </c>
      <c r="H751" s="95" t="s">
        <v>57</v>
      </c>
      <c r="I751" s="96">
        <v>12.0</v>
      </c>
      <c r="J751" s="96">
        <v>0.0</v>
      </c>
      <c r="K751" s="98">
        <f t="shared" si="4"/>
        <v>12</v>
      </c>
      <c r="L751" s="99" t="s">
        <v>4366</v>
      </c>
      <c r="M751" s="100" t="s">
        <v>4404</v>
      </c>
      <c r="N751" s="101" t="s">
        <v>4405</v>
      </c>
      <c r="O751" s="128"/>
      <c r="P751" s="100"/>
      <c r="Q751" s="103">
        <f t="shared" si="5"/>
        <v>12</v>
      </c>
      <c r="R751" s="104"/>
      <c r="S751" s="105"/>
      <c r="T751" s="106"/>
      <c r="U751" s="107"/>
      <c r="V751" s="108" t="s">
        <v>756</v>
      </c>
      <c r="W751" s="109" t="s">
        <v>1312</v>
      </c>
      <c r="X751" s="110" t="str">
        <f t="shared" si="6"/>
        <v/>
      </c>
      <c r="Y751" s="110" t="str">
        <f t="shared" si="7"/>
        <v/>
      </c>
      <c r="Z751" s="109" t="s">
        <v>797</v>
      </c>
      <c r="AA751" s="109" t="s">
        <v>802</v>
      </c>
      <c r="AB751" s="143" t="s">
        <v>4389</v>
      </c>
      <c r="AC751" s="108"/>
      <c r="AD751" s="113"/>
      <c r="AE751" s="127"/>
      <c r="AF751" s="113"/>
      <c r="AG751" s="114" t="str">
        <f t="array" ref="AG751">XLOOKUP(F751,'CLV2'!A:A,'CLV2'!E:E)</f>
        <v>2.DAIRY</v>
      </c>
      <c r="AH751" s="115" t="str">
        <f t="array" ref="AH751">XLOOKUP(F751,'CLV2'!A:A,'CLV2'!F:F)</f>
        <v>3.YOGURT</v>
      </c>
      <c r="AI751" s="115" t="str">
        <f t="shared" si="8"/>
        <v>Pack</v>
      </c>
      <c r="AJ751" s="116">
        <f t="shared" si="9"/>
        <v>1</v>
      </c>
      <c r="AK751" s="117" t="str">
        <f t="array" ref="AK751">XLOOKUP(F751,'GIÁ'!A:A,'GIÁ'!D:D)</f>
        <v>7566.70</v>
      </c>
      <c r="AL751" s="118">
        <f t="shared" si="10"/>
        <v>90800.4</v>
      </c>
      <c r="AM751" s="118">
        <f t="shared" si="11"/>
        <v>0</v>
      </c>
      <c r="AN751" s="119">
        <f t="shared" si="12"/>
        <v>0</v>
      </c>
      <c r="AO751" s="118">
        <f t="shared" si="13"/>
        <v>90800.4</v>
      </c>
      <c r="AP751" s="121">
        <f t="shared" si="14"/>
        <v>0</v>
      </c>
      <c r="AQ751" s="122"/>
      <c r="AR751" s="119"/>
    </row>
    <row r="752" ht="22.5" customHeight="1">
      <c r="A752" s="89">
        <v>46231.0</v>
      </c>
      <c r="B752" s="90">
        <v>0.43819444444444444</v>
      </c>
      <c r="C752" s="91" t="s">
        <v>1368</v>
      </c>
      <c r="D752" s="129" t="str">
        <f t="array" ref="D752">XLOOKUP(C752,'DS ST'!A:A,'DS ST'!B:B)</f>
        <v>LVY</v>
      </c>
      <c r="E752" s="94" t="str">
        <f t="array" ref="E752">XLOOKUP($F752,'GIÁ'!$A:$A,'GIÁ'!$E:$E)</f>
        <v>MÁT</v>
      </c>
      <c r="F752" s="94">
        <v>9.30065840784E12</v>
      </c>
      <c r="G752" s="95" t="s">
        <v>3250</v>
      </c>
      <c r="H752" s="95" t="s">
        <v>57</v>
      </c>
      <c r="I752" s="96">
        <v>4.0</v>
      </c>
      <c r="J752" s="96">
        <v>0.0</v>
      </c>
      <c r="K752" s="98">
        <f t="shared" si="4"/>
        <v>4</v>
      </c>
      <c r="L752" s="99" t="s">
        <v>4366</v>
      </c>
      <c r="M752" s="100" t="s">
        <v>4406</v>
      </c>
      <c r="N752" s="101" t="s">
        <v>4407</v>
      </c>
      <c r="O752" s="128"/>
      <c r="P752" s="100">
        <v>4.0</v>
      </c>
      <c r="Q752" s="103">
        <f t="shared" si="5"/>
        <v>0</v>
      </c>
      <c r="R752" s="104" t="s">
        <v>4408</v>
      </c>
      <c r="S752" s="105"/>
      <c r="T752" s="106"/>
      <c r="U752" s="107"/>
      <c r="V752" s="108" t="s">
        <v>756</v>
      </c>
      <c r="W752" s="109" t="s">
        <v>1908</v>
      </c>
      <c r="X752" s="110" t="str">
        <f t="shared" si="6"/>
        <v/>
      </c>
      <c r="Y752" s="110" t="str">
        <f t="shared" si="7"/>
        <v>Siêu thị</v>
      </c>
      <c r="Z752" s="139" t="str">
        <f t="shared" ref="Z752:Z767" si="53">IF(N(Q752)&lt;=0,"",IF(ISNUMBER(SEARCH("Thiếu kiện",V752)),"Kho đông mát",IF(AND(N(Q752)&gt;0,N(P752)&gt;0,OR(ISNUMBER(SEARCH("Hình KDB",U752)),ISNUMBER(SEARCH("Hình tele",U752)),ISNUMBER(SEARCH("sai code",U752)),ISNUMBER(SEARCH("ST nhận",U752)))),"Kho đông mát",IF(AND(W752="DC giao thiếu",OR(ISNUMBER(SEARCH("Hình KDB",U752)),ISNUMBER(SEARCH("Hình tele",U752)),ISNUMBER(SEARCH("sai code",U752)))),"Kho đông mát",IF(W752="DC giao thiếu","Chưa xác định",IF(AND(W752="DC pick sai",OR(ISNUMBER(SEARCH("Hình KDB",U752)),ISNUMBER(SEARCH("Hình tele",U752)),ISNUMBER(SEARCH("sai code",U752)),ISNUMBER(SEARCH("ST nhận",U752)))),"Kho đông mát",IF(W752="DC pick sai","Chưa xác định",IF(AND(W752="Hao hụt",N(O752)&gt;0,OR(ISNUMBER(SEARCH("Hình KDB",U752)),ISNUMBER(SEARCH("Hình tele",U752)),ISNUMBER(SEARCH("sai code",U752)),ISNUMBER(SEARCH("ST nhận",U752)))),"Kho đông mát",IF(W752="Hao hụt","Chưa xác định",IF(OR(W752="VT giao sai điểm",W752="Không đạt nhiệt độ",W752="TX giao thiếu kiện",W752="Hàng không đạt CL"),"Kho đông mát",IF(W752="Chưa xác định","Chưa xác định",IF(N(P752)&gt;0,"Chưa xác định",""))))))))))))</f>
        <v/>
      </c>
      <c r="AA752" s="109" t="s">
        <v>802</v>
      </c>
      <c r="AB752" s="140"/>
      <c r="AC752" s="108"/>
      <c r="AD752" s="113"/>
      <c r="AE752" s="127"/>
      <c r="AF752" s="113"/>
      <c r="AG752" s="114" t="str">
        <f t="array" ref="AG752">XLOOKUP(F752,'CLV2'!A:A,'CLV2'!E:E)</f>
        <v>2.DAIRY</v>
      </c>
      <c r="AH752" s="115" t="str">
        <f t="array" ref="AH752">XLOOKUP(F752,'CLV2'!A:A,'CLV2'!F:F)</f>
        <v>3.YOGURT</v>
      </c>
      <c r="AI752" s="115" t="str">
        <f t="shared" si="8"/>
        <v>Pack</v>
      </c>
      <c r="AJ752" s="116">
        <f t="shared" si="9"/>
        <v>1</v>
      </c>
      <c r="AK752" s="117" t="str">
        <f t="array" ref="AK752">XLOOKUP(F752,'GIÁ'!A:A,'GIÁ'!D:D)</f>
        <v>111047.04</v>
      </c>
      <c r="AL752" s="118">
        <f t="shared" si="10"/>
        <v>444188.16</v>
      </c>
      <c r="AM752" s="118">
        <f t="shared" si="11"/>
        <v>0</v>
      </c>
      <c r="AN752" s="119">
        <f t="shared" si="12"/>
        <v>444188.16</v>
      </c>
      <c r="AO752" s="118">
        <f t="shared" si="13"/>
        <v>0</v>
      </c>
      <c r="AP752" s="121">
        <f t="shared" si="14"/>
        <v>0</v>
      </c>
      <c r="AQ752" s="122"/>
      <c r="AR752" s="119"/>
    </row>
    <row r="753" ht="22.5" customHeight="1">
      <c r="A753" s="89">
        <v>46231.0</v>
      </c>
      <c r="B753" s="90">
        <v>0.43819444444444444</v>
      </c>
      <c r="C753" s="91" t="s">
        <v>1368</v>
      </c>
      <c r="D753" s="129" t="str">
        <f t="array" ref="D753">XLOOKUP(C753,'DS ST'!A:A,'DS ST'!B:B)</f>
        <v>LVY</v>
      </c>
      <c r="E753" s="94" t="str">
        <f t="array" ref="E753">XLOOKUP($F753,'GIÁ'!$A:$A,'GIÁ'!$E:$E)</f>
        <v>MÁT</v>
      </c>
      <c r="F753" s="94">
        <v>8.934673314572E12</v>
      </c>
      <c r="G753" s="95" t="s">
        <v>1615</v>
      </c>
      <c r="H753" s="95" t="s">
        <v>57</v>
      </c>
      <c r="I753" s="96">
        <v>6.0</v>
      </c>
      <c r="J753" s="96">
        <v>0.0</v>
      </c>
      <c r="K753" s="98">
        <f t="shared" si="4"/>
        <v>6</v>
      </c>
      <c r="L753" s="99" t="s">
        <v>4366</v>
      </c>
      <c r="M753" s="100" t="s">
        <v>4406</v>
      </c>
      <c r="N753" s="101" t="s">
        <v>4407</v>
      </c>
      <c r="O753" s="128"/>
      <c r="P753" s="100">
        <v>6.0</v>
      </c>
      <c r="Q753" s="103">
        <f t="shared" si="5"/>
        <v>0</v>
      </c>
      <c r="R753" s="104" t="s">
        <v>4408</v>
      </c>
      <c r="S753" s="105"/>
      <c r="T753" s="106"/>
      <c r="U753" s="107"/>
      <c r="V753" s="108" t="s">
        <v>756</v>
      </c>
      <c r="W753" s="109" t="s">
        <v>1908</v>
      </c>
      <c r="X753" s="110" t="str">
        <f t="shared" si="6"/>
        <v/>
      </c>
      <c r="Y753" s="110" t="str">
        <f t="shared" si="7"/>
        <v>Siêu thị</v>
      </c>
      <c r="Z753" s="139" t="str">
        <f t="shared" si="53"/>
        <v/>
      </c>
      <c r="AA753" s="109" t="s">
        <v>802</v>
      </c>
      <c r="AB753" s="140"/>
      <c r="AC753" s="108"/>
      <c r="AD753" s="113"/>
      <c r="AE753" s="127"/>
      <c r="AF753" s="113"/>
      <c r="AG753" s="114" t="str">
        <f t="array" ref="AG753">XLOOKUP(F753,'CLV2'!A:A,'CLV2'!E:E)</f>
        <v>2.DAIRY</v>
      </c>
      <c r="AH753" s="115" t="str">
        <f t="array" ref="AH753">XLOOKUP(F753,'CLV2'!A:A,'CLV2'!F:F)</f>
        <v>3.DRINKING YOGURT</v>
      </c>
      <c r="AI753" s="115" t="str">
        <f t="shared" si="8"/>
        <v>Pack</v>
      </c>
      <c r="AJ753" s="116">
        <f t="shared" si="9"/>
        <v>1</v>
      </c>
      <c r="AK753" s="117" t="str">
        <f t="array" ref="AK753">XLOOKUP(F753,'GIÁ'!A:A,'GIÁ'!D:D)</f>
        <v>21498.98</v>
      </c>
      <c r="AL753" s="118">
        <f t="shared" si="10"/>
        <v>128993.88</v>
      </c>
      <c r="AM753" s="118">
        <f t="shared" si="11"/>
        <v>0</v>
      </c>
      <c r="AN753" s="119">
        <f t="shared" si="12"/>
        <v>128993.88</v>
      </c>
      <c r="AO753" s="118">
        <f t="shared" si="13"/>
        <v>0</v>
      </c>
      <c r="AP753" s="121">
        <f t="shared" si="14"/>
        <v>0</v>
      </c>
      <c r="AQ753" s="122"/>
      <c r="AR753" s="119"/>
    </row>
    <row r="754" ht="22.5" customHeight="1">
      <c r="A754" s="89">
        <v>46231.0</v>
      </c>
      <c r="B754" s="90">
        <v>0.43819444444444444</v>
      </c>
      <c r="C754" s="91" t="s">
        <v>1368</v>
      </c>
      <c r="D754" s="129" t="str">
        <f t="array" ref="D754">XLOOKUP(C754,'DS ST'!A:A,'DS ST'!B:B)</f>
        <v>LVY</v>
      </c>
      <c r="E754" s="94" t="str">
        <f t="array" ref="E754">XLOOKUP($F754,'GIÁ'!$A:$A,'GIÁ'!$E:$E)</f>
        <v>MÁT</v>
      </c>
      <c r="F754" s="94">
        <v>4.0338736E7</v>
      </c>
      <c r="G754" s="95" t="s">
        <v>1223</v>
      </c>
      <c r="H754" s="95" t="s">
        <v>1197</v>
      </c>
      <c r="I754" s="96">
        <v>3.0</v>
      </c>
      <c r="J754" s="96">
        <v>0.0</v>
      </c>
      <c r="K754" s="98">
        <f t="shared" si="4"/>
        <v>3</v>
      </c>
      <c r="L754" s="99" t="s">
        <v>4366</v>
      </c>
      <c r="M754" s="100" t="s">
        <v>4406</v>
      </c>
      <c r="N754" s="101" t="s">
        <v>4407</v>
      </c>
      <c r="O754" s="128"/>
      <c r="P754" s="100">
        <v>3.0</v>
      </c>
      <c r="Q754" s="103">
        <f t="shared" si="5"/>
        <v>0</v>
      </c>
      <c r="R754" s="104" t="s">
        <v>4408</v>
      </c>
      <c r="S754" s="105"/>
      <c r="T754" s="106"/>
      <c r="U754" s="107"/>
      <c r="V754" s="108" t="s">
        <v>756</v>
      </c>
      <c r="W754" s="109" t="s">
        <v>1908</v>
      </c>
      <c r="X754" s="110" t="str">
        <f t="shared" si="6"/>
        <v/>
      </c>
      <c r="Y754" s="110" t="str">
        <f t="shared" si="7"/>
        <v>Siêu thị</v>
      </c>
      <c r="Z754" s="139" t="str">
        <f t="shared" si="53"/>
        <v/>
      </c>
      <c r="AA754" s="109" t="s">
        <v>802</v>
      </c>
      <c r="AB754" s="140"/>
      <c r="AC754" s="108"/>
      <c r="AD754" s="113"/>
      <c r="AE754" s="127"/>
      <c r="AF754" s="113"/>
      <c r="AG754" s="114" t="str">
        <f t="array" ref="AG754">XLOOKUP(F754,'CLV2'!A:A,'CLV2'!E:E)</f>
        <v>2.DAIRY</v>
      </c>
      <c r="AH754" s="115" t="str">
        <f t="array" ref="AH754">XLOOKUP(F754,'CLV2'!A:A,'CLV2'!F:F)</f>
        <v>3.BUTTER AND CHEESE</v>
      </c>
      <c r="AI754" s="115" t="str">
        <f t="shared" si="8"/>
        <v>Pack</v>
      </c>
      <c r="AJ754" s="116">
        <f t="shared" si="9"/>
        <v>1</v>
      </c>
      <c r="AK754" s="117" t="str">
        <f t="array" ref="AK754">XLOOKUP(F754,'GIÁ'!A:A,'GIÁ'!D:D)</f>
        <v>52307.68</v>
      </c>
      <c r="AL754" s="118">
        <f t="shared" si="10"/>
        <v>156923.04</v>
      </c>
      <c r="AM754" s="118">
        <f t="shared" si="11"/>
        <v>0</v>
      </c>
      <c r="AN754" s="119">
        <f t="shared" si="12"/>
        <v>156923.04</v>
      </c>
      <c r="AO754" s="118">
        <f t="shared" si="13"/>
        <v>0</v>
      </c>
      <c r="AP754" s="121">
        <f t="shared" si="14"/>
        <v>0</v>
      </c>
      <c r="AQ754" s="122"/>
      <c r="AR754" s="119"/>
    </row>
    <row r="755" ht="22.5" customHeight="1">
      <c r="A755" s="89">
        <v>46231.0</v>
      </c>
      <c r="B755" s="90">
        <v>0.43819444444444444</v>
      </c>
      <c r="C755" s="91" t="s">
        <v>1368</v>
      </c>
      <c r="D755" s="129" t="str">
        <f t="array" ref="D755">XLOOKUP(C755,'DS ST'!A:A,'DS ST'!B:B)</f>
        <v>LVY</v>
      </c>
      <c r="E755" s="94" t="str">
        <f t="array" ref="E755">XLOOKUP($F755,'GIÁ'!$A:$A,'GIÁ'!$E:$E)</f>
        <v>MÁT</v>
      </c>
      <c r="F755" s="94">
        <v>4.014500513164E12</v>
      </c>
      <c r="G755" s="95" t="s">
        <v>1213</v>
      </c>
      <c r="H755" s="95" t="s">
        <v>224</v>
      </c>
      <c r="I755" s="96">
        <v>4.0</v>
      </c>
      <c r="J755" s="96">
        <v>0.0</v>
      </c>
      <c r="K755" s="98">
        <f t="shared" si="4"/>
        <v>4</v>
      </c>
      <c r="L755" s="99" t="s">
        <v>4366</v>
      </c>
      <c r="M755" s="100" t="s">
        <v>4406</v>
      </c>
      <c r="N755" s="101" t="s">
        <v>4407</v>
      </c>
      <c r="O755" s="128"/>
      <c r="P755" s="100">
        <v>4.0</v>
      </c>
      <c r="Q755" s="103">
        <f t="shared" si="5"/>
        <v>0</v>
      </c>
      <c r="R755" s="104" t="s">
        <v>4408</v>
      </c>
      <c r="S755" s="105"/>
      <c r="T755" s="106"/>
      <c r="U755" s="107"/>
      <c r="V755" s="108" t="s">
        <v>756</v>
      </c>
      <c r="W755" s="109" t="s">
        <v>1908</v>
      </c>
      <c r="X755" s="110" t="str">
        <f t="shared" si="6"/>
        <v/>
      </c>
      <c r="Y755" s="110" t="str">
        <f t="shared" si="7"/>
        <v>Siêu thị</v>
      </c>
      <c r="Z755" s="139" t="str">
        <f t="shared" si="53"/>
        <v/>
      </c>
      <c r="AA755" s="109" t="s">
        <v>802</v>
      </c>
      <c r="AB755" s="140"/>
      <c r="AC755" s="108"/>
      <c r="AD755" s="113"/>
      <c r="AE755" s="127"/>
      <c r="AF755" s="113"/>
      <c r="AG755" s="114" t="str">
        <f t="array" ref="AG755">XLOOKUP(F755,'CLV2'!A:A,'CLV2'!E:E)</f>
        <v>2.DAIRY</v>
      </c>
      <c r="AH755" s="115" t="str">
        <f t="array" ref="AH755">XLOOKUP(F755,'CLV2'!A:A,'CLV2'!F:F)</f>
        <v>3.BUTTER AND CHEESE</v>
      </c>
      <c r="AI755" s="115" t="str">
        <f t="shared" si="8"/>
        <v>Pack</v>
      </c>
      <c r="AJ755" s="116">
        <f t="shared" si="9"/>
        <v>1</v>
      </c>
      <c r="AK755" s="117" t="str">
        <f t="array" ref="AK755">XLOOKUP(F755,'GIÁ'!A:A,'GIÁ'!D:D)</f>
        <v>45395.14</v>
      </c>
      <c r="AL755" s="118">
        <f t="shared" si="10"/>
        <v>181580.56</v>
      </c>
      <c r="AM755" s="118">
        <f t="shared" si="11"/>
        <v>0</v>
      </c>
      <c r="AN755" s="119">
        <f t="shared" si="12"/>
        <v>181580.56</v>
      </c>
      <c r="AO755" s="118">
        <f t="shared" si="13"/>
        <v>0</v>
      </c>
      <c r="AP755" s="121">
        <f t="shared" si="14"/>
        <v>0</v>
      </c>
      <c r="AQ755" s="122"/>
      <c r="AR755" s="119"/>
    </row>
    <row r="756" ht="22.5" customHeight="1">
      <c r="A756" s="89">
        <v>46231.0</v>
      </c>
      <c r="B756" s="90">
        <v>0.43819444444444444</v>
      </c>
      <c r="C756" s="91" t="s">
        <v>1368</v>
      </c>
      <c r="D756" s="129" t="str">
        <f t="array" ref="D756">XLOOKUP(C756,'DS ST'!A:A,'DS ST'!B:B)</f>
        <v>LVY</v>
      </c>
      <c r="E756" s="94" t="str">
        <f t="array" ref="E756">XLOOKUP($F756,'GIÁ'!$A:$A,'GIÁ'!$E:$E)</f>
        <v>MÁT</v>
      </c>
      <c r="F756" s="94">
        <v>4.014500028859E12</v>
      </c>
      <c r="G756" s="95" t="s">
        <v>1209</v>
      </c>
      <c r="H756" s="95" t="s">
        <v>224</v>
      </c>
      <c r="I756" s="96">
        <v>4.0</v>
      </c>
      <c r="J756" s="96">
        <v>0.0</v>
      </c>
      <c r="K756" s="98">
        <f t="shared" si="4"/>
        <v>4</v>
      </c>
      <c r="L756" s="99" t="s">
        <v>4366</v>
      </c>
      <c r="M756" s="100" t="s">
        <v>4409</v>
      </c>
      <c r="N756" s="101" t="s">
        <v>4410</v>
      </c>
      <c r="O756" s="128"/>
      <c r="P756" s="100">
        <v>4.0</v>
      </c>
      <c r="Q756" s="103">
        <f t="shared" si="5"/>
        <v>0</v>
      </c>
      <c r="R756" s="104" t="s">
        <v>4411</v>
      </c>
      <c r="S756" s="105"/>
      <c r="T756" s="106"/>
      <c r="U756" s="107"/>
      <c r="V756" s="108" t="s">
        <v>756</v>
      </c>
      <c r="W756" s="109" t="s">
        <v>1908</v>
      </c>
      <c r="X756" s="110" t="str">
        <f t="shared" si="6"/>
        <v/>
      </c>
      <c r="Y756" s="110" t="str">
        <f t="shared" si="7"/>
        <v>Siêu thị</v>
      </c>
      <c r="Z756" s="139" t="str">
        <f t="shared" si="53"/>
        <v/>
      </c>
      <c r="AA756" s="109" t="s">
        <v>802</v>
      </c>
      <c r="AB756" s="140"/>
      <c r="AC756" s="108"/>
      <c r="AD756" s="113"/>
      <c r="AE756" s="127"/>
      <c r="AF756" s="113"/>
      <c r="AG756" s="114" t="str">
        <f t="array" ref="AG756">XLOOKUP(F756,'CLV2'!A:A,'CLV2'!E:E)</f>
        <v>2.DAIRY</v>
      </c>
      <c r="AH756" s="115" t="str">
        <f t="array" ref="AH756">XLOOKUP(F756,'CLV2'!A:A,'CLV2'!F:F)</f>
        <v>3.BUTTER AND CHEESE</v>
      </c>
      <c r="AI756" s="115" t="str">
        <f t="shared" si="8"/>
        <v>Pack</v>
      </c>
      <c r="AJ756" s="116">
        <f t="shared" si="9"/>
        <v>1</v>
      </c>
      <c r="AK756" s="117" t="str">
        <f t="array" ref="AK756">XLOOKUP(F756,'GIÁ'!A:A,'GIÁ'!D:D)</f>
        <v>45316.91</v>
      </c>
      <c r="AL756" s="118">
        <f t="shared" si="10"/>
        <v>181267.64</v>
      </c>
      <c r="AM756" s="118">
        <f t="shared" si="11"/>
        <v>0</v>
      </c>
      <c r="AN756" s="119">
        <f t="shared" si="12"/>
        <v>181267.64</v>
      </c>
      <c r="AO756" s="118">
        <f t="shared" si="13"/>
        <v>0</v>
      </c>
      <c r="AP756" s="121">
        <f t="shared" si="14"/>
        <v>0</v>
      </c>
      <c r="AQ756" s="122"/>
      <c r="AR756" s="119"/>
    </row>
    <row r="757" ht="22.5" customHeight="1">
      <c r="A757" s="89">
        <v>46231.0</v>
      </c>
      <c r="B757" s="90">
        <v>0.43819444444444444</v>
      </c>
      <c r="C757" s="91" t="s">
        <v>1368</v>
      </c>
      <c r="D757" s="129" t="str">
        <f t="array" ref="D757">XLOOKUP(C757,'DS ST'!A:A,'DS ST'!B:B)</f>
        <v>LVY</v>
      </c>
      <c r="E757" s="94" t="str">
        <f t="array" ref="E757">XLOOKUP($F757,'GIÁ'!$A:$A,'GIÁ'!$E:$E)</f>
        <v>MÁT</v>
      </c>
      <c r="F757" s="94">
        <v>8.935360200055E12</v>
      </c>
      <c r="G757" s="95" t="s">
        <v>2085</v>
      </c>
      <c r="H757" s="95" t="s">
        <v>57</v>
      </c>
      <c r="I757" s="96">
        <v>10.0</v>
      </c>
      <c r="J757" s="96">
        <v>0.0</v>
      </c>
      <c r="K757" s="98">
        <f t="shared" si="4"/>
        <v>10</v>
      </c>
      <c r="L757" s="99" t="s">
        <v>4366</v>
      </c>
      <c r="M757" s="100" t="s">
        <v>4409</v>
      </c>
      <c r="N757" s="101" t="s">
        <v>4410</v>
      </c>
      <c r="O757" s="128"/>
      <c r="P757" s="100">
        <v>10.0</v>
      </c>
      <c r="Q757" s="103">
        <f t="shared" si="5"/>
        <v>0</v>
      </c>
      <c r="R757" s="104" t="s">
        <v>4375</v>
      </c>
      <c r="S757" s="105"/>
      <c r="T757" s="106"/>
      <c r="U757" s="107"/>
      <c r="V757" s="108" t="s">
        <v>756</v>
      </c>
      <c r="W757" s="109" t="s">
        <v>1908</v>
      </c>
      <c r="X757" s="110" t="str">
        <f t="shared" si="6"/>
        <v/>
      </c>
      <c r="Y757" s="110" t="str">
        <f t="shared" si="7"/>
        <v>Siêu thị</v>
      </c>
      <c r="Z757" s="139" t="str">
        <f t="shared" si="53"/>
        <v/>
      </c>
      <c r="AA757" s="109" t="s">
        <v>802</v>
      </c>
      <c r="AB757" s="140"/>
      <c r="AC757" s="108"/>
      <c r="AD757" s="113"/>
      <c r="AE757" s="127"/>
      <c r="AF757" s="113"/>
      <c r="AG757" s="114" t="str">
        <f t="array" ref="AG757">XLOOKUP(F757,'CLV2'!A:A,'CLV2'!E:E)</f>
        <v>2.FRUITS</v>
      </c>
      <c r="AH757" s="115" t="str">
        <f t="array" ref="AH757">XLOOKUP(F757,'CLV2'!A:A,'CLV2'!F:F)</f>
        <v>3.IMPORT FRUITS</v>
      </c>
      <c r="AI757" s="115" t="str">
        <f t="shared" si="8"/>
        <v>Pack</v>
      </c>
      <c r="AJ757" s="116">
        <f t="shared" si="9"/>
        <v>1</v>
      </c>
      <c r="AK757" s="117" t="str">
        <f t="array" ref="AK757">XLOOKUP(F757,'GIÁ'!A:A,'GIÁ'!D:D)</f>
        <v>188179.52</v>
      </c>
      <c r="AL757" s="118">
        <f t="shared" si="10"/>
        <v>1881795.2</v>
      </c>
      <c r="AM757" s="118">
        <f t="shared" si="11"/>
        <v>0</v>
      </c>
      <c r="AN757" s="119">
        <f t="shared" si="12"/>
        <v>1881795.2</v>
      </c>
      <c r="AO757" s="118">
        <f t="shared" si="13"/>
        <v>0</v>
      </c>
      <c r="AP757" s="121">
        <f t="shared" si="14"/>
        <v>0</v>
      </c>
      <c r="AQ757" s="122"/>
      <c r="AR757" s="119"/>
    </row>
    <row r="758" ht="22.5" customHeight="1">
      <c r="A758" s="89">
        <v>46231.0</v>
      </c>
      <c r="B758" s="90">
        <v>0.43819444444444444</v>
      </c>
      <c r="C758" s="91" t="s">
        <v>1368</v>
      </c>
      <c r="D758" s="129" t="str">
        <f t="array" ref="D758">XLOOKUP(C758,'DS ST'!A:A,'DS ST'!B:B)</f>
        <v>LVY</v>
      </c>
      <c r="E758" s="94" t="str">
        <f t="array" ref="E758">XLOOKUP($F758,'GIÁ'!$A:$A,'GIÁ'!$E:$E)</f>
        <v>MÁT</v>
      </c>
      <c r="F758" s="94">
        <v>10606.0</v>
      </c>
      <c r="G758" s="95" t="s">
        <v>106</v>
      </c>
      <c r="H758" s="95" t="s">
        <v>57</v>
      </c>
      <c r="I758" s="96">
        <v>9.0</v>
      </c>
      <c r="J758" s="96">
        <v>0.0</v>
      </c>
      <c r="K758" s="98">
        <f t="shared" si="4"/>
        <v>9</v>
      </c>
      <c r="L758" s="99" t="s">
        <v>4366</v>
      </c>
      <c r="M758" s="100" t="s">
        <v>4412</v>
      </c>
      <c r="N758" s="101" t="s">
        <v>4413</v>
      </c>
      <c r="O758" s="128"/>
      <c r="P758" s="100">
        <v>9.0</v>
      </c>
      <c r="Q758" s="103">
        <f t="shared" si="5"/>
        <v>0</v>
      </c>
      <c r="R758" s="104" t="s">
        <v>4411</v>
      </c>
      <c r="S758" s="105"/>
      <c r="T758" s="106"/>
      <c r="U758" s="107"/>
      <c r="V758" s="108" t="s">
        <v>756</v>
      </c>
      <c r="W758" s="109" t="s">
        <v>1908</v>
      </c>
      <c r="X758" s="110" t="str">
        <f t="shared" si="6"/>
        <v/>
      </c>
      <c r="Y758" s="110" t="str">
        <f t="shared" si="7"/>
        <v>Siêu thị</v>
      </c>
      <c r="Z758" s="139" t="str">
        <f t="shared" si="53"/>
        <v/>
      </c>
      <c r="AA758" s="109" t="s">
        <v>802</v>
      </c>
      <c r="AB758" s="140"/>
      <c r="AC758" s="108"/>
      <c r="AD758" s="113"/>
      <c r="AE758" s="127"/>
      <c r="AF758" s="113"/>
      <c r="AG758" s="114" t="str">
        <f t="array" ref="AG758">XLOOKUP(F758,'CLV2'!A:A,'CLV2'!E:E)</f>
        <v>2.FRUITS</v>
      </c>
      <c r="AH758" s="115" t="str">
        <f t="array" ref="AH758">XLOOKUP(F758,'CLV2'!A:A,'CLV2'!F:F)</f>
        <v>3.IMPORT FRUITS</v>
      </c>
      <c r="AI758" s="115" t="str">
        <f t="shared" si="8"/>
        <v>Pack</v>
      </c>
      <c r="AJ758" s="116">
        <f t="shared" si="9"/>
        <v>1</v>
      </c>
      <c r="AK758" s="117" t="str">
        <f t="array" ref="AK758">XLOOKUP(F758,'GIÁ'!A:A,'GIÁ'!D:D)</f>
        <v>73847.38</v>
      </c>
      <c r="AL758" s="118">
        <f t="shared" si="10"/>
        <v>664626.42</v>
      </c>
      <c r="AM758" s="118">
        <f t="shared" si="11"/>
        <v>0</v>
      </c>
      <c r="AN758" s="119">
        <f t="shared" si="12"/>
        <v>664626.42</v>
      </c>
      <c r="AO758" s="118">
        <f t="shared" si="13"/>
        <v>0</v>
      </c>
      <c r="AP758" s="121">
        <f t="shared" si="14"/>
        <v>0</v>
      </c>
      <c r="AQ758" s="122"/>
      <c r="AR758" s="119"/>
    </row>
    <row r="759" ht="22.5" customHeight="1">
      <c r="A759" s="89">
        <v>46231.0</v>
      </c>
      <c r="B759" s="90">
        <v>0.43819444444444444</v>
      </c>
      <c r="C759" s="91" t="s">
        <v>1368</v>
      </c>
      <c r="D759" s="129" t="str">
        <f t="array" ref="D759">XLOOKUP(C759,'DS ST'!A:A,'DS ST'!B:B)</f>
        <v>LVY</v>
      </c>
      <c r="E759" s="94" t="str">
        <f t="array" ref="E759">XLOOKUP($F759,'GIÁ'!$A:$A,'GIÁ'!$E:$E)</f>
        <v>MÁT</v>
      </c>
      <c r="F759" s="94">
        <v>10610.0</v>
      </c>
      <c r="G759" s="95" t="s">
        <v>121</v>
      </c>
      <c r="H759" s="95" t="s">
        <v>57</v>
      </c>
      <c r="I759" s="96">
        <v>3.0</v>
      </c>
      <c r="J759" s="96">
        <v>0.0</v>
      </c>
      <c r="K759" s="98">
        <f t="shared" si="4"/>
        <v>3</v>
      </c>
      <c r="L759" s="99" t="s">
        <v>4366</v>
      </c>
      <c r="M759" s="100" t="s">
        <v>4412</v>
      </c>
      <c r="N759" s="101" t="s">
        <v>4413</v>
      </c>
      <c r="O759" s="128"/>
      <c r="P759" s="100">
        <v>3.0</v>
      </c>
      <c r="Q759" s="103">
        <f t="shared" si="5"/>
        <v>0</v>
      </c>
      <c r="R759" s="104" t="s">
        <v>4411</v>
      </c>
      <c r="S759" s="105"/>
      <c r="T759" s="106"/>
      <c r="U759" s="107"/>
      <c r="V759" s="108" t="s">
        <v>756</v>
      </c>
      <c r="W759" s="109" t="s">
        <v>1908</v>
      </c>
      <c r="X759" s="110" t="str">
        <f t="shared" si="6"/>
        <v/>
      </c>
      <c r="Y759" s="110" t="str">
        <f t="shared" si="7"/>
        <v>Siêu thị</v>
      </c>
      <c r="Z759" s="139" t="str">
        <f t="shared" si="53"/>
        <v/>
      </c>
      <c r="AA759" s="109" t="s">
        <v>802</v>
      </c>
      <c r="AB759" s="140"/>
      <c r="AC759" s="108"/>
      <c r="AD759" s="113"/>
      <c r="AE759" s="127"/>
      <c r="AF759" s="113"/>
      <c r="AG759" s="114" t="str">
        <f t="array" ref="AG759">XLOOKUP(F759,'CLV2'!A:A,'CLV2'!E:E)</f>
        <v>2.FRUITS</v>
      </c>
      <c r="AH759" s="115" t="str">
        <f t="array" ref="AH759">XLOOKUP(F759,'CLV2'!A:A,'CLV2'!F:F)</f>
        <v>3.IMPORT FRUITS</v>
      </c>
      <c r="AI759" s="115" t="str">
        <f t="shared" si="8"/>
        <v>Pack</v>
      </c>
      <c r="AJ759" s="116">
        <f t="shared" si="9"/>
        <v>1</v>
      </c>
      <c r="AK759" s="117" t="str">
        <f t="array" ref="AK759">XLOOKUP(F759,'GIÁ'!A:A,'GIÁ'!D:D)</f>
        <v>72259.15</v>
      </c>
      <c r="AL759" s="118">
        <f t="shared" si="10"/>
        <v>216777.45</v>
      </c>
      <c r="AM759" s="118">
        <f t="shared" si="11"/>
        <v>0</v>
      </c>
      <c r="AN759" s="119">
        <f t="shared" si="12"/>
        <v>216777.45</v>
      </c>
      <c r="AO759" s="118">
        <f t="shared" si="13"/>
        <v>0</v>
      </c>
      <c r="AP759" s="121">
        <f t="shared" si="14"/>
        <v>0</v>
      </c>
      <c r="AQ759" s="122"/>
      <c r="AR759" s="119"/>
    </row>
    <row r="760" ht="22.5" customHeight="1">
      <c r="A760" s="89">
        <v>46231.0</v>
      </c>
      <c r="B760" s="90">
        <v>0.45555555555555555</v>
      </c>
      <c r="C760" s="91" t="s">
        <v>1018</v>
      </c>
      <c r="D760" s="129" t="str">
        <f t="array" ref="D760">XLOOKUP(C760,'DS ST'!A:A,'DS ST'!B:B)</f>
        <v>A210</v>
      </c>
      <c r="E760" s="94" t="str">
        <f t="array" ref="E760">XLOOKUP($F760,'GIÁ'!$A:$A,'GIÁ'!$E:$E)</f>
        <v>MÁT</v>
      </c>
      <c r="F760" s="94">
        <v>11122.0</v>
      </c>
      <c r="G760" s="95" t="s">
        <v>666</v>
      </c>
      <c r="H760" s="95" t="s">
        <v>667</v>
      </c>
      <c r="I760" s="96">
        <v>1.0</v>
      </c>
      <c r="J760" s="96">
        <v>0.0</v>
      </c>
      <c r="K760" s="98">
        <f t="shared" si="4"/>
        <v>1</v>
      </c>
      <c r="L760" s="99" t="s">
        <v>4414</v>
      </c>
      <c r="M760" s="100" t="s">
        <v>4415</v>
      </c>
      <c r="N760" s="101" t="s">
        <v>4416</v>
      </c>
      <c r="O760" s="128"/>
      <c r="P760" s="100"/>
      <c r="Q760" s="103">
        <f t="shared" si="5"/>
        <v>1</v>
      </c>
      <c r="R760" s="104"/>
      <c r="S760" s="105"/>
      <c r="T760" s="106"/>
      <c r="U760" s="107"/>
      <c r="V760" s="108" t="s">
        <v>756</v>
      </c>
      <c r="W760" s="109" t="s">
        <v>1312</v>
      </c>
      <c r="X760" s="110" t="str">
        <f t="shared" si="6"/>
        <v/>
      </c>
      <c r="Y760" s="110" t="str">
        <f t="shared" si="7"/>
        <v/>
      </c>
      <c r="Z760" s="139" t="str">
        <f t="shared" si="53"/>
        <v>Chưa xác định</v>
      </c>
      <c r="AA760" s="109" t="s">
        <v>802</v>
      </c>
      <c r="AB760" s="140"/>
      <c r="AC760" s="108"/>
      <c r="AD760" s="113"/>
      <c r="AE760" s="127"/>
      <c r="AF760" s="113"/>
      <c r="AG760" s="114" t="str">
        <f t="array" ref="AG760">XLOOKUP(F760,'CLV2'!A:A,'CLV2'!E:E)</f>
        <v>2.FRUITS</v>
      </c>
      <c r="AH760" s="115" t="str">
        <f t="array" ref="AH760">XLOOKUP(F760,'CLV2'!A:A,'CLV2'!F:F)</f>
        <v>3.CUTTING FRUITS</v>
      </c>
      <c r="AI760" s="115" t="str">
        <f t="shared" si="8"/>
        <v>Pack</v>
      </c>
      <c r="AJ760" s="116">
        <f t="shared" si="9"/>
        <v>1</v>
      </c>
      <c r="AK760" s="117" t="str">
        <f t="array" ref="AK760">XLOOKUP(F760,'GIÁ'!A:A,'GIÁ'!D:D)</f>
        <v>22999.80</v>
      </c>
      <c r="AL760" s="118">
        <f t="shared" si="10"/>
        <v>22999.8</v>
      </c>
      <c r="AM760" s="118">
        <f t="shared" si="11"/>
        <v>0</v>
      </c>
      <c r="AN760" s="119">
        <f t="shared" si="12"/>
        <v>0</v>
      </c>
      <c r="AO760" s="118">
        <f t="shared" si="13"/>
        <v>0</v>
      </c>
      <c r="AP760" s="121">
        <f t="shared" si="14"/>
        <v>22999.8</v>
      </c>
      <c r="AQ760" s="122"/>
      <c r="AR760" s="119"/>
    </row>
    <row r="761" ht="22.5" customHeight="1">
      <c r="A761" s="89">
        <v>46231.0</v>
      </c>
      <c r="B761" s="90">
        <v>0.5006944444444444</v>
      </c>
      <c r="C761" s="91" t="s">
        <v>518</v>
      </c>
      <c r="D761" s="129" t="str">
        <f t="array" ref="D761">XLOOKUP(C761,'DS ST'!A:A,'DS ST'!B:B)</f>
        <v>A138</v>
      </c>
      <c r="E761" s="94" t="str">
        <f t="array" ref="E761">XLOOKUP($F761,'GIÁ'!$A:$A,'GIÁ'!$E:$E)</f>
        <v>MÁT</v>
      </c>
      <c r="F761" s="94">
        <v>8.936076279328E12</v>
      </c>
      <c r="G761" s="95" t="s">
        <v>2313</v>
      </c>
      <c r="H761" s="95" t="s">
        <v>57</v>
      </c>
      <c r="I761" s="96">
        <v>1.0</v>
      </c>
      <c r="J761" s="96">
        <v>0.0</v>
      </c>
      <c r="K761" s="98">
        <f t="shared" si="4"/>
        <v>1</v>
      </c>
      <c r="L761" s="99" t="s">
        <v>4417</v>
      </c>
      <c r="M761" s="100" t="s">
        <v>4418</v>
      </c>
      <c r="N761" s="101" t="s">
        <v>4419</v>
      </c>
      <c r="O761" s="128"/>
      <c r="P761" s="100"/>
      <c r="Q761" s="103">
        <f t="shared" si="5"/>
        <v>1</v>
      </c>
      <c r="R761" s="104"/>
      <c r="S761" s="105" t="s">
        <v>14</v>
      </c>
      <c r="T761" s="106"/>
      <c r="U761" s="107"/>
      <c r="V761" s="108" t="s">
        <v>756</v>
      </c>
      <c r="W761" s="109" t="s">
        <v>1312</v>
      </c>
      <c r="X761" s="110" t="str">
        <f t="shared" si="6"/>
        <v/>
      </c>
      <c r="Y761" s="110" t="str">
        <f t="shared" si="7"/>
        <v/>
      </c>
      <c r="Z761" s="139" t="str">
        <f t="shared" si="53"/>
        <v>Chưa xác định</v>
      </c>
      <c r="AA761" s="109" t="s">
        <v>802</v>
      </c>
      <c r="AB761" s="140"/>
      <c r="AC761" s="108"/>
      <c r="AD761" s="113"/>
      <c r="AE761" s="127"/>
      <c r="AF761" s="113"/>
      <c r="AG761" s="114" t="str">
        <f t="array" ref="AG761">XLOOKUP(F761,'CLV2'!A:A,'CLV2'!E:E)</f>
        <v>2.BAKERY</v>
      </c>
      <c r="AH761" s="115" t="str">
        <f t="array" ref="AH761">XLOOKUP(F761,'CLV2'!A:A,'CLV2'!F:F)</f>
        <v>3.CAKES</v>
      </c>
      <c r="AI761" s="115" t="str">
        <f t="shared" si="8"/>
        <v>Pack</v>
      </c>
      <c r="AJ761" s="116">
        <f t="shared" si="9"/>
        <v>1</v>
      </c>
      <c r="AK761" s="117" t="str">
        <f t="array" ref="AK761">XLOOKUP(F761,'GIÁ'!A:A,'GIÁ'!D:D)</f>
        <v>22950.25</v>
      </c>
      <c r="AL761" s="118">
        <f t="shared" si="10"/>
        <v>22950.25</v>
      </c>
      <c r="AM761" s="118">
        <f t="shared" si="11"/>
        <v>0</v>
      </c>
      <c r="AN761" s="119">
        <f t="shared" si="12"/>
        <v>0</v>
      </c>
      <c r="AO761" s="118">
        <f t="shared" si="13"/>
        <v>0</v>
      </c>
      <c r="AP761" s="121">
        <f t="shared" si="14"/>
        <v>22950.25</v>
      </c>
      <c r="AQ761" s="122"/>
      <c r="AR761" s="119"/>
    </row>
    <row r="762" ht="22.5" customHeight="1">
      <c r="A762" s="89">
        <v>46231.0</v>
      </c>
      <c r="B762" s="90">
        <v>0.5006944444444444</v>
      </c>
      <c r="C762" s="91" t="s">
        <v>518</v>
      </c>
      <c r="D762" s="129" t="str">
        <f t="array" ref="D762">XLOOKUP(C762,'DS ST'!A:A,'DS ST'!B:B)</f>
        <v>A138</v>
      </c>
      <c r="E762" s="94" t="str">
        <f t="array" ref="E762">XLOOKUP($F762,'GIÁ'!$A:$A,'GIÁ'!$E:$E)</f>
        <v>MÁT</v>
      </c>
      <c r="F762" s="94">
        <v>8.936076278765E12</v>
      </c>
      <c r="G762" s="95" t="s">
        <v>2309</v>
      </c>
      <c r="H762" s="95" t="s">
        <v>57</v>
      </c>
      <c r="I762" s="96">
        <v>1.0</v>
      </c>
      <c r="J762" s="96">
        <v>0.0</v>
      </c>
      <c r="K762" s="98">
        <f t="shared" si="4"/>
        <v>1</v>
      </c>
      <c r="L762" s="99" t="s">
        <v>4417</v>
      </c>
      <c r="M762" s="100" t="s">
        <v>4418</v>
      </c>
      <c r="N762" s="101" t="s">
        <v>4419</v>
      </c>
      <c r="O762" s="128"/>
      <c r="P762" s="100"/>
      <c r="Q762" s="103">
        <f t="shared" si="5"/>
        <v>1</v>
      </c>
      <c r="R762" s="104"/>
      <c r="S762" s="105" t="s">
        <v>14</v>
      </c>
      <c r="T762" s="106"/>
      <c r="U762" s="107"/>
      <c r="V762" s="108" t="s">
        <v>756</v>
      </c>
      <c r="W762" s="109" t="s">
        <v>1312</v>
      </c>
      <c r="X762" s="110" t="str">
        <f t="shared" si="6"/>
        <v/>
      </c>
      <c r="Y762" s="110" t="str">
        <f t="shared" si="7"/>
        <v/>
      </c>
      <c r="Z762" s="139" t="str">
        <f t="shared" si="53"/>
        <v>Chưa xác định</v>
      </c>
      <c r="AA762" s="109" t="s">
        <v>802</v>
      </c>
      <c r="AB762" s="140"/>
      <c r="AC762" s="108"/>
      <c r="AD762" s="113"/>
      <c r="AE762" s="127"/>
      <c r="AF762" s="113"/>
      <c r="AG762" s="114" t="str">
        <f t="array" ref="AG762">XLOOKUP(F762,'CLV2'!A:A,'CLV2'!E:E)</f>
        <v>2.BAKERY</v>
      </c>
      <c r="AH762" s="115" t="str">
        <f t="array" ref="AH762">XLOOKUP(F762,'CLV2'!A:A,'CLV2'!F:F)</f>
        <v>3.CAKES</v>
      </c>
      <c r="AI762" s="115" t="str">
        <f t="shared" si="8"/>
        <v>Pack</v>
      </c>
      <c r="AJ762" s="116">
        <f t="shared" si="9"/>
        <v>1</v>
      </c>
      <c r="AK762" s="117" t="str">
        <f t="array" ref="AK762">XLOOKUP(F762,'GIÁ'!A:A,'GIÁ'!D:D)</f>
        <v>11183.70</v>
      </c>
      <c r="AL762" s="118">
        <f t="shared" si="10"/>
        <v>11183.7</v>
      </c>
      <c r="AM762" s="118">
        <f t="shared" si="11"/>
        <v>0</v>
      </c>
      <c r="AN762" s="119">
        <f t="shared" si="12"/>
        <v>0</v>
      </c>
      <c r="AO762" s="118">
        <f t="shared" si="13"/>
        <v>0</v>
      </c>
      <c r="AP762" s="121">
        <f t="shared" si="14"/>
        <v>11183.7</v>
      </c>
      <c r="AQ762" s="122"/>
      <c r="AR762" s="119"/>
    </row>
    <row r="763" ht="22.5" customHeight="1">
      <c r="A763" s="89">
        <v>46231.0</v>
      </c>
      <c r="B763" s="90">
        <v>0.5006944444444444</v>
      </c>
      <c r="C763" s="91" t="s">
        <v>518</v>
      </c>
      <c r="D763" s="129" t="str">
        <f t="array" ref="D763">XLOOKUP(C763,'DS ST'!A:A,'DS ST'!B:B)</f>
        <v>A138</v>
      </c>
      <c r="E763" s="94" t="str">
        <f t="array" ref="E763">XLOOKUP($F763,'GIÁ'!$A:$A,'GIÁ'!$E:$E)</f>
        <v>MÁT</v>
      </c>
      <c r="F763" s="94">
        <v>8.934673501033E12</v>
      </c>
      <c r="G763" s="95" t="s">
        <v>1656</v>
      </c>
      <c r="H763" s="95" t="s">
        <v>57</v>
      </c>
      <c r="I763" s="96">
        <v>2.0</v>
      </c>
      <c r="J763" s="96">
        <v>0.0</v>
      </c>
      <c r="K763" s="98">
        <f t="shared" si="4"/>
        <v>2</v>
      </c>
      <c r="L763" s="99" t="s">
        <v>4417</v>
      </c>
      <c r="M763" s="100" t="s">
        <v>4418</v>
      </c>
      <c r="N763" s="101" t="s">
        <v>4419</v>
      </c>
      <c r="O763" s="128"/>
      <c r="P763" s="100"/>
      <c r="Q763" s="103">
        <f t="shared" si="5"/>
        <v>2</v>
      </c>
      <c r="R763" s="104"/>
      <c r="S763" s="105" t="s">
        <v>14</v>
      </c>
      <c r="T763" s="106"/>
      <c r="U763" s="107" t="s">
        <v>4420</v>
      </c>
      <c r="V763" s="108" t="s">
        <v>756</v>
      </c>
      <c r="W763" s="109" t="s">
        <v>2842</v>
      </c>
      <c r="X763" s="110" t="str">
        <f t="shared" si="6"/>
        <v/>
      </c>
      <c r="Y763" s="110" t="str">
        <f t="shared" si="7"/>
        <v/>
      </c>
      <c r="Z763" s="139" t="str">
        <f t="shared" si="53"/>
        <v>Kho đông mát</v>
      </c>
      <c r="AA763" s="109" t="s">
        <v>802</v>
      </c>
      <c r="AB763" s="140"/>
      <c r="AC763" s="108"/>
      <c r="AD763" s="113"/>
      <c r="AE763" s="127"/>
      <c r="AF763" s="113"/>
      <c r="AG763" s="114" t="str">
        <f t="array" ref="AG763">XLOOKUP(F763,'CLV2'!A:A,'CLV2'!E:E)</f>
        <v>2.DAIRY</v>
      </c>
      <c r="AH763" s="115" t="str">
        <f t="array" ref="AH763">XLOOKUP(F763,'CLV2'!A:A,'CLV2'!F:F)</f>
        <v>3.YOGURT</v>
      </c>
      <c r="AI763" s="115" t="str">
        <f t="shared" si="8"/>
        <v>Pack</v>
      </c>
      <c r="AJ763" s="116">
        <f t="shared" si="9"/>
        <v>1</v>
      </c>
      <c r="AK763" s="117" t="str">
        <f t="array" ref="AK763">XLOOKUP(F763,'GIÁ'!A:A,'GIÁ'!D:D)</f>
        <v>21713.30</v>
      </c>
      <c r="AL763" s="118">
        <f t="shared" si="10"/>
        <v>43426.6</v>
      </c>
      <c r="AM763" s="118">
        <f t="shared" si="11"/>
        <v>0</v>
      </c>
      <c r="AN763" s="119">
        <f t="shared" si="12"/>
        <v>0</v>
      </c>
      <c r="AO763" s="118">
        <f t="shared" si="13"/>
        <v>43426.6</v>
      </c>
      <c r="AP763" s="121">
        <f t="shared" si="14"/>
        <v>0</v>
      </c>
      <c r="AQ763" s="122"/>
      <c r="AR763" s="119"/>
    </row>
    <row r="764" ht="22.5" customHeight="1">
      <c r="A764" s="89">
        <v>46231.0</v>
      </c>
      <c r="B764" s="90">
        <v>0.5006944444444444</v>
      </c>
      <c r="C764" s="91" t="s">
        <v>518</v>
      </c>
      <c r="D764" s="129" t="str">
        <f t="array" ref="D764">XLOOKUP(C764,'DS ST'!A:A,'DS ST'!B:B)</f>
        <v>A138</v>
      </c>
      <c r="E764" s="94" t="str">
        <f t="array" ref="E764">XLOOKUP($F764,'GIÁ'!$A:$A,'GIÁ'!$E:$E)</f>
        <v>MÁT</v>
      </c>
      <c r="F764" s="94">
        <v>8.936176751014E12</v>
      </c>
      <c r="G764" s="95" t="s">
        <v>1089</v>
      </c>
      <c r="H764" s="95" t="s">
        <v>667</v>
      </c>
      <c r="I764" s="96">
        <v>2.0</v>
      </c>
      <c r="J764" s="96">
        <v>0.0</v>
      </c>
      <c r="K764" s="98">
        <f t="shared" si="4"/>
        <v>2</v>
      </c>
      <c r="L764" s="99" t="s">
        <v>4417</v>
      </c>
      <c r="M764" s="100" t="s">
        <v>4418</v>
      </c>
      <c r="N764" s="101" t="s">
        <v>4419</v>
      </c>
      <c r="O764" s="128"/>
      <c r="P764" s="100"/>
      <c r="Q764" s="103">
        <f t="shared" si="5"/>
        <v>2</v>
      </c>
      <c r="R764" s="104"/>
      <c r="S764" s="105" t="s">
        <v>14</v>
      </c>
      <c r="T764" s="106"/>
      <c r="U764" s="107"/>
      <c r="V764" s="108" t="s">
        <v>756</v>
      </c>
      <c r="W764" s="109" t="s">
        <v>1312</v>
      </c>
      <c r="X764" s="110" t="str">
        <f t="shared" si="6"/>
        <v/>
      </c>
      <c r="Y764" s="110" t="str">
        <f t="shared" si="7"/>
        <v/>
      </c>
      <c r="Z764" s="139" t="str">
        <f t="shared" si="53"/>
        <v>Chưa xác định</v>
      </c>
      <c r="AA764" s="109" t="s">
        <v>802</v>
      </c>
      <c r="AB764" s="140"/>
      <c r="AC764" s="108"/>
      <c r="AD764" s="113"/>
      <c r="AE764" s="127"/>
      <c r="AF764" s="113"/>
      <c r="AG764" s="114" t="str">
        <f t="array" ref="AG764">XLOOKUP(F764,'CLV2'!A:A,'CLV2'!E:E)</f>
        <v>2.DELICA</v>
      </c>
      <c r="AH764" s="115" t="str">
        <f t="array" ref="AH764">XLOOKUP(F764,'CLV2'!A:A,'CLV2'!F:F)</f>
        <v>3.DESSERTS</v>
      </c>
      <c r="AI764" s="115" t="str">
        <f t="shared" si="8"/>
        <v>Pack</v>
      </c>
      <c r="AJ764" s="116">
        <f t="shared" si="9"/>
        <v>1</v>
      </c>
      <c r="AK764" s="117" t="str">
        <f t="array" ref="AK764">XLOOKUP(F764,'GIÁ'!A:A,'GIÁ'!D:D)</f>
        <v>6650.00</v>
      </c>
      <c r="AL764" s="118">
        <f t="shared" si="10"/>
        <v>13300</v>
      </c>
      <c r="AM764" s="118">
        <f t="shared" si="11"/>
        <v>0</v>
      </c>
      <c r="AN764" s="119">
        <f t="shared" si="12"/>
        <v>0</v>
      </c>
      <c r="AO764" s="118">
        <f t="shared" si="13"/>
        <v>0</v>
      </c>
      <c r="AP764" s="121">
        <f t="shared" si="14"/>
        <v>13300</v>
      </c>
      <c r="AQ764" s="122"/>
      <c r="AR764" s="119"/>
    </row>
    <row r="765" ht="22.5" customHeight="1">
      <c r="A765" s="89">
        <v>46231.0</v>
      </c>
      <c r="B765" s="90">
        <v>0.5006944444444444</v>
      </c>
      <c r="C765" s="91" t="s">
        <v>518</v>
      </c>
      <c r="D765" s="129" t="str">
        <f t="array" ref="D765">XLOOKUP(C765,'DS ST'!A:A,'DS ST'!B:B)</f>
        <v>A138</v>
      </c>
      <c r="E765" s="94" t="str">
        <f t="array" ref="E765">XLOOKUP($F765,'GIÁ'!$A:$A,'GIÁ'!$E:$E)</f>
        <v>MÁT</v>
      </c>
      <c r="F765" s="94">
        <v>8.936176750017E12</v>
      </c>
      <c r="G765" s="95" t="s">
        <v>2521</v>
      </c>
      <c r="H765" s="95" t="s">
        <v>667</v>
      </c>
      <c r="I765" s="96">
        <v>1.0</v>
      </c>
      <c r="J765" s="96">
        <v>0.0</v>
      </c>
      <c r="K765" s="98">
        <f t="shared" si="4"/>
        <v>1</v>
      </c>
      <c r="L765" s="99" t="s">
        <v>4417</v>
      </c>
      <c r="M765" s="100" t="s">
        <v>4418</v>
      </c>
      <c r="N765" s="101" t="s">
        <v>4419</v>
      </c>
      <c r="O765" s="128"/>
      <c r="P765" s="100"/>
      <c r="Q765" s="103">
        <f t="shared" si="5"/>
        <v>1</v>
      </c>
      <c r="R765" s="104"/>
      <c r="S765" s="105" t="s">
        <v>14</v>
      </c>
      <c r="T765" s="106"/>
      <c r="U765" s="107"/>
      <c r="V765" s="108" t="s">
        <v>756</v>
      </c>
      <c r="W765" s="109" t="s">
        <v>1312</v>
      </c>
      <c r="X765" s="110" t="str">
        <f t="shared" si="6"/>
        <v/>
      </c>
      <c r="Y765" s="110" t="str">
        <f t="shared" si="7"/>
        <v/>
      </c>
      <c r="Z765" s="139" t="str">
        <f t="shared" si="53"/>
        <v>Chưa xác định</v>
      </c>
      <c r="AA765" s="109" t="s">
        <v>802</v>
      </c>
      <c r="AB765" s="150"/>
      <c r="AC765" s="108"/>
      <c r="AD765" s="113"/>
      <c r="AE765" s="108"/>
      <c r="AF765" s="113"/>
      <c r="AG765" s="114" t="str">
        <f t="array" ref="AG765">XLOOKUP(F765,'CLV2'!A:A,'CLV2'!E:E)</f>
        <v>2.DELICA</v>
      </c>
      <c r="AH765" s="115" t="str">
        <f t="array" ref="AH765">XLOOKUP(F765,'CLV2'!A:A,'CLV2'!F:F)</f>
        <v>3.DESSERTS</v>
      </c>
      <c r="AI765" s="115" t="str">
        <f t="shared" si="8"/>
        <v>Pack</v>
      </c>
      <c r="AJ765" s="116">
        <f t="shared" si="9"/>
        <v>1</v>
      </c>
      <c r="AK765" s="117" t="str">
        <f t="array" ref="AK765">XLOOKUP(F765,'GIÁ'!A:A,'GIÁ'!D:D)</f>
        <v>6650.00</v>
      </c>
      <c r="AL765" s="118">
        <f t="shared" si="10"/>
        <v>6650</v>
      </c>
      <c r="AM765" s="118">
        <f t="shared" si="11"/>
        <v>0</v>
      </c>
      <c r="AN765" s="119">
        <f t="shared" si="12"/>
        <v>0</v>
      </c>
      <c r="AO765" s="118">
        <f t="shared" si="13"/>
        <v>0</v>
      </c>
      <c r="AP765" s="121">
        <f t="shared" si="14"/>
        <v>6650</v>
      </c>
      <c r="AQ765" s="122"/>
      <c r="AR765" s="119"/>
    </row>
    <row r="766" ht="22.5" customHeight="1">
      <c r="A766" s="89">
        <v>46231.0</v>
      </c>
      <c r="B766" s="90">
        <v>0.4305555555555556</v>
      </c>
      <c r="C766" s="91" t="s">
        <v>928</v>
      </c>
      <c r="D766" s="129" t="str">
        <f t="array" ref="D766">XLOOKUP(C766,'DS ST'!A:A,'DS ST'!B:B)</f>
        <v>A196</v>
      </c>
      <c r="E766" s="94" t="str">
        <f t="array" ref="E766">XLOOKUP($F766,'GIÁ'!$A:$A,'GIÁ'!$E:$E)</f>
        <v>MÁT</v>
      </c>
      <c r="F766" s="94">
        <v>8.936204030371E12</v>
      </c>
      <c r="G766" s="95" t="s">
        <v>2657</v>
      </c>
      <c r="H766" s="95" t="s">
        <v>224</v>
      </c>
      <c r="I766" s="96">
        <v>6.0</v>
      </c>
      <c r="J766" s="96">
        <v>0.0</v>
      </c>
      <c r="K766" s="98">
        <f t="shared" si="4"/>
        <v>6</v>
      </c>
      <c r="L766" s="99" t="s">
        <v>4421</v>
      </c>
      <c r="M766" s="100" t="s">
        <v>4422</v>
      </c>
      <c r="N766" s="101" t="s">
        <v>4423</v>
      </c>
      <c r="O766" s="128"/>
      <c r="P766" s="145">
        <v>6.0</v>
      </c>
      <c r="Q766" s="103">
        <f t="shared" si="5"/>
        <v>0</v>
      </c>
      <c r="R766" s="104" t="s">
        <v>4424</v>
      </c>
      <c r="S766" s="105"/>
      <c r="T766" s="106"/>
      <c r="U766" s="107"/>
      <c r="V766" s="108" t="s">
        <v>756</v>
      </c>
      <c r="W766" s="109" t="s">
        <v>764</v>
      </c>
      <c r="X766" s="110" t="str">
        <f t="shared" si="6"/>
        <v/>
      </c>
      <c r="Y766" s="110" t="str">
        <f t="shared" si="7"/>
        <v>Siêu thị</v>
      </c>
      <c r="Z766" s="139" t="str">
        <f t="shared" si="53"/>
        <v/>
      </c>
      <c r="AA766" s="109" t="s">
        <v>802</v>
      </c>
      <c r="AB766" s="150"/>
      <c r="AC766" s="108"/>
      <c r="AD766" s="113"/>
      <c r="AE766" s="127"/>
      <c r="AF766" s="113"/>
      <c r="AG766" s="114" t="str">
        <f t="array" ref="AG766">XLOOKUP(F766,'CLV2'!A:A,'CLV2'!E:E)</f>
        <v>2.VEGETABLES</v>
      </c>
      <c r="AH766" s="115" t="str">
        <f t="array" ref="AH766">XLOOKUP(F766,'CLV2'!A:A,'CLV2'!F:F)</f>
        <v>3.PROCESSED VEGGIES</v>
      </c>
      <c r="AI766" s="115" t="str">
        <f t="shared" si="8"/>
        <v>Pack</v>
      </c>
      <c r="AJ766" s="116">
        <f t="shared" si="9"/>
        <v>1</v>
      </c>
      <c r="AK766" s="117" t="str">
        <f t="array" ref="AK766">XLOOKUP(F766,'GIÁ'!A:A,'GIÁ'!D:D)</f>
        <v>45408.35</v>
      </c>
      <c r="AL766" s="118">
        <f t="shared" si="10"/>
        <v>272450.1</v>
      </c>
      <c r="AM766" s="118">
        <f t="shared" si="11"/>
        <v>0</v>
      </c>
      <c r="AN766" s="119">
        <f t="shared" si="12"/>
        <v>272450.1</v>
      </c>
      <c r="AO766" s="118">
        <f t="shared" si="13"/>
        <v>0</v>
      </c>
      <c r="AP766" s="121">
        <f t="shared" si="14"/>
        <v>0</v>
      </c>
      <c r="AQ766" s="122"/>
      <c r="AR766" s="119"/>
    </row>
    <row r="767" ht="22.5" customHeight="1">
      <c r="A767" s="89">
        <v>46231.0</v>
      </c>
      <c r="B767" s="90">
        <v>0.4305555555555556</v>
      </c>
      <c r="C767" s="91" t="s">
        <v>928</v>
      </c>
      <c r="D767" s="129" t="str">
        <f t="array" ref="D767">XLOOKUP(C767,'DS ST'!A:A,'DS ST'!B:B)</f>
        <v>A196</v>
      </c>
      <c r="E767" s="94" t="str">
        <f t="array" ref="E767">XLOOKUP($F767,'GIÁ'!$A:$A,'GIÁ'!$E:$E)</f>
        <v>MÁT</v>
      </c>
      <c r="F767" s="94">
        <v>8.936204030586E12</v>
      </c>
      <c r="G767" s="95" t="s">
        <v>2661</v>
      </c>
      <c r="H767" s="95" t="s">
        <v>224</v>
      </c>
      <c r="I767" s="96">
        <v>2.0</v>
      </c>
      <c r="J767" s="96">
        <v>0.0</v>
      </c>
      <c r="K767" s="98">
        <f t="shared" si="4"/>
        <v>2</v>
      </c>
      <c r="L767" s="99" t="s">
        <v>4421</v>
      </c>
      <c r="M767" s="100" t="s">
        <v>4422</v>
      </c>
      <c r="N767" s="101" t="s">
        <v>4423</v>
      </c>
      <c r="O767" s="128"/>
      <c r="P767" s="145">
        <v>2.0</v>
      </c>
      <c r="Q767" s="103">
        <f t="shared" si="5"/>
        <v>0</v>
      </c>
      <c r="R767" s="104" t="s">
        <v>4424</v>
      </c>
      <c r="S767" s="105"/>
      <c r="T767" s="106"/>
      <c r="U767" s="107"/>
      <c r="V767" s="108" t="s">
        <v>756</v>
      </c>
      <c r="W767" s="109" t="s">
        <v>764</v>
      </c>
      <c r="X767" s="110" t="str">
        <f t="shared" si="6"/>
        <v/>
      </c>
      <c r="Y767" s="110" t="str">
        <f t="shared" si="7"/>
        <v>Siêu thị</v>
      </c>
      <c r="Z767" s="139" t="str">
        <f t="shared" si="53"/>
        <v/>
      </c>
      <c r="AA767" s="109" t="s">
        <v>802</v>
      </c>
      <c r="AB767" s="140"/>
      <c r="AC767" s="108"/>
      <c r="AD767" s="113"/>
      <c r="AE767" s="127"/>
      <c r="AF767" s="113"/>
      <c r="AG767" s="114" t="str">
        <f t="array" ref="AG767">XLOOKUP(F767,'CLV2'!A:A,'CLV2'!E:E)</f>
        <v>2.VEGETABLES</v>
      </c>
      <c r="AH767" s="115" t="str">
        <f t="array" ref="AH767">XLOOKUP(F767,'CLV2'!A:A,'CLV2'!F:F)</f>
        <v>3.PROCESSED VEGGIES</v>
      </c>
      <c r="AI767" s="115" t="str">
        <f t="shared" si="8"/>
        <v>Pack</v>
      </c>
      <c r="AJ767" s="116">
        <f t="shared" si="9"/>
        <v>1</v>
      </c>
      <c r="AK767" s="117" t="str">
        <f t="array" ref="AK767">XLOOKUP(F767,'GIÁ'!A:A,'GIÁ'!D:D)</f>
        <v>19972.85</v>
      </c>
      <c r="AL767" s="118">
        <f t="shared" si="10"/>
        <v>39945.7</v>
      </c>
      <c r="AM767" s="118">
        <f t="shared" si="11"/>
        <v>0</v>
      </c>
      <c r="AN767" s="119">
        <f t="shared" si="12"/>
        <v>39945.7</v>
      </c>
      <c r="AO767" s="118">
        <f t="shared" si="13"/>
        <v>0</v>
      </c>
      <c r="AP767" s="121">
        <f t="shared" si="14"/>
        <v>0</v>
      </c>
      <c r="AQ767" s="122"/>
      <c r="AR767" s="119"/>
    </row>
    <row r="768" ht="22.5" customHeight="1">
      <c r="A768" s="89">
        <v>46231.0</v>
      </c>
      <c r="B768" s="90">
        <v>0.4305555555555556</v>
      </c>
      <c r="C768" s="91" t="s">
        <v>928</v>
      </c>
      <c r="D768" s="129" t="str">
        <f t="array" ref="D768">XLOOKUP(C768,'DS ST'!A:A,'DS ST'!B:B)</f>
        <v>A196</v>
      </c>
      <c r="E768" s="94" t="str">
        <f t="array" ref="E768">XLOOKUP($F768,'GIÁ'!$A:$A,'GIÁ'!$E:$E)</f>
        <v>MÁT</v>
      </c>
      <c r="F768" s="94">
        <v>8.936176751007E12</v>
      </c>
      <c r="G768" s="95" t="s">
        <v>2525</v>
      </c>
      <c r="H768" s="95" t="s">
        <v>667</v>
      </c>
      <c r="I768" s="96">
        <v>2.0</v>
      </c>
      <c r="J768" s="96">
        <v>0.0</v>
      </c>
      <c r="K768" s="98">
        <f t="shared" si="4"/>
        <v>2</v>
      </c>
      <c r="L768" s="99" t="s">
        <v>4421</v>
      </c>
      <c r="M768" s="100" t="s">
        <v>4425</v>
      </c>
      <c r="N768" s="101" t="s">
        <v>4426</v>
      </c>
      <c r="O768" s="128"/>
      <c r="P768" s="100"/>
      <c r="Q768" s="103">
        <f t="shared" si="5"/>
        <v>2</v>
      </c>
      <c r="R768" s="104"/>
      <c r="S768" s="105" t="s">
        <v>14</v>
      </c>
      <c r="T768" s="106"/>
      <c r="U768" s="107"/>
      <c r="V768" s="108" t="s">
        <v>756</v>
      </c>
      <c r="W768" s="109" t="s">
        <v>4427</v>
      </c>
      <c r="X768" s="110" t="str">
        <f t="shared" si="6"/>
        <v/>
      </c>
      <c r="Y768" s="110" t="str">
        <f t="shared" si="7"/>
        <v/>
      </c>
      <c r="Z768" s="139" t="s">
        <v>797</v>
      </c>
      <c r="AA768" s="109" t="s">
        <v>802</v>
      </c>
      <c r="AB768" s="140"/>
      <c r="AC768" s="108"/>
      <c r="AD768" s="113"/>
      <c r="AE768" s="127"/>
      <c r="AF768" s="113"/>
      <c r="AG768" s="114" t="str">
        <f t="array" ref="AG768">XLOOKUP(F768,'CLV2'!A:A,'CLV2'!E:E)</f>
        <v>2.DELICA</v>
      </c>
      <c r="AH768" s="115" t="str">
        <f t="array" ref="AH768">XLOOKUP(F768,'CLV2'!A:A,'CLV2'!F:F)</f>
        <v>3.DESSERTS</v>
      </c>
      <c r="AI768" s="115" t="str">
        <f t="shared" si="8"/>
        <v>Pack</v>
      </c>
      <c r="AJ768" s="116">
        <f t="shared" si="9"/>
        <v>1</v>
      </c>
      <c r="AK768" s="117" t="str">
        <f t="array" ref="AK768">XLOOKUP(F768,'GIÁ'!A:A,'GIÁ'!D:D)</f>
        <v>6650.00</v>
      </c>
      <c r="AL768" s="118">
        <f t="shared" si="10"/>
        <v>13300</v>
      </c>
      <c r="AM768" s="118">
        <f t="shared" si="11"/>
        <v>0</v>
      </c>
      <c r="AN768" s="119">
        <f t="shared" si="12"/>
        <v>0</v>
      </c>
      <c r="AO768" s="118">
        <f t="shared" si="13"/>
        <v>13300</v>
      </c>
      <c r="AP768" s="121">
        <f t="shared" si="14"/>
        <v>0</v>
      </c>
      <c r="AQ768" s="122"/>
      <c r="AR768" s="119"/>
    </row>
    <row r="769" ht="22.5" customHeight="1">
      <c r="A769" s="89">
        <v>46231.0</v>
      </c>
      <c r="B769" s="90">
        <v>0.5215277777777778</v>
      </c>
      <c r="C769" s="91" t="s">
        <v>1157</v>
      </c>
      <c r="D769" s="92" t="str">
        <f t="array" ref="D769">XLOOKUP(C769,'DS ST'!A:A,'DS ST'!B:B)</f>
        <v>CLG</v>
      </c>
      <c r="E769" s="94" t="str">
        <f t="array" ref="E769">XLOOKUP($F769,'GIÁ'!$A:$A,'GIÁ'!$E:$E)</f>
        <v>MÁT</v>
      </c>
      <c r="F769" s="94">
        <v>4.014500028859E12</v>
      </c>
      <c r="G769" s="95" t="s">
        <v>1209</v>
      </c>
      <c r="H769" s="95" t="s">
        <v>224</v>
      </c>
      <c r="I769" s="96">
        <v>4.0</v>
      </c>
      <c r="J769" s="96">
        <v>0.0</v>
      </c>
      <c r="K769" s="98">
        <f t="shared" si="4"/>
        <v>4</v>
      </c>
      <c r="L769" s="99" t="s">
        <v>4428</v>
      </c>
      <c r="M769" s="100" t="s">
        <v>4429</v>
      </c>
      <c r="N769" s="101" t="s">
        <v>4430</v>
      </c>
      <c r="O769" s="128"/>
      <c r="P769" s="100"/>
      <c r="Q769" s="103">
        <f t="shared" si="5"/>
        <v>4</v>
      </c>
      <c r="R769" s="104"/>
      <c r="S769" s="105"/>
      <c r="T769" s="106"/>
      <c r="U769" s="107"/>
      <c r="V769" s="108" t="s">
        <v>756</v>
      </c>
      <c r="W769" s="109" t="s">
        <v>1312</v>
      </c>
      <c r="X769" s="110" t="str">
        <f t="shared" si="6"/>
        <v/>
      </c>
      <c r="Y769" s="110" t="str">
        <f t="shared" si="7"/>
        <v/>
      </c>
      <c r="Z769" s="109" t="s">
        <v>797</v>
      </c>
      <c r="AA769" s="109" t="s">
        <v>802</v>
      </c>
      <c r="AB769" s="143" t="s">
        <v>4431</v>
      </c>
      <c r="AC769" s="108"/>
      <c r="AD769" s="113"/>
      <c r="AE769" s="127"/>
      <c r="AF769" s="144"/>
      <c r="AG769" s="114" t="str">
        <f t="array" ref="AG769">XLOOKUP(F769,'CLV2'!A:A,'CLV2'!E:E)</f>
        <v>2.DAIRY</v>
      </c>
      <c r="AH769" s="115" t="str">
        <f t="array" ref="AH769">XLOOKUP(F769,'CLV2'!A:A,'CLV2'!F:F)</f>
        <v>3.BUTTER AND CHEESE</v>
      </c>
      <c r="AI769" s="115" t="str">
        <f t="shared" si="8"/>
        <v>Pack</v>
      </c>
      <c r="AJ769" s="116">
        <f t="shared" si="9"/>
        <v>1</v>
      </c>
      <c r="AK769" s="117" t="str">
        <f t="array" ref="AK769">XLOOKUP(F769,'GIÁ'!A:A,'GIÁ'!D:D)</f>
        <v>45316.91</v>
      </c>
      <c r="AL769" s="118">
        <f t="shared" si="10"/>
        <v>181267.64</v>
      </c>
      <c r="AM769" s="118">
        <f t="shared" si="11"/>
        <v>0</v>
      </c>
      <c r="AN769" s="119">
        <f t="shared" si="12"/>
        <v>0</v>
      </c>
      <c r="AO769" s="118">
        <f t="shared" si="13"/>
        <v>181267.64</v>
      </c>
      <c r="AP769" s="121">
        <f t="shared" si="14"/>
        <v>0</v>
      </c>
      <c r="AQ769" s="122"/>
      <c r="AR769" s="119"/>
    </row>
    <row r="770" ht="22.5" customHeight="1">
      <c r="A770" s="89">
        <v>46231.0</v>
      </c>
      <c r="B770" s="90">
        <v>0.5215277777777778</v>
      </c>
      <c r="C770" s="91" t="s">
        <v>1157</v>
      </c>
      <c r="D770" s="92" t="str">
        <f t="array" ref="D770">XLOOKUP(C770,'DS ST'!A:A,'DS ST'!B:B)</f>
        <v>CLG</v>
      </c>
      <c r="E770" s="94" t="str">
        <f t="array" ref="E770">XLOOKUP($F770,'GIÁ'!$A:$A,'GIÁ'!$E:$E)</f>
        <v>MÁT</v>
      </c>
      <c r="F770" s="94">
        <v>8.938512932071E12</v>
      </c>
      <c r="G770" s="95" t="s">
        <v>2971</v>
      </c>
      <c r="H770" s="95" t="s">
        <v>57</v>
      </c>
      <c r="I770" s="96">
        <v>2.0</v>
      </c>
      <c r="J770" s="96">
        <v>0.0</v>
      </c>
      <c r="K770" s="98">
        <f t="shared" si="4"/>
        <v>2</v>
      </c>
      <c r="L770" s="99" t="s">
        <v>4428</v>
      </c>
      <c r="M770" s="100" t="s">
        <v>4429</v>
      </c>
      <c r="N770" s="101" t="s">
        <v>4430</v>
      </c>
      <c r="O770" s="128"/>
      <c r="P770" s="100"/>
      <c r="Q770" s="103">
        <f t="shared" si="5"/>
        <v>2</v>
      </c>
      <c r="R770" s="104"/>
      <c r="S770" s="105"/>
      <c r="T770" s="106"/>
      <c r="U770" s="107"/>
      <c r="V770" s="108" t="s">
        <v>756</v>
      </c>
      <c r="W770" s="109" t="s">
        <v>1312</v>
      </c>
      <c r="X770" s="110" t="str">
        <f t="shared" si="6"/>
        <v/>
      </c>
      <c r="Y770" s="110" t="str">
        <f t="shared" si="7"/>
        <v/>
      </c>
      <c r="Z770" s="109" t="s">
        <v>797</v>
      </c>
      <c r="AA770" s="109" t="s">
        <v>802</v>
      </c>
      <c r="AB770" s="143" t="s">
        <v>4431</v>
      </c>
      <c r="AC770" s="108"/>
      <c r="AD770" s="113"/>
      <c r="AE770" s="127"/>
      <c r="AF770" s="144"/>
      <c r="AG770" s="114" t="str">
        <f t="array" ref="AG770">XLOOKUP(F770,'CLV2'!A:A,'CLV2'!E:E)</f>
        <v>2.DELICA</v>
      </c>
      <c r="AH770" s="115" t="str">
        <f t="array" ref="AH770">XLOOKUP(F770,'CLV2'!A:A,'CLV2'!F:F)</f>
        <v>3.DESSERTS</v>
      </c>
      <c r="AI770" s="115" t="str">
        <f t="shared" si="8"/>
        <v>Pack</v>
      </c>
      <c r="AJ770" s="116">
        <f t="shared" si="9"/>
        <v>1</v>
      </c>
      <c r="AK770" s="117" t="str">
        <f t="array" ref="AK770">XLOOKUP(F770,'GIÁ'!A:A,'GIÁ'!D:D)</f>
        <v>7464.75</v>
      </c>
      <c r="AL770" s="118">
        <f t="shared" si="10"/>
        <v>14929.5</v>
      </c>
      <c r="AM770" s="118">
        <f t="shared" si="11"/>
        <v>0</v>
      </c>
      <c r="AN770" s="119">
        <f t="shared" si="12"/>
        <v>0</v>
      </c>
      <c r="AO770" s="118">
        <f t="shared" si="13"/>
        <v>14929.5</v>
      </c>
      <c r="AP770" s="121">
        <f t="shared" si="14"/>
        <v>0</v>
      </c>
      <c r="AQ770" s="122"/>
      <c r="AR770" s="119"/>
    </row>
    <row r="771" ht="22.5" customHeight="1">
      <c r="A771" s="89">
        <v>46231.0</v>
      </c>
      <c r="B771" s="90">
        <v>0.5215277777777778</v>
      </c>
      <c r="C771" s="91" t="s">
        <v>1157</v>
      </c>
      <c r="D771" s="92" t="str">
        <f t="array" ref="D771">XLOOKUP(C771,'DS ST'!A:A,'DS ST'!B:B)</f>
        <v>CLG</v>
      </c>
      <c r="E771" s="94" t="str">
        <f t="array" ref="E771">XLOOKUP($F771,'GIÁ'!$A:$A,'GIÁ'!$E:$E)</f>
        <v>MÁT</v>
      </c>
      <c r="F771" s="94">
        <v>8.934673607827E12</v>
      </c>
      <c r="G771" s="95" t="s">
        <v>1694</v>
      </c>
      <c r="H771" s="95" t="s">
        <v>57</v>
      </c>
      <c r="I771" s="96">
        <v>8.0</v>
      </c>
      <c r="J771" s="96">
        <v>4.0</v>
      </c>
      <c r="K771" s="98">
        <f t="shared" si="4"/>
        <v>4</v>
      </c>
      <c r="L771" s="99" t="s">
        <v>4428</v>
      </c>
      <c r="M771" s="100" t="s">
        <v>4432</v>
      </c>
      <c r="N771" s="101" t="s">
        <v>4433</v>
      </c>
      <c r="O771" s="128"/>
      <c r="P771" s="100"/>
      <c r="Q771" s="103">
        <f t="shared" si="5"/>
        <v>4</v>
      </c>
      <c r="R771" s="104"/>
      <c r="S771" s="105"/>
      <c r="T771" s="106"/>
      <c r="U771" s="107"/>
      <c r="V771" s="108" t="s">
        <v>756</v>
      </c>
      <c r="W771" s="109" t="s">
        <v>1312</v>
      </c>
      <c r="X771" s="110" t="str">
        <f t="shared" si="6"/>
        <v/>
      </c>
      <c r="Y771" s="110" t="str">
        <f t="shared" si="7"/>
        <v/>
      </c>
      <c r="Z771" s="109" t="s">
        <v>797</v>
      </c>
      <c r="AA771" s="109" t="s">
        <v>802</v>
      </c>
      <c r="AB771" s="143" t="s">
        <v>4431</v>
      </c>
      <c r="AC771" s="108"/>
      <c r="AD771" s="113"/>
      <c r="AE771" s="127"/>
      <c r="AF771" s="144"/>
      <c r="AG771" s="114" t="str">
        <f t="array" ref="AG771">XLOOKUP(F771,'CLV2'!A:A,'CLV2'!E:E)</f>
        <v>2.DAIRY</v>
      </c>
      <c r="AH771" s="115" t="str">
        <f t="array" ref="AH771">XLOOKUP(F771,'CLV2'!A:A,'CLV2'!F:F)</f>
        <v>3.YOGURT</v>
      </c>
      <c r="AI771" s="115" t="str">
        <f t="shared" si="8"/>
        <v>Pack</v>
      </c>
      <c r="AJ771" s="116">
        <f t="shared" si="9"/>
        <v>0.5</v>
      </c>
      <c r="AK771" s="117" t="str">
        <f t="array" ref="AK771">XLOOKUP(F771,'GIÁ'!A:A,'GIÁ'!D:D)</f>
        <v>6583.16</v>
      </c>
      <c r="AL771" s="118">
        <f t="shared" si="10"/>
        <v>26332.64</v>
      </c>
      <c r="AM771" s="118">
        <f t="shared" si="11"/>
        <v>0</v>
      </c>
      <c r="AN771" s="119">
        <f t="shared" si="12"/>
        <v>0</v>
      </c>
      <c r="AO771" s="118">
        <f t="shared" si="13"/>
        <v>26332.64</v>
      </c>
      <c r="AP771" s="121">
        <f t="shared" si="14"/>
        <v>0</v>
      </c>
      <c r="AQ771" s="122"/>
      <c r="AR771" s="119"/>
    </row>
    <row r="772" ht="22.5" customHeight="1">
      <c r="A772" s="89">
        <v>46231.0</v>
      </c>
      <c r="B772" s="90">
        <v>0.5625</v>
      </c>
      <c r="C772" s="91" t="s">
        <v>946</v>
      </c>
      <c r="D772" s="129" t="str">
        <f t="array" ref="D772">XLOOKUP(C772,'DS ST'!A:A,'DS ST'!B:B)</f>
        <v>A199</v>
      </c>
      <c r="E772" s="94" t="str">
        <f t="array" ref="E772">XLOOKUP($F772,'GIÁ'!$A:$A,'GIÁ'!$E:$E)</f>
        <v>MÁT</v>
      </c>
      <c r="F772" s="94">
        <v>8.93504900648E12</v>
      </c>
      <c r="G772" s="95" t="s">
        <v>1834</v>
      </c>
      <c r="H772" s="95" t="s">
        <v>1831</v>
      </c>
      <c r="I772" s="96">
        <v>48.0</v>
      </c>
      <c r="J772" s="96">
        <v>0.0</v>
      </c>
      <c r="K772" s="98">
        <f t="shared" si="4"/>
        <v>48</v>
      </c>
      <c r="L772" s="99" t="s">
        <v>4434</v>
      </c>
      <c r="M772" s="100" t="s">
        <v>4435</v>
      </c>
      <c r="N772" s="101" t="s">
        <v>4436</v>
      </c>
      <c r="O772" s="128"/>
      <c r="P772" s="100"/>
      <c r="Q772" s="103">
        <f t="shared" si="5"/>
        <v>48</v>
      </c>
      <c r="R772" s="104"/>
      <c r="S772" s="105"/>
      <c r="T772" s="106" t="s">
        <v>4437</v>
      </c>
      <c r="U772" s="107" t="s">
        <v>4438</v>
      </c>
      <c r="V772" s="108" t="s">
        <v>4012</v>
      </c>
      <c r="W772" s="109" t="s">
        <v>2842</v>
      </c>
      <c r="X772" s="110" t="str">
        <f t="shared" si="6"/>
        <v/>
      </c>
      <c r="Y772" s="110" t="str">
        <f t="shared" si="7"/>
        <v/>
      </c>
      <c r="Z772" s="139" t="str">
        <f t="shared" ref="Z772:Z782" si="54">IF(N(Q772)&lt;=0,"",IF(ISNUMBER(SEARCH("Thiếu kiện",V772)),"Kho đông mát",IF(AND(N(Q772)&gt;0,N(P772)&gt;0,OR(ISNUMBER(SEARCH("Hình KDB",U772)),ISNUMBER(SEARCH("Hình tele",U772)),ISNUMBER(SEARCH("sai code",U772)),ISNUMBER(SEARCH("ST nhận",U772)))),"Kho đông mát",IF(AND(W772="DC giao thiếu",OR(ISNUMBER(SEARCH("Hình KDB",U772)),ISNUMBER(SEARCH("Hình tele",U772)),ISNUMBER(SEARCH("sai code",U772)))),"Kho đông mát",IF(W772="DC giao thiếu","Chưa xác định",IF(AND(W772="DC pick sai",OR(ISNUMBER(SEARCH("Hình KDB",U772)),ISNUMBER(SEARCH("Hình tele",U772)),ISNUMBER(SEARCH("sai code",U772)),ISNUMBER(SEARCH("ST nhận",U772)))),"Kho đông mát",IF(W772="DC pick sai","Chưa xác định",IF(AND(W772="Hao hụt",N(O772)&gt;0,OR(ISNUMBER(SEARCH("Hình KDB",U772)),ISNUMBER(SEARCH("Hình tele",U772)),ISNUMBER(SEARCH("sai code",U772)),ISNUMBER(SEARCH("ST nhận",U772)))),"Kho đông mát",IF(W772="Hao hụt","Chưa xác định",IF(OR(W772="VT giao sai điểm",W772="Không đạt nhiệt độ",W772="TX giao thiếu kiện",W772="Hàng không đạt CL"),"Kho đông mát",IF(W772="Chưa xác định","Chưa xác định",IF(N(P772)&gt;0,"Chưa xác định",""))))))))))))</f>
        <v>Kho đông mát</v>
      </c>
      <c r="AA772" s="109" t="s">
        <v>802</v>
      </c>
      <c r="AB772" s="140"/>
      <c r="AC772" s="108"/>
      <c r="AD772" s="113"/>
      <c r="AE772" s="127"/>
      <c r="AF772" s="113"/>
      <c r="AG772" s="114" t="str">
        <f t="array" ref="AG772">XLOOKUP(F772,'CLV2'!A:A,'CLV2'!E:E)</f>
        <v>2.DAIRY</v>
      </c>
      <c r="AH772" s="115" t="str">
        <f t="array" ref="AH772">XLOOKUP(F772,'CLV2'!A:A,'CLV2'!F:F)</f>
        <v>3.YOGURT</v>
      </c>
      <c r="AI772" s="115" t="str">
        <f t="shared" si="8"/>
        <v>Pack</v>
      </c>
      <c r="AJ772" s="116">
        <f t="shared" si="9"/>
        <v>1</v>
      </c>
      <c r="AK772" s="117" t="str">
        <f t="array" ref="AK772">XLOOKUP(F772,'GIÁ'!A:A,'GIÁ'!D:D)</f>
        <v>5140.97</v>
      </c>
      <c r="AL772" s="118">
        <f t="shared" si="10"/>
        <v>246766.56</v>
      </c>
      <c r="AM772" s="118">
        <f t="shared" si="11"/>
        <v>0</v>
      </c>
      <c r="AN772" s="119">
        <f t="shared" si="12"/>
        <v>0</v>
      </c>
      <c r="AO772" s="118">
        <f t="shared" si="13"/>
        <v>246766.56</v>
      </c>
      <c r="AP772" s="121">
        <f t="shared" si="14"/>
        <v>0</v>
      </c>
      <c r="AQ772" s="122"/>
      <c r="AR772" s="119"/>
    </row>
    <row r="773" ht="22.5" customHeight="1">
      <c r="A773" s="89">
        <v>46231.0</v>
      </c>
      <c r="B773" s="90">
        <v>0.475</v>
      </c>
      <c r="C773" s="91" t="s">
        <v>748</v>
      </c>
      <c r="D773" s="129" t="str">
        <f t="array" ref="D773">XLOOKUP(C773,'DS ST'!A:A,'DS ST'!B:B)</f>
        <v>A169</v>
      </c>
      <c r="E773" s="94" t="str">
        <f t="array" ref="E773">XLOOKUP($F773,'GIÁ'!$A:$A,'GIÁ'!$E:$E)</f>
        <v>MÁT</v>
      </c>
      <c r="F773" s="94">
        <v>8.936176756019E12</v>
      </c>
      <c r="G773" s="95" t="s">
        <v>2535</v>
      </c>
      <c r="H773" s="95" t="s">
        <v>2536</v>
      </c>
      <c r="I773" s="96">
        <v>1.0</v>
      </c>
      <c r="J773" s="96">
        <v>0.0</v>
      </c>
      <c r="K773" s="98">
        <f t="shared" si="4"/>
        <v>1</v>
      </c>
      <c r="L773" s="99" t="s">
        <v>4439</v>
      </c>
      <c r="M773" s="100" t="s">
        <v>4440</v>
      </c>
      <c r="N773" s="101" t="s">
        <v>4441</v>
      </c>
      <c r="O773" s="128"/>
      <c r="P773" s="100"/>
      <c r="Q773" s="103">
        <f t="shared" si="5"/>
        <v>1</v>
      </c>
      <c r="R773" s="104"/>
      <c r="S773" s="105" t="s">
        <v>14</v>
      </c>
      <c r="T773" s="106"/>
      <c r="U773" s="107"/>
      <c r="V773" s="108" t="s">
        <v>756</v>
      </c>
      <c r="W773" s="109" t="s">
        <v>1312</v>
      </c>
      <c r="X773" s="110" t="str">
        <f t="shared" si="6"/>
        <v/>
      </c>
      <c r="Y773" s="110" t="str">
        <f t="shared" si="7"/>
        <v/>
      </c>
      <c r="Z773" s="139" t="str">
        <f t="shared" si="54"/>
        <v>Chưa xác định</v>
      </c>
      <c r="AA773" s="109" t="s">
        <v>802</v>
      </c>
      <c r="AB773" s="140"/>
      <c r="AC773" s="108"/>
      <c r="AD773" s="113"/>
      <c r="AE773" s="127"/>
      <c r="AF773" s="113"/>
      <c r="AG773" s="114" t="str">
        <f t="array" ref="AG773">XLOOKUP(F773,'CLV2'!A:A,'CLV2'!E:E)</f>
        <v>2.DELICA</v>
      </c>
      <c r="AH773" s="115" t="str">
        <f t="array" ref="AH773">XLOOKUP(F773,'CLV2'!A:A,'CLV2'!F:F)</f>
        <v>3.COLD AND HOT DELICA</v>
      </c>
      <c r="AI773" s="115" t="str">
        <f t="shared" si="8"/>
        <v>Pack</v>
      </c>
      <c r="AJ773" s="116">
        <f t="shared" si="9"/>
        <v>1</v>
      </c>
      <c r="AK773" s="117" t="str">
        <f t="array" ref="AK773">XLOOKUP(F773,'GIÁ'!A:A,'GIÁ'!D:D)</f>
        <v>12825.00</v>
      </c>
      <c r="AL773" s="118">
        <f t="shared" si="10"/>
        <v>12825</v>
      </c>
      <c r="AM773" s="118">
        <f t="shared" si="11"/>
        <v>0</v>
      </c>
      <c r="AN773" s="119">
        <f t="shared" si="12"/>
        <v>0</v>
      </c>
      <c r="AO773" s="118">
        <f t="shared" si="13"/>
        <v>0</v>
      </c>
      <c r="AP773" s="121">
        <f t="shared" si="14"/>
        <v>12825</v>
      </c>
      <c r="AQ773" s="122"/>
      <c r="AR773" s="119"/>
    </row>
    <row r="774" ht="22.5" customHeight="1">
      <c r="A774" s="89">
        <v>46231.0</v>
      </c>
      <c r="B774" s="90">
        <v>0.5520833333333334</v>
      </c>
      <c r="C774" s="91" t="s">
        <v>1269</v>
      </c>
      <c r="D774" s="129" t="str">
        <f t="array" ref="D774">XLOOKUP(C774,'DS ST'!A:A,'DS ST'!B:B)</f>
        <v>HMN</v>
      </c>
      <c r="E774" s="94" t="str">
        <f t="array" ref="E774">XLOOKUP($F774,'GIÁ'!$A:$A,'GIÁ'!$E:$E)</f>
        <v>MÁT</v>
      </c>
      <c r="F774" s="94">
        <v>10165.0</v>
      </c>
      <c r="G774" s="95" t="s">
        <v>77</v>
      </c>
      <c r="H774" s="95" t="s">
        <v>75</v>
      </c>
      <c r="I774" s="96">
        <v>1.0</v>
      </c>
      <c r="J774" s="96">
        <v>0.0</v>
      </c>
      <c r="K774" s="98">
        <f t="shared" si="4"/>
        <v>1</v>
      </c>
      <c r="L774" s="99" t="s">
        <v>4442</v>
      </c>
      <c r="M774" s="100" t="s">
        <v>4443</v>
      </c>
      <c r="N774" s="101" t="s">
        <v>4444</v>
      </c>
      <c r="O774" s="128"/>
      <c r="P774" s="100"/>
      <c r="Q774" s="103">
        <f t="shared" si="5"/>
        <v>1</v>
      </c>
      <c r="R774" s="104"/>
      <c r="S774" s="105"/>
      <c r="T774" s="106"/>
      <c r="U774" s="107"/>
      <c r="V774" s="108" t="s">
        <v>4012</v>
      </c>
      <c r="W774" s="109" t="s">
        <v>1312</v>
      </c>
      <c r="X774" s="110" t="str">
        <f t="shared" si="6"/>
        <v/>
      </c>
      <c r="Y774" s="110" t="str">
        <f t="shared" si="7"/>
        <v/>
      </c>
      <c r="Z774" s="139" t="str">
        <f t="shared" si="54"/>
        <v>Kho đông mát</v>
      </c>
      <c r="AA774" s="109" t="s">
        <v>802</v>
      </c>
      <c r="AB774" s="140"/>
      <c r="AC774" s="108"/>
      <c r="AD774" s="113"/>
      <c r="AE774" s="127"/>
      <c r="AF774" s="113"/>
      <c r="AG774" s="114" t="str">
        <f t="array" ref="AG774">XLOOKUP(F774,'CLV2'!A:A,'CLV2'!E:E)</f>
        <v>2.FRUITS</v>
      </c>
      <c r="AH774" s="115" t="str">
        <f t="array" ref="AH774">XLOOKUP(F774,'CLV2'!A:A,'CLV2'!F:F)</f>
        <v>3.IMPORT FRUITS</v>
      </c>
      <c r="AI774" s="115" t="str">
        <f t="shared" si="8"/>
        <v>Pack</v>
      </c>
      <c r="AJ774" s="116">
        <f t="shared" si="9"/>
        <v>1</v>
      </c>
      <c r="AK774" s="117" t="str">
        <f t="array" ref="AK774">XLOOKUP(F774,'GIÁ'!A:A,'GIÁ'!D:D)</f>
        <v>72832.86</v>
      </c>
      <c r="AL774" s="118">
        <f t="shared" si="10"/>
        <v>72832.86</v>
      </c>
      <c r="AM774" s="118">
        <f t="shared" si="11"/>
        <v>0</v>
      </c>
      <c r="AN774" s="119">
        <f t="shared" si="12"/>
        <v>0</v>
      </c>
      <c r="AO774" s="118">
        <f t="shared" si="13"/>
        <v>72832.86</v>
      </c>
      <c r="AP774" s="121">
        <f t="shared" si="14"/>
        <v>0</v>
      </c>
      <c r="AQ774" s="122"/>
      <c r="AR774" s="119"/>
    </row>
    <row r="775" ht="22.5" customHeight="1">
      <c r="A775" s="89">
        <v>46231.0</v>
      </c>
      <c r="B775" s="90">
        <v>0.5520833333333334</v>
      </c>
      <c r="C775" s="91" t="s">
        <v>1269</v>
      </c>
      <c r="D775" s="129" t="str">
        <f t="array" ref="D775">XLOOKUP(C775,'DS ST'!A:A,'DS ST'!B:B)</f>
        <v>HMN</v>
      </c>
      <c r="E775" s="94" t="str">
        <f t="array" ref="E775">XLOOKUP($F775,'GIÁ'!$A:$A,'GIÁ'!$E:$E)</f>
        <v>MÁT</v>
      </c>
      <c r="F775" s="94">
        <v>8.938562884023E12</v>
      </c>
      <c r="G775" s="95" t="s">
        <v>3201</v>
      </c>
      <c r="H775" s="95" t="s">
        <v>57</v>
      </c>
      <c r="I775" s="96">
        <v>1.0</v>
      </c>
      <c r="J775" s="96">
        <v>0.0</v>
      </c>
      <c r="K775" s="98">
        <f t="shared" si="4"/>
        <v>1</v>
      </c>
      <c r="L775" s="99" t="s">
        <v>4442</v>
      </c>
      <c r="M775" s="100" t="s">
        <v>4445</v>
      </c>
      <c r="N775" s="101" t="s">
        <v>4446</v>
      </c>
      <c r="O775" s="128"/>
      <c r="P775" s="100">
        <v>1.0</v>
      </c>
      <c r="Q775" s="103">
        <f t="shared" si="5"/>
        <v>0</v>
      </c>
      <c r="R775" s="104" t="s">
        <v>4447</v>
      </c>
      <c r="S775" s="105"/>
      <c r="T775" s="106"/>
      <c r="U775" s="107"/>
      <c r="V775" s="108" t="s">
        <v>756</v>
      </c>
      <c r="W775" s="109" t="s">
        <v>1908</v>
      </c>
      <c r="X775" s="110" t="str">
        <f t="shared" si="6"/>
        <v/>
      </c>
      <c r="Y775" s="110" t="str">
        <f t="shared" si="7"/>
        <v>Siêu thị</v>
      </c>
      <c r="Z775" s="139" t="str">
        <f t="shared" si="54"/>
        <v/>
      </c>
      <c r="AA775" s="109" t="s">
        <v>802</v>
      </c>
      <c r="AB775" s="140"/>
      <c r="AC775" s="108"/>
      <c r="AD775" s="113"/>
      <c r="AE775" s="108"/>
      <c r="AF775" s="113"/>
      <c r="AG775" s="114" t="str">
        <f t="array" ref="AG775">XLOOKUP(F775,'CLV2'!A:A,'CLV2'!E:E)</f>
        <v>2.DELICA</v>
      </c>
      <c r="AH775" s="115" t="str">
        <f t="array" ref="AH775">XLOOKUP(F775,'CLV2'!A:A,'CLV2'!F:F)</f>
        <v>3.DESSERTS</v>
      </c>
      <c r="AI775" s="115" t="str">
        <f t="shared" si="8"/>
        <v>Pack</v>
      </c>
      <c r="AJ775" s="116">
        <f t="shared" si="9"/>
        <v>1</v>
      </c>
      <c r="AK775" s="117" t="str">
        <f t="array" ref="AK775">XLOOKUP(F775,'GIÁ'!A:A,'GIÁ'!D:D)</f>
        <v>8900.00</v>
      </c>
      <c r="AL775" s="118">
        <f t="shared" si="10"/>
        <v>8900</v>
      </c>
      <c r="AM775" s="118">
        <f t="shared" si="11"/>
        <v>0</v>
      </c>
      <c r="AN775" s="119">
        <f t="shared" si="12"/>
        <v>8900</v>
      </c>
      <c r="AO775" s="118">
        <f t="shared" si="13"/>
        <v>0</v>
      </c>
      <c r="AP775" s="121">
        <f t="shared" si="14"/>
        <v>0</v>
      </c>
      <c r="AQ775" s="122"/>
      <c r="AR775" s="119"/>
    </row>
    <row r="776" ht="22.5" customHeight="1">
      <c r="A776" s="89">
        <v>46231.0</v>
      </c>
      <c r="B776" s="90">
        <v>0.5520833333333334</v>
      </c>
      <c r="C776" s="91" t="s">
        <v>1269</v>
      </c>
      <c r="D776" s="129" t="str">
        <f t="array" ref="D776">XLOOKUP(C776,'DS ST'!A:A,'DS ST'!B:B)</f>
        <v>HMN</v>
      </c>
      <c r="E776" s="94" t="str">
        <f t="array" ref="E776">XLOOKUP($F776,'GIÁ'!$A:$A,'GIÁ'!$E:$E)</f>
        <v>MÁT</v>
      </c>
      <c r="F776" s="94">
        <v>8.936146442614E12</v>
      </c>
      <c r="G776" s="95" t="s">
        <v>2502</v>
      </c>
      <c r="H776" s="95" t="s">
        <v>787</v>
      </c>
      <c r="I776" s="96">
        <v>2.0</v>
      </c>
      <c r="J776" s="96">
        <v>0.0</v>
      </c>
      <c r="K776" s="98">
        <f t="shared" si="4"/>
        <v>2</v>
      </c>
      <c r="L776" s="99" t="s">
        <v>4442</v>
      </c>
      <c r="M776" s="100" t="s">
        <v>4445</v>
      </c>
      <c r="N776" s="101" t="s">
        <v>4446</v>
      </c>
      <c r="O776" s="128"/>
      <c r="P776" s="100">
        <v>2.0</v>
      </c>
      <c r="Q776" s="103">
        <f t="shared" si="5"/>
        <v>0</v>
      </c>
      <c r="R776" s="104" t="s">
        <v>4448</v>
      </c>
      <c r="S776" s="105"/>
      <c r="T776" s="106"/>
      <c r="U776" s="107"/>
      <c r="V776" s="108" t="s">
        <v>756</v>
      </c>
      <c r="W776" s="109" t="s">
        <v>1908</v>
      </c>
      <c r="X776" s="110" t="str">
        <f t="shared" si="6"/>
        <v/>
      </c>
      <c r="Y776" s="110" t="str">
        <f t="shared" si="7"/>
        <v>Siêu thị</v>
      </c>
      <c r="Z776" s="139" t="str">
        <f t="shared" si="54"/>
        <v/>
      </c>
      <c r="AA776" s="109" t="s">
        <v>802</v>
      </c>
      <c r="AB776" s="140"/>
      <c r="AC776" s="108"/>
      <c r="AD776" s="113"/>
      <c r="AE776" s="127"/>
      <c r="AF776" s="113"/>
      <c r="AG776" s="114" t="str">
        <f t="array" ref="AG776">XLOOKUP(F776,'CLV2'!A:A,'CLV2'!E:E)</f>
        <v>2.MEAT</v>
      </c>
      <c r="AH776" s="115" t="str">
        <f t="array" ref="AH776">XLOOKUP(F776,'CLV2'!A:A,'CLV2'!F:F)</f>
        <v>3.PORK</v>
      </c>
      <c r="AI776" s="115" t="str">
        <f t="shared" si="8"/>
        <v>Pack</v>
      </c>
      <c r="AJ776" s="116">
        <f t="shared" si="9"/>
        <v>1</v>
      </c>
      <c r="AK776" s="117" t="str">
        <f t="array" ref="AK776">XLOOKUP(F776,'GIÁ'!A:A,'GIÁ'!D:D)</f>
        <v>17646.95</v>
      </c>
      <c r="AL776" s="118">
        <f t="shared" si="10"/>
        <v>35293.9</v>
      </c>
      <c r="AM776" s="118">
        <f t="shared" si="11"/>
        <v>0</v>
      </c>
      <c r="AN776" s="119">
        <f t="shared" si="12"/>
        <v>35293.9</v>
      </c>
      <c r="AO776" s="118">
        <f t="shared" si="13"/>
        <v>0</v>
      </c>
      <c r="AP776" s="121">
        <f t="shared" si="14"/>
        <v>0</v>
      </c>
      <c r="AQ776" s="122"/>
      <c r="AR776" s="119"/>
    </row>
    <row r="777" ht="22.5" customHeight="1">
      <c r="A777" s="89">
        <v>46231.0</v>
      </c>
      <c r="B777" s="90">
        <v>0.5520833333333334</v>
      </c>
      <c r="C777" s="91" t="s">
        <v>1269</v>
      </c>
      <c r="D777" s="129" t="str">
        <f t="array" ref="D777">XLOOKUP(C777,'DS ST'!A:A,'DS ST'!B:B)</f>
        <v>HMN</v>
      </c>
      <c r="E777" s="94" t="str">
        <f t="array" ref="E777">XLOOKUP($F777,'GIÁ'!$A:$A,'GIÁ'!$E:$E)</f>
        <v>MÁT</v>
      </c>
      <c r="F777" s="94">
        <v>8.935335403436E12</v>
      </c>
      <c r="G777" s="95" t="s">
        <v>2081</v>
      </c>
      <c r="H777" s="95" t="s">
        <v>1206</v>
      </c>
      <c r="I777" s="96">
        <v>18.0</v>
      </c>
      <c r="J777" s="96">
        <v>0.0</v>
      </c>
      <c r="K777" s="98">
        <f t="shared" si="4"/>
        <v>18</v>
      </c>
      <c r="L777" s="99" t="s">
        <v>4442</v>
      </c>
      <c r="M777" s="100" t="s">
        <v>4449</v>
      </c>
      <c r="N777" s="101" t="s">
        <v>4450</v>
      </c>
      <c r="O777" s="128"/>
      <c r="P777" s="100">
        <v>18.0</v>
      </c>
      <c r="Q777" s="103">
        <f t="shared" si="5"/>
        <v>0</v>
      </c>
      <c r="R777" s="104" t="s">
        <v>4451</v>
      </c>
      <c r="S777" s="105"/>
      <c r="T777" s="106"/>
      <c r="U777" s="107"/>
      <c r="V777" s="108" t="s">
        <v>756</v>
      </c>
      <c r="W777" s="109" t="s">
        <v>1908</v>
      </c>
      <c r="X777" s="110" t="str">
        <f t="shared" si="6"/>
        <v/>
      </c>
      <c r="Y777" s="110" t="str">
        <f t="shared" si="7"/>
        <v>Siêu thị</v>
      </c>
      <c r="Z777" s="139" t="str">
        <f t="shared" si="54"/>
        <v/>
      </c>
      <c r="AA777" s="109" t="s">
        <v>802</v>
      </c>
      <c r="AB777" s="140"/>
      <c r="AC777" s="108"/>
      <c r="AD777" s="113"/>
      <c r="AE777" s="127"/>
      <c r="AF777" s="113"/>
      <c r="AG777" s="114" t="str">
        <f t="array" ref="AG777">XLOOKUP(F777,'CLV2'!A:A,'CLV2'!E:E)</f>
        <v>2.DELICA</v>
      </c>
      <c r="AH777" s="115" t="str">
        <f t="array" ref="AH777">XLOOKUP(F777,'CLV2'!A:A,'CLV2'!F:F)</f>
        <v>3.COLD AND HOT DELICA</v>
      </c>
      <c r="AI777" s="115" t="str">
        <f t="shared" si="8"/>
        <v>Pack</v>
      </c>
      <c r="AJ777" s="116">
        <f t="shared" si="9"/>
        <v>1</v>
      </c>
      <c r="AK777" s="117" t="str">
        <f t="array" ref="AK777">XLOOKUP(F777,'GIÁ'!A:A,'GIÁ'!D:D)</f>
        <v>12963.00</v>
      </c>
      <c r="AL777" s="118">
        <f t="shared" si="10"/>
        <v>233334</v>
      </c>
      <c r="AM777" s="118">
        <f t="shared" si="11"/>
        <v>0</v>
      </c>
      <c r="AN777" s="119">
        <f t="shared" si="12"/>
        <v>233334</v>
      </c>
      <c r="AO777" s="118">
        <f t="shared" si="13"/>
        <v>0</v>
      </c>
      <c r="AP777" s="121">
        <f t="shared" si="14"/>
        <v>0</v>
      </c>
      <c r="AQ777" s="122"/>
      <c r="AR777" s="119"/>
    </row>
    <row r="778" ht="22.5" customHeight="1">
      <c r="A778" s="89">
        <v>46231.0</v>
      </c>
      <c r="B778" s="90">
        <v>0.5520833333333334</v>
      </c>
      <c r="C778" s="91" t="s">
        <v>1269</v>
      </c>
      <c r="D778" s="129" t="str">
        <f t="array" ref="D778">XLOOKUP(C778,'DS ST'!A:A,'DS ST'!B:B)</f>
        <v>HMN</v>
      </c>
      <c r="E778" s="94" t="str">
        <f t="array" ref="E778">XLOOKUP($F778,'GIÁ'!$A:$A,'GIÁ'!$E:$E)</f>
        <v>MÁT</v>
      </c>
      <c r="F778" s="94">
        <v>8.936049693892E12</v>
      </c>
      <c r="G778" s="95" t="s">
        <v>2242</v>
      </c>
      <c r="H778" s="95" t="s">
        <v>57</v>
      </c>
      <c r="I778" s="96">
        <v>3.0</v>
      </c>
      <c r="J778" s="96">
        <v>0.0</v>
      </c>
      <c r="K778" s="98">
        <f t="shared" si="4"/>
        <v>3</v>
      </c>
      <c r="L778" s="99" t="s">
        <v>4442</v>
      </c>
      <c r="M778" s="100" t="s">
        <v>4449</v>
      </c>
      <c r="N778" s="101" t="s">
        <v>4450</v>
      </c>
      <c r="O778" s="128"/>
      <c r="P778" s="100">
        <v>3.0</v>
      </c>
      <c r="Q778" s="103">
        <f t="shared" si="5"/>
        <v>0</v>
      </c>
      <c r="R778" s="104" t="s">
        <v>4451</v>
      </c>
      <c r="S778" s="105"/>
      <c r="T778" s="106"/>
      <c r="U778" s="107"/>
      <c r="V778" s="108" t="s">
        <v>756</v>
      </c>
      <c r="W778" s="109" t="s">
        <v>1908</v>
      </c>
      <c r="X778" s="110" t="str">
        <f t="shared" si="6"/>
        <v/>
      </c>
      <c r="Y778" s="110" t="str">
        <f t="shared" si="7"/>
        <v>Siêu thị</v>
      </c>
      <c r="Z778" s="139" t="str">
        <f t="shared" si="54"/>
        <v/>
      </c>
      <c r="AA778" s="109" t="s">
        <v>802</v>
      </c>
      <c r="AB778" s="140"/>
      <c r="AC778" s="108"/>
      <c r="AD778" s="113"/>
      <c r="AE778" s="127"/>
      <c r="AF778" s="113"/>
      <c r="AG778" s="114" t="str">
        <f t="array" ref="AG778">XLOOKUP(F778,'CLV2'!A:A,'CLV2'!E:E)</f>
        <v>2.VEGETABLES</v>
      </c>
      <c r="AH778" s="115" t="str">
        <f t="array" ref="AH778">XLOOKUP(F778,'CLV2'!A:A,'CLV2'!F:F)</f>
        <v>3.LETTUCE, SNACKABLES</v>
      </c>
      <c r="AI778" s="115" t="str">
        <f t="shared" si="8"/>
        <v>Pack</v>
      </c>
      <c r="AJ778" s="116">
        <f t="shared" si="9"/>
        <v>1</v>
      </c>
      <c r="AK778" s="117" t="str">
        <f t="array" ref="AK778">XLOOKUP(F778,'GIÁ'!A:A,'GIÁ'!D:D)</f>
        <v>20378.31</v>
      </c>
      <c r="AL778" s="118">
        <f t="shared" si="10"/>
        <v>61134.93</v>
      </c>
      <c r="AM778" s="118">
        <f t="shared" si="11"/>
        <v>0</v>
      </c>
      <c r="AN778" s="119">
        <f t="shared" si="12"/>
        <v>61134.93</v>
      </c>
      <c r="AO778" s="118">
        <f t="shared" si="13"/>
        <v>0</v>
      </c>
      <c r="AP778" s="121">
        <f t="shared" si="14"/>
        <v>0</v>
      </c>
      <c r="AQ778" s="122"/>
      <c r="AR778" s="119"/>
    </row>
    <row r="779" ht="22.5" customHeight="1">
      <c r="A779" s="89">
        <v>46231.0</v>
      </c>
      <c r="B779" s="90">
        <v>0.5520833333333334</v>
      </c>
      <c r="C779" s="91" t="s">
        <v>1269</v>
      </c>
      <c r="D779" s="129" t="str">
        <f t="array" ref="D779">XLOOKUP(C779,'DS ST'!A:A,'DS ST'!B:B)</f>
        <v>HMN</v>
      </c>
      <c r="E779" s="94" t="str">
        <f t="array" ref="E779">XLOOKUP($F779,'GIÁ'!$A:$A,'GIÁ'!$E:$E)</f>
        <v>MÁT</v>
      </c>
      <c r="F779" s="94">
        <v>8.935019503216E12</v>
      </c>
      <c r="G779" s="95" t="s">
        <v>1821</v>
      </c>
      <c r="H779" s="95" t="s">
        <v>224</v>
      </c>
      <c r="I779" s="96">
        <v>4.0</v>
      </c>
      <c r="J779" s="96">
        <v>0.0</v>
      </c>
      <c r="K779" s="98">
        <f t="shared" si="4"/>
        <v>4</v>
      </c>
      <c r="L779" s="99" t="s">
        <v>4442</v>
      </c>
      <c r="M779" s="100" t="s">
        <v>4449</v>
      </c>
      <c r="N779" s="101" t="s">
        <v>4450</v>
      </c>
      <c r="O779" s="128"/>
      <c r="P779" s="100">
        <v>4.0</v>
      </c>
      <c r="Q779" s="103">
        <f t="shared" si="5"/>
        <v>0</v>
      </c>
      <c r="R779" s="104" t="s">
        <v>4451</v>
      </c>
      <c r="S779" s="105"/>
      <c r="T779" s="106"/>
      <c r="U779" s="107"/>
      <c r="V779" s="108" t="s">
        <v>756</v>
      </c>
      <c r="W779" s="109" t="s">
        <v>1908</v>
      </c>
      <c r="X779" s="110" t="str">
        <f t="shared" si="6"/>
        <v/>
      </c>
      <c r="Y779" s="110" t="str">
        <f t="shared" si="7"/>
        <v>Siêu thị</v>
      </c>
      <c r="Z779" s="139" t="str">
        <f t="shared" si="54"/>
        <v/>
      </c>
      <c r="AA779" s="109" t="s">
        <v>802</v>
      </c>
      <c r="AB779" s="140"/>
      <c r="AC779" s="108"/>
      <c r="AD779" s="113"/>
      <c r="AE779" s="127"/>
      <c r="AF779" s="113"/>
      <c r="AG779" s="114" t="str">
        <f t="array" ref="AG779">XLOOKUP(F779,'CLV2'!A:A,'CLV2'!E:E)</f>
        <v>2.CHILLED FOODS</v>
      </c>
      <c r="AH779" s="115" t="str">
        <f t="array" ref="AH779">XLOOKUP(F779,'CLV2'!A:A,'CLV2'!F:F)</f>
        <v>3.HAM AND SAUSAGES</v>
      </c>
      <c r="AI779" s="115" t="str">
        <f t="shared" si="8"/>
        <v>Pack</v>
      </c>
      <c r="AJ779" s="116">
        <f t="shared" si="9"/>
        <v>1</v>
      </c>
      <c r="AK779" s="117" t="str">
        <f t="array" ref="AK779">XLOOKUP(F779,'GIÁ'!A:A,'GIÁ'!D:D)</f>
        <v>30395.96</v>
      </c>
      <c r="AL779" s="118">
        <f t="shared" si="10"/>
        <v>121583.84</v>
      </c>
      <c r="AM779" s="118">
        <f t="shared" si="11"/>
        <v>0</v>
      </c>
      <c r="AN779" s="119">
        <f t="shared" si="12"/>
        <v>121583.84</v>
      </c>
      <c r="AO779" s="118">
        <f t="shared" si="13"/>
        <v>0</v>
      </c>
      <c r="AP779" s="121">
        <f t="shared" si="14"/>
        <v>0</v>
      </c>
      <c r="AQ779" s="122"/>
      <c r="AR779" s="119"/>
    </row>
    <row r="780" ht="22.5" customHeight="1">
      <c r="A780" s="89">
        <v>46231.0</v>
      </c>
      <c r="B780" s="90">
        <v>0.5520833333333334</v>
      </c>
      <c r="C780" s="91" t="s">
        <v>1269</v>
      </c>
      <c r="D780" s="129" t="str">
        <f t="array" ref="D780">XLOOKUP(C780,'DS ST'!A:A,'DS ST'!B:B)</f>
        <v>HMN</v>
      </c>
      <c r="E780" s="94" t="str">
        <f t="array" ref="E780">XLOOKUP($F780,'GIÁ'!$A:$A,'GIÁ'!$E:$E)</f>
        <v>MÁT</v>
      </c>
      <c r="F780" s="94">
        <v>8.93850252503E12</v>
      </c>
      <c r="G780" s="95" t="s">
        <v>2813</v>
      </c>
      <c r="H780" s="95" t="s">
        <v>224</v>
      </c>
      <c r="I780" s="96">
        <v>2.0</v>
      </c>
      <c r="J780" s="96">
        <v>0.0</v>
      </c>
      <c r="K780" s="98">
        <f t="shared" si="4"/>
        <v>2</v>
      </c>
      <c r="L780" s="99" t="s">
        <v>4442</v>
      </c>
      <c r="M780" s="100" t="s">
        <v>4452</v>
      </c>
      <c r="N780" s="101" t="s">
        <v>4453</v>
      </c>
      <c r="O780" s="128"/>
      <c r="P780" s="100">
        <v>2.0</v>
      </c>
      <c r="Q780" s="103">
        <f t="shared" si="5"/>
        <v>0</v>
      </c>
      <c r="R780" s="104" t="s">
        <v>4448</v>
      </c>
      <c r="S780" s="105"/>
      <c r="T780" s="106"/>
      <c r="U780" s="107"/>
      <c r="V780" s="108" t="s">
        <v>756</v>
      </c>
      <c r="W780" s="109" t="s">
        <v>1908</v>
      </c>
      <c r="X780" s="110" t="str">
        <f t="shared" si="6"/>
        <v/>
      </c>
      <c r="Y780" s="110" t="str">
        <f t="shared" si="7"/>
        <v>Siêu thị</v>
      </c>
      <c r="Z780" s="139" t="str">
        <f t="shared" si="54"/>
        <v/>
      </c>
      <c r="AA780" s="109" t="s">
        <v>802</v>
      </c>
      <c r="AB780" s="140"/>
      <c r="AC780" s="108"/>
      <c r="AD780" s="113"/>
      <c r="AE780" s="108"/>
      <c r="AF780" s="113"/>
      <c r="AG780" s="114" t="str">
        <f t="array" ref="AG780">XLOOKUP(F780,'CLV2'!A:A,'CLV2'!E:E)</f>
        <v>2.DELICA</v>
      </c>
      <c r="AH780" s="115" t="str">
        <f t="array" ref="AH780">XLOOKUP(F780,'CLV2'!A:A,'CLV2'!F:F)</f>
        <v>3.COLD AND HOT DELICA</v>
      </c>
      <c r="AI780" s="115" t="str">
        <f t="shared" si="8"/>
        <v>Pack</v>
      </c>
      <c r="AJ780" s="116">
        <f t="shared" si="9"/>
        <v>1</v>
      </c>
      <c r="AK780" s="117" t="str">
        <f t="array" ref="AK780">XLOOKUP(F780,'GIÁ'!A:A,'GIÁ'!D:D)</f>
        <v>16668.00</v>
      </c>
      <c r="AL780" s="118">
        <f t="shared" si="10"/>
        <v>33336</v>
      </c>
      <c r="AM780" s="118">
        <f t="shared" si="11"/>
        <v>0</v>
      </c>
      <c r="AN780" s="119">
        <f t="shared" si="12"/>
        <v>33336</v>
      </c>
      <c r="AO780" s="118">
        <f t="shared" si="13"/>
        <v>0</v>
      </c>
      <c r="AP780" s="121">
        <f t="shared" si="14"/>
        <v>0</v>
      </c>
      <c r="AQ780" s="122"/>
      <c r="AR780" s="119"/>
    </row>
    <row r="781" ht="22.5" customHeight="1">
      <c r="A781" s="89">
        <v>46231.0</v>
      </c>
      <c r="B781" s="90">
        <v>0.5520833333333334</v>
      </c>
      <c r="C781" s="91" t="s">
        <v>1269</v>
      </c>
      <c r="D781" s="129" t="str">
        <f t="array" ref="D781">XLOOKUP(C781,'DS ST'!A:A,'DS ST'!B:B)</f>
        <v>HMN</v>
      </c>
      <c r="E781" s="94" t="str">
        <f t="array" ref="E781">XLOOKUP($F781,'GIÁ'!$A:$A,'GIÁ'!$E:$E)</f>
        <v>MÁT</v>
      </c>
      <c r="F781" s="94">
        <v>8.938502525245E12</v>
      </c>
      <c r="G781" s="95" t="s">
        <v>2824</v>
      </c>
      <c r="H781" s="95" t="s">
        <v>224</v>
      </c>
      <c r="I781" s="96">
        <v>3.0</v>
      </c>
      <c r="J781" s="96">
        <v>0.0</v>
      </c>
      <c r="K781" s="98">
        <f t="shared" si="4"/>
        <v>3</v>
      </c>
      <c r="L781" s="99" t="s">
        <v>4442</v>
      </c>
      <c r="M781" s="100" t="s">
        <v>4452</v>
      </c>
      <c r="N781" s="101" t="s">
        <v>4453</v>
      </c>
      <c r="O781" s="128"/>
      <c r="P781" s="100">
        <v>3.0</v>
      </c>
      <c r="Q781" s="103">
        <f t="shared" si="5"/>
        <v>0</v>
      </c>
      <c r="R781" s="104" t="s">
        <v>4448</v>
      </c>
      <c r="S781" s="105"/>
      <c r="T781" s="106"/>
      <c r="U781" s="107"/>
      <c r="V781" s="108" t="s">
        <v>756</v>
      </c>
      <c r="W781" s="109" t="s">
        <v>1908</v>
      </c>
      <c r="X781" s="110" t="str">
        <f t="shared" si="6"/>
        <v/>
      </c>
      <c r="Y781" s="110" t="str">
        <f t="shared" si="7"/>
        <v>Siêu thị</v>
      </c>
      <c r="Z781" s="139" t="str">
        <f t="shared" si="54"/>
        <v/>
      </c>
      <c r="AA781" s="109" t="s">
        <v>802</v>
      </c>
      <c r="AB781" s="140"/>
      <c r="AC781" s="108"/>
      <c r="AD781" s="113"/>
      <c r="AE781" s="127"/>
      <c r="AF781" s="113"/>
      <c r="AG781" s="114" t="str">
        <f t="array" ref="AG781">XLOOKUP(F781,'CLV2'!A:A,'CLV2'!E:E)</f>
        <v>2.DELICA</v>
      </c>
      <c r="AH781" s="115" t="str">
        <f t="array" ref="AH781">XLOOKUP(F781,'CLV2'!A:A,'CLV2'!F:F)</f>
        <v>3.COLD AND HOT DELICA</v>
      </c>
      <c r="AI781" s="115" t="str">
        <f t="shared" si="8"/>
        <v>Pack</v>
      </c>
      <c r="AJ781" s="116">
        <f t="shared" si="9"/>
        <v>1</v>
      </c>
      <c r="AK781" s="117" t="str">
        <f t="array" ref="AK781">XLOOKUP(F781,'GIÁ'!A:A,'GIÁ'!D:D)</f>
        <v>63888.00</v>
      </c>
      <c r="AL781" s="118">
        <f t="shared" si="10"/>
        <v>191664</v>
      </c>
      <c r="AM781" s="118">
        <f t="shared" si="11"/>
        <v>0</v>
      </c>
      <c r="AN781" s="119">
        <f t="shared" si="12"/>
        <v>191664</v>
      </c>
      <c r="AO781" s="118">
        <f t="shared" si="13"/>
        <v>0</v>
      </c>
      <c r="AP781" s="121">
        <f t="shared" si="14"/>
        <v>0</v>
      </c>
      <c r="AQ781" s="122"/>
      <c r="AR781" s="119"/>
    </row>
    <row r="782" ht="22.5" customHeight="1">
      <c r="A782" s="89">
        <v>46231.0</v>
      </c>
      <c r="B782" s="90">
        <v>0.5520833333333334</v>
      </c>
      <c r="C782" s="91" t="s">
        <v>1269</v>
      </c>
      <c r="D782" s="129" t="str">
        <f t="array" ref="D782">XLOOKUP(C782,'DS ST'!A:A,'DS ST'!B:B)</f>
        <v>HMN</v>
      </c>
      <c r="E782" s="94" t="str">
        <f t="array" ref="E782">XLOOKUP($F782,'GIÁ'!$A:$A,'GIÁ'!$E:$E)</f>
        <v>MÁT</v>
      </c>
      <c r="F782" s="94">
        <v>11697.0</v>
      </c>
      <c r="G782" s="95" t="s">
        <v>1008</v>
      </c>
      <c r="H782" s="95" t="s">
        <v>93</v>
      </c>
      <c r="I782" s="96">
        <v>7.0</v>
      </c>
      <c r="J782" s="96">
        <v>0.0</v>
      </c>
      <c r="K782" s="98">
        <f t="shared" si="4"/>
        <v>7</v>
      </c>
      <c r="L782" s="99" t="s">
        <v>4442</v>
      </c>
      <c r="M782" s="100" t="s">
        <v>4452</v>
      </c>
      <c r="N782" s="101" t="s">
        <v>4453</v>
      </c>
      <c r="O782" s="128"/>
      <c r="P782" s="100">
        <v>7.0</v>
      </c>
      <c r="Q782" s="103">
        <f t="shared" si="5"/>
        <v>0</v>
      </c>
      <c r="R782" s="104" t="s">
        <v>4454</v>
      </c>
      <c r="S782" s="105"/>
      <c r="T782" s="106"/>
      <c r="U782" s="107"/>
      <c r="V782" s="108" t="s">
        <v>756</v>
      </c>
      <c r="W782" s="109" t="s">
        <v>1908</v>
      </c>
      <c r="X782" s="110" t="str">
        <f t="shared" si="6"/>
        <v/>
      </c>
      <c r="Y782" s="110" t="str">
        <f t="shared" si="7"/>
        <v>Siêu thị</v>
      </c>
      <c r="Z782" s="139" t="str">
        <f t="shared" si="54"/>
        <v/>
      </c>
      <c r="AA782" s="109" t="s">
        <v>802</v>
      </c>
      <c r="AB782" s="140"/>
      <c r="AC782" s="141"/>
      <c r="AD782" s="113"/>
      <c r="AE782" s="127"/>
      <c r="AF782" s="113"/>
      <c r="AG782" s="114" t="str">
        <f t="array" ref="AG782">XLOOKUP(F782,'CLV2'!A:A,'CLV2'!E:E)</f>
        <v>2.VEGETABLES</v>
      </c>
      <c r="AH782" s="115" t="str">
        <f t="array" ref="AH782">XLOOKUP(F782,'CLV2'!A:A,'CLV2'!F:F)</f>
        <v>3.PROCESSED VEGGIES</v>
      </c>
      <c r="AI782" s="115" t="str">
        <f t="shared" si="8"/>
        <v>Pack</v>
      </c>
      <c r="AJ782" s="116">
        <f t="shared" si="9"/>
        <v>1</v>
      </c>
      <c r="AK782" s="117" t="str">
        <f t="array" ref="AK782">XLOOKUP(F782,'GIÁ'!A:A,'GIÁ'!D:D)</f>
        <v>21900.00</v>
      </c>
      <c r="AL782" s="118">
        <f t="shared" si="10"/>
        <v>153300</v>
      </c>
      <c r="AM782" s="118">
        <f t="shared" si="11"/>
        <v>0</v>
      </c>
      <c r="AN782" s="119">
        <f t="shared" si="12"/>
        <v>153300</v>
      </c>
      <c r="AO782" s="118">
        <f t="shared" si="13"/>
        <v>0</v>
      </c>
      <c r="AP782" s="121">
        <f t="shared" si="14"/>
        <v>0</v>
      </c>
      <c r="AQ782" s="122"/>
      <c r="AR782" s="119"/>
    </row>
    <row r="783" ht="22.5" customHeight="1">
      <c r="A783" s="89">
        <v>46231.0</v>
      </c>
      <c r="B783" s="90">
        <v>0.5520833333333334</v>
      </c>
      <c r="C783" s="91" t="s">
        <v>1269</v>
      </c>
      <c r="D783" s="92" t="str">
        <f t="array" ref="D783">XLOOKUP(C783,'DS ST'!A:A,'DS ST'!B:B)</f>
        <v>HMN</v>
      </c>
      <c r="E783" s="94" t="str">
        <f t="array" ref="E783">XLOOKUP($F783,'GIÁ'!$A:$A,'GIÁ'!$E:$E)</f>
        <v>MÁT</v>
      </c>
      <c r="F783" s="94">
        <v>8.934673314572E12</v>
      </c>
      <c r="G783" s="95" t="s">
        <v>1615</v>
      </c>
      <c r="H783" s="95" t="s">
        <v>57</v>
      </c>
      <c r="I783" s="96">
        <v>10.0</v>
      </c>
      <c r="J783" s="96">
        <v>0.0</v>
      </c>
      <c r="K783" s="98">
        <f t="shared" si="4"/>
        <v>10</v>
      </c>
      <c r="L783" s="99" t="s">
        <v>4442</v>
      </c>
      <c r="M783" s="100" t="s">
        <v>4455</v>
      </c>
      <c r="N783" s="101" t="s">
        <v>4456</v>
      </c>
      <c r="O783" s="128"/>
      <c r="P783" s="100"/>
      <c r="Q783" s="103">
        <f t="shared" si="5"/>
        <v>10</v>
      </c>
      <c r="R783" s="104"/>
      <c r="S783" s="105"/>
      <c r="T783" s="106"/>
      <c r="U783" s="107"/>
      <c r="V783" s="108" t="s">
        <v>756</v>
      </c>
      <c r="W783" s="109" t="s">
        <v>1312</v>
      </c>
      <c r="X783" s="110" t="str">
        <f t="shared" si="6"/>
        <v/>
      </c>
      <c r="Y783" s="110" t="str">
        <f t="shared" si="7"/>
        <v/>
      </c>
      <c r="Z783" s="109" t="s">
        <v>797</v>
      </c>
      <c r="AA783" s="109" t="s">
        <v>802</v>
      </c>
      <c r="AB783" s="143" t="s">
        <v>4457</v>
      </c>
      <c r="AC783" s="141"/>
      <c r="AD783" s="113"/>
      <c r="AE783" s="127"/>
      <c r="AF783" s="113"/>
      <c r="AG783" s="114" t="str">
        <f t="array" ref="AG783">XLOOKUP(F783,'CLV2'!A:A,'CLV2'!E:E)</f>
        <v>2.DAIRY</v>
      </c>
      <c r="AH783" s="115" t="str">
        <f t="array" ref="AH783">XLOOKUP(F783,'CLV2'!A:A,'CLV2'!F:F)</f>
        <v>3.DRINKING YOGURT</v>
      </c>
      <c r="AI783" s="115" t="str">
        <f t="shared" si="8"/>
        <v>Pack</v>
      </c>
      <c r="AJ783" s="116">
        <f t="shared" si="9"/>
        <v>1</v>
      </c>
      <c r="AK783" s="117" t="str">
        <f t="array" ref="AK783">XLOOKUP(F783,'GIÁ'!A:A,'GIÁ'!D:D)</f>
        <v>21498.98</v>
      </c>
      <c r="AL783" s="118">
        <f t="shared" si="10"/>
        <v>214989.8</v>
      </c>
      <c r="AM783" s="118">
        <f t="shared" si="11"/>
        <v>0</v>
      </c>
      <c r="AN783" s="119">
        <f t="shared" si="12"/>
        <v>0</v>
      </c>
      <c r="AO783" s="118">
        <f t="shared" si="13"/>
        <v>214989.8</v>
      </c>
      <c r="AP783" s="121">
        <f t="shared" si="14"/>
        <v>0</v>
      </c>
      <c r="AQ783" s="122"/>
      <c r="AR783" s="119"/>
    </row>
    <row r="784" ht="22.5" customHeight="1">
      <c r="A784" s="89">
        <v>46231.0</v>
      </c>
      <c r="B784" s="90">
        <v>0.42083333333333334</v>
      </c>
      <c r="C784" s="91" t="s">
        <v>886</v>
      </c>
      <c r="D784" s="129" t="str">
        <f t="array" ref="D784">XLOOKUP(C784,'DS ST'!A:A,'DS ST'!B:B)</f>
        <v>A190</v>
      </c>
      <c r="E784" s="94" t="str">
        <f t="array" ref="E784">XLOOKUP($F784,'GIÁ'!$A:$A,'GIÁ'!$E:$E)</f>
        <v>MÁT</v>
      </c>
      <c r="F784" s="94">
        <v>8.934673607827E12</v>
      </c>
      <c r="G784" s="95" t="s">
        <v>1694</v>
      </c>
      <c r="H784" s="95" t="s">
        <v>57</v>
      </c>
      <c r="I784" s="96">
        <v>8.0</v>
      </c>
      <c r="J784" s="96">
        <v>0.0</v>
      </c>
      <c r="K784" s="98">
        <f t="shared" si="4"/>
        <v>8</v>
      </c>
      <c r="L784" s="99" t="s">
        <v>4458</v>
      </c>
      <c r="M784" s="100" t="s">
        <v>4459</v>
      </c>
      <c r="N784" s="101" t="s">
        <v>4460</v>
      </c>
      <c r="O784" s="128"/>
      <c r="P784" s="100"/>
      <c r="Q784" s="103">
        <f t="shared" si="5"/>
        <v>8</v>
      </c>
      <c r="R784" s="104"/>
      <c r="S784" s="105" t="s">
        <v>14</v>
      </c>
      <c r="T784" s="106"/>
      <c r="U784" s="107"/>
      <c r="V784" s="108" t="s">
        <v>756</v>
      </c>
      <c r="W784" s="109" t="s">
        <v>1312</v>
      </c>
      <c r="X784" s="110" t="str">
        <f t="shared" si="6"/>
        <v/>
      </c>
      <c r="Y784" s="110" t="str">
        <f t="shared" si="7"/>
        <v/>
      </c>
      <c r="Z784" s="139" t="str">
        <f t="shared" ref="Z784:Z828" si="55">IF(N(Q784)&lt;=0,"",IF(ISNUMBER(SEARCH("Thiếu kiện",V784)),"Kho đông mát",IF(AND(N(Q784)&gt;0,N(P784)&gt;0,OR(ISNUMBER(SEARCH("Hình KDB",U784)),ISNUMBER(SEARCH("Hình tele",U784)),ISNUMBER(SEARCH("sai code",U784)),ISNUMBER(SEARCH("ST nhận",U784)))),"Kho đông mát",IF(AND(W784="DC giao thiếu",OR(ISNUMBER(SEARCH("Hình KDB",U784)),ISNUMBER(SEARCH("Hình tele",U784)),ISNUMBER(SEARCH("sai code",U784)))),"Kho đông mát",IF(W784="DC giao thiếu","Chưa xác định",IF(AND(W784="DC pick sai",OR(ISNUMBER(SEARCH("Hình KDB",U784)),ISNUMBER(SEARCH("Hình tele",U784)),ISNUMBER(SEARCH("sai code",U784)),ISNUMBER(SEARCH("ST nhận",U784)))),"Kho đông mát",IF(W784="DC pick sai","Chưa xác định",IF(AND(W784="Hao hụt",N(O784)&gt;0,OR(ISNUMBER(SEARCH("Hình KDB",U784)),ISNUMBER(SEARCH("Hình tele",U784)),ISNUMBER(SEARCH("sai code",U784)),ISNUMBER(SEARCH("ST nhận",U784)))),"Kho đông mát",IF(W784="Hao hụt","Chưa xác định",IF(OR(W784="VT giao sai điểm",W784="Không đạt nhiệt độ",W784="TX giao thiếu kiện",W784="Hàng không đạt CL"),"Kho đông mát",IF(W784="Chưa xác định","Chưa xác định",IF(N(P784)&gt;0,"Chưa xác định",""))))))))))))</f>
        <v>Chưa xác định</v>
      </c>
      <c r="AA784" s="109" t="s">
        <v>802</v>
      </c>
      <c r="AB784" s="140"/>
      <c r="AC784" s="141"/>
      <c r="AD784" s="113"/>
      <c r="AE784" s="127"/>
      <c r="AF784" s="113"/>
      <c r="AG784" s="114" t="str">
        <f t="array" ref="AG784">XLOOKUP(F784,'CLV2'!A:A,'CLV2'!E:E)</f>
        <v>2.DAIRY</v>
      </c>
      <c r="AH784" s="115" t="str">
        <f t="array" ref="AH784">XLOOKUP(F784,'CLV2'!A:A,'CLV2'!F:F)</f>
        <v>3.YOGURT</v>
      </c>
      <c r="AI784" s="115" t="str">
        <f t="shared" si="8"/>
        <v>Pack</v>
      </c>
      <c r="AJ784" s="116">
        <f t="shared" si="9"/>
        <v>1</v>
      </c>
      <c r="AK784" s="117" t="str">
        <f t="array" ref="AK784">XLOOKUP(F784,'GIÁ'!A:A,'GIÁ'!D:D)</f>
        <v>6583.16</v>
      </c>
      <c r="AL784" s="118">
        <f t="shared" si="10"/>
        <v>52665.28</v>
      </c>
      <c r="AM784" s="118">
        <f t="shared" si="11"/>
        <v>0</v>
      </c>
      <c r="AN784" s="119">
        <f t="shared" si="12"/>
        <v>0</v>
      </c>
      <c r="AO784" s="118">
        <f t="shared" si="13"/>
        <v>0</v>
      </c>
      <c r="AP784" s="121">
        <f t="shared" si="14"/>
        <v>52665.28</v>
      </c>
      <c r="AQ784" s="122"/>
      <c r="AR784" s="119"/>
    </row>
    <row r="785" ht="22.5" customHeight="1">
      <c r="A785" s="89">
        <v>46231.0</v>
      </c>
      <c r="B785" s="90">
        <v>0.44930555555555557</v>
      </c>
      <c r="C785" s="91" t="s">
        <v>1779</v>
      </c>
      <c r="D785" s="129" t="str">
        <f t="array" ref="D785">XLOOKUP(C785,'DS ST'!A:A,'DS ST'!B:B)</f>
        <v>VPC</v>
      </c>
      <c r="E785" s="94" t="str">
        <f t="array" ref="E785">XLOOKUP($F785,'GIÁ'!$A:$A,'GIÁ'!$E:$E)</f>
        <v>MÁT</v>
      </c>
      <c r="F785" s="94">
        <v>8.936000750206E12</v>
      </c>
      <c r="G785" s="95" t="s">
        <v>2133</v>
      </c>
      <c r="H785" s="95" t="s">
        <v>1206</v>
      </c>
      <c r="I785" s="96">
        <v>10.0</v>
      </c>
      <c r="J785" s="96">
        <v>0.0</v>
      </c>
      <c r="K785" s="98">
        <f t="shared" si="4"/>
        <v>10</v>
      </c>
      <c r="L785" s="99" t="s">
        <v>4461</v>
      </c>
      <c r="M785" s="100" t="s">
        <v>4462</v>
      </c>
      <c r="N785" s="101" t="s">
        <v>4463</v>
      </c>
      <c r="O785" s="128"/>
      <c r="P785" s="145">
        <v>10.0</v>
      </c>
      <c r="Q785" s="103">
        <f t="shared" si="5"/>
        <v>0</v>
      </c>
      <c r="R785" s="104" t="s">
        <v>4464</v>
      </c>
      <c r="S785" s="105"/>
      <c r="T785" s="106"/>
      <c r="U785" s="107"/>
      <c r="V785" s="108" t="s">
        <v>756</v>
      </c>
      <c r="W785" s="109" t="s">
        <v>1908</v>
      </c>
      <c r="X785" s="110" t="str">
        <f t="shared" si="6"/>
        <v/>
      </c>
      <c r="Y785" s="110" t="str">
        <f t="shared" si="7"/>
        <v>Siêu thị</v>
      </c>
      <c r="Z785" s="139" t="str">
        <f t="shared" si="55"/>
        <v/>
      </c>
      <c r="AA785" s="109" t="s">
        <v>802</v>
      </c>
      <c r="AB785" s="140"/>
      <c r="AC785" s="141"/>
      <c r="AD785" s="113"/>
      <c r="AE785" s="127"/>
      <c r="AF785" s="113"/>
      <c r="AG785" s="114" t="str">
        <f t="array" ref="AG785">XLOOKUP(F785,'CLV2'!A:A,'CLV2'!E:E)</f>
        <v>2.CHILLED FOODS</v>
      </c>
      <c r="AH785" s="115" t="str">
        <f t="array" ref="AH785">XLOOKUP(F785,'CLV2'!A:A,'CLV2'!F:F)</f>
        <v>3.OTHER CHILLED PRODUCTS</v>
      </c>
      <c r="AI785" s="115" t="str">
        <f t="shared" si="8"/>
        <v>Pack</v>
      </c>
      <c r="AJ785" s="116">
        <f t="shared" si="9"/>
        <v>1</v>
      </c>
      <c r="AK785" s="117">
        <f t="array" ref="AK785">XLOOKUP(F785,'GIÁ'!A:A,'GIÁ'!D:D)</f>
        <v>5012</v>
      </c>
      <c r="AL785" s="118">
        <f t="shared" si="10"/>
        <v>50120</v>
      </c>
      <c r="AM785" s="118">
        <f t="shared" si="11"/>
        <v>0</v>
      </c>
      <c r="AN785" s="119">
        <f t="shared" si="12"/>
        <v>50120</v>
      </c>
      <c r="AO785" s="118">
        <f t="shared" si="13"/>
        <v>0</v>
      </c>
      <c r="AP785" s="121">
        <f t="shared" si="14"/>
        <v>0</v>
      </c>
      <c r="AQ785" s="122"/>
      <c r="AR785" s="119"/>
    </row>
    <row r="786" ht="22.5" customHeight="1">
      <c r="A786" s="89">
        <v>46231.0</v>
      </c>
      <c r="B786" s="90">
        <v>0.44930555555555557</v>
      </c>
      <c r="C786" s="91" t="s">
        <v>1779</v>
      </c>
      <c r="D786" s="129" t="str">
        <f t="array" ref="D786">XLOOKUP(C786,'DS ST'!A:A,'DS ST'!B:B)</f>
        <v>VPC</v>
      </c>
      <c r="E786" s="94" t="str">
        <f t="array" ref="E786">XLOOKUP($F786,'GIÁ'!$A:$A,'GIÁ'!$E:$E)</f>
        <v>MÁT</v>
      </c>
      <c r="F786" s="94">
        <v>8.938511301618E12</v>
      </c>
      <c r="G786" s="95" t="s">
        <v>2955</v>
      </c>
      <c r="H786" s="95" t="s">
        <v>1145</v>
      </c>
      <c r="I786" s="96">
        <v>2.0</v>
      </c>
      <c r="J786" s="96">
        <v>0.0</v>
      </c>
      <c r="K786" s="98">
        <f t="shared" si="4"/>
        <v>2</v>
      </c>
      <c r="L786" s="99" t="s">
        <v>4461</v>
      </c>
      <c r="M786" s="100" t="s">
        <v>4462</v>
      </c>
      <c r="N786" s="101" t="s">
        <v>4463</v>
      </c>
      <c r="O786" s="128"/>
      <c r="P786" s="100">
        <v>2.0</v>
      </c>
      <c r="Q786" s="103">
        <f t="shared" si="5"/>
        <v>0</v>
      </c>
      <c r="R786" s="104" t="s">
        <v>4465</v>
      </c>
      <c r="S786" s="105"/>
      <c r="T786" s="106"/>
      <c r="U786" s="107"/>
      <c r="V786" s="108" t="s">
        <v>756</v>
      </c>
      <c r="W786" s="109" t="s">
        <v>1908</v>
      </c>
      <c r="X786" s="110" t="str">
        <f t="shared" si="6"/>
        <v/>
      </c>
      <c r="Y786" s="110" t="str">
        <f t="shared" si="7"/>
        <v>Siêu thị</v>
      </c>
      <c r="Z786" s="139" t="str">
        <f t="shared" si="55"/>
        <v/>
      </c>
      <c r="AA786" s="109" t="s">
        <v>802</v>
      </c>
      <c r="AB786" s="140"/>
      <c r="AC786" s="141"/>
      <c r="AD786" s="113"/>
      <c r="AE786" s="127"/>
      <c r="AF786" s="113"/>
      <c r="AG786" s="114" t="str">
        <f t="array" ref="AG786">XLOOKUP(F786,'CLV2'!A:A,'CLV2'!E:E)</f>
        <v>2.DELICA</v>
      </c>
      <c r="AH786" s="115" t="str">
        <f t="array" ref="AH786">XLOOKUP(F786,'CLV2'!A:A,'CLV2'!F:F)</f>
        <v>3.DRINKS</v>
      </c>
      <c r="AI786" s="115" t="str">
        <f t="shared" si="8"/>
        <v>Pack</v>
      </c>
      <c r="AJ786" s="116">
        <f t="shared" si="9"/>
        <v>1</v>
      </c>
      <c r="AK786" s="117" t="str">
        <f t="array" ref="AK786">XLOOKUP(F786,'GIÁ'!A:A,'GIÁ'!D:D)</f>
        <v>11687.57</v>
      </c>
      <c r="AL786" s="118">
        <f t="shared" si="10"/>
        <v>23375.14</v>
      </c>
      <c r="AM786" s="118">
        <f t="shared" si="11"/>
        <v>0</v>
      </c>
      <c r="AN786" s="119">
        <f t="shared" si="12"/>
        <v>23375.14</v>
      </c>
      <c r="AO786" s="118">
        <f t="shared" si="13"/>
        <v>0</v>
      </c>
      <c r="AP786" s="121">
        <f t="shared" si="14"/>
        <v>0</v>
      </c>
      <c r="AQ786" s="122"/>
      <c r="AR786" s="119"/>
    </row>
    <row r="787" ht="22.5" customHeight="1">
      <c r="A787" s="89">
        <v>46231.0</v>
      </c>
      <c r="B787" s="90">
        <v>0.44930555555555557</v>
      </c>
      <c r="C787" s="91" t="s">
        <v>1779</v>
      </c>
      <c r="D787" s="129" t="str">
        <f t="array" ref="D787">XLOOKUP(C787,'DS ST'!A:A,'DS ST'!B:B)</f>
        <v>VPC</v>
      </c>
      <c r="E787" s="94" t="str">
        <f t="array" ref="E787">XLOOKUP($F787,'GIÁ'!$A:$A,'GIÁ'!$E:$E)</f>
        <v>MÁT</v>
      </c>
      <c r="F787" s="94">
        <v>8.935318100093E12</v>
      </c>
      <c r="G787" s="95" t="s">
        <v>2047</v>
      </c>
      <c r="H787" s="95" t="s">
        <v>57</v>
      </c>
      <c r="I787" s="96">
        <v>6.0</v>
      </c>
      <c r="J787" s="96">
        <v>4.0</v>
      </c>
      <c r="K787" s="98">
        <f t="shared" si="4"/>
        <v>2</v>
      </c>
      <c r="L787" s="99" t="s">
        <v>4461</v>
      </c>
      <c r="M787" s="100" t="s">
        <v>4466</v>
      </c>
      <c r="N787" s="101" t="s">
        <v>4467</v>
      </c>
      <c r="O787" s="128"/>
      <c r="P787" s="145">
        <v>2.0</v>
      </c>
      <c r="Q787" s="103">
        <f t="shared" si="5"/>
        <v>0</v>
      </c>
      <c r="R787" s="104" t="s">
        <v>4464</v>
      </c>
      <c r="S787" s="105"/>
      <c r="T787" s="106"/>
      <c r="U787" s="107"/>
      <c r="V787" s="108" t="s">
        <v>756</v>
      </c>
      <c r="W787" s="109" t="s">
        <v>1908</v>
      </c>
      <c r="X787" s="110" t="str">
        <f t="shared" si="6"/>
        <v/>
      </c>
      <c r="Y787" s="110" t="str">
        <f t="shared" si="7"/>
        <v>Siêu thị</v>
      </c>
      <c r="Z787" s="139" t="str">
        <f t="shared" si="55"/>
        <v/>
      </c>
      <c r="AA787" s="109" t="s">
        <v>802</v>
      </c>
      <c r="AB787" s="140"/>
      <c r="AC787" s="141"/>
      <c r="AD787" s="113"/>
      <c r="AE787" s="127"/>
      <c r="AF787" s="113"/>
      <c r="AG787" s="114" t="str">
        <f t="array" ref="AG787">XLOOKUP(F787,'CLV2'!A:A,'CLV2'!E:E)</f>
        <v>2.DAIRY</v>
      </c>
      <c r="AH787" s="115" t="str">
        <f t="array" ref="AH787">XLOOKUP(F787,'CLV2'!A:A,'CLV2'!F:F)</f>
        <v>3.FRESH MILK</v>
      </c>
      <c r="AI787" s="115" t="str">
        <f t="shared" si="8"/>
        <v>Pack</v>
      </c>
      <c r="AJ787" s="116">
        <f t="shared" si="9"/>
        <v>0.3333333333</v>
      </c>
      <c r="AK787" s="117" t="str">
        <f t="array" ref="AK787">XLOOKUP(F787,'GIÁ'!A:A,'GIÁ'!D:D)</f>
        <v>9180.00</v>
      </c>
      <c r="AL787" s="118">
        <f t="shared" si="10"/>
        <v>18360</v>
      </c>
      <c r="AM787" s="118">
        <f t="shared" si="11"/>
        <v>0</v>
      </c>
      <c r="AN787" s="119">
        <f t="shared" si="12"/>
        <v>18360</v>
      </c>
      <c r="AO787" s="118">
        <f t="shared" si="13"/>
        <v>0</v>
      </c>
      <c r="AP787" s="121">
        <f t="shared" si="14"/>
        <v>0</v>
      </c>
      <c r="AQ787" s="122"/>
      <c r="AR787" s="119"/>
    </row>
    <row r="788" ht="22.5" customHeight="1">
      <c r="A788" s="89">
        <v>46231.0</v>
      </c>
      <c r="B788" s="90">
        <v>0.44930555555555557</v>
      </c>
      <c r="C788" s="91" t="s">
        <v>1779</v>
      </c>
      <c r="D788" s="129" t="str">
        <f t="array" ref="D788">XLOOKUP(C788,'DS ST'!A:A,'DS ST'!B:B)</f>
        <v>VPC</v>
      </c>
      <c r="E788" s="94" t="str">
        <f t="array" ref="E788">XLOOKUP($F788,'GIÁ'!$A:$A,'GIÁ'!$E:$E)</f>
        <v>MÁT</v>
      </c>
      <c r="F788" s="94">
        <v>8.934673303507E12</v>
      </c>
      <c r="G788" s="95" t="s">
        <v>1605</v>
      </c>
      <c r="H788" s="95" t="s">
        <v>1197</v>
      </c>
      <c r="I788" s="96">
        <v>20.0</v>
      </c>
      <c r="J788" s="96">
        <v>0.0</v>
      </c>
      <c r="K788" s="98">
        <f t="shared" si="4"/>
        <v>20</v>
      </c>
      <c r="L788" s="99" t="s">
        <v>4461</v>
      </c>
      <c r="M788" s="100" t="s">
        <v>4466</v>
      </c>
      <c r="N788" s="101" t="s">
        <v>4467</v>
      </c>
      <c r="O788" s="128"/>
      <c r="P788" s="145">
        <v>20.0</v>
      </c>
      <c r="Q788" s="103">
        <f t="shared" si="5"/>
        <v>0</v>
      </c>
      <c r="R788" s="104" t="s">
        <v>4464</v>
      </c>
      <c r="S788" s="105"/>
      <c r="T788" s="106"/>
      <c r="U788" s="107"/>
      <c r="V788" s="108" t="s">
        <v>756</v>
      </c>
      <c r="W788" s="109" t="s">
        <v>1908</v>
      </c>
      <c r="X788" s="110" t="str">
        <f t="shared" si="6"/>
        <v/>
      </c>
      <c r="Y788" s="110" t="str">
        <f t="shared" si="7"/>
        <v>Siêu thị</v>
      </c>
      <c r="Z788" s="139" t="str">
        <f t="shared" si="55"/>
        <v/>
      </c>
      <c r="AA788" s="109" t="s">
        <v>802</v>
      </c>
      <c r="AB788" s="140"/>
      <c r="AC788" s="141"/>
      <c r="AD788" s="113"/>
      <c r="AE788" s="127"/>
      <c r="AF788" s="113"/>
      <c r="AG788" s="114" t="str">
        <f t="array" ref="AG788">XLOOKUP(F788,'CLV2'!A:A,'CLV2'!E:E)</f>
        <v>2.DAIRY</v>
      </c>
      <c r="AH788" s="115" t="str">
        <f t="array" ref="AH788">XLOOKUP(F788,'CLV2'!A:A,'CLV2'!F:F)</f>
        <v>3.DRINKING YOGURT</v>
      </c>
      <c r="AI788" s="115" t="str">
        <f t="shared" si="8"/>
        <v>Pack</v>
      </c>
      <c r="AJ788" s="116">
        <f t="shared" si="9"/>
        <v>1</v>
      </c>
      <c r="AK788" s="117" t="str">
        <f t="array" ref="AK788">XLOOKUP(F788,'GIÁ'!A:A,'GIÁ'!D:D)</f>
        <v>19518.26</v>
      </c>
      <c r="AL788" s="118">
        <f t="shared" si="10"/>
        <v>390365.2</v>
      </c>
      <c r="AM788" s="118">
        <f t="shared" si="11"/>
        <v>0</v>
      </c>
      <c r="AN788" s="119">
        <f t="shared" si="12"/>
        <v>390365.2</v>
      </c>
      <c r="AO788" s="118">
        <f t="shared" si="13"/>
        <v>0</v>
      </c>
      <c r="AP788" s="121">
        <f t="shared" si="14"/>
        <v>0</v>
      </c>
      <c r="AQ788" s="122"/>
      <c r="AR788" s="119"/>
    </row>
    <row r="789" ht="22.5" customHeight="1">
      <c r="A789" s="89">
        <v>46231.0</v>
      </c>
      <c r="B789" s="90">
        <v>0.44930555555555557</v>
      </c>
      <c r="C789" s="91" t="s">
        <v>1779</v>
      </c>
      <c r="D789" s="129" t="str">
        <f t="array" ref="D789">XLOOKUP(C789,'DS ST'!A:A,'DS ST'!B:B)</f>
        <v>VPC</v>
      </c>
      <c r="E789" s="94" t="str">
        <f t="array" ref="E789">XLOOKUP($F789,'GIÁ'!$A:$A,'GIÁ'!$E:$E)</f>
        <v>MÁT</v>
      </c>
      <c r="F789" s="94">
        <v>8.938503131421E12</v>
      </c>
      <c r="G789" s="95" t="s">
        <v>2848</v>
      </c>
      <c r="H789" s="95" t="s">
        <v>57</v>
      </c>
      <c r="I789" s="96">
        <v>10.0</v>
      </c>
      <c r="J789" s="96">
        <v>2.0</v>
      </c>
      <c r="K789" s="98">
        <f t="shared" si="4"/>
        <v>8</v>
      </c>
      <c r="L789" s="99" t="s">
        <v>4461</v>
      </c>
      <c r="M789" s="100" t="s">
        <v>4466</v>
      </c>
      <c r="N789" s="101" t="s">
        <v>4467</v>
      </c>
      <c r="O789" s="128"/>
      <c r="P789" s="145">
        <v>8.0</v>
      </c>
      <c r="Q789" s="103">
        <f t="shared" si="5"/>
        <v>0</v>
      </c>
      <c r="R789" s="104" t="s">
        <v>4464</v>
      </c>
      <c r="S789" s="105"/>
      <c r="T789" s="106"/>
      <c r="U789" s="107"/>
      <c r="V789" s="108" t="s">
        <v>756</v>
      </c>
      <c r="W789" s="109" t="s">
        <v>1908</v>
      </c>
      <c r="X789" s="110" t="str">
        <f t="shared" si="6"/>
        <v/>
      </c>
      <c r="Y789" s="110" t="str">
        <f t="shared" si="7"/>
        <v>Siêu thị</v>
      </c>
      <c r="Z789" s="139" t="str">
        <f t="shared" si="55"/>
        <v/>
      </c>
      <c r="AA789" s="109" t="s">
        <v>802</v>
      </c>
      <c r="AB789" s="140"/>
      <c r="AC789" s="141"/>
      <c r="AD789" s="113"/>
      <c r="AE789" s="127"/>
      <c r="AF789" s="113"/>
      <c r="AG789" s="114" t="str">
        <f t="array" ref="AG789">XLOOKUP(F789,'CLV2'!A:A,'CLV2'!E:E)</f>
        <v>2.DAIRY</v>
      </c>
      <c r="AH789" s="115" t="str">
        <f t="array" ref="AH789">XLOOKUP(F789,'CLV2'!A:A,'CLV2'!F:F)</f>
        <v>3.DRINKING YOGURT</v>
      </c>
      <c r="AI789" s="115" t="str">
        <f t="shared" si="8"/>
        <v>Pack</v>
      </c>
      <c r="AJ789" s="116">
        <f t="shared" si="9"/>
        <v>0.8</v>
      </c>
      <c r="AK789" s="117" t="str">
        <f t="array" ref="AK789">XLOOKUP(F789,'GIÁ'!A:A,'GIÁ'!D:D)</f>
        <v>24300.00</v>
      </c>
      <c r="AL789" s="118">
        <f t="shared" si="10"/>
        <v>194400</v>
      </c>
      <c r="AM789" s="118">
        <f t="shared" si="11"/>
        <v>0</v>
      </c>
      <c r="AN789" s="119">
        <f t="shared" si="12"/>
        <v>194400</v>
      </c>
      <c r="AO789" s="118">
        <f t="shared" si="13"/>
        <v>0</v>
      </c>
      <c r="AP789" s="121">
        <f t="shared" si="14"/>
        <v>0</v>
      </c>
      <c r="AQ789" s="122"/>
      <c r="AR789" s="119"/>
    </row>
    <row r="790" ht="22.5" customHeight="1">
      <c r="A790" s="89">
        <v>46231.0</v>
      </c>
      <c r="B790" s="90">
        <v>0.44930555555555557</v>
      </c>
      <c r="C790" s="91" t="s">
        <v>1779</v>
      </c>
      <c r="D790" s="129" t="str">
        <f t="array" ref="D790">XLOOKUP(C790,'DS ST'!A:A,'DS ST'!B:B)</f>
        <v>VPC</v>
      </c>
      <c r="E790" s="94" t="str">
        <f t="array" ref="E790">XLOOKUP($F790,'GIÁ'!$A:$A,'GIÁ'!$E:$E)</f>
        <v>MÁT</v>
      </c>
      <c r="F790" s="94">
        <v>8.938505512549E12</v>
      </c>
      <c r="G790" s="95" t="s">
        <v>1920</v>
      </c>
      <c r="H790" s="95" t="s">
        <v>57</v>
      </c>
      <c r="I790" s="96">
        <v>2.0</v>
      </c>
      <c r="J790" s="96">
        <v>0.0</v>
      </c>
      <c r="K790" s="98">
        <f t="shared" si="4"/>
        <v>2</v>
      </c>
      <c r="L790" s="99" t="s">
        <v>4461</v>
      </c>
      <c r="M790" s="100" t="s">
        <v>4468</v>
      </c>
      <c r="N790" s="101" t="s">
        <v>4469</v>
      </c>
      <c r="O790" s="128"/>
      <c r="P790" s="100">
        <v>2.0</v>
      </c>
      <c r="Q790" s="103">
        <f t="shared" si="5"/>
        <v>0</v>
      </c>
      <c r="R790" s="104" t="s">
        <v>4465</v>
      </c>
      <c r="S790" s="105"/>
      <c r="T790" s="106"/>
      <c r="U790" s="107"/>
      <c r="V790" s="108" t="s">
        <v>756</v>
      </c>
      <c r="W790" s="109" t="s">
        <v>1908</v>
      </c>
      <c r="X790" s="110" t="str">
        <f t="shared" si="6"/>
        <v/>
      </c>
      <c r="Y790" s="110" t="str">
        <f t="shared" si="7"/>
        <v>Siêu thị</v>
      </c>
      <c r="Z790" s="139" t="str">
        <f t="shared" si="55"/>
        <v/>
      </c>
      <c r="AA790" s="109" t="s">
        <v>802</v>
      </c>
      <c r="AB790" s="140"/>
      <c r="AC790" s="141"/>
      <c r="AD790" s="113"/>
      <c r="AE790" s="127"/>
      <c r="AF790" s="113"/>
      <c r="AG790" s="114" t="str">
        <f t="array" ref="AG790">XLOOKUP(F790,'CLV2'!A:A,'CLV2'!E:E)</f>
        <v>2.VEGETABLES</v>
      </c>
      <c r="AH790" s="115" t="str">
        <f t="array" ref="AH790">XLOOKUP(F790,'CLV2'!A:A,'CLV2'!F:F)</f>
        <v>3.PROCESSED VEGGIES</v>
      </c>
      <c r="AI790" s="115" t="str">
        <f t="shared" si="8"/>
        <v>Pack</v>
      </c>
      <c r="AJ790" s="116">
        <f t="shared" si="9"/>
        <v>1</v>
      </c>
      <c r="AK790" s="117" t="str">
        <f t="array" ref="AK790">XLOOKUP(F790,'GIÁ'!A:A,'GIÁ'!D:D)</f>
        <v>59477.94</v>
      </c>
      <c r="AL790" s="118">
        <f t="shared" si="10"/>
        <v>118955.88</v>
      </c>
      <c r="AM790" s="118">
        <f t="shared" si="11"/>
        <v>0</v>
      </c>
      <c r="AN790" s="119">
        <f t="shared" si="12"/>
        <v>118955.88</v>
      </c>
      <c r="AO790" s="118">
        <f t="shared" si="13"/>
        <v>0</v>
      </c>
      <c r="AP790" s="121">
        <f t="shared" si="14"/>
        <v>0</v>
      </c>
      <c r="AQ790" s="122"/>
      <c r="AR790" s="119"/>
    </row>
    <row r="791" ht="22.5" customHeight="1">
      <c r="A791" s="89">
        <v>46231.0</v>
      </c>
      <c r="B791" s="90">
        <v>0.44930555555555557</v>
      </c>
      <c r="C791" s="91" t="s">
        <v>1779</v>
      </c>
      <c r="D791" s="129" t="str">
        <f t="array" ref="D791">XLOOKUP(C791,'DS ST'!A:A,'DS ST'!B:B)</f>
        <v>VPC</v>
      </c>
      <c r="E791" s="94" t="str">
        <f t="array" ref="E791">XLOOKUP($F791,'GIÁ'!$A:$A,'GIÁ'!$E:$E)</f>
        <v>MÁT</v>
      </c>
      <c r="F791" s="94">
        <v>8.938505512488E12</v>
      </c>
      <c r="G791" s="95" t="s">
        <v>2884</v>
      </c>
      <c r="H791" s="95" t="s">
        <v>57</v>
      </c>
      <c r="I791" s="96">
        <v>2.0</v>
      </c>
      <c r="J791" s="96">
        <v>0.0</v>
      </c>
      <c r="K791" s="98">
        <f t="shared" si="4"/>
        <v>2</v>
      </c>
      <c r="L791" s="99" t="s">
        <v>4461</v>
      </c>
      <c r="M791" s="100" t="s">
        <v>4468</v>
      </c>
      <c r="N791" s="101" t="s">
        <v>4469</v>
      </c>
      <c r="O791" s="128"/>
      <c r="P791" s="100">
        <v>2.0</v>
      </c>
      <c r="Q791" s="103">
        <f t="shared" si="5"/>
        <v>0</v>
      </c>
      <c r="R791" s="104" t="s">
        <v>4465</v>
      </c>
      <c r="S791" s="105"/>
      <c r="T791" s="106"/>
      <c r="U791" s="107"/>
      <c r="V791" s="108" t="s">
        <v>756</v>
      </c>
      <c r="W791" s="109" t="s">
        <v>1908</v>
      </c>
      <c r="X791" s="110" t="str">
        <f t="shared" si="6"/>
        <v/>
      </c>
      <c r="Y791" s="110" t="str">
        <f t="shared" si="7"/>
        <v>Siêu thị</v>
      </c>
      <c r="Z791" s="139" t="str">
        <f t="shared" si="55"/>
        <v/>
      </c>
      <c r="AA791" s="109" t="s">
        <v>802</v>
      </c>
      <c r="AB791" s="140"/>
      <c r="AC791" s="141"/>
      <c r="AD791" s="113"/>
      <c r="AE791" s="127"/>
      <c r="AF791" s="113"/>
      <c r="AG791" s="114" t="str">
        <f t="array" ref="AG791">XLOOKUP(F791,'CLV2'!A:A,'CLV2'!E:E)</f>
        <v>2.VEGETABLES</v>
      </c>
      <c r="AH791" s="115" t="str">
        <f t="array" ref="AH791">XLOOKUP(F791,'CLV2'!A:A,'CLV2'!F:F)</f>
        <v>3.PROCESSED VEGGIES</v>
      </c>
      <c r="AI791" s="115" t="str">
        <f t="shared" si="8"/>
        <v>Pack</v>
      </c>
      <c r="AJ791" s="116">
        <f t="shared" si="9"/>
        <v>1</v>
      </c>
      <c r="AK791" s="117" t="str">
        <f t="array" ref="AK791">XLOOKUP(F791,'GIÁ'!A:A,'GIÁ'!D:D)</f>
        <v>45103.56</v>
      </c>
      <c r="AL791" s="118">
        <f t="shared" si="10"/>
        <v>90207.12</v>
      </c>
      <c r="AM791" s="118">
        <f t="shared" si="11"/>
        <v>0</v>
      </c>
      <c r="AN791" s="119">
        <f t="shared" si="12"/>
        <v>90207.12</v>
      </c>
      <c r="AO791" s="118">
        <f t="shared" si="13"/>
        <v>0</v>
      </c>
      <c r="AP791" s="121">
        <f t="shared" si="14"/>
        <v>0</v>
      </c>
      <c r="AQ791" s="122"/>
      <c r="AR791" s="119"/>
    </row>
    <row r="792" ht="22.5" customHeight="1">
      <c r="A792" s="89">
        <v>46231.0</v>
      </c>
      <c r="B792" s="90">
        <v>0.44930555555555557</v>
      </c>
      <c r="C792" s="91" t="s">
        <v>1779</v>
      </c>
      <c r="D792" s="129" t="str">
        <f t="array" ref="D792">XLOOKUP(C792,'DS ST'!A:A,'DS ST'!B:B)</f>
        <v>VPC</v>
      </c>
      <c r="E792" s="94" t="str">
        <f t="array" ref="E792">XLOOKUP($F792,'GIÁ'!$A:$A,'GIÁ'!$E:$E)</f>
        <v>MÁT</v>
      </c>
      <c r="F792" s="94">
        <v>6.954463411658E12</v>
      </c>
      <c r="G792" s="95" t="s">
        <v>1360</v>
      </c>
      <c r="H792" s="95" t="s">
        <v>224</v>
      </c>
      <c r="I792" s="96">
        <v>10.0</v>
      </c>
      <c r="J792" s="96">
        <v>0.0</v>
      </c>
      <c r="K792" s="98">
        <f t="shared" si="4"/>
        <v>10</v>
      </c>
      <c r="L792" s="99" t="s">
        <v>4461</v>
      </c>
      <c r="M792" s="100" t="s">
        <v>4470</v>
      </c>
      <c r="N792" s="101" t="s">
        <v>4471</v>
      </c>
      <c r="O792" s="128"/>
      <c r="P792" s="100">
        <v>10.0</v>
      </c>
      <c r="Q792" s="103">
        <f t="shared" si="5"/>
        <v>0</v>
      </c>
      <c r="R792" s="104" t="s">
        <v>4472</v>
      </c>
      <c r="S792" s="105"/>
      <c r="T792" s="106"/>
      <c r="U792" s="107"/>
      <c r="V792" s="108" t="s">
        <v>756</v>
      </c>
      <c r="W792" s="109" t="s">
        <v>1908</v>
      </c>
      <c r="X792" s="110" t="str">
        <f t="shared" si="6"/>
        <v/>
      </c>
      <c r="Y792" s="110" t="str">
        <f t="shared" si="7"/>
        <v>Siêu thị</v>
      </c>
      <c r="Z792" s="139" t="str">
        <f t="shared" si="55"/>
        <v/>
      </c>
      <c r="AA792" s="109" t="s">
        <v>802</v>
      </c>
      <c r="AB792" s="140"/>
      <c r="AC792" s="141"/>
      <c r="AD792" s="113"/>
      <c r="AE792" s="127"/>
      <c r="AF792" s="113"/>
      <c r="AG792" s="114" t="str">
        <f t="array" ref="AG792">XLOOKUP(F792,'CLV2'!A:A,'CLV2'!E:E)</f>
        <v>2.CHILLED FOODS</v>
      </c>
      <c r="AH792" s="115" t="str">
        <f t="array" ref="AH792">XLOOKUP(F792,'CLV2'!A:A,'CLV2'!F:F)</f>
        <v>3.OTHER CHILLED PRODUCTS</v>
      </c>
      <c r="AI792" s="115" t="str">
        <f t="shared" si="8"/>
        <v>Pack</v>
      </c>
      <c r="AJ792" s="116">
        <f t="shared" si="9"/>
        <v>1</v>
      </c>
      <c r="AK792" s="117" t="str">
        <f t="array" ref="AK792">XLOOKUP(F792,'GIÁ'!A:A,'GIÁ'!D:D)</f>
        <v>24050.54</v>
      </c>
      <c r="AL792" s="118">
        <f t="shared" si="10"/>
        <v>240505.4</v>
      </c>
      <c r="AM792" s="118">
        <f t="shared" si="11"/>
        <v>0</v>
      </c>
      <c r="AN792" s="119">
        <f t="shared" si="12"/>
        <v>240505.4</v>
      </c>
      <c r="AO792" s="118">
        <f t="shared" si="13"/>
        <v>0</v>
      </c>
      <c r="AP792" s="121">
        <f t="shared" si="14"/>
        <v>0</v>
      </c>
      <c r="AQ792" s="122"/>
      <c r="AR792" s="119"/>
    </row>
    <row r="793" ht="22.5" customHeight="1">
      <c r="A793" s="89">
        <v>46231.0</v>
      </c>
      <c r="B793" s="90">
        <v>0.44930555555555557</v>
      </c>
      <c r="C793" s="91" t="s">
        <v>1779</v>
      </c>
      <c r="D793" s="129" t="str">
        <f t="array" ref="D793">XLOOKUP(C793,'DS ST'!A:A,'DS ST'!B:B)</f>
        <v>VPC</v>
      </c>
      <c r="E793" s="94" t="str">
        <f t="array" ref="E793">XLOOKUP($F793,'GIÁ'!$A:$A,'GIÁ'!$E:$E)</f>
        <v>MÁT</v>
      </c>
      <c r="F793" s="94">
        <v>11570.0</v>
      </c>
      <c r="G793" s="95" t="s">
        <v>901</v>
      </c>
      <c r="H793" s="95" t="s">
        <v>75</v>
      </c>
      <c r="I793" s="96">
        <v>9.0</v>
      </c>
      <c r="J793" s="96">
        <v>0.0</v>
      </c>
      <c r="K793" s="98">
        <f t="shared" si="4"/>
        <v>9</v>
      </c>
      <c r="L793" s="99" t="s">
        <v>4461</v>
      </c>
      <c r="M793" s="100" t="s">
        <v>4473</v>
      </c>
      <c r="N793" s="101" t="s">
        <v>4474</v>
      </c>
      <c r="O793" s="128"/>
      <c r="P793" s="145">
        <v>9.0</v>
      </c>
      <c r="Q793" s="103">
        <f t="shared" si="5"/>
        <v>0</v>
      </c>
      <c r="R793" s="104" t="s">
        <v>4464</v>
      </c>
      <c r="S793" s="105"/>
      <c r="T793" s="106"/>
      <c r="U793" s="107"/>
      <c r="V793" s="108" t="s">
        <v>756</v>
      </c>
      <c r="W793" s="109" t="s">
        <v>1908</v>
      </c>
      <c r="X793" s="110" t="str">
        <f t="shared" si="6"/>
        <v/>
      </c>
      <c r="Y793" s="110" t="str">
        <f t="shared" si="7"/>
        <v>Siêu thị</v>
      </c>
      <c r="Z793" s="139" t="str">
        <f t="shared" si="55"/>
        <v/>
      </c>
      <c r="AA793" s="109" t="s">
        <v>802</v>
      </c>
      <c r="AB793" s="140"/>
      <c r="AC793" s="141"/>
      <c r="AD793" s="113"/>
      <c r="AE793" s="127"/>
      <c r="AF793" s="113"/>
      <c r="AG793" s="114" t="str">
        <f t="array" ref="AG793">XLOOKUP(F793,'CLV2'!A:A,'CLV2'!E:E)</f>
        <v>2.FRUITS</v>
      </c>
      <c r="AH793" s="115" t="str">
        <f t="array" ref="AH793">XLOOKUP(F793,'CLV2'!A:A,'CLV2'!F:F)</f>
        <v>3.IMPORT FRUITS</v>
      </c>
      <c r="AI793" s="115" t="str">
        <f t="shared" si="8"/>
        <v>Pack</v>
      </c>
      <c r="AJ793" s="116">
        <f t="shared" si="9"/>
        <v>1</v>
      </c>
      <c r="AK793" s="117" t="str">
        <f t="array" ref="AK793">XLOOKUP(F793,'GIÁ'!A:A,'GIÁ'!D:D)</f>
        <v>67482.80</v>
      </c>
      <c r="AL793" s="118">
        <f t="shared" si="10"/>
        <v>607345.2</v>
      </c>
      <c r="AM793" s="118">
        <f t="shared" si="11"/>
        <v>0</v>
      </c>
      <c r="AN793" s="119">
        <f t="shared" si="12"/>
        <v>607345.2</v>
      </c>
      <c r="AO793" s="118">
        <f t="shared" si="13"/>
        <v>0</v>
      </c>
      <c r="AP793" s="121">
        <f t="shared" si="14"/>
        <v>0</v>
      </c>
      <c r="AQ793" s="122"/>
      <c r="AR793" s="119"/>
    </row>
    <row r="794" ht="22.5" customHeight="1">
      <c r="A794" s="89">
        <v>46231.0</v>
      </c>
      <c r="B794" s="90">
        <v>0.44930555555555557</v>
      </c>
      <c r="C794" s="91" t="s">
        <v>1779</v>
      </c>
      <c r="D794" s="129" t="str">
        <f t="array" ref="D794">XLOOKUP(C794,'DS ST'!A:A,'DS ST'!B:B)</f>
        <v>VPC</v>
      </c>
      <c r="E794" s="94" t="str">
        <f t="array" ref="E794">XLOOKUP($F794,'GIÁ'!$A:$A,'GIÁ'!$E:$E)</f>
        <v>MÁT</v>
      </c>
      <c r="F794" s="94">
        <v>8.934673607827E12</v>
      </c>
      <c r="G794" s="95" t="s">
        <v>1694</v>
      </c>
      <c r="H794" s="95" t="s">
        <v>57</v>
      </c>
      <c r="I794" s="96">
        <v>24.0</v>
      </c>
      <c r="J794" s="96">
        <v>16.0</v>
      </c>
      <c r="K794" s="98">
        <f t="shared" si="4"/>
        <v>8</v>
      </c>
      <c r="L794" s="99" t="s">
        <v>4461</v>
      </c>
      <c r="M794" s="100" t="s">
        <v>4475</v>
      </c>
      <c r="N794" s="101" t="s">
        <v>4476</v>
      </c>
      <c r="O794" s="128"/>
      <c r="P794" s="145">
        <v>8.0</v>
      </c>
      <c r="Q794" s="103">
        <f t="shared" si="5"/>
        <v>0</v>
      </c>
      <c r="R794" s="104" t="s">
        <v>4464</v>
      </c>
      <c r="S794" s="105"/>
      <c r="T794" s="106"/>
      <c r="U794" s="107"/>
      <c r="V794" s="108" t="s">
        <v>756</v>
      </c>
      <c r="W794" s="109" t="s">
        <v>1908</v>
      </c>
      <c r="X794" s="110" t="str">
        <f t="shared" si="6"/>
        <v/>
      </c>
      <c r="Y794" s="110" t="str">
        <f t="shared" si="7"/>
        <v>Siêu thị</v>
      </c>
      <c r="Z794" s="139" t="str">
        <f t="shared" si="55"/>
        <v/>
      </c>
      <c r="AA794" s="109" t="s">
        <v>802</v>
      </c>
      <c r="AB794" s="140"/>
      <c r="AC794" s="141"/>
      <c r="AD794" s="113"/>
      <c r="AE794" s="127"/>
      <c r="AF794" s="113"/>
      <c r="AG794" s="114" t="str">
        <f t="array" ref="AG794">XLOOKUP(F794,'CLV2'!A:A,'CLV2'!E:E)</f>
        <v>2.DAIRY</v>
      </c>
      <c r="AH794" s="115" t="str">
        <f t="array" ref="AH794">XLOOKUP(F794,'CLV2'!A:A,'CLV2'!F:F)</f>
        <v>3.YOGURT</v>
      </c>
      <c r="AI794" s="115" t="str">
        <f t="shared" si="8"/>
        <v>Pack</v>
      </c>
      <c r="AJ794" s="116">
        <f t="shared" si="9"/>
        <v>0.3333333333</v>
      </c>
      <c r="AK794" s="117" t="str">
        <f t="array" ref="AK794">XLOOKUP(F794,'GIÁ'!A:A,'GIÁ'!D:D)</f>
        <v>6583.16</v>
      </c>
      <c r="AL794" s="118">
        <f t="shared" si="10"/>
        <v>52665.28</v>
      </c>
      <c r="AM794" s="118">
        <f t="shared" si="11"/>
        <v>0</v>
      </c>
      <c r="AN794" s="119">
        <f t="shared" si="12"/>
        <v>52665.28</v>
      </c>
      <c r="AO794" s="118">
        <f t="shared" si="13"/>
        <v>0</v>
      </c>
      <c r="AP794" s="121">
        <f t="shared" si="14"/>
        <v>0</v>
      </c>
      <c r="AQ794" s="122"/>
      <c r="AR794" s="119"/>
    </row>
    <row r="795" ht="22.5" customHeight="1">
      <c r="A795" s="89">
        <v>46231.0</v>
      </c>
      <c r="B795" s="90">
        <v>0.44930555555555557</v>
      </c>
      <c r="C795" s="91" t="s">
        <v>1779</v>
      </c>
      <c r="D795" s="129" t="str">
        <f t="array" ref="D795">XLOOKUP(C795,'DS ST'!A:A,'DS ST'!B:B)</f>
        <v>VPC</v>
      </c>
      <c r="E795" s="94" t="str">
        <f t="array" ref="E795">XLOOKUP($F795,'GIÁ'!$A:$A,'GIÁ'!$E:$E)</f>
        <v>MÁT</v>
      </c>
      <c r="F795" s="94">
        <v>8.934673500777E12</v>
      </c>
      <c r="G795" s="95" t="s">
        <v>1645</v>
      </c>
      <c r="H795" s="95" t="s">
        <v>57</v>
      </c>
      <c r="I795" s="96">
        <v>20.0</v>
      </c>
      <c r="J795" s="96">
        <v>0.0</v>
      </c>
      <c r="K795" s="98">
        <f t="shared" si="4"/>
        <v>20</v>
      </c>
      <c r="L795" s="99" t="s">
        <v>4461</v>
      </c>
      <c r="M795" s="100" t="s">
        <v>4477</v>
      </c>
      <c r="N795" s="101" t="s">
        <v>4478</v>
      </c>
      <c r="O795" s="128"/>
      <c r="P795" s="148">
        <v>20.0</v>
      </c>
      <c r="Q795" s="103">
        <f t="shared" si="5"/>
        <v>0</v>
      </c>
      <c r="R795" s="104" t="s">
        <v>4479</v>
      </c>
      <c r="S795" s="105"/>
      <c r="T795" s="106"/>
      <c r="U795" s="107"/>
      <c r="V795" s="108" t="s">
        <v>756</v>
      </c>
      <c r="W795" s="109" t="s">
        <v>1908</v>
      </c>
      <c r="X795" s="110" t="str">
        <f t="shared" si="6"/>
        <v/>
      </c>
      <c r="Y795" s="110" t="str">
        <f t="shared" si="7"/>
        <v>Siêu thị</v>
      </c>
      <c r="Z795" s="139" t="str">
        <f t="shared" si="55"/>
        <v/>
      </c>
      <c r="AA795" s="109" t="s">
        <v>802</v>
      </c>
      <c r="AB795" s="140"/>
      <c r="AC795" s="141"/>
      <c r="AD795" s="113"/>
      <c r="AE795" s="127"/>
      <c r="AF795" s="113"/>
      <c r="AG795" s="114" t="str">
        <f t="array" ref="AG795">XLOOKUP(F795,'CLV2'!A:A,'CLV2'!E:E)</f>
        <v>2.DAIRY</v>
      </c>
      <c r="AH795" s="115" t="str">
        <f t="array" ref="AH795">XLOOKUP(F795,'CLV2'!A:A,'CLV2'!F:F)</f>
        <v>3.YOGURT</v>
      </c>
      <c r="AI795" s="115" t="str">
        <f t="shared" si="8"/>
        <v>Pack</v>
      </c>
      <c r="AJ795" s="116">
        <f t="shared" si="9"/>
        <v>1</v>
      </c>
      <c r="AK795" s="117" t="str">
        <f t="array" ref="AK795">XLOOKUP(F795,'GIÁ'!A:A,'GIÁ'!D:D)</f>
        <v>5312.41</v>
      </c>
      <c r="AL795" s="118">
        <f t="shared" si="10"/>
        <v>106248.2</v>
      </c>
      <c r="AM795" s="118">
        <f t="shared" si="11"/>
        <v>0</v>
      </c>
      <c r="AN795" s="119">
        <f t="shared" si="12"/>
        <v>106248.2</v>
      </c>
      <c r="AO795" s="118">
        <f t="shared" si="13"/>
        <v>0</v>
      </c>
      <c r="AP795" s="121">
        <f t="shared" si="14"/>
        <v>0</v>
      </c>
      <c r="AQ795" s="122"/>
      <c r="AR795" s="119"/>
    </row>
    <row r="796" ht="22.5" customHeight="1">
      <c r="A796" s="89">
        <v>46231.0</v>
      </c>
      <c r="B796" s="90">
        <v>0.44930555555555557</v>
      </c>
      <c r="C796" s="91" t="s">
        <v>1779</v>
      </c>
      <c r="D796" s="129" t="str">
        <f t="array" ref="D796">XLOOKUP(C796,'DS ST'!A:A,'DS ST'!B:B)</f>
        <v>VPC</v>
      </c>
      <c r="E796" s="94" t="str">
        <f t="array" ref="E796">XLOOKUP($F796,'GIÁ'!$A:$A,'GIÁ'!$E:$E)</f>
        <v>MÁT</v>
      </c>
      <c r="F796" s="94">
        <v>4.903308014426E12</v>
      </c>
      <c r="G796" s="95" t="s">
        <v>1250</v>
      </c>
      <c r="H796" s="95" t="s">
        <v>57</v>
      </c>
      <c r="I796" s="96">
        <v>2.0</v>
      </c>
      <c r="J796" s="96">
        <v>0.0</v>
      </c>
      <c r="K796" s="98">
        <f t="shared" si="4"/>
        <v>2</v>
      </c>
      <c r="L796" s="99" t="s">
        <v>4461</v>
      </c>
      <c r="M796" s="100" t="s">
        <v>4477</v>
      </c>
      <c r="N796" s="101" t="s">
        <v>4478</v>
      </c>
      <c r="O796" s="128"/>
      <c r="P796" s="100">
        <v>2.0</v>
      </c>
      <c r="Q796" s="103">
        <f t="shared" si="5"/>
        <v>0</v>
      </c>
      <c r="R796" s="104" t="s">
        <v>4480</v>
      </c>
      <c r="S796" s="105"/>
      <c r="T796" s="106"/>
      <c r="U796" s="107"/>
      <c r="V796" s="108" t="s">
        <v>756</v>
      </c>
      <c r="W796" s="109" t="s">
        <v>1908</v>
      </c>
      <c r="X796" s="110" t="str">
        <f t="shared" si="6"/>
        <v/>
      </c>
      <c r="Y796" s="110" t="str">
        <f t="shared" si="7"/>
        <v>Siêu thị</v>
      </c>
      <c r="Z796" s="139" t="str">
        <f t="shared" si="55"/>
        <v/>
      </c>
      <c r="AA796" s="109" t="s">
        <v>802</v>
      </c>
      <c r="AB796" s="140"/>
      <c r="AC796" s="141"/>
      <c r="AD796" s="113"/>
      <c r="AE796" s="127"/>
      <c r="AF796" s="113"/>
      <c r="AG796" s="114" t="str">
        <f t="array" ref="AG796">XLOOKUP(F796,'CLV2'!A:A,'CLV2'!E:E)</f>
        <v>2.DAIRY</v>
      </c>
      <c r="AH796" s="115" t="str">
        <f t="array" ref="AH796">XLOOKUP(F796,'CLV2'!A:A,'CLV2'!F:F)</f>
        <v>3.BUTTER AND CHEESE</v>
      </c>
      <c r="AI796" s="115" t="str">
        <f t="shared" si="8"/>
        <v>Pack</v>
      </c>
      <c r="AJ796" s="116">
        <f t="shared" si="9"/>
        <v>1</v>
      </c>
      <c r="AK796" s="117" t="str">
        <f t="array" ref="AK796">XLOOKUP(F796,'GIÁ'!A:A,'GIÁ'!D:D)</f>
        <v>57233.11</v>
      </c>
      <c r="AL796" s="118">
        <f t="shared" si="10"/>
        <v>114466.22</v>
      </c>
      <c r="AM796" s="118">
        <f t="shared" si="11"/>
        <v>0</v>
      </c>
      <c r="AN796" s="119">
        <f t="shared" si="12"/>
        <v>114466.22</v>
      </c>
      <c r="AO796" s="118">
        <f t="shared" si="13"/>
        <v>0</v>
      </c>
      <c r="AP796" s="121">
        <f t="shared" si="14"/>
        <v>0</v>
      </c>
      <c r="AQ796" s="122"/>
      <c r="AR796" s="119"/>
    </row>
    <row r="797" ht="22.5" customHeight="1">
      <c r="A797" s="89">
        <v>46231.0</v>
      </c>
      <c r="B797" s="90">
        <v>0.44930555555555557</v>
      </c>
      <c r="C797" s="91" t="s">
        <v>1779</v>
      </c>
      <c r="D797" s="129" t="str">
        <f t="array" ref="D797">XLOOKUP(C797,'DS ST'!A:A,'DS ST'!B:B)</f>
        <v>VPC</v>
      </c>
      <c r="E797" s="94" t="str">
        <f t="array" ref="E797">XLOOKUP($F797,'GIÁ'!$A:$A,'GIÁ'!$E:$E)</f>
        <v>MÁT</v>
      </c>
      <c r="F797" s="94">
        <v>11751.0</v>
      </c>
      <c r="G797" s="95" t="s">
        <v>1045</v>
      </c>
      <c r="H797" s="95" t="s">
        <v>75</v>
      </c>
      <c r="I797" s="96">
        <v>1.0</v>
      </c>
      <c r="J797" s="96">
        <v>0.0</v>
      </c>
      <c r="K797" s="98">
        <f t="shared" si="4"/>
        <v>1</v>
      </c>
      <c r="L797" s="99" t="s">
        <v>4461</v>
      </c>
      <c r="M797" s="100" t="s">
        <v>4477</v>
      </c>
      <c r="N797" s="101" t="s">
        <v>4478</v>
      </c>
      <c r="O797" s="128"/>
      <c r="P797" s="145">
        <v>1.0</v>
      </c>
      <c r="Q797" s="103">
        <f t="shared" si="5"/>
        <v>0</v>
      </c>
      <c r="R797" s="104" t="s">
        <v>4464</v>
      </c>
      <c r="S797" s="105"/>
      <c r="T797" s="106"/>
      <c r="U797" s="107"/>
      <c r="V797" s="108" t="s">
        <v>756</v>
      </c>
      <c r="W797" s="109" t="s">
        <v>1908</v>
      </c>
      <c r="X797" s="110" t="str">
        <f t="shared" si="6"/>
        <v/>
      </c>
      <c r="Y797" s="110" t="str">
        <f t="shared" si="7"/>
        <v>Siêu thị</v>
      </c>
      <c r="Z797" s="139" t="str">
        <f t="shared" si="55"/>
        <v/>
      </c>
      <c r="AA797" s="109" t="s">
        <v>802</v>
      </c>
      <c r="AB797" s="140"/>
      <c r="AC797" s="141"/>
      <c r="AD797" s="113"/>
      <c r="AE797" s="127"/>
      <c r="AF797" s="113"/>
      <c r="AG797" s="114" t="str">
        <f t="array" ref="AG797">XLOOKUP(F797,'CLV2'!A:A,'CLV2'!E:E)</f>
        <v>2.FRUITS</v>
      </c>
      <c r="AH797" s="115" t="str">
        <f t="array" ref="AH797">XLOOKUP(F797,'CLV2'!A:A,'CLV2'!F:F)</f>
        <v>3.IMPORT FRUITS</v>
      </c>
      <c r="AI797" s="115" t="str">
        <f t="shared" si="8"/>
        <v>Pack</v>
      </c>
      <c r="AJ797" s="116">
        <f t="shared" si="9"/>
        <v>1</v>
      </c>
      <c r="AK797" s="117" t="str">
        <f t="array" ref="AK797">XLOOKUP(F797,'GIÁ'!A:A,'GIÁ'!D:D)</f>
        <v>64445.12</v>
      </c>
      <c r="AL797" s="118">
        <f t="shared" si="10"/>
        <v>64445.12</v>
      </c>
      <c r="AM797" s="118">
        <f t="shared" si="11"/>
        <v>0</v>
      </c>
      <c r="AN797" s="119">
        <f t="shared" si="12"/>
        <v>64445.12</v>
      </c>
      <c r="AO797" s="118">
        <f t="shared" si="13"/>
        <v>0</v>
      </c>
      <c r="AP797" s="121">
        <f t="shared" si="14"/>
        <v>0</v>
      </c>
      <c r="AQ797" s="122"/>
      <c r="AR797" s="119"/>
    </row>
    <row r="798" ht="22.5" customHeight="1">
      <c r="A798" s="89">
        <v>46231.0</v>
      </c>
      <c r="B798" s="90">
        <v>0.44930555555555557</v>
      </c>
      <c r="C798" s="91" t="s">
        <v>1779</v>
      </c>
      <c r="D798" s="129" t="str">
        <f t="array" ref="D798">XLOOKUP(C798,'DS ST'!A:A,'DS ST'!B:B)</f>
        <v>VPC</v>
      </c>
      <c r="E798" s="94" t="str">
        <f t="array" ref="E798">XLOOKUP($F798,'GIÁ'!$A:$A,'GIÁ'!$E:$E)</f>
        <v>MÁT</v>
      </c>
      <c r="F798" s="94">
        <v>11575.0</v>
      </c>
      <c r="G798" s="95" t="s">
        <v>908</v>
      </c>
      <c r="H798" s="95" t="s">
        <v>75</v>
      </c>
      <c r="I798" s="96">
        <v>1.0</v>
      </c>
      <c r="J798" s="96">
        <v>0.0</v>
      </c>
      <c r="K798" s="98">
        <f t="shared" si="4"/>
        <v>1</v>
      </c>
      <c r="L798" s="99" t="s">
        <v>4461</v>
      </c>
      <c r="M798" s="100" t="s">
        <v>4481</v>
      </c>
      <c r="N798" s="101" t="s">
        <v>4482</v>
      </c>
      <c r="O798" s="128"/>
      <c r="P798" s="145">
        <v>1.0</v>
      </c>
      <c r="Q798" s="103">
        <f t="shared" si="5"/>
        <v>0</v>
      </c>
      <c r="R798" s="104" t="s">
        <v>4464</v>
      </c>
      <c r="S798" s="105"/>
      <c r="T798" s="106"/>
      <c r="U798" s="107"/>
      <c r="V798" s="108" t="s">
        <v>756</v>
      </c>
      <c r="W798" s="109" t="s">
        <v>1908</v>
      </c>
      <c r="X798" s="110" t="str">
        <f t="shared" si="6"/>
        <v/>
      </c>
      <c r="Y798" s="110" t="str">
        <f t="shared" si="7"/>
        <v>Siêu thị</v>
      </c>
      <c r="Z798" s="139" t="str">
        <f t="shared" si="55"/>
        <v/>
      </c>
      <c r="AA798" s="109" t="s">
        <v>802</v>
      </c>
      <c r="AB798" s="140"/>
      <c r="AC798" s="141"/>
      <c r="AD798" s="113"/>
      <c r="AE798" s="127"/>
      <c r="AF798" s="113"/>
      <c r="AG798" s="114" t="str">
        <f t="array" ref="AG798">XLOOKUP(F798,'CLV2'!A:A,'CLV2'!E:E)</f>
        <v>2.FRUITS</v>
      </c>
      <c r="AH798" s="115" t="str">
        <f t="array" ref="AH798">XLOOKUP(F798,'CLV2'!A:A,'CLV2'!F:F)</f>
        <v>3.IMPORT FRUITS</v>
      </c>
      <c r="AI798" s="115" t="str">
        <f t="shared" si="8"/>
        <v>Pack</v>
      </c>
      <c r="AJ798" s="116">
        <f t="shared" si="9"/>
        <v>1</v>
      </c>
      <c r="AK798" s="117" t="str">
        <f t="array" ref="AK798">XLOOKUP(F798,'GIÁ'!A:A,'GIÁ'!D:D)</f>
        <v>54909.18</v>
      </c>
      <c r="AL798" s="118">
        <f t="shared" si="10"/>
        <v>54909.18</v>
      </c>
      <c r="AM798" s="118">
        <f t="shared" si="11"/>
        <v>0</v>
      </c>
      <c r="AN798" s="119">
        <f t="shared" si="12"/>
        <v>54909.18</v>
      </c>
      <c r="AO798" s="118">
        <f t="shared" si="13"/>
        <v>0</v>
      </c>
      <c r="AP798" s="121">
        <f t="shared" si="14"/>
        <v>0</v>
      </c>
      <c r="AQ798" s="122"/>
      <c r="AR798" s="119"/>
    </row>
    <row r="799" ht="22.5" customHeight="1">
      <c r="A799" s="89">
        <v>46231.0</v>
      </c>
      <c r="B799" s="90">
        <v>0.44930555555555557</v>
      </c>
      <c r="C799" s="91" t="s">
        <v>1779</v>
      </c>
      <c r="D799" s="129" t="str">
        <f t="array" ref="D799">XLOOKUP(C799,'DS ST'!A:A,'DS ST'!B:B)</f>
        <v>VPC</v>
      </c>
      <c r="E799" s="94" t="str">
        <f t="array" ref="E799">XLOOKUP($F799,'GIÁ'!$A:$A,'GIÁ'!$E:$E)</f>
        <v>MÁT</v>
      </c>
      <c r="F799" s="94">
        <v>8.935335402859E12</v>
      </c>
      <c r="G799" s="95" t="s">
        <v>2076</v>
      </c>
      <c r="H799" s="95" t="s">
        <v>224</v>
      </c>
      <c r="I799" s="96">
        <v>2.0</v>
      </c>
      <c r="J799" s="96">
        <v>0.0</v>
      </c>
      <c r="K799" s="98">
        <f t="shared" si="4"/>
        <v>2</v>
      </c>
      <c r="L799" s="99" t="s">
        <v>4461</v>
      </c>
      <c r="M799" s="100" t="s">
        <v>4483</v>
      </c>
      <c r="N799" s="101" t="s">
        <v>4484</v>
      </c>
      <c r="O799" s="128"/>
      <c r="P799" s="100">
        <v>2.0</v>
      </c>
      <c r="Q799" s="103">
        <f t="shared" si="5"/>
        <v>0</v>
      </c>
      <c r="R799" s="104" t="s">
        <v>4480</v>
      </c>
      <c r="S799" s="105"/>
      <c r="T799" s="106"/>
      <c r="U799" s="107"/>
      <c r="V799" s="108" t="s">
        <v>756</v>
      </c>
      <c r="W799" s="109" t="s">
        <v>1908</v>
      </c>
      <c r="X799" s="110" t="str">
        <f t="shared" si="6"/>
        <v/>
      </c>
      <c r="Y799" s="110" t="str">
        <f t="shared" si="7"/>
        <v>Siêu thị</v>
      </c>
      <c r="Z799" s="139" t="str">
        <f t="shared" si="55"/>
        <v/>
      </c>
      <c r="AA799" s="109" t="s">
        <v>802</v>
      </c>
      <c r="AB799" s="140"/>
      <c r="AC799" s="141"/>
      <c r="AD799" s="113"/>
      <c r="AE799" s="127"/>
      <c r="AF799" s="113"/>
      <c r="AG799" s="114" t="str">
        <f t="array" ref="AG799">XLOOKUP(F799,'CLV2'!A:A,'CLV2'!E:E)</f>
        <v>2.CHILLED FOODS</v>
      </c>
      <c r="AH799" s="115" t="str">
        <f t="array" ref="AH799">XLOOKUP(F799,'CLV2'!A:A,'CLV2'!F:F)</f>
        <v>3.OTHER CHILLED PRODUCTS</v>
      </c>
      <c r="AI799" s="115" t="str">
        <f t="shared" si="8"/>
        <v>Pack</v>
      </c>
      <c r="AJ799" s="116">
        <f t="shared" si="9"/>
        <v>1</v>
      </c>
      <c r="AK799" s="117" t="str">
        <f t="array" ref="AK799">XLOOKUP(F799,'GIÁ'!A:A,'GIÁ'!D:D)</f>
        <v>50615.12</v>
      </c>
      <c r="AL799" s="118">
        <f t="shared" si="10"/>
        <v>101230.24</v>
      </c>
      <c r="AM799" s="118">
        <f t="shared" si="11"/>
        <v>0</v>
      </c>
      <c r="AN799" s="119">
        <f t="shared" si="12"/>
        <v>101230.24</v>
      </c>
      <c r="AO799" s="118">
        <f t="shared" si="13"/>
        <v>0</v>
      </c>
      <c r="AP799" s="121">
        <f t="shared" si="14"/>
        <v>0</v>
      </c>
      <c r="AQ799" s="122"/>
      <c r="AR799" s="119"/>
    </row>
    <row r="800" ht="22.5" customHeight="1">
      <c r="A800" s="89">
        <v>46231.0</v>
      </c>
      <c r="B800" s="90">
        <v>0.44930555555555557</v>
      </c>
      <c r="C800" s="91" t="s">
        <v>1779</v>
      </c>
      <c r="D800" s="129" t="str">
        <f t="array" ref="D800">XLOOKUP(C800,'DS ST'!A:A,'DS ST'!B:B)</f>
        <v>VPC</v>
      </c>
      <c r="E800" s="94" t="str">
        <f t="array" ref="E800">XLOOKUP($F800,'GIÁ'!$A:$A,'GIÁ'!$E:$E)</f>
        <v>MÁT</v>
      </c>
      <c r="F800" s="94">
        <v>4.90330801444E12</v>
      </c>
      <c r="G800" s="95" t="s">
        <v>1258</v>
      </c>
      <c r="H800" s="95" t="s">
        <v>57</v>
      </c>
      <c r="I800" s="96">
        <v>2.0</v>
      </c>
      <c r="J800" s="96">
        <v>0.0</v>
      </c>
      <c r="K800" s="98">
        <f t="shared" si="4"/>
        <v>2</v>
      </c>
      <c r="L800" s="99" t="s">
        <v>4461</v>
      </c>
      <c r="M800" s="100" t="s">
        <v>4483</v>
      </c>
      <c r="N800" s="101" t="s">
        <v>4484</v>
      </c>
      <c r="O800" s="128"/>
      <c r="P800" s="100">
        <v>2.0</v>
      </c>
      <c r="Q800" s="103">
        <f t="shared" si="5"/>
        <v>0</v>
      </c>
      <c r="R800" s="104" t="s">
        <v>4480</v>
      </c>
      <c r="S800" s="105"/>
      <c r="T800" s="106"/>
      <c r="U800" s="107"/>
      <c r="V800" s="108" t="s">
        <v>756</v>
      </c>
      <c r="W800" s="109" t="s">
        <v>1908</v>
      </c>
      <c r="X800" s="110" t="str">
        <f t="shared" si="6"/>
        <v/>
      </c>
      <c r="Y800" s="110" t="str">
        <f t="shared" si="7"/>
        <v>Siêu thị</v>
      </c>
      <c r="Z800" s="139" t="str">
        <f t="shared" si="55"/>
        <v/>
      </c>
      <c r="AA800" s="109" t="s">
        <v>802</v>
      </c>
      <c r="AB800" s="140"/>
      <c r="AC800" s="141"/>
      <c r="AD800" s="113"/>
      <c r="AE800" s="127"/>
      <c r="AF800" s="113"/>
      <c r="AG800" s="114" t="str">
        <f t="array" ref="AG800">XLOOKUP(F800,'CLV2'!A:A,'CLV2'!E:E)</f>
        <v>2.DAIRY</v>
      </c>
      <c r="AH800" s="115" t="str">
        <f t="array" ref="AH800">XLOOKUP(F800,'CLV2'!A:A,'CLV2'!F:F)</f>
        <v>3.BUTTER AND CHEESE</v>
      </c>
      <c r="AI800" s="115" t="str">
        <f t="shared" si="8"/>
        <v>Pack</v>
      </c>
      <c r="AJ800" s="116">
        <f t="shared" si="9"/>
        <v>1</v>
      </c>
      <c r="AK800" s="117" t="str">
        <f t="array" ref="AK800">XLOOKUP(F800,'GIÁ'!A:A,'GIÁ'!D:D)</f>
        <v>58076.17</v>
      </c>
      <c r="AL800" s="118">
        <f t="shared" si="10"/>
        <v>116152.34</v>
      </c>
      <c r="AM800" s="118">
        <f t="shared" si="11"/>
        <v>0</v>
      </c>
      <c r="AN800" s="119">
        <f t="shared" si="12"/>
        <v>116152.34</v>
      </c>
      <c r="AO800" s="118">
        <f t="shared" si="13"/>
        <v>0</v>
      </c>
      <c r="AP800" s="121">
        <f t="shared" si="14"/>
        <v>0</v>
      </c>
      <c r="AQ800" s="122"/>
      <c r="AR800" s="119"/>
    </row>
    <row r="801" ht="22.5" customHeight="1">
      <c r="A801" s="89">
        <v>46231.0</v>
      </c>
      <c r="B801" s="90">
        <v>0.44930555555555557</v>
      </c>
      <c r="C801" s="91" t="s">
        <v>1779</v>
      </c>
      <c r="D801" s="129" t="str">
        <f t="array" ref="D801">XLOOKUP(C801,'DS ST'!A:A,'DS ST'!B:B)</f>
        <v>VPC</v>
      </c>
      <c r="E801" s="94" t="str">
        <f t="array" ref="E801">XLOOKUP($F801,'GIÁ'!$A:$A,'GIÁ'!$E:$E)</f>
        <v>MÁT</v>
      </c>
      <c r="F801" s="94">
        <v>8.934673314572E12</v>
      </c>
      <c r="G801" s="95" t="s">
        <v>1615</v>
      </c>
      <c r="H801" s="95" t="s">
        <v>57</v>
      </c>
      <c r="I801" s="96">
        <v>4.0</v>
      </c>
      <c r="J801" s="96">
        <v>0.0</v>
      </c>
      <c r="K801" s="98">
        <f t="shared" si="4"/>
        <v>4</v>
      </c>
      <c r="L801" s="99" t="s">
        <v>4461</v>
      </c>
      <c r="M801" s="100" t="s">
        <v>4485</v>
      </c>
      <c r="N801" s="101" t="s">
        <v>4486</v>
      </c>
      <c r="O801" s="128"/>
      <c r="P801" s="145">
        <v>4.0</v>
      </c>
      <c r="Q801" s="103">
        <f t="shared" si="5"/>
        <v>0</v>
      </c>
      <c r="R801" s="104" t="s">
        <v>4464</v>
      </c>
      <c r="S801" s="105"/>
      <c r="T801" s="106"/>
      <c r="U801" s="107"/>
      <c r="V801" s="108" t="s">
        <v>756</v>
      </c>
      <c r="W801" s="109" t="s">
        <v>1908</v>
      </c>
      <c r="X801" s="110" t="str">
        <f t="shared" si="6"/>
        <v/>
      </c>
      <c r="Y801" s="110" t="str">
        <f t="shared" si="7"/>
        <v>Siêu thị</v>
      </c>
      <c r="Z801" s="139" t="str">
        <f t="shared" si="55"/>
        <v/>
      </c>
      <c r="AA801" s="109" t="s">
        <v>802</v>
      </c>
      <c r="AB801" s="140"/>
      <c r="AC801" s="141"/>
      <c r="AD801" s="113"/>
      <c r="AE801" s="127"/>
      <c r="AF801" s="113"/>
      <c r="AG801" s="114" t="str">
        <f t="array" ref="AG801">XLOOKUP(F801,'CLV2'!A:A,'CLV2'!E:E)</f>
        <v>2.DAIRY</v>
      </c>
      <c r="AH801" s="115" t="str">
        <f t="array" ref="AH801">XLOOKUP(F801,'CLV2'!A:A,'CLV2'!F:F)</f>
        <v>3.DRINKING YOGURT</v>
      </c>
      <c r="AI801" s="115" t="str">
        <f t="shared" si="8"/>
        <v>Pack</v>
      </c>
      <c r="AJ801" s="116">
        <f t="shared" si="9"/>
        <v>1</v>
      </c>
      <c r="AK801" s="117" t="str">
        <f t="array" ref="AK801">XLOOKUP(F801,'GIÁ'!A:A,'GIÁ'!D:D)</f>
        <v>21498.98</v>
      </c>
      <c r="AL801" s="118">
        <f t="shared" si="10"/>
        <v>85995.92</v>
      </c>
      <c r="AM801" s="118">
        <f t="shared" si="11"/>
        <v>0</v>
      </c>
      <c r="AN801" s="119">
        <f t="shared" si="12"/>
        <v>85995.92</v>
      </c>
      <c r="AO801" s="118">
        <f t="shared" si="13"/>
        <v>0</v>
      </c>
      <c r="AP801" s="121">
        <f t="shared" si="14"/>
        <v>0</v>
      </c>
      <c r="AQ801" s="122"/>
      <c r="AR801" s="119"/>
    </row>
    <row r="802" ht="22.5" customHeight="1">
      <c r="A802" s="89">
        <v>46231.0</v>
      </c>
      <c r="B802" s="90">
        <v>0.44930555555555557</v>
      </c>
      <c r="C802" s="91" t="s">
        <v>1779</v>
      </c>
      <c r="D802" s="129" t="str">
        <f t="array" ref="D802">XLOOKUP(C802,'DS ST'!A:A,'DS ST'!B:B)</f>
        <v>VPC</v>
      </c>
      <c r="E802" s="94" t="str">
        <f t="array" ref="E802">XLOOKUP($F802,'GIÁ'!$A:$A,'GIÁ'!$E:$E)</f>
        <v>MÁT</v>
      </c>
      <c r="F802" s="94">
        <v>8.938512932026E12</v>
      </c>
      <c r="G802" s="95" t="s">
        <v>2963</v>
      </c>
      <c r="H802" s="95" t="s">
        <v>57</v>
      </c>
      <c r="I802" s="96">
        <v>2.0</v>
      </c>
      <c r="J802" s="96">
        <v>0.0</v>
      </c>
      <c r="K802" s="98">
        <f t="shared" si="4"/>
        <v>2</v>
      </c>
      <c r="L802" s="99" t="s">
        <v>4461</v>
      </c>
      <c r="M802" s="100" t="s">
        <v>4485</v>
      </c>
      <c r="N802" s="101" t="s">
        <v>4486</v>
      </c>
      <c r="O802" s="128"/>
      <c r="P802" s="145">
        <v>2.0</v>
      </c>
      <c r="Q802" s="103">
        <f t="shared" si="5"/>
        <v>0</v>
      </c>
      <c r="R802" s="104" t="s">
        <v>4464</v>
      </c>
      <c r="S802" s="105"/>
      <c r="T802" s="106"/>
      <c r="U802" s="107"/>
      <c r="V802" s="108" t="s">
        <v>756</v>
      </c>
      <c r="W802" s="109" t="s">
        <v>1908</v>
      </c>
      <c r="X802" s="110" t="str">
        <f t="shared" si="6"/>
        <v/>
      </c>
      <c r="Y802" s="110" t="str">
        <f t="shared" si="7"/>
        <v>Siêu thị</v>
      </c>
      <c r="Z802" s="139" t="str">
        <f t="shared" si="55"/>
        <v/>
      </c>
      <c r="AA802" s="109" t="s">
        <v>802</v>
      </c>
      <c r="AB802" s="140"/>
      <c r="AC802" s="141"/>
      <c r="AD802" s="113"/>
      <c r="AE802" s="127"/>
      <c r="AF802" s="113"/>
      <c r="AG802" s="114" t="str">
        <f t="array" ref="AG802">XLOOKUP(F802,'CLV2'!A:A,'CLV2'!E:E)</f>
        <v>2.DELICA</v>
      </c>
      <c r="AH802" s="115" t="str">
        <f t="array" ref="AH802">XLOOKUP(F802,'CLV2'!A:A,'CLV2'!F:F)</f>
        <v>3.DESSERTS</v>
      </c>
      <c r="AI802" s="115" t="str">
        <f t="shared" si="8"/>
        <v>Pack</v>
      </c>
      <c r="AJ802" s="116">
        <f t="shared" si="9"/>
        <v>1</v>
      </c>
      <c r="AK802" s="117" t="str">
        <f t="array" ref="AK802">XLOOKUP(F802,'GIÁ'!A:A,'GIÁ'!D:D)</f>
        <v>7595.89</v>
      </c>
      <c r="AL802" s="118">
        <f t="shared" si="10"/>
        <v>15191.78</v>
      </c>
      <c r="AM802" s="118">
        <f t="shared" si="11"/>
        <v>0</v>
      </c>
      <c r="AN802" s="119">
        <f t="shared" si="12"/>
        <v>15191.78</v>
      </c>
      <c r="AO802" s="118">
        <f t="shared" si="13"/>
        <v>0</v>
      </c>
      <c r="AP802" s="121">
        <f t="shared" si="14"/>
        <v>0</v>
      </c>
      <c r="AQ802" s="122"/>
      <c r="AR802" s="119"/>
    </row>
    <row r="803" ht="22.5" customHeight="1">
      <c r="A803" s="89">
        <v>46231.0</v>
      </c>
      <c r="B803" s="90">
        <v>0.44930555555555557</v>
      </c>
      <c r="C803" s="91" t="s">
        <v>1779</v>
      </c>
      <c r="D803" s="129" t="str">
        <f t="array" ref="D803">XLOOKUP(C803,'DS ST'!A:A,'DS ST'!B:B)</f>
        <v>VPC</v>
      </c>
      <c r="E803" s="94" t="str">
        <f t="array" ref="E803">XLOOKUP($F803,'GIÁ'!$A:$A,'GIÁ'!$E:$E)</f>
        <v>MÁT</v>
      </c>
      <c r="F803" s="94">
        <v>8.934673500944E12</v>
      </c>
      <c r="G803" s="95" t="s">
        <v>1654</v>
      </c>
      <c r="H803" s="95" t="s">
        <v>57</v>
      </c>
      <c r="I803" s="96">
        <v>24.0</v>
      </c>
      <c r="J803" s="96">
        <v>20.0</v>
      </c>
      <c r="K803" s="98">
        <f t="shared" si="4"/>
        <v>4</v>
      </c>
      <c r="L803" s="99" t="s">
        <v>4461</v>
      </c>
      <c r="M803" s="100" t="s">
        <v>4487</v>
      </c>
      <c r="N803" s="101" t="s">
        <v>4488</v>
      </c>
      <c r="O803" s="128"/>
      <c r="P803" s="145">
        <v>4.0</v>
      </c>
      <c r="Q803" s="103">
        <f t="shared" si="5"/>
        <v>0</v>
      </c>
      <c r="R803" s="104" t="s">
        <v>4464</v>
      </c>
      <c r="S803" s="105"/>
      <c r="T803" s="106"/>
      <c r="U803" s="107"/>
      <c r="V803" s="108" t="s">
        <v>756</v>
      </c>
      <c r="W803" s="109" t="s">
        <v>1908</v>
      </c>
      <c r="X803" s="110" t="str">
        <f t="shared" si="6"/>
        <v/>
      </c>
      <c r="Y803" s="110" t="str">
        <f t="shared" si="7"/>
        <v>Siêu thị</v>
      </c>
      <c r="Z803" s="139" t="str">
        <f t="shared" si="55"/>
        <v/>
      </c>
      <c r="AA803" s="109" t="s">
        <v>802</v>
      </c>
      <c r="AB803" s="140"/>
      <c r="AC803" s="141"/>
      <c r="AD803" s="113"/>
      <c r="AE803" s="127"/>
      <c r="AF803" s="113"/>
      <c r="AG803" s="114" t="str">
        <f t="array" ref="AG803">XLOOKUP(F803,'CLV2'!A:A,'CLV2'!E:E)</f>
        <v>2.DAIRY</v>
      </c>
      <c r="AH803" s="115" t="str">
        <f t="array" ref="AH803">XLOOKUP(F803,'CLV2'!A:A,'CLV2'!F:F)</f>
        <v>3.YOGURT</v>
      </c>
      <c r="AI803" s="115" t="str">
        <f t="shared" si="8"/>
        <v>Pack</v>
      </c>
      <c r="AJ803" s="116">
        <f t="shared" si="9"/>
        <v>0.1666666667</v>
      </c>
      <c r="AK803" s="117" t="str">
        <f t="array" ref="AK803">XLOOKUP(F803,'GIÁ'!A:A,'GIÁ'!D:D)</f>
        <v>6467.48</v>
      </c>
      <c r="AL803" s="118">
        <f t="shared" si="10"/>
        <v>25869.92</v>
      </c>
      <c r="AM803" s="118">
        <f t="shared" si="11"/>
        <v>0</v>
      </c>
      <c r="AN803" s="119">
        <f t="shared" si="12"/>
        <v>25869.92</v>
      </c>
      <c r="AO803" s="118">
        <f t="shared" si="13"/>
        <v>0</v>
      </c>
      <c r="AP803" s="121">
        <f t="shared" si="14"/>
        <v>0</v>
      </c>
      <c r="AQ803" s="122"/>
      <c r="AR803" s="119"/>
    </row>
    <row r="804" ht="22.5" customHeight="1">
      <c r="A804" s="89">
        <v>46231.0</v>
      </c>
      <c r="B804" s="90">
        <v>0.44930555555555557</v>
      </c>
      <c r="C804" s="91" t="s">
        <v>1779</v>
      </c>
      <c r="D804" s="129" t="str">
        <f t="array" ref="D804">XLOOKUP(C804,'DS ST'!A:A,'DS ST'!B:B)</f>
        <v>VPC</v>
      </c>
      <c r="E804" s="94" t="str">
        <f t="array" ref="E804">XLOOKUP($F804,'GIÁ'!$A:$A,'GIÁ'!$E:$E)</f>
        <v>MÁT</v>
      </c>
      <c r="F804" s="94">
        <v>8.936110051842E12</v>
      </c>
      <c r="G804" s="95" t="s">
        <v>2442</v>
      </c>
      <c r="H804" s="95" t="s">
        <v>57</v>
      </c>
      <c r="I804" s="96">
        <v>1.0</v>
      </c>
      <c r="J804" s="96">
        <v>0.0</v>
      </c>
      <c r="K804" s="98">
        <f t="shared" si="4"/>
        <v>1</v>
      </c>
      <c r="L804" s="99" t="s">
        <v>4461</v>
      </c>
      <c r="M804" s="100" t="s">
        <v>4489</v>
      </c>
      <c r="N804" s="101" t="s">
        <v>4490</v>
      </c>
      <c r="O804" s="128"/>
      <c r="P804" s="145">
        <v>1.0</v>
      </c>
      <c r="Q804" s="103">
        <f t="shared" si="5"/>
        <v>0</v>
      </c>
      <c r="R804" s="104" t="s">
        <v>4464</v>
      </c>
      <c r="S804" s="105"/>
      <c r="T804" s="106"/>
      <c r="U804" s="107"/>
      <c r="V804" s="108" t="s">
        <v>756</v>
      </c>
      <c r="W804" s="109" t="s">
        <v>1908</v>
      </c>
      <c r="X804" s="110" t="str">
        <f t="shared" si="6"/>
        <v/>
      </c>
      <c r="Y804" s="110" t="str">
        <f t="shared" si="7"/>
        <v>Siêu thị</v>
      </c>
      <c r="Z804" s="139" t="str">
        <f t="shared" si="55"/>
        <v/>
      </c>
      <c r="AA804" s="109" t="s">
        <v>802</v>
      </c>
      <c r="AB804" s="140"/>
      <c r="AC804" s="141"/>
      <c r="AD804" s="113"/>
      <c r="AE804" s="127"/>
      <c r="AF804" s="113"/>
      <c r="AG804" s="114" t="str">
        <f t="array" ref="AG804">XLOOKUP(F804,'CLV2'!A:A,'CLV2'!E:E)</f>
        <v>2.BAKERY</v>
      </c>
      <c r="AH804" s="115" t="str">
        <f t="array" ref="AH804">XLOOKUP(F804,'CLV2'!A:A,'CLV2'!F:F)</f>
        <v>3.CAKES</v>
      </c>
      <c r="AI804" s="115" t="str">
        <f t="shared" si="8"/>
        <v>Pack</v>
      </c>
      <c r="AJ804" s="116">
        <f t="shared" si="9"/>
        <v>1</v>
      </c>
      <c r="AK804" s="117" t="str">
        <f t="array" ref="AK804">XLOOKUP(F804,'GIÁ'!A:A,'GIÁ'!D:D)</f>
        <v>21393.95</v>
      </c>
      <c r="AL804" s="118">
        <f t="shared" si="10"/>
        <v>21393.95</v>
      </c>
      <c r="AM804" s="118">
        <f t="shared" si="11"/>
        <v>0</v>
      </c>
      <c r="AN804" s="119">
        <f t="shared" si="12"/>
        <v>21393.95</v>
      </c>
      <c r="AO804" s="118">
        <f t="shared" si="13"/>
        <v>0</v>
      </c>
      <c r="AP804" s="121">
        <f t="shared" si="14"/>
        <v>0</v>
      </c>
      <c r="AQ804" s="122"/>
      <c r="AR804" s="119"/>
    </row>
    <row r="805" ht="22.5" customHeight="1">
      <c r="A805" s="89">
        <v>46231.0</v>
      </c>
      <c r="B805" s="90">
        <v>0.44930555555555557</v>
      </c>
      <c r="C805" s="91" t="s">
        <v>1779</v>
      </c>
      <c r="D805" s="129" t="str">
        <f t="array" ref="D805">XLOOKUP(C805,'DS ST'!A:A,'DS ST'!B:B)</f>
        <v>VPC</v>
      </c>
      <c r="E805" s="94" t="str">
        <f t="array" ref="E805">XLOOKUP($F805,'GIÁ'!$A:$A,'GIÁ'!$E:$E)</f>
        <v>MÁT</v>
      </c>
      <c r="F805" s="94">
        <v>8.938505512167E12</v>
      </c>
      <c r="G805" s="95" t="s">
        <v>2876</v>
      </c>
      <c r="H805" s="95" t="s">
        <v>224</v>
      </c>
      <c r="I805" s="96">
        <v>2.0</v>
      </c>
      <c r="J805" s="96">
        <v>0.0</v>
      </c>
      <c r="K805" s="98">
        <f t="shared" si="4"/>
        <v>2</v>
      </c>
      <c r="L805" s="99" t="s">
        <v>4461</v>
      </c>
      <c r="M805" s="100" t="s">
        <v>4491</v>
      </c>
      <c r="N805" s="101" t="s">
        <v>4492</v>
      </c>
      <c r="O805" s="128"/>
      <c r="P805" s="145">
        <v>2.0</v>
      </c>
      <c r="Q805" s="103">
        <f t="shared" si="5"/>
        <v>0</v>
      </c>
      <c r="R805" s="104" t="s">
        <v>4464</v>
      </c>
      <c r="S805" s="105"/>
      <c r="T805" s="106"/>
      <c r="U805" s="107"/>
      <c r="V805" s="108" t="s">
        <v>756</v>
      </c>
      <c r="W805" s="109" t="s">
        <v>1908</v>
      </c>
      <c r="X805" s="110" t="str">
        <f t="shared" si="6"/>
        <v/>
      </c>
      <c r="Y805" s="110" t="str">
        <f t="shared" si="7"/>
        <v>Siêu thị</v>
      </c>
      <c r="Z805" s="139" t="str">
        <f t="shared" si="55"/>
        <v/>
      </c>
      <c r="AA805" s="109" t="s">
        <v>802</v>
      </c>
      <c r="AB805" s="140"/>
      <c r="AC805" s="141"/>
      <c r="AD805" s="113"/>
      <c r="AE805" s="127"/>
      <c r="AF805" s="113"/>
      <c r="AG805" s="114" t="str">
        <f t="array" ref="AG805">XLOOKUP(F805,'CLV2'!A:A,'CLV2'!E:E)</f>
        <v>2.VEGETABLES</v>
      </c>
      <c r="AH805" s="115" t="str">
        <f t="array" ref="AH805">XLOOKUP(F805,'CLV2'!A:A,'CLV2'!F:F)</f>
        <v>3.PROCESSED VEGGIES</v>
      </c>
      <c r="AI805" s="115" t="str">
        <f t="shared" si="8"/>
        <v>Pack</v>
      </c>
      <c r="AJ805" s="116">
        <f t="shared" si="9"/>
        <v>1</v>
      </c>
      <c r="AK805" s="117" t="str">
        <f t="array" ref="AK805">XLOOKUP(F805,'GIÁ'!A:A,'GIÁ'!D:D)</f>
        <v>18229.20</v>
      </c>
      <c r="AL805" s="118">
        <f t="shared" si="10"/>
        <v>36458.4</v>
      </c>
      <c r="AM805" s="118">
        <f t="shared" si="11"/>
        <v>0</v>
      </c>
      <c r="AN805" s="119">
        <f t="shared" si="12"/>
        <v>36458.4</v>
      </c>
      <c r="AO805" s="118">
        <f t="shared" si="13"/>
        <v>0</v>
      </c>
      <c r="AP805" s="121">
        <f t="shared" si="14"/>
        <v>0</v>
      </c>
      <c r="AQ805" s="122"/>
      <c r="AR805" s="119"/>
    </row>
    <row r="806" ht="22.5" customHeight="1">
      <c r="A806" s="89">
        <v>46231.0</v>
      </c>
      <c r="B806" s="90">
        <v>0.44930555555555557</v>
      </c>
      <c r="C806" s="91" t="s">
        <v>1779</v>
      </c>
      <c r="D806" s="129" t="str">
        <f t="array" ref="D806">XLOOKUP(C806,'DS ST'!A:A,'DS ST'!B:B)</f>
        <v>VPC</v>
      </c>
      <c r="E806" s="94" t="str">
        <f t="array" ref="E806">XLOOKUP($F806,'GIÁ'!$A:$A,'GIÁ'!$E:$E)</f>
        <v>MÁT</v>
      </c>
      <c r="F806" s="94">
        <v>8.938505512211E12</v>
      </c>
      <c r="G806" s="95" t="s">
        <v>2880</v>
      </c>
      <c r="H806" s="95" t="s">
        <v>224</v>
      </c>
      <c r="I806" s="96">
        <v>3.0</v>
      </c>
      <c r="J806" s="96">
        <v>0.0</v>
      </c>
      <c r="K806" s="98">
        <f t="shared" si="4"/>
        <v>3</v>
      </c>
      <c r="L806" s="99" t="s">
        <v>4461</v>
      </c>
      <c r="M806" s="100" t="s">
        <v>4493</v>
      </c>
      <c r="N806" s="101" t="s">
        <v>4494</v>
      </c>
      <c r="O806" s="128"/>
      <c r="P806" s="145">
        <v>3.0</v>
      </c>
      <c r="Q806" s="103">
        <f t="shared" si="5"/>
        <v>0</v>
      </c>
      <c r="R806" s="104" t="s">
        <v>4464</v>
      </c>
      <c r="S806" s="105"/>
      <c r="T806" s="106"/>
      <c r="U806" s="107"/>
      <c r="V806" s="108" t="s">
        <v>756</v>
      </c>
      <c r="W806" s="109" t="s">
        <v>1908</v>
      </c>
      <c r="X806" s="110" t="str">
        <f t="shared" si="6"/>
        <v/>
      </c>
      <c r="Y806" s="110" t="str">
        <f t="shared" si="7"/>
        <v>Siêu thị</v>
      </c>
      <c r="Z806" s="139" t="str">
        <f t="shared" si="55"/>
        <v/>
      </c>
      <c r="AA806" s="109" t="s">
        <v>802</v>
      </c>
      <c r="AB806" s="140"/>
      <c r="AC806" s="141"/>
      <c r="AD806" s="113"/>
      <c r="AE806" s="127"/>
      <c r="AF806" s="113"/>
      <c r="AG806" s="114" t="str">
        <f t="array" ref="AG806">XLOOKUP(F806,'CLV2'!A:A,'CLV2'!E:E)</f>
        <v>2.VEGETABLES</v>
      </c>
      <c r="AH806" s="115" t="str">
        <f t="array" ref="AH806">XLOOKUP(F806,'CLV2'!A:A,'CLV2'!F:F)</f>
        <v>3.PROCESSED VEGGIES</v>
      </c>
      <c r="AI806" s="115" t="str">
        <f t="shared" si="8"/>
        <v>Pack</v>
      </c>
      <c r="AJ806" s="116">
        <f t="shared" si="9"/>
        <v>1</v>
      </c>
      <c r="AK806" s="117" t="str">
        <f t="array" ref="AK806">XLOOKUP(F806,'GIÁ'!A:A,'GIÁ'!D:D)</f>
        <v>22493.70</v>
      </c>
      <c r="AL806" s="118">
        <f t="shared" si="10"/>
        <v>67481.1</v>
      </c>
      <c r="AM806" s="118">
        <f t="shared" si="11"/>
        <v>0</v>
      </c>
      <c r="AN806" s="119">
        <f t="shared" si="12"/>
        <v>67481.1</v>
      </c>
      <c r="AO806" s="118">
        <f t="shared" si="13"/>
        <v>0</v>
      </c>
      <c r="AP806" s="121">
        <f t="shared" si="14"/>
        <v>0</v>
      </c>
      <c r="AQ806" s="122"/>
      <c r="AR806" s="119"/>
    </row>
    <row r="807" ht="22.5" customHeight="1">
      <c r="A807" s="89">
        <v>46231.0</v>
      </c>
      <c r="B807" s="90">
        <v>0.44930555555555557</v>
      </c>
      <c r="C807" s="91" t="s">
        <v>1779</v>
      </c>
      <c r="D807" s="129" t="str">
        <f t="array" ref="D807">XLOOKUP(C807,'DS ST'!A:A,'DS ST'!B:B)</f>
        <v>VPC</v>
      </c>
      <c r="E807" s="94" t="str">
        <f t="array" ref="E807">XLOOKUP($F807,'GIÁ'!$A:$A,'GIÁ'!$E:$E)</f>
        <v>MÁT</v>
      </c>
      <c r="F807" s="94">
        <v>8.938562884054E12</v>
      </c>
      <c r="G807" s="95" t="s">
        <v>3211</v>
      </c>
      <c r="H807" s="95" t="s">
        <v>1145</v>
      </c>
      <c r="I807" s="96">
        <v>2.0</v>
      </c>
      <c r="J807" s="96">
        <v>0.0</v>
      </c>
      <c r="K807" s="98">
        <f t="shared" si="4"/>
        <v>2</v>
      </c>
      <c r="L807" s="99" t="s">
        <v>4461</v>
      </c>
      <c r="M807" s="100" t="s">
        <v>4495</v>
      </c>
      <c r="N807" s="101" t="s">
        <v>4496</v>
      </c>
      <c r="O807" s="128"/>
      <c r="P807" s="100">
        <v>2.0</v>
      </c>
      <c r="Q807" s="103">
        <f t="shared" si="5"/>
        <v>0</v>
      </c>
      <c r="R807" s="104" t="s">
        <v>4465</v>
      </c>
      <c r="S807" s="105"/>
      <c r="T807" s="106"/>
      <c r="U807" s="107"/>
      <c r="V807" s="108" t="s">
        <v>756</v>
      </c>
      <c r="W807" s="109" t="s">
        <v>1908</v>
      </c>
      <c r="X807" s="110" t="str">
        <f t="shared" si="6"/>
        <v/>
      </c>
      <c r="Y807" s="110" t="str">
        <f t="shared" si="7"/>
        <v>Siêu thị</v>
      </c>
      <c r="Z807" s="139" t="str">
        <f t="shared" si="55"/>
        <v/>
      </c>
      <c r="AA807" s="109" t="s">
        <v>802</v>
      </c>
      <c r="AB807" s="140"/>
      <c r="AC807" s="141"/>
      <c r="AD807" s="113"/>
      <c r="AE807" s="127"/>
      <c r="AF807" s="113"/>
      <c r="AG807" s="114" t="str">
        <f t="array" ref="AG807">XLOOKUP(F807,'CLV2'!A:A,'CLV2'!E:E)</f>
        <v>2.DELICA</v>
      </c>
      <c r="AH807" s="115" t="str">
        <f t="array" ref="AH807">XLOOKUP(F807,'CLV2'!A:A,'CLV2'!F:F)</f>
        <v>3.DRINKS</v>
      </c>
      <c r="AI807" s="115" t="str">
        <f t="shared" si="8"/>
        <v>Pack</v>
      </c>
      <c r="AJ807" s="116">
        <f t="shared" si="9"/>
        <v>1</v>
      </c>
      <c r="AK807" s="117" t="str">
        <f t="array" ref="AK807">XLOOKUP(F807,'GIÁ'!A:A,'GIÁ'!D:D)</f>
        <v>8625.63</v>
      </c>
      <c r="AL807" s="118">
        <f t="shared" si="10"/>
        <v>17251.26</v>
      </c>
      <c r="AM807" s="118">
        <f t="shared" si="11"/>
        <v>0</v>
      </c>
      <c r="AN807" s="119">
        <f t="shared" si="12"/>
        <v>17251.26</v>
      </c>
      <c r="AO807" s="118">
        <f t="shared" si="13"/>
        <v>0</v>
      </c>
      <c r="AP807" s="121">
        <f t="shared" si="14"/>
        <v>0</v>
      </c>
      <c r="AQ807" s="122"/>
      <c r="AR807" s="119"/>
    </row>
    <row r="808" ht="22.5" customHeight="1">
      <c r="A808" s="89">
        <v>46231.0</v>
      </c>
      <c r="B808" s="90">
        <v>0.44930555555555557</v>
      </c>
      <c r="C808" s="91" t="s">
        <v>1779</v>
      </c>
      <c r="D808" s="129" t="str">
        <f t="array" ref="D808">XLOOKUP(C808,'DS ST'!A:A,'DS ST'!B:B)</f>
        <v>VPC</v>
      </c>
      <c r="E808" s="94" t="str">
        <f t="array" ref="E808">XLOOKUP($F808,'GIÁ'!$A:$A,'GIÁ'!$E:$E)</f>
        <v>MÁT</v>
      </c>
      <c r="F808" s="94">
        <v>8.938562884191E12</v>
      </c>
      <c r="G808" s="95" t="s">
        <v>3218</v>
      </c>
      <c r="H808" s="95" t="s">
        <v>57</v>
      </c>
      <c r="I808" s="96">
        <v>3.0</v>
      </c>
      <c r="J808" s="96">
        <v>0.0</v>
      </c>
      <c r="K808" s="98">
        <f t="shared" si="4"/>
        <v>3</v>
      </c>
      <c r="L808" s="99" t="s">
        <v>4461</v>
      </c>
      <c r="M808" s="100" t="s">
        <v>4495</v>
      </c>
      <c r="N808" s="101" t="s">
        <v>4496</v>
      </c>
      <c r="O808" s="128"/>
      <c r="P808" s="100">
        <v>3.0</v>
      </c>
      <c r="Q808" s="103">
        <f t="shared" si="5"/>
        <v>0</v>
      </c>
      <c r="R808" s="104" t="s">
        <v>4465</v>
      </c>
      <c r="S808" s="105"/>
      <c r="T808" s="106"/>
      <c r="U808" s="107"/>
      <c r="V808" s="108" t="s">
        <v>756</v>
      </c>
      <c r="W808" s="109" t="s">
        <v>1908</v>
      </c>
      <c r="X808" s="110" t="str">
        <f t="shared" si="6"/>
        <v/>
      </c>
      <c r="Y808" s="110" t="str">
        <f t="shared" si="7"/>
        <v>Siêu thị</v>
      </c>
      <c r="Z808" s="139" t="str">
        <f t="shared" si="55"/>
        <v/>
      </c>
      <c r="AA808" s="109" t="s">
        <v>802</v>
      </c>
      <c r="AB808" s="140"/>
      <c r="AC808" s="141"/>
      <c r="AD808" s="113"/>
      <c r="AE808" s="127"/>
      <c r="AF808" s="113"/>
      <c r="AG808" s="114" t="str">
        <f t="array" ref="AG808">XLOOKUP(F808,'CLV2'!A:A,'CLV2'!E:E)</f>
        <v>2.DELICA</v>
      </c>
      <c r="AH808" s="115" t="str">
        <f t="array" ref="AH808">XLOOKUP(F808,'CLV2'!A:A,'CLV2'!F:F)</f>
        <v>3.DESSERTS</v>
      </c>
      <c r="AI808" s="115" t="str">
        <f t="shared" si="8"/>
        <v>Pack</v>
      </c>
      <c r="AJ808" s="116">
        <f t="shared" si="9"/>
        <v>1</v>
      </c>
      <c r="AK808" s="117" t="str">
        <f t="array" ref="AK808">XLOOKUP(F808,'GIÁ'!A:A,'GIÁ'!D:D)</f>
        <v>22288.67</v>
      </c>
      <c r="AL808" s="118">
        <f t="shared" si="10"/>
        <v>66866.01</v>
      </c>
      <c r="AM808" s="118">
        <f t="shared" si="11"/>
        <v>0</v>
      </c>
      <c r="AN808" s="119">
        <f t="shared" si="12"/>
        <v>66866.01</v>
      </c>
      <c r="AO808" s="118">
        <f t="shared" si="13"/>
        <v>0</v>
      </c>
      <c r="AP808" s="121">
        <f t="shared" si="14"/>
        <v>0</v>
      </c>
      <c r="AQ808" s="122"/>
      <c r="AR808" s="119"/>
    </row>
    <row r="809" ht="22.5" customHeight="1">
      <c r="A809" s="89">
        <v>46231.0</v>
      </c>
      <c r="B809" s="90">
        <v>0.44930555555555557</v>
      </c>
      <c r="C809" s="91" t="s">
        <v>1779</v>
      </c>
      <c r="D809" s="129" t="str">
        <f t="array" ref="D809">XLOOKUP(C809,'DS ST'!A:A,'DS ST'!B:B)</f>
        <v>VPC</v>
      </c>
      <c r="E809" s="94" t="str">
        <f t="array" ref="E809">XLOOKUP($F809,'GIÁ'!$A:$A,'GIÁ'!$E:$E)</f>
        <v>MÁT</v>
      </c>
      <c r="F809" s="94">
        <v>8.938562884405E12</v>
      </c>
      <c r="G809" s="95" t="s">
        <v>3229</v>
      </c>
      <c r="H809" s="95" t="s">
        <v>57</v>
      </c>
      <c r="I809" s="96">
        <v>8.0</v>
      </c>
      <c r="J809" s="96">
        <v>0.0</v>
      </c>
      <c r="K809" s="98">
        <f t="shared" si="4"/>
        <v>8</v>
      </c>
      <c r="L809" s="99" t="s">
        <v>4461</v>
      </c>
      <c r="M809" s="100" t="s">
        <v>4495</v>
      </c>
      <c r="N809" s="101" t="s">
        <v>4496</v>
      </c>
      <c r="O809" s="128"/>
      <c r="P809" s="100">
        <v>8.0</v>
      </c>
      <c r="Q809" s="103">
        <f t="shared" si="5"/>
        <v>0</v>
      </c>
      <c r="R809" s="104" t="s">
        <v>4465</v>
      </c>
      <c r="S809" s="105"/>
      <c r="T809" s="106"/>
      <c r="U809" s="107"/>
      <c r="V809" s="108" t="s">
        <v>756</v>
      </c>
      <c r="W809" s="109" t="s">
        <v>1908</v>
      </c>
      <c r="X809" s="110" t="str">
        <f t="shared" si="6"/>
        <v/>
      </c>
      <c r="Y809" s="110" t="str">
        <f t="shared" si="7"/>
        <v>Siêu thị</v>
      </c>
      <c r="Z809" s="139" t="str">
        <f t="shared" si="55"/>
        <v/>
      </c>
      <c r="AA809" s="109" t="s">
        <v>802</v>
      </c>
      <c r="AB809" s="140"/>
      <c r="AC809" s="141"/>
      <c r="AD809" s="113"/>
      <c r="AE809" s="127"/>
      <c r="AF809" s="113"/>
      <c r="AG809" s="114" t="str">
        <f t="array" ref="AG809">XLOOKUP(F809,'CLV2'!A:A,'CLV2'!E:E)</f>
        <v>2.DELICA</v>
      </c>
      <c r="AH809" s="115" t="str">
        <f t="array" ref="AH809">XLOOKUP(F809,'CLV2'!A:A,'CLV2'!F:F)</f>
        <v>3.DESSERTS</v>
      </c>
      <c r="AI809" s="115" t="str">
        <f t="shared" si="8"/>
        <v>Pack</v>
      </c>
      <c r="AJ809" s="116">
        <f t="shared" si="9"/>
        <v>1</v>
      </c>
      <c r="AK809" s="117" t="str">
        <f t="array" ref="AK809">XLOOKUP(F809,'GIÁ'!A:A,'GIÁ'!D:D)</f>
        <v>9500.00</v>
      </c>
      <c r="AL809" s="118">
        <f t="shared" si="10"/>
        <v>76000</v>
      </c>
      <c r="AM809" s="118">
        <f t="shared" si="11"/>
        <v>0</v>
      </c>
      <c r="AN809" s="119">
        <f t="shared" si="12"/>
        <v>76000</v>
      </c>
      <c r="AO809" s="118">
        <f t="shared" si="13"/>
        <v>0</v>
      </c>
      <c r="AP809" s="121">
        <f t="shared" si="14"/>
        <v>0</v>
      </c>
      <c r="AQ809" s="122"/>
      <c r="AR809" s="119"/>
    </row>
    <row r="810" ht="22.5" customHeight="1">
      <c r="A810" s="89">
        <v>46231.0</v>
      </c>
      <c r="B810" s="90">
        <v>0.44930555555555557</v>
      </c>
      <c r="C810" s="91" t="s">
        <v>1779</v>
      </c>
      <c r="D810" s="129" t="str">
        <f t="array" ref="D810">XLOOKUP(C810,'DS ST'!A:A,'DS ST'!B:B)</f>
        <v>VPC</v>
      </c>
      <c r="E810" s="94" t="str">
        <f t="array" ref="E810">XLOOKUP($F810,'GIÁ'!$A:$A,'GIÁ'!$E:$E)</f>
        <v>MÁT</v>
      </c>
      <c r="F810" s="94">
        <v>8.936204030586E12</v>
      </c>
      <c r="G810" s="95" t="s">
        <v>2661</v>
      </c>
      <c r="H810" s="95" t="s">
        <v>224</v>
      </c>
      <c r="I810" s="96">
        <v>5.0</v>
      </c>
      <c r="J810" s="96">
        <v>0.0</v>
      </c>
      <c r="K810" s="98">
        <f t="shared" si="4"/>
        <v>5</v>
      </c>
      <c r="L810" s="99" t="s">
        <v>4461</v>
      </c>
      <c r="M810" s="100" t="s">
        <v>4495</v>
      </c>
      <c r="N810" s="101" t="s">
        <v>4496</v>
      </c>
      <c r="O810" s="128"/>
      <c r="P810" s="100">
        <v>5.0</v>
      </c>
      <c r="Q810" s="103">
        <f t="shared" si="5"/>
        <v>0</v>
      </c>
      <c r="R810" s="104" t="s">
        <v>4465</v>
      </c>
      <c r="S810" s="105"/>
      <c r="T810" s="106"/>
      <c r="U810" s="107"/>
      <c r="V810" s="108" t="s">
        <v>756</v>
      </c>
      <c r="W810" s="109" t="s">
        <v>1908</v>
      </c>
      <c r="X810" s="110" t="str">
        <f t="shared" si="6"/>
        <v/>
      </c>
      <c r="Y810" s="110" t="str">
        <f t="shared" si="7"/>
        <v>Siêu thị</v>
      </c>
      <c r="Z810" s="139" t="str">
        <f t="shared" si="55"/>
        <v/>
      </c>
      <c r="AA810" s="109" t="s">
        <v>802</v>
      </c>
      <c r="AB810" s="140"/>
      <c r="AC810" s="141"/>
      <c r="AD810" s="113"/>
      <c r="AE810" s="127"/>
      <c r="AF810" s="113"/>
      <c r="AG810" s="114" t="str">
        <f t="array" ref="AG810">XLOOKUP(F810,'CLV2'!A:A,'CLV2'!E:E)</f>
        <v>2.VEGETABLES</v>
      </c>
      <c r="AH810" s="115" t="str">
        <f t="array" ref="AH810">XLOOKUP(F810,'CLV2'!A:A,'CLV2'!F:F)</f>
        <v>3.PROCESSED VEGGIES</v>
      </c>
      <c r="AI810" s="115" t="str">
        <f t="shared" si="8"/>
        <v>Pack</v>
      </c>
      <c r="AJ810" s="116">
        <f t="shared" si="9"/>
        <v>1</v>
      </c>
      <c r="AK810" s="117" t="str">
        <f t="array" ref="AK810">XLOOKUP(F810,'GIÁ'!A:A,'GIÁ'!D:D)</f>
        <v>19972.85</v>
      </c>
      <c r="AL810" s="118">
        <f t="shared" si="10"/>
        <v>99864.25</v>
      </c>
      <c r="AM810" s="118">
        <f t="shared" si="11"/>
        <v>0</v>
      </c>
      <c r="AN810" s="119">
        <f t="shared" si="12"/>
        <v>99864.25</v>
      </c>
      <c r="AO810" s="118">
        <f t="shared" si="13"/>
        <v>0</v>
      </c>
      <c r="AP810" s="121">
        <f t="shared" si="14"/>
        <v>0</v>
      </c>
      <c r="AQ810" s="122"/>
      <c r="AR810" s="119"/>
    </row>
    <row r="811" ht="22.5" customHeight="1">
      <c r="A811" s="89">
        <v>46231.0</v>
      </c>
      <c r="B811" s="90">
        <v>0.44930555555555557</v>
      </c>
      <c r="C811" s="91" t="s">
        <v>1779</v>
      </c>
      <c r="D811" s="129" t="str">
        <f t="array" ref="D811">XLOOKUP(C811,'DS ST'!A:A,'DS ST'!B:B)</f>
        <v>VPC</v>
      </c>
      <c r="E811" s="94" t="str">
        <f t="array" ref="E811">XLOOKUP($F811,'GIÁ'!$A:$A,'GIÁ'!$E:$E)</f>
        <v>MÁT</v>
      </c>
      <c r="F811" s="94">
        <v>8.938505512013E12</v>
      </c>
      <c r="G811" s="95" t="s">
        <v>2872</v>
      </c>
      <c r="H811" s="95" t="s">
        <v>224</v>
      </c>
      <c r="I811" s="96">
        <v>9.0</v>
      </c>
      <c r="J811" s="96">
        <v>0.0</v>
      </c>
      <c r="K811" s="98">
        <f t="shared" si="4"/>
        <v>9</v>
      </c>
      <c r="L811" s="99" t="s">
        <v>4461</v>
      </c>
      <c r="M811" s="100" t="s">
        <v>4495</v>
      </c>
      <c r="N811" s="101" t="s">
        <v>4496</v>
      </c>
      <c r="O811" s="128"/>
      <c r="P811" s="100">
        <v>9.0</v>
      </c>
      <c r="Q811" s="103">
        <f t="shared" si="5"/>
        <v>0</v>
      </c>
      <c r="R811" s="104" t="s">
        <v>4465</v>
      </c>
      <c r="S811" s="105"/>
      <c r="T811" s="106"/>
      <c r="U811" s="107"/>
      <c r="V811" s="108" t="s">
        <v>756</v>
      </c>
      <c r="W811" s="109" t="s">
        <v>1908</v>
      </c>
      <c r="X811" s="110" t="str">
        <f t="shared" si="6"/>
        <v/>
      </c>
      <c r="Y811" s="110" t="str">
        <f t="shared" si="7"/>
        <v>Siêu thị</v>
      </c>
      <c r="Z811" s="139" t="str">
        <f t="shared" si="55"/>
        <v/>
      </c>
      <c r="AA811" s="109" t="s">
        <v>802</v>
      </c>
      <c r="AB811" s="140"/>
      <c r="AC811" s="141"/>
      <c r="AD811" s="113"/>
      <c r="AE811" s="127"/>
      <c r="AF811" s="113"/>
      <c r="AG811" s="114" t="str">
        <f t="array" ref="AG811">XLOOKUP(F811,'CLV2'!A:A,'CLV2'!E:E)</f>
        <v>2.VEGETABLES</v>
      </c>
      <c r="AH811" s="115" t="str">
        <f t="array" ref="AH811">XLOOKUP(F811,'CLV2'!A:A,'CLV2'!F:F)</f>
        <v>3.PROCESSED VEGGIES</v>
      </c>
      <c r="AI811" s="115" t="str">
        <f t="shared" si="8"/>
        <v>Pack</v>
      </c>
      <c r="AJ811" s="116">
        <f t="shared" si="9"/>
        <v>1</v>
      </c>
      <c r="AK811" s="117" t="str">
        <f t="array" ref="AK811">XLOOKUP(F811,'GIÁ'!A:A,'GIÁ'!D:D)</f>
        <v>44228.48</v>
      </c>
      <c r="AL811" s="118">
        <f t="shared" si="10"/>
        <v>398056.32</v>
      </c>
      <c r="AM811" s="118">
        <f t="shared" si="11"/>
        <v>0</v>
      </c>
      <c r="AN811" s="119">
        <f t="shared" si="12"/>
        <v>398056.32</v>
      </c>
      <c r="AO811" s="118">
        <f t="shared" si="13"/>
        <v>0</v>
      </c>
      <c r="AP811" s="121">
        <f t="shared" si="14"/>
        <v>0</v>
      </c>
      <c r="AQ811" s="122"/>
      <c r="AR811" s="119"/>
    </row>
    <row r="812" ht="22.5" customHeight="1">
      <c r="A812" s="89">
        <v>46231.0</v>
      </c>
      <c r="B812" s="90">
        <v>0.44930555555555557</v>
      </c>
      <c r="C812" s="91" t="s">
        <v>1779</v>
      </c>
      <c r="D812" s="129" t="str">
        <f t="array" ref="D812">XLOOKUP(C812,'DS ST'!A:A,'DS ST'!B:B)</f>
        <v>VPC</v>
      </c>
      <c r="E812" s="94" t="str">
        <f t="array" ref="E812">XLOOKUP($F812,'GIÁ'!$A:$A,'GIÁ'!$E:$E)</f>
        <v>MÁT</v>
      </c>
      <c r="F812" s="94">
        <v>8.938505512204E12</v>
      </c>
      <c r="G812" s="95" t="s">
        <v>2878</v>
      </c>
      <c r="H812" s="95" t="s">
        <v>224</v>
      </c>
      <c r="I812" s="96">
        <v>7.0</v>
      </c>
      <c r="J812" s="96">
        <v>0.0</v>
      </c>
      <c r="K812" s="98">
        <f t="shared" si="4"/>
        <v>7</v>
      </c>
      <c r="L812" s="99" t="s">
        <v>4461</v>
      </c>
      <c r="M812" s="100" t="s">
        <v>4495</v>
      </c>
      <c r="N812" s="101" t="s">
        <v>4496</v>
      </c>
      <c r="O812" s="128"/>
      <c r="P812" s="100">
        <v>7.0</v>
      </c>
      <c r="Q812" s="103">
        <f t="shared" si="5"/>
        <v>0</v>
      </c>
      <c r="R812" s="104" t="s">
        <v>4465</v>
      </c>
      <c r="S812" s="105"/>
      <c r="T812" s="106"/>
      <c r="U812" s="107"/>
      <c r="V812" s="108" t="s">
        <v>756</v>
      </c>
      <c r="W812" s="109" t="s">
        <v>1908</v>
      </c>
      <c r="X812" s="110" t="str">
        <f t="shared" si="6"/>
        <v/>
      </c>
      <c r="Y812" s="110" t="str">
        <f t="shared" si="7"/>
        <v>Siêu thị</v>
      </c>
      <c r="Z812" s="139" t="str">
        <f t="shared" si="55"/>
        <v/>
      </c>
      <c r="AA812" s="109" t="s">
        <v>802</v>
      </c>
      <c r="AB812" s="140"/>
      <c r="AC812" s="141"/>
      <c r="AD812" s="113"/>
      <c r="AE812" s="127"/>
      <c r="AF812" s="113"/>
      <c r="AG812" s="114" t="str">
        <f t="array" ref="AG812">XLOOKUP(F812,'CLV2'!A:A,'CLV2'!E:E)</f>
        <v>2.VEGETABLES</v>
      </c>
      <c r="AH812" s="115" t="str">
        <f t="array" ref="AH812">XLOOKUP(F812,'CLV2'!A:A,'CLV2'!F:F)</f>
        <v>3.PROCESSED VEGGIES</v>
      </c>
      <c r="AI812" s="115" t="str">
        <f t="shared" si="8"/>
        <v>Pack</v>
      </c>
      <c r="AJ812" s="116">
        <f t="shared" si="9"/>
        <v>1</v>
      </c>
      <c r="AK812" s="117" t="str">
        <f t="array" ref="AK812">XLOOKUP(F812,'GIÁ'!A:A,'GIÁ'!D:D)</f>
        <v>24862.74</v>
      </c>
      <c r="AL812" s="118">
        <f t="shared" si="10"/>
        <v>174039.18</v>
      </c>
      <c r="AM812" s="118">
        <f t="shared" si="11"/>
        <v>0</v>
      </c>
      <c r="AN812" s="119">
        <f t="shared" si="12"/>
        <v>174039.18</v>
      </c>
      <c r="AO812" s="118">
        <f t="shared" si="13"/>
        <v>0</v>
      </c>
      <c r="AP812" s="121">
        <f t="shared" si="14"/>
        <v>0</v>
      </c>
      <c r="AQ812" s="122"/>
      <c r="AR812" s="119"/>
    </row>
    <row r="813" ht="22.5" customHeight="1">
      <c r="A813" s="89">
        <v>46231.0</v>
      </c>
      <c r="B813" s="90">
        <v>0.44930555555555557</v>
      </c>
      <c r="C813" s="91" t="s">
        <v>1779</v>
      </c>
      <c r="D813" s="129" t="str">
        <f t="array" ref="D813">XLOOKUP(C813,'DS ST'!A:A,'DS ST'!B:B)</f>
        <v>VPC</v>
      </c>
      <c r="E813" s="94" t="str">
        <f t="array" ref="E813">XLOOKUP($F813,'GIÁ'!$A:$A,'GIÁ'!$E:$E)</f>
        <v>MÁT</v>
      </c>
      <c r="F813" s="94">
        <v>8.938505512402E12</v>
      </c>
      <c r="G813" s="95" t="s">
        <v>2882</v>
      </c>
      <c r="H813" s="95" t="s">
        <v>224</v>
      </c>
      <c r="I813" s="96">
        <v>4.0</v>
      </c>
      <c r="J813" s="96">
        <v>0.0</v>
      </c>
      <c r="K813" s="98">
        <f t="shared" si="4"/>
        <v>4</v>
      </c>
      <c r="L813" s="99" t="s">
        <v>4461</v>
      </c>
      <c r="M813" s="100" t="s">
        <v>4495</v>
      </c>
      <c r="N813" s="101" t="s">
        <v>4496</v>
      </c>
      <c r="O813" s="128"/>
      <c r="P813" s="100">
        <v>4.0</v>
      </c>
      <c r="Q813" s="103">
        <f t="shared" si="5"/>
        <v>0</v>
      </c>
      <c r="R813" s="104" t="s">
        <v>4465</v>
      </c>
      <c r="S813" s="105"/>
      <c r="T813" s="106"/>
      <c r="U813" s="107"/>
      <c r="V813" s="108" t="s">
        <v>756</v>
      </c>
      <c r="W813" s="109" t="s">
        <v>1908</v>
      </c>
      <c r="X813" s="110" t="str">
        <f t="shared" si="6"/>
        <v/>
      </c>
      <c r="Y813" s="110" t="str">
        <f t="shared" si="7"/>
        <v>Siêu thị</v>
      </c>
      <c r="Z813" s="139" t="str">
        <f t="shared" si="55"/>
        <v/>
      </c>
      <c r="AA813" s="109" t="s">
        <v>802</v>
      </c>
      <c r="AB813" s="140"/>
      <c r="AC813" s="141"/>
      <c r="AD813" s="113"/>
      <c r="AE813" s="127"/>
      <c r="AF813" s="113"/>
      <c r="AG813" s="114" t="str">
        <f t="array" ref="AG813">XLOOKUP(F813,'CLV2'!A:A,'CLV2'!E:E)</f>
        <v>2.VEGETABLES</v>
      </c>
      <c r="AH813" s="115" t="str">
        <f t="array" ref="AH813">XLOOKUP(F813,'CLV2'!A:A,'CLV2'!F:F)</f>
        <v>3.PROCESSED VEGGIES</v>
      </c>
      <c r="AI813" s="115" t="str">
        <f t="shared" si="8"/>
        <v>Pack</v>
      </c>
      <c r="AJ813" s="116">
        <f t="shared" si="9"/>
        <v>1</v>
      </c>
      <c r="AK813" s="117" t="str">
        <f t="array" ref="AK813">XLOOKUP(F813,'GIÁ'!A:A,'GIÁ'!D:D)</f>
        <v>20717.38</v>
      </c>
      <c r="AL813" s="118">
        <f t="shared" si="10"/>
        <v>82869.52</v>
      </c>
      <c r="AM813" s="118">
        <f t="shared" si="11"/>
        <v>0</v>
      </c>
      <c r="AN813" s="119">
        <f t="shared" si="12"/>
        <v>82869.52</v>
      </c>
      <c r="AO813" s="118">
        <f t="shared" si="13"/>
        <v>0</v>
      </c>
      <c r="AP813" s="121">
        <f t="shared" si="14"/>
        <v>0</v>
      </c>
      <c r="AQ813" s="122"/>
      <c r="AR813" s="119"/>
    </row>
    <row r="814" ht="22.5" customHeight="1">
      <c r="A814" s="89">
        <v>46231.0</v>
      </c>
      <c r="B814" s="90">
        <v>0.44930555555555557</v>
      </c>
      <c r="C814" s="91" t="s">
        <v>1779</v>
      </c>
      <c r="D814" s="129" t="str">
        <f t="array" ref="D814">XLOOKUP(C814,'DS ST'!A:A,'DS ST'!B:B)</f>
        <v>VPC</v>
      </c>
      <c r="E814" s="94" t="str">
        <f t="array" ref="E814">XLOOKUP($F814,'GIÁ'!$A:$A,'GIÁ'!$E:$E)</f>
        <v>MÁT</v>
      </c>
      <c r="F814" s="94">
        <v>8.936049694417E12</v>
      </c>
      <c r="G814" s="95" t="s">
        <v>2249</v>
      </c>
      <c r="H814" s="95" t="s">
        <v>57</v>
      </c>
      <c r="I814" s="96">
        <v>1.0</v>
      </c>
      <c r="J814" s="96">
        <v>0.0</v>
      </c>
      <c r="K814" s="98">
        <f t="shared" si="4"/>
        <v>1</v>
      </c>
      <c r="L814" s="99" t="s">
        <v>4461</v>
      </c>
      <c r="M814" s="100" t="s">
        <v>4495</v>
      </c>
      <c r="N814" s="101" t="s">
        <v>4496</v>
      </c>
      <c r="O814" s="128"/>
      <c r="P814" s="100">
        <v>1.0</v>
      </c>
      <c r="Q814" s="103">
        <f t="shared" si="5"/>
        <v>0</v>
      </c>
      <c r="R814" s="104" t="s">
        <v>4465</v>
      </c>
      <c r="S814" s="105"/>
      <c r="T814" s="106"/>
      <c r="U814" s="107"/>
      <c r="V814" s="108" t="s">
        <v>756</v>
      </c>
      <c r="W814" s="109" t="s">
        <v>1908</v>
      </c>
      <c r="X814" s="110" t="str">
        <f t="shared" si="6"/>
        <v/>
      </c>
      <c r="Y814" s="110" t="str">
        <f t="shared" si="7"/>
        <v>Siêu thị</v>
      </c>
      <c r="Z814" s="139" t="str">
        <f t="shared" si="55"/>
        <v/>
      </c>
      <c r="AA814" s="109" t="s">
        <v>802</v>
      </c>
      <c r="AB814" s="140"/>
      <c r="AC814" s="141"/>
      <c r="AD814" s="113"/>
      <c r="AE814" s="127"/>
      <c r="AF814" s="113"/>
      <c r="AG814" s="114" t="str">
        <f t="array" ref="AG814">XLOOKUP(F814,'CLV2'!A:A,'CLV2'!E:E)</f>
        <v>2.VEGETABLES</v>
      </c>
      <c r="AH814" s="115" t="str">
        <f t="array" ref="AH814">XLOOKUP(F814,'CLV2'!A:A,'CLV2'!F:F)</f>
        <v>3.LETTUCE, SNACKABLES</v>
      </c>
      <c r="AI814" s="115" t="str">
        <f t="shared" si="8"/>
        <v>Pack</v>
      </c>
      <c r="AJ814" s="116">
        <f t="shared" si="9"/>
        <v>1</v>
      </c>
      <c r="AK814" s="117" t="str">
        <f t="array" ref="AK814">XLOOKUP(F814,'GIÁ'!A:A,'GIÁ'!D:D)</f>
        <v>26169.94</v>
      </c>
      <c r="AL814" s="118">
        <f t="shared" si="10"/>
        <v>26169.94</v>
      </c>
      <c r="AM814" s="118">
        <f t="shared" si="11"/>
        <v>0</v>
      </c>
      <c r="AN814" s="119">
        <f t="shared" si="12"/>
        <v>26169.94</v>
      </c>
      <c r="AO814" s="118">
        <f t="shared" si="13"/>
        <v>0</v>
      </c>
      <c r="AP814" s="121">
        <f t="shared" si="14"/>
        <v>0</v>
      </c>
      <c r="AQ814" s="122"/>
      <c r="AR814" s="119"/>
    </row>
    <row r="815" ht="22.5" customHeight="1">
      <c r="A815" s="89">
        <v>46231.0</v>
      </c>
      <c r="B815" s="90">
        <v>0.44930555555555557</v>
      </c>
      <c r="C815" s="91" t="s">
        <v>1779</v>
      </c>
      <c r="D815" s="129" t="str">
        <f t="array" ref="D815">XLOOKUP(C815,'DS ST'!A:A,'DS ST'!B:B)</f>
        <v>VPC</v>
      </c>
      <c r="E815" s="94" t="str">
        <f t="array" ref="E815">XLOOKUP($F815,'GIÁ'!$A:$A,'GIÁ'!$E:$E)</f>
        <v>MÁT</v>
      </c>
      <c r="F815" s="94">
        <v>11697.0</v>
      </c>
      <c r="G815" s="95" t="s">
        <v>1008</v>
      </c>
      <c r="H815" s="95" t="s">
        <v>93</v>
      </c>
      <c r="I815" s="96">
        <v>6.0</v>
      </c>
      <c r="J815" s="96">
        <v>0.0</v>
      </c>
      <c r="K815" s="98">
        <f t="shared" si="4"/>
        <v>6</v>
      </c>
      <c r="L815" s="99" t="s">
        <v>4461</v>
      </c>
      <c r="M815" s="100" t="s">
        <v>4495</v>
      </c>
      <c r="N815" s="101" t="s">
        <v>4496</v>
      </c>
      <c r="O815" s="128"/>
      <c r="P815" s="100">
        <v>6.0</v>
      </c>
      <c r="Q815" s="103">
        <f t="shared" si="5"/>
        <v>0</v>
      </c>
      <c r="R815" s="104" t="s">
        <v>4465</v>
      </c>
      <c r="S815" s="105"/>
      <c r="T815" s="106"/>
      <c r="U815" s="107"/>
      <c r="V815" s="108" t="s">
        <v>756</v>
      </c>
      <c r="W815" s="109" t="s">
        <v>1908</v>
      </c>
      <c r="X815" s="110" t="str">
        <f t="shared" si="6"/>
        <v/>
      </c>
      <c r="Y815" s="110" t="str">
        <f t="shared" si="7"/>
        <v>Siêu thị</v>
      </c>
      <c r="Z815" s="139" t="str">
        <f t="shared" si="55"/>
        <v/>
      </c>
      <c r="AA815" s="109" t="s">
        <v>802</v>
      </c>
      <c r="AB815" s="140"/>
      <c r="AC815" s="141"/>
      <c r="AD815" s="113"/>
      <c r="AE815" s="127"/>
      <c r="AF815" s="113"/>
      <c r="AG815" s="114" t="str">
        <f t="array" ref="AG815">XLOOKUP(F815,'CLV2'!A:A,'CLV2'!E:E)</f>
        <v>2.VEGETABLES</v>
      </c>
      <c r="AH815" s="115" t="str">
        <f t="array" ref="AH815">XLOOKUP(F815,'CLV2'!A:A,'CLV2'!F:F)</f>
        <v>3.PROCESSED VEGGIES</v>
      </c>
      <c r="AI815" s="115" t="str">
        <f t="shared" si="8"/>
        <v>Pack</v>
      </c>
      <c r="AJ815" s="116">
        <f t="shared" si="9"/>
        <v>1</v>
      </c>
      <c r="AK815" s="117" t="str">
        <f t="array" ref="AK815">XLOOKUP(F815,'GIÁ'!A:A,'GIÁ'!D:D)</f>
        <v>21900.00</v>
      </c>
      <c r="AL815" s="118">
        <f t="shared" si="10"/>
        <v>131400</v>
      </c>
      <c r="AM815" s="118">
        <f t="shared" si="11"/>
        <v>0</v>
      </c>
      <c r="AN815" s="119">
        <f t="shared" si="12"/>
        <v>131400</v>
      </c>
      <c r="AO815" s="118">
        <f t="shared" si="13"/>
        <v>0</v>
      </c>
      <c r="AP815" s="121">
        <f t="shared" si="14"/>
        <v>0</v>
      </c>
      <c r="AQ815" s="122"/>
      <c r="AR815" s="119"/>
    </row>
    <row r="816" ht="22.5" customHeight="1">
      <c r="A816" s="89">
        <v>46231.0</v>
      </c>
      <c r="B816" s="90">
        <v>0.44930555555555557</v>
      </c>
      <c r="C816" s="91" t="s">
        <v>1779</v>
      </c>
      <c r="D816" s="129" t="str">
        <f t="array" ref="D816">XLOOKUP(C816,'DS ST'!A:A,'DS ST'!B:B)</f>
        <v>VPC</v>
      </c>
      <c r="E816" s="94" t="str">
        <f t="array" ref="E816">XLOOKUP($F816,'GIÁ'!$A:$A,'GIÁ'!$E:$E)</f>
        <v>MÁT</v>
      </c>
      <c r="F816" s="94">
        <v>8.938508547579E12</v>
      </c>
      <c r="G816" s="95" t="s">
        <v>2905</v>
      </c>
      <c r="H816" s="95" t="s">
        <v>57</v>
      </c>
      <c r="I816" s="96">
        <v>4.0</v>
      </c>
      <c r="J816" s="96">
        <v>0.0</v>
      </c>
      <c r="K816" s="98">
        <f t="shared" si="4"/>
        <v>4</v>
      </c>
      <c r="L816" s="99" t="s">
        <v>4461</v>
      </c>
      <c r="M816" s="100" t="s">
        <v>4495</v>
      </c>
      <c r="N816" s="101" t="s">
        <v>4496</v>
      </c>
      <c r="O816" s="128"/>
      <c r="P816" s="145">
        <v>4.0</v>
      </c>
      <c r="Q816" s="103">
        <f t="shared" si="5"/>
        <v>0</v>
      </c>
      <c r="R816" s="104" t="s">
        <v>4464</v>
      </c>
      <c r="S816" s="105"/>
      <c r="T816" s="106"/>
      <c r="U816" s="107"/>
      <c r="V816" s="108" t="s">
        <v>756</v>
      </c>
      <c r="W816" s="109" t="s">
        <v>1908</v>
      </c>
      <c r="X816" s="110" t="str">
        <f t="shared" si="6"/>
        <v/>
      </c>
      <c r="Y816" s="110" t="str">
        <f t="shared" si="7"/>
        <v>Siêu thị</v>
      </c>
      <c r="Z816" s="139" t="str">
        <f t="shared" si="55"/>
        <v/>
      </c>
      <c r="AA816" s="109" t="s">
        <v>802</v>
      </c>
      <c r="AB816" s="140"/>
      <c r="AC816" s="141"/>
      <c r="AD816" s="113"/>
      <c r="AE816" s="127"/>
      <c r="AF816" s="113"/>
      <c r="AG816" s="114" t="str">
        <f t="array" ref="AG816">XLOOKUP(F816,'CLV2'!A:A,'CLV2'!E:E)</f>
        <v>2.CHILLED FOODS</v>
      </c>
      <c r="AH816" s="115" t="str">
        <f t="array" ref="AH816">XLOOKUP(F816,'CLV2'!A:A,'CLV2'!F:F)</f>
        <v>3.OTHER CHILLED PRODUCTS</v>
      </c>
      <c r="AI816" s="115" t="str">
        <f t="shared" si="8"/>
        <v>Pack</v>
      </c>
      <c r="AJ816" s="116">
        <f t="shared" si="9"/>
        <v>1</v>
      </c>
      <c r="AK816" s="117" t="str">
        <f t="array" ref="AK816">XLOOKUP(F816,'GIÁ'!A:A,'GIÁ'!D:D)</f>
        <v>30485.44</v>
      </c>
      <c r="AL816" s="118">
        <f t="shared" si="10"/>
        <v>121941.76</v>
      </c>
      <c r="AM816" s="118">
        <f t="shared" si="11"/>
        <v>0</v>
      </c>
      <c r="AN816" s="119">
        <f t="shared" si="12"/>
        <v>121941.76</v>
      </c>
      <c r="AO816" s="118">
        <f t="shared" si="13"/>
        <v>0</v>
      </c>
      <c r="AP816" s="121">
        <f t="shared" si="14"/>
        <v>0</v>
      </c>
      <c r="AQ816" s="122"/>
      <c r="AR816" s="119"/>
    </row>
    <row r="817" ht="22.5" customHeight="1">
      <c r="A817" s="89">
        <v>46231.0</v>
      </c>
      <c r="B817" s="90">
        <v>0.44930555555555557</v>
      </c>
      <c r="C817" s="91" t="s">
        <v>1779</v>
      </c>
      <c r="D817" s="129" t="str">
        <f t="array" ref="D817">XLOOKUP(C817,'DS ST'!A:A,'DS ST'!B:B)</f>
        <v>VPC</v>
      </c>
      <c r="E817" s="94" t="str">
        <f t="array" ref="E817">XLOOKUP($F817,'GIÁ'!$A:$A,'GIÁ'!$E:$E)</f>
        <v>MÁT</v>
      </c>
      <c r="F817" s="94">
        <v>8.885020330014E12</v>
      </c>
      <c r="G817" s="95" t="s">
        <v>1534</v>
      </c>
      <c r="H817" s="95" t="s">
        <v>224</v>
      </c>
      <c r="I817" s="96">
        <v>1.0</v>
      </c>
      <c r="J817" s="96">
        <v>0.0</v>
      </c>
      <c r="K817" s="98">
        <f t="shared" si="4"/>
        <v>1</v>
      </c>
      <c r="L817" s="99" t="s">
        <v>4461</v>
      </c>
      <c r="M817" s="100" t="s">
        <v>4495</v>
      </c>
      <c r="N817" s="101" t="s">
        <v>4496</v>
      </c>
      <c r="O817" s="128"/>
      <c r="P817" s="100">
        <v>1.0</v>
      </c>
      <c r="Q817" s="103">
        <f t="shared" si="5"/>
        <v>0</v>
      </c>
      <c r="R817" s="104" t="s">
        <v>4465</v>
      </c>
      <c r="S817" s="105"/>
      <c r="T817" s="106"/>
      <c r="U817" s="107"/>
      <c r="V817" s="108" t="s">
        <v>756</v>
      </c>
      <c r="W817" s="109" t="s">
        <v>1908</v>
      </c>
      <c r="X817" s="110" t="str">
        <f t="shared" si="6"/>
        <v/>
      </c>
      <c r="Y817" s="110" t="str">
        <f t="shared" si="7"/>
        <v>Siêu thị</v>
      </c>
      <c r="Z817" s="139" t="str">
        <f t="shared" si="55"/>
        <v/>
      </c>
      <c r="AA817" s="109" t="s">
        <v>802</v>
      </c>
      <c r="AB817" s="140"/>
      <c r="AC817" s="141"/>
      <c r="AD817" s="113"/>
      <c r="AE817" s="127"/>
      <c r="AF817" s="113"/>
      <c r="AG817" s="114" t="str">
        <f t="array" ref="AG817">XLOOKUP(F817,'CLV2'!A:A,'CLV2'!E:E)</f>
        <v>2.VEGETABLES</v>
      </c>
      <c r="AH817" s="115" t="str">
        <f t="array" ref="AH817">XLOOKUP(F817,'CLV2'!A:A,'CLV2'!F:F)</f>
        <v>3.LETTUCE, SNACKABLES</v>
      </c>
      <c r="AI817" s="115" t="str">
        <f t="shared" si="8"/>
        <v>Pack</v>
      </c>
      <c r="AJ817" s="116">
        <f t="shared" si="9"/>
        <v>1</v>
      </c>
      <c r="AK817" s="117" t="str">
        <f t="array" ref="AK817">XLOOKUP(F817,'GIÁ'!A:A,'GIÁ'!D:D)</f>
        <v>30798.90</v>
      </c>
      <c r="AL817" s="118">
        <f t="shared" si="10"/>
        <v>30798.9</v>
      </c>
      <c r="AM817" s="118">
        <f t="shared" si="11"/>
        <v>0</v>
      </c>
      <c r="AN817" s="119">
        <f t="shared" si="12"/>
        <v>30798.9</v>
      </c>
      <c r="AO817" s="118">
        <f t="shared" si="13"/>
        <v>0</v>
      </c>
      <c r="AP817" s="121">
        <f t="shared" si="14"/>
        <v>0</v>
      </c>
      <c r="AQ817" s="122"/>
      <c r="AR817" s="119"/>
    </row>
    <row r="818" ht="22.5" customHeight="1">
      <c r="A818" s="89">
        <v>46231.0</v>
      </c>
      <c r="B818" s="90">
        <v>0.44930555555555557</v>
      </c>
      <c r="C818" s="91" t="s">
        <v>1779</v>
      </c>
      <c r="D818" s="129" t="str">
        <f t="array" ref="D818">XLOOKUP(C818,'DS ST'!A:A,'DS ST'!B:B)</f>
        <v>VPC</v>
      </c>
      <c r="E818" s="94" t="str">
        <f t="array" ref="E818">XLOOKUP($F818,'GIÁ'!$A:$A,'GIÁ'!$E:$E)</f>
        <v>MÁT</v>
      </c>
      <c r="F818" s="94">
        <v>8.936204030906E12</v>
      </c>
      <c r="G818" s="95" t="s">
        <v>2665</v>
      </c>
      <c r="H818" s="95" t="s">
        <v>224</v>
      </c>
      <c r="I818" s="96">
        <v>1.0</v>
      </c>
      <c r="J818" s="96">
        <v>0.0</v>
      </c>
      <c r="K818" s="98">
        <f t="shared" si="4"/>
        <v>1</v>
      </c>
      <c r="L818" s="99" t="s">
        <v>4461</v>
      </c>
      <c r="M818" s="100" t="s">
        <v>4495</v>
      </c>
      <c r="N818" s="101" t="s">
        <v>4496</v>
      </c>
      <c r="O818" s="128"/>
      <c r="P818" s="100">
        <v>1.0</v>
      </c>
      <c r="Q818" s="103">
        <f t="shared" si="5"/>
        <v>0</v>
      </c>
      <c r="R818" s="104" t="s">
        <v>4465</v>
      </c>
      <c r="S818" s="105"/>
      <c r="T818" s="106"/>
      <c r="U818" s="107"/>
      <c r="V818" s="108" t="s">
        <v>756</v>
      </c>
      <c r="W818" s="109" t="s">
        <v>1908</v>
      </c>
      <c r="X818" s="110" t="str">
        <f t="shared" si="6"/>
        <v/>
      </c>
      <c r="Y818" s="110" t="str">
        <f t="shared" si="7"/>
        <v>Siêu thị</v>
      </c>
      <c r="Z818" s="139" t="str">
        <f t="shared" si="55"/>
        <v/>
      </c>
      <c r="AA818" s="109" t="s">
        <v>802</v>
      </c>
      <c r="AB818" s="140"/>
      <c r="AC818" s="141"/>
      <c r="AD818" s="113"/>
      <c r="AE818" s="127"/>
      <c r="AF818" s="113"/>
      <c r="AG818" s="114" t="str">
        <f t="array" ref="AG818">XLOOKUP(F818,'CLV2'!A:A,'CLV2'!E:E)</f>
        <v>2.VEGETABLES</v>
      </c>
      <c r="AH818" s="115" t="str">
        <f t="array" ref="AH818">XLOOKUP(F818,'CLV2'!A:A,'CLV2'!F:F)</f>
        <v>3.PROCESSED VEGGIES</v>
      </c>
      <c r="AI818" s="115" t="str">
        <f t="shared" si="8"/>
        <v>Pack</v>
      </c>
      <c r="AJ818" s="116">
        <f t="shared" si="9"/>
        <v>1</v>
      </c>
      <c r="AK818" s="117" t="str">
        <f t="array" ref="AK818">XLOOKUP(F818,'GIÁ'!A:A,'GIÁ'!D:D)</f>
        <v>15056.83</v>
      </c>
      <c r="AL818" s="118">
        <f t="shared" si="10"/>
        <v>15056.83</v>
      </c>
      <c r="AM818" s="118">
        <f t="shared" si="11"/>
        <v>0</v>
      </c>
      <c r="AN818" s="119">
        <f t="shared" si="12"/>
        <v>15056.83</v>
      </c>
      <c r="AO818" s="118">
        <f t="shared" si="13"/>
        <v>0</v>
      </c>
      <c r="AP818" s="121">
        <f t="shared" si="14"/>
        <v>0</v>
      </c>
      <c r="AQ818" s="122"/>
      <c r="AR818" s="119"/>
    </row>
    <row r="819" ht="22.5" customHeight="1">
      <c r="A819" s="89">
        <v>46231.0</v>
      </c>
      <c r="B819" s="90">
        <v>0.44930555555555557</v>
      </c>
      <c r="C819" s="91" t="s">
        <v>1779</v>
      </c>
      <c r="D819" s="129" t="str">
        <f t="array" ref="D819">XLOOKUP(C819,'DS ST'!A:A,'DS ST'!B:B)</f>
        <v>VPC</v>
      </c>
      <c r="E819" s="94" t="str">
        <f t="array" ref="E819">XLOOKUP($F819,'GIÁ'!$A:$A,'GIÁ'!$E:$E)</f>
        <v>MÁT</v>
      </c>
      <c r="F819" s="94" t="s">
        <v>3325</v>
      </c>
      <c r="G819" s="95" t="s">
        <v>3326</v>
      </c>
      <c r="H819" s="95" t="s">
        <v>57</v>
      </c>
      <c r="I819" s="96">
        <v>1.0</v>
      </c>
      <c r="J819" s="96">
        <v>0.0</v>
      </c>
      <c r="K819" s="98">
        <f t="shared" si="4"/>
        <v>1</v>
      </c>
      <c r="L819" s="99" t="s">
        <v>4461</v>
      </c>
      <c r="M819" s="100" t="s">
        <v>4495</v>
      </c>
      <c r="N819" s="101" t="s">
        <v>4496</v>
      </c>
      <c r="O819" s="128"/>
      <c r="P819" s="100">
        <v>1.0</v>
      </c>
      <c r="Q819" s="103">
        <f t="shared" si="5"/>
        <v>0</v>
      </c>
      <c r="R819" s="104" t="s">
        <v>4465</v>
      </c>
      <c r="S819" s="105"/>
      <c r="T819" s="106"/>
      <c r="U819" s="107"/>
      <c r="V819" s="108" t="s">
        <v>756</v>
      </c>
      <c r="W819" s="109" t="s">
        <v>1908</v>
      </c>
      <c r="X819" s="110" t="str">
        <f t="shared" si="6"/>
        <v/>
      </c>
      <c r="Y819" s="110" t="str">
        <f t="shared" si="7"/>
        <v>Siêu thị</v>
      </c>
      <c r="Z819" s="139" t="str">
        <f t="shared" si="55"/>
        <v/>
      </c>
      <c r="AA819" s="109" t="s">
        <v>802</v>
      </c>
      <c r="AB819" s="140"/>
      <c r="AC819" s="141"/>
      <c r="AD819" s="113"/>
      <c r="AE819" s="127"/>
      <c r="AF819" s="113"/>
      <c r="AG819" s="114" t="str">
        <f t="array" ref="AG819">XLOOKUP(F819,'CLV2'!A:A,'CLV2'!E:E)</f>
        <v>2.BAKERY</v>
      </c>
      <c r="AH819" s="115" t="str">
        <f t="array" ref="AH819">XLOOKUP(F819,'CLV2'!A:A,'CLV2'!F:F)</f>
        <v>3.CAKES</v>
      </c>
      <c r="AI819" s="115" t="str">
        <f t="shared" si="8"/>
        <v>Pack</v>
      </c>
      <c r="AJ819" s="116">
        <f t="shared" si="9"/>
        <v>1</v>
      </c>
      <c r="AK819" s="117" t="str">
        <f t="array" ref="AK819">XLOOKUP(F819,'GIÁ'!A:A,'GIÁ'!D:D)</f>
        <v>27778.00</v>
      </c>
      <c r="AL819" s="118">
        <f t="shared" si="10"/>
        <v>27778</v>
      </c>
      <c r="AM819" s="118">
        <f t="shared" si="11"/>
        <v>0</v>
      </c>
      <c r="AN819" s="119">
        <f t="shared" si="12"/>
        <v>27778</v>
      </c>
      <c r="AO819" s="118">
        <f t="shared" si="13"/>
        <v>0</v>
      </c>
      <c r="AP819" s="121">
        <f t="shared" si="14"/>
        <v>0</v>
      </c>
      <c r="AQ819" s="122"/>
      <c r="AR819" s="119"/>
    </row>
    <row r="820" ht="22.5" customHeight="1">
      <c r="A820" s="89">
        <v>46231.0</v>
      </c>
      <c r="B820" s="90">
        <v>0.44930555555555557</v>
      </c>
      <c r="C820" s="91" t="s">
        <v>1779</v>
      </c>
      <c r="D820" s="129" t="str">
        <f t="array" ref="D820">XLOOKUP(C820,'DS ST'!A:A,'DS ST'!B:B)</f>
        <v>VPC</v>
      </c>
      <c r="E820" s="94" t="str">
        <f t="array" ref="E820">XLOOKUP($F820,'GIÁ'!$A:$A,'GIÁ'!$E:$E)</f>
        <v>MÁT</v>
      </c>
      <c r="F820" s="94">
        <v>8.938503131728E12</v>
      </c>
      <c r="G820" s="95" t="s">
        <v>2852</v>
      </c>
      <c r="H820" s="95" t="s">
        <v>57</v>
      </c>
      <c r="I820" s="96">
        <v>6.0</v>
      </c>
      <c r="J820" s="96">
        <v>0.0</v>
      </c>
      <c r="K820" s="98">
        <f t="shared" si="4"/>
        <v>6</v>
      </c>
      <c r="L820" s="99" t="s">
        <v>4461</v>
      </c>
      <c r="M820" s="100" t="s">
        <v>4495</v>
      </c>
      <c r="N820" s="101" t="s">
        <v>4496</v>
      </c>
      <c r="O820" s="128"/>
      <c r="P820" s="100">
        <v>6.0</v>
      </c>
      <c r="Q820" s="103">
        <f t="shared" si="5"/>
        <v>0</v>
      </c>
      <c r="R820" s="104" t="s">
        <v>4465</v>
      </c>
      <c r="S820" s="105"/>
      <c r="T820" s="106"/>
      <c r="U820" s="107"/>
      <c r="V820" s="108" t="s">
        <v>756</v>
      </c>
      <c r="W820" s="109" t="s">
        <v>1908</v>
      </c>
      <c r="X820" s="110" t="str">
        <f t="shared" si="6"/>
        <v/>
      </c>
      <c r="Y820" s="110" t="str">
        <f t="shared" si="7"/>
        <v>Siêu thị</v>
      </c>
      <c r="Z820" s="139" t="str">
        <f t="shared" si="55"/>
        <v/>
      </c>
      <c r="AA820" s="109" t="s">
        <v>802</v>
      </c>
      <c r="AB820" s="140"/>
      <c r="AC820" s="141"/>
      <c r="AD820" s="113"/>
      <c r="AE820" s="127"/>
      <c r="AF820" s="113"/>
      <c r="AG820" s="114" t="str">
        <f t="array" ref="AG820">XLOOKUP(F820,'CLV2'!A:A,'CLV2'!E:E)</f>
        <v>2.DAIRY</v>
      </c>
      <c r="AH820" s="115" t="str">
        <f t="array" ref="AH820">XLOOKUP(F820,'CLV2'!A:A,'CLV2'!F:F)</f>
        <v>3.FRESH MILK</v>
      </c>
      <c r="AI820" s="115" t="str">
        <f t="shared" si="8"/>
        <v>Pack</v>
      </c>
      <c r="AJ820" s="116">
        <f t="shared" si="9"/>
        <v>1</v>
      </c>
      <c r="AK820" s="117" t="str">
        <f t="array" ref="AK820">XLOOKUP(F820,'GIÁ'!A:A,'GIÁ'!D:D)</f>
        <v>9180.00</v>
      </c>
      <c r="AL820" s="118">
        <f t="shared" si="10"/>
        <v>55080</v>
      </c>
      <c r="AM820" s="118">
        <f t="shared" si="11"/>
        <v>0</v>
      </c>
      <c r="AN820" s="119">
        <f t="shared" si="12"/>
        <v>55080</v>
      </c>
      <c r="AO820" s="118">
        <f t="shared" si="13"/>
        <v>0</v>
      </c>
      <c r="AP820" s="121">
        <f t="shared" si="14"/>
        <v>0</v>
      </c>
      <c r="AQ820" s="122"/>
      <c r="AR820" s="119"/>
    </row>
    <row r="821" ht="22.5" customHeight="1">
      <c r="A821" s="89">
        <v>46231.0</v>
      </c>
      <c r="B821" s="90">
        <v>0.44930555555555557</v>
      </c>
      <c r="C821" s="91" t="s">
        <v>1779</v>
      </c>
      <c r="D821" s="129" t="str">
        <f t="array" ref="D821">XLOOKUP(C821,'DS ST'!A:A,'DS ST'!B:B)</f>
        <v>VPC</v>
      </c>
      <c r="E821" s="94" t="str">
        <f t="array" ref="E821">XLOOKUP($F821,'GIÁ'!$A:$A,'GIÁ'!$E:$E)</f>
        <v>MÁT</v>
      </c>
      <c r="F821" s="94">
        <v>8.935318100062E12</v>
      </c>
      <c r="G821" s="95" t="s">
        <v>2045</v>
      </c>
      <c r="H821" s="95" t="s">
        <v>57</v>
      </c>
      <c r="I821" s="96">
        <v>2.0</v>
      </c>
      <c r="J821" s="96">
        <v>0.0</v>
      </c>
      <c r="K821" s="98">
        <f t="shared" si="4"/>
        <v>2</v>
      </c>
      <c r="L821" s="99" t="s">
        <v>4461</v>
      </c>
      <c r="M821" s="100" t="s">
        <v>4495</v>
      </c>
      <c r="N821" s="101" t="s">
        <v>4496</v>
      </c>
      <c r="O821" s="128"/>
      <c r="P821" s="100">
        <v>2.0</v>
      </c>
      <c r="Q821" s="103">
        <f t="shared" si="5"/>
        <v>0</v>
      </c>
      <c r="R821" s="104" t="s">
        <v>4465</v>
      </c>
      <c r="S821" s="105"/>
      <c r="T821" s="106"/>
      <c r="U821" s="107"/>
      <c r="V821" s="108" t="s">
        <v>756</v>
      </c>
      <c r="W821" s="109" t="s">
        <v>1908</v>
      </c>
      <c r="X821" s="110" t="str">
        <f t="shared" si="6"/>
        <v/>
      </c>
      <c r="Y821" s="110" t="str">
        <f t="shared" si="7"/>
        <v>Siêu thị</v>
      </c>
      <c r="Z821" s="139" t="str">
        <f t="shared" si="55"/>
        <v/>
      </c>
      <c r="AA821" s="109" t="s">
        <v>802</v>
      </c>
      <c r="AB821" s="140"/>
      <c r="AC821" s="141"/>
      <c r="AD821" s="113"/>
      <c r="AE821" s="127"/>
      <c r="AF821" s="113"/>
      <c r="AG821" s="114" t="str">
        <f t="array" ref="AG821">XLOOKUP(F821,'CLV2'!A:A,'CLV2'!E:E)</f>
        <v>2.DAIRY</v>
      </c>
      <c r="AH821" s="115" t="str">
        <f t="array" ref="AH821">XLOOKUP(F821,'CLV2'!A:A,'CLV2'!F:F)</f>
        <v>3.FRESH MILK</v>
      </c>
      <c r="AI821" s="115" t="str">
        <f t="shared" si="8"/>
        <v>Pack</v>
      </c>
      <c r="AJ821" s="116">
        <f t="shared" si="9"/>
        <v>1</v>
      </c>
      <c r="AK821" s="117" t="str">
        <f t="array" ref="AK821">XLOOKUP(F821,'GIÁ'!A:A,'GIÁ'!D:D)</f>
        <v>18900.00</v>
      </c>
      <c r="AL821" s="118">
        <f t="shared" si="10"/>
        <v>37800</v>
      </c>
      <c r="AM821" s="118">
        <f t="shared" si="11"/>
        <v>0</v>
      </c>
      <c r="AN821" s="119">
        <f t="shared" si="12"/>
        <v>37800</v>
      </c>
      <c r="AO821" s="118">
        <f t="shared" si="13"/>
        <v>0</v>
      </c>
      <c r="AP821" s="121">
        <f t="shared" si="14"/>
        <v>0</v>
      </c>
      <c r="AQ821" s="122"/>
      <c r="AR821" s="119"/>
    </row>
    <row r="822" ht="22.5" customHeight="1">
      <c r="A822" s="89">
        <v>46231.0</v>
      </c>
      <c r="B822" s="90">
        <v>0.44930555555555557</v>
      </c>
      <c r="C822" s="91" t="s">
        <v>1779</v>
      </c>
      <c r="D822" s="129" t="str">
        <f t="array" ref="D822">XLOOKUP(C822,'DS ST'!A:A,'DS ST'!B:B)</f>
        <v>VPC</v>
      </c>
      <c r="E822" s="94" t="str">
        <f t="array" ref="E822">XLOOKUP($F822,'GIÁ'!$A:$A,'GIÁ'!$E:$E)</f>
        <v>MÁT</v>
      </c>
      <c r="F822" s="94">
        <v>8.936076271957E12</v>
      </c>
      <c r="G822" s="95" t="s">
        <v>2295</v>
      </c>
      <c r="H822" s="95" t="s">
        <v>75</v>
      </c>
      <c r="I822" s="96">
        <v>1.0</v>
      </c>
      <c r="J822" s="96">
        <v>0.0</v>
      </c>
      <c r="K822" s="98">
        <f t="shared" si="4"/>
        <v>1</v>
      </c>
      <c r="L822" s="99" t="s">
        <v>4461</v>
      </c>
      <c r="M822" s="100" t="s">
        <v>4497</v>
      </c>
      <c r="N822" s="101" t="s">
        <v>4498</v>
      </c>
      <c r="O822" s="128"/>
      <c r="P822" s="100">
        <v>1.0</v>
      </c>
      <c r="Q822" s="103">
        <f t="shared" si="5"/>
        <v>0</v>
      </c>
      <c r="R822" s="104" t="s">
        <v>4480</v>
      </c>
      <c r="S822" s="105"/>
      <c r="T822" s="106"/>
      <c r="U822" s="107"/>
      <c r="V822" s="108" t="s">
        <v>756</v>
      </c>
      <c r="W822" s="109" t="s">
        <v>1908</v>
      </c>
      <c r="X822" s="110" t="str">
        <f t="shared" si="6"/>
        <v/>
      </c>
      <c r="Y822" s="110" t="str">
        <f t="shared" si="7"/>
        <v>Siêu thị</v>
      </c>
      <c r="Z822" s="139" t="str">
        <f t="shared" si="55"/>
        <v/>
      </c>
      <c r="AA822" s="109" t="s">
        <v>802</v>
      </c>
      <c r="AB822" s="140"/>
      <c r="AC822" s="141"/>
      <c r="AD822" s="113"/>
      <c r="AE822" s="127"/>
      <c r="AF822" s="113"/>
      <c r="AG822" s="114" t="str">
        <f t="array" ref="AG822">XLOOKUP(F822,'CLV2'!A:A,'CLV2'!E:E)</f>
        <v>2.BAKERY</v>
      </c>
      <c r="AH822" s="115" t="str">
        <f t="array" ref="AH822">XLOOKUP(F822,'CLV2'!A:A,'CLV2'!F:F)</f>
        <v>3.CAKES</v>
      </c>
      <c r="AI822" s="115" t="str">
        <f t="shared" si="8"/>
        <v>Pack</v>
      </c>
      <c r="AJ822" s="116">
        <f t="shared" si="9"/>
        <v>1</v>
      </c>
      <c r="AK822" s="117" t="str">
        <f t="array" ref="AK822">XLOOKUP(F822,'GIÁ'!A:A,'GIÁ'!D:D)</f>
        <v>8898.99</v>
      </c>
      <c r="AL822" s="118">
        <f t="shared" si="10"/>
        <v>8898.99</v>
      </c>
      <c r="AM822" s="118">
        <f t="shared" si="11"/>
        <v>0</v>
      </c>
      <c r="AN822" s="119">
        <f t="shared" si="12"/>
        <v>8898.99</v>
      </c>
      <c r="AO822" s="118">
        <f t="shared" si="13"/>
        <v>0</v>
      </c>
      <c r="AP822" s="121">
        <f t="shared" si="14"/>
        <v>0</v>
      </c>
      <c r="AQ822" s="122"/>
      <c r="AR822" s="119"/>
    </row>
    <row r="823" ht="22.5" customHeight="1">
      <c r="A823" s="89">
        <v>46231.0</v>
      </c>
      <c r="B823" s="90">
        <v>0.44930555555555557</v>
      </c>
      <c r="C823" s="91" t="s">
        <v>1779</v>
      </c>
      <c r="D823" s="129" t="str">
        <f t="array" ref="D823">XLOOKUP(C823,'DS ST'!A:A,'DS ST'!B:B)</f>
        <v>VPC</v>
      </c>
      <c r="E823" s="94" t="str">
        <f t="array" ref="E823">XLOOKUP($F823,'GIÁ'!$A:$A,'GIÁ'!$E:$E)</f>
        <v>MÁT</v>
      </c>
      <c r="F823" s="94">
        <v>8.936076279328E12</v>
      </c>
      <c r="G823" s="95" t="s">
        <v>2313</v>
      </c>
      <c r="H823" s="95" t="s">
        <v>57</v>
      </c>
      <c r="I823" s="96">
        <v>9.0</v>
      </c>
      <c r="J823" s="96">
        <v>0.0</v>
      </c>
      <c r="K823" s="98">
        <f t="shared" si="4"/>
        <v>9</v>
      </c>
      <c r="L823" s="99" t="s">
        <v>4461</v>
      </c>
      <c r="M823" s="100" t="s">
        <v>4497</v>
      </c>
      <c r="N823" s="101" t="s">
        <v>4498</v>
      </c>
      <c r="O823" s="128"/>
      <c r="P823" s="145">
        <v>9.0</v>
      </c>
      <c r="Q823" s="103">
        <f t="shared" si="5"/>
        <v>0</v>
      </c>
      <c r="R823" s="104" t="s">
        <v>4480</v>
      </c>
      <c r="S823" s="105"/>
      <c r="T823" s="106"/>
      <c r="U823" s="107"/>
      <c r="V823" s="108" t="s">
        <v>756</v>
      </c>
      <c r="W823" s="109" t="s">
        <v>1908</v>
      </c>
      <c r="X823" s="110" t="str">
        <f t="shared" si="6"/>
        <v/>
      </c>
      <c r="Y823" s="110" t="str">
        <f t="shared" si="7"/>
        <v>Siêu thị</v>
      </c>
      <c r="Z823" s="139" t="str">
        <f t="shared" si="55"/>
        <v/>
      </c>
      <c r="AA823" s="109" t="s">
        <v>802</v>
      </c>
      <c r="AB823" s="140"/>
      <c r="AC823" s="108"/>
      <c r="AD823" s="113"/>
      <c r="AE823" s="127"/>
      <c r="AF823" s="113"/>
      <c r="AG823" s="114" t="str">
        <f t="array" ref="AG823">XLOOKUP(F823,'CLV2'!A:A,'CLV2'!E:E)</f>
        <v>2.BAKERY</v>
      </c>
      <c r="AH823" s="115" t="str">
        <f t="array" ref="AH823">XLOOKUP(F823,'CLV2'!A:A,'CLV2'!F:F)</f>
        <v>3.CAKES</v>
      </c>
      <c r="AI823" s="115" t="str">
        <f t="shared" si="8"/>
        <v>Pack</v>
      </c>
      <c r="AJ823" s="116">
        <f t="shared" si="9"/>
        <v>1</v>
      </c>
      <c r="AK823" s="117" t="str">
        <f t="array" ref="AK823">XLOOKUP(F823,'GIÁ'!A:A,'GIÁ'!D:D)</f>
        <v>22950.25</v>
      </c>
      <c r="AL823" s="118">
        <f t="shared" si="10"/>
        <v>206552.25</v>
      </c>
      <c r="AM823" s="118">
        <f t="shared" si="11"/>
        <v>0</v>
      </c>
      <c r="AN823" s="119">
        <f t="shared" si="12"/>
        <v>206552.25</v>
      </c>
      <c r="AO823" s="118">
        <f t="shared" si="13"/>
        <v>0</v>
      </c>
      <c r="AP823" s="121">
        <f t="shared" si="14"/>
        <v>0</v>
      </c>
      <c r="AQ823" s="122"/>
      <c r="AR823" s="119"/>
    </row>
    <row r="824" ht="22.5" customHeight="1">
      <c r="A824" s="89">
        <v>46231.0</v>
      </c>
      <c r="B824" s="90">
        <v>0.44930555555555557</v>
      </c>
      <c r="C824" s="91" t="s">
        <v>1779</v>
      </c>
      <c r="D824" s="129" t="str">
        <f t="array" ref="D824">XLOOKUP(C824,'DS ST'!A:A,'DS ST'!B:B)</f>
        <v>VPC</v>
      </c>
      <c r="E824" s="94" t="str">
        <f t="array" ref="E824">XLOOKUP($F824,'GIÁ'!$A:$A,'GIÁ'!$E:$E)</f>
        <v>MÁT</v>
      </c>
      <c r="F824" s="94">
        <v>8.936076278765E12</v>
      </c>
      <c r="G824" s="95" t="s">
        <v>2309</v>
      </c>
      <c r="H824" s="95" t="s">
        <v>57</v>
      </c>
      <c r="I824" s="96">
        <v>1.0</v>
      </c>
      <c r="J824" s="96">
        <v>0.0</v>
      </c>
      <c r="K824" s="98">
        <f t="shared" si="4"/>
        <v>1</v>
      </c>
      <c r="L824" s="99" t="s">
        <v>4461</v>
      </c>
      <c r="M824" s="100" t="s">
        <v>4497</v>
      </c>
      <c r="N824" s="101" t="s">
        <v>4498</v>
      </c>
      <c r="O824" s="128"/>
      <c r="P824" s="145">
        <v>1.0</v>
      </c>
      <c r="Q824" s="103">
        <f t="shared" si="5"/>
        <v>0</v>
      </c>
      <c r="R824" s="104" t="s">
        <v>4480</v>
      </c>
      <c r="S824" s="105"/>
      <c r="T824" s="106"/>
      <c r="U824" s="107"/>
      <c r="V824" s="108" t="s">
        <v>756</v>
      </c>
      <c r="W824" s="109" t="s">
        <v>1908</v>
      </c>
      <c r="X824" s="110" t="str">
        <f t="shared" si="6"/>
        <v/>
      </c>
      <c r="Y824" s="110" t="str">
        <f t="shared" si="7"/>
        <v>Siêu thị</v>
      </c>
      <c r="Z824" s="139" t="str">
        <f t="shared" si="55"/>
        <v/>
      </c>
      <c r="AA824" s="109" t="s">
        <v>802</v>
      </c>
      <c r="AB824" s="140"/>
      <c r="AC824" s="108"/>
      <c r="AD824" s="113"/>
      <c r="AE824" s="127"/>
      <c r="AF824" s="113"/>
      <c r="AG824" s="114" t="str">
        <f t="array" ref="AG824">XLOOKUP(F824,'CLV2'!A:A,'CLV2'!E:E)</f>
        <v>2.BAKERY</v>
      </c>
      <c r="AH824" s="115" t="str">
        <f t="array" ref="AH824">XLOOKUP(F824,'CLV2'!A:A,'CLV2'!F:F)</f>
        <v>3.CAKES</v>
      </c>
      <c r="AI824" s="115" t="str">
        <f t="shared" si="8"/>
        <v>Pack</v>
      </c>
      <c r="AJ824" s="116">
        <f t="shared" si="9"/>
        <v>1</v>
      </c>
      <c r="AK824" s="117" t="str">
        <f t="array" ref="AK824">XLOOKUP(F824,'GIÁ'!A:A,'GIÁ'!D:D)</f>
        <v>11183.70</v>
      </c>
      <c r="AL824" s="118">
        <f t="shared" si="10"/>
        <v>11183.7</v>
      </c>
      <c r="AM824" s="118">
        <f t="shared" si="11"/>
        <v>0</v>
      </c>
      <c r="AN824" s="119">
        <f t="shared" si="12"/>
        <v>11183.7</v>
      </c>
      <c r="AO824" s="118">
        <f t="shared" si="13"/>
        <v>0</v>
      </c>
      <c r="AP824" s="121">
        <f t="shared" si="14"/>
        <v>0</v>
      </c>
      <c r="AQ824" s="122"/>
      <c r="AR824" s="119"/>
    </row>
    <row r="825" ht="22.5" customHeight="1">
      <c r="A825" s="89">
        <v>46231.0</v>
      </c>
      <c r="B825" s="90">
        <v>0.44930555555555557</v>
      </c>
      <c r="C825" s="91" t="s">
        <v>1779</v>
      </c>
      <c r="D825" s="129" t="str">
        <f t="array" ref="D825">XLOOKUP(C825,'DS ST'!A:A,'DS ST'!B:B)</f>
        <v>VPC</v>
      </c>
      <c r="E825" s="94" t="str">
        <f t="array" ref="E825">XLOOKUP($F825,'GIÁ'!$A:$A,'GIÁ'!$E:$E)</f>
        <v>MÁT</v>
      </c>
      <c r="F825" s="94">
        <v>8.936176751014E12</v>
      </c>
      <c r="G825" s="95" t="s">
        <v>1089</v>
      </c>
      <c r="H825" s="95" t="s">
        <v>667</v>
      </c>
      <c r="I825" s="96">
        <v>3.0</v>
      </c>
      <c r="J825" s="96">
        <v>0.0</v>
      </c>
      <c r="K825" s="98">
        <f t="shared" si="4"/>
        <v>3</v>
      </c>
      <c r="L825" s="99" t="s">
        <v>4461</v>
      </c>
      <c r="M825" s="100" t="s">
        <v>4497</v>
      </c>
      <c r="N825" s="101" t="s">
        <v>4498</v>
      </c>
      <c r="O825" s="128"/>
      <c r="P825" s="100">
        <v>3.0</v>
      </c>
      <c r="Q825" s="103">
        <f t="shared" si="5"/>
        <v>0</v>
      </c>
      <c r="R825" s="104" t="s">
        <v>4465</v>
      </c>
      <c r="S825" s="105"/>
      <c r="T825" s="106"/>
      <c r="U825" s="107"/>
      <c r="V825" s="108" t="s">
        <v>756</v>
      </c>
      <c r="W825" s="109" t="s">
        <v>1908</v>
      </c>
      <c r="X825" s="110" t="str">
        <f t="shared" si="6"/>
        <v/>
      </c>
      <c r="Y825" s="110" t="str">
        <f t="shared" si="7"/>
        <v>Siêu thị</v>
      </c>
      <c r="Z825" s="139" t="str">
        <f t="shared" si="55"/>
        <v/>
      </c>
      <c r="AA825" s="109" t="s">
        <v>802</v>
      </c>
      <c r="AB825" s="140"/>
      <c r="AC825" s="108"/>
      <c r="AD825" s="113"/>
      <c r="AE825" s="127"/>
      <c r="AF825" s="113"/>
      <c r="AG825" s="114" t="str">
        <f t="array" ref="AG825">XLOOKUP(F825,'CLV2'!A:A,'CLV2'!E:E)</f>
        <v>2.DELICA</v>
      </c>
      <c r="AH825" s="115" t="str">
        <f t="array" ref="AH825">XLOOKUP(F825,'CLV2'!A:A,'CLV2'!F:F)</f>
        <v>3.DESSERTS</v>
      </c>
      <c r="AI825" s="115" t="str">
        <f t="shared" si="8"/>
        <v>Pack</v>
      </c>
      <c r="AJ825" s="116">
        <f t="shared" si="9"/>
        <v>1</v>
      </c>
      <c r="AK825" s="117" t="str">
        <f t="array" ref="AK825">XLOOKUP(F825,'GIÁ'!A:A,'GIÁ'!D:D)</f>
        <v>6650.00</v>
      </c>
      <c r="AL825" s="118">
        <f t="shared" si="10"/>
        <v>19950</v>
      </c>
      <c r="AM825" s="118">
        <f t="shared" si="11"/>
        <v>0</v>
      </c>
      <c r="AN825" s="119">
        <f t="shared" si="12"/>
        <v>19950</v>
      </c>
      <c r="AO825" s="118">
        <f t="shared" si="13"/>
        <v>0</v>
      </c>
      <c r="AP825" s="121">
        <f t="shared" si="14"/>
        <v>0</v>
      </c>
      <c r="AQ825" s="122"/>
      <c r="AR825" s="119"/>
    </row>
    <row r="826" ht="22.5" customHeight="1">
      <c r="A826" s="89">
        <v>46231.0</v>
      </c>
      <c r="B826" s="90">
        <v>0.44930555555555557</v>
      </c>
      <c r="C826" s="91" t="s">
        <v>1779</v>
      </c>
      <c r="D826" s="129" t="str">
        <f t="array" ref="D826">XLOOKUP(C826,'DS ST'!A:A,'DS ST'!B:B)</f>
        <v>VPC</v>
      </c>
      <c r="E826" s="94" t="str">
        <f t="array" ref="E826">XLOOKUP($F826,'GIÁ'!$A:$A,'GIÁ'!$E:$E)</f>
        <v>MÁT</v>
      </c>
      <c r="F826" s="94">
        <v>8.936176750017E12</v>
      </c>
      <c r="G826" s="95" t="s">
        <v>2521</v>
      </c>
      <c r="H826" s="95" t="s">
        <v>667</v>
      </c>
      <c r="I826" s="96">
        <v>2.0</v>
      </c>
      <c r="J826" s="96">
        <v>0.0</v>
      </c>
      <c r="K826" s="98">
        <f t="shared" si="4"/>
        <v>2</v>
      </c>
      <c r="L826" s="99" t="s">
        <v>4461</v>
      </c>
      <c r="M826" s="100" t="s">
        <v>4497</v>
      </c>
      <c r="N826" s="101" t="s">
        <v>4498</v>
      </c>
      <c r="O826" s="128"/>
      <c r="P826" s="145">
        <v>2.0</v>
      </c>
      <c r="Q826" s="103">
        <f t="shared" si="5"/>
        <v>0</v>
      </c>
      <c r="R826" s="104" t="s">
        <v>4464</v>
      </c>
      <c r="S826" s="105"/>
      <c r="T826" s="106"/>
      <c r="U826" s="107"/>
      <c r="V826" s="108" t="s">
        <v>756</v>
      </c>
      <c r="W826" s="109" t="s">
        <v>1908</v>
      </c>
      <c r="X826" s="110" t="str">
        <f t="shared" si="6"/>
        <v/>
      </c>
      <c r="Y826" s="110" t="str">
        <f t="shared" si="7"/>
        <v>Siêu thị</v>
      </c>
      <c r="Z826" s="139" t="str">
        <f t="shared" si="55"/>
        <v/>
      </c>
      <c r="AA826" s="109" t="s">
        <v>802</v>
      </c>
      <c r="AB826" s="140"/>
      <c r="AC826" s="141"/>
      <c r="AD826" s="113"/>
      <c r="AE826" s="127"/>
      <c r="AF826" s="113"/>
      <c r="AG826" s="114" t="str">
        <f t="array" ref="AG826">XLOOKUP(F826,'CLV2'!A:A,'CLV2'!E:E)</f>
        <v>2.DELICA</v>
      </c>
      <c r="AH826" s="115" t="str">
        <f t="array" ref="AH826">XLOOKUP(F826,'CLV2'!A:A,'CLV2'!F:F)</f>
        <v>3.DESSERTS</v>
      </c>
      <c r="AI826" s="115" t="str">
        <f t="shared" si="8"/>
        <v>Pack</v>
      </c>
      <c r="AJ826" s="116">
        <f t="shared" si="9"/>
        <v>1</v>
      </c>
      <c r="AK826" s="117" t="str">
        <f t="array" ref="AK826">XLOOKUP(F826,'GIÁ'!A:A,'GIÁ'!D:D)</f>
        <v>6650.00</v>
      </c>
      <c r="AL826" s="118">
        <f t="shared" si="10"/>
        <v>13300</v>
      </c>
      <c r="AM826" s="118">
        <f t="shared" si="11"/>
        <v>0</v>
      </c>
      <c r="AN826" s="119">
        <f t="shared" si="12"/>
        <v>13300</v>
      </c>
      <c r="AO826" s="118">
        <f t="shared" si="13"/>
        <v>0</v>
      </c>
      <c r="AP826" s="121">
        <f t="shared" si="14"/>
        <v>0</v>
      </c>
      <c r="AQ826" s="122"/>
      <c r="AR826" s="119"/>
    </row>
    <row r="827" ht="22.5" customHeight="1">
      <c r="A827" s="89">
        <v>46231.0</v>
      </c>
      <c r="B827" s="90">
        <v>0.44930555555555557</v>
      </c>
      <c r="C827" s="91" t="s">
        <v>1779</v>
      </c>
      <c r="D827" s="129" t="str">
        <f t="array" ref="D827">XLOOKUP(C827,'DS ST'!A:A,'DS ST'!B:B)</f>
        <v>VPC</v>
      </c>
      <c r="E827" s="94" t="str">
        <f t="array" ref="E827">XLOOKUP($F827,'GIÁ'!$A:$A,'GIÁ'!$E:$E)</f>
        <v>MÁT</v>
      </c>
      <c r="F827" s="94">
        <v>8.93617675109E12</v>
      </c>
      <c r="G827" s="95" t="s">
        <v>2527</v>
      </c>
      <c r="H827" s="95" t="s">
        <v>667</v>
      </c>
      <c r="I827" s="96">
        <v>1.0</v>
      </c>
      <c r="J827" s="96">
        <v>0.0</v>
      </c>
      <c r="K827" s="98">
        <f t="shared" si="4"/>
        <v>1</v>
      </c>
      <c r="L827" s="99" t="s">
        <v>4461</v>
      </c>
      <c r="M827" s="100" t="s">
        <v>4497</v>
      </c>
      <c r="N827" s="101" t="s">
        <v>4498</v>
      </c>
      <c r="O827" s="128"/>
      <c r="P827" s="145">
        <v>1.0</v>
      </c>
      <c r="Q827" s="103">
        <f t="shared" si="5"/>
        <v>0</v>
      </c>
      <c r="R827" s="104" t="s">
        <v>4464</v>
      </c>
      <c r="S827" s="105"/>
      <c r="T827" s="106"/>
      <c r="U827" s="107"/>
      <c r="V827" s="108" t="s">
        <v>756</v>
      </c>
      <c r="W827" s="109" t="s">
        <v>1908</v>
      </c>
      <c r="X827" s="110" t="str">
        <f t="shared" si="6"/>
        <v/>
      </c>
      <c r="Y827" s="110" t="str">
        <f t="shared" si="7"/>
        <v>Siêu thị</v>
      </c>
      <c r="Z827" s="139" t="str">
        <f t="shared" si="55"/>
        <v/>
      </c>
      <c r="AA827" s="109" t="s">
        <v>802</v>
      </c>
      <c r="AB827" s="140"/>
      <c r="AC827" s="141"/>
      <c r="AD827" s="113"/>
      <c r="AE827" s="127"/>
      <c r="AF827" s="113"/>
      <c r="AG827" s="114" t="str">
        <f t="array" ref="AG827">XLOOKUP(F827,'CLV2'!A:A,'CLV2'!E:E)</f>
        <v>2.DELICA</v>
      </c>
      <c r="AH827" s="115" t="str">
        <f t="array" ref="AH827">XLOOKUP(F827,'CLV2'!A:A,'CLV2'!F:F)</f>
        <v>3.DESSERTS</v>
      </c>
      <c r="AI827" s="115" t="str">
        <f t="shared" si="8"/>
        <v>Pack</v>
      </c>
      <c r="AJ827" s="116">
        <f t="shared" si="9"/>
        <v>1</v>
      </c>
      <c r="AK827" s="117" t="str">
        <f t="array" ref="AK827">XLOOKUP(F827,'GIÁ'!A:A,'GIÁ'!D:D)</f>
        <v>6650.00</v>
      </c>
      <c r="AL827" s="118">
        <f t="shared" si="10"/>
        <v>6650</v>
      </c>
      <c r="AM827" s="118">
        <f t="shared" si="11"/>
        <v>0</v>
      </c>
      <c r="AN827" s="119">
        <f t="shared" si="12"/>
        <v>6650</v>
      </c>
      <c r="AO827" s="118">
        <f t="shared" si="13"/>
        <v>0</v>
      </c>
      <c r="AP827" s="121">
        <f t="shared" si="14"/>
        <v>0</v>
      </c>
      <c r="AQ827" s="122"/>
      <c r="AR827" s="119"/>
    </row>
    <row r="828" ht="22.5" customHeight="1">
      <c r="A828" s="89">
        <v>46231.0</v>
      </c>
      <c r="B828" s="90">
        <v>0.44930555555555557</v>
      </c>
      <c r="C828" s="91" t="s">
        <v>1779</v>
      </c>
      <c r="D828" s="129" t="str">
        <f t="array" ref="D828">XLOOKUP(C828,'DS ST'!A:A,'DS ST'!B:B)</f>
        <v>VPC</v>
      </c>
      <c r="E828" s="94" t="str">
        <f t="array" ref="E828">XLOOKUP($F828,'GIÁ'!$A:$A,'GIÁ'!$E:$E)</f>
        <v>MÁT</v>
      </c>
      <c r="F828" s="94">
        <v>8.936176751236E12</v>
      </c>
      <c r="G828" s="95" t="s">
        <v>2531</v>
      </c>
      <c r="H828" s="95" t="s">
        <v>57</v>
      </c>
      <c r="I828" s="96">
        <v>1.0</v>
      </c>
      <c r="J828" s="96">
        <v>0.0</v>
      </c>
      <c r="K828" s="98">
        <f t="shared" si="4"/>
        <v>1</v>
      </c>
      <c r="L828" s="99" t="s">
        <v>4461</v>
      </c>
      <c r="M828" s="100" t="s">
        <v>4497</v>
      </c>
      <c r="N828" s="101" t="s">
        <v>4498</v>
      </c>
      <c r="O828" s="128"/>
      <c r="P828" s="100">
        <v>1.0</v>
      </c>
      <c r="Q828" s="103">
        <f t="shared" si="5"/>
        <v>0</v>
      </c>
      <c r="R828" s="104" t="s">
        <v>4480</v>
      </c>
      <c r="S828" s="105"/>
      <c r="T828" s="106"/>
      <c r="U828" s="107"/>
      <c r="V828" s="108" t="s">
        <v>756</v>
      </c>
      <c r="W828" s="109" t="s">
        <v>1908</v>
      </c>
      <c r="X828" s="110" t="str">
        <f t="shared" si="6"/>
        <v/>
      </c>
      <c r="Y828" s="110" t="str">
        <f t="shared" si="7"/>
        <v>Siêu thị</v>
      </c>
      <c r="Z828" s="139" t="str">
        <f t="shared" si="55"/>
        <v/>
      </c>
      <c r="AA828" s="109" t="s">
        <v>802</v>
      </c>
      <c r="AB828" s="140"/>
      <c r="AC828" s="141"/>
      <c r="AD828" s="113"/>
      <c r="AE828" s="127"/>
      <c r="AF828" s="113"/>
      <c r="AG828" s="114" t="str">
        <f t="array" ref="AG828">XLOOKUP(F828,'CLV2'!A:A,'CLV2'!E:E)</f>
        <v>2.DELICA</v>
      </c>
      <c r="AH828" s="115" t="str">
        <f t="array" ref="AH828">XLOOKUP(F828,'CLV2'!A:A,'CLV2'!F:F)</f>
        <v>3.COLD AND HOT DELICA</v>
      </c>
      <c r="AI828" s="115" t="str">
        <f t="shared" si="8"/>
        <v>Pack</v>
      </c>
      <c r="AJ828" s="116">
        <f t="shared" si="9"/>
        <v>1</v>
      </c>
      <c r="AK828" s="117" t="str">
        <f t="array" ref="AK828">XLOOKUP(F828,'GIÁ'!A:A,'GIÁ'!D:D)</f>
        <v>18050.00</v>
      </c>
      <c r="AL828" s="118">
        <f t="shared" si="10"/>
        <v>18050</v>
      </c>
      <c r="AM828" s="118">
        <f t="shared" si="11"/>
        <v>0</v>
      </c>
      <c r="AN828" s="119">
        <f t="shared" si="12"/>
        <v>18050</v>
      </c>
      <c r="AO828" s="118">
        <f t="shared" si="13"/>
        <v>0</v>
      </c>
      <c r="AP828" s="121">
        <f t="shared" si="14"/>
        <v>0</v>
      </c>
      <c r="AQ828" s="122"/>
      <c r="AR828" s="119"/>
    </row>
    <row r="829" ht="22.5" customHeight="1">
      <c r="A829" s="89">
        <v>46231.0</v>
      </c>
      <c r="B829" s="90">
        <v>0.44930555555555557</v>
      </c>
      <c r="C829" s="91" t="s">
        <v>1779</v>
      </c>
      <c r="D829" s="92" t="str">
        <f t="array" ref="D829">XLOOKUP(C829,'DS ST'!A:A,'DS ST'!B:B)</f>
        <v>VPC</v>
      </c>
      <c r="E829" s="94" t="str">
        <f t="array" ref="E829">XLOOKUP($F829,'GIÁ'!$A:$A,'GIÁ'!$E:$E)</f>
        <v>MÁT</v>
      </c>
      <c r="F829" s="94">
        <v>8.936176751243E12</v>
      </c>
      <c r="G829" s="95" t="s">
        <v>2533</v>
      </c>
      <c r="H829" s="95" t="s">
        <v>57</v>
      </c>
      <c r="I829" s="96">
        <v>4.0</v>
      </c>
      <c r="J829" s="96">
        <v>0.0</v>
      </c>
      <c r="K829" s="98">
        <f t="shared" si="4"/>
        <v>4</v>
      </c>
      <c r="L829" s="99" t="s">
        <v>4461</v>
      </c>
      <c r="M829" s="100" t="s">
        <v>4497</v>
      </c>
      <c r="N829" s="101" t="s">
        <v>4498</v>
      </c>
      <c r="O829" s="128"/>
      <c r="P829" s="100">
        <v>3.0</v>
      </c>
      <c r="Q829" s="103">
        <f t="shared" si="5"/>
        <v>1</v>
      </c>
      <c r="R829" s="104" t="s">
        <v>4465</v>
      </c>
      <c r="S829" s="105"/>
      <c r="T829" s="106"/>
      <c r="U829" s="107"/>
      <c r="V829" s="108" t="s">
        <v>756</v>
      </c>
      <c r="W829" s="109" t="s">
        <v>1908</v>
      </c>
      <c r="X829" s="110" t="str">
        <f t="shared" si="6"/>
        <v/>
      </c>
      <c r="Y829" s="110" t="str">
        <f t="shared" si="7"/>
        <v>Siêu thị</v>
      </c>
      <c r="Z829" s="109" t="s">
        <v>797</v>
      </c>
      <c r="AA829" s="109" t="s">
        <v>802</v>
      </c>
      <c r="AB829" s="152" t="s">
        <v>4499</v>
      </c>
      <c r="AC829" s="141"/>
      <c r="AD829" s="113"/>
      <c r="AE829" s="127"/>
      <c r="AF829" s="113"/>
      <c r="AG829" s="114" t="str">
        <f t="array" ref="AG829">XLOOKUP(F829,'CLV2'!A:A,'CLV2'!E:E)</f>
        <v>2.DELICA</v>
      </c>
      <c r="AH829" s="115" t="str">
        <f t="array" ref="AH829">XLOOKUP(F829,'CLV2'!A:A,'CLV2'!F:F)</f>
        <v>3.COLD AND HOT DELICA</v>
      </c>
      <c r="AI829" s="115" t="str">
        <f t="shared" si="8"/>
        <v>Pack</v>
      </c>
      <c r="AJ829" s="116">
        <f t="shared" si="9"/>
        <v>1</v>
      </c>
      <c r="AK829" s="117" t="str">
        <f t="array" ref="AK829">XLOOKUP(F829,'GIÁ'!A:A,'GIÁ'!D:D)</f>
        <v>6745.00</v>
      </c>
      <c r="AL829" s="118">
        <f t="shared" si="10"/>
        <v>26980</v>
      </c>
      <c r="AM829" s="118">
        <f t="shared" si="11"/>
        <v>0</v>
      </c>
      <c r="AN829" s="119">
        <f t="shared" si="12"/>
        <v>20235</v>
      </c>
      <c r="AO829" s="118">
        <f t="shared" si="13"/>
        <v>6745</v>
      </c>
      <c r="AP829" s="121">
        <f t="shared" si="14"/>
        <v>0</v>
      </c>
      <c r="AQ829" s="122"/>
      <c r="AR829" s="119"/>
    </row>
    <row r="830" ht="22.5" customHeight="1">
      <c r="A830" s="89">
        <v>46231.0</v>
      </c>
      <c r="B830" s="90">
        <v>0.44930555555555557</v>
      </c>
      <c r="C830" s="91" t="s">
        <v>1779</v>
      </c>
      <c r="D830" s="129" t="str">
        <f t="array" ref="D830">XLOOKUP(C830,'DS ST'!A:A,'DS ST'!B:B)</f>
        <v>VPC</v>
      </c>
      <c r="E830" s="94" t="str">
        <f t="array" ref="E830">XLOOKUP($F830,'GIÁ'!$A:$A,'GIÁ'!$E:$E)</f>
        <v>MÁT</v>
      </c>
      <c r="F830" s="94">
        <v>8.936243700167E12</v>
      </c>
      <c r="G830" s="95" t="s">
        <v>2759</v>
      </c>
      <c r="H830" s="95" t="s">
        <v>57</v>
      </c>
      <c r="I830" s="96">
        <v>1.0</v>
      </c>
      <c r="J830" s="96">
        <v>0.0</v>
      </c>
      <c r="K830" s="98">
        <f t="shared" si="4"/>
        <v>1</v>
      </c>
      <c r="L830" s="99" t="s">
        <v>4461</v>
      </c>
      <c r="M830" s="100" t="s">
        <v>4497</v>
      </c>
      <c r="N830" s="101" t="s">
        <v>4498</v>
      </c>
      <c r="O830" s="128"/>
      <c r="P830" s="100">
        <v>1.0</v>
      </c>
      <c r="Q830" s="103">
        <f t="shared" si="5"/>
        <v>0</v>
      </c>
      <c r="R830" s="104" t="s">
        <v>4465</v>
      </c>
      <c r="S830" s="105"/>
      <c r="T830" s="106"/>
      <c r="U830" s="107"/>
      <c r="V830" s="108" t="s">
        <v>756</v>
      </c>
      <c r="W830" s="109" t="s">
        <v>1908</v>
      </c>
      <c r="X830" s="110" t="str">
        <f t="shared" si="6"/>
        <v/>
      </c>
      <c r="Y830" s="110" t="str">
        <f t="shared" si="7"/>
        <v>Siêu thị</v>
      </c>
      <c r="Z830" s="139" t="str">
        <f t="shared" ref="Z830:Z838" si="56">IF(N(Q830)&lt;=0,"",IF(ISNUMBER(SEARCH("Thiếu kiện",V830)),"Kho đông mát",IF(AND(N(Q830)&gt;0,N(P830)&gt;0,OR(ISNUMBER(SEARCH("Hình KDB",U830)),ISNUMBER(SEARCH("Hình tele",U830)),ISNUMBER(SEARCH("sai code",U830)),ISNUMBER(SEARCH("ST nhận",U830)))),"Kho đông mát",IF(AND(W830="DC giao thiếu",OR(ISNUMBER(SEARCH("Hình KDB",U830)),ISNUMBER(SEARCH("Hình tele",U830)),ISNUMBER(SEARCH("sai code",U830)))),"Kho đông mát",IF(W830="DC giao thiếu","Chưa xác định",IF(AND(W830="DC pick sai",OR(ISNUMBER(SEARCH("Hình KDB",U830)),ISNUMBER(SEARCH("Hình tele",U830)),ISNUMBER(SEARCH("sai code",U830)),ISNUMBER(SEARCH("ST nhận",U830)))),"Kho đông mát",IF(W830="DC pick sai","Chưa xác định",IF(AND(W830="Hao hụt",N(O830)&gt;0,OR(ISNUMBER(SEARCH("Hình KDB",U830)),ISNUMBER(SEARCH("Hình tele",U830)),ISNUMBER(SEARCH("sai code",U830)),ISNUMBER(SEARCH("ST nhận",U830)))),"Kho đông mát",IF(W830="Hao hụt","Chưa xác định",IF(OR(W830="VT giao sai điểm",W830="Không đạt nhiệt độ",W830="TX giao thiếu kiện",W830="Hàng không đạt CL"),"Kho đông mát",IF(W830="Chưa xác định","Chưa xác định",IF(N(P830)&gt;0,"Chưa xác định",""))))))))))))</f>
        <v/>
      </c>
      <c r="AA830" s="109" t="s">
        <v>802</v>
      </c>
      <c r="AB830" s="140"/>
      <c r="AC830" s="141"/>
      <c r="AD830" s="113"/>
      <c r="AE830" s="127"/>
      <c r="AF830" s="113"/>
      <c r="AG830" s="114" t="str">
        <f t="array" ref="AG830">XLOOKUP(F830,'CLV2'!A:A,'CLV2'!E:E)</f>
        <v>2.DELICA</v>
      </c>
      <c r="AH830" s="115" t="str">
        <f t="array" ref="AH830">XLOOKUP(F830,'CLV2'!A:A,'CLV2'!F:F)</f>
        <v>3.COLD AND HOT DELICA</v>
      </c>
      <c r="AI830" s="115" t="str">
        <f t="shared" si="8"/>
        <v>Pack</v>
      </c>
      <c r="AJ830" s="116">
        <f t="shared" si="9"/>
        <v>1</v>
      </c>
      <c r="AK830" s="117" t="str">
        <f t="array" ref="AK830">XLOOKUP(F830,'GIÁ'!A:A,'GIÁ'!D:D)</f>
        <v>20400.00</v>
      </c>
      <c r="AL830" s="118">
        <f t="shared" si="10"/>
        <v>20400</v>
      </c>
      <c r="AM830" s="118">
        <f t="shared" si="11"/>
        <v>0</v>
      </c>
      <c r="AN830" s="119">
        <f t="shared" si="12"/>
        <v>20400</v>
      </c>
      <c r="AO830" s="118">
        <f t="shared" si="13"/>
        <v>0</v>
      </c>
      <c r="AP830" s="121">
        <f t="shared" si="14"/>
        <v>0</v>
      </c>
      <c r="AQ830" s="122"/>
      <c r="AR830" s="119"/>
    </row>
    <row r="831" ht="22.5" customHeight="1">
      <c r="A831" s="89">
        <v>46231.0</v>
      </c>
      <c r="B831" s="90">
        <v>0.44930555555555557</v>
      </c>
      <c r="C831" s="91" t="s">
        <v>1779</v>
      </c>
      <c r="D831" s="129" t="str">
        <f t="array" ref="D831">XLOOKUP(C831,'DS ST'!A:A,'DS ST'!B:B)</f>
        <v>VPC</v>
      </c>
      <c r="E831" s="94" t="str">
        <f t="array" ref="E831">XLOOKUP($F831,'GIÁ'!$A:$A,'GIÁ'!$E:$E)</f>
        <v>MÁT</v>
      </c>
      <c r="F831" s="94">
        <v>8.936243700037E12</v>
      </c>
      <c r="G831" s="95" t="s">
        <v>2729</v>
      </c>
      <c r="H831" s="95" t="s">
        <v>1206</v>
      </c>
      <c r="I831" s="96">
        <v>1.0</v>
      </c>
      <c r="J831" s="96">
        <v>0.0</v>
      </c>
      <c r="K831" s="98">
        <f t="shared" si="4"/>
        <v>1</v>
      </c>
      <c r="L831" s="99" t="s">
        <v>4461</v>
      </c>
      <c r="M831" s="100" t="s">
        <v>4497</v>
      </c>
      <c r="N831" s="101" t="s">
        <v>4498</v>
      </c>
      <c r="O831" s="128"/>
      <c r="P831" s="145">
        <v>1.0</v>
      </c>
      <c r="Q831" s="103">
        <f t="shared" si="5"/>
        <v>0</v>
      </c>
      <c r="R831" s="104" t="s">
        <v>4464</v>
      </c>
      <c r="S831" s="105"/>
      <c r="T831" s="106"/>
      <c r="U831" s="107"/>
      <c r="V831" s="108" t="s">
        <v>756</v>
      </c>
      <c r="W831" s="109" t="s">
        <v>1908</v>
      </c>
      <c r="X831" s="110" t="str">
        <f t="shared" si="6"/>
        <v/>
      </c>
      <c r="Y831" s="110" t="str">
        <f t="shared" si="7"/>
        <v>Siêu thị</v>
      </c>
      <c r="Z831" s="139" t="str">
        <f t="shared" si="56"/>
        <v/>
      </c>
      <c r="AA831" s="109" t="s">
        <v>802</v>
      </c>
      <c r="AB831" s="140"/>
      <c r="AC831" s="108"/>
      <c r="AD831" s="113"/>
      <c r="AE831" s="127"/>
      <c r="AF831" s="113"/>
      <c r="AG831" s="114" t="str">
        <f t="array" ref="AG831">XLOOKUP(F831,'CLV2'!A:A,'CLV2'!E:E)</f>
        <v>2.DELICA</v>
      </c>
      <c r="AH831" s="115" t="str">
        <f t="array" ref="AH831">XLOOKUP(F831,'CLV2'!A:A,'CLV2'!F:F)</f>
        <v>3.COLD AND HOT DELICA</v>
      </c>
      <c r="AI831" s="115" t="str">
        <f t="shared" si="8"/>
        <v>Pack</v>
      </c>
      <c r="AJ831" s="116">
        <f t="shared" si="9"/>
        <v>1</v>
      </c>
      <c r="AK831" s="117" t="str">
        <f t="array" ref="AK831">XLOOKUP(F831,'GIÁ'!A:A,'GIÁ'!D:D)</f>
        <v>12461.68</v>
      </c>
      <c r="AL831" s="118">
        <f t="shared" si="10"/>
        <v>12461.68</v>
      </c>
      <c r="AM831" s="118">
        <f t="shared" si="11"/>
        <v>0</v>
      </c>
      <c r="AN831" s="119">
        <f t="shared" si="12"/>
        <v>12461.68</v>
      </c>
      <c r="AO831" s="118">
        <f t="shared" si="13"/>
        <v>0</v>
      </c>
      <c r="AP831" s="121">
        <f t="shared" si="14"/>
        <v>0</v>
      </c>
      <c r="AQ831" s="122"/>
      <c r="AR831" s="119"/>
    </row>
    <row r="832" ht="22.5" customHeight="1">
      <c r="A832" s="89">
        <v>46231.0</v>
      </c>
      <c r="B832" s="90">
        <v>0.44930555555555557</v>
      </c>
      <c r="C832" s="91" t="s">
        <v>1779</v>
      </c>
      <c r="D832" s="129" t="str">
        <f t="array" ref="D832">XLOOKUP(C832,'DS ST'!A:A,'DS ST'!B:B)</f>
        <v>VPC</v>
      </c>
      <c r="E832" s="94" t="str">
        <f t="array" ref="E832">XLOOKUP($F832,'GIÁ'!$A:$A,'GIÁ'!$E:$E)</f>
        <v>MÁT</v>
      </c>
      <c r="F832" s="94">
        <v>8.936243700044E12</v>
      </c>
      <c r="G832" s="95" t="s">
        <v>2731</v>
      </c>
      <c r="H832" s="95" t="s">
        <v>1206</v>
      </c>
      <c r="I832" s="96">
        <v>1.0</v>
      </c>
      <c r="J832" s="96">
        <v>0.0</v>
      </c>
      <c r="K832" s="98">
        <f t="shared" si="4"/>
        <v>1</v>
      </c>
      <c r="L832" s="99" t="s">
        <v>4461</v>
      </c>
      <c r="M832" s="100" t="s">
        <v>4497</v>
      </c>
      <c r="N832" s="101" t="s">
        <v>4498</v>
      </c>
      <c r="O832" s="128"/>
      <c r="P832" s="145">
        <v>1.0</v>
      </c>
      <c r="Q832" s="103">
        <f t="shared" si="5"/>
        <v>0</v>
      </c>
      <c r="R832" s="104" t="s">
        <v>4464</v>
      </c>
      <c r="S832" s="105"/>
      <c r="T832" s="106"/>
      <c r="U832" s="107"/>
      <c r="V832" s="108" t="s">
        <v>756</v>
      </c>
      <c r="W832" s="109" t="s">
        <v>1908</v>
      </c>
      <c r="X832" s="110" t="str">
        <f t="shared" si="6"/>
        <v/>
      </c>
      <c r="Y832" s="110" t="str">
        <f t="shared" si="7"/>
        <v>Siêu thị</v>
      </c>
      <c r="Z832" s="139" t="str">
        <f t="shared" si="56"/>
        <v/>
      </c>
      <c r="AA832" s="109" t="s">
        <v>802</v>
      </c>
      <c r="AB832" s="140"/>
      <c r="AC832" s="141"/>
      <c r="AD832" s="113"/>
      <c r="AE832" s="127"/>
      <c r="AF832" s="113"/>
      <c r="AG832" s="114" t="str">
        <f t="array" ref="AG832">XLOOKUP(F832,'CLV2'!A:A,'CLV2'!E:E)</f>
        <v>2.DELICA</v>
      </c>
      <c r="AH832" s="115" t="str">
        <f t="array" ref="AH832">XLOOKUP(F832,'CLV2'!A:A,'CLV2'!F:F)</f>
        <v>3.COLD AND HOT DELICA</v>
      </c>
      <c r="AI832" s="115" t="str">
        <f t="shared" si="8"/>
        <v>Pack</v>
      </c>
      <c r="AJ832" s="116">
        <f t="shared" si="9"/>
        <v>1</v>
      </c>
      <c r="AK832" s="117" t="str">
        <f t="array" ref="AK832">XLOOKUP(F832,'GIÁ'!A:A,'GIÁ'!D:D)</f>
        <v>15989.68</v>
      </c>
      <c r="AL832" s="118">
        <f t="shared" si="10"/>
        <v>15989.68</v>
      </c>
      <c r="AM832" s="118">
        <f t="shared" si="11"/>
        <v>0</v>
      </c>
      <c r="AN832" s="119">
        <f t="shared" si="12"/>
        <v>15989.68</v>
      </c>
      <c r="AO832" s="118">
        <f t="shared" si="13"/>
        <v>0</v>
      </c>
      <c r="AP832" s="121">
        <f t="shared" si="14"/>
        <v>0</v>
      </c>
      <c r="AQ832" s="122"/>
      <c r="AR832" s="119"/>
    </row>
    <row r="833" ht="22.5" customHeight="1">
      <c r="A833" s="89">
        <v>46231.0</v>
      </c>
      <c r="B833" s="90">
        <v>0.49375</v>
      </c>
      <c r="C833" s="91" t="s">
        <v>1647</v>
      </c>
      <c r="D833" s="129" t="str">
        <f t="array" ref="D833">XLOOKUP(C833,'DS ST'!A:A,'DS ST'!B:B)</f>
        <v>THN</v>
      </c>
      <c r="E833" s="94" t="str">
        <f t="array" ref="E833">XLOOKUP($F833,'GIÁ'!$A:$A,'GIÁ'!$E:$E)</f>
        <v>MÁT</v>
      </c>
      <c r="F833" s="94">
        <v>8.938528582574E12</v>
      </c>
      <c r="G833" s="95" t="s">
        <v>3013</v>
      </c>
      <c r="H833" s="95" t="s">
        <v>224</v>
      </c>
      <c r="I833" s="96">
        <v>12.0</v>
      </c>
      <c r="J833" s="96">
        <v>11.0</v>
      </c>
      <c r="K833" s="98">
        <f t="shared" si="4"/>
        <v>1</v>
      </c>
      <c r="L833" s="99" t="s">
        <v>4500</v>
      </c>
      <c r="M833" s="100" t="s">
        <v>4501</v>
      </c>
      <c r="N833" s="101" t="s">
        <v>4502</v>
      </c>
      <c r="O833" s="128"/>
      <c r="P833" s="100"/>
      <c r="Q833" s="103">
        <f t="shared" si="5"/>
        <v>1</v>
      </c>
      <c r="R833" s="104"/>
      <c r="S833" s="105"/>
      <c r="T833" s="106" t="s">
        <v>4503</v>
      </c>
      <c r="U833" s="107"/>
      <c r="V833" s="108" t="s">
        <v>756</v>
      </c>
      <c r="W833" s="109" t="s">
        <v>1312</v>
      </c>
      <c r="X833" s="110" t="str">
        <f t="shared" si="6"/>
        <v/>
      </c>
      <c r="Y833" s="110" t="str">
        <f t="shared" si="7"/>
        <v/>
      </c>
      <c r="Z833" s="139" t="str">
        <f t="shared" si="56"/>
        <v>Chưa xác định</v>
      </c>
      <c r="AA833" s="109" t="s">
        <v>802</v>
      </c>
      <c r="AB833" s="140"/>
      <c r="AC833" s="141"/>
      <c r="AD833" s="113"/>
      <c r="AE833" s="127"/>
      <c r="AF833" s="113"/>
      <c r="AG833" s="114" t="str">
        <f t="array" ref="AG833">XLOOKUP(F833,'CLV2'!A:A,'CLV2'!E:E)</f>
        <v>2.CHILLED FOODS</v>
      </c>
      <c r="AH833" s="115" t="str">
        <f t="array" ref="AH833">XLOOKUP(F833,'CLV2'!A:A,'CLV2'!F:F)</f>
        <v>3.OTHER CHILLED PRODUCTS</v>
      </c>
      <c r="AI833" s="115" t="str">
        <f t="shared" si="8"/>
        <v>Pack</v>
      </c>
      <c r="AJ833" s="116">
        <f t="shared" si="9"/>
        <v>0.08333333333</v>
      </c>
      <c r="AK833" s="117" t="str">
        <f t="array" ref="AK833">XLOOKUP(F833,'GIÁ'!A:A,'GIÁ'!D:D)</f>
        <v>10450.00</v>
      </c>
      <c r="AL833" s="118">
        <f t="shared" si="10"/>
        <v>10450</v>
      </c>
      <c r="AM833" s="118">
        <f t="shared" si="11"/>
        <v>0</v>
      </c>
      <c r="AN833" s="119">
        <f t="shared" si="12"/>
        <v>0</v>
      </c>
      <c r="AO833" s="118">
        <f t="shared" si="13"/>
        <v>0</v>
      </c>
      <c r="AP833" s="121">
        <f t="shared" si="14"/>
        <v>10450</v>
      </c>
      <c r="AQ833" s="122"/>
      <c r="AR833" s="119"/>
    </row>
    <row r="834" ht="22.5" customHeight="1">
      <c r="A834" s="89">
        <v>46231.0</v>
      </c>
      <c r="B834" s="90">
        <v>0.49375</v>
      </c>
      <c r="C834" s="91" t="s">
        <v>1647</v>
      </c>
      <c r="D834" s="129" t="str">
        <f t="array" ref="D834">XLOOKUP(C834,'DS ST'!A:A,'DS ST'!B:B)</f>
        <v>THN</v>
      </c>
      <c r="E834" s="94" t="str">
        <f t="array" ref="E834">XLOOKUP($F834,'GIÁ'!$A:$A,'GIÁ'!$E:$E)</f>
        <v>MÁT</v>
      </c>
      <c r="F834" s="94">
        <v>11749.0</v>
      </c>
      <c r="G834" s="95" t="s">
        <v>1038</v>
      </c>
      <c r="H834" s="95" t="s">
        <v>75</v>
      </c>
      <c r="I834" s="96">
        <v>1.0</v>
      </c>
      <c r="J834" s="96">
        <v>0.0</v>
      </c>
      <c r="K834" s="98">
        <f t="shared" si="4"/>
        <v>1</v>
      </c>
      <c r="L834" s="99" t="s">
        <v>4500</v>
      </c>
      <c r="M834" s="100" t="s">
        <v>4504</v>
      </c>
      <c r="N834" s="101" t="s">
        <v>4502</v>
      </c>
      <c r="O834" s="128"/>
      <c r="P834" s="100"/>
      <c r="Q834" s="103">
        <f t="shared" si="5"/>
        <v>1</v>
      </c>
      <c r="R834" s="104"/>
      <c r="S834" s="105" t="s">
        <v>14</v>
      </c>
      <c r="T834" s="106" t="s">
        <v>4503</v>
      </c>
      <c r="U834" s="107" t="s">
        <v>4505</v>
      </c>
      <c r="V834" s="108" t="s">
        <v>756</v>
      </c>
      <c r="W834" s="109" t="s">
        <v>2842</v>
      </c>
      <c r="X834" s="110" t="str">
        <f t="shared" si="6"/>
        <v/>
      </c>
      <c r="Y834" s="110" t="str">
        <f t="shared" si="7"/>
        <v/>
      </c>
      <c r="Z834" s="139" t="str">
        <f t="shared" si="56"/>
        <v>Kho đông mát</v>
      </c>
      <c r="AA834" s="109" t="s">
        <v>802</v>
      </c>
      <c r="AB834" s="140"/>
      <c r="AC834" s="108"/>
      <c r="AD834" s="113"/>
      <c r="AE834" s="127"/>
      <c r="AF834" s="113"/>
      <c r="AG834" s="114" t="str">
        <f t="array" ref="AG834">XLOOKUP(F834,'CLV2'!A:A,'CLV2'!E:E)</f>
        <v>2.FRUITS</v>
      </c>
      <c r="AH834" s="115" t="str">
        <f t="array" ref="AH834">XLOOKUP(F834,'CLV2'!A:A,'CLV2'!F:F)</f>
        <v>3.IMPORT FRUITS</v>
      </c>
      <c r="AI834" s="115" t="str">
        <f t="shared" si="8"/>
        <v>Pack</v>
      </c>
      <c r="AJ834" s="116">
        <f t="shared" si="9"/>
        <v>1</v>
      </c>
      <c r="AK834" s="117" t="str">
        <f t="array" ref="AK834">XLOOKUP(F834,'GIÁ'!A:A,'GIÁ'!D:D)</f>
        <v>60163.65</v>
      </c>
      <c r="AL834" s="118">
        <f t="shared" si="10"/>
        <v>60163.65</v>
      </c>
      <c r="AM834" s="118">
        <f t="shared" si="11"/>
        <v>0</v>
      </c>
      <c r="AN834" s="119">
        <f t="shared" si="12"/>
        <v>0</v>
      </c>
      <c r="AO834" s="118">
        <f t="shared" si="13"/>
        <v>60163.65</v>
      </c>
      <c r="AP834" s="121">
        <f t="shared" si="14"/>
        <v>0</v>
      </c>
      <c r="AQ834" s="122"/>
      <c r="AR834" s="119"/>
    </row>
    <row r="835" ht="22.5" customHeight="1">
      <c r="A835" s="89">
        <v>46231.0</v>
      </c>
      <c r="B835" s="90">
        <v>0.49375</v>
      </c>
      <c r="C835" s="91" t="s">
        <v>1647</v>
      </c>
      <c r="D835" s="129" t="str">
        <f t="array" ref="D835">XLOOKUP(C835,'DS ST'!A:A,'DS ST'!B:B)</f>
        <v>THN</v>
      </c>
      <c r="E835" s="94" t="str">
        <f t="array" ref="E835">XLOOKUP($F835,'GIÁ'!$A:$A,'GIÁ'!$E:$E)</f>
        <v>MÁT</v>
      </c>
      <c r="F835" s="94">
        <v>11742.0</v>
      </c>
      <c r="G835" s="95" t="s">
        <v>1025</v>
      </c>
      <c r="H835" s="95" t="s">
        <v>75</v>
      </c>
      <c r="I835" s="96">
        <v>35.0</v>
      </c>
      <c r="J835" s="96">
        <v>34.0</v>
      </c>
      <c r="K835" s="98">
        <f t="shared" si="4"/>
        <v>1</v>
      </c>
      <c r="L835" s="99" t="s">
        <v>4500</v>
      </c>
      <c r="M835" s="100" t="s">
        <v>4506</v>
      </c>
      <c r="N835" s="101" t="s">
        <v>4502</v>
      </c>
      <c r="O835" s="128"/>
      <c r="P835" s="100"/>
      <c r="Q835" s="103">
        <f t="shared" si="5"/>
        <v>1</v>
      </c>
      <c r="R835" s="104"/>
      <c r="S835" s="105"/>
      <c r="T835" s="106" t="s">
        <v>4503</v>
      </c>
      <c r="U835" s="107"/>
      <c r="V835" s="108" t="s">
        <v>756</v>
      </c>
      <c r="W835" s="109" t="s">
        <v>1312</v>
      </c>
      <c r="X835" s="110" t="str">
        <f t="shared" si="6"/>
        <v/>
      </c>
      <c r="Y835" s="110" t="str">
        <f t="shared" si="7"/>
        <v/>
      </c>
      <c r="Z835" s="139" t="str">
        <f t="shared" si="56"/>
        <v>Chưa xác định</v>
      </c>
      <c r="AA835" s="109" t="s">
        <v>802</v>
      </c>
      <c r="AB835" s="140"/>
      <c r="AC835" s="141"/>
      <c r="AD835" s="113"/>
      <c r="AE835" s="127"/>
      <c r="AF835" s="113"/>
      <c r="AG835" s="114" t="str">
        <f t="array" ref="AG835">XLOOKUP(F835,'CLV2'!A:A,'CLV2'!E:E)</f>
        <v>2.FRUITS</v>
      </c>
      <c r="AH835" s="115" t="str">
        <f t="array" ref="AH835">XLOOKUP(F835,'CLV2'!A:A,'CLV2'!F:F)</f>
        <v>3.CUTTING FRUITS</v>
      </c>
      <c r="AI835" s="115" t="str">
        <f t="shared" si="8"/>
        <v>Pack</v>
      </c>
      <c r="AJ835" s="116">
        <f t="shared" si="9"/>
        <v>0.02857142857</v>
      </c>
      <c r="AK835" s="117" t="str">
        <f t="array" ref="AK835">XLOOKUP(F835,'GIÁ'!A:A,'GIÁ'!D:D)</f>
        <v>20000.00</v>
      </c>
      <c r="AL835" s="118">
        <f t="shared" si="10"/>
        <v>20000</v>
      </c>
      <c r="AM835" s="118">
        <f t="shared" si="11"/>
        <v>0</v>
      </c>
      <c r="AN835" s="119">
        <f t="shared" si="12"/>
        <v>0</v>
      </c>
      <c r="AO835" s="118">
        <f t="shared" si="13"/>
        <v>0</v>
      </c>
      <c r="AP835" s="121">
        <f t="shared" si="14"/>
        <v>20000</v>
      </c>
      <c r="AQ835" s="122"/>
      <c r="AR835" s="119"/>
    </row>
    <row r="836" ht="22.5" customHeight="1">
      <c r="A836" s="89">
        <v>46231.0</v>
      </c>
      <c r="B836" s="90">
        <v>0.49375</v>
      </c>
      <c r="C836" s="91" t="s">
        <v>1647</v>
      </c>
      <c r="D836" s="129" t="str">
        <f t="array" ref="D836">XLOOKUP(C836,'DS ST'!A:A,'DS ST'!B:B)</f>
        <v>THN</v>
      </c>
      <c r="E836" s="94" t="str">
        <f t="array" ref="E836">XLOOKUP($F836,'GIÁ'!$A:$A,'GIÁ'!$E:$E)</f>
        <v>MÁT</v>
      </c>
      <c r="F836" s="94">
        <v>8.850329536658E12</v>
      </c>
      <c r="G836" s="95" t="s">
        <v>1487</v>
      </c>
      <c r="H836" s="95" t="s">
        <v>1197</v>
      </c>
      <c r="I836" s="96">
        <v>2.0</v>
      </c>
      <c r="J836" s="96">
        <v>0.0</v>
      </c>
      <c r="K836" s="98">
        <f t="shared" si="4"/>
        <v>2</v>
      </c>
      <c r="L836" s="99" t="s">
        <v>4500</v>
      </c>
      <c r="M836" s="100" t="s">
        <v>4507</v>
      </c>
      <c r="N836" s="101" t="s">
        <v>4502</v>
      </c>
      <c r="O836" s="128"/>
      <c r="P836" s="100">
        <v>2.0</v>
      </c>
      <c r="Q836" s="103">
        <f t="shared" si="5"/>
        <v>0</v>
      </c>
      <c r="R836" s="104" t="s">
        <v>4508</v>
      </c>
      <c r="S836" s="105" t="s">
        <v>14</v>
      </c>
      <c r="T836" s="106" t="s">
        <v>4503</v>
      </c>
      <c r="U836" s="107" t="s">
        <v>4509</v>
      </c>
      <c r="V836" s="108" t="s">
        <v>756</v>
      </c>
      <c r="W836" s="109" t="s">
        <v>764</v>
      </c>
      <c r="X836" s="110" t="str">
        <f t="shared" si="6"/>
        <v/>
      </c>
      <c r="Y836" s="110" t="str">
        <f t="shared" si="7"/>
        <v>Siêu thị</v>
      </c>
      <c r="Z836" s="139" t="str">
        <f t="shared" si="56"/>
        <v/>
      </c>
      <c r="AA836" s="109" t="s">
        <v>802</v>
      </c>
      <c r="AB836" s="140"/>
      <c r="AC836" s="141"/>
      <c r="AD836" s="113"/>
      <c r="AE836" s="127"/>
      <c r="AF836" s="113"/>
      <c r="AG836" s="114" t="str">
        <f t="array" ref="AG836">XLOOKUP(F836,'CLV2'!A:A,'CLV2'!E:E)</f>
        <v>2.DAIRY</v>
      </c>
      <c r="AH836" s="115" t="str">
        <f t="array" ref="AH836">XLOOKUP(F836,'CLV2'!A:A,'CLV2'!F:F)</f>
        <v>3.DRINKING YOGURT</v>
      </c>
      <c r="AI836" s="115" t="str">
        <f t="shared" si="8"/>
        <v>Pack</v>
      </c>
      <c r="AJ836" s="116">
        <f t="shared" si="9"/>
        <v>1</v>
      </c>
      <c r="AK836" s="117" t="str">
        <f t="array" ref="AK836">XLOOKUP(F836,'GIÁ'!A:A,'GIÁ'!D:D)</f>
        <v>27375.42</v>
      </c>
      <c r="AL836" s="118">
        <f t="shared" si="10"/>
        <v>54750.84</v>
      </c>
      <c r="AM836" s="118">
        <f t="shared" si="11"/>
        <v>0</v>
      </c>
      <c r="AN836" s="119">
        <f t="shared" si="12"/>
        <v>54750.84</v>
      </c>
      <c r="AO836" s="118">
        <f t="shared" si="13"/>
        <v>0</v>
      </c>
      <c r="AP836" s="121">
        <f t="shared" si="14"/>
        <v>0</v>
      </c>
      <c r="AQ836" s="122"/>
      <c r="AR836" s="119"/>
    </row>
    <row r="837" ht="22.5" customHeight="1">
      <c r="A837" s="89">
        <v>46231.0</v>
      </c>
      <c r="B837" s="90">
        <v>0.49375</v>
      </c>
      <c r="C837" s="91" t="s">
        <v>1647</v>
      </c>
      <c r="D837" s="129" t="str">
        <f t="array" ref="D837">XLOOKUP(C837,'DS ST'!A:A,'DS ST'!B:B)</f>
        <v>THN</v>
      </c>
      <c r="E837" s="94" t="str">
        <f t="array" ref="E837">XLOOKUP($F837,'GIÁ'!$A:$A,'GIÁ'!$E:$E)</f>
        <v>MÁT</v>
      </c>
      <c r="F837" s="94">
        <v>10610.0</v>
      </c>
      <c r="G837" s="95" t="s">
        <v>121</v>
      </c>
      <c r="H837" s="95" t="s">
        <v>57</v>
      </c>
      <c r="I837" s="96">
        <v>4.0</v>
      </c>
      <c r="J837" s="96">
        <v>3.0</v>
      </c>
      <c r="K837" s="98">
        <f t="shared" si="4"/>
        <v>1</v>
      </c>
      <c r="L837" s="99" t="s">
        <v>4500</v>
      </c>
      <c r="M837" s="100" t="s">
        <v>4510</v>
      </c>
      <c r="N837" s="101" t="s">
        <v>4502</v>
      </c>
      <c r="O837" s="128"/>
      <c r="P837" s="100">
        <v>1.0</v>
      </c>
      <c r="Q837" s="103">
        <f t="shared" si="5"/>
        <v>0</v>
      </c>
      <c r="R837" s="104" t="s">
        <v>4508</v>
      </c>
      <c r="S837" s="105"/>
      <c r="T837" s="106" t="s">
        <v>4503</v>
      </c>
      <c r="U837" s="107"/>
      <c r="V837" s="108" t="s">
        <v>756</v>
      </c>
      <c r="W837" s="109" t="s">
        <v>764</v>
      </c>
      <c r="X837" s="110" t="str">
        <f t="shared" si="6"/>
        <v/>
      </c>
      <c r="Y837" s="110" t="str">
        <f t="shared" si="7"/>
        <v>Siêu thị</v>
      </c>
      <c r="Z837" s="139" t="str">
        <f t="shared" si="56"/>
        <v/>
      </c>
      <c r="AA837" s="109" t="s">
        <v>802</v>
      </c>
      <c r="AB837" s="140"/>
      <c r="AC837" s="141"/>
      <c r="AD837" s="113"/>
      <c r="AE837" s="127"/>
      <c r="AF837" s="113"/>
      <c r="AG837" s="114" t="str">
        <f t="array" ref="AG837">XLOOKUP(F837,'CLV2'!A:A,'CLV2'!E:E)</f>
        <v>2.FRUITS</v>
      </c>
      <c r="AH837" s="115" t="str">
        <f t="array" ref="AH837">XLOOKUP(F837,'CLV2'!A:A,'CLV2'!F:F)</f>
        <v>3.IMPORT FRUITS</v>
      </c>
      <c r="AI837" s="115" t="str">
        <f t="shared" si="8"/>
        <v>Pack</v>
      </c>
      <c r="AJ837" s="116">
        <f t="shared" si="9"/>
        <v>0.25</v>
      </c>
      <c r="AK837" s="117" t="str">
        <f t="array" ref="AK837">XLOOKUP(F837,'GIÁ'!A:A,'GIÁ'!D:D)</f>
        <v>72259.15</v>
      </c>
      <c r="AL837" s="118">
        <f t="shared" si="10"/>
        <v>72259.15</v>
      </c>
      <c r="AM837" s="118">
        <f t="shared" si="11"/>
        <v>0</v>
      </c>
      <c r="AN837" s="119">
        <f t="shared" si="12"/>
        <v>72259.15</v>
      </c>
      <c r="AO837" s="118">
        <f t="shared" si="13"/>
        <v>0</v>
      </c>
      <c r="AP837" s="121">
        <f t="shared" si="14"/>
        <v>0</v>
      </c>
      <c r="AQ837" s="122"/>
      <c r="AR837" s="119"/>
    </row>
    <row r="838" ht="22.5" customHeight="1">
      <c r="A838" s="89">
        <v>46231.0</v>
      </c>
      <c r="B838" s="90">
        <v>0.44166666666666665</v>
      </c>
      <c r="C838" s="91" t="s">
        <v>117</v>
      </c>
      <c r="D838" s="129" t="str">
        <f t="array" ref="D838">XLOOKUP(C838,'DS ST'!A:A,'DS ST'!B:B)</f>
        <v>A107</v>
      </c>
      <c r="E838" s="94" t="str">
        <f t="array" ref="E838">XLOOKUP($F838,'GIÁ'!$A:$A,'GIÁ'!$E:$E)</f>
        <v>MÁT</v>
      </c>
      <c r="F838" s="94">
        <v>11591.0</v>
      </c>
      <c r="G838" s="95" t="s">
        <v>934</v>
      </c>
      <c r="H838" s="95" t="s">
        <v>57</v>
      </c>
      <c r="I838" s="96">
        <v>1.0</v>
      </c>
      <c r="J838" s="96">
        <v>0.0</v>
      </c>
      <c r="K838" s="98">
        <f t="shared" si="4"/>
        <v>1</v>
      </c>
      <c r="L838" s="99" t="s">
        <v>4511</v>
      </c>
      <c r="M838" s="100" t="s">
        <v>4512</v>
      </c>
      <c r="N838" s="101" t="s">
        <v>4513</v>
      </c>
      <c r="O838" s="128"/>
      <c r="P838" s="100"/>
      <c r="Q838" s="103">
        <f t="shared" si="5"/>
        <v>1</v>
      </c>
      <c r="R838" s="104"/>
      <c r="S838" s="105" t="s">
        <v>14</v>
      </c>
      <c r="T838" s="106"/>
      <c r="U838" s="107"/>
      <c r="V838" s="108" t="s">
        <v>756</v>
      </c>
      <c r="W838" s="109" t="s">
        <v>1312</v>
      </c>
      <c r="X838" s="110" t="str">
        <f t="shared" si="6"/>
        <v/>
      </c>
      <c r="Y838" s="110" t="str">
        <f t="shared" si="7"/>
        <v/>
      </c>
      <c r="Z838" s="139" t="str">
        <f t="shared" si="56"/>
        <v>Chưa xác định</v>
      </c>
      <c r="AA838" s="109" t="s">
        <v>802</v>
      </c>
      <c r="AB838" s="140"/>
      <c r="AC838" s="108"/>
      <c r="AD838" s="113"/>
      <c r="AE838" s="127"/>
      <c r="AF838" s="113"/>
      <c r="AG838" s="114" t="str">
        <f t="array" ref="AG838">XLOOKUP(F838,'CLV2'!A:A,'CLV2'!E:E)</f>
        <v>2.FRUITS</v>
      </c>
      <c r="AH838" s="115" t="str">
        <f t="array" ref="AH838">XLOOKUP(F838,'CLV2'!A:A,'CLV2'!F:F)</f>
        <v>3.CUTTING FRUITS</v>
      </c>
      <c r="AI838" s="115" t="str">
        <f t="shared" si="8"/>
        <v>Pack</v>
      </c>
      <c r="AJ838" s="116">
        <f t="shared" si="9"/>
        <v>1</v>
      </c>
      <c r="AK838" s="117" t="str">
        <f t="array" ref="AK838">XLOOKUP(F838,'GIÁ'!A:A,'GIÁ'!D:D)</f>
        <v>32150.95</v>
      </c>
      <c r="AL838" s="118">
        <f t="shared" si="10"/>
        <v>32150.95</v>
      </c>
      <c r="AM838" s="118">
        <f t="shared" si="11"/>
        <v>0</v>
      </c>
      <c r="AN838" s="119">
        <f t="shared" si="12"/>
        <v>0</v>
      </c>
      <c r="AO838" s="118">
        <f t="shared" si="13"/>
        <v>0</v>
      </c>
      <c r="AP838" s="121">
        <f t="shared" si="14"/>
        <v>32150.95</v>
      </c>
      <c r="AQ838" s="122"/>
      <c r="AR838" s="119"/>
    </row>
    <row r="839" ht="22.5" customHeight="1">
      <c r="A839" s="89">
        <v>46231.0</v>
      </c>
      <c r="B839" s="90">
        <v>0.3993055555555556</v>
      </c>
      <c r="C839" s="91" t="s">
        <v>262</v>
      </c>
      <c r="D839" s="92" t="str">
        <f t="array" ref="D839">XLOOKUP(C839,'DS ST'!A:A,'DS ST'!B:B)</f>
        <v>A119</v>
      </c>
      <c r="E839" s="94" t="str">
        <f t="array" ref="E839">XLOOKUP($F839,'GIÁ'!$A:$A,'GIÁ'!$E:$E)</f>
        <v>MÁT</v>
      </c>
      <c r="F839" s="94">
        <v>8.935217413409E12</v>
      </c>
      <c r="G839" s="95" t="s">
        <v>1956</v>
      </c>
      <c r="H839" s="95" t="s">
        <v>57</v>
      </c>
      <c r="I839" s="96">
        <v>48.0</v>
      </c>
      <c r="J839" s="96">
        <v>0.0</v>
      </c>
      <c r="K839" s="98">
        <f t="shared" si="4"/>
        <v>48</v>
      </c>
      <c r="L839" s="99" t="s">
        <v>4514</v>
      </c>
      <c r="M839" s="100" t="s">
        <v>4515</v>
      </c>
      <c r="N839" s="101" t="s">
        <v>4516</v>
      </c>
      <c r="O839" s="128"/>
      <c r="P839" s="100"/>
      <c r="Q839" s="103">
        <f t="shared" si="5"/>
        <v>48</v>
      </c>
      <c r="R839" s="104"/>
      <c r="S839" s="105" t="s">
        <v>14</v>
      </c>
      <c r="T839" s="106"/>
      <c r="U839" s="107"/>
      <c r="V839" s="108" t="s">
        <v>756</v>
      </c>
      <c r="W839" s="109" t="s">
        <v>1312</v>
      </c>
      <c r="X839" s="110" t="str">
        <f t="shared" si="6"/>
        <v/>
      </c>
      <c r="Y839" s="110" t="str">
        <f t="shared" si="7"/>
        <v/>
      </c>
      <c r="Z839" s="109" t="s">
        <v>797</v>
      </c>
      <c r="AA839" s="109" t="s">
        <v>802</v>
      </c>
      <c r="AB839" s="143" t="s">
        <v>4517</v>
      </c>
      <c r="AC839" s="141"/>
      <c r="AD839" s="113"/>
      <c r="AE839" s="127"/>
      <c r="AF839" s="113"/>
      <c r="AG839" s="114" t="str">
        <f t="array" ref="AG839">XLOOKUP(F839,'CLV2'!A:A,'CLV2'!E:E)</f>
        <v>2.DAIRY</v>
      </c>
      <c r="AH839" s="115" t="str">
        <f t="array" ref="AH839">XLOOKUP(F839,'CLV2'!A:A,'CLV2'!F:F)</f>
        <v>3.YOGURT</v>
      </c>
      <c r="AI839" s="115" t="str">
        <f t="shared" si="8"/>
        <v>Pack</v>
      </c>
      <c r="AJ839" s="116">
        <f t="shared" si="9"/>
        <v>1</v>
      </c>
      <c r="AK839" s="117" t="str">
        <f t="array" ref="AK839">XLOOKUP(F839,'GIÁ'!A:A,'GIÁ'!D:D)</f>
        <v>6167.26</v>
      </c>
      <c r="AL839" s="118">
        <f t="shared" si="10"/>
        <v>296028.48</v>
      </c>
      <c r="AM839" s="118">
        <f t="shared" si="11"/>
        <v>0</v>
      </c>
      <c r="AN839" s="119">
        <f t="shared" si="12"/>
        <v>0</v>
      </c>
      <c r="AO839" s="118">
        <f t="shared" si="13"/>
        <v>296028.48</v>
      </c>
      <c r="AP839" s="121">
        <f t="shared" si="14"/>
        <v>0</v>
      </c>
      <c r="AQ839" s="122"/>
      <c r="AR839" s="119"/>
    </row>
    <row r="840" ht="22.5" customHeight="1">
      <c r="A840" s="89">
        <v>46231.0</v>
      </c>
      <c r="B840" s="90">
        <v>0.3993055555555556</v>
      </c>
      <c r="C840" s="91" t="s">
        <v>262</v>
      </c>
      <c r="D840" s="92" t="str">
        <f t="array" ref="D840">XLOOKUP(C840,'DS ST'!A:A,'DS ST'!B:B)</f>
        <v>A119</v>
      </c>
      <c r="E840" s="94" t="str">
        <f t="array" ref="E840">XLOOKUP($F840,'GIÁ'!$A:$A,'GIÁ'!$E:$E)</f>
        <v>MÁT</v>
      </c>
      <c r="F840" s="94">
        <v>8.934673303521E12</v>
      </c>
      <c r="G840" s="95" t="s">
        <v>1610</v>
      </c>
      <c r="H840" s="95" t="s">
        <v>1197</v>
      </c>
      <c r="I840" s="96">
        <v>6.0</v>
      </c>
      <c r="J840" s="96">
        <v>0.0</v>
      </c>
      <c r="K840" s="98">
        <f t="shared" si="4"/>
        <v>6</v>
      </c>
      <c r="L840" s="99" t="s">
        <v>4514</v>
      </c>
      <c r="M840" s="100" t="s">
        <v>4515</v>
      </c>
      <c r="N840" s="101" t="s">
        <v>4516</v>
      </c>
      <c r="O840" s="128"/>
      <c r="P840" s="100"/>
      <c r="Q840" s="103">
        <f t="shared" si="5"/>
        <v>6</v>
      </c>
      <c r="R840" s="104"/>
      <c r="S840" s="105" t="s">
        <v>14</v>
      </c>
      <c r="T840" s="106"/>
      <c r="U840" s="107"/>
      <c r="V840" s="108" t="s">
        <v>756</v>
      </c>
      <c r="W840" s="109" t="s">
        <v>1312</v>
      </c>
      <c r="X840" s="110" t="str">
        <f t="shared" si="6"/>
        <v/>
      </c>
      <c r="Y840" s="110" t="str">
        <f t="shared" si="7"/>
        <v/>
      </c>
      <c r="Z840" s="109" t="s">
        <v>797</v>
      </c>
      <c r="AA840" s="109" t="s">
        <v>802</v>
      </c>
      <c r="AB840" s="143" t="s">
        <v>4517</v>
      </c>
      <c r="AC840" s="141"/>
      <c r="AD840" s="113"/>
      <c r="AE840" s="127"/>
      <c r="AF840" s="113"/>
      <c r="AG840" s="114" t="str">
        <f t="array" ref="AG840">XLOOKUP(F840,'CLV2'!A:A,'CLV2'!E:E)</f>
        <v>2.DAIRY</v>
      </c>
      <c r="AH840" s="115" t="str">
        <f t="array" ref="AH840">XLOOKUP(F840,'CLV2'!A:A,'CLV2'!F:F)</f>
        <v>3.DRINKING YOGURT</v>
      </c>
      <c r="AI840" s="115" t="str">
        <f t="shared" si="8"/>
        <v>Pack</v>
      </c>
      <c r="AJ840" s="116">
        <f t="shared" si="9"/>
        <v>1</v>
      </c>
      <c r="AK840" s="117" t="str">
        <f t="array" ref="AK840">XLOOKUP(F840,'GIÁ'!A:A,'GIÁ'!D:D)</f>
        <v>25770.04</v>
      </c>
      <c r="AL840" s="118">
        <f t="shared" si="10"/>
        <v>154620.24</v>
      </c>
      <c r="AM840" s="118">
        <f t="shared" si="11"/>
        <v>0</v>
      </c>
      <c r="AN840" s="119">
        <f t="shared" si="12"/>
        <v>0</v>
      </c>
      <c r="AO840" s="118">
        <f t="shared" si="13"/>
        <v>154620.24</v>
      </c>
      <c r="AP840" s="121">
        <f t="shared" si="14"/>
        <v>0</v>
      </c>
      <c r="AQ840" s="122"/>
      <c r="AR840" s="119"/>
    </row>
    <row r="841" ht="22.5" customHeight="1">
      <c r="A841" s="89">
        <v>46231.0</v>
      </c>
      <c r="B841" s="90">
        <v>0.3993055555555556</v>
      </c>
      <c r="C841" s="91" t="s">
        <v>262</v>
      </c>
      <c r="D841" s="129" t="str">
        <f t="array" ref="D841">XLOOKUP(C841,'DS ST'!A:A,'DS ST'!B:B)</f>
        <v>A119</v>
      </c>
      <c r="E841" s="94" t="str">
        <f t="array" ref="E841">XLOOKUP($F841,'GIÁ'!$A:$A,'GIÁ'!$E:$E)</f>
        <v>MÁT</v>
      </c>
      <c r="F841" s="94">
        <v>11751.0</v>
      </c>
      <c r="G841" s="95" t="s">
        <v>1045</v>
      </c>
      <c r="H841" s="95" t="s">
        <v>75</v>
      </c>
      <c r="I841" s="96">
        <v>3.0</v>
      </c>
      <c r="J841" s="96">
        <v>0.0</v>
      </c>
      <c r="K841" s="98">
        <f t="shared" si="4"/>
        <v>3</v>
      </c>
      <c r="L841" s="99" t="s">
        <v>4514</v>
      </c>
      <c r="M841" s="100" t="s">
        <v>4515</v>
      </c>
      <c r="N841" s="101" t="s">
        <v>4516</v>
      </c>
      <c r="O841" s="128"/>
      <c r="P841" s="100"/>
      <c r="Q841" s="103">
        <f t="shared" si="5"/>
        <v>3</v>
      </c>
      <c r="R841" s="104"/>
      <c r="S841" s="105" t="s">
        <v>14</v>
      </c>
      <c r="T841" s="106" t="s">
        <v>4518</v>
      </c>
      <c r="U841" s="107" t="s">
        <v>4519</v>
      </c>
      <c r="V841" s="108" t="s">
        <v>756</v>
      </c>
      <c r="W841" s="109" t="s">
        <v>2842</v>
      </c>
      <c r="X841" s="110" t="str">
        <f t="shared" si="6"/>
        <v/>
      </c>
      <c r="Y841" s="110" t="str">
        <f t="shared" si="7"/>
        <v/>
      </c>
      <c r="Z841" s="139" t="str">
        <f t="shared" ref="Z841:Z879" si="57">IF(N(Q841)&lt;=0,"",IF(ISNUMBER(SEARCH("Thiếu kiện",V841)),"Kho đông mát",IF(AND(N(Q841)&gt;0,N(P841)&gt;0,OR(ISNUMBER(SEARCH("Hình KDB",U841)),ISNUMBER(SEARCH("Hình tele",U841)),ISNUMBER(SEARCH("sai code",U841)),ISNUMBER(SEARCH("ST nhận",U841)))),"Kho đông mát",IF(AND(W841="DC giao thiếu",OR(ISNUMBER(SEARCH("Hình KDB",U841)),ISNUMBER(SEARCH("Hình tele",U841)),ISNUMBER(SEARCH("sai code",U841)))),"Kho đông mát",IF(W841="DC giao thiếu","Chưa xác định",IF(AND(W841="DC pick sai",OR(ISNUMBER(SEARCH("Hình KDB",U841)),ISNUMBER(SEARCH("Hình tele",U841)),ISNUMBER(SEARCH("sai code",U841)),ISNUMBER(SEARCH("ST nhận",U841)))),"Kho đông mát",IF(W841="DC pick sai","Chưa xác định",IF(AND(W841="Hao hụt",N(O841)&gt;0,OR(ISNUMBER(SEARCH("Hình KDB",U841)),ISNUMBER(SEARCH("Hình tele",U841)),ISNUMBER(SEARCH("sai code",U841)),ISNUMBER(SEARCH("ST nhận",U841)))),"Kho đông mát",IF(W841="Hao hụt","Chưa xác định",IF(OR(W841="VT giao sai điểm",W841="Không đạt nhiệt độ",W841="TX giao thiếu kiện",W841="Hàng không đạt CL"),"Kho đông mát",IF(W841="Chưa xác định","Chưa xác định",IF(N(P841)&gt;0,"Chưa xác định",""))))))))))))</f>
        <v>Kho đông mát</v>
      </c>
      <c r="AA841" s="109" t="s">
        <v>802</v>
      </c>
      <c r="AB841" s="140"/>
      <c r="AC841" s="141"/>
      <c r="AD841" s="113"/>
      <c r="AE841" s="127"/>
      <c r="AF841" s="113"/>
      <c r="AG841" s="114" t="str">
        <f t="array" ref="AG841">XLOOKUP(F841,'CLV2'!A:A,'CLV2'!E:E)</f>
        <v>2.FRUITS</v>
      </c>
      <c r="AH841" s="115" t="str">
        <f t="array" ref="AH841">XLOOKUP(F841,'CLV2'!A:A,'CLV2'!F:F)</f>
        <v>3.IMPORT FRUITS</v>
      </c>
      <c r="AI841" s="115" t="str">
        <f t="shared" si="8"/>
        <v>Pack</v>
      </c>
      <c r="AJ841" s="116">
        <f t="shared" si="9"/>
        <v>1</v>
      </c>
      <c r="AK841" s="117" t="str">
        <f t="array" ref="AK841">XLOOKUP(F841,'GIÁ'!A:A,'GIÁ'!D:D)</f>
        <v>64445.12</v>
      </c>
      <c r="AL841" s="118">
        <f t="shared" si="10"/>
        <v>193335.36</v>
      </c>
      <c r="AM841" s="118">
        <f t="shared" si="11"/>
        <v>0</v>
      </c>
      <c r="AN841" s="119">
        <f t="shared" si="12"/>
        <v>0</v>
      </c>
      <c r="AO841" s="118">
        <f t="shared" si="13"/>
        <v>193335.36</v>
      </c>
      <c r="AP841" s="121">
        <f t="shared" si="14"/>
        <v>0</v>
      </c>
      <c r="AQ841" s="122"/>
      <c r="AR841" s="119"/>
    </row>
    <row r="842" ht="22.5" customHeight="1">
      <c r="A842" s="89">
        <v>46231.0</v>
      </c>
      <c r="B842" s="90">
        <v>0.4215277777777778</v>
      </c>
      <c r="C842" s="91" t="s">
        <v>21</v>
      </c>
      <c r="D842" s="129" t="str">
        <f t="array" ref="D842">XLOOKUP(C842,'DS ST'!A:A,'DS ST'!B:B)</f>
        <v>A102</v>
      </c>
      <c r="E842" s="94" t="str">
        <f t="array" ref="E842">XLOOKUP($F842,'GIÁ'!$A:$A,'GIÁ'!$E:$E)</f>
        <v>MÁT</v>
      </c>
      <c r="F842" s="94">
        <v>11295.0</v>
      </c>
      <c r="G842" s="95" t="s">
        <v>728</v>
      </c>
      <c r="H842" s="95" t="s">
        <v>75</v>
      </c>
      <c r="I842" s="96">
        <v>1.0</v>
      </c>
      <c r="J842" s="96">
        <v>0.0</v>
      </c>
      <c r="K842" s="98">
        <f t="shared" si="4"/>
        <v>1</v>
      </c>
      <c r="L842" s="99" t="s">
        <v>4520</v>
      </c>
      <c r="M842" s="100" t="s">
        <v>4521</v>
      </c>
      <c r="N842" s="101" t="s">
        <v>4522</v>
      </c>
      <c r="O842" s="128"/>
      <c r="P842" s="100"/>
      <c r="Q842" s="103">
        <f t="shared" si="5"/>
        <v>1</v>
      </c>
      <c r="R842" s="104"/>
      <c r="S842" s="105"/>
      <c r="T842" s="106"/>
      <c r="U842" s="107" t="s">
        <v>4523</v>
      </c>
      <c r="V842" s="108" t="s">
        <v>756</v>
      </c>
      <c r="W842" s="109" t="s">
        <v>2842</v>
      </c>
      <c r="X842" s="110" t="str">
        <f t="shared" si="6"/>
        <v/>
      </c>
      <c r="Y842" s="110" t="str">
        <f t="shared" si="7"/>
        <v/>
      </c>
      <c r="Z842" s="139" t="str">
        <f t="shared" si="57"/>
        <v>Kho đông mát</v>
      </c>
      <c r="AA842" s="109" t="s">
        <v>802</v>
      </c>
      <c r="AB842" s="140"/>
      <c r="AC842" s="141"/>
      <c r="AD842" s="113"/>
      <c r="AE842" s="127"/>
      <c r="AF842" s="113"/>
      <c r="AG842" s="114" t="str">
        <f t="array" ref="AG842">XLOOKUP(F842,'CLV2'!A:A,'CLV2'!E:E)</f>
        <v>2.FRUITS</v>
      </c>
      <c r="AH842" s="115" t="str">
        <f t="array" ref="AH842">XLOOKUP(F842,'CLV2'!A:A,'CLV2'!F:F)</f>
        <v>3.IMPORT FRUITS</v>
      </c>
      <c r="AI842" s="115" t="str">
        <f t="shared" si="8"/>
        <v>Pack</v>
      </c>
      <c r="AJ842" s="116">
        <f t="shared" si="9"/>
        <v>1</v>
      </c>
      <c r="AK842" s="117" t="str">
        <f t="array" ref="AK842">XLOOKUP(F842,'GIÁ'!A:A,'GIÁ'!D:D)</f>
        <v>108559.08</v>
      </c>
      <c r="AL842" s="118">
        <f t="shared" si="10"/>
        <v>108559.08</v>
      </c>
      <c r="AM842" s="118">
        <f t="shared" si="11"/>
        <v>0</v>
      </c>
      <c r="AN842" s="119">
        <f t="shared" si="12"/>
        <v>0</v>
      </c>
      <c r="AO842" s="118">
        <f t="shared" si="13"/>
        <v>108559.08</v>
      </c>
      <c r="AP842" s="121">
        <f t="shared" si="14"/>
        <v>0</v>
      </c>
      <c r="AQ842" s="122"/>
      <c r="AR842" s="119"/>
    </row>
    <row r="843" ht="22.5" customHeight="1">
      <c r="A843" s="89">
        <v>46231.0</v>
      </c>
      <c r="B843" s="90">
        <v>0.4215277777777778</v>
      </c>
      <c r="C843" s="91" t="s">
        <v>21</v>
      </c>
      <c r="D843" s="129" t="str">
        <f t="array" ref="D843">XLOOKUP(C843,'DS ST'!A:A,'DS ST'!B:B)</f>
        <v>A102</v>
      </c>
      <c r="E843" s="94" t="str">
        <f t="array" ref="E843">XLOOKUP($F843,'GIÁ'!$A:$A,'GIÁ'!$E:$E)</f>
        <v>MÁT</v>
      </c>
      <c r="F843" s="94">
        <v>11109.0</v>
      </c>
      <c r="G843" s="95" t="s">
        <v>655</v>
      </c>
      <c r="H843" s="95" t="s">
        <v>93</v>
      </c>
      <c r="I843" s="96">
        <v>3.0</v>
      </c>
      <c r="J843" s="96">
        <v>1.0</v>
      </c>
      <c r="K843" s="98">
        <f t="shared" si="4"/>
        <v>2</v>
      </c>
      <c r="L843" s="99" t="s">
        <v>4520</v>
      </c>
      <c r="M843" s="100" t="s">
        <v>4524</v>
      </c>
      <c r="N843" s="101" t="s">
        <v>4525</v>
      </c>
      <c r="O843" s="128"/>
      <c r="P843" s="100"/>
      <c r="Q843" s="103">
        <f t="shared" si="5"/>
        <v>2</v>
      </c>
      <c r="R843" s="104"/>
      <c r="S843" s="105"/>
      <c r="T843" s="106"/>
      <c r="U843" s="107" t="s">
        <v>4526</v>
      </c>
      <c r="V843" s="108" t="s">
        <v>756</v>
      </c>
      <c r="W843" s="109" t="s">
        <v>1312</v>
      </c>
      <c r="X843" s="110" t="str">
        <f t="shared" si="6"/>
        <v/>
      </c>
      <c r="Y843" s="110" t="str">
        <f t="shared" si="7"/>
        <v/>
      </c>
      <c r="Z843" s="139" t="str">
        <f t="shared" si="57"/>
        <v>Kho đông mát</v>
      </c>
      <c r="AA843" s="109" t="s">
        <v>802</v>
      </c>
      <c r="AB843" s="140"/>
      <c r="AC843" s="108" t="s">
        <v>3555</v>
      </c>
      <c r="AD843" s="144" t="s">
        <v>4527</v>
      </c>
      <c r="AE843" s="127"/>
      <c r="AF843" s="113"/>
      <c r="AG843" s="114" t="str">
        <f t="array" ref="AG843">XLOOKUP(F843,'CLV2'!A:A,'CLV2'!E:E)</f>
        <v>2.VEGETABLES</v>
      </c>
      <c r="AH843" s="115" t="str">
        <f t="array" ref="AH843">XLOOKUP(F843,'CLV2'!A:A,'CLV2'!F:F)</f>
        <v>3.PROCESSED VEGGIES</v>
      </c>
      <c r="AI843" s="115" t="str">
        <f t="shared" si="8"/>
        <v>Pack</v>
      </c>
      <c r="AJ843" s="116">
        <f t="shared" si="9"/>
        <v>0.6666666667</v>
      </c>
      <c r="AK843" s="117" t="str">
        <f t="array" ref="AK843">XLOOKUP(F843,'GIÁ'!A:A,'GIÁ'!D:D)</f>
        <v>26468.81</v>
      </c>
      <c r="AL843" s="118">
        <f t="shared" si="10"/>
        <v>52937.62</v>
      </c>
      <c r="AM843" s="118">
        <f t="shared" si="11"/>
        <v>0</v>
      </c>
      <c r="AN843" s="119">
        <f t="shared" si="12"/>
        <v>0</v>
      </c>
      <c r="AO843" s="118">
        <f t="shared" si="13"/>
        <v>52937.62</v>
      </c>
      <c r="AP843" s="121">
        <f t="shared" si="14"/>
        <v>0</v>
      </c>
      <c r="AQ843" s="122"/>
      <c r="AR843" s="119"/>
    </row>
    <row r="844" ht="22.5" customHeight="1">
      <c r="A844" s="89">
        <v>46231.0</v>
      </c>
      <c r="B844" s="90">
        <v>0.4513888888888889</v>
      </c>
      <c r="C844" s="91" t="s">
        <v>458</v>
      </c>
      <c r="D844" s="129" t="str">
        <f t="array" ref="D844">XLOOKUP(C844,'DS ST'!A:A,'DS ST'!B:B)</f>
        <v>A132</v>
      </c>
      <c r="E844" s="94" t="str">
        <f t="array" ref="E844">XLOOKUP($F844,'GIÁ'!$A:$A,'GIÁ'!$E:$E)</f>
        <v>MÁT</v>
      </c>
      <c r="F844" s="94">
        <v>11542.0</v>
      </c>
      <c r="G844" s="95" t="s">
        <v>844</v>
      </c>
      <c r="H844" s="95" t="s">
        <v>787</v>
      </c>
      <c r="I844" s="96">
        <v>2.0</v>
      </c>
      <c r="J844" s="96">
        <v>0.0</v>
      </c>
      <c r="K844" s="98">
        <f t="shared" si="4"/>
        <v>2</v>
      </c>
      <c r="L844" s="99" t="s">
        <v>4528</v>
      </c>
      <c r="M844" s="100" t="s">
        <v>4529</v>
      </c>
      <c r="N844" s="101" t="s">
        <v>4530</v>
      </c>
      <c r="O844" s="128"/>
      <c r="P844" s="100"/>
      <c r="Q844" s="103">
        <f t="shared" si="5"/>
        <v>2</v>
      </c>
      <c r="R844" s="104"/>
      <c r="S844" s="105" t="s">
        <v>14</v>
      </c>
      <c r="T844" s="106" t="s">
        <v>4531</v>
      </c>
      <c r="U844" s="107" t="s">
        <v>4532</v>
      </c>
      <c r="V844" s="108" t="s">
        <v>756</v>
      </c>
      <c r="W844" s="109" t="s">
        <v>2842</v>
      </c>
      <c r="X844" s="110" t="str">
        <f t="shared" si="6"/>
        <v/>
      </c>
      <c r="Y844" s="110" t="str">
        <f t="shared" si="7"/>
        <v/>
      </c>
      <c r="Z844" s="139" t="str">
        <f t="shared" si="57"/>
        <v>Kho đông mát</v>
      </c>
      <c r="AA844" s="109" t="s">
        <v>802</v>
      </c>
      <c r="AB844" s="140"/>
      <c r="AC844" s="141"/>
      <c r="AD844" s="113"/>
      <c r="AE844" s="127"/>
      <c r="AF844" s="113"/>
      <c r="AG844" s="114" t="str">
        <f t="array" ref="AG844">XLOOKUP(F844,'CLV2'!A:A,'CLV2'!E:E)</f>
        <v>2.VEGETABLES</v>
      </c>
      <c r="AH844" s="115" t="str">
        <f t="array" ref="AH844">XLOOKUP(F844,'CLV2'!A:A,'CLV2'!F:F)</f>
        <v>3.PROCESSED VEGGIES</v>
      </c>
      <c r="AI844" s="115" t="str">
        <f t="shared" si="8"/>
        <v>Pack</v>
      </c>
      <c r="AJ844" s="116">
        <f t="shared" si="9"/>
        <v>1</v>
      </c>
      <c r="AK844" s="117" t="str">
        <f t="array" ref="AK844">XLOOKUP(F844,'GIÁ'!A:A,'GIÁ'!D:D)</f>
        <v>14473.30</v>
      </c>
      <c r="AL844" s="118">
        <f t="shared" si="10"/>
        <v>28946.6</v>
      </c>
      <c r="AM844" s="118">
        <f t="shared" si="11"/>
        <v>0</v>
      </c>
      <c r="AN844" s="119">
        <f t="shared" si="12"/>
        <v>0</v>
      </c>
      <c r="AO844" s="118">
        <f t="shared" si="13"/>
        <v>28946.6</v>
      </c>
      <c r="AP844" s="121">
        <f t="shared" si="14"/>
        <v>0</v>
      </c>
      <c r="AQ844" s="122"/>
      <c r="AR844" s="119"/>
    </row>
    <row r="845" ht="22.5" customHeight="1">
      <c r="A845" s="89">
        <v>46231.0</v>
      </c>
      <c r="B845" s="90">
        <v>0.49444444444444446</v>
      </c>
      <c r="C845" s="91" t="s">
        <v>1396</v>
      </c>
      <c r="D845" s="129" t="str">
        <f t="array" ref="D845">XLOOKUP(C845,'DS ST'!A:A,'DS ST'!B:B)</f>
        <v>NDH</v>
      </c>
      <c r="E845" s="94" t="str">
        <f t="array" ref="E845">XLOOKUP($F845,'GIÁ'!$A:$A,'GIÁ'!$E:$E)</f>
        <v>MÁT</v>
      </c>
      <c r="F845" s="94">
        <v>11749.0</v>
      </c>
      <c r="G845" s="95" t="s">
        <v>1038</v>
      </c>
      <c r="H845" s="95" t="s">
        <v>75</v>
      </c>
      <c r="I845" s="96">
        <v>2.0</v>
      </c>
      <c r="J845" s="96">
        <v>1.0</v>
      </c>
      <c r="K845" s="98">
        <f t="shared" si="4"/>
        <v>1</v>
      </c>
      <c r="L845" s="99" t="s">
        <v>4533</v>
      </c>
      <c r="M845" s="100" t="s">
        <v>4534</v>
      </c>
      <c r="N845" s="101" t="s">
        <v>4535</v>
      </c>
      <c r="O845" s="128"/>
      <c r="P845" s="100"/>
      <c r="Q845" s="103">
        <f t="shared" si="5"/>
        <v>1</v>
      </c>
      <c r="R845" s="104"/>
      <c r="S845" s="105"/>
      <c r="T845" s="106"/>
      <c r="U845" s="107" t="s">
        <v>4536</v>
      </c>
      <c r="V845" s="108" t="s">
        <v>756</v>
      </c>
      <c r="W845" s="109" t="s">
        <v>1312</v>
      </c>
      <c r="X845" s="110" t="str">
        <f t="shared" si="6"/>
        <v/>
      </c>
      <c r="Y845" s="110" t="str">
        <f t="shared" si="7"/>
        <v/>
      </c>
      <c r="Z845" s="139" t="str">
        <f t="shared" si="57"/>
        <v>Kho đông mát</v>
      </c>
      <c r="AA845" s="109" t="s">
        <v>802</v>
      </c>
      <c r="AB845" s="140"/>
      <c r="AC845" s="108" t="s">
        <v>1329</v>
      </c>
      <c r="AD845" s="113"/>
      <c r="AE845" s="127"/>
      <c r="AF845" s="113"/>
      <c r="AG845" s="114" t="str">
        <f t="array" ref="AG845">XLOOKUP(F845,'CLV2'!A:A,'CLV2'!E:E)</f>
        <v>2.FRUITS</v>
      </c>
      <c r="AH845" s="115" t="str">
        <f t="array" ref="AH845">XLOOKUP(F845,'CLV2'!A:A,'CLV2'!F:F)</f>
        <v>3.IMPORT FRUITS</v>
      </c>
      <c r="AI845" s="115" t="str">
        <f t="shared" si="8"/>
        <v>Pack</v>
      </c>
      <c r="AJ845" s="116">
        <f t="shared" si="9"/>
        <v>0.5</v>
      </c>
      <c r="AK845" s="117" t="str">
        <f t="array" ref="AK845">XLOOKUP(F845,'GIÁ'!A:A,'GIÁ'!D:D)</f>
        <v>60163.65</v>
      </c>
      <c r="AL845" s="118">
        <f t="shared" si="10"/>
        <v>60163.65</v>
      </c>
      <c r="AM845" s="118">
        <f t="shared" si="11"/>
        <v>0</v>
      </c>
      <c r="AN845" s="119">
        <f t="shared" si="12"/>
        <v>0</v>
      </c>
      <c r="AO845" s="118">
        <f t="shared" si="13"/>
        <v>60163.65</v>
      </c>
      <c r="AP845" s="121">
        <f t="shared" si="14"/>
        <v>0</v>
      </c>
      <c r="AQ845" s="122"/>
      <c r="AR845" s="119"/>
    </row>
    <row r="846" ht="22.5" customHeight="1">
      <c r="A846" s="89">
        <v>46231.0</v>
      </c>
      <c r="B846" s="90">
        <v>0.49444444444444446</v>
      </c>
      <c r="C846" s="91" t="s">
        <v>1396</v>
      </c>
      <c r="D846" s="129" t="str">
        <f t="array" ref="D846">XLOOKUP(C846,'DS ST'!A:A,'DS ST'!B:B)</f>
        <v>NDH</v>
      </c>
      <c r="E846" s="94" t="str">
        <f t="array" ref="E846">XLOOKUP($F846,'GIÁ'!$A:$A,'GIÁ'!$E:$E)</f>
        <v>MÁT</v>
      </c>
      <c r="F846" s="94">
        <v>8.938508547562E12</v>
      </c>
      <c r="G846" s="95" t="s">
        <v>2900</v>
      </c>
      <c r="H846" s="95" t="s">
        <v>224</v>
      </c>
      <c r="I846" s="96">
        <v>4.0</v>
      </c>
      <c r="J846" s="96">
        <v>2.0</v>
      </c>
      <c r="K846" s="98">
        <f t="shared" si="4"/>
        <v>2</v>
      </c>
      <c r="L846" s="99" t="s">
        <v>4533</v>
      </c>
      <c r="M846" s="100" t="s">
        <v>4537</v>
      </c>
      <c r="N846" s="101" t="s">
        <v>4538</v>
      </c>
      <c r="O846" s="128"/>
      <c r="P846" s="100"/>
      <c r="Q846" s="103">
        <f t="shared" si="5"/>
        <v>2</v>
      </c>
      <c r="R846" s="104"/>
      <c r="S846" s="105"/>
      <c r="T846" s="106"/>
      <c r="U846" s="107"/>
      <c r="V846" s="108" t="s">
        <v>756</v>
      </c>
      <c r="W846" s="109" t="s">
        <v>1312</v>
      </c>
      <c r="X846" s="110" t="str">
        <f t="shared" si="6"/>
        <v/>
      </c>
      <c r="Y846" s="110" t="str">
        <f t="shared" si="7"/>
        <v/>
      </c>
      <c r="Z846" s="139" t="str">
        <f t="shared" si="57"/>
        <v>Chưa xác định</v>
      </c>
      <c r="AA846" s="109" t="s">
        <v>802</v>
      </c>
      <c r="AB846" s="140"/>
      <c r="AC846" s="141"/>
      <c r="AD846" s="113"/>
      <c r="AE846" s="127"/>
      <c r="AF846" s="113"/>
      <c r="AG846" s="114" t="str">
        <f t="array" ref="AG846">XLOOKUP(F846,'CLV2'!A:A,'CLV2'!E:E)</f>
        <v>2.CHILLED FOODS</v>
      </c>
      <c r="AH846" s="115" t="str">
        <f t="array" ref="AH846">XLOOKUP(F846,'CLV2'!A:A,'CLV2'!F:F)</f>
        <v>3.OTHER CHILLED PRODUCTS</v>
      </c>
      <c r="AI846" s="115" t="str">
        <f t="shared" si="8"/>
        <v>Pack</v>
      </c>
      <c r="AJ846" s="116">
        <f t="shared" si="9"/>
        <v>0.5</v>
      </c>
      <c r="AK846" s="117" t="str">
        <f t="array" ref="AK846">XLOOKUP(F846,'GIÁ'!A:A,'GIÁ'!D:D)</f>
        <v>9361.71</v>
      </c>
      <c r="AL846" s="118">
        <f t="shared" si="10"/>
        <v>18723.42</v>
      </c>
      <c r="AM846" s="118">
        <f t="shared" si="11"/>
        <v>0</v>
      </c>
      <c r="AN846" s="119">
        <f t="shared" si="12"/>
        <v>0</v>
      </c>
      <c r="AO846" s="118">
        <f t="shared" si="13"/>
        <v>0</v>
      </c>
      <c r="AP846" s="121">
        <f t="shared" si="14"/>
        <v>18723.42</v>
      </c>
      <c r="AQ846" s="122"/>
      <c r="AR846" s="119"/>
    </row>
    <row r="847" ht="22.5" customHeight="1">
      <c r="A847" s="89">
        <v>46231.0</v>
      </c>
      <c r="B847" s="90">
        <v>0.49444444444444446</v>
      </c>
      <c r="C847" s="91" t="s">
        <v>1396</v>
      </c>
      <c r="D847" s="129" t="str">
        <f t="array" ref="D847">XLOOKUP(C847,'DS ST'!A:A,'DS ST'!B:B)</f>
        <v>NDH</v>
      </c>
      <c r="E847" s="94" t="str">
        <f t="array" ref="E847">XLOOKUP($F847,'GIÁ'!$A:$A,'GIÁ'!$E:$E)</f>
        <v>MÁT</v>
      </c>
      <c r="F847" s="94">
        <v>1101310.0</v>
      </c>
      <c r="G847" s="95" t="s">
        <v>430</v>
      </c>
      <c r="H847" s="95" t="s">
        <v>273</v>
      </c>
      <c r="I847" s="96">
        <v>8.6</v>
      </c>
      <c r="J847" s="96">
        <v>8.1</v>
      </c>
      <c r="K847" s="98">
        <f t="shared" si="4"/>
        <v>0.5</v>
      </c>
      <c r="L847" s="99" t="s">
        <v>4533</v>
      </c>
      <c r="M847" s="100" t="s">
        <v>4539</v>
      </c>
      <c r="N847" s="101" t="s">
        <v>4540</v>
      </c>
      <c r="O847" s="128">
        <v>0.5</v>
      </c>
      <c r="P847" s="100"/>
      <c r="Q847" s="103">
        <f t="shared" si="5"/>
        <v>0</v>
      </c>
      <c r="R847" s="104"/>
      <c r="S847" s="105" t="s">
        <v>14</v>
      </c>
      <c r="T847" s="106"/>
      <c r="U847" s="107" t="s">
        <v>4541</v>
      </c>
      <c r="V847" s="108" t="s">
        <v>756</v>
      </c>
      <c r="W847" s="109" t="s">
        <v>505</v>
      </c>
      <c r="X847" s="110" t="str">
        <f t="shared" si="6"/>
        <v>Hao hụt</v>
      </c>
      <c r="Y847" s="110" t="str">
        <f t="shared" si="7"/>
        <v/>
      </c>
      <c r="Z847" s="139" t="str">
        <f t="shared" si="57"/>
        <v/>
      </c>
      <c r="AA847" s="109" t="s">
        <v>802</v>
      </c>
      <c r="AB847" s="140"/>
      <c r="AC847" s="141"/>
      <c r="AD847" s="113"/>
      <c r="AE847" s="127"/>
      <c r="AF847" s="113"/>
      <c r="AG847" s="114" t="str">
        <f t="array" ref="AG847">XLOOKUP(F847,'CLV2'!A:A,'CLV2'!E:E)</f>
        <v>2.FRUITS</v>
      </c>
      <c r="AH847" s="115" t="str">
        <f t="array" ref="AH847">XLOOKUP(F847,'CLV2'!A:A,'CLV2'!F:F)</f>
        <v>3.IMPORT FRUITS</v>
      </c>
      <c r="AI847" s="115" t="str">
        <f t="shared" si="8"/>
        <v>KG</v>
      </c>
      <c r="AJ847" s="116">
        <f t="shared" si="9"/>
        <v>0.05813953488</v>
      </c>
      <c r="AK847" s="117" t="str">
        <f t="array" ref="AK847">XLOOKUP(F847,'GIÁ'!A:A,'GIÁ'!D:D)</f>
        <v>241014.36</v>
      </c>
      <c r="AL847" s="118">
        <f t="shared" si="10"/>
        <v>120507.18</v>
      </c>
      <c r="AM847" s="118">
        <f t="shared" si="11"/>
        <v>120507.18</v>
      </c>
      <c r="AN847" s="119">
        <f t="shared" si="12"/>
        <v>0</v>
      </c>
      <c r="AO847" s="118">
        <f t="shared" si="13"/>
        <v>0</v>
      </c>
      <c r="AP847" s="121">
        <f t="shared" si="14"/>
        <v>0</v>
      </c>
      <c r="AQ847" s="122"/>
      <c r="AR847" s="119"/>
    </row>
    <row r="848" ht="22.5" customHeight="1">
      <c r="A848" s="89">
        <v>46231.0</v>
      </c>
      <c r="B848" s="90">
        <v>0.4527777777777778</v>
      </c>
      <c r="C848" s="91" t="s">
        <v>1430</v>
      </c>
      <c r="D848" s="129" t="str">
        <f t="array" ref="D848">XLOOKUP(C848,'DS ST'!A:A,'DS ST'!B:B)</f>
        <v>NTD</v>
      </c>
      <c r="E848" s="94" t="str">
        <f t="array" ref="E848">XLOOKUP($F848,'GIÁ'!$A:$A,'GIÁ'!$E:$E)</f>
        <v>MÁT</v>
      </c>
      <c r="F848" s="94">
        <v>8.936204030586E12</v>
      </c>
      <c r="G848" s="95" t="s">
        <v>2661</v>
      </c>
      <c r="H848" s="95" t="s">
        <v>224</v>
      </c>
      <c r="I848" s="96">
        <v>3.0</v>
      </c>
      <c r="J848" s="96">
        <v>0.0</v>
      </c>
      <c r="K848" s="98">
        <f t="shared" si="4"/>
        <v>3</v>
      </c>
      <c r="L848" s="99" t="s">
        <v>4542</v>
      </c>
      <c r="M848" s="100" t="s">
        <v>4543</v>
      </c>
      <c r="N848" s="101" t="s">
        <v>4544</v>
      </c>
      <c r="O848" s="128"/>
      <c r="P848" s="100">
        <v>3.0</v>
      </c>
      <c r="Q848" s="103">
        <f t="shared" si="5"/>
        <v>0</v>
      </c>
      <c r="R848" s="104" t="s">
        <v>4545</v>
      </c>
      <c r="S848" s="105"/>
      <c r="T848" s="106"/>
      <c r="U848" s="107"/>
      <c r="V848" s="108" t="s">
        <v>756</v>
      </c>
      <c r="W848" s="109" t="s">
        <v>1908</v>
      </c>
      <c r="X848" s="110" t="str">
        <f t="shared" si="6"/>
        <v/>
      </c>
      <c r="Y848" s="110" t="str">
        <f t="shared" si="7"/>
        <v>Siêu thị</v>
      </c>
      <c r="Z848" s="139" t="str">
        <f t="shared" si="57"/>
        <v/>
      </c>
      <c r="AA848" s="109" t="s">
        <v>802</v>
      </c>
      <c r="AB848" s="140"/>
      <c r="AC848" s="141"/>
      <c r="AD848" s="113"/>
      <c r="AE848" s="127"/>
      <c r="AF848" s="113"/>
      <c r="AG848" s="114" t="str">
        <f t="array" ref="AG848">XLOOKUP(F848,'CLV2'!A:A,'CLV2'!E:E)</f>
        <v>2.VEGETABLES</v>
      </c>
      <c r="AH848" s="115" t="str">
        <f t="array" ref="AH848">XLOOKUP(F848,'CLV2'!A:A,'CLV2'!F:F)</f>
        <v>3.PROCESSED VEGGIES</v>
      </c>
      <c r="AI848" s="115" t="str">
        <f t="shared" si="8"/>
        <v>Pack</v>
      </c>
      <c r="AJ848" s="116">
        <f t="shared" si="9"/>
        <v>1</v>
      </c>
      <c r="AK848" s="117" t="str">
        <f t="array" ref="AK848">XLOOKUP(F848,'GIÁ'!A:A,'GIÁ'!D:D)</f>
        <v>19972.85</v>
      </c>
      <c r="AL848" s="118">
        <f t="shared" si="10"/>
        <v>59918.55</v>
      </c>
      <c r="AM848" s="118">
        <f t="shared" si="11"/>
        <v>0</v>
      </c>
      <c r="AN848" s="119">
        <f t="shared" si="12"/>
        <v>59918.55</v>
      </c>
      <c r="AO848" s="118">
        <f t="shared" si="13"/>
        <v>0</v>
      </c>
      <c r="AP848" s="121">
        <f t="shared" si="14"/>
        <v>0</v>
      </c>
      <c r="AQ848" s="122"/>
      <c r="AR848" s="119"/>
    </row>
    <row r="849" ht="22.5" customHeight="1">
      <c r="A849" s="89">
        <v>46231.0</v>
      </c>
      <c r="B849" s="90">
        <v>0.4527777777777778</v>
      </c>
      <c r="C849" s="91" t="s">
        <v>1430</v>
      </c>
      <c r="D849" s="129" t="str">
        <f t="array" ref="D849">XLOOKUP(C849,'DS ST'!A:A,'DS ST'!B:B)</f>
        <v>NTD</v>
      </c>
      <c r="E849" s="94" t="str">
        <f t="array" ref="E849">XLOOKUP($F849,'GIÁ'!$A:$A,'GIÁ'!$E:$E)</f>
        <v>MÁT</v>
      </c>
      <c r="F849" s="94">
        <v>8.936204030265E12</v>
      </c>
      <c r="G849" s="95" t="s">
        <v>2655</v>
      </c>
      <c r="H849" s="95" t="s">
        <v>224</v>
      </c>
      <c r="I849" s="96">
        <v>2.0</v>
      </c>
      <c r="J849" s="96">
        <v>0.0</v>
      </c>
      <c r="K849" s="98">
        <f t="shared" si="4"/>
        <v>2</v>
      </c>
      <c r="L849" s="99" t="s">
        <v>4542</v>
      </c>
      <c r="M849" s="100" t="s">
        <v>4543</v>
      </c>
      <c r="N849" s="101" t="s">
        <v>4544</v>
      </c>
      <c r="O849" s="128"/>
      <c r="P849" s="100">
        <v>2.0</v>
      </c>
      <c r="Q849" s="103">
        <f t="shared" si="5"/>
        <v>0</v>
      </c>
      <c r="R849" s="104" t="s">
        <v>4545</v>
      </c>
      <c r="S849" s="105"/>
      <c r="T849" s="106"/>
      <c r="U849" s="107"/>
      <c r="V849" s="108" t="s">
        <v>756</v>
      </c>
      <c r="W849" s="109" t="s">
        <v>1908</v>
      </c>
      <c r="X849" s="110" t="str">
        <f t="shared" si="6"/>
        <v/>
      </c>
      <c r="Y849" s="110" t="str">
        <f t="shared" si="7"/>
        <v>Siêu thị</v>
      </c>
      <c r="Z849" s="139" t="str">
        <f t="shared" si="57"/>
        <v/>
      </c>
      <c r="AA849" s="109" t="s">
        <v>802</v>
      </c>
      <c r="AB849" s="140"/>
      <c r="AC849" s="141"/>
      <c r="AD849" s="113"/>
      <c r="AE849" s="127"/>
      <c r="AF849" s="113"/>
      <c r="AG849" s="114" t="str">
        <f t="array" ref="AG849">XLOOKUP(F849,'CLV2'!A:A,'CLV2'!E:E)</f>
        <v>2.VEGETABLES</v>
      </c>
      <c r="AH849" s="115" t="str">
        <f t="array" ref="AH849">XLOOKUP(F849,'CLV2'!A:A,'CLV2'!F:F)</f>
        <v>3.PROCESSED VEGGIES</v>
      </c>
      <c r="AI849" s="115" t="str">
        <f t="shared" si="8"/>
        <v>Pack</v>
      </c>
      <c r="AJ849" s="116">
        <f t="shared" si="9"/>
        <v>1</v>
      </c>
      <c r="AK849" s="117" t="str">
        <f t="array" ref="AK849">XLOOKUP(F849,'GIÁ'!A:A,'GIÁ'!D:D)</f>
        <v>9708.46</v>
      </c>
      <c r="AL849" s="118">
        <f t="shared" si="10"/>
        <v>19416.92</v>
      </c>
      <c r="AM849" s="118">
        <f t="shared" si="11"/>
        <v>0</v>
      </c>
      <c r="AN849" s="119">
        <f t="shared" si="12"/>
        <v>19416.92</v>
      </c>
      <c r="AO849" s="118">
        <f t="shared" si="13"/>
        <v>0</v>
      </c>
      <c r="AP849" s="121">
        <f t="shared" si="14"/>
        <v>0</v>
      </c>
      <c r="AQ849" s="122"/>
      <c r="AR849" s="119"/>
    </row>
    <row r="850" ht="22.5" customHeight="1">
      <c r="A850" s="89">
        <v>46231.0</v>
      </c>
      <c r="B850" s="90">
        <v>0.4527777777777778</v>
      </c>
      <c r="C850" s="91" t="s">
        <v>1430</v>
      </c>
      <c r="D850" s="129" t="str">
        <f t="array" ref="D850">XLOOKUP(C850,'DS ST'!A:A,'DS ST'!B:B)</f>
        <v>NTD</v>
      </c>
      <c r="E850" s="94" t="str">
        <f t="array" ref="E850">XLOOKUP($F850,'GIÁ'!$A:$A,'GIÁ'!$E:$E)</f>
        <v>MÁT</v>
      </c>
      <c r="F850" s="94">
        <v>8.938505512204E12</v>
      </c>
      <c r="G850" s="95" t="s">
        <v>2878</v>
      </c>
      <c r="H850" s="95" t="s">
        <v>224</v>
      </c>
      <c r="I850" s="96">
        <v>1.0</v>
      </c>
      <c r="J850" s="96">
        <v>0.0</v>
      </c>
      <c r="K850" s="98">
        <f t="shared" si="4"/>
        <v>1</v>
      </c>
      <c r="L850" s="99" t="s">
        <v>4542</v>
      </c>
      <c r="M850" s="100" t="s">
        <v>4543</v>
      </c>
      <c r="N850" s="101" t="s">
        <v>4544</v>
      </c>
      <c r="O850" s="128"/>
      <c r="P850" s="100">
        <v>1.0</v>
      </c>
      <c r="Q850" s="103">
        <f t="shared" si="5"/>
        <v>0</v>
      </c>
      <c r="R850" s="104" t="s">
        <v>4545</v>
      </c>
      <c r="S850" s="105"/>
      <c r="T850" s="106"/>
      <c r="U850" s="107"/>
      <c r="V850" s="108" t="s">
        <v>756</v>
      </c>
      <c r="W850" s="109" t="s">
        <v>1908</v>
      </c>
      <c r="X850" s="110" t="str">
        <f t="shared" si="6"/>
        <v/>
      </c>
      <c r="Y850" s="110" t="str">
        <f t="shared" si="7"/>
        <v>Siêu thị</v>
      </c>
      <c r="Z850" s="139" t="str">
        <f t="shared" si="57"/>
        <v/>
      </c>
      <c r="AA850" s="109" t="s">
        <v>802</v>
      </c>
      <c r="AB850" s="140"/>
      <c r="AC850" s="141"/>
      <c r="AD850" s="113"/>
      <c r="AE850" s="127"/>
      <c r="AF850" s="113"/>
      <c r="AG850" s="114" t="str">
        <f t="array" ref="AG850">XLOOKUP(F850,'CLV2'!A:A,'CLV2'!E:E)</f>
        <v>2.VEGETABLES</v>
      </c>
      <c r="AH850" s="115" t="str">
        <f t="array" ref="AH850">XLOOKUP(F850,'CLV2'!A:A,'CLV2'!F:F)</f>
        <v>3.PROCESSED VEGGIES</v>
      </c>
      <c r="AI850" s="115" t="str">
        <f t="shared" si="8"/>
        <v>Pack</v>
      </c>
      <c r="AJ850" s="116">
        <f t="shared" si="9"/>
        <v>1</v>
      </c>
      <c r="AK850" s="117" t="str">
        <f t="array" ref="AK850">XLOOKUP(F850,'GIÁ'!A:A,'GIÁ'!D:D)</f>
        <v>24862.74</v>
      </c>
      <c r="AL850" s="118">
        <f t="shared" si="10"/>
        <v>24862.74</v>
      </c>
      <c r="AM850" s="118">
        <f t="shared" si="11"/>
        <v>0</v>
      </c>
      <c r="AN850" s="119">
        <f t="shared" si="12"/>
        <v>24862.74</v>
      </c>
      <c r="AO850" s="118">
        <f t="shared" si="13"/>
        <v>0</v>
      </c>
      <c r="AP850" s="121">
        <f t="shared" si="14"/>
        <v>0</v>
      </c>
      <c r="AQ850" s="122"/>
      <c r="AR850" s="119"/>
    </row>
    <row r="851" ht="22.5" customHeight="1">
      <c r="A851" s="89">
        <v>46231.0</v>
      </c>
      <c r="B851" s="90">
        <v>0.4527777777777778</v>
      </c>
      <c r="C851" s="91" t="s">
        <v>1430</v>
      </c>
      <c r="D851" s="129" t="str">
        <f t="array" ref="D851">XLOOKUP(C851,'DS ST'!A:A,'DS ST'!B:B)</f>
        <v>NTD</v>
      </c>
      <c r="E851" s="94" t="str">
        <f t="array" ref="E851">XLOOKUP($F851,'GIÁ'!$A:$A,'GIÁ'!$E:$E)</f>
        <v>MÁT</v>
      </c>
      <c r="F851" s="94">
        <v>8.938505512488E12</v>
      </c>
      <c r="G851" s="95" t="s">
        <v>2884</v>
      </c>
      <c r="H851" s="95" t="s">
        <v>57</v>
      </c>
      <c r="I851" s="96">
        <v>1.0</v>
      </c>
      <c r="J851" s="96">
        <v>0.0</v>
      </c>
      <c r="K851" s="98">
        <f t="shared" si="4"/>
        <v>1</v>
      </c>
      <c r="L851" s="99" t="s">
        <v>4542</v>
      </c>
      <c r="M851" s="100" t="s">
        <v>4543</v>
      </c>
      <c r="N851" s="101" t="s">
        <v>4544</v>
      </c>
      <c r="O851" s="128"/>
      <c r="P851" s="100">
        <v>1.0</v>
      </c>
      <c r="Q851" s="103">
        <f t="shared" si="5"/>
        <v>0</v>
      </c>
      <c r="R851" s="104" t="s">
        <v>4545</v>
      </c>
      <c r="S851" s="105"/>
      <c r="T851" s="106"/>
      <c r="U851" s="107"/>
      <c r="V851" s="108" t="s">
        <v>756</v>
      </c>
      <c r="W851" s="109" t="s">
        <v>1908</v>
      </c>
      <c r="X851" s="110" t="str">
        <f t="shared" si="6"/>
        <v/>
      </c>
      <c r="Y851" s="110" t="str">
        <f t="shared" si="7"/>
        <v>Siêu thị</v>
      </c>
      <c r="Z851" s="139" t="str">
        <f t="shared" si="57"/>
        <v/>
      </c>
      <c r="AA851" s="109" t="s">
        <v>802</v>
      </c>
      <c r="AB851" s="140"/>
      <c r="AC851" s="141"/>
      <c r="AD851" s="113"/>
      <c r="AE851" s="127"/>
      <c r="AF851" s="113"/>
      <c r="AG851" s="114" t="str">
        <f t="array" ref="AG851">XLOOKUP(F851,'CLV2'!A:A,'CLV2'!E:E)</f>
        <v>2.VEGETABLES</v>
      </c>
      <c r="AH851" s="115" t="str">
        <f t="array" ref="AH851">XLOOKUP(F851,'CLV2'!A:A,'CLV2'!F:F)</f>
        <v>3.PROCESSED VEGGIES</v>
      </c>
      <c r="AI851" s="115" t="str">
        <f t="shared" si="8"/>
        <v>Pack</v>
      </c>
      <c r="AJ851" s="116">
        <f t="shared" si="9"/>
        <v>1</v>
      </c>
      <c r="AK851" s="117" t="str">
        <f t="array" ref="AK851">XLOOKUP(F851,'GIÁ'!A:A,'GIÁ'!D:D)</f>
        <v>45103.56</v>
      </c>
      <c r="AL851" s="118">
        <f t="shared" si="10"/>
        <v>45103.56</v>
      </c>
      <c r="AM851" s="118">
        <f t="shared" si="11"/>
        <v>0</v>
      </c>
      <c r="AN851" s="119">
        <f t="shared" si="12"/>
        <v>45103.56</v>
      </c>
      <c r="AO851" s="118">
        <f t="shared" si="13"/>
        <v>0</v>
      </c>
      <c r="AP851" s="121">
        <f t="shared" si="14"/>
        <v>0</v>
      </c>
      <c r="AQ851" s="122"/>
      <c r="AR851" s="119"/>
    </row>
    <row r="852" ht="22.5" customHeight="1">
      <c r="A852" s="89">
        <v>46231.0</v>
      </c>
      <c r="B852" s="90">
        <v>0.4527777777777778</v>
      </c>
      <c r="C852" s="91" t="s">
        <v>1430</v>
      </c>
      <c r="D852" s="129" t="str">
        <f t="array" ref="D852">XLOOKUP(C852,'DS ST'!A:A,'DS ST'!B:B)</f>
        <v>NTD</v>
      </c>
      <c r="E852" s="94" t="str">
        <f t="array" ref="E852">XLOOKUP($F852,'GIÁ'!$A:$A,'GIÁ'!$E:$E)</f>
        <v>MÁT</v>
      </c>
      <c r="F852" s="94">
        <v>8.936049693397E12</v>
      </c>
      <c r="G852" s="95" t="s">
        <v>2238</v>
      </c>
      <c r="H852" s="95" t="s">
        <v>57</v>
      </c>
      <c r="I852" s="96">
        <v>2.0</v>
      </c>
      <c r="J852" s="96">
        <v>0.0</v>
      </c>
      <c r="K852" s="98">
        <f t="shared" si="4"/>
        <v>2</v>
      </c>
      <c r="L852" s="99" t="s">
        <v>4542</v>
      </c>
      <c r="M852" s="100" t="s">
        <v>4543</v>
      </c>
      <c r="N852" s="101" t="s">
        <v>4544</v>
      </c>
      <c r="O852" s="128"/>
      <c r="P852" s="100">
        <v>2.0</v>
      </c>
      <c r="Q852" s="103">
        <f t="shared" si="5"/>
        <v>0</v>
      </c>
      <c r="R852" s="104" t="s">
        <v>4545</v>
      </c>
      <c r="S852" s="105"/>
      <c r="T852" s="106"/>
      <c r="U852" s="107"/>
      <c r="V852" s="108" t="s">
        <v>756</v>
      </c>
      <c r="W852" s="109" t="s">
        <v>1908</v>
      </c>
      <c r="X852" s="110" t="str">
        <f t="shared" si="6"/>
        <v/>
      </c>
      <c r="Y852" s="110" t="str">
        <f t="shared" si="7"/>
        <v>Siêu thị</v>
      </c>
      <c r="Z852" s="139" t="str">
        <f t="shared" si="57"/>
        <v/>
      </c>
      <c r="AA852" s="109" t="s">
        <v>802</v>
      </c>
      <c r="AB852" s="140"/>
      <c r="AC852" s="141"/>
      <c r="AD852" s="113"/>
      <c r="AE852" s="127"/>
      <c r="AF852" s="113"/>
      <c r="AG852" s="114" t="str">
        <f t="array" ref="AG852">XLOOKUP(F852,'CLV2'!A:A,'CLV2'!E:E)</f>
        <v>2.VEGETABLES</v>
      </c>
      <c r="AH852" s="115" t="str">
        <f t="array" ref="AH852">XLOOKUP(F852,'CLV2'!A:A,'CLV2'!F:F)</f>
        <v>3.LETTUCE, SNACKABLES</v>
      </c>
      <c r="AI852" s="115" t="str">
        <f t="shared" si="8"/>
        <v>Pack</v>
      </c>
      <c r="AJ852" s="116">
        <f t="shared" si="9"/>
        <v>1</v>
      </c>
      <c r="AK852" s="117" t="str">
        <f t="array" ref="AK852">XLOOKUP(F852,'GIÁ'!A:A,'GIÁ'!D:D)</f>
        <v>29702.07</v>
      </c>
      <c r="AL852" s="118">
        <f t="shared" si="10"/>
        <v>59404.14</v>
      </c>
      <c r="AM852" s="118">
        <f t="shared" si="11"/>
        <v>0</v>
      </c>
      <c r="AN852" s="119">
        <f t="shared" si="12"/>
        <v>59404.14</v>
      </c>
      <c r="AO852" s="118">
        <f t="shared" si="13"/>
        <v>0</v>
      </c>
      <c r="AP852" s="121">
        <f t="shared" si="14"/>
        <v>0</v>
      </c>
      <c r="AQ852" s="122"/>
      <c r="AR852" s="119"/>
    </row>
    <row r="853" ht="22.5" customHeight="1">
      <c r="A853" s="89">
        <v>46231.0</v>
      </c>
      <c r="B853" s="90">
        <v>0.4527777777777778</v>
      </c>
      <c r="C853" s="91" t="s">
        <v>1430</v>
      </c>
      <c r="D853" s="129" t="str">
        <f t="array" ref="D853">XLOOKUP(C853,'DS ST'!A:A,'DS ST'!B:B)</f>
        <v>NTD</v>
      </c>
      <c r="E853" s="94" t="str">
        <f t="array" ref="E853">XLOOKUP($F853,'GIÁ'!$A:$A,'GIÁ'!$E:$E)</f>
        <v>MÁT</v>
      </c>
      <c r="F853" s="94">
        <v>8.936049693908E12</v>
      </c>
      <c r="G853" s="95" t="s">
        <v>2244</v>
      </c>
      <c r="H853" s="95" t="s">
        <v>57</v>
      </c>
      <c r="I853" s="96">
        <v>2.0</v>
      </c>
      <c r="J853" s="96">
        <v>0.0</v>
      </c>
      <c r="K853" s="98">
        <f t="shared" si="4"/>
        <v>2</v>
      </c>
      <c r="L853" s="99" t="s">
        <v>4542</v>
      </c>
      <c r="M853" s="100" t="s">
        <v>4543</v>
      </c>
      <c r="N853" s="101" t="s">
        <v>4544</v>
      </c>
      <c r="O853" s="128"/>
      <c r="P853" s="100">
        <v>2.0</v>
      </c>
      <c r="Q853" s="103">
        <f t="shared" si="5"/>
        <v>0</v>
      </c>
      <c r="R853" s="104" t="s">
        <v>4545</v>
      </c>
      <c r="S853" s="105"/>
      <c r="T853" s="106"/>
      <c r="U853" s="107"/>
      <c r="V853" s="108" t="s">
        <v>756</v>
      </c>
      <c r="W853" s="109" t="s">
        <v>1908</v>
      </c>
      <c r="X853" s="110" t="str">
        <f t="shared" si="6"/>
        <v/>
      </c>
      <c r="Y853" s="110" t="str">
        <f t="shared" si="7"/>
        <v>Siêu thị</v>
      </c>
      <c r="Z853" s="139" t="str">
        <f t="shared" si="57"/>
        <v/>
      </c>
      <c r="AA853" s="109" t="s">
        <v>802</v>
      </c>
      <c r="AB853" s="140"/>
      <c r="AC853" s="141"/>
      <c r="AD853" s="113"/>
      <c r="AE853" s="127"/>
      <c r="AF853" s="113"/>
      <c r="AG853" s="114" t="str">
        <f t="array" ref="AG853">XLOOKUP(F853,'CLV2'!A:A,'CLV2'!E:E)</f>
        <v>2.VEGETABLES</v>
      </c>
      <c r="AH853" s="115" t="str">
        <f t="array" ref="AH853">XLOOKUP(F853,'CLV2'!A:A,'CLV2'!F:F)</f>
        <v>3.LETTUCE, SNACKABLES</v>
      </c>
      <c r="AI853" s="115" t="str">
        <f t="shared" si="8"/>
        <v>Pack</v>
      </c>
      <c r="AJ853" s="116">
        <f t="shared" si="9"/>
        <v>1</v>
      </c>
      <c r="AK853" s="117" t="str">
        <f t="array" ref="AK853">XLOOKUP(F853,'GIÁ'!A:A,'GIÁ'!D:D)</f>
        <v>20360.85</v>
      </c>
      <c r="AL853" s="118">
        <f t="shared" si="10"/>
        <v>40721.7</v>
      </c>
      <c r="AM853" s="118">
        <f t="shared" si="11"/>
        <v>0</v>
      </c>
      <c r="AN853" s="119">
        <f t="shared" si="12"/>
        <v>40721.7</v>
      </c>
      <c r="AO853" s="118">
        <f t="shared" si="13"/>
        <v>0</v>
      </c>
      <c r="AP853" s="121">
        <f t="shared" si="14"/>
        <v>0</v>
      </c>
      <c r="AQ853" s="122"/>
      <c r="AR853" s="119"/>
    </row>
    <row r="854" ht="22.5" customHeight="1">
      <c r="A854" s="89">
        <v>46231.0</v>
      </c>
      <c r="B854" s="90">
        <v>0.4527777777777778</v>
      </c>
      <c r="C854" s="91" t="s">
        <v>1430</v>
      </c>
      <c r="D854" s="129" t="str">
        <f t="array" ref="D854">XLOOKUP(C854,'DS ST'!A:A,'DS ST'!B:B)</f>
        <v>NTD</v>
      </c>
      <c r="E854" s="94" t="str">
        <f t="array" ref="E854">XLOOKUP($F854,'GIÁ'!$A:$A,'GIÁ'!$E:$E)</f>
        <v>MÁT</v>
      </c>
      <c r="F854" s="94">
        <v>8.936049693892E12</v>
      </c>
      <c r="G854" s="95" t="s">
        <v>2242</v>
      </c>
      <c r="H854" s="95" t="s">
        <v>57</v>
      </c>
      <c r="I854" s="96">
        <v>2.0</v>
      </c>
      <c r="J854" s="96">
        <v>0.0</v>
      </c>
      <c r="K854" s="98">
        <f t="shared" si="4"/>
        <v>2</v>
      </c>
      <c r="L854" s="99" t="s">
        <v>4542</v>
      </c>
      <c r="M854" s="100" t="s">
        <v>4543</v>
      </c>
      <c r="N854" s="101" t="s">
        <v>4544</v>
      </c>
      <c r="O854" s="128"/>
      <c r="P854" s="100">
        <v>2.0</v>
      </c>
      <c r="Q854" s="103">
        <f t="shared" si="5"/>
        <v>0</v>
      </c>
      <c r="R854" s="104" t="s">
        <v>4545</v>
      </c>
      <c r="S854" s="105"/>
      <c r="T854" s="106"/>
      <c r="U854" s="107"/>
      <c r="V854" s="108" t="s">
        <v>756</v>
      </c>
      <c r="W854" s="109" t="s">
        <v>1908</v>
      </c>
      <c r="X854" s="110" t="str">
        <f t="shared" si="6"/>
        <v/>
      </c>
      <c r="Y854" s="110" t="str">
        <f t="shared" si="7"/>
        <v>Siêu thị</v>
      </c>
      <c r="Z854" s="139" t="str">
        <f t="shared" si="57"/>
        <v/>
      </c>
      <c r="AA854" s="109" t="s">
        <v>802</v>
      </c>
      <c r="AB854" s="140"/>
      <c r="AC854" s="141"/>
      <c r="AD854" s="113"/>
      <c r="AE854" s="127"/>
      <c r="AF854" s="113"/>
      <c r="AG854" s="114" t="str">
        <f t="array" ref="AG854">XLOOKUP(F854,'CLV2'!A:A,'CLV2'!E:E)</f>
        <v>2.VEGETABLES</v>
      </c>
      <c r="AH854" s="115" t="str">
        <f t="array" ref="AH854">XLOOKUP(F854,'CLV2'!A:A,'CLV2'!F:F)</f>
        <v>3.LETTUCE, SNACKABLES</v>
      </c>
      <c r="AI854" s="115" t="str">
        <f t="shared" si="8"/>
        <v>Pack</v>
      </c>
      <c r="AJ854" s="116">
        <f t="shared" si="9"/>
        <v>1</v>
      </c>
      <c r="AK854" s="117" t="str">
        <f t="array" ref="AK854">XLOOKUP(F854,'GIÁ'!A:A,'GIÁ'!D:D)</f>
        <v>20378.31</v>
      </c>
      <c r="AL854" s="118">
        <f t="shared" si="10"/>
        <v>40756.62</v>
      </c>
      <c r="AM854" s="118">
        <f t="shared" si="11"/>
        <v>0</v>
      </c>
      <c r="AN854" s="119">
        <f t="shared" si="12"/>
        <v>40756.62</v>
      </c>
      <c r="AO854" s="118">
        <f t="shared" si="13"/>
        <v>0</v>
      </c>
      <c r="AP854" s="121">
        <f t="shared" si="14"/>
        <v>0</v>
      </c>
      <c r="AQ854" s="122"/>
      <c r="AR854" s="119"/>
    </row>
    <row r="855" ht="22.5" customHeight="1">
      <c r="A855" s="89">
        <v>46231.0</v>
      </c>
      <c r="B855" s="90">
        <v>0.4527777777777778</v>
      </c>
      <c r="C855" s="91" t="s">
        <v>1430</v>
      </c>
      <c r="D855" s="129" t="str">
        <f t="array" ref="D855">XLOOKUP(C855,'DS ST'!A:A,'DS ST'!B:B)</f>
        <v>NTD</v>
      </c>
      <c r="E855" s="94" t="str">
        <f t="array" ref="E855">XLOOKUP($F855,'GIÁ'!$A:$A,'GIÁ'!$E:$E)</f>
        <v>MÁT</v>
      </c>
      <c r="F855" s="94">
        <v>11075.0</v>
      </c>
      <c r="G855" s="95" t="s">
        <v>634</v>
      </c>
      <c r="H855" s="95" t="s">
        <v>93</v>
      </c>
      <c r="I855" s="96">
        <v>1.0</v>
      </c>
      <c r="J855" s="96">
        <v>0.0</v>
      </c>
      <c r="K855" s="98">
        <f t="shared" si="4"/>
        <v>1</v>
      </c>
      <c r="L855" s="99" t="s">
        <v>4542</v>
      </c>
      <c r="M855" s="100" t="s">
        <v>4543</v>
      </c>
      <c r="N855" s="101" t="s">
        <v>4544</v>
      </c>
      <c r="O855" s="128"/>
      <c r="P855" s="100">
        <v>1.0</v>
      </c>
      <c r="Q855" s="103">
        <f t="shared" si="5"/>
        <v>0</v>
      </c>
      <c r="R855" s="104" t="s">
        <v>4545</v>
      </c>
      <c r="S855" s="105"/>
      <c r="T855" s="106"/>
      <c r="U855" s="107"/>
      <c r="V855" s="108" t="s">
        <v>756</v>
      </c>
      <c r="W855" s="109" t="s">
        <v>1908</v>
      </c>
      <c r="X855" s="110" t="str">
        <f t="shared" si="6"/>
        <v/>
      </c>
      <c r="Y855" s="110" t="str">
        <f t="shared" si="7"/>
        <v>Siêu thị</v>
      </c>
      <c r="Z855" s="139" t="str">
        <f t="shared" si="57"/>
        <v/>
      </c>
      <c r="AA855" s="109" t="s">
        <v>802</v>
      </c>
      <c r="AB855" s="140"/>
      <c r="AC855" s="141"/>
      <c r="AD855" s="113"/>
      <c r="AE855" s="127"/>
      <c r="AF855" s="113"/>
      <c r="AG855" s="114" t="str">
        <f t="array" ref="AG855">XLOOKUP(F855,'CLV2'!A:A,'CLV2'!E:E)</f>
        <v>2.VEGETABLES</v>
      </c>
      <c r="AH855" s="115" t="str">
        <f t="array" ref="AH855">XLOOKUP(F855,'CLV2'!A:A,'CLV2'!F:F)</f>
        <v>3.PROCESSED VEGGIES</v>
      </c>
      <c r="AI855" s="115" t="str">
        <f t="shared" si="8"/>
        <v>Pack</v>
      </c>
      <c r="AJ855" s="116">
        <f t="shared" si="9"/>
        <v>1</v>
      </c>
      <c r="AK855" s="117" t="str">
        <f t="array" ref="AK855">XLOOKUP(F855,'GIÁ'!A:A,'GIÁ'!D:D)</f>
        <v>10997.31</v>
      </c>
      <c r="AL855" s="118">
        <f t="shared" si="10"/>
        <v>10997.31</v>
      </c>
      <c r="AM855" s="118">
        <f t="shared" si="11"/>
        <v>0</v>
      </c>
      <c r="AN855" s="119">
        <f t="shared" si="12"/>
        <v>10997.31</v>
      </c>
      <c r="AO855" s="118">
        <f t="shared" si="13"/>
        <v>0</v>
      </c>
      <c r="AP855" s="121">
        <f t="shared" si="14"/>
        <v>0</v>
      </c>
      <c r="AQ855" s="122"/>
      <c r="AR855" s="119"/>
    </row>
    <row r="856" ht="22.5" customHeight="1">
      <c r="A856" s="89">
        <v>46231.0</v>
      </c>
      <c r="B856" s="90">
        <v>0.4527777777777778</v>
      </c>
      <c r="C856" s="91" t="s">
        <v>1430</v>
      </c>
      <c r="D856" s="129" t="str">
        <f t="array" ref="D856">XLOOKUP(C856,'DS ST'!A:A,'DS ST'!B:B)</f>
        <v>NTD</v>
      </c>
      <c r="E856" s="94" t="str">
        <f t="array" ref="E856">XLOOKUP($F856,'GIÁ'!$A:$A,'GIÁ'!$E:$E)</f>
        <v>MÁT</v>
      </c>
      <c r="F856" s="94">
        <v>11109.0</v>
      </c>
      <c r="G856" s="95" t="s">
        <v>655</v>
      </c>
      <c r="H856" s="95" t="s">
        <v>93</v>
      </c>
      <c r="I856" s="96">
        <v>2.0</v>
      </c>
      <c r="J856" s="96">
        <v>0.0</v>
      </c>
      <c r="K856" s="98">
        <f t="shared" si="4"/>
        <v>2</v>
      </c>
      <c r="L856" s="99" t="s">
        <v>4542</v>
      </c>
      <c r="M856" s="100" t="s">
        <v>4543</v>
      </c>
      <c r="N856" s="101" t="s">
        <v>4544</v>
      </c>
      <c r="O856" s="128"/>
      <c r="P856" s="100">
        <v>2.0</v>
      </c>
      <c r="Q856" s="103">
        <f t="shared" si="5"/>
        <v>0</v>
      </c>
      <c r="R856" s="104" t="s">
        <v>4545</v>
      </c>
      <c r="S856" s="105"/>
      <c r="T856" s="106"/>
      <c r="U856" s="107"/>
      <c r="V856" s="108" t="s">
        <v>756</v>
      </c>
      <c r="W856" s="109" t="s">
        <v>1908</v>
      </c>
      <c r="X856" s="110" t="str">
        <f t="shared" si="6"/>
        <v/>
      </c>
      <c r="Y856" s="110" t="str">
        <f t="shared" si="7"/>
        <v>Siêu thị</v>
      </c>
      <c r="Z856" s="139" t="str">
        <f t="shared" si="57"/>
        <v/>
      </c>
      <c r="AA856" s="109" t="s">
        <v>802</v>
      </c>
      <c r="AB856" s="140"/>
      <c r="AC856" s="141"/>
      <c r="AD856" s="113"/>
      <c r="AE856" s="127"/>
      <c r="AF856" s="113"/>
      <c r="AG856" s="114" t="str">
        <f t="array" ref="AG856">XLOOKUP(F856,'CLV2'!A:A,'CLV2'!E:E)</f>
        <v>2.VEGETABLES</v>
      </c>
      <c r="AH856" s="115" t="str">
        <f t="array" ref="AH856">XLOOKUP(F856,'CLV2'!A:A,'CLV2'!F:F)</f>
        <v>3.PROCESSED VEGGIES</v>
      </c>
      <c r="AI856" s="115" t="str">
        <f t="shared" si="8"/>
        <v>Pack</v>
      </c>
      <c r="AJ856" s="116">
        <f t="shared" si="9"/>
        <v>1</v>
      </c>
      <c r="AK856" s="117" t="str">
        <f t="array" ref="AK856">XLOOKUP(F856,'GIÁ'!A:A,'GIÁ'!D:D)</f>
        <v>26468.81</v>
      </c>
      <c r="AL856" s="118">
        <f t="shared" si="10"/>
        <v>52937.62</v>
      </c>
      <c r="AM856" s="118">
        <f t="shared" si="11"/>
        <v>0</v>
      </c>
      <c r="AN856" s="119">
        <f t="shared" si="12"/>
        <v>52937.62</v>
      </c>
      <c r="AO856" s="118">
        <f t="shared" si="13"/>
        <v>0</v>
      </c>
      <c r="AP856" s="121">
        <f t="shared" si="14"/>
        <v>0</v>
      </c>
      <c r="AQ856" s="122"/>
      <c r="AR856" s="119"/>
    </row>
    <row r="857" ht="22.5" customHeight="1">
      <c r="A857" s="89">
        <v>46231.0</v>
      </c>
      <c r="B857" s="90">
        <v>0.4527777777777778</v>
      </c>
      <c r="C857" s="91" t="s">
        <v>1430</v>
      </c>
      <c r="D857" s="129" t="str">
        <f t="array" ref="D857">XLOOKUP(C857,'DS ST'!A:A,'DS ST'!B:B)</f>
        <v>NTD</v>
      </c>
      <c r="E857" s="94" t="str">
        <f t="array" ref="E857">XLOOKUP($F857,'GIÁ'!$A:$A,'GIÁ'!$E:$E)</f>
        <v>MÁT</v>
      </c>
      <c r="F857" s="94">
        <v>11547.0</v>
      </c>
      <c r="G857" s="95" t="s">
        <v>860</v>
      </c>
      <c r="H857" s="95" t="s">
        <v>57</v>
      </c>
      <c r="I857" s="96">
        <v>3.0</v>
      </c>
      <c r="J857" s="96">
        <v>0.0</v>
      </c>
      <c r="K857" s="98">
        <f t="shared" si="4"/>
        <v>3</v>
      </c>
      <c r="L857" s="99" t="s">
        <v>4542</v>
      </c>
      <c r="M857" s="100" t="s">
        <v>4543</v>
      </c>
      <c r="N857" s="101" t="s">
        <v>4544</v>
      </c>
      <c r="O857" s="128"/>
      <c r="P857" s="100">
        <v>3.0</v>
      </c>
      <c r="Q857" s="103">
        <f t="shared" si="5"/>
        <v>0</v>
      </c>
      <c r="R857" s="104" t="s">
        <v>4545</v>
      </c>
      <c r="S857" s="105"/>
      <c r="T857" s="106"/>
      <c r="U857" s="107"/>
      <c r="V857" s="108" t="s">
        <v>756</v>
      </c>
      <c r="W857" s="109" t="s">
        <v>1908</v>
      </c>
      <c r="X857" s="110" t="str">
        <f t="shared" si="6"/>
        <v/>
      </c>
      <c r="Y857" s="110" t="str">
        <f t="shared" si="7"/>
        <v>Siêu thị</v>
      </c>
      <c r="Z857" s="139" t="str">
        <f t="shared" si="57"/>
        <v/>
      </c>
      <c r="AA857" s="109" t="s">
        <v>802</v>
      </c>
      <c r="AB857" s="140"/>
      <c r="AC857" s="141"/>
      <c r="AD857" s="113"/>
      <c r="AE857" s="127"/>
      <c r="AF857" s="113"/>
      <c r="AG857" s="114" t="str">
        <f t="array" ref="AG857">XLOOKUP(F857,'CLV2'!A:A,'CLV2'!E:E)</f>
        <v>2.VEGETABLES</v>
      </c>
      <c r="AH857" s="115" t="str">
        <f t="array" ref="AH857">XLOOKUP(F857,'CLV2'!A:A,'CLV2'!F:F)</f>
        <v>3.PROCESSED VEGGIES</v>
      </c>
      <c r="AI857" s="115" t="str">
        <f t="shared" si="8"/>
        <v>Pack</v>
      </c>
      <c r="AJ857" s="116">
        <f t="shared" si="9"/>
        <v>1</v>
      </c>
      <c r="AK857" s="117" t="str">
        <f t="array" ref="AK857">XLOOKUP(F857,'GIÁ'!A:A,'GIÁ'!D:D)</f>
        <v>7256.33</v>
      </c>
      <c r="AL857" s="118">
        <f t="shared" si="10"/>
        <v>21768.99</v>
      </c>
      <c r="AM857" s="118">
        <f t="shared" si="11"/>
        <v>0</v>
      </c>
      <c r="AN857" s="119">
        <f t="shared" si="12"/>
        <v>21768.99</v>
      </c>
      <c r="AO857" s="118">
        <f t="shared" si="13"/>
        <v>0</v>
      </c>
      <c r="AP857" s="121">
        <f t="shared" si="14"/>
        <v>0</v>
      </c>
      <c r="AQ857" s="122"/>
      <c r="AR857" s="119"/>
    </row>
    <row r="858" ht="22.5" customHeight="1">
      <c r="A858" s="89">
        <v>46231.0</v>
      </c>
      <c r="B858" s="90">
        <v>0.4527777777777778</v>
      </c>
      <c r="C858" s="91" t="s">
        <v>1430</v>
      </c>
      <c r="D858" s="129" t="str">
        <f t="array" ref="D858">XLOOKUP(C858,'DS ST'!A:A,'DS ST'!B:B)</f>
        <v>NTD</v>
      </c>
      <c r="E858" s="94" t="str">
        <f t="array" ref="E858">XLOOKUP($F858,'GIÁ'!$A:$A,'GIÁ'!$E:$E)</f>
        <v>MÁT</v>
      </c>
      <c r="F858" s="94">
        <v>11550.0</v>
      </c>
      <c r="G858" s="95" t="s">
        <v>874</v>
      </c>
      <c r="H858" s="95" t="s">
        <v>57</v>
      </c>
      <c r="I858" s="96">
        <v>5.0</v>
      </c>
      <c r="J858" s="96">
        <v>0.0</v>
      </c>
      <c r="K858" s="98">
        <f t="shared" si="4"/>
        <v>5</v>
      </c>
      <c r="L858" s="99" t="s">
        <v>4542</v>
      </c>
      <c r="M858" s="100" t="s">
        <v>4543</v>
      </c>
      <c r="N858" s="101" t="s">
        <v>4544</v>
      </c>
      <c r="O858" s="128"/>
      <c r="P858" s="100">
        <v>5.0</v>
      </c>
      <c r="Q858" s="103">
        <f t="shared" si="5"/>
        <v>0</v>
      </c>
      <c r="R858" s="104" t="s">
        <v>4545</v>
      </c>
      <c r="S858" s="105"/>
      <c r="T858" s="106"/>
      <c r="U858" s="107"/>
      <c r="V858" s="108" t="s">
        <v>756</v>
      </c>
      <c r="W858" s="109" t="s">
        <v>1908</v>
      </c>
      <c r="X858" s="110" t="str">
        <f t="shared" si="6"/>
        <v/>
      </c>
      <c r="Y858" s="110" t="str">
        <f t="shared" si="7"/>
        <v>Siêu thị</v>
      </c>
      <c r="Z858" s="139" t="str">
        <f t="shared" si="57"/>
        <v/>
      </c>
      <c r="AA858" s="109" t="s">
        <v>802</v>
      </c>
      <c r="AB858" s="140"/>
      <c r="AC858" s="108"/>
      <c r="AD858" s="113"/>
      <c r="AE858" s="127"/>
      <c r="AF858" s="113"/>
      <c r="AG858" s="114" t="str">
        <f t="array" ref="AG858">XLOOKUP(F858,'CLV2'!A:A,'CLV2'!E:E)</f>
        <v>2.VEGETABLES</v>
      </c>
      <c r="AH858" s="115" t="str">
        <f t="array" ref="AH858">XLOOKUP(F858,'CLV2'!A:A,'CLV2'!F:F)</f>
        <v>3.PROCESSED VEGGIES</v>
      </c>
      <c r="AI858" s="115" t="str">
        <f t="shared" si="8"/>
        <v>Pack</v>
      </c>
      <c r="AJ858" s="116">
        <f t="shared" si="9"/>
        <v>1</v>
      </c>
      <c r="AK858" s="117" t="str">
        <f t="array" ref="AK858">XLOOKUP(F858,'GIÁ'!A:A,'GIÁ'!D:D)</f>
        <v>10364.97</v>
      </c>
      <c r="AL858" s="118">
        <f t="shared" si="10"/>
        <v>51824.85</v>
      </c>
      <c r="AM858" s="118">
        <f t="shared" si="11"/>
        <v>0</v>
      </c>
      <c r="AN858" s="119">
        <f t="shared" si="12"/>
        <v>51824.85</v>
      </c>
      <c r="AO858" s="118">
        <f t="shared" si="13"/>
        <v>0</v>
      </c>
      <c r="AP858" s="121">
        <f t="shared" si="14"/>
        <v>0</v>
      </c>
      <c r="AQ858" s="122"/>
      <c r="AR858" s="119"/>
    </row>
    <row r="859" ht="22.5" customHeight="1">
      <c r="A859" s="89">
        <v>46231.0</v>
      </c>
      <c r="B859" s="90">
        <v>0.4527777777777778</v>
      </c>
      <c r="C859" s="91" t="s">
        <v>1430</v>
      </c>
      <c r="D859" s="129" t="str">
        <f t="array" ref="D859">XLOOKUP(C859,'DS ST'!A:A,'DS ST'!B:B)</f>
        <v>NTD</v>
      </c>
      <c r="E859" s="94" t="str">
        <f t="array" ref="E859">XLOOKUP($F859,'GIÁ'!$A:$A,'GIÁ'!$E:$E)</f>
        <v>MÁT</v>
      </c>
      <c r="F859" s="94">
        <v>11682.0</v>
      </c>
      <c r="G859" s="95" t="s">
        <v>996</v>
      </c>
      <c r="H859" s="95" t="s">
        <v>93</v>
      </c>
      <c r="I859" s="96">
        <v>1.0</v>
      </c>
      <c r="J859" s="96">
        <v>0.0</v>
      </c>
      <c r="K859" s="98">
        <f t="shared" si="4"/>
        <v>1</v>
      </c>
      <c r="L859" s="99" t="s">
        <v>4542</v>
      </c>
      <c r="M859" s="100" t="s">
        <v>4543</v>
      </c>
      <c r="N859" s="101" t="s">
        <v>4544</v>
      </c>
      <c r="O859" s="128"/>
      <c r="P859" s="100">
        <v>1.0</v>
      </c>
      <c r="Q859" s="103">
        <f t="shared" si="5"/>
        <v>0</v>
      </c>
      <c r="R859" s="104" t="s">
        <v>4545</v>
      </c>
      <c r="S859" s="105"/>
      <c r="T859" s="106"/>
      <c r="U859" s="107"/>
      <c r="V859" s="108" t="s">
        <v>756</v>
      </c>
      <c r="W859" s="109" t="s">
        <v>1908</v>
      </c>
      <c r="X859" s="110" t="str">
        <f t="shared" si="6"/>
        <v/>
      </c>
      <c r="Y859" s="110" t="str">
        <f t="shared" si="7"/>
        <v>Siêu thị</v>
      </c>
      <c r="Z859" s="139" t="str">
        <f t="shared" si="57"/>
        <v/>
      </c>
      <c r="AA859" s="109" t="s">
        <v>802</v>
      </c>
      <c r="AB859" s="140"/>
      <c r="AC859" s="141"/>
      <c r="AD859" s="113"/>
      <c r="AE859" s="127"/>
      <c r="AF859" s="113"/>
      <c r="AG859" s="114" t="str">
        <f t="array" ref="AG859">XLOOKUP(F859,'CLV2'!A:A,'CLV2'!E:E)</f>
        <v>2.VEGETABLES</v>
      </c>
      <c r="AH859" s="115" t="str">
        <f t="array" ref="AH859">XLOOKUP(F859,'CLV2'!A:A,'CLV2'!F:F)</f>
        <v>3.PROCESSED VEGGIES</v>
      </c>
      <c r="AI859" s="115" t="str">
        <f t="shared" si="8"/>
        <v>Pack</v>
      </c>
      <c r="AJ859" s="116">
        <f t="shared" si="9"/>
        <v>1</v>
      </c>
      <c r="AK859" s="117" t="str">
        <f t="array" ref="AK859">XLOOKUP(F859,'GIÁ'!A:A,'GIÁ'!D:D)</f>
        <v>26500.00</v>
      </c>
      <c r="AL859" s="118">
        <f t="shared" si="10"/>
        <v>26500</v>
      </c>
      <c r="AM859" s="118">
        <f t="shared" si="11"/>
        <v>0</v>
      </c>
      <c r="AN859" s="119">
        <f t="shared" si="12"/>
        <v>26500</v>
      </c>
      <c r="AO859" s="118">
        <f t="shared" si="13"/>
        <v>0</v>
      </c>
      <c r="AP859" s="121">
        <f t="shared" si="14"/>
        <v>0</v>
      </c>
      <c r="AQ859" s="122"/>
      <c r="AR859" s="119"/>
    </row>
    <row r="860" ht="22.5" customHeight="1">
      <c r="A860" s="89">
        <v>46231.0</v>
      </c>
      <c r="B860" s="90">
        <v>0.4527777777777778</v>
      </c>
      <c r="C860" s="91" t="s">
        <v>1430</v>
      </c>
      <c r="D860" s="129" t="str">
        <f t="array" ref="D860">XLOOKUP(C860,'DS ST'!A:A,'DS ST'!B:B)</f>
        <v>NTD</v>
      </c>
      <c r="E860" s="94" t="str">
        <f t="array" ref="E860">XLOOKUP($F860,'GIÁ'!$A:$A,'GIÁ'!$E:$E)</f>
        <v>MÁT</v>
      </c>
      <c r="F860" s="94">
        <v>11681.0</v>
      </c>
      <c r="G860" s="95" t="s">
        <v>993</v>
      </c>
      <c r="H860" s="95" t="s">
        <v>93</v>
      </c>
      <c r="I860" s="96">
        <v>3.0</v>
      </c>
      <c r="J860" s="96">
        <v>0.0</v>
      </c>
      <c r="K860" s="98">
        <f t="shared" si="4"/>
        <v>3</v>
      </c>
      <c r="L860" s="99" t="s">
        <v>4542</v>
      </c>
      <c r="M860" s="100" t="s">
        <v>4543</v>
      </c>
      <c r="N860" s="101" t="s">
        <v>4544</v>
      </c>
      <c r="O860" s="128"/>
      <c r="P860" s="100">
        <v>3.0</v>
      </c>
      <c r="Q860" s="103">
        <f t="shared" si="5"/>
        <v>0</v>
      </c>
      <c r="R860" s="104" t="s">
        <v>4545</v>
      </c>
      <c r="S860" s="105"/>
      <c r="T860" s="106"/>
      <c r="U860" s="107"/>
      <c r="V860" s="108" t="s">
        <v>756</v>
      </c>
      <c r="W860" s="109" t="s">
        <v>1908</v>
      </c>
      <c r="X860" s="110" t="str">
        <f t="shared" si="6"/>
        <v/>
      </c>
      <c r="Y860" s="110" t="str">
        <f t="shared" si="7"/>
        <v>Siêu thị</v>
      </c>
      <c r="Z860" s="139" t="str">
        <f t="shared" si="57"/>
        <v/>
      </c>
      <c r="AA860" s="109" t="s">
        <v>802</v>
      </c>
      <c r="AB860" s="140"/>
      <c r="AC860" s="141"/>
      <c r="AD860" s="113"/>
      <c r="AE860" s="127"/>
      <c r="AF860" s="113"/>
      <c r="AG860" s="114" t="str">
        <f t="array" ref="AG860">XLOOKUP(F860,'CLV2'!A:A,'CLV2'!E:E)</f>
        <v>2.VEGETABLES</v>
      </c>
      <c r="AH860" s="115" t="str">
        <f t="array" ref="AH860">XLOOKUP(F860,'CLV2'!A:A,'CLV2'!F:F)</f>
        <v>3.PROCESSED VEGGIES</v>
      </c>
      <c r="AI860" s="115" t="str">
        <f t="shared" si="8"/>
        <v>Pack</v>
      </c>
      <c r="AJ860" s="116">
        <f t="shared" si="9"/>
        <v>1</v>
      </c>
      <c r="AK860" s="117" t="str">
        <f t="array" ref="AK860">XLOOKUP(F860,'GIÁ'!A:A,'GIÁ'!D:D)</f>
        <v>23500.00</v>
      </c>
      <c r="AL860" s="118">
        <f t="shared" si="10"/>
        <v>70500</v>
      </c>
      <c r="AM860" s="118">
        <f t="shared" si="11"/>
        <v>0</v>
      </c>
      <c r="AN860" s="119">
        <f t="shared" si="12"/>
        <v>70500</v>
      </c>
      <c r="AO860" s="118">
        <f t="shared" si="13"/>
        <v>0</v>
      </c>
      <c r="AP860" s="121">
        <f t="shared" si="14"/>
        <v>0</v>
      </c>
      <c r="AQ860" s="122"/>
      <c r="AR860" s="119"/>
    </row>
    <row r="861" ht="22.5" customHeight="1">
      <c r="A861" s="89">
        <v>46231.0</v>
      </c>
      <c r="B861" s="90">
        <v>0.4527777777777778</v>
      </c>
      <c r="C861" s="91" t="s">
        <v>1430</v>
      </c>
      <c r="D861" s="129" t="str">
        <f t="array" ref="D861">XLOOKUP(C861,'DS ST'!A:A,'DS ST'!B:B)</f>
        <v>NTD</v>
      </c>
      <c r="E861" s="94" t="str">
        <f t="array" ref="E861">XLOOKUP($F861,'GIÁ'!$A:$A,'GIÁ'!$E:$E)</f>
        <v>MÁT</v>
      </c>
      <c r="F861" s="94">
        <v>8.936146442249E12</v>
      </c>
      <c r="G861" s="95" t="s">
        <v>2498</v>
      </c>
      <c r="H861" s="95" t="s">
        <v>1741</v>
      </c>
      <c r="I861" s="96">
        <v>8.0</v>
      </c>
      <c r="J861" s="96">
        <v>0.0</v>
      </c>
      <c r="K861" s="98">
        <f t="shared" si="4"/>
        <v>8</v>
      </c>
      <c r="L861" s="99" t="s">
        <v>4542</v>
      </c>
      <c r="M861" s="100" t="s">
        <v>4543</v>
      </c>
      <c r="N861" s="101" t="s">
        <v>4544</v>
      </c>
      <c r="O861" s="128"/>
      <c r="P861" s="100">
        <v>8.0</v>
      </c>
      <c r="Q861" s="103">
        <f t="shared" si="5"/>
        <v>0</v>
      </c>
      <c r="R861" s="104" t="s">
        <v>4545</v>
      </c>
      <c r="S861" s="105"/>
      <c r="T861" s="106"/>
      <c r="U861" s="107"/>
      <c r="V861" s="108" t="s">
        <v>756</v>
      </c>
      <c r="W861" s="109" t="s">
        <v>1908</v>
      </c>
      <c r="X861" s="110" t="str">
        <f t="shared" si="6"/>
        <v/>
      </c>
      <c r="Y861" s="110" t="str">
        <f t="shared" si="7"/>
        <v>Siêu thị</v>
      </c>
      <c r="Z861" s="139" t="str">
        <f t="shared" si="57"/>
        <v/>
      </c>
      <c r="AA861" s="109" t="s">
        <v>802</v>
      </c>
      <c r="AB861" s="140"/>
      <c r="AC861" s="141"/>
      <c r="AD861" s="113"/>
      <c r="AE861" s="127"/>
      <c r="AF861" s="113"/>
      <c r="AG861" s="114" t="str">
        <f t="array" ref="AG861">XLOOKUP(F861,'CLV2'!A:A,'CLV2'!E:E)</f>
        <v>2.CHILLED FOODS</v>
      </c>
      <c r="AH861" s="115" t="str">
        <f t="array" ref="AH861">XLOOKUP(F861,'CLV2'!A:A,'CLV2'!F:F)</f>
        <v>3.HAM AND SAUSAGES</v>
      </c>
      <c r="AI861" s="115" t="str">
        <f t="shared" si="8"/>
        <v>Pack</v>
      </c>
      <c r="AJ861" s="116">
        <f t="shared" si="9"/>
        <v>1</v>
      </c>
      <c r="AK861" s="117" t="str">
        <f t="array" ref="AK861">XLOOKUP(F861,'GIÁ'!A:A,'GIÁ'!D:D)</f>
        <v>7920.46</v>
      </c>
      <c r="AL861" s="118">
        <f t="shared" si="10"/>
        <v>63363.68</v>
      </c>
      <c r="AM861" s="118">
        <f t="shared" si="11"/>
        <v>0</v>
      </c>
      <c r="AN861" s="119">
        <f t="shared" si="12"/>
        <v>63363.68</v>
      </c>
      <c r="AO861" s="118">
        <f t="shared" si="13"/>
        <v>0</v>
      </c>
      <c r="AP861" s="121">
        <f t="shared" si="14"/>
        <v>0</v>
      </c>
      <c r="AQ861" s="122"/>
      <c r="AR861" s="119"/>
    </row>
    <row r="862" ht="22.5" customHeight="1">
      <c r="A862" s="89">
        <v>46231.0</v>
      </c>
      <c r="B862" s="90">
        <v>0.4527777777777778</v>
      </c>
      <c r="C862" s="91" t="s">
        <v>1430</v>
      </c>
      <c r="D862" s="129" t="str">
        <f t="array" ref="D862">XLOOKUP(C862,'DS ST'!A:A,'DS ST'!B:B)</f>
        <v>NTD</v>
      </c>
      <c r="E862" s="94" t="str">
        <f t="array" ref="E862">XLOOKUP($F862,'GIÁ'!$A:$A,'GIÁ'!$E:$E)</f>
        <v>MÁT</v>
      </c>
      <c r="F862" s="94">
        <v>8.850329003624E12</v>
      </c>
      <c r="G862" s="95" t="s">
        <v>1428</v>
      </c>
      <c r="H862" s="95" t="s">
        <v>57</v>
      </c>
      <c r="I862" s="96">
        <v>8.0</v>
      </c>
      <c r="J862" s="96">
        <v>7.0</v>
      </c>
      <c r="K862" s="98">
        <f t="shared" si="4"/>
        <v>1</v>
      </c>
      <c r="L862" s="99" t="s">
        <v>4542</v>
      </c>
      <c r="M862" s="100" t="s">
        <v>4543</v>
      </c>
      <c r="N862" s="101" t="s">
        <v>4544</v>
      </c>
      <c r="O862" s="128"/>
      <c r="P862" s="100"/>
      <c r="Q862" s="103">
        <f t="shared" si="5"/>
        <v>1</v>
      </c>
      <c r="R862" s="104"/>
      <c r="S862" s="105"/>
      <c r="T862" s="106"/>
      <c r="U862" s="107" t="s">
        <v>4546</v>
      </c>
      <c r="V862" s="108" t="s">
        <v>756</v>
      </c>
      <c r="W862" s="109" t="s">
        <v>1312</v>
      </c>
      <c r="X862" s="110" t="str">
        <f t="shared" si="6"/>
        <v/>
      </c>
      <c r="Y862" s="110" t="str">
        <f t="shared" si="7"/>
        <v/>
      </c>
      <c r="Z862" s="139" t="str">
        <f t="shared" si="57"/>
        <v>Kho đông mát</v>
      </c>
      <c r="AA862" s="109" t="s">
        <v>802</v>
      </c>
      <c r="AB862" s="140"/>
      <c r="AC862" s="108" t="s">
        <v>3555</v>
      </c>
      <c r="AD862" s="144" t="s">
        <v>4547</v>
      </c>
      <c r="AE862" s="127"/>
      <c r="AF862" s="113"/>
      <c r="AG862" s="114" t="str">
        <f t="array" ref="AG862">XLOOKUP(F862,'CLV2'!A:A,'CLV2'!E:E)</f>
        <v>2.DAIRY</v>
      </c>
      <c r="AH862" s="115" t="str">
        <f t="array" ref="AH862">XLOOKUP(F862,'CLV2'!A:A,'CLV2'!F:F)</f>
        <v>3.FRESH MILK</v>
      </c>
      <c r="AI862" s="115" t="str">
        <f t="shared" si="8"/>
        <v>Pack</v>
      </c>
      <c r="AJ862" s="116">
        <f t="shared" si="9"/>
        <v>0.125</v>
      </c>
      <c r="AK862" s="117" t="str">
        <f t="array" ref="AK862">XLOOKUP(F862,'GIÁ'!A:A,'GIÁ'!D:D)</f>
        <v>66573.58</v>
      </c>
      <c r="AL862" s="118">
        <f t="shared" si="10"/>
        <v>66573.58</v>
      </c>
      <c r="AM862" s="118">
        <f t="shared" si="11"/>
        <v>0</v>
      </c>
      <c r="AN862" s="119">
        <f t="shared" si="12"/>
        <v>0</v>
      </c>
      <c r="AO862" s="118">
        <f t="shared" si="13"/>
        <v>66573.58</v>
      </c>
      <c r="AP862" s="121">
        <f t="shared" si="14"/>
        <v>0</v>
      </c>
      <c r="AQ862" s="122"/>
      <c r="AR862" s="119"/>
    </row>
    <row r="863" ht="22.5" customHeight="1">
      <c r="A863" s="89">
        <v>46231.0</v>
      </c>
      <c r="B863" s="90">
        <v>0.4527777777777778</v>
      </c>
      <c r="C863" s="91" t="s">
        <v>1430</v>
      </c>
      <c r="D863" s="129" t="str">
        <f t="array" ref="D863">XLOOKUP(C863,'DS ST'!A:A,'DS ST'!B:B)</f>
        <v>NTD</v>
      </c>
      <c r="E863" s="94" t="str">
        <f t="array" ref="E863">XLOOKUP($F863,'GIÁ'!$A:$A,'GIÁ'!$E:$E)</f>
        <v>MÁT</v>
      </c>
      <c r="F863" s="94">
        <v>8.935288800023E12</v>
      </c>
      <c r="G863" s="95" t="s">
        <v>2012</v>
      </c>
      <c r="H863" s="95" t="s">
        <v>224</v>
      </c>
      <c r="I863" s="96">
        <v>5.0</v>
      </c>
      <c r="J863" s="96">
        <v>0.0</v>
      </c>
      <c r="K863" s="98">
        <f t="shared" si="4"/>
        <v>5</v>
      </c>
      <c r="L863" s="99" t="s">
        <v>4542</v>
      </c>
      <c r="M863" s="100" t="s">
        <v>4543</v>
      </c>
      <c r="N863" s="101" t="s">
        <v>4544</v>
      </c>
      <c r="O863" s="128"/>
      <c r="P863" s="100">
        <v>5.0</v>
      </c>
      <c r="Q863" s="103">
        <f t="shared" si="5"/>
        <v>0</v>
      </c>
      <c r="R863" s="104" t="s">
        <v>4545</v>
      </c>
      <c r="S863" s="105"/>
      <c r="T863" s="106"/>
      <c r="U863" s="107"/>
      <c r="V863" s="108" t="s">
        <v>756</v>
      </c>
      <c r="W863" s="109" t="s">
        <v>1908</v>
      </c>
      <c r="X863" s="110" t="str">
        <f t="shared" si="6"/>
        <v/>
      </c>
      <c r="Y863" s="110" t="str">
        <f t="shared" si="7"/>
        <v>Siêu thị</v>
      </c>
      <c r="Z863" s="139" t="str">
        <f t="shared" si="57"/>
        <v/>
      </c>
      <c r="AA863" s="109" t="s">
        <v>802</v>
      </c>
      <c r="AB863" s="140"/>
      <c r="AC863" s="141"/>
      <c r="AD863" s="113"/>
      <c r="AE863" s="127"/>
      <c r="AF863" s="113"/>
      <c r="AG863" s="114" t="str">
        <f t="array" ref="AG863">XLOOKUP(F863,'CLV2'!A:A,'CLV2'!E:E)</f>
        <v>2.VEGETABLES</v>
      </c>
      <c r="AH863" s="115" t="str">
        <f t="array" ref="AH863">XLOOKUP(F863,'CLV2'!A:A,'CLV2'!F:F)</f>
        <v>3.MUSHROOM</v>
      </c>
      <c r="AI863" s="115" t="str">
        <f t="shared" si="8"/>
        <v>Pack</v>
      </c>
      <c r="AJ863" s="116">
        <f t="shared" si="9"/>
        <v>1</v>
      </c>
      <c r="AK863" s="117" t="str">
        <f t="array" ref="AK863">XLOOKUP(F863,'GIÁ'!A:A,'GIÁ'!D:D)</f>
        <v>8894.72</v>
      </c>
      <c r="AL863" s="118">
        <f t="shared" si="10"/>
        <v>44473.6</v>
      </c>
      <c r="AM863" s="118">
        <f t="shared" si="11"/>
        <v>0</v>
      </c>
      <c r="AN863" s="119">
        <f t="shared" si="12"/>
        <v>44473.6</v>
      </c>
      <c r="AO863" s="118">
        <f t="shared" si="13"/>
        <v>0</v>
      </c>
      <c r="AP863" s="121">
        <f t="shared" si="14"/>
        <v>0</v>
      </c>
      <c r="AQ863" s="122"/>
      <c r="AR863" s="119"/>
    </row>
    <row r="864" ht="22.5" customHeight="1">
      <c r="A864" s="89">
        <v>46231.0</v>
      </c>
      <c r="B864" s="90">
        <v>0.4527777777777778</v>
      </c>
      <c r="C864" s="91" t="s">
        <v>1430</v>
      </c>
      <c r="D864" s="129" t="str">
        <f t="array" ref="D864">XLOOKUP(C864,'DS ST'!A:A,'DS ST'!B:B)</f>
        <v>NTD</v>
      </c>
      <c r="E864" s="94" t="str">
        <f t="array" ref="E864">XLOOKUP($F864,'GIÁ'!$A:$A,'GIÁ'!$E:$E)</f>
        <v>MÁT</v>
      </c>
      <c r="F864" s="94">
        <v>11063.0</v>
      </c>
      <c r="G864" s="95" t="s">
        <v>625</v>
      </c>
      <c r="H864" s="95" t="s">
        <v>224</v>
      </c>
      <c r="I864" s="96">
        <v>5.0</v>
      </c>
      <c r="J864" s="96">
        <v>0.0</v>
      </c>
      <c r="K864" s="98">
        <f t="shared" si="4"/>
        <v>5</v>
      </c>
      <c r="L864" s="99" t="s">
        <v>4542</v>
      </c>
      <c r="M864" s="100" t="s">
        <v>4543</v>
      </c>
      <c r="N864" s="101" t="s">
        <v>4544</v>
      </c>
      <c r="O864" s="128"/>
      <c r="P864" s="100">
        <v>5.0</v>
      </c>
      <c r="Q864" s="103">
        <f t="shared" si="5"/>
        <v>0</v>
      </c>
      <c r="R864" s="104" t="s">
        <v>4545</v>
      </c>
      <c r="S864" s="105"/>
      <c r="T864" s="106"/>
      <c r="U864" s="107"/>
      <c r="V864" s="108" t="s">
        <v>756</v>
      </c>
      <c r="W864" s="109" t="s">
        <v>1908</v>
      </c>
      <c r="X864" s="110" t="str">
        <f t="shared" si="6"/>
        <v/>
      </c>
      <c r="Y864" s="110" t="str">
        <f t="shared" si="7"/>
        <v>Siêu thị</v>
      </c>
      <c r="Z864" s="139" t="str">
        <f t="shared" si="57"/>
        <v/>
      </c>
      <c r="AA864" s="109" t="s">
        <v>802</v>
      </c>
      <c r="AB864" s="140"/>
      <c r="AC864" s="141"/>
      <c r="AD864" s="113"/>
      <c r="AE864" s="127"/>
      <c r="AF864" s="113"/>
      <c r="AG864" s="114" t="str">
        <f t="array" ref="AG864">XLOOKUP(F864,'CLV2'!A:A,'CLV2'!E:E)</f>
        <v>2.VEGETABLES</v>
      </c>
      <c r="AH864" s="115" t="str">
        <f t="array" ref="AH864">XLOOKUP(F864,'CLV2'!A:A,'CLV2'!F:F)</f>
        <v>3.MUSHROOM</v>
      </c>
      <c r="AI864" s="115" t="str">
        <f t="shared" si="8"/>
        <v>Pack</v>
      </c>
      <c r="AJ864" s="116">
        <f t="shared" si="9"/>
        <v>1</v>
      </c>
      <c r="AK864" s="117" t="str">
        <f t="array" ref="AK864">XLOOKUP(F864,'GIÁ'!A:A,'GIÁ'!D:D)</f>
        <v>9499.98</v>
      </c>
      <c r="AL864" s="118">
        <f t="shared" si="10"/>
        <v>47499.9</v>
      </c>
      <c r="AM864" s="118">
        <f t="shared" si="11"/>
        <v>0</v>
      </c>
      <c r="AN864" s="119">
        <f t="shared" si="12"/>
        <v>47499.9</v>
      </c>
      <c r="AO864" s="118">
        <f t="shared" si="13"/>
        <v>0</v>
      </c>
      <c r="AP864" s="121">
        <f t="shared" si="14"/>
        <v>0</v>
      </c>
      <c r="AQ864" s="122"/>
      <c r="AR864" s="119"/>
    </row>
    <row r="865" ht="22.5" customHeight="1">
      <c r="A865" s="89">
        <v>46231.0</v>
      </c>
      <c r="B865" s="90">
        <v>0.4527777777777778</v>
      </c>
      <c r="C865" s="91" t="s">
        <v>1430</v>
      </c>
      <c r="D865" s="129" t="str">
        <f t="array" ref="D865">XLOOKUP(C865,'DS ST'!A:A,'DS ST'!B:B)</f>
        <v>NTD</v>
      </c>
      <c r="E865" s="94" t="str">
        <f t="array" ref="E865">XLOOKUP($F865,'GIÁ'!$A:$A,'GIÁ'!$E:$E)</f>
        <v>MÁT</v>
      </c>
      <c r="F865" s="94">
        <v>8.938509645021E12</v>
      </c>
      <c r="G865" s="95" t="s">
        <v>2938</v>
      </c>
      <c r="H865" s="95" t="s">
        <v>224</v>
      </c>
      <c r="I865" s="96">
        <v>1.0</v>
      </c>
      <c r="J865" s="96">
        <v>0.0</v>
      </c>
      <c r="K865" s="98">
        <f t="shared" si="4"/>
        <v>1</v>
      </c>
      <c r="L865" s="99" t="s">
        <v>4542</v>
      </c>
      <c r="M865" s="100" t="s">
        <v>4543</v>
      </c>
      <c r="N865" s="101" t="s">
        <v>4544</v>
      </c>
      <c r="O865" s="128"/>
      <c r="P865" s="100">
        <v>1.0</v>
      </c>
      <c r="Q865" s="103">
        <f t="shared" si="5"/>
        <v>0</v>
      </c>
      <c r="R865" s="104" t="s">
        <v>4545</v>
      </c>
      <c r="S865" s="105"/>
      <c r="T865" s="106"/>
      <c r="U865" s="107"/>
      <c r="V865" s="108" t="s">
        <v>756</v>
      </c>
      <c r="W865" s="109" t="s">
        <v>1908</v>
      </c>
      <c r="X865" s="110" t="str">
        <f t="shared" si="6"/>
        <v/>
      </c>
      <c r="Y865" s="110" t="str">
        <f t="shared" si="7"/>
        <v>Siêu thị</v>
      </c>
      <c r="Z865" s="139" t="str">
        <f t="shared" si="57"/>
        <v/>
      </c>
      <c r="AA865" s="109" t="s">
        <v>802</v>
      </c>
      <c r="AB865" s="140"/>
      <c r="AC865" s="141"/>
      <c r="AD865" s="113"/>
      <c r="AE865" s="127"/>
      <c r="AF865" s="113"/>
      <c r="AG865" s="114" t="str">
        <f t="array" ref="AG865">XLOOKUP(F865,'CLV2'!A:A,'CLV2'!E:E)</f>
        <v>2.VEGETABLES</v>
      </c>
      <c r="AH865" s="115" t="str">
        <f t="array" ref="AH865">XLOOKUP(F865,'CLV2'!A:A,'CLV2'!F:F)</f>
        <v>3.MUSHROOM</v>
      </c>
      <c r="AI865" s="115" t="str">
        <f t="shared" si="8"/>
        <v>Pack</v>
      </c>
      <c r="AJ865" s="116">
        <f t="shared" si="9"/>
        <v>1</v>
      </c>
      <c r="AK865" s="117" t="str">
        <f t="array" ref="AK865">XLOOKUP(F865,'GIÁ'!A:A,'GIÁ'!D:D)</f>
        <v>20376.98</v>
      </c>
      <c r="AL865" s="118">
        <f t="shared" si="10"/>
        <v>20376.98</v>
      </c>
      <c r="AM865" s="118">
        <f t="shared" si="11"/>
        <v>0</v>
      </c>
      <c r="AN865" s="119">
        <f t="shared" si="12"/>
        <v>20376.98</v>
      </c>
      <c r="AO865" s="118">
        <f t="shared" si="13"/>
        <v>0</v>
      </c>
      <c r="AP865" s="121">
        <f t="shared" si="14"/>
        <v>0</v>
      </c>
      <c r="AQ865" s="122"/>
      <c r="AR865" s="119"/>
    </row>
    <row r="866" ht="22.5" customHeight="1">
      <c r="A866" s="89">
        <v>46231.0</v>
      </c>
      <c r="B866" s="90">
        <v>0.4527777777777778</v>
      </c>
      <c r="C866" s="91" t="s">
        <v>1430</v>
      </c>
      <c r="D866" s="129" t="str">
        <f t="array" ref="D866">XLOOKUP(C866,'DS ST'!A:A,'DS ST'!B:B)</f>
        <v>NTD</v>
      </c>
      <c r="E866" s="94" t="str">
        <f t="array" ref="E866">XLOOKUP($F866,'GIÁ'!$A:$A,'GIÁ'!$E:$E)</f>
        <v>MÁT</v>
      </c>
      <c r="F866" s="94">
        <v>10022.0</v>
      </c>
      <c r="G866" s="95" t="s">
        <v>62</v>
      </c>
      <c r="H866" s="95" t="s">
        <v>63</v>
      </c>
      <c r="I866" s="96">
        <v>1.0</v>
      </c>
      <c r="J866" s="96">
        <v>0.0</v>
      </c>
      <c r="K866" s="98">
        <f t="shared" si="4"/>
        <v>1</v>
      </c>
      <c r="L866" s="99" t="s">
        <v>4542</v>
      </c>
      <c r="M866" s="100" t="s">
        <v>4543</v>
      </c>
      <c r="N866" s="101" t="s">
        <v>4544</v>
      </c>
      <c r="O866" s="128"/>
      <c r="P866" s="100">
        <v>1.0</v>
      </c>
      <c r="Q866" s="103">
        <f t="shared" si="5"/>
        <v>0</v>
      </c>
      <c r="R866" s="104" t="s">
        <v>4545</v>
      </c>
      <c r="S866" s="105"/>
      <c r="T866" s="106"/>
      <c r="U866" s="107"/>
      <c r="V866" s="108" t="s">
        <v>756</v>
      </c>
      <c r="W866" s="109" t="s">
        <v>1908</v>
      </c>
      <c r="X866" s="110" t="str">
        <f t="shared" si="6"/>
        <v/>
      </c>
      <c r="Y866" s="110" t="str">
        <f t="shared" si="7"/>
        <v>Siêu thị</v>
      </c>
      <c r="Z866" s="139" t="str">
        <f t="shared" si="57"/>
        <v/>
      </c>
      <c r="AA866" s="109" t="s">
        <v>802</v>
      </c>
      <c r="AB866" s="140"/>
      <c r="AC866" s="141"/>
      <c r="AD866" s="113"/>
      <c r="AE866" s="127"/>
      <c r="AF866" s="113"/>
      <c r="AG866" s="114" t="str">
        <f t="array" ref="AG866">XLOOKUP(F866,'CLV2'!A:A,'CLV2'!E:E)</f>
        <v>2.FRUITS</v>
      </c>
      <c r="AH866" s="115" t="str">
        <f t="array" ref="AH866">XLOOKUP(F866,'CLV2'!A:A,'CLV2'!F:F)</f>
        <v>3.IMPORT FRUITS</v>
      </c>
      <c r="AI866" s="115" t="str">
        <f t="shared" si="8"/>
        <v>Pack</v>
      </c>
      <c r="AJ866" s="116">
        <f t="shared" si="9"/>
        <v>1</v>
      </c>
      <c r="AK866" s="117" t="str">
        <f t="array" ref="AK866">XLOOKUP(F866,'GIÁ'!A:A,'GIÁ'!D:D)</f>
        <v>108203.89</v>
      </c>
      <c r="AL866" s="118">
        <f t="shared" si="10"/>
        <v>108203.89</v>
      </c>
      <c r="AM866" s="118">
        <f t="shared" si="11"/>
        <v>0</v>
      </c>
      <c r="AN866" s="119">
        <f t="shared" si="12"/>
        <v>108203.89</v>
      </c>
      <c r="AO866" s="118">
        <f t="shared" si="13"/>
        <v>0</v>
      </c>
      <c r="AP866" s="121">
        <f t="shared" si="14"/>
        <v>0</v>
      </c>
      <c r="AQ866" s="122"/>
      <c r="AR866" s="119"/>
    </row>
    <row r="867" ht="22.5" customHeight="1">
      <c r="A867" s="89">
        <v>46231.0</v>
      </c>
      <c r="B867" s="90">
        <v>0.4527777777777778</v>
      </c>
      <c r="C867" s="91" t="s">
        <v>1430</v>
      </c>
      <c r="D867" s="129" t="str">
        <f t="array" ref="D867">XLOOKUP(C867,'DS ST'!A:A,'DS ST'!B:B)</f>
        <v>NTD</v>
      </c>
      <c r="E867" s="94" t="str">
        <f t="array" ref="E867">XLOOKUP($F867,'GIÁ'!$A:$A,'GIÁ'!$E:$E)</f>
        <v>MÁT</v>
      </c>
      <c r="F867" s="94">
        <v>8.935318100062E12</v>
      </c>
      <c r="G867" s="95" t="s">
        <v>2045</v>
      </c>
      <c r="H867" s="95" t="s">
        <v>57</v>
      </c>
      <c r="I867" s="96">
        <v>2.0</v>
      </c>
      <c r="J867" s="96">
        <v>0.0</v>
      </c>
      <c r="K867" s="98">
        <f t="shared" si="4"/>
        <v>2</v>
      </c>
      <c r="L867" s="99" t="s">
        <v>4542</v>
      </c>
      <c r="M867" s="100" t="s">
        <v>4548</v>
      </c>
      <c r="N867" s="101" t="s">
        <v>4544</v>
      </c>
      <c r="O867" s="128"/>
      <c r="P867" s="100">
        <v>2.0</v>
      </c>
      <c r="Q867" s="103">
        <f t="shared" si="5"/>
        <v>0</v>
      </c>
      <c r="R867" s="104" t="s">
        <v>4545</v>
      </c>
      <c r="S867" s="105"/>
      <c r="T867" s="106"/>
      <c r="U867" s="107"/>
      <c r="V867" s="108" t="s">
        <v>756</v>
      </c>
      <c r="W867" s="109" t="s">
        <v>1908</v>
      </c>
      <c r="X867" s="110" t="str">
        <f t="shared" si="6"/>
        <v/>
      </c>
      <c r="Y867" s="110" t="str">
        <f t="shared" si="7"/>
        <v>Siêu thị</v>
      </c>
      <c r="Z867" s="139" t="str">
        <f t="shared" si="57"/>
        <v/>
      </c>
      <c r="AA867" s="109" t="s">
        <v>802</v>
      </c>
      <c r="AB867" s="140"/>
      <c r="AC867" s="141"/>
      <c r="AD867" s="113"/>
      <c r="AE867" s="127"/>
      <c r="AF867" s="113"/>
      <c r="AG867" s="114" t="str">
        <f t="array" ref="AG867">XLOOKUP(F867,'CLV2'!A:A,'CLV2'!E:E)</f>
        <v>2.DAIRY</v>
      </c>
      <c r="AH867" s="115" t="str">
        <f t="array" ref="AH867">XLOOKUP(F867,'CLV2'!A:A,'CLV2'!F:F)</f>
        <v>3.FRESH MILK</v>
      </c>
      <c r="AI867" s="115" t="str">
        <f t="shared" si="8"/>
        <v>Pack</v>
      </c>
      <c r="AJ867" s="116">
        <f t="shared" si="9"/>
        <v>1</v>
      </c>
      <c r="AK867" s="117" t="str">
        <f t="array" ref="AK867">XLOOKUP(F867,'GIÁ'!A:A,'GIÁ'!D:D)</f>
        <v>18900.00</v>
      </c>
      <c r="AL867" s="118">
        <f t="shared" si="10"/>
        <v>37800</v>
      </c>
      <c r="AM867" s="118">
        <f t="shared" si="11"/>
        <v>0</v>
      </c>
      <c r="AN867" s="119">
        <f t="shared" si="12"/>
        <v>37800</v>
      </c>
      <c r="AO867" s="118">
        <f t="shared" si="13"/>
        <v>0</v>
      </c>
      <c r="AP867" s="121">
        <f t="shared" si="14"/>
        <v>0</v>
      </c>
      <c r="AQ867" s="122"/>
      <c r="AR867" s="119"/>
    </row>
    <row r="868" ht="22.5" customHeight="1">
      <c r="A868" s="89">
        <v>46231.0</v>
      </c>
      <c r="B868" s="90">
        <v>0.4527777777777778</v>
      </c>
      <c r="C868" s="91" t="s">
        <v>1430</v>
      </c>
      <c r="D868" s="129" t="str">
        <f t="array" ref="D868">XLOOKUP(C868,'DS ST'!A:A,'DS ST'!B:B)</f>
        <v>NTD</v>
      </c>
      <c r="E868" s="94" t="str">
        <f t="array" ref="E868">XLOOKUP($F868,'GIÁ'!$A:$A,'GIÁ'!$E:$E)</f>
        <v>MÁT</v>
      </c>
      <c r="F868" s="94">
        <v>11039.0</v>
      </c>
      <c r="G868" s="95" t="s">
        <v>613</v>
      </c>
      <c r="H868" s="95" t="s">
        <v>57</v>
      </c>
      <c r="I868" s="96">
        <v>1.0</v>
      </c>
      <c r="J868" s="96">
        <v>0.0</v>
      </c>
      <c r="K868" s="98">
        <f t="shared" si="4"/>
        <v>1</v>
      </c>
      <c r="L868" s="99" t="s">
        <v>4542</v>
      </c>
      <c r="M868" s="100" t="s">
        <v>4548</v>
      </c>
      <c r="N868" s="101" t="s">
        <v>4544</v>
      </c>
      <c r="O868" s="128"/>
      <c r="P868" s="100">
        <v>1.0</v>
      </c>
      <c r="Q868" s="103">
        <f t="shared" si="5"/>
        <v>0</v>
      </c>
      <c r="R868" s="104" t="s">
        <v>4545</v>
      </c>
      <c r="S868" s="105"/>
      <c r="T868" s="106"/>
      <c r="U868" s="107"/>
      <c r="V868" s="108" t="s">
        <v>756</v>
      </c>
      <c r="W868" s="109" t="s">
        <v>1908</v>
      </c>
      <c r="X868" s="110" t="str">
        <f t="shared" si="6"/>
        <v/>
      </c>
      <c r="Y868" s="110" t="str">
        <f t="shared" si="7"/>
        <v>Siêu thị</v>
      </c>
      <c r="Z868" s="139" t="str">
        <f t="shared" si="57"/>
        <v/>
      </c>
      <c r="AA868" s="109" t="s">
        <v>802</v>
      </c>
      <c r="AB868" s="140"/>
      <c r="AC868" s="141"/>
      <c r="AD868" s="113"/>
      <c r="AE868" s="127"/>
      <c r="AF868" s="113"/>
      <c r="AG868" s="114" t="str">
        <f t="array" ref="AG868">XLOOKUP(F868,'CLV2'!A:A,'CLV2'!E:E)</f>
        <v>2.VEGETABLES</v>
      </c>
      <c r="AH868" s="115" t="str">
        <f t="array" ref="AH868">XLOOKUP(F868,'CLV2'!A:A,'CLV2'!F:F)</f>
        <v>3.MUSHROOM</v>
      </c>
      <c r="AI868" s="115" t="str">
        <f t="shared" si="8"/>
        <v>Pack</v>
      </c>
      <c r="AJ868" s="116">
        <f t="shared" si="9"/>
        <v>1</v>
      </c>
      <c r="AK868" s="117" t="str">
        <f t="array" ref="AK868">XLOOKUP(F868,'GIÁ'!A:A,'GIÁ'!D:D)</f>
        <v>51687.36</v>
      </c>
      <c r="AL868" s="118">
        <f t="shared" si="10"/>
        <v>51687.36</v>
      </c>
      <c r="AM868" s="118">
        <f t="shared" si="11"/>
        <v>0</v>
      </c>
      <c r="AN868" s="119">
        <f t="shared" si="12"/>
        <v>51687.36</v>
      </c>
      <c r="AO868" s="118">
        <f t="shared" si="13"/>
        <v>0</v>
      </c>
      <c r="AP868" s="121">
        <f t="shared" si="14"/>
        <v>0</v>
      </c>
      <c r="AQ868" s="122"/>
      <c r="AR868" s="119"/>
    </row>
    <row r="869" ht="22.5" customHeight="1">
      <c r="A869" s="89">
        <v>46231.0</v>
      </c>
      <c r="B869" s="90">
        <v>0.4527777777777778</v>
      </c>
      <c r="C869" s="91" t="s">
        <v>1430</v>
      </c>
      <c r="D869" s="129" t="str">
        <f t="array" ref="D869">XLOOKUP(C869,'DS ST'!A:A,'DS ST'!B:B)</f>
        <v>NTD</v>
      </c>
      <c r="E869" s="94" t="str">
        <f t="array" ref="E869">XLOOKUP($F869,'GIÁ'!$A:$A,'GIÁ'!$E:$E)</f>
        <v>MÁT</v>
      </c>
      <c r="F869" s="94">
        <v>8.936049694271E12</v>
      </c>
      <c r="G869" s="95" t="s">
        <v>1986</v>
      </c>
      <c r="H869" s="95" t="s">
        <v>1539</v>
      </c>
      <c r="I869" s="96">
        <v>1.0</v>
      </c>
      <c r="J869" s="96">
        <v>0.0</v>
      </c>
      <c r="K869" s="98">
        <f t="shared" si="4"/>
        <v>1</v>
      </c>
      <c r="L869" s="99" t="s">
        <v>4542</v>
      </c>
      <c r="M869" s="100" t="s">
        <v>4548</v>
      </c>
      <c r="N869" s="101" t="s">
        <v>4544</v>
      </c>
      <c r="O869" s="128"/>
      <c r="P869" s="100">
        <v>1.0</v>
      </c>
      <c r="Q869" s="103">
        <f t="shared" si="5"/>
        <v>0</v>
      </c>
      <c r="R869" s="104" t="s">
        <v>4545</v>
      </c>
      <c r="S869" s="105"/>
      <c r="T869" s="106"/>
      <c r="U869" s="107"/>
      <c r="V869" s="108" t="s">
        <v>756</v>
      </c>
      <c r="W869" s="109" t="s">
        <v>1908</v>
      </c>
      <c r="X869" s="110" t="str">
        <f t="shared" si="6"/>
        <v/>
      </c>
      <c r="Y869" s="110" t="str">
        <f t="shared" si="7"/>
        <v>Siêu thị</v>
      </c>
      <c r="Z869" s="139" t="str">
        <f t="shared" si="57"/>
        <v/>
      </c>
      <c r="AA869" s="109" t="s">
        <v>802</v>
      </c>
      <c r="AB869" s="140"/>
      <c r="AC869" s="108"/>
      <c r="AD869" s="113"/>
      <c r="AE869" s="127"/>
      <c r="AF869" s="113"/>
      <c r="AG869" s="114" t="str">
        <f t="array" ref="AG869">XLOOKUP(F869,'CLV2'!A:A,'CLV2'!E:E)</f>
        <v>2.VEGETABLES</v>
      </c>
      <c r="AH869" s="115" t="str">
        <f t="array" ref="AH869">XLOOKUP(F869,'CLV2'!A:A,'CLV2'!F:F)</f>
        <v>3.PROCESSED VEGGIES</v>
      </c>
      <c r="AI869" s="115" t="str">
        <f t="shared" si="8"/>
        <v>Pack</v>
      </c>
      <c r="AJ869" s="116">
        <f t="shared" si="9"/>
        <v>1</v>
      </c>
      <c r="AK869" s="117" t="str">
        <f t="array" ref="AK869">XLOOKUP(F869,'GIÁ'!A:A,'GIÁ'!D:D)</f>
        <v>14698.02</v>
      </c>
      <c r="AL869" s="118">
        <f t="shared" si="10"/>
        <v>14698.02</v>
      </c>
      <c r="AM869" s="118">
        <f t="shared" si="11"/>
        <v>0</v>
      </c>
      <c r="AN869" s="119">
        <f t="shared" si="12"/>
        <v>14698.02</v>
      </c>
      <c r="AO869" s="118">
        <f t="shared" si="13"/>
        <v>0</v>
      </c>
      <c r="AP869" s="121">
        <f t="shared" si="14"/>
        <v>0</v>
      </c>
      <c r="AQ869" s="122"/>
      <c r="AR869" s="119"/>
    </row>
    <row r="870" ht="22.5" customHeight="1">
      <c r="A870" s="89">
        <v>46231.0</v>
      </c>
      <c r="B870" s="90">
        <v>0.4527777777777778</v>
      </c>
      <c r="C870" s="91" t="s">
        <v>1430</v>
      </c>
      <c r="D870" s="129" t="str">
        <f t="array" ref="D870">XLOOKUP(C870,'DS ST'!A:A,'DS ST'!B:B)</f>
        <v>NTD</v>
      </c>
      <c r="E870" s="94" t="str">
        <f t="array" ref="E870">XLOOKUP($F870,'GIÁ'!$A:$A,'GIÁ'!$E:$E)</f>
        <v>MÁT</v>
      </c>
      <c r="F870" s="94">
        <v>11545.0</v>
      </c>
      <c r="G870" s="95" t="s">
        <v>853</v>
      </c>
      <c r="H870" s="95" t="s">
        <v>75</v>
      </c>
      <c r="I870" s="96">
        <v>4.0</v>
      </c>
      <c r="J870" s="96">
        <v>0.0</v>
      </c>
      <c r="K870" s="98">
        <f t="shared" si="4"/>
        <v>4</v>
      </c>
      <c r="L870" s="99" t="s">
        <v>4542</v>
      </c>
      <c r="M870" s="100" t="s">
        <v>4548</v>
      </c>
      <c r="N870" s="101" t="s">
        <v>4544</v>
      </c>
      <c r="O870" s="128"/>
      <c r="P870" s="100"/>
      <c r="Q870" s="103">
        <f t="shared" si="5"/>
        <v>4</v>
      </c>
      <c r="R870" s="104"/>
      <c r="S870" s="105" t="s">
        <v>14</v>
      </c>
      <c r="T870" s="106"/>
      <c r="U870" s="107"/>
      <c r="V870" s="108" t="s">
        <v>756</v>
      </c>
      <c r="W870" s="109" t="s">
        <v>1312</v>
      </c>
      <c r="X870" s="110" t="str">
        <f t="shared" si="6"/>
        <v/>
      </c>
      <c r="Y870" s="110" t="str">
        <f t="shared" si="7"/>
        <v/>
      </c>
      <c r="Z870" s="139" t="str">
        <f t="shared" si="57"/>
        <v>Chưa xác định</v>
      </c>
      <c r="AA870" s="109" t="s">
        <v>802</v>
      </c>
      <c r="AB870" s="140"/>
      <c r="AC870" s="141"/>
      <c r="AD870" s="113"/>
      <c r="AE870" s="127"/>
      <c r="AF870" s="113"/>
      <c r="AG870" s="114" t="str">
        <f t="array" ref="AG870">XLOOKUP(F870,'CLV2'!A:A,'CLV2'!E:E)</f>
        <v>2.VEGETABLES</v>
      </c>
      <c r="AH870" s="115" t="str">
        <f t="array" ref="AH870">XLOOKUP(F870,'CLV2'!A:A,'CLV2'!F:F)</f>
        <v>3.PROCESSED VEGGIES</v>
      </c>
      <c r="AI870" s="115" t="str">
        <f t="shared" si="8"/>
        <v>Pack</v>
      </c>
      <c r="AJ870" s="116">
        <f t="shared" si="9"/>
        <v>1</v>
      </c>
      <c r="AK870" s="117" t="str">
        <f t="array" ref="AK870">XLOOKUP(F870,'GIÁ'!A:A,'GIÁ'!D:D)</f>
        <v>15672.92</v>
      </c>
      <c r="AL870" s="118">
        <f t="shared" si="10"/>
        <v>62691.68</v>
      </c>
      <c r="AM870" s="118">
        <f t="shared" si="11"/>
        <v>0</v>
      </c>
      <c r="AN870" s="119">
        <f t="shared" si="12"/>
        <v>0</v>
      </c>
      <c r="AO870" s="118">
        <f t="shared" si="13"/>
        <v>0</v>
      </c>
      <c r="AP870" s="121">
        <f t="shared" si="14"/>
        <v>62691.68</v>
      </c>
      <c r="AQ870" s="122"/>
      <c r="AR870" s="119"/>
    </row>
    <row r="871" ht="22.5" customHeight="1">
      <c r="A871" s="89">
        <v>46231.0</v>
      </c>
      <c r="B871" s="90">
        <v>0.4527777777777778</v>
      </c>
      <c r="C871" s="91" t="s">
        <v>1430</v>
      </c>
      <c r="D871" s="129" t="str">
        <f t="array" ref="D871">XLOOKUP(C871,'DS ST'!A:A,'DS ST'!B:B)</f>
        <v>NTD</v>
      </c>
      <c r="E871" s="94" t="str">
        <f t="array" ref="E871">XLOOKUP($F871,'GIÁ'!$A:$A,'GIÁ'!$E:$E)</f>
        <v>MÁT</v>
      </c>
      <c r="F871" s="94">
        <v>11567.0</v>
      </c>
      <c r="G871" s="95" t="s">
        <v>896</v>
      </c>
      <c r="H871" s="95" t="s">
        <v>787</v>
      </c>
      <c r="I871" s="96">
        <v>1.0</v>
      </c>
      <c r="J871" s="96">
        <v>0.0</v>
      </c>
      <c r="K871" s="98">
        <f t="shared" si="4"/>
        <v>1</v>
      </c>
      <c r="L871" s="99" t="s">
        <v>4542</v>
      </c>
      <c r="M871" s="100" t="s">
        <v>4548</v>
      </c>
      <c r="N871" s="101" t="s">
        <v>4544</v>
      </c>
      <c r="O871" s="128"/>
      <c r="P871" s="100">
        <v>1.0</v>
      </c>
      <c r="Q871" s="103">
        <f t="shared" si="5"/>
        <v>0</v>
      </c>
      <c r="R871" s="104" t="s">
        <v>4545</v>
      </c>
      <c r="S871" s="105"/>
      <c r="T871" s="106"/>
      <c r="U871" s="107"/>
      <c r="V871" s="108" t="s">
        <v>756</v>
      </c>
      <c r="W871" s="109" t="s">
        <v>1908</v>
      </c>
      <c r="X871" s="110" t="str">
        <f t="shared" si="6"/>
        <v/>
      </c>
      <c r="Y871" s="110" t="str">
        <f t="shared" si="7"/>
        <v>Siêu thị</v>
      </c>
      <c r="Z871" s="139" t="str">
        <f t="shared" si="57"/>
        <v/>
      </c>
      <c r="AA871" s="109" t="s">
        <v>802</v>
      </c>
      <c r="AB871" s="140"/>
      <c r="AC871" s="141"/>
      <c r="AD871" s="113"/>
      <c r="AE871" s="127"/>
      <c r="AF871" s="113"/>
      <c r="AG871" s="114" t="str">
        <f t="array" ref="AG871">XLOOKUP(F871,'CLV2'!A:A,'CLV2'!E:E)</f>
        <v>2.VEGETABLES</v>
      </c>
      <c r="AH871" s="115" t="str">
        <f t="array" ref="AH871">XLOOKUP(F871,'CLV2'!A:A,'CLV2'!F:F)</f>
        <v>3.PROCESSED VEGGIES</v>
      </c>
      <c r="AI871" s="115" t="str">
        <f t="shared" si="8"/>
        <v>Pack</v>
      </c>
      <c r="AJ871" s="116">
        <f t="shared" si="9"/>
        <v>1</v>
      </c>
      <c r="AK871" s="117" t="str">
        <f t="array" ref="AK871">XLOOKUP(F871,'GIÁ'!A:A,'GIÁ'!D:D)</f>
        <v>10565.89</v>
      </c>
      <c r="AL871" s="118">
        <f t="shared" si="10"/>
        <v>10565.89</v>
      </c>
      <c r="AM871" s="118">
        <f t="shared" si="11"/>
        <v>0</v>
      </c>
      <c r="AN871" s="119">
        <f t="shared" si="12"/>
        <v>10565.89</v>
      </c>
      <c r="AO871" s="118">
        <f t="shared" si="13"/>
        <v>0</v>
      </c>
      <c r="AP871" s="121">
        <f t="shared" si="14"/>
        <v>0</v>
      </c>
      <c r="AQ871" s="122"/>
      <c r="AR871" s="119"/>
    </row>
    <row r="872" ht="22.5" customHeight="1">
      <c r="A872" s="89">
        <v>46231.0</v>
      </c>
      <c r="B872" s="90">
        <v>0.4527777777777778</v>
      </c>
      <c r="C872" s="91" t="s">
        <v>1430</v>
      </c>
      <c r="D872" s="129" t="str">
        <f t="array" ref="D872">XLOOKUP(C872,'DS ST'!A:A,'DS ST'!B:B)</f>
        <v>NTD</v>
      </c>
      <c r="E872" s="94" t="str">
        <f t="array" ref="E872">XLOOKUP($F872,'GIÁ'!$A:$A,'GIÁ'!$E:$E)</f>
        <v>MÁT</v>
      </c>
      <c r="F872" s="94">
        <v>8.888319823099E12</v>
      </c>
      <c r="G872" s="95" t="s">
        <v>1546</v>
      </c>
      <c r="H872" s="95" t="s">
        <v>57</v>
      </c>
      <c r="I872" s="96">
        <v>1.0</v>
      </c>
      <c r="J872" s="96">
        <v>0.0</v>
      </c>
      <c r="K872" s="98">
        <f t="shared" si="4"/>
        <v>1</v>
      </c>
      <c r="L872" s="99" t="s">
        <v>4542</v>
      </c>
      <c r="M872" s="100" t="s">
        <v>4548</v>
      </c>
      <c r="N872" s="101" t="s">
        <v>4544</v>
      </c>
      <c r="O872" s="128"/>
      <c r="P872" s="100">
        <v>1.0</v>
      </c>
      <c r="Q872" s="103">
        <f t="shared" si="5"/>
        <v>0</v>
      </c>
      <c r="R872" s="104" t="s">
        <v>4545</v>
      </c>
      <c r="S872" s="105"/>
      <c r="T872" s="106"/>
      <c r="U872" s="107"/>
      <c r="V872" s="108" t="s">
        <v>756</v>
      </c>
      <c r="W872" s="109" t="s">
        <v>1908</v>
      </c>
      <c r="X872" s="110" t="str">
        <f t="shared" si="6"/>
        <v/>
      </c>
      <c r="Y872" s="110" t="str">
        <f t="shared" si="7"/>
        <v>Siêu thị</v>
      </c>
      <c r="Z872" s="139" t="str">
        <f t="shared" si="57"/>
        <v/>
      </c>
      <c r="AA872" s="109" t="s">
        <v>802</v>
      </c>
      <c r="AB872" s="140"/>
      <c r="AC872" s="141"/>
      <c r="AD872" s="113"/>
      <c r="AE872" s="127"/>
      <c r="AF872" s="113"/>
      <c r="AG872" s="114" t="str">
        <f t="array" ref="AG872">XLOOKUP(F872,'CLV2'!A:A,'CLV2'!E:E)</f>
        <v>2.VEGETABLES</v>
      </c>
      <c r="AH872" s="115" t="str">
        <f t="array" ref="AH872">XLOOKUP(F872,'CLV2'!A:A,'CLV2'!F:F)</f>
        <v>3.MUSHROOM</v>
      </c>
      <c r="AI872" s="115" t="str">
        <f t="shared" si="8"/>
        <v>Pack</v>
      </c>
      <c r="AJ872" s="116">
        <f t="shared" si="9"/>
        <v>1</v>
      </c>
      <c r="AK872" s="117" t="str">
        <f t="array" ref="AK872">XLOOKUP(F872,'GIÁ'!A:A,'GIÁ'!D:D)</f>
        <v>41000.00</v>
      </c>
      <c r="AL872" s="118">
        <f t="shared" si="10"/>
        <v>41000</v>
      </c>
      <c r="AM872" s="118">
        <f t="shared" si="11"/>
        <v>0</v>
      </c>
      <c r="AN872" s="119">
        <f t="shared" si="12"/>
        <v>41000</v>
      </c>
      <c r="AO872" s="118">
        <f t="shared" si="13"/>
        <v>0</v>
      </c>
      <c r="AP872" s="121">
        <f t="shared" si="14"/>
        <v>0</v>
      </c>
      <c r="AQ872" s="122"/>
      <c r="AR872" s="119"/>
    </row>
    <row r="873" ht="22.5" customHeight="1">
      <c r="A873" s="89">
        <v>46231.0</v>
      </c>
      <c r="B873" s="90">
        <v>0.4527777777777778</v>
      </c>
      <c r="C873" s="91" t="s">
        <v>1430</v>
      </c>
      <c r="D873" s="129" t="str">
        <f t="array" ref="D873">XLOOKUP(C873,'DS ST'!A:A,'DS ST'!B:B)</f>
        <v>NTD</v>
      </c>
      <c r="E873" s="94" t="str">
        <f t="array" ref="E873">XLOOKUP($F873,'GIÁ'!$A:$A,'GIÁ'!$E:$E)</f>
        <v>MÁT</v>
      </c>
      <c r="F873" s="94">
        <v>8.938562884191E12</v>
      </c>
      <c r="G873" s="95" t="s">
        <v>3218</v>
      </c>
      <c r="H873" s="95" t="s">
        <v>57</v>
      </c>
      <c r="I873" s="96">
        <v>1.0</v>
      </c>
      <c r="J873" s="96">
        <v>0.0</v>
      </c>
      <c r="K873" s="98">
        <f t="shared" si="4"/>
        <v>1</v>
      </c>
      <c r="L873" s="99" t="s">
        <v>4542</v>
      </c>
      <c r="M873" s="100" t="s">
        <v>4548</v>
      </c>
      <c r="N873" s="101" t="s">
        <v>4544</v>
      </c>
      <c r="O873" s="128"/>
      <c r="P873" s="100">
        <v>1.0</v>
      </c>
      <c r="Q873" s="103">
        <f t="shared" si="5"/>
        <v>0</v>
      </c>
      <c r="R873" s="104" t="s">
        <v>4545</v>
      </c>
      <c r="S873" s="105"/>
      <c r="T873" s="106"/>
      <c r="U873" s="107"/>
      <c r="V873" s="108" t="s">
        <v>756</v>
      </c>
      <c r="W873" s="109" t="s">
        <v>1908</v>
      </c>
      <c r="X873" s="110" t="str">
        <f t="shared" si="6"/>
        <v/>
      </c>
      <c r="Y873" s="110" t="str">
        <f t="shared" si="7"/>
        <v>Siêu thị</v>
      </c>
      <c r="Z873" s="139" t="str">
        <f t="shared" si="57"/>
        <v/>
      </c>
      <c r="AA873" s="109" t="s">
        <v>802</v>
      </c>
      <c r="AB873" s="140"/>
      <c r="AC873" s="108"/>
      <c r="AD873" s="113"/>
      <c r="AE873" s="127"/>
      <c r="AF873" s="113"/>
      <c r="AG873" s="114" t="str">
        <f t="array" ref="AG873">XLOOKUP(F873,'CLV2'!A:A,'CLV2'!E:E)</f>
        <v>2.DELICA</v>
      </c>
      <c r="AH873" s="115" t="str">
        <f t="array" ref="AH873">XLOOKUP(F873,'CLV2'!A:A,'CLV2'!F:F)</f>
        <v>3.DESSERTS</v>
      </c>
      <c r="AI873" s="115" t="str">
        <f t="shared" si="8"/>
        <v>Pack</v>
      </c>
      <c r="AJ873" s="116">
        <f t="shared" si="9"/>
        <v>1</v>
      </c>
      <c r="AK873" s="117" t="str">
        <f t="array" ref="AK873">XLOOKUP(F873,'GIÁ'!A:A,'GIÁ'!D:D)</f>
        <v>22288.67</v>
      </c>
      <c r="AL873" s="118">
        <f t="shared" si="10"/>
        <v>22288.67</v>
      </c>
      <c r="AM873" s="118">
        <f t="shared" si="11"/>
        <v>0</v>
      </c>
      <c r="AN873" s="119">
        <f t="shared" si="12"/>
        <v>22288.67</v>
      </c>
      <c r="AO873" s="118">
        <f t="shared" si="13"/>
        <v>0</v>
      </c>
      <c r="AP873" s="121">
        <f t="shared" si="14"/>
        <v>0</v>
      </c>
      <c r="AQ873" s="122"/>
      <c r="AR873" s="119"/>
    </row>
    <row r="874" ht="22.5" customHeight="1">
      <c r="A874" s="89">
        <v>46231.0</v>
      </c>
      <c r="B874" s="90">
        <v>0.4527777777777778</v>
      </c>
      <c r="C874" s="91" t="s">
        <v>1430</v>
      </c>
      <c r="D874" s="129" t="str">
        <f t="array" ref="D874">XLOOKUP(C874,'DS ST'!A:A,'DS ST'!B:B)</f>
        <v>NTD</v>
      </c>
      <c r="E874" s="94" t="str">
        <f t="array" ref="E874">XLOOKUP($F874,'GIÁ'!$A:$A,'GIÁ'!$E:$E)</f>
        <v>MÁT</v>
      </c>
      <c r="F874" s="94">
        <v>8.938509645076E12</v>
      </c>
      <c r="G874" s="95" t="s">
        <v>2940</v>
      </c>
      <c r="H874" s="95" t="s">
        <v>57</v>
      </c>
      <c r="I874" s="96">
        <v>2.0</v>
      </c>
      <c r="J874" s="96">
        <v>0.0</v>
      </c>
      <c r="K874" s="98">
        <f t="shared" si="4"/>
        <v>2</v>
      </c>
      <c r="L874" s="99" t="s">
        <v>4542</v>
      </c>
      <c r="M874" s="100" t="s">
        <v>4548</v>
      </c>
      <c r="N874" s="101" t="s">
        <v>4544</v>
      </c>
      <c r="O874" s="128"/>
      <c r="P874" s="100">
        <v>2.0</v>
      </c>
      <c r="Q874" s="103">
        <f t="shared" si="5"/>
        <v>0</v>
      </c>
      <c r="R874" s="104" t="s">
        <v>4549</v>
      </c>
      <c r="S874" s="105"/>
      <c r="T874" s="106"/>
      <c r="U874" s="107"/>
      <c r="V874" s="108" t="s">
        <v>756</v>
      </c>
      <c r="W874" s="109" t="s">
        <v>764</v>
      </c>
      <c r="X874" s="110" t="str">
        <f t="shared" si="6"/>
        <v/>
      </c>
      <c r="Y874" s="110" t="str">
        <f t="shared" si="7"/>
        <v>Siêu thị</v>
      </c>
      <c r="Z874" s="139" t="str">
        <f t="shared" si="57"/>
        <v/>
      </c>
      <c r="AA874" s="109" t="s">
        <v>802</v>
      </c>
      <c r="AB874" s="140"/>
      <c r="AC874" s="141"/>
      <c r="AD874" s="113"/>
      <c r="AE874" s="127"/>
      <c r="AF874" s="113"/>
      <c r="AG874" s="114" t="str">
        <f t="array" ref="AG874">XLOOKUP(F874,'CLV2'!A:A,'CLV2'!E:E)</f>
        <v>2.FRUITS</v>
      </c>
      <c r="AH874" s="115" t="str">
        <f t="array" ref="AH874">XLOOKUP(F874,'CLV2'!A:A,'CLV2'!F:F)</f>
        <v>3.IMPORT FRUITS</v>
      </c>
      <c r="AI874" s="115" t="str">
        <f t="shared" si="8"/>
        <v>Pack</v>
      </c>
      <c r="AJ874" s="116">
        <f t="shared" si="9"/>
        <v>1</v>
      </c>
      <c r="AK874" s="117" t="str">
        <f t="array" ref="AK874">XLOOKUP(F874,'GIÁ'!A:A,'GIÁ'!D:D)</f>
        <v>64533.01</v>
      </c>
      <c r="AL874" s="118">
        <f t="shared" si="10"/>
        <v>129066.02</v>
      </c>
      <c r="AM874" s="118">
        <f t="shared" si="11"/>
        <v>0</v>
      </c>
      <c r="AN874" s="119">
        <f t="shared" si="12"/>
        <v>129066.02</v>
      </c>
      <c r="AO874" s="118">
        <f t="shared" si="13"/>
        <v>0</v>
      </c>
      <c r="AP874" s="121">
        <f t="shared" si="14"/>
        <v>0</v>
      </c>
      <c r="AQ874" s="122"/>
      <c r="AR874" s="119"/>
    </row>
    <row r="875" ht="22.5" customHeight="1">
      <c r="A875" s="89">
        <v>46231.0</v>
      </c>
      <c r="B875" s="90">
        <v>0.4527777777777778</v>
      </c>
      <c r="C875" s="91" t="s">
        <v>1430</v>
      </c>
      <c r="D875" s="129" t="str">
        <f t="array" ref="D875">XLOOKUP(C875,'DS ST'!A:A,'DS ST'!B:B)</f>
        <v>NTD</v>
      </c>
      <c r="E875" s="94" t="str">
        <f t="array" ref="E875">XLOOKUP($F875,'GIÁ'!$A:$A,'GIÁ'!$E:$E)</f>
        <v>MÁT</v>
      </c>
      <c r="F875" s="94">
        <v>8.938503131377E12</v>
      </c>
      <c r="G875" s="95" t="s">
        <v>2843</v>
      </c>
      <c r="H875" s="95" t="s">
        <v>57</v>
      </c>
      <c r="I875" s="96">
        <v>2.0</v>
      </c>
      <c r="J875" s="96">
        <v>0.0</v>
      </c>
      <c r="K875" s="98">
        <f t="shared" si="4"/>
        <v>2</v>
      </c>
      <c r="L875" s="99" t="s">
        <v>4542</v>
      </c>
      <c r="M875" s="100" t="s">
        <v>4550</v>
      </c>
      <c r="N875" s="101" t="s">
        <v>4544</v>
      </c>
      <c r="O875" s="128"/>
      <c r="P875" s="100">
        <v>2.0</v>
      </c>
      <c r="Q875" s="103">
        <f t="shared" si="5"/>
        <v>0</v>
      </c>
      <c r="R875" s="104" t="s">
        <v>4545</v>
      </c>
      <c r="S875" s="105"/>
      <c r="T875" s="106"/>
      <c r="U875" s="107"/>
      <c r="V875" s="108" t="s">
        <v>756</v>
      </c>
      <c r="W875" s="109" t="s">
        <v>1908</v>
      </c>
      <c r="X875" s="110" t="str">
        <f t="shared" si="6"/>
        <v/>
      </c>
      <c r="Y875" s="110" t="str">
        <f t="shared" si="7"/>
        <v>Siêu thị</v>
      </c>
      <c r="Z875" s="139" t="str">
        <f t="shared" si="57"/>
        <v/>
      </c>
      <c r="AA875" s="109" t="s">
        <v>802</v>
      </c>
      <c r="AB875" s="140"/>
      <c r="AC875" s="141"/>
      <c r="AD875" s="113"/>
      <c r="AE875" s="127"/>
      <c r="AF875" s="113"/>
      <c r="AG875" s="114" t="str">
        <f t="array" ref="AG875">XLOOKUP(F875,'CLV2'!A:A,'CLV2'!E:E)</f>
        <v>2.DAIRY</v>
      </c>
      <c r="AH875" s="115" t="str">
        <f t="array" ref="AH875">XLOOKUP(F875,'CLV2'!A:A,'CLV2'!F:F)</f>
        <v>3.YOGURT</v>
      </c>
      <c r="AI875" s="115" t="str">
        <f t="shared" si="8"/>
        <v>Pack</v>
      </c>
      <c r="AJ875" s="116">
        <f t="shared" si="9"/>
        <v>1</v>
      </c>
      <c r="AK875" s="117" t="str">
        <f t="array" ref="AK875">XLOOKUP(F875,'GIÁ'!A:A,'GIÁ'!D:D)</f>
        <v>32397.69</v>
      </c>
      <c r="AL875" s="118">
        <f t="shared" si="10"/>
        <v>64795.38</v>
      </c>
      <c r="AM875" s="118">
        <f t="shared" si="11"/>
        <v>0</v>
      </c>
      <c r="AN875" s="119">
        <f t="shared" si="12"/>
        <v>64795.38</v>
      </c>
      <c r="AO875" s="118">
        <f t="shared" si="13"/>
        <v>0</v>
      </c>
      <c r="AP875" s="121">
        <f t="shared" si="14"/>
        <v>0</v>
      </c>
      <c r="AQ875" s="122"/>
      <c r="AR875" s="119"/>
    </row>
    <row r="876" ht="22.5" customHeight="1">
      <c r="A876" s="89">
        <v>46231.0</v>
      </c>
      <c r="B876" s="90">
        <v>0.4527777777777778</v>
      </c>
      <c r="C876" s="91" t="s">
        <v>1430</v>
      </c>
      <c r="D876" s="129" t="str">
        <f t="array" ref="D876">XLOOKUP(C876,'DS ST'!A:A,'DS ST'!B:B)</f>
        <v>NTD</v>
      </c>
      <c r="E876" s="94" t="str">
        <f t="array" ref="E876">XLOOKUP($F876,'GIÁ'!$A:$A,'GIÁ'!$E:$E)</f>
        <v>MÁT</v>
      </c>
      <c r="F876" s="94">
        <v>8.938562884375E12</v>
      </c>
      <c r="G876" s="95" t="s">
        <v>3225</v>
      </c>
      <c r="H876" s="95" t="s">
        <v>57</v>
      </c>
      <c r="I876" s="96">
        <v>1.0</v>
      </c>
      <c r="J876" s="96">
        <v>0.0</v>
      </c>
      <c r="K876" s="98">
        <f t="shared" si="4"/>
        <v>1</v>
      </c>
      <c r="L876" s="99" t="s">
        <v>4542</v>
      </c>
      <c r="M876" s="100" t="s">
        <v>4550</v>
      </c>
      <c r="N876" s="101" t="s">
        <v>4544</v>
      </c>
      <c r="O876" s="128"/>
      <c r="P876" s="100">
        <v>1.0</v>
      </c>
      <c r="Q876" s="103">
        <f t="shared" si="5"/>
        <v>0</v>
      </c>
      <c r="R876" s="104" t="s">
        <v>4545</v>
      </c>
      <c r="S876" s="105"/>
      <c r="T876" s="106"/>
      <c r="U876" s="107"/>
      <c r="V876" s="108" t="s">
        <v>756</v>
      </c>
      <c r="W876" s="109" t="s">
        <v>1908</v>
      </c>
      <c r="X876" s="110" t="str">
        <f t="shared" si="6"/>
        <v/>
      </c>
      <c r="Y876" s="110" t="str">
        <f t="shared" si="7"/>
        <v>Siêu thị</v>
      </c>
      <c r="Z876" s="139" t="str">
        <f t="shared" si="57"/>
        <v/>
      </c>
      <c r="AA876" s="109" t="s">
        <v>802</v>
      </c>
      <c r="AB876" s="140"/>
      <c r="AC876" s="108"/>
      <c r="AD876" s="113"/>
      <c r="AE876" s="127"/>
      <c r="AF876" s="113"/>
      <c r="AG876" s="114" t="str">
        <f t="array" ref="AG876">XLOOKUP(F876,'CLV2'!A:A,'CLV2'!E:E)</f>
        <v>2.BAKERY</v>
      </c>
      <c r="AH876" s="115" t="str">
        <f t="array" ref="AH876">XLOOKUP(F876,'CLV2'!A:A,'CLV2'!F:F)</f>
        <v>3.CAKES</v>
      </c>
      <c r="AI876" s="115" t="str">
        <f t="shared" si="8"/>
        <v>Pack</v>
      </c>
      <c r="AJ876" s="116">
        <f t="shared" si="9"/>
        <v>1</v>
      </c>
      <c r="AK876" s="117" t="str">
        <f t="array" ref="AK876">XLOOKUP(F876,'GIÁ'!A:A,'GIÁ'!D:D)</f>
        <v>14116.48</v>
      </c>
      <c r="AL876" s="118">
        <f t="shared" si="10"/>
        <v>14116.48</v>
      </c>
      <c r="AM876" s="118">
        <f t="shared" si="11"/>
        <v>0</v>
      </c>
      <c r="AN876" s="119">
        <f t="shared" si="12"/>
        <v>14116.48</v>
      </c>
      <c r="AO876" s="118">
        <f t="shared" si="13"/>
        <v>0</v>
      </c>
      <c r="AP876" s="121">
        <f t="shared" si="14"/>
        <v>0</v>
      </c>
      <c r="AQ876" s="122"/>
      <c r="AR876" s="119"/>
    </row>
    <row r="877" ht="22.5" customHeight="1">
      <c r="A877" s="89">
        <v>46231.0</v>
      </c>
      <c r="B877" s="90">
        <v>0.4527777777777778</v>
      </c>
      <c r="C877" s="91" t="s">
        <v>1430</v>
      </c>
      <c r="D877" s="129" t="str">
        <f t="array" ref="D877">XLOOKUP(C877,'DS ST'!A:A,'DS ST'!B:B)</f>
        <v>NTD</v>
      </c>
      <c r="E877" s="94" t="str">
        <f t="array" ref="E877">XLOOKUP($F877,'GIÁ'!$A:$A,'GIÁ'!$E:$E)</f>
        <v>MÁT</v>
      </c>
      <c r="F877" s="94" t="s">
        <v>3334</v>
      </c>
      <c r="G877" s="95" t="s">
        <v>3335</v>
      </c>
      <c r="H877" s="95" t="s">
        <v>57</v>
      </c>
      <c r="I877" s="96">
        <v>1.0</v>
      </c>
      <c r="J877" s="96">
        <v>0.0</v>
      </c>
      <c r="K877" s="98">
        <f t="shared" si="4"/>
        <v>1</v>
      </c>
      <c r="L877" s="99" t="s">
        <v>4542</v>
      </c>
      <c r="M877" s="100" t="s">
        <v>4550</v>
      </c>
      <c r="N877" s="101" t="s">
        <v>4544</v>
      </c>
      <c r="O877" s="128"/>
      <c r="P877" s="100">
        <v>1.0</v>
      </c>
      <c r="Q877" s="103">
        <f t="shared" si="5"/>
        <v>0</v>
      </c>
      <c r="R877" s="104" t="s">
        <v>4545</v>
      </c>
      <c r="S877" s="105"/>
      <c r="T877" s="106"/>
      <c r="U877" s="107"/>
      <c r="V877" s="108" t="s">
        <v>756</v>
      </c>
      <c r="W877" s="109" t="s">
        <v>1908</v>
      </c>
      <c r="X877" s="110" t="str">
        <f t="shared" si="6"/>
        <v/>
      </c>
      <c r="Y877" s="110" t="str">
        <f t="shared" si="7"/>
        <v>Siêu thị</v>
      </c>
      <c r="Z877" s="139" t="str">
        <f t="shared" si="57"/>
        <v/>
      </c>
      <c r="AA877" s="109" t="s">
        <v>802</v>
      </c>
      <c r="AB877" s="140"/>
      <c r="AC877" s="141"/>
      <c r="AD877" s="113"/>
      <c r="AE877" s="127"/>
      <c r="AF877" s="113"/>
      <c r="AG877" s="114" t="str">
        <f t="array" ref="AG877">XLOOKUP(F877,'CLV2'!A:A,'CLV2'!E:E)</f>
        <v>2.BAKERY</v>
      </c>
      <c r="AH877" s="115" t="str">
        <f t="array" ref="AH877">XLOOKUP(F877,'CLV2'!A:A,'CLV2'!F:F)</f>
        <v>3.CAKES</v>
      </c>
      <c r="AI877" s="115" t="str">
        <f t="shared" si="8"/>
        <v>Pack</v>
      </c>
      <c r="AJ877" s="116">
        <f t="shared" si="9"/>
        <v>1</v>
      </c>
      <c r="AK877" s="117" t="str">
        <f t="array" ref="AK877">XLOOKUP(F877,'GIÁ'!A:A,'GIÁ'!D:D)</f>
        <v>22222.00</v>
      </c>
      <c r="AL877" s="118">
        <f t="shared" si="10"/>
        <v>22222</v>
      </c>
      <c r="AM877" s="118">
        <f t="shared" si="11"/>
        <v>0</v>
      </c>
      <c r="AN877" s="119">
        <f t="shared" si="12"/>
        <v>22222</v>
      </c>
      <c r="AO877" s="118">
        <f t="shared" si="13"/>
        <v>0</v>
      </c>
      <c r="AP877" s="121">
        <f t="shared" si="14"/>
        <v>0</v>
      </c>
      <c r="AQ877" s="122"/>
      <c r="AR877" s="119"/>
    </row>
    <row r="878" ht="22.5" customHeight="1">
      <c r="A878" s="89">
        <v>46231.0</v>
      </c>
      <c r="B878" s="90">
        <v>0.4527777777777778</v>
      </c>
      <c r="C878" s="91" t="s">
        <v>1430</v>
      </c>
      <c r="D878" s="129" t="str">
        <f t="array" ref="D878">XLOOKUP(C878,'DS ST'!A:A,'DS ST'!B:B)</f>
        <v>NTD</v>
      </c>
      <c r="E878" s="94" t="str">
        <f t="array" ref="E878">XLOOKUP($F878,'GIÁ'!$A:$A,'GIÁ'!$E:$E)</f>
        <v>MÁT</v>
      </c>
      <c r="F878" s="94">
        <v>8.93617675109E12</v>
      </c>
      <c r="G878" s="95" t="s">
        <v>2527</v>
      </c>
      <c r="H878" s="95" t="s">
        <v>667</v>
      </c>
      <c r="I878" s="96">
        <v>1.0</v>
      </c>
      <c r="J878" s="96">
        <v>0.0</v>
      </c>
      <c r="K878" s="98">
        <f t="shared" si="4"/>
        <v>1</v>
      </c>
      <c r="L878" s="99" t="s">
        <v>4542</v>
      </c>
      <c r="M878" s="100" t="s">
        <v>4551</v>
      </c>
      <c r="N878" s="101" t="s">
        <v>4544</v>
      </c>
      <c r="O878" s="128"/>
      <c r="P878" s="100"/>
      <c r="Q878" s="103">
        <f t="shared" si="5"/>
        <v>1</v>
      </c>
      <c r="R878" s="104"/>
      <c r="S878" s="105" t="s">
        <v>14</v>
      </c>
      <c r="T878" s="106"/>
      <c r="U878" s="107"/>
      <c r="V878" s="108" t="s">
        <v>756</v>
      </c>
      <c r="W878" s="109" t="s">
        <v>1312</v>
      </c>
      <c r="X878" s="110" t="str">
        <f t="shared" si="6"/>
        <v/>
      </c>
      <c r="Y878" s="110" t="str">
        <f t="shared" si="7"/>
        <v/>
      </c>
      <c r="Z878" s="139" t="str">
        <f t="shared" si="57"/>
        <v>Chưa xác định</v>
      </c>
      <c r="AA878" s="109" t="s">
        <v>802</v>
      </c>
      <c r="AB878" s="140"/>
      <c r="AC878" s="141"/>
      <c r="AD878" s="113"/>
      <c r="AE878" s="127"/>
      <c r="AF878" s="113"/>
      <c r="AG878" s="114" t="str">
        <f t="array" ref="AG878">XLOOKUP(F878,'CLV2'!A:A,'CLV2'!E:E)</f>
        <v>2.DELICA</v>
      </c>
      <c r="AH878" s="115" t="str">
        <f t="array" ref="AH878">XLOOKUP(F878,'CLV2'!A:A,'CLV2'!F:F)</f>
        <v>3.DESSERTS</v>
      </c>
      <c r="AI878" s="115" t="str">
        <f t="shared" si="8"/>
        <v>Pack</v>
      </c>
      <c r="AJ878" s="116">
        <f t="shared" si="9"/>
        <v>1</v>
      </c>
      <c r="AK878" s="117" t="str">
        <f t="array" ref="AK878">XLOOKUP(F878,'GIÁ'!A:A,'GIÁ'!D:D)</f>
        <v>6650.00</v>
      </c>
      <c r="AL878" s="118">
        <f t="shared" si="10"/>
        <v>6650</v>
      </c>
      <c r="AM878" s="118">
        <f t="shared" si="11"/>
        <v>0</v>
      </c>
      <c r="AN878" s="119">
        <f t="shared" si="12"/>
        <v>0</v>
      </c>
      <c r="AO878" s="118">
        <f t="shared" si="13"/>
        <v>0</v>
      </c>
      <c r="AP878" s="121">
        <f t="shared" si="14"/>
        <v>6650</v>
      </c>
      <c r="AQ878" s="122"/>
      <c r="AR878" s="119"/>
    </row>
    <row r="879" ht="22.5" customHeight="1">
      <c r="A879" s="89">
        <v>46231.0</v>
      </c>
      <c r="B879" s="90">
        <v>0.4527777777777778</v>
      </c>
      <c r="C879" s="91" t="s">
        <v>1430</v>
      </c>
      <c r="D879" s="129" t="str">
        <f t="array" ref="D879">XLOOKUP(C879,'DS ST'!A:A,'DS ST'!B:B)</f>
        <v>NTD</v>
      </c>
      <c r="E879" s="94" t="str">
        <f t="array" ref="E879">XLOOKUP($F879,'GIÁ'!$A:$A,'GIÁ'!$E:$E)</f>
        <v>MÁT</v>
      </c>
      <c r="F879" s="94">
        <v>8.935117700104E12</v>
      </c>
      <c r="G879" s="95" t="s">
        <v>1915</v>
      </c>
      <c r="H879" s="95" t="s">
        <v>1197</v>
      </c>
      <c r="I879" s="96">
        <v>2.0</v>
      </c>
      <c r="J879" s="96">
        <v>0.0</v>
      </c>
      <c r="K879" s="98">
        <f t="shared" si="4"/>
        <v>2</v>
      </c>
      <c r="L879" s="99" t="s">
        <v>4542</v>
      </c>
      <c r="M879" s="100" t="s">
        <v>4551</v>
      </c>
      <c r="N879" s="101" t="s">
        <v>4544</v>
      </c>
      <c r="O879" s="128"/>
      <c r="P879" s="100">
        <v>2.0</v>
      </c>
      <c r="Q879" s="103">
        <f t="shared" si="5"/>
        <v>0</v>
      </c>
      <c r="R879" s="104" t="s">
        <v>4545</v>
      </c>
      <c r="S879" s="105"/>
      <c r="T879" s="106"/>
      <c r="U879" s="107"/>
      <c r="V879" s="108" t="s">
        <v>756</v>
      </c>
      <c r="W879" s="109" t="s">
        <v>1908</v>
      </c>
      <c r="X879" s="110" t="str">
        <f t="shared" si="6"/>
        <v/>
      </c>
      <c r="Y879" s="110" t="str">
        <f t="shared" si="7"/>
        <v>Siêu thị</v>
      </c>
      <c r="Z879" s="139" t="str">
        <f t="shared" si="57"/>
        <v/>
      </c>
      <c r="AA879" s="109" t="s">
        <v>802</v>
      </c>
      <c r="AB879" s="140"/>
      <c r="AC879" s="108"/>
      <c r="AD879" s="113"/>
      <c r="AE879" s="127"/>
      <c r="AF879" s="113"/>
      <c r="AG879" s="114" t="str">
        <f t="array" ref="AG879">XLOOKUP(F879,'CLV2'!A:A,'CLV2'!E:E)</f>
        <v>2.DELICA</v>
      </c>
      <c r="AH879" s="115" t="str">
        <f t="array" ref="AH879">XLOOKUP(F879,'CLV2'!A:A,'CLV2'!F:F)</f>
        <v>3.DESSERTS</v>
      </c>
      <c r="AI879" s="115" t="str">
        <f t="shared" si="8"/>
        <v>Pack</v>
      </c>
      <c r="AJ879" s="116">
        <f t="shared" si="9"/>
        <v>1</v>
      </c>
      <c r="AK879" s="117" t="str">
        <f t="array" ref="AK879">XLOOKUP(F879,'GIÁ'!A:A,'GIÁ'!D:D)</f>
        <v>52700.66</v>
      </c>
      <c r="AL879" s="118">
        <f t="shared" si="10"/>
        <v>105401.32</v>
      </c>
      <c r="AM879" s="118">
        <f t="shared" si="11"/>
        <v>0</v>
      </c>
      <c r="AN879" s="119">
        <f t="shared" si="12"/>
        <v>105401.32</v>
      </c>
      <c r="AO879" s="118">
        <f t="shared" si="13"/>
        <v>0</v>
      </c>
      <c r="AP879" s="121">
        <f t="shared" si="14"/>
        <v>0</v>
      </c>
      <c r="AQ879" s="122"/>
      <c r="AR879" s="119"/>
    </row>
    <row r="880" ht="22.5" customHeight="1">
      <c r="A880" s="89">
        <v>46231.0</v>
      </c>
      <c r="B880" s="90">
        <v>0.4951388888888889</v>
      </c>
      <c r="C880" s="91" t="s">
        <v>1299</v>
      </c>
      <c r="D880" s="92" t="str">
        <f t="array" ref="D880">XLOOKUP(C880,'DS ST'!A:A,'DS ST'!B:B)</f>
        <v>HTN</v>
      </c>
      <c r="E880" s="94" t="str">
        <f t="array" ref="E880">XLOOKUP($F880,'GIÁ'!$A:$A,'GIÁ'!$E:$E)</f>
        <v>MÁT</v>
      </c>
      <c r="F880" s="94">
        <v>8.938500844102E12</v>
      </c>
      <c r="G880" s="95" t="s">
        <v>2793</v>
      </c>
      <c r="H880" s="95" t="s">
        <v>57</v>
      </c>
      <c r="I880" s="96">
        <v>3.0</v>
      </c>
      <c r="J880" s="96">
        <v>0.0</v>
      </c>
      <c r="K880" s="98">
        <f t="shared" si="4"/>
        <v>3</v>
      </c>
      <c r="L880" s="99" t="s">
        <v>4552</v>
      </c>
      <c r="M880" s="100" t="s">
        <v>4553</v>
      </c>
      <c r="N880" s="101" t="s">
        <v>4554</v>
      </c>
      <c r="O880" s="128"/>
      <c r="P880" s="100"/>
      <c r="Q880" s="103">
        <f t="shared" si="5"/>
        <v>3</v>
      </c>
      <c r="R880" s="104"/>
      <c r="S880" s="105"/>
      <c r="T880" s="106"/>
      <c r="U880" s="107"/>
      <c r="V880" s="108" t="s">
        <v>756</v>
      </c>
      <c r="W880" s="109" t="s">
        <v>1312</v>
      </c>
      <c r="X880" s="110" t="str">
        <f t="shared" si="6"/>
        <v/>
      </c>
      <c r="Y880" s="110" t="str">
        <f t="shared" si="7"/>
        <v/>
      </c>
      <c r="Z880" s="109" t="s">
        <v>797</v>
      </c>
      <c r="AA880" s="109" t="s">
        <v>802</v>
      </c>
      <c r="AB880" s="143" t="s">
        <v>4555</v>
      </c>
      <c r="AC880" s="141"/>
      <c r="AD880" s="113"/>
      <c r="AE880" s="127"/>
      <c r="AF880" s="113"/>
      <c r="AG880" s="114" t="str">
        <f t="array" ref="AG880">XLOOKUP(F880,'CLV2'!A:A,'CLV2'!E:E)</f>
        <v>2.CHILLED FOODS</v>
      </c>
      <c r="AH880" s="115" t="str">
        <f t="array" ref="AH880">XLOOKUP(F880,'CLV2'!A:A,'CLV2'!F:F)</f>
        <v>3.OTHER CHILLED PRODUCTS</v>
      </c>
      <c r="AI880" s="115" t="str">
        <f t="shared" si="8"/>
        <v>Pack</v>
      </c>
      <c r="AJ880" s="116">
        <f t="shared" si="9"/>
        <v>1</v>
      </c>
      <c r="AK880" s="117" t="str">
        <f t="array" ref="AK880">XLOOKUP(F880,'GIÁ'!A:A,'GIÁ'!D:D)</f>
        <v>7735.49</v>
      </c>
      <c r="AL880" s="118">
        <f t="shared" si="10"/>
        <v>23206.47</v>
      </c>
      <c r="AM880" s="118">
        <f t="shared" si="11"/>
        <v>0</v>
      </c>
      <c r="AN880" s="119">
        <f t="shared" si="12"/>
        <v>0</v>
      </c>
      <c r="AO880" s="118">
        <f t="shared" si="13"/>
        <v>23206.47</v>
      </c>
      <c r="AP880" s="121">
        <f t="shared" si="14"/>
        <v>0</v>
      </c>
      <c r="AQ880" s="122"/>
      <c r="AR880" s="119"/>
    </row>
    <row r="881" ht="22.5" customHeight="1">
      <c r="A881" s="89">
        <v>46231.0</v>
      </c>
      <c r="B881" s="90">
        <v>0.4951388888888889</v>
      </c>
      <c r="C881" s="91" t="s">
        <v>1299</v>
      </c>
      <c r="D881" s="92" t="str">
        <f t="array" ref="D881">XLOOKUP(C881,'DS ST'!A:A,'DS ST'!B:B)</f>
        <v>HTN</v>
      </c>
      <c r="E881" s="94" t="str">
        <f t="array" ref="E881">XLOOKUP($F881,'GIÁ'!$A:$A,'GIÁ'!$E:$E)</f>
        <v>MÁT</v>
      </c>
      <c r="F881" s="94">
        <v>6.954463412006E12</v>
      </c>
      <c r="G881" s="95" t="s">
        <v>1370</v>
      </c>
      <c r="H881" s="95" t="s">
        <v>224</v>
      </c>
      <c r="I881" s="96">
        <v>7.0</v>
      </c>
      <c r="J881" s="96">
        <v>2.0</v>
      </c>
      <c r="K881" s="98">
        <f t="shared" si="4"/>
        <v>5</v>
      </c>
      <c r="L881" s="99" t="s">
        <v>4552</v>
      </c>
      <c r="M881" s="100" t="s">
        <v>4553</v>
      </c>
      <c r="N881" s="101" t="s">
        <v>4554</v>
      </c>
      <c r="O881" s="128"/>
      <c r="P881" s="100"/>
      <c r="Q881" s="103">
        <f t="shared" si="5"/>
        <v>5</v>
      </c>
      <c r="R881" s="104"/>
      <c r="S881" s="105"/>
      <c r="T881" s="106"/>
      <c r="U881" s="107"/>
      <c r="V881" s="108" t="s">
        <v>756</v>
      </c>
      <c r="W881" s="109" t="s">
        <v>1312</v>
      </c>
      <c r="X881" s="110" t="str">
        <f t="shared" si="6"/>
        <v/>
      </c>
      <c r="Y881" s="110" t="str">
        <f t="shared" si="7"/>
        <v/>
      </c>
      <c r="Z881" s="109" t="s">
        <v>797</v>
      </c>
      <c r="AA881" s="109" t="s">
        <v>802</v>
      </c>
      <c r="AB881" s="143" t="s">
        <v>4555</v>
      </c>
      <c r="AC881" s="141"/>
      <c r="AD881" s="113"/>
      <c r="AE881" s="127"/>
      <c r="AF881" s="113"/>
      <c r="AG881" s="114" t="str">
        <f t="array" ref="AG881">XLOOKUP(F881,'CLV2'!A:A,'CLV2'!E:E)</f>
        <v>2.CHILLED FOODS</v>
      </c>
      <c r="AH881" s="115" t="str">
        <f t="array" ref="AH881">XLOOKUP(F881,'CLV2'!A:A,'CLV2'!F:F)</f>
        <v>3.OTHER CHILLED PRODUCTS</v>
      </c>
      <c r="AI881" s="115" t="str">
        <f t="shared" si="8"/>
        <v>Pack</v>
      </c>
      <c r="AJ881" s="116">
        <f t="shared" si="9"/>
        <v>0.7142857143</v>
      </c>
      <c r="AK881" s="117" t="str">
        <f t="array" ref="AK881">XLOOKUP(F881,'GIÁ'!A:A,'GIÁ'!D:D)</f>
        <v>23645.96</v>
      </c>
      <c r="AL881" s="118">
        <f t="shared" si="10"/>
        <v>118229.8</v>
      </c>
      <c r="AM881" s="118">
        <f t="shared" si="11"/>
        <v>0</v>
      </c>
      <c r="AN881" s="119">
        <f t="shared" si="12"/>
        <v>0</v>
      </c>
      <c r="AO881" s="118">
        <f t="shared" si="13"/>
        <v>118229.8</v>
      </c>
      <c r="AP881" s="121">
        <f t="shared" si="14"/>
        <v>0</v>
      </c>
      <c r="AQ881" s="122"/>
      <c r="AR881" s="119"/>
    </row>
    <row r="882" ht="22.5" customHeight="1">
      <c r="A882" s="89">
        <v>46231.0</v>
      </c>
      <c r="B882" s="90">
        <v>0.4951388888888889</v>
      </c>
      <c r="C882" s="91" t="s">
        <v>1299</v>
      </c>
      <c r="D882" s="129" t="str">
        <f t="array" ref="D882">XLOOKUP(C882,'DS ST'!A:A,'DS ST'!B:B)</f>
        <v>HTN</v>
      </c>
      <c r="E882" s="94" t="str">
        <f t="array" ref="E882">XLOOKUP($F882,'GIÁ'!$A:$A,'GIÁ'!$E:$E)</f>
        <v>MÁT</v>
      </c>
      <c r="F882" s="94">
        <v>3.073781154351E12</v>
      </c>
      <c r="G882" s="95" t="s">
        <v>1102</v>
      </c>
      <c r="H882" s="95" t="s">
        <v>57</v>
      </c>
      <c r="I882" s="96">
        <v>5.0</v>
      </c>
      <c r="J882" s="96">
        <v>0.0</v>
      </c>
      <c r="K882" s="98">
        <f t="shared" si="4"/>
        <v>5</v>
      </c>
      <c r="L882" s="99" t="s">
        <v>4552</v>
      </c>
      <c r="M882" s="100" t="s">
        <v>4553</v>
      </c>
      <c r="N882" s="101" t="s">
        <v>4554</v>
      </c>
      <c r="O882" s="128"/>
      <c r="P882" s="100"/>
      <c r="Q882" s="103">
        <f t="shared" si="5"/>
        <v>5</v>
      </c>
      <c r="R882" s="104"/>
      <c r="S882" s="105" t="s">
        <v>14</v>
      </c>
      <c r="T882" s="106"/>
      <c r="U882" s="107" t="s">
        <v>4556</v>
      </c>
      <c r="V882" s="108" t="s">
        <v>756</v>
      </c>
      <c r="W882" s="109" t="s">
        <v>2842</v>
      </c>
      <c r="X882" s="110" t="str">
        <f t="shared" si="6"/>
        <v/>
      </c>
      <c r="Y882" s="110" t="str">
        <f t="shared" si="7"/>
        <v/>
      </c>
      <c r="Z882" s="139" t="str">
        <f>IF(N(Q882)&lt;=0,"",IF(ISNUMBER(SEARCH("Thiếu kiện",V882)),"Kho đông mát",IF(AND(N(Q882)&gt;0,N(P882)&gt;0,OR(ISNUMBER(SEARCH("Hình KDB",U882)),ISNUMBER(SEARCH("Hình tele",U882)),ISNUMBER(SEARCH("sai code",U882)),ISNUMBER(SEARCH("ST nhận",U882)))),"Kho đông mát",IF(AND(W882="DC giao thiếu",OR(ISNUMBER(SEARCH("Hình KDB",U882)),ISNUMBER(SEARCH("Hình tele",U882)),ISNUMBER(SEARCH("sai code",U882)))),"Kho đông mát",IF(W882="DC giao thiếu","Chưa xác định",IF(AND(W882="DC pick sai",OR(ISNUMBER(SEARCH("Hình KDB",U882)),ISNUMBER(SEARCH("Hình tele",U882)),ISNUMBER(SEARCH("sai code",U882)),ISNUMBER(SEARCH("ST nhận",U882)))),"Kho đông mát",IF(W882="DC pick sai","Chưa xác định",IF(AND(W882="Hao hụt",N(O882)&gt;0,OR(ISNUMBER(SEARCH("Hình KDB",U882)),ISNUMBER(SEARCH("Hình tele",U882)),ISNUMBER(SEARCH("sai code",U882)),ISNUMBER(SEARCH("ST nhận",U882)))),"Kho đông mát",IF(W882="Hao hụt","Chưa xác định",IF(OR(W882="VT giao sai điểm",W882="Không đạt nhiệt độ",W882="TX giao thiếu kiện",W882="Hàng không đạt CL"),"Kho đông mát",IF(W882="Chưa xác định","Chưa xác định",IF(N(P882)&gt;0,"Chưa xác định",""))))))))))))</f>
        <v>Kho đông mát</v>
      </c>
      <c r="AA882" s="109" t="s">
        <v>802</v>
      </c>
      <c r="AB882" s="140"/>
      <c r="AC882" s="141"/>
      <c r="AD882" s="113"/>
      <c r="AE882" s="127"/>
      <c r="AF882" s="113"/>
      <c r="AG882" s="114" t="str">
        <f t="array" ref="AG882">XLOOKUP(F882,'CLV2'!A:A,'CLV2'!E:E)</f>
        <v>2.DAIRY</v>
      </c>
      <c r="AH882" s="115" t="str">
        <f t="array" ref="AH882">XLOOKUP(F882,'CLV2'!A:A,'CLV2'!F:F)</f>
        <v>3.BUTTER AND CHEESE</v>
      </c>
      <c r="AI882" s="115" t="str">
        <f t="shared" si="8"/>
        <v>Pack</v>
      </c>
      <c r="AJ882" s="116">
        <f t="shared" si="9"/>
        <v>1</v>
      </c>
      <c r="AK882" s="117" t="str">
        <f t="array" ref="AK882">XLOOKUP(F882,'GIÁ'!A:A,'GIÁ'!D:D)</f>
        <v>30408.23</v>
      </c>
      <c r="AL882" s="118">
        <f t="shared" si="10"/>
        <v>152041.15</v>
      </c>
      <c r="AM882" s="118">
        <f t="shared" si="11"/>
        <v>0</v>
      </c>
      <c r="AN882" s="119">
        <f t="shared" si="12"/>
        <v>0</v>
      </c>
      <c r="AO882" s="118">
        <f t="shared" si="13"/>
        <v>152041.15</v>
      </c>
      <c r="AP882" s="121">
        <f t="shared" si="14"/>
        <v>0</v>
      </c>
      <c r="AQ882" s="122"/>
      <c r="AR882" s="119"/>
    </row>
    <row r="883" ht="22.5" customHeight="1">
      <c r="A883" s="89">
        <v>46231.0</v>
      </c>
      <c r="B883" s="90">
        <v>0.4951388888888889</v>
      </c>
      <c r="C883" s="91" t="s">
        <v>1299</v>
      </c>
      <c r="D883" s="92" t="str">
        <f t="array" ref="D883">XLOOKUP(C883,'DS ST'!A:A,'DS ST'!B:B)</f>
        <v>HTN</v>
      </c>
      <c r="E883" s="94" t="str">
        <f t="array" ref="E883">XLOOKUP($F883,'GIÁ'!$A:$A,'GIÁ'!$E:$E)</f>
        <v>MÁT</v>
      </c>
      <c r="F883" s="94">
        <v>8.935128710109E12</v>
      </c>
      <c r="G883" s="95" t="s">
        <v>1926</v>
      </c>
      <c r="H883" s="95" t="s">
        <v>224</v>
      </c>
      <c r="I883" s="96">
        <v>2.0</v>
      </c>
      <c r="J883" s="96">
        <v>0.0</v>
      </c>
      <c r="K883" s="98">
        <f t="shared" si="4"/>
        <v>2</v>
      </c>
      <c r="L883" s="99" t="s">
        <v>4552</v>
      </c>
      <c r="M883" s="100" t="s">
        <v>4553</v>
      </c>
      <c r="N883" s="101" t="s">
        <v>4554</v>
      </c>
      <c r="O883" s="128"/>
      <c r="P883" s="100"/>
      <c r="Q883" s="103">
        <f t="shared" si="5"/>
        <v>2</v>
      </c>
      <c r="R883" s="104"/>
      <c r="S883" s="105"/>
      <c r="T883" s="106"/>
      <c r="U883" s="107"/>
      <c r="V883" s="108" t="s">
        <v>756</v>
      </c>
      <c r="W883" s="109" t="s">
        <v>1312</v>
      </c>
      <c r="X883" s="110" t="str">
        <f t="shared" si="6"/>
        <v/>
      </c>
      <c r="Y883" s="110" t="str">
        <f t="shared" si="7"/>
        <v/>
      </c>
      <c r="Z883" s="109" t="s">
        <v>797</v>
      </c>
      <c r="AA883" s="109" t="s">
        <v>802</v>
      </c>
      <c r="AB883" s="143" t="s">
        <v>4555</v>
      </c>
      <c r="AC883" s="141"/>
      <c r="AD883" s="113"/>
      <c r="AE883" s="127"/>
      <c r="AF883" s="113"/>
      <c r="AG883" s="114" t="str">
        <f t="array" ref="AG883">XLOOKUP(F883,'CLV2'!A:A,'CLV2'!E:E)</f>
        <v>2.DAIRY</v>
      </c>
      <c r="AH883" s="115" t="str">
        <f t="array" ref="AH883">XLOOKUP(F883,'CLV2'!A:A,'CLV2'!F:F)</f>
        <v>3.BUTTER AND CHEESE</v>
      </c>
      <c r="AI883" s="115" t="str">
        <f t="shared" si="8"/>
        <v>Pack</v>
      </c>
      <c r="AJ883" s="116">
        <f t="shared" si="9"/>
        <v>1</v>
      </c>
      <c r="AK883" s="117" t="str">
        <f t="array" ref="AK883">XLOOKUP(F883,'GIÁ'!A:A,'GIÁ'!D:D)</f>
        <v>64810.60</v>
      </c>
      <c r="AL883" s="118">
        <f t="shared" si="10"/>
        <v>129621.2</v>
      </c>
      <c r="AM883" s="118">
        <f t="shared" si="11"/>
        <v>0</v>
      </c>
      <c r="AN883" s="119">
        <f t="shared" si="12"/>
        <v>0</v>
      </c>
      <c r="AO883" s="118">
        <f t="shared" si="13"/>
        <v>129621.2</v>
      </c>
      <c r="AP883" s="121">
        <f t="shared" si="14"/>
        <v>0</v>
      </c>
      <c r="AQ883" s="122"/>
      <c r="AR883" s="119"/>
    </row>
    <row r="884" ht="22.5" customHeight="1">
      <c r="A884" s="89">
        <v>46231.0</v>
      </c>
      <c r="B884" s="90">
        <v>0.4951388888888889</v>
      </c>
      <c r="C884" s="91" t="s">
        <v>1299</v>
      </c>
      <c r="D884" s="92" t="str">
        <f t="array" ref="D884">XLOOKUP(C884,'DS ST'!A:A,'DS ST'!B:B)</f>
        <v>HTN</v>
      </c>
      <c r="E884" s="94" t="str">
        <f t="array" ref="E884">XLOOKUP($F884,'GIÁ'!$A:$A,'GIÁ'!$E:$E)</f>
        <v>MÁT</v>
      </c>
      <c r="F884" s="94">
        <v>8.935318100062E12</v>
      </c>
      <c r="G884" s="95" t="s">
        <v>2045</v>
      </c>
      <c r="H884" s="95" t="s">
        <v>57</v>
      </c>
      <c r="I884" s="96">
        <v>2.0</v>
      </c>
      <c r="J884" s="96">
        <v>0.0</v>
      </c>
      <c r="K884" s="98">
        <f t="shared" si="4"/>
        <v>2</v>
      </c>
      <c r="L884" s="99" t="s">
        <v>4552</v>
      </c>
      <c r="M884" s="100" t="s">
        <v>4557</v>
      </c>
      <c r="N884" s="101" t="s">
        <v>4558</v>
      </c>
      <c r="O884" s="128"/>
      <c r="P884" s="100"/>
      <c r="Q884" s="103">
        <f t="shared" si="5"/>
        <v>2</v>
      </c>
      <c r="R884" s="104"/>
      <c r="S884" s="105"/>
      <c r="T884" s="106"/>
      <c r="U884" s="107"/>
      <c r="V884" s="108" t="s">
        <v>756</v>
      </c>
      <c r="W884" s="109" t="s">
        <v>1312</v>
      </c>
      <c r="X884" s="110" t="str">
        <f t="shared" si="6"/>
        <v/>
      </c>
      <c r="Y884" s="110" t="str">
        <f t="shared" si="7"/>
        <v/>
      </c>
      <c r="Z884" s="109" t="s">
        <v>797</v>
      </c>
      <c r="AA884" s="109" t="s">
        <v>802</v>
      </c>
      <c r="AB884" s="143" t="s">
        <v>4555</v>
      </c>
      <c r="AC884" s="108"/>
      <c r="AD884" s="113"/>
      <c r="AE884" s="127"/>
      <c r="AF884" s="113"/>
      <c r="AG884" s="114" t="str">
        <f t="array" ref="AG884">XLOOKUP(F884,'CLV2'!A:A,'CLV2'!E:E)</f>
        <v>2.DAIRY</v>
      </c>
      <c r="AH884" s="115" t="str">
        <f t="array" ref="AH884">XLOOKUP(F884,'CLV2'!A:A,'CLV2'!F:F)</f>
        <v>3.FRESH MILK</v>
      </c>
      <c r="AI884" s="115" t="str">
        <f t="shared" si="8"/>
        <v>Pack</v>
      </c>
      <c r="AJ884" s="116">
        <f t="shared" si="9"/>
        <v>1</v>
      </c>
      <c r="AK884" s="117" t="str">
        <f t="array" ref="AK884">XLOOKUP(F884,'GIÁ'!A:A,'GIÁ'!D:D)</f>
        <v>18900.00</v>
      </c>
      <c r="AL884" s="118">
        <f t="shared" si="10"/>
        <v>37800</v>
      </c>
      <c r="AM884" s="118">
        <f t="shared" si="11"/>
        <v>0</v>
      </c>
      <c r="AN884" s="119">
        <f t="shared" si="12"/>
        <v>0</v>
      </c>
      <c r="AO884" s="118">
        <f t="shared" si="13"/>
        <v>37800</v>
      </c>
      <c r="AP884" s="121">
        <f t="shared" si="14"/>
        <v>0</v>
      </c>
      <c r="AQ884" s="122"/>
      <c r="AR884" s="119"/>
    </row>
    <row r="885" ht="22.5" customHeight="1">
      <c r="A885" s="89">
        <v>46231.0</v>
      </c>
      <c r="B885" s="90">
        <v>0.4048611111111111</v>
      </c>
      <c r="C885" s="91" t="s">
        <v>770</v>
      </c>
      <c r="D885" s="129" t="str">
        <f t="array" ref="D885">XLOOKUP(C885,'DS ST'!A:A,'DS ST'!B:B)</f>
        <v>A172</v>
      </c>
      <c r="E885" s="94" t="str">
        <f t="array" ref="E885">XLOOKUP($F885,'GIÁ'!$A:$A,'GIÁ'!$E:$E)</f>
        <v>MÁT</v>
      </c>
      <c r="F885" s="94">
        <v>8.934673301084E12</v>
      </c>
      <c r="G885" s="95" t="s">
        <v>1603</v>
      </c>
      <c r="H885" s="95" t="s">
        <v>57</v>
      </c>
      <c r="I885" s="96">
        <v>4.0</v>
      </c>
      <c r="J885" s="96">
        <v>0.0</v>
      </c>
      <c r="K885" s="98">
        <f t="shared" si="4"/>
        <v>4</v>
      </c>
      <c r="L885" s="99" t="s">
        <v>4559</v>
      </c>
      <c r="M885" s="100" t="s">
        <v>4560</v>
      </c>
      <c r="N885" s="101" t="s">
        <v>4561</v>
      </c>
      <c r="O885" s="128"/>
      <c r="P885" s="100"/>
      <c r="Q885" s="103">
        <f t="shared" si="5"/>
        <v>4</v>
      </c>
      <c r="R885" s="104"/>
      <c r="S885" s="105" t="s">
        <v>14</v>
      </c>
      <c r="T885" s="106"/>
      <c r="U885" s="107"/>
      <c r="V885" s="108" t="s">
        <v>756</v>
      </c>
      <c r="W885" s="109" t="s">
        <v>1312</v>
      </c>
      <c r="X885" s="110" t="str">
        <f t="shared" si="6"/>
        <v/>
      </c>
      <c r="Y885" s="110" t="str">
        <f t="shared" si="7"/>
        <v/>
      </c>
      <c r="Z885" s="139" t="str">
        <f t="shared" ref="Z885:Z895" si="58">IF(N(Q885)&lt;=0,"",IF(ISNUMBER(SEARCH("Thiếu kiện",V885)),"Kho đông mát",IF(AND(N(Q885)&gt;0,N(P885)&gt;0,OR(ISNUMBER(SEARCH("Hình KDB",U885)),ISNUMBER(SEARCH("Hình tele",U885)),ISNUMBER(SEARCH("sai code",U885)),ISNUMBER(SEARCH("ST nhận",U885)))),"Kho đông mát",IF(AND(W885="DC giao thiếu",OR(ISNUMBER(SEARCH("Hình KDB",U885)),ISNUMBER(SEARCH("Hình tele",U885)),ISNUMBER(SEARCH("sai code",U885)))),"Kho đông mát",IF(W885="DC giao thiếu","Chưa xác định",IF(AND(W885="DC pick sai",OR(ISNUMBER(SEARCH("Hình KDB",U885)),ISNUMBER(SEARCH("Hình tele",U885)),ISNUMBER(SEARCH("sai code",U885)),ISNUMBER(SEARCH("ST nhận",U885)))),"Kho đông mát",IF(W885="DC pick sai","Chưa xác định",IF(AND(W885="Hao hụt",N(O885)&gt;0,OR(ISNUMBER(SEARCH("Hình KDB",U885)),ISNUMBER(SEARCH("Hình tele",U885)),ISNUMBER(SEARCH("sai code",U885)),ISNUMBER(SEARCH("ST nhận",U885)))),"Kho đông mát",IF(W885="Hao hụt","Chưa xác định",IF(OR(W885="VT giao sai điểm",W885="Không đạt nhiệt độ",W885="TX giao thiếu kiện",W885="Hàng không đạt CL"),"Kho đông mát",IF(W885="Chưa xác định","Chưa xác định",IF(N(P885)&gt;0,"Chưa xác định",""))))))))))))</f>
        <v>Chưa xác định</v>
      </c>
      <c r="AA885" s="109" t="s">
        <v>802</v>
      </c>
      <c r="AB885" s="140"/>
      <c r="AC885" s="141"/>
      <c r="AD885" s="113"/>
      <c r="AE885" s="127"/>
      <c r="AF885" s="113"/>
      <c r="AG885" s="114" t="str">
        <f t="array" ref="AG885">XLOOKUP(F885,'CLV2'!A:A,'CLV2'!E:E)</f>
        <v>2.DAIRY</v>
      </c>
      <c r="AH885" s="115" t="str">
        <f t="array" ref="AH885">XLOOKUP(F885,'CLV2'!A:A,'CLV2'!F:F)</f>
        <v>3.DRINKING YOGURT</v>
      </c>
      <c r="AI885" s="115" t="str">
        <f t="shared" si="8"/>
        <v>Pack</v>
      </c>
      <c r="AJ885" s="116">
        <f t="shared" si="9"/>
        <v>1</v>
      </c>
      <c r="AK885" s="117" t="str">
        <f t="array" ref="AK885">XLOOKUP(F885,'GIÁ'!A:A,'GIÁ'!D:D)</f>
        <v>18794.16</v>
      </c>
      <c r="AL885" s="118">
        <f t="shared" si="10"/>
        <v>75176.64</v>
      </c>
      <c r="AM885" s="118">
        <f t="shared" si="11"/>
        <v>0</v>
      </c>
      <c r="AN885" s="119">
        <f t="shared" si="12"/>
        <v>0</v>
      </c>
      <c r="AO885" s="118">
        <f t="shared" si="13"/>
        <v>0</v>
      </c>
      <c r="AP885" s="121">
        <f t="shared" si="14"/>
        <v>75176.64</v>
      </c>
      <c r="AQ885" s="122"/>
      <c r="AR885" s="119"/>
    </row>
    <row r="886" ht="22.5" customHeight="1">
      <c r="A886" s="89">
        <v>46231.0</v>
      </c>
      <c r="B886" s="90">
        <v>0.4048611111111111</v>
      </c>
      <c r="C886" s="91" t="s">
        <v>770</v>
      </c>
      <c r="D886" s="129" t="str">
        <f t="array" ref="D886">XLOOKUP(C886,'DS ST'!A:A,'DS ST'!B:B)</f>
        <v>A172</v>
      </c>
      <c r="E886" s="94" t="str">
        <f t="array" ref="E886">XLOOKUP($F886,'GIÁ'!$A:$A,'GIÁ'!$E:$E)</f>
        <v>MÁT</v>
      </c>
      <c r="F886" s="94">
        <v>8.938500844027E12</v>
      </c>
      <c r="G886" s="95" t="s">
        <v>2789</v>
      </c>
      <c r="H886" s="95" t="s">
        <v>57</v>
      </c>
      <c r="I886" s="96">
        <v>2.0</v>
      </c>
      <c r="J886" s="96">
        <v>1.0</v>
      </c>
      <c r="K886" s="98">
        <f t="shared" si="4"/>
        <v>1</v>
      </c>
      <c r="L886" s="99" t="s">
        <v>4559</v>
      </c>
      <c r="M886" s="100" t="s">
        <v>4562</v>
      </c>
      <c r="N886" s="101" t="s">
        <v>4563</v>
      </c>
      <c r="O886" s="128"/>
      <c r="P886" s="100"/>
      <c r="Q886" s="103">
        <f t="shared" si="5"/>
        <v>1</v>
      </c>
      <c r="R886" s="104"/>
      <c r="S886" s="105" t="s">
        <v>14</v>
      </c>
      <c r="T886" s="106"/>
      <c r="U886" s="107" t="s">
        <v>3681</v>
      </c>
      <c r="V886" s="108" t="s">
        <v>756</v>
      </c>
      <c r="W886" s="109" t="s">
        <v>1312</v>
      </c>
      <c r="X886" s="110" t="str">
        <f t="shared" si="6"/>
        <v/>
      </c>
      <c r="Y886" s="110" t="str">
        <f t="shared" si="7"/>
        <v/>
      </c>
      <c r="Z886" s="139" t="str">
        <f t="shared" si="58"/>
        <v>Kho đông mát</v>
      </c>
      <c r="AA886" s="109" t="s">
        <v>802</v>
      </c>
      <c r="AB886" s="140"/>
      <c r="AC886" s="108" t="s">
        <v>3555</v>
      </c>
      <c r="AD886" s="144" t="s">
        <v>3965</v>
      </c>
      <c r="AE886" s="127"/>
      <c r="AF886" s="113"/>
      <c r="AG886" s="114" t="str">
        <f t="array" ref="AG886">XLOOKUP(F886,'CLV2'!A:A,'CLV2'!E:E)</f>
        <v>2.CHILLED FOODS</v>
      </c>
      <c r="AH886" s="115" t="str">
        <f t="array" ref="AH886">XLOOKUP(F886,'CLV2'!A:A,'CLV2'!F:F)</f>
        <v>3.OTHER CHILLED PRODUCTS</v>
      </c>
      <c r="AI886" s="115" t="str">
        <f t="shared" si="8"/>
        <v>Pack</v>
      </c>
      <c r="AJ886" s="116">
        <f t="shared" si="9"/>
        <v>0.5</v>
      </c>
      <c r="AK886" s="117" t="str">
        <f t="array" ref="AK886">XLOOKUP(F886,'GIÁ'!A:A,'GIÁ'!D:D)</f>
        <v>8157.61</v>
      </c>
      <c r="AL886" s="118">
        <f t="shared" si="10"/>
        <v>8157.61</v>
      </c>
      <c r="AM886" s="118">
        <f t="shared" si="11"/>
        <v>0</v>
      </c>
      <c r="AN886" s="119">
        <f t="shared" si="12"/>
        <v>0</v>
      </c>
      <c r="AO886" s="118">
        <f t="shared" si="13"/>
        <v>8157.61</v>
      </c>
      <c r="AP886" s="121">
        <f t="shared" si="14"/>
        <v>0</v>
      </c>
      <c r="AQ886" s="122"/>
      <c r="AR886" s="119"/>
    </row>
    <row r="887" ht="22.5" customHeight="1">
      <c r="A887" s="89">
        <v>46231.0</v>
      </c>
      <c r="B887" s="90">
        <v>0.4048611111111111</v>
      </c>
      <c r="C887" s="91" t="s">
        <v>770</v>
      </c>
      <c r="D887" s="129" t="str">
        <f t="array" ref="D887">XLOOKUP(C887,'DS ST'!A:A,'DS ST'!B:B)</f>
        <v>A172</v>
      </c>
      <c r="E887" s="94" t="str">
        <f t="array" ref="E887">XLOOKUP($F887,'GIÁ'!$A:$A,'GIÁ'!$E:$E)</f>
        <v>MÁT</v>
      </c>
      <c r="F887" s="94">
        <v>8.936076271957E12</v>
      </c>
      <c r="G887" s="95" t="s">
        <v>2295</v>
      </c>
      <c r="H887" s="95" t="s">
        <v>75</v>
      </c>
      <c r="I887" s="96">
        <v>1.0</v>
      </c>
      <c r="J887" s="96">
        <v>0.0</v>
      </c>
      <c r="K887" s="98">
        <f t="shared" si="4"/>
        <v>1</v>
      </c>
      <c r="L887" s="99" t="s">
        <v>4559</v>
      </c>
      <c r="M887" s="100" t="s">
        <v>4564</v>
      </c>
      <c r="N887" s="101" t="s">
        <v>4565</v>
      </c>
      <c r="O887" s="128"/>
      <c r="P887" s="145">
        <v>1.0</v>
      </c>
      <c r="Q887" s="103">
        <f t="shared" si="5"/>
        <v>0</v>
      </c>
      <c r="R887" s="104" t="s">
        <v>4566</v>
      </c>
      <c r="S887" s="105"/>
      <c r="T887" s="106"/>
      <c r="U887" s="107"/>
      <c r="V887" s="108" t="s">
        <v>756</v>
      </c>
      <c r="W887" s="109" t="s">
        <v>1908</v>
      </c>
      <c r="X887" s="110" t="str">
        <f t="shared" si="6"/>
        <v/>
      </c>
      <c r="Y887" s="110" t="str">
        <f t="shared" si="7"/>
        <v>Siêu thị</v>
      </c>
      <c r="Z887" s="139" t="str">
        <f t="shared" si="58"/>
        <v/>
      </c>
      <c r="AA887" s="109" t="s">
        <v>802</v>
      </c>
      <c r="AB887" s="140"/>
      <c r="AC887" s="141"/>
      <c r="AD887" s="113"/>
      <c r="AE887" s="127"/>
      <c r="AF887" s="113"/>
      <c r="AG887" s="114" t="str">
        <f t="array" ref="AG887">XLOOKUP(F887,'CLV2'!A:A,'CLV2'!E:E)</f>
        <v>2.BAKERY</v>
      </c>
      <c r="AH887" s="115" t="str">
        <f t="array" ref="AH887">XLOOKUP(F887,'CLV2'!A:A,'CLV2'!F:F)</f>
        <v>3.CAKES</v>
      </c>
      <c r="AI887" s="115" t="str">
        <f t="shared" si="8"/>
        <v>Pack</v>
      </c>
      <c r="AJ887" s="116">
        <f t="shared" si="9"/>
        <v>1</v>
      </c>
      <c r="AK887" s="117" t="str">
        <f t="array" ref="AK887">XLOOKUP(F887,'GIÁ'!A:A,'GIÁ'!D:D)</f>
        <v>8898.99</v>
      </c>
      <c r="AL887" s="118">
        <f t="shared" si="10"/>
        <v>8898.99</v>
      </c>
      <c r="AM887" s="118">
        <f t="shared" si="11"/>
        <v>0</v>
      </c>
      <c r="AN887" s="119">
        <f t="shared" si="12"/>
        <v>8898.99</v>
      </c>
      <c r="AO887" s="118">
        <f t="shared" si="13"/>
        <v>0</v>
      </c>
      <c r="AP887" s="121">
        <f t="shared" si="14"/>
        <v>0</v>
      </c>
      <c r="AQ887" s="122"/>
      <c r="AR887" s="119"/>
    </row>
    <row r="888" ht="22.5" customHeight="1">
      <c r="A888" s="89">
        <v>46231.0</v>
      </c>
      <c r="B888" s="90">
        <v>0.4048611111111111</v>
      </c>
      <c r="C888" s="91" t="s">
        <v>770</v>
      </c>
      <c r="D888" s="129" t="str">
        <f t="array" ref="D888">XLOOKUP(C888,'DS ST'!A:A,'DS ST'!B:B)</f>
        <v>A172</v>
      </c>
      <c r="E888" s="94" t="str">
        <f t="array" ref="E888">XLOOKUP($F888,'GIÁ'!$A:$A,'GIÁ'!$E:$E)</f>
        <v>MÁT</v>
      </c>
      <c r="F888" s="94">
        <v>10165.0</v>
      </c>
      <c r="G888" s="95" t="s">
        <v>77</v>
      </c>
      <c r="H888" s="95" t="s">
        <v>75</v>
      </c>
      <c r="I888" s="96">
        <v>2.0</v>
      </c>
      <c r="J888" s="96">
        <v>0.0</v>
      </c>
      <c r="K888" s="98">
        <f t="shared" si="4"/>
        <v>2</v>
      </c>
      <c r="L888" s="99" t="s">
        <v>4559</v>
      </c>
      <c r="M888" s="100" t="s">
        <v>4564</v>
      </c>
      <c r="N888" s="101" t="s">
        <v>4565</v>
      </c>
      <c r="O888" s="128"/>
      <c r="P888" s="145">
        <v>2.0</v>
      </c>
      <c r="Q888" s="103">
        <f t="shared" si="5"/>
        <v>0</v>
      </c>
      <c r="R888" s="104" t="s">
        <v>4566</v>
      </c>
      <c r="S888" s="105"/>
      <c r="T888" s="106"/>
      <c r="U888" s="107"/>
      <c r="V888" s="108" t="s">
        <v>756</v>
      </c>
      <c r="W888" s="109" t="s">
        <v>1908</v>
      </c>
      <c r="X888" s="110" t="str">
        <f t="shared" si="6"/>
        <v/>
      </c>
      <c r="Y888" s="110" t="str">
        <f t="shared" si="7"/>
        <v>Siêu thị</v>
      </c>
      <c r="Z888" s="139" t="str">
        <f t="shared" si="58"/>
        <v/>
      </c>
      <c r="AA888" s="109" t="s">
        <v>802</v>
      </c>
      <c r="AB888" s="140"/>
      <c r="AC888" s="141"/>
      <c r="AD888" s="113"/>
      <c r="AE888" s="127"/>
      <c r="AF888" s="113"/>
      <c r="AG888" s="114" t="str">
        <f t="array" ref="AG888">XLOOKUP(F888,'CLV2'!A:A,'CLV2'!E:E)</f>
        <v>2.FRUITS</v>
      </c>
      <c r="AH888" s="115" t="str">
        <f t="array" ref="AH888">XLOOKUP(F888,'CLV2'!A:A,'CLV2'!F:F)</f>
        <v>3.IMPORT FRUITS</v>
      </c>
      <c r="AI888" s="115" t="str">
        <f t="shared" si="8"/>
        <v>Pack</v>
      </c>
      <c r="AJ888" s="116">
        <f t="shared" si="9"/>
        <v>1</v>
      </c>
      <c r="AK888" s="117" t="str">
        <f t="array" ref="AK888">XLOOKUP(F888,'GIÁ'!A:A,'GIÁ'!D:D)</f>
        <v>72832.86</v>
      </c>
      <c r="AL888" s="118">
        <f t="shared" si="10"/>
        <v>145665.72</v>
      </c>
      <c r="AM888" s="118">
        <f t="shared" si="11"/>
        <v>0</v>
      </c>
      <c r="AN888" s="119">
        <f t="shared" si="12"/>
        <v>145665.72</v>
      </c>
      <c r="AO888" s="118">
        <f t="shared" si="13"/>
        <v>0</v>
      </c>
      <c r="AP888" s="121">
        <f t="shared" si="14"/>
        <v>0</v>
      </c>
      <c r="AQ888" s="122"/>
      <c r="AR888" s="119"/>
    </row>
    <row r="889" ht="22.5" customHeight="1">
      <c r="A889" s="89">
        <v>46231.0</v>
      </c>
      <c r="B889" s="90">
        <v>0.4048611111111111</v>
      </c>
      <c r="C889" s="91" t="s">
        <v>770</v>
      </c>
      <c r="D889" s="129" t="str">
        <f t="array" ref="D889">XLOOKUP(C889,'DS ST'!A:A,'DS ST'!B:B)</f>
        <v>A172</v>
      </c>
      <c r="E889" s="94" t="str">
        <f t="array" ref="E889">XLOOKUP($F889,'GIÁ'!$A:$A,'GIÁ'!$E:$E)</f>
        <v>MÁT</v>
      </c>
      <c r="F889" s="94">
        <v>11295.0</v>
      </c>
      <c r="G889" s="95" t="s">
        <v>728</v>
      </c>
      <c r="H889" s="95" t="s">
        <v>75</v>
      </c>
      <c r="I889" s="96">
        <v>2.0</v>
      </c>
      <c r="J889" s="96">
        <v>0.0</v>
      </c>
      <c r="K889" s="98">
        <f t="shared" si="4"/>
        <v>2</v>
      </c>
      <c r="L889" s="99" t="s">
        <v>4559</v>
      </c>
      <c r="M889" s="100" t="s">
        <v>4564</v>
      </c>
      <c r="N889" s="101" t="s">
        <v>4565</v>
      </c>
      <c r="O889" s="128"/>
      <c r="P889" s="145">
        <v>2.0</v>
      </c>
      <c r="Q889" s="103">
        <f t="shared" si="5"/>
        <v>0</v>
      </c>
      <c r="R889" s="104" t="s">
        <v>4566</v>
      </c>
      <c r="S889" s="105"/>
      <c r="T889" s="106"/>
      <c r="U889" s="107"/>
      <c r="V889" s="108" t="s">
        <v>756</v>
      </c>
      <c r="W889" s="109" t="s">
        <v>1908</v>
      </c>
      <c r="X889" s="110" t="str">
        <f t="shared" si="6"/>
        <v/>
      </c>
      <c r="Y889" s="110" t="str">
        <f t="shared" si="7"/>
        <v>Siêu thị</v>
      </c>
      <c r="Z889" s="139" t="str">
        <f t="shared" si="58"/>
        <v/>
      </c>
      <c r="AA889" s="109" t="s">
        <v>802</v>
      </c>
      <c r="AB889" s="140"/>
      <c r="AC889" s="141"/>
      <c r="AD889" s="113"/>
      <c r="AE889" s="127"/>
      <c r="AF889" s="113"/>
      <c r="AG889" s="114" t="str">
        <f t="array" ref="AG889">XLOOKUP(F889,'CLV2'!A:A,'CLV2'!E:E)</f>
        <v>2.FRUITS</v>
      </c>
      <c r="AH889" s="115" t="str">
        <f t="array" ref="AH889">XLOOKUP(F889,'CLV2'!A:A,'CLV2'!F:F)</f>
        <v>3.IMPORT FRUITS</v>
      </c>
      <c r="AI889" s="115" t="str">
        <f t="shared" si="8"/>
        <v>Pack</v>
      </c>
      <c r="AJ889" s="116">
        <f t="shared" si="9"/>
        <v>1</v>
      </c>
      <c r="AK889" s="117" t="str">
        <f t="array" ref="AK889">XLOOKUP(F889,'GIÁ'!A:A,'GIÁ'!D:D)</f>
        <v>108559.08</v>
      </c>
      <c r="AL889" s="118">
        <f t="shared" si="10"/>
        <v>217118.16</v>
      </c>
      <c r="AM889" s="118">
        <f t="shared" si="11"/>
        <v>0</v>
      </c>
      <c r="AN889" s="119">
        <f t="shared" si="12"/>
        <v>217118.16</v>
      </c>
      <c r="AO889" s="118">
        <f t="shared" si="13"/>
        <v>0</v>
      </c>
      <c r="AP889" s="121">
        <f t="shared" si="14"/>
        <v>0</v>
      </c>
      <c r="AQ889" s="122"/>
      <c r="AR889" s="119"/>
    </row>
    <row r="890" ht="22.5" customHeight="1">
      <c r="A890" s="89">
        <v>46231.0</v>
      </c>
      <c r="B890" s="90">
        <v>0.4048611111111111</v>
      </c>
      <c r="C890" s="91" t="s">
        <v>770</v>
      </c>
      <c r="D890" s="129" t="str">
        <f t="array" ref="D890">XLOOKUP(C890,'DS ST'!A:A,'DS ST'!B:B)</f>
        <v>A172</v>
      </c>
      <c r="E890" s="94" t="str">
        <f t="array" ref="E890">XLOOKUP($F890,'GIÁ'!$A:$A,'GIÁ'!$E:$E)</f>
        <v>MÁT</v>
      </c>
      <c r="F890" s="94">
        <v>8.938562884054E12</v>
      </c>
      <c r="G890" s="95" t="s">
        <v>3211</v>
      </c>
      <c r="H890" s="95" t="s">
        <v>1145</v>
      </c>
      <c r="I890" s="96">
        <v>1.0</v>
      </c>
      <c r="J890" s="96">
        <v>0.0</v>
      </c>
      <c r="K890" s="98">
        <f t="shared" si="4"/>
        <v>1</v>
      </c>
      <c r="L890" s="99" t="s">
        <v>4559</v>
      </c>
      <c r="M890" s="100" t="s">
        <v>4567</v>
      </c>
      <c r="N890" s="101" t="s">
        <v>4568</v>
      </c>
      <c r="O890" s="128"/>
      <c r="P890" s="100"/>
      <c r="Q890" s="103">
        <f t="shared" si="5"/>
        <v>1</v>
      </c>
      <c r="R890" s="104"/>
      <c r="S890" s="105" t="s">
        <v>14</v>
      </c>
      <c r="T890" s="106"/>
      <c r="U890" s="107" t="s">
        <v>4569</v>
      </c>
      <c r="V890" s="108" t="s">
        <v>756</v>
      </c>
      <c r="W890" s="109" t="s">
        <v>2842</v>
      </c>
      <c r="X890" s="110" t="str">
        <f t="shared" si="6"/>
        <v/>
      </c>
      <c r="Y890" s="110" t="str">
        <f t="shared" si="7"/>
        <v/>
      </c>
      <c r="Z890" s="139" t="str">
        <f t="shared" si="58"/>
        <v>Kho đông mát</v>
      </c>
      <c r="AA890" s="109" t="s">
        <v>802</v>
      </c>
      <c r="AB890" s="140"/>
      <c r="AC890" s="141"/>
      <c r="AD890" s="113"/>
      <c r="AE890" s="127"/>
      <c r="AF890" s="113"/>
      <c r="AG890" s="114" t="str">
        <f t="array" ref="AG890">XLOOKUP(F890,'CLV2'!A:A,'CLV2'!E:E)</f>
        <v>2.DELICA</v>
      </c>
      <c r="AH890" s="115" t="str">
        <f t="array" ref="AH890">XLOOKUP(F890,'CLV2'!A:A,'CLV2'!F:F)</f>
        <v>3.DRINKS</v>
      </c>
      <c r="AI890" s="115" t="str">
        <f t="shared" si="8"/>
        <v>Pack</v>
      </c>
      <c r="AJ890" s="116">
        <f t="shared" si="9"/>
        <v>1</v>
      </c>
      <c r="AK890" s="117" t="str">
        <f t="array" ref="AK890">XLOOKUP(F890,'GIÁ'!A:A,'GIÁ'!D:D)</f>
        <v>8625.63</v>
      </c>
      <c r="AL890" s="118">
        <f t="shared" si="10"/>
        <v>8625.63</v>
      </c>
      <c r="AM890" s="118">
        <f t="shared" si="11"/>
        <v>0</v>
      </c>
      <c r="AN890" s="119">
        <f t="shared" si="12"/>
        <v>0</v>
      </c>
      <c r="AO890" s="118">
        <f t="shared" si="13"/>
        <v>8625.63</v>
      </c>
      <c r="AP890" s="121">
        <f t="shared" si="14"/>
        <v>0</v>
      </c>
      <c r="AQ890" s="122"/>
      <c r="AR890" s="119"/>
    </row>
    <row r="891" ht="22.5" customHeight="1">
      <c r="A891" s="89">
        <v>46231.0</v>
      </c>
      <c r="B891" s="90">
        <v>0.55625</v>
      </c>
      <c r="C891" s="91" t="s">
        <v>1341</v>
      </c>
      <c r="D891" s="129" t="str">
        <f t="array" ref="D891">XLOOKUP(C891,'DS ST'!A:A,'DS ST'!B:B)</f>
        <v>LVH</v>
      </c>
      <c r="E891" s="94" t="str">
        <f t="array" ref="E891">XLOOKUP($F891,'GIÁ'!$A:$A,'GIÁ'!$E:$E)</f>
        <v>MÁT</v>
      </c>
      <c r="F891" s="94">
        <v>10610.0</v>
      </c>
      <c r="G891" s="95" t="s">
        <v>121</v>
      </c>
      <c r="H891" s="95" t="s">
        <v>57</v>
      </c>
      <c r="I891" s="96">
        <v>7.0</v>
      </c>
      <c r="J891" s="96">
        <v>0.0</v>
      </c>
      <c r="K891" s="98">
        <f t="shared" si="4"/>
        <v>7</v>
      </c>
      <c r="L891" s="99" t="s">
        <v>4570</v>
      </c>
      <c r="M891" s="100" t="s">
        <v>4571</v>
      </c>
      <c r="N891" s="101" t="s">
        <v>4572</v>
      </c>
      <c r="O891" s="128"/>
      <c r="P891" s="100">
        <v>7.0</v>
      </c>
      <c r="Q891" s="103">
        <f t="shared" si="5"/>
        <v>0</v>
      </c>
      <c r="R891" s="104" t="s">
        <v>4573</v>
      </c>
      <c r="S891" s="105"/>
      <c r="T891" s="106"/>
      <c r="U891" s="107"/>
      <c r="V891" s="108" t="s">
        <v>756</v>
      </c>
      <c r="W891" s="109" t="s">
        <v>764</v>
      </c>
      <c r="X891" s="110" t="str">
        <f t="shared" si="6"/>
        <v/>
      </c>
      <c r="Y891" s="110" t="str">
        <f t="shared" si="7"/>
        <v>Siêu thị</v>
      </c>
      <c r="Z891" s="139" t="str">
        <f t="shared" si="58"/>
        <v/>
      </c>
      <c r="AA891" s="109" t="s">
        <v>802</v>
      </c>
      <c r="AB891" s="140"/>
      <c r="AC891" s="141"/>
      <c r="AD891" s="113"/>
      <c r="AE891" s="127"/>
      <c r="AF891" s="113"/>
      <c r="AG891" s="114" t="str">
        <f t="array" ref="AG891">XLOOKUP(F891,'CLV2'!A:A,'CLV2'!E:E)</f>
        <v>2.FRUITS</v>
      </c>
      <c r="AH891" s="115" t="str">
        <f t="array" ref="AH891">XLOOKUP(F891,'CLV2'!A:A,'CLV2'!F:F)</f>
        <v>3.IMPORT FRUITS</v>
      </c>
      <c r="AI891" s="115" t="str">
        <f t="shared" si="8"/>
        <v>Pack</v>
      </c>
      <c r="AJ891" s="116">
        <f t="shared" si="9"/>
        <v>1</v>
      </c>
      <c r="AK891" s="117" t="str">
        <f t="array" ref="AK891">XLOOKUP(F891,'GIÁ'!A:A,'GIÁ'!D:D)</f>
        <v>72259.15</v>
      </c>
      <c r="AL891" s="118">
        <f t="shared" si="10"/>
        <v>505814.05</v>
      </c>
      <c r="AM891" s="118">
        <f t="shared" si="11"/>
        <v>0</v>
      </c>
      <c r="AN891" s="119">
        <f t="shared" si="12"/>
        <v>505814.05</v>
      </c>
      <c r="AO891" s="118">
        <f t="shared" si="13"/>
        <v>0</v>
      </c>
      <c r="AP891" s="121">
        <f t="shared" si="14"/>
        <v>0</v>
      </c>
      <c r="AQ891" s="122"/>
      <c r="AR891" s="119"/>
    </row>
    <row r="892" ht="22.5" customHeight="1">
      <c r="A892" s="89">
        <v>46231.0</v>
      </c>
      <c r="B892" s="90">
        <v>0.55625</v>
      </c>
      <c r="C892" s="91" t="s">
        <v>1341</v>
      </c>
      <c r="D892" s="129" t="str">
        <f t="array" ref="D892">XLOOKUP(C892,'DS ST'!A:A,'DS ST'!B:B)</f>
        <v>LVH</v>
      </c>
      <c r="E892" s="94" t="str">
        <f t="array" ref="E892">XLOOKUP($F892,'GIÁ'!$A:$A,'GIÁ'!$E:$E)</f>
        <v>MÁT</v>
      </c>
      <c r="F892" s="94">
        <v>11550.0</v>
      </c>
      <c r="G892" s="95" t="s">
        <v>874</v>
      </c>
      <c r="H892" s="95" t="s">
        <v>57</v>
      </c>
      <c r="I892" s="96">
        <v>12.0</v>
      </c>
      <c r="J892" s="96">
        <v>11.0</v>
      </c>
      <c r="K892" s="98">
        <f t="shared" si="4"/>
        <v>1</v>
      </c>
      <c r="L892" s="99" t="s">
        <v>4570</v>
      </c>
      <c r="M892" s="100" t="s">
        <v>4574</v>
      </c>
      <c r="N892" s="101" t="s">
        <v>4575</v>
      </c>
      <c r="O892" s="128"/>
      <c r="P892" s="100"/>
      <c r="Q892" s="103">
        <f t="shared" si="5"/>
        <v>1</v>
      </c>
      <c r="R892" s="104"/>
      <c r="S892" s="105"/>
      <c r="T892" s="106"/>
      <c r="U892" s="107"/>
      <c r="V892" s="108" t="s">
        <v>756</v>
      </c>
      <c r="W892" s="109" t="s">
        <v>1312</v>
      </c>
      <c r="X892" s="110" t="str">
        <f t="shared" si="6"/>
        <v/>
      </c>
      <c r="Y892" s="110" t="str">
        <f t="shared" si="7"/>
        <v/>
      </c>
      <c r="Z892" s="139" t="str">
        <f t="shared" si="58"/>
        <v>Chưa xác định</v>
      </c>
      <c r="AA892" s="109" t="s">
        <v>802</v>
      </c>
      <c r="AB892" s="140"/>
      <c r="AC892" s="141"/>
      <c r="AD892" s="113"/>
      <c r="AE892" s="127"/>
      <c r="AF892" s="113"/>
      <c r="AG892" s="114" t="str">
        <f t="array" ref="AG892">XLOOKUP(F892,'CLV2'!A:A,'CLV2'!E:E)</f>
        <v>2.VEGETABLES</v>
      </c>
      <c r="AH892" s="115" t="str">
        <f t="array" ref="AH892">XLOOKUP(F892,'CLV2'!A:A,'CLV2'!F:F)</f>
        <v>3.PROCESSED VEGGIES</v>
      </c>
      <c r="AI892" s="115" t="str">
        <f t="shared" si="8"/>
        <v>Pack</v>
      </c>
      <c r="AJ892" s="116">
        <f t="shared" si="9"/>
        <v>0.08333333333</v>
      </c>
      <c r="AK892" s="117" t="str">
        <f t="array" ref="AK892">XLOOKUP(F892,'GIÁ'!A:A,'GIÁ'!D:D)</f>
        <v>10364.97</v>
      </c>
      <c r="AL892" s="118">
        <f t="shared" si="10"/>
        <v>10364.97</v>
      </c>
      <c r="AM892" s="118">
        <f t="shared" si="11"/>
        <v>0</v>
      </c>
      <c r="AN892" s="119">
        <f t="shared" si="12"/>
        <v>0</v>
      </c>
      <c r="AO892" s="118">
        <f t="shared" si="13"/>
        <v>0</v>
      </c>
      <c r="AP892" s="121">
        <f t="shared" si="14"/>
        <v>10364.97</v>
      </c>
      <c r="AQ892" s="122"/>
      <c r="AR892" s="119"/>
    </row>
    <row r="893" ht="22.5" customHeight="1">
      <c r="A893" s="89">
        <v>46231.0</v>
      </c>
      <c r="B893" s="90">
        <v>0.4708333333333333</v>
      </c>
      <c r="C893" s="91" t="s">
        <v>1406</v>
      </c>
      <c r="D893" s="129" t="str">
        <f t="array" ref="D893">XLOOKUP(C893,'DS ST'!A:A,'DS ST'!B:B)</f>
        <v>NDT</v>
      </c>
      <c r="E893" s="94" t="str">
        <f t="array" ref="E893">XLOOKUP($F893,'GIÁ'!$A:$A,'GIÁ'!$E:$E)</f>
        <v>MÁT</v>
      </c>
      <c r="F893" s="94">
        <v>8.93618306084E12</v>
      </c>
      <c r="G893" s="95" t="s">
        <v>2582</v>
      </c>
      <c r="H893" s="95" t="s">
        <v>224</v>
      </c>
      <c r="I893" s="96">
        <v>1.0</v>
      </c>
      <c r="J893" s="96">
        <v>0.0</v>
      </c>
      <c r="K893" s="98">
        <f t="shared" si="4"/>
        <v>1</v>
      </c>
      <c r="L893" s="99" t="s">
        <v>4576</v>
      </c>
      <c r="M893" s="100" t="s">
        <v>4577</v>
      </c>
      <c r="N893" s="101" t="s">
        <v>4578</v>
      </c>
      <c r="O893" s="128"/>
      <c r="P893" s="100"/>
      <c r="Q893" s="103">
        <f t="shared" si="5"/>
        <v>1</v>
      </c>
      <c r="R893" s="104"/>
      <c r="S893" s="105"/>
      <c r="T893" s="106"/>
      <c r="U893" s="107" t="s">
        <v>3681</v>
      </c>
      <c r="V893" s="108" t="s">
        <v>756</v>
      </c>
      <c r="W893" s="109" t="s">
        <v>1312</v>
      </c>
      <c r="X893" s="110" t="str">
        <f t="shared" si="6"/>
        <v/>
      </c>
      <c r="Y893" s="110" t="str">
        <f t="shared" si="7"/>
        <v/>
      </c>
      <c r="Z893" s="139" t="str">
        <f t="shared" si="58"/>
        <v>Kho đông mát</v>
      </c>
      <c r="AA893" s="109" t="s">
        <v>802</v>
      </c>
      <c r="AB893" s="140"/>
      <c r="AC893" s="108" t="s">
        <v>3555</v>
      </c>
      <c r="AD893" s="144" t="s">
        <v>3965</v>
      </c>
      <c r="AE893" s="127"/>
      <c r="AF893" s="113"/>
      <c r="AG893" s="114" t="str">
        <f t="array" ref="AG893">XLOOKUP(F893,'CLV2'!A:A,'CLV2'!E:E)</f>
        <v>2.DELICA</v>
      </c>
      <c r="AH893" s="115" t="str">
        <f t="array" ref="AH893">XLOOKUP(F893,'CLV2'!A:A,'CLV2'!F:F)</f>
        <v>3.COLD AND HOT DELICA</v>
      </c>
      <c r="AI893" s="115" t="str">
        <f t="shared" si="8"/>
        <v>Pack</v>
      </c>
      <c r="AJ893" s="116">
        <f t="shared" si="9"/>
        <v>1</v>
      </c>
      <c r="AK893" s="117" t="str">
        <f t="array" ref="AK893">XLOOKUP(F893,'GIÁ'!A:A,'GIÁ'!D:D)</f>
        <v>12222.92</v>
      </c>
      <c r="AL893" s="118">
        <f t="shared" si="10"/>
        <v>12222.92</v>
      </c>
      <c r="AM893" s="118">
        <f t="shared" si="11"/>
        <v>0</v>
      </c>
      <c r="AN893" s="119">
        <f t="shared" si="12"/>
        <v>0</v>
      </c>
      <c r="AO893" s="118">
        <f t="shared" si="13"/>
        <v>12222.92</v>
      </c>
      <c r="AP893" s="121">
        <f t="shared" si="14"/>
        <v>0</v>
      </c>
      <c r="AQ893" s="122"/>
      <c r="AR893" s="119"/>
    </row>
    <row r="894" ht="22.5" customHeight="1">
      <c r="A894" s="89">
        <v>46231.0</v>
      </c>
      <c r="B894" s="90">
        <v>0.4708333333333333</v>
      </c>
      <c r="C894" s="91" t="s">
        <v>1406</v>
      </c>
      <c r="D894" s="129" t="str">
        <f t="array" ref="D894">XLOOKUP(C894,'DS ST'!A:A,'DS ST'!B:B)</f>
        <v>NDT</v>
      </c>
      <c r="E894" s="94" t="str">
        <f t="array" ref="E894">XLOOKUP($F894,'GIÁ'!$A:$A,'GIÁ'!$E:$E)</f>
        <v>MÁT</v>
      </c>
      <c r="F894" s="94">
        <v>8.936012063028E12</v>
      </c>
      <c r="G894" s="95" t="s">
        <v>2159</v>
      </c>
      <c r="H894" s="95" t="s">
        <v>57</v>
      </c>
      <c r="I894" s="96">
        <v>16.0</v>
      </c>
      <c r="J894" s="96">
        <v>8.0</v>
      </c>
      <c r="K894" s="98">
        <f t="shared" si="4"/>
        <v>8</v>
      </c>
      <c r="L894" s="99" t="s">
        <v>4576</v>
      </c>
      <c r="M894" s="100" t="s">
        <v>4579</v>
      </c>
      <c r="N894" s="101" t="s">
        <v>4580</v>
      </c>
      <c r="O894" s="128"/>
      <c r="P894" s="100"/>
      <c r="Q894" s="103">
        <f t="shared" si="5"/>
        <v>8</v>
      </c>
      <c r="R894" s="104"/>
      <c r="S894" s="105"/>
      <c r="T894" s="106"/>
      <c r="U894" s="107" t="s">
        <v>3681</v>
      </c>
      <c r="V894" s="108" t="s">
        <v>756</v>
      </c>
      <c r="W894" s="109" t="s">
        <v>1312</v>
      </c>
      <c r="X894" s="110" t="str">
        <f t="shared" si="6"/>
        <v/>
      </c>
      <c r="Y894" s="110" t="str">
        <f t="shared" si="7"/>
        <v/>
      </c>
      <c r="Z894" s="139" t="str">
        <f t="shared" si="58"/>
        <v>Kho đông mát</v>
      </c>
      <c r="AA894" s="109" t="s">
        <v>802</v>
      </c>
      <c r="AB894" s="140"/>
      <c r="AC894" s="108" t="s">
        <v>3555</v>
      </c>
      <c r="AD894" s="144" t="s">
        <v>3965</v>
      </c>
      <c r="AE894" s="127"/>
      <c r="AF894" s="113"/>
      <c r="AG894" s="114" t="str">
        <f t="array" ref="AG894">XLOOKUP(F894,'CLV2'!A:A,'CLV2'!E:E)</f>
        <v>2.DAIRY</v>
      </c>
      <c r="AH894" s="115" t="str">
        <f t="array" ref="AH894">XLOOKUP(F894,'CLV2'!A:A,'CLV2'!F:F)</f>
        <v>3.YOGURT</v>
      </c>
      <c r="AI894" s="115" t="str">
        <f t="shared" si="8"/>
        <v>Pack</v>
      </c>
      <c r="AJ894" s="116">
        <f t="shared" si="9"/>
        <v>0.5</v>
      </c>
      <c r="AK894" s="117" t="str">
        <f t="array" ref="AK894">XLOOKUP(F894,'GIÁ'!A:A,'GIÁ'!D:D)</f>
        <v>6380.00</v>
      </c>
      <c r="AL894" s="118">
        <f t="shared" si="10"/>
        <v>51040</v>
      </c>
      <c r="AM894" s="118">
        <f t="shared" si="11"/>
        <v>0</v>
      </c>
      <c r="AN894" s="119">
        <f t="shared" si="12"/>
        <v>0</v>
      </c>
      <c r="AO894" s="118">
        <f t="shared" si="13"/>
        <v>51040</v>
      </c>
      <c r="AP894" s="121">
        <f t="shared" si="14"/>
        <v>0</v>
      </c>
      <c r="AQ894" s="122"/>
      <c r="AR894" s="119"/>
    </row>
    <row r="895" ht="22.5" customHeight="1">
      <c r="A895" s="89">
        <v>46231.0</v>
      </c>
      <c r="B895" s="90">
        <v>0.4708333333333333</v>
      </c>
      <c r="C895" s="91" t="s">
        <v>1406</v>
      </c>
      <c r="D895" s="129" t="str">
        <f t="array" ref="D895">XLOOKUP(C895,'DS ST'!A:A,'DS ST'!B:B)</f>
        <v>NDT</v>
      </c>
      <c r="E895" s="94" t="str">
        <f t="array" ref="E895">XLOOKUP($F895,'GIÁ'!$A:$A,'GIÁ'!$E:$E)</f>
        <v>MÁT</v>
      </c>
      <c r="F895" s="94">
        <v>11547.0</v>
      </c>
      <c r="G895" s="95" t="s">
        <v>860</v>
      </c>
      <c r="H895" s="95" t="s">
        <v>57</v>
      </c>
      <c r="I895" s="96">
        <v>5.0</v>
      </c>
      <c r="J895" s="96">
        <v>1.0</v>
      </c>
      <c r="K895" s="98">
        <f t="shared" si="4"/>
        <v>4</v>
      </c>
      <c r="L895" s="99" t="s">
        <v>4576</v>
      </c>
      <c r="M895" s="100" t="s">
        <v>4581</v>
      </c>
      <c r="N895" s="101" t="s">
        <v>4582</v>
      </c>
      <c r="O895" s="128"/>
      <c r="P895" s="100"/>
      <c r="Q895" s="103">
        <f t="shared" si="5"/>
        <v>4</v>
      </c>
      <c r="R895" s="104"/>
      <c r="S895" s="105"/>
      <c r="T895" s="106"/>
      <c r="U895" s="107" t="s">
        <v>3681</v>
      </c>
      <c r="V895" s="108" t="s">
        <v>756</v>
      </c>
      <c r="W895" s="109" t="s">
        <v>1312</v>
      </c>
      <c r="X895" s="110" t="str">
        <f t="shared" si="6"/>
        <v/>
      </c>
      <c r="Y895" s="110" t="str">
        <f t="shared" si="7"/>
        <v/>
      </c>
      <c r="Z895" s="139" t="str">
        <f t="shared" si="58"/>
        <v>Kho đông mát</v>
      </c>
      <c r="AA895" s="109" t="s">
        <v>802</v>
      </c>
      <c r="AB895" s="140"/>
      <c r="AC895" s="108" t="s">
        <v>3555</v>
      </c>
      <c r="AD895" s="144" t="s">
        <v>3965</v>
      </c>
      <c r="AE895" s="127"/>
      <c r="AF895" s="113"/>
      <c r="AG895" s="114" t="str">
        <f t="array" ref="AG895">XLOOKUP(F895,'CLV2'!A:A,'CLV2'!E:E)</f>
        <v>2.VEGETABLES</v>
      </c>
      <c r="AH895" s="115" t="str">
        <f t="array" ref="AH895">XLOOKUP(F895,'CLV2'!A:A,'CLV2'!F:F)</f>
        <v>3.PROCESSED VEGGIES</v>
      </c>
      <c r="AI895" s="115" t="str">
        <f t="shared" si="8"/>
        <v>Pack</v>
      </c>
      <c r="AJ895" s="116">
        <f t="shared" si="9"/>
        <v>0.8</v>
      </c>
      <c r="AK895" s="117" t="str">
        <f t="array" ref="AK895">XLOOKUP(F895,'GIÁ'!A:A,'GIÁ'!D:D)</f>
        <v>7256.33</v>
      </c>
      <c r="AL895" s="118">
        <f t="shared" si="10"/>
        <v>29025.32</v>
      </c>
      <c r="AM895" s="118">
        <f t="shared" si="11"/>
        <v>0</v>
      </c>
      <c r="AN895" s="119">
        <f t="shared" si="12"/>
        <v>0</v>
      </c>
      <c r="AO895" s="118">
        <f t="shared" si="13"/>
        <v>29025.32</v>
      </c>
      <c r="AP895" s="121">
        <f t="shared" si="14"/>
        <v>0</v>
      </c>
      <c r="AQ895" s="122"/>
      <c r="AR895" s="119"/>
    </row>
    <row r="896" ht="22.5" customHeight="1">
      <c r="A896" s="89">
        <v>46231.0</v>
      </c>
      <c r="B896" s="90">
        <v>0.4708333333333333</v>
      </c>
      <c r="C896" s="91" t="s">
        <v>1406</v>
      </c>
      <c r="D896" s="92" t="str">
        <f t="array" ref="D896">XLOOKUP(C896,'DS ST'!A:A,'DS ST'!B:B)</f>
        <v>NDT</v>
      </c>
      <c r="E896" s="94" t="str">
        <f t="array" ref="E896">XLOOKUP($F896,'GIÁ'!$A:$A,'GIÁ'!$E:$E)</f>
        <v>MÁT</v>
      </c>
      <c r="F896" s="94">
        <v>11549.0</v>
      </c>
      <c r="G896" s="95" t="s">
        <v>870</v>
      </c>
      <c r="H896" s="95" t="s">
        <v>57</v>
      </c>
      <c r="I896" s="96">
        <v>6.0</v>
      </c>
      <c r="J896" s="96">
        <v>0.0</v>
      </c>
      <c r="K896" s="98">
        <f t="shared" si="4"/>
        <v>6</v>
      </c>
      <c r="L896" s="99" t="s">
        <v>4576</v>
      </c>
      <c r="M896" s="100" t="s">
        <v>4581</v>
      </c>
      <c r="N896" s="101" t="s">
        <v>4582</v>
      </c>
      <c r="O896" s="128"/>
      <c r="P896" s="100"/>
      <c r="Q896" s="103">
        <f t="shared" si="5"/>
        <v>6</v>
      </c>
      <c r="R896" s="104"/>
      <c r="S896" s="105" t="s">
        <v>14</v>
      </c>
      <c r="T896" s="106"/>
      <c r="U896" s="107"/>
      <c r="V896" s="108" t="s">
        <v>756</v>
      </c>
      <c r="W896" s="109" t="s">
        <v>1312</v>
      </c>
      <c r="X896" s="110" t="str">
        <f t="shared" si="6"/>
        <v/>
      </c>
      <c r="Y896" s="110" t="str">
        <f t="shared" si="7"/>
        <v/>
      </c>
      <c r="Z896" s="109" t="s">
        <v>797</v>
      </c>
      <c r="AA896" s="109" t="s">
        <v>802</v>
      </c>
      <c r="AB896" s="143" t="s">
        <v>4583</v>
      </c>
      <c r="AC896" s="141"/>
      <c r="AD896" s="113"/>
      <c r="AE896" s="127"/>
      <c r="AF896" s="113"/>
      <c r="AG896" s="114" t="str">
        <f t="array" ref="AG896">XLOOKUP(F896,'CLV2'!A:A,'CLV2'!E:E)</f>
        <v>2.VEGETABLES</v>
      </c>
      <c r="AH896" s="115" t="str">
        <f t="array" ref="AH896">XLOOKUP(F896,'CLV2'!A:A,'CLV2'!F:F)</f>
        <v>3.PROCESSED VEGGIES</v>
      </c>
      <c r="AI896" s="115" t="str">
        <f t="shared" si="8"/>
        <v>Pack</v>
      </c>
      <c r="AJ896" s="116">
        <f t="shared" si="9"/>
        <v>1</v>
      </c>
      <c r="AK896" s="117" t="str">
        <f t="array" ref="AK896">XLOOKUP(F896,'GIÁ'!A:A,'GIÁ'!D:D)</f>
        <v>4825.44</v>
      </c>
      <c r="AL896" s="118">
        <f t="shared" si="10"/>
        <v>28952.64</v>
      </c>
      <c r="AM896" s="118">
        <f t="shared" si="11"/>
        <v>0</v>
      </c>
      <c r="AN896" s="119">
        <f t="shared" si="12"/>
        <v>0</v>
      </c>
      <c r="AO896" s="118">
        <f t="shared" si="13"/>
        <v>28952.64</v>
      </c>
      <c r="AP896" s="121">
        <f t="shared" si="14"/>
        <v>0</v>
      </c>
      <c r="AQ896" s="122"/>
      <c r="AR896" s="119"/>
    </row>
    <row r="897" ht="22.5" customHeight="1">
      <c r="A897" s="89">
        <v>46231.0</v>
      </c>
      <c r="B897" s="90">
        <v>0.4708333333333333</v>
      </c>
      <c r="C897" s="91" t="s">
        <v>1406</v>
      </c>
      <c r="D897" s="92" t="str">
        <f t="array" ref="D897">XLOOKUP(C897,'DS ST'!A:A,'DS ST'!B:B)</f>
        <v>NDT</v>
      </c>
      <c r="E897" s="94" t="str">
        <f t="array" ref="E897">XLOOKUP($F897,'GIÁ'!$A:$A,'GIÁ'!$E:$E)</f>
        <v>MÁT</v>
      </c>
      <c r="F897" s="94">
        <v>11550.0</v>
      </c>
      <c r="G897" s="95" t="s">
        <v>874</v>
      </c>
      <c r="H897" s="95" t="s">
        <v>57</v>
      </c>
      <c r="I897" s="96">
        <v>13.0</v>
      </c>
      <c r="J897" s="96">
        <v>0.0</v>
      </c>
      <c r="K897" s="98">
        <f t="shared" si="4"/>
        <v>13</v>
      </c>
      <c r="L897" s="99" t="s">
        <v>4576</v>
      </c>
      <c r="M897" s="100" t="s">
        <v>4581</v>
      </c>
      <c r="N897" s="101" t="s">
        <v>4582</v>
      </c>
      <c r="O897" s="128"/>
      <c r="P897" s="100"/>
      <c r="Q897" s="103">
        <f t="shared" si="5"/>
        <v>13</v>
      </c>
      <c r="R897" s="104"/>
      <c r="S897" s="105" t="s">
        <v>14</v>
      </c>
      <c r="T897" s="106"/>
      <c r="U897" s="107"/>
      <c r="V897" s="108" t="s">
        <v>756</v>
      </c>
      <c r="W897" s="109" t="s">
        <v>1312</v>
      </c>
      <c r="X897" s="110" t="str">
        <f t="shared" si="6"/>
        <v/>
      </c>
      <c r="Y897" s="110" t="str">
        <f t="shared" si="7"/>
        <v/>
      </c>
      <c r="Z897" s="109" t="s">
        <v>797</v>
      </c>
      <c r="AA897" s="109" t="s">
        <v>802</v>
      </c>
      <c r="AB897" s="143" t="s">
        <v>4583</v>
      </c>
      <c r="AC897" s="141"/>
      <c r="AD897" s="113"/>
      <c r="AE897" s="127"/>
      <c r="AF897" s="113"/>
      <c r="AG897" s="114" t="str">
        <f t="array" ref="AG897">XLOOKUP(F897,'CLV2'!A:A,'CLV2'!E:E)</f>
        <v>2.VEGETABLES</v>
      </c>
      <c r="AH897" s="115" t="str">
        <f t="array" ref="AH897">XLOOKUP(F897,'CLV2'!A:A,'CLV2'!F:F)</f>
        <v>3.PROCESSED VEGGIES</v>
      </c>
      <c r="AI897" s="115" t="str">
        <f t="shared" si="8"/>
        <v>Pack</v>
      </c>
      <c r="AJ897" s="116">
        <f t="shared" si="9"/>
        <v>1</v>
      </c>
      <c r="AK897" s="117" t="str">
        <f t="array" ref="AK897">XLOOKUP(F897,'GIÁ'!A:A,'GIÁ'!D:D)</f>
        <v>10364.97</v>
      </c>
      <c r="AL897" s="118">
        <f t="shared" si="10"/>
        <v>134744.61</v>
      </c>
      <c r="AM897" s="118">
        <f t="shared" si="11"/>
        <v>0</v>
      </c>
      <c r="AN897" s="119">
        <f t="shared" si="12"/>
        <v>0</v>
      </c>
      <c r="AO897" s="118">
        <f t="shared" si="13"/>
        <v>134744.61</v>
      </c>
      <c r="AP897" s="121">
        <f t="shared" si="14"/>
        <v>0</v>
      </c>
      <c r="AQ897" s="122"/>
      <c r="AR897" s="119"/>
    </row>
    <row r="898" ht="22.5" customHeight="1">
      <c r="A898" s="89">
        <v>46231.0</v>
      </c>
      <c r="B898" s="90">
        <v>0.5020833333333333</v>
      </c>
      <c r="C898" s="91" t="s">
        <v>438</v>
      </c>
      <c r="D898" s="129" t="str">
        <f t="array" ref="D898">XLOOKUP(C898,'DS ST'!A:A,'DS ST'!B:B)</f>
        <v>A130</v>
      </c>
      <c r="E898" s="94" t="str">
        <f t="array" ref="E898">XLOOKUP($F898,'GIÁ'!$A:$A,'GIÁ'!$E:$E)</f>
        <v>MÁT</v>
      </c>
      <c r="F898" s="94">
        <v>6.954463412006E12</v>
      </c>
      <c r="G898" s="95" t="s">
        <v>1370</v>
      </c>
      <c r="H898" s="95" t="s">
        <v>224</v>
      </c>
      <c r="I898" s="96">
        <v>2.0</v>
      </c>
      <c r="J898" s="96">
        <v>0.0</v>
      </c>
      <c r="K898" s="98">
        <f t="shared" si="4"/>
        <v>2</v>
      </c>
      <c r="L898" s="99" t="s">
        <v>4584</v>
      </c>
      <c r="M898" s="100" t="s">
        <v>4585</v>
      </c>
      <c r="N898" s="101" t="s">
        <v>4586</v>
      </c>
      <c r="O898" s="128"/>
      <c r="P898" s="100"/>
      <c r="Q898" s="103">
        <f t="shared" si="5"/>
        <v>2</v>
      </c>
      <c r="R898" s="104"/>
      <c r="S898" s="105" t="s">
        <v>14</v>
      </c>
      <c r="T898" s="106"/>
      <c r="U898" s="107"/>
      <c r="V898" s="108" t="s">
        <v>756</v>
      </c>
      <c r="W898" s="109" t="s">
        <v>1312</v>
      </c>
      <c r="X898" s="110" t="str">
        <f t="shared" si="6"/>
        <v/>
      </c>
      <c r="Y898" s="110" t="str">
        <f t="shared" si="7"/>
        <v/>
      </c>
      <c r="Z898" s="139" t="str">
        <f t="shared" ref="Z898:Z912" si="59">IF(N(Q898)&lt;=0,"",IF(ISNUMBER(SEARCH("Thiếu kiện",V898)),"Kho đông mát",IF(AND(N(Q898)&gt;0,N(P898)&gt;0,OR(ISNUMBER(SEARCH("Hình KDB",U898)),ISNUMBER(SEARCH("Hình tele",U898)),ISNUMBER(SEARCH("sai code",U898)),ISNUMBER(SEARCH("ST nhận",U898)))),"Kho đông mát",IF(AND(W898="DC giao thiếu",OR(ISNUMBER(SEARCH("Hình KDB",U898)),ISNUMBER(SEARCH("Hình tele",U898)),ISNUMBER(SEARCH("sai code",U898)))),"Kho đông mát",IF(W898="DC giao thiếu","Chưa xác định",IF(AND(W898="DC pick sai",OR(ISNUMBER(SEARCH("Hình KDB",U898)),ISNUMBER(SEARCH("Hình tele",U898)),ISNUMBER(SEARCH("sai code",U898)),ISNUMBER(SEARCH("ST nhận",U898)))),"Kho đông mát",IF(W898="DC pick sai","Chưa xác định",IF(AND(W898="Hao hụt",N(O898)&gt;0,OR(ISNUMBER(SEARCH("Hình KDB",U898)),ISNUMBER(SEARCH("Hình tele",U898)),ISNUMBER(SEARCH("sai code",U898)),ISNUMBER(SEARCH("ST nhận",U898)))),"Kho đông mát",IF(W898="Hao hụt","Chưa xác định",IF(OR(W898="VT giao sai điểm",W898="Không đạt nhiệt độ",W898="TX giao thiếu kiện",W898="Hàng không đạt CL"),"Kho đông mát",IF(W898="Chưa xác định","Chưa xác định",IF(N(P898)&gt;0,"Chưa xác định",""))))))))))))</f>
        <v>Chưa xác định</v>
      </c>
      <c r="AA898" s="109" t="s">
        <v>802</v>
      </c>
      <c r="AB898" s="140"/>
      <c r="AC898" s="141"/>
      <c r="AD898" s="113"/>
      <c r="AE898" s="127"/>
      <c r="AF898" s="113"/>
      <c r="AG898" s="114" t="str">
        <f t="array" ref="AG898">XLOOKUP(F898,'CLV2'!A:A,'CLV2'!E:E)</f>
        <v>2.CHILLED FOODS</v>
      </c>
      <c r="AH898" s="115" t="str">
        <f t="array" ref="AH898">XLOOKUP(F898,'CLV2'!A:A,'CLV2'!F:F)</f>
        <v>3.OTHER CHILLED PRODUCTS</v>
      </c>
      <c r="AI898" s="115" t="str">
        <f t="shared" si="8"/>
        <v>Pack</v>
      </c>
      <c r="AJ898" s="116">
        <f t="shared" si="9"/>
        <v>1</v>
      </c>
      <c r="AK898" s="117" t="str">
        <f t="array" ref="AK898">XLOOKUP(F898,'GIÁ'!A:A,'GIÁ'!D:D)</f>
        <v>23645.96</v>
      </c>
      <c r="AL898" s="118">
        <f t="shared" si="10"/>
        <v>47291.92</v>
      </c>
      <c r="AM898" s="118">
        <f t="shared" si="11"/>
        <v>0</v>
      </c>
      <c r="AN898" s="119">
        <f t="shared" si="12"/>
        <v>0</v>
      </c>
      <c r="AO898" s="118">
        <f t="shared" si="13"/>
        <v>0</v>
      </c>
      <c r="AP898" s="121">
        <f t="shared" si="14"/>
        <v>47291.92</v>
      </c>
      <c r="AQ898" s="122"/>
      <c r="AR898" s="119"/>
    </row>
    <row r="899" ht="22.5" customHeight="1">
      <c r="A899" s="89">
        <v>46231.0</v>
      </c>
      <c r="B899" s="90">
        <v>0.4618055555555556</v>
      </c>
      <c r="C899" s="91" t="s">
        <v>1665</v>
      </c>
      <c r="D899" s="129" t="str">
        <f t="array" ref="D899">XLOOKUP(C899,'DS ST'!A:A,'DS ST'!B:B)</f>
        <v>TNO</v>
      </c>
      <c r="E899" s="94" t="str">
        <f t="array" ref="E899">XLOOKUP($F899,'GIÁ'!$A:$A,'GIÁ'!$E:$E)</f>
        <v>MÁT</v>
      </c>
      <c r="F899" s="94">
        <v>8.936076279328E12</v>
      </c>
      <c r="G899" s="95" t="s">
        <v>2313</v>
      </c>
      <c r="H899" s="95" t="s">
        <v>57</v>
      </c>
      <c r="I899" s="96">
        <v>4.0</v>
      </c>
      <c r="J899" s="96">
        <v>3.0</v>
      </c>
      <c r="K899" s="98">
        <f t="shared" si="4"/>
        <v>1</v>
      </c>
      <c r="L899" s="99" t="s">
        <v>4587</v>
      </c>
      <c r="M899" s="100" t="s">
        <v>4588</v>
      </c>
      <c r="N899" s="101" t="s">
        <v>4589</v>
      </c>
      <c r="O899" s="128"/>
      <c r="P899" s="100"/>
      <c r="Q899" s="103">
        <f t="shared" si="5"/>
        <v>1</v>
      </c>
      <c r="R899" s="104"/>
      <c r="S899" s="105"/>
      <c r="T899" s="106"/>
      <c r="U899" s="107"/>
      <c r="V899" s="108" t="s">
        <v>756</v>
      </c>
      <c r="W899" s="109" t="s">
        <v>1312</v>
      </c>
      <c r="X899" s="110" t="str">
        <f t="shared" si="6"/>
        <v/>
      </c>
      <c r="Y899" s="110" t="str">
        <f t="shared" si="7"/>
        <v/>
      </c>
      <c r="Z899" s="139" t="str">
        <f t="shared" si="59"/>
        <v>Chưa xác định</v>
      </c>
      <c r="AA899" s="109" t="s">
        <v>802</v>
      </c>
      <c r="AB899" s="140"/>
      <c r="AC899" s="141"/>
      <c r="AD899" s="113"/>
      <c r="AE899" s="108"/>
      <c r="AF899" s="113"/>
      <c r="AG899" s="114" t="str">
        <f t="array" ref="AG899">XLOOKUP(F899,'CLV2'!A:A,'CLV2'!E:E)</f>
        <v>2.BAKERY</v>
      </c>
      <c r="AH899" s="115" t="str">
        <f t="array" ref="AH899">XLOOKUP(F899,'CLV2'!A:A,'CLV2'!F:F)</f>
        <v>3.CAKES</v>
      </c>
      <c r="AI899" s="115" t="str">
        <f t="shared" si="8"/>
        <v>Pack</v>
      </c>
      <c r="AJ899" s="116">
        <f t="shared" si="9"/>
        <v>0.25</v>
      </c>
      <c r="AK899" s="117" t="str">
        <f t="array" ref="AK899">XLOOKUP(F899,'GIÁ'!A:A,'GIÁ'!D:D)</f>
        <v>22950.25</v>
      </c>
      <c r="AL899" s="118">
        <f t="shared" si="10"/>
        <v>22950.25</v>
      </c>
      <c r="AM899" s="118">
        <f t="shared" si="11"/>
        <v>0</v>
      </c>
      <c r="AN899" s="119">
        <f t="shared" si="12"/>
        <v>0</v>
      </c>
      <c r="AO899" s="118">
        <f t="shared" si="13"/>
        <v>0</v>
      </c>
      <c r="AP899" s="121">
        <f t="shared" si="14"/>
        <v>22950.25</v>
      </c>
      <c r="AQ899" s="122"/>
      <c r="AR899" s="119"/>
    </row>
    <row r="900" ht="22.5" customHeight="1">
      <c r="A900" s="89">
        <v>46231.0</v>
      </c>
      <c r="B900" s="90">
        <v>0.5708333333333333</v>
      </c>
      <c r="C900" s="91" t="s">
        <v>864</v>
      </c>
      <c r="D900" s="129" t="str">
        <f t="array" ref="D900">XLOOKUP(C900,'DS ST'!A:A,'DS ST'!B:B)</f>
        <v>A187</v>
      </c>
      <c r="E900" s="94" t="str">
        <f t="array" ref="E900">XLOOKUP($F900,'GIÁ'!$A:$A,'GIÁ'!$E:$E)</f>
        <v>MÁT</v>
      </c>
      <c r="F900" s="94">
        <v>11550.0</v>
      </c>
      <c r="G900" s="95" t="s">
        <v>874</v>
      </c>
      <c r="H900" s="95" t="s">
        <v>57</v>
      </c>
      <c r="I900" s="96">
        <v>5.0</v>
      </c>
      <c r="J900" s="96">
        <v>4.0</v>
      </c>
      <c r="K900" s="98">
        <f t="shared" si="4"/>
        <v>1</v>
      </c>
      <c r="L900" s="99" t="s">
        <v>4590</v>
      </c>
      <c r="M900" s="100" t="s">
        <v>4591</v>
      </c>
      <c r="N900" s="101" t="s">
        <v>4592</v>
      </c>
      <c r="O900" s="128"/>
      <c r="P900" s="100"/>
      <c r="Q900" s="103">
        <f t="shared" si="5"/>
        <v>1</v>
      </c>
      <c r="R900" s="104"/>
      <c r="S900" s="105" t="s">
        <v>14</v>
      </c>
      <c r="T900" s="106"/>
      <c r="U900" s="107" t="s">
        <v>3695</v>
      </c>
      <c r="V900" s="108" t="s">
        <v>756</v>
      </c>
      <c r="W900" s="109" t="s">
        <v>1312</v>
      </c>
      <c r="X900" s="110" t="str">
        <f t="shared" si="6"/>
        <v/>
      </c>
      <c r="Y900" s="110" t="str">
        <f t="shared" si="7"/>
        <v/>
      </c>
      <c r="Z900" s="139" t="str">
        <f t="shared" si="59"/>
        <v>Kho đông mát</v>
      </c>
      <c r="AA900" s="109" t="s">
        <v>802</v>
      </c>
      <c r="AB900" s="140"/>
      <c r="AC900" s="141"/>
      <c r="AD900" s="113"/>
      <c r="AE900" s="127"/>
      <c r="AF900" s="113"/>
      <c r="AG900" s="114" t="str">
        <f t="array" ref="AG900">XLOOKUP(F900,'CLV2'!A:A,'CLV2'!E:E)</f>
        <v>2.VEGETABLES</v>
      </c>
      <c r="AH900" s="115" t="str">
        <f t="array" ref="AH900">XLOOKUP(F900,'CLV2'!A:A,'CLV2'!F:F)</f>
        <v>3.PROCESSED VEGGIES</v>
      </c>
      <c r="AI900" s="115" t="str">
        <f t="shared" si="8"/>
        <v>Pack</v>
      </c>
      <c r="AJ900" s="116">
        <f t="shared" si="9"/>
        <v>0.2</v>
      </c>
      <c r="AK900" s="117" t="str">
        <f t="array" ref="AK900">XLOOKUP(F900,'GIÁ'!A:A,'GIÁ'!D:D)</f>
        <v>10364.97</v>
      </c>
      <c r="AL900" s="118">
        <f t="shared" si="10"/>
        <v>10364.97</v>
      </c>
      <c r="AM900" s="118">
        <f t="shared" si="11"/>
        <v>0</v>
      </c>
      <c r="AN900" s="119">
        <f t="shared" si="12"/>
        <v>0</v>
      </c>
      <c r="AO900" s="118">
        <f t="shared" si="13"/>
        <v>10364.97</v>
      </c>
      <c r="AP900" s="121">
        <f t="shared" si="14"/>
        <v>0</v>
      </c>
      <c r="AQ900" s="122"/>
      <c r="AR900" s="119"/>
    </row>
    <row r="901" ht="22.5" customHeight="1">
      <c r="A901" s="89">
        <v>46231.0</v>
      </c>
      <c r="B901" s="90">
        <v>0.44722222222222224</v>
      </c>
      <c r="C901" s="91" t="s">
        <v>1579</v>
      </c>
      <c r="D901" s="129" t="str">
        <f t="array" ref="D901">XLOOKUP(C901,'DS ST'!A:A,'DS ST'!B:B)</f>
        <v>QHG</v>
      </c>
      <c r="E901" s="94" t="str">
        <f t="array" ref="E901">XLOOKUP($F901,'GIÁ'!$A:$A,'GIÁ'!$E:$E)</f>
        <v>MÁT</v>
      </c>
      <c r="F901" s="94">
        <v>8.935128710109E12</v>
      </c>
      <c r="G901" s="95" t="s">
        <v>1926</v>
      </c>
      <c r="H901" s="95" t="s">
        <v>224</v>
      </c>
      <c r="I901" s="96">
        <v>2.0</v>
      </c>
      <c r="J901" s="96">
        <v>0.0</v>
      </c>
      <c r="K901" s="98">
        <f t="shared" si="4"/>
        <v>2</v>
      </c>
      <c r="L901" s="99" t="s">
        <v>4593</v>
      </c>
      <c r="M901" s="100" t="s">
        <v>4594</v>
      </c>
      <c r="N901" s="101" t="s">
        <v>4595</v>
      </c>
      <c r="O901" s="128"/>
      <c r="P901" s="100"/>
      <c r="Q901" s="103">
        <f t="shared" si="5"/>
        <v>2</v>
      </c>
      <c r="R901" s="104"/>
      <c r="S901" s="105" t="s">
        <v>14</v>
      </c>
      <c r="T901" s="106" t="s">
        <v>4596</v>
      </c>
      <c r="U901" s="107" t="s">
        <v>4597</v>
      </c>
      <c r="V901" s="108" t="s">
        <v>756</v>
      </c>
      <c r="W901" s="109" t="s">
        <v>2842</v>
      </c>
      <c r="X901" s="110" t="str">
        <f t="shared" si="6"/>
        <v/>
      </c>
      <c r="Y901" s="110" t="str">
        <f t="shared" si="7"/>
        <v/>
      </c>
      <c r="Z901" s="139" t="str">
        <f t="shared" si="59"/>
        <v>Kho đông mát</v>
      </c>
      <c r="AA901" s="109" t="s">
        <v>802</v>
      </c>
      <c r="AB901" s="140"/>
      <c r="AC901" s="141"/>
      <c r="AD901" s="113"/>
      <c r="AE901" s="127"/>
      <c r="AF901" s="113"/>
      <c r="AG901" s="114" t="str">
        <f t="array" ref="AG901">XLOOKUP(F901,'CLV2'!A:A,'CLV2'!E:E)</f>
        <v>2.DAIRY</v>
      </c>
      <c r="AH901" s="115" t="str">
        <f t="array" ref="AH901">XLOOKUP(F901,'CLV2'!A:A,'CLV2'!F:F)</f>
        <v>3.BUTTER AND CHEESE</v>
      </c>
      <c r="AI901" s="115" t="str">
        <f t="shared" si="8"/>
        <v>Pack</v>
      </c>
      <c r="AJ901" s="116">
        <f t="shared" si="9"/>
        <v>1</v>
      </c>
      <c r="AK901" s="117" t="str">
        <f t="array" ref="AK901">XLOOKUP(F901,'GIÁ'!A:A,'GIÁ'!D:D)</f>
        <v>64810.60</v>
      </c>
      <c r="AL901" s="118">
        <f t="shared" si="10"/>
        <v>129621.2</v>
      </c>
      <c r="AM901" s="118">
        <f t="shared" si="11"/>
        <v>0</v>
      </c>
      <c r="AN901" s="119">
        <f t="shared" si="12"/>
        <v>0</v>
      </c>
      <c r="AO901" s="118">
        <f t="shared" si="13"/>
        <v>129621.2</v>
      </c>
      <c r="AP901" s="121">
        <f t="shared" si="14"/>
        <v>0</v>
      </c>
      <c r="AQ901" s="122"/>
      <c r="AR901" s="119"/>
    </row>
    <row r="902" ht="22.5" customHeight="1">
      <c r="A902" s="89">
        <v>46231.0</v>
      </c>
      <c r="B902" s="90">
        <v>0.5451388888888888</v>
      </c>
      <c r="C902" s="91" t="s">
        <v>508</v>
      </c>
      <c r="D902" s="129" t="str">
        <f t="array" ref="D902">XLOOKUP(C902,'DS ST'!A:A,'DS ST'!B:B)</f>
        <v>A137</v>
      </c>
      <c r="E902" s="94" t="str">
        <f t="array" ref="E902">XLOOKUP($F902,'GIÁ'!$A:$A,'GIÁ'!$E:$E)</f>
        <v>MÁT</v>
      </c>
      <c r="F902" s="94">
        <v>8.93467360682E12</v>
      </c>
      <c r="G902" s="95" t="s">
        <v>1693</v>
      </c>
      <c r="H902" s="95" t="s">
        <v>57</v>
      </c>
      <c r="I902" s="96">
        <v>48.0</v>
      </c>
      <c r="J902" s="96">
        <v>0.0</v>
      </c>
      <c r="K902" s="98">
        <f t="shared" si="4"/>
        <v>48</v>
      </c>
      <c r="L902" s="99" t="s">
        <v>4598</v>
      </c>
      <c r="M902" s="100" t="s">
        <v>4599</v>
      </c>
      <c r="N902" s="101" t="s">
        <v>4600</v>
      </c>
      <c r="O902" s="128"/>
      <c r="P902" s="100">
        <v>48.0</v>
      </c>
      <c r="Q902" s="103">
        <f t="shared" si="5"/>
        <v>0</v>
      </c>
      <c r="R902" s="104" t="s">
        <v>4601</v>
      </c>
      <c r="S902" s="105"/>
      <c r="T902" s="106"/>
      <c r="U902" s="107"/>
      <c r="V902" s="108" t="s">
        <v>756</v>
      </c>
      <c r="W902" s="109" t="s">
        <v>1908</v>
      </c>
      <c r="X902" s="110" t="str">
        <f t="shared" si="6"/>
        <v/>
      </c>
      <c r="Y902" s="110" t="str">
        <f t="shared" si="7"/>
        <v>Siêu thị</v>
      </c>
      <c r="Z902" s="139" t="str">
        <f t="shared" si="59"/>
        <v/>
      </c>
      <c r="AA902" s="109" t="s">
        <v>802</v>
      </c>
      <c r="AB902" s="140"/>
      <c r="AC902" s="141"/>
      <c r="AD902" s="113"/>
      <c r="AE902" s="108"/>
      <c r="AF902" s="113"/>
      <c r="AG902" s="114" t="str">
        <f t="array" ref="AG902">XLOOKUP(F902,'CLV2'!A:A,'CLV2'!E:E)</f>
        <v>2.DAIRY</v>
      </c>
      <c r="AH902" s="115" t="str">
        <f t="array" ref="AH902">XLOOKUP(F902,'CLV2'!A:A,'CLV2'!F:F)</f>
        <v>3.YOGURT</v>
      </c>
      <c r="AI902" s="115" t="str">
        <f t="shared" si="8"/>
        <v>Pack</v>
      </c>
      <c r="AJ902" s="116">
        <f t="shared" si="9"/>
        <v>1</v>
      </c>
      <c r="AK902" s="117" t="str">
        <f t="array" ref="AK902">XLOOKUP(F902,'GIÁ'!A:A,'GIÁ'!D:D)</f>
        <v>5402.30</v>
      </c>
      <c r="AL902" s="118">
        <f t="shared" si="10"/>
        <v>259310.4</v>
      </c>
      <c r="AM902" s="118">
        <f t="shared" si="11"/>
        <v>0</v>
      </c>
      <c r="AN902" s="119">
        <f t="shared" si="12"/>
        <v>259310.4</v>
      </c>
      <c r="AO902" s="118">
        <f t="shared" si="13"/>
        <v>0</v>
      </c>
      <c r="AP902" s="121">
        <f t="shared" si="14"/>
        <v>0</v>
      </c>
      <c r="AQ902" s="122"/>
      <c r="AR902" s="119"/>
    </row>
    <row r="903" ht="22.5" customHeight="1">
      <c r="A903" s="89">
        <v>46231.0</v>
      </c>
      <c r="B903" s="90">
        <v>0.5451388888888888</v>
      </c>
      <c r="C903" s="91" t="s">
        <v>508</v>
      </c>
      <c r="D903" s="129" t="str">
        <f t="array" ref="D903">XLOOKUP(C903,'DS ST'!A:A,'DS ST'!B:B)</f>
        <v>A137</v>
      </c>
      <c r="E903" s="94" t="str">
        <f t="array" ref="E903">XLOOKUP($F903,'GIÁ'!$A:$A,'GIÁ'!$E:$E)</f>
        <v>MÁT</v>
      </c>
      <c r="F903" s="94">
        <v>8.93600075022E12</v>
      </c>
      <c r="G903" s="95" t="s">
        <v>2134</v>
      </c>
      <c r="H903" s="95" t="s">
        <v>224</v>
      </c>
      <c r="I903" s="96">
        <v>10.0</v>
      </c>
      <c r="J903" s="96">
        <v>0.0</v>
      </c>
      <c r="K903" s="98">
        <f t="shared" si="4"/>
        <v>10</v>
      </c>
      <c r="L903" s="99" t="s">
        <v>4598</v>
      </c>
      <c r="M903" s="100" t="s">
        <v>4602</v>
      </c>
      <c r="N903" s="101" t="s">
        <v>4603</v>
      </c>
      <c r="O903" s="128"/>
      <c r="P903" s="100">
        <v>10.0</v>
      </c>
      <c r="Q903" s="103">
        <f t="shared" si="5"/>
        <v>0</v>
      </c>
      <c r="R903" s="104" t="s">
        <v>4604</v>
      </c>
      <c r="S903" s="105"/>
      <c r="T903" s="106"/>
      <c r="U903" s="107"/>
      <c r="V903" s="108" t="s">
        <v>756</v>
      </c>
      <c r="W903" s="109" t="s">
        <v>1908</v>
      </c>
      <c r="X903" s="110" t="str">
        <f t="shared" si="6"/>
        <v/>
      </c>
      <c r="Y903" s="110" t="str">
        <f t="shared" si="7"/>
        <v>Siêu thị</v>
      </c>
      <c r="Z903" s="139" t="str">
        <f t="shared" si="59"/>
        <v/>
      </c>
      <c r="AA903" s="109" t="s">
        <v>802</v>
      </c>
      <c r="AB903" s="140"/>
      <c r="AC903" s="141"/>
      <c r="AD903" s="113"/>
      <c r="AE903" s="127"/>
      <c r="AF903" s="113"/>
      <c r="AG903" s="114" t="str">
        <f t="array" ref="AG903">XLOOKUP(F903,'CLV2'!A:A,'CLV2'!E:E)</f>
        <v>2.CHILLED FOODS</v>
      </c>
      <c r="AH903" s="115" t="str">
        <f t="array" ref="AH903">XLOOKUP(F903,'CLV2'!A:A,'CLV2'!F:F)</f>
        <v>3.OTHER CHILLED PRODUCTS</v>
      </c>
      <c r="AI903" s="115" t="str">
        <f t="shared" si="8"/>
        <v>Pack</v>
      </c>
      <c r="AJ903" s="116">
        <f t="shared" si="9"/>
        <v>1</v>
      </c>
      <c r="AK903" s="117" t="str">
        <f t="array" ref="AK903">XLOOKUP(F903,'GIÁ'!A:A,'GIÁ'!D:D)</f>
        <v>8917.15</v>
      </c>
      <c r="AL903" s="118">
        <f t="shared" si="10"/>
        <v>89171.5</v>
      </c>
      <c r="AM903" s="118">
        <f t="shared" si="11"/>
        <v>0</v>
      </c>
      <c r="AN903" s="119">
        <f t="shared" si="12"/>
        <v>89171.5</v>
      </c>
      <c r="AO903" s="118">
        <f t="shared" si="13"/>
        <v>0</v>
      </c>
      <c r="AP903" s="121">
        <f t="shared" si="14"/>
        <v>0</v>
      </c>
      <c r="AQ903" s="122"/>
      <c r="AR903" s="119"/>
    </row>
    <row r="904" ht="22.5" customHeight="1">
      <c r="A904" s="89">
        <v>46231.0</v>
      </c>
      <c r="B904" s="90">
        <v>0.5451388888888888</v>
      </c>
      <c r="C904" s="91" t="s">
        <v>508</v>
      </c>
      <c r="D904" s="129" t="str">
        <f t="array" ref="D904">XLOOKUP(C904,'DS ST'!A:A,'DS ST'!B:B)</f>
        <v>A137</v>
      </c>
      <c r="E904" s="94" t="str">
        <f t="array" ref="E904">XLOOKUP($F904,'GIÁ'!$A:$A,'GIÁ'!$E:$E)</f>
        <v>MÁT</v>
      </c>
      <c r="F904" s="94">
        <v>11757.0</v>
      </c>
      <c r="G904" s="95" t="s">
        <v>1051</v>
      </c>
      <c r="H904" s="95" t="s">
        <v>224</v>
      </c>
      <c r="I904" s="96">
        <v>2.0</v>
      </c>
      <c r="J904" s="96">
        <v>0.0</v>
      </c>
      <c r="K904" s="98">
        <f t="shared" si="4"/>
        <v>2</v>
      </c>
      <c r="L904" s="99" t="s">
        <v>4598</v>
      </c>
      <c r="M904" s="100" t="s">
        <v>4605</v>
      </c>
      <c r="N904" s="101" t="s">
        <v>4606</v>
      </c>
      <c r="O904" s="128"/>
      <c r="P904" s="100">
        <v>2.0</v>
      </c>
      <c r="Q904" s="103">
        <f t="shared" si="5"/>
        <v>0</v>
      </c>
      <c r="R904" s="104" t="s">
        <v>4607</v>
      </c>
      <c r="S904" s="105"/>
      <c r="T904" s="106"/>
      <c r="U904" s="107"/>
      <c r="V904" s="108" t="s">
        <v>756</v>
      </c>
      <c r="W904" s="109" t="s">
        <v>1908</v>
      </c>
      <c r="X904" s="110" t="str">
        <f t="shared" si="6"/>
        <v/>
      </c>
      <c r="Y904" s="110" t="str">
        <f t="shared" si="7"/>
        <v>Siêu thị</v>
      </c>
      <c r="Z904" s="139" t="str">
        <f t="shared" si="59"/>
        <v/>
      </c>
      <c r="AA904" s="109" t="s">
        <v>802</v>
      </c>
      <c r="AB904" s="140"/>
      <c r="AC904" s="141"/>
      <c r="AD904" s="113"/>
      <c r="AE904" s="127"/>
      <c r="AF904" s="113"/>
      <c r="AG904" s="114" t="str">
        <f t="array" ref="AG904">XLOOKUP(F904,'CLV2'!A:A,'CLV2'!E:E)</f>
        <v>2.VEGETABLES</v>
      </c>
      <c r="AH904" s="115" t="str">
        <f t="array" ref="AH904">XLOOKUP(F904,'CLV2'!A:A,'CLV2'!F:F)</f>
        <v>3.MUSHROOM</v>
      </c>
      <c r="AI904" s="115" t="str">
        <f t="shared" si="8"/>
        <v>Pack</v>
      </c>
      <c r="AJ904" s="116">
        <f t="shared" si="9"/>
        <v>1</v>
      </c>
      <c r="AK904" s="117" t="str">
        <f t="array" ref="AK904">XLOOKUP(F904,'GIÁ'!A:A,'GIÁ'!D:D)</f>
        <v>36976.38</v>
      </c>
      <c r="AL904" s="118">
        <f t="shared" si="10"/>
        <v>73952.76</v>
      </c>
      <c r="AM904" s="118">
        <f t="shared" si="11"/>
        <v>0</v>
      </c>
      <c r="AN904" s="119">
        <f t="shared" si="12"/>
        <v>73952.76</v>
      </c>
      <c r="AO904" s="118">
        <f t="shared" si="13"/>
        <v>0</v>
      </c>
      <c r="AP904" s="121">
        <f t="shared" si="14"/>
        <v>0</v>
      </c>
      <c r="AQ904" s="122"/>
      <c r="AR904" s="119"/>
    </row>
    <row r="905" ht="22.5" customHeight="1">
      <c r="A905" s="89">
        <v>46231.0</v>
      </c>
      <c r="B905" s="90">
        <v>0.5451388888888888</v>
      </c>
      <c r="C905" s="91" t="s">
        <v>508</v>
      </c>
      <c r="D905" s="129" t="str">
        <f t="array" ref="D905">XLOOKUP(C905,'DS ST'!A:A,'DS ST'!B:B)</f>
        <v>A137</v>
      </c>
      <c r="E905" s="94" t="str">
        <f t="array" ref="E905">XLOOKUP($F905,'GIÁ'!$A:$A,'GIÁ'!$E:$E)</f>
        <v>MÁT</v>
      </c>
      <c r="F905" s="94">
        <v>8.938562884191E12</v>
      </c>
      <c r="G905" s="95" t="s">
        <v>3218</v>
      </c>
      <c r="H905" s="95" t="s">
        <v>57</v>
      </c>
      <c r="I905" s="96">
        <v>2.0</v>
      </c>
      <c r="J905" s="96">
        <v>0.0</v>
      </c>
      <c r="K905" s="98">
        <f t="shared" si="4"/>
        <v>2</v>
      </c>
      <c r="L905" s="99" t="s">
        <v>4598</v>
      </c>
      <c r="M905" s="100" t="s">
        <v>4605</v>
      </c>
      <c r="N905" s="101" t="s">
        <v>4606</v>
      </c>
      <c r="O905" s="128"/>
      <c r="P905" s="100">
        <v>2.0</v>
      </c>
      <c r="Q905" s="103">
        <f t="shared" si="5"/>
        <v>0</v>
      </c>
      <c r="R905" s="104" t="s">
        <v>4608</v>
      </c>
      <c r="S905" s="105"/>
      <c r="T905" s="106"/>
      <c r="U905" s="107"/>
      <c r="V905" s="108" t="s">
        <v>756</v>
      </c>
      <c r="W905" s="109" t="s">
        <v>1908</v>
      </c>
      <c r="X905" s="110" t="str">
        <f t="shared" si="6"/>
        <v/>
      </c>
      <c r="Y905" s="110" t="str">
        <f t="shared" si="7"/>
        <v>Siêu thị</v>
      </c>
      <c r="Z905" s="139" t="str">
        <f t="shared" si="59"/>
        <v/>
      </c>
      <c r="AA905" s="109" t="s">
        <v>802</v>
      </c>
      <c r="AB905" s="140"/>
      <c r="AC905" s="141"/>
      <c r="AD905" s="113"/>
      <c r="AE905" s="127"/>
      <c r="AF905" s="113"/>
      <c r="AG905" s="114" t="str">
        <f t="array" ref="AG905">XLOOKUP(F905,'CLV2'!A:A,'CLV2'!E:E)</f>
        <v>2.DELICA</v>
      </c>
      <c r="AH905" s="115" t="str">
        <f t="array" ref="AH905">XLOOKUP(F905,'CLV2'!A:A,'CLV2'!F:F)</f>
        <v>3.DESSERTS</v>
      </c>
      <c r="AI905" s="115" t="str">
        <f t="shared" si="8"/>
        <v>Pack</v>
      </c>
      <c r="AJ905" s="116">
        <f t="shared" si="9"/>
        <v>1</v>
      </c>
      <c r="AK905" s="117" t="str">
        <f t="array" ref="AK905">XLOOKUP(F905,'GIÁ'!A:A,'GIÁ'!D:D)</f>
        <v>22288.67</v>
      </c>
      <c r="AL905" s="118">
        <f t="shared" si="10"/>
        <v>44577.34</v>
      </c>
      <c r="AM905" s="118">
        <f t="shared" si="11"/>
        <v>0</v>
      </c>
      <c r="AN905" s="119">
        <f t="shared" si="12"/>
        <v>44577.34</v>
      </c>
      <c r="AO905" s="118">
        <f t="shared" si="13"/>
        <v>0</v>
      </c>
      <c r="AP905" s="121">
        <f t="shared" si="14"/>
        <v>0</v>
      </c>
      <c r="AQ905" s="122"/>
      <c r="AR905" s="119"/>
    </row>
    <row r="906" ht="22.5" customHeight="1">
      <c r="A906" s="89">
        <v>46231.0</v>
      </c>
      <c r="B906" s="90">
        <v>0.5451388888888888</v>
      </c>
      <c r="C906" s="91" t="s">
        <v>508</v>
      </c>
      <c r="D906" s="129" t="str">
        <f t="array" ref="D906">XLOOKUP(C906,'DS ST'!A:A,'DS ST'!B:B)</f>
        <v>A137</v>
      </c>
      <c r="E906" s="94" t="str">
        <f t="array" ref="E906">XLOOKUP($F906,'GIÁ'!$A:$A,'GIÁ'!$E:$E)</f>
        <v>MÁT</v>
      </c>
      <c r="F906" s="94">
        <v>8.936049693908E12</v>
      </c>
      <c r="G906" s="95" t="s">
        <v>2244</v>
      </c>
      <c r="H906" s="95" t="s">
        <v>57</v>
      </c>
      <c r="I906" s="96">
        <v>2.0</v>
      </c>
      <c r="J906" s="96">
        <v>0.0</v>
      </c>
      <c r="K906" s="98">
        <f t="shared" si="4"/>
        <v>2</v>
      </c>
      <c r="L906" s="99" t="s">
        <v>4598</v>
      </c>
      <c r="M906" s="100" t="s">
        <v>4605</v>
      </c>
      <c r="N906" s="101" t="s">
        <v>4606</v>
      </c>
      <c r="O906" s="128"/>
      <c r="P906" s="100">
        <v>2.0</v>
      </c>
      <c r="Q906" s="103">
        <f t="shared" si="5"/>
        <v>0</v>
      </c>
      <c r="R906" s="104" t="s">
        <v>4607</v>
      </c>
      <c r="S906" s="105"/>
      <c r="T906" s="106"/>
      <c r="U906" s="107"/>
      <c r="V906" s="108" t="s">
        <v>756</v>
      </c>
      <c r="W906" s="109" t="s">
        <v>1908</v>
      </c>
      <c r="X906" s="110" t="str">
        <f t="shared" si="6"/>
        <v/>
      </c>
      <c r="Y906" s="110" t="str">
        <f t="shared" si="7"/>
        <v>Siêu thị</v>
      </c>
      <c r="Z906" s="139" t="str">
        <f t="shared" si="59"/>
        <v/>
      </c>
      <c r="AA906" s="109" t="s">
        <v>802</v>
      </c>
      <c r="AB906" s="140"/>
      <c r="AC906" s="141"/>
      <c r="AD906" s="113"/>
      <c r="AE906" s="127"/>
      <c r="AF906" s="113"/>
      <c r="AG906" s="114" t="str">
        <f t="array" ref="AG906">XLOOKUP(F906,'CLV2'!A:A,'CLV2'!E:E)</f>
        <v>2.VEGETABLES</v>
      </c>
      <c r="AH906" s="115" t="str">
        <f t="array" ref="AH906">XLOOKUP(F906,'CLV2'!A:A,'CLV2'!F:F)</f>
        <v>3.LETTUCE, SNACKABLES</v>
      </c>
      <c r="AI906" s="115" t="str">
        <f t="shared" si="8"/>
        <v>Pack</v>
      </c>
      <c r="AJ906" s="116">
        <f t="shared" si="9"/>
        <v>1</v>
      </c>
      <c r="AK906" s="117" t="str">
        <f t="array" ref="AK906">XLOOKUP(F906,'GIÁ'!A:A,'GIÁ'!D:D)</f>
        <v>20360.85</v>
      </c>
      <c r="AL906" s="118">
        <f t="shared" si="10"/>
        <v>40721.7</v>
      </c>
      <c r="AM906" s="118">
        <f t="shared" si="11"/>
        <v>0</v>
      </c>
      <c r="AN906" s="119">
        <f t="shared" si="12"/>
        <v>40721.7</v>
      </c>
      <c r="AO906" s="118">
        <f t="shared" si="13"/>
        <v>0</v>
      </c>
      <c r="AP906" s="121">
        <f t="shared" si="14"/>
        <v>0</v>
      </c>
      <c r="AQ906" s="122"/>
      <c r="AR906" s="119"/>
    </row>
    <row r="907" ht="22.5" customHeight="1">
      <c r="A907" s="89">
        <v>46231.0</v>
      </c>
      <c r="B907" s="90">
        <v>0.5451388888888888</v>
      </c>
      <c r="C907" s="91" t="s">
        <v>508</v>
      </c>
      <c r="D907" s="129" t="str">
        <f t="array" ref="D907">XLOOKUP(C907,'DS ST'!A:A,'DS ST'!B:B)</f>
        <v>A137</v>
      </c>
      <c r="E907" s="94" t="str">
        <f t="array" ref="E907">XLOOKUP($F907,'GIÁ'!$A:$A,'GIÁ'!$E:$E)</f>
        <v>MÁT</v>
      </c>
      <c r="F907" s="94">
        <v>8.936146440467E12</v>
      </c>
      <c r="G907" s="95" t="s">
        <v>2493</v>
      </c>
      <c r="H907" s="95" t="s">
        <v>224</v>
      </c>
      <c r="I907" s="96">
        <v>2.0</v>
      </c>
      <c r="J907" s="96">
        <v>1.0</v>
      </c>
      <c r="K907" s="98">
        <f t="shared" si="4"/>
        <v>1</v>
      </c>
      <c r="L907" s="99" t="s">
        <v>4598</v>
      </c>
      <c r="M907" s="100" t="s">
        <v>4605</v>
      </c>
      <c r="N907" s="101" t="s">
        <v>4606</v>
      </c>
      <c r="O907" s="128"/>
      <c r="P907" s="100"/>
      <c r="Q907" s="103">
        <f t="shared" si="5"/>
        <v>1</v>
      </c>
      <c r="R907" s="104"/>
      <c r="S907" s="105" t="s">
        <v>14</v>
      </c>
      <c r="T907" s="106"/>
      <c r="U907" s="107" t="s">
        <v>3695</v>
      </c>
      <c r="V907" s="108" t="s">
        <v>756</v>
      </c>
      <c r="W907" s="109" t="s">
        <v>1312</v>
      </c>
      <c r="X907" s="110" t="str">
        <f t="shared" si="6"/>
        <v/>
      </c>
      <c r="Y907" s="110" t="str">
        <f t="shared" si="7"/>
        <v/>
      </c>
      <c r="Z907" s="139" t="str">
        <f t="shared" si="59"/>
        <v>Kho đông mát</v>
      </c>
      <c r="AA907" s="109" t="s">
        <v>802</v>
      </c>
      <c r="AB907" s="140"/>
      <c r="AC907" s="141"/>
      <c r="AD907" s="113"/>
      <c r="AE907" s="127"/>
      <c r="AF907" s="113"/>
      <c r="AG907" s="114" t="str">
        <f t="array" ref="AG907">XLOOKUP(F907,'CLV2'!A:A,'CLV2'!E:E)</f>
        <v>2.CHILLED FOODS</v>
      </c>
      <c r="AH907" s="115" t="str">
        <f t="array" ref="AH907">XLOOKUP(F907,'CLV2'!A:A,'CLV2'!F:F)</f>
        <v>3.HAM AND SAUSAGES</v>
      </c>
      <c r="AI907" s="115" t="str">
        <f t="shared" si="8"/>
        <v>Pack</v>
      </c>
      <c r="AJ907" s="116">
        <f t="shared" si="9"/>
        <v>0.5</v>
      </c>
      <c r="AK907" s="117" t="str">
        <f t="array" ref="AK907">XLOOKUP(F907,'GIÁ'!A:A,'GIÁ'!D:D)</f>
        <v>57010.39</v>
      </c>
      <c r="AL907" s="118">
        <f t="shared" si="10"/>
        <v>57010.39</v>
      </c>
      <c r="AM907" s="118">
        <f t="shared" si="11"/>
        <v>0</v>
      </c>
      <c r="AN907" s="119">
        <f t="shared" si="12"/>
        <v>0</v>
      </c>
      <c r="AO907" s="118">
        <f t="shared" si="13"/>
        <v>57010.39</v>
      </c>
      <c r="AP907" s="121">
        <f t="shared" si="14"/>
        <v>0</v>
      </c>
      <c r="AQ907" s="122"/>
      <c r="AR907" s="119"/>
    </row>
    <row r="908" ht="22.5" customHeight="1">
      <c r="A908" s="89">
        <v>46231.0</v>
      </c>
      <c r="B908" s="90">
        <v>0.5451388888888888</v>
      </c>
      <c r="C908" s="91" t="s">
        <v>508</v>
      </c>
      <c r="D908" s="129" t="str">
        <f t="array" ref="D908">XLOOKUP(C908,'DS ST'!A:A,'DS ST'!B:B)</f>
        <v>A137</v>
      </c>
      <c r="E908" s="94" t="str">
        <f t="array" ref="E908">XLOOKUP($F908,'GIÁ'!$A:$A,'GIÁ'!$E:$E)</f>
        <v>MÁT</v>
      </c>
      <c r="F908" s="94">
        <v>11395.0</v>
      </c>
      <c r="G908" s="95" t="s">
        <v>754</v>
      </c>
      <c r="H908" s="95" t="s">
        <v>224</v>
      </c>
      <c r="I908" s="96">
        <v>1.0</v>
      </c>
      <c r="J908" s="96">
        <v>0.0</v>
      </c>
      <c r="K908" s="98">
        <f t="shared" si="4"/>
        <v>1</v>
      </c>
      <c r="L908" s="99" t="s">
        <v>4598</v>
      </c>
      <c r="M908" s="100" t="s">
        <v>4605</v>
      </c>
      <c r="N908" s="101" t="s">
        <v>4606</v>
      </c>
      <c r="O908" s="128"/>
      <c r="P908" s="100">
        <v>1.0</v>
      </c>
      <c r="Q908" s="103">
        <f t="shared" si="5"/>
        <v>0</v>
      </c>
      <c r="R908" s="104" t="s">
        <v>4607</v>
      </c>
      <c r="S908" s="105"/>
      <c r="T908" s="106"/>
      <c r="U908" s="107"/>
      <c r="V908" s="108" t="s">
        <v>756</v>
      </c>
      <c r="W908" s="109" t="s">
        <v>1908</v>
      </c>
      <c r="X908" s="110" t="str">
        <f t="shared" si="6"/>
        <v/>
      </c>
      <c r="Y908" s="110" t="str">
        <f t="shared" si="7"/>
        <v>Siêu thị</v>
      </c>
      <c r="Z908" s="139" t="str">
        <f t="shared" si="59"/>
        <v/>
      </c>
      <c r="AA908" s="109" t="s">
        <v>802</v>
      </c>
      <c r="AB908" s="140"/>
      <c r="AC908" s="141"/>
      <c r="AD908" s="113"/>
      <c r="AE908" s="127"/>
      <c r="AF908" s="113"/>
      <c r="AG908" s="114" t="str">
        <f t="array" ref="AG908">XLOOKUP(F908,'CLV2'!A:A,'CLV2'!E:E)</f>
        <v>2.VEGETABLES</v>
      </c>
      <c r="AH908" s="115" t="str">
        <f t="array" ref="AH908">XLOOKUP(F908,'CLV2'!A:A,'CLV2'!F:F)</f>
        <v>3.MUSHROOM</v>
      </c>
      <c r="AI908" s="115" t="str">
        <f t="shared" si="8"/>
        <v>Pack</v>
      </c>
      <c r="AJ908" s="116">
        <f t="shared" si="9"/>
        <v>1</v>
      </c>
      <c r="AK908" s="117" t="str">
        <f t="array" ref="AK908">XLOOKUP(F908,'GIÁ'!A:A,'GIÁ'!D:D)</f>
        <v>27967.65</v>
      </c>
      <c r="AL908" s="118">
        <f t="shared" si="10"/>
        <v>27967.65</v>
      </c>
      <c r="AM908" s="118">
        <f t="shared" si="11"/>
        <v>0</v>
      </c>
      <c r="AN908" s="119">
        <f t="shared" si="12"/>
        <v>27967.65</v>
      </c>
      <c r="AO908" s="118">
        <f t="shared" si="13"/>
        <v>0</v>
      </c>
      <c r="AP908" s="121">
        <f t="shared" si="14"/>
        <v>0</v>
      </c>
      <c r="AQ908" s="122"/>
      <c r="AR908" s="119"/>
    </row>
    <row r="909" ht="22.5" customHeight="1">
      <c r="A909" s="89">
        <v>46231.0</v>
      </c>
      <c r="B909" s="90">
        <v>0.5451388888888888</v>
      </c>
      <c r="C909" s="91" t="s">
        <v>508</v>
      </c>
      <c r="D909" s="129" t="str">
        <f t="array" ref="D909">XLOOKUP(C909,'DS ST'!A:A,'DS ST'!B:B)</f>
        <v>A137</v>
      </c>
      <c r="E909" s="94" t="str">
        <f t="array" ref="E909">XLOOKUP($F909,'GIÁ'!$A:$A,'GIÁ'!$E:$E)</f>
        <v>MÁT</v>
      </c>
      <c r="F909" s="94">
        <v>8.938511301212E12</v>
      </c>
      <c r="G909" s="95" t="s">
        <v>2945</v>
      </c>
      <c r="H909" s="95" t="s">
        <v>1831</v>
      </c>
      <c r="I909" s="96">
        <v>1.0</v>
      </c>
      <c r="J909" s="96">
        <v>0.0</v>
      </c>
      <c r="K909" s="98">
        <f t="shared" si="4"/>
        <v>1</v>
      </c>
      <c r="L909" s="99" t="s">
        <v>4598</v>
      </c>
      <c r="M909" s="100" t="s">
        <v>4605</v>
      </c>
      <c r="N909" s="101" t="s">
        <v>4606</v>
      </c>
      <c r="O909" s="128"/>
      <c r="P909" s="100">
        <v>1.0</v>
      </c>
      <c r="Q909" s="103">
        <f t="shared" si="5"/>
        <v>0</v>
      </c>
      <c r="R909" s="104" t="s">
        <v>4608</v>
      </c>
      <c r="S909" s="105"/>
      <c r="T909" s="106"/>
      <c r="U909" s="107"/>
      <c r="V909" s="108" t="s">
        <v>756</v>
      </c>
      <c r="W909" s="109" t="s">
        <v>1908</v>
      </c>
      <c r="X909" s="110" t="str">
        <f t="shared" si="6"/>
        <v/>
      </c>
      <c r="Y909" s="110" t="str">
        <f t="shared" si="7"/>
        <v>Siêu thị</v>
      </c>
      <c r="Z909" s="139" t="str">
        <f t="shared" si="59"/>
        <v/>
      </c>
      <c r="AA909" s="109" t="s">
        <v>802</v>
      </c>
      <c r="AB909" s="140"/>
      <c r="AC909" s="108"/>
      <c r="AD909" s="113"/>
      <c r="AE909" s="108"/>
      <c r="AF909" s="113"/>
      <c r="AG909" s="114" t="str">
        <f t="array" ref="AG909">XLOOKUP(F909,'CLV2'!A:A,'CLV2'!E:E)</f>
        <v>2.DELICA</v>
      </c>
      <c r="AH909" s="115" t="str">
        <f t="array" ref="AH909">XLOOKUP(F909,'CLV2'!A:A,'CLV2'!F:F)</f>
        <v>3.DESSERTS</v>
      </c>
      <c r="AI909" s="115" t="str">
        <f t="shared" si="8"/>
        <v>Pack</v>
      </c>
      <c r="AJ909" s="116">
        <f t="shared" si="9"/>
        <v>1</v>
      </c>
      <c r="AK909" s="117" t="str">
        <f t="array" ref="AK909">XLOOKUP(F909,'GIÁ'!A:A,'GIÁ'!D:D)</f>
        <v>12622.50</v>
      </c>
      <c r="AL909" s="118">
        <f t="shared" si="10"/>
        <v>12622.5</v>
      </c>
      <c r="AM909" s="118">
        <f t="shared" si="11"/>
        <v>0</v>
      </c>
      <c r="AN909" s="119">
        <f t="shared" si="12"/>
        <v>12622.5</v>
      </c>
      <c r="AO909" s="118">
        <f t="shared" si="13"/>
        <v>0</v>
      </c>
      <c r="AP909" s="121">
        <f t="shared" si="14"/>
        <v>0</v>
      </c>
      <c r="AQ909" s="122"/>
      <c r="AR909" s="119"/>
    </row>
    <row r="910" ht="22.5" customHeight="1">
      <c r="A910" s="89">
        <v>46231.0</v>
      </c>
      <c r="B910" s="90">
        <v>0.5451388888888888</v>
      </c>
      <c r="C910" s="91" t="s">
        <v>508</v>
      </c>
      <c r="D910" s="129" t="str">
        <f t="array" ref="D910">XLOOKUP(C910,'DS ST'!A:A,'DS ST'!B:B)</f>
        <v>A137</v>
      </c>
      <c r="E910" s="94" t="str">
        <f t="array" ref="E910">XLOOKUP($F910,'GIÁ'!$A:$A,'GIÁ'!$E:$E)</f>
        <v>MÁT</v>
      </c>
      <c r="F910" s="94">
        <v>8.938511301618E12</v>
      </c>
      <c r="G910" s="95" t="s">
        <v>2955</v>
      </c>
      <c r="H910" s="95" t="s">
        <v>1145</v>
      </c>
      <c r="I910" s="96">
        <v>4.0</v>
      </c>
      <c r="J910" s="96">
        <v>0.0</v>
      </c>
      <c r="K910" s="98">
        <f t="shared" si="4"/>
        <v>4</v>
      </c>
      <c r="L910" s="99" t="s">
        <v>4598</v>
      </c>
      <c r="M910" s="100" t="s">
        <v>4605</v>
      </c>
      <c r="N910" s="101" t="s">
        <v>4606</v>
      </c>
      <c r="O910" s="128"/>
      <c r="P910" s="100">
        <v>4.0</v>
      </c>
      <c r="Q910" s="103">
        <f t="shared" si="5"/>
        <v>0</v>
      </c>
      <c r="R910" s="104" t="s">
        <v>4608</v>
      </c>
      <c r="S910" s="105"/>
      <c r="T910" s="106"/>
      <c r="U910" s="107"/>
      <c r="V910" s="108" t="s">
        <v>756</v>
      </c>
      <c r="W910" s="109" t="s">
        <v>1908</v>
      </c>
      <c r="X910" s="110" t="str">
        <f t="shared" si="6"/>
        <v/>
      </c>
      <c r="Y910" s="110" t="str">
        <f t="shared" si="7"/>
        <v>Siêu thị</v>
      </c>
      <c r="Z910" s="139" t="str">
        <f t="shared" si="59"/>
        <v/>
      </c>
      <c r="AA910" s="109" t="s">
        <v>802</v>
      </c>
      <c r="AB910" s="140"/>
      <c r="AC910" s="141"/>
      <c r="AD910" s="113"/>
      <c r="AE910" s="127"/>
      <c r="AF910" s="113"/>
      <c r="AG910" s="114" t="str">
        <f t="array" ref="AG910">XLOOKUP(F910,'CLV2'!A:A,'CLV2'!E:E)</f>
        <v>2.DELICA</v>
      </c>
      <c r="AH910" s="115" t="str">
        <f t="array" ref="AH910">XLOOKUP(F910,'CLV2'!A:A,'CLV2'!F:F)</f>
        <v>3.DRINKS</v>
      </c>
      <c r="AI910" s="115" t="str">
        <f t="shared" si="8"/>
        <v>Pack</v>
      </c>
      <c r="AJ910" s="116">
        <f t="shared" si="9"/>
        <v>1</v>
      </c>
      <c r="AK910" s="117" t="str">
        <f t="array" ref="AK910">XLOOKUP(F910,'GIÁ'!A:A,'GIÁ'!D:D)</f>
        <v>11687.57</v>
      </c>
      <c r="AL910" s="118">
        <f t="shared" si="10"/>
        <v>46750.28</v>
      </c>
      <c r="AM910" s="118">
        <f t="shared" si="11"/>
        <v>0</v>
      </c>
      <c r="AN910" s="119">
        <f t="shared" si="12"/>
        <v>46750.28</v>
      </c>
      <c r="AO910" s="118">
        <f t="shared" si="13"/>
        <v>0</v>
      </c>
      <c r="AP910" s="121">
        <f t="shared" si="14"/>
        <v>0</v>
      </c>
      <c r="AQ910" s="122"/>
      <c r="AR910" s="119"/>
    </row>
    <row r="911" ht="22.5" customHeight="1">
      <c r="A911" s="89">
        <v>46231.0</v>
      </c>
      <c r="B911" s="90">
        <v>0.5451388888888888</v>
      </c>
      <c r="C911" s="91" t="s">
        <v>508</v>
      </c>
      <c r="D911" s="129" t="str">
        <f t="array" ref="D911">XLOOKUP(C911,'DS ST'!A:A,'DS ST'!B:B)</f>
        <v>A137</v>
      </c>
      <c r="E911" s="94" t="str">
        <f t="array" ref="E911">XLOOKUP($F911,'GIÁ'!$A:$A,'GIÁ'!$E:$E)</f>
        <v>MÁT</v>
      </c>
      <c r="F911" s="94">
        <v>8.938503131728E12</v>
      </c>
      <c r="G911" s="95" t="s">
        <v>2852</v>
      </c>
      <c r="H911" s="95" t="s">
        <v>57</v>
      </c>
      <c r="I911" s="96">
        <v>22.0</v>
      </c>
      <c r="J911" s="96">
        <v>0.0</v>
      </c>
      <c r="K911" s="98">
        <f t="shared" si="4"/>
        <v>22</v>
      </c>
      <c r="L911" s="99" t="s">
        <v>4598</v>
      </c>
      <c r="M911" s="100" t="s">
        <v>4609</v>
      </c>
      <c r="N911" s="101" t="s">
        <v>4610</v>
      </c>
      <c r="O911" s="128"/>
      <c r="P911" s="100">
        <v>22.0</v>
      </c>
      <c r="Q911" s="103">
        <f t="shared" si="5"/>
        <v>0</v>
      </c>
      <c r="R911" s="104" t="s">
        <v>4611</v>
      </c>
      <c r="S911" s="105"/>
      <c r="T911" s="106"/>
      <c r="U911" s="107"/>
      <c r="V911" s="108" t="s">
        <v>756</v>
      </c>
      <c r="W911" s="109" t="s">
        <v>1908</v>
      </c>
      <c r="X911" s="110" t="str">
        <f t="shared" si="6"/>
        <v/>
      </c>
      <c r="Y911" s="110" t="str">
        <f t="shared" si="7"/>
        <v>Siêu thị</v>
      </c>
      <c r="Z911" s="139" t="str">
        <f t="shared" si="59"/>
        <v/>
      </c>
      <c r="AA911" s="109" t="s">
        <v>802</v>
      </c>
      <c r="AB911" s="140"/>
      <c r="AC911" s="141"/>
      <c r="AD911" s="113"/>
      <c r="AE911" s="127"/>
      <c r="AF911" s="113"/>
      <c r="AG911" s="114" t="str">
        <f t="array" ref="AG911">XLOOKUP(F911,'CLV2'!A:A,'CLV2'!E:E)</f>
        <v>2.DAIRY</v>
      </c>
      <c r="AH911" s="115" t="str">
        <f t="array" ref="AH911">XLOOKUP(F911,'CLV2'!A:A,'CLV2'!F:F)</f>
        <v>3.FRESH MILK</v>
      </c>
      <c r="AI911" s="115" t="str">
        <f t="shared" si="8"/>
        <v>Pack</v>
      </c>
      <c r="AJ911" s="116">
        <f t="shared" si="9"/>
        <v>1</v>
      </c>
      <c r="AK911" s="117" t="str">
        <f t="array" ref="AK911">XLOOKUP(F911,'GIÁ'!A:A,'GIÁ'!D:D)</f>
        <v>9180.00</v>
      </c>
      <c r="AL911" s="118">
        <f t="shared" si="10"/>
        <v>201960</v>
      </c>
      <c r="AM911" s="118">
        <f t="shared" si="11"/>
        <v>0</v>
      </c>
      <c r="AN911" s="119">
        <f t="shared" si="12"/>
        <v>201960</v>
      </c>
      <c r="AO911" s="118">
        <f t="shared" si="13"/>
        <v>0</v>
      </c>
      <c r="AP911" s="121">
        <f t="shared" si="14"/>
        <v>0</v>
      </c>
      <c r="AQ911" s="122"/>
      <c r="AR911" s="119"/>
    </row>
    <row r="912" ht="22.5" customHeight="1">
      <c r="A912" s="89">
        <v>46231.0</v>
      </c>
      <c r="B912" s="90">
        <v>0.5451388888888888</v>
      </c>
      <c r="C912" s="91" t="s">
        <v>508</v>
      </c>
      <c r="D912" s="129" t="str">
        <f t="array" ref="D912">XLOOKUP(C912,'DS ST'!A:A,'DS ST'!B:B)</f>
        <v>A137</v>
      </c>
      <c r="E912" s="94" t="str">
        <f t="array" ref="E912">XLOOKUP($F912,'GIÁ'!$A:$A,'GIÁ'!$E:$E)</f>
        <v>MÁT</v>
      </c>
      <c r="F912" s="94">
        <v>8.93618306084E12</v>
      </c>
      <c r="G912" s="95" t="s">
        <v>2582</v>
      </c>
      <c r="H912" s="95" t="s">
        <v>224</v>
      </c>
      <c r="I912" s="96">
        <v>1.0</v>
      </c>
      <c r="J912" s="96">
        <v>0.0</v>
      </c>
      <c r="K912" s="98">
        <f t="shared" si="4"/>
        <v>1</v>
      </c>
      <c r="L912" s="99" t="s">
        <v>4598</v>
      </c>
      <c r="M912" s="100" t="s">
        <v>4612</v>
      </c>
      <c r="N912" s="101" t="s">
        <v>4613</v>
      </c>
      <c r="O912" s="128"/>
      <c r="P912" s="100">
        <v>1.0</v>
      </c>
      <c r="Q912" s="103">
        <f t="shared" si="5"/>
        <v>0</v>
      </c>
      <c r="R912" s="104" t="s">
        <v>4614</v>
      </c>
      <c r="S912" s="105"/>
      <c r="T912" s="106"/>
      <c r="U912" s="107"/>
      <c r="V912" s="108" t="s">
        <v>756</v>
      </c>
      <c r="W912" s="109" t="s">
        <v>1908</v>
      </c>
      <c r="X912" s="110" t="str">
        <f t="shared" si="6"/>
        <v/>
      </c>
      <c r="Y912" s="110" t="str">
        <f t="shared" si="7"/>
        <v>Siêu thị</v>
      </c>
      <c r="Z912" s="139" t="str">
        <f t="shared" si="59"/>
        <v/>
      </c>
      <c r="AA912" s="109" t="s">
        <v>802</v>
      </c>
      <c r="AB912" s="140"/>
      <c r="AC912" s="141"/>
      <c r="AD912" s="113"/>
      <c r="AE912" s="127"/>
      <c r="AF912" s="113"/>
      <c r="AG912" s="114" t="str">
        <f t="array" ref="AG912">XLOOKUP(F912,'CLV2'!A:A,'CLV2'!E:E)</f>
        <v>2.DELICA</v>
      </c>
      <c r="AH912" s="115" t="str">
        <f t="array" ref="AH912">XLOOKUP(F912,'CLV2'!A:A,'CLV2'!F:F)</f>
        <v>3.COLD AND HOT DELICA</v>
      </c>
      <c r="AI912" s="115" t="str">
        <f t="shared" si="8"/>
        <v>Pack</v>
      </c>
      <c r="AJ912" s="116">
        <f t="shared" si="9"/>
        <v>1</v>
      </c>
      <c r="AK912" s="117" t="str">
        <f t="array" ref="AK912">XLOOKUP(F912,'GIÁ'!A:A,'GIÁ'!D:D)</f>
        <v>12222.92</v>
      </c>
      <c r="AL912" s="118">
        <f t="shared" si="10"/>
        <v>12222.92</v>
      </c>
      <c r="AM912" s="118">
        <f t="shared" si="11"/>
        <v>0</v>
      </c>
      <c r="AN912" s="119">
        <f t="shared" si="12"/>
        <v>12222.92</v>
      </c>
      <c r="AO912" s="118">
        <f t="shared" si="13"/>
        <v>0</v>
      </c>
      <c r="AP912" s="121">
        <f t="shared" si="14"/>
        <v>0</v>
      </c>
      <c r="AQ912" s="122"/>
      <c r="AR912" s="119"/>
    </row>
    <row r="913" ht="22.5" customHeight="1">
      <c r="A913" s="89">
        <v>46231.0</v>
      </c>
      <c r="B913" s="90">
        <v>0.47708333333333336</v>
      </c>
      <c r="C913" s="91" t="s">
        <v>1192</v>
      </c>
      <c r="D913" s="92" t="str">
        <f t="array" ref="D913">XLOOKUP(C913,'DS ST'!A:A,'DS ST'!B:B)</f>
        <v>DS3</v>
      </c>
      <c r="E913" s="94" t="str">
        <f t="array" ref="E913">XLOOKUP($F913,'GIÁ'!$A:$A,'GIÁ'!$E:$E)</f>
        <v>MÁT</v>
      </c>
      <c r="F913" s="94">
        <v>8.938505512013E12</v>
      </c>
      <c r="G913" s="95" t="s">
        <v>2872</v>
      </c>
      <c r="H913" s="95" t="s">
        <v>224</v>
      </c>
      <c r="I913" s="96">
        <v>4.0</v>
      </c>
      <c r="J913" s="96">
        <v>0.0</v>
      </c>
      <c r="K913" s="98">
        <f t="shared" si="4"/>
        <v>4</v>
      </c>
      <c r="L913" s="99" t="s">
        <v>4615</v>
      </c>
      <c r="M913" s="100" t="s">
        <v>4616</v>
      </c>
      <c r="N913" s="101" t="s">
        <v>4617</v>
      </c>
      <c r="O913" s="128"/>
      <c r="P913" s="100"/>
      <c r="Q913" s="103">
        <f t="shared" si="5"/>
        <v>4</v>
      </c>
      <c r="R913" s="104"/>
      <c r="S913" s="105"/>
      <c r="T913" s="106"/>
      <c r="U913" s="107"/>
      <c r="V913" s="108" t="s">
        <v>756</v>
      </c>
      <c r="W913" s="109" t="s">
        <v>1312</v>
      </c>
      <c r="X913" s="110" t="str">
        <f t="shared" si="6"/>
        <v/>
      </c>
      <c r="Y913" s="110" t="str">
        <f t="shared" si="7"/>
        <v/>
      </c>
      <c r="Z913" s="109" t="s">
        <v>797</v>
      </c>
      <c r="AA913" s="109" t="s">
        <v>802</v>
      </c>
      <c r="AB913" s="152" t="s">
        <v>4618</v>
      </c>
      <c r="AC913" s="141"/>
      <c r="AD913" s="113"/>
      <c r="AE913" s="127"/>
      <c r="AF913" s="113"/>
      <c r="AG913" s="114" t="str">
        <f t="array" ref="AG913">XLOOKUP(F913,'CLV2'!A:A,'CLV2'!E:E)</f>
        <v>2.VEGETABLES</v>
      </c>
      <c r="AH913" s="115" t="str">
        <f t="array" ref="AH913">XLOOKUP(F913,'CLV2'!A:A,'CLV2'!F:F)</f>
        <v>3.PROCESSED VEGGIES</v>
      </c>
      <c r="AI913" s="115" t="str">
        <f t="shared" si="8"/>
        <v>Pack</v>
      </c>
      <c r="AJ913" s="116">
        <f t="shared" si="9"/>
        <v>1</v>
      </c>
      <c r="AK913" s="117" t="str">
        <f t="array" ref="AK913">XLOOKUP(F913,'GIÁ'!A:A,'GIÁ'!D:D)</f>
        <v>44228.48</v>
      </c>
      <c r="AL913" s="118">
        <f t="shared" si="10"/>
        <v>176913.92</v>
      </c>
      <c r="AM913" s="118">
        <f t="shared" si="11"/>
        <v>0</v>
      </c>
      <c r="AN913" s="119">
        <f t="shared" si="12"/>
        <v>0</v>
      </c>
      <c r="AO913" s="118">
        <f t="shared" si="13"/>
        <v>176913.92</v>
      </c>
      <c r="AP913" s="121">
        <f t="shared" si="14"/>
        <v>0</v>
      </c>
      <c r="AQ913" s="122"/>
      <c r="AR913" s="119"/>
    </row>
    <row r="914" ht="22.5" customHeight="1">
      <c r="A914" s="89">
        <v>46231.0</v>
      </c>
      <c r="B914" s="90">
        <v>0.47708333333333336</v>
      </c>
      <c r="C914" s="91" t="s">
        <v>1192</v>
      </c>
      <c r="D914" s="92" t="str">
        <f t="array" ref="D914">XLOOKUP(C914,'DS ST'!A:A,'DS ST'!B:B)</f>
        <v>DS3</v>
      </c>
      <c r="E914" s="94" t="str">
        <f t="array" ref="E914">XLOOKUP($F914,'GIÁ'!$A:$A,'GIÁ'!$E:$E)</f>
        <v>MÁT</v>
      </c>
      <c r="F914" s="94">
        <v>8.935128710109E12</v>
      </c>
      <c r="G914" s="95" t="s">
        <v>1926</v>
      </c>
      <c r="H914" s="95" t="s">
        <v>224</v>
      </c>
      <c r="I914" s="96">
        <v>4.0</v>
      </c>
      <c r="J914" s="96">
        <v>0.0</v>
      </c>
      <c r="K914" s="98">
        <f t="shared" si="4"/>
        <v>4</v>
      </c>
      <c r="L914" s="99" t="s">
        <v>4615</v>
      </c>
      <c r="M914" s="100" t="s">
        <v>4619</v>
      </c>
      <c r="N914" s="101" t="s">
        <v>4620</v>
      </c>
      <c r="O914" s="128"/>
      <c r="P914" s="100"/>
      <c r="Q914" s="103">
        <f t="shared" si="5"/>
        <v>4</v>
      </c>
      <c r="R914" s="104"/>
      <c r="S914" s="105"/>
      <c r="T914" s="106"/>
      <c r="U914" s="107"/>
      <c r="V914" s="108" t="s">
        <v>756</v>
      </c>
      <c r="W914" s="109" t="s">
        <v>1312</v>
      </c>
      <c r="X914" s="110" t="str">
        <f t="shared" si="6"/>
        <v/>
      </c>
      <c r="Y914" s="110" t="str">
        <f t="shared" si="7"/>
        <v/>
      </c>
      <c r="Z914" s="109" t="s">
        <v>797</v>
      </c>
      <c r="AA914" s="109" t="s">
        <v>802</v>
      </c>
      <c r="AB914" s="152" t="s">
        <v>4618</v>
      </c>
      <c r="AC914" s="141"/>
      <c r="AD914" s="113"/>
      <c r="AE914" s="127"/>
      <c r="AF914" s="113"/>
      <c r="AG914" s="114" t="str">
        <f t="array" ref="AG914">XLOOKUP(F914,'CLV2'!A:A,'CLV2'!E:E)</f>
        <v>2.DAIRY</v>
      </c>
      <c r="AH914" s="115" t="str">
        <f t="array" ref="AH914">XLOOKUP(F914,'CLV2'!A:A,'CLV2'!F:F)</f>
        <v>3.BUTTER AND CHEESE</v>
      </c>
      <c r="AI914" s="115" t="str">
        <f t="shared" si="8"/>
        <v>Pack</v>
      </c>
      <c r="AJ914" s="116">
        <f t="shared" si="9"/>
        <v>1</v>
      </c>
      <c r="AK914" s="117" t="str">
        <f t="array" ref="AK914">XLOOKUP(F914,'GIÁ'!A:A,'GIÁ'!D:D)</f>
        <v>64810.60</v>
      </c>
      <c r="AL914" s="118">
        <f t="shared" si="10"/>
        <v>259242.4</v>
      </c>
      <c r="AM914" s="118">
        <f t="shared" si="11"/>
        <v>0</v>
      </c>
      <c r="AN914" s="119">
        <f t="shared" si="12"/>
        <v>0</v>
      </c>
      <c r="AO914" s="118">
        <f t="shared" si="13"/>
        <v>259242.4</v>
      </c>
      <c r="AP914" s="121">
        <f t="shared" si="14"/>
        <v>0</v>
      </c>
      <c r="AQ914" s="122"/>
      <c r="AR914" s="119"/>
    </row>
    <row r="915" ht="22.5" customHeight="1">
      <c r="A915" s="89">
        <v>46231.0</v>
      </c>
      <c r="B915" s="90">
        <v>0.5277777777777778</v>
      </c>
      <c r="C915" s="91" t="s">
        <v>363</v>
      </c>
      <c r="D915" s="129" t="str">
        <f t="array" ref="D915">XLOOKUP(C915,'DS ST'!A:A,'DS ST'!B:B)</f>
        <v>A124</v>
      </c>
      <c r="E915" s="94" t="str">
        <f t="array" ref="E915">XLOOKUP($F915,'GIÁ'!$A:$A,'GIÁ'!$E:$E)</f>
        <v>MÁT</v>
      </c>
      <c r="F915" s="94">
        <v>8.935217413508E12</v>
      </c>
      <c r="G915" s="95" t="s">
        <v>1960</v>
      </c>
      <c r="H915" s="95" t="s">
        <v>57</v>
      </c>
      <c r="I915" s="96">
        <v>48.0</v>
      </c>
      <c r="J915" s="96">
        <v>0.0</v>
      </c>
      <c r="K915" s="98">
        <f t="shared" si="4"/>
        <v>48</v>
      </c>
      <c r="L915" s="99" t="s">
        <v>4621</v>
      </c>
      <c r="M915" s="100" t="s">
        <v>4622</v>
      </c>
      <c r="N915" s="101" t="s">
        <v>4623</v>
      </c>
      <c r="O915" s="128"/>
      <c r="P915" s="100"/>
      <c r="Q915" s="103">
        <f t="shared" si="5"/>
        <v>48</v>
      </c>
      <c r="R915" s="104"/>
      <c r="S915" s="105" t="s">
        <v>14</v>
      </c>
      <c r="T915" s="106" t="s">
        <v>4624</v>
      </c>
      <c r="U915" s="107" t="s">
        <v>4625</v>
      </c>
      <c r="V915" s="108" t="s">
        <v>756</v>
      </c>
      <c r="W915" s="109" t="s">
        <v>2842</v>
      </c>
      <c r="X915" s="110" t="str">
        <f t="shared" si="6"/>
        <v/>
      </c>
      <c r="Y915" s="110" t="str">
        <f t="shared" si="7"/>
        <v/>
      </c>
      <c r="Z915" s="139" t="str">
        <f t="shared" ref="Z915:Z920" si="60">IF(N(Q915)&lt;=0,"",IF(ISNUMBER(SEARCH("Thiếu kiện",V915)),"Kho đông mát",IF(AND(N(Q915)&gt;0,N(P915)&gt;0,OR(ISNUMBER(SEARCH("Hình KDB",U915)),ISNUMBER(SEARCH("Hình tele",U915)),ISNUMBER(SEARCH("sai code",U915)),ISNUMBER(SEARCH("ST nhận",U915)))),"Kho đông mát",IF(AND(W915="DC giao thiếu",OR(ISNUMBER(SEARCH("Hình KDB",U915)),ISNUMBER(SEARCH("Hình tele",U915)),ISNUMBER(SEARCH("sai code",U915)))),"Kho đông mát",IF(W915="DC giao thiếu","Chưa xác định",IF(AND(W915="DC pick sai",OR(ISNUMBER(SEARCH("Hình KDB",U915)),ISNUMBER(SEARCH("Hình tele",U915)),ISNUMBER(SEARCH("sai code",U915)),ISNUMBER(SEARCH("ST nhận",U915)))),"Kho đông mát",IF(W915="DC pick sai","Chưa xác định",IF(AND(W915="Hao hụt",N(O915)&gt;0,OR(ISNUMBER(SEARCH("Hình KDB",U915)),ISNUMBER(SEARCH("Hình tele",U915)),ISNUMBER(SEARCH("sai code",U915)),ISNUMBER(SEARCH("ST nhận",U915)))),"Kho đông mát",IF(W915="Hao hụt","Chưa xác định",IF(OR(W915="VT giao sai điểm",W915="Không đạt nhiệt độ",W915="TX giao thiếu kiện",W915="Hàng không đạt CL"),"Kho đông mát",IF(W915="Chưa xác định","Chưa xác định",IF(N(P915)&gt;0,"Chưa xác định",""))))))))))))</f>
        <v>Kho đông mát</v>
      </c>
      <c r="AA915" s="109" t="s">
        <v>802</v>
      </c>
      <c r="AB915" s="140"/>
      <c r="AC915" s="141"/>
      <c r="AD915" s="113"/>
      <c r="AE915" s="127"/>
      <c r="AF915" s="113"/>
      <c r="AG915" s="114" t="str">
        <f t="array" ref="AG915">XLOOKUP(F915,'CLV2'!A:A,'CLV2'!E:E)</f>
        <v>2.DAIRY</v>
      </c>
      <c r="AH915" s="115" t="str">
        <f t="array" ref="AH915">XLOOKUP(F915,'CLV2'!A:A,'CLV2'!F:F)</f>
        <v>3.YOGURT</v>
      </c>
      <c r="AI915" s="115" t="str">
        <f t="shared" si="8"/>
        <v>Pack</v>
      </c>
      <c r="AJ915" s="116">
        <f t="shared" si="9"/>
        <v>1</v>
      </c>
      <c r="AK915" s="117" t="str">
        <f t="array" ref="AK915">XLOOKUP(F915,'GIÁ'!A:A,'GIÁ'!D:D)</f>
        <v>6168.43</v>
      </c>
      <c r="AL915" s="118">
        <f t="shared" si="10"/>
        <v>296084.64</v>
      </c>
      <c r="AM915" s="118">
        <f t="shared" si="11"/>
        <v>0</v>
      </c>
      <c r="AN915" s="119">
        <f t="shared" si="12"/>
        <v>0</v>
      </c>
      <c r="AO915" s="118">
        <f t="shared" si="13"/>
        <v>296084.64</v>
      </c>
      <c r="AP915" s="121">
        <f t="shared" si="14"/>
        <v>0</v>
      </c>
      <c r="AQ915" s="122"/>
      <c r="AR915" s="119"/>
    </row>
    <row r="916" ht="22.5" customHeight="1">
      <c r="A916" s="89">
        <v>46231.0</v>
      </c>
      <c r="B916" s="90">
        <v>0.42083333333333334</v>
      </c>
      <c r="C916" s="91" t="s">
        <v>835</v>
      </c>
      <c r="D916" s="129" t="str">
        <f t="array" ref="D916">XLOOKUP(C916,'DS ST'!A:A,'DS ST'!B:B)</f>
        <v>A183</v>
      </c>
      <c r="E916" s="94" t="str">
        <f t="array" ref="E916">XLOOKUP($F916,'GIÁ'!$A:$A,'GIÁ'!$E:$E)</f>
        <v>MÁT</v>
      </c>
      <c r="F916" s="94">
        <v>8.936176751007E12</v>
      </c>
      <c r="G916" s="95" t="s">
        <v>2525</v>
      </c>
      <c r="H916" s="95" t="s">
        <v>667</v>
      </c>
      <c r="I916" s="96">
        <v>3.0</v>
      </c>
      <c r="J916" s="96">
        <v>2.0</v>
      </c>
      <c r="K916" s="98">
        <f t="shared" si="4"/>
        <v>1</v>
      </c>
      <c r="L916" s="99" t="s">
        <v>4626</v>
      </c>
      <c r="M916" s="100" t="s">
        <v>4627</v>
      </c>
      <c r="N916" s="101" t="s">
        <v>4628</v>
      </c>
      <c r="O916" s="128"/>
      <c r="P916" s="100"/>
      <c r="Q916" s="103">
        <f t="shared" si="5"/>
        <v>1</v>
      </c>
      <c r="R916" s="104"/>
      <c r="S916" s="105" t="s">
        <v>14</v>
      </c>
      <c r="T916" s="106"/>
      <c r="U916" s="107" t="s">
        <v>3654</v>
      </c>
      <c r="V916" s="108" t="s">
        <v>756</v>
      </c>
      <c r="W916" s="109" t="s">
        <v>1312</v>
      </c>
      <c r="X916" s="110" t="str">
        <f t="shared" si="6"/>
        <v/>
      </c>
      <c r="Y916" s="110" t="str">
        <f t="shared" si="7"/>
        <v/>
      </c>
      <c r="Z916" s="139" t="str">
        <f t="shared" si="60"/>
        <v>Kho đông mát</v>
      </c>
      <c r="AA916" s="109" t="s">
        <v>802</v>
      </c>
      <c r="AB916" s="140"/>
      <c r="AC916" s="108" t="s">
        <v>1329</v>
      </c>
      <c r="AD916" s="113"/>
      <c r="AE916" s="127"/>
      <c r="AF916" s="113"/>
      <c r="AG916" s="114" t="str">
        <f t="array" ref="AG916">XLOOKUP(F916,'CLV2'!A:A,'CLV2'!E:E)</f>
        <v>2.DELICA</v>
      </c>
      <c r="AH916" s="115" t="str">
        <f t="array" ref="AH916">XLOOKUP(F916,'CLV2'!A:A,'CLV2'!F:F)</f>
        <v>3.DESSERTS</v>
      </c>
      <c r="AI916" s="115" t="str">
        <f t="shared" si="8"/>
        <v>Pack</v>
      </c>
      <c r="AJ916" s="116">
        <f t="shared" si="9"/>
        <v>0.3333333333</v>
      </c>
      <c r="AK916" s="117" t="str">
        <f t="array" ref="AK916">XLOOKUP(F916,'GIÁ'!A:A,'GIÁ'!D:D)</f>
        <v>6650.00</v>
      </c>
      <c r="AL916" s="118">
        <f t="shared" si="10"/>
        <v>6650</v>
      </c>
      <c r="AM916" s="118">
        <f t="shared" si="11"/>
        <v>0</v>
      </c>
      <c r="AN916" s="119">
        <f t="shared" si="12"/>
        <v>0</v>
      </c>
      <c r="AO916" s="118">
        <f t="shared" si="13"/>
        <v>6650</v>
      </c>
      <c r="AP916" s="121">
        <f t="shared" si="14"/>
        <v>0</v>
      </c>
      <c r="AQ916" s="122"/>
      <c r="AR916" s="119"/>
    </row>
    <row r="917" ht="22.5" customHeight="1">
      <c r="A917" s="89">
        <v>46231.0</v>
      </c>
      <c r="B917" s="90">
        <v>0.42083333333333334</v>
      </c>
      <c r="C917" s="91" t="s">
        <v>835</v>
      </c>
      <c r="D917" s="129" t="str">
        <f t="array" ref="D917">XLOOKUP(C917,'DS ST'!A:A,'DS ST'!B:B)</f>
        <v>A183</v>
      </c>
      <c r="E917" s="94" t="str">
        <f t="array" ref="E917">XLOOKUP($F917,'GIÁ'!$A:$A,'GIÁ'!$E:$E)</f>
        <v>MÁT</v>
      </c>
      <c r="F917" s="94">
        <v>8.936049693892E12</v>
      </c>
      <c r="G917" s="95" t="s">
        <v>2242</v>
      </c>
      <c r="H917" s="95" t="s">
        <v>57</v>
      </c>
      <c r="I917" s="96">
        <v>3.0</v>
      </c>
      <c r="J917" s="96">
        <v>0.0</v>
      </c>
      <c r="K917" s="98">
        <f t="shared" si="4"/>
        <v>3</v>
      </c>
      <c r="L917" s="99" t="s">
        <v>4626</v>
      </c>
      <c r="M917" s="100" t="s">
        <v>4629</v>
      </c>
      <c r="N917" s="101" t="s">
        <v>4630</v>
      </c>
      <c r="O917" s="128"/>
      <c r="P917" s="100">
        <v>3.0</v>
      </c>
      <c r="Q917" s="103">
        <f t="shared" si="5"/>
        <v>0</v>
      </c>
      <c r="R917" s="104" t="s">
        <v>4631</v>
      </c>
      <c r="S917" s="105"/>
      <c r="T917" s="106"/>
      <c r="U917" s="107"/>
      <c r="V917" s="108" t="s">
        <v>756</v>
      </c>
      <c r="W917" s="109" t="s">
        <v>1908</v>
      </c>
      <c r="X917" s="110" t="str">
        <f t="shared" si="6"/>
        <v/>
      </c>
      <c r="Y917" s="110" t="str">
        <f t="shared" si="7"/>
        <v>Siêu thị</v>
      </c>
      <c r="Z917" s="139" t="str">
        <f t="shared" si="60"/>
        <v/>
      </c>
      <c r="AA917" s="109" t="s">
        <v>802</v>
      </c>
      <c r="AB917" s="140"/>
      <c r="AC917" s="141"/>
      <c r="AD917" s="113"/>
      <c r="AE917" s="127"/>
      <c r="AF917" s="113"/>
      <c r="AG917" s="114" t="str">
        <f t="array" ref="AG917">XLOOKUP(F917,'CLV2'!A:A,'CLV2'!E:E)</f>
        <v>2.VEGETABLES</v>
      </c>
      <c r="AH917" s="115" t="str">
        <f t="array" ref="AH917">XLOOKUP(F917,'CLV2'!A:A,'CLV2'!F:F)</f>
        <v>3.LETTUCE, SNACKABLES</v>
      </c>
      <c r="AI917" s="115" t="str">
        <f t="shared" si="8"/>
        <v>Pack</v>
      </c>
      <c r="AJ917" s="116">
        <f t="shared" si="9"/>
        <v>1</v>
      </c>
      <c r="AK917" s="117" t="str">
        <f t="array" ref="AK917">XLOOKUP(F917,'GIÁ'!A:A,'GIÁ'!D:D)</f>
        <v>20378.31</v>
      </c>
      <c r="AL917" s="118">
        <f t="shared" si="10"/>
        <v>61134.93</v>
      </c>
      <c r="AM917" s="118">
        <f t="shared" si="11"/>
        <v>0</v>
      </c>
      <c r="AN917" s="119">
        <f t="shared" si="12"/>
        <v>61134.93</v>
      </c>
      <c r="AO917" s="118">
        <f t="shared" si="13"/>
        <v>0</v>
      </c>
      <c r="AP917" s="121">
        <f t="shared" si="14"/>
        <v>0</v>
      </c>
      <c r="AQ917" s="122"/>
      <c r="AR917" s="119"/>
    </row>
    <row r="918" ht="22.5" customHeight="1">
      <c r="A918" s="89">
        <v>46231.0</v>
      </c>
      <c r="B918" s="90">
        <v>0.42083333333333334</v>
      </c>
      <c r="C918" s="91" t="s">
        <v>835</v>
      </c>
      <c r="D918" s="129" t="str">
        <f t="array" ref="D918">XLOOKUP(C918,'DS ST'!A:A,'DS ST'!B:B)</f>
        <v>A183</v>
      </c>
      <c r="E918" s="94" t="str">
        <f t="array" ref="E918">XLOOKUP($F918,'GIÁ'!$A:$A,'GIÁ'!$E:$E)</f>
        <v>MÁT</v>
      </c>
      <c r="F918" s="94">
        <v>8.938512932071E12</v>
      </c>
      <c r="G918" s="95" t="s">
        <v>2971</v>
      </c>
      <c r="H918" s="95" t="s">
        <v>57</v>
      </c>
      <c r="I918" s="96">
        <v>1.0</v>
      </c>
      <c r="J918" s="96">
        <v>0.0</v>
      </c>
      <c r="K918" s="98">
        <f t="shared" si="4"/>
        <v>1</v>
      </c>
      <c r="L918" s="99" t="s">
        <v>4626</v>
      </c>
      <c r="M918" s="100" t="s">
        <v>4632</v>
      </c>
      <c r="N918" s="101" t="s">
        <v>4633</v>
      </c>
      <c r="O918" s="128"/>
      <c r="P918" s="100"/>
      <c r="Q918" s="103">
        <f t="shared" si="5"/>
        <v>1</v>
      </c>
      <c r="R918" s="104"/>
      <c r="S918" s="105" t="s">
        <v>14</v>
      </c>
      <c r="T918" s="106"/>
      <c r="U918" s="107"/>
      <c r="V918" s="108" t="s">
        <v>756</v>
      </c>
      <c r="W918" s="109" t="s">
        <v>1312</v>
      </c>
      <c r="X918" s="110" t="str">
        <f t="shared" si="6"/>
        <v/>
      </c>
      <c r="Y918" s="110" t="str">
        <f t="shared" si="7"/>
        <v/>
      </c>
      <c r="Z918" s="139" t="str">
        <f t="shared" si="60"/>
        <v>Chưa xác định</v>
      </c>
      <c r="AA918" s="109" t="s">
        <v>802</v>
      </c>
      <c r="AB918" s="140"/>
      <c r="AC918" s="141"/>
      <c r="AD918" s="113"/>
      <c r="AE918" s="127"/>
      <c r="AF918" s="113"/>
      <c r="AG918" s="114" t="str">
        <f t="array" ref="AG918">XLOOKUP(F918,'CLV2'!A:A,'CLV2'!E:E)</f>
        <v>2.DELICA</v>
      </c>
      <c r="AH918" s="115" t="str">
        <f t="array" ref="AH918">XLOOKUP(F918,'CLV2'!A:A,'CLV2'!F:F)</f>
        <v>3.DESSERTS</v>
      </c>
      <c r="AI918" s="115" t="str">
        <f t="shared" si="8"/>
        <v>Pack</v>
      </c>
      <c r="AJ918" s="116">
        <f t="shared" si="9"/>
        <v>1</v>
      </c>
      <c r="AK918" s="117" t="str">
        <f t="array" ref="AK918">XLOOKUP(F918,'GIÁ'!A:A,'GIÁ'!D:D)</f>
        <v>7464.75</v>
      </c>
      <c r="AL918" s="118">
        <f t="shared" si="10"/>
        <v>7464.75</v>
      </c>
      <c r="AM918" s="118">
        <f t="shared" si="11"/>
        <v>0</v>
      </c>
      <c r="AN918" s="119">
        <f t="shared" si="12"/>
        <v>0</v>
      </c>
      <c r="AO918" s="118">
        <f t="shared" si="13"/>
        <v>0</v>
      </c>
      <c r="AP918" s="121">
        <f t="shared" si="14"/>
        <v>7464.75</v>
      </c>
      <c r="AQ918" s="122"/>
      <c r="AR918" s="119"/>
    </row>
    <row r="919" ht="22.5" customHeight="1">
      <c r="A919" s="89">
        <v>46231.0</v>
      </c>
      <c r="B919" s="90">
        <v>0.42083333333333334</v>
      </c>
      <c r="C919" s="91" t="s">
        <v>835</v>
      </c>
      <c r="D919" s="129" t="str">
        <f t="array" ref="D919">XLOOKUP(C919,'DS ST'!A:A,'DS ST'!B:B)</f>
        <v>A183</v>
      </c>
      <c r="E919" s="94" t="str">
        <f t="array" ref="E919">XLOOKUP($F919,'GIÁ'!$A:$A,'GIÁ'!$E:$E)</f>
        <v>MÁT</v>
      </c>
      <c r="F919" s="94">
        <v>8.936176751014E12</v>
      </c>
      <c r="G919" s="95" t="s">
        <v>1089</v>
      </c>
      <c r="H919" s="95" t="s">
        <v>667</v>
      </c>
      <c r="I919" s="96">
        <v>2.0</v>
      </c>
      <c r="J919" s="96">
        <v>0.0</v>
      </c>
      <c r="K919" s="98">
        <f t="shared" si="4"/>
        <v>2</v>
      </c>
      <c r="L919" s="99" t="s">
        <v>4626</v>
      </c>
      <c r="M919" s="100" t="s">
        <v>4634</v>
      </c>
      <c r="N919" s="101" t="s">
        <v>4635</v>
      </c>
      <c r="O919" s="128"/>
      <c r="P919" s="100">
        <v>2.0</v>
      </c>
      <c r="Q919" s="103">
        <f t="shared" si="5"/>
        <v>0</v>
      </c>
      <c r="R919" s="104" t="s">
        <v>4636</v>
      </c>
      <c r="S919" s="105"/>
      <c r="T919" s="106"/>
      <c r="U919" s="107"/>
      <c r="V919" s="108" t="s">
        <v>756</v>
      </c>
      <c r="W919" s="109" t="s">
        <v>1908</v>
      </c>
      <c r="X919" s="110" t="str">
        <f t="shared" si="6"/>
        <v/>
      </c>
      <c r="Y919" s="110" t="str">
        <f t="shared" si="7"/>
        <v>Siêu thị</v>
      </c>
      <c r="Z919" s="139" t="str">
        <f t="shared" si="60"/>
        <v/>
      </c>
      <c r="AA919" s="109" t="s">
        <v>802</v>
      </c>
      <c r="AB919" s="140"/>
      <c r="AC919" s="141"/>
      <c r="AD919" s="113"/>
      <c r="AE919" s="127"/>
      <c r="AF919" s="113"/>
      <c r="AG919" s="114" t="str">
        <f t="array" ref="AG919">XLOOKUP(F919,'CLV2'!A:A,'CLV2'!E:E)</f>
        <v>2.DELICA</v>
      </c>
      <c r="AH919" s="115" t="str">
        <f t="array" ref="AH919">XLOOKUP(F919,'CLV2'!A:A,'CLV2'!F:F)</f>
        <v>3.DESSERTS</v>
      </c>
      <c r="AI919" s="115" t="str">
        <f t="shared" si="8"/>
        <v>Pack</v>
      </c>
      <c r="AJ919" s="116">
        <f t="shared" si="9"/>
        <v>1</v>
      </c>
      <c r="AK919" s="117" t="str">
        <f t="array" ref="AK919">XLOOKUP(F919,'GIÁ'!A:A,'GIÁ'!D:D)</f>
        <v>6650.00</v>
      </c>
      <c r="AL919" s="118">
        <f t="shared" si="10"/>
        <v>13300</v>
      </c>
      <c r="AM919" s="118">
        <f t="shared" si="11"/>
        <v>0</v>
      </c>
      <c r="AN919" s="119">
        <f t="shared" si="12"/>
        <v>13300</v>
      </c>
      <c r="AO919" s="118">
        <f t="shared" si="13"/>
        <v>0</v>
      </c>
      <c r="AP919" s="121">
        <f t="shared" si="14"/>
        <v>0</v>
      </c>
      <c r="AQ919" s="122"/>
      <c r="AR919" s="119"/>
    </row>
    <row r="920" ht="22.5" customHeight="1">
      <c r="A920" s="89">
        <v>46231.0</v>
      </c>
      <c r="B920" s="90">
        <v>0.42083333333333334</v>
      </c>
      <c r="C920" s="91" t="s">
        <v>835</v>
      </c>
      <c r="D920" s="129" t="str">
        <f t="array" ref="D920">XLOOKUP(C920,'DS ST'!A:A,'DS ST'!B:B)</f>
        <v>A183</v>
      </c>
      <c r="E920" s="94" t="str">
        <f t="array" ref="E920">XLOOKUP($F920,'GIÁ'!$A:$A,'GIÁ'!$E:$E)</f>
        <v>MÁT</v>
      </c>
      <c r="F920" s="94">
        <v>8.93617675109E12</v>
      </c>
      <c r="G920" s="95" t="s">
        <v>2527</v>
      </c>
      <c r="H920" s="95" t="s">
        <v>667</v>
      </c>
      <c r="I920" s="96">
        <v>1.0</v>
      </c>
      <c r="J920" s="96">
        <v>0.0</v>
      </c>
      <c r="K920" s="98">
        <f t="shared" si="4"/>
        <v>1</v>
      </c>
      <c r="L920" s="99" t="s">
        <v>4626</v>
      </c>
      <c r="M920" s="100" t="s">
        <v>4634</v>
      </c>
      <c r="N920" s="101" t="s">
        <v>4635</v>
      </c>
      <c r="O920" s="128"/>
      <c r="P920" s="100">
        <v>1.0</v>
      </c>
      <c r="Q920" s="103">
        <f t="shared" si="5"/>
        <v>0</v>
      </c>
      <c r="R920" s="104" t="s">
        <v>4636</v>
      </c>
      <c r="S920" s="105"/>
      <c r="T920" s="106"/>
      <c r="U920" s="107"/>
      <c r="V920" s="108" t="s">
        <v>756</v>
      </c>
      <c r="W920" s="109" t="s">
        <v>1908</v>
      </c>
      <c r="X920" s="110" t="str">
        <f t="shared" si="6"/>
        <v/>
      </c>
      <c r="Y920" s="110" t="str">
        <f t="shared" si="7"/>
        <v>Siêu thị</v>
      </c>
      <c r="Z920" s="139" t="str">
        <f t="shared" si="60"/>
        <v/>
      </c>
      <c r="AA920" s="109" t="s">
        <v>802</v>
      </c>
      <c r="AB920" s="140"/>
      <c r="AC920" s="141"/>
      <c r="AD920" s="113"/>
      <c r="AE920" s="127"/>
      <c r="AF920" s="113"/>
      <c r="AG920" s="114" t="str">
        <f t="array" ref="AG920">XLOOKUP(F920,'CLV2'!A:A,'CLV2'!E:E)</f>
        <v>2.DELICA</v>
      </c>
      <c r="AH920" s="115" t="str">
        <f t="array" ref="AH920">XLOOKUP(F920,'CLV2'!A:A,'CLV2'!F:F)</f>
        <v>3.DESSERTS</v>
      </c>
      <c r="AI920" s="115" t="str">
        <f t="shared" si="8"/>
        <v>Pack</v>
      </c>
      <c r="AJ920" s="116">
        <f t="shared" si="9"/>
        <v>1</v>
      </c>
      <c r="AK920" s="117" t="str">
        <f t="array" ref="AK920">XLOOKUP(F920,'GIÁ'!A:A,'GIÁ'!D:D)</f>
        <v>6650.00</v>
      </c>
      <c r="AL920" s="118">
        <f t="shared" si="10"/>
        <v>6650</v>
      </c>
      <c r="AM920" s="118">
        <f t="shared" si="11"/>
        <v>0</v>
      </c>
      <c r="AN920" s="119">
        <f t="shared" si="12"/>
        <v>6650</v>
      </c>
      <c r="AO920" s="118">
        <f t="shared" si="13"/>
        <v>0</v>
      </c>
      <c r="AP920" s="121">
        <f t="shared" si="14"/>
        <v>0</v>
      </c>
      <c r="AQ920" s="122"/>
      <c r="AR920" s="119"/>
    </row>
    <row r="921" ht="22.5" customHeight="1">
      <c r="A921" s="89">
        <v>46231.0</v>
      </c>
      <c r="B921" s="90">
        <v>0.4409722222222222</v>
      </c>
      <c r="C921" s="91" t="s">
        <v>1075</v>
      </c>
      <c r="D921" s="92" t="str">
        <f t="array" ref="D921">XLOOKUP(C921,'DS ST'!A:A,'DS ST'!B:B)</f>
        <v>A225</v>
      </c>
      <c r="E921" s="94" t="str">
        <f t="array" ref="E921">XLOOKUP($F921,'GIÁ'!$A:$A,'GIÁ'!$E:$E)</f>
        <v>MÁT</v>
      </c>
      <c r="F921" s="94">
        <v>8.93467360682E12</v>
      </c>
      <c r="G921" s="95" t="s">
        <v>1693</v>
      </c>
      <c r="H921" s="95" t="s">
        <v>57</v>
      </c>
      <c r="I921" s="96">
        <v>48.0</v>
      </c>
      <c r="J921" s="96">
        <v>0.0</v>
      </c>
      <c r="K921" s="98">
        <f t="shared" si="4"/>
        <v>48</v>
      </c>
      <c r="L921" s="99" t="s">
        <v>4637</v>
      </c>
      <c r="M921" s="100" t="s">
        <v>4638</v>
      </c>
      <c r="N921" s="101" t="s">
        <v>4639</v>
      </c>
      <c r="O921" s="128"/>
      <c r="P921" s="100"/>
      <c r="Q921" s="103">
        <f t="shared" si="5"/>
        <v>48</v>
      </c>
      <c r="R921" s="104"/>
      <c r="S921" s="105"/>
      <c r="T921" s="106"/>
      <c r="U921" s="107"/>
      <c r="V921" s="108" t="s">
        <v>756</v>
      </c>
      <c r="W921" s="109" t="s">
        <v>1312</v>
      </c>
      <c r="X921" s="110" t="str">
        <f t="shared" si="6"/>
        <v/>
      </c>
      <c r="Y921" s="110" t="str">
        <f t="shared" si="7"/>
        <v/>
      </c>
      <c r="Z921" s="109" t="s">
        <v>797</v>
      </c>
      <c r="AA921" s="109" t="s">
        <v>802</v>
      </c>
      <c r="AB921" s="143" t="s">
        <v>4640</v>
      </c>
      <c r="AC921" s="141"/>
      <c r="AD921" s="113"/>
      <c r="AE921" s="127"/>
      <c r="AF921" s="113"/>
      <c r="AG921" s="114" t="str">
        <f t="array" ref="AG921">XLOOKUP(F921,'CLV2'!A:A,'CLV2'!E:E)</f>
        <v>2.DAIRY</v>
      </c>
      <c r="AH921" s="115" t="str">
        <f t="array" ref="AH921">XLOOKUP(F921,'CLV2'!A:A,'CLV2'!F:F)</f>
        <v>3.YOGURT</v>
      </c>
      <c r="AI921" s="115" t="str">
        <f t="shared" si="8"/>
        <v>Pack</v>
      </c>
      <c r="AJ921" s="116">
        <f t="shared" si="9"/>
        <v>1</v>
      </c>
      <c r="AK921" s="117" t="str">
        <f t="array" ref="AK921">XLOOKUP(F921,'GIÁ'!A:A,'GIÁ'!D:D)</f>
        <v>5402.30</v>
      </c>
      <c r="AL921" s="118">
        <f t="shared" si="10"/>
        <v>259310.4</v>
      </c>
      <c r="AM921" s="118">
        <f t="shared" si="11"/>
        <v>0</v>
      </c>
      <c r="AN921" s="119">
        <f t="shared" si="12"/>
        <v>0</v>
      </c>
      <c r="AO921" s="118">
        <f t="shared" si="13"/>
        <v>259310.4</v>
      </c>
      <c r="AP921" s="121">
        <f t="shared" si="14"/>
        <v>0</v>
      </c>
      <c r="AQ921" s="122"/>
      <c r="AR921" s="119"/>
    </row>
    <row r="922" ht="22.5" customHeight="1">
      <c r="A922" s="89">
        <v>46231.0</v>
      </c>
      <c r="B922" s="90">
        <v>0.4409722222222222</v>
      </c>
      <c r="C922" s="91" t="s">
        <v>1075</v>
      </c>
      <c r="D922" s="129" t="str">
        <f t="array" ref="D922">XLOOKUP(C922,'DS ST'!A:A,'DS ST'!B:B)</f>
        <v>A225</v>
      </c>
      <c r="E922" s="94" t="str">
        <f t="array" ref="E922">XLOOKUP($F922,'GIÁ'!$A:$A,'GIÁ'!$E:$E)</f>
        <v>MÁT</v>
      </c>
      <c r="F922" s="94">
        <v>8.936039541233E12</v>
      </c>
      <c r="G922" s="95" t="s">
        <v>2225</v>
      </c>
      <c r="H922" s="95" t="s">
        <v>224</v>
      </c>
      <c r="I922" s="96">
        <v>4.0</v>
      </c>
      <c r="J922" s="96">
        <v>3.0</v>
      </c>
      <c r="K922" s="98">
        <f t="shared" si="4"/>
        <v>1</v>
      </c>
      <c r="L922" s="99" t="s">
        <v>4637</v>
      </c>
      <c r="M922" s="100" t="s">
        <v>4641</v>
      </c>
      <c r="N922" s="101" t="s">
        <v>4642</v>
      </c>
      <c r="O922" s="128"/>
      <c r="P922" s="100"/>
      <c r="Q922" s="103">
        <f t="shared" si="5"/>
        <v>1</v>
      </c>
      <c r="R922" s="104"/>
      <c r="S922" s="105"/>
      <c r="T922" s="106"/>
      <c r="U922" s="107" t="s">
        <v>3654</v>
      </c>
      <c r="V922" s="108" t="s">
        <v>756</v>
      </c>
      <c r="W922" s="109" t="s">
        <v>1312</v>
      </c>
      <c r="X922" s="110" t="str">
        <f t="shared" si="6"/>
        <v/>
      </c>
      <c r="Y922" s="110" t="str">
        <f t="shared" si="7"/>
        <v/>
      </c>
      <c r="Z922" s="139" t="str">
        <f>IF(N(Q922)&lt;=0,"",IF(ISNUMBER(SEARCH("Thiếu kiện",V922)),"Kho đông mát",IF(AND(N(Q922)&gt;0,N(P922)&gt;0,OR(ISNUMBER(SEARCH("Hình KDB",U922)),ISNUMBER(SEARCH("Hình tele",U922)),ISNUMBER(SEARCH("sai code",U922)),ISNUMBER(SEARCH("ST nhận",U922)))),"Kho đông mát",IF(AND(W922="DC giao thiếu",OR(ISNUMBER(SEARCH("Hình KDB",U922)),ISNUMBER(SEARCH("Hình tele",U922)),ISNUMBER(SEARCH("sai code",U922)))),"Kho đông mát",IF(W922="DC giao thiếu","Chưa xác định",IF(AND(W922="DC pick sai",OR(ISNUMBER(SEARCH("Hình KDB",U922)),ISNUMBER(SEARCH("Hình tele",U922)),ISNUMBER(SEARCH("sai code",U922)),ISNUMBER(SEARCH("ST nhận",U922)))),"Kho đông mát",IF(W922="DC pick sai","Chưa xác định",IF(AND(W922="Hao hụt",N(O922)&gt;0,OR(ISNUMBER(SEARCH("Hình KDB",U922)),ISNUMBER(SEARCH("Hình tele",U922)),ISNUMBER(SEARCH("sai code",U922)),ISNUMBER(SEARCH("ST nhận",U922)))),"Kho đông mát",IF(W922="Hao hụt","Chưa xác định",IF(OR(W922="VT giao sai điểm",W922="Không đạt nhiệt độ",W922="TX giao thiếu kiện",W922="Hàng không đạt CL"),"Kho đông mát",IF(W922="Chưa xác định","Chưa xác định",IF(N(P922)&gt;0,"Chưa xác định",""))))))))))))</f>
        <v>Kho đông mát</v>
      </c>
      <c r="AA922" s="109" t="s">
        <v>802</v>
      </c>
      <c r="AB922" s="140"/>
      <c r="AC922" s="141"/>
      <c r="AD922" s="113"/>
      <c r="AE922" s="127"/>
      <c r="AF922" s="113"/>
      <c r="AG922" s="114" t="str">
        <f t="array" ref="AG922">XLOOKUP(F922,'CLV2'!A:A,'CLV2'!E:E)</f>
        <v>2.FISH AND SEAFOOD</v>
      </c>
      <c r="AH922" s="115" t="str">
        <f t="array" ref="AH922">XLOOKUP(F922,'CLV2'!A:A,'CLV2'!F:F)</f>
        <v>3.DRIED &amp; PROCESSED FISH AND SEAFOOD</v>
      </c>
      <c r="AI922" s="115" t="str">
        <f t="shared" si="8"/>
        <v>Pack</v>
      </c>
      <c r="AJ922" s="116">
        <f t="shared" si="9"/>
        <v>0.25</v>
      </c>
      <c r="AK922" s="117" t="str">
        <f t="array" ref="AK922">XLOOKUP(F922,'GIÁ'!A:A,'GIÁ'!D:D)</f>
        <v>83512.77</v>
      </c>
      <c r="AL922" s="118">
        <f t="shared" si="10"/>
        <v>83512.77</v>
      </c>
      <c r="AM922" s="118">
        <f t="shared" si="11"/>
        <v>0</v>
      </c>
      <c r="AN922" s="119">
        <f t="shared" si="12"/>
        <v>0</v>
      </c>
      <c r="AO922" s="118">
        <f t="shared" si="13"/>
        <v>83512.77</v>
      </c>
      <c r="AP922" s="121">
        <f t="shared" si="14"/>
        <v>0</v>
      </c>
      <c r="AQ922" s="122"/>
      <c r="AR922" s="119"/>
    </row>
    <row r="923" ht="22.5" customHeight="1">
      <c r="A923" s="89">
        <v>46231.0</v>
      </c>
      <c r="B923" s="90">
        <v>0.47291666666666665</v>
      </c>
      <c r="C923" s="91" t="s">
        <v>1229</v>
      </c>
      <c r="D923" s="92" t="str">
        <f t="array" ref="D923">XLOOKUP(C923,'DS ST'!A:A,'DS ST'!B:B)</f>
        <v>EHS</v>
      </c>
      <c r="E923" s="94" t="str">
        <f t="array" ref="E923">XLOOKUP($F923,'GIÁ'!$A:$A,'GIÁ'!$E:$E)</f>
        <v>MÁT</v>
      </c>
      <c r="F923" s="94">
        <v>8.938505512211E12</v>
      </c>
      <c r="G923" s="95" t="s">
        <v>2880</v>
      </c>
      <c r="H923" s="95" t="s">
        <v>224</v>
      </c>
      <c r="I923" s="96">
        <v>1.0</v>
      </c>
      <c r="J923" s="96">
        <v>0.0</v>
      </c>
      <c r="K923" s="98">
        <f t="shared" si="4"/>
        <v>1</v>
      </c>
      <c r="L923" s="99" t="s">
        <v>4643</v>
      </c>
      <c r="M923" s="100" t="s">
        <v>4644</v>
      </c>
      <c r="N923" s="101" t="s">
        <v>4645</v>
      </c>
      <c r="O923" s="128"/>
      <c r="P923" s="100"/>
      <c r="Q923" s="103">
        <f t="shared" si="5"/>
        <v>1</v>
      </c>
      <c r="R923" s="104"/>
      <c r="S923" s="105"/>
      <c r="T923" s="106"/>
      <c r="U923" s="107"/>
      <c r="V923" s="108" t="s">
        <v>756</v>
      </c>
      <c r="W923" s="109" t="s">
        <v>1312</v>
      </c>
      <c r="X923" s="110" t="str">
        <f t="shared" si="6"/>
        <v/>
      </c>
      <c r="Y923" s="110" t="str">
        <f t="shared" si="7"/>
        <v/>
      </c>
      <c r="Z923" s="109" t="s">
        <v>797</v>
      </c>
      <c r="AA923" s="109" t="s">
        <v>802</v>
      </c>
      <c r="AB923" s="143" t="s">
        <v>4646</v>
      </c>
      <c r="AC923" s="141"/>
      <c r="AD923" s="113"/>
      <c r="AE923" s="127"/>
      <c r="AF923" s="113"/>
      <c r="AG923" s="114" t="str">
        <f t="array" ref="AG923">XLOOKUP(F923,'CLV2'!A:A,'CLV2'!E:E)</f>
        <v>2.VEGETABLES</v>
      </c>
      <c r="AH923" s="115" t="str">
        <f t="array" ref="AH923">XLOOKUP(F923,'CLV2'!A:A,'CLV2'!F:F)</f>
        <v>3.PROCESSED VEGGIES</v>
      </c>
      <c r="AI923" s="115" t="str">
        <f t="shared" si="8"/>
        <v>Pack</v>
      </c>
      <c r="AJ923" s="116">
        <f t="shared" si="9"/>
        <v>1</v>
      </c>
      <c r="AK923" s="117" t="str">
        <f t="array" ref="AK923">XLOOKUP(F923,'GIÁ'!A:A,'GIÁ'!D:D)</f>
        <v>22493.70</v>
      </c>
      <c r="AL923" s="118">
        <f t="shared" si="10"/>
        <v>22493.7</v>
      </c>
      <c r="AM923" s="118">
        <f t="shared" si="11"/>
        <v>0</v>
      </c>
      <c r="AN923" s="119">
        <f t="shared" si="12"/>
        <v>0</v>
      </c>
      <c r="AO923" s="118">
        <f t="shared" si="13"/>
        <v>22493.7</v>
      </c>
      <c r="AP923" s="121">
        <f t="shared" si="14"/>
        <v>0</v>
      </c>
      <c r="AQ923" s="122"/>
      <c r="AR923" s="119"/>
    </row>
    <row r="924" ht="22.5" customHeight="1">
      <c r="A924" s="89">
        <v>46231.0</v>
      </c>
      <c r="B924" s="90">
        <v>0.47291666666666665</v>
      </c>
      <c r="C924" s="91" t="s">
        <v>1229</v>
      </c>
      <c r="D924" s="92" t="str">
        <f t="array" ref="D924">XLOOKUP(C924,'DS ST'!A:A,'DS ST'!B:B)</f>
        <v>EHS</v>
      </c>
      <c r="E924" s="94" t="str">
        <f t="array" ref="E924">XLOOKUP($F924,'GIÁ'!$A:$A,'GIÁ'!$E:$E)</f>
        <v>MÁT</v>
      </c>
      <c r="F924" s="94">
        <v>8.93467360682E12</v>
      </c>
      <c r="G924" s="95" t="s">
        <v>1693</v>
      </c>
      <c r="H924" s="95" t="s">
        <v>57</v>
      </c>
      <c r="I924" s="96">
        <v>48.0</v>
      </c>
      <c r="J924" s="96">
        <v>0.0</v>
      </c>
      <c r="K924" s="98">
        <f t="shared" si="4"/>
        <v>48</v>
      </c>
      <c r="L924" s="99" t="s">
        <v>4643</v>
      </c>
      <c r="M924" s="100" t="s">
        <v>4647</v>
      </c>
      <c r="N924" s="101" t="s">
        <v>4645</v>
      </c>
      <c r="O924" s="128"/>
      <c r="P924" s="100"/>
      <c r="Q924" s="103">
        <f t="shared" si="5"/>
        <v>48</v>
      </c>
      <c r="R924" s="104"/>
      <c r="S924" s="105"/>
      <c r="T924" s="106"/>
      <c r="U924" s="107"/>
      <c r="V924" s="108" t="s">
        <v>756</v>
      </c>
      <c r="W924" s="109" t="s">
        <v>1312</v>
      </c>
      <c r="X924" s="110" t="str">
        <f t="shared" si="6"/>
        <v/>
      </c>
      <c r="Y924" s="110" t="str">
        <f t="shared" si="7"/>
        <v/>
      </c>
      <c r="Z924" s="109" t="s">
        <v>797</v>
      </c>
      <c r="AA924" s="109" t="s">
        <v>802</v>
      </c>
      <c r="AB924" s="143" t="s">
        <v>4646</v>
      </c>
      <c r="AC924" s="141"/>
      <c r="AD924" s="113"/>
      <c r="AE924" s="127"/>
      <c r="AF924" s="113"/>
      <c r="AG924" s="114" t="str">
        <f t="array" ref="AG924">XLOOKUP(F924,'CLV2'!A:A,'CLV2'!E:E)</f>
        <v>2.DAIRY</v>
      </c>
      <c r="AH924" s="115" t="str">
        <f t="array" ref="AH924">XLOOKUP(F924,'CLV2'!A:A,'CLV2'!F:F)</f>
        <v>3.YOGURT</v>
      </c>
      <c r="AI924" s="115" t="str">
        <f t="shared" si="8"/>
        <v>Pack</v>
      </c>
      <c r="AJ924" s="116">
        <f t="shared" si="9"/>
        <v>1</v>
      </c>
      <c r="AK924" s="117" t="str">
        <f t="array" ref="AK924">XLOOKUP(F924,'GIÁ'!A:A,'GIÁ'!D:D)</f>
        <v>5402.30</v>
      </c>
      <c r="AL924" s="118">
        <f t="shared" si="10"/>
        <v>259310.4</v>
      </c>
      <c r="AM924" s="118">
        <f t="shared" si="11"/>
        <v>0</v>
      </c>
      <c r="AN924" s="119">
        <f t="shared" si="12"/>
        <v>0</v>
      </c>
      <c r="AO924" s="118">
        <f t="shared" si="13"/>
        <v>259310.4</v>
      </c>
      <c r="AP924" s="121">
        <f t="shared" si="14"/>
        <v>0</v>
      </c>
      <c r="AQ924" s="122"/>
      <c r="AR924" s="119"/>
    </row>
    <row r="925" ht="22.5" customHeight="1">
      <c r="A925" s="89">
        <v>46231.0</v>
      </c>
      <c r="B925" s="90">
        <v>0.47291666666666665</v>
      </c>
      <c r="C925" s="91" t="s">
        <v>1229</v>
      </c>
      <c r="D925" s="92" t="str">
        <f t="array" ref="D925">XLOOKUP(C925,'DS ST'!A:A,'DS ST'!B:B)</f>
        <v>EHS</v>
      </c>
      <c r="E925" s="94" t="str">
        <f t="array" ref="E925">XLOOKUP($F925,'GIÁ'!$A:$A,'GIÁ'!$E:$E)</f>
        <v>MÁT</v>
      </c>
      <c r="F925" s="94">
        <v>8.934673601825E12</v>
      </c>
      <c r="G925" s="95" t="s">
        <v>1687</v>
      </c>
      <c r="H925" s="95" t="s">
        <v>57</v>
      </c>
      <c r="I925" s="96">
        <v>48.0</v>
      </c>
      <c r="J925" s="96">
        <v>0.0</v>
      </c>
      <c r="K925" s="98">
        <f t="shared" si="4"/>
        <v>48</v>
      </c>
      <c r="L925" s="99" t="s">
        <v>4643</v>
      </c>
      <c r="M925" s="100" t="s">
        <v>4648</v>
      </c>
      <c r="N925" s="101" t="s">
        <v>4645</v>
      </c>
      <c r="O925" s="128"/>
      <c r="P925" s="100"/>
      <c r="Q925" s="103">
        <f t="shared" si="5"/>
        <v>48</v>
      </c>
      <c r="R925" s="104"/>
      <c r="S925" s="105"/>
      <c r="T925" s="106"/>
      <c r="U925" s="107"/>
      <c r="V925" s="108" t="s">
        <v>756</v>
      </c>
      <c r="W925" s="109" t="s">
        <v>1312</v>
      </c>
      <c r="X925" s="110" t="str">
        <f t="shared" si="6"/>
        <v/>
      </c>
      <c r="Y925" s="110" t="str">
        <f t="shared" si="7"/>
        <v/>
      </c>
      <c r="Z925" s="109" t="s">
        <v>797</v>
      </c>
      <c r="AA925" s="109" t="s">
        <v>802</v>
      </c>
      <c r="AB925" s="143" t="s">
        <v>4646</v>
      </c>
      <c r="AC925" s="141"/>
      <c r="AD925" s="113"/>
      <c r="AE925" s="127"/>
      <c r="AF925" s="113"/>
      <c r="AG925" s="114" t="str">
        <f t="array" ref="AG925">XLOOKUP(F925,'CLV2'!A:A,'CLV2'!E:E)</f>
        <v>2.DAIRY</v>
      </c>
      <c r="AH925" s="115" t="str">
        <f t="array" ref="AH925">XLOOKUP(F925,'CLV2'!A:A,'CLV2'!F:F)</f>
        <v>3.YOGURT</v>
      </c>
      <c r="AI925" s="115" t="str">
        <f t="shared" si="8"/>
        <v>Pack</v>
      </c>
      <c r="AJ925" s="116">
        <f t="shared" si="9"/>
        <v>1</v>
      </c>
      <c r="AK925" s="117" t="str">
        <f t="array" ref="AK925">XLOOKUP(F925,'GIÁ'!A:A,'GIÁ'!D:D)</f>
        <v>6731.41</v>
      </c>
      <c r="AL925" s="118">
        <f t="shared" si="10"/>
        <v>323107.68</v>
      </c>
      <c r="AM925" s="118">
        <f t="shared" si="11"/>
        <v>0</v>
      </c>
      <c r="AN925" s="119">
        <f t="shared" si="12"/>
        <v>0</v>
      </c>
      <c r="AO925" s="118">
        <f t="shared" si="13"/>
        <v>323107.68</v>
      </c>
      <c r="AP925" s="121">
        <f t="shared" si="14"/>
        <v>0</v>
      </c>
      <c r="AQ925" s="122"/>
      <c r="AR925" s="119"/>
    </row>
    <row r="926" ht="22.5" customHeight="1">
      <c r="A926" s="89">
        <v>46231.0</v>
      </c>
      <c r="B926" s="90">
        <v>0.5597222222222222</v>
      </c>
      <c r="C926" s="91" t="s">
        <v>1319</v>
      </c>
      <c r="D926" s="92" t="str">
        <f t="array" ref="D926">XLOOKUP(C926,'DS ST'!A:A,'DS ST'!B:B)</f>
        <v>JKD</v>
      </c>
      <c r="E926" s="94" t="str">
        <f t="array" ref="E926">XLOOKUP($F926,'GIÁ'!$A:$A,'GIÁ'!$E:$E)</f>
        <v>MÁT</v>
      </c>
      <c r="F926" s="94">
        <v>8.935128710109E12</v>
      </c>
      <c r="G926" s="95" t="s">
        <v>1926</v>
      </c>
      <c r="H926" s="95" t="s">
        <v>224</v>
      </c>
      <c r="I926" s="96">
        <v>2.0</v>
      </c>
      <c r="J926" s="96">
        <v>0.0</v>
      </c>
      <c r="K926" s="98">
        <f t="shared" si="4"/>
        <v>2</v>
      </c>
      <c r="L926" s="99" t="s">
        <v>4649</v>
      </c>
      <c r="M926" s="100" t="s">
        <v>4650</v>
      </c>
      <c r="N926" s="101" t="s">
        <v>4651</v>
      </c>
      <c r="O926" s="128"/>
      <c r="P926" s="100"/>
      <c r="Q926" s="103">
        <f t="shared" si="5"/>
        <v>2</v>
      </c>
      <c r="R926" s="104"/>
      <c r="S926" s="105"/>
      <c r="T926" s="106"/>
      <c r="U926" s="107"/>
      <c r="V926" s="108" t="s">
        <v>756</v>
      </c>
      <c r="W926" s="109" t="s">
        <v>1312</v>
      </c>
      <c r="X926" s="110" t="str">
        <f t="shared" si="6"/>
        <v/>
      </c>
      <c r="Y926" s="110" t="str">
        <f t="shared" si="7"/>
        <v/>
      </c>
      <c r="Z926" s="109" t="s">
        <v>797</v>
      </c>
      <c r="AA926" s="109" t="s">
        <v>802</v>
      </c>
      <c r="AB926" s="143" t="s">
        <v>4652</v>
      </c>
      <c r="AC926" s="141"/>
      <c r="AD926" s="113"/>
      <c r="AE926" s="127"/>
      <c r="AF926" s="113"/>
      <c r="AG926" s="114" t="str">
        <f t="array" ref="AG926">XLOOKUP(F926,'CLV2'!A:A,'CLV2'!E:E)</f>
        <v>2.DAIRY</v>
      </c>
      <c r="AH926" s="115" t="str">
        <f t="array" ref="AH926">XLOOKUP(F926,'CLV2'!A:A,'CLV2'!F:F)</f>
        <v>3.BUTTER AND CHEESE</v>
      </c>
      <c r="AI926" s="115" t="str">
        <f t="shared" si="8"/>
        <v>Pack</v>
      </c>
      <c r="AJ926" s="116">
        <f t="shared" si="9"/>
        <v>1</v>
      </c>
      <c r="AK926" s="117" t="str">
        <f t="array" ref="AK926">XLOOKUP(F926,'GIÁ'!A:A,'GIÁ'!D:D)</f>
        <v>64810.60</v>
      </c>
      <c r="AL926" s="118">
        <f t="shared" si="10"/>
        <v>129621.2</v>
      </c>
      <c r="AM926" s="118">
        <f t="shared" si="11"/>
        <v>0</v>
      </c>
      <c r="AN926" s="119">
        <f t="shared" si="12"/>
        <v>0</v>
      </c>
      <c r="AO926" s="118">
        <f t="shared" si="13"/>
        <v>129621.2</v>
      </c>
      <c r="AP926" s="121">
        <f t="shared" si="14"/>
        <v>0</v>
      </c>
      <c r="AQ926" s="122"/>
      <c r="AR926" s="119"/>
    </row>
    <row r="927" ht="22.5" customHeight="1">
      <c r="A927" s="89">
        <v>46231.0</v>
      </c>
      <c r="B927" s="90">
        <v>0.5597222222222222</v>
      </c>
      <c r="C927" s="91" t="s">
        <v>1319</v>
      </c>
      <c r="D927" s="129" t="str">
        <f t="array" ref="D927">XLOOKUP(C927,'DS ST'!A:A,'DS ST'!B:B)</f>
        <v>JKD</v>
      </c>
      <c r="E927" s="94" t="str">
        <f t="array" ref="E927">XLOOKUP($F927,'GIÁ'!$A:$A,'GIÁ'!$E:$E)</f>
        <v>MÁT</v>
      </c>
      <c r="F927" s="94">
        <v>11751.0</v>
      </c>
      <c r="G927" s="95" t="s">
        <v>1045</v>
      </c>
      <c r="H927" s="95" t="s">
        <v>75</v>
      </c>
      <c r="I927" s="96">
        <v>2.0</v>
      </c>
      <c r="J927" s="96">
        <v>0.0</v>
      </c>
      <c r="K927" s="98">
        <f t="shared" si="4"/>
        <v>2</v>
      </c>
      <c r="L927" s="99" t="s">
        <v>4649</v>
      </c>
      <c r="M927" s="100" t="s">
        <v>4653</v>
      </c>
      <c r="N927" s="101" t="s">
        <v>4651</v>
      </c>
      <c r="O927" s="128"/>
      <c r="P927" s="100"/>
      <c r="Q927" s="103">
        <f t="shared" si="5"/>
        <v>2</v>
      </c>
      <c r="R927" s="104"/>
      <c r="S927" s="105"/>
      <c r="T927" s="106"/>
      <c r="U927" s="107" t="s">
        <v>4654</v>
      </c>
      <c r="V927" s="108" t="s">
        <v>756</v>
      </c>
      <c r="W927" s="109" t="s">
        <v>1312</v>
      </c>
      <c r="X927" s="110" t="str">
        <f t="shared" si="6"/>
        <v/>
      </c>
      <c r="Y927" s="110" t="str">
        <f t="shared" si="7"/>
        <v/>
      </c>
      <c r="Z927" s="139" t="str">
        <f t="shared" ref="Z927:Z962" si="61">IF(N(Q927)&lt;=0,"",IF(ISNUMBER(SEARCH("Thiếu kiện",V927)),"Kho đông mát",IF(AND(N(Q927)&gt;0,N(P927)&gt;0,OR(ISNUMBER(SEARCH("Hình KDB",U927)),ISNUMBER(SEARCH("Hình tele",U927)),ISNUMBER(SEARCH("sai code",U927)),ISNUMBER(SEARCH("ST nhận",U927)))),"Kho đông mát",IF(AND(W927="DC giao thiếu",OR(ISNUMBER(SEARCH("Hình KDB",U927)),ISNUMBER(SEARCH("Hình tele",U927)),ISNUMBER(SEARCH("sai code",U927)))),"Kho đông mát",IF(W927="DC giao thiếu","Chưa xác định",IF(AND(W927="DC pick sai",OR(ISNUMBER(SEARCH("Hình KDB",U927)),ISNUMBER(SEARCH("Hình tele",U927)),ISNUMBER(SEARCH("sai code",U927)),ISNUMBER(SEARCH("ST nhận",U927)))),"Kho đông mát",IF(W927="DC pick sai","Chưa xác định",IF(AND(W927="Hao hụt",N(O927)&gt;0,OR(ISNUMBER(SEARCH("Hình KDB",U927)),ISNUMBER(SEARCH("Hình tele",U927)),ISNUMBER(SEARCH("sai code",U927)),ISNUMBER(SEARCH("ST nhận",U927)))),"Kho đông mát",IF(W927="Hao hụt","Chưa xác định",IF(OR(W927="VT giao sai điểm",W927="Không đạt nhiệt độ",W927="TX giao thiếu kiện",W927="Hàng không đạt CL"),"Kho đông mát",IF(W927="Chưa xác định","Chưa xác định",IF(N(P927)&gt;0,"Chưa xác định",""))))))))))))</f>
        <v>Kho đông mát</v>
      </c>
      <c r="AA927" s="109" t="s">
        <v>802</v>
      </c>
      <c r="AB927" s="140"/>
      <c r="AC927" s="141"/>
      <c r="AD927" s="113"/>
      <c r="AE927" s="127"/>
      <c r="AF927" s="113"/>
      <c r="AG927" s="114" t="str">
        <f t="array" ref="AG927">XLOOKUP(F927,'CLV2'!A:A,'CLV2'!E:E)</f>
        <v>2.FRUITS</v>
      </c>
      <c r="AH927" s="115" t="str">
        <f t="array" ref="AH927">XLOOKUP(F927,'CLV2'!A:A,'CLV2'!F:F)</f>
        <v>3.IMPORT FRUITS</v>
      </c>
      <c r="AI927" s="115" t="str">
        <f t="shared" si="8"/>
        <v>Pack</v>
      </c>
      <c r="AJ927" s="116">
        <f t="shared" si="9"/>
        <v>1</v>
      </c>
      <c r="AK927" s="117" t="str">
        <f t="array" ref="AK927">XLOOKUP(F927,'GIÁ'!A:A,'GIÁ'!D:D)</f>
        <v>64445.12</v>
      </c>
      <c r="AL927" s="118">
        <f t="shared" si="10"/>
        <v>128890.24</v>
      </c>
      <c r="AM927" s="118">
        <f t="shared" si="11"/>
        <v>0</v>
      </c>
      <c r="AN927" s="119">
        <f t="shared" si="12"/>
        <v>0</v>
      </c>
      <c r="AO927" s="118">
        <f t="shared" si="13"/>
        <v>128890.24</v>
      </c>
      <c r="AP927" s="121">
        <f t="shared" si="14"/>
        <v>0</v>
      </c>
      <c r="AQ927" s="122"/>
      <c r="AR927" s="119"/>
    </row>
    <row r="928" ht="22.5" customHeight="1">
      <c r="A928" s="89">
        <v>46231.0</v>
      </c>
      <c r="B928" s="90">
        <v>0.4263888888888889</v>
      </c>
      <c r="C928" s="91" t="s">
        <v>816</v>
      </c>
      <c r="D928" s="129" t="str">
        <f t="array" ref="D928">XLOOKUP(C928,'DS ST'!A:A,'DS ST'!B:B)</f>
        <v>A181</v>
      </c>
      <c r="E928" s="94" t="str">
        <f t="array" ref="E928">XLOOKUP($F928,'GIÁ'!$A:$A,'GIÁ'!$E:$E)</f>
        <v>MÁT</v>
      </c>
      <c r="F928" s="94">
        <v>8.936176751014E12</v>
      </c>
      <c r="G928" s="95" t="s">
        <v>1089</v>
      </c>
      <c r="H928" s="95" t="s">
        <v>667</v>
      </c>
      <c r="I928" s="96">
        <v>2.0</v>
      </c>
      <c r="J928" s="96">
        <v>1.0</v>
      </c>
      <c r="K928" s="98">
        <f t="shared" si="4"/>
        <v>1</v>
      </c>
      <c r="L928" s="99" t="s">
        <v>4655</v>
      </c>
      <c r="M928" s="100" t="s">
        <v>4656</v>
      </c>
      <c r="N928" s="101" t="s">
        <v>4657</v>
      </c>
      <c r="O928" s="128"/>
      <c r="P928" s="100"/>
      <c r="Q928" s="103">
        <f t="shared" si="5"/>
        <v>1</v>
      </c>
      <c r="R928" s="104"/>
      <c r="S928" s="105"/>
      <c r="T928" s="106" t="s">
        <v>4658</v>
      </c>
      <c r="U928" s="107" t="s">
        <v>3681</v>
      </c>
      <c r="V928" s="108" t="s">
        <v>756</v>
      </c>
      <c r="W928" s="109" t="s">
        <v>1312</v>
      </c>
      <c r="X928" s="110" t="str">
        <f t="shared" si="6"/>
        <v/>
      </c>
      <c r="Y928" s="110" t="str">
        <f t="shared" si="7"/>
        <v/>
      </c>
      <c r="Z928" s="139" t="str">
        <f t="shared" si="61"/>
        <v>Kho đông mát</v>
      </c>
      <c r="AA928" s="109" t="s">
        <v>802</v>
      </c>
      <c r="AB928" s="140"/>
      <c r="AC928" s="108" t="s">
        <v>3555</v>
      </c>
      <c r="AD928" s="144" t="s">
        <v>4659</v>
      </c>
      <c r="AE928" s="127"/>
      <c r="AF928" s="113"/>
      <c r="AG928" s="114" t="str">
        <f t="array" ref="AG928">XLOOKUP(F928,'CLV2'!A:A,'CLV2'!E:E)</f>
        <v>2.DELICA</v>
      </c>
      <c r="AH928" s="115" t="str">
        <f t="array" ref="AH928">XLOOKUP(F928,'CLV2'!A:A,'CLV2'!F:F)</f>
        <v>3.DESSERTS</v>
      </c>
      <c r="AI928" s="115" t="str">
        <f t="shared" si="8"/>
        <v>Pack</v>
      </c>
      <c r="AJ928" s="116">
        <f t="shared" si="9"/>
        <v>0.5</v>
      </c>
      <c r="AK928" s="117" t="str">
        <f t="array" ref="AK928">XLOOKUP(F928,'GIÁ'!A:A,'GIÁ'!D:D)</f>
        <v>6650.00</v>
      </c>
      <c r="AL928" s="118">
        <f t="shared" si="10"/>
        <v>6650</v>
      </c>
      <c r="AM928" s="118">
        <f t="shared" si="11"/>
        <v>0</v>
      </c>
      <c r="AN928" s="119">
        <f t="shared" si="12"/>
        <v>0</v>
      </c>
      <c r="AO928" s="118">
        <f t="shared" si="13"/>
        <v>6650</v>
      </c>
      <c r="AP928" s="121">
        <f t="shared" si="14"/>
        <v>0</v>
      </c>
      <c r="AQ928" s="122"/>
      <c r="AR928" s="119"/>
    </row>
    <row r="929" ht="22.5" customHeight="1">
      <c r="A929" s="89">
        <v>46231.0</v>
      </c>
      <c r="B929" s="90">
        <v>0.4263888888888889</v>
      </c>
      <c r="C929" s="91" t="s">
        <v>816</v>
      </c>
      <c r="D929" s="153" t="str">
        <f t="array" ref="D929">XLOOKUP(C929,'DS ST'!A:A,'DS ST'!B:B)</f>
        <v>A181</v>
      </c>
      <c r="E929" s="94" t="str">
        <f t="array" ref="E929">XLOOKUP($F929,'GIÁ'!$A:$A,'GIÁ'!$E:$E)</f>
        <v>MÁT</v>
      </c>
      <c r="F929" s="94">
        <v>11593.0</v>
      </c>
      <c r="G929" s="95" t="s">
        <v>938</v>
      </c>
      <c r="H929" s="95" t="s">
        <v>57</v>
      </c>
      <c r="I929" s="96">
        <v>1.0</v>
      </c>
      <c r="J929" s="96">
        <v>0.0</v>
      </c>
      <c r="K929" s="98">
        <f t="shared" si="4"/>
        <v>1</v>
      </c>
      <c r="L929" s="99" t="s">
        <v>4655</v>
      </c>
      <c r="M929" s="100" t="s">
        <v>4656</v>
      </c>
      <c r="N929" s="101" t="s">
        <v>4657</v>
      </c>
      <c r="O929" s="128"/>
      <c r="P929" s="100"/>
      <c r="Q929" s="103">
        <f t="shared" si="5"/>
        <v>1</v>
      </c>
      <c r="R929" s="104"/>
      <c r="S929" s="105"/>
      <c r="T929" s="106" t="s">
        <v>4658</v>
      </c>
      <c r="U929" s="107"/>
      <c r="V929" s="108" t="s">
        <v>756</v>
      </c>
      <c r="W929" s="109" t="s">
        <v>1312</v>
      </c>
      <c r="X929" s="110" t="str">
        <f t="shared" si="6"/>
        <v/>
      </c>
      <c r="Y929" s="110" t="str">
        <f t="shared" si="7"/>
        <v/>
      </c>
      <c r="Z929" s="139" t="str">
        <f t="shared" si="61"/>
        <v>Chưa xác định</v>
      </c>
      <c r="AA929" s="109" t="s">
        <v>802</v>
      </c>
      <c r="AB929" s="140"/>
      <c r="AC929" s="141"/>
      <c r="AD929" s="113"/>
      <c r="AE929" s="127"/>
      <c r="AF929" s="113"/>
      <c r="AG929" s="114" t="str">
        <f t="array" ref="AG929">XLOOKUP(F929,'CLV2'!A:A,'CLV2'!E:E)</f>
        <v>2.FRUITS</v>
      </c>
      <c r="AH929" s="115" t="str">
        <f t="array" ref="AH929">XLOOKUP(F929,'CLV2'!A:A,'CLV2'!F:F)</f>
        <v>3.CUTTING FRUITS</v>
      </c>
      <c r="AI929" s="115" t="str">
        <f t="shared" si="8"/>
        <v>Pack</v>
      </c>
      <c r="AJ929" s="116">
        <f t="shared" si="9"/>
        <v>1</v>
      </c>
      <c r="AK929" s="117" t="str">
        <f t="array" ref="AK929">XLOOKUP(F929,'GIÁ'!A:A,'GIÁ'!D:D)</f>
        <v>22860.43</v>
      </c>
      <c r="AL929" s="118">
        <f t="shared" si="10"/>
        <v>22860.43</v>
      </c>
      <c r="AM929" s="118">
        <f t="shared" si="11"/>
        <v>0</v>
      </c>
      <c r="AN929" s="119">
        <f t="shared" si="12"/>
        <v>0</v>
      </c>
      <c r="AO929" s="118">
        <f t="shared" si="13"/>
        <v>0</v>
      </c>
      <c r="AP929" s="121">
        <f t="shared" si="14"/>
        <v>22860.43</v>
      </c>
      <c r="AQ929" s="122"/>
      <c r="AR929" s="119"/>
    </row>
    <row r="930" ht="22.5" customHeight="1">
      <c r="A930" s="89">
        <v>46231.0</v>
      </c>
      <c r="B930" s="90">
        <v>0.4263888888888889</v>
      </c>
      <c r="C930" s="91" t="s">
        <v>816</v>
      </c>
      <c r="D930" s="129" t="str">
        <f t="array" ref="D930">XLOOKUP(C930,'DS ST'!A:A,'DS ST'!B:B)</f>
        <v>A181</v>
      </c>
      <c r="E930" s="94" t="str">
        <f t="array" ref="E930">XLOOKUP($F930,'GIÁ'!$A:$A,'GIÁ'!$E:$E)</f>
        <v>MÁT</v>
      </c>
      <c r="F930" s="94">
        <v>8.936049693892E12</v>
      </c>
      <c r="G930" s="95" t="s">
        <v>2242</v>
      </c>
      <c r="H930" s="95" t="s">
        <v>57</v>
      </c>
      <c r="I930" s="96">
        <v>5.0</v>
      </c>
      <c r="J930" s="96">
        <v>4.0</v>
      </c>
      <c r="K930" s="98">
        <f t="shared" si="4"/>
        <v>1</v>
      </c>
      <c r="L930" s="99" t="s">
        <v>4655</v>
      </c>
      <c r="M930" s="100" t="s">
        <v>4660</v>
      </c>
      <c r="N930" s="101" t="s">
        <v>4657</v>
      </c>
      <c r="O930" s="128"/>
      <c r="P930" s="100"/>
      <c r="Q930" s="103">
        <f t="shared" si="5"/>
        <v>1</v>
      </c>
      <c r="R930" s="104"/>
      <c r="S930" s="105"/>
      <c r="T930" s="106" t="s">
        <v>4658</v>
      </c>
      <c r="U930" s="107" t="s">
        <v>3681</v>
      </c>
      <c r="V930" s="108" t="s">
        <v>756</v>
      </c>
      <c r="W930" s="109" t="s">
        <v>1312</v>
      </c>
      <c r="X930" s="110" t="str">
        <f t="shared" si="6"/>
        <v/>
      </c>
      <c r="Y930" s="110" t="str">
        <f t="shared" si="7"/>
        <v/>
      </c>
      <c r="Z930" s="139" t="str">
        <f t="shared" si="61"/>
        <v>Kho đông mát</v>
      </c>
      <c r="AA930" s="109" t="s">
        <v>802</v>
      </c>
      <c r="AB930" s="140"/>
      <c r="AC930" s="108" t="s">
        <v>3555</v>
      </c>
      <c r="AD930" s="144" t="s">
        <v>4659</v>
      </c>
      <c r="AE930" s="127"/>
      <c r="AF930" s="113"/>
      <c r="AG930" s="114" t="str">
        <f t="array" ref="AG930">XLOOKUP(F930,'CLV2'!A:A,'CLV2'!E:E)</f>
        <v>2.VEGETABLES</v>
      </c>
      <c r="AH930" s="115" t="str">
        <f t="array" ref="AH930">XLOOKUP(F930,'CLV2'!A:A,'CLV2'!F:F)</f>
        <v>3.LETTUCE, SNACKABLES</v>
      </c>
      <c r="AI930" s="115" t="str">
        <f t="shared" si="8"/>
        <v>Pack</v>
      </c>
      <c r="AJ930" s="116">
        <f t="shared" si="9"/>
        <v>0.2</v>
      </c>
      <c r="AK930" s="117" t="str">
        <f t="array" ref="AK930">XLOOKUP(F930,'GIÁ'!A:A,'GIÁ'!D:D)</f>
        <v>20378.31</v>
      </c>
      <c r="AL930" s="118">
        <f t="shared" si="10"/>
        <v>20378.31</v>
      </c>
      <c r="AM930" s="118">
        <f t="shared" si="11"/>
        <v>0</v>
      </c>
      <c r="AN930" s="119">
        <f t="shared" si="12"/>
        <v>0</v>
      </c>
      <c r="AO930" s="118">
        <f t="shared" si="13"/>
        <v>20378.31</v>
      </c>
      <c r="AP930" s="121">
        <f t="shared" si="14"/>
        <v>0</v>
      </c>
      <c r="AQ930" s="122"/>
      <c r="AR930" s="119"/>
    </row>
    <row r="931" ht="22.5" customHeight="1">
      <c r="A931" s="89">
        <v>46231.0</v>
      </c>
      <c r="B931" s="90">
        <v>0.4263888888888889</v>
      </c>
      <c r="C931" s="91" t="s">
        <v>816</v>
      </c>
      <c r="D931" s="92" t="str">
        <f t="array" ref="D931">XLOOKUP(C931,'DS ST'!A:A,'DS ST'!B:B)</f>
        <v>A181</v>
      </c>
      <c r="E931" s="94" t="str">
        <f t="array" ref="E931">XLOOKUP($F931,'GIÁ'!$A:$A,'GIÁ'!$E:$E)</f>
        <v>MÁT</v>
      </c>
      <c r="F931" s="94">
        <v>1101310.0</v>
      </c>
      <c r="G931" s="95" t="s">
        <v>430</v>
      </c>
      <c r="H931" s="95" t="s">
        <v>273</v>
      </c>
      <c r="I931" s="96">
        <v>8.6</v>
      </c>
      <c r="J931" s="96">
        <v>0.0</v>
      </c>
      <c r="K931" s="98">
        <f t="shared" si="4"/>
        <v>8.6</v>
      </c>
      <c r="L931" s="99" t="s">
        <v>4655</v>
      </c>
      <c r="M931" s="100" t="s">
        <v>4661</v>
      </c>
      <c r="N931" s="101" t="s">
        <v>4657</v>
      </c>
      <c r="O931" s="128"/>
      <c r="P931" s="145">
        <v>8.6</v>
      </c>
      <c r="Q931" s="103">
        <f t="shared" si="5"/>
        <v>0</v>
      </c>
      <c r="R931" s="104" t="s">
        <v>4662</v>
      </c>
      <c r="S931" s="105"/>
      <c r="T931" s="106" t="s">
        <v>4658</v>
      </c>
      <c r="U931" s="107"/>
      <c r="V931" s="108" t="s">
        <v>756</v>
      </c>
      <c r="W931" s="109" t="s">
        <v>764</v>
      </c>
      <c r="X931" s="110" t="str">
        <f t="shared" si="6"/>
        <v/>
      </c>
      <c r="Y931" s="110" t="str">
        <f t="shared" si="7"/>
        <v>Siêu thị</v>
      </c>
      <c r="Z931" s="139" t="str">
        <f t="shared" si="61"/>
        <v/>
      </c>
      <c r="AA931" s="109" t="s">
        <v>802</v>
      </c>
      <c r="AB931" s="140"/>
      <c r="AC931" s="141"/>
      <c r="AD931" s="113"/>
      <c r="AE931" s="127"/>
      <c r="AF931" s="113"/>
      <c r="AG931" s="114" t="str">
        <f t="array" ref="AG931">XLOOKUP(F931,'CLV2'!A:A,'CLV2'!E:E)</f>
        <v>2.FRUITS</v>
      </c>
      <c r="AH931" s="115" t="str">
        <f t="array" ref="AH931">XLOOKUP(F931,'CLV2'!A:A,'CLV2'!F:F)</f>
        <v>3.IMPORT FRUITS</v>
      </c>
      <c r="AI931" s="115" t="str">
        <f t="shared" si="8"/>
        <v>KG</v>
      </c>
      <c r="AJ931" s="116">
        <f t="shared" si="9"/>
        <v>1</v>
      </c>
      <c r="AK931" s="117" t="str">
        <f t="array" ref="AK931">XLOOKUP(F931,'GIÁ'!A:A,'GIÁ'!D:D)</f>
        <v>241014.36</v>
      </c>
      <c r="AL931" s="118">
        <f t="shared" si="10"/>
        <v>2072723.496</v>
      </c>
      <c r="AM931" s="118">
        <f t="shared" si="11"/>
        <v>0</v>
      </c>
      <c r="AN931" s="119">
        <f t="shared" si="12"/>
        <v>2072723.496</v>
      </c>
      <c r="AO931" s="118">
        <f t="shared" si="13"/>
        <v>0</v>
      </c>
      <c r="AP931" s="121">
        <f t="shared" si="14"/>
        <v>0</v>
      </c>
      <c r="AQ931" s="122"/>
      <c r="AR931" s="119"/>
    </row>
    <row r="932" ht="22.5" customHeight="1">
      <c r="A932" s="89">
        <v>46231.0</v>
      </c>
      <c r="B932" s="90">
        <v>0.4263888888888889</v>
      </c>
      <c r="C932" s="91" t="s">
        <v>816</v>
      </c>
      <c r="D932" s="92" t="str">
        <f t="array" ref="D932">XLOOKUP(C932,'DS ST'!A:A,'DS ST'!B:B)</f>
        <v>A181</v>
      </c>
      <c r="E932" s="94" t="str">
        <f t="array" ref="E932">XLOOKUP($F932,'GIÁ'!$A:$A,'GIÁ'!$E:$E)</f>
        <v>MÁT</v>
      </c>
      <c r="F932" s="94">
        <v>8.935128710109E12</v>
      </c>
      <c r="G932" s="95" t="s">
        <v>1926</v>
      </c>
      <c r="H932" s="95" t="s">
        <v>224</v>
      </c>
      <c r="I932" s="96">
        <v>2.0</v>
      </c>
      <c r="J932" s="96">
        <v>0.0</v>
      </c>
      <c r="K932" s="98">
        <f t="shared" si="4"/>
        <v>2</v>
      </c>
      <c r="L932" s="99" t="s">
        <v>4655</v>
      </c>
      <c r="M932" s="100" t="s">
        <v>4663</v>
      </c>
      <c r="N932" s="101" t="s">
        <v>4657</v>
      </c>
      <c r="O932" s="128"/>
      <c r="P932" s="100"/>
      <c r="Q932" s="103">
        <f t="shared" si="5"/>
        <v>2</v>
      </c>
      <c r="R932" s="104"/>
      <c r="S932" s="105" t="s">
        <v>14</v>
      </c>
      <c r="T932" s="106" t="s">
        <v>4658</v>
      </c>
      <c r="U932" s="107" t="s">
        <v>4597</v>
      </c>
      <c r="V932" s="108" t="s">
        <v>756</v>
      </c>
      <c r="W932" s="109" t="s">
        <v>2842</v>
      </c>
      <c r="X932" s="110" t="str">
        <f t="shared" si="6"/>
        <v/>
      </c>
      <c r="Y932" s="110" t="str">
        <f t="shared" si="7"/>
        <v/>
      </c>
      <c r="Z932" s="139" t="str">
        <f t="shared" si="61"/>
        <v>Kho đông mát</v>
      </c>
      <c r="AA932" s="109" t="s">
        <v>802</v>
      </c>
      <c r="AB932" s="140"/>
      <c r="AC932" s="141"/>
      <c r="AD932" s="113"/>
      <c r="AE932" s="127"/>
      <c r="AF932" s="113"/>
      <c r="AG932" s="114" t="str">
        <f t="array" ref="AG932">XLOOKUP(F932,'CLV2'!A:A,'CLV2'!E:E)</f>
        <v>2.DAIRY</v>
      </c>
      <c r="AH932" s="115" t="str">
        <f t="array" ref="AH932">XLOOKUP(F932,'CLV2'!A:A,'CLV2'!F:F)</f>
        <v>3.BUTTER AND CHEESE</v>
      </c>
      <c r="AI932" s="115" t="str">
        <f t="shared" si="8"/>
        <v>Pack</v>
      </c>
      <c r="AJ932" s="116">
        <f t="shared" si="9"/>
        <v>1</v>
      </c>
      <c r="AK932" s="117" t="str">
        <f t="array" ref="AK932">XLOOKUP(F932,'GIÁ'!A:A,'GIÁ'!D:D)</f>
        <v>64810.60</v>
      </c>
      <c r="AL932" s="118">
        <f t="shared" si="10"/>
        <v>129621.2</v>
      </c>
      <c r="AM932" s="118">
        <f t="shared" si="11"/>
        <v>0</v>
      </c>
      <c r="AN932" s="119">
        <f t="shared" si="12"/>
        <v>0</v>
      </c>
      <c r="AO932" s="118">
        <f t="shared" si="13"/>
        <v>129621.2</v>
      </c>
      <c r="AP932" s="121">
        <f t="shared" si="14"/>
        <v>0</v>
      </c>
      <c r="AQ932" s="122"/>
      <c r="AR932" s="119"/>
    </row>
    <row r="933" ht="22.5" customHeight="1">
      <c r="A933" s="89">
        <v>46231.0</v>
      </c>
      <c r="B933" s="90">
        <v>0.5333333333333333</v>
      </c>
      <c r="C933" s="91" t="s">
        <v>163</v>
      </c>
      <c r="D933" s="129" t="str">
        <f t="array" ref="D933">XLOOKUP(C933,'DS ST'!A:A,'DS ST'!B:B)</f>
        <v>A111</v>
      </c>
      <c r="E933" s="94" t="str">
        <f t="array" ref="E933">XLOOKUP($F933,'GIÁ'!$A:$A,'GIÁ'!$E:$E)</f>
        <v>MÁT</v>
      </c>
      <c r="F933" s="94">
        <v>8.936076271957E12</v>
      </c>
      <c r="G933" s="95" t="s">
        <v>2295</v>
      </c>
      <c r="H933" s="95" t="s">
        <v>75</v>
      </c>
      <c r="I933" s="96">
        <v>1.0</v>
      </c>
      <c r="J933" s="96">
        <v>0.0</v>
      </c>
      <c r="K933" s="98">
        <f t="shared" si="4"/>
        <v>1</v>
      </c>
      <c r="L933" s="99" t="s">
        <v>4664</v>
      </c>
      <c r="M933" s="100" t="s">
        <v>4665</v>
      </c>
      <c r="N933" s="101" t="s">
        <v>4666</v>
      </c>
      <c r="O933" s="128"/>
      <c r="P933" s="145">
        <v>1.0</v>
      </c>
      <c r="Q933" s="103">
        <f t="shared" si="5"/>
        <v>0</v>
      </c>
      <c r="R933" s="154" t="s">
        <v>4667</v>
      </c>
      <c r="S933" s="105"/>
      <c r="T933" s="106"/>
      <c r="U933" s="107"/>
      <c r="V933" s="108" t="s">
        <v>756</v>
      </c>
      <c r="W933" s="109" t="s">
        <v>1908</v>
      </c>
      <c r="X933" s="110" t="str">
        <f t="shared" si="6"/>
        <v/>
      </c>
      <c r="Y933" s="110" t="str">
        <f t="shared" si="7"/>
        <v>Siêu thị</v>
      </c>
      <c r="Z933" s="139" t="str">
        <f t="shared" si="61"/>
        <v/>
      </c>
      <c r="AA933" s="109" t="s">
        <v>802</v>
      </c>
      <c r="AB933" s="140"/>
      <c r="AC933" s="141"/>
      <c r="AD933" s="113"/>
      <c r="AE933" s="127"/>
      <c r="AF933" s="113"/>
      <c r="AG933" s="114" t="str">
        <f t="array" ref="AG933">XLOOKUP(F933,'CLV2'!A:A,'CLV2'!E:E)</f>
        <v>2.BAKERY</v>
      </c>
      <c r="AH933" s="115" t="str">
        <f t="array" ref="AH933">XLOOKUP(F933,'CLV2'!A:A,'CLV2'!F:F)</f>
        <v>3.CAKES</v>
      </c>
      <c r="AI933" s="115" t="str">
        <f t="shared" si="8"/>
        <v>Pack</v>
      </c>
      <c r="AJ933" s="116">
        <f t="shared" si="9"/>
        <v>1</v>
      </c>
      <c r="AK933" s="117" t="str">
        <f t="array" ref="AK933">XLOOKUP(F933,'GIÁ'!A:A,'GIÁ'!D:D)</f>
        <v>8898.99</v>
      </c>
      <c r="AL933" s="118">
        <f t="shared" si="10"/>
        <v>8898.99</v>
      </c>
      <c r="AM933" s="118">
        <f t="shared" si="11"/>
        <v>0</v>
      </c>
      <c r="AN933" s="119">
        <f t="shared" si="12"/>
        <v>8898.99</v>
      </c>
      <c r="AO933" s="118">
        <f t="shared" si="13"/>
        <v>0</v>
      </c>
      <c r="AP933" s="121">
        <f t="shared" si="14"/>
        <v>0</v>
      </c>
      <c r="AQ933" s="122"/>
      <c r="AR933" s="119"/>
    </row>
    <row r="934" ht="22.5" customHeight="1">
      <c r="A934" s="89">
        <v>46231.0</v>
      </c>
      <c r="B934" s="90">
        <v>0.5333333333333333</v>
      </c>
      <c r="C934" s="91" t="s">
        <v>163</v>
      </c>
      <c r="D934" s="129" t="str">
        <f t="array" ref="D934">XLOOKUP(C934,'DS ST'!A:A,'DS ST'!B:B)</f>
        <v>A111</v>
      </c>
      <c r="E934" s="94" t="str">
        <f t="array" ref="E934">XLOOKUP($F934,'GIÁ'!$A:$A,'GIÁ'!$E:$E)</f>
        <v>MÁT</v>
      </c>
      <c r="F934" s="94">
        <v>8.936176751014E12</v>
      </c>
      <c r="G934" s="95" t="s">
        <v>1089</v>
      </c>
      <c r="H934" s="95" t="s">
        <v>667</v>
      </c>
      <c r="I934" s="96">
        <v>2.0</v>
      </c>
      <c r="J934" s="96">
        <v>0.0</v>
      </c>
      <c r="K934" s="98">
        <f t="shared" si="4"/>
        <v>2</v>
      </c>
      <c r="L934" s="99" t="s">
        <v>4664</v>
      </c>
      <c r="M934" s="100" t="s">
        <v>4665</v>
      </c>
      <c r="N934" s="101" t="s">
        <v>4666</v>
      </c>
      <c r="O934" s="128"/>
      <c r="P934" s="145">
        <v>2.0</v>
      </c>
      <c r="Q934" s="103">
        <f t="shared" si="5"/>
        <v>0</v>
      </c>
      <c r="R934" s="154" t="s">
        <v>4667</v>
      </c>
      <c r="S934" s="105"/>
      <c r="T934" s="106"/>
      <c r="U934" s="107"/>
      <c r="V934" s="108" t="s">
        <v>756</v>
      </c>
      <c r="W934" s="109" t="s">
        <v>1908</v>
      </c>
      <c r="X934" s="110" t="str">
        <f t="shared" si="6"/>
        <v/>
      </c>
      <c r="Y934" s="110" t="str">
        <f t="shared" si="7"/>
        <v>Siêu thị</v>
      </c>
      <c r="Z934" s="139" t="str">
        <f t="shared" si="61"/>
        <v/>
      </c>
      <c r="AA934" s="109" t="s">
        <v>802</v>
      </c>
      <c r="AB934" s="140"/>
      <c r="AC934" s="141"/>
      <c r="AD934" s="113"/>
      <c r="AE934" s="127"/>
      <c r="AF934" s="113"/>
      <c r="AG934" s="114" t="str">
        <f t="array" ref="AG934">XLOOKUP(F934,'CLV2'!A:A,'CLV2'!E:E)</f>
        <v>2.DELICA</v>
      </c>
      <c r="AH934" s="115" t="str">
        <f t="array" ref="AH934">XLOOKUP(F934,'CLV2'!A:A,'CLV2'!F:F)</f>
        <v>3.DESSERTS</v>
      </c>
      <c r="AI934" s="115" t="str">
        <f t="shared" si="8"/>
        <v>Pack</v>
      </c>
      <c r="AJ934" s="116">
        <f t="shared" si="9"/>
        <v>1</v>
      </c>
      <c r="AK934" s="117" t="str">
        <f t="array" ref="AK934">XLOOKUP(F934,'GIÁ'!A:A,'GIÁ'!D:D)</f>
        <v>6650.00</v>
      </c>
      <c r="AL934" s="118">
        <f t="shared" si="10"/>
        <v>13300</v>
      </c>
      <c r="AM934" s="118">
        <f t="shared" si="11"/>
        <v>0</v>
      </c>
      <c r="AN934" s="119">
        <f t="shared" si="12"/>
        <v>13300</v>
      </c>
      <c r="AO934" s="118">
        <f t="shared" si="13"/>
        <v>0</v>
      </c>
      <c r="AP934" s="121">
        <f t="shared" si="14"/>
        <v>0</v>
      </c>
      <c r="AQ934" s="122"/>
      <c r="AR934" s="119"/>
    </row>
    <row r="935" ht="22.5" customHeight="1">
      <c r="A935" s="89">
        <v>46231.0</v>
      </c>
      <c r="B935" s="90">
        <v>0.5333333333333333</v>
      </c>
      <c r="C935" s="91" t="s">
        <v>163</v>
      </c>
      <c r="D935" s="129" t="str">
        <f t="array" ref="D935">XLOOKUP(C935,'DS ST'!A:A,'DS ST'!B:B)</f>
        <v>A111</v>
      </c>
      <c r="E935" s="94" t="str">
        <f t="array" ref="E935">XLOOKUP($F935,'GIÁ'!$A:$A,'GIÁ'!$E:$E)</f>
        <v>MÁT</v>
      </c>
      <c r="F935" s="94">
        <v>11751.0</v>
      </c>
      <c r="G935" s="95" t="s">
        <v>1045</v>
      </c>
      <c r="H935" s="95" t="s">
        <v>75</v>
      </c>
      <c r="I935" s="96">
        <v>1.0</v>
      </c>
      <c r="J935" s="96">
        <v>0.0</v>
      </c>
      <c r="K935" s="98">
        <f t="shared" si="4"/>
        <v>1</v>
      </c>
      <c r="L935" s="99" t="s">
        <v>4664</v>
      </c>
      <c r="M935" s="100" t="s">
        <v>4665</v>
      </c>
      <c r="N935" s="101" t="s">
        <v>4666</v>
      </c>
      <c r="O935" s="128"/>
      <c r="P935" s="145">
        <v>1.0</v>
      </c>
      <c r="Q935" s="103">
        <f t="shared" si="5"/>
        <v>0</v>
      </c>
      <c r="R935" s="154" t="s">
        <v>4668</v>
      </c>
      <c r="S935" s="105"/>
      <c r="T935" s="106"/>
      <c r="U935" s="107"/>
      <c r="V935" s="108" t="s">
        <v>756</v>
      </c>
      <c r="W935" s="109" t="s">
        <v>1908</v>
      </c>
      <c r="X935" s="110" t="str">
        <f t="shared" si="6"/>
        <v/>
      </c>
      <c r="Y935" s="110" t="str">
        <f t="shared" si="7"/>
        <v>Siêu thị</v>
      </c>
      <c r="Z935" s="139" t="str">
        <f t="shared" si="61"/>
        <v/>
      </c>
      <c r="AA935" s="109" t="s">
        <v>802</v>
      </c>
      <c r="AB935" s="140"/>
      <c r="AC935" s="141"/>
      <c r="AD935" s="113"/>
      <c r="AE935" s="127"/>
      <c r="AF935" s="113"/>
      <c r="AG935" s="114" t="str">
        <f t="array" ref="AG935">XLOOKUP(F935,'CLV2'!A:A,'CLV2'!E:E)</f>
        <v>2.FRUITS</v>
      </c>
      <c r="AH935" s="115" t="str">
        <f t="array" ref="AH935">XLOOKUP(F935,'CLV2'!A:A,'CLV2'!F:F)</f>
        <v>3.IMPORT FRUITS</v>
      </c>
      <c r="AI935" s="115" t="str">
        <f t="shared" si="8"/>
        <v>Pack</v>
      </c>
      <c r="AJ935" s="116">
        <f t="shared" si="9"/>
        <v>1</v>
      </c>
      <c r="AK935" s="117" t="str">
        <f t="array" ref="AK935">XLOOKUP(F935,'GIÁ'!A:A,'GIÁ'!D:D)</f>
        <v>64445.12</v>
      </c>
      <c r="AL935" s="118">
        <f t="shared" si="10"/>
        <v>64445.12</v>
      </c>
      <c r="AM935" s="118">
        <f t="shared" si="11"/>
        <v>0</v>
      </c>
      <c r="AN935" s="119">
        <f t="shared" si="12"/>
        <v>64445.12</v>
      </c>
      <c r="AO935" s="118">
        <f t="shared" si="13"/>
        <v>0</v>
      </c>
      <c r="AP935" s="121">
        <f t="shared" si="14"/>
        <v>0</v>
      </c>
      <c r="AQ935" s="122"/>
      <c r="AR935" s="119"/>
    </row>
    <row r="936" ht="22.5" customHeight="1">
      <c r="A936" s="89">
        <v>46231.0</v>
      </c>
      <c r="B936" s="90">
        <v>0.5333333333333333</v>
      </c>
      <c r="C936" s="91" t="s">
        <v>163</v>
      </c>
      <c r="D936" s="129" t="str">
        <f t="array" ref="D936">XLOOKUP(C936,'DS ST'!A:A,'DS ST'!B:B)</f>
        <v>A111</v>
      </c>
      <c r="E936" s="94" t="str">
        <f t="array" ref="E936">XLOOKUP($F936,'GIÁ'!$A:$A,'GIÁ'!$E:$E)</f>
        <v>MÁT</v>
      </c>
      <c r="F936" s="94">
        <v>8.938503131728E12</v>
      </c>
      <c r="G936" s="95" t="s">
        <v>2852</v>
      </c>
      <c r="H936" s="95" t="s">
        <v>57</v>
      </c>
      <c r="I936" s="96">
        <v>2.0</v>
      </c>
      <c r="J936" s="96">
        <v>0.0</v>
      </c>
      <c r="K936" s="98">
        <f t="shared" si="4"/>
        <v>2</v>
      </c>
      <c r="L936" s="99" t="s">
        <v>4664</v>
      </c>
      <c r="M936" s="100" t="s">
        <v>4669</v>
      </c>
      <c r="N936" s="101" t="s">
        <v>4670</v>
      </c>
      <c r="O936" s="128"/>
      <c r="P936" s="145">
        <v>2.0</v>
      </c>
      <c r="Q936" s="103">
        <f t="shared" si="5"/>
        <v>0</v>
      </c>
      <c r="R936" s="154" t="s">
        <v>4671</v>
      </c>
      <c r="S936" s="105"/>
      <c r="T936" s="106"/>
      <c r="U936" s="107"/>
      <c r="V936" s="108" t="s">
        <v>756</v>
      </c>
      <c r="W936" s="109" t="s">
        <v>1908</v>
      </c>
      <c r="X936" s="110" t="str">
        <f t="shared" si="6"/>
        <v/>
      </c>
      <c r="Y936" s="110" t="str">
        <f t="shared" si="7"/>
        <v>Siêu thị</v>
      </c>
      <c r="Z936" s="139" t="str">
        <f t="shared" si="61"/>
        <v/>
      </c>
      <c r="AA936" s="109" t="s">
        <v>802</v>
      </c>
      <c r="AB936" s="140"/>
      <c r="AC936" s="141"/>
      <c r="AD936" s="113"/>
      <c r="AE936" s="127"/>
      <c r="AF936" s="113"/>
      <c r="AG936" s="114" t="str">
        <f t="array" ref="AG936">XLOOKUP(F936,'CLV2'!A:A,'CLV2'!E:E)</f>
        <v>2.DAIRY</v>
      </c>
      <c r="AH936" s="115" t="str">
        <f t="array" ref="AH936">XLOOKUP(F936,'CLV2'!A:A,'CLV2'!F:F)</f>
        <v>3.FRESH MILK</v>
      </c>
      <c r="AI936" s="115" t="str">
        <f t="shared" si="8"/>
        <v>Pack</v>
      </c>
      <c r="AJ936" s="116">
        <f t="shared" si="9"/>
        <v>1</v>
      </c>
      <c r="AK936" s="117" t="str">
        <f t="array" ref="AK936">XLOOKUP(F936,'GIÁ'!A:A,'GIÁ'!D:D)</f>
        <v>9180.00</v>
      </c>
      <c r="AL936" s="118">
        <f t="shared" si="10"/>
        <v>18360</v>
      </c>
      <c r="AM936" s="118">
        <f t="shared" si="11"/>
        <v>0</v>
      </c>
      <c r="AN936" s="119">
        <f t="shared" si="12"/>
        <v>18360</v>
      </c>
      <c r="AO936" s="118">
        <f t="shared" si="13"/>
        <v>0</v>
      </c>
      <c r="AP936" s="121">
        <f t="shared" si="14"/>
        <v>0</v>
      </c>
      <c r="AQ936" s="122"/>
      <c r="AR936" s="119"/>
    </row>
    <row r="937" ht="22.5" customHeight="1">
      <c r="A937" s="89">
        <v>46231.0</v>
      </c>
      <c r="B937" s="90">
        <v>0.5333333333333333</v>
      </c>
      <c r="C937" s="91" t="s">
        <v>163</v>
      </c>
      <c r="D937" s="129" t="str">
        <f t="array" ref="D937">XLOOKUP(C937,'DS ST'!A:A,'DS ST'!B:B)</f>
        <v>A111</v>
      </c>
      <c r="E937" s="94" t="str">
        <f t="array" ref="E937">XLOOKUP($F937,'GIÁ'!$A:$A,'GIÁ'!$E:$E)</f>
        <v>MÁT</v>
      </c>
      <c r="F937" s="94">
        <v>10216.0</v>
      </c>
      <c r="G937" s="95" t="s">
        <v>81</v>
      </c>
      <c r="H937" s="95" t="s">
        <v>57</v>
      </c>
      <c r="I937" s="96">
        <v>1.0</v>
      </c>
      <c r="J937" s="96">
        <v>0.0</v>
      </c>
      <c r="K937" s="98">
        <f t="shared" si="4"/>
        <v>1</v>
      </c>
      <c r="L937" s="99" t="s">
        <v>4664</v>
      </c>
      <c r="M937" s="100" t="s">
        <v>4669</v>
      </c>
      <c r="N937" s="101" t="s">
        <v>4670</v>
      </c>
      <c r="O937" s="128"/>
      <c r="P937" s="145">
        <v>1.0</v>
      </c>
      <c r="Q937" s="103">
        <f t="shared" si="5"/>
        <v>0</v>
      </c>
      <c r="R937" s="154" t="s">
        <v>4672</v>
      </c>
      <c r="S937" s="105"/>
      <c r="T937" s="106"/>
      <c r="U937" s="107"/>
      <c r="V937" s="108" t="s">
        <v>756</v>
      </c>
      <c r="W937" s="109" t="s">
        <v>1908</v>
      </c>
      <c r="X937" s="110" t="str">
        <f t="shared" si="6"/>
        <v/>
      </c>
      <c r="Y937" s="110" t="str">
        <f t="shared" si="7"/>
        <v>Siêu thị</v>
      </c>
      <c r="Z937" s="139" t="str">
        <f t="shared" si="61"/>
        <v/>
      </c>
      <c r="AA937" s="109" t="s">
        <v>802</v>
      </c>
      <c r="AB937" s="140"/>
      <c r="AC937" s="141"/>
      <c r="AD937" s="113"/>
      <c r="AE937" s="127"/>
      <c r="AF937" s="113"/>
      <c r="AG937" s="114" t="str">
        <f t="array" ref="AG937">XLOOKUP(F937,'CLV2'!A:A,'CLV2'!E:E)</f>
        <v>2.VEGETABLES</v>
      </c>
      <c r="AH937" s="115" t="str">
        <f t="array" ref="AH937">XLOOKUP(F937,'CLV2'!A:A,'CLV2'!F:F)</f>
        <v>3.MUSHROOM</v>
      </c>
      <c r="AI937" s="115" t="str">
        <f t="shared" si="8"/>
        <v>Pack</v>
      </c>
      <c r="AJ937" s="116">
        <f t="shared" si="9"/>
        <v>1</v>
      </c>
      <c r="AK937" s="117" t="str">
        <f t="array" ref="AK937">XLOOKUP(F937,'GIÁ'!A:A,'GIÁ'!D:D)</f>
        <v>41977.50</v>
      </c>
      <c r="AL937" s="118">
        <f t="shared" si="10"/>
        <v>41977.5</v>
      </c>
      <c r="AM937" s="118">
        <f t="shared" si="11"/>
        <v>0</v>
      </c>
      <c r="AN937" s="119">
        <f t="shared" si="12"/>
        <v>41977.5</v>
      </c>
      <c r="AO937" s="118">
        <f t="shared" si="13"/>
        <v>0</v>
      </c>
      <c r="AP937" s="121">
        <f t="shared" si="14"/>
        <v>0</v>
      </c>
      <c r="AQ937" s="122"/>
      <c r="AR937" s="119"/>
    </row>
    <row r="938" ht="22.5" customHeight="1">
      <c r="A938" s="89">
        <v>46231.0</v>
      </c>
      <c r="B938" s="90">
        <v>0.5333333333333333</v>
      </c>
      <c r="C938" s="91" t="s">
        <v>163</v>
      </c>
      <c r="D938" s="129" t="str">
        <f t="array" ref="D938">XLOOKUP(C938,'DS ST'!A:A,'DS ST'!B:B)</f>
        <v>A111</v>
      </c>
      <c r="E938" s="94" t="str">
        <f t="array" ref="E938">XLOOKUP($F938,'GIÁ'!$A:$A,'GIÁ'!$E:$E)</f>
        <v>MÁT</v>
      </c>
      <c r="F938" s="94">
        <v>11039.0</v>
      </c>
      <c r="G938" s="95" t="s">
        <v>613</v>
      </c>
      <c r="H938" s="95" t="s">
        <v>57</v>
      </c>
      <c r="I938" s="96">
        <v>1.0</v>
      </c>
      <c r="J938" s="96">
        <v>0.0</v>
      </c>
      <c r="K938" s="98">
        <f t="shared" si="4"/>
        <v>1</v>
      </c>
      <c r="L938" s="99" t="s">
        <v>4664</v>
      </c>
      <c r="M938" s="100" t="s">
        <v>4669</v>
      </c>
      <c r="N938" s="101" t="s">
        <v>4670</v>
      </c>
      <c r="O938" s="128"/>
      <c r="P938" s="145">
        <v>1.0</v>
      </c>
      <c r="Q938" s="103">
        <f t="shared" si="5"/>
        <v>0</v>
      </c>
      <c r="R938" s="154" t="s">
        <v>4672</v>
      </c>
      <c r="S938" s="105"/>
      <c r="T938" s="106"/>
      <c r="U938" s="107"/>
      <c r="V938" s="108" t="s">
        <v>756</v>
      </c>
      <c r="W938" s="109" t="s">
        <v>1908</v>
      </c>
      <c r="X938" s="110" t="str">
        <f t="shared" si="6"/>
        <v/>
      </c>
      <c r="Y938" s="110" t="str">
        <f t="shared" si="7"/>
        <v>Siêu thị</v>
      </c>
      <c r="Z938" s="139" t="str">
        <f t="shared" si="61"/>
        <v/>
      </c>
      <c r="AA938" s="109" t="s">
        <v>802</v>
      </c>
      <c r="AB938" s="140"/>
      <c r="AC938" s="141"/>
      <c r="AD938" s="113"/>
      <c r="AE938" s="127"/>
      <c r="AF938" s="113"/>
      <c r="AG938" s="114" t="str">
        <f t="array" ref="AG938">XLOOKUP(F938,'CLV2'!A:A,'CLV2'!E:E)</f>
        <v>2.VEGETABLES</v>
      </c>
      <c r="AH938" s="115" t="str">
        <f t="array" ref="AH938">XLOOKUP(F938,'CLV2'!A:A,'CLV2'!F:F)</f>
        <v>3.MUSHROOM</v>
      </c>
      <c r="AI938" s="115" t="str">
        <f t="shared" si="8"/>
        <v>Pack</v>
      </c>
      <c r="AJ938" s="116">
        <f t="shared" si="9"/>
        <v>1</v>
      </c>
      <c r="AK938" s="117" t="str">
        <f t="array" ref="AK938">XLOOKUP(F938,'GIÁ'!A:A,'GIÁ'!D:D)</f>
        <v>51687.36</v>
      </c>
      <c r="AL938" s="118">
        <f t="shared" si="10"/>
        <v>51687.36</v>
      </c>
      <c r="AM938" s="118">
        <f t="shared" si="11"/>
        <v>0</v>
      </c>
      <c r="AN938" s="119">
        <f t="shared" si="12"/>
        <v>51687.36</v>
      </c>
      <c r="AO938" s="118">
        <f t="shared" si="13"/>
        <v>0</v>
      </c>
      <c r="AP938" s="121">
        <f t="shared" si="14"/>
        <v>0</v>
      </c>
      <c r="AQ938" s="122"/>
      <c r="AR938" s="119"/>
    </row>
    <row r="939" ht="22.5" customHeight="1">
      <c r="A939" s="89">
        <v>46231.0</v>
      </c>
      <c r="B939" s="90">
        <v>0.5333333333333333</v>
      </c>
      <c r="C939" s="91" t="s">
        <v>163</v>
      </c>
      <c r="D939" s="129" t="str">
        <f t="array" ref="D939">XLOOKUP(C939,'DS ST'!A:A,'DS ST'!B:B)</f>
        <v>A111</v>
      </c>
      <c r="E939" s="94" t="str">
        <f t="array" ref="E939">XLOOKUP($F939,'GIÁ'!$A:$A,'GIÁ'!$E:$E)</f>
        <v>MÁT</v>
      </c>
      <c r="F939" s="94">
        <v>11757.0</v>
      </c>
      <c r="G939" s="95" t="s">
        <v>1051</v>
      </c>
      <c r="H939" s="95" t="s">
        <v>224</v>
      </c>
      <c r="I939" s="96">
        <v>3.0</v>
      </c>
      <c r="J939" s="96">
        <v>0.0</v>
      </c>
      <c r="K939" s="98">
        <f t="shared" si="4"/>
        <v>3</v>
      </c>
      <c r="L939" s="99" t="s">
        <v>4664</v>
      </c>
      <c r="M939" s="100" t="s">
        <v>4669</v>
      </c>
      <c r="N939" s="101" t="s">
        <v>4670</v>
      </c>
      <c r="O939" s="128"/>
      <c r="P939" s="145">
        <v>3.0</v>
      </c>
      <c r="Q939" s="103">
        <f t="shared" si="5"/>
        <v>0</v>
      </c>
      <c r="R939" s="154" t="s">
        <v>4672</v>
      </c>
      <c r="S939" s="105"/>
      <c r="T939" s="106"/>
      <c r="U939" s="107"/>
      <c r="V939" s="108" t="s">
        <v>756</v>
      </c>
      <c r="W939" s="109" t="s">
        <v>1908</v>
      </c>
      <c r="X939" s="110" t="str">
        <f t="shared" si="6"/>
        <v/>
      </c>
      <c r="Y939" s="110" t="str">
        <f t="shared" si="7"/>
        <v>Siêu thị</v>
      </c>
      <c r="Z939" s="139" t="str">
        <f t="shared" si="61"/>
        <v/>
      </c>
      <c r="AA939" s="109" t="s">
        <v>802</v>
      </c>
      <c r="AB939" s="140"/>
      <c r="AC939" s="141"/>
      <c r="AD939" s="113"/>
      <c r="AE939" s="127"/>
      <c r="AF939" s="113"/>
      <c r="AG939" s="114" t="str">
        <f t="array" ref="AG939">XLOOKUP(F939,'CLV2'!A:A,'CLV2'!E:E)</f>
        <v>2.VEGETABLES</v>
      </c>
      <c r="AH939" s="115" t="str">
        <f t="array" ref="AH939">XLOOKUP(F939,'CLV2'!A:A,'CLV2'!F:F)</f>
        <v>3.MUSHROOM</v>
      </c>
      <c r="AI939" s="115" t="str">
        <f t="shared" si="8"/>
        <v>Pack</v>
      </c>
      <c r="AJ939" s="116">
        <f t="shared" si="9"/>
        <v>1</v>
      </c>
      <c r="AK939" s="117" t="str">
        <f t="array" ref="AK939">XLOOKUP(F939,'GIÁ'!A:A,'GIÁ'!D:D)</f>
        <v>36976.38</v>
      </c>
      <c r="AL939" s="118">
        <f t="shared" si="10"/>
        <v>110929.14</v>
      </c>
      <c r="AM939" s="118">
        <f t="shared" si="11"/>
        <v>0</v>
      </c>
      <c r="AN939" s="119">
        <f t="shared" si="12"/>
        <v>110929.14</v>
      </c>
      <c r="AO939" s="118">
        <f t="shared" si="13"/>
        <v>0</v>
      </c>
      <c r="AP939" s="121">
        <f t="shared" si="14"/>
        <v>0</v>
      </c>
      <c r="AQ939" s="122"/>
      <c r="AR939" s="119"/>
    </row>
    <row r="940" ht="22.5" customHeight="1">
      <c r="A940" s="89">
        <v>46231.0</v>
      </c>
      <c r="B940" s="90">
        <v>0.5333333333333333</v>
      </c>
      <c r="C940" s="91" t="s">
        <v>163</v>
      </c>
      <c r="D940" s="129" t="str">
        <f t="array" ref="D940">XLOOKUP(C940,'DS ST'!A:A,'DS ST'!B:B)</f>
        <v>A111</v>
      </c>
      <c r="E940" s="94" t="str">
        <f t="array" ref="E940">XLOOKUP($F940,'GIÁ'!$A:$A,'GIÁ'!$E:$E)</f>
        <v>MÁT</v>
      </c>
      <c r="F940" s="94">
        <v>8.938562884054E12</v>
      </c>
      <c r="G940" s="95" t="s">
        <v>3211</v>
      </c>
      <c r="H940" s="95" t="s">
        <v>1145</v>
      </c>
      <c r="I940" s="96">
        <v>3.0</v>
      </c>
      <c r="J940" s="96">
        <v>0.0</v>
      </c>
      <c r="K940" s="98">
        <f t="shared" si="4"/>
        <v>3</v>
      </c>
      <c r="L940" s="99" t="s">
        <v>4664</v>
      </c>
      <c r="M940" s="100" t="s">
        <v>4669</v>
      </c>
      <c r="N940" s="101" t="s">
        <v>4670</v>
      </c>
      <c r="O940" s="128"/>
      <c r="P940" s="145">
        <v>3.0</v>
      </c>
      <c r="Q940" s="103">
        <f t="shared" si="5"/>
        <v>0</v>
      </c>
      <c r="R940" s="154" t="s">
        <v>4671</v>
      </c>
      <c r="S940" s="105"/>
      <c r="T940" s="106"/>
      <c r="U940" s="107"/>
      <c r="V940" s="108" t="s">
        <v>756</v>
      </c>
      <c r="W940" s="109" t="s">
        <v>1908</v>
      </c>
      <c r="X940" s="110" t="str">
        <f t="shared" si="6"/>
        <v/>
      </c>
      <c r="Y940" s="110" t="str">
        <f t="shared" si="7"/>
        <v>Siêu thị</v>
      </c>
      <c r="Z940" s="139" t="str">
        <f t="shared" si="61"/>
        <v/>
      </c>
      <c r="AA940" s="109" t="s">
        <v>802</v>
      </c>
      <c r="AB940" s="140"/>
      <c r="AC940" s="141"/>
      <c r="AD940" s="113"/>
      <c r="AE940" s="127"/>
      <c r="AF940" s="113"/>
      <c r="AG940" s="114" t="str">
        <f t="array" ref="AG940">XLOOKUP(F940,'CLV2'!A:A,'CLV2'!E:E)</f>
        <v>2.DELICA</v>
      </c>
      <c r="AH940" s="115" t="str">
        <f t="array" ref="AH940">XLOOKUP(F940,'CLV2'!A:A,'CLV2'!F:F)</f>
        <v>3.DRINKS</v>
      </c>
      <c r="AI940" s="115" t="str">
        <f t="shared" si="8"/>
        <v>Pack</v>
      </c>
      <c r="AJ940" s="116">
        <f t="shared" si="9"/>
        <v>1</v>
      </c>
      <c r="AK940" s="117" t="str">
        <f t="array" ref="AK940">XLOOKUP(F940,'GIÁ'!A:A,'GIÁ'!D:D)</f>
        <v>8625.63</v>
      </c>
      <c r="AL940" s="118">
        <f t="shared" si="10"/>
        <v>25876.89</v>
      </c>
      <c r="AM940" s="118">
        <f t="shared" si="11"/>
        <v>0</v>
      </c>
      <c r="AN940" s="119">
        <f t="shared" si="12"/>
        <v>25876.89</v>
      </c>
      <c r="AO940" s="118">
        <f t="shared" si="13"/>
        <v>0</v>
      </c>
      <c r="AP940" s="121">
        <f t="shared" si="14"/>
        <v>0</v>
      </c>
      <c r="AQ940" s="122"/>
      <c r="AR940" s="119"/>
    </row>
    <row r="941" ht="22.5" customHeight="1">
      <c r="A941" s="89">
        <v>46231.0</v>
      </c>
      <c r="B941" s="90">
        <v>0.5333333333333333</v>
      </c>
      <c r="C941" s="91" t="s">
        <v>163</v>
      </c>
      <c r="D941" s="129" t="str">
        <f t="array" ref="D941">XLOOKUP(C941,'DS ST'!A:A,'DS ST'!B:B)</f>
        <v>A111</v>
      </c>
      <c r="E941" s="94" t="str">
        <f t="array" ref="E941">XLOOKUP($F941,'GIÁ'!$A:$A,'GIÁ'!$E:$E)</f>
        <v>MÁT</v>
      </c>
      <c r="F941" s="94">
        <v>8.938562884368E12</v>
      </c>
      <c r="G941" s="95" t="s">
        <v>3222</v>
      </c>
      <c r="H941" s="95" t="s">
        <v>57</v>
      </c>
      <c r="I941" s="96">
        <v>1.0</v>
      </c>
      <c r="J941" s="96">
        <v>0.0</v>
      </c>
      <c r="K941" s="98">
        <f t="shared" si="4"/>
        <v>1</v>
      </c>
      <c r="L941" s="99" t="s">
        <v>4664</v>
      </c>
      <c r="M941" s="100" t="s">
        <v>4669</v>
      </c>
      <c r="N941" s="101" t="s">
        <v>4670</v>
      </c>
      <c r="O941" s="128"/>
      <c r="P941" s="145">
        <v>1.0</v>
      </c>
      <c r="Q941" s="103">
        <f t="shared" si="5"/>
        <v>0</v>
      </c>
      <c r="R941" s="154" t="s">
        <v>4671</v>
      </c>
      <c r="S941" s="105"/>
      <c r="T941" s="106"/>
      <c r="U941" s="107"/>
      <c r="V941" s="108" t="s">
        <v>756</v>
      </c>
      <c r="W941" s="109" t="s">
        <v>1908</v>
      </c>
      <c r="X941" s="110" t="str">
        <f t="shared" si="6"/>
        <v/>
      </c>
      <c r="Y941" s="110" t="str">
        <f t="shared" si="7"/>
        <v>Siêu thị</v>
      </c>
      <c r="Z941" s="139" t="str">
        <f t="shared" si="61"/>
        <v/>
      </c>
      <c r="AA941" s="109" t="s">
        <v>802</v>
      </c>
      <c r="AB941" s="140"/>
      <c r="AC941" s="141"/>
      <c r="AD941" s="113"/>
      <c r="AE941" s="127"/>
      <c r="AF941" s="113"/>
      <c r="AG941" s="114" t="str">
        <f t="array" ref="AG941">XLOOKUP(F941,'CLV2'!A:A,'CLV2'!E:E)</f>
        <v>2.BAKERY</v>
      </c>
      <c r="AH941" s="115" t="str">
        <f t="array" ref="AH941">XLOOKUP(F941,'CLV2'!A:A,'CLV2'!F:F)</f>
        <v>3.CAKES</v>
      </c>
      <c r="AI941" s="115" t="str">
        <f t="shared" si="8"/>
        <v>Pack</v>
      </c>
      <c r="AJ941" s="116">
        <f t="shared" si="9"/>
        <v>1</v>
      </c>
      <c r="AK941" s="117" t="str">
        <f t="array" ref="AK941">XLOOKUP(F941,'GIÁ'!A:A,'GIÁ'!D:D)</f>
        <v>14500.00</v>
      </c>
      <c r="AL941" s="118">
        <f t="shared" si="10"/>
        <v>14500</v>
      </c>
      <c r="AM941" s="118">
        <f t="shared" si="11"/>
        <v>0</v>
      </c>
      <c r="AN941" s="119">
        <f t="shared" si="12"/>
        <v>14500</v>
      </c>
      <c r="AO941" s="118">
        <f t="shared" si="13"/>
        <v>0</v>
      </c>
      <c r="AP941" s="121">
        <f t="shared" si="14"/>
        <v>0</v>
      </c>
      <c r="AQ941" s="122"/>
      <c r="AR941" s="119"/>
    </row>
    <row r="942" ht="22.5" customHeight="1">
      <c r="A942" s="89">
        <v>46231.0</v>
      </c>
      <c r="B942" s="90">
        <v>0.5333333333333333</v>
      </c>
      <c r="C942" s="91" t="s">
        <v>163</v>
      </c>
      <c r="D942" s="129" t="str">
        <f t="array" ref="D942">XLOOKUP(C942,'DS ST'!A:A,'DS ST'!B:B)</f>
        <v>A111</v>
      </c>
      <c r="E942" s="94" t="str">
        <f t="array" ref="E942">XLOOKUP($F942,'GIÁ'!$A:$A,'GIÁ'!$E:$E)</f>
        <v>MÁT</v>
      </c>
      <c r="F942" s="94">
        <v>8.935007101059E12</v>
      </c>
      <c r="G942" s="95" t="s">
        <v>1777</v>
      </c>
      <c r="H942" s="95" t="s">
        <v>57</v>
      </c>
      <c r="I942" s="96">
        <v>1.0</v>
      </c>
      <c r="J942" s="96">
        <v>0.0</v>
      </c>
      <c r="K942" s="98">
        <f t="shared" si="4"/>
        <v>1</v>
      </c>
      <c r="L942" s="99" t="s">
        <v>4664</v>
      </c>
      <c r="M942" s="100" t="s">
        <v>4669</v>
      </c>
      <c r="N942" s="101" t="s">
        <v>4670</v>
      </c>
      <c r="O942" s="128"/>
      <c r="P942" s="145">
        <v>1.0</v>
      </c>
      <c r="Q942" s="103">
        <f t="shared" si="5"/>
        <v>0</v>
      </c>
      <c r="R942" s="154" t="s">
        <v>4671</v>
      </c>
      <c r="S942" s="105"/>
      <c r="T942" s="106"/>
      <c r="U942" s="107"/>
      <c r="V942" s="108" t="s">
        <v>756</v>
      </c>
      <c r="W942" s="109" t="s">
        <v>1908</v>
      </c>
      <c r="X942" s="110" t="str">
        <f t="shared" si="6"/>
        <v/>
      </c>
      <c r="Y942" s="110" t="str">
        <f t="shared" si="7"/>
        <v>Siêu thị</v>
      </c>
      <c r="Z942" s="139" t="str">
        <f t="shared" si="61"/>
        <v/>
      </c>
      <c r="AA942" s="109" t="s">
        <v>802</v>
      </c>
      <c r="AB942" s="140"/>
      <c r="AC942" s="141"/>
      <c r="AD942" s="113"/>
      <c r="AE942" s="127"/>
      <c r="AF942" s="113"/>
      <c r="AG942" s="114" t="str">
        <f t="array" ref="AG942">XLOOKUP(F942,'CLV2'!A:A,'CLV2'!E:E)</f>
        <v>2.DAIRY</v>
      </c>
      <c r="AH942" s="115" t="str">
        <f t="array" ref="AH942">XLOOKUP(F942,'CLV2'!A:A,'CLV2'!F:F)</f>
        <v>3.FRESH MILK</v>
      </c>
      <c r="AI942" s="115" t="str">
        <f t="shared" si="8"/>
        <v>Pack</v>
      </c>
      <c r="AJ942" s="116">
        <f t="shared" si="9"/>
        <v>1</v>
      </c>
      <c r="AK942" s="117" t="str">
        <f t="array" ref="AK942">XLOOKUP(F942,'GIÁ'!A:A,'GIÁ'!D:D)</f>
        <v>28687.46</v>
      </c>
      <c r="AL942" s="118">
        <f t="shared" si="10"/>
        <v>28687.46</v>
      </c>
      <c r="AM942" s="118">
        <f t="shared" si="11"/>
        <v>0</v>
      </c>
      <c r="AN942" s="119">
        <f t="shared" si="12"/>
        <v>28687.46</v>
      </c>
      <c r="AO942" s="118">
        <f t="shared" si="13"/>
        <v>0</v>
      </c>
      <c r="AP942" s="121">
        <f t="shared" si="14"/>
        <v>0</v>
      </c>
      <c r="AQ942" s="122"/>
      <c r="AR942" s="119"/>
    </row>
    <row r="943" ht="22.5" customHeight="1">
      <c r="A943" s="89">
        <v>46231.0</v>
      </c>
      <c r="B943" s="90">
        <v>0.5333333333333333</v>
      </c>
      <c r="C943" s="91" t="s">
        <v>163</v>
      </c>
      <c r="D943" s="129" t="str">
        <f t="array" ref="D943">XLOOKUP(C943,'DS ST'!A:A,'DS ST'!B:B)</f>
        <v>A111</v>
      </c>
      <c r="E943" s="94" t="str">
        <f t="array" ref="E943">XLOOKUP($F943,'GIÁ'!$A:$A,'GIÁ'!$E:$E)</f>
        <v>MÁT</v>
      </c>
      <c r="F943" s="94">
        <v>8.936049693397E12</v>
      </c>
      <c r="G943" s="95" t="s">
        <v>2238</v>
      </c>
      <c r="H943" s="95" t="s">
        <v>57</v>
      </c>
      <c r="I943" s="96">
        <v>2.0</v>
      </c>
      <c r="J943" s="96">
        <v>0.0</v>
      </c>
      <c r="K943" s="98">
        <f t="shared" si="4"/>
        <v>2</v>
      </c>
      <c r="L943" s="99" t="s">
        <v>4664</v>
      </c>
      <c r="M943" s="100" t="s">
        <v>4669</v>
      </c>
      <c r="N943" s="101" t="s">
        <v>4670</v>
      </c>
      <c r="O943" s="128"/>
      <c r="P943" s="145">
        <v>2.0</v>
      </c>
      <c r="Q943" s="103">
        <f t="shared" si="5"/>
        <v>0</v>
      </c>
      <c r="R943" s="154" t="s">
        <v>4672</v>
      </c>
      <c r="S943" s="105"/>
      <c r="T943" s="106"/>
      <c r="U943" s="107"/>
      <c r="V943" s="108" t="s">
        <v>756</v>
      </c>
      <c r="W943" s="109" t="s">
        <v>1908</v>
      </c>
      <c r="X943" s="110" t="str">
        <f t="shared" si="6"/>
        <v/>
      </c>
      <c r="Y943" s="110" t="str">
        <f t="shared" si="7"/>
        <v>Siêu thị</v>
      </c>
      <c r="Z943" s="139" t="str">
        <f t="shared" si="61"/>
        <v/>
      </c>
      <c r="AA943" s="109" t="s">
        <v>802</v>
      </c>
      <c r="AB943" s="140"/>
      <c r="AC943" s="141"/>
      <c r="AD943" s="113"/>
      <c r="AE943" s="127"/>
      <c r="AF943" s="113"/>
      <c r="AG943" s="114" t="str">
        <f t="array" ref="AG943">XLOOKUP(F943,'CLV2'!A:A,'CLV2'!E:E)</f>
        <v>2.VEGETABLES</v>
      </c>
      <c r="AH943" s="115" t="str">
        <f t="array" ref="AH943">XLOOKUP(F943,'CLV2'!A:A,'CLV2'!F:F)</f>
        <v>3.LETTUCE, SNACKABLES</v>
      </c>
      <c r="AI943" s="115" t="str">
        <f t="shared" si="8"/>
        <v>Pack</v>
      </c>
      <c r="AJ943" s="116">
        <f t="shared" si="9"/>
        <v>1</v>
      </c>
      <c r="AK943" s="117" t="str">
        <f t="array" ref="AK943">XLOOKUP(F943,'GIÁ'!A:A,'GIÁ'!D:D)</f>
        <v>29702.07</v>
      </c>
      <c r="AL943" s="118">
        <f t="shared" si="10"/>
        <v>59404.14</v>
      </c>
      <c r="AM943" s="118">
        <f t="shared" si="11"/>
        <v>0</v>
      </c>
      <c r="AN943" s="119">
        <f t="shared" si="12"/>
        <v>59404.14</v>
      </c>
      <c r="AO943" s="118">
        <f t="shared" si="13"/>
        <v>0</v>
      </c>
      <c r="AP943" s="121">
        <f t="shared" si="14"/>
        <v>0</v>
      </c>
      <c r="AQ943" s="122"/>
      <c r="AR943" s="119"/>
    </row>
    <row r="944" ht="22.5" customHeight="1">
      <c r="A944" s="89">
        <v>46231.0</v>
      </c>
      <c r="B944" s="90">
        <v>0.5333333333333333</v>
      </c>
      <c r="C944" s="91" t="s">
        <v>163</v>
      </c>
      <c r="D944" s="129" t="str">
        <f t="array" ref="D944">XLOOKUP(C944,'DS ST'!A:A,'DS ST'!B:B)</f>
        <v>A111</v>
      </c>
      <c r="E944" s="94" t="str">
        <f t="array" ref="E944">XLOOKUP($F944,'GIÁ'!$A:$A,'GIÁ'!$E:$E)</f>
        <v>MÁT</v>
      </c>
      <c r="F944" s="94">
        <v>8.936049693908E12</v>
      </c>
      <c r="G944" s="95" t="s">
        <v>2244</v>
      </c>
      <c r="H944" s="95" t="s">
        <v>57</v>
      </c>
      <c r="I944" s="96">
        <v>4.0</v>
      </c>
      <c r="J944" s="96">
        <v>0.0</v>
      </c>
      <c r="K944" s="98">
        <f t="shared" si="4"/>
        <v>4</v>
      </c>
      <c r="L944" s="99" t="s">
        <v>4664</v>
      </c>
      <c r="M944" s="100" t="s">
        <v>4669</v>
      </c>
      <c r="N944" s="101" t="s">
        <v>4670</v>
      </c>
      <c r="O944" s="128"/>
      <c r="P944" s="145">
        <v>4.0</v>
      </c>
      <c r="Q944" s="103">
        <f t="shared" si="5"/>
        <v>0</v>
      </c>
      <c r="R944" s="154" t="s">
        <v>4672</v>
      </c>
      <c r="S944" s="105"/>
      <c r="T944" s="106"/>
      <c r="U944" s="107"/>
      <c r="V944" s="108" t="s">
        <v>756</v>
      </c>
      <c r="W944" s="109" t="s">
        <v>1908</v>
      </c>
      <c r="X944" s="110" t="str">
        <f t="shared" si="6"/>
        <v/>
      </c>
      <c r="Y944" s="110" t="str">
        <f t="shared" si="7"/>
        <v>Siêu thị</v>
      </c>
      <c r="Z944" s="139" t="str">
        <f t="shared" si="61"/>
        <v/>
      </c>
      <c r="AA944" s="109" t="s">
        <v>802</v>
      </c>
      <c r="AB944" s="140"/>
      <c r="AC944" s="141"/>
      <c r="AD944" s="113"/>
      <c r="AE944" s="127"/>
      <c r="AF944" s="113"/>
      <c r="AG944" s="114" t="str">
        <f t="array" ref="AG944">XLOOKUP(F944,'CLV2'!A:A,'CLV2'!E:E)</f>
        <v>2.VEGETABLES</v>
      </c>
      <c r="AH944" s="115" t="str">
        <f t="array" ref="AH944">XLOOKUP(F944,'CLV2'!A:A,'CLV2'!F:F)</f>
        <v>3.LETTUCE, SNACKABLES</v>
      </c>
      <c r="AI944" s="115" t="str">
        <f t="shared" si="8"/>
        <v>Pack</v>
      </c>
      <c r="AJ944" s="116">
        <f t="shared" si="9"/>
        <v>1</v>
      </c>
      <c r="AK944" s="117" t="str">
        <f t="array" ref="AK944">XLOOKUP(F944,'GIÁ'!A:A,'GIÁ'!D:D)</f>
        <v>20360.85</v>
      </c>
      <c r="AL944" s="118">
        <f t="shared" si="10"/>
        <v>81443.4</v>
      </c>
      <c r="AM944" s="118">
        <f t="shared" si="11"/>
        <v>0</v>
      </c>
      <c r="AN944" s="119">
        <f t="shared" si="12"/>
        <v>81443.4</v>
      </c>
      <c r="AO944" s="118">
        <f t="shared" si="13"/>
        <v>0</v>
      </c>
      <c r="AP944" s="121">
        <f t="shared" si="14"/>
        <v>0</v>
      </c>
      <c r="AQ944" s="122"/>
      <c r="AR944" s="119"/>
    </row>
    <row r="945" ht="22.5" customHeight="1">
      <c r="A945" s="89">
        <v>46231.0</v>
      </c>
      <c r="B945" s="90">
        <v>0.5333333333333333</v>
      </c>
      <c r="C945" s="91" t="s">
        <v>163</v>
      </c>
      <c r="D945" s="129" t="str">
        <f t="array" ref="D945">XLOOKUP(C945,'DS ST'!A:A,'DS ST'!B:B)</f>
        <v>A111</v>
      </c>
      <c r="E945" s="94" t="str">
        <f t="array" ref="E945">XLOOKUP($F945,'GIÁ'!$A:$A,'GIÁ'!$E:$E)</f>
        <v>MÁT</v>
      </c>
      <c r="F945" s="94">
        <v>8.936049694271E12</v>
      </c>
      <c r="G945" s="95" t="s">
        <v>1986</v>
      </c>
      <c r="H945" s="95" t="s">
        <v>1539</v>
      </c>
      <c r="I945" s="96">
        <v>1.0</v>
      </c>
      <c r="J945" s="96">
        <v>0.0</v>
      </c>
      <c r="K945" s="98">
        <f t="shared" si="4"/>
        <v>1</v>
      </c>
      <c r="L945" s="99" t="s">
        <v>4664</v>
      </c>
      <c r="M945" s="100" t="s">
        <v>4669</v>
      </c>
      <c r="N945" s="101" t="s">
        <v>4670</v>
      </c>
      <c r="O945" s="128"/>
      <c r="P945" s="145">
        <v>1.0</v>
      </c>
      <c r="Q945" s="103">
        <f t="shared" si="5"/>
        <v>0</v>
      </c>
      <c r="R945" s="154" t="s">
        <v>4672</v>
      </c>
      <c r="S945" s="105"/>
      <c r="T945" s="106"/>
      <c r="U945" s="107"/>
      <c r="V945" s="108" t="s">
        <v>756</v>
      </c>
      <c r="W945" s="109" t="s">
        <v>1908</v>
      </c>
      <c r="X945" s="110" t="str">
        <f t="shared" si="6"/>
        <v/>
      </c>
      <c r="Y945" s="110" t="str">
        <f t="shared" si="7"/>
        <v>Siêu thị</v>
      </c>
      <c r="Z945" s="139" t="str">
        <f t="shared" si="61"/>
        <v/>
      </c>
      <c r="AA945" s="109" t="s">
        <v>802</v>
      </c>
      <c r="AB945" s="140"/>
      <c r="AC945" s="141"/>
      <c r="AD945" s="113"/>
      <c r="AE945" s="127"/>
      <c r="AF945" s="113"/>
      <c r="AG945" s="114" t="str">
        <f t="array" ref="AG945">XLOOKUP(F945,'CLV2'!A:A,'CLV2'!E:E)</f>
        <v>2.VEGETABLES</v>
      </c>
      <c r="AH945" s="115" t="str">
        <f t="array" ref="AH945">XLOOKUP(F945,'CLV2'!A:A,'CLV2'!F:F)</f>
        <v>3.PROCESSED VEGGIES</v>
      </c>
      <c r="AI945" s="115" t="str">
        <f t="shared" si="8"/>
        <v>Pack</v>
      </c>
      <c r="AJ945" s="116">
        <f t="shared" si="9"/>
        <v>1</v>
      </c>
      <c r="AK945" s="117" t="str">
        <f t="array" ref="AK945">XLOOKUP(F945,'GIÁ'!A:A,'GIÁ'!D:D)</f>
        <v>14698.02</v>
      </c>
      <c r="AL945" s="118">
        <f t="shared" si="10"/>
        <v>14698.02</v>
      </c>
      <c r="AM945" s="118">
        <f t="shared" si="11"/>
        <v>0</v>
      </c>
      <c r="AN945" s="119">
        <f t="shared" si="12"/>
        <v>14698.02</v>
      </c>
      <c r="AO945" s="118">
        <f t="shared" si="13"/>
        <v>0</v>
      </c>
      <c r="AP945" s="121">
        <f t="shared" si="14"/>
        <v>0</v>
      </c>
      <c r="AQ945" s="122"/>
      <c r="AR945" s="119"/>
    </row>
    <row r="946" ht="22.5" customHeight="1">
      <c r="A946" s="89">
        <v>46231.0</v>
      </c>
      <c r="B946" s="90">
        <v>0.5333333333333333</v>
      </c>
      <c r="C946" s="91" t="s">
        <v>163</v>
      </c>
      <c r="D946" s="129" t="str">
        <f t="array" ref="D946">XLOOKUP(C946,'DS ST'!A:A,'DS ST'!B:B)</f>
        <v>A111</v>
      </c>
      <c r="E946" s="94" t="str">
        <f t="array" ref="E946">XLOOKUP($F946,'GIÁ'!$A:$A,'GIÁ'!$E:$E)</f>
        <v>MÁT</v>
      </c>
      <c r="F946" s="94">
        <v>8.93618306084E12</v>
      </c>
      <c r="G946" s="95" t="s">
        <v>2582</v>
      </c>
      <c r="H946" s="95" t="s">
        <v>224</v>
      </c>
      <c r="I946" s="96">
        <v>2.0</v>
      </c>
      <c r="J946" s="96">
        <v>0.0</v>
      </c>
      <c r="K946" s="98">
        <f t="shared" si="4"/>
        <v>2</v>
      </c>
      <c r="L946" s="99" t="s">
        <v>4664</v>
      </c>
      <c r="M946" s="100" t="s">
        <v>4669</v>
      </c>
      <c r="N946" s="101" t="s">
        <v>4670</v>
      </c>
      <c r="O946" s="128"/>
      <c r="P946" s="145">
        <v>2.0</v>
      </c>
      <c r="Q946" s="103">
        <f t="shared" si="5"/>
        <v>0</v>
      </c>
      <c r="R946" s="154" t="s">
        <v>4671</v>
      </c>
      <c r="S946" s="105"/>
      <c r="T946" s="106"/>
      <c r="U946" s="107"/>
      <c r="V946" s="108" t="s">
        <v>756</v>
      </c>
      <c r="W946" s="109" t="s">
        <v>1908</v>
      </c>
      <c r="X946" s="110" t="str">
        <f t="shared" si="6"/>
        <v/>
      </c>
      <c r="Y946" s="110" t="str">
        <f t="shared" si="7"/>
        <v>Siêu thị</v>
      </c>
      <c r="Z946" s="139" t="str">
        <f t="shared" si="61"/>
        <v/>
      </c>
      <c r="AA946" s="109" t="s">
        <v>802</v>
      </c>
      <c r="AB946" s="140"/>
      <c r="AC946" s="108"/>
      <c r="AD946" s="113"/>
      <c r="AE946" s="108"/>
      <c r="AF946" s="113"/>
      <c r="AG946" s="114" t="str">
        <f t="array" ref="AG946">XLOOKUP(F946,'CLV2'!A:A,'CLV2'!E:E)</f>
        <v>2.DELICA</v>
      </c>
      <c r="AH946" s="115" t="str">
        <f t="array" ref="AH946">XLOOKUP(F946,'CLV2'!A:A,'CLV2'!F:F)</f>
        <v>3.COLD AND HOT DELICA</v>
      </c>
      <c r="AI946" s="115" t="str">
        <f t="shared" si="8"/>
        <v>Pack</v>
      </c>
      <c r="AJ946" s="116">
        <f t="shared" si="9"/>
        <v>1</v>
      </c>
      <c r="AK946" s="117" t="str">
        <f t="array" ref="AK946">XLOOKUP(F946,'GIÁ'!A:A,'GIÁ'!D:D)</f>
        <v>12222.92</v>
      </c>
      <c r="AL946" s="118">
        <f t="shared" si="10"/>
        <v>24445.84</v>
      </c>
      <c r="AM946" s="118">
        <f t="shared" si="11"/>
        <v>0</v>
      </c>
      <c r="AN946" s="119">
        <f t="shared" si="12"/>
        <v>24445.84</v>
      </c>
      <c r="AO946" s="118">
        <f t="shared" si="13"/>
        <v>0</v>
      </c>
      <c r="AP946" s="121">
        <f t="shared" si="14"/>
        <v>0</v>
      </c>
      <c r="AQ946" s="122"/>
      <c r="AR946" s="119"/>
    </row>
    <row r="947" ht="22.5" customHeight="1">
      <c r="A947" s="89">
        <v>46231.0</v>
      </c>
      <c r="B947" s="90">
        <v>0.5333333333333333</v>
      </c>
      <c r="C947" s="91" t="s">
        <v>163</v>
      </c>
      <c r="D947" s="129" t="str">
        <f t="array" ref="D947">XLOOKUP(C947,'DS ST'!A:A,'DS ST'!B:B)</f>
        <v>A111</v>
      </c>
      <c r="E947" s="94" t="str">
        <f t="array" ref="E947">XLOOKUP($F947,'GIÁ'!$A:$A,'GIÁ'!$E:$E)</f>
        <v>MÁT</v>
      </c>
      <c r="F947" s="94">
        <v>8.938511301595E12</v>
      </c>
      <c r="G947" s="95" t="s">
        <v>2953</v>
      </c>
      <c r="H947" s="95" t="s">
        <v>1145</v>
      </c>
      <c r="I947" s="96">
        <v>1.0</v>
      </c>
      <c r="J947" s="96">
        <v>0.0</v>
      </c>
      <c r="K947" s="98">
        <f t="shared" si="4"/>
        <v>1</v>
      </c>
      <c r="L947" s="99" t="s">
        <v>4664</v>
      </c>
      <c r="M947" s="100" t="s">
        <v>4669</v>
      </c>
      <c r="N947" s="101" t="s">
        <v>4670</v>
      </c>
      <c r="O947" s="128"/>
      <c r="P947" s="145">
        <v>1.0</v>
      </c>
      <c r="Q947" s="103">
        <f t="shared" si="5"/>
        <v>0</v>
      </c>
      <c r="R947" s="154" t="s">
        <v>4671</v>
      </c>
      <c r="S947" s="105"/>
      <c r="T947" s="106"/>
      <c r="U947" s="107"/>
      <c r="V947" s="108" t="s">
        <v>756</v>
      </c>
      <c r="W947" s="109" t="s">
        <v>1908</v>
      </c>
      <c r="X947" s="110" t="str">
        <f t="shared" si="6"/>
        <v/>
      </c>
      <c r="Y947" s="110" t="str">
        <f t="shared" si="7"/>
        <v>Siêu thị</v>
      </c>
      <c r="Z947" s="139" t="str">
        <f t="shared" si="61"/>
        <v/>
      </c>
      <c r="AA947" s="109" t="s">
        <v>802</v>
      </c>
      <c r="AB947" s="140"/>
      <c r="AC947" s="108"/>
      <c r="AD947" s="113"/>
      <c r="AE947" s="108"/>
      <c r="AF947" s="113"/>
      <c r="AG947" s="114" t="str">
        <f t="array" ref="AG947">XLOOKUP(F947,'CLV2'!A:A,'CLV2'!E:E)</f>
        <v>2.DELICA</v>
      </c>
      <c r="AH947" s="115" t="str">
        <f t="array" ref="AH947">XLOOKUP(F947,'CLV2'!A:A,'CLV2'!F:F)</f>
        <v>3.DRINKS</v>
      </c>
      <c r="AI947" s="115" t="str">
        <f t="shared" si="8"/>
        <v>Pack</v>
      </c>
      <c r="AJ947" s="116">
        <f t="shared" si="9"/>
        <v>1</v>
      </c>
      <c r="AK947" s="117" t="str">
        <f t="array" ref="AK947">XLOOKUP(F947,'GIÁ'!A:A,'GIÁ'!D:D)</f>
        <v>13120.90</v>
      </c>
      <c r="AL947" s="118">
        <f t="shared" si="10"/>
        <v>13120.9</v>
      </c>
      <c r="AM947" s="118">
        <f t="shared" si="11"/>
        <v>0</v>
      </c>
      <c r="AN947" s="119">
        <f t="shared" si="12"/>
        <v>13120.9</v>
      </c>
      <c r="AO947" s="118">
        <f t="shared" si="13"/>
        <v>0</v>
      </c>
      <c r="AP947" s="121">
        <f t="shared" si="14"/>
        <v>0</v>
      </c>
      <c r="AQ947" s="122"/>
      <c r="AR947" s="119"/>
    </row>
    <row r="948" ht="22.5" customHeight="1">
      <c r="A948" s="89">
        <v>46231.0</v>
      </c>
      <c r="B948" s="90">
        <v>0.5333333333333333</v>
      </c>
      <c r="C948" s="91" t="s">
        <v>163</v>
      </c>
      <c r="D948" s="129" t="str">
        <f t="array" ref="D948">XLOOKUP(C948,'DS ST'!A:A,'DS ST'!B:B)</f>
        <v>A111</v>
      </c>
      <c r="E948" s="94" t="str">
        <f t="array" ref="E948">XLOOKUP($F948,'GIÁ'!$A:$A,'GIÁ'!$E:$E)</f>
        <v>MÁT</v>
      </c>
      <c r="F948" s="94">
        <v>8.938511301212E12</v>
      </c>
      <c r="G948" s="95" t="s">
        <v>2945</v>
      </c>
      <c r="H948" s="95" t="s">
        <v>1831</v>
      </c>
      <c r="I948" s="96">
        <v>1.0</v>
      </c>
      <c r="J948" s="96">
        <v>0.0</v>
      </c>
      <c r="K948" s="98">
        <f t="shared" si="4"/>
        <v>1</v>
      </c>
      <c r="L948" s="99" t="s">
        <v>4664</v>
      </c>
      <c r="M948" s="100" t="s">
        <v>4669</v>
      </c>
      <c r="N948" s="101" t="s">
        <v>4670</v>
      </c>
      <c r="O948" s="128"/>
      <c r="P948" s="145">
        <v>1.0</v>
      </c>
      <c r="Q948" s="103">
        <f t="shared" si="5"/>
        <v>0</v>
      </c>
      <c r="R948" s="154" t="s">
        <v>4671</v>
      </c>
      <c r="S948" s="105"/>
      <c r="T948" s="106"/>
      <c r="U948" s="107"/>
      <c r="V948" s="108" t="s">
        <v>756</v>
      </c>
      <c r="W948" s="109" t="s">
        <v>1908</v>
      </c>
      <c r="X948" s="110" t="str">
        <f t="shared" si="6"/>
        <v/>
      </c>
      <c r="Y948" s="110" t="str">
        <f t="shared" si="7"/>
        <v>Siêu thị</v>
      </c>
      <c r="Z948" s="139" t="str">
        <f t="shared" si="61"/>
        <v/>
      </c>
      <c r="AA948" s="109" t="s">
        <v>802</v>
      </c>
      <c r="AB948" s="140"/>
      <c r="AC948" s="141"/>
      <c r="AD948" s="113"/>
      <c r="AE948" s="127"/>
      <c r="AF948" s="113"/>
      <c r="AG948" s="114" t="str">
        <f t="array" ref="AG948">XLOOKUP(F948,'CLV2'!A:A,'CLV2'!E:E)</f>
        <v>2.DELICA</v>
      </c>
      <c r="AH948" s="115" t="str">
        <f t="array" ref="AH948">XLOOKUP(F948,'CLV2'!A:A,'CLV2'!F:F)</f>
        <v>3.DESSERTS</v>
      </c>
      <c r="AI948" s="115" t="str">
        <f t="shared" si="8"/>
        <v>Pack</v>
      </c>
      <c r="AJ948" s="116">
        <f t="shared" si="9"/>
        <v>1</v>
      </c>
      <c r="AK948" s="117" t="str">
        <f t="array" ref="AK948">XLOOKUP(F948,'GIÁ'!A:A,'GIÁ'!D:D)</f>
        <v>12622.50</v>
      </c>
      <c r="AL948" s="118">
        <f t="shared" si="10"/>
        <v>12622.5</v>
      </c>
      <c r="AM948" s="118">
        <f t="shared" si="11"/>
        <v>0</v>
      </c>
      <c r="AN948" s="119">
        <f t="shared" si="12"/>
        <v>12622.5</v>
      </c>
      <c r="AO948" s="118">
        <f t="shared" si="13"/>
        <v>0</v>
      </c>
      <c r="AP948" s="121">
        <f t="shared" si="14"/>
        <v>0</v>
      </c>
      <c r="AQ948" s="122"/>
      <c r="AR948" s="119"/>
    </row>
    <row r="949" ht="22.5" customHeight="1">
      <c r="A949" s="89">
        <v>46231.0</v>
      </c>
      <c r="B949" s="90">
        <v>0.5333333333333333</v>
      </c>
      <c r="C949" s="91" t="s">
        <v>163</v>
      </c>
      <c r="D949" s="129" t="str">
        <f t="array" ref="D949">XLOOKUP(C949,'DS ST'!A:A,'DS ST'!B:B)</f>
        <v>A111</v>
      </c>
      <c r="E949" s="94" t="str">
        <f t="array" ref="E949">XLOOKUP($F949,'GIÁ'!$A:$A,'GIÁ'!$E:$E)</f>
        <v>MÁT</v>
      </c>
      <c r="F949" s="94">
        <v>8.938511301618E12</v>
      </c>
      <c r="G949" s="95" t="s">
        <v>2955</v>
      </c>
      <c r="H949" s="95" t="s">
        <v>1145</v>
      </c>
      <c r="I949" s="96">
        <v>2.0</v>
      </c>
      <c r="J949" s="96">
        <v>0.0</v>
      </c>
      <c r="K949" s="98">
        <f t="shared" si="4"/>
        <v>2</v>
      </c>
      <c r="L949" s="99" t="s">
        <v>4664</v>
      </c>
      <c r="M949" s="100" t="s">
        <v>4669</v>
      </c>
      <c r="N949" s="101" t="s">
        <v>4670</v>
      </c>
      <c r="O949" s="128"/>
      <c r="P949" s="145">
        <v>2.0</v>
      </c>
      <c r="Q949" s="103">
        <f t="shared" si="5"/>
        <v>0</v>
      </c>
      <c r="R949" s="154" t="s">
        <v>4671</v>
      </c>
      <c r="S949" s="105"/>
      <c r="T949" s="106"/>
      <c r="U949" s="107"/>
      <c r="V949" s="108" t="s">
        <v>756</v>
      </c>
      <c r="W949" s="109" t="s">
        <v>1908</v>
      </c>
      <c r="X949" s="110" t="str">
        <f t="shared" si="6"/>
        <v/>
      </c>
      <c r="Y949" s="110" t="str">
        <f t="shared" si="7"/>
        <v>Siêu thị</v>
      </c>
      <c r="Z949" s="139" t="str">
        <f t="shared" si="61"/>
        <v/>
      </c>
      <c r="AA949" s="109" t="s">
        <v>802</v>
      </c>
      <c r="AB949" s="140"/>
      <c r="AC949" s="108"/>
      <c r="AD949" s="113"/>
      <c r="AE949" s="108"/>
      <c r="AF949" s="113"/>
      <c r="AG949" s="114" t="str">
        <f t="array" ref="AG949">XLOOKUP(F949,'CLV2'!A:A,'CLV2'!E:E)</f>
        <v>2.DELICA</v>
      </c>
      <c r="AH949" s="115" t="str">
        <f t="array" ref="AH949">XLOOKUP(F949,'CLV2'!A:A,'CLV2'!F:F)</f>
        <v>3.DRINKS</v>
      </c>
      <c r="AI949" s="115" t="str">
        <f t="shared" si="8"/>
        <v>Pack</v>
      </c>
      <c r="AJ949" s="116">
        <f t="shared" si="9"/>
        <v>1</v>
      </c>
      <c r="AK949" s="117" t="str">
        <f t="array" ref="AK949">XLOOKUP(F949,'GIÁ'!A:A,'GIÁ'!D:D)</f>
        <v>11687.57</v>
      </c>
      <c r="AL949" s="118">
        <f t="shared" si="10"/>
        <v>23375.14</v>
      </c>
      <c r="AM949" s="118">
        <f t="shared" si="11"/>
        <v>0</v>
      </c>
      <c r="AN949" s="119">
        <f t="shared" si="12"/>
        <v>23375.14</v>
      </c>
      <c r="AO949" s="118">
        <f t="shared" si="13"/>
        <v>0</v>
      </c>
      <c r="AP949" s="121">
        <f t="shared" si="14"/>
        <v>0</v>
      </c>
      <c r="AQ949" s="122"/>
      <c r="AR949" s="119"/>
    </row>
    <row r="950" ht="22.5" customHeight="1">
      <c r="A950" s="89">
        <v>46231.0</v>
      </c>
      <c r="B950" s="90">
        <v>0.5333333333333333</v>
      </c>
      <c r="C950" s="91" t="s">
        <v>163</v>
      </c>
      <c r="D950" s="129" t="str">
        <f t="array" ref="D950">XLOOKUP(C950,'DS ST'!A:A,'DS ST'!B:B)</f>
        <v>A111</v>
      </c>
      <c r="E950" s="94" t="str">
        <f t="array" ref="E950">XLOOKUP($F950,'GIÁ'!$A:$A,'GIÁ'!$E:$E)</f>
        <v>MÁT</v>
      </c>
      <c r="F950" s="94">
        <v>8.935101608515E12</v>
      </c>
      <c r="G950" s="95" t="s">
        <v>1902</v>
      </c>
      <c r="H950" s="95" t="s">
        <v>57</v>
      </c>
      <c r="I950" s="96">
        <v>2.0</v>
      </c>
      <c r="J950" s="96">
        <v>0.0</v>
      </c>
      <c r="K950" s="98">
        <f t="shared" si="4"/>
        <v>2</v>
      </c>
      <c r="L950" s="99" t="s">
        <v>4664</v>
      </c>
      <c r="M950" s="100" t="s">
        <v>4673</v>
      </c>
      <c r="N950" s="101" t="s">
        <v>4674</v>
      </c>
      <c r="O950" s="128"/>
      <c r="P950" s="145">
        <v>2.0</v>
      </c>
      <c r="Q950" s="103">
        <f t="shared" si="5"/>
        <v>0</v>
      </c>
      <c r="R950" s="154" t="s">
        <v>4675</v>
      </c>
      <c r="S950" s="105"/>
      <c r="T950" s="106"/>
      <c r="U950" s="107"/>
      <c r="V950" s="108" t="s">
        <v>756</v>
      </c>
      <c r="W950" s="109" t="s">
        <v>1908</v>
      </c>
      <c r="X950" s="110" t="str">
        <f t="shared" si="6"/>
        <v/>
      </c>
      <c r="Y950" s="110" t="str">
        <f t="shared" si="7"/>
        <v>Siêu thị</v>
      </c>
      <c r="Z950" s="139" t="str">
        <f t="shared" si="61"/>
        <v/>
      </c>
      <c r="AA950" s="109" t="s">
        <v>802</v>
      </c>
      <c r="AB950" s="140"/>
      <c r="AC950" s="141"/>
      <c r="AD950" s="113"/>
      <c r="AE950" s="127"/>
      <c r="AF950" s="113"/>
      <c r="AG950" s="114" t="str">
        <f t="array" ref="AG950">XLOOKUP(F950,'CLV2'!A:A,'CLV2'!E:E)</f>
        <v>2.CHILLED FOODS</v>
      </c>
      <c r="AH950" s="115" t="str">
        <f t="array" ref="AH950">XLOOKUP(F950,'CLV2'!A:A,'CLV2'!F:F)</f>
        <v>3.OTHER CHILLED PRODUCTS</v>
      </c>
      <c r="AI950" s="115" t="str">
        <f t="shared" si="8"/>
        <v>Pack</v>
      </c>
      <c r="AJ950" s="116">
        <f t="shared" si="9"/>
        <v>1</v>
      </c>
      <c r="AK950" s="117" t="str">
        <f t="array" ref="AK950">XLOOKUP(F950,'GIÁ'!A:A,'GIÁ'!D:D)</f>
        <v>25753.17</v>
      </c>
      <c r="AL950" s="118">
        <f t="shared" si="10"/>
        <v>51506.34</v>
      </c>
      <c r="AM950" s="118">
        <f t="shared" si="11"/>
        <v>0</v>
      </c>
      <c r="AN950" s="119">
        <f t="shared" si="12"/>
        <v>51506.34</v>
      </c>
      <c r="AO950" s="118">
        <f t="shared" si="13"/>
        <v>0</v>
      </c>
      <c r="AP950" s="121">
        <f t="shared" si="14"/>
        <v>0</v>
      </c>
      <c r="AQ950" s="122"/>
      <c r="AR950" s="119"/>
    </row>
    <row r="951" ht="22.5" customHeight="1">
      <c r="A951" s="89">
        <v>46231.0</v>
      </c>
      <c r="B951" s="90">
        <v>0.5333333333333333</v>
      </c>
      <c r="C951" s="91" t="s">
        <v>163</v>
      </c>
      <c r="D951" s="129" t="str">
        <f t="array" ref="D951">XLOOKUP(C951,'DS ST'!A:A,'DS ST'!B:B)</f>
        <v>A111</v>
      </c>
      <c r="E951" s="94" t="str">
        <f t="array" ref="E951">XLOOKUP($F951,'GIÁ'!$A:$A,'GIÁ'!$E:$E)</f>
        <v>MÁT</v>
      </c>
      <c r="F951" s="94">
        <v>11547.0</v>
      </c>
      <c r="G951" s="95" t="s">
        <v>860</v>
      </c>
      <c r="H951" s="95" t="s">
        <v>57</v>
      </c>
      <c r="I951" s="96">
        <v>4.0</v>
      </c>
      <c r="J951" s="96">
        <v>0.0</v>
      </c>
      <c r="K951" s="98">
        <f t="shared" si="4"/>
        <v>4</v>
      </c>
      <c r="L951" s="99" t="s">
        <v>4664</v>
      </c>
      <c r="M951" s="100" t="s">
        <v>4676</v>
      </c>
      <c r="N951" s="101" t="s">
        <v>4677</v>
      </c>
      <c r="O951" s="128"/>
      <c r="P951" s="145">
        <v>4.0</v>
      </c>
      <c r="Q951" s="103">
        <f t="shared" si="5"/>
        <v>0</v>
      </c>
      <c r="R951" s="154" t="s">
        <v>4675</v>
      </c>
      <c r="S951" s="105"/>
      <c r="T951" s="106"/>
      <c r="U951" s="107"/>
      <c r="V951" s="108" t="s">
        <v>756</v>
      </c>
      <c r="W951" s="109" t="s">
        <v>1908</v>
      </c>
      <c r="X951" s="110" t="str">
        <f t="shared" si="6"/>
        <v/>
      </c>
      <c r="Y951" s="110" t="str">
        <f t="shared" si="7"/>
        <v>Siêu thị</v>
      </c>
      <c r="Z951" s="139" t="str">
        <f t="shared" si="61"/>
        <v/>
      </c>
      <c r="AA951" s="109" t="s">
        <v>802</v>
      </c>
      <c r="AB951" s="140"/>
      <c r="AC951" s="108"/>
      <c r="AD951" s="113"/>
      <c r="AE951" s="127"/>
      <c r="AF951" s="113"/>
      <c r="AG951" s="114" t="str">
        <f t="array" ref="AG951">XLOOKUP(F951,'CLV2'!A:A,'CLV2'!E:E)</f>
        <v>2.VEGETABLES</v>
      </c>
      <c r="AH951" s="115" t="str">
        <f t="array" ref="AH951">XLOOKUP(F951,'CLV2'!A:A,'CLV2'!F:F)</f>
        <v>3.PROCESSED VEGGIES</v>
      </c>
      <c r="AI951" s="115" t="str">
        <f t="shared" si="8"/>
        <v>Pack</v>
      </c>
      <c r="AJ951" s="116">
        <f t="shared" si="9"/>
        <v>1</v>
      </c>
      <c r="AK951" s="117" t="str">
        <f t="array" ref="AK951">XLOOKUP(F951,'GIÁ'!A:A,'GIÁ'!D:D)</f>
        <v>7256.33</v>
      </c>
      <c r="AL951" s="118">
        <f t="shared" si="10"/>
        <v>29025.32</v>
      </c>
      <c r="AM951" s="118">
        <f t="shared" si="11"/>
        <v>0</v>
      </c>
      <c r="AN951" s="119">
        <f t="shared" si="12"/>
        <v>29025.32</v>
      </c>
      <c r="AO951" s="118">
        <f t="shared" si="13"/>
        <v>0</v>
      </c>
      <c r="AP951" s="121">
        <f t="shared" si="14"/>
        <v>0</v>
      </c>
      <c r="AQ951" s="122"/>
      <c r="AR951" s="119"/>
    </row>
    <row r="952" ht="22.5" customHeight="1">
      <c r="A952" s="89">
        <v>46231.0</v>
      </c>
      <c r="B952" s="90">
        <v>0.5333333333333333</v>
      </c>
      <c r="C952" s="91" t="s">
        <v>163</v>
      </c>
      <c r="D952" s="129" t="str">
        <f t="array" ref="D952">XLOOKUP(C952,'DS ST'!A:A,'DS ST'!B:B)</f>
        <v>A111</v>
      </c>
      <c r="E952" s="94" t="str">
        <f t="array" ref="E952">XLOOKUP($F952,'GIÁ'!$A:$A,'GIÁ'!$E:$E)</f>
        <v>MÁT</v>
      </c>
      <c r="F952" s="94">
        <v>8.936146442614E12</v>
      </c>
      <c r="G952" s="95" t="s">
        <v>2502</v>
      </c>
      <c r="H952" s="95" t="s">
        <v>787</v>
      </c>
      <c r="I952" s="96">
        <v>1.0</v>
      </c>
      <c r="J952" s="96">
        <v>0.0</v>
      </c>
      <c r="K952" s="98">
        <f t="shared" si="4"/>
        <v>1</v>
      </c>
      <c r="L952" s="99" t="s">
        <v>4664</v>
      </c>
      <c r="M952" s="100" t="s">
        <v>4678</v>
      </c>
      <c r="N952" s="101" t="s">
        <v>4679</v>
      </c>
      <c r="O952" s="128"/>
      <c r="P952" s="145">
        <v>1.0</v>
      </c>
      <c r="Q952" s="103">
        <f t="shared" si="5"/>
        <v>0</v>
      </c>
      <c r="R952" s="154" t="s">
        <v>4680</v>
      </c>
      <c r="S952" s="105"/>
      <c r="T952" s="106"/>
      <c r="U952" s="107"/>
      <c r="V952" s="108" t="s">
        <v>756</v>
      </c>
      <c r="W952" s="109" t="s">
        <v>1908</v>
      </c>
      <c r="X952" s="110" t="str">
        <f t="shared" si="6"/>
        <v/>
      </c>
      <c r="Y952" s="110" t="str">
        <f t="shared" si="7"/>
        <v>Siêu thị</v>
      </c>
      <c r="Z952" s="139" t="str">
        <f t="shared" si="61"/>
        <v/>
      </c>
      <c r="AA952" s="109" t="s">
        <v>802</v>
      </c>
      <c r="AB952" s="140"/>
      <c r="AC952" s="141"/>
      <c r="AD952" s="113"/>
      <c r="AE952" s="127"/>
      <c r="AF952" s="113"/>
      <c r="AG952" s="114" t="str">
        <f t="array" ref="AG952">XLOOKUP(F952,'CLV2'!A:A,'CLV2'!E:E)</f>
        <v>2.MEAT</v>
      </c>
      <c r="AH952" s="115" t="str">
        <f t="array" ref="AH952">XLOOKUP(F952,'CLV2'!A:A,'CLV2'!F:F)</f>
        <v>3.PORK</v>
      </c>
      <c r="AI952" s="115" t="str">
        <f t="shared" si="8"/>
        <v>Pack</v>
      </c>
      <c r="AJ952" s="116">
        <f t="shared" si="9"/>
        <v>1</v>
      </c>
      <c r="AK952" s="117" t="str">
        <f t="array" ref="AK952">XLOOKUP(F952,'GIÁ'!A:A,'GIÁ'!D:D)</f>
        <v>17646.95</v>
      </c>
      <c r="AL952" s="118">
        <f t="shared" si="10"/>
        <v>17646.95</v>
      </c>
      <c r="AM952" s="118">
        <f t="shared" si="11"/>
        <v>0</v>
      </c>
      <c r="AN952" s="119">
        <f t="shared" si="12"/>
        <v>17646.95</v>
      </c>
      <c r="AO952" s="118">
        <f t="shared" si="13"/>
        <v>0</v>
      </c>
      <c r="AP952" s="121">
        <f t="shared" si="14"/>
        <v>0</v>
      </c>
      <c r="AQ952" s="122"/>
      <c r="AR952" s="119"/>
    </row>
    <row r="953" ht="22.5" customHeight="1">
      <c r="A953" s="89">
        <v>46231.0</v>
      </c>
      <c r="B953" s="90">
        <v>0.5333333333333333</v>
      </c>
      <c r="C953" s="91" t="s">
        <v>163</v>
      </c>
      <c r="D953" s="129" t="str">
        <f t="array" ref="D953">XLOOKUP(C953,'DS ST'!A:A,'DS ST'!B:B)</f>
        <v>A111</v>
      </c>
      <c r="E953" s="94" t="str">
        <f t="array" ref="E953">XLOOKUP($F953,'GIÁ'!$A:$A,'GIÁ'!$E:$E)</f>
        <v>MÁT</v>
      </c>
      <c r="F953" s="94">
        <v>8.938505512211E12</v>
      </c>
      <c r="G953" s="95" t="s">
        <v>2880</v>
      </c>
      <c r="H953" s="95" t="s">
        <v>224</v>
      </c>
      <c r="I953" s="96">
        <v>2.0</v>
      </c>
      <c r="J953" s="96">
        <v>0.0</v>
      </c>
      <c r="K953" s="98">
        <f t="shared" si="4"/>
        <v>2</v>
      </c>
      <c r="L953" s="99" t="s">
        <v>4664</v>
      </c>
      <c r="M953" s="100" t="s">
        <v>4681</v>
      </c>
      <c r="N953" s="101" t="s">
        <v>4682</v>
      </c>
      <c r="O953" s="128"/>
      <c r="P953" s="145">
        <v>2.0</v>
      </c>
      <c r="Q953" s="103">
        <f t="shared" si="5"/>
        <v>0</v>
      </c>
      <c r="R953" s="154" t="s">
        <v>4683</v>
      </c>
      <c r="S953" s="105"/>
      <c r="T953" s="106"/>
      <c r="U953" s="107"/>
      <c r="V953" s="108" t="s">
        <v>756</v>
      </c>
      <c r="W953" s="109" t="s">
        <v>1908</v>
      </c>
      <c r="X953" s="110" t="str">
        <f t="shared" si="6"/>
        <v/>
      </c>
      <c r="Y953" s="110" t="str">
        <f t="shared" si="7"/>
        <v>Siêu thị</v>
      </c>
      <c r="Z953" s="139" t="str">
        <f t="shared" si="61"/>
        <v/>
      </c>
      <c r="AA953" s="109" t="s">
        <v>802</v>
      </c>
      <c r="AB953" s="140"/>
      <c r="AC953" s="141"/>
      <c r="AD953" s="113"/>
      <c r="AE953" s="127"/>
      <c r="AF953" s="113"/>
      <c r="AG953" s="114" t="str">
        <f t="array" ref="AG953">XLOOKUP(F953,'CLV2'!A:A,'CLV2'!E:E)</f>
        <v>2.VEGETABLES</v>
      </c>
      <c r="AH953" s="115" t="str">
        <f t="array" ref="AH953">XLOOKUP(F953,'CLV2'!A:A,'CLV2'!F:F)</f>
        <v>3.PROCESSED VEGGIES</v>
      </c>
      <c r="AI953" s="115" t="str">
        <f t="shared" si="8"/>
        <v>Pack</v>
      </c>
      <c r="AJ953" s="116">
        <f t="shared" si="9"/>
        <v>1</v>
      </c>
      <c r="AK953" s="117" t="str">
        <f t="array" ref="AK953">XLOOKUP(F953,'GIÁ'!A:A,'GIÁ'!D:D)</f>
        <v>22493.70</v>
      </c>
      <c r="AL953" s="118">
        <f t="shared" si="10"/>
        <v>44987.4</v>
      </c>
      <c r="AM953" s="118">
        <f t="shared" si="11"/>
        <v>0</v>
      </c>
      <c r="AN953" s="119">
        <f t="shared" si="12"/>
        <v>44987.4</v>
      </c>
      <c r="AO953" s="118">
        <f t="shared" si="13"/>
        <v>0</v>
      </c>
      <c r="AP953" s="121">
        <f t="shared" si="14"/>
        <v>0</v>
      </c>
      <c r="AQ953" s="122"/>
      <c r="AR953" s="119"/>
    </row>
    <row r="954" ht="22.5" customHeight="1">
      <c r="A954" s="89">
        <v>46231.0</v>
      </c>
      <c r="B954" s="90">
        <v>0.5333333333333333</v>
      </c>
      <c r="C954" s="91" t="s">
        <v>163</v>
      </c>
      <c r="D954" s="129" t="str">
        <f t="array" ref="D954">XLOOKUP(C954,'DS ST'!A:A,'DS ST'!B:B)</f>
        <v>A111</v>
      </c>
      <c r="E954" s="94" t="str">
        <f t="array" ref="E954">XLOOKUP($F954,'GIÁ'!$A:$A,'GIÁ'!$E:$E)</f>
        <v>MÁT</v>
      </c>
      <c r="F954" s="94">
        <v>11106.0</v>
      </c>
      <c r="G954" s="95" t="s">
        <v>652</v>
      </c>
      <c r="H954" s="95" t="s">
        <v>93</v>
      </c>
      <c r="I954" s="96">
        <v>1.0</v>
      </c>
      <c r="J954" s="96">
        <v>0.0</v>
      </c>
      <c r="K954" s="98">
        <f t="shared" si="4"/>
        <v>1</v>
      </c>
      <c r="L954" s="99" t="s">
        <v>4664</v>
      </c>
      <c r="M954" s="100" t="s">
        <v>4681</v>
      </c>
      <c r="N954" s="101" t="s">
        <v>4682</v>
      </c>
      <c r="O954" s="128"/>
      <c r="P954" s="145">
        <v>1.0</v>
      </c>
      <c r="Q954" s="103">
        <f t="shared" si="5"/>
        <v>0</v>
      </c>
      <c r="R954" s="154" t="s">
        <v>4683</v>
      </c>
      <c r="S954" s="105"/>
      <c r="T954" s="106"/>
      <c r="U954" s="107"/>
      <c r="V954" s="108" t="s">
        <v>756</v>
      </c>
      <c r="W954" s="109" t="s">
        <v>1908</v>
      </c>
      <c r="X954" s="110" t="str">
        <f t="shared" si="6"/>
        <v/>
      </c>
      <c r="Y954" s="110" t="str">
        <f t="shared" si="7"/>
        <v>Siêu thị</v>
      </c>
      <c r="Z954" s="139" t="str">
        <f t="shared" si="61"/>
        <v/>
      </c>
      <c r="AA954" s="109" t="s">
        <v>802</v>
      </c>
      <c r="AB954" s="140"/>
      <c r="AC954" s="141"/>
      <c r="AD954" s="113"/>
      <c r="AE954" s="108"/>
      <c r="AF954" s="113"/>
      <c r="AG954" s="114" t="str">
        <f t="array" ref="AG954">XLOOKUP(F954,'CLV2'!A:A,'CLV2'!E:E)</f>
        <v>2.VEGETABLES</v>
      </c>
      <c r="AH954" s="115" t="str">
        <f t="array" ref="AH954">XLOOKUP(F954,'CLV2'!A:A,'CLV2'!F:F)</f>
        <v>3.PROCESSED VEGGIES</v>
      </c>
      <c r="AI954" s="115" t="str">
        <f t="shared" si="8"/>
        <v>Pack</v>
      </c>
      <c r="AJ954" s="116">
        <f t="shared" si="9"/>
        <v>1</v>
      </c>
      <c r="AK954" s="117" t="str">
        <f t="array" ref="AK954">XLOOKUP(F954,'GIÁ'!A:A,'GIÁ'!D:D)</f>
        <v>25173.63</v>
      </c>
      <c r="AL954" s="118">
        <f t="shared" si="10"/>
        <v>25173.63</v>
      </c>
      <c r="AM954" s="118">
        <f t="shared" si="11"/>
        <v>0</v>
      </c>
      <c r="AN954" s="119">
        <f t="shared" si="12"/>
        <v>25173.63</v>
      </c>
      <c r="AO954" s="118">
        <f t="shared" si="13"/>
        <v>0</v>
      </c>
      <c r="AP954" s="121">
        <f t="shared" si="14"/>
        <v>0</v>
      </c>
      <c r="AQ954" s="122"/>
      <c r="AR954" s="119"/>
    </row>
    <row r="955" ht="22.5" customHeight="1">
      <c r="A955" s="89">
        <v>46231.0</v>
      </c>
      <c r="B955" s="90">
        <v>0.5333333333333333</v>
      </c>
      <c r="C955" s="91" t="s">
        <v>163</v>
      </c>
      <c r="D955" s="129" t="str">
        <f t="array" ref="D955">XLOOKUP(C955,'DS ST'!A:A,'DS ST'!B:B)</f>
        <v>A111</v>
      </c>
      <c r="E955" s="94" t="str">
        <f t="array" ref="E955">XLOOKUP($F955,'GIÁ'!$A:$A,'GIÁ'!$E:$E)</f>
        <v>MÁT</v>
      </c>
      <c r="F955" s="94">
        <v>11498.0</v>
      </c>
      <c r="G955" s="95" t="s">
        <v>806</v>
      </c>
      <c r="H955" s="95" t="s">
        <v>787</v>
      </c>
      <c r="I955" s="96">
        <v>1.0</v>
      </c>
      <c r="J955" s="96">
        <v>0.0</v>
      </c>
      <c r="K955" s="98">
        <f t="shared" si="4"/>
        <v>1</v>
      </c>
      <c r="L955" s="99" t="s">
        <v>4664</v>
      </c>
      <c r="M955" s="100" t="s">
        <v>4681</v>
      </c>
      <c r="N955" s="101" t="s">
        <v>4682</v>
      </c>
      <c r="O955" s="128"/>
      <c r="P955" s="145">
        <v>1.0</v>
      </c>
      <c r="Q955" s="103">
        <f t="shared" si="5"/>
        <v>0</v>
      </c>
      <c r="R955" s="154" t="s">
        <v>4683</v>
      </c>
      <c r="S955" s="105"/>
      <c r="T955" s="106"/>
      <c r="U955" s="107"/>
      <c r="V955" s="108" t="s">
        <v>756</v>
      </c>
      <c r="W955" s="109" t="s">
        <v>1908</v>
      </c>
      <c r="X955" s="110" t="str">
        <f t="shared" si="6"/>
        <v/>
      </c>
      <c r="Y955" s="110" t="str">
        <f t="shared" si="7"/>
        <v>Siêu thị</v>
      </c>
      <c r="Z955" s="139" t="str">
        <f t="shared" si="61"/>
        <v/>
      </c>
      <c r="AA955" s="109" t="s">
        <v>802</v>
      </c>
      <c r="AB955" s="140"/>
      <c r="AC955" s="141"/>
      <c r="AD955" s="113"/>
      <c r="AE955" s="127"/>
      <c r="AF955" s="113"/>
      <c r="AG955" s="114" t="str">
        <f t="array" ref="AG955">XLOOKUP(F955,'CLV2'!A:A,'CLV2'!E:E)</f>
        <v>2.VEGETABLES</v>
      </c>
      <c r="AH955" s="115" t="str">
        <f t="array" ref="AH955">XLOOKUP(F955,'CLV2'!A:A,'CLV2'!F:F)</f>
        <v>3.PROCESSED VEGGIES</v>
      </c>
      <c r="AI955" s="115" t="str">
        <f t="shared" si="8"/>
        <v>Pack</v>
      </c>
      <c r="AJ955" s="116">
        <f t="shared" si="9"/>
        <v>1</v>
      </c>
      <c r="AK955" s="117" t="str">
        <f t="array" ref="AK955">XLOOKUP(F955,'GIÁ'!A:A,'GIÁ'!D:D)</f>
        <v>26481.17</v>
      </c>
      <c r="AL955" s="118">
        <f t="shared" si="10"/>
        <v>26481.17</v>
      </c>
      <c r="AM955" s="118">
        <f t="shared" si="11"/>
        <v>0</v>
      </c>
      <c r="AN955" s="119">
        <f t="shared" si="12"/>
        <v>26481.17</v>
      </c>
      <c r="AO955" s="118">
        <f t="shared" si="13"/>
        <v>0</v>
      </c>
      <c r="AP955" s="121">
        <f t="shared" si="14"/>
        <v>0</v>
      </c>
      <c r="AQ955" s="122"/>
      <c r="AR955" s="119"/>
    </row>
    <row r="956" ht="22.5" customHeight="1">
      <c r="A956" s="89">
        <v>46231.0</v>
      </c>
      <c r="B956" s="90">
        <v>0.5333333333333333</v>
      </c>
      <c r="C956" s="91" t="s">
        <v>163</v>
      </c>
      <c r="D956" s="129" t="str">
        <f t="array" ref="D956">XLOOKUP(C956,'DS ST'!A:A,'DS ST'!B:B)</f>
        <v>A111</v>
      </c>
      <c r="E956" s="94" t="str">
        <f t="array" ref="E956">XLOOKUP($F956,'GIÁ'!$A:$A,'GIÁ'!$E:$E)</f>
        <v>MÁT</v>
      </c>
      <c r="F956" s="94">
        <v>8.938500844157E12</v>
      </c>
      <c r="G956" s="95" t="s">
        <v>2795</v>
      </c>
      <c r="H956" s="95" t="s">
        <v>57</v>
      </c>
      <c r="I956" s="96">
        <v>14.0</v>
      </c>
      <c r="J956" s="96">
        <v>0.0</v>
      </c>
      <c r="K956" s="98">
        <f t="shared" si="4"/>
        <v>14</v>
      </c>
      <c r="L956" s="99" t="s">
        <v>4664</v>
      </c>
      <c r="M956" s="100" t="s">
        <v>4681</v>
      </c>
      <c r="N956" s="101" t="s">
        <v>4682</v>
      </c>
      <c r="O956" s="128"/>
      <c r="P956" s="145">
        <v>14.0</v>
      </c>
      <c r="Q956" s="103">
        <f t="shared" si="5"/>
        <v>0</v>
      </c>
      <c r="R956" s="154" t="s">
        <v>4683</v>
      </c>
      <c r="S956" s="105"/>
      <c r="T956" s="106"/>
      <c r="U956" s="107"/>
      <c r="V956" s="108" t="s">
        <v>756</v>
      </c>
      <c r="W956" s="109" t="s">
        <v>1908</v>
      </c>
      <c r="X956" s="110" t="str">
        <f t="shared" si="6"/>
        <v/>
      </c>
      <c r="Y956" s="110" t="str">
        <f t="shared" si="7"/>
        <v>Siêu thị</v>
      </c>
      <c r="Z956" s="139" t="str">
        <f t="shared" si="61"/>
        <v/>
      </c>
      <c r="AA956" s="109" t="s">
        <v>802</v>
      </c>
      <c r="AB956" s="140"/>
      <c r="AC956" s="141"/>
      <c r="AD956" s="113"/>
      <c r="AE956" s="127"/>
      <c r="AF956" s="113"/>
      <c r="AG956" s="114" t="str">
        <f t="array" ref="AG956">XLOOKUP(F956,'CLV2'!A:A,'CLV2'!E:E)</f>
        <v>2.CHILLED FOODS</v>
      </c>
      <c r="AH956" s="115" t="str">
        <f t="array" ref="AH956">XLOOKUP(F956,'CLV2'!A:A,'CLV2'!F:F)</f>
        <v>3.OTHER CHILLED PRODUCTS</v>
      </c>
      <c r="AI956" s="115" t="str">
        <f t="shared" si="8"/>
        <v>Pack</v>
      </c>
      <c r="AJ956" s="116">
        <f t="shared" si="9"/>
        <v>1</v>
      </c>
      <c r="AK956" s="117" t="str">
        <f t="array" ref="AK956">XLOOKUP(F956,'GIÁ'!A:A,'GIÁ'!D:D)</f>
        <v>9990.85</v>
      </c>
      <c r="AL956" s="118">
        <f t="shared" si="10"/>
        <v>139871.9</v>
      </c>
      <c r="AM956" s="118">
        <f t="shared" si="11"/>
        <v>0</v>
      </c>
      <c r="AN956" s="119">
        <f t="shared" si="12"/>
        <v>139871.9</v>
      </c>
      <c r="AO956" s="118">
        <f t="shared" si="13"/>
        <v>0</v>
      </c>
      <c r="AP956" s="121">
        <f t="shared" si="14"/>
        <v>0</v>
      </c>
      <c r="AQ956" s="122"/>
      <c r="AR956" s="119"/>
    </row>
    <row r="957" ht="22.5" customHeight="1">
      <c r="A957" s="89">
        <v>46231.0</v>
      </c>
      <c r="B957" s="90">
        <v>0.5333333333333333</v>
      </c>
      <c r="C957" s="91" t="s">
        <v>163</v>
      </c>
      <c r="D957" s="129" t="str">
        <f t="array" ref="D957">XLOOKUP(C957,'DS ST'!A:A,'DS ST'!B:B)</f>
        <v>A111</v>
      </c>
      <c r="E957" s="94" t="str">
        <f t="array" ref="E957">XLOOKUP($F957,'GIÁ'!$A:$A,'GIÁ'!$E:$E)</f>
        <v>MÁT</v>
      </c>
      <c r="F957" s="94">
        <v>11295.0</v>
      </c>
      <c r="G957" s="95" t="s">
        <v>728</v>
      </c>
      <c r="H957" s="95" t="s">
        <v>75</v>
      </c>
      <c r="I957" s="96">
        <v>1.0</v>
      </c>
      <c r="J957" s="96">
        <v>0.0</v>
      </c>
      <c r="K957" s="98">
        <f t="shared" si="4"/>
        <v>1</v>
      </c>
      <c r="L957" s="99" t="s">
        <v>4664</v>
      </c>
      <c r="M957" s="100" t="s">
        <v>4681</v>
      </c>
      <c r="N957" s="101" t="s">
        <v>4682</v>
      </c>
      <c r="O957" s="128"/>
      <c r="P957" s="145">
        <v>1.0</v>
      </c>
      <c r="Q957" s="103">
        <f t="shared" si="5"/>
        <v>0</v>
      </c>
      <c r="R957" s="154" t="s">
        <v>4668</v>
      </c>
      <c r="S957" s="105"/>
      <c r="T957" s="106"/>
      <c r="U957" s="107"/>
      <c r="V957" s="108" t="s">
        <v>756</v>
      </c>
      <c r="W957" s="109" t="s">
        <v>1908</v>
      </c>
      <c r="X957" s="110" t="str">
        <f t="shared" si="6"/>
        <v/>
      </c>
      <c r="Y957" s="110" t="str">
        <f t="shared" si="7"/>
        <v>Siêu thị</v>
      </c>
      <c r="Z957" s="139" t="str">
        <f t="shared" si="61"/>
        <v/>
      </c>
      <c r="AA957" s="109" t="s">
        <v>802</v>
      </c>
      <c r="AB957" s="140"/>
      <c r="AC957" s="141"/>
      <c r="AD957" s="113"/>
      <c r="AE957" s="127"/>
      <c r="AF957" s="113"/>
      <c r="AG957" s="114" t="str">
        <f t="array" ref="AG957">XLOOKUP(F957,'CLV2'!A:A,'CLV2'!E:E)</f>
        <v>2.FRUITS</v>
      </c>
      <c r="AH957" s="115" t="str">
        <f t="array" ref="AH957">XLOOKUP(F957,'CLV2'!A:A,'CLV2'!F:F)</f>
        <v>3.IMPORT FRUITS</v>
      </c>
      <c r="AI957" s="115" t="str">
        <f t="shared" si="8"/>
        <v>Pack</v>
      </c>
      <c r="AJ957" s="116">
        <f t="shared" si="9"/>
        <v>1</v>
      </c>
      <c r="AK957" s="117" t="str">
        <f t="array" ref="AK957">XLOOKUP(F957,'GIÁ'!A:A,'GIÁ'!D:D)</f>
        <v>108559.08</v>
      </c>
      <c r="AL957" s="118">
        <f t="shared" si="10"/>
        <v>108559.08</v>
      </c>
      <c r="AM957" s="118">
        <f t="shared" si="11"/>
        <v>0</v>
      </c>
      <c r="AN957" s="119">
        <f t="shared" si="12"/>
        <v>108559.08</v>
      </c>
      <c r="AO957" s="118">
        <f t="shared" si="13"/>
        <v>0</v>
      </c>
      <c r="AP957" s="121">
        <f t="shared" si="14"/>
        <v>0</v>
      </c>
      <c r="AQ957" s="122"/>
      <c r="AR957" s="119"/>
    </row>
    <row r="958" ht="22.5" customHeight="1">
      <c r="A958" s="89">
        <v>46231.0</v>
      </c>
      <c r="B958" s="90">
        <v>0.5236111111111111</v>
      </c>
      <c r="C958" s="91" t="s">
        <v>1315</v>
      </c>
      <c r="D958" s="129" t="str">
        <f t="array" ref="D958">XLOOKUP(C958,'DS ST'!A:A,'DS ST'!B:B)</f>
        <v>IAP</v>
      </c>
      <c r="E958" s="94" t="str">
        <f t="array" ref="E958">XLOOKUP($F958,'GIÁ'!$A:$A,'GIÁ'!$E:$E)</f>
        <v>MÁT</v>
      </c>
      <c r="F958" s="94">
        <v>3.184030003617E12</v>
      </c>
      <c r="G958" s="95" t="s">
        <v>1134</v>
      </c>
      <c r="H958" s="95" t="s">
        <v>224</v>
      </c>
      <c r="I958" s="96">
        <v>6.0</v>
      </c>
      <c r="J958" s="96">
        <v>4.0</v>
      </c>
      <c r="K958" s="98">
        <f t="shared" si="4"/>
        <v>2</v>
      </c>
      <c r="L958" s="99" t="s">
        <v>4684</v>
      </c>
      <c r="M958" s="100" t="s">
        <v>4685</v>
      </c>
      <c r="N958" s="101" t="s">
        <v>4686</v>
      </c>
      <c r="O958" s="128"/>
      <c r="P958" s="100"/>
      <c r="Q958" s="103">
        <f t="shared" si="5"/>
        <v>2</v>
      </c>
      <c r="R958" s="104"/>
      <c r="S958" s="105"/>
      <c r="T958" s="106"/>
      <c r="U958" s="107" t="s">
        <v>3654</v>
      </c>
      <c r="V958" s="108" t="s">
        <v>756</v>
      </c>
      <c r="W958" s="109" t="s">
        <v>1312</v>
      </c>
      <c r="X958" s="110" t="str">
        <f t="shared" si="6"/>
        <v/>
      </c>
      <c r="Y958" s="110" t="str">
        <f t="shared" si="7"/>
        <v/>
      </c>
      <c r="Z958" s="139" t="str">
        <f t="shared" si="61"/>
        <v>Kho đông mát</v>
      </c>
      <c r="AA958" s="109" t="s">
        <v>802</v>
      </c>
      <c r="AB958" s="140"/>
      <c r="AC958" s="108" t="s">
        <v>1329</v>
      </c>
      <c r="AD958" s="113"/>
      <c r="AE958" s="127"/>
      <c r="AF958" s="113"/>
      <c r="AG958" s="114" t="str">
        <f t="array" ref="AG958">XLOOKUP(F958,'CLV2'!A:A,'CLV2'!E:E)</f>
        <v>2.DAIRY</v>
      </c>
      <c r="AH958" s="115" t="str">
        <f t="array" ref="AH958">XLOOKUP(F958,'CLV2'!A:A,'CLV2'!F:F)</f>
        <v>3.BUTTER AND CHEESE</v>
      </c>
      <c r="AI958" s="115" t="str">
        <f t="shared" si="8"/>
        <v>Pack</v>
      </c>
      <c r="AJ958" s="116">
        <f t="shared" si="9"/>
        <v>0.3333333333</v>
      </c>
      <c r="AK958" s="117" t="str">
        <f t="array" ref="AK958">XLOOKUP(F958,'GIÁ'!A:A,'GIÁ'!D:D)</f>
        <v>41960.14</v>
      </c>
      <c r="AL958" s="118">
        <f t="shared" si="10"/>
        <v>83920.28</v>
      </c>
      <c r="AM958" s="118">
        <f t="shared" si="11"/>
        <v>0</v>
      </c>
      <c r="AN958" s="119">
        <f t="shared" si="12"/>
        <v>0</v>
      </c>
      <c r="AO958" s="118">
        <f t="shared" si="13"/>
        <v>83920.28</v>
      </c>
      <c r="AP958" s="121">
        <f t="shared" si="14"/>
        <v>0</v>
      </c>
      <c r="AQ958" s="122"/>
      <c r="AR958" s="119"/>
    </row>
    <row r="959" ht="22.5" customHeight="1">
      <c r="A959" s="89">
        <v>46231.0</v>
      </c>
      <c r="B959" s="90">
        <v>0.4736111111111111</v>
      </c>
      <c r="C959" s="91" t="s">
        <v>1753</v>
      </c>
      <c r="D959" s="92" t="str">
        <f t="array" ref="D959">XLOOKUP(C959,'DS ST'!A:A,'DS ST'!B:B)</f>
        <v>VH7</v>
      </c>
      <c r="E959" s="94" t="str">
        <f t="array" ref="E959">XLOOKUP($F959,'GIÁ'!$A:$A,'GIÁ'!$E:$E)</f>
        <v>MÁT</v>
      </c>
      <c r="F959" s="94">
        <v>8.936049693397E12</v>
      </c>
      <c r="G959" s="95" t="s">
        <v>2238</v>
      </c>
      <c r="H959" s="95" t="s">
        <v>57</v>
      </c>
      <c r="I959" s="96">
        <v>1.0</v>
      </c>
      <c r="J959" s="96">
        <v>0.0</v>
      </c>
      <c r="K959" s="98">
        <f t="shared" si="4"/>
        <v>1</v>
      </c>
      <c r="L959" s="99" t="s">
        <v>4687</v>
      </c>
      <c r="M959" s="100" t="s">
        <v>4688</v>
      </c>
      <c r="N959" s="101" t="s">
        <v>4689</v>
      </c>
      <c r="O959" s="128"/>
      <c r="P959" s="100"/>
      <c r="Q959" s="103">
        <f t="shared" si="5"/>
        <v>1</v>
      </c>
      <c r="R959" s="104"/>
      <c r="S959" s="105"/>
      <c r="T959" s="106" t="s">
        <v>4690</v>
      </c>
      <c r="U959" s="107" t="s">
        <v>4691</v>
      </c>
      <c r="V959" s="108" t="s">
        <v>756</v>
      </c>
      <c r="W959" s="109" t="s">
        <v>2842</v>
      </c>
      <c r="X959" s="110" t="str">
        <f t="shared" si="6"/>
        <v/>
      </c>
      <c r="Y959" s="110" t="str">
        <f t="shared" si="7"/>
        <v/>
      </c>
      <c r="Z959" s="139" t="str">
        <f t="shared" si="61"/>
        <v>Kho đông mát</v>
      </c>
      <c r="AA959" s="109" t="s">
        <v>802</v>
      </c>
      <c r="AB959" s="140" t="s">
        <v>4692</v>
      </c>
      <c r="AC959" s="141"/>
      <c r="AD959" s="113"/>
      <c r="AE959" s="127"/>
      <c r="AF959" s="113"/>
      <c r="AG959" s="114" t="str">
        <f t="array" ref="AG959">XLOOKUP(F959,'CLV2'!A:A,'CLV2'!E:E)</f>
        <v>2.VEGETABLES</v>
      </c>
      <c r="AH959" s="115" t="str">
        <f t="array" ref="AH959">XLOOKUP(F959,'CLV2'!A:A,'CLV2'!F:F)</f>
        <v>3.LETTUCE, SNACKABLES</v>
      </c>
      <c r="AI959" s="115" t="str">
        <f t="shared" si="8"/>
        <v>Pack</v>
      </c>
      <c r="AJ959" s="116">
        <f t="shared" si="9"/>
        <v>1</v>
      </c>
      <c r="AK959" s="117" t="str">
        <f t="array" ref="AK959">XLOOKUP(F959,'GIÁ'!A:A,'GIÁ'!D:D)</f>
        <v>29702.07</v>
      </c>
      <c r="AL959" s="118">
        <f t="shared" si="10"/>
        <v>29702.07</v>
      </c>
      <c r="AM959" s="118">
        <f t="shared" si="11"/>
        <v>0</v>
      </c>
      <c r="AN959" s="119">
        <f t="shared" si="12"/>
        <v>0</v>
      </c>
      <c r="AO959" s="118">
        <f t="shared" si="13"/>
        <v>29702.07</v>
      </c>
      <c r="AP959" s="121">
        <f t="shared" si="14"/>
        <v>0</v>
      </c>
      <c r="AQ959" s="122"/>
      <c r="AR959" s="119"/>
    </row>
    <row r="960" ht="22.5" customHeight="1">
      <c r="A960" s="89">
        <v>46231.0</v>
      </c>
      <c r="B960" s="90">
        <v>0.4736111111111111</v>
      </c>
      <c r="C960" s="91" t="s">
        <v>1753</v>
      </c>
      <c r="D960" s="129" t="str">
        <f t="array" ref="D960">XLOOKUP(C960,'DS ST'!A:A,'DS ST'!B:B)</f>
        <v>VH7</v>
      </c>
      <c r="E960" s="94" t="str">
        <f t="array" ref="E960">XLOOKUP($F960,'GIÁ'!$A:$A,'GIÁ'!$E:$E)</f>
        <v>MÁT</v>
      </c>
      <c r="F960" s="94">
        <v>8.938503131742E12</v>
      </c>
      <c r="G960" s="95" t="s">
        <v>2855</v>
      </c>
      <c r="H960" s="95" t="s">
        <v>57</v>
      </c>
      <c r="I960" s="96">
        <v>4.0</v>
      </c>
      <c r="J960" s="96">
        <v>2.0</v>
      </c>
      <c r="K960" s="98">
        <f t="shared" si="4"/>
        <v>2</v>
      </c>
      <c r="L960" s="99" t="s">
        <v>4687</v>
      </c>
      <c r="M960" s="100" t="s">
        <v>4693</v>
      </c>
      <c r="N960" s="101" t="s">
        <v>4689</v>
      </c>
      <c r="O960" s="128"/>
      <c r="P960" s="100"/>
      <c r="Q960" s="103">
        <f t="shared" si="5"/>
        <v>2</v>
      </c>
      <c r="R960" s="104"/>
      <c r="S960" s="105"/>
      <c r="T960" s="106" t="s">
        <v>4690</v>
      </c>
      <c r="U960" s="107" t="s">
        <v>3654</v>
      </c>
      <c r="V960" s="108" t="s">
        <v>756</v>
      </c>
      <c r="W960" s="109" t="s">
        <v>1312</v>
      </c>
      <c r="X960" s="110" t="str">
        <f t="shared" si="6"/>
        <v/>
      </c>
      <c r="Y960" s="110" t="str">
        <f t="shared" si="7"/>
        <v/>
      </c>
      <c r="Z960" s="139" t="str">
        <f t="shared" si="61"/>
        <v>Kho đông mát</v>
      </c>
      <c r="AA960" s="109" t="s">
        <v>802</v>
      </c>
      <c r="AB960" s="140"/>
      <c r="AC960" s="108" t="s">
        <v>1329</v>
      </c>
      <c r="AD960" s="113"/>
      <c r="AE960" s="127"/>
      <c r="AF960" s="113"/>
      <c r="AG960" s="114" t="str">
        <f t="array" ref="AG960">XLOOKUP(F960,'CLV2'!A:A,'CLV2'!E:E)</f>
        <v>2.DAIRY</v>
      </c>
      <c r="AH960" s="115" t="str">
        <f t="array" ref="AH960">XLOOKUP(F960,'CLV2'!A:A,'CLV2'!F:F)</f>
        <v>3.FRESH MILK</v>
      </c>
      <c r="AI960" s="115" t="str">
        <f t="shared" si="8"/>
        <v>Pack</v>
      </c>
      <c r="AJ960" s="116">
        <f t="shared" si="9"/>
        <v>0.5</v>
      </c>
      <c r="AK960" s="117" t="str">
        <f t="array" ref="AK960">XLOOKUP(F960,'GIÁ'!A:A,'GIÁ'!D:D)</f>
        <v>18900.00</v>
      </c>
      <c r="AL960" s="118">
        <f t="shared" si="10"/>
        <v>37800</v>
      </c>
      <c r="AM960" s="118">
        <f t="shared" si="11"/>
        <v>0</v>
      </c>
      <c r="AN960" s="119">
        <f t="shared" si="12"/>
        <v>0</v>
      </c>
      <c r="AO960" s="118">
        <f t="shared" si="13"/>
        <v>37800</v>
      </c>
      <c r="AP960" s="121">
        <f t="shared" si="14"/>
        <v>0</v>
      </c>
      <c r="AQ960" s="122"/>
      <c r="AR960" s="119"/>
    </row>
    <row r="961" ht="22.5" customHeight="1">
      <c r="A961" s="89">
        <v>46231.0</v>
      </c>
      <c r="B961" s="90">
        <v>0.4340277777777778</v>
      </c>
      <c r="C961" s="91" t="s">
        <v>849</v>
      </c>
      <c r="D961" s="129" t="str">
        <f t="array" ref="D961">XLOOKUP(C961,'DS ST'!A:A,'DS ST'!B:B)</f>
        <v>A185</v>
      </c>
      <c r="E961" s="94" t="str">
        <f t="array" ref="E961">XLOOKUP($F961,'GIÁ'!$A:$A,'GIÁ'!$E:$E)</f>
        <v>MÁT</v>
      </c>
      <c r="F961" s="94">
        <v>11751.0</v>
      </c>
      <c r="G961" s="95" t="s">
        <v>1045</v>
      </c>
      <c r="H961" s="95" t="s">
        <v>75</v>
      </c>
      <c r="I961" s="96">
        <v>1.0</v>
      </c>
      <c r="J961" s="96">
        <v>0.0</v>
      </c>
      <c r="K961" s="98">
        <f t="shared" si="4"/>
        <v>1</v>
      </c>
      <c r="L961" s="99" t="s">
        <v>4694</v>
      </c>
      <c r="M961" s="100" t="s">
        <v>4695</v>
      </c>
      <c r="N961" s="101" t="s">
        <v>4696</v>
      </c>
      <c r="O961" s="128"/>
      <c r="P961" s="100"/>
      <c r="Q961" s="103">
        <f t="shared" si="5"/>
        <v>1</v>
      </c>
      <c r="R961" s="104"/>
      <c r="S961" s="105"/>
      <c r="T961" s="106"/>
      <c r="U961" s="107"/>
      <c r="V961" s="108" t="s">
        <v>756</v>
      </c>
      <c r="W961" s="109" t="s">
        <v>1312</v>
      </c>
      <c r="X961" s="110" t="str">
        <f t="shared" si="6"/>
        <v/>
      </c>
      <c r="Y961" s="110" t="str">
        <f t="shared" si="7"/>
        <v/>
      </c>
      <c r="Z961" s="139" t="str">
        <f t="shared" si="61"/>
        <v>Chưa xác định</v>
      </c>
      <c r="AA961" s="109" t="s">
        <v>802</v>
      </c>
      <c r="AB961" s="140"/>
      <c r="AC961" s="141"/>
      <c r="AD961" s="113"/>
      <c r="AE961" s="127"/>
      <c r="AF961" s="113"/>
      <c r="AG961" s="114" t="str">
        <f t="array" ref="AG961">XLOOKUP(F961,'CLV2'!A:A,'CLV2'!E:E)</f>
        <v>2.FRUITS</v>
      </c>
      <c r="AH961" s="115" t="str">
        <f t="array" ref="AH961">XLOOKUP(F961,'CLV2'!A:A,'CLV2'!F:F)</f>
        <v>3.IMPORT FRUITS</v>
      </c>
      <c r="AI961" s="115" t="str">
        <f t="shared" si="8"/>
        <v>Pack</v>
      </c>
      <c r="AJ961" s="116">
        <f t="shared" si="9"/>
        <v>1</v>
      </c>
      <c r="AK961" s="117" t="str">
        <f t="array" ref="AK961">XLOOKUP(F961,'GIÁ'!A:A,'GIÁ'!D:D)</f>
        <v>64445.12</v>
      </c>
      <c r="AL961" s="118">
        <f t="shared" si="10"/>
        <v>64445.12</v>
      </c>
      <c r="AM961" s="118">
        <f t="shared" si="11"/>
        <v>0</v>
      </c>
      <c r="AN961" s="119">
        <f t="shared" si="12"/>
        <v>0</v>
      </c>
      <c r="AO961" s="118">
        <f t="shared" si="13"/>
        <v>0</v>
      </c>
      <c r="AP961" s="121">
        <f t="shared" si="14"/>
        <v>64445.12</v>
      </c>
      <c r="AQ961" s="122"/>
      <c r="AR961" s="119"/>
    </row>
    <row r="962" ht="22.5" customHeight="1">
      <c r="A962" s="89">
        <v>46231.0</v>
      </c>
      <c r="B962" s="90">
        <v>0.46875</v>
      </c>
      <c r="C962" s="91" t="s">
        <v>404</v>
      </c>
      <c r="D962" s="129" t="str">
        <f t="array" ref="D962">XLOOKUP(C962,'DS ST'!A:A,'DS ST'!B:B)</f>
        <v>A127</v>
      </c>
      <c r="E962" s="94" t="str">
        <f t="array" ref="E962">XLOOKUP($F962,'GIÁ'!$A:$A,'GIÁ'!$E:$E)</f>
        <v>MÁT</v>
      </c>
      <c r="F962" s="94">
        <v>8.801068038262E12</v>
      </c>
      <c r="G962" s="95" t="s">
        <v>1404</v>
      </c>
      <c r="H962" s="95" t="s">
        <v>1206</v>
      </c>
      <c r="I962" s="96">
        <v>4.0</v>
      </c>
      <c r="J962" s="96">
        <v>2.0</v>
      </c>
      <c r="K962" s="98">
        <f t="shared" si="4"/>
        <v>2</v>
      </c>
      <c r="L962" s="99" t="s">
        <v>4697</v>
      </c>
      <c r="M962" s="100" t="s">
        <v>4698</v>
      </c>
      <c r="N962" s="101" t="e">
        <v>#N/A</v>
      </c>
      <c r="O962" s="128"/>
      <c r="P962" s="100"/>
      <c r="Q962" s="103">
        <f t="shared" si="5"/>
        <v>2</v>
      </c>
      <c r="R962" s="104"/>
      <c r="S962" s="105" t="s">
        <v>14</v>
      </c>
      <c r="T962" s="106"/>
      <c r="U962" s="107" t="s">
        <v>3695</v>
      </c>
      <c r="V962" s="108" t="s">
        <v>756</v>
      </c>
      <c r="W962" s="109" t="s">
        <v>1312</v>
      </c>
      <c r="X962" s="110" t="str">
        <f t="shared" si="6"/>
        <v/>
      </c>
      <c r="Y962" s="110" t="str">
        <f t="shared" si="7"/>
        <v/>
      </c>
      <c r="Z962" s="139" t="str">
        <f t="shared" si="61"/>
        <v>Kho đông mát</v>
      </c>
      <c r="AA962" s="109" t="s">
        <v>802</v>
      </c>
      <c r="AB962" s="140"/>
      <c r="AC962" s="108" t="s">
        <v>1329</v>
      </c>
      <c r="AD962" s="113"/>
      <c r="AE962" s="127"/>
      <c r="AF962" s="113"/>
      <c r="AG962" s="114" t="str">
        <f t="array" ref="AG962">XLOOKUP(F962,'CLV2'!A:A,'CLV2'!E:E)</f>
        <v>2.BAKERY</v>
      </c>
      <c r="AH962" s="115" t="str">
        <f t="array" ref="AH962">XLOOKUP(F962,'CLV2'!A:A,'CLV2'!F:F)</f>
        <v>3.CAKES</v>
      </c>
      <c r="AI962" s="115" t="str">
        <f t="shared" si="8"/>
        <v>Pack</v>
      </c>
      <c r="AJ962" s="116">
        <f t="shared" si="9"/>
        <v>0.5</v>
      </c>
      <c r="AK962" s="117" t="str">
        <f t="array" ref="AK962">XLOOKUP(F962,'GIÁ'!A:A,'GIÁ'!D:D)</f>
        <v>22919.58</v>
      </c>
      <c r="AL962" s="118">
        <f t="shared" si="10"/>
        <v>45839.16</v>
      </c>
      <c r="AM962" s="118">
        <f t="shared" si="11"/>
        <v>0</v>
      </c>
      <c r="AN962" s="119">
        <f t="shared" si="12"/>
        <v>0</v>
      </c>
      <c r="AO962" s="118">
        <f t="shared" si="13"/>
        <v>45839.16</v>
      </c>
      <c r="AP962" s="121">
        <f t="shared" si="14"/>
        <v>0</v>
      </c>
      <c r="AQ962" s="122"/>
      <c r="AR962" s="119"/>
    </row>
    <row r="963" ht="22.5" customHeight="1">
      <c r="A963" s="89">
        <v>46231.0</v>
      </c>
      <c r="B963" s="90">
        <v>0.4583333333333333</v>
      </c>
      <c r="C963" s="91" t="s">
        <v>1746</v>
      </c>
      <c r="D963" s="92" t="str">
        <f t="array" ref="D963">XLOOKUP(C963,'DS ST'!A:A,'DS ST'!B:B)</f>
        <v>VH6</v>
      </c>
      <c r="E963" s="94" t="str">
        <f t="array" ref="E963">XLOOKUP($F963,'GIÁ'!$A:$A,'GIÁ'!$E:$E)</f>
        <v>MÁT</v>
      </c>
      <c r="F963" s="94">
        <v>8.936110051842E12</v>
      </c>
      <c r="G963" s="95" t="s">
        <v>2442</v>
      </c>
      <c r="H963" s="95" t="s">
        <v>57</v>
      </c>
      <c r="I963" s="96">
        <v>1.0</v>
      </c>
      <c r="J963" s="96">
        <v>0.0</v>
      </c>
      <c r="K963" s="98">
        <f t="shared" si="4"/>
        <v>1</v>
      </c>
      <c r="L963" s="99" t="s">
        <v>4699</v>
      </c>
      <c r="M963" s="100" t="s">
        <v>4700</v>
      </c>
      <c r="N963" s="101" t="s">
        <v>4701</v>
      </c>
      <c r="O963" s="128"/>
      <c r="P963" s="100"/>
      <c r="Q963" s="103">
        <f t="shared" si="5"/>
        <v>1</v>
      </c>
      <c r="R963" s="104"/>
      <c r="S963" s="105"/>
      <c r="T963" s="106"/>
      <c r="U963" s="107"/>
      <c r="V963" s="108" t="s">
        <v>756</v>
      </c>
      <c r="W963" s="109" t="s">
        <v>1312</v>
      </c>
      <c r="X963" s="110" t="str">
        <f t="shared" si="6"/>
        <v/>
      </c>
      <c r="Y963" s="110" t="str">
        <f t="shared" si="7"/>
        <v/>
      </c>
      <c r="Z963" s="109" t="s">
        <v>797</v>
      </c>
      <c r="AA963" s="109" t="s">
        <v>802</v>
      </c>
      <c r="AB963" s="143" t="s">
        <v>4702</v>
      </c>
      <c r="AC963" s="141"/>
      <c r="AD963" s="113"/>
      <c r="AE963" s="127"/>
      <c r="AF963" s="113"/>
      <c r="AG963" s="114" t="str">
        <f t="array" ref="AG963">XLOOKUP(F963,'CLV2'!A:A,'CLV2'!E:E)</f>
        <v>2.BAKERY</v>
      </c>
      <c r="AH963" s="115" t="str">
        <f t="array" ref="AH963">XLOOKUP(F963,'CLV2'!A:A,'CLV2'!F:F)</f>
        <v>3.CAKES</v>
      </c>
      <c r="AI963" s="115" t="str">
        <f t="shared" si="8"/>
        <v>Pack</v>
      </c>
      <c r="AJ963" s="116">
        <f t="shared" si="9"/>
        <v>1</v>
      </c>
      <c r="AK963" s="117" t="str">
        <f t="array" ref="AK963">XLOOKUP(F963,'GIÁ'!A:A,'GIÁ'!D:D)</f>
        <v>21393.95</v>
      </c>
      <c r="AL963" s="118">
        <f t="shared" si="10"/>
        <v>21393.95</v>
      </c>
      <c r="AM963" s="118">
        <f t="shared" si="11"/>
        <v>0</v>
      </c>
      <c r="AN963" s="119">
        <f t="shared" si="12"/>
        <v>0</v>
      </c>
      <c r="AO963" s="118">
        <f t="shared" si="13"/>
        <v>21393.95</v>
      </c>
      <c r="AP963" s="121">
        <f t="shared" si="14"/>
        <v>0</v>
      </c>
      <c r="AQ963" s="122"/>
      <c r="AR963" s="119"/>
    </row>
    <row r="964" ht="22.5" customHeight="1">
      <c r="A964" s="89">
        <v>46231.0</v>
      </c>
      <c r="B964" s="90">
        <v>0.4583333333333333</v>
      </c>
      <c r="C964" s="91" t="s">
        <v>1746</v>
      </c>
      <c r="D964" s="92" t="str">
        <f t="array" ref="D964">XLOOKUP(C964,'DS ST'!A:A,'DS ST'!B:B)</f>
        <v>VH6</v>
      </c>
      <c r="E964" s="94" t="str">
        <f t="array" ref="E964">XLOOKUP($F964,'GIÁ'!$A:$A,'GIÁ'!$E:$E)</f>
        <v>MÁT</v>
      </c>
      <c r="F964" s="94">
        <v>3.184030003617E12</v>
      </c>
      <c r="G964" s="95" t="s">
        <v>1134</v>
      </c>
      <c r="H964" s="95" t="s">
        <v>224</v>
      </c>
      <c r="I964" s="96">
        <v>2.0</v>
      </c>
      <c r="J964" s="96">
        <v>0.0</v>
      </c>
      <c r="K964" s="98">
        <f t="shared" si="4"/>
        <v>2</v>
      </c>
      <c r="L964" s="99" t="s">
        <v>4699</v>
      </c>
      <c r="M964" s="100" t="s">
        <v>4703</v>
      </c>
      <c r="N964" s="101" t="s">
        <v>4701</v>
      </c>
      <c r="O964" s="128"/>
      <c r="P964" s="100"/>
      <c r="Q964" s="103">
        <f t="shared" si="5"/>
        <v>2</v>
      </c>
      <c r="R964" s="104"/>
      <c r="S964" s="105"/>
      <c r="T964" s="106"/>
      <c r="U964" s="107"/>
      <c r="V964" s="108" t="s">
        <v>756</v>
      </c>
      <c r="W964" s="109" t="s">
        <v>1312</v>
      </c>
      <c r="X964" s="110" t="str">
        <f t="shared" si="6"/>
        <v/>
      </c>
      <c r="Y964" s="110" t="str">
        <f t="shared" si="7"/>
        <v/>
      </c>
      <c r="Z964" s="109" t="s">
        <v>797</v>
      </c>
      <c r="AA964" s="109" t="s">
        <v>802</v>
      </c>
      <c r="AB964" s="143" t="s">
        <v>4702</v>
      </c>
      <c r="AC964" s="141"/>
      <c r="AD964" s="113"/>
      <c r="AE964" s="127"/>
      <c r="AF964" s="113"/>
      <c r="AG964" s="114" t="str">
        <f t="array" ref="AG964">XLOOKUP(F964,'CLV2'!A:A,'CLV2'!E:E)</f>
        <v>2.DAIRY</v>
      </c>
      <c r="AH964" s="115" t="str">
        <f t="array" ref="AH964">XLOOKUP(F964,'CLV2'!A:A,'CLV2'!F:F)</f>
        <v>3.BUTTER AND CHEESE</v>
      </c>
      <c r="AI964" s="115" t="str">
        <f t="shared" si="8"/>
        <v>Pack</v>
      </c>
      <c r="AJ964" s="116">
        <f t="shared" si="9"/>
        <v>1</v>
      </c>
      <c r="AK964" s="117" t="str">
        <f t="array" ref="AK964">XLOOKUP(F964,'GIÁ'!A:A,'GIÁ'!D:D)</f>
        <v>41960.14</v>
      </c>
      <c r="AL964" s="118">
        <f t="shared" si="10"/>
        <v>83920.28</v>
      </c>
      <c r="AM964" s="118">
        <f t="shared" si="11"/>
        <v>0</v>
      </c>
      <c r="AN964" s="119">
        <f t="shared" si="12"/>
        <v>0</v>
      </c>
      <c r="AO964" s="118">
        <f t="shared" si="13"/>
        <v>83920.28</v>
      </c>
      <c r="AP964" s="121">
        <f t="shared" si="14"/>
        <v>0</v>
      </c>
      <c r="AQ964" s="122"/>
      <c r="AR964" s="119"/>
    </row>
    <row r="965" ht="22.5" customHeight="1">
      <c r="A965" s="89">
        <v>46231.0</v>
      </c>
      <c r="B965" s="90">
        <v>0.4583333333333333</v>
      </c>
      <c r="C965" s="91" t="s">
        <v>1746</v>
      </c>
      <c r="D965" s="129" t="str">
        <f t="array" ref="D965">XLOOKUP(C965,'DS ST'!A:A,'DS ST'!B:B)</f>
        <v>VH6</v>
      </c>
      <c r="E965" s="94" t="str">
        <f t="array" ref="E965">XLOOKUP($F965,'GIÁ'!$A:$A,'GIÁ'!$E:$E)</f>
        <v>MÁT</v>
      </c>
      <c r="F965" s="94">
        <v>8.850393801379E12</v>
      </c>
      <c r="G965" s="95" t="s">
        <v>1503</v>
      </c>
      <c r="H965" s="95" t="s">
        <v>1145</v>
      </c>
      <c r="I965" s="96">
        <v>8.0</v>
      </c>
      <c r="J965" s="96">
        <v>0.0</v>
      </c>
      <c r="K965" s="98">
        <f t="shared" si="4"/>
        <v>8</v>
      </c>
      <c r="L965" s="99" t="s">
        <v>4699</v>
      </c>
      <c r="M965" s="100" t="s">
        <v>4704</v>
      </c>
      <c r="N965" s="101" t="s">
        <v>4701</v>
      </c>
      <c r="O965" s="128"/>
      <c r="P965" s="100"/>
      <c r="Q965" s="103">
        <f t="shared" si="5"/>
        <v>8</v>
      </c>
      <c r="R965" s="104"/>
      <c r="S965" s="105" t="s">
        <v>14</v>
      </c>
      <c r="T965" s="106"/>
      <c r="U965" s="107" t="s">
        <v>4705</v>
      </c>
      <c r="V965" s="108" t="s">
        <v>756</v>
      </c>
      <c r="W965" s="109" t="s">
        <v>2842</v>
      </c>
      <c r="X965" s="110" t="str">
        <f t="shared" si="6"/>
        <v/>
      </c>
      <c r="Y965" s="110" t="str">
        <f t="shared" si="7"/>
        <v/>
      </c>
      <c r="Z965" s="139" t="str">
        <f t="shared" ref="Z965:Z966" si="62">IF(N(Q965)&lt;=0,"",IF(ISNUMBER(SEARCH("Thiếu kiện",V965)),"Kho đông mát",IF(AND(N(Q965)&gt;0,N(P965)&gt;0,OR(ISNUMBER(SEARCH("Hình KDB",U965)),ISNUMBER(SEARCH("Hình tele",U965)),ISNUMBER(SEARCH("sai code",U965)),ISNUMBER(SEARCH("ST nhận",U965)))),"Kho đông mát",IF(AND(W965="DC giao thiếu",OR(ISNUMBER(SEARCH("Hình KDB",U965)),ISNUMBER(SEARCH("Hình tele",U965)),ISNUMBER(SEARCH("sai code",U965)))),"Kho đông mát",IF(W965="DC giao thiếu","Chưa xác định",IF(AND(W965="DC pick sai",OR(ISNUMBER(SEARCH("Hình KDB",U965)),ISNUMBER(SEARCH("Hình tele",U965)),ISNUMBER(SEARCH("sai code",U965)),ISNUMBER(SEARCH("ST nhận",U965)))),"Kho đông mát",IF(W965="DC pick sai","Chưa xác định",IF(AND(W965="Hao hụt",N(O965)&gt;0,OR(ISNUMBER(SEARCH("Hình KDB",U965)),ISNUMBER(SEARCH("Hình tele",U965)),ISNUMBER(SEARCH("sai code",U965)),ISNUMBER(SEARCH("ST nhận",U965)))),"Kho đông mát",IF(W965="Hao hụt","Chưa xác định",IF(OR(W965="VT giao sai điểm",W965="Không đạt nhiệt độ",W965="TX giao thiếu kiện",W965="Hàng không đạt CL"),"Kho đông mát",IF(W965="Chưa xác định","Chưa xác định",IF(N(P965)&gt;0,"Chưa xác định",""))))))))))))</f>
        <v>Kho đông mát</v>
      </c>
      <c r="AA965" s="109" t="s">
        <v>802</v>
      </c>
      <c r="AB965" s="140"/>
      <c r="AC965" s="141"/>
      <c r="AD965" s="113"/>
      <c r="AE965" s="127"/>
      <c r="AF965" s="113"/>
      <c r="AG965" s="114" t="str">
        <f t="array" ref="AG965">XLOOKUP(F965,'CLV2'!A:A,'CLV2'!E:E)</f>
        <v>2.DAIRY</v>
      </c>
      <c r="AH965" s="115" t="str">
        <f t="array" ref="AH965">XLOOKUP(F965,'CLV2'!A:A,'CLV2'!F:F)</f>
        <v>3.DRINKING YOGURT</v>
      </c>
      <c r="AI965" s="115" t="str">
        <f t="shared" si="8"/>
        <v>Pack</v>
      </c>
      <c r="AJ965" s="116">
        <f t="shared" si="9"/>
        <v>1</v>
      </c>
      <c r="AK965" s="117" t="str">
        <f t="array" ref="AK965">XLOOKUP(F965,'GIÁ'!A:A,'GIÁ'!D:D)</f>
        <v>15576.02</v>
      </c>
      <c r="AL965" s="118">
        <f t="shared" si="10"/>
        <v>124608.16</v>
      </c>
      <c r="AM965" s="118">
        <f t="shared" si="11"/>
        <v>0</v>
      </c>
      <c r="AN965" s="119">
        <f t="shared" si="12"/>
        <v>0</v>
      </c>
      <c r="AO965" s="118">
        <f t="shared" si="13"/>
        <v>124608.16</v>
      </c>
      <c r="AP965" s="121">
        <f t="shared" si="14"/>
        <v>0</v>
      </c>
      <c r="AQ965" s="122"/>
      <c r="AR965" s="119"/>
    </row>
    <row r="966" ht="22.5" customHeight="1">
      <c r="A966" s="89">
        <v>46231.0</v>
      </c>
      <c r="B966" s="90">
        <v>0.4583333333333333</v>
      </c>
      <c r="C966" s="91" t="s">
        <v>1746</v>
      </c>
      <c r="D966" s="129" t="str">
        <f t="array" ref="D966">XLOOKUP(C966,'DS ST'!A:A,'DS ST'!B:B)</f>
        <v>VH6</v>
      </c>
      <c r="E966" s="94" t="str">
        <f t="array" ref="E966">XLOOKUP($F966,'GIÁ'!$A:$A,'GIÁ'!$E:$E)</f>
        <v>MÁT</v>
      </c>
      <c r="F966" s="94">
        <v>4.0338729E7</v>
      </c>
      <c r="G966" s="95" t="s">
        <v>1221</v>
      </c>
      <c r="H966" s="95" t="s">
        <v>93</v>
      </c>
      <c r="I966" s="96">
        <v>1.0</v>
      </c>
      <c r="J966" s="96">
        <v>0.0</v>
      </c>
      <c r="K966" s="98">
        <f t="shared" si="4"/>
        <v>1</v>
      </c>
      <c r="L966" s="99" t="s">
        <v>4699</v>
      </c>
      <c r="M966" s="100" t="s">
        <v>4704</v>
      </c>
      <c r="N966" s="101" t="s">
        <v>4701</v>
      </c>
      <c r="O966" s="128"/>
      <c r="P966" s="100"/>
      <c r="Q966" s="103">
        <f t="shared" si="5"/>
        <v>1</v>
      </c>
      <c r="R966" s="104"/>
      <c r="S966" s="105" t="s">
        <v>14</v>
      </c>
      <c r="T966" s="106"/>
      <c r="U966" s="107" t="s">
        <v>4706</v>
      </c>
      <c r="V966" s="108" t="s">
        <v>756</v>
      </c>
      <c r="W966" s="109" t="s">
        <v>2842</v>
      </c>
      <c r="X966" s="110" t="str">
        <f t="shared" si="6"/>
        <v/>
      </c>
      <c r="Y966" s="110" t="str">
        <f t="shared" si="7"/>
        <v/>
      </c>
      <c r="Z966" s="139" t="str">
        <f t="shared" si="62"/>
        <v>Kho đông mát</v>
      </c>
      <c r="AA966" s="109" t="s">
        <v>802</v>
      </c>
      <c r="AB966" s="140"/>
      <c r="AC966" s="141"/>
      <c r="AD966" s="113"/>
      <c r="AE966" s="127"/>
      <c r="AF966" s="113"/>
      <c r="AG966" s="114" t="str">
        <f t="array" ref="AG966">XLOOKUP(F966,'CLV2'!A:A,'CLV2'!E:E)</f>
        <v>2.DAIRY</v>
      </c>
      <c r="AH966" s="115" t="str">
        <f t="array" ref="AH966">XLOOKUP(F966,'CLV2'!A:A,'CLV2'!F:F)</f>
        <v>3.BUTTER AND CHEESE</v>
      </c>
      <c r="AI966" s="115" t="str">
        <f t="shared" si="8"/>
        <v>Pack</v>
      </c>
      <c r="AJ966" s="116">
        <f t="shared" si="9"/>
        <v>1</v>
      </c>
      <c r="AK966" s="117" t="str">
        <f t="array" ref="AK966">XLOOKUP(F966,'GIÁ'!A:A,'GIÁ'!D:D)</f>
        <v>52521.44</v>
      </c>
      <c r="AL966" s="118">
        <f t="shared" si="10"/>
        <v>52521.44</v>
      </c>
      <c r="AM966" s="118">
        <f t="shared" si="11"/>
        <v>0</v>
      </c>
      <c r="AN966" s="119">
        <f t="shared" si="12"/>
        <v>0</v>
      </c>
      <c r="AO966" s="118">
        <f t="shared" si="13"/>
        <v>52521.44</v>
      </c>
      <c r="AP966" s="121">
        <f t="shared" si="14"/>
        <v>0</v>
      </c>
      <c r="AQ966" s="122"/>
      <c r="AR966" s="119"/>
    </row>
    <row r="967" ht="22.5" customHeight="1">
      <c r="A967" s="89">
        <v>46231.0</v>
      </c>
      <c r="B967" s="90">
        <v>0.4583333333333333</v>
      </c>
      <c r="C967" s="91" t="s">
        <v>1746</v>
      </c>
      <c r="D967" s="92" t="str">
        <f t="array" ref="D967">XLOOKUP(C967,'DS ST'!A:A,'DS ST'!B:B)</f>
        <v>VH6</v>
      </c>
      <c r="E967" s="94" t="str">
        <f t="array" ref="E967">XLOOKUP($F967,'GIÁ'!$A:$A,'GIÁ'!$E:$E)</f>
        <v>MÁT</v>
      </c>
      <c r="F967" s="94">
        <v>4.903308014402E12</v>
      </c>
      <c r="G967" s="95" t="s">
        <v>1245</v>
      </c>
      <c r="H967" s="95" t="s">
        <v>57</v>
      </c>
      <c r="I967" s="96">
        <v>2.0</v>
      </c>
      <c r="J967" s="96">
        <v>0.0</v>
      </c>
      <c r="K967" s="98">
        <f t="shared" si="4"/>
        <v>2</v>
      </c>
      <c r="L967" s="99" t="s">
        <v>4699</v>
      </c>
      <c r="M967" s="100" t="s">
        <v>4704</v>
      </c>
      <c r="N967" s="101" t="s">
        <v>4701</v>
      </c>
      <c r="O967" s="128"/>
      <c r="P967" s="100"/>
      <c r="Q967" s="103">
        <f t="shared" si="5"/>
        <v>2</v>
      </c>
      <c r="R967" s="104"/>
      <c r="S967" s="105"/>
      <c r="T967" s="106"/>
      <c r="U967" s="107"/>
      <c r="V967" s="108" t="s">
        <v>756</v>
      </c>
      <c r="W967" s="109" t="s">
        <v>1312</v>
      </c>
      <c r="X967" s="110" t="str">
        <f t="shared" si="6"/>
        <v/>
      </c>
      <c r="Y967" s="110" t="str">
        <f t="shared" si="7"/>
        <v/>
      </c>
      <c r="Z967" s="109" t="s">
        <v>797</v>
      </c>
      <c r="AA967" s="109" t="s">
        <v>802</v>
      </c>
      <c r="AB967" s="143" t="s">
        <v>4702</v>
      </c>
      <c r="AC967" s="141"/>
      <c r="AD967" s="113"/>
      <c r="AE967" s="127"/>
      <c r="AF967" s="113"/>
      <c r="AG967" s="114" t="str">
        <f t="array" ref="AG967">XLOOKUP(F967,'CLV2'!A:A,'CLV2'!E:E)</f>
        <v>2.DAIRY</v>
      </c>
      <c r="AH967" s="115" t="str">
        <f t="array" ref="AH967">XLOOKUP(F967,'CLV2'!A:A,'CLV2'!F:F)</f>
        <v>3.BUTTER AND CHEESE</v>
      </c>
      <c r="AI967" s="115" t="str">
        <f t="shared" si="8"/>
        <v>Pack</v>
      </c>
      <c r="AJ967" s="116">
        <f t="shared" si="9"/>
        <v>1</v>
      </c>
      <c r="AK967" s="117" t="str">
        <f t="array" ref="AK967">XLOOKUP(F967,'GIÁ'!A:A,'GIÁ'!D:D)</f>
        <v>58754.25</v>
      </c>
      <c r="AL967" s="118">
        <f t="shared" si="10"/>
        <v>117508.5</v>
      </c>
      <c r="AM967" s="118">
        <f t="shared" si="11"/>
        <v>0</v>
      </c>
      <c r="AN967" s="119">
        <f t="shared" si="12"/>
        <v>0</v>
      </c>
      <c r="AO967" s="118">
        <f t="shared" si="13"/>
        <v>117508.5</v>
      </c>
      <c r="AP967" s="121">
        <f t="shared" si="14"/>
        <v>0</v>
      </c>
      <c r="AQ967" s="122"/>
      <c r="AR967" s="119"/>
    </row>
    <row r="968" ht="22.5" customHeight="1">
      <c r="A968" s="89">
        <v>46231.0</v>
      </c>
      <c r="B968" s="90">
        <v>0.4583333333333333</v>
      </c>
      <c r="C968" s="91" t="s">
        <v>1746</v>
      </c>
      <c r="D968" s="129" t="str">
        <f t="array" ref="D968">XLOOKUP(C968,'DS ST'!A:A,'DS ST'!B:B)</f>
        <v>VH6</v>
      </c>
      <c r="E968" s="94" t="str">
        <f t="array" ref="E968">XLOOKUP($F968,'GIÁ'!$A:$A,'GIÁ'!$E:$E)</f>
        <v>MÁT</v>
      </c>
      <c r="F968" s="94">
        <v>4.90330801444E12</v>
      </c>
      <c r="G968" s="95" t="s">
        <v>1258</v>
      </c>
      <c r="H968" s="95" t="s">
        <v>57</v>
      </c>
      <c r="I968" s="96">
        <v>2.0</v>
      </c>
      <c r="J968" s="96">
        <v>0.0</v>
      </c>
      <c r="K968" s="98">
        <f t="shared" si="4"/>
        <v>2</v>
      </c>
      <c r="L968" s="99" t="s">
        <v>4699</v>
      </c>
      <c r="M968" s="100" t="s">
        <v>4704</v>
      </c>
      <c r="N968" s="101" t="s">
        <v>4701</v>
      </c>
      <c r="O968" s="128"/>
      <c r="P968" s="100"/>
      <c r="Q968" s="103">
        <f t="shared" si="5"/>
        <v>2</v>
      </c>
      <c r="R968" s="104"/>
      <c r="S968" s="105"/>
      <c r="T968" s="106"/>
      <c r="U968" s="107" t="s">
        <v>4707</v>
      </c>
      <c r="V968" s="108" t="s">
        <v>756</v>
      </c>
      <c r="W968" s="109" t="s">
        <v>2842</v>
      </c>
      <c r="X968" s="110" t="str">
        <f t="shared" si="6"/>
        <v/>
      </c>
      <c r="Y968" s="110" t="str">
        <f t="shared" si="7"/>
        <v/>
      </c>
      <c r="Z968" s="139" t="str">
        <f>IF(N(Q968)&lt;=0,"",IF(ISNUMBER(SEARCH("Thiếu kiện",V968)),"Kho đông mát",IF(AND(N(Q968)&gt;0,N(P968)&gt;0,OR(ISNUMBER(SEARCH("Hình KDB",U968)),ISNUMBER(SEARCH("Hình tele",U968)),ISNUMBER(SEARCH("sai code",U968)),ISNUMBER(SEARCH("ST nhận",U968)))),"Kho đông mát",IF(AND(W968="DC giao thiếu",OR(ISNUMBER(SEARCH("Hình KDB",U968)),ISNUMBER(SEARCH("Hình tele",U968)),ISNUMBER(SEARCH("sai code",U968)))),"Kho đông mát",IF(W968="DC giao thiếu","Chưa xác định",IF(AND(W968="DC pick sai",OR(ISNUMBER(SEARCH("Hình KDB",U968)),ISNUMBER(SEARCH("Hình tele",U968)),ISNUMBER(SEARCH("sai code",U968)),ISNUMBER(SEARCH("ST nhận",U968)))),"Kho đông mát",IF(W968="DC pick sai","Chưa xác định",IF(AND(W968="Hao hụt",N(O968)&gt;0,OR(ISNUMBER(SEARCH("Hình KDB",U968)),ISNUMBER(SEARCH("Hình tele",U968)),ISNUMBER(SEARCH("sai code",U968)),ISNUMBER(SEARCH("ST nhận",U968)))),"Kho đông mát",IF(W968="Hao hụt","Chưa xác định",IF(OR(W968="VT giao sai điểm",W968="Không đạt nhiệt độ",W968="TX giao thiếu kiện",W968="Hàng không đạt CL"),"Kho đông mát",IF(W968="Chưa xác định","Chưa xác định",IF(N(P968)&gt;0,"Chưa xác định",""))))))))))))</f>
        <v>Kho đông mát</v>
      </c>
      <c r="AA968" s="109" t="s">
        <v>802</v>
      </c>
      <c r="AB968" s="140"/>
      <c r="AC968" s="141"/>
      <c r="AD968" s="113"/>
      <c r="AE968" s="127"/>
      <c r="AF968" s="113"/>
      <c r="AG968" s="114" t="str">
        <f t="array" ref="AG968">XLOOKUP(F968,'CLV2'!A:A,'CLV2'!E:E)</f>
        <v>2.DAIRY</v>
      </c>
      <c r="AH968" s="115" t="str">
        <f t="array" ref="AH968">XLOOKUP(F968,'CLV2'!A:A,'CLV2'!F:F)</f>
        <v>3.BUTTER AND CHEESE</v>
      </c>
      <c r="AI968" s="115" t="str">
        <f t="shared" si="8"/>
        <v>Pack</v>
      </c>
      <c r="AJ968" s="116">
        <f t="shared" si="9"/>
        <v>1</v>
      </c>
      <c r="AK968" s="117" t="str">
        <f t="array" ref="AK968">XLOOKUP(F968,'GIÁ'!A:A,'GIÁ'!D:D)</f>
        <v>58076.17</v>
      </c>
      <c r="AL968" s="118">
        <f t="shared" si="10"/>
        <v>116152.34</v>
      </c>
      <c r="AM968" s="118">
        <f t="shared" si="11"/>
        <v>0</v>
      </c>
      <c r="AN968" s="119">
        <f t="shared" si="12"/>
        <v>0</v>
      </c>
      <c r="AO968" s="118">
        <f t="shared" si="13"/>
        <v>116152.34</v>
      </c>
      <c r="AP968" s="121">
        <f t="shared" si="14"/>
        <v>0</v>
      </c>
      <c r="AQ968" s="122"/>
      <c r="AR968" s="119"/>
    </row>
    <row r="969" ht="22.5" customHeight="1">
      <c r="A969" s="89">
        <v>46231.0</v>
      </c>
      <c r="B969" s="90">
        <v>0.4583333333333333</v>
      </c>
      <c r="C969" s="91" t="s">
        <v>1746</v>
      </c>
      <c r="D969" s="92" t="str">
        <f t="array" ref="D969">XLOOKUP(C969,'DS ST'!A:A,'DS ST'!B:B)</f>
        <v>VH6</v>
      </c>
      <c r="E969" s="94" t="str">
        <f t="array" ref="E969">XLOOKUP($F969,'GIÁ'!$A:$A,'GIÁ'!$E:$E)</f>
        <v>MÁT</v>
      </c>
      <c r="F969" s="94">
        <v>10094.0</v>
      </c>
      <c r="G969" s="95" t="s">
        <v>72</v>
      </c>
      <c r="H969" s="95" t="s">
        <v>57</v>
      </c>
      <c r="I969" s="96">
        <v>2.0</v>
      </c>
      <c r="J969" s="96">
        <v>0.0</v>
      </c>
      <c r="K969" s="98">
        <f t="shared" si="4"/>
        <v>2</v>
      </c>
      <c r="L969" s="99" t="s">
        <v>4699</v>
      </c>
      <c r="M969" s="100" t="s">
        <v>4704</v>
      </c>
      <c r="N969" s="101" t="s">
        <v>4701</v>
      </c>
      <c r="O969" s="128"/>
      <c r="P969" s="100"/>
      <c r="Q969" s="103">
        <f t="shared" si="5"/>
        <v>2</v>
      </c>
      <c r="R969" s="104"/>
      <c r="S969" s="105"/>
      <c r="T969" s="106"/>
      <c r="U969" s="107"/>
      <c r="V969" s="108" t="s">
        <v>756</v>
      </c>
      <c r="W969" s="109" t="s">
        <v>1312</v>
      </c>
      <c r="X969" s="110" t="str">
        <f t="shared" si="6"/>
        <v/>
      </c>
      <c r="Y969" s="110" t="str">
        <f t="shared" si="7"/>
        <v/>
      </c>
      <c r="Z969" s="109" t="s">
        <v>797</v>
      </c>
      <c r="AA969" s="109" t="s">
        <v>802</v>
      </c>
      <c r="AB969" s="143" t="s">
        <v>4702</v>
      </c>
      <c r="AC969" s="141"/>
      <c r="AD969" s="113"/>
      <c r="AE969" s="127"/>
      <c r="AF969" s="113"/>
      <c r="AG969" s="114" t="str">
        <f t="array" ref="AG969">XLOOKUP(F969,'CLV2'!A:A,'CLV2'!E:E)</f>
        <v>2.FRUITS</v>
      </c>
      <c r="AH969" s="115" t="str">
        <f t="array" ref="AH969">XLOOKUP(F969,'CLV2'!A:A,'CLV2'!F:F)</f>
        <v>3.IMPORT FRUITS</v>
      </c>
      <c r="AI969" s="115" t="str">
        <f t="shared" si="8"/>
        <v>Pack</v>
      </c>
      <c r="AJ969" s="116">
        <f t="shared" si="9"/>
        <v>1</v>
      </c>
      <c r="AK969" s="117" t="str">
        <f t="array" ref="AK969">XLOOKUP(F969,'GIÁ'!A:A,'GIÁ'!D:D)</f>
        <v>70499.84</v>
      </c>
      <c r="AL969" s="118">
        <f t="shared" si="10"/>
        <v>140999.68</v>
      </c>
      <c r="AM969" s="118">
        <f t="shared" si="11"/>
        <v>0</v>
      </c>
      <c r="AN969" s="119">
        <f t="shared" si="12"/>
        <v>0</v>
      </c>
      <c r="AO969" s="118">
        <f t="shared" si="13"/>
        <v>140999.68</v>
      </c>
      <c r="AP969" s="121">
        <f t="shared" si="14"/>
        <v>0</v>
      </c>
      <c r="AQ969" s="122"/>
      <c r="AR969" s="119"/>
    </row>
    <row r="970" ht="22.5" customHeight="1">
      <c r="A970" s="89">
        <v>46231.0</v>
      </c>
      <c r="B970" s="90">
        <v>0.4583333333333333</v>
      </c>
      <c r="C970" s="91" t="s">
        <v>1746</v>
      </c>
      <c r="D970" s="92" t="str">
        <f t="array" ref="D970">XLOOKUP(C970,'DS ST'!A:A,'DS ST'!B:B)</f>
        <v>VH6</v>
      </c>
      <c r="E970" s="94" t="str">
        <f t="array" ref="E970">XLOOKUP($F970,'GIÁ'!$A:$A,'GIÁ'!$E:$E)</f>
        <v>MÁT</v>
      </c>
      <c r="F970" s="94">
        <v>8.936183060444E12</v>
      </c>
      <c r="G970" s="95" t="s">
        <v>2565</v>
      </c>
      <c r="H970" s="95" t="s">
        <v>57</v>
      </c>
      <c r="I970" s="96">
        <v>2.0</v>
      </c>
      <c r="J970" s="96">
        <v>0.0</v>
      </c>
      <c r="K970" s="98">
        <f t="shared" si="4"/>
        <v>2</v>
      </c>
      <c r="L970" s="99" t="s">
        <v>4699</v>
      </c>
      <c r="M970" s="100" t="s">
        <v>4704</v>
      </c>
      <c r="N970" s="101" t="s">
        <v>4701</v>
      </c>
      <c r="O970" s="128"/>
      <c r="P970" s="100"/>
      <c r="Q970" s="103">
        <f t="shared" si="5"/>
        <v>2</v>
      </c>
      <c r="R970" s="104"/>
      <c r="S970" s="105"/>
      <c r="T970" s="106"/>
      <c r="U970" s="107"/>
      <c r="V970" s="108" t="s">
        <v>756</v>
      </c>
      <c r="W970" s="109" t="s">
        <v>1312</v>
      </c>
      <c r="X970" s="110" t="str">
        <f t="shared" si="6"/>
        <v/>
      </c>
      <c r="Y970" s="110" t="str">
        <f t="shared" si="7"/>
        <v/>
      </c>
      <c r="Z970" s="109" t="s">
        <v>797</v>
      </c>
      <c r="AA970" s="109" t="s">
        <v>802</v>
      </c>
      <c r="AB970" s="143" t="s">
        <v>4702</v>
      </c>
      <c r="AC970" s="141"/>
      <c r="AD970" s="113"/>
      <c r="AE970" s="127"/>
      <c r="AF970" s="113"/>
      <c r="AG970" s="114" t="str">
        <f t="array" ref="AG970">XLOOKUP(F970,'CLV2'!A:A,'CLV2'!E:E)</f>
        <v>2.DELICA</v>
      </c>
      <c r="AH970" s="115" t="str">
        <f t="array" ref="AH970">XLOOKUP(F970,'CLV2'!A:A,'CLV2'!F:F)</f>
        <v>3.DESSERTS</v>
      </c>
      <c r="AI970" s="115" t="str">
        <f t="shared" si="8"/>
        <v>Pack</v>
      </c>
      <c r="AJ970" s="116">
        <f t="shared" si="9"/>
        <v>1</v>
      </c>
      <c r="AK970" s="117" t="str">
        <f t="array" ref="AK970">XLOOKUP(F970,'GIÁ'!A:A,'GIÁ'!D:D)</f>
        <v>16930.64</v>
      </c>
      <c r="AL970" s="118">
        <f t="shared" si="10"/>
        <v>33861.28</v>
      </c>
      <c r="AM970" s="118">
        <f t="shared" si="11"/>
        <v>0</v>
      </c>
      <c r="AN970" s="119">
        <f t="shared" si="12"/>
        <v>0</v>
      </c>
      <c r="AO970" s="118">
        <f t="shared" si="13"/>
        <v>33861.28</v>
      </c>
      <c r="AP970" s="121">
        <f t="shared" si="14"/>
        <v>0</v>
      </c>
      <c r="AQ970" s="122"/>
      <c r="AR970" s="119"/>
    </row>
    <row r="971" ht="22.5" customHeight="1">
      <c r="A971" s="89">
        <v>46231.0</v>
      </c>
      <c r="B971" s="90">
        <v>0.4583333333333333</v>
      </c>
      <c r="C971" s="91" t="s">
        <v>1746</v>
      </c>
      <c r="D971" s="92" t="str">
        <f t="array" ref="D971">XLOOKUP(C971,'DS ST'!A:A,'DS ST'!B:B)</f>
        <v>VH6</v>
      </c>
      <c r="E971" s="94" t="str">
        <f t="array" ref="E971">XLOOKUP($F971,'GIÁ'!$A:$A,'GIÁ'!$E:$E)</f>
        <v>MÁT</v>
      </c>
      <c r="F971" s="94">
        <v>8.935360200055E12</v>
      </c>
      <c r="G971" s="95" t="s">
        <v>2085</v>
      </c>
      <c r="H971" s="95" t="s">
        <v>57</v>
      </c>
      <c r="I971" s="96">
        <v>2.0</v>
      </c>
      <c r="J971" s="96">
        <v>0.0</v>
      </c>
      <c r="K971" s="98">
        <f t="shared" si="4"/>
        <v>2</v>
      </c>
      <c r="L971" s="99" t="s">
        <v>4699</v>
      </c>
      <c r="M971" s="100" t="s">
        <v>4704</v>
      </c>
      <c r="N971" s="101" t="s">
        <v>4701</v>
      </c>
      <c r="O971" s="128"/>
      <c r="P971" s="100"/>
      <c r="Q971" s="103">
        <f t="shared" si="5"/>
        <v>2</v>
      </c>
      <c r="R971" s="104"/>
      <c r="S971" s="105"/>
      <c r="T971" s="106"/>
      <c r="U971" s="107"/>
      <c r="V971" s="108" t="s">
        <v>756</v>
      </c>
      <c r="W971" s="109" t="s">
        <v>1312</v>
      </c>
      <c r="X971" s="110" t="str">
        <f t="shared" si="6"/>
        <v/>
      </c>
      <c r="Y971" s="110" t="str">
        <f t="shared" si="7"/>
        <v/>
      </c>
      <c r="Z971" s="109" t="s">
        <v>797</v>
      </c>
      <c r="AA971" s="109" t="s">
        <v>802</v>
      </c>
      <c r="AB971" s="143" t="s">
        <v>4702</v>
      </c>
      <c r="AC971" s="141"/>
      <c r="AD971" s="113"/>
      <c r="AE971" s="127"/>
      <c r="AF971" s="113"/>
      <c r="AG971" s="114" t="str">
        <f t="array" ref="AG971">XLOOKUP(F971,'CLV2'!A:A,'CLV2'!E:E)</f>
        <v>2.FRUITS</v>
      </c>
      <c r="AH971" s="115" t="str">
        <f t="array" ref="AH971">XLOOKUP(F971,'CLV2'!A:A,'CLV2'!F:F)</f>
        <v>3.IMPORT FRUITS</v>
      </c>
      <c r="AI971" s="115" t="str">
        <f t="shared" si="8"/>
        <v>Pack</v>
      </c>
      <c r="AJ971" s="116">
        <f t="shared" si="9"/>
        <v>1</v>
      </c>
      <c r="AK971" s="117" t="str">
        <f t="array" ref="AK971">XLOOKUP(F971,'GIÁ'!A:A,'GIÁ'!D:D)</f>
        <v>188179.52</v>
      </c>
      <c r="AL971" s="118">
        <f t="shared" si="10"/>
        <v>376359.04</v>
      </c>
      <c r="AM971" s="118">
        <f t="shared" si="11"/>
        <v>0</v>
      </c>
      <c r="AN971" s="119">
        <f t="shared" si="12"/>
        <v>0</v>
      </c>
      <c r="AO971" s="118">
        <f t="shared" si="13"/>
        <v>376359.04</v>
      </c>
      <c r="AP971" s="121">
        <f t="shared" si="14"/>
        <v>0</v>
      </c>
      <c r="AQ971" s="122"/>
      <c r="AR971" s="119"/>
    </row>
    <row r="972" ht="22.5" customHeight="1">
      <c r="A972" s="89">
        <v>46231.0</v>
      </c>
      <c r="B972" s="90">
        <v>0.4583333333333333</v>
      </c>
      <c r="C972" s="91" t="s">
        <v>1746</v>
      </c>
      <c r="D972" s="129" t="str">
        <f t="array" ref="D972">XLOOKUP(C972,'DS ST'!A:A,'DS ST'!B:B)</f>
        <v>VH6</v>
      </c>
      <c r="E972" s="94" t="str">
        <f t="array" ref="E972">XLOOKUP($F972,'GIÁ'!$A:$A,'GIÁ'!$E:$E)</f>
        <v>MÁT</v>
      </c>
      <c r="F972" s="94">
        <v>10368.0</v>
      </c>
      <c r="G972" s="95" t="s">
        <v>83</v>
      </c>
      <c r="H972" s="95" t="s">
        <v>57</v>
      </c>
      <c r="I972" s="96">
        <v>1.0</v>
      </c>
      <c r="J972" s="96">
        <v>0.0</v>
      </c>
      <c r="K972" s="98">
        <f t="shared" si="4"/>
        <v>1</v>
      </c>
      <c r="L972" s="99" t="s">
        <v>4699</v>
      </c>
      <c r="M972" s="100" t="s">
        <v>4704</v>
      </c>
      <c r="N972" s="101" t="s">
        <v>4701</v>
      </c>
      <c r="O972" s="128"/>
      <c r="P972" s="100"/>
      <c r="Q972" s="103">
        <f t="shared" si="5"/>
        <v>1</v>
      </c>
      <c r="R972" s="104"/>
      <c r="S972" s="105" t="s">
        <v>14</v>
      </c>
      <c r="T972" s="106"/>
      <c r="U972" s="107" t="s">
        <v>4708</v>
      </c>
      <c r="V972" s="108" t="s">
        <v>756</v>
      </c>
      <c r="W972" s="109" t="s">
        <v>2842</v>
      </c>
      <c r="X972" s="110" t="str">
        <f t="shared" si="6"/>
        <v/>
      </c>
      <c r="Y972" s="110" t="str">
        <f t="shared" si="7"/>
        <v/>
      </c>
      <c r="Z972" s="139" t="str">
        <f t="shared" ref="Z972:Z973" si="63">IF(N(Q972)&lt;=0,"",IF(ISNUMBER(SEARCH("Thiếu kiện",V972)),"Kho đông mát",IF(AND(N(Q972)&gt;0,N(P972)&gt;0,OR(ISNUMBER(SEARCH("Hình KDB",U972)),ISNUMBER(SEARCH("Hình tele",U972)),ISNUMBER(SEARCH("sai code",U972)),ISNUMBER(SEARCH("ST nhận",U972)))),"Kho đông mát",IF(AND(W972="DC giao thiếu",OR(ISNUMBER(SEARCH("Hình KDB",U972)),ISNUMBER(SEARCH("Hình tele",U972)),ISNUMBER(SEARCH("sai code",U972)))),"Kho đông mát",IF(W972="DC giao thiếu","Chưa xác định",IF(AND(W972="DC pick sai",OR(ISNUMBER(SEARCH("Hình KDB",U972)),ISNUMBER(SEARCH("Hình tele",U972)),ISNUMBER(SEARCH("sai code",U972)),ISNUMBER(SEARCH("ST nhận",U972)))),"Kho đông mát",IF(W972="DC pick sai","Chưa xác định",IF(AND(W972="Hao hụt",N(O972)&gt;0,OR(ISNUMBER(SEARCH("Hình KDB",U972)),ISNUMBER(SEARCH("Hình tele",U972)),ISNUMBER(SEARCH("sai code",U972)),ISNUMBER(SEARCH("ST nhận",U972)))),"Kho đông mát",IF(W972="Hao hụt","Chưa xác định",IF(OR(W972="VT giao sai điểm",W972="Không đạt nhiệt độ",W972="TX giao thiếu kiện",W972="Hàng không đạt CL"),"Kho đông mát",IF(W972="Chưa xác định","Chưa xác định",IF(N(P972)&gt;0,"Chưa xác định",""))))))))))))</f>
        <v>Kho đông mát</v>
      </c>
      <c r="AA972" s="109" t="s">
        <v>802</v>
      </c>
      <c r="AB972" s="140"/>
      <c r="AC972" s="141"/>
      <c r="AD972" s="113"/>
      <c r="AE972" s="127"/>
      <c r="AF972" s="113"/>
      <c r="AG972" s="114" t="str">
        <f t="array" ref="AG972">XLOOKUP(F972,'CLV2'!A:A,'CLV2'!E:E)</f>
        <v>2.FRUITS</v>
      </c>
      <c r="AH972" s="115" t="str">
        <f t="array" ref="AH972">XLOOKUP(F972,'CLV2'!A:A,'CLV2'!F:F)</f>
        <v>3.IMPORT FRUITS</v>
      </c>
      <c r="AI972" s="115" t="str">
        <f t="shared" si="8"/>
        <v>Pack</v>
      </c>
      <c r="AJ972" s="116">
        <f t="shared" si="9"/>
        <v>1</v>
      </c>
      <c r="AK972" s="117" t="str">
        <f t="array" ref="AK972">XLOOKUP(F972,'GIÁ'!A:A,'GIÁ'!D:D)</f>
        <v>136388.79</v>
      </c>
      <c r="AL972" s="118">
        <f t="shared" si="10"/>
        <v>136388.79</v>
      </c>
      <c r="AM972" s="118">
        <f t="shared" si="11"/>
        <v>0</v>
      </c>
      <c r="AN972" s="119">
        <f t="shared" si="12"/>
        <v>0</v>
      </c>
      <c r="AO972" s="118">
        <f t="shared" si="13"/>
        <v>136388.79</v>
      </c>
      <c r="AP972" s="121">
        <f t="shared" si="14"/>
        <v>0</v>
      </c>
      <c r="AQ972" s="122"/>
      <c r="AR972" s="119"/>
    </row>
    <row r="973" ht="22.5" customHeight="1">
      <c r="A973" s="89">
        <v>46231.0</v>
      </c>
      <c r="B973" s="90">
        <v>0.4583333333333333</v>
      </c>
      <c r="C973" s="91" t="s">
        <v>1746</v>
      </c>
      <c r="D973" s="129" t="str">
        <f t="array" ref="D973">XLOOKUP(C973,'DS ST'!A:A,'DS ST'!B:B)</f>
        <v>VH6</v>
      </c>
      <c r="E973" s="94" t="str">
        <f t="array" ref="E973">XLOOKUP($F973,'GIÁ'!$A:$A,'GIÁ'!$E:$E)</f>
        <v>MÁT</v>
      </c>
      <c r="F973" s="94">
        <v>8.935360200116E12</v>
      </c>
      <c r="G973" s="95" t="s">
        <v>2095</v>
      </c>
      <c r="H973" s="95" t="s">
        <v>57</v>
      </c>
      <c r="I973" s="96">
        <v>2.0</v>
      </c>
      <c r="J973" s="96">
        <v>0.0</v>
      </c>
      <c r="K973" s="98">
        <f t="shared" si="4"/>
        <v>2</v>
      </c>
      <c r="L973" s="99" t="s">
        <v>4699</v>
      </c>
      <c r="M973" s="100" t="s">
        <v>4704</v>
      </c>
      <c r="N973" s="101" t="s">
        <v>4701</v>
      </c>
      <c r="O973" s="128"/>
      <c r="P973" s="100"/>
      <c r="Q973" s="103">
        <f t="shared" si="5"/>
        <v>2</v>
      </c>
      <c r="R973" s="104"/>
      <c r="S973" s="105" t="s">
        <v>14</v>
      </c>
      <c r="T973" s="106"/>
      <c r="U973" s="107" t="s">
        <v>4707</v>
      </c>
      <c r="V973" s="108" t="s">
        <v>756</v>
      </c>
      <c r="W973" s="109" t="s">
        <v>2842</v>
      </c>
      <c r="X973" s="110" t="str">
        <f t="shared" si="6"/>
        <v/>
      </c>
      <c r="Y973" s="110" t="str">
        <f t="shared" si="7"/>
        <v/>
      </c>
      <c r="Z973" s="139" t="str">
        <f t="shared" si="63"/>
        <v>Kho đông mát</v>
      </c>
      <c r="AA973" s="109" t="s">
        <v>802</v>
      </c>
      <c r="AB973" s="140"/>
      <c r="AC973" s="141"/>
      <c r="AD973" s="113"/>
      <c r="AE973" s="127"/>
      <c r="AF973" s="113"/>
      <c r="AG973" s="114" t="str">
        <f t="array" ref="AG973">XLOOKUP(F973,'CLV2'!A:A,'CLV2'!E:E)</f>
        <v>2.FRUITS</v>
      </c>
      <c r="AH973" s="115" t="str">
        <f t="array" ref="AH973">XLOOKUP(F973,'CLV2'!A:A,'CLV2'!F:F)</f>
        <v>3.IMPORT FRUITS</v>
      </c>
      <c r="AI973" s="115" t="str">
        <f t="shared" si="8"/>
        <v>Pack</v>
      </c>
      <c r="AJ973" s="116">
        <f t="shared" si="9"/>
        <v>1</v>
      </c>
      <c r="AK973" s="117" t="str">
        <f t="array" ref="AK973">XLOOKUP(F973,'GIÁ'!A:A,'GIÁ'!D:D)</f>
        <v>119026.95</v>
      </c>
      <c r="AL973" s="118">
        <f t="shared" si="10"/>
        <v>238053.9</v>
      </c>
      <c r="AM973" s="118">
        <f t="shared" si="11"/>
        <v>0</v>
      </c>
      <c r="AN973" s="119">
        <f t="shared" si="12"/>
        <v>0</v>
      </c>
      <c r="AO973" s="118">
        <f t="shared" si="13"/>
        <v>238053.9</v>
      </c>
      <c r="AP973" s="121">
        <f t="shared" si="14"/>
        <v>0</v>
      </c>
      <c r="AQ973" s="122"/>
      <c r="AR973" s="119"/>
    </row>
    <row r="974" ht="22.5" customHeight="1">
      <c r="A974" s="89">
        <v>46231.0</v>
      </c>
      <c r="B974" s="90">
        <v>0.4583333333333333</v>
      </c>
      <c r="C974" s="91" t="s">
        <v>1746</v>
      </c>
      <c r="D974" s="92" t="str">
        <f t="array" ref="D974">XLOOKUP(C974,'DS ST'!A:A,'DS ST'!B:B)</f>
        <v>VH6</v>
      </c>
      <c r="E974" s="94" t="str">
        <f t="array" ref="E974">XLOOKUP($F974,'GIÁ'!$A:$A,'GIÁ'!$E:$E)</f>
        <v>MÁT</v>
      </c>
      <c r="F974" s="94">
        <v>8.936049694417E12</v>
      </c>
      <c r="G974" s="95" t="s">
        <v>2249</v>
      </c>
      <c r="H974" s="95" t="s">
        <v>57</v>
      </c>
      <c r="I974" s="96">
        <v>1.0</v>
      </c>
      <c r="J974" s="96">
        <v>0.0</v>
      </c>
      <c r="K974" s="98">
        <f t="shared" si="4"/>
        <v>1</v>
      </c>
      <c r="L974" s="99" t="s">
        <v>4699</v>
      </c>
      <c r="M974" s="100" t="s">
        <v>4709</v>
      </c>
      <c r="N974" s="101" t="s">
        <v>4701</v>
      </c>
      <c r="O974" s="128"/>
      <c r="P974" s="100"/>
      <c r="Q974" s="103">
        <f t="shared" si="5"/>
        <v>1</v>
      </c>
      <c r="R974" s="104"/>
      <c r="S974" s="105"/>
      <c r="T974" s="106"/>
      <c r="U974" s="107"/>
      <c r="V974" s="108" t="s">
        <v>756</v>
      </c>
      <c r="W974" s="109" t="s">
        <v>1312</v>
      </c>
      <c r="X974" s="110" t="str">
        <f t="shared" si="6"/>
        <v/>
      </c>
      <c r="Y974" s="110" t="str">
        <f t="shared" si="7"/>
        <v/>
      </c>
      <c r="Z974" s="109" t="s">
        <v>797</v>
      </c>
      <c r="AA974" s="109" t="s">
        <v>802</v>
      </c>
      <c r="AB974" s="143" t="s">
        <v>4702</v>
      </c>
      <c r="AC974" s="141"/>
      <c r="AD974" s="113"/>
      <c r="AE974" s="127"/>
      <c r="AF974" s="113"/>
      <c r="AG974" s="114" t="str">
        <f t="array" ref="AG974">XLOOKUP(F974,'CLV2'!A:A,'CLV2'!E:E)</f>
        <v>2.VEGETABLES</v>
      </c>
      <c r="AH974" s="115" t="str">
        <f t="array" ref="AH974">XLOOKUP(F974,'CLV2'!A:A,'CLV2'!F:F)</f>
        <v>3.LETTUCE, SNACKABLES</v>
      </c>
      <c r="AI974" s="115" t="str">
        <f t="shared" si="8"/>
        <v>Pack</v>
      </c>
      <c r="AJ974" s="116">
        <f t="shared" si="9"/>
        <v>1</v>
      </c>
      <c r="AK974" s="117" t="str">
        <f t="array" ref="AK974">XLOOKUP(F974,'GIÁ'!A:A,'GIÁ'!D:D)</f>
        <v>26169.94</v>
      </c>
      <c r="AL974" s="118">
        <f t="shared" si="10"/>
        <v>26169.94</v>
      </c>
      <c r="AM974" s="118">
        <f t="shared" si="11"/>
        <v>0</v>
      </c>
      <c r="AN974" s="119">
        <f t="shared" si="12"/>
        <v>0</v>
      </c>
      <c r="AO974" s="118">
        <f t="shared" si="13"/>
        <v>26169.94</v>
      </c>
      <c r="AP974" s="121">
        <f t="shared" si="14"/>
        <v>0</v>
      </c>
      <c r="AQ974" s="122"/>
      <c r="AR974" s="119"/>
    </row>
    <row r="975" ht="22.5" customHeight="1">
      <c r="A975" s="89">
        <v>46231.0</v>
      </c>
      <c r="B975" s="90">
        <v>0.4048611111111111</v>
      </c>
      <c r="C975" s="91" t="s">
        <v>1733</v>
      </c>
      <c r="D975" s="129" t="str">
        <f t="array" ref="D975">XLOOKUP(C975,'DS ST'!A:A,'DS ST'!B:B)</f>
        <v>VH5</v>
      </c>
      <c r="E975" s="94" t="str">
        <f t="array" ref="E975">XLOOKUP($F975,'GIÁ'!$A:$A,'GIÁ'!$E:$E)</f>
        <v>MÁT</v>
      </c>
      <c r="F975" s="155">
        <v>10216.0</v>
      </c>
      <c r="G975" s="95" t="s">
        <v>81</v>
      </c>
      <c r="H975" s="95" t="s">
        <v>57</v>
      </c>
      <c r="I975" s="96">
        <v>1.0</v>
      </c>
      <c r="J975" s="96">
        <v>0.0</v>
      </c>
      <c r="K975" s="98">
        <f t="shared" si="4"/>
        <v>1</v>
      </c>
      <c r="L975" s="99" t="s">
        <v>4710</v>
      </c>
      <c r="M975" s="100" t="s">
        <v>4711</v>
      </c>
      <c r="N975" s="101" t="s">
        <v>4712</v>
      </c>
      <c r="O975" s="128"/>
      <c r="P975" s="145">
        <v>1.0</v>
      </c>
      <c r="Q975" s="103">
        <f t="shared" si="5"/>
        <v>0</v>
      </c>
      <c r="R975" s="104" t="s">
        <v>4713</v>
      </c>
      <c r="S975" s="105"/>
      <c r="T975" s="106"/>
      <c r="U975" s="107"/>
      <c r="V975" s="108" t="s">
        <v>756</v>
      </c>
      <c r="W975" s="109" t="s">
        <v>1908</v>
      </c>
      <c r="X975" s="110" t="str">
        <f t="shared" si="6"/>
        <v/>
      </c>
      <c r="Y975" s="110" t="str">
        <f t="shared" si="7"/>
        <v>Siêu thị</v>
      </c>
      <c r="Z975" s="139" t="str">
        <f t="shared" ref="Z975:Z976" si="64">IF(N(Q975)&lt;=0,"",IF(ISNUMBER(SEARCH("Thiếu kiện",V975)),"Kho đông mát",IF(AND(N(Q975)&gt;0,N(P975)&gt;0,OR(ISNUMBER(SEARCH("Hình KDB",U975)),ISNUMBER(SEARCH("Hình tele",U975)),ISNUMBER(SEARCH("sai code",U975)),ISNUMBER(SEARCH("ST nhận",U975)))),"Kho đông mát",IF(AND(W975="DC giao thiếu",OR(ISNUMBER(SEARCH("Hình KDB",U975)),ISNUMBER(SEARCH("Hình tele",U975)),ISNUMBER(SEARCH("sai code",U975)))),"Kho đông mát",IF(W975="DC giao thiếu","Chưa xác định",IF(AND(W975="DC pick sai",OR(ISNUMBER(SEARCH("Hình KDB",U975)),ISNUMBER(SEARCH("Hình tele",U975)),ISNUMBER(SEARCH("sai code",U975)),ISNUMBER(SEARCH("ST nhận",U975)))),"Kho đông mát",IF(W975="DC pick sai","Chưa xác định",IF(AND(W975="Hao hụt",N(O975)&gt;0,OR(ISNUMBER(SEARCH("Hình KDB",U975)),ISNUMBER(SEARCH("Hình tele",U975)),ISNUMBER(SEARCH("sai code",U975)),ISNUMBER(SEARCH("ST nhận",U975)))),"Kho đông mát",IF(W975="Hao hụt","Chưa xác định",IF(OR(W975="VT giao sai điểm",W975="Không đạt nhiệt độ",W975="TX giao thiếu kiện",W975="Hàng không đạt CL"),"Kho đông mát",IF(W975="Chưa xác định","Chưa xác định",IF(N(P975)&gt;0,"Chưa xác định",""))))))))))))</f>
        <v/>
      </c>
      <c r="AA975" s="109" t="s">
        <v>802</v>
      </c>
      <c r="AB975" s="140"/>
      <c r="AC975" s="141"/>
      <c r="AD975" s="113"/>
      <c r="AE975" s="127"/>
      <c r="AF975" s="113"/>
      <c r="AG975" s="114" t="str">
        <f t="array" ref="AG975">XLOOKUP(F975,'CLV2'!A:A,'CLV2'!E:E)</f>
        <v>2.VEGETABLES</v>
      </c>
      <c r="AH975" s="115" t="str">
        <f t="array" ref="AH975">XLOOKUP(F975,'CLV2'!A:A,'CLV2'!F:F)</f>
        <v>3.MUSHROOM</v>
      </c>
      <c r="AI975" s="115" t="str">
        <f t="shared" si="8"/>
        <v>Pack</v>
      </c>
      <c r="AJ975" s="116">
        <f t="shared" si="9"/>
        <v>1</v>
      </c>
      <c r="AK975" s="117" t="str">
        <f t="array" ref="AK975">XLOOKUP(F975,'GIÁ'!A:A,'GIÁ'!D:D)</f>
        <v>41977.50</v>
      </c>
      <c r="AL975" s="118">
        <f t="shared" si="10"/>
        <v>41977.5</v>
      </c>
      <c r="AM975" s="118">
        <f t="shared" si="11"/>
        <v>0</v>
      </c>
      <c r="AN975" s="119">
        <f t="shared" si="12"/>
        <v>41977.5</v>
      </c>
      <c r="AO975" s="118">
        <f t="shared" si="13"/>
        <v>0</v>
      </c>
      <c r="AP975" s="121">
        <f t="shared" si="14"/>
        <v>0</v>
      </c>
      <c r="AQ975" s="122"/>
      <c r="AR975" s="119"/>
    </row>
    <row r="976" ht="22.5" customHeight="1">
      <c r="A976" s="89">
        <v>46231.0</v>
      </c>
      <c r="B976" s="90">
        <v>0.4048611111111111</v>
      </c>
      <c r="C976" s="91" t="s">
        <v>1733</v>
      </c>
      <c r="D976" s="129" t="str">
        <f t="array" ref="D976">XLOOKUP(C976,'DS ST'!A:A,'DS ST'!B:B)</f>
        <v>VH5</v>
      </c>
      <c r="E976" s="94" t="str">
        <f t="array" ref="E976">XLOOKUP($F976,'GIÁ'!$A:$A,'GIÁ'!$E:$E)</f>
        <v>MÁT</v>
      </c>
      <c r="F976" s="155">
        <v>11757.0</v>
      </c>
      <c r="G976" s="95" t="s">
        <v>1051</v>
      </c>
      <c r="H976" s="95" t="s">
        <v>224</v>
      </c>
      <c r="I976" s="96">
        <v>1.0</v>
      </c>
      <c r="J976" s="96">
        <v>0.0</v>
      </c>
      <c r="K976" s="98">
        <f t="shared" si="4"/>
        <v>1</v>
      </c>
      <c r="L976" s="99" t="s">
        <v>4710</v>
      </c>
      <c r="M976" s="100" t="s">
        <v>4711</v>
      </c>
      <c r="N976" s="101" t="s">
        <v>4712</v>
      </c>
      <c r="O976" s="128"/>
      <c r="P976" s="145">
        <v>1.0</v>
      </c>
      <c r="Q976" s="103">
        <f t="shared" si="5"/>
        <v>0</v>
      </c>
      <c r="R976" s="104" t="s">
        <v>4713</v>
      </c>
      <c r="S976" s="105"/>
      <c r="T976" s="106"/>
      <c r="U976" s="107"/>
      <c r="V976" s="108" t="s">
        <v>756</v>
      </c>
      <c r="W976" s="109" t="s">
        <v>1908</v>
      </c>
      <c r="X976" s="110" t="str">
        <f t="shared" si="6"/>
        <v/>
      </c>
      <c r="Y976" s="110" t="str">
        <f t="shared" si="7"/>
        <v>Siêu thị</v>
      </c>
      <c r="Z976" s="139" t="str">
        <f t="shared" si="64"/>
        <v/>
      </c>
      <c r="AA976" s="109" t="s">
        <v>802</v>
      </c>
      <c r="AB976" s="140"/>
      <c r="AC976" s="141"/>
      <c r="AD976" s="113"/>
      <c r="AE976" s="127"/>
      <c r="AF976" s="113"/>
      <c r="AG976" s="114" t="str">
        <f t="array" ref="AG976">XLOOKUP(F976,'CLV2'!A:A,'CLV2'!E:E)</f>
        <v>2.VEGETABLES</v>
      </c>
      <c r="AH976" s="115" t="str">
        <f t="array" ref="AH976">XLOOKUP(F976,'CLV2'!A:A,'CLV2'!F:F)</f>
        <v>3.MUSHROOM</v>
      </c>
      <c r="AI976" s="115" t="str">
        <f t="shared" si="8"/>
        <v>Pack</v>
      </c>
      <c r="AJ976" s="116">
        <f t="shared" si="9"/>
        <v>1</v>
      </c>
      <c r="AK976" s="117" t="str">
        <f t="array" ref="AK976">XLOOKUP(F976,'GIÁ'!A:A,'GIÁ'!D:D)</f>
        <v>36976.38</v>
      </c>
      <c r="AL976" s="118">
        <f t="shared" si="10"/>
        <v>36976.38</v>
      </c>
      <c r="AM976" s="118">
        <f t="shared" si="11"/>
        <v>0</v>
      </c>
      <c r="AN976" s="119">
        <f t="shared" si="12"/>
        <v>36976.38</v>
      </c>
      <c r="AO976" s="118">
        <f t="shared" si="13"/>
        <v>0</v>
      </c>
      <c r="AP976" s="121">
        <f t="shared" si="14"/>
        <v>0</v>
      </c>
      <c r="AQ976" s="122"/>
      <c r="AR976" s="119"/>
    </row>
    <row r="977" ht="22.5" customHeight="1">
      <c r="A977" s="89">
        <v>46231.0</v>
      </c>
      <c r="B977" s="90">
        <v>0.4048611111111111</v>
      </c>
      <c r="C977" s="91" t="s">
        <v>1733</v>
      </c>
      <c r="D977" s="92" t="str">
        <f t="array" ref="D977">XLOOKUP(C977,'DS ST'!A:A,'DS ST'!B:B)</f>
        <v>VH5</v>
      </c>
      <c r="E977" s="94" t="str">
        <f t="array" ref="E977">XLOOKUP($F977,'GIÁ'!$A:$A,'GIÁ'!$E:$E)</f>
        <v>MÁT</v>
      </c>
      <c r="F977" s="94">
        <v>8.935007101059E12</v>
      </c>
      <c r="G977" s="95" t="s">
        <v>1777</v>
      </c>
      <c r="H977" s="95" t="s">
        <v>57</v>
      </c>
      <c r="I977" s="96">
        <v>4.0</v>
      </c>
      <c r="J977" s="96">
        <v>0.0</v>
      </c>
      <c r="K977" s="98">
        <f t="shared" si="4"/>
        <v>4</v>
      </c>
      <c r="L977" s="99" t="s">
        <v>4710</v>
      </c>
      <c r="M977" s="100" t="s">
        <v>4711</v>
      </c>
      <c r="N977" s="101" t="s">
        <v>4712</v>
      </c>
      <c r="O977" s="128"/>
      <c r="P977" s="100"/>
      <c r="Q977" s="103">
        <f t="shared" si="5"/>
        <v>4</v>
      </c>
      <c r="R977" s="104"/>
      <c r="S977" s="105"/>
      <c r="T977" s="106" t="s">
        <v>4714</v>
      </c>
      <c r="U977" s="107"/>
      <c r="V977" s="108" t="s">
        <v>756</v>
      </c>
      <c r="W977" s="109" t="s">
        <v>1312</v>
      </c>
      <c r="X977" s="110" t="str">
        <f t="shared" si="6"/>
        <v/>
      </c>
      <c r="Y977" s="110" t="str">
        <f t="shared" si="7"/>
        <v/>
      </c>
      <c r="Z977" s="109" t="s">
        <v>797</v>
      </c>
      <c r="AA977" s="109" t="s">
        <v>802</v>
      </c>
      <c r="AB977" s="143" t="s">
        <v>4715</v>
      </c>
      <c r="AC977" s="141"/>
      <c r="AD977" s="113"/>
      <c r="AE977" s="127"/>
      <c r="AF977" s="113"/>
      <c r="AG977" s="114" t="str">
        <f t="array" ref="AG977">XLOOKUP(F977,'CLV2'!A:A,'CLV2'!E:E)</f>
        <v>2.DAIRY</v>
      </c>
      <c r="AH977" s="115" t="str">
        <f t="array" ref="AH977">XLOOKUP(F977,'CLV2'!A:A,'CLV2'!F:F)</f>
        <v>3.FRESH MILK</v>
      </c>
      <c r="AI977" s="115" t="str">
        <f t="shared" si="8"/>
        <v>Pack</v>
      </c>
      <c r="AJ977" s="116">
        <f t="shared" si="9"/>
        <v>1</v>
      </c>
      <c r="AK977" s="117" t="str">
        <f t="array" ref="AK977">XLOOKUP(F977,'GIÁ'!A:A,'GIÁ'!D:D)</f>
        <v>28687.46</v>
      </c>
      <c r="AL977" s="118">
        <f t="shared" si="10"/>
        <v>114749.84</v>
      </c>
      <c r="AM977" s="118">
        <f t="shared" si="11"/>
        <v>0</v>
      </c>
      <c r="AN977" s="119">
        <f t="shared" si="12"/>
        <v>0</v>
      </c>
      <c r="AO977" s="118">
        <f t="shared" si="13"/>
        <v>114749.84</v>
      </c>
      <c r="AP977" s="121">
        <f t="shared" si="14"/>
        <v>0</v>
      </c>
      <c r="AQ977" s="122"/>
      <c r="AR977" s="119"/>
    </row>
    <row r="978" ht="22.5" customHeight="1">
      <c r="A978" s="89">
        <v>46231.0</v>
      </c>
      <c r="B978" s="90">
        <v>0.4048611111111111</v>
      </c>
      <c r="C978" s="91" t="s">
        <v>1733</v>
      </c>
      <c r="D978" s="129" t="str">
        <f t="array" ref="D978">XLOOKUP(C978,'DS ST'!A:A,'DS ST'!B:B)</f>
        <v>VH5</v>
      </c>
      <c r="E978" s="94" t="str">
        <f t="array" ref="E978">XLOOKUP($F978,'GIÁ'!$A:$A,'GIÁ'!$E:$E)</f>
        <v>MÁT</v>
      </c>
      <c r="F978" s="94">
        <v>8.935007117135E12</v>
      </c>
      <c r="G978" s="95" t="s">
        <v>1809</v>
      </c>
      <c r="H978" s="95" t="s">
        <v>1785</v>
      </c>
      <c r="I978" s="96">
        <v>1.0</v>
      </c>
      <c r="J978" s="96">
        <v>0.0</v>
      </c>
      <c r="K978" s="98">
        <f t="shared" si="4"/>
        <v>1</v>
      </c>
      <c r="L978" s="99" t="s">
        <v>4710</v>
      </c>
      <c r="M978" s="100" t="s">
        <v>4711</v>
      </c>
      <c r="N978" s="101" t="s">
        <v>4712</v>
      </c>
      <c r="O978" s="128"/>
      <c r="P978" s="100">
        <v>1.0</v>
      </c>
      <c r="Q978" s="103">
        <f t="shared" si="5"/>
        <v>0</v>
      </c>
      <c r="R978" s="104" t="s">
        <v>4716</v>
      </c>
      <c r="S978" s="105"/>
      <c r="T978" s="106"/>
      <c r="U978" s="107"/>
      <c r="V978" s="108" t="s">
        <v>756</v>
      </c>
      <c r="W978" s="109" t="s">
        <v>1908</v>
      </c>
      <c r="X978" s="110" t="str">
        <f t="shared" si="6"/>
        <v/>
      </c>
      <c r="Y978" s="110" t="str">
        <f t="shared" si="7"/>
        <v>Siêu thị</v>
      </c>
      <c r="Z978" s="139" t="str">
        <f t="shared" ref="Z978:Z981" si="65">IF(N(Q978)&lt;=0,"",IF(ISNUMBER(SEARCH("Thiếu kiện",V978)),"Kho đông mát",IF(AND(N(Q978)&gt;0,N(P978)&gt;0,OR(ISNUMBER(SEARCH("Hình KDB",U978)),ISNUMBER(SEARCH("Hình tele",U978)),ISNUMBER(SEARCH("sai code",U978)),ISNUMBER(SEARCH("ST nhận",U978)))),"Kho đông mát",IF(AND(W978="DC giao thiếu",OR(ISNUMBER(SEARCH("Hình KDB",U978)),ISNUMBER(SEARCH("Hình tele",U978)),ISNUMBER(SEARCH("sai code",U978)))),"Kho đông mát",IF(W978="DC giao thiếu","Chưa xác định",IF(AND(W978="DC pick sai",OR(ISNUMBER(SEARCH("Hình KDB",U978)),ISNUMBER(SEARCH("Hình tele",U978)),ISNUMBER(SEARCH("sai code",U978)),ISNUMBER(SEARCH("ST nhận",U978)))),"Kho đông mát",IF(W978="DC pick sai","Chưa xác định",IF(AND(W978="Hao hụt",N(O978)&gt;0,OR(ISNUMBER(SEARCH("Hình KDB",U978)),ISNUMBER(SEARCH("Hình tele",U978)),ISNUMBER(SEARCH("sai code",U978)),ISNUMBER(SEARCH("ST nhận",U978)))),"Kho đông mát",IF(W978="Hao hụt","Chưa xác định",IF(OR(W978="VT giao sai điểm",W978="Không đạt nhiệt độ",W978="TX giao thiếu kiện",W978="Hàng không đạt CL"),"Kho đông mát",IF(W978="Chưa xác định","Chưa xác định",IF(N(P978)&gt;0,"Chưa xác định",""))))))))))))</f>
        <v/>
      </c>
      <c r="AA978" s="109" t="s">
        <v>802</v>
      </c>
      <c r="AB978" s="140"/>
      <c r="AC978" s="141"/>
      <c r="AD978" s="113"/>
      <c r="AE978" s="127"/>
      <c r="AF978" s="113"/>
      <c r="AG978" s="114" t="str">
        <f t="array" ref="AG978">XLOOKUP(F978,'CLV2'!A:A,'CLV2'!E:E)</f>
        <v>2.DAIRY</v>
      </c>
      <c r="AH978" s="115" t="str">
        <f t="array" ref="AH978">XLOOKUP(F978,'CLV2'!A:A,'CLV2'!F:F)</f>
        <v>3.FRESH MILK</v>
      </c>
      <c r="AI978" s="115" t="str">
        <f t="shared" si="8"/>
        <v>Pack</v>
      </c>
      <c r="AJ978" s="116">
        <f t="shared" si="9"/>
        <v>1</v>
      </c>
      <c r="AK978" s="117" t="str">
        <f t="array" ref="AK978">XLOOKUP(F978,'GIÁ'!A:A,'GIÁ'!D:D)</f>
        <v>18613.38</v>
      </c>
      <c r="AL978" s="118">
        <f t="shared" si="10"/>
        <v>18613.38</v>
      </c>
      <c r="AM978" s="118">
        <f t="shared" si="11"/>
        <v>0</v>
      </c>
      <c r="AN978" s="119">
        <f t="shared" si="12"/>
        <v>18613.38</v>
      </c>
      <c r="AO978" s="118">
        <f t="shared" si="13"/>
        <v>0</v>
      </c>
      <c r="AP978" s="121">
        <f t="shared" si="14"/>
        <v>0</v>
      </c>
      <c r="AQ978" s="122"/>
      <c r="AR978" s="119"/>
    </row>
    <row r="979" ht="22.5" customHeight="1">
      <c r="A979" s="89">
        <v>46231.0</v>
      </c>
      <c r="B979" s="90">
        <v>0.4048611111111111</v>
      </c>
      <c r="C979" s="91" t="s">
        <v>1733</v>
      </c>
      <c r="D979" s="129" t="str">
        <f t="array" ref="D979">XLOOKUP(C979,'DS ST'!A:A,'DS ST'!B:B)</f>
        <v>VH5</v>
      </c>
      <c r="E979" s="94" t="str">
        <f t="array" ref="E979">XLOOKUP($F979,'GIÁ'!$A:$A,'GIÁ'!$E:$E)</f>
        <v>MÁT</v>
      </c>
      <c r="F979" s="155">
        <v>8.938505512167E12</v>
      </c>
      <c r="G979" s="95" t="s">
        <v>2876</v>
      </c>
      <c r="H979" s="95" t="s">
        <v>224</v>
      </c>
      <c r="I979" s="96">
        <v>1.0</v>
      </c>
      <c r="J979" s="96">
        <v>0.0</v>
      </c>
      <c r="K979" s="98">
        <f t="shared" si="4"/>
        <v>1</v>
      </c>
      <c r="L979" s="99" t="s">
        <v>4710</v>
      </c>
      <c r="M979" s="100" t="s">
        <v>4711</v>
      </c>
      <c r="N979" s="101" t="s">
        <v>4712</v>
      </c>
      <c r="O979" s="128"/>
      <c r="P979" s="145">
        <v>1.0</v>
      </c>
      <c r="Q979" s="103">
        <f t="shared" si="5"/>
        <v>0</v>
      </c>
      <c r="R979" s="104" t="s">
        <v>4713</v>
      </c>
      <c r="S979" s="105"/>
      <c r="T979" s="106"/>
      <c r="U979" s="107"/>
      <c r="V979" s="108" t="s">
        <v>756</v>
      </c>
      <c r="W979" s="109" t="s">
        <v>1908</v>
      </c>
      <c r="X979" s="110" t="str">
        <f t="shared" si="6"/>
        <v/>
      </c>
      <c r="Y979" s="110" t="str">
        <f t="shared" si="7"/>
        <v>Siêu thị</v>
      </c>
      <c r="Z979" s="139" t="str">
        <f t="shared" si="65"/>
        <v/>
      </c>
      <c r="AA979" s="109" t="s">
        <v>802</v>
      </c>
      <c r="AB979" s="140"/>
      <c r="AC979" s="141"/>
      <c r="AD979" s="113"/>
      <c r="AE979" s="127"/>
      <c r="AF979" s="113"/>
      <c r="AG979" s="114" t="str">
        <f t="array" ref="AG979">XLOOKUP(F979,'CLV2'!A:A,'CLV2'!E:E)</f>
        <v>2.VEGETABLES</v>
      </c>
      <c r="AH979" s="115" t="str">
        <f t="array" ref="AH979">XLOOKUP(F979,'CLV2'!A:A,'CLV2'!F:F)</f>
        <v>3.PROCESSED VEGGIES</v>
      </c>
      <c r="AI979" s="115" t="str">
        <f t="shared" si="8"/>
        <v>Pack</v>
      </c>
      <c r="AJ979" s="116">
        <f t="shared" si="9"/>
        <v>1</v>
      </c>
      <c r="AK979" s="117" t="str">
        <f t="array" ref="AK979">XLOOKUP(F979,'GIÁ'!A:A,'GIÁ'!D:D)</f>
        <v>18229.20</v>
      </c>
      <c r="AL979" s="118">
        <f t="shared" si="10"/>
        <v>18229.2</v>
      </c>
      <c r="AM979" s="118">
        <f t="shared" si="11"/>
        <v>0</v>
      </c>
      <c r="AN979" s="119">
        <f t="shared" si="12"/>
        <v>18229.2</v>
      </c>
      <c r="AO979" s="118">
        <f t="shared" si="13"/>
        <v>0</v>
      </c>
      <c r="AP979" s="121">
        <f t="shared" si="14"/>
        <v>0</v>
      </c>
      <c r="AQ979" s="122"/>
      <c r="AR979" s="119"/>
    </row>
    <row r="980" ht="22.5" customHeight="1">
      <c r="A980" s="89">
        <v>46231.0</v>
      </c>
      <c r="B980" s="90">
        <v>0.4048611111111111</v>
      </c>
      <c r="C980" s="91" t="s">
        <v>1733</v>
      </c>
      <c r="D980" s="129" t="str">
        <f t="array" ref="D980">XLOOKUP(C980,'DS ST'!A:A,'DS ST'!B:B)</f>
        <v>VH5</v>
      </c>
      <c r="E980" s="94" t="str">
        <f t="array" ref="E980">XLOOKUP($F980,'GIÁ'!$A:$A,'GIÁ'!$E:$E)</f>
        <v>MÁT</v>
      </c>
      <c r="F980" s="155">
        <v>8.938505512402E12</v>
      </c>
      <c r="G980" s="95" t="s">
        <v>2882</v>
      </c>
      <c r="H980" s="95" t="s">
        <v>224</v>
      </c>
      <c r="I980" s="96">
        <v>1.0</v>
      </c>
      <c r="J980" s="96">
        <v>0.0</v>
      </c>
      <c r="K980" s="98">
        <f t="shared" si="4"/>
        <v>1</v>
      </c>
      <c r="L980" s="99" t="s">
        <v>4710</v>
      </c>
      <c r="M980" s="100" t="s">
        <v>4711</v>
      </c>
      <c r="N980" s="101" t="s">
        <v>4712</v>
      </c>
      <c r="O980" s="128"/>
      <c r="P980" s="145">
        <v>1.0</v>
      </c>
      <c r="Q980" s="103">
        <f t="shared" si="5"/>
        <v>0</v>
      </c>
      <c r="R980" s="104" t="s">
        <v>4713</v>
      </c>
      <c r="S980" s="105"/>
      <c r="T980" s="106"/>
      <c r="U980" s="107"/>
      <c r="V980" s="108" t="s">
        <v>756</v>
      </c>
      <c r="W980" s="109" t="s">
        <v>1908</v>
      </c>
      <c r="X980" s="110" t="str">
        <f t="shared" si="6"/>
        <v/>
      </c>
      <c r="Y980" s="110" t="str">
        <f t="shared" si="7"/>
        <v>Siêu thị</v>
      </c>
      <c r="Z980" s="139" t="str">
        <f t="shared" si="65"/>
        <v/>
      </c>
      <c r="AA980" s="109" t="s">
        <v>802</v>
      </c>
      <c r="AB980" s="140"/>
      <c r="AC980" s="141"/>
      <c r="AD980" s="113"/>
      <c r="AE980" s="127"/>
      <c r="AF980" s="113"/>
      <c r="AG980" s="114" t="str">
        <f t="array" ref="AG980">XLOOKUP(F980,'CLV2'!A:A,'CLV2'!E:E)</f>
        <v>2.VEGETABLES</v>
      </c>
      <c r="AH980" s="115" t="str">
        <f t="array" ref="AH980">XLOOKUP(F980,'CLV2'!A:A,'CLV2'!F:F)</f>
        <v>3.PROCESSED VEGGIES</v>
      </c>
      <c r="AI980" s="115" t="str">
        <f t="shared" si="8"/>
        <v>Pack</v>
      </c>
      <c r="AJ980" s="116">
        <f t="shared" si="9"/>
        <v>1</v>
      </c>
      <c r="AK980" s="117" t="str">
        <f t="array" ref="AK980">XLOOKUP(F980,'GIÁ'!A:A,'GIÁ'!D:D)</f>
        <v>20717.38</v>
      </c>
      <c r="AL980" s="118">
        <f t="shared" si="10"/>
        <v>20717.38</v>
      </c>
      <c r="AM980" s="118">
        <f t="shared" si="11"/>
        <v>0</v>
      </c>
      <c r="AN980" s="119">
        <f t="shared" si="12"/>
        <v>20717.38</v>
      </c>
      <c r="AO980" s="118">
        <f t="shared" si="13"/>
        <v>0</v>
      </c>
      <c r="AP980" s="121">
        <f t="shared" si="14"/>
        <v>0</v>
      </c>
      <c r="AQ980" s="122"/>
      <c r="AR980" s="119"/>
    </row>
    <row r="981" ht="22.5" customHeight="1">
      <c r="A981" s="89">
        <v>46231.0</v>
      </c>
      <c r="B981" s="90">
        <v>0.4048611111111111</v>
      </c>
      <c r="C981" s="91" t="s">
        <v>1733</v>
      </c>
      <c r="D981" s="129" t="str">
        <f t="array" ref="D981">XLOOKUP(C981,'DS ST'!A:A,'DS ST'!B:B)</f>
        <v>VH5</v>
      </c>
      <c r="E981" s="94" t="str">
        <f t="array" ref="E981">XLOOKUP($F981,'GIÁ'!$A:$A,'GIÁ'!$E:$E)</f>
        <v>MÁT</v>
      </c>
      <c r="F981" s="155">
        <v>8.936049693908E12</v>
      </c>
      <c r="G981" s="95" t="s">
        <v>2244</v>
      </c>
      <c r="H981" s="95" t="s">
        <v>57</v>
      </c>
      <c r="I981" s="96">
        <v>3.0</v>
      </c>
      <c r="J981" s="96">
        <v>0.0</v>
      </c>
      <c r="K981" s="98">
        <f t="shared" si="4"/>
        <v>3</v>
      </c>
      <c r="L981" s="99" t="s">
        <v>4710</v>
      </c>
      <c r="M981" s="100" t="s">
        <v>4711</v>
      </c>
      <c r="N981" s="101" t="s">
        <v>4712</v>
      </c>
      <c r="O981" s="128"/>
      <c r="P981" s="145">
        <v>3.0</v>
      </c>
      <c r="Q981" s="103">
        <f t="shared" si="5"/>
        <v>0</v>
      </c>
      <c r="R981" s="104" t="s">
        <v>4713</v>
      </c>
      <c r="S981" s="105"/>
      <c r="T981" s="106"/>
      <c r="U981" s="107"/>
      <c r="V981" s="108" t="s">
        <v>756</v>
      </c>
      <c r="W981" s="109" t="s">
        <v>1908</v>
      </c>
      <c r="X981" s="110" t="str">
        <f t="shared" si="6"/>
        <v/>
      </c>
      <c r="Y981" s="110" t="str">
        <f t="shared" si="7"/>
        <v>Siêu thị</v>
      </c>
      <c r="Z981" s="139" t="str">
        <f t="shared" si="65"/>
        <v/>
      </c>
      <c r="AA981" s="109" t="s">
        <v>802</v>
      </c>
      <c r="AB981" s="140"/>
      <c r="AC981" s="141"/>
      <c r="AD981" s="113"/>
      <c r="AE981" s="127"/>
      <c r="AF981" s="113"/>
      <c r="AG981" s="114" t="str">
        <f t="array" ref="AG981">XLOOKUP(F981,'CLV2'!A:A,'CLV2'!E:E)</f>
        <v>2.VEGETABLES</v>
      </c>
      <c r="AH981" s="115" t="str">
        <f t="array" ref="AH981">XLOOKUP(F981,'CLV2'!A:A,'CLV2'!F:F)</f>
        <v>3.LETTUCE, SNACKABLES</v>
      </c>
      <c r="AI981" s="115" t="str">
        <f t="shared" si="8"/>
        <v>Pack</v>
      </c>
      <c r="AJ981" s="116">
        <f t="shared" si="9"/>
        <v>1</v>
      </c>
      <c r="AK981" s="117" t="str">
        <f t="array" ref="AK981">XLOOKUP(F981,'GIÁ'!A:A,'GIÁ'!D:D)</f>
        <v>20360.85</v>
      </c>
      <c r="AL981" s="118">
        <f t="shared" si="10"/>
        <v>61082.55</v>
      </c>
      <c r="AM981" s="118">
        <f t="shared" si="11"/>
        <v>0</v>
      </c>
      <c r="AN981" s="119">
        <f t="shared" si="12"/>
        <v>61082.55</v>
      </c>
      <c r="AO981" s="118">
        <f t="shared" si="13"/>
        <v>0</v>
      </c>
      <c r="AP981" s="121">
        <f t="shared" si="14"/>
        <v>0</v>
      </c>
      <c r="AQ981" s="122"/>
      <c r="AR981" s="119"/>
    </row>
    <row r="982" ht="22.5" customHeight="1">
      <c r="A982" s="89">
        <v>46231.0</v>
      </c>
      <c r="B982" s="90">
        <v>0.4048611111111111</v>
      </c>
      <c r="C982" s="91" t="s">
        <v>1733</v>
      </c>
      <c r="D982" s="92" t="str">
        <f t="array" ref="D982">XLOOKUP(C982,'DS ST'!A:A,'DS ST'!B:B)</f>
        <v>VH5</v>
      </c>
      <c r="E982" s="94" t="str">
        <f t="array" ref="E982">XLOOKUP($F982,'GIÁ'!$A:$A,'GIÁ'!$E:$E)</f>
        <v>MÁT</v>
      </c>
      <c r="F982" s="94">
        <v>6.954463412006E12</v>
      </c>
      <c r="G982" s="95" t="s">
        <v>1370</v>
      </c>
      <c r="H982" s="95" t="s">
        <v>224</v>
      </c>
      <c r="I982" s="96">
        <v>5.0</v>
      </c>
      <c r="J982" s="96">
        <v>2.0</v>
      </c>
      <c r="K982" s="98">
        <f t="shared" si="4"/>
        <v>3</v>
      </c>
      <c r="L982" s="99" t="s">
        <v>4710</v>
      </c>
      <c r="M982" s="100" t="s">
        <v>4711</v>
      </c>
      <c r="N982" s="101" t="s">
        <v>4712</v>
      </c>
      <c r="O982" s="128"/>
      <c r="P982" s="100">
        <v>3.0</v>
      </c>
      <c r="Q982" s="103">
        <f t="shared" si="5"/>
        <v>0</v>
      </c>
      <c r="R982" s="104" t="s">
        <v>4717</v>
      </c>
      <c r="S982" s="105"/>
      <c r="T982" s="106" t="s">
        <v>4714</v>
      </c>
      <c r="U982" s="107"/>
      <c r="V982" s="108" t="s">
        <v>756</v>
      </c>
      <c r="W982" s="109" t="s">
        <v>764</v>
      </c>
      <c r="X982" s="110" t="str">
        <f t="shared" si="6"/>
        <v/>
      </c>
      <c r="Y982" s="110" t="str">
        <f t="shared" si="7"/>
        <v>Siêu thị</v>
      </c>
      <c r="Z982" s="109"/>
      <c r="AA982" s="109" t="s">
        <v>802</v>
      </c>
      <c r="AB982" s="143" t="s">
        <v>4715</v>
      </c>
      <c r="AC982" s="141"/>
      <c r="AD982" s="113"/>
      <c r="AE982" s="127"/>
      <c r="AF982" s="113"/>
      <c r="AG982" s="114" t="str">
        <f t="array" ref="AG982">XLOOKUP(F982,'CLV2'!A:A,'CLV2'!E:E)</f>
        <v>2.CHILLED FOODS</v>
      </c>
      <c r="AH982" s="115" t="str">
        <f t="array" ref="AH982">XLOOKUP(F982,'CLV2'!A:A,'CLV2'!F:F)</f>
        <v>3.OTHER CHILLED PRODUCTS</v>
      </c>
      <c r="AI982" s="115" t="str">
        <f t="shared" si="8"/>
        <v>Pack</v>
      </c>
      <c r="AJ982" s="116">
        <f t="shared" si="9"/>
        <v>0.6</v>
      </c>
      <c r="AK982" s="117" t="str">
        <f t="array" ref="AK982">XLOOKUP(F982,'GIÁ'!A:A,'GIÁ'!D:D)</f>
        <v>23645.96</v>
      </c>
      <c r="AL982" s="118">
        <f t="shared" si="10"/>
        <v>70937.88</v>
      </c>
      <c r="AM982" s="118">
        <f t="shared" si="11"/>
        <v>0</v>
      </c>
      <c r="AN982" s="119">
        <f t="shared" si="12"/>
        <v>70937.88</v>
      </c>
      <c r="AO982" s="118">
        <f t="shared" si="13"/>
        <v>0</v>
      </c>
      <c r="AP982" s="121">
        <f t="shared" si="14"/>
        <v>0</v>
      </c>
      <c r="AQ982" s="122"/>
      <c r="AR982" s="119"/>
    </row>
    <row r="983" ht="22.5" customHeight="1">
      <c r="A983" s="89">
        <v>46231.0</v>
      </c>
      <c r="B983" s="90">
        <v>0.4048611111111111</v>
      </c>
      <c r="C983" s="91" t="s">
        <v>1733</v>
      </c>
      <c r="D983" s="129" t="str">
        <f t="array" ref="D983">XLOOKUP(C983,'DS ST'!A:A,'DS ST'!B:B)</f>
        <v>VH5</v>
      </c>
      <c r="E983" s="94" t="str">
        <f t="array" ref="E983">XLOOKUP($F983,'GIÁ'!$A:$A,'GIÁ'!$E:$E)</f>
        <v>MÁT</v>
      </c>
      <c r="F983" s="94">
        <v>8.938562884191E12</v>
      </c>
      <c r="G983" s="95" t="s">
        <v>3218</v>
      </c>
      <c r="H983" s="95" t="s">
        <v>57</v>
      </c>
      <c r="I983" s="96">
        <v>3.0</v>
      </c>
      <c r="J983" s="96">
        <v>0.0</v>
      </c>
      <c r="K983" s="98">
        <f t="shared" si="4"/>
        <v>3</v>
      </c>
      <c r="L983" s="99" t="s">
        <v>4710</v>
      </c>
      <c r="M983" s="100" t="s">
        <v>4711</v>
      </c>
      <c r="N983" s="101" t="s">
        <v>4712</v>
      </c>
      <c r="O983" s="128"/>
      <c r="P983" s="100">
        <v>3.0</v>
      </c>
      <c r="Q983" s="103">
        <f t="shared" si="5"/>
        <v>0</v>
      </c>
      <c r="R983" s="104" t="s">
        <v>4716</v>
      </c>
      <c r="S983" s="105"/>
      <c r="T983" s="106"/>
      <c r="U983" s="107"/>
      <c r="V983" s="108" t="s">
        <v>756</v>
      </c>
      <c r="W983" s="109" t="s">
        <v>1908</v>
      </c>
      <c r="X983" s="110" t="str">
        <f t="shared" si="6"/>
        <v/>
      </c>
      <c r="Y983" s="110" t="str">
        <f t="shared" si="7"/>
        <v>Siêu thị</v>
      </c>
      <c r="Z983" s="139" t="str">
        <f t="shared" ref="Z983:Z990" si="66">IF(N(Q983)&lt;=0,"",IF(ISNUMBER(SEARCH("Thiếu kiện",V983)),"Kho đông mát",IF(AND(N(Q983)&gt;0,N(P983)&gt;0,OR(ISNUMBER(SEARCH("Hình KDB",U983)),ISNUMBER(SEARCH("Hình tele",U983)),ISNUMBER(SEARCH("sai code",U983)),ISNUMBER(SEARCH("ST nhận",U983)))),"Kho đông mát",IF(AND(W983="DC giao thiếu",OR(ISNUMBER(SEARCH("Hình KDB",U983)),ISNUMBER(SEARCH("Hình tele",U983)),ISNUMBER(SEARCH("sai code",U983)))),"Kho đông mát",IF(W983="DC giao thiếu","Chưa xác định",IF(AND(W983="DC pick sai",OR(ISNUMBER(SEARCH("Hình KDB",U983)),ISNUMBER(SEARCH("Hình tele",U983)),ISNUMBER(SEARCH("sai code",U983)),ISNUMBER(SEARCH("ST nhận",U983)))),"Kho đông mát",IF(W983="DC pick sai","Chưa xác định",IF(AND(W983="Hao hụt",N(O983)&gt;0,OR(ISNUMBER(SEARCH("Hình KDB",U983)),ISNUMBER(SEARCH("Hình tele",U983)),ISNUMBER(SEARCH("sai code",U983)),ISNUMBER(SEARCH("ST nhận",U983)))),"Kho đông mát",IF(W983="Hao hụt","Chưa xác định",IF(OR(W983="VT giao sai điểm",W983="Không đạt nhiệt độ",W983="TX giao thiếu kiện",W983="Hàng không đạt CL"),"Kho đông mát",IF(W983="Chưa xác định","Chưa xác định",IF(N(P983)&gt;0,"Chưa xác định",""))))))))))))</f>
        <v/>
      </c>
      <c r="AA983" s="109" t="s">
        <v>802</v>
      </c>
      <c r="AB983" s="140"/>
      <c r="AC983" s="141"/>
      <c r="AD983" s="113"/>
      <c r="AE983" s="127"/>
      <c r="AF983" s="113"/>
      <c r="AG983" s="114" t="str">
        <f t="array" ref="AG983">XLOOKUP(F983,'CLV2'!A:A,'CLV2'!E:E)</f>
        <v>2.DELICA</v>
      </c>
      <c r="AH983" s="115" t="str">
        <f t="array" ref="AH983">XLOOKUP(F983,'CLV2'!A:A,'CLV2'!F:F)</f>
        <v>3.DESSERTS</v>
      </c>
      <c r="AI983" s="115" t="str">
        <f t="shared" si="8"/>
        <v>Pack</v>
      </c>
      <c r="AJ983" s="116">
        <f t="shared" si="9"/>
        <v>1</v>
      </c>
      <c r="AK983" s="117" t="str">
        <f t="array" ref="AK983">XLOOKUP(F983,'GIÁ'!A:A,'GIÁ'!D:D)</f>
        <v>22288.67</v>
      </c>
      <c r="AL983" s="118">
        <f t="shared" si="10"/>
        <v>66866.01</v>
      </c>
      <c r="AM983" s="118">
        <f t="shared" si="11"/>
        <v>0</v>
      </c>
      <c r="AN983" s="119">
        <f t="shared" si="12"/>
        <v>66866.01</v>
      </c>
      <c r="AO983" s="118">
        <f t="shared" si="13"/>
        <v>0</v>
      </c>
      <c r="AP983" s="121">
        <f t="shared" si="14"/>
        <v>0</v>
      </c>
      <c r="AQ983" s="122"/>
      <c r="AR983" s="119"/>
    </row>
    <row r="984" ht="22.5" customHeight="1">
      <c r="A984" s="89">
        <v>46231.0</v>
      </c>
      <c r="B984" s="90">
        <v>0.4048611111111111</v>
      </c>
      <c r="C984" s="91" t="s">
        <v>1733</v>
      </c>
      <c r="D984" s="129" t="str">
        <f t="array" ref="D984">XLOOKUP(C984,'DS ST'!A:A,'DS ST'!B:B)</f>
        <v>VH5</v>
      </c>
      <c r="E984" s="94" t="str">
        <f t="array" ref="E984">XLOOKUP($F984,'GIÁ'!$A:$A,'GIÁ'!$E:$E)</f>
        <v>MÁT</v>
      </c>
      <c r="F984" s="94">
        <v>8.938562884061E12</v>
      </c>
      <c r="G984" s="95" t="s">
        <v>3214</v>
      </c>
      <c r="H984" s="95" t="s">
        <v>1145</v>
      </c>
      <c r="I984" s="96">
        <v>2.0</v>
      </c>
      <c r="J984" s="96">
        <v>0.0</v>
      </c>
      <c r="K984" s="98">
        <f t="shared" si="4"/>
        <v>2</v>
      </c>
      <c r="L984" s="99" t="s">
        <v>4710</v>
      </c>
      <c r="M984" s="100" t="s">
        <v>4718</v>
      </c>
      <c r="N984" s="101" t="s">
        <v>4719</v>
      </c>
      <c r="O984" s="128"/>
      <c r="P984" s="100">
        <v>2.0</v>
      </c>
      <c r="Q984" s="103">
        <f t="shared" si="5"/>
        <v>0</v>
      </c>
      <c r="R984" s="104" t="s">
        <v>4716</v>
      </c>
      <c r="S984" s="105"/>
      <c r="T984" s="106"/>
      <c r="U984" s="107"/>
      <c r="V984" s="108" t="s">
        <v>756</v>
      </c>
      <c r="W984" s="109" t="s">
        <v>1908</v>
      </c>
      <c r="X984" s="110" t="str">
        <f t="shared" si="6"/>
        <v/>
      </c>
      <c r="Y984" s="110" t="str">
        <f t="shared" si="7"/>
        <v>Siêu thị</v>
      </c>
      <c r="Z984" s="139" t="str">
        <f t="shared" si="66"/>
        <v/>
      </c>
      <c r="AA984" s="109" t="s">
        <v>802</v>
      </c>
      <c r="AB984" s="140"/>
      <c r="AC984" s="141"/>
      <c r="AD984" s="113"/>
      <c r="AE984" s="127"/>
      <c r="AF984" s="113"/>
      <c r="AG984" s="114" t="str">
        <f t="array" ref="AG984">XLOOKUP(F984,'CLV2'!A:A,'CLV2'!E:E)</f>
        <v>2.DELICA</v>
      </c>
      <c r="AH984" s="115" t="str">
        <f t="array" ref="AH984">XLOOKUP(F984,'CLV2'!A:A,'CLV2'!F:F)</f>
        <v>3.DRINKS</v>
      </c>
      <c r="AI984" s="115" t="str">
        <f t="shared" si="8"/>
        <v>Pack</v>
      </c>
      <c r="AJ984" s="116">
        <f t="shared" si="9"/>
        <v>1</v>
      </c>
      <c r="AK984" s="117" t="str">
        <f t="array" ref="AK984">XLOOKUP(F984,'GIÁ'!A:A,'GIÁ'!D:D)</f>
        <v>8772.19</v>
      </c>
      <c r="AL984" s="118">
        <f t="shared" si="10"/>
        <v>17544.38</v>
      </c>
      <c r="AM984" s="118">
        <f t="shared" si="11"/>
        <v>0</v>
      </c>
      <c r="AN984" s="119">
        <f t="shared" si="12"/>
        <v>17544.38</v>
      </c>
      <c r="AO984" s="118">
        <f t="shared" si="13"/>
        <v>0</v>
      </c>
      <c r="AP984" s="121">
        <f t="shared" si="14"/>
        <v>0</v>
      </c>
      <c r="AQ984" s="122"/>
      <c r="AR984" s="119"/>
    </row>
    <row r="985" ht="22.5" customHeight="1">
      <c r="A985" s="89">
        <v>46231.0</v>
      </c>
      <c r="B985" s="90">
        <v>0.4048611111111111</v>
      </c>
      <c r="C985" s="91" t="s">
        <v>1733</v>
      </c>
      <c r="D985" s="129" t="str">
        <f t="array" ref="D985">XLOOKUP(C985,'DS ST'!A:A,'DS ST'!B:B)</f>
        <v>VH5</v>
      </c>
      <c r="E985" s="94" t="str">
        <f t="array" ref="E985">XLOOKUP($F985,'GIÁ'!$A:$A,'GIÁ'!$E:$E)</f>
        <v>MÁT</v>
      </c>
      <c r="F985" s="94">
        <v>8.938562884405E12</v>
      </c>
      <c r="G985" s="95" t="s">
        <v>3229</v>
      </c>
      <c r="H985" s="95" t="s">
        <v>57</v>
      </c>
      <c r="I985" s="96">
        <v>2.0</v>
      </c>
      <c r="J985" s="96">
        <v>0.0</v>
      </c>
      <c r="K985" s="98">
        <f t="shared" si="4"/>
        <v>2</v>
      </c>
      <c r="L985" s="99" t="s">
        <v>4710</v>
      </c>
      <c r="M985" s="100" t="s">
        <v>4718</v>
      </c>
      <c r="N985" s="101" t="s">
        <v>4719</v>
      </c>
      <c r="O985" s="128"/>
      <c r="P985" s="100">
        <v>2.0</v>
      </c>
      <c r="Q985" s="103">
        <f t="shared" si="5"/>
        <v>0</v>
      </c>
      <c r="R985" s="104" t="s">
        <v>4716</v>
      </c>
      <c r="S985" s="105"/>
      <c r="T985" s="106"/>
      <c r="U985" s="107"/>
      <c r="V985" s="108" t="s">
        <v>756</v>
      </c>
      <c r="W985" s="109" t="s">
        <v>1908</v>
      </c>
      <c r="X985" s="110" t="str">
        <f t="shared" si="6"/>
        <v/>
      </c>
      <c r="Y985" s="110" t="str">
        <f t="shared" si="7"/>
        <v>Siêu thị</v>
      </c>
      <c r="Z985" s="139" t="str">
        <f t="shared" si="66"/>
        <v/>
      </c>
      <c r="AA985" s="109" t="s">
        <v>802</v>
      </c>
      <c r="AB985" s="140"/>
      <c r="AC985" s="141"/>
      <c r="AD985" s="113"/>
      <c r="AE985" s="127"/>
      <c r="AF985" s="113"/>
      <c r="AG985" s="114" t="str">
        <f t="array" ref="AG985">XLOOKUP(F985,'CLV2'!A:A,'CLV2'!E:E)</f>
        <v>2.DELICA</v>
      </c>
      <c r="AH985" s="115" t="str">
        <f t="array" ref="AH985">XLOOKUP(F985,'CLV2'!A:A,'CLV2'!F:F)</f>
        <v>3.DESSERTS</v>
      </c>
      <c r="AI985" s="115" t="str">
        <f t="shared" si="8"/>
        <v>Pack</v>
      </c>
      <c r="AJ985" s="116">
        <f t="shared" si="9"/>
        <v>1</v>
      </c>
      <c r="AK985" s="117" t="str">
        <f t="array" ref="AK985">XLOOKUP(F985,'GIÁ'!A:A,'GIÁ'!D:D)</f>
        <v>9500.00</v>
      </c>
      <c r="AL985" s="118">
        <f t="shared" si="10"/>
        <v>19000</v>
      </c>
      <c r="AM985" s="118">
        <f t="shared" si="11"/>
        <v>0</v>
      </c>
      <c r="AN985" s="119">
        <f t="shared" si="12"/>
        <v>19000</v>
      </c>
      <c r="AO985" s="118">
        <f t="shared" si="13"/>
        <v>0</v>
      </c>
      <c r="AP985" s="121">
        <f t="shared" si="14"/>
        <v>0</v>
      </c>
      <c r="AQ985" s="122"/>
      <c r="AR985" s="119"/>
    </row>
    <row r="986" ht="22.5" customHeight="1">
      <c r="A986" s="89">
        <v>46231.0</v>
      </c>
      <c r="B986" s="90">
        <v>0.4048611111111111</v>
      </c>
      <c r="C986" s="91" t="s">
        <v>1733</v>
      </c>
      <c r="D986" s="129" t="str">
        <f t="array" ref="D986">XLOOKUP(C986,'DS ST'!A:A,'DS ST'!B:B)</f>
        <v>VH5</v>
      </c>
      <c r="E986" s="94" t="str">
        <f t="array" ref="E986">XLOOKUP($F986,'GIÁ'!$A:$A,'GIÁ'!$E:$E)</f>
        <v>MÁT</v>
      </c>
      <c r="F986" s="94">
        <v>8.936146442249E12</v>
      </c>
      <c r="G986" s="95" t="s">
        <v>2498</v>
      </c>
      <c r="H986" s="95" t="s">
        <v>1741</v>
      </c>
      <c r="I986" s="96">
        <v>8.0</v>
      </c>
      <c r="J986" s="96">
        <v>0.0</v>
      </c>
      <c r="K986" s="98">
        <f t="shared" si="4"/>
        <v>8</v>
      </c>
      <c r="L986" s="99" t="s">
        <v>4710</v>
      </c>
      <c r="M986" s="100" t="s">
        <v>4718</v>
      </c>
      <c r="N986" s="101" t="s">
        <v>4719</v>
      </c>
      <c r="O986" s="128"/>
      <c r="P986" s="100">
        <v>8.0</v>
      </c>
      <c r="Q986" s="103">
        <f t="shared" si="5"/>
        <v>0</v>
      </c>
      <c r="R986" s="104" t="s">
        <v>4720</v>
      </c>
      <c r="S986" s="105"/>
      <c r="T986" s="106"/>
      <c r="U986" s="107"/>
      <c r="V986" s="108" t="s">
        <v>756</v>
      </c>
      <c r="W986" s="109" t="s">
        <v>1908</v>
      </c>
      <c r="X986" s="110" t="str">
        <f t="shared" si="6"/>
        <v/>
      </c>
      <c r="Y986" s="110" t="str">
        <f t="shared" si="7"/>
        <v>Siêu thị</v>
      </c>
      <c r="Z986" s="139" t="str">
        <f t="shared" si="66"/>
        <v/>
      </c>
      <c r="AA986" s="109" t="s">
        <v>802</v>
      </c>
      <c r="AB986" s="140"/>
      <c r="AC986" s="141"/>
      <c r="AD986" s="113"/>
      <c r="AE986" s="127"/>
      <c r="AF986" s="113"/>
      <c r="AG986" s="114" t="str">
        <f t="array" ref="AG986">XLOOKUP(F986,'CLV2'!A:A,'CLV2'!E:E)</f>
        <v>2.CHILLED FOODS</v>
      </c>
      <c r="AH986" s="115" t="str">
        <f t="array" ref="AH986">XLOOKUP(F986,'CLV2'!A:A,'CLV2'!F:F)</f>
        <v>3.HAM AND SAUSAGES</v>
      </c>
      <c r="AI986" s="115" t="str">
        <f t="shared" si="8"/>
        <v>Pack</v>
      </c>
      <c r="AJ986" s="116">
        <f t="shared" si="9"/>
        <v>1</v>
      </c>
      <c r="AK986" s="117" t="str">
        <f t="array" ref="AK986">XLOOKUP(F986,'GIÁ'!A:A,'GIÁ'!D:D)</f>
        <v>7920.46</v>
      </c>
      <c r="AL986" s="118">
        <f t="shared" si="10"/>
        <v>63363.68</v>
      </c>
      <c r="AM986" s="118">
        <f t="shared" si="11"/>
        <v>0</v>
      </c>
      <c r="AN986" s="119">
        <f t="shared" si="12"/>
        <v>63363.68</v>
      </c>
      <c r="AO986" s="118">
        <f t="shared" si="13"/>
        <v>0</v>
      </c>
      <c r="AP986" s="121">
        <f t="shared" si="14"/>
        <v>0</v>
      </c>
      <c r="AQ986" s="122"/>
      <c r="AR986" s="119"/>
    </row>
    <row r="987" ht="22.5" customHeight="1">
      <c r="A987" s="89">
        <v>46231.0</v>
      </c>
      <c r="B987" s="90">
        <v>0.4048611111111111</v>
      </c>
      <c r="C987" s="91" t="s">
        <v>1733</v>
      </c>
      <c r="D987" s="129" t="str">
        <f t="array" ref="D987">XLOOKUP(C987,'DS ST'!A:A,'DS ST'!B:B)</f>
        <v>VH5</v>
      </c>
      <c r="E987" s="94" t="str">
        <f t="array" ref="E987">XLOOKUP($F987,'GIÁ'!$A:$A,'GIÁ'!$E:$E)</f>
        <v>MÁT</v>
      </c>
      <c r="F987" s="94">
        <v>8.935019503216E12</v>
      </c>
      <c r="G987" s="95" t="s">
        <v>1821</v>
      </c>
      <c r="H987" s="95" t="s">
        <v>224</v>
      </c>
      <c r="I987" s="96">
        <v>2.0</v>
      </c>
      <c r="J987" s="96">
        <v>0.0</v>
      </c>
      <c r="K987" s="98">
        <f t="shared" si="4"/>
        <v>2</v>
      </c>
      <c r="L987" s="99" t="s">
        <v>4710</v>
      </c>
      <c r="M987" s="100" t="s">
        <v>4718</v>
      </c>
      <c r="N987" s="101" t="s">
        <v>4719</v>
      </c>
      <c r="O987" s="128"/>
      <c r="P987" s="100">
        <v>2.0</v>
      </c>
      <c r="Q987" s="103">
        <f t="shared" si="5"/>
        <v>0</v>
      </c>
      <c r="R987" s="104" t="s">
        <v>4720</v>
      </c>
      <c r="S987" s="105"/>
      <c r="T987" s="106"/>
      <c r="U987" s="107"/>
      <c r="V987" s="108" t="s">
        <v>756</v>
      </c>
      <c r="W987" s="109" t="s">
        <v>1908</v>
      </c>
      <c r="X987" s="110" t="str">
        <f t="shared" si="6"/>
        <v/>
      </c>
      <c r="Y987" s="110" t="str">
        <f t="shared" si="7"/>
        <v>Siêu thị</v>
      </c>
      <c r="Z987" s="139" t="str">
        <f t="shared" si="66"/>
        <v/>
      </c>
      <c r="AA987" s="109" t="s">
        <v>802</v>
      </c>
      <c r="AB987" s="140"/>
      <c r="AC987" s="141"/>
      <c r="AD987" s="113"/>
      <c r="AE987" s="127"/>
      <c r="AF987" s="113"/>
      <c r="AG987" s="114" t="str">
        <f t="array" ref="AG987">XLOOKUP(F987,'CLV2'!A:A,'CLV2'!E:E)</f>
        <v>2.CHILLED FOODS</v>
      </c>
      <c r="AH987" s="115" t="str">
        <f t="array" ref="AH987">XLOOKUP(F987,'CLV2'!A:A,'CLV2'!F:F)</f>
        <v>3.HAM AND SAUSAGES</v>
      </c>
      <c r="AI987" s="115" t="str">
        <f t="shared" si="8"/>
        <v>Pack</v>
      </c>
      <c r="AJ987" s="116">
        <f t="shared" si="9"/>
        <v>1</v>
      </c>
      <c r="AK987" s="117" t="str">
        <f t="array" ref="AK987">XLOOKUP(F987,'GIÁ'!A:A,'GIÁ'!D:D)</f>
        <v>30395.96</v>
      </c>
      <c r="AL987" s="118">
        <f t="shared" si="10"/>
        <v>60791.92</v>
      </c>
      <c r="AM987" s="118">
        <f t="shared" si="11"/>
        <v>0</v>
      </c>
      <c r="AN987" s="119">
        <f t="shared" si="12"/>
        <v>60791.92</v>
      </c>
      <c r="AO987" s="118">
        <f t="shared" si="13"/>
        <v>0</v>
      </c>
      <c r="AP987" s="121">
        <f t="shared" si="14"/>
        <v>0</v>
      </c>
      <c r="AQ987" s="122"/>
      <c r="AR987" s="119"/>
    </row>
    <row r="988" ht="22.5" customHeight="1">
      <c r="A988" s="89">
        <v>46231.0</v>
      </c>
      <c r="B988" s="90">
        <v>0.4048611111111111</v>
      </c>
      <c r="C988" s="91" t="s">
        <v>1733</v>
      </c>
      <c r="D988" s="129" t="str">
        <f t="array" ref="D988">XLOOKUP(C988,'DS ST'!A:A,'DS ST'!B:B)</f>
        <v>VH5</v>
      </c>
      <c r="E988" s="94" t="str">
        <f t="array" ref="E988">XLOOKUP($F988,'GIÁ'!$A:$A,'GIÁ'!$E:$E)</f>
        <v>MÁT</v>
      </c>
      <c r="F988" s="94">
        <v>8.938511301595E12</v>
      </c>
      <c r="G988" s="95" t="s">
        <v>2953</v>
      </c>
      <c r="H988" s="95" t="s">
        <v>1145</v>
      </c>
      <c r="I988" s="96">
        <v>4.0</v>
      </c>
      <c r="J988" s="96">
        <v>0.0</v>
      </c>
      <c r="K988" s="98">
        <f t="shared" si="4"/>
        <v>4</v>
      </c>
      <c r="L988" s="99" t="s">
        <v>4710</v>
      </c>
      <c r="M988" s="100" t="s">
        <v>4718</v>
      </c>
      <c r="N988" s="101" t="s">
        <v>4719</v>
      </c>
      <c r="O988" s="102"/>
      <c r="P988" s="100">
        <v>4.0</v>
      </c>
      <c r="Q988" s="103">
        <f t="shared" si="5"/>
        <v>0</v>
      </c>
      <c r="R988" s="104" t="s">
        <v>4716</v>
      </c>
      <c r="S988" s="105"/>
      <c r="T988" s="106"/>
      <c r="U988" s="107"/>
      <c r="V988" s="108" t="s">
        <v>756</v>
      </c>
      <c r="W988" s="109" t="s">
        <v>1908</v>
      </c>
      <c r="X988" s="110" t="str">
        <f t="shared" si="6"/>
        <v/>
      </c>
      <c r="Y988" s="110" t="str">
        <f t="shared" si="7"/>
        <v>Siêu thị</v>
      </c>
      <c r="Z988" s="139" t="str">
        <f t="shared" si="66"/>
        <v/>
      </c>
      <c r="AA988" s="109" t="s">
        <v>802</v>
      </c>
      <c r="AB988" s="140"/>
      <c r="AC988" s="141"/>
      <c r="AD988" s="113"/>
      <c r="AE988" s="127"/>
      <c r="AF988" s="113"/>
      <c r="AG988" s="114" t="str">
        <f t="array" ref="AG988">XLOOKUP(F988,'CLV2'!A:A,'CLV2'!E:E)</f>
        <v>2.DELICA</v>
      </c>
      <c r="AH988" s="115" t="str">
        <f t="array" ref="AH988">XLOOKUP(F988,'CLV2'!A:A,'CLV2'!F:F)</f>
        <v>3.DRINKS</v>
      </c>
      <c r="AI988" s="115" t="str">
        <f t="shared" si="8"/>
        <v>Pack</v>
      </c>
      <c r="AJ988" s="116">
        <f t="shared" si="9"/>
        <v>1</v>
      </c>
      <c r="AK988" s="117" t="str">
        <f t="array" ref="AK988">XLOOKUP(F988,'GIÁ'!A:A,'GIÁ'!D:D)</f>
        <v>13120.90</v>
      </c>
      <c r="AL988" s="118">
        <f t="shared" si="10"/>
        <v>52483.6</v>
      </c>
      <c r="AM988" s="118">
        <f t="shared" si="11"/>
        <v>0</v>
      </c>
      <c r="AN988" s="119">
        <f t="shared" si="12"/>
        <v>52483.6</v>
      </c>
      <c r="AO988" s="118">
        <f t="shared" si="13"/>
        <v>0</v>
      </c>
      <c r="AP988" s="121">
        <f t="shared" si="14"/>
        <v>0</v>
      </c>
      <c r="AQ988" s="122"/>
      <c r="AR988" s="119"/>
    </row>
    <row r="989" ht="22.5" customHeight="1">
      <c r="A989" s="89">
        <v>46231.0</v>
      </c>
      <c r="B989" s="90">
        <v>0.4048611111111111</v>
      </c>
      <c r="C989" s="91" t="s">
        <v>1733</v>
      </c>
      <c r="D989" s="129" t="str">
        <f t="array" ref="D989">XLOOKUP(C989,'DS ST'!A:A,'DS ST'!B:B)</f>
        <v>VH5</v>
      </c>
      <c r="E989" s="94" t="str">
        <f t="array" ref="E989">XLOOKUP($F989,'GIÁ'!$A:$A,'GIÁ'!$E:$E)</f>
        <v>MÁT</v>
      </c>
      <c r="F989" s="94">
        <v>8.938511301212E12</v>
      </c>
      <c r="G989" s="95" t="s">
        <v>2945</v>
      </c>
      <c r="H989" s="95" t="s">
        <v>1831</v>
      </c>
      <c r="I989" s="96">
        <v>2.0</v>
      </c>
      <c r="J989" s="96">
        <v>0.0</v>
      </c>
      <c r="K989" s="98">
        <f t="shared" si="4"/>
        <v>2</v>
      </c>
      <c r="L989" s="99" t="s">
        <v>4710</v>
      </c>
      <c r="M989" s="100" t="s">
        <v>4718</v>
      </c>
      <c r="N989" s="101" t="s">
        <v>4719</v>
      </c>
      <c r="O989" s="128"/>
      <c r="P989" s="100">
        <v>2.0</v>
      </c>
      <c r="Q989" s="103">
        <f t="shared" si="5"/>
        <v>0</v>
      </c>
      <c r="R989" s="104" t="s">
        <v>4716</v>
      </c>
      <c r="S989" s="105"/>
      <c r="T989" s="106"/>
      <c r="U989" s="107"/>
      <c r="V989" s="108" t="s">
        <v>756</v>
      </c>
      <c r="W989" s="109" t="s">
        <v>1908</v>
      </c>
      <c r="X989" s="110" t="str">
        <f t="shared" si="6"/>
        <v/>
      </c>
      <c r="Y989" s="110" t="str">
        <f t="shared" si="7"/>
        <v>Siêu thị</v>
      </c>
      <c r="Z989" s="139" t="str">
        <f t="shared" si="66"/>
        <v/>
      </c>
      <c r="AA989" s="109" t="s">
        <v>802</v>
      </c>
      <c r="AB989" s="140"/>
      <c r="AC989" s="141"/>
      <c r="AD989" s="113"/>
      <c r="AE989" s="127"/>
      <c r="AF989" s="113"/>
      <c r="AG989" s="114" t="str">
        <f t="array" ref="AG989">XLOOKUP(F989,'CLV2'!A:A,'CLV2'!E:E)</f>
        <v>2.DELICA</v>
      </c>
      <c r="AH989" s="115" t="str">
        <f t="array" ref="AH989">XLOOKUP(F989,'CLV2'!A:A,'CLV2'!F:F)</f>
        <v>3.DESSERTS</v>
      </c>
      <c r="AI989" s="115" t="str">
        <f t="shared" si="8"/>
        <v>Pack</v>
      </c>
      <c r="AJ989" s="116">
        <f t="shared" si="9"/>
        <v>1</v>
      </c>
      <c r="AK989" s="117" t="str">
        <f t="array" ref="AK989">XLOOKUP(F989,'GIÁ'!A:A,'GIÁ'!D:D)</f>
        <v>12622.50</v>
      </c>
      <c r="AL989" s="118">
        <f t="shared" si="10"/>
        <v>25245</v>
      </c>
      <c r="AM989" s="118">
        <f t="shared" si="11"/>
        <v>0</v>
      </c>
      <c r="AN989" s="119">
        <f t="shared" si="12"/>
        <v>25245</v>
      </c>
      <c r="AO989" s="118">
        <f t="shared" si="13"/>
        <v>0</v>
      </c>
      <c r="AP989" s="121">
        <f t="shared" si="14"/>
        <v>0</v>
      </c>
      <c r="AQ989" s="122"/>
      <c r="AR989" s="119"/>
    </row>
    <row r="990" ht="22.5" customHeight="1">
      <c r="A990" s="89">
        <v>46231.0</v>
      </c>
      <c r="B990" s="90">
        <v>0.4048611111111111</v>
      </c>
      <c r="C990" s="91" t="s">
        <v>1733</v>
      </c>
      <c r="D990" s="129" t="str">
        <f t="array" ref="D990">XLOOKUP(C990,'DS ST'!A:A,'DS ST'!B:B)</f>
        <v>VH5</v>
      </c>
      <c r="E990" s="94" t="str">
        <f t="array" ref="E990">XLOOKUP($F990,'GIÁ'!$A:$A,'GIÁ'!$E:$E)</f>
        <v>MÁT</v>
      </c>
      <c r="F990" s="94">
        <v>8.938511301618E12</v>
      </c>
      <c r="G990" s="95" t="s">
        <v>2955</v>
      </c>
      <c r="H990" s="95" t="s">
        <v>1145</v>
      </c>
      <c r="I990" s="96">
        <v>5.0</v>
      </c>
      <c r="J990" s="96">
        <v>0.0</v>
      </c>
      <c r="K990" s="98">
        <f t="shared" si="4"/>
        <v>5</v>
      </c>
      <c r="L990" s="99" t="s">
        <v>4710</v>
      </c>
      <c r="M990" s="100" t="s">
        <v>4718</v>
      </c>
      <c r="N990" s="101" t="s">
        <v>4719</v>
      </c>
      <c r="O990" s="128"/>
      <c r="P990" s="100">
        <v>5.0</v>
      </c>
      <c r="Q990" s="103">
        <f t="shared" si="5"/>
        <v>0</v>
      </c>
      <c r="R990" s="104" t="s">
        <v>4716</v>
      </c>
      <c r="S990" s="105"/>
      <c r="T990" s="106"/>
      <c r="U990" s="107"/>
      <c r="V990" s="108" t="s">
        <v>756</v>
      </c>
      <c r="W990" s="109" t="s">
        <v>1908</v>
      </c>
      <c r="X990" s="110" t="str">
        <f t="shared" si="6"/>
        <v/>
      </c>
      <c r="Y990" s="110" t="str">
        <f t="shared" si="7"/>
        <v>Siêu thị</v>
      </c>
      <c r="Z990" s="139" t="str">
        <f t="shared" si="66"/>
        <v/>
      </c>
      <c r="AA990" s="109" t="s">
        <v>802</v>
      </c>
      <c r="AB990" s="140"/>
      <c r="AC990" s="141"/>
      <c r="AD990" s="113"/>
      <c r="AE990" s="127"/>
      <c r="AF990" s="113"/>
      <c r="AG990" s="114" t="str">
        <f t="array" ref="AG990">XLOOKUP(F990,'CLV2'!A:A,'CLV2'!E:E)</f>
        <v>2.DELICA</v>
      </c>
      <c r="AH990" s="115" t="str">
        <f t="array" ref="AH990">XLOOKUP(F990,'CLV2'!A:A,'CLV2'!F:F)</f>
        <v>3.DRINKS</v>
      </c>
      <c r="AI990" s="115" t="str">
        <f t="shared" si="8"/>
        <v>Pack</v>
      </c>
      <c r="AJ990" s="116">
        <f t="shared" si="9"/>
        <v>1</v>
      </c>
      <c r="AK990" s="117" t="str">
        <f t="array" ref="AK990">XLOOKUP(F990,'GIÁ'!A:A,'GIÁ'!D:D)</f>
        <v>11687.57</v>
      </c>
      <c r="AL990" s="118">
        <f t="shared" si="10"/>
        <v>58437.85</v>
      </c>
      <c r="AM990" s="118">
        <f t="shared" si="11"/>
        <v>0</v>
      </c>
      <c r="AN990" s="119">
        <f t="shared" si="12"/>
        <v>58437.85</v>
      </c>
      <c r="AO990" s="118">
        <f t="shared" si="13"/>
        <v>0</v>
      </c>
      <c r="AP990" s="121">
        <f t="shared" si="14"/>
        <v>0</v>
      </c>
      <c r="AQ990" s="122"/>
      <c r="AR990" s="119"/>
    </row>
    <row r="991" ht="22.5" customHeight="1">
      <c r="A991" s="89">
        <v>46231.0</v>
      </c>
      <c r="B991" s="90">
        <v>0.4048611111111111</v>
      </c>
      <c r="C991" s="91" t="s">
        <v>1733</v>
      </c>
      <c r="D991" s="92" t="str">
        <f t="array" ref="D991">XLOOKUP(C991,'DS ST'!A:A,'DS ST'!B:B)</f>
        <v>VH5</v>
      </c>
      <c r="E991" s="94" t="str">
        <f t="array" ref="E991">XLOOKUP($F991,'GIÁ'!$A:$A,'GIÁ'!$E:$E)</f>
        <v>MÁT</v>
      </c>
      <c r="F991" s="94">
        <v>8.934673303521E12</v>
      </c>
      <c r="G991" s="95" t="s">
        <v>1610</v>
      </c>
      <c r="H991" s="95" t="s">
        <v>1197</v>
      </c>
      <c r="I991" s="96">
        <v>6.0</v>
      </c>
      <c r="J991" s="96">
        <v>0.0</v>
      </c>
      <c r="K991" s="98">
        <f t="shared" si="4"/>
        <v>6</v>
      </c>
      <c r="L991" s="99" t="s">
        <v>4710</v>
      </c>
      <c r="M991" s="100" t="s">
        <v>4721</v>
      </c>
      <c r="N991" s="101" t="s">
        <v>4722</v>
      </c>
      <c r="O991" s="128"/>
      <c r="P991" s="100">
        <v>6.0</v>
      </c>
      <c r="Q991" s="103">
        <f t="shared" si="5"/>
        <v>0</v>
      </c>
      <c r="R991" s="104" t="s">
        <v>4723</v>
      </c>
      <c r="S991" s="105"/>
      <c r="T991" s="106" t="s">
        <v>4714</v>
      </c>
      <c r="U991" s="107"/>
      <c r="V991" s="108" t="s">
        <v>756</v>
      </c>
      <c r="W991" s="109" t="s">
        <v>764</v>
      </c>
      <c r="X991" s="110" t="str">
        <f t="shared" si="6"/>
        <v/>
      </c>
      <c r="Y991" s="110" t="str">
        <f t="shared" si="7"/>
        <v>Siêu thị</v>
      </c>
      <c r="Z991" s="109"/>
      <c r="AA991" s="109" t="s">
        <v>802</v>
      </c>
      <c r="AB991" s="143" t="s">
        <v>4715</v>
      </c>
      <c r="AC991" s="141"/>
      <c r="AD991" s="113"/>
      <c r="AE991" s="127"/>
      <c r="AF991" s="113"/>
      <c r="AG991" s="114" t="str">
        <f t="array" ref="AG991">XLOOKUP(F991,'CLV2'!A:A,'CLV2'!E:E)</f>
        <v>2.DAIRY</v>
      </c>
      <c r="AH991" s="115" t="str">
        <f t="array" ref="AH991">XLOOKUP(F991,'CLV2'!A:A,'CLV2'!F:F)</f>
        <v>3.DRINKING YOGURT</v>
      </c>
      <c r="AI991" s="115" t="str">
        <f t="shared" si="8"/>
        <v>Pack</v>
      </c>
      <c r="AJ991" s="116">
        <f t="shared" si="9"/>
        <v>1</v>
      </c>
      <c r="AK991" s="117" t="str">
        <f t="array" ref="AK991">XLOOKUP(F991,'GIÁ'!A:A,'GIÁ'!D:D)</f>
        <v>25770.04</v>
      </c>
      <c r="AL991" s="118">
        <f t="shared" si="10"/>
        <v>154620.24</v>
      </c>
      <c r="AM991" s="118">
        <f t="shared" si="11"/>
        <v>0</v>
      </c>
      <c r="AN991" s="119">
        <f t="shared" si="12"/>
        <v>154620.24</v>
      </c>
      <c r="AO991" s="118">
        <f t="shared" si="13"/>
        <v>0</v>
      </c>
      <c r="AP991" s="121">
        <f t="shared" si="14"/>
        <v>0</v>
      </c>
      <c r="AQ991" s="122"/>
      <c r="AR991" s="119"/>
    </row>
    <row r="992" ht="22.5" customHeight="1">
      <c r="A992" s="89">
        <v>46231.0</v>
      </c>
      <c r="B992" s="90">
        <v>0.4048611111111111</v>
      </c>
      <c r="C992" s="91" t="s">
        <v>1733</v>
      </c>
      <c r="D992" s="92" t="str">
        <f t="array" ref="D992">XLOOKUP(C992,'DS ST'!A:A,'DS ST'!B:B)</f>
        <v>VH5</v>
      </c>
      <c r="E992" s="94" t="str">
        <f t="array" ref="E992">XLOOKUP($F992,'GIÁ'!$A:$A,'GIÁ'!$E:$E)</f>
        <v>MÁT</v>
      </c>
      <c r="F992" s="94">
        <v>3.184030003617E12</v>
      </c>
      <c r="G992" s="95" t="s">
        <v>1134</v>
      </c>
      <c r="H992" s="95" t="s">
        <v>224</v>
      </c>
      <c r="I992" s="96">
        <v>2.0</v>
      </c>
      <c r="J992" s="96">
        <v>0.0</v>
      </c>
      <c r="K992" s="98">
        <f t="shared" si="4"/>
        <v>2</v>
      </c>
      <c r="L992" s="99" t="s">
        <v>4710</v>
      </c>
      <c r="M992" s="100" t="s">
        <v>4721</v>
      </c>
      <c r="N992" s="101" t="s">
        <v>4722</v>
      </c>
      <c r="O992" s="128"/>
      <c r="P992" s="100"/>
      <c r="Q992" s="103">
        <f t="shared" si="5"/>
        <v>2</v>
      </c>
      <c r="R992" s="104"/>
      <c r="S992" s="105" t="s">
        <v>14</v>
      </c>
      <c r="T992" s="106" t="s">
        <v>4714</v>
      </c>
      <c r="U992" s="107" t="s">
        <v>4138</v>
      </c>
      <c r="V992" s="108" t="s">
        <v>756</v>
      </c>
      <c r="W992" s="109" t="s">
        <v>2842</v>
      </c>
      <c r="X992" s="110" t="str">
        <f t="shared" si="6"/>
        <v/>
      </c>
      <c r="Y992" s="110" t="str">
        <f t="shared" si="7"/>
        <v/>
      </c>
      <c r="Z992" s="139" t="str">
        <f t="shared" ref="Z992:Z994" si="67">IF(N(Q992)&lt;=0,"",IF(ISNUMBER(SEARCH("Thiếu kiện",V992)),"Kho đông mát",IF(AND(N(Q992)&gt;0,N(P992)&gt;0,OR(ISNUMBER(SEARCH("Hình KDB",U992)),ISNUMBER(SEARCH("Hình tele",U992)),ISNUMBER(SEARCH("sai code",U992)),ISNUMBER(SEARCH("ST nhận",U992)))),"Kho đông mát",IF(AND(W992="DC giao thiếu",OR(ISNUMBER(SEARCH("Hình KDB",U992)),ISNUMBER(SEARCH("Hình tele",U992)),ISNUMBER(SEARCH("sai code",U992)))),"Kho đông mát",IF(W992="DC giao thiếu","Chưa xác định",IF(AND(W992="DC pick sai",OR(ISNUMBER(SEARCH("Hình KDB",U992)),ISNUMBER(SEARCH("Hình tele",U992)),ISNUMBER(SEARCH("sai code",U992)),ISNUMBER(SEARCH("ST nhận",U992)))),"Kho đông mát",IF(W992="DC pick sai","Chưa xác định",IF(AND(W992="Hao hụt",N(O992)&gt;0,OR(ISNUMBER(SEARCH("Hình KDB",U992)),ISNUMBER(SEARCH("Hình tele",U992)),ISNUMBER(SEARCH("sai code",U992)),ISNUMBER(SEARCH("ST nhận",U992)))),"Kho đông mát",IF(W992="Hao hụt","Chưa xác định",IF(OR(W992="VT giao sai điểm",W992="Không đạt nhiệt độ",W992="TX giao thiếu kiện",W992="Hàng không đạt CL"),"Kho đông mát",IF(W992="Chưa xác định","Chưa xác định",IF(N(P992)&gt;0,"Chưa xác định",""))))))))))))</f>
        <v>Kho đông mát</v>
      </c>
      <c r="AA992" s="109" t="s">
        <v>802</v>
      </c>
      <c r="AB992" s="140"/>
      <c r="AC992" s="141"/>
      <c r="AD992" s="113"/>
      <c r="AE992" s="127"/>
      <c r="AF992" s="113"/>
      <c r="AG992" s="114" t="str">
        <f t="array" ref="AG992">XLOOKUP(F992,'CLV2'!A:A,'CLV2'!E:E)</f>
        <v>2.DAIRY</v>
      </c>
      <c r="AH992" s="115" t="str">
        <f t="array" ref="AH992">XLOOKUP(F992,'CLV2'!A:A,'CLV2'!F:F)</f>
        <v>3.BUTTER AND CHEESE</v>
      </c>
      <c r="AI992" s="115" t="str">
        <f t="shared" si="8"/>
        <v>Pack</v>
      </c>
      <c r="AJ992" s="116">
        <f t="shared" si="9"/>
        <v>1</v>
      </c>
      <c r="AK992" s="117" t="str">
        <f t="array" ref="AK992">XLOOKUP(F992,'GIÁ'!A:A,'GIÁ'!D:D)</f>
        <v>41960.14</v>
      </c>
      <c r="AL992" s="118">
        <f t="shared" si="10"/>
        <v>83920.28</v>
      </c>
      <c r="AM992" s="118">
        <f t="shared" si="11"/>
        <v>0</v>
      </c>
      <c r="AN992" s="119">
        <f t="shared" si="12"/>
        <v>0</v>
      </c>
      <c r="AO992" s="118">
        <f t="shared" si="13"/>
        <v>83920.28</v>
      </c>
      <c r="AP992" s="121">
        <f t="shared" si="14"/>
        <v>0</v>
      </c>
      <c r="AQ992" s="122"/>
      <c r="AR992" s="119"/>
    </row>
    <row r="993" ht="22.5" customHeight="1">
      <c r="A993" s="89">
        <v>46231.0</v>
      </c>
      <c r="B993" s="90">
        <v>0.4048611111111111</v>
      </c>
      <c r="C993" s="91" t="s">
        <v>1733</v>
      </c>
      <c r="D993" s="129" t="str">
        <f t="array" ref="D993">XLOOKUP(C993,'DS ST'!A:A,'DS ST'!B:B)</f>
        <v>VH5</v>
      </c>
      <c r="E993" s="94" t="str">
        <f t="array" ref="E993">XLOOKUP($F993,'GIÁ'!$A:$A,'GIÁ'!$E:$E)</f>
        <v>MÁT</v>
      </c>
      <c r="F993" s="94">
        <v>6.954463411658E12</v>
      </c>
      <c r="G993" s="95" t="s">
        <v>1360</v>
      </c>
      <c r="H993" s="95" t="s">
        <v>224</v>
      </c>
      <c r="I993" s="96">
        <v>10.0</v>
      </c>
      <c r="J993" s="96">
        <v>0.0</v>
      </c>
      <c r="K993" s="98">
        <f t="shared" si="4"/>
        <v>10</v>
      </c>
      <c r="L993" s="99" t="s">
        <v>4710</v>
      </c>
      <c r="M993" s="100" t="s">
        <v>4724</v>
      </c>
      <c r="N993" s="101" t="s">
        <v>4725</v>
      </c>
      <c r="O993" s="128"/>
      <c r="P993" s="100">
        <v>10.0</v>
      </c>
      <c r="Q993" s="103">
        <f t="shared" si="5"/>
        <v>0</v>
      </c>
      <c r="R993" s="104" t="s">
        <v>4720</v>
      </c>
      <c r="S993" s="105"/>
      <c r="T993" s="106"/>
      <c r="U993" s="107"/>
      <c r="V993" s="108" t="s">
        <v>756</v>
      </c>
      <c r="W993" s="109" t="s">
        <v>1908</v>
      </c>
      <c r="X993" s="110" t="str">
        <f t="shared" si="6"/>
        <v/>
      </c>
      <c r="Y993" s="110" t="str">
        <f t="shared" si="7"/>
        <v>Siêu thị</v>
      </c>
      <c r="Z993" s="139" t="str">
        <f t="shared" si="67"/>
        <v/>
      </c>
      <c r="AA993" s="109" t="s">
        <v>802</v>
      </c>
      <c r="AB993" s="140"/>
      <c r="AC993" s="141"/>
      <c r="AD993" s="113"/>
      <c r="AE993" s="127"/>
      <c r="AF993" s="113"/>
      <c r="AG993" s="114" t="str">
        <f t="array" ref="AG993">XLOOKUP(F993,'CLV2'!A:A,'CLV2'!E:E)</f>
        <v>2.CHILLED FOODS</v>
      </c>
      <c r="AH993" s="115" t="str">
        <f t="array" ref="AH993">XLOOKUP(F993,'CLV2'!A:A,'CLV2'!F:F)</f>
        <v>3.OTHER CHILLED PRODUCTS</v>
      </c>
      <c r="AI993" s="115" t="str">
        <f t="shared" si="8"/>
        <v>Pack</v>
      </c>
      <c r="AJ993" s="116">
        <f t="shared" si="9"/>
        <v>1</v>
      </c>
      <c r="AK993" s="117" t="str">
        <f t="array" ref="AK993">XLOOKUP(F993,'GIÁ'!A:A,'GIÁ'!D:D)</f>
        <v>24050.54</v>
      </c>
      <c r="AL993" s="118">
        <f t="shared" si="10"/>
        <v>240505.4</v>
      </c>
      <c r="AM993" s="118">
        <f t="shared" si="11"/>
        <v>0</v>
      </c>
      <c r="AN993" s="119">
        <f t="shared" si="12"/>
        <v>240505.4</v>
      </c>
      <c r="AO993" s="118">
        <f t="shared" si="13"/>
        <v>0</v>
      </c>
      <c r="AP993" s="121">
        <f t="shared" si="14"/>
        <v>0</v>
      </c>
      <c r="AQ993" s="122"/>
      <c r="AR993" s="119"/>
    </row>
    <row r="994" ht="22.5" customHeight="1">
      <c r="A994" s="89">
        <v>46231.0</v>
      </c>
      <c r="B994" s="90">
        <v>0.4048611111111111</v>
      </c>
      <c r="C994" s="91" t="s">
        <v>1733</v>
      </c>
      <c r="D994" s="129" t="str">
        <f t="array" ref="D994">XLOOKUP(C994,'DS ST'!A:A,'DS ST'!B:B)</f>
        <v>VH5</v>
      </c>
      <c r="E994" s="94" t="str">
        <f t="array" ref="E994">XLOOKUP($F994,'GIÁ'!$A:$A,'GIÁ'!$E:$E)</f>
        <v>MÁT</v>
      </c>
      <c r="F994" s="94">
        <v>3.073781214673E12</v>
      </c>
      <c r="G994" s="95" t="s">
        <v>1126</v>
      </c>
      <c r="H994" s="95" t="s">
        <v>224</v>
      </c>
      <c r="I994" s="96">
        <v>2.0</v>
      </c>
      <c r="J994" s="96">
        <v>0.0</v>
      </c>
      <c r="K994" s="98">
        <f t="shared" si="4"/>
        <v>2</v>
      </c>
      <c r="L994" s="99" t="s">
        <v>4710</v>
      </c>
      <c r="M994" s="100" t="s">
        <v>4726</v>
      </c>
      <c r="N994" s="101" t="s">
        <v>4727</v>
      </c>
      <c r="O994" s="128"/>
      <c r="P994" s="100">
        <v>2.0</v>
      </c>
      <c r="Q994" s="103">
        <f t="shared" si="5"/>
        <v>0</v>
      </c>
      <c r="R994" s="104" t="s">
        <v>4728</v>
      </c>
      <c r="S994" s="105"/>
      <c r="T994" s="106"/>
      <c r="U994" s="107"/>
      <c r="V994" s="108" t="s">
        <v>756</v>
      </c>
      <c r="W994" s="109" t="s">
        <v>1908</v>
      </c>
      <c r="X994" s="110" t="str">
        <f t="shared" si="6"/>
        <v/>
      </c>
      <c r="Y994" s="110" t="str">
        <f t="shared" si="7"/>
        <v>Siêu thị</v>
      </c>
      <c r="Z994" s="139" t="str">
        <f t="shared" si="67"/>
        <v/>
      </c>
      <c r="AA994" s="109" t="s">
        <v>802</v>
      </c>
      <c r="AB994" s="140"/>
      <c r="AC994" s="141"/>
      <c r="AD994" s="113"/>
      <c r="AE994" s="127"/>
      <c r="AF994" s="113"/>
      <c r="AG994" s="114" t="str">
        <f t="array" ref="AG994">XLOOKUP(F994,'CLV2'!A:A,'CLV2'!E:E)</f>
        <v>2.DAIRY</v>
      </c>
      <c r="AH994" s="115" t="str">
        <f t="array" ref="AH994">XLOOKUP(F994,'CLV2'!A:A,'CLV2'!F:F)</f>
        <v>3.BUTTER AND CHEESE</v>
      </c>
      <c r="AI994" s="115" t="str">
        <f t="shared" si="8"/>
        <v>Pack</v>
      </c>
      <c r="AJ994" s="116">
        <f t="shared" si="9"/>
        <v>1</v>
      </c>
      <c r="AK994" s="117" t="str">
        <f t="array" ref="AK994">XLOOKUP(F994,'GIÁ'!A:A,'GIÁ'!D:D)</f>
        <v>42887.17</v>
      </c>
      <c r="AL994" s="118">
        <f t="shared" si="10"/>
        <v>85774.34</v>
      </c>
      <c r="AM994" s="118">
        <f t="shared" si="11"/>
        <v>0</v>
      </c>
      <c r="AN994" s="119">
        <f t="shared" si="12"/>
        <v>85774.34</v>
      </c>
      <c r="AO994" s="118">
        <f t="shared" si="13"/>
        <v>0</v>
      </c>
      <c r="AP994" s="121">
        <f t="shared" si="14"/>
        <v>0</v>
      </c>
      <c r="AQ994" s="122"/>
      <c r="AR994" s="119"/>
    </row>
    <row r="995" ht="22.5" customHeight="1">
      <c r="A995" s="89">
        <v>46231.0</v>
      </c>
      <c r="B995" s="90">
        <v>0.4048611111111111</v>
      </c>
      <c r="C995" s="91" t="s">
        <v>1733</v>
      </c>
      <c r="D995" s="92" t="str">
        <f t="array" ref="D995">XLOOKUP(C995,'DS ST'!A:A,'DS ST'!B:B)</f>
        <v>VH5</v>
      </c>
      <c r="E995" s="94" t="str">
        <f t="array" ref="E995">XLOOKUP($F995,'GIÁ'!$A:$A,'GIÁ'!$E:$E)</f>
        <v>MÁT</v>
      </c>
      <c r="F995" s="94">
        <v>8.938512932071E12</v>
      </c>
      <c r="G995" s="95" t="s">
        <v>2971</v>
      </c>
      <c r="H995" s="95" t="s">
        <v>57</v>
      </c>
      <c r="I995" s="96">
        <v>3.0</v>
      </c>
      <c r="J995" s="96">
        <v>0.0</v>
      </c>
      <c r="K995" s="98">
        <f t="shared" si="4"/>
        <v>3</v>
      </c>
      <c r="L995" s="99" t="s">
        <v>4710</v>
      </c>
      <c r="M995" s="100" t="s">
        <v>4726</v>
      </c>
      <c r="N995" s="101" t="s">
        <v>4727</v>
      </c>
      <c r="O995" s="128"/>
      <c r="P995" s="100">
        <v>3.0</v>
      </c>
      <c r="Q995" s="103">
        <f t="shared" si="5"/>
        <v>0</v>
      </c>
      <c r="R995" s="104" t="s">
        <v>4729</v>
      </c>
      <c r="S995" s="105"/>
      <c r="T995" s="106" t="s">
        <v>4714</v>
      </c>
      <c r="U995" s="107"/>
      <c r="V995" s="108" t="s">
        <v>756</v>
      </c>
      <c r="W995" s="109" t="s">
        <v>764</v>
      </c>
      <c r="X995" s="110" t="str">
        <f t="shared" si="6"/>
        <v/>
      </c>
      <c r="Y995" s="110" t="str">
        <f t="shared" si="7"/>
        <v>Siêu thị</v>
      </c>
      <c r="Z995" s="109"/>
      <c r="AA995" s="109" t="s">
        <v>802</v>
      </c>
      <c r="AB995" s="143" t="s">
        <v>4715</v>
      </c>
      <c r="AC995" s="141"/>
      <c r="AD995" s="113"/>
      <c r="AE995" s="127"/>
      <c r="AF995" s="113"/>
      <c r="AG995" s="114" t="str">
        <f t="array" ref="AG995">XLOOKUP(F995,'CLV2'!A:A,'CLV2'!E:E)</f>
        <v>2.DELICA</v>
      </c>
      <c r="AH995" s="115" t="str">
        <f t="array" ref="AH995">XLOOKUP(F995,'CLV2'!A:A,'CLV2'!F:F)</f>
        <v>3.DESSERTS</v>
      </c>
      <c r="AI995" s="115" t="str">
        <f t="shared" si="8"/>
        <v>Pack</v>
      </c>
      <c r="AJ995" s="116">
        <f t="shared" si="9"/>
        <v>1</v>
      </c>
      <c r="AK995" s="117" t="str">
        <f t="array" ref="AK995">XLOOKUP(F995,'GIÁ'!A:A,'GIÁ'!D:D)</f>
        <v>7464.75</v>
      </c>
      <c r="AL995" s="118">
        <f t="shared" si="10"/>
        <v>22394.25</v>
      </c>
      <c r="AM995" s="118">
        <f t="shared" si="11"/>
        <v>0</v>
      </c>
      <c r="AN995" s="119">
        <f t="shared" si="12"/>
        <v>22394.25</v>
      </c>
      <c r="AO995" s="118">
        <f t="shared" si="13"/>
        <v>0</v>
      </c>
      <c r="AP995" s="121">
        <f t="shared" si="14"/>
        <v>0</v>
      </c>
      <c r="AQ995" s="122"/>
      <c r="AR995" s="119"/>
    </row>
    <row r="996" ht="22.5" customHeight="1">
      <c r="A996" s="89">
        <v>46231.0</v>
      </c>
      <c r="B996" s="90">
        <v>0.41597222222222224</v>
      </c>
      <c r="C996" s="91" t="s">
        <v>1698</v>
      </c>
      <c r="D996" s="129" t="str">
        <f t="array" ref="D996">XLOOKUP(C996,'DS ST'!A:A,'DS ST'!B:B)</f>
        <v>VGP</v>
      </c>
      <c r="E996" s="94" t="str">
        <f t="array" ref="E996">XLOOKUP($F996,'GIÁ'!$A:$A,'GIÁ'!$E:$E)</f>
        <v>MÁT</v>
      </c>
      <c r="F996" s="94">
        <v>8.936110051842E12</v>
      </c>
      <c r="G996" s="95" t="s">
        <v>2442</v>
      </c>
      <c r="H996" s="95" t="s">
        <v>57</v>
      </c>
      <c r="I996" s="96">
        <v>1.0</v>
      </c>
      <c r="J996" s="96">
        <v>0.0</v>
      </c>
      <c r="K996" s="98">
        <f t="shared" si="4"/>
        <v>1</v>
      </c>
      <c r="L996" s="99" t="s">
        <v>4730</v>
      </c>
      <c r="M996" s="100" t="s">
        <v>4731</v>
      </c>
      <c r="N996" s="101" t="s">
        <v>4732</v>
      </c>
      <c r="O996" s="128"/>
      <c r="P996" s="100">
        <v>1.0</v>
      </c>
      <c r="Q996" s="103">
        <f t="shared" si="5"/>
        <v>0</v>
      </c>
      <c r="R996" s="104" t="s">
        <v>4733</v>
      </c>
      <c r="S996" s="105"/>
      <c r="T996" s="106"/>
      <c r="U996" s="107"/>
      <c r="V996" s="108" t="s">
        <v>756</v>
      </c>
      <c r="W996" s="109" t="s">
        <v>1908</v>
      </c>
      <c r="X996" s="110" t="str">
        <f t="shared" si="6"/>
        <v/>
      </c>
      <c r="Y996" s="110" t="str">
        <f t="shared" si="7"/>
        <v>Siêu thị</v>
      </c>
      <c r="Z996" s="139" t="str">
        <f t="shared" ref="Z996:Z1013" si="68">IF(N(Q996)&lt;=0,"",IF(ISNUMBER(SEARCH("Thiếu kiện",V996)),"Kho đông mát",IF(AND(N(Q996)&gt;0,N(P996)&gt;0,OR(ISNUMBER(SEARCH("Hình KDB",U996)),ISNUMBER(SEARCH("Hình tele",U996)),ISNUMBER(SEARCH("sai code",U996)),ISNUMBER(SEARCH("ST nhận",U996)))),"Kho đông mát",IF(AND(W996="DC giao thiếu",OR(ISNUMBER(SEARCH("Hình KDB",U996)),ISNUMBER(SEARCH("Hình tele",U996)),ISNUMBER(SEARCH("sai code",U996)))),"Kho đông mát",IF(W996="DC giao thiếu","Chưa xác định",IF(AND(W996="DC pick sai",OR(ISNUMBER(SEARCH("Hình KDB",U996)),ISNUMBER(SEARCH("Hình tele",U996)),ISNUMBER(SEARCH("sai code",U996)),ISNUMBER(SEARCH("ST nhận",U996)))),"Kho đông mát",IF(W996="DC pick sai","Chưa xác định",IF(AND(W996="Hao hụt",N(O996)&gt;0,OR(ISNUMBER(SEARCH("Hình KDB",U996)),ISNUMBER(SEARCH("Hình tele",U996)),ISNUMBER(SEARCH("sai code",U996)),ISNUMBER(SEARCH("ST nhận",U996)))),"Kho đông mát",IF(W996="Hao hụt","Chưa xác định",IF(OR(W996="VT giao sai điểm",W996="Không đạt nhiệt độ",W996="TX giao thiếu kiện",W996="Hàng không đạt CL"),"Kho đông mát",IF(W996="Chưa xác định","Chưa xác định",IF(N(P996)&gt;0,"Chưa xác định",""))))))))))))</f>
        <v/>
      </c>
      <c r="AA996" s="109" t="s">
        <v>802</v>
      </c>
      <c r="AB996" s="140"/>
      <c r="AC996" s="141"/>
      <c r="AD996" s="113"/>
      <c r="AE996" s="127"/>
      <c r="AF996" s="113"/>
      <c r="AG996" s="114" t="str">
        <f t="array" ref="AG996">XLOOKUP(F996,'CLV2'!A:A,'CLV2'!E:E)</f>
        <v>2.BAKERY</v>
      </c>
      <c r="AH996" s="115" t="str">
        <f t="array" ref="AH996">XLOOKUP(F996,'CLV2'!A:A,'CLV2'!F:F)</f>
        <v>3.CAKES</v>
      </c>
      <c r="AI996" s="115" t="str">
        <f t="shared" si="8"/>
        <v>Pack</v>
      </c>
      <c r="AJ996" s="116">
        <f t="shared" si="9"/>
        <v>1</v>
      </c>
      <c r="AK996" s="117" t="str">
        <f t="array" ref="AK996">XLOOKUP(F996,'GIÁ'!A:A,'GIÁ'!D:D)</f>
        <v>21393.95</v>
      </c>
      <c r="AL996" s="118">
        <f t="shared" si="10"/>
        <v>21393.95</v>
      </c>
      <c r="AM996" s="118">
        <f t="shared" si="11"/>
        <v>0</v>
      </c>
      <c r="AN996" s="119">
        <f t="shared" si="12"/>
        <v>21393.95</v>
      </c>
      <c r="AO996" s="118">
        <f t="shared" si="13"/>
        <v>0</v>
      </c>
      <c r="AP996" s="121">
        <f t="shared" si="14"/>
        <v>0</v>
      </c>
      <c r="AQ996" s="122"/>
      <c r="AR996" s="119"/>
    </row>
    <row r="997" ht="22.5" customHeight="1">
      <c r="A997" s="89">
        <v>46231.0</v>
      </c>
      <c r="B997" s="90">
        <v>0.41597222222222224</v>
      </c>
      <c r="C997" s="91" t="s">
        <v>1698</v>
      </c>
      <c r="D997" s="129" t="str">
        <f t="array" ref="D997">XLOOKUP(C997,'DS ST'!A:A,'DS ST'!B:B)</f>
        <v>VGP</v>
      </c>
      <c r="E997" s="94" t="str">
        <f t="array" ref="E997">XLOOKUP($F997,'GIÁ'!$A:$A,'GIÁ'!$E:$E)</f>
        <v>MÁT</v>
      </c>
      <c r="F997" s="94">
        <v>8.936049694271E12</v>
      </c>
      <c r="G997" s="95" t="s">
        <v>1986</v>
      </c>
      <c r="H997" s="95" t="s">
        <v>1539</v>
      </c>
      <c r="I997" s="96">
        <v>1.0</v>
      </c>
      <c r="J997" s="96">
        <v>0.0</v>
      </c>
      <c r="K997" s="98">
        <f t="shared" si="4"/>
        <v>1</v>
      </c>
      <c r="L997" s="99" t="s">
        <v>4730</v>
      </c>
      <c r="M997" s="100" t="s">
        <v>4734</v>
      </c>
      <c r="N997" s="101" t="s">
        <v>4735</v>
      </c>
      <c r="O997" s="128"/>
      <c r="P997" s="100">
        <v>1.0</v>
      </c>
      <c r="Q997" s="103">
        <f t="shared" si="5"/>
        <v>0</v>
      </c>
      <c r="R997" s="104" t="s">
        <v>4736</v>
      </c>
      <c r="S997" s="105"/>
      <c r="T997" s="106"/>
      <c r="U997" s="107"/>
      <c r="V997" s="108" t="s">
        <v>756</v>
      </c>
      <c r="W997" s="109" t="s">
        <v>1908</v>
      </c>
      <c r="X997" s="110" t="str">
        <f t="shared" si="6"/>
        <v/>
      </c>
      <c r="Y997" s="110" t="str">
        <f t="shared" si="7"/>
        <v>Siêu thị</v>
      </c>
      <c r="Z997" s="139" t="str">
        <f t="shared" si="68"/>
        <v/>
      </c>
      <c r="AA997" s="109" t="s">
        <v>802</v>
      </c>
      <c r="AB997" s="140"/>
      <c r="AC997" s="141"/>
      <c r="AD997" s="113"/>
      <c r="AE997" s="127"/>
      <c r="AF997" s="113"/>
      <c r="AG997" s="114" t="str">
        <f t="array" ref="AG997">XLOOKUP(F997,'CLV2'!A:A,'CLV2'!E:E)</f>
        <v>2.VEGETABLES</v>
      </c>
      <c r="AH997" s="115" t="str">
        <f t="array" ref="AH997">XLOOKUP(F997,'CLV2'!A:A,'CLV2'!F:F)</f>
        <v>3.PROCESSED VEGGIES</v>
      </c>
      <c r="AI997" s="115" t="str">
        <f t="shared" si="8"/>
        <v>Pack</v>
      </c>
      <c r="AJ997" s="116">
        <f t="shared" si="9"/>
        <v>1</v>
      </c>
      <c r="AK997" s="117" t="str">
        <f t="array" ref="AK997">XLOOKUP(F997,'GIÁ'!A:A,'GIÁ'!D:D)</f>
        <v>14698.02</v>
      </c>
      <c r="AL997" s="118">
        <f t="shared" si="10"/>
        <v>14698.02</v>
      </c>
      <c r="AM997" s="118">
        <f t="shared" si="11"/>
        <v>0</v>
      </c>
      <c r="AN997" s="119">
        <f t="shared" si="12"/>
        <v>14698.02</v>
      </c>
      <c r="AO997" s="118">
        <f t="shared" si="13"/>
        <v>0</v>
      </c>
      <c r="AP997" s="121">
        <f t="shared" si="14"/>
        <v>0</v>
      </c>
      <c r="AQ997" s="122"/>
      <c r="AR997" s="119"/>
    </row>
    <row r="998" ht="22.5" customHeight="1">
      <c r="A998" s="89">
        <v>46231.0</v>
      </c>
      <c r="B998" s="90">
        <v>0.41597222222222224</v>
      </c>
      <c r="C998" s="91" t="s">
        <v>1698</v>
      </c>
      <c r="D998" s="129" t="str">
        <f t="array" ref="D998">XLOOKUP(C998,'DS ST'!A:A,'DS ST'!B:B)</f>
        <v>VGP</v>
      </c>
      <c r="E998" s="94" t="str">
        <f t="array" ref="E998">XLOOKUP($F998,'GIÁ'!$A:$A,'GIÁ'!$E:$E)</f>
        <v>MÁT</v>
      </c>
      <c r="F998" s="94">
        <v>11020.0</v>
      </c>
      <c r="G998" s="95" t="s">
        <v>486</v>
      </c>
      <c r="H998" s="95" t="s">
        <v>487</v>
      </c>
      <c r="I998" s="96">
        <v>2.0</v>
      </c>
      <c r="J998" s="96">
        <v>0.0</v>
      </c>
      <c r="K998" s="98">
        <f t="shared" si="4"/>
        <v>2</v>
      </c>
      <c r="L998" s="99" t="s">
        <v>4730</v>
      </c>
      <c r="M998" s="100" t="s">
        <v>4734</v>
      </c>
      <c r="N998" s="101" t="s">
        <v>4735</v>
      </c>
      <c r="O998" s="128"/>
      <c r="P998" s="100">
        <v>2.0</v>
      </c>
      <c r="Q998" s="103">
        <f t="shared" si="5"/>
        <v>0</v>
      </c>
      <c r="R998" s="104" t="s">
        <v>4736</v>
      </c>
      <c r="S998" s="105"/>
      <c r="T998" s="106"/>
      <c r="U998" s="107"/>
      <c r="V998" s="108" t="s">
        <v>756</v>
      </c>
      <c r="W998" s="109" t="s">
        <v>1908</v>
      </c>
      <c r="X998" s="110" t="str">
        <f t="shared" si="6"/>
        <v/>
      </c>
      <c r="Y998" s="110" t="str">
        <f t="shared" si="7"/>
        <v>Siêu thị</v>
      </c>
      <c r="Z998" s="139" t="str">
        <f t="shared" si="68"/>
        <v/>
      </c>
      <c r="AA998" s="109" t="s">
        <v>802</v>
      </c>
      <c r="AB998" s="140"/>
      <c r="AC998" s="141"/>
      <c r="AD998" s="113"/>
      <c r="AE998" s="127"/>
      <c r="AF998" s="113"/>
      <c r="AG998" s="114" t="str">
        <f t="array" ref="AG998">XLOOKUP(F998,'CLV2'!A:A,'CLV2'!E:E)</f>
        <v>2.VEGETABLES</v>
      </c>
      <c r="AH998" s="115" t="str">
        <f t="array" ref="AH998">XLOOKUP(F998,'CLV2'!A:A,'CLV2'!F:F)</f>
        <v>3.HERBS</v>
      </c>
      <c r="AI998" s="115" t="str">
        <f t="shared" si="8"/>
        <v>Pack</v>
      </c>
      <c r="AJ998" s="116">
        <f t="shared" si="9"/>
        <v>1</v>
      </c>
      <c r="AK998" s="117" t="str">
        <f t="array" ref="AK998">XLOOKUP(F998,'GIÁ'!A:A,'GIÁ'!D:D)</f>
        <v>14771.69</v>
      </c>
      <c r="AL998" s="118">
        <f t="shared" si="10"/>
        <v>29543.38</v>
      </c>
      <c r="AM998" s="118">
        <f t="shared" si="11"/>
        <v>0</v>
      </c>
      <c r="AN998" s="119">
        <f t="shared" si="12"/>
        <v>29543.38</v>
      </c>
      <c r="AO998" s="118">
        <f t="shared" si="13"/>
        <v>0</v>
      </c>
      <c r="AP998" s="121">
        <f t="shared" si="14"/>
        <v>0</v>
      </c>
      <c r="AQ998" s="122"/>
      <c r="AR998" s="119"/>
    </row>
    <row r="999" ht="22.5" customHeight="1">
      <c r="A999" s="89">
        <v>46231.0</v>
      </c>
      <c r="B999" s="90">
        <v>0.41597222222222224</v>
      </c>
      <c r="C999" s="91" t="s">
        <v>1698</v>
      </c>
      <c r="D999" s="129" t="str">
        <f t="array" ref="D999">XLOOKUP(C999,'DS ST'!A:A,'DS ST'!B:B)</f>
        <v>VGP</v>
      </c>
      <c r="E999" s="94" t="str">
        <f t="array" ref="E999">XLOOKUP($F999,'GIÁ'!$A:$A,'GIÁ'!$E:$E)</f>
        <v>MÁT</v>
      </c>
      <c r="F999" s="94">
        <v>8.850329101863E12</v>
      </c>
      <c r="G999" s="95" t="s">
        <v>1434</v>
      </c>
      <c r="H999" s="95" t="s">
        <v>57</v>
      </c>
      <c r="I999" s="96">
        <v>6.0</v>
      </c>
      <c r="J999" s="96">
        <v>0.0</v>
      </c>
      <c r="K999" s="98">
        <f t="shared" si="4"/>
        <v>6</v>
      </c>
      <c r="L999" s="99" t="s">
        <v>4730</v>
      </c>
      <c r="M999" s="100" t="s">
        <v>4734</v>
      </c>
      <c r="N999" s="101" t="s">
        <v>4735</v>
      </c>
      <c r="O999" s="128"/>
      <c r="P999" s="100">
        <v>6.0</v>
      </c>
      <c r="Q999" s="103">
        <f t="shared" si="5"/>
        <v>0</v>
      </c>
      <c r="R999" s="104" t="s">
        <v>4737</v>
      </c>
      <c r="S999" s="105"/>
      <c r="T999" s="106"/>
      <c r="U999" s="107"/>
      <c r="V999" s="108" t="s">
        <v>756</v>
      </c>
      <c r="W999" s="109" t="s">
        <v>1908</v>
      </c>
      <c r="X999" s="110" t="str">
        <f t="shared" si="6"/>
        <v/>
      </c>
      <c r="Y999" s="110" t="str">
        <f t="shared" si="7"/>
        <v>Siêu thị</v>
      </c>
      <c r="Z999" s="139" t="str">
        <f t="shared" si="68"/>
        <v/>
      </c>
      <c r="AA999" s="109" t="s">
        <v>802</v>
      </c>
      <c r="AB999" s="140"/>
      <c r="AC999" s="141"/>
      <c r="AD999" s="113"/>
      <c r="AE999" s="127"/>
      <c r="AF999" s="113"/>
      <c r="AG999" s="114" t="str">
        <f t="array" ref="AG999">XLOOKUP(F999,'CLV2'!A:A,'CLV2'!E:E)</f>
        <v>2.DAIRY</v>
      </c>
      <c r="AH999" s="115" t="str">
        <f t="array" ref="AH999">XLOOKUP(F999,'CLV2'!A:A,'CLV2'!F:F)</f>
        <v>3.FRESH MILK</v>
      </c>
      <c r="AI999" s="115" t="str">
        <f t="shared" si="8"/>
        <v>Pack</v>
      </c>
      <c r="AJ999" s="116">
        <f t="shared" si="9"/>
        <v>1</v>
      </c>
      <c r="AK999" s="117" t="str">
        <f t="array" ref="AK999">XLOOKUP(F999,'GIÁ'!A:A,'GIÁ'!D:D)</f>
        <v>18765.30</v>
      </c>
      <c r="AL999" s="118">
        <f t="shared" si="10"/>
        <v>112591.8</v>
      </c>
      <c r="AM999" s="118">
        <f t="shared" si="11"/>
        <v>0</v>
      </c>
      <c r="AN999" s="119">
        <f t="shared" si="12"/>
        <v>112591.8</v>
      </c>
      <c r="AO999" s="118">
        <f t="shared" si="13"/>
        <v>0</v>
      </c>
      <c r="AP999" s="121">
        <f t="shared" si="14"/>
        <v>0</v>
      </c>
      <c r="AQ999" s="122"/>
      <c r="AR999" s="119"/>
    </row>
    <row r="1000" ht="22.5" customHeight="1">
      <c r="A1000" s="89">
        <v>46231.0</v>
      </c>
      <c r="B1000" s="90">
        <v>0.41597222222222224</v>
      </c>
      <c r="C1000" s="91" t="s">
        <v>1698</v>
      </c>
      <c r="D1000" s="129" t="str">
        <f t="array" ref="D1000">XLOOKUP(C1000,'DS ST'!A:A,'DS ST'!B:B)</f>
        <v>VGP</v>
      </c>
      <c r="E1000" s="94" t="str">
        <f t="array" ref="E1000">XLOOKUP($F1000,'GIÁ'!$A:$A,'GIÁ'!$E:$E)</f>
        <v>MÁT</v>
      </c>
      <c r="F1000" s="94">
        <v>8.850329183715E12</v>
      </c>
      <c r="G1000" s="95" t="s">
        <v>1456</v>
      </c>
      <c r="H1000" s="95" t="s">
        <v>57</v>
      </c>
      <c r="I1000" s="96">
        <v>2.0</v>
      </c>
      <c r="J1000" s="96">
        <v>0.0</v>
      </c>
      <c r="K1000" s="98">
        <f t="shared" si="4"/>
        <v>2</v>
      </c>
      <c r="L1000" s="99" t="s">
        <v>4730</v>
      </c>
      <c r="M1000" s="100" t="s">
        <v>4734</v>
      </c>
      <c r="N1000" s="101" t="s">
        <v>4735</v>
      </c>
      <c r="O1000" s="128"/>
      <c r="P1000" s="100">
        <v>2.0</v>
      </c>
      <c r="Q1000" s="103">
        <f t="shared" si="5"/>
        <v>0</v>
      </c>
      <c r="R1000" s="104" t="s">
        <v>4738</v>
      </c>
      <c r="S1000" s="105"/>
      <c r="T1000" s="106"/>
      <c r="U1000" s="107"/>
      <c r="V1000" s="108" t="s">
        <v>756</v>
      </c>
      <c r="W1000" s="109" t="s">
        <v>1908</v>
      </c>
      <c r="X1000" s="110" t="str">
        <f t="shared" si="6"/>
        <v/>
      </c>
      <c r="Y1000" s="110" t="str">
        <f t="shared" si="7"/>
        <v>Siêu thị</v>
      </c>
      <c r="Z1000" s="139" t="str">
        <f t="shared" si="68"/>
        <v/>
      </c>
      <c r="AA1000" s="109" t="s">
        <v>802</v>
      </c>
      <c r="AB1000" s="140"/>
      <c r="AC1000" s="141"/>
      <c r="AD1000" s="113"/>
      <c r="AE1000" s="127"/>
      <c r="AF1000" s="113"/>
      <c r="AG1000" s="114" t="str">
        <f t="array" ref="AG1000">XLOOKUP(F1000,'CLV2'!A:A,'CLV2'!E:E)</f>
        <v>2.DAIRY</v>
      </c>
      <c r="AH1000" s="115" t="str">
        <f t="array" ref="AH1000">XLOOKUP(F1000,'CLV2'!A:A,'CLV2'!F:F)</f>
        <v>3.FRESH MILK</v>
      </c>
      <c r="AI1000" s="115" t="str">
        <f t="shared" si="8"/>
        <v>Pack</v>
      </c>
      <c r="AJ1000" s="116">
        <f t="shared" si="9"/>
        <v>1</v>
      </c>
      <c r="AK1000" s="117" t="str">
        <f t="array" ref="AK1000">XLOOKUP(F1000,'GIÁ'!A:A,'GIÁ'!D:D)</f>
        <v>55260.51</v>
      </c>
      <c r="AL1000" s="118">
        <f t="shared" si="10"/>
        <v>110521.02</v>
      </c>
      <c r="AM1000" s="118">
        <f t="shared" si="11"/>
        <v>0</v>
      </c>
      <c r="AN1000" s="119">
        <f t="shared" si="12"/>
        <v>110521.02</v>
      </c>
      <c r="AO1000" s="118">
        <f t="shared" si="13"/>
        <v>0</v>
      </c>
      <c r="AP1000" s="121">
        <f t="shared" si="14"/>
        <v>0</v>
      </c>
      <c r="AQ1000" s="122"/>
      <c r="AR1000" s="119"/>
    </row>
    <row r="1001" ht="22.5" customHeight="1">
      <c r="A1001" s="89">
        <v>46231.0</v>
      </c>
      <c r="B1001" s="90">
        <v>0.41597222222222224</v>
      </c>
      <c r="C1001" s="91" t="s">
        <v>1698</v>
      </c>
      <c r="D1001" s="129" t="str">
        <f t="array" ref="D1001">XLOOKUP(C1001,'DS ST'!A:A,'DS ST'!B:B)</f>
        <v>VGP</v>
      </c>
      <c r="E1001" s="94" t="str">
        <f t="array" ref="E1001">XLOOKUP($F1001,'GIÁ'!$A:$A,'GIÁ'!$E:$E)</f>
        <v>MÁT</v>
      </c>
      <c r="F1001" s="94">
        <v>8.888319823099E12</v>
      </c>
      <c r="G1001" s="95" t="s">
        <v>1546</v>
      </c>
      <c r="H1001" s="95" t="s">
        <v>57</v>
      </c>
      <c r="I1001" s="96">
        <v>1.0</v>
      </c>
      <c r="J1001" s="96">
        <v>0.0</v>
      </c>
      <c r="K1001" s="98">
        <f t="shared" si="4"/>
        <v>1</v>
      </c>
      <c r="L1001" s="99" t="s">
        <v>4730</v>
      </c>
      <c r="M1001" s="100" t="s">
        <v>4734</v>
      </c>
      <c r="N1001" s="101" t="s">
        <v>4735</v>
      </c>
      <c r="O1001" s="128"/>
      <c r="P1001" s="100">
        <v>1.0</v>
      </c>
      <c r="Q1001" s="103">
        <f t="shared" si="5"/>
        <v>0</v>
      </c>
      <c r="R1001" s="104" t="s">
        <v>4736</v>
      </c>
      <c r="S1001" s="105"/>
      <c r="T1001" s="106"/>
      <c r="U1001" s="107"/>
      <c r="V1001" s="108" t="s">
        <v>756</v>
      </c>
      <c r="W1001" s="109" t="s">
        <v>1908</v>
      </c>
      <c r="X1001" s="110" t="str">
        <f t="shared" si="6"/>
        <v/>
      </c>
      <c r="Y1001" s="110" t="str">
        <f t="shared" si="7"/>
        <v>Siêu thị</v>
      </c>
      <c r="Z1001" s="139" t="str">
        <f t="shared" si="68"/>
        <v/>
      </c>
      <c r="AA1001" s="109" t="s">
        <v>802</v>
      </c>
      <c r="AB1001" s="140"/>
      <c r="AC1001" s="141"/>
      <c r="AD1001" s="113"/>
      <c r="AE1001" s="127"/>
      <c r="AF1001" s="113"/>
      <c r="AG1001" s="114" t="str">
        <f t="array" ref="AG1001">XLOOKUP(F1001,'CLV2'!A:A,'CLV2'!E:E)</f>
        <v>2.VEGETABLES</v>
      </c>
      <c r="AH1001" s="115" t="str">
        <f t="array" ref="AH1001">XLOOKUP(F1001,'CLV2'!A:A,'CLV2'!F:F)</f>
        <v>3.MUSHROOM</v>
      </c>
      <c r="AI1001" s="115" t="str">
        <f t="shared" si="8"/>
        <v>Pack</v>
      </c>
      <c r="AJ1001" s="116">
        <f t="shared" si="9"/>
        <v>1</v>
      </c>
      <c r="AK1001" s="117" t="str">
        <f t="array" ref="AK1001">XLOOKUP(F1001,'GIÁ'!A:A,'GIÁ'!D:D)</f>
        <v>41000.00</v>
      </c>
      <c r="AL1001" s="118">
        <f t="shared" si="10"/>
        <v>41000</v>
      </c>
      <c r="AM1001" s="118">
        <f t="shared" si="11"/>
        <v>0</v>
      </c>
      <c r="AN1001" s="119">
        <f t="shared" si="12"/>
        <v>41000</v>
      </c>
      <c r="AO1001" s="118">
        <f t="shared" si="13"/>
        <v>0</v>
      </c>
      <c r="AP1001" s="121">
        <f t="shared" si="14"/>
        <v>0</v>
      </c>
      <c r="AQ1001" s="122"/>
      <c r="AR1001" s="119"/>
    </row>
    <row r="1002" ht="22.5" customHeight="1">
      <c r="A1002" s="89">
        <v>46231.0</v>
      </c>
      <c r="B1002" s="90">
        <v>0.41597222222222224</v>
      </c>
      <c r="C1002" s="91" t="s">
        <v>1698</v>
      </c>
      <c r="D1002" s="129" t="str">
        <f t="array" ref="D1002">XLOOKUP(C1002,'DS ST'!A:A,'DS ST'!B:B)</f>
        <v>VGP</v>
      </c>
      <c r="E1002" s="94" t="str">
        <f t="array" ref="E1002">XLOOKUP($F1002,'GIÁ'!$A:$A,'GIÁ'!$E:$E)</f>
        <v>MÁT</v>
      </c>
      <c r="F1002" s="94">
        <v>8.93536020026E12</v>
      </c>
      <c r="G1002" s="95" t="s">
        <v>1978</v>
      </c>
      <c r="H1002" s="95" t="s">
        <v>57</v>
      </c>
      <c r="I1002" s="96">
        <v>3.0</v>
      </c>
      <c r="J1002" s="96">
        <v>0.0</v>
      </c>
      <c r="K1002" s="98">
        <f t="shared" si="4"/>
        <v>3</v>
      </c>
      <c r="L1002" s="99" t="s">
        <v>4730</v>
      </c>
      <c r="M1002" s="100" t="s">
        <v>4734</v>
      </c>
      <c r="N1002" s="101" t="s">
        <v>4735</v>
      </c>
      <c r="O1002" s="128"/>
      <c r="P1002" s="100">
        <v>3.0</v>
      </c>
      <c r="Q1002" s="103">
        <f t="shared" si="5"/>
        <v>0</v>
      </c>
      <c r="R1002" s="104" t="s">
        <v>4737</v>
      </c>
      <c r="S1002" s="105"/>
      <c r="T1002" s="106"/>
      <c r="U1002" s="107"/>
      <c r="V1002" s="108" t="s">
        <v>756</v>
      </c>
      <c r="W1002" s="109" t="s">
        <v>1908</v>
      </c>
      <c r="X1002" s="110" t="str">
        <f t="shared" si="6"/>
        <v/>
      </c>
      <c r="Y1002" s="110" t="str">
        <f t="shared" si="7"/>
        <v>Siêu thị</v>
      </c>
      <c r="Z1002" s="139" t="str">
        <f t="shared" si="68"/>
        <v/>
      </c>
      <c r="AA1002" s="109" t="s">
        <v>802</v>
      </c>
      <c r="AB1002" s="140"/>
      <c r="AC1002" s="141"/>
      <c r="AD1002" s="113"/>
      <c r="AE1002" s="127"/>
      <c r="AF1002" s="113"/>
      <c r="AG1002" s="114" t="str">
        <f t="array" ref="AG1002">XLOOKUP(F1002,'CLV2'!A:A,'CLV2'!E:E)</f>
        <v>2.FRUITS</v>
      </c>
      <c r="AH1002" s="115" t="str">
        <f t="array" ref="AH1002">XLOOKUP(F1002,'CLV2'!A:A,'CLV2'!F:F)</f>
        <v>3.IMPORT FRUITS</v>
      </c>
      <c r="AI1002" s="115" t="str">
        <f t="shared" si="8"/>
        <v>Pack</v>
      </c>
      <c r="AJ1002" s="116">
        <f t="shared" si="9"/>
        <v>1</v>
      </c>
      <c r="AK1002" s="117" t="str">
        <f t="array" ref="AK1002">XLOOKUP(F1002,'GIÁ'!A:A,'GIÁ'!D:D)</f>
        <v>49000.00</v>
      </c>
      <c r="AL1002" s="118">
        <f t="shared" si="10"/>
        <v>147000</v>
      </c>
      <c r="AM1002" s="118">
        <f t="shared" si="11"/>
        <v>0</v>
      </c>
      <c r="AN1002" s="119">
        <f t="shared" si="12"/>
        <v>147000</v>
      </c>
      <c r="AO1002" s="118">
        <f t="shared" si="13"/>
        <v>0</v>
      </c>
      <c r="AP1002" s="121">
        <f t="shared" si="14"/>
        <v>0</v>
      </c>
      <c r="AQ1002" s="122"/>
      <c r="AR1002" s="119"/>
    </row>
    <row r="1003" ht="22.5" customHeight="1">
      <c r="A1003" s="89">
        <v>46231.0</v>
      </c>
      <c r="B1003" s="90">
        <v>0.41597222222222224</v>
      </c>
      <c r="C1003" s="91" t="s">
        <v>1698</v>
      </c>
      <c r="D1003" s="129" t="str">
        <f t="array" ref="D1003">XLOOKUP(C1003,'DS ST'!A:A,'DS ST'!B:B)</f>
        <v>VGP</v>
      </c>
      <c r="E1003" s="94" t="str">
        <f t="array" ref="E1003">XLOOKUP($F1003,'GIÁ'!$A:$A,'GIÁ'!$E:$E)</f>
        <v>MÁT</v>
      </c>
      <c r="F1003" s="94">
        <v>8.938511301236E12</v>
      </c>
      <c r="G1003" s="95" t="s">
        <v>2949</v>
      </c>
      <c r="H1003" s="95" t="s">
        <v>1145</v>
      </c>
      <c r="I1003" s="96">
        <v>3.0</v>
      </c>
      <c r="J1003" s="96">
        <v>0.0</v>
      </c>
      <c r="K1003" s="98">
        <f t="shared" si="4"/>
        <v>3</v>
      </c>
      <c r="L1003" s="99" t="s">
        <v>4730</v>
      </c>
      <c r="M1003" s="100" t="s">
        <v>4734</v>
      </c>
      <c r="N1003" s="101" t="s">
        <v>4735</v>
      </c>
      <c r="O1003" s="128"/>
      <c r="P1003" s="100">
        <v>3.0</v>
      </c>
      <c r="Q1003" s="103">
        <f t="shared" si="5"/>
        <v>0</v>
      </c>
      <c r="R1003" s="104" t="s">
        <v>4737</v>
      </c>
      <c r="S1003" s="105"/>
      <c r="T1003" s="106"/>
      <c r="U1003" s="107"/>
      <c r="V1003" s="108" t="s">
        <v>756</v>
      </c>
      <c r="W1003" s="109" t="s">
        <v>1908</v>
      </c>
      <c r="X1003" s="110" t="str">
        <f t="shared" si="6"/>
        <v/>
      </c>
      <c r="Y1003" s="110" t="str">
        <f t="shared" si="7"/>
        <v>Siêu thị</v>
      </c>
      <c r="Z1003" s="139" t="str">
        <f t="shared" si="68"/>
        <v/>
      </c>
      <c r="AA1003" s="109" t="s">
        <v>802</v>
      </c>
      <c r="AB1003" s="140"/>
      <c r="AC1003" s="108"/>
      <c r="AD1003" s="113"/>
      <c r="AE1003" s="127"/>
      <c r="AF1003" s="113"/>
      <c r="AG1003" s="114" t="str">
        <f t="array" ref="AG1003">XLOOKUP(F1003,'CLV2'!A:A,'CLV2'!E:E)</f>
        <v>2.DELICA</v>
      </c>
      <c r="AH1003" s="115" t="str">
        <f t="array" ref="AH1003">XLOOKUP(F1003,'CLV2'!A:A,'CLV2'!F:F)</f>
        <v>3.DRINKS</v>
      </c>
      <c r="AI1003" s="115" t="str">
        <f t="shared" si="8"/>
        <v>Pack</v>
      </c>
      <c r="AJ1003" s="116">
        <f t="shared" si="9"/>
        <v>1</v>
      </c>
      <c r="AK1003" s="117" t="str">
        <f t="array" ref="AK1003">XLOOKUP(F1003,'GIÁ'!A:A,'GIÁ'!D:D)</f>
        <v>12323.03</v>
      </c>
      <c r="AL1003" s="118">
        <f t="shared" si="10"/>
        <v>36969.09</v>
      </c>
      <c r="AM1003" s="118">
        <f t="shared" si="11"/>
        <v>0</v>
      </c>
      <c r="AN1003" s="119">
        <f t="shared" si="12"/>
        <v>36969.09</v>
      </c>
      <c r="AO1003" s="118">
        <f t="shared" si="13"/>
        <v>0</v>
      </c>
      <c r="AP1003" s="121">
        <f t="shared" si="14"/>
        <v>0</v>
      </c>
      <c r="AQ1003" s="122"/>
      <c r="AR1003" s="119"/>
    </row>
    <row r="1004" ht="22.5" customHeight="1">
      <c r="A1004" s="89">
        <v>46231.0</v>
      </c>
      <c r="B1004" s="90">
        <v>0.41597222222222224</v>
      </c>
      <c r="C1004" s="91" t="s">
        <v>1698</v>
      </c>
      <c r="D1004" s="129" t="str">
        <f t="array" ref="D1004">XLOOKUP(C1004,'DS ST'!A:A,'DS ST'!B:B)</f>
        <v>VGP</v>
      </c>
      <c r="E1004" s="94" t="str">
        <f t="array" ref="E1004">XLOOKUP($F1004,'GIÁ'!$A:$A,'GIÁ'!$E:$E)</f>
        <v>MÁT</v>
      </c>
      <c r="F1004" s="94">
        <v>8.938511301618E12</v>
      </c>
      <c r="G1004" s="95" t="s">
        <v>2955</v>
      </c>
      <c r="H1004" s="95" t="s">
        <v>1145</v>
      </c>
      <c r="I1004" s="96">
        <v>4.0</v>
      </c>
      <c r="J1004" s="96">
        <v>0.0</v>
      </c>
      <c r="K1004" s="98">
        <f t="shared" si="4"/>
        <v>4</v>
      </c>
      <c r="L1004" s="99" t="s">
        <v>4730</v>
      </c>
      <c r="M1004" s="100" t="s">
        <v>4734</v>
      </c>
      <c r="N1004" s="101" t="s">
        <v>4735</v>
      </c>
      <c r="O1004" s="128"/>
      <c r="P1004" s="100">
        <v>4.0</v>
      </c>
      <c r="Q1004" s="103">
        <f t="shared" si="5"/>
        <v>0</v>
      </c>
      <c r="R1004" s="104" t="s">
        <v>4737</v>
      </c>
      <c r="S1004" s="105"/>
      <c r="T1004" s="106"/>
      <c r="U1004" s="107"/>
      <c r="V1004" s="108" t="s">
        <v>756</v>
      </c>
      <c r="W1004" s="109" t="s">
        <v>1908</v>
      </c>
      <c r="X1004" s="110" t="str">
        <f t="shared" si="6"/>
        <v/>
      </c>
      <c r="Y1004" s="110" t="str">
        <f t="shared" si="7"/>
        <v>Siêu thị</v>
      </c>
      <c r="Z1004" s="139" t="str">
        <f t="shared" si="68"/>
        <v/>
      </c>
      <c r="AA1004" s="109" t="s">
        <v>802</v>
      </c>
      <c r="AB1004" s="140"/>
      <c r="AC1004" s="108"/>
      <c r="AD1004" s="113"/>
      <c r="AE1004" s="127"/>
      <c r="AF1004" s="113"/>
      <c r="AG1004" s="114" t="str">
        <f t="array" ref="AG1004">XLOOKUP(F1004,'CLV2'!A:A,'CLV2'!E:E)</f>
        <v>2.DELICA</v>
      </c>
      <c r="AH1004" s="115" t="str">
        <f t="array" ref="AH1004">XLOOKUP(F1004,'CLV2'!A:A,'CLV2'!F:F)</f>
        <v>3.DRINKS</v>
      </c>
      <c r="AI1004" s="115" t="str">
        <f t="shared" si="8"/>
        <v>Pack</v>
      </c>
      <c r="AJ1004" s="116">
        <f t="shared" si="9"/>
        <v>1</v>
      </c>
      <c r="AK1004" s="117" t="str">
        <f t="array" ref="AK1004">XLOOKUP(F1004,'GIÁ'!A:A,'GIÁ'!D:D)</f>
        <v>11687.57</v>
      </c>
      <c r="AL1004" s="118">
        <f t="shared" si="10"/>
        <v>46750.28</v>
      </c>
      <c r="AM1004" s="118">
        <f t="shared" si="11"/>
        <v>0</v>
      </c>
      <c r="AN1004" s="119">
        <f t="shared" si="12"/>
        <v>46750.28</v>
      </c>
      <c r="AO1004" s="118">
        <f t="shared" si="13"/>
        <v>0</v>
      </c>
      <c r="AP1004" s="121">
        <f t="shared" si="14"/>
        <v>0</v>
      </c>
      <c r="AQ1004" s="122"/>
      <c r="AR1004" s="119"/>
    </row>
    <row r="1005" ht="22.5" customHeight="1">
      <c r="A1005" s="89">
        <v>46231.0</v>
      </c>
      <c r="B1005" s="90">
        <v>0.41597222222222224</v>
      </c>
      <c r="C1005" s="91" t="s">
        <v>1698</v>
      </c>
      <c r="D1005" s="129" t="str">
        <f t="array" ref="D1005">XLOOKUP(C1005,'DS ST'!A:A,'DS ST'!B:B)</f>
        <v>VGP</v>
      </c>
      <c r="E1005" s="94" t="str">
        <f t="array" ref="E1005">XLOOKUP($F1005,'GIÁ'!$A:$A,'GIÁ'!$E:$E)</f>
        <v>MÁT</v>
      </c>
      <c r="F1005" s="94">
        <v>11039.0</v>
      </c>
      <c r="G1005" s="95" t="s">
        <v>613</v>
      </c>
      <c r="H1005" s="95" t="s">
        <v>57</v>
      </c>
      <c r="I1005" s="96">
        <v>4.0</v>
      </c>
      <c r="J1005" s="96">
        <v>1.0</v>
      </c>
      <c r="K1005" s="98">
        <f t="shared" si="4"/>
        <v>3</v>
      </c>
      <c r="L1005" s="99" t="s">
        <v>4730</v>
      </c>
      <c r="M1005" s="100" t="s">
        <v>4734</v>
      </c>
      <c r="N1005" s="101" t="s">
        <v>4735</v>
      </c>
      <c r="O1005" s="128"/>
      <c r="P1005" s="100">
        <v>3.0</v>
      </c>
      <c r="Q1005" s="103">
        <f t="shared" si="5"/>
        <v>0</v>
      </c>
      <c r="R1005" s="104" t="s">
        <v>4736</v>
      </c>
      <c r="S1005" s="105"/>
      <c r="T1005" s="106"/>
      <c r="U1005" s="107"/>
      <c r="V1005" s="108" t="s">
        <v>756</v>
      </c>
      <c r="W1005" s="109" t="s">
        <v>1908</v>
      </c>
      <c r="X1005" s="110" t="str">
        <f t="shared" si="6"/>
        <v/>
      </c>
      <c r="Y1005" s="110" t="str">
        <f t="shared" si="7"/>
        <v>Siêu thị</v>
      </c>
      <c r="Z1005" s="139" t="str">
        <f t="shared" si="68"/>
        <v/>
      </c>
      <c r="AA1005" s="109" t="s">
        <v>802</v>
      </c>
      <c r="AB1005" s="140"/>
      <c r="AC1005" s="108"/>
      <c r="AD1005" s="113"/>
      <c r="AE1005" s="127"/>
      <c r="AF1005" s="113"/>
      <c r="AG1005" s="114" t="str">
        <f t="array" ref="AG1005">XLOOKUP(F1005,'CLV2'!A:A,'CLV2'!E:E)</f>
        <v>2.VEGETABLES</v>
      </c>
      <c r="AH1005" s="115" t="str">
        <f t="array" ref="AH1005">XLOOKUP(F1005,'CLV2'!A:A,'CLV2'!F:F)</f>
        <v>3.MUSHROOM</v>
      </c>
      <c r="AI1005" s="115" t="str">
        <f t="shared" si="8"/>
        <v>Pack</v>
      </c>
      <c r="AJ1005" s="116">
        <f t="shared" si="9"/>
        <v>0.75</v>
      </c>
      <c r="AK1005" s="117" t="str">
        <f t="array" ref="AK1005">XLOOKUP(F1005,'GIÁ'!A:A,'GIÁ'!D:D)</f>
        <v>51687.36</v>
      </c>
      <c r="AL1005" s="118">
        <f t="shared" si="10"/>
        <v>155062.08</v>
      </c>
      <c r="AM1005" s="118">
        <f t="shared" si="11"/>
        <v>0</v>
      </c>
      <c r="AN1005" s="119">
        <f t="shared" si="12"/>
        <v>155062.08</v>
      </c>
      <c r="AO1005" s="118">
        <f t="shared" si="13"/>
        <v>0</v>
      </c>
      <c r="AP1005" s="121">
        <f t="shared" si="14"/>
        <v>0</v>
      </c>
      <c r="AQ1005" s="122"/>
      <c r="AR1005" s="119"/>
    </row>
    <row r="1006" ht="22.5" customHeight="1">
      <c r="A1006" s="89">
        <v>46231.0</v>
      </c>
      <c r="B1006" s="90">
        <v>0.41597222222222224</v>
      </c>
      <c r="C1006" s="91" t="s">
        <v>1698</v>
      </c>
      <c r="D1006" s="129" t="str">
        <f t="array" ref="D1006">XLOOKUP(C1006,'DS ST'!A:A,'DS ST'!B:B)</f>
        <v>VGP</v>
      </c>
      <c r="E1006" s="94" t="str">
        <f t="array" ref="E1006">XLOOKUP($F1006,'GIÁ'!$A:$A,'GIÁ'!$E:$E)</f>
        <v>MÁT</v>
      </c>
      <c r="F1006" s="94">
        <v>8.935007101134E12</v>
      </c>
      <c r="G1006" s="95" t="s">
        <v>1784</v>
      </c>
      <c r="H1006" s="95" t="s">
        <v>1785</v>
      </c>
      <c r="I1006" s="96">
        <v>1.0</v>
      </c>
      <c r="J1006" s="96">
        <v>0.0</v>
      </c>
      <c r="K1006" s="98">
        <f t="shared" si="4"/>
        <v>1</v>
      </c>
      <c r="L1006" s="99" t="s">
        <v>4730</v>
      </c>
      <c r="M1006" s="100" t="s">
        <v>4734</v>
      </c>
      <c r="N1006" s="101" t="s">
        <v>4735</v>
      </c>
      <c r="O1006" s="128"/>
      <c r="P1006" s="100">
        <v>1.0</v>
      </c>
      <c r="Q1006" s="103">
        <f t="shared" si="5"/>
        <v>0</v>
      </c>
      <c r="R1006" s="104" t="s">
        <v>4737</v>
      </c>
      <c r="S1006" s="105"/>
      <c r="T1006" s="106"/>
      <c r="U1006" s="107"/>
      <c r="V1006" s="108" t="s">
        <v>756</v>
      </c>
      <c r="W1006" s="109" t="s">
        <v>1908</v>
      </c>
      <c r="X1006" s="110" t="str">
        <f t="shared" si="6"/>
        <v/>
      </c>
      <c r="Y1006" s="110" t="str">
        <f t="shared" si="7"/>
        <v>Siêu thị</v>
      </c>
      <c r="Z1006" s="139" t="str">
        <f t="shared" si="68"/>
        <v/>
      </c>
      <c r="AA1006" s="109" t="s">
        <v>802</v>
      </c>
      <c r="AB1006" s="140"/>
      <c r="AC1006" s="108"/>
      <c r="AD1006" s="113"/>
      <c r="AE1006" s="127"/>
      <c r="AF1006" s="113"/>
      <c r="AG1006" s="114" t="str">
        <f t="array" ref="AG1006">XLOOKUP(F1006,'CLV2'!A:A,'CLV2'!E:E)</f>
        <v>2.DAIRY</v>
      </c>
      <c r="AH1006" s="115" t="str">
        <f t="array" ref="AH1006">XLOOKUP(F1006,'CLV2'!A:A,'CLV2'!F:F)</f>
        <v>3.FRESH MILK</v>
      </c>
      <c r="AI1006" s="115" t="str">
        <f t="shared" si="8"/>
        <v>Pack</v>
      </c>
      <c r="AJ1006" s="116">
        <f t="shared" si="9"/>
        <v>1</v>
      </c>
      <c r="AK1006" s="117" t="str">
        <f t="array" ref="AK1006">XLOOKUP(F1006,'GIÁ'!A:A,'GIÁ'!D:D)</f>
        <v>18545.39</v>
      </c>
      <c r="AL1006" s="118">
        <f t="shared" si="10"/>
        <v>18545.39</v>
      </c>
      <c r="AM1006" s="118">
        <f t="shared" si="11"/>
        <v>0</v>
      </c>
      <c r="AN1006" s="119">
        <f t="shared" si="12"/>
        <v>18545.39</v>
      </c>
      <c r="AO1006" s="118">
        <f t="shared" si="13"/>
        <v>0</v>
      </c>
      <c r="AP1006" s="121">
        <f t="shared" si="14"/>
        <v>0</v>
      </c>
      <c r="AQ1006" s="122"/>
      <c r="AR1006" s="119"/>
    </row>
    <row r="1007" ht="22.5" customHeight="1">
      <c r="A1007" s="89">
        <v>46231.0</v>
      </c>
      <c r="B1007" s="90">
        <v>0.41597222222222224</v>
      </c>
      <c r="C1007" s="91" t="s">
        <v>1698</v>
      </c>
      <c r="D1007" s="129" t="str">
        <f t="array" ref="D1007">XLOOKUP(C1007,'DS ST'!A:A,'DS ST'!B:B)</f>
        <v>VGP</v>
      </c>
      <c r="E1007" s="94" t="str">
        <f t="array" ref="E1007">XLOOKUP($F1007,'GIÁ'!$A:$A,'GIÁ'!$E:$E)</f>
        <v>MÁT</v>
      </c>
      <c r="F1007" s="94">
        <v>8.935007101103E12</v>
      </c>
      <c r="G1007" s="95" t="s">
        <v>1780</v>
      </c>
      <c r="H1007" s="95" t="s">
        <v>1145</v>
      </c>
      <c r="I1007" s="96">
        <v>5.0</v>
      </c>
      <c r="J1007" s="96">
        <v>0.0</v>
      </c>
      <c r="K1007" s="98">
        <f t="shared" si="4"/>
        <v>5</v>
      </c>
      <c r="L1007" s="99" t="s">
        <v>4730</v>
      </c>
      <c r="M1007" s="100" t="s">
        <v>4734</v>
      </c>
      <c r="N1007" s="101" t="s">
        <v>4735</v>
      </c>
      <c r="O1007" s="128"/>
      <c r="P1007" s="100">
        <v>5.0</v>
      </c>
      <c r="Q1007" s="103">
        <f t="shared" si="5"/>
        <v>0</v>
      </c>
      <c r="R1007" s="104" t="s">
        <v>4738</v>
      </c>
      <c r="S1007" s="105"/>
      <c r="T1007" s="106"/>
      <c r="U1007" s="107"/>
      <c r="V1007" s="108" t="s">
        <v>756</v>
      </c>
      <c r="W1007" s="109" t="s">
        <v>1908</v>
      </c>
      <c r="X1007" s="110" t="str">
        <f t="shared" si="6"/>
        <v/>
      </c>
      <c r="Y1007" s="110" t="str">
        <f t="shared" si="7"/>
        <v>Siêu thị</v>
      </c>
      <c r="Z1007" s="139" t="str">
        <f t="shared" si="68"/>
        <v/>
      </c>
      <c r="AA1007" s="109" t="s">
        <v>802</v>
      </c>
      <c r="AB1007" s="140"/>
      <c r="AC1007" s="108"/>
      <c r="AD1007" s="113"/>
      <c r="AE1007" s="127"/>
      <c r="AF1007" s="113"/>
      <c r="AG1007" s="114" t="str">
        <f t="array" ref="AG1007">XLOOKUP(F1007,'CLV2'!A:A,'CLV2'!E:E)</f>
        <v>2.DAIRY</v>
      </c>
      <c r="AH1007" s="115" t="str">
        <f t="array" ref="AH1007">XLOOKUP(F1007,'CLV2'!A:A,'CLV2'!F:F)</f>
        <v>3.FRESH MILK</v>
      </c>
      <c r="AI1007" s="115" t="str">
        <f t="shared" si="8"/>
        <v>Pack</v>
      </c>
      <c r="AJ1007" s="116">
        <f t="shared" si="9"/>
        <v>1</v>
      </c>
      <c r="AK1007" s="117" t="str">
        <f t="array" ref="AK1007">XLOOKUP(F1007,'GIÁ'!A:A,'GIÁ'!D:D)</f>
        <v>53296.98</v>
      </c>
      <c r="AL1007" s="118">
        <f t="shared" si="10"/>
        <v>266484.9</v>
      </c>
      <c r="AM1007" s="118">
        <f t="shared" si="11"/>
        <v>0</v>
      </c>
      <c r="AN1007" s="119">
        <f t="shared" si="12"/>
        <v>266484.9</v>
      </c>
      <c r="AO1007" s="118">
        <f t="shared" si="13"/>
        <v>0</v>
      </c>
      <c r="AP1007" s="121">
        <f t="shared" si="14"/>
        <v>0</v>
      </c>
      <c r="AQ1007" s="122"/>
      <c r="AR1007" s="119"/>
    </row>
    <row r="1008" ht="22.5" customHeight="1">
      <c r="A1008" s="89">
        <v>46231.0</v>
      </c>
      <c r="B1008" s="90">
        <v>0.41597222222222224</v>
      </c>
      <c r="C1008" s="91" t="s">
        <v>1698</v>
      </c>
      <c r="D1008" s="129" t="str">
        <f t="array" ref="D1008">XLOOKUP(C1008,'DS ST'!A:A,'DS ST'!B:B)</f>
        <v>VGP</v>
      </c>
      <c r="E1008" s="94" t="str">
        <f t="array" ref="E1008">XLOOKUP($F1008,'GIÁ'!$A:$A,'GIÁ'!$E:$E)</f>
        <v>MÁT</v>
      </c>
      <c r="F1008" s="94">
        <v>8.938505512167E12</v>
      </c>
      <c r="G1008" s="95" t="s">
        <v>2876</v>
      </c>
      <c r="H1008" s="95" t="s">
        <v>224</v>
      </c>
      <c r="I1008" s="96">
        <v>4.0</v>
      </c>
      <c r="J1008" s="96">
        <v>1.0</v>
      </c>
      <c r="K1008" s="98">
        <f t="shared" si="4"/>
        <v>3</v>
      </c>
      <c r="L1008" s="99" t="s">
        <v>4730</v>
      </c>
      <c r="M1008" s="100" t="s">
        <v>4734</v>
      </c>
      <c r="N1008" s="101" t="s">
        <v>4735</v>
      </c>
      <c r="O1008" s="128"/>
      <c r="P1008" s="100">
        <v>3.0</v>
      </c>
      <c r="Q1008" s="103">
        <f t="shared" si="5"/>
        <v>0</v>
      </c>
      <c r="R1008" s="104" t="s">
        <v>4736</v>
      </c>
      <c r="S1008" s="105"/>
      <c r="T1008" s="106"/>
      <c r="U1008" s="107"/>
      <c r="V1008" s="108" t="s">
        <v>756</v>
      </c>
      <c r="W1008" s="109" t="s">
        <v>1908</v>
      </c>
      <c r="X1008" s="110" t="str">
        <f t="shared" si="6"/>
        <v/>
      </c>
      <c r="Y1008" s="110" t="str">
        <f t="shared" si="7"/>
        <v>Siêu thị</v>
      </c>
      <c r="Z1008" s="139" t="str">
        <f t="shared" si="68"/>
        <v/>
      </c>
      <c r="AA1008" s="109" t="s">
        <v>802</v>
      </c>
      <c r="AB1008" s="140"/>
      <c r="AC1008" s="108"/>
      <c r="AD1008" s="113"/>
      <c r="AE1008" s="127"/>
      <c r="AF1008" s="113"/>
      <c r="AG1008" s="114" t="str">
        <f t="array" ref="AG1008">XLOOKUP(F1008,'CLV2'!A:A,'CLV2'!E:E)</f>
        <v>2.VEGETABLES</v>
      </c>
      <c r="AH1008" s="115" t="str">
        <f t="array" ref="AH1008">XLOOKUP(F1008,'CLV2'!A:A,'CLV2'!F:F)</f>
        <v>3.PROCESSED VEGGIES</v>
      </c>
      <c r="AI1008" s="115" t="str">
        <f t="shared" si="8"/>
        <v>Pack</v>
      </c>
      <c r="AJ1008" s="116">
        <f t="shared" si="9"/>
        <v>0.75</v>
      </c>
      <c r="AK1008" s="117" t="str">
        <f t="array" ref="AK1008">XLOOKUP(F1008,'GIÁ'!A:A,'GIÁ'!D:D)</f>
        <v>18229.20</v>
      </c>
      <c r="AL1008" s="118">
        <f t="shared" si="10"/>
        <v>54687.6</v>
      </c>
      <c r="AM1008" s="118">
        <f t="shared" si="11"/>
        <v>0</v>
      </c>
      <c r="AN1008" s="119">
        <f t="shared" si="12"/>
        <v>54687.6</v>
      </c>
      <c r="AO1008" s="118">
        <f t="shared" si="13"/>
        <v>0</v>
      </c>
      <c r="AP1008" s="121">
        <f t="shared" si="14"/>
        <v>0</v>
      </c>
      <c r="AQ1008" s="122"/>
      <c r="AR1008" s="119"/>
    </row>
    <row r="1009" ht="22.5" customHeight="1">
      <c r="A1009" s="89">
        <v>46231.0</v>
      </c>
      <c r="B1009" s="90">
        <v>0.41597222222222224</v>
      </c>
      <c r="C1009" s="91" t="s">
        <v>1698</v>
      </c>
      <c r="D1009" s="129" t="str">
        <f t="array" ref="D1009">XLOOKUP(C1009,'DS ST'!A:A,'DS ST'!B:B)</f>
        <v>VGP</v>
      </c>
      <c r="E1009" s="94" t="str">
        <f t="array" ref="E1009">XLOOKUP($F1009,'GIÁ'!$A:$A,'GIÁ'!$E:$E)</f>
        <v>MÁT</v>
      </c>
      <c r="F1009" s="94">
        <v>11550.0</v>
      </c>
      <c r="G1009" s="95" t="s">
        <v>874</v>
      </c>
      <c r="H1009" s="95" t="s">
        <v>57</v>
      </c>
      <c r="I1009" s="96">
        <v>25.0</v>
      </c>
      <c r="J1009" s="96">
        <v>0.0</v>
      </c>
      <c r="K1009" s="98">
        <f t="shared" si="4"/>
        <v>25</v>
      </c>
      <c r="L1009" s="99" t="s">
        <v>4730</v>
      </c>
      <c r="M1009" s="100" t="s">
        <v>4739</v>
      </c>
      <c r="N1009" s="101" t="s">
        <v>4740</v>
      </c>
      <c r="O1009" s="128"/>
      <c r="P1009" s="100">
        <v>25.0</v>
      </c>
      <c r="Q1009" s="103">
        <f t="shared" si="5"/>
        <v>0</v>
      </c>
      <c r="R1009" s="104" t="s">
        <v>4741</v>
      </c>
      <c r="S1009" s="105"/>
      <c r="T1009" s="106"/>
      <c r="U1009" s="107"/>
      <c r="V1009" s="108" t="s">
        <v>756</v>
      </c>
      <c r="W1009" s="109" t="s">
        <v>1908</v>
      </c>
      <c r="X1009" s="110" t="str">
        <f t="shared" si="6"/>
        <v/>
      </c>
      <c r="Y1009" s="110" t="str">
        <f t="shared" si="7"/>
        <v>Siêu thị</v>
      </c>
      <c r="Z1009" s="139" t="str">
        <f t="shared" si="68"/>
        <v/>
      </c>
      <c r="AA1009" s="109" t="s">
        <v>802</v>
      </c>
      <c r="AB1009" s="140"/>
      <c r="AC1009" s="141"/>
      <c r="AD1009" s="113"/>
      <c r="AE1009" s="127"/>
      <c r="AF1009" s="113"/>
      <c r="AG1009" s="114" t="str">
        <f t="array" ref="AG1009">XLOOKUP(F1009,'CLV2'!A:A,'CLV2'!E:E)</f>
        <v>2.VEGETABLES</v>
      </c>
      <c r="AH1009" s="115" t="str">
        <f t="array" ref="AH1009">XLOOKUP(F1009,'CLV2'!A:A,'CLV2'!F:F)</f>
        <v>3.PROCESSED VEGGIES</v>
      </c>
      <c r="AI1009" s="115" t="str">
        <f t="shared" si="8"/>
        <v>Pack</v>
      </c>
      <c r="AJ1009" s="116">
        <f t="shared" si="9"/>
        <v>1</v>
      </c>
      <c r="AK1009" s="117" t="str">
        <f t="array" ref="AK1009">XLOOKUP(F1009,'GIÁ'!A:A,'GIÁ'!D:D)</f>
        <v>10364.97</v>
      </c>
      <c r="AL1009" s="118">
        <f t="shared" si="10"/>
        <v>259124.25</v>
      </c>
      <c r="AM1009" s="118">
        <f t="shared" si="11"/>
        <v>0</v>
      </c>
      <c r="AN1009" s="119">
        <f t="shared" si="12"/>
        <v>259124.25</v>
      </c>
      <c r="AO1009" s="118">
        <f t="shared" si="13"/>
        <v>0</v>
      </c>
      <c r="AP1009" s="121">
        <f t="shared" si="14"/>
        <v>0</v>
      </c>
      <c r="AQ1009" s="122"/>
      <c r="AR1009" s="119"/>
    </row>
    <row r="1010" ht="22.5" customHeight="1">
      <c r="A1010" s="89">
        <v>46231.0</v>
      </c>
      <c r="B1010" s="90">
        <v>0.41597222222222224</v>
      </c>
      <c r="C1010" s="91" t="s">
        <v>1698</v>
      </c>
      <c r="D1010" s="129" t="str">
        <f t="array" ref="D1010">XLOOKUP(C1010,'DS ST'!A:A,'DS ST'!B:B)</f>
        <v>VGP</v>
      </c>
      <c r="E1010" s="94" t="str">
        <f t="array" ref="E1010">XLOOKUP($F1010,'GIÁ'!$A:$A,'GIÁ'!$E:$E)</f>
        <v>MÁT</v>
      </c>
      <c r="F1010" s="94">
        <v>8.938509645021E12</v>
      </c>
      <c r="G1010" s="95" t="s">
        <v>2938</v>
      </c>
      <c r="H1010" s="95" t="s">
        <v>224</v>
      </c>
      <c r="I1010" s="96">
        <v>2.0</v>
      </c>
      <c r="J1010" s="96">
        <v>0.0</v>
      </c>
      <c r="K1010" s="98">
        <f t="shared" si="4"/>
        <v>2</v>
      </c>
      <c r="L1010" s="99" t="s">
        <v>4730</v>
      </c>
      <c r="M1010" s="100" t="s">
        <v>4739</v>
      </c>
      <c r="N1010" s="101" t="s">
        <v>4740</v>
      </c>
      <c r="O1010" s="128"/>
      <c r="P1010" s="100">
        <v>2.0</v>
      </c>
      <c r="Q1010" s="103">
        <f t="shared" si="5"/>
        <v>0</v>
      </c>
      <c r="R1010" s="104" t="s">
        <v>4736</v>
      </c>
      <c r="S1010" s="105"/>
      <c r="T1010" s="106"/>
      <c r="U1010" s="107"/>
      <c r="V1010" s="108" t="s">
        <v>756</v>
      </c>
      <c r="W1010" s="109" t="s">
        <v>1908</v>
      </c>
      <c r="X1010" s="110" t="str">
        <f t="shared" si="6"/>
        <v/>
      </c>
      <c r="Y1010" s="110" t="str">
        <f t="shared" si="7"/>
        <v>Siêu thị</v>
      </c>
      <c r="Z1010" s="139" t="str">
        <f t="shared" si="68"/>
        <v/>
      </c>
      <c r="AA1010" s="109" t="s">
        <v>802</v>
      </c>
      <c r="AB1010" s="140"/>
      <c r="AC1010" s="141"/>
      <c r="AD1010" s="113"/>
      <c r="AE1010" s="127"/>
      <c r="AF1010" s="113"/>
      <c r="AG1010" s="114" t="str">
        <f t="array" ref="AG1010">XLOOKUP(F1010,'CLV2'!A:A,'CLV2'!E:E)</f>
        <v>2.VEGETABLES</v>
      </c>
      <c r="AH1010" s="115" t="str">
        <f t="array" ref="AH1010">XLOOKUP(F1010,'CLV2'!A:A,'CLV2'!F:F)</f>
        <v>3.MUSHROOM</v>
      </c>
      <c r="AI1010" s="115" t="str">
        <f t="shared" si="8"/>
        <v>Pack</v>
      </c>
      <c r="AJ1010" s="116">
        <f t="shared" si="9"/>
        <v>1</v>
      </c>
      <c r="AK1010" s="117" t="str">
        <f t="array" ref="AK1010">XLOOKUP(F1010,'GIÁ'!A:A,'GIÁ'!D:D)</f>
        <v>20376.98</v>
      </c>
      <c r="AL1010" s="118">
        <f t="shared" si="10"/>
        <v>40753.96</v>
      </c>
      <c r="AM1010" s="118">
        <f t="shared" si="11"/>
        <v>0</v>
      </c>
      <c r="AN1010" s="119">
        <f t="shared" si="12"/>
        <v>40753.96</v>
      </c>
      <c r="AO1010" s="118">
        <f t="shared" si="13"/>
        <v>0</v>
      </c>
      <c r="AP1010" s="121">
        <f t="shared" si="14"/>
        <v>0</v>
      </c>
      <c r="AQ1010" s="122"/>
      <c r="AR1010" s="119"/>
    </row>
    <row r="1011" ht="22.5" customHeight="1">
      <c r="A1011" s="89">
        <v>46231.0</v>
      </c>
      <c r="B1011" s="90">
        <v>0.41597222222222224</v>
      </c>
      <c r="C1011" s="91" t="s">
        <v>1698</v>
      </c>
      <c r="D1011" s="129" t="str">
        <f t="array" ref="D1011">XLOOKUP(C1011,'DS ST'!A:A,'DS ST'!B:B)</f>
        <v>VGP</v>
      </c>
      <c r="E1011" s="94" t="str">
        <f t="array" ref="E1011">XLOOKUP($F1011,'GIÁ'!$A:$A,'GIÁ'!$E:$E)</f>
        <v>MÁT</v>
      </c>
      <c r="F1011" s="94">
        <v>8.938509645014E12</v>
      </c>
      <c r="G1011" s="95" t="s">
        <v>2936</v>
      </c>
      <c r="H1011" s="95" t="s">
        <v>224</v>
      </c>
      <c r="I1011" s="96">
        <v>1.0</v>
      </c>
      <c r="J1011" s="96">
        <v>0.0</v>
      </c>
      <c r="K1011" s="98">
        <f t="shared" si="4"/>
        <v>1</v>
      </c>
      <c r="L1011" s="99" t="s">
        <v>4730</v>
      </c>
      <c r="M1011" s="100" t="s">
        <v>4739</v>
      </c>
      <c r="N1011" s="101" t="s">
        <v>4740</v>
      </c>
      <c r="O1011" s="128"/>
      <c r="P1011" s="100">
        <v>1.0</v>
      </c>
      <c r="Q1011" s="103">
        <f t="shared" si="5"/>
        <v>0</v>
      </c>
      <c r="R1011" s="104" t="s">
        <v>4736</v>
      </c>
      <c r="S1011" s="105"/>
      <c r="T1011" s="106"/>
      <c r="U1011" s="107"/>
      <c r="V1011" s="108" t="s">
        <v>756</v>
      </c>
      <c r="W1011" s="109" t="s">
        <v>1908</v>
      </c>
      <c r="X1011" s="110" t="str">
        <f t="shared" si="6"/>
        <v/>
      </c>
      <c r="Y1011" s="110" t="str">
        <f t="shared" si="7"/>
        <v>Siêu thị</v>
      </c>
      <c r="Z1011" s="139" t="str">
        <f t="shared" si="68"/>
        <v/>
      </c>
      <c r="AA1011" s="109" t="s">
        <v>802</v>
      </c>
      <c r="AB1011" s="140"/>
      <c r="AC1011" s="141"/>
      <c r="AD1011" s="113"/>
      <c r="AE1011" s="127"/>
      <c r="AF1011" s="113"/>
      <c r="AG1011" s="114" t="str">
        <f t="array" ref="AG1011">XLOOKUP(F1011,'CLV2'!A:A,'CLV2'!E:E)</f>
        <v>2.VEGETABLES</v>
      </c>
      <c r="AH1011" s="115" t="str">
        <f t="array" ref="AH1011">XLOOKUP(F1011,'CLV2'!A:A,'CLV2'!F:F)</f>
        <v>3.MUSHROOM</v>
      </c>
      <c r="AI1011" s="115" t="str">
        <f t="shared" si="8"/>
        <v>Pack</v>
      </c>
      <c r="AJ1011" s="116">
        <f t="shared" si="9"/>
        <v>1</v>
      </c>
      <c r="AK1011" s="117" t="str">
        <f t="array" ref="AK1011">XLOOKUP(F1011,'GIÁ'!A:A,'GIÁ'!D:D)</f>
        <v>20470.50</v>
      </c>
      <c r="AL1011" s="118">
        <f t="shared" si="10"/>
        <v>20470.5</v>
      </c>
      <c r="AM1011" s="118">
        <f t="shared" si="11"/>
        <v>0</v>
      </c>
      <c r="AN1011" s="119">
        <f t="shared" si="12"/>
        <v>20470.5</v>
      </c>
      <c r="AO1011" s="118">
        <f t="shared" si="13"/>
        <v>0</v>
      </c>
      <c r="AP1011" s="121">
        <f t="shared" si="14"/>
        <v>0</v>
      </c>
      <c r="AQ1011" s="122"/>
      <c r="AR1011" s="119"/>
    </row>
    <row r="1012" ht="22.5" customHeight="1">
      <c r="A1012" s="89">
        <v>46231.0</v>
      </c>
      <c r="B1012" s="90">
        <v>0.41597222222222224</v>
      </c>
      <c r="C1012" s="91" t="s">
        <v>1698</v>
      </c>
      <c r="D1012" s="129" t="str">
        <f t="array" ref="D1012">XLOOKUP(C1012,'DS ST'!A:A,'DS ST'!B:B)</f>
        <v>VGP</v>
      </c>
      <c r="E1012" s="94" t="str">
        <f t="array" ref="E1012">XLOOKUP($F1012,'GIÁ'!$A:$A,'GIÁ'!$E:$E)</f>
        <v>MÁT</v>
      </c>
      <c r="F1012" s="94">
        <v>8.935335403436E12</v>
      </c>
      <c r="G1012" s="95" t="s">
        <v>2081</v>
      </c>
      <c r="H1012" s="95" t="s">
        <v>1206</v>
      </c>
      <c r="I1012" s="96">
        <v>12.0</v>
      </c>
      <c r="J1012" s="96">
        <v>0.0</v>
      </c>
      <c r="K1012" s="98">
        <f t="shared" si="4"/>
        <v>12</v>
      </c>
      <c r="L1012" s="99" t="s">
        <v>4730</v>
      </c>
      <c r="M1012" s="100" t="s">
        <v>4739</v>
      </c>
      <c r="N1012" s="101" t="s">
        <v>4740</v>
      </c>
      <c r="O1012" s="128"/>
      <c r="P1012" s="100">
        <v>12.0</v>
      </c>
      <c r="Q1012" s="103">
        <f t="shared" si="5"/>
        <v>0</v>
      </c>
      <c r="R1012" s="104" t="s">
        <v>4742</v>
      </c>
      <c r="S1012" s="105"/>
      <c r="T1012" s="106"/>
      <c r="U1012" s="107"/>
      <c r="V1012" s="108" t="s">
        <v>756</v>
      </c>
      <c r="W1012" s="109" t="s">
        <v>1908</v>
      </c>
      <c r="X1012" s="110" t="str">
        <f t="shared" si="6"/>
        <v/>
      </c>
      <c r="Y1012" s="110" t="str">
        <f t="shared" si="7"/>
        <v>Siêu thị</v>
      </c>
      <c r="Z1012" s="139" t="str">
        <f t="shared" si="68"/>
        <v/>
      </c>
      <c r="AA1012" s="109" t="s">
        <v>802</v>
      </c>
      <c r="AB1012" s="140"/>
      <c r="AC1012" s="141"/>
      <c r="AD1012" s="113"/>
      <c r="AE1012" s="127"/>
      <c r="AF1012" s="113"/>
      <c r="AG1012" s="114" t="str">
        <f t="array" ref="AG1012">XLOOKUP(F1012,'CLV2'!A:A,'CLV2'!E:E)</f>
        <v>2.DELICA</v>
      </c>
      <c r="AH1012" s="115" t="str">
        <f t="array" ref="AH1012">XLOOKUP(F1012,'CLV2'!A:A,'CLV2'!F:F)</f>
        <v>3.COLD AND HOT DELICA</v>
      </c>
      <c r="AI1012" s="115" t="str">
        <f t="shared" si="8"/>
        <v>Pack</v>
      </c>
      <c r="AJ1012" s="116">
        <f t="shared" si="9"/>
        <v>1</v>
      </c>
      <c r="AK1012" s="117" t="str">
        <f t="array" ref="AK1012">XLOOKUP(F1012,'GIÁ'!A:A,'GIÁ'!D:D)</f>
        <v>12963.00</v>
      </c>
      <c r="AL1012" s="118">
        <f t="shared" si="10"/>
        <v>155556</v>
      </c>
      <c r="AM1012" s="118">
        <f t="shared" si="11"/>
        <v>0</v>
      </c>
      <c r="AN1012" s="119">
        <f t="shared" si="12"/>
        <v>155556</v>
      </c>
      <c r="AO1012" s="118">
        <f t="shared" si="13"/>
        <v>0</v>
      </c>
      <c r="AP1012" s="121">
        <f t="shared" si="14"/>
        <v>0</v>
      </c>
      <c r="AQ1012" s="122"/>
      <c r="AR1012" s="119"/>
    </row>
    <row r="1013" ht="22.5" customHeight="1">
      <c r="A1013" s="89">
        <v>46231.0</v>
      </c>
      <c r="B1013" s="90">
        <v>0.41597222222222224</v>
      </c>
      <c r="C1013" s="91" t="s">
        <v>1698</v>
      </c>
      <c r="D1013" s="129" t="str">
        <f t="array" ref="D1013">XLOOKUP(C1013,'DS ST'!A:A,'DS ST'!B:B)</f>
        <v>VGP</v>
      </c>
      <c r="E1013" s="94" t="str">
        <f t="array" ref="E1013">XLOOKUP($F1013,'GIÁ'!$A:$A,'GIÁ'!$E:$E)</f>
        <v>MÁT</v>
      </c>
      <c r="F1013" s="94">
        <v>8.936146442249E12</v>
      </c>
      <c r="G1013" s="95" t="s">
        <v>2498</v>
      </c>
      <c r="H1013" s="95" t="s">
        <v>1741</v>
      </c>
      <c r="I1013" s="96">
        <v>8.0</v>
      </c>
      <c r="J1013" s="96">
        <v>0.0</v>
      </c>
      <c r="K1013" s="98">
        <f t="shared" si="4"/>
        <v>8</v>
      </c>
      <c r="L1013" s="99" t="s">
        <v>4730</v>
      </c>
      <c r="M1013" s="100" t="s">
        <v>4743</v>
      </c>
      <c r="N1013" s="101" t="s">
        <v>4744</v>
      </c>
      <c r="O1013" s="128"/>
      <c r="P1013" s="100">
        <v>8.0</v>
      </c>
      <c r="Q1013" s="103">
        <f t="shared" si="5"/>
        <v>0</v>
      </c>
      <c r="R1013" s="104" t="s">
        <v>4742</v>
      </c>
      <c r="S1013" s="105"/>
      <c r="T1013" s="106"/>
      <c r="U1013" s="107"/>
      <c r="V1013" s="108" t="s">
        <v>756</v>
      </c>
      <c r="W1013" s="109" t="s">
        <v>1908</v>
      </c>
      <c r="X1013" s="110" t="str">
        <f t="shared" si="6"/>
        <v/>
      </c>
      <c r="Y1013" s="110" t="str">
        <f t="shared" si="7"/>
        <v>Siêu thị</v>
      </c>
      <c r="Z1013" s="139" t="str">
        <f t="shared" si="68"/>
        <v/>
      </c>
      <c r="AA1013" s="109" t="s">
        <v>802</v>
      </c>
      <c r="AB1013" s="140"/>
      <c r="AC1013" s="141"/>
      <c r="AD1013" s="113"/>
      <c r="AE1013" s="127"/>
      <c r="AF1013" s="113"/>
      <c r="AG1013" s="114" t="str">
        <f t="array" ref="AG1013">XLOOKUP(F1013,'CLV2'!A:A,'CLV2'!E:E)</f>
        <v>2.CHILLED FOODS</v>
      </c>
      <c r="AH1013" s="115" t="str">
        <f t="array" ref="AH1013">XLOOKUP(F1013,'CLV2'!A:A,'CLV2'!F:F)</f>
        <v>3.HAM AND SAUSAGES</v>
      </c>
      <c r="AI1013" s="115" t="str">
        <f t="shared" si="8"/>
        <v>Pack</v>
      </c>
      <c r="AJ1013" s="116">
        <f t="shared" si="9"/>
        <v>1</v>
      </c>
      <c r="AK1013" s="117" t="str">
        <f t="array" ref="AK1013">XLOOKUP(F1013,'GIÁ'!A:A,'GIÁ'!D:D)</f>
        <v>7920.46</v>
      </c>
      <c r="AL1013" s="118">
        <f t="shared" si="10"/>
        <v>63363.68</v>
      </c>
      <c r="AM1013" s="118">
        <f t="shared" si="11"/>
        <v>0</v>
      </c>
      <c r="AN1013" s="119">
        <f t="shared" si="12"/>
        <v>63363.68</v>
      </c>
      <c r="AO1013" s="118">
        <f t="shared" si="13"/>
        <v>0</v>
      </c>
      <c r="AP1013" s="121">
        <f t="shared" si="14"/>
        <v>0</v>
      </c>
      <c r="AQ1013" s="122"/>
      <c r="AR1013" s="119"/>
    </row>
    <row r="1014" ht="22.5" customHeight="1">
      <c r="A1014" s="89">
        <v>46231.0</v>
      </c>
      <c r="B1014" s="90">
        <v>0.41597222222222224</v>
      </c>
      <c r="C1014" s="91" t="s">
        <v>1698</v>
      </c>
      <c r="D1014" s="92" t="str">
        <f t="array" ref="D1014">XLOOKUP(C1014,'DS ST'!A:A,'DS ST'!B:B)</f>
        <v>VGP</v>
      </c>
      <c r="E1014" s="94" t="str">
        <f t="array" ref="E1014">XLOOKUP($F1014,'GIÁ'!$A:$A,'GIÁ'!$E:$E)</f>
        <v>MÁT</v>
      </c>
      <c r="F1014" s="94">
        <v>8.018896893585E12</v>
      </c>
      <c r="G1014" s="95" t="s">
        <v>1388</v>
      </c>
      <c r="H1014" s="95" t="s">
        <v>224</v>
      </c>
      <c r="I1014" s="96">
        <v>8.0</v>
      </c>
      <c r="J1014" s="96">
        <v>0.0</v>
      </c>
      <c r="K1014" s="98">
        <f t="shared" si="4"/>
        <v>8</v>
      </c>
      <c r="L1014" s="99" t="s">
        <v>4730</v>
      </c>
      <c r="M1014" s="100" t="s">
        <v>4745</v>
      </c>
      <c r="N1014" s="101" t="s">
        <v>4746</v>
      </c>
      <c r="O1014" s="128"/>
      <c r="P1014" s="100"/>
      <c r="Q1014" s="103">
        <f t="shared" si="5"/>
        <v>8</v>
      </c>
      <c r="R1014" s="104"/>
      <c r="S1014" s="105" t="s">
        <v>14</v>
      </c>
      <c r="T1014" s="106" t="s">
        <v>4747</v>
      </c>
      <c r="U1014" s="107"/>
      <c r="V1014" s="108" t="s">
        <v>756</v>
      </c>
      <c r="W1014" s="109" t="s">
        <v>1312</v>
      </c>
      <c r="X1014" s="110" t="str">
        <f t="shared" si="6"/>
        <v/>
      </c>
      <c r="Y1014" s="110" t="str">
        <f t="shared" si="7"/>
        <v/>
      </c>
      <c r="Z1014" s="109" t="s">
        <v>797</v>
      </c>
      <c r="AA1014" s="109" t="s">
        <v>802</v>
      </c>
      <c r="AB1014" s="143" t="s">
        <v>4748</v>
      </c>
      <c r="AC1014" s="141"/>
      <c r="AD1014" s="113"/>
      <c r="AE1014" s="127"/>
      <c r="AF1014" s="113"/>
      <c r="AG1014" s="114" t="str">
        <f t="array" ref="AG1014">XLOOKUP(F1014,'CLV2'!A:A,'CLV2'!E:E)</f>
        <v>2.CHILLED FOODS</v>
      </c>
      <c r="AH1014" s="115" t="str">
        <f t="array" ref="AH1014">XLOOKUP(F1014,'CLV2'!A:A,'CLV2'!F:F)</f>
        <v>3.HAM AND SAUSAGES</v>
      </c>
      <c r="AI1014" s="115" t="str">
        <f t="shared" si="8"/>
        <v>Pack</v>
      </c>
      <c r="AJ1014" s="116">
        <f t="shared" si="9"/>
        <v>1</v>
      </c>
      <c r="AK1014" s="117" t="str">
        <f t="array" ref="AK1014">XLOOKUP(F1014,'GIÁ'!A:A,'GIÁ'!D:D)</f>
        <v>87399.99</v>
      </c>
      <c r="AL1014" s="118">
        <f t="shared" si="10"/>
        <v>699199.92</v>
      </c>
      <c r="AM1014" s="118">
        <f t="shared" si="11"/>
        <v>0</v>
      </c>
      <c r="AN1014" s="119">
        <f t="shared" si="12"/>
        <v>0</v>
      </c>
      <c r="AO1014" s="118">
        <f t="shared" si="13"/>
        <v>699199.92</v>
      </c>
      <c r="AP1014" s="121">
        <f t="shared" si="14"/>
        <v>0</v>
      </c>
      <c r="AQ1014" s="122"/>
      <c r="AR1014" s="119"/>
    </row>
    <row r="1015" ht="22.5" customHeight="1">
      <c r="A1015" s="89">
        <v>46231.0</v>
      </c>
      <c r="B1015" s="90">
        <v>0.41597222222222224</v>
      </c>
      <c r="C1015" s="91" t="s">
        <v>1698</v>
      </c>
      <c r="D1015" s="129" t="str">
        <f t="array" ref="D1015">XLOOKUP(C1015,'DS ST'!A:A,'DS ST'!B:B)</f>
        <v>VGP</v>
      </c>
      <c r="E1015" s="94" t="str">
        <f t="array" ref="E1015">XLOOKUP($F1015,'GIÁ'!$A:$A,'GIÁ'!$E:$E)</f>
        <v>MÁT</v>
      </c>
      <c r="F1015" s="94">
        <v>8.938502525351E12</v>
      </c>
      <c r="G1015" s="95" t="s">
        <v>2829</v>
      </c>
      <c r="H1015" s="95" t="s">
        <v>224</v>
      </c>
      <c r="I1015" s="96">
        <v>3.0</v>
      </c>
      <c r="J1015" s="96">
        <v>0.0</v>
      </c>
      <c r="K1015" s="98">
        <f t="shared" si="4"/>
        <v>3</v>
      </c>
      <c r="L1015" s="99" t="s">
        <v>4730</v>
      </c>
      <c r="M1015" s="100" t="s">
        <v>4749</v>
      </c>
      <c r="N1015" s="101" t="s">
        <v>4750</v>
      </c>
      <c r="O1015" s="128"/>
      <c r="P1015" s="100">
        <v>3.0</v>
      </c>
      <c r="Q1015" s="103">
        <f t="shared" si="5"/>
        <v>0</v>
      </c>
      <c r="R1015" s="104" t="s">
        <v>4742</v>
      </c>
      <c r="S1015" s="105"/>
      <c r="T1015" s="106"/>
      <c r="U1015" s="107"/>
      <c r="V1015" s="108" t="s">
        <v>756</v>
      </c>
      <c r="W1015" s="109" t="s">
        <v>1908</v>
      </c>
      <c r="X1015" s="110" t="str">
        <f t="shared" si="6"/>
        <v/>
      </c>
      <c r="Y1015" s="110" t="str">
        <f t="shared" si="7"/>
        <v>Siêu thị</v>
      </c>
      <c r="Z1015" s="139" t="str">
        <f t="shared" ref="Z1015:Z1087" si="69">IF(N(Q1015)&lt;=0,"",IF(ISNUMBER(SEARCH("Thiếu kiện",V1015)),"Kho đông mát",IF(AND(N(Q1015)&gt;0,N(P1015)&gt;0,OR(ISNUMBER(SEARCH("Hình KDB",U1015)),ISNUMBER(SEARCH("Hình tele",U1015)),ISNUMBER(SEARCH("sai code",U1015)),ISNUMBER(SEARCH("ST nhận",U1015)))),"Kho đông mát",IF(AND(W1015="DC giao thiếu",OR(ISNUMBER(SEARCH("Hình KDB",U1015)),ISNUMBER(SEARCH("Hình tele",U1015)),ISNUMBER(SEARCH("sai code",U1015)))),"Kho đông mát",IF(W1015="DC giao thiếu","Chưa xác định",IF(AND(W1015="DC pick sai",OR(ISNUMBER(SEARCH("Hình KDB",U1015)),ISNUMBER(SEARCH("Hình tele",U1015)),ISNUMBER(SEARCH("sai code",U1015)),ISNUMBER(SEARCH("ST nhận",U1015)))),"Kho đông mát",IF(W1015="DC pick sai","Chưa xác định",IF(AND(W1015="Hao hụt",N(O1015)&gt;0,OR(ISNUMBER(SEARCH("Hình KDB",U1015)),ISNUMBER(SEARCH("Hình tele",U1015)),ISNUMBER(SEARCH("sai code",U1015)),ISNUMBER(SEARCH("ST nhận",U1015)))),"Kho đông mát",IF(W1015="Hao hụt","Chưa xác định",IF(OR(W1015="VT giao sai điểm",W1015="Không đạt nhiệt độ",W1015="TX giao thiếu kiện",W1015="Hàng không đạt CL"),"Kho đông mát",IF(W1015="Chưa xác định","Chưa xác định",IF(N(P1015)&gt;0,"Chưa xác định",""))))))))))))</f>
        <v/>
      </c>
      <c r="AA1015" s="109" t="s">
        <v>802</v>
      </c>
      <c r="AB1015" s="140"/>
      <c r="AC1015" s="141"/>
      <c r="AD1015" s="113"/>
      <c r="AE1015" s="127"/>
      <c r="AF1015" s="113"/>
      <c r="AG1015" s="114" t="str">
        <f t="array" ref="AG1015">XLOOKUP(F1015,'CLV2'!A:A,'CLV2'!E:E)</f>
        <v>2.DELICA</v>
      </c>
      <c r="AH1015" s="115" t="str">
        <f t="array" ref="AH1015">XLOOKUP(F1015,'CLV2'!A:A,'CLV2'!F:F)</f>
        <v>3.COLD AND HOT DELICA</v>
      </c>
      <c r="AI1015" s="115" t="str">
        <f t="shared" si="8"/>
        <v>Pack</v>
      </c>
      <c r="AJ1015" s="116">
        <f t="shared" si="9"/>
        <v>1</v>
      </c>
      <c r="AK1015" s="117" t="str">
        <f t="array" ref="AK1015">XLOOKUP(F1015,'GIÁ'!A:A,'GIÁ'!D:D)</f>
        <v>77776.00</v>
      </c>
      <c r="AL1015" s="118">
        <f t="shared" si="10"/>
        <v>233328</v>
      </c>
      <c r="AM1015" s="118">
        <f t="shared" si="11"/>
        <v>0</v>
      </c>
      <c r="AN1015" s="119">
        <f t="shared" si="12"/>
        <v>233328</v>
      </c>
      <c r="AO1015" s="118">
        <f t="shared" si="13"/>
        <v>0</v>
      </c>
      <c r="AP1015" s="121">
        <f t="shared" si="14"/>
        <v>0</v>
      </c>
      <c r="AQ1015" s="122"/>
      <c r="AR1015" s="119"/>
    </row>
    <row r="1016" ht="22.5" customHeight="1">
      <c r="A1016" s="89">
        <v>46231.0</v>
      </c>
      <c r="B1016" s="90">
        <v>0.41597222222222224</v>
      </c>
      <c r="C1016" s="91" t="s">
        <v>1698</v>
      </c>
      <c r="D1016" s="129" t="str">
        <f t="array" ref="D1016">XLOOKUP(C1016,'DS ST'!A:A,'DS ST'!B:B)</f>
        <v>VGP</v>
      </c>
      <c r="E1016" s="94" t="str">
        <f t="array" ref="E1016">XLOOKUP($F1016,'GIÁ'!$A:$A,'GIÁ'!$E:$E)</f>
        <v>MÁT</v>
      </c>
      <c r="F1016" s="94">
        <v>11437.0</v>
      </c>
      <c r="G1016" s="95" t="s">
        <v>786</v>
      </c>
      <c r="H1016" s="95" t="s">
        <v>787</v>
      </c>
      <c r="I1016" s="96">
        <v>6.0</v>
      </c>
      <c r="J1016" s="96">
        <v>0.0</v>
      </c>
      <c r="K1016" s="98">
        <f t="shared" si="4"/>
        <v>6</v>
      </c>
      <c r="L1016" s="99" t="s">
        <v>4730</v>
      </c>
      <c r="M1016" s="100" t="s">
        <v>4749</v>
      </c>
      <c r="N1016" s="101" t="s">
        <v>4750</v>
      </c>
      <c r="O1016" s="128"/>
      <c r="P1016" s="100">
        <v>6.0</v>
      </c>
      <c r="Q1016" s="103">
        <f t="shared" si="5"/>
        <v>0</v>
      </c>
      <c r="R1016" s="104" t="s">
        <v>4751</v>
      </c>
      <c r="S1016" s="105"/>
      <c r="T1016" s="106"/>
      <c r="U1016" s="107"/>
      <c r="V1016" s="108" t="s">
        <v>756</v>
      </c>
      <c r="W1016" s="109" t="s">
        <v>1908</v>
      </c>
      <c r="X1016" s="110" t="str">
        <f t="shared" si="6"/>
        <v/>
      </c>
      <c r="Y1016" s="110" t="str">
        <f t="shared" si="7"/>
        <v>Siêu thị</v>
      </c>
      <c r="Z1016" s="139" t="str">
        <f t="shared" si="69"/>
        <v/>
      </c>
      <c r="AA1016" s="109" t="s">
        <v>802</v>
      </c>
      <c r="AB1016" s="140"/>
      <c r="AC1016" s="141"/>
      <c r="AD1016" s="113"/>
      <c r="AE1016" s="127"/>
      <c r="AF1016" s="113"/>
      <c r="AG1016" s="114" t="str">
        <f t="array" ref="AG1016">XLOOKUP(F1016,'CLV2'!A:A,'CLV2'!E:E)</f>
        <v>2.VEGETABLES</v>
      </c>
      <c r="AH1016" s="115" t="str">
        <f t="array" ref="AH1016">XLOOKUP(F1016,'CLV2'!A:A,'CLV2'!F:F)</f>
        <v>3.PROCESSED VEGGIES</v>
      </c>
      <c r="AI1016" s="115" t="str">
        <f t="shared" si="8"/>
        <v>Pack</v>
      </c>
      <c r="AJ1016" s="116">
        <f t="shared" si="9"/>
        <v>1</v>
      </c>
      <c r="AK1016" s="117" t="str">
        <f t="array" ref="AK1016">XLOOKUP(F1016,'GIÁ'!A:A,'GIÁ'!D:D)</f>
        <v>14602.28</v>
      </c>
      <c r="AL1016" s="118">
        <f t="shared" si="10"/>
        <v>87613.68</v>
      </c>
      <c r="AM1016" s="118">
        <f t="shared" si="11"/>
        <v>0</v>
      </c>
      <c r="AN1016" s="119">
        <f t="shared" si="12"/>
        <v>87613.68</v>
      </c>
      <c r="AO1016" s="118">
        <f t="shared" si="13"/>
        <v>0</v>
      </c>
      <c r="AP1016" s="121">
        <f t="shared" si="14"/>
        <v>0</v>
      </c>
      <c r="AQ1016" s="122"/>
      <c r="AR1016" s="119"/>
    </row>
    <row r="1017" ht="22.5" customHeight="1">
      <c r="A1017" s="89">
        <v>46231.0</v>
      </c>
      <c r="B1017" s="90">
        <v>0.41597222222222224</v>
      </c>
      <c r="C1017" s="91" t="s">
        <v>1698</v>
      </c>
      <c r="D1017" s="129" t="str">
        <f t="array" ref="D1017">XLOOKUP(C1017,'DS ST'!A:A,'DS ST'!B:B)</f>
        <v>VGP</v>
      </c>
      <c r="E1017" s="94" t="str">
        <f t="array" ref="E1017">XLOOKUP($F1017,'GIÁ'!$A:$A,'GIÁ'!$E:$E)</f>
        <v>MÁT</v>
      </c>
      <c r="F1017" s="94">
        <v>11522.0</v>
      </c>
      <c r="G1017" s="95" t="s">
        <v>815</v>
      </c>
      <c r="H1017" s="95" t="s">
        <v>787</v>
      </c>
      <c r="I1017" s="96">
        <v>2.0</v>
      </c>
      <c r="J1017" s="96">
        <v>0.0</v>
      </c>
      <c r="K1017" s="98">
        <f t="shared" si="4"/>
        <v>2</v>
      </c>
      <c r="L1017" s="99" t="s">
        <v>4730</v>
      </c>
      <c r="M1017" s="100" t="s">
        <v>4752</v>
      </c>
      <c r="N1017" s="101" t="s">
        <v>4753</v>
      </c>
      <c r="O1017" s="128"/>
      <c r="P1017" s="100">
        <v>2.0</v>
      </c>
      <c r="Q1017" s="103">
        <f t="shared" si="5"/>
        <v>0</v>
      </c>
      <c r="R1017" s="104" t="s">
        <v>4754</v>
      </c>
      <c r="S1017" s="105"/>
      <c r="T1017" s="106"/>
      <c r="U1017" s="107"/>
      <c r="V1017" s="108" t="s">
        <v>756</v>
      </c>
      <c r="W1017" s="109" t="s">
        <v>1908</v>
      </c>
      <c r="X1017" s="110" t="str">
        <f t="shared" si="6"/>
        <v/>
      </c>
      <c r="Y1017" s="110" t="str">
        <f t="shared" si="7"/>
        <v>Siêu thị</v>
      </c>
      <c r="Z1017" s="139" t="str">
        <f t="shared" si="69"/>
        <v/>
      </c>
      <c r="AA1017" s="109" t="s">
        <v>802</v>
      </c>
      <c r="AB1017" s="140"/>
      <c r="AC1017" s="141"/>
      <c r="AD1017" s="113"/>
      <c r="AE1017" s="127"/>
      <c r="AF1017" s="113"/>
      <c r="AG1017" s="114" t="str">
        <f t="array" ref="AG1017">XLOOKUP(F1017,'CLV2'!A:A,'CLV2'!E:E)</f>
        <v>2.VEGETABLES</v>
      </c>
      <c r="AH1017" s="115" t="str">
        <f t="array" ref="AH1017">XLOOKUP(F1017,'CLV2'!A:A,'CLV2'!F:F)</f>
        <v>3.PROCESSED VEGGIES</v>
      </c>
      <c r="AI1017" s="115" t="str">
        <f t="shared" si="8"/>
        <v>Pack</v>
      </c>
      <c r="AJ1017" s="116">
        <f t="shared" si="9"/>
        <v>1</v>
      </c>
      <c r="AK1017" s="117" t="str">
        <f t="array" ref="AK1017">XLOOKUP(F1017,'GIÁ'!A:A,'GIÁ'!D:D)</f>
        <v>22481.29</v>
      </c>
      <c r="AL1017" s="118">
        <f t="shared" si="10"/>
        <v>44962.58</v>
      </c>
      <c r="AM1017" s="118">
        <f t="shared" si="11"/>
        <v>0</v>
      </c>
      <c r="AN1017" s="119">
        <f t="shared" si="12"/>
        <v>44962.58</v>
      </c>
      <c r="AO1017" s="118">
        <f t="shared" si="13"/>
        <v>0</v>
      </c>
      <c r="AP1017" s="121">
        <f t="shared" si="14"/>
        <v>0</v>
      </c>
      <c r="AQ1017" s="122"/>
      <c r="AR1017" s="119"/>
    </row>
    <row r="1018" ht="22.5" customHeight="1">
      <c r="A1018" s="89">
        <v>46231.0</v>
      </c>
      <c r="B1018" s="90">
        <v>0.41597222222222224</v>
      </c>
      <c r="C1018" s="91" t="s">
        <v>1698</v>
      </c>
      <c r="D1018" s="129" t="str">
        <f t="array" ref="D1018">XLOOKUP(C1018,'DS ST'!A:A,'DS ST'!B:B)</f>
        <v>VGP</v>
      </c>
      <c r="E1018" s="94" t="str">
        <f t="array" ref="E1018">XLOOKUP($F1018,'GIÁ'!$A:$A,'GIÁ'!$E:$E)</f>
        <v>MÁT</v>
      </c>
      <c r="F1018" s="94" t="s">
        <v>3351</v>
      </c>
      <c r="G1018" s="95" t="s">
        <v>3352</v>
      </c>
      <c r="H1018" s="95" t="s">
        <v>57</v>
      </c>
      <c r="I1018" s="96">
        <v>1.0</v>
      </c>
      <c r="J1018" s="96">
        <v>0.0</v>
      </c>
      <c r="K1018" s="98">
        <f t="shared" si="4"/>
        <v>1</v>
      </c>
      <c r="L1018" s="99" t="s">
        <v>4730</v>
      </c>
      <c r="M1018" s="100" t="s">
        <v>4752</v>
      </c>
      <c r="N1018" s="101" t="s">
        <v>4753</v>
      </c>
      <c r="O1018" s="128"/>
      <c r="P1018" s="100">
        <v>1.0</v>
      </c>
      <c r="Q1018" s="103">
        <f t="shared" si="5"/>
        <v>0</v>
      </c>
      <c r="R1018" s="104" t="s">
        <v>4755</v>
      </c>
      <c r="S1018" s="105"/>
      <c r="T1018" s="106"/>
      <c r="U1018" s="107"/>
      <c r="V1018" s="108" t="s">
        <v>756</v>
      </c>
      <c r="W1018" s="109" t="s">
        <v>1908</v>
      </c>
      <c r="X1018" s="110" t="str">
        <f t="shared" si="6"/>
        <v/>
      </c>
      <c r="Y1018" s="110" t="str">
        <f t="shared" si="7"/>
        <v>Siêu thị</v>
      </c>
      <c r="Z1018" s="139" t="str">
        <f t="shared" si="69"/>
        <v/>
      </c>
      <c r="AA1018" s="109" t="s">
        <v>802</v>
      </c>
      <c r="AB1018" s="140"/>
      <c r="AC1018" s="141"/>
      <c r="AD1018" s="113"/>
      <c r="AE1018" s="127"/>
      <c r="AF1018" s="113"/>
      <c r="AG1018" s="114" t="str">
        <f t="array" ref="AG1018">XLOOKUP(F1018,'CLV2'!A:A,'CLV2'!E:E)</f>
        <v>2.BAKERY</v>
      </c>
      <c r="AH1018" s="115" t="str">
        <f t="array" ref="AH1018">XLOOKUP(F1018,'CLV2'!A:A,'CLV2'!F:F)</f>
        <v>3.CAKES</v>
      </c>
      <c r="AI1018" s="115" t="str">
        <f t="shared" si="8"/>
        <v>Pack</v>
      </c>
      <c r="AJ1018" s="116">
        <f t="shared" si="9"/>
        <v>1</v>
      </c>
      <c r="AK1018" s="117" t="str">
        <f t="array" ref="AK1018">XLOOKUP(F1018,'GIÁ'!A:A,'GIÁ'!D:D)</f>
        <v>27778.00</v>
      </c>
      <c r="AL1018" s="118">
        <f t="shared" si="10"/>
        <v>27778</v>
      </c>
      <c r="AM1018" s="118">
        <f t="shared" si="11"/>
        <v>0</v>
      </c>
      <c r="AN1018" s="119">
        <f t="shared" si="12"/>
        <v>27778</v>
      </c>
      <c r="AO1018" s="118">
        <f t="shared" si="13"/>
        <v>0</v>
      </c>
      <c r="AP1018" s="121">
        <f t="shared" si="14"/>
        <v>0</v>
      </c>
      <c r="AQ1018" s="122"/>
      <c r="AR1018" s="119"/>
    </row>
    <row r="1019" ht="22.5" customHeight="1">
      <c r="A1019" s="89">
        <v>46231.0</v>
      </c>
      <c r="B1019" s="90">
        <v>0.41597222222222224</v>
      </c>
      <c r="C1019" s="91" t="s">
        <v>1698</v>
      </c>
      <c r="D1019" s="129" t="str">
        <f t="array" ref="D1019">XLOOKUP(C1019,'DS ST'!A:A,'DS ST'!B:B)</f>
        <v>VGP</v>
      </c>
      <c r="E1019" s="94" t="str">
        <f t="array" ref="E1019">XLOOKUP($F1019,'GIÁ'!$A:$A,'GIÁ'!$E:$E)</f>
        <v>MÁT</v>
      </c>
      <c r="F1019" s="94">
        <v>8.938503131056E12</v>
      </c>
      <c r="G1019" s="95" t="s">
        <v>2841</v>
      </c>
      <c r="H1019" s="95" t="s">
        <v>57</v>
      </c>
      <c r="I1019" s="96">
        <v>2.0</v>
      </c>
      <c r="J1019" s="96">
        <v>0.0</v>
      </c>
      <c r="K1019" s="98">
        <f t="shared" si="4"/>
        <v>2</v>
      </c>
      <c r="L1019" s="99" t="s">
        <v>4730</v>
      </c>
      <c r="M1019" s="100" t="s">
        <v>4752</v>
      </c>
      <c r="N1019" s="101" t="s">
        <v>4753</v>
      </c>
      <c r="O1019" s="128"/>
      <c r="P1019" s="100">
        <v>2.0</v>
      </c>
      <c r="Q1019" s="103">
        <f t="shared" si="5"/>
        <v>0</v>
      </c>
      <c r="R1019" s="104" t="s">
        <v>4755</v>
      </c>
      <c r="S1019" s="105"/>
      <c r="T1019" s="106"/>
      <c r="U1019" s="107"/>
      <c r="V1019" s="108" t="s">
        <v>756</v>
      </c>
      <c r="W1019" s="109" t="s">
        <v>1908</v>
      </c>
      <c r="X1019" s="110" t="str">
        <f t="shared" si="6"/>
        <v/>
      </c>
      <c r="Y1019" s="110" t="str">
        <f t="shared" si="7"/>
        <v>Siêu thị</v>
      </c>
      <c r="Z1019" s="139" t="str">
        <f t="shared" si="69"/>
        <v/>
      </c>
      <c r="AA1019" s="109" t="s">
        <v>802</v>
      </c>
      <c r="AB1019" s="140"/>
      <c r="AC1019" s="141"/>
      <c r="AD1019" s="113"/>
      <c r="AE1019" s="127"/>
      <c r="AF1019" s="113"/>
      <c r="AG1019" s="114" t="str">
        <f t="array" ref="AG1019">XLOOKUP(F1019,'CLV2'!A:A,'CLV2'!E:E)</f>
        <v>2.DAIRY</v>
      </c>
      <c r="AH1019" s="115" t="str">
        <f t="array" ref="AH1019">XLOOKUP(F1019,'CLV2'!A:A,'CLV2'!F:F)</f>
        <v>3.FRESH MILK</v>
      </c>
      <c r="AI1019" s="115" t="str">
        <f t="shared" si="8"/>
        <v>Pack</v>
      </c>
      <c r="AJ1019" s="116">
        <f t="shared" si="9"/>
        <v>1</v>
      </c>
      <c r="AK1019" s="117" t="str">
        <f t="array" ref="AK1019">XLOOKUP(F1019,'GIÁ'!A:A,'GIÁ'!D:D)</f>
        <v>9180.00</v>
      </c>
      <c r="AL1019" s="118">
        <f t="shared" si="10"/>
        <v>18360</v>
      </c>
      <c r="AM1019" s="118">
        <f t="shared" si="11"/>
        <v>0</v>
      </c>
      <c r="AN1019" s="119">
        <f t="shared" si="12"/>
        <v>18360</v>
      </c>
      <c r="AO1019" s="118">
        <f t="shared" si="13"/>
        <v>0</v>
      </c>
      <c r="AP1019" s="121">
        <f t="shared" si="14"/>
        <v>0</v>
      </c>
      <c r="AQ1019" s="122"/>
      <c r="AR1019" s="119"/>
    </row>
    <row r="1020" ht="22.5" customHeight="1">
      <c r="A1020" s="89">
        <v>46231.0</v>
      </c>
      <c r="B1020" s="90">
        <v>0.41597222222222224</v>
      </c>
      <c r="C1020" s="91" t="s">
        <v>1698</v>
      </c>
      <c r="D1020" s="129" t="str">
        <f t="array" ref="D1020">XLOOKUP(C1020,'DS ST'!A:A,'DS ST'!B:B)</f>
        <v>VGP</v>
      </c>
      <c r="E1020" s="94" t="str">
        <f t="array" ref="E1020">XLOOKUP($F1020,'GIÁ'!$A:$A,'GIÁ'!$E:$E)</f>
        <v>MÁT</v>
      </c>
      <c r="F1020" s="94">
        <v>11697.0</v>
      </c>
      <c r="G1020" s="95" t="s">
        <v>1008</v>
      </c>
      <c r="H1020" s="95" t="s">
        <v>93</v>
      </c>
      <c r="I1020" s="96">
        <v>8.0</v>
      </c>
      <c r="J1020" s="96">
        <v>0.0</v>
      </c>
      <c r="K1020" s="98">
        <f t="shared" si="4"/>
        <v>8</v>
      </c>
      <c r="L1020" s="99" t="s">
        <v>4730</v>
      </c>
      <c r="M1020" s="100" t="s">
        <v>4756</v>
      </c>
      <c r="N1020" s="101" t="s">
        <v>4757</v>
      </c>
      <c r="O1020" s="128"/>
      <c r="P1020" s="100">
        <v>8.0</v>
      </c>
      <c r="Q1020" s="103">
        <f t="shared" si="5"/>
        <v>0</v>
      </c>
      <c r="R1020" s="104" t="s">
        <v>4741</v>
      </c>
      <c r="S1020" s="105"/>
      <c r="T1020" s="106"/>
      <c r="U1020" s="107"/>
      <c r="V1020" s="108" t="s">
        <v>756</v>
      </c>
      <c r="W1020" s="109" t="s">
        <v>1908</v>
      </c>
      <c r="X1020" s="110" t="str">
        <f t="shared" si="6"/>
        <v/>
      </c>
      <c r="Y1020" s="110" t="str">
        <f t="shared" si="7"/>
        <v>Siêu thị</v>
      </c>
      <c r="Z1020" s="139" t="str">
        <f t="shared" si="69"/>
        <v/>
      </c>
      <c r="AA1020" s="109" t="s">
        <v>802</v>
      </c>
      <c r="AB1020" s="140"/>
      <c r="AC1020" s="141"/>
      <c r="AD1020" s="113"/>
      <c r="AE1020" s="127"/>
      <c r="AF1020" s="113"/>
      <c r="AG1020" s="114" t="str">
        <f t="array" ref="AG1020">XLOOKUP(F1020,'CLV2'!A:A,'CLV2'!E:E)</f>
        <v>2.VEGETABLES</v>
      </c>
      <c r="AH1020" s="115" t="str">
        <f t="array" ref="AH1020">XLOOKUP(F1020,'CLV2'!A:A,'CLV2'!F:F)</f>
        <v>3.PROCESSED VEGGIES</v>
      </c>
      <c r="AI1020" s="115" t="str">
        <f t="shared" si="8"/>
        <v>Pack</v>
      </c>
      <c r="AJ1020" s="116">
        <f t="shared" si="9"/>
        <v>1</v>
      </c>
      <c r="AK1020" s="117" t="str">
        <f t="array" ref="AK1020">XLOOKUP(F1020,'GIÁ'!A:A,'GIÁ'!D:D)</f>
        <v>21900.00</v>
      </c>
      <c r="AL1020" s="118">
        <f t="shared" si="10"/>
        <v>175200</v>
      </c>
      <c r="AM1020" s="118">
        <f t="shared" si="11"/>
        <v>0</v>
      </c>
      <c r="AN1020" s="119">
        <f t="shared" si="12"/>
        <v>175200</v>
      </c>
      <c r="AO1020" s="118">
        <f t="shared" si="13"/>
        <v>0</v>
      </c>
      <c r="AP1020" s="121">
        <f t="shared" si="14"/>
        <v>0</v>
      </c>
      <c r="AQ1020" s="122"/>
      <c r="AR1020" s="119"/>
    </row>
    <row r="1021" ht="22.5" customHeight="1">
      <c r="A1021" s="89">
        <v>46231.0</v>
      </c>
      <c r="B1021" s="90">
        <v>0.41597222222222224</v>
      </c>
      <c r="C1021" s="91" t="s">
        <v>1698</v>
      </c>
      <c r="D1021" s="129" t="str">
        <f t="array" ref="D1021">XLOOKUP(C1021,'DS ST'!A:A,'DS ST'!B:B)</f>
        <v>VGP</v>
      </c>
      <c r="E1021" s="94" t="str">
        <f t="array" ref="E1021">XLOOKUP($F1021,'GIÁ'!$A:$A,'GIÁ'!$E:$E)</f>
        <v>MÁT</v>
      </c>
      <c r="F1021" s="94">
        <v>3.184030003617E12</v>
      </c>
      <c r="G1021" s="95" t="s">
        <v>1134</v>
      </c>
      <c r="H1021" s="95" t="s">
        <v>224</v>
      </c>
      <c r="I1021" s="96">
        <v>4.0</v>
      </c>
      <c r="J1021" s="96">
        <v>0.0</v>
      </c>
      <c r="K1021" s="98">
        <f t="shared" si="4"/>
        <v>4</v>
      </c>
      <c r="L1021" s="99" t="s">
        <v>4730</v>
      </c>
      <c r="M1021" s="100" t="s">
        <v>4756</v>
      </c>
      <c r="N1021" s="101" t="s">
        <v>4757</v>
      </c>
      <c r="O1021" s="128"/>
      <c r="P1021" s="100"/>
      <c r="Q1021" s="103">
        <f t="shared" si="5"/>
        <v>4</v>
      </c>
      <c r="R1021" s="104"/>
      <c r="S1021" s="105" t="s">
        <v>14</v>
      </c>
      <c r="T1021" s="106" t="s">
        <v>4747</v>
      </c>
      <c r="U1021" s="107" t="s">
        <v>3766</v>
      </c>
      <c r="V1021" s="108" t="s">
        <v>756</v>
      </c>
      <c r="W1021" s="109" t="s">
        <v>2842</v>
      </c>
      <c r="X1021" s="110" t="str">
        <f t="shared" si="6"/>
        <v/>
      </c>
      <c r="Y1021" s="110" t="str">
        <f t="shared" si="7"/>
        <v/>
      </c>
      <c r="Z1021" s="139" t="str">
        <f t="shared" si="69"/>
        <v>Kho đông mát</v>
      </c>
      <c r="AA1021" s="109" t="s">
        <v>802</v>
      </c>
      <c r="AB1021" s="140"/>
      <c r="AC1021" s="141"/>
      <c r="AD1021" s="113"/>
      <c r="AE1021" s="127"/>
      <c r="AF1021" s="113"/>
      <c r="AG1021" s="114" t="str">
        <f t="array" ref="AG1021">XLOOKUP(F1021,'CLV2'!A:A,'CLV2'!E:E)</f>
        <v>2.DAIRY</v>
      </c>
      <c r="AH1021" s="115" t="str">
        <f t="array" ref="AH1021">XLOOKUP(F1021,'CLV2'!A:A,'CLV2'!F:F)</f>
        <v>3.BUTTER AND CHEESE</v>
      </c>
      <c r="AI1021" s="115" t="str">
        <f t="shared" si="8"/>
        <v>Pack</v>
      </c>
      <c r="AJ1021" s="116">
        <f t="shared" si="9"/>
        <v>1</v>
      </c>
      <c r="AK1021" s="117" t="str">
        <f t="array" ref="AK1021">XLOOKUP(F1021,'GIÁ'!A:A,'GIÁ'!D:D)</f>
        <v>41960.14</v>
      </c>
      <c r="AL1021" s="118">
        <f t="shared" si="10"/>
        <v>167840.56</v>
      </c>
      <c r="AM1021" s="118">
        <f t="shared" si="11"/>
        <v>0</v>
      </c>
      <c r="AN1021" s="119">
        <f t="shared" si="12"/>
        <v>0</v>
      </c>
      <c r="AO1021" s="118">
        <f t="shared" si="13"/>
        <v>167840.56</v>
      </c>
      <c r="AP1021" s="121">
        <f t="shared" si="14"/>
        <v>0</v>
      </c>
      <c r="AQ1021" s="122"/>
      <c r="AR1021" s="119"/>
    </row>
    <row r="1022" ht="22.5" customHeight="1">
      <c r="A1022" s="89">
        <v>46231.0</v>
      </c>
      <c r="B1022" s="90">
        <v>0.41597222222222224</v>
      </c>
      <c r="C1022" s="91" t="s">
        <v>1698</v>
      </c>
      <c r="D1022" s="129" t="str">
        <f t="array" ref="D1022">XLOOKUP(C1022,'DS ST'!A:A,'DS ST'!B:B)</f>
        <v>VGP</v>
      </c>
      <c r="E1022" s="94" t="str">
        <f t="array" ref="E1022">XLOOKUP($F1022,'GIÁ'!$A:$A,'GIÁ'!$E:$E)</f>
        <v>MÁT</v>
      </c>
      <c r="F1022" s="94">
        <v>11570.0</v>
      </c>
      <c r="G1022" s="95" t="s">
        <v>901</v>
      </c>
      <c r="H1022" s="95" t="s">
        <v>75</v>
      </c>
      <c r="I1022" s="96">
        <v>17.0</v>
      </c>
      <c r="J1022" s="96">
        <v>15.0</v>
      </c>
      <c r="K1022" s="98">
        <f t="shared" si="4"/>
        <v>2</v>
      </c>
      <c r="L1022" s="99" t="s">
        <v>4730</v>
      </c>
      <c r="M1022" s="100" t="s">
        <v>4756</v>
      </c>
      <c r="N1022" s="101" t="s">
        <v>4757</v>
      </c>
      <c r="O1022" s="128"/>
      <c r="P1022" s="100">
        <v>2.0</v>
      </c>
      <c r="Q1022" s="103">
        <f t="shared" si="5"/>
        <v>0</v>
      </c>
      <c r="R1022" s="104" t="s">
        <v>4758</v>
      </c>
      <c r="S1022" s="105"/>
      <c r="T1022" s="106"/>
      <c r="U1022" s="107"/>
      <c r="V1022" s="108" t="s">
        <v>756</v>
      </c>
      <c r="W1022" s="109" t="s">
        <v>1908</v>
      </c>
      <c r="X1022" s="110" t="str">
        <f t="shared" si="6"/>
        <v/>
      </c>
      <c r="Y1022" s="110" t="str">
        <f t="shared" si="7"/>
        <v>Siêu thị</v>
      </c>
      <c r="Z1022" s="139" t="str">
        <f t="shared" si="69"/>
        <v/>
      </c>
      <c r="AA1022" s="109" t="s">
        <v>802</v>
      </c>
      <c r="AB1022" s="140"/>
      <c r="AC1022" s="141"/>
      <c r="AD1022" s="113"/>
      <c r="AE1022" s="127"/>
      <c r="AF1022" s="113"/>
      <c r="AG1022" s="114" t="str">
        <f t="array" ref="AG1022">XLOOKUP(F1022,'CLV2'!A:A,'CLV2'!E:E)</f>
        <v>2.FRUITS</v>
      </c>
      <c r="AH1022" s="115" t="str">
        <f t="array" ref="AH1022">XLOOKUP(F1022,'CLV2'!A:A,'CLV2'!F:F)</f>
        <v>3.IMPORT FRUITS</v>
      </c>
      <c r="AI1022" s="115" t="str">
        <f t="shared" si="8"/>
        <v>Pack</v>
      </c>
      <c r="AJ1022" s="116">
        <f t="shared" si="9"/>
        <v>0.1176470588</v>
      </c>
      <c r="AK1022" s="117" t="str">
        <f t="array" ref="AK1022">XLOOKUP(F1022,'GIÁ'!A:A,'GIÁ'!D:D)</f>
        <v>67482.80</v>
      </c>
      <c r="AL1022" s="118">
        <f t="shared" si="10"/>
        <v>134965.6</v>
      </c>
      <c r="AM1022" s="118">
        <f t="shared" si="11"/>
        <v>0</v>
      </c>
      <c r="AN1022" s="119">
        <f t="shared" si="12"/>
        <v>134965.6</v>
      </c>
      <c r="AO1022" s="118">
        <f t="shared" si="13"/>
        <v>0</v>
      </c>
      <c r="AP1022" s="121">
        <f t="shared" si="14"/>
        <v>0</v>
      </c>
      <c r="AQ1022" s="122"/>
      <c r="AR1022" s="119"/>
    </row>
    <row r="1023" ht="22.5" customHeight="1">
      <c r="A1023" s="89">
        <v>46231.0</v>
      </c>
      <c r="B1023" s="90">
        <v>0.41597222222222224</v>
      </c>
      <c r="C1023" s="91" t="s">
        <v>1698</v>
      </c>
      <c r="D1023" s="129" t="str">
        <f t="array" ref="D1023">XLOOKUP(C1023,'DS ST'!A:A,'DS ST'!B:B)</f>
        <v>VGP</v>
      </c>
      <c r="E1023" s="94" t="str">
        <f t="array" ref="E1023">XLOOKUP($F1023,'GIÁ'!$A:$A,'GIÁ'!$E:$E)</f>
        <v>MÁT</v>
      </c>
      <c r="F1023" s="94">
        <v>8.938562884368E12</v>
      </c>
      <c r="G1023" s="95" t="s">
        <v>3222</v>
      </c>
      <c r="H1023" s="95" t="s">
        <v>57</v>
      </c>
      <c r="I1023" s="96">
        <v>1.0</v>
      </c>
      <c r="J1023" s="96">
        <v>0.0</v>
      </c>
      <c r="K1023" s="98">
        <f t="shared" si="4"/>
        <v>1</v>
      </c>
      <c r="L1023" s="99" t="s">
        <v>4730</v>
      </c>
      <c r="M1023" s="100" t="s">
        <v>4759</v>
      </c>
      <c r="N1023" s="101" t="s">
        <v>4760</v>
      </c>
      <c r="O1023" s="128"/>
      <c r="P1023" s="100">
        <v>1.0</v>
      </c>
      <c r="Q1023" s="103">
        <f t="shared" si="5"/>
        <v>0</v>
      </c>
      <c r="R1023" s="104" t="s">
        <v>4738</v>
      </c>
      <c r="S1023" s="105"/>
      <c r="T1023" s="106"/>
      <c r="U1023" s="107"/>
      <c r="V1023" s="108" t="s">
        <v>756</v>
      </c>
      <c r="W1023" s="109" t="s">
        <v>1908</v>
      </c>
      <c r="X1023" s="110" t="str">
        <f t="shared" si="6"/>
        <v/>
      </c>
      <c r="Y1023" s="110" t="str">
        <f t="shared" si="7"/>
        <v>Siêu thị</v>
      </c>
      <c r="Z1023" s="139" t="str">
        <f t="shared" si="69"/>
        <v/>
      </c>
      <c r="AA1023" s="109" t="s">
        <v>802</v>
      </c>
      <c r="AB1023" s="140"/>
      <c r="AC1023" s="141"/>
      <c r="AD1023" s="113"/>
      <c r="AE1023" s="127"/>
      <c r="AF1023" s="113"/>
      <c r="AG1023" s="114" t="str">
        <f t="array" ref="AG1023">XLOOKUP(F1023,'CLV2'!A:A,'CLV2'!E:E)</f>
        <v>2.BAKERY</v>
      </c>
      <c r="AH1023" s="115" t="str">
        <f t="array" ref="AH1023">XLOOKUP(F1023,'CLV2'!A:A,'CLV2'!F:F)</f>
        <v>3.CAKES</v>
      </c>
      <c r="AI1023" s="115" t="str">
        <f t="shared" si="8"/>
        <v>Pack</v>
      </c>
      <c r="AJ1023" s="116">
        <f t="shared" si="9"/>
        <v>1</v>
      </c>
      <c r="AK1023" s="117" t="str">
        <f t="array" ref="AK1023">XLOOKUP(F1023,'GIÁ'!A:A,'GIÁ'!D:D)</f>
        <v>14500.00</v>
      </c>
      <c r="AL1023" s="118">
        <f t="shared" si="10"/>
        <v>14500</v>
      </c>
      <c r="AM1023" s="118">
        <f t="shared" si="11"/>
        <v>0</v>
      </c>
      <c r="AN1023" s="119">
        <f t="shared" si="12"/>
        <v>14500</v>
      </c>
      <c r="AO1023" s="118">
        <f t="shared" si="13"/>
        <v>0</v>
      </c>
      <c r="AP1023" s="121">
        <f t="shared" si="14"/>
        <v>0</v>
      </c>
      <c r="AQ1023" s="122"/>
      <c r="AR1023" s="119"/>
    </row>
    <row r="1024" ht="22.5" customHeight="1">
      <c r="A1024" s="89">
        <v>46231.0</v>
      </c>
      <c r="B1024" s="90">
        <v>0.41597222222222224</v>
      </c>
      <c r="C1024" s="91" t="s">
        <v>1698</v>
      </c>
      <c r="D1024" s="129" t="str">
        <f t="array" ref="D1024">XLOOKUP(C1024,'DS ST'!A:A,'DS ST'!B:B)</f>
        <v>VGP</v>
      </c>
      <c r="E1024" s="94" t="str">
        <f t="array" ref="E1024">XLOOKUP($F1024,'GIÁ'!$A:$A,'GIÁ'!$E:$E)</f>
        <v>MÁT</v>
      </c>
      <c r="F1024" s="94">
        <v>8.935335403443E12</v>
      </c>
      <c r="G1024" s="95" t="s">
        <v>2083</v>
      </c>
      <c r="H1024" s="95" t="s">
        <v>1206</v>
      </c>
      <c r="I1024" s="96">
        <v>5.0</v>
      </c>
      <c r="J1024" s="96">
        <v>0.0</v>
      </c>
      <c r="K1024" s="98">
        <f t="shared" si="4"/>
        <v>5</v>
      </c>
      <c r="L1024" s="99" t="s">
        <v>4730</v>
      </c>
      <c r="M1024" s="100" t="s">
        <v>4759</v>
      </c>
      <c r="N1024" s="101" t="s">
        <v>4760</v>
      </c>
      <c r="O1024" s="128"/>
      <c r="P1024" s="100">
        <v>5.0</v>
      </c>
      <c r="Q1024" s="103">
        <f t="shared" si="5"/>
        <v>0</v>
      </c>
      <c r="R1024" s="104" t="s">
        <v>4742</v>
      </c>
      <c r="S1024" s="105"/>
      <c r="T1024" s="106"/>
      <c r="U1024" s="107"/>
      <c r="V1024" s="108" t="s">
        <v>756</v>
      </c>
      <c r="W1024" s="109" t="s">
        <v>1908</v>
      </c>
      <c r="X1024" s="110" t="str">
        <f t="shared" si="6"/>
        <v/>
      </c>
      <c r="Y1024" s="110" t="str">
        <f t="shared" si="7"/>
        <v>Siêu thị</v>
      </c>
      <c r="Z1024" s="139" t="str">
        <f t="shared" si="69"/>
        <v/>
      </c>
      <c r="AA1024" s="109" t="s">
        <v>802</v>
      </c>
      <c r="AB1024" s="140"/>
      <c r="AC1024" s="141"/>
      <c r="AD1024" s="113"/>
      <c r="AE1024" s="127"/>
      <c r="AF1024" s="113"/>
      <c r="AG1024" s="114" t="str">
        <f t="array" ref="AG1024">XLOOKUP(F1024,'CLV2'!A:A,'CLV2'!E:E)</f>
        <v>2.DELICA</v>
      </c>
      <c r="AH1024" s="115" t="str">
        <f t="array" ref="AH1024">XLOOKUP(F1024,'CLV2'!A:A,'CLV2'!F:F)</f>
        <v>3.COLD AND HOT DELICA</v>
      </c>
      <c r="AI1024" s="115" t="str">
        <f t="shared" si="8"/>
        <v>Pack</v>
      </c>
      <c r="AJ1024" s="116">
        <f t="shared" si="9"/>
        <v>1</v>
      </c>
      <c r="AK1024" s="117" t="str">
        <f t="array" ref="AK1024">XLOOKUP(F1024,'GIÁ'!A:A,'GIÁ'!D:D)</f>
        <v>11574.00</v>
      </c>
      <c r="AL1024" s="118">
        <f t="shared" si="10"/>
        <v>57870</v>
      </c>
      <c r="AM1024" s="118">
        <f t="shared" si="11"/>
        <v>0</v>
      </c>
      <c r="AN1024" s="119">
        <f t="shared" si="12"/>
        <v>57870</v>
      </c>
      <c r="AO1024" s="118">
        <f t="shared" si="13"/>
        <v>0</v>
      </c>
      <c r="AP1024" s="121">
        <f t="shared" si="14"/>
        <v>0</v>
      </c>
      <c r="AQ1024" s="122"/>
      <c r="AR1024" s="119"/>
    </row>
    <row r="1025" ht="22.5" customHeight="1">
      <c r="A1025" s="89">
        <v>46231.0</v>
      </c>
      <c r="B1025" s="90">
        <v>0.41597222222222224</v>
      </c>
      <c r="C1025" s="91" t="s">
        <v>1698</v>
      </c>
      <c r="D1025" s="129" t="str">
        <f t="array" ref="D1025">XLOOKUP(C1025,'DS ST'!A:A,'DS ST'!B:B)</f>
        <v>VGP</v>
      </c>
      <c r="E1025" s="94" t="str">
        <f t="array" ref="E1025">XLOOKUP($F1025,'GIÁ'!$A:$A,'GIÁ'!$E:$E)</f>
        <v>MÁT</v>
      </c>
      <c r="F1025" s="94">
        <v>8.936146440467E12</v>
      </c>
      <c r="G1025" s="95" t="s">
        <v>2493</v>
      </c>
      <c r="H1025" s="95" t="s">
        <v>224</v>
      </c>
      <c r="I1025" s="96">
        <v>5.0</v>
      </c>
      <c r="J1025" s="96">
        <v>0.0</v>
      </c>
      <c r="K1025" s="98">
        <f t="shared" si="4"/>
        <v>5</v>
      </c>
      <c r="L1025" s="99" t="s">
        <v>4730</v>
      </c>
      <c r="M1025" s="100" t="s">
        <v>4761</v>
      </c>
      <c r="N1025" s="101" t="s">
        <v>4762</v>
      </c>
      <c r="O1025" s="128"/>
      <c r="P1025" s="100">
        <v>5.0</v>
      </c>
      <c r="Q1025" s="103">
        <f t="shared" si="5"/>
        <v>0</v>
      </c>
      <c r="R1025" s="104" t="s">
        <v>4763</v>
      </c>
      <c r="S1025" s="105"/>
      <c r="T1025" s="106"/>
      <c r="U1025" s="107"/>
      <c r="V1025" s="108" t="s">
        <v>756</v>
      </c>
      <c r="W1025" s="109" t="s">
        <v>1908</v>
      </c>
      <c r="X1025" s="110" t="str">
        <f t="shared" si="6"/>
        <v/>
      </c>
      <c r="Y1025" s="110" t="str">
        <f t="shared" si="7"/>
        <v>Siêu thị</v>
      </c>
      <c r="Z1025" s="139" t="str">
        <f t="shared" si="69"/>
        <v/>
      </c>
      <c r="AA1025" s="109" t="s">
        <v>802</v>
      </c>
      <c r="AB1025" s="140"/>
      <c r="AC1025" s="141"/>
      <c r="AD1025" s="113"/>
      <c r="AE1025" s="127"/>
      <c r="AF1025" s="113"/>
      <c r="AG1025" s="114" t="str">
        <f t="array" ref="AG1025">XLOOKUP(F1025,'CLV2'!A:A,'CLV2'!E:E)</f>
        <v>2.CHILLED FOODS</v>
      </c>
      <c r="AH1025" s="115" t="str">
        <f t="array" ref="AH1025">XLOOKUP(F1025,'CLV2'!A:A,'CLV2'!F:F)</f>
        <v>3.HAM AND SAUSAGES</v>
      </c>
      <c r="AI1025" s="115" t="str">
        <f t="shared" si="8"/>
        <v>Pack</v>
      </c>
      <c r="AJ1025" s="116">
        <f t="shared" si="9"/>
        <v>1</v>
      </c>
      <c r="AK1025" s="117" t="str">
        <f t="array" ref="AK1025">XLOOKUP(F1025,'GIÁ'!A:A,'GIÁ'!D:D)</f>
        <v>57010.39</v>
      </c>
      <c r="AL1025" s="118">
        <f t="shared" si="10"/>
        <v>285051.95</v>
      </c>
      <c r="AM1025" s="118">
        <f t="shared" si="11"/>
        <v>0</v>
      </c>
      <c r="AN1025" s="119">
        <f t="shared" si="12"/>
        <v>285051.95</v>
      </c>
      <c r="AO1025" s="118">
        <f t="shared" si="13"/>
        <v>0</v>
      </c>
      <c r="AP1025" s="121">
        <f t="shared" si="14"/>
        <v>0</v>
      </c>
      <c r="AQ1025" s="122"/>
      <c r="AR1025" s="119"/>
    </row>
    <row r="1026" ht="22.5" customHeight="1">
      <c r="A1026" s="89">
        <v>46231.0</v>
      </c>
      <c r="B1026" s="90">
        <v>0.41597222222222224</v>
      </c>
      <c r="C1026" s="91" t="s">
        <v>1698</v>
      </c>
      <c r="D1026" s="129" t="str">
        <f t="array" ref="D1026">XLOOKUP(C1026,'DS ST'!A:A,'DS ST'!B:B)</f>
        <v>VGP</v>
      </c>
      <c r="E1026" s="94" t="str">
        <f t="array" ref="E1026">XLOOKUP($F1026,'GIÁ'!$A:$A,'GIÁ'!$E:$E)</f>
        <v>MÁT</v>
      </c>
      <c r="F1026" s="94">
        <v>11532.0</v>
      </c>
      <c r="G1026" s="95" t="s">
        <v>830</v>
      </c>
      <c r="H1026" s="95" t="s">
        <v>75</v>
      </c>
      <c r="I1026" s="96">
        <v>3.0</v>
      </c>
      <c r="J1026" s="96">
        <v>0.0</v>
      </c>
      <c r="K1026" s="98">
        <f t="shared" si="4"/>
        <v>3</v>
      </c>
      <c r="L1026" s="99" t="s">
        <v>4730</v>
      </c>
      <c r="M1026" s="100" t="s">
        <v>4764</v>
      </c>
      <c r="N1026" s="101" t="s">
        <v>4765</v>
      </c>
      <c r="O1026" s="128"/>
      <c r="P1026" s="100">
        <v>3.0</v>
      </c>
      <c r="Q1026" s="103">
        <f t="shared" si="5"/>
        <v>0</v>
      </c>
      <c r="R1026" s="104" t="s">
        <v>4758</v>
      </c>
      <c r="S1026" s="105"/>
      <c r="T1026" s="106"/>
      <c r="U1026" s="107"/>
      <c r="V1026" s="108" t="s">
        <v>756</v>
      </c>
      <c r="W1026" s="109" t="s">
        <v>1908</v>
      </c>
      <c r="X1026" s="110" t="str">
        <f t="shared" si="6"/>
        <v/>
      </c>
      <c r="Y1026" s="110" t="str">
        <f t="shared" si="7"/>
        <v>Siêu thị</v>
      </c>
      <c r="Z1026" s="139" t="str">
        <f t="shared" si="69"/>
        <v/>
      </c>
      <c r="AA1026" s="109" t="s">
        <v>802</v>
      </c>
      <c r="AB1026" s="140"/>
      <c r="AC1026" s="141"/>
      <c r="AD1026" s="113"/>
      <c r="AE1026" s="127"/>
      <c r="AF1026" s="113"/>
      <c r="AG1026" s="114" t="str">
        <f t="array" ref="AG1026">XLOOKUP(F1026,'CLV2'!A:A,'CLV2'!E:E)</f>
        <v>2.FRUITS</v>
      </c>
      <c r="AH1026" s="115" t="str">
        <f t="array" ref="AH1026">XLOOKUP(F1026,'CLV2'!A:A,'CLV2'!F:F)</f>
        <v>3.IMPORT FRUITS</v>
      </c>
      <c r="AI1026" s="115" t="str">
        <f t="shared" si="8"/>
        <v>Pack</v>
      </c>
      <c r="AJ1026" s="116">
        <f t="shared" si="9"/>
        <v>1</v>
      </c>
      <c r="AK1026" s="117" t="str">
        <f t="array" ref="AK1026">XLOOKUP(F1026,'GIÁ'!A:A,'GIÁ'!D:D)</f>
        <v>78110.42</v>
      </c>
      <c r="AL1026" s="118">
        <f t="shared" si="10"/>
        <v>234331.26</v>
      </c>
      <c r="AM1026" s="118">
        <f t="shared" si="11"/>
        <v>0</v>
      </c>
      <c r="AN1026" s="119">
        <f t="shared" si="12"/>
        <v>234331.26</v>
      </c>
      <c r="AO1026" s="118">
        <f t="shared" si="13"/>
        <v>0</v>
      </c>
      <c r="AP1026" s="121">
        <f t="shared" si="14"/>
        <v>0</v>
      </c>
      <c r="AQ1026" s="122"/>
      <c r="AR1026" s="119"/>
    </row>
    <row r="1027" ht="22.5" customHeight="1">
      <c r="A1027" s="89">
        <v>46231.0</v>
      </c>
      <c r="B1027" s="90">
        <v>0.4534722222222222</v>
      </c>
      <c r="C1027" s="91" t="s">
        <v>828</v>
      </c>
      <c r="D1027" s="129" t="str">
        <f t="array" ref="D1027">XLOOKUP(C1027,'DS ST'!A:A,'DS ST'!B:B)</f>
        <v>A182</v>
      </c>
      <c r="E1027" s="94" t="str">
        <f t="array" ref="E1027">XLOOKUP($F1027,'GIÁ'!$A:$A,'GIÁ'!$E:$E)</f>
        <v>MÁT</v>
      </c>
      <c r="F1027" s="94">
        <v>10610.0</v>
      </c>
      <c r="G1027" s="95" t="s">
        <v>121</v>
      </c>
      <c r="H1027" s="95" t="s">
        <v>57</v>
      </c>
      <c r="I1027" s="96">
        <v>1.0</v>
      </c>
      <c r="J1027" s="96">
        <v>0.0</v>
      </c>
      <c r="K1027" s="98">
        <f t="shared" si="4"/>
        <v>1</v>
      </c>
      <c r="L1027" s="99" t="s">
        <v>4766</v>
      </c>
      <c r="M1027" s="100" t="s">
        <v>4767</v>
      </c>
      <c r="N1027" s="101" t="s">
        <v>4768</v>
      </c>
      <c r="O1027" s="128"/>
      <c r="P1027" s="100">
        <v>1.0</v>
      </c>
      <c r="Q1027" s="103">
        <f t="shared" si="5"/>
        <v>0</v>
      </c>
      <c r="R1027" s="104" t="s">
        <v>4769</v>
      </c>
      <c r="S1027" s="105"/>
      <c r="T1027" s="106"/>
      <c r="U1027" s="107"/>
      <c r="V1027" s="108" t="s">
        <v>756</v>
      </c>
      <c r="W1027" s="109" t="s">
        <v>1908</v>
      </c>
      <c r="X1027" s="110" t="str">
        <f t="shared" si="6"/>
        <v/>
      </c>
      <c r="Y1027" s="110" t="str">
        <f t="shared" si="7"/>
        <v>Siêu thị</v>
      </c>
      <c r="Z1027" s="139" t="str">
        <f t="shared" si="69"/>
        <v/>
      </c>
      <c r="AA1027" s="109" t="s">
        <v>802</v>
      </c>
      <c r="AB1027" s="140"/>
      <c r="AC1027" s="141"/>
      <c r="AD1027" s="113"/>
      <c r="AE1027" s="127"/>
      <c r="AF1027" s="113"/>
      <c r="AG1027" s="114" t="str">
        <f t="array" ref="AG1027">XLOOKUP(F1027,'CLV2'!A:A,'CLV2'!E:E)</f>
        <v>2.FRUITS</v>
      </c>
      <c r="AH1027" s="115" t="str">
        <f t="array" ref="AH1027">XLOOKUP(F1027,'CLV2'!A:A,'CLV2'!F:F)</f>
        <v>3.IMPORT FRUITS</v>
      </c>
      <c r="AI1027" s="115" t="str">
        <f t="shared" si="8"/>
        <v>Pack</v>
      </c>
      <c r="AJ1027" s="116">
        <f t="shared" si="9"/>
        <v>1</v>
      </c>
      <c r="AK1027" s="117" t="str">
        <f t="array" ref="AK1027">XLOOKUP(F1027,'GIÁ'!A:A,'GIÁ'!D:D)</f>
        <v>72259.15</v>
      </c>
      <c r="AL1027" s="118">
        <f t="shared" si="10"/>
        <v>72259.15</v>
      </c>
      <c r="AM1027" s="118">
        <f t="shared" si="11"/>
        <v>0</v>
      </c>
      <c r="AN1027" s="119">
        <f t="shared" si="12"/>
        <v>72259.15</v>
      </c>
      <c r="AO1027" s="118">
        <f t="shared" si="13"/>
        <v>0</v>
      </c>
      <c r="AP1027" s="121">
        <f t="shared" si="14"/>
        <v>0</v>
      </c>
      <c r="AQ1027" s="122"/>
      <c r="AR1027" s="119"/>
    </row>
    <row r="1028" ht="22.5" customHeight="1">
      <c r="A1028" s="89">
        <v>46231.0</v>
      </c>
      <c r="B1028" s="90">
        <v>0.4534722222222222</v>
      </c>
      <c r="C1028" s="91" t="s">
        <v>828</v>
      </c>
      <c r="D1028" s="129" t="str">
        <f t="array" ref="D1028">XLOOKUP(C1028,'DS ST'!A:A,'DS ST'!B:B)</f>
        <v>A182</v>
      </c>
      <c r="E1028" s="94" t="str">
        <f t="array" ref="E1028">XLOOKUP($F1028,'GIÁ'!$A:$A,'GIÁ'!$E:$E)</f>
        <v>MÁT</v>
      </c>
      <c r="F1028" s="94">
        <v>10606.0</v>
      </c>
      <c r="G1028" s="95" t="s">
        <v>106</v>
      </c>
      <c r="H1028" s="95" t="s">
        <v>57</v>
      </c>
      <c r="I1028" s="96">
        <v>2.0</v>
      </c>
      <c r="J1028" s="96">
        <v>0.0</v>
      </c>
      <c r="K1028" s="98">
        <f t="shared" si="4"/>
        <v>2</v>
      </c>
      <c r="L1028" s="99" t="s">
        <v>4766</v>
      </c>
      <c r="M1028" s="100" t="s">
        <v>4770</v>
      </c>
      <c r="N1028" s="101" t="s">
        <v>4771</v>
      </c>
      <c r="O1028" s="128"/>
      <c r="P1028" s="100">
        <v>2.0</v>
      </c>
      <c r="Q1028" s="103">
        <f t="shared" si="5"/>
        <v>0</v>
      </c>
      <c r="R1028" s="104" t="s">
        <v>4772</v>
      </c>
      <c r="S1028" s="105"/>
      <c r="T1028" s="106"/>
      <c r="U1028" s="107"/>
      <c r="V1028" s="108" t="s">
        <v>756</v>
      </c>
      <c r="W1028" s="109" t="s">
        <v>1908</v>
      </c>
      <c r="X1028" s="110" t="str">
        <f t="shared" si="6"/>
        <v/>
      </c>
      <c r="Y1028" s="110" t="str">
        <f t="shared" si="7"/>
        <v>Siêu thị</v>
      </c>
      <c r="Z1028" s="139" t="str">
        <f t="shared" si="69"/>
        <v/>
      </c>
      <c r="AA1028" s="109" t="s">
        <v>802</v>
      </c>
      <c r="AB1028" s="140"/>
      <c r="AC1028" s="141"/>
      <c r="AD1028" s="113"/>
      <c r="AE1028" s="127"/>
      <c r="AF1028" s="113"/>
      <c r="AG1028" s="114" t="str">
        <f t="array" ref="AG1028">XLOOKUP(F1028,'CLV2'!A:A,'CLV2'!E:E)</f>
        <v>2.FRUITS</v>
      </c>
      <c r="AH1028" s="115" t="str">
        <f t="array" ref="AH1028">XLOOKUP(F1028,'CLV2'!A:A,'CLV2'!F:F)</f>
        <v>3.IMPORT FRUITS</v>
      </c>
      <c r="AI1028" s="115" t="str">
        <f t="shared" si="8"/>
        <v>Pack</v>
      </c>
      <c r="AJ1028" s="116">
        <f t="shared" si="9"/>
        <v>1</v>
      </c>
      <c r="AK1028" s="117" t="str">
        <f t="array" ref="AK1028">XLOOKUP(F1028,'GIÁ'!A:A,'GIÁ'!D:D)</f>
        <v>73847.38</v>
      </c>
      <c r="AL1028" s="118">
        <f t="shared" si="10"/>
        <v>147694.76</v>
      </c>
      <c r="AM1028" s="118">
        <f t="shared" si="11"/>
        <v>0</v>
      </c>
      <c r="AN1028" s="119">
        <f t="shared" si="12"/>
        <v>147694.76</v>
      </c>
      <c r="AO1028" s="118">
        <f t="shared" si="13"/>
        <v>0</v>
      </c>
      <c r="AP1028" s="121">
        <f t="shared" si="14"/>
        <v>0</v>
      </c>
      <c r="AQ1028" s="122"/>
      <c r="AR1028" s="119"/>
    </row>
    <row r="1029" ht="22.5" customHeight="1">
      <c r="A1029" s="89">
        <v>46231.0</v>
      </c>
      <c r="B1029" s="90">
        <v>0.4534722222222222</v>
      </c>
      <c r="C1029" s="91" t="s">
        <v>828</v>
      </c>
      <c r="D1029" s="129" t="str">
        <f t="array" ref="D1029">XLOOKUP(C1029,'DS ST'!A:A,'DS ST'!B:B)</f>
        <v>A182</v>
      </c>
      <c r="E1029" s="94" t="str">
        <f t="array" ref="E1029">XLOOKUP($F1029,'GIÁ'!$A:$A,'GIÁ'!$E:$E)</f>
        <v>MÁT</v>
      </c>
      <c r="F1029" s="94">
        <v>11244.0</v>
      </c>
      <c r="G1029" s="95" t="s">
        <v>719</v>
      </c>
      <c r="H1029" s="95" t="s">
        <v>93</v>
      </c>
      <c r="I1029" s="96">
        <v>1.0</v>
      </c>
      <c r="J1029" s="96">
        <v>0.0</v>
      </c>
      <c r="K1029" s="98">
        <f t="shared" si="4"/>
        <v>1</v>
      </c>
      <c r="L1029" s="99" t="s">
        <v>4766</v>
      </c>
      <c r="M1029" s="100" t="s">
        <v>4770</v>
      </c>
      <c r="N1029" s="101" t="s">
        <v>4771</v>
      </c>
      <c r="O1029" s="128"/>
      <c r="P1029" s="100">
        <v>1.0</v>
      </c>
      <c r="Q1029" s="103">
        <f t="shared" si="5"/>
        <v>0</v>
      </c>
      <c r="R1029" s="104" t="s">
        <v>4772</v>
      </c>
      <c r="S1029" s="105"/>
      <c r="T1029" s="106"/>
      <c r="U1029" s="107"/>
      <c r="V1029" s="108" t="s">
        <v>756</v>
      </c>
      <c r="W1029" s="109" t="s">
        <v>1908</v>
      </c>
      <c r="X1029" s="110" t="str">
        <f t="shared" si="6"/>
        <v/>
      </c>
      <c r="Y1029" s="110" t="str">
        <f t="shared" si="7"/>
        <v>Siêu thị</v>
      </c>
      <c r="Z1029" s="139" t="str">
        <f t="shared" si="69"/>
        <v/>
      </c>
      <c r="AA1029" s="109" t="s">
        <v>802</v>
      </c>
      <c r="AB1029" s="140"/>
      <c r="AC1029" s="141"/>
      <c r="AD1029" s="113"/>
      <c r="AE1029" s="127"/>
      <c r="AF1029" s="113"/>
      <c r="AG1029" s="114" t="str">
        <f t="array" ref="AG1029">XLOOKUP(F1029,'CLV2'!A:A,'CLV2'!E:E)</f>
        <v>2.FRUITS</v>
      </c>
      <c r="AH1029" s="115" t="str">
        <f t="array" ref="AH1029">XLOOKUP(F1029,'CLV2'!A:A,'CLV2'!F:F)</f>
        <v>3.CUTTING FRUITS</v>
      </c>
      <c r="AI1029" s="115" t="str">
        <f t="shared" si="8"/>
        <v>Pack</v>
      </c>
      <c r="AJ1029" s="116">
        <f t="shared" si="9"/>
        <v>1</v>
      </c>
      <c r="AK1029" s="117" t="str">
        <f t="array" ref="AK1029">XLOOKUP(F1029,'GIÁ'!A:A,'GIÁ'!D:D)</f>
        <v>18837.35</v>
      </c>
      <c r="AL1029" s="118">
        <f t="shared" si="10"/>
        <v>18837.35</v>
      </c>
      <c r="AM1029" s="118">
        <f t="shared" si="11"/>
        <v>0</v>
      </c>
      <c r="AN1029" s="119">
        <f t="shared" si="12"/>
        <v>18837.35</v>
      </c>
      <c r="AO1029" s="118">
        <f t="shared" si="13"/>
        <v>0</v>
      </c>
      <c r="AP1029" s="121">
        <f t="shared" si="14"/>
        <v>0</v>
      </c>
      <c r="AQ1029" s="122"/>
      <c r="AR1029" s="119"/>
    </row>
    <row r="1030" ht="22.5" customHeight="1">
      <c r="A1030" s="89">
        <v>46231.0</v>
      </c>
      <c r="B1030" s="90">
        <v>0.4534722222222222</v>
      </c>
      <c r="C1030" s="91" t="s">
        <v>828</v>
      </c>
      <c r="D1030" s="129" t="str">
        <f t="array" ref="D1030">XLOOKUP(C1030,'DS ST'!A:A,'DS ST'!B:B)</f>
        <v>A182</v>
      </c>
      <c r="E1030" s="94" t="str">
        <f t="array" ref="E1030">XLOOKUP($F1030,'GIÁ'!$A:$A,'GIÁ'!$E:$E)</f>
        <v>MÁT</v>
      </c>
      <c r="F1030" s="94">
        <v>11757.0</v>
      </c>
      <c r="G1030" s="95" t="s">
        <v>1051</v>
      </c>
      <c r="H1030" s="95" t="s">
        <v>224</v>
      </c>
      <c r="I1030" s="96">
        <v>1.0</v>
      </c>
      <c r="J1030" s="96">
        <v>0.0</v>
      </c>
      <c r="K1030" s="98">
        <f t="shared" si="4"/>
        <v>1</v>
      </c>
      <c r="L1030" s="99" t="s">
        <v>4766</v>
      </c>
      <c r="M1030" s="100" t="s">
        <v>4773</v>
      </c>
      <c r="N1030" s="101" t="s">
        <v>4774</v>
      </c>
      <c r="O1030" s="128"/>
      <c r="P1030" s="100">
        <v>1.0</v>
      </c>
      <c r="Q1030" s="103">
        <f t="shared" si="5"/>
        <v>0</v>
      </c>
      <c r="R1030" s="104" t="s">
        <v>4775</v>
      </c>
      <c r="S1030" s="105"/>
      <c r="T1030" s="106"/>
      <c r="U1030" s="107"/>
      <c r="V1030" s="108" t="s">
        <v>756</v>
      </c>
      <c r="W1030" s="109" t="s">
        <v>1908</v>
      </c>
      <c r="X1030" s="110" t="str">
        <f t="shared" si="6"/>
        <v/>
      </c>
      <c r="Y1030" s="110" t="str">
        <f t="shared" si="7"/>
        <v>Siêu thị</v>
      </c>
      <c r="Z1030" s="139" t="str">
        <f t="shared" si="69"/>
        <v/>
      </c>
      <c r="AA1030" s="109" t="s">
        <v>802</v>
      </c>
      <c r="AB1030" s="140"/>
      <c r="AC1030" s="141"/>
      <c r="AD1030" s="113"/>
      <c r="AE1030" s="127"/>
      <c r="AF1030" s="113"/>
      <c r="AG1030" s="114" t="str">
        <f t="array" ref="AG1030">XLOOKUP(F1030,'CLV2'!A:A,'CLV2'!E:E)</f>
        <v>2.VEGETABLES</v>
      </c>
      <c r="AH1030" s="115" t="str">
        <f t="array" ref="AH1030">XLOOKUP(F1030,'CLV2'!A:A,'CLV2'!F:F)</f>
        <v>3.MUSHROOM</v>
      </c>
      <c r="AI1030" s="115" t="str">
        <f t="shared" si="8"/>
        <v>Pack</v>
      </c>
      <c r="AJ1030" s="116">
        <f t="shared" si="9"/>
        <v>1</v>
      </c>
      <c r="AK1030" s="117" t="str">
        <f t="array" ref="AK1030">XLOOKUP(F1030,'GIÁ'!A:A,'GIÁ'!D:D)</f>
        <v>36976.38</v>
      </c>
      <c r="AL1030" s="118">
        <f t="shared" si="10"/>
        <v>36976.38</v>
      </c>
      <c r="AM1030" s="118">
        <f t="shared" si="11"/>
        <v>0</v>
      </c>
      <c r="AN1030" s="119">
        <f t="shared" si="12"/>
        <v>36976.38</v>
      </c>
      <c r="AO1030" s="118">
        <f t="shared" si="13"/>
        <v>0</v>
      </c>
      <c r="AP1030" s="121">
        <f t="shared" si="14"/>
        <v>0</v>
      </c>
      <c r="AQ1030" s="122"/>
      <c r="AR1030" s="119"/>
    </row>
    <row r="1031" ht="22.5" customHeight="1">
      <c r="A1031" s="89">
        <v>46231.0</v>
      </c>
      <c r="B1031" s="90">
        <v>0.4534722222222222</v>
      </c>
      <c r="C1031" s="91" t="s">
        <v>828</v>
      </c>
      <c r="D1031" s="129" t="str">
        <f t="array" ref="D1031">XLOOKUP(C1031,'DS ST'!A:A,'DS ST'!B:B)</f>
        <v>A182</v>
      </c>
      <c r="E1031" s="94" t="str">
        <f t="array" ref="E1031">XLOOKUP($F1031,'GIÁ'!$A:$A,'GIÁ'!$E:$E)</f>
        <v>MÁT</v>
      </c>
      <c r="F1031" s="94">
        <v>8.936049693908E12</v>
      </c>
      <c r="G1031" s="95" t="s">
        <v>2244</v>
      </c>
      <c r="H1031" s="95" t="s">
        <v>57</v>
      </c>
      <c r="I1031" s="96">
        <v>1.0</v>
      </c>
      <c r="J1031" s="96">
        <v>0.0</v>
      </c>
      <c r="K1031" s="98">
        <f t="shared" si="4"/>
        <v>1</v>
      </c>
      <c r="L1031" s="99" t="s">
        <v>4766</v>
      </c>
      <c r="M1031" s="100" t="s">
        <v>4773</v>
      </c>
      <c r="N1031" s="101" t="s">
        <v>4774</v>
      </c>
      <c r="O1031" s="102"/>
      <c r="P1031" s="100">
        <v>1.0</v>
      </c>
      <c r="Q1031" s="103">
        <f t="shared" si="5"/>
        <v>0</v>
      </c>
      <c r="R1031" s="104" t="s">
        <v>4775</v>
      </c>
      <c r="S1031" s="105"/>
      <c r="T1031" s="106"/>
      <c r="U1031" s="107"/>
      <c r="V1031" s="108" t="s">
        <v>756</v>
      </c>
      <c r="W1031" s="109" t="s">
        <v>1908</v>
      </c>
      <c r="X1031" s="110" t="str">
        <f t="shared" si="6"/>
        <v/>
      </c>
      <c r="Y1031" s="110" t="str">
        <f t="shared" si="7"/>
        <v>Siêu thị</v>
      </c>
      <c r="Z1031" s="139" t="str">
        <f t="shared" si="69"/>
        <v/>
      </c>
      <c r="AA1031" s="109" t="s">
        <v>802</v>
      </c>
      <c r="AB1031" s="140"/>
      <c r="AC1031" s="141"/>
      <c r="AD1031" s="113"/>
      <c r="AE1031" s="127"/>
      <c r="AF1031" s="113"/>
      <c r="AG1031" s="114" t="str">
        <f t="array" ref="AG1031">XLOOKUP(F1031,'CLV2'!A:A,'CLV2'!E:E)</f>
        <v>2.VEGETABLES</v>
      </c>
      <c r="AH1031" s="115" t="str">
        <f t="array" ref="AH1031">XLOOKUP(F1031,'CLV2'!A:A,'CLV2'!F:F)</f>
        <v>3.LETTUCE, SNACKABLES</v>
      </c>
      <c r="AI1031" s="115" t="str">
        <f t="shared" si="8"/>
        <v>Pack</v>
      </c>
      <c r="AJ1031" s="116">
        <f t="shared" si="9"/>
        <v>1</v>
      </c>
      <c r="AK1031" s="117" t="str">
        <f t="array" ref="AK1031">XLOOKUP(F1031,'GIÁ'!A:A,'GIÁ'!D:D)</f>
        <v>20360.85</v>
      </c>
      <c r="AL1031" s="118">
        <f t="shared" si="10"/>
        <v>20360.85</v>
      </c>
      <c r="AM1031" s="118">
        <f t="shared" si="11"/>
        <v>0</v>
      </c>
      <c r="AN1031" s="119">
        <f t="shared" si="12"/>
        <v>20360.85</v>
      </c>
      <c r="AO1031" s="118">
        <f t="shared" si="13"/>
        <v>0</v>
      </c>
      <c r="AP1031" s="121">
        <f t="shared" si="14"/>
        <v>0</v>
      </c>
      <c r="AQ1031" s="122"/>
      <c r="AR1031" s="119"/>
    </row>
    <row r="1032" ht="22.5" customHeight="1">
      <c r="A1032" s="89">
        <v>46231.0</v>
      </c>
      <c r="B1032" s="90">
        <v>0.4534722222222222</v>
      </c>
      <c r="C1032" s="91" t="s">
        <v>828</v>
      </c>
      <c r="D1032" s="129" t="str">
        <f t="array" ref="D1032">XLOOKUP(C1032,'DS ST'!A:A,'DS ST'!B:B)</f>
        <v>A182</v>
      </c>
      <c r="E1032" s="94" t="str">
        <f t="array" ref="E1032">XLOOKUP($F1032,'GIÁ'!$A:$A,'GIÁ'!$E:$E)</f>
        <v>MÁT</v>
      </c>
      <c r="F1032" s="94">
        <v>8.936049693892E12</v>
      </c>
      <c r="G1032" s="95" t="s">
        <v>2242</v>
      </c>
      <c r="H1032" s="95" t="s">
        <v>57</v>
      </c>
      <c r="I1032" s="96">
        <v>3.0</v>
      </c>
      <c r="J1032" s="96">
        <v>0.0</v>
      </c>
      <c r="K1032" s="98">
        <f t="shared" si="4"/>
        <v>3</v>
      </c>
      <c r="L1032" s="99" t="s">
        <v>4766</v>
      </c>
      <c r="M1032" s="100" t="s">
        <v>4773</v>
      </c>
      <c r="N1032" s="101" t="s">
        <v>4774</v>
      </c>
      <c r="O1032" s="128"/>
      <c r="P1032" s="100">
        <v>3.0</v>
      </c>
      <c r="Q1032" s="103">
        <f t="shared" si="5"/>
        <v>0</v>
      </c>
      <c r="R1032" s="104" t="s">
        <v>4775</v>
      </c>
      <c r="S1032" s="105"/>
      <c r="T1032" s="106"/>
      <c r="U1032" s="107"/>
      <c r="V1032" s="108" t="s">
        <v>756</v>
      </c>
      <c r="W1032" s="109" t="s">
        <v>1908</v>
      </c>
      <c r="X1032" s="110" t="str">
        <f t="shared" si="6"/>
        <v/>
      </c>
      <c r="Y1032" s="110" t="str">
        <f t="shared" si="7"/>
        <v>Siêu thị</v>
      </c>
      <c r="Z1032" s="139" t="str">
        <f t="shared" si="69"/>
        <v/>
      </c>
      <c r="AA1032" s="109" t="s">
        <v>802</v>
      </c>
      <c r="AB1032" s="140"/>
      <c r="AC1032" s="141"/>
      <c r="AD1032" s="113"/>
      <c r="AE1032" s="127"/>
      <c r="AF1032" s="113"/>
      <c r="AG1032" s="114" t="str">
        <f t="array" ref="AG1032">XLOOKUP(F1032,'CLV2'!A:A,'CLV2'!E:E)</f>
        <v>2.VEGETABLES</v>
      </c>
      <c r="AH1032" s="115" t="str">
        <f t="array" ref="AH1032">XLOOKUP(F1032,'CLV2'!A:A,'CLV2'!F:F)</f>
        <v>3.LETTUCE, SNACKABLES</v>
      </c>
      <c r="AI1032" s="115" t="str">
        <f t="shared" si="8"/>
        <v>Pack</v>
      </c>
      <c r="AJ1032" s="116">
        <f t="shared" si="9"/>
        <v>1</v>
      </c>
      <c r="AK1032" s="117" t="str">
        <f t="array" ref="AK1032">XLOOKUP(F1032,'GIÁ'!A:A,'GIÁ'!D:D)</f>
        <v>20378.31</v>
      </c>
      <c r="AL1032" s="118">
        <f t="shared" si="10"/>
        <v>61134.93</v>
      </c>
      <c r="AM1032" s="118">
        <f t="shared" si="11"/>
        <v>0</v>
      </c>
      <c r="AN1032" s="119">
        <f t="shared" si="12"/>
        <v>61134.93</v>
      </c>
      <c r="AO1032" s="118">
        <f t="shared" si="13"/>
        <v>0</v>
      </c>
      <c r="AP1032" s="121">
        <f t="shared" si="14"/>
        <v>0</v>
      </c>
      <c r="AQ1032" s="122"/>
      <c r="AR1032" s="119"/>
    </row>
    <row r="1033" ht="22.5" customHeight="1">
      <c r="A1033" s="89">
        <v>46231.0</v>
      </c>
      <c r="B1033" s="90">
        <v>0.4534722222222222</v>
      </c>
      <c r="C1033" s="91" t="s">
        <v>828</v>
      </c>
      <c r="D1033" s="129" t="str">
        <f t="array" ref="D1033">XLOOKUP(C1033,'DS ST'!A:A,'DS ST'!B:B)</f>
        <v>A182</v>
      </c>
      <c r="E1033" s="94" t="str">
        <f t="array" ref="E1033">XLOOKUP($F1033,'GIÁ'!$A:$A,'GIÁ'!$E:$E)</f>
        <v>MÁT</v>
      </c>
      <c r="F1033" s="94">
        <v>11394.0</v>
      </c>
      <c r="G1033" s="95" t="s">
        <v>750</v>
      </c>
      <c r="H1033" s="95" t="s">
        <v>224</v>
      </c>
      <c r="I1033" s="96">
        <v>2.0</v>
      </c>
      <c r="J1033" s="96">
        <v>0.0</v>
      </c>
      <c r="K1033" s="98">
        <f t="shared" si="4"/>
        <v>2</v>
      </c>
      <c r="L1033" s="99" t="s">
        <v>4766</v>
      </c>
      <c r="M1033" s="100" t="s">
        <v>4773</v>
      </c>
      <c r="N1033" s="101" t="s">
        <v>4774</v>
      </c>
      <c r="O1033" s="128"/>
      <c r="P1033" s="100">
        <v>2.0</v>
      </c>
      <c r="Q1033" s="103">
        <f t="shared" si="5"/>
        <v>0</v>
      </c>
      <c r="R1033" s="104" t="s">
        <v>4775</v>
      </c>
      <c r="S1033" s="105"/>
      <c r="T1033" s="106"/>
      <c r="U1033" s="107"/>
      <c r="V1033" s="108" t="s">
        <v>756</v>
      </c>
      <c r="W1033" s="109" t="s">
        <v>1908</v>
      </c>
      <c r="X1033" s="110" t="str">
        <f t="shared" si="6"/>
        <v/>
      </c>
      <c r="Y1033" s="110" t="str">
        <f t="shared" si="7"/>
        <v>Siêu thị</v>
      </c>
      <c r="Z1033" s="139" t="str">
        <f t="shared" si="69"/>
        <v/>
      </c>
      <c r="AA1033" s="109" t="s">
        <v>802</v>
      </c>
      <c r="AB1033" s="140"/>
      <c r="AC1033" s="141"/>
      <c r="AD1033" s="113"/>
      <c r="AE1033" s="127"/>
      <c r="AF1033" s="113"/>
      <c r="AG1033" s="114" t="str">
        <f t="array" ref="AG1033">XLOOKUP(F1033,'CLV2'!A:A,'CLV2'!E:E)</f>
        <v>2.VEGETABLES</v>
      </c>
      <c r="AH1033" s="115" t="str">
        <f t="array" ref="AH1033">XLOOKUP(F1033,'CLV2'!A:A,'CLV2'!F:F)</f>
        <v>3.MUSHROOM</v>
      </c>
      <c r="AI1033" s="115" t="str">
        <f t="shared" si="8"/>
        <v>Pack</v>
      </c>
      <c r="AJ1033" s="116">
        <f t="shared" si="9"/>
        <v>1</v>
      </c>
      <c r="AK1033" s="117" t="str">
        <f t="array" ref="AK1033">XLOOKUP(F1033,'GIÁ'!A:A,'GIÁ'!D:D)</f>
        <v>26478.81</v>
      </c>
      <c r="AL1033" s="118">
        <f t="shared" si="10"/>
        <v>52957.62</v>
      </c>
      <c r="AM1033" s="118">
        <f t="shared" si="11"/>
        <v>0</v>
      </c>
      <c r="AN1033" s="119">
        <f t="shared" si="12"/>
        <v>52957.62</v>
      </c>
      <c r="AO1033" s="118">
        <f t="shared" si="13"/>
        <v>0</v>
      </c>
      <c r="AP1033" s="121">
        <f t="shared" si="14"/>
        <v>0</v>
      </c>
      <c r="AQ1033" s="122"/>
      <c r="AR1033" s="119"/>
    </row>
    <row r="1034" ht="22.5" customHeight="1">
      <c r="A1034" s="89">
        <v>46231.0</v>
      </c>
      <c r="B1034" s="90">
        <v>0.4534722222222222</v>
      </c>
      <c r="C1034" s="91" t="s">
        <v>828</v>
      </c>
      <c r="D1034" s="129" t="str">
        <f t="array" ref="D1034">XLOOKUP(C1034,'DS ST'!A:A,'DS ST'!B:B)</f>
        <v>A182</v>
      </c>
      <c r="E1034" s="94" t="str">
        <f t="array" ref="E1034">XLOOKUP($F1034,'GIÁ'!$A:$A,'GIÁ'!$E:$E)</f>
        <v>MÁT</v>
      </c>
      <c r="F1034" s="94">
        <v>8.938562884061E12</v>
      </c>
      <c r="G1034" s="95" t="s">
        <v>3214</v>
      </c>
      <c r="H1034" s="95" t="s">
        <v>1145</v>
      </c>
      <c r="I1034" s="96">
        <v>11.0</v>
      </c>
      <c r="J1034" s="96">
        <v>0.0</v>
      </c>
      <c r="K1034" s="98">
        <f t="shared" si="4"/>
        <v>11</v>
      </c>
      <c r="L1034" s="99" t="s">
        <v>4766</v>
      </c>
      <c r="M1034" s="100" t="s">
        <v>4776</v>
      </c>
      <c r="N1034" s="101" t="s">
        <v>4777</v>
      </c>
      <c r="O1034" s="128"/>
      <c r="P1034" s="100">
        <v>11.0</v>
      </c>
      <c r="Q1034" s="103">
        <f t="shared" si="5"/>
        <v>0</v>
      </c>
      <c r="R1034" s="104" t="s">
        <v>4778</v>
      </c>
      <c r="S1034" s="105"/>
      <c r="T1034" s="106"/>
      <c r="U1034" s="107"/>
      <c r="V1034" s="108" t="s">
        <v>756</v>
      </c>
      <c r="W1034" s="109" t="s">
        <v>1908</v>
      </c>
      <c r="X1034" s="110" t="str">
        <f t="shared" si="6"/>
        <v/>
      </c>
      <c r="Y1034" s="110" t="str">
        <f t="shared" si="7"/>
        <v>Siêu thị</v>
      </c>
      <c r="Z1034" s="139" t="str">
        <f t="shared" si="69"/>
        <v/>
      </c>
      <c r="AA1034" s="109" t="s">
        <v>802</v>
      </c>
      <c r="AB1034" s="140"/>
      <c r="AC1034" s="141"/>
      <c r="AD1034" s="113"/>
      <c r="AE1034" s="127"/>
      <c r="AF1034" s="113"/>
      <c r="AG1034" s="114" t="str">
        <f t="array" ref="AG1034">XLOOKUP(F1034,'CLV2'!A:A,'CLV2'!E:E)</f>
        <v>2.DELICA</v>
      </c>
      <c r="AH1034" s="115" t="str">
        <f t="array" ref="AH1034">XLOOKUP(F1034,'CLV2'!A:A,'CLV2'!F:F)</f>
        <v>3.DRINKS</v>
      </c>
      <c r="AI1034" s="115" t="str">
        <f t="shared" si="8"/>
        <v>Pack</v>
      </c>
      <c r="AJ1034" s="116">
        <f t="shared" si="9"/>
        <v>1</v>
      </c>
      <c r="AK1034" s="117" t="str">
        <f t="array" ref="AK1034">XLOOKUP(F1034,'GIÁ'!A:A,'GIÁ'!D:D)</f>
        <v>8772.19</v>
      </c>
      <c r="AL1034" s="118">
        <f t="shared" si="10"/>
        <v>96494.09</v>
      </c>
      <c r="AM1034" s="118">
        <f t="shared" si="11"/>
        <v>0</v>
      </c>
      <c r="AN1034" s="119">
        <f t="shared" si="12"/>
        <v>96494.09</v>
      </c>
      <c r="AO1034" s="118">
        <f t="shared" si="13"/>
        <v>0</v>
      </c>
      <c r="AP1034" s="121">
        <f t="shared" si="14"/>
        <v>0</v>
      </c>
      <c r="AQ1034" s="122"/>
      <c r="AR1034" s="119"/>
    </row>
    <row r="1035" ht="22.5" customHeight="1">
      <c r="A1035" s="89">
        <v>46231.0</v>
      </c>
      <c r="B1035" s="90">
        <v>0.4534722222222222</v>
      </c>
      <c r="C1035" s="91" t="s">
        <v>828</v>
      </c>
      <c r="D1035" s="129" t="str">
        <f t="array" ref="D1035">XLOOKUP(C1035,'DS ST'!A:A,'DS ST'!B:B)</f>
        <v>A182</v>
      </c>
      <c r="E1035" s="94" t="str">
        <f t="array" ref="E1035">XLOOKUP($F1035,'GIÁ'!$A:$A,'GIÁ'!$E:$E)</f>
        <v>MÁT</v>
      </c>
      <c r="F1035" s="94">
        <v>8.850329183715E12</v>
      </c>
      <c r="G1035" s="95" t="s">
        <v>1456</v>
      </c>
      <c r="H1035" s="95" t="s">
        <v>57</v>
      </c>
      <c r="I1035" s="96">
        <v>2.0</v>
      </c>
      <c r="J1035" s="96">
        <v>0.0</v>
      </c>
      <c r="K1035" s="98">
        <f t="shared" si="4"/>
        <v>2</v>
      </c>
      <c r="L1035" s="99" t="s">
        <v>4766</v>
      </c>
      <c r="M1035" s="100" t="s">
        <v>4776</v>
      </c>
      <c r="N1035" s="101" t="s">
        <v>4777</v>
      </c>
      <c r="O1035" s="128"/>
      <c r="P1035" s="100">
        <v>2.0</v>
      </c>
      <c r="Q1035" s="103">
        <f t="shared" si="5"/>
        <v>0</v>
      </c>
      <c r="R1035" s="104" t="s">
        <v>4772</v>
      </c>
      <c r="S1035" s="105"/>
      <c r="T1035" s="106"/>
      <c r="U1035" s="107"/>
      <c r="V1035" s="108" t="s">
        <v>756</v>
      </c>
      <c r="W1035" s="109" t="s">
        <v>1908</v>
      </c>
      <c r="X1035" s="110" t="str">
        <f t="shared" si="6"/>
        <v/>
      </c>
      <c r="Y1035" s="110" t="str">
        <f t="shared" si="7"/>
        <v>Siêu thị</v>
      </c>
      <c r="Z1035" s="139" t="str">
        <f t="shared" si="69"/>
        <v/>
      </c>
      <c r="AA1035" s="109" t="s">
        <v>802</v>
      </c>
      <c r="AB1035" s="140"/>
      <c r="AC1035" s="141"/>
      <c r="AD1035" s="113"/>
      <c r="AE1035" s="127"/>
      <c r="AF1035" s="113"/>
      <c r="AG1035" s="114" t="str">
        <f t="array" ref="AG1035">XLOOKUP(F1035,'CLV2'!A:A,'CLV2'!E:E)</f>
        <v>2.DAIRY</v>
      </c>
      <c r="AH1035" s="115" t="str">
        <f t="array" ref="AH1035">XLOOKUP(F1035,'CLV2'!A:A,'CLV2'!F:F)</f>
        <v>3.FRESH MILK</v>
      </c>
      <c r="AI1035" s="115" t="str">
        <f t="shared" si="8"/>
        <v>Pack</v>
      </c>
      <c r="AJ1035" s="116">
        <f t="shared" si="9"/>
        <v>1</v>
      </c>
      <c r="AK1035" s="117" t="str">
        <f t="array" ref="AK1035">XLOOKUP(F1035,'GIÁ'!A:A,'GIÁ'!D:D)</f>
        <v>55260.51</v>
      </c>
      <c r="AL1035" s="118">
        <f t="shared" si="10"/>
        <v>110521.02</v>
      </c>
      <c r="AM1035" s="118">
        <f t="shared" si="11"/>
        <v>0</v>
      </c>
      <c r="AN1035" s="119">
        <f t="shared" si="12"/>
        <v>110521.02</v>
      </c>
      <c r="AO1035" s="118">
        <f t="shared" si="13"/>
        <v>0</v>
      </c>
      <c r="AP1035" s="121">
        <f t="shared" si="14"/>
        <v>0</v>
      </c>
      <c r="AQ1035" s="122"/>
      <c r="AR1035" s="119"/>
    </row>
    <row r="1036" ht="22.5" customHeight="1">
      <c r="A1036" s="89">
        <v>46231.0</v>
      </c>
      <c r="B1036" s="90">
        <v>0.4534722222222222</v>
      </c>
      <c r="C1036" s="91" t="s">
        <v>828</v>
      </c>
      <c r="D1036" s="129" t="str">
        <f t="array" ref="D1036">XLOOKUP(C1036,'DS ST'!A:A,'DS ST'!B:B)</f>
        <v>A182</v>
      </c>
      <c r="E1036" s="94" t="str">
        <f t="array" ref="E1036">XLOOKUP($F1036,'GIÁ'!$A:$A,'GIÁ'!$E:$E)</f>
        <v>MÁT</v>
      </c>
      <c r="F1036" s="94">
        <v>8.938511301595E12</v>
      </c>
      <c r="G1036" s="95" t="s">
        <v>2953</v>
      </c>
      <c r="H1036" s="95" t="s">
        <v>1145</v>
      </c>
      <c r="I1036" s="96">
        <v>3.0</v>
      </c>
      <c r="J1036" s="96">
        <v>0.0</v>
      </c>
      <c r="K1036" s="98">
        <f t="shared" si="4"/>
        <v>3</v>
      </c>
      <c r="L1036" s="99" t="s">
        <v>4766</v>
      </c>
      <c r="M1036" s="100" t="s">
        <v>4776</v>
      </c>
      <c r="N1036" s="101" t="s">
        <v>4777</v>
      </c>
      <c r="O1036" s="128"/>
      <c r="P1036" s="100">
        <v>3.0</v>
      </c>
      <c r="Q1036" s="103">
        <f t="shared" si="5"/>
        <v>0</v>
      </c>
      <c r="R1036" s="104" t="s">
        <v>4778</v>
      </c>
      <c r="S1036" s="105"/>
      <c r="T1036" s="106"/>
      <c r="U1036" s="107"/>
      <c r="V1036" s="108" t="s">
        <v>756</v>
      </c>
      <c r="W1036" s="109" t="s">
        <v>1908</v>
      </c>
      <c r="X1036" s="110" t="str">
        <f t="shared" si="6"/>
        <v/>
      </c>
      <c r="Y1036" s="110" t="str">
        <f t="shared" si="7"/>
        <v>Siêu thị</v>
      </c>
      <c r="Z1036" s="139" t="str">
        <f t="shared" si="69"/>
        <v/>
      </c>
      <c r="AA1036" s="109" t="s">
        <v>802</v>
      </c>
      <c r="AB1036" s="140"/>
      <c r="AC1036" s="141"/>
      <c r="AD1036" s="113"/>
      <c r="AE1036" s="127"/>
      <c r="AF1036" s="113"/>
      <c r="AG1036" s="114" t="str">
        <f t="array" ref="AG1036">XLOOKUP(F1036,'CLV2'!A:A,'CLV2'!E:E)</f>
        <v>2.DELICA</v>
      </c>
      <c r="AH1036" s="115" t="str">
        <f t="array" ref="AH1036">XLOOKUP(F1036,'CLV2'!A:A,'CLV2'!F:F)</f>
        <v>3.DRINKS</v>
      </c>
      <c r="AI1036" s="115" t="str">
        <f t="shared" si="8"/>
        <v>Pack</v>
      </c>
      <c r="AJ1036" s="116">
        <f t="shared" si="9"/>
        <v>1</v>
      </c>
      <c r="AK1036" s="117" t="str">
        <f t="array" ref="AK1036">XLOOKUP(F1036,'GIÁ'!A:A,'GIÁ'!D:D)</f>
        <v>13120.90</v>
      </c>
      <c r="AL1036" s="118">
        <f t="shared" si="10"/>
        <v>39362.7</v>
      </c>
      <c r="AM1036" s="118">
        <f t="shared" si="11"/>
        <v>0</v>
      </c>
      <c r="AN1036" s="119">
        <f t="shared" si="12"/>
        <v>39362.7</v>
      </c>
      <c r="AO1036" s="118">
        <f t="shared" si="13"/>
        <v>0</v>
      </c>
      <c r="AP1036" s="121">
        <f t="shared" si="14"/>
        <v>0</v>
      </c>
      <c r="AQ1036" s="122"/>
      <c r="AR1036" s="119"/>
    </row>
    <row r="1037" ht="22.5" customHeight="1">
      <c r="A1037" s="89">
        <v>46231.0</v>
      </c>
      <c r="B1037" s="90">
        <v>0.4486111111111111</v>
      </c>
      <c r="C1037" s="91" t="s">
        <v>1707</v>
      </c>
      <c r="D1037" s="129" t="str">
        <f t="array" ref="D1037">XLOOKUP(C1037,'DS ST'!A:A,'DS ST'!B:B)</f>
        <v>VH2</v>
      </c>
      <c r="E1037" s="94" t="str">
        <f t="array" ref="E1037">XLOOKUP($F1037,'GIÁ'!$A:$A,'GIÁ'!$E:$E)</f>
        <v>MÁT</v>
      </c>
      <c r="F1037" s="94">
        <v>8.938500844102E12</v>
      </c>
      <c r="G1037" s="95" t="s">
        <v>2793</v>
      </c>
      <c r="H1037" s="95" t="s">
        <v>57</v>
      </c>
      <c r="I1037" s="96">
        <v>16.0</v>
      </c>
      <c r="J1037" s="96">
        <v>0.0</v>
      </c>
      <c r="K1037" s="98">
        <f t="shared" si="4"/>
        <v>16</v>
      </c>
      <c r="L1037" s="99" t="s">
        <v>4779</v>
      </c>
      <c r="M1037" s="100" t="s">
        <v>4780</v>
      </c>
      <c r="N1037" s="101" t="s">
        <v>4781</v>
      </c>
      <c r="O1037" s="128"/>
      <c r="P1037" s="100">
        <v>16.0</v>
      </c>
      <c r="Q1037" s="103">
        <f t="shared" si="5"/>
        <v>0</v>
      </c>
      <c r="R1037" s="104" t="s">
        <v>4782</v>
      </c>
      <c r="S1037" s="105"/>
      <c r="T1037" s="106"/>
      <c r="U1037" s="107"/>
      <c r="V1037" s="108" t="s">
        <v>756</v>
      </c>
      <c r="W1037" s="109" t="s">
        <v>1908</v>
      </c>
      <c r="X1037" s="110" t="str">
        <f t="shared" si="6"/>
        <v/>
      </c>
      <c r="Y1037" s="110" t="str">
        <f t="shared" si="7"/>
        <v>Siêu thị</v>
      </c>
      <c r="Z1037" s="139" t="str">
        <f t="shared" si="69"/>
        <v/>
      </c>
      <c r="AA1037" s="109" t="s">
        <v>802</v>
      </c>
      <c r="AB1037" s="140"/>
      <c r="AC1037" s="141"/>
      <c r="AD1037" s="113"/>
      <c r="AE1037" s="127"/>
      <c r="AF1037" s="113"/>
      <c r="AG1037" s="114" t="str">
        <f t="array" ref="AG1037">XLOOKUP(F1037,'CLV2'!A:A,'CLV2'!E:E)</f>
        <v>2.CHILLED FOODS</v>
      </c>
      <c r="AH1037" s="115" t="str">
        <f t="array" ref="AH1037">XLOOKUP(F1037,'CLV2'!A:A,'CLV2'!F:F)</f>
        <v>3.OTHER CHILLED PRODUCTS</v>
      </c>
      <c r="AI1037" s="115" t="str">
        <f t="shared" si="8"/>
        <v>Pack</v>
      </c>
      <c r="AJ1037" s="116">
        <f t="shared" si="9"/>
        <v>1</v>
      </c>
      <c r="AK1037" s="117" t="str">
        <f t="array" ref="AK1037">XLOOKUP(F1037,'GIÁ'!A:A,'GIÁ'!D:D)</f>
        <v>7735.49</v>
      </c>
      <c r="AL1037" s="118">
        <f t="shared" si="10"/>
        <v>123767.84</v>
      </c>
      <c r="AM1037" s="118">
        <f t="shared" si="11"/>
        <v>0</v>
      </c>
      <c r="AN1037" s="119">
        <f t="shared" si="12"/>
        <v>123767.84</v>
      </c>
      <c r="AO1037" s="118">
        <f t="shared" si="13"/>
        <v>0</v>
      </c>
      <c r="AP1037" s="121">
        <f t="shared" si="14"/>
        <v>0</v>
      </c>
      <c r="AQ1037" s="122"/>
      <c r="AR1037" s="119"/>
    </row>
    <row r="1038" ht="22.5" customHeight="1">
      <c r="A1038" s="89">
        <v>46231.0</v>
      </c>
      <c r="B1038" s="90">
        <v>0.4486111111111111</v>
      </c>
      <c r="C1038" s="91" t="s">
        <v>1707</v>
      </c>
      <c r="D1038" s="129" t="str">
        <f t="array" ref="D1038">XLOOKUP(C1038,'DS ST'!A:A,'DS ST'!B:B)</f>
        <v>VH2</v>
      </c>
      <c r="E1038" s="94" t="str">
        <f t="array" ref="E1038">XLOOKUP($F1038,'GIÁ'!$A:$A,'GIÁ'!$E:$E)</f>
        <v>MÁT</v>
      </c>
      <c r="F1038" s="94">
        <v>8.938532089007E12</v>
      </c>
      <c r="G1038" s="95" t="s">
        <v>3040</v>
      </c>
      <c r="H1038" s="95" t="s">
        <v>224</v>
      </c>
      <c r="I1038" s="96">
        <v>6.0</v>
      </c>
      <c r="J1038" s="96">
        <v>0.0</v>
      </c>
      <c r="K1038" s="98">
        <f t="shared" si="4"/>
        <v>6</v>
      </c>
      <c r="L1038" s="99" t="s">
        <v>4779</v>
      </c>
      <c r="M1038" s="100" t="s">
        <v>4780</v>
      </c>
      <c r="N1038" s="101" t="s">
        <v>4781</v>
      </c>
      <c r="O1038" s="102"/>
      <c r="P1038" s="100">
        <v>6.0</v>
      </c>
      <c r="Q1038" s="103">
        <f t="shared" si="5"/>
        <v>0</v>
      </c>
      <c r="R1038" s="104" t="s">
        <v>4782</v>
      </c>
      <c r="S1038" s="105"/>
      <c r="T1038" s="106"/>
      <c r="U1038" s="107"/>
      <c r="V1038" s="108" t="s">
        <v>756</v>
      </c>
      <c r="W1038" s="109" t="s">
        <v>1908</v>
      </c>
      <c r="X1038" s="110" t="str">
        <f t="shared" si="6"/>
        <v/>
      </c>
      <c r="Y1038" s="110" t="str">
        <f t="shared" si="7"/>
        <v>Siêu thị</v>
      </c>
      <c r="Z1038" s="139" t="str">
        <f t="shared" si="69"/>
        <v/>
      </c>
      <c r="AA1038" s="109" t="s">
        <v>802</v>
      </c>
      <c r="AB1038" s="140"/>
      <c r="AC1038" s="141"/>
      <c r="AD1038" s="113"/>
      <c r="AE1038" s="127"/>
      <c r="AF1038" s="113"/>
      <c r="AG1038" s="114" t="str">
        <f t="array" ref="AG1038">XLOOKUP(F1038,'CLV2'!A:A,'CLV2'!E:E)</f>
        <v>2.CHILLED FOODS</v>
      </c>
      <c r="AH1038" s="115" t="str">
        <f t="array" ref="AH1038">XLOOKUP(F1038,'CLV2'!A:A,'CLV2'!F:F)</f>
        <v>3.OTHER CHILLED PRODUCTS</v>
      </c>
      <c r="AI1038" s="115" t="str">
        <f t="shared" si="8"/>
        <v>Pack</v>
      </c>
      <c r="AJ1038" s="116">
        <f t="shared" si="9"/>
        <v>1</v>
      </c>
      <c r="AK1038" s="117" t="str">
        <f t="array" ref="AK1038">XLOOKUP(F1038,'GIÁ'!A:A,'GIÁ'!D:D)</f>
        <v>17930.40</v>
      </c>
      <c r="AL1038" s="118">
        <f t="shared" si="10"/>
        <v>107582.4</v>
      </c>
      <c r="AM1038" s="118">
        <f t="shared" si="11"/>
        <v>0</v>
      </c>
      <c r="AN1038" s="119">
        <f t="shared" si="12"/>
        <v>107582.4</v>
      </c>
      <c r="AO1038" s="118">
        <f t="shared" si="13"/>
        <v>0</v>
      </c>
      <c r="AP1038" s="121">
        <f t="shared" si="14"/>
        <v>0</v>
      </c>
      <c r="AQ1038" s="122"/>
      <c r="AR1038" s="119"/>
    </row>
    <row r="1039" ht="22.5" customHeight="1">
      <c r="A1039" s="89">
        <v>46231.0</v>
      </c>
      <c r="B1039" s="90">
        <v>0.4486111111111111</v>
      </c>
      <c r="C1039" s="91" t="s">
        <v>1707</v>
      </c>
      <c r="D1039" s="129" t="str">
        <f t="array" ref="D1039">XLOOKUP(C1039,'DS ST'!A:A,'DS ST'!B:B)</f>
        <v>VH2</v>
      </c>
      <c r="E1039" s="94" t="str">
        <f t="array" ref="E1039">XLOOKUP($F1039,'GIÁ'!$A:$A,'GIÁ'!$E:$E)</f>
        <v>MÁT</v>
      </c>
      <c r="F1039" s="94">
        <v>8.936000750343E12</v>
      </c>
      <c r="G1039" s="95" t="s">
        <v>2136</v>
      </c>
      <c r="H1039" s="95" t="s">
        <v>224</v>
      </c>
      <c r="I1039" s="96">
        <v>8.0</v>
      </c>
      <c r="J1039" s="96">
        <v>0.0</v>
      </c>
      <c r="K1039" s="98">
        <f t="shared" si="4"/>
        <v>8</v>
      </c>
      <c r="L1039" s="99" t="s">
        <v>4779</v>
      </c>
      <c r="M1039" s="100" t="s">
        <v>4780</v>
      </c>
      <c r="N1039" s="101" t="s">
        <v>4781</v>
      </c>
      <c r="O1039" s="128"/>
      <c r="P1039" s="100">
        <v>8.0</v>
      </c>
      <c r="Q1039" s="103">
        <f t="shared" si="5"/>
        <v>0</v>
      </c>
      <c r="R1039" s="104" t="s">
        <v>4782</v>
      </c>
      <c r="S1039" s="105"/>
      <c r="T1039" s="106"/>
      <c r="U1039" s="107"/>
      <c r="V1039" s="108" t="s">
        <v>756</v>
      </c>
      <c r="W1039" s="109" t="s">
        <v>1908</v>
      </c>
      <c r="X1039" s="110" t="str">
        <f t="shared" si="6"/>
        <v/>
      </c>
      <c r="Y1039" s="110" t="str">
        <f t="shared" si="7"/>
        <v>Siêu thị</v>
      </c>
      <c r="Z1039" s="139" t="str">
        <f t="shared" si="69"/>
        <v/>
      </c>
      <c r="AA1039" s="109" t="s">
        <v>802</v>
      </c>
      <c r="AB1039" s="140"/>
      <c r="AC1039" s="141"/>
      <c r="AD1039" s="113"/>
      <c r="AE1039" s="127"/>
      <c r="AF1039" s="113"/>
      <c r="AG1039" s="114" t="str">
        <f t="array" ref="AG1039">XLOOKUP(F1039,'CLV2'!A:A,'CLV2'!E:E)</f>
        <v>2.CHILLED FOODS</v>
      </c>
      <c r="AH1039" s="115" t="str">
        <f t="array" ref="AH1039">XLOOKUP(F1039,'CLV2'!A:A,'CLV2'!F:F)</f>
        <v>3.OTHER CHILLED PRODUCTS</v>
      </c>
      <c r="AI1039" s="115" t="str">
        <f t="shared" si="8"/>
        <v>Pack</v>
      </c>
      <c r="AJ1039" s="116">
        <f t="shared" si="9"/>
        <v>1</v>
      </c>
      <c r="AK1039" s="117" t="str">
        <f t="array" ref="AK1039">XLOOKUP(F1039,'GIÁ'!A:A,'GIÁ'!D:D)</f>
        <v>19529.42</v>
      </c>
      <c r="AL1039" s="118">
        <f t="shared" si="10"/>
        <v>156235.36</v>
      </c>
      <c r="AM1039" s="118">
        <f t="shared" si="11"/>
        <v>0</v>
      </c>
      <c r="AN1039" s="119">
        <f t="shared" si="12"/>
        <v>156235.36</v>
      </c>
      <c r="AO1039" s="118">
        <f t="shared" si="13"/>
        <v>0</v>
      </c>
      <c r="AP1039" s="121">
        <f t="shared" si="14"/>
        <v>0</v>
      </c>
      <c r="AQ1039" s="122"/>
      <c r="AR1039" s="119"/>
    </row>
    <row r="1040" ht="22.5" customHeight="1">
      <c r="A1040" s="89">
        <v>46231.0</v>
      </c>
      <c r="B1040" s="90">
        <v>0.4486111111111111</v>
      </c>
      <c r="C1040" s="91" t="s">
        <v>1707</v>
      </c>
      <c r="D1040" s="129" t="str">
        <f t="array" ref="D1040">XLOOKUP(C1040,'DS ST'!A:A,'DS ST'!B:B)</f>
        <v>VH2</v>
      </c>
      <c r="E1040" s="94" t="str">
        <f t="array" ref="E1040">XLOOKUP($F1040,'GIÁ'!$A:$A,'GIÁ'!$E:$E)</f>
        <v>MÁT</v>
      </c>
      <c r="F1040" s="94">
        <v>11246.0</v>
      </c>
      <c r="G1040" s="95" t="s">
        <v>724</v>
      </c>
      <c r="H1040" s="95" t="s">
        <v>224</v>
      </c>
      <c r="I1040" s="96">
        <v>5.0</v>
      </c>
      <c r="J1040" s="96">
        <v>0.0</v>
      </c>
      <c r="K1040" s="98">
        <f t="shared" si="4"/>
        <v>5</v>
      </c>
      <c r="L1040" s="99" t="s">
        <v>4779</v>
      </c>
      <c r="M1040" s="100" t="s">
        <v>4780</v>
      </c>
      <c r="N1040" s="101" t="s">
        <v>4781</v>
      </c>
      <c r="O1040" s="128"/>
      <c r="P1040" s="100">
        <v>5.0</v>
      </c>
      <c r="Q1040" s="103">
        <f t="shared" si="5"/>
        <v>0</v>
      </c>
      <c r="R1040" s="104" t="s">
        <v>4782</v>
      </c>
      <c r="S1040" s="105"/>
      <c r="T1040" s="106"/>
      <c r="U1040" s="107"/>
      <c r="V1040" s="108" t="s">
        <v>756</v>
      </c>
      <c r="W1040" s="109" t="s">
        <v>1908</v>
      </c>
      <c r="X1040" s="110" t="str">
        <f t="shared" si="6"/>
        <v/>
      </c>
      <c r="Y1040" s="110" t="str">
        <f t="shared" si="7"/>
        <v>Siêu thị</v>
      </c>
      <c r="Z1040" s="139" t="str">
        <f t="shared" si="69"/>
        <v/>
      </c>
      <c r="AA1040" s="109" t="s">
        <v>802</v>
      </c>
      <c r="AB1040" s="140"/>
      <c r="AC1040" s="141"/>
      <c r="AD1040" s="113"/>
      <c r="AE1040" s="127"/>
      <c r="AF1040" s="113"/>
      <c r="AG1040" s="114" t="str">
        <f t="array" ref="AG1040">XLOOKUP(F1040,'CLV2'!A:A,'CLV2'!E:E)</f>
        <v>2.VEGETABLES</v>
      </c>
      <c r="AH1040" s="115" t="str">
        <f t="array" ref="AH1040">XLOOKUP(F1040,'CLV2'!A:A,'CLV2'!F:F)</f>
        <v>3.MUSHROOM</v>
      </c>
      <c r="AI1040" s="115" t="str">
        <f t="shared" si="8"/>
        <v>Pack</v>
      </c>
      <c r="AJ1040" s="116">
        <f t="shared" si="9"/>
        <v>1</v>
      </c>
      <c r="AK1040" s="117" t="str">
        <f t="array" ref="AK1040">XLOOKUP(F1040,'GIÁ'!A:A,'GIÁ'!D:D)</f>
        <v>18919.65</v>
      </c>
      <c r="AL1040" s="118">
        <f t="shared" si="10"/>
        <v>94598.25</v>
      </c>
      <c r="AM1040" s="118">
        <f t="shared" si="11"/>
        <v>0</v>
      </c>
      <c r="AN1040" s="119">
        <f t="shared" si="12"/>
        <v>94598.25</v>
      </c>
      <c r="AO1040" s="118">
        <f t="shared" si="13"/>
        <v>0</v>
      </c>
      <c r="AP1040" s="121">
        <f t="shared" si="14"/>
        <v>0</v>
      </c>
      <c r="AQ1040" s="122"/>
      <c r="AR1040" s="119"/>
    </row>
    <row r="1041" ht="22.5" customHeight="1">
      <c r="A1041" s="89">
        <v>46231.0</v>
      </c>
      <c r="B1041" s="90">
        <v>0.4486111111111111</v>
      </c>
      <c r="C1041" s="91" t="s">
        <v>1707</v>
      </c>
      <c r="D1041" s="129" t="str">
        <f t="array" ref="D1041">XLOOKUP(C1041,'DS ST'!A:A,'DS ST'!B:B)</f>
        <v>VH2</v>
      </c>
      <c r="E1041" s="94" t="str">
        <f t="array" ref="E1041">XLOOKUP($F1041,'GIÁ'!$A:$A,'GIÁ'!$E:$E)</f>
        <v>MÁT</v>
      </c>
      <c r="F1041" s="94">
        <v>11063.0</v>
      </c>
      <c r="G1041" s="95" t="s">
        <v>625</v>
      </c>
      <c r="H1041" s="95" t="s">
        <v>224</v>
      </c>
      <c r="I1041" s="96">
        <v>1.0</v>
      </c>
      <c r="J1041" s="96">
        <v>0.0</v>
      </c>
      <c r="K1041" s="98">
        <f t="shared" si="4"/>
        <v>1</v>
      </c>
      <c r="L1041" s="99" t="s">
        <v>4779</v>
      </c>
      <c r="M1041" s="100" t="s">
        <v>4780</v>
      </c>
      <c r="N1041" s="101" t="s">
        <v>4781</v>
      </c>
      <c r="O1041" s="128"/>
      <c r="P1041" s="100">
        <v>1.0</v>
      </c>
      <c r="Q1041" s="103">
        <f t="shared" si="5"/>
        <v>0</v>
      </c>
      <c r="R1041" s="104" t="s">
        <v>4782</v>
      </c>
      <c r="S1041" s="105"/>
      <c r="T1041" s="106"/>
      <c r="U1041" s="107"/>
      <c r="V1041" s="108" t="s">
        <v>756</v>
      </c>
      <c r="W1041" s="109" t="s">
        <v>1908</v>
      </c>
      <c r="X1041" s="110" t="str">
        <f t="shared" si="6"/>
        <v/>
      </c>
      <c r="Y1041" s="110" t="str">
        <f t="shared" si="7"/>
        <v>Siêu thị</v>
      </c>
      <c r="Z1041" s="139" t="str">
        <f t="shared" si="69"/>
        <v/>
      </c>
      <c r="AA1041" s="109" t="s">
        <v>802</v>
      </c>
      <c r="AB1041" s="140"/>
      <c r="AC1041" s="141"/>
      <c r="AD1041" s="113"/>
      <c r="AE1041" s="127"/>
      <c r="AF1041" s="113"/>
      <c r="AG1041" s="114" t="str">
        <f t="array" ref="AG1041">XLOOKUP(F1041,'CLV2'!A:A,'CLV2'!E:E)</f>
        <v>2.VEGETABLES</v>
      </c>
      <c r="AH1041" s="115" t="str">
        <f t="array" ref="AH1041">XLOOKUP(F1041,'CLV2'!A:A,'CLV2'!F:F)</f>
        <v>3.MUSHROOM</v>
      </c>
      <c r="AI1041" s="115" t="str">
        <f t="shared" si="8"/>
        <v>Pack</v>
      </c>
      <c r="AJ1041" s="116">
        <f t="shared" si="9"/>
        <v>1</v>
      </c>
      <c r="AK1041" s="117" t="str">
        <f t="array" ref="AK1041">XLOOKUP(F1041,'GIÁ'!A:A,'GIÁ'!D:D)</f>
        <v>9499.98</v>
      </c>
      <c r="AL1041" s="118">
        <f t="shared" si="10"/>
        <v>9499.98</v>
      </c>
      <c r="AM1041" s="118">
        <f t="shared" si="11"/>
        <v>0</v>
      </c>
      <c r="AN1041" s="119">
        <f t="shared" si="12"/>
        <v>9499.98</v>
      </c>
      <c r="AO1041" s="118">
        <f t="shared" si="13"/>
        <v>0</v>
      </c>
      <c r="AP1041" s="121">
        <f t="shared" si="14"/>
        <v>0</v>
      </c>
      <c r="AQ1041" s="122"/>
      <c r="AR1041" s="119"/>
    </row>
    <row r="1042" ht="22.5" customHeight="1">
      <c r="A1042" s="89">
        <v>46231.0</v>
      </c>
      <c r="B1042" s="90">
        <v>0.4486111111111111</v>
      </c>
      <c r="C1042" s="91" t="s">
        <v>1707</v>
      </c>
      <c r="D1042" s="129" t="str">
        <f t="array" ref="D1042">XLOOKUP(C1042,'DS ST'!A:A,'DS ST'!B:B)</f>
        <v>VH2</v>
      </c>
      <c r="E1042" s="94" t="str">
        <f t="array" ref="E1042">XLOOKUP($F1042,'GIÁ'!$A:$A,'GIÁ'!$E:$E)</f>
        <v>MÁT</v>
      </c>
      <c r="F1042" s="94">
        <v>6.954463411658E12</v>
      </c>
      <c r="G1042" s="95" t="s">
        <v>1360</v>
      </c>
      <c r="H1042" s="95" t="s">
        <v>224</v>
      </c>
      <c r="I1042" s="96">
        <v>8.0</v>
      </c>
      <c r="J1042" s="96">
        <v>0.0</v>
      </c>
      <c r="K1042" s="98">
        <f t="shared" si="4"/>
        <v>8</v>
      </c>
      <c r="L1042" s="99" t="s">
        <v>4779</v>
      </c>
      <c r="M1042" s="100" t="s">
        <v>4783</v>
      </c>
      <c r="N1042" s="101" t="s">
        <v>4784</v>
      </c>
      <c r="O1042" s="128"/>
      <c r="P1042" s="100">
        <v>8.0</v>
      </c>
      <c r="Q1042" s="103">
        <f t="shared" si="5"/>
        <v>0</v>
      </c>
      <c r="R1042" s="104" t="s">
        <v>4785</v>
      </c>
      <c r="S1042" s="105"/>
      <c r="T1042" s="106"/>
      <c r="U1042" s="107"/>
      <c r="V1042" s="108" t="s">
        <v>756</v>
      </c>
      <c r="W1042" s="109" t="s">
        <v>1908</v>
      </c>
      <c r="X1042" s="110" t="str">
        <f t="shared" si="6"/>
        <v/>
      </c>
      <c r="Y1042" s="110" t="str">
        <f t="shared" si="7"/>
        <v>Siêu thị</v>
      </c>
      <c r="Z1042" s="139" t="str">
        <f t="shared" si="69"/>
        <v/>
      </c>
      <c r="AA1042" s="109" t="s">
        <v>802</v>
      </c>
      <c r="AB1042" s="140"/>
      <c r="AC1042" s="141"/>
      <c r="AD1042" s="113"/>
      <c r="AE1042" s="127"/>
      <c r="AF1042" s="113"/>
      <c r="AG1042" s="114" t="str">
        <f t="array" ref="AG1042">XLOOKUP(F1042,'CLV2'!A:A,'CLV2'!E:E)</f>
        <v>2.CHILLED FOODS</v>
      </c>
      <c r="AH1042" s="115" t="str">
        <f t="array" ref="AH1042">XLOOKUP(F1042,'CLV2'!A:A,'CLV2'!F:F)</f>
        <v>3.OTHER CHILLED PRODUCTS</v>
      </c>
      <c r="AI1042" s="115" t="str">
        <f t="shared" si="8"/>
        <v>Pack</v>
      </c>
      <c r="AJ1042" s="116">
        <f t="shared" si="9"/>
        <v>1</v>
      </c>
      <c r="AK1042" s="117" t="str">
        <f t="array" ref="AK1042">XLOOKUP(F1042,'GIÁ'!A:A,'GIÁ'!D:D)</f>
        <v>24050.54</v>
      </c>
      <c r="AL1042" s="118">
        <f t="shared" si="10"/>
        <v>192404.32</v>
      </c>
      <c r="AM1042" s="118">
        <f t="shared" si="11"/>
        <v>0</v>
      </c>
      <c r="AN1042" s="119">
        <f t="shared" si="12"/>
        <v>192404.32</v>
      </c>
      <c r="AO1042" s="118">
        <f t="shared" si="13"/>
        <v>0</v>
      </c>
      <c r="AP1042" s="121">
        <f t="shared" si="14"/>
        <v>0</v>
      </c>
      <c r="AQ1042" s="122"/>
      <c r="AR1042" s="119"/>
    </row>
    <row r="1043" ht="22.5" customHeight="1">
      <c r="A1043" s="89">
        <v>46231.0</v>
      </c>
      <c r="B1043" s="90">
        <v>0.4486111111111111</v>
      </c>
      <c r="C1043" s="91" t="s">
        <v>1707</v>
      </c>
      <c r="D1043" s="129" t="str">
        <f t="array" ref="D1043">XLOOKUP(C1043,'DS ST'!A:A,'DS ST'!B:B)</f>
        <v>VH2</v>
      </c>
      <c r="E1043" s="94" t="str">
        <f t="array" ref="E1043">XLOOKUP($F1043,'GIÁ'!$A:$A,'GIÁ'!$E:$E)</f>
        <v>MÁT</v>
      </c>
      <c r="F1043" s="94">
        <v>11295.0</v>
      </c>
      <c r="G1043" s="95" t="s">
        <v>728</v>
      </c>
      <c r="H1043" s="95" t="s">
        <v>75</v>
      </c>
      <c r="I1043" s="156">
        <v>2.0</v>
      </c>
      <c r="J1043" s="96">
        <v>0.0</v>
      </c>
      <c r="K1043" s="98">
        <f t="shared" si="4"/>
        <v>2</v>
      </c>
      <c r="L1043" s="99" t="s">
        <v>4779</v>
      </c>
      <c r="M1043" s="100" t="s">
        <v>4786</v>
      </c>
      <c r="N1043" s="101" t="s">
        <v>4787</v>
      </c>
      <c r="O1043" s="102"/>
      <c r="P1043" s="100">
        <v>2.0</v>
      </c>
      <c r="Q1043" s="103">
        <f t="shared" si="5"/>
        <v>0</v>
      </c>
      <c r="R1043" s="104" t="s">
        <v>4788</v>
      </c>
      <c r="S1043" s="105"/>
      <c r="T1043" s="106"/>
      <c r="U1043" s="107"/>
      <c r="V1043" s="108" t="s">
        <v>756</v>
      </c>
      <c r="W1043" s="109" t="s">
        <v>1908</v>
      </c>
      <c r="X1043" s="110" t="str">
        <f t="shared" si="6"/>
        <v/>
      </c>
      <c r="Y1043" s="110" t="str">
        <f t="shared" si="7"/>
        <v>Siêu thị</v>
      </c>
      <c r="Z1043" s="139" t="str">
        <f t="shared" si="69"/>
        <v/>
      </c>
      <c r="AA1043" s="109" t="s">
        <v>802</v>
      </c>
      <c r="AB1043" s="140"/>
      <c r="AC1043" s="141"/>
      <c r="AD1043" s="113"/>
      <c r="AE1043" s="127"/>
      <c r="AF1043" s="113"/>
      <c r="AG1043" s="114" t="str">
        <f t="array" ref="AG1043">XLOOKUP(F1043,'CLV2'!A:A,'CLV2'!E:E)</f>
        <v>2.FRUITS</v>
      </c>
      <c r="AH1043" s="115" t="str">
        <f t="array" ref="AH1043">XLOOKUP(F1043,'CLV2'!A:A,'CLV2'!F:F)</f>
        <v>3.IMPORT FRUITS</v>
      </c>
      <c r="AI1043" s="115" t="str">
        <f t="shared" si="8"/>
        <v>Pack</v>
      </c>
      <c r="AJ1043" s="116">
        <f t="shared" si="9"/>
        <v>1</v>
      </c>
      <c r="AK1043" s="117" t="str">
        <f t="array" ref="AK1043">XLOOKUP(F1043,'GIÁ'!A:A,'GIÁ'!D:D)</f>
        <v>108559.08</v>
      </c>
      <c r="AL1043" s="118">
        <f t="shared" si="10"/>
        <v>217118.16</v>
      </c>
      <c r="AM1043" s="118">
        <f t="shared" si="11"/>
        <v>0</v>
      </c>
      <c r="AN1043" s="119">
        <f t="shared" si="12"/>
        <v>217118.16</v>
      </c>
      <c r="AO1043" s="118">
        <f t="shared" si="13"/>
        <v>0</v>
      </c>
      <c r="AP1043" s="121">
        <f t="shared" si="14"/>
        <v>0</v>
      </c>
      <c r="AQ1043" s="122"/>
      <c r="AR1043" s="119"/>
    </row>
    <row r="1044" ht="22.5" customHeight="1">
      <c r="A1044" s="89">
        <v>46231.0</v>
      </c>
      <c r="B1044" s="90">
        <v>0.4486111111111111</v>
      </c>
      <c r="C1044" s="91" t="s">
        <v>1707</v>
      </c>
      <c r="D1044" s="129" t="str">
        <f t="array" ref="D1044">XLOOKUP(C1044,'DS ST'!A:A,'DS ST'!B:B)</f>
        <v>VH2</v>
      </c>
      <c r="E1044" s="94" t="str">
        <f t="array" ref="E1044">XLOOKUP($F1044,'GIÁ'!$A:$A,'GIÁ'!$E:$E)</f>
        <v>MÁT</v>
      </c>
      <c r="F1044" s="94">
        <v>11570.0</v>
      </c>
      <c r="G1044" s="95" t="s">
        <v>901</v>
      </c>
      <c r="H1044" s="95" t="s">
        <v>75</v>
      </c>
      <c r="I1044" s="96">
        <v>10.0</v>
      </c>
      <c r="J1044" s="96">
        <v>0.0</v>
      </c>
      <c r="K1044" s="98">
        <f t="shared" si="4"/>
        <v>10</v>
      </c>
      <c r="L1044" s="99" t="s">
        <v>4779</v>
      </c>
      <c r="M1044" s="100" t="s">
        <v>4786</v>
      </c>
      <c r="N1044" s="101" t="s">
        <v>4787</v>
      </c>
      <c r="O1044" s="128"/>
      <c r="P1044" s="100">
        <v>10.0</v>
      </c>
      <c r="Q1044" s="103">
        <f t="shared" si="5"/>
        <v>0</v>
      </c>
      <c r="R1044" s="104" t="s">
        <v>4789</v>
      </c>
      <c r="S1044" s="105"/>
      <c r="T1044" s="106"/>
      <c r="U1044" s="107"/>
      <c r="V1044" s="108" t="s">
        <v>756</v>
      </c>
      <c r="W1044" s="109" t="s">
        <v>1908</v>
      </c>
      <c r="X1044" s="110" t="str">
        <f t="shared" si="6"/>
        <v/>
      </c>
      <c r="Y1044" s="110" t="str">
        <f t="shared" si="7"/>
        <v>Siêu thị</v>
      </c>
      <c r="Z1044" s="139" t="str">
        <f t="shared" si="69"/>
        <v/>
      </c>
      <c r="AA1044" s="109" t="s">
        <v>802</v>
      </c>
      <c r="AB1044" s="140"/>
      <c r="AC1044" s="141"/>
      <c r="AD1044" s="113"/>
      <c r="AE1044" s="127"/>
      <c r="AF1044" s="113"/>
      <c r="AG1044" s="114" t="str">
        <f t="array" ref="AG1044">XLOOKUP(F1044,'CLV2'!A:A,'CLV2'!E:E)</f>
        <v>2.FRUITS</v>
      </c>
      <c r="AH1044" s="115" t="str">
        <f t="array" ref="AH1044">XLOOKUP(F1044,'CLV2'!A:A,'CLV2'!F:F)</f>
        <v>3.IMPORT FRUITS</v>
      </c>
      <c r="AI1044" s="115" t="str">
        <f t="shared" si="8"/>
        <v>Pack</v>
      </c>
      <c r="AJ1044" s="116">
        <f t="shared" si="9"/>
        <v>1</v>
      </c>
      <c r="AK1044" s="117" t="str">
        <f t="array" ref="AK1044">XLOOKUP(F1044,'GIÁ'!A:A,'GIÁ'!D:D)</f>
        <v>67482.80</v>
      </c>
      <c r="AL1044" s="118">
        <f t="shared" si="10"/>
        <v>674828</v>
      </c>
      <c r="AM1044" s="118">
        <f t="shared" si="11"/>
        <v>0</v>
      </c>
      <c r="AN1044" s="119">
        <f t="shared" si="12"/>
        <v>674828</v>
      </c>
      <c r="AO1044" s="118">
        <f t="shared" si="13"/>
        <v>0</v>
      </c>
      <c r="AP1044" s="121">
        <f t="shared" si="14"/>
        <v>0</v>
      </c>
      <c r="AQ1044" s="122"/>
      <c r="AR1044" s="119"/>
    </row>
    <row r="1045" ht="22.5" customHeight="1">
      <c r="A1045" s="89">
        <v>46231.0</v>
      </c>
      <c r="B1045" s="90">
        <v>0.4486111111111111</v>
      </c>
      <c r="C1045" s="91" t="s">
        <v>1707</v>
      </c>
      <c r="D1045" s="129" t="str">
        <f t="array" ref="D1045">XLOOKUP(C1045,'DS ST'!A:A,'DS ST'!B:B)</f>
        <v>VH2</v>
      </c>
      <c r="E1045" s="94" t="str">
        <f t="array" ref="E1045">XLOOKUP($F1045,'GIÁ'!$A:$A,'GIÁ'!$E:$E)</f>
        <v>MÁT</v>
      </c>
      <c r="F1045" s="94">
        <v>8.935318100062E12</v>
      </c>
      <c r="G1045" s="95" t="s">
        <v>2045</v>
      </c>
      <c r="H1045" s="95" t="s">
        <v>57</v>
      </c>
      <c r="I1045" s="96">
        <v>2.0</v>
      </c>
      <c r="J1045" s="96">
        <v>0.0</v>
      </c>
      <c r="K1045" s="98">
        <f t="shared" si="4"/>
        <v>2</v>
      </c>
      <c r="L1045" s="99" t="s">
        <v>4779</v>
      </c>
      <c r="M1045" s="100" t="s">
        <v>4790</v>
      </c>
      <c r="N1045" s="101" t="s">
        <v>4791</v>
      </c>
      <c r="O1045" s="128"/>
      <c r="P1045" s="100">
        <v>2.0</v>
      </c>
      <c r="Q1045" s="103">
        <f t="shared" si="5"/>
        <v>0</v>
      </c>
      <c r="R1045" s="104" t="s">
        <v>4792</v>
      </c>
      <c r="S1045" s="105"/>
      <c r="T1045" s="106"/>
      <c r="U1045" s="107"/>
      <c r="V1045" s="108" t="s">
        <v>756</v>
      </c>
      <c r="W1045" s="109" t="s">
        <v>1908</v>
      </c>
      <c r="X1045" s="110" t="str">
        <f t="shared" si="6"/>
        <v/>
      </c>
      <c r="Y1045" s="110" t="str">
        <f t="shared" si="7"/>
        <v>Siêu thị</v>
      </c>
      <c r="Z1045" s="139" t="str">
        <f t="shared" si="69"/>
        <v/>
      </c>
      <c r="AA1045" s="109" t="s">
        <v>802</v>
      </c>
      <c r="AB1045" s="140"/>
      <c r="AC1045" s="141"/>
      <c r="AD1045" s="113"/>
      <c r="AE1045" s="127"/>
      <c r="AF1045" s="113"/>
      <c r="AG1045" s="114" t="str">
        <f t="array" ref="AG1045">XLOOKUP(F1045,'CLV2'!A:A,'CLV2'!E:E)</f>
        <v>2.DAIRY</v>
      </c>
      <c r="AH1045" s="115" t="str">
        <f t="array" ref="AH1045">XLOOKUP(F1045,'CLV2'!A:A,'CLV2'!F:F)</f>
        <v>3.FRESH MILK</v>
      </c>
      <c r="AI1045" s="115" t="str">
        <f t="shared" si="8"/>
        <v>Pack</v>
      </c>
      <c r="AJ1045" s="116">
        <f t="shared" si="9"/>
        <v>1</v>
      </c>
      <c r="AK1045" s="117" t="str">
        <f t="array" ref="AK1045">XLOOKUP(F1045,'GIÁ'!A:A,'GIÁ'!D:D)</f>
        <v>18900.00</v>
      </c>
      <c r="AL1045" s="118">
        <f t="shared" si="10"/>
        <v>37800</v>
      </c>
      <c r="AM1045" s="118">
        <f t="shared" si="11"/>
        <v>0</v>
      </c>
      <c r="AN1045" s="119">
        <f t="shared" si="12"/>
        <v>37800</v>
      </c>
      <c r="AO1045" s="118">
        <f t="shared" si="13"/>
        <v>0</v>
      </c>
      <c r="AP1045" s="121">
        <f t="shared" si="14"/>
        <v>0</v>
      </c>
      <c r="AQ1045" s="122"/>
      <c r="AR1045" s="119"/>
    </row>
    <row r="1046" ht="22.5" customHeight="1">
      <c r="A1046" s="89">
        <v>46231.0</v>
      </c>
      <c r="B1046" s="90">
        <v>0.4486111111111111</v>
      </c>
      <c r="C1046" s="91" t="s">
        <v>1707</v>
      </c>
      <c r="D1046" s="129" t="str">
        <f t="array" ref="D1046">XLOOKUP(C1046,'DS ST'!A:A,'DS ST'!B:B)</f>
        <v>VH2</v>
      </c>
      <c r="E1046" s="94" t="str">
        <f t="array" ref="E1046">XLOOKUP($F1046,'GIÁ'!$A:$A,'GIÁ'!$E:$E)</f>
        <v>MÁT</v>
      </c>
      <c r="F1046" s="94">
        <v>8.938562884016E12</v>
      </c>
      <c r="G1046" s="95" t="s">
        <v>3199</v>
      </c>
      <c r="H1046" s="95" t="s">
        <v>1145</v>
      </c>
      <c r="I1046" s="96">
        <v>2.0</v>
      </c>
      <c r="J1046" s="96">
        <v>0.0</v>
      </c>
      <c r="K1046" s="98">
        <f t="shared" si="4"/>
        <v>2</v>
      </c>
      <c r="L1046" s="99" t="s">
        <v>4779</v>
      </c>
      <c r="M1046" s="100" t="s">
        <v>4790</v>
      </c>
      <c r="N1046" s="101" t="s">
        <v>4791</v>
      </c>
      <c r="O1046" s="128"/>
      <c r="P1046" s="100">
        <v>2.0</v>
      </c>
      <c r="Q1046" s="103">
        <f t="shared" si="5"/>
        <v>0</v>
      </c>
      <c r="R1046" s="104" t="s">
        <v>4792</v>
      </c>
      <c r="S1046" s="105"/>
      <c r="T1046" s="106"/>
      <c r="U1046" s="107"/>
      <c r="V1046" s="108" t="s">
        <v>756</v>
      </c>
      <c r="W1046" s="109" t="s">
        <v>1908</v>
      </c>
      <c r="X1046" s="110" t="str">
        <f t="shared" si="6"/>
        <v/>
      </c>
      <c r="Y1046" s="110" t="str">
        <f t="shared" si="7"/>
        <v>Siêu thị</v>
      </c>
      <c r="Z1046" s="139" t="str">
        <f t="shared" si="69"/>
        <v/>
      </c>
      <c r="AA1046" s="109" t="s">
        <v>802</v>
      </c>
      <c r="AB1046" s="140"/>
      <c r="AC1046" s="141"/>
      <c r="AD1046" s="113"/>
      <c r="AE1046" s="127"/>
      <c r="AF1046" s="113"/>
      <c r="AG1046" s="114" t="str">
        <f t="array" ref="AG1046">XLOOKUP(F1046,'CLV2'!A:A,'CLV2'!E:E)</f>
        <v>2.DELICA</v>
      </c>
      <c r="AH1046" s="115" t="str">
        <f t="array" ref="AH1046">XLOOKUP(F1046,'CLV2'!A:A,'CLV2'!F:F)</f>
        <v>3.DESSERTS</v>
      </c>
      <c r="AI1046" s="115" t="str">
        <f t="shared" si="8"/>
        <v>Pack</v>
      </c>
      <c r="AJ1046" s="116">
        <f t="shared" si="9"/>
        <v>1</v>
      </c>
      <c r="AK1046" s="117" t="str">
        <f t="array" ref="AK1046">XLOOKUP(F1046,'GIÁ'!A:A,'GIÁ'!D:D)</f>
        <v>12492.04</v>
      </c>
      <c r="AL1046" s="118">
        <f t="shared" si="10"/>
        <v>24984.08</v>
      </c>
      <c r="AM1046" s="118">
        <f t="shared" si="11"/>
        <v>0</v>
      </c>
      <c r="AN1046" s="119">
        <f t="shared" si="12"/>
        <v>24984.08</v>
      </c>
      <c r="AO1046" s="118">
        <f t="shared" si="13"/>
        <v>0</v>
      </c>
      <c r="AP1046" s="121">
        <f t="shared" si="14"/>
        <v>0</v>
      </c>
      <c r="AQ1046" s="122"/>
      <c r="AR1046" s="119"/>
    </row>
    <row r="1047" ht="22.5" customHeight="1">
      <c r="A1047" s="89">
        <v>46231.0</v>
      </c>
      <c r="B1047" s="90">
        <v>0.4486111111111111</v>
      </c>
      <c r="C1047" s="91" t="s">
        <v>1707</v>
      </c>
      <c r="D1047" s="129" t="str">
        <f t="array" ref="D1047">XLOOKUP(C1047,'DS ST'!A:A,'DS ST'!B:B)</f>
        <v>VH2</v>
      </c>
      <c r="E1047" s="94" t="str">
        <f t="array" ref="E1047">XLOOKUP($F1047,'GIÁ'!$A:$A,'GIÁ'!$E:$E)</f>
        <v>MÁT</v>
      </c>
      <c r="F1047" s="94">
        <v>8.938562884023E12</v>
      </c>
      <c r="G1047" s="95" t="s">
        <v>3201</v>
      </c>
      <c r="H1047" s="95" t="s">
        <v>57</v>
      </c>
      <c r="I1047" s="96">
        <v>6.0</v>
      </c>
      <c r="J1047" s="96">
        <v>0.0</v>
      </c>
      <c r="K1047" s="98">
        <f t="shared" si="4"/>
        <v>6</v>
      </c>
      <c r="L1047" s="99" t="s">
        <v>4779</v>
      </c>
      <c r="M1047" s="100" t="s">
        <v>4790</v>
      </c>
      <c r="N1047" s="101" t="s">
        <v>4791</v>
      </c>
      <c r="O1047" s="128"/>
      <c r="P1047" s="100">
        <v>6.0</v>
      </c>
      <c r="Q1047" s="103">
        <f t="shared" si="5"/>
        <v>0</v>
      </c>
      <c r="R1047" s="104" t="s">
        <v>4793</v>
      </c>
      <c r="S1047" s="105"/>
      <c r="T1047" s="106"/>
      <c r="U1047" s="107"/>
      <c r="V1047" s="108" t="s">
        <v>756</v>
      </c>
      <c r="W1047" s="109" t="s">
        <v>1908</v>
      </c>
      <c r="X1047" s="110" t="str">
        <f t="shared" si="6"/>
        <v/>
      </c>
      <c r="Y1047" s="110" t="str">
        <f t="shared" si="7"/>
        <v>Siêu thị</v>
      </c>
      <c r="Z1047" s="139" t="str">
        <f t="shared" si="69"/>
        <v/>
      </c>
      <c r="AA1047" s="109" t="s">
        <v>802</v>
      </c>
      <c r="AB1047" s="140"/>
      <c r="AC1047" s="141"/>
      <c r="AD1047" s="113"/>
      <c r="AE1047" s="127"/>
      <c r="AF1047" s="113"/>
      <c r="AG1047" s="114" t="str">
        <f t="array" ref="AG1047">XLOOKUP(F1047,'CLV2'!A:A,'CLV2'!E:E)</f>
        <v>2.DELICA</v>
      </c>
      <c r="AH1047" s="115" t="str">
        <f t="array" ref="AH1047">XLOOKUP(F1047,'CLV2'!A:A,'CLV2'!F:F)</f>
        <v>3.DESSERTS</v>
      </c>
      <c r="AI1047" s="115" t="str">
        <f t="shared" si="8"/>
        <v>Pack</v>
      </c>
      <c r="AJ1047" s="116">
        <f t="shared" si="9"/>
        <v>1</v>
      </c>
      <c r="AK1047" s="117" t="str">
        <f t="array" ref="AK1047">XLOOKUP(F1047,'GIÁ'!A:A,'GIÁ'!D:D)</f>
        <v>8900.00</v>
      </c>
      <c r="AL1047" s="118">
        <f t="shared" si="10"/>
        <v>53400</v>
      </c>
      <c r="AM1047" s="118">
        <f t="shared" si="11"/>
        <v>0</v>
      </c>
      <c r="AN1047" s="119">
        <f t="shared" si="12"/>
        <v>53400</v>
      </c>
      <c r="AO1047" s="118">
        <f t="shared" si="13"/>
        <v>0</v>
      </c>
      <c r="AP1047" s="121">
        <f t="shared" si="14"/>
        <v>0</v>
      </c>
      <c r="AQ1047" s="122"/>
      <c r="AR1047" s="119"/>
    </row>
    <row r="1048" ht="22.5" customHeight="1">
      <c r="A1048" s="89">
        <v>46231.0</v>
      </c>
      <c r="B1048" s="90">
        <v>0.4486111111111111</v>
      </c>
      <c r="C1048" s="91" t="s">
        <v>1707</v>
      </c>
      <c r="D1048" s="129" t="str">
        <f t="array" ref="D1048">XLOOKUP(C1048,'DS ST'!A:A,'DS ST'!B:B)</f>
        <v>VH2</v>
      </c>
      <c r="E1048" s="94" t="str">
        <f t="array" ref="E1048">XLOOKUP($F1048,'GIÁ'!$A:$A,'GIÁ'!$E:$E)</f>
        <v>MÁT</v>
      </c>
      <c r="F1048" s="94">
        <v>8.938562884054E12</v>
      </c>
      <c r="G1048" s="95" t="s">
        <v>3211</v>
      </c>
      <c r="H1048" s="95" t="s">
        <v>1145</v>
      </c>
      <c r="I1048" s="96">
        <v>1.0</v>
      </c>
      <c r="J1048" s="96">
        <v>0.0</v>
      </c>
      <c r="K1048" s="98">
        <f t="shared" si="4"/>
        <v>1</v>
      </c>
      <c r="L1048" s="99" t="s">
        <v>4779</v>
      </c>
      <c r="M1048" s="100" t="s">
        <v>4790</v>
      </c>
      <c r="N1048" s="101" t="s">
        <v>4791</v>
      </c>
      <c r="O1048" s="128"/>
      <c r="P1048" s="100">
        <v>1.0</v>
      </c>
      <c r="Q1048" s="103">
        <f t="shared" si="5"/>
        <v>0</v>
      </c>
      <c r="R1048" s="104" t="s">
        <v>4792</v>
      </c>
      <c r="S1048" s="105"/>
      <c r="T1048" s="106"/>
      <c r="U1048" s="107"/>
      <c r="V1048" s="108" t="s">
        <v>756</v>
      </c>
      <c r="W1048" s="109" t="s">
        <v>1908</v>
      </c>
      <c r="X1048" s="110" t="str">
        <f t="shared" si="6"/>
        <v/>
      </c>
      <c r="Y1048" s="110" t="str">
        <f t="shared" si="7"/>
        <v>Siêu thị</v>
      </c>
      <c r="Z1048" s="139" t="str">
        <f t="shared" si="69"/>
        <v/>
      </c>
      <c r="AA1048" s="109" t="s">
        <v>802</v>
      </c>
      <c r="AB1048" s="140"/>
      <c r="AC1048" s="141"/>
      <c r="AD1048" s="113"/>
      <c r="AE1048" s="127"/>
      <c r="AF1048" s="113"/>
      <c r="AG1048" s="114" t="str">
        <f t="array" ref="AG1048">XLOOKUP(F1048,'CLV2'!A:A,'CLV2'!E:E)</f>
        <v>2.DELICA</v>
      </c>
      <c r="AH1048" s="115" t="str">
        <f t="array" ref="AH1048">XLOOKUP(F1048,'CLV2'!A:A,'CLV2'!F:F)</f>
        <v>3.DRINKS</v>
      </c>
      <c r="AI1048" s="115" t="str">
        <f t="shared" si="8"/>
        <v>Pack</v>
      </c>
      <c r="AJ1048" s="116">
        <f t="shared" si="9"/>
        <v>1</v>
      </c>
      <c r="AK1048" s="117" t="str">
        <f t="array" ref="AK1048">XLOOKUP(F1048,'GIÁ'!A:A,'GIÁ'!D:D)</f>
        <v>8625.63</v>
      </c>
      <c r="AL1048" s="118">
        <f t="shared" si="10"/>
        <v>8625.63</v>
      </c>
      <c r="AM1048" s="118">
        <f t="shared" si="11"/>
        <v>0</v>
      </c>
      <c r="AN1048" s="119">
        <f t="shared" si="12"/>
        <v>8625.63</v>
      </c>
      <c r="AO1048" s="118">
        <f t="shared" si="13"/>
        <v>0</v>
      </c>
      <c r="AP1048" s="121">
        <f t="shared" si="14"/>
        <v>0</v>
      </c>
      <c r="AQ1048" s="122"/>
      <c r="AR1048" s="119"/>
    </row>
    <row r="1049" ht="22.5" customHeight="1">
      <c r="A1049" s="89">
        <v>46231.0</v>
      </c>
      <c r="B1049" s="90">
        <v>0.4486111111111111</v>
      </c>
      <c r="C1049" s="91" t="s">
        <v>1707</v>
      </c>
      <c r="D1049" s="129" t="str">
        <f t="array" ref="D1049">XLOOKUP(C1049,'DS ST'!A:A,'DS ST'!B:B)</f>
        <v>VH2</v>
      </c>
      <c r="E1049" s="94" t="str">
        <f t="array" ref="E1049">XLOOKUP($F1049,'GIÁ'!$A:$A,'GIÁ'!$E:$E)</f>
        <v>MÁT</v>
      </c>
      <c r="F1049" s="94">
        <v>8.936204030586E12</v>
      </c>
      <c r="G1049" s="95" t="s">
        <v>2661</v>
      </c>
      <c r="H1049" s="95" t="s">
        <v>224</v>
      </c>
      <c r="I1049" s="96">
        <v>3.0</v>
      </c>
      <c r="J1049" s="96">
        <v>0.0</v>
      </c>
      <c r="K1049" s="98">
        <f t="shared" si="4"/>
        <v>3</v>
      </c>
      <c r="L1049" s="99" t="s">
        <v>4779</v>
      </c>
      <c r="M1049" s="100" t="s">
        <v>4790</v>
      </c>
      <c r="N1049" s="101" t="s">
        <v>4791</v>
      </c>
      <c r="O1049" s="128"/>
      <c r="P1049" s="100">
        <v>3.0</v>
      </c>
      <c r="Q1049" s="103">
        <f t="shared" si="5"/>
        <v>0</v>
      </c>
      <c r="R1049" s="104" t="s">
        <v>4793</v>
      </c>
      <c r="S1049" s="105"/>
      <c r="T1049" s="106"/>
      <c r="U1049" s="107"/>
      <c r="V1049" s="108" t="s">
        <v>756</v>
      </c>
      <c r="W1049" s="109" t="s">
        <v>1908</v>
      </c>
      <c r="X1049" s="110" t="str">
        <f t="shared" si="6"/>
        <v/>
      </c>
      <c r="Y1049" s="110" t="str">
        <f t="shared" si="7"/>
        <v>Siêu thị</v>
      </c>
      <c r="Z1049" s="139" t="str">
        <f t="shared" si="69"/>
        <v/>
      </c>
      <c r="AA1049" s="109" t="s">
        <v>802</v>
      </c>
      <c r="AB1049" s="140"/>
      <c r="AC1049" s="141"/>
      <c r="AD1049" s="113"/>
      <c r="AE1049" s="127"/>
      <c r="AF1049" s="113"/>
      <c r="AG1049" s="114" t="str">
        <f t="array" ref="AG1049">XLOOKUP(F1049,'CLV2'!A:A,'CLV2'!E:E)</f>
        <v>2.VEGETABLES</v>
      </c>
      <c r="AH1049" s="115" t="str">
        <f t="array" ref="AH1049">XLOOKUP(F1049,'CLV2'!A:A,'CLV2'!F:F)</f>
        <v>3.PROCESSED VEGGIES</v>
      </c>
      <c r="AI1049" s="115" t="str">
        <f t="shared" si="8"/>
        <v>Pack</v>
      </c>
      <c r="AJ1049" s="116">
        <f t="shared" si="9"/>
        <v>1</v>
      </c>
      <c r="AK1049" s="117" t="str">
        <f t="array" ref="AK1049">XLOOKUP(F1049,'GIÁ'!A:A,'GIÁ'!D:D)</f>
        <v>19972.85</v>
      </c>
      <c r="AL1049" s="118">
        <f t="shared" si="10"/>
        <v>59918.55</v>
      </c>
      <c r="AM1049" s="118">
        <f t="shared" si="11"/>
        <v>0</v>
      </c>
      <c r="AN1049" s="119">
        <f t="shared" si="12"/>
        <v>59918.55</v>
      </c>
      <c r="AO1049" s="118">
        <f t="shared" si="13"/>
        <v>0</v>
      </c>
      <c r="AP1049" s="121">
        <f t="shared" si="14"/>
        <v>0</v>
      </c>
      <c r="AQ1049" s="122"/>
      <c r="AR1049" s="119"/>
    </row>
    <row r="1050" ht="22.5" customHeight="1">
      <c r="A1050" s="89">
        <v>46231.0</v>
      </c>
      <c r="B1050" s="90">
        <v>0.4486111111111111</v>
      </c>
      <c r="C1050" s="91" t="s">
        <v>1707</v>
      </c>
      <c r="D1050" s="129" t="str">
        <f t="array" ref="D1050">XLOOKUP(C1050,'DS ST'!A:A,'DS ST'!B:B)</f>
        <v>VH2</v>
      </c>
      <c r="E1050" s="94" t="str">
        <f t="array" ref="E1050">XLOOKUP($F1050,'GIÁ'!$A:$A,'GIÁ'!$E:$E)</f>
        <v>MÁT</v>
      </c>
      <c r="F1050" s="94">
        <v>8.936204030265E12</v>
      </c>
      <c r="G1050" s="95" t="s">
        <v>2655</v>
      </c>
      <c r="H1050" s="95" t="s">
        <v>224</v>
      </c>
      <c r="I1050" s="96">
        <v>2.0</v>
      </c>
      <c r="J1050" s="96">
        <v>0.0</v>
      </c>
      <c r="K1050" s="98">
        <f t="shared" si="4"/>
        <v>2</v>
      </c>
      <c r="L1050" s="99" t="s">
        <v>4779</v>
      </c>
      <c r="M1050" s="100" t="s">
        <v>4790</v>
      </c>
      <c r="N1050" s="101" t="s">
        <v>4791</v>
      </c>
      <c r="O1050" s="128"/>
      <c r="P1050" s="100">
        <v>2.0</v>
      </c>
      <c r="Q1050" s="103">
        <f t="shared" si="5"/>
        <v>0</v>
      </c>
      <c r="R1050" s="104" t="s">
        <v>4793</v>
      </c>
      <c r="S1050" s="105"/>
      <c r="T1050" s="106"/>
      <c r="U1050" s="107"/>
      <c r="V1050" s="108" t="s">
        <v>756</v>
      </c>
      <c r="W1050" s="109" t="s">
        <v>1908</v>
      </c>
      <c r="X1050" s="110" t="str">
        <f t="shared" si="6"/>
        <v/>
      </c>
      <c r="Y1050" s="110" t="str">
        <f t="shared" si="7"/>
        <v>Siêu thị</v>
      </c>
      <c r="Z1050" s="139" t="str">
        <f t="shared" si="69"/>
        <v/>
      </c>
      <c r="AA1050" s="109" t="s">
        <v>802</v>
      </c>
      <c r="AB1050" s="140"/>
      <c r="AC1050" s="141"/>
      <c r="AD1050" s="113"/>
      <c r="AE1050" s="127"/>
      <c r="AF1050" s="113"/>
      <c r="AG1050" s="114" t="str">
        <f t="array" ref="AG1050">XLOOKUP(F1050,'CLV2'!A:A,'CLV2'!E:E)</f>
        <v>2.VEGETABLES</v>
      </c>
      <c r="AH1050" s="115" t="str">
        <f t="array" ref="AH1050">XLOOKUP(F1050,'CLV2'!A:A,'CLV2'!F:F)</f>
        <v>3.PROCESSED VEGGIES</v>
      </c>
      <c r="AI1050" s="115" t="str">
        <f t="shared" si="8"/>
        <v>Pack</v>
      </c>
      <c r="AJ1050" s="116">
        <f t="shared" si="9"/>
        <v>1</v>
      </c>
      <c r="AK1050" s="117" t="str">
        <f t="array" ref="AK1050">XLOOKUP(F1050,'GIÁ'!A:A,'GIÁ'!D:D)</f>
        <v>9708.46</v>
      </c>
      <c r="AL1050" s="118">
        <f t="shared" si="10"/>
        <v>19416.92</v>
      </c>
      <c r="AM1050" s="118">
        <f t="shared" si="11"/>
        <v>0</v>
      </c>
      <c r="AN1050" s="119">
        <f t="shared" si="12"/>
        <v>19416.92</v>
      </c>
      <c r="AO1050" s="118">
        <f t="shared" si="13"/>
        <v>0</v>
      </c>
      <c r="AP1050" s="121">
        <f t="shared" si="14"/>
        <v>0</v>
      </c>
      <c r="AQ1050" s="122"/>
      <c r="AR1050" s="119"/>
    </row>
    <row r="1051" ht="22.5" customHeight="1">
      <c r="A1051" s="89">
        <v>46231.0</v>
      </c>
      <c r="B1051" s="90">
        <v>0.4486111111111111</v>
      </c>
      <c r="C1051" s="91" t="s">
        <v>1707</v>
      </c>
      <c r="D1051" s="129" t="str">
        <f t="array" ref="D1051">XLOOKUP(C1051,'DS ST'!A:A,'DS ST'!B:B)</f>
        <v>VH2</v>
      </c>
      <c r="E1051" s="94" t="str">
        <f t="array" ref="E1051">XLOOKUP($F1051,'GIÁ'!$A:$A,'GIÁ'!$E:$E)</f>
        <v>MÁT</v>
      </c>
      <c r="F1051" s="94">
        <v>8.938505512204E12</v>
      </c>
      <c r="G1051" s="95" t="s">
        <v>2878</v>
      </c>
      <c r="H1051" s="95" t="s">
        <v>224</v>
      </c>
      <c r="I1051" s="96">
        <v>3.0</v>
      </c>
      <c r="J1051" s="96">
        <v>0.0</v>
      </c>
      <c r="K1051" s="98">
        <f t="shared" si="4"/>
        <v>3</v>
      </c>
      <c r="L1051" s="99" t="s">
        <v>4779</v>
      </c>
      <c r="M1051" s="100" t="s">
        <v>4790</v>
      </c>
      <c r="N1051" s="101" t="s">
        <v>4791</v>
      </c>
      <c r="O1051" s="128"/>
      <c r="P1051" s="100">
        <v>3.0</v>
      </c>
      <c r="Q1051" s="103">
        <f t="shared" si="5"/>
        <v>0</v>
      </c>
      <c r="R1051" s="104" t="s">
        <v>4793</v>
      </c>
      <c r="S1051" s="105"/>
      <c r="T1051" s="106"/>
      <c r="U1051" s="107"/>
      <c r="V1051" s="108" t="s">
        <v>756</v>
      </c>
      <c r="W1051" s="109" t="s">
        <v>1908</v>
      </c>
      <c r="X1051" s="110" t="str">
        <f t="shared" si="6"/>
        <v/>
      </c>
      <c r="Y1051" s="110" t="str">
        <f t="shared" si="7"/>
        <v>Siêu thị</v>
      </c>
      <c r="Z1051" s="139" t="str">
        <f t="shared" si="69"/>
        <v/>
      </c>
      <c r="AA1051" s="109" t="s">
        <v>802</v>
      </c>
      <c r="AB1051" s="140"/>
      <c r="AC1051" s="141"/>
      <c r="AD1051" s="113"/>
      <c r="AE1051" s="127"/>
      <c r="AF1051" s="113"/>
      <c r="AG1051" s="114" t="str">
        <f t="array" ref="AG1051">XLOOKUP(F1051,'CLV2'!A:A,'CLV2'!E:E)</f>
        <v>2.VEGETABLES</v>
      </c>
      <c r="AH1051" s="115" t="str">
        <f t="array" ref="AH1051">XLOOKUP(F1051,'CLV2'!A:A,'CLV2'!F:F)</f>
        <v>3.PROCESSED VEGGIES</v>
      </c>
      <c r="AI1051" s="115" t="str">
        <f t="shared" si="8"/>
        <v>Pack</v>
      </c>
      <c r="AJ1051" s="116">
        <f t="shared" si="9"/>
        <v>1</v>
      </c>
      <c r="AK1051" s="117" t="str">
        <f t="array" ref="AK1051">XLOOKUP(F1051,'GIÁ'!A:A,'GIÁ'!D:D)</f>
        <v>24862.74</v>
      </c>
      <c r="AL1051" s="118">
        <f t="shared" si="10"/>
        <v>74588.22</v>
      </c>
      <c r="AM1051" s="118">
        <f t="shared" si="11"/>
        <v>0</v>
      </c>
      <c r="AN1051" s="119">
        <f t="shared" si="12"/>
        <v>74588.22</v>
      </c>
      <c r="AO1051" s="118">
        <f t="shared" si="13"/>
        <v>0</v>
      </c>
      <c r="AP1051" s="121">
        <f t="shared" si="14"/>
        <v>0</v>
      </c>
      <c r="AQ1051" s="122"/>
      <c r="AR1051" s="119"/>
    </row>
    <row r="1052" ht="22.5" customHeight="1">
      <c r="A1052" s="89">
        <v>46231.0</v>
      </c>
      <c r="B1052" s="90">
        <v>0.4486111111111111</v>
      </c>
      <c r="C1052" s="91" t="s">
        <v>1707</v>
      </c>
      <c r="D1052" s="129" t="str">
        <f t="array" ref="D1052">XLOOKUP(C1052,'DS ST'!A:A,'DS ST'!B:B)</f>
        <v>VH2</v>
      </c>
      <c r="E1052" s="94" t="str">
        <f t="array" ref="E1052">XLOOKUP($F1052,'GIÁ'!$A:$A,'GIÁ'!$E:$E)</f>
        <v>MÁT</v>
      </c>
      <c r="F1052" s="94">
        <v>8.938505512549E12</v>
      </c>
      <c r="G1052" s="95" t="s">
        <v>1920</v>
      </c>
      <c r="H1052" s="95" t="s">
        <v>57</v>
      </c>
      <c r="I1052" s="96">
        <v>2.0</v>
      </c>
      <c r="J1052" s="96">
        <v>0.0</v>
      </c>
      <c r="K1052" s="98">
        <f t="shared" si="4"/>
        <v>2</v>
      </c>
      <c r="L1052" s="99" t="s">
        <v>4779</v>
      </c>
      <c r="M1052" s="100" t="s">
        <v>4790</v>
      </c>
      <c r="N1052" s="101" t="s">
        <v>4791</v>
      </c>
      <c r="O1052" s="128"/>
      <c r="P1052" s="100">
        <v>2.0</v>
      </c>
      <c r="Q1052" s="103">
        <f t="shared" si="5"/>
        <v>0</v>
      </c>
      <c r="R1052" s="104" t="s">
        <v>4793</v>
      </c>
      <c r="S1052" s="105"/>
      <c r="T1052" s="106"/>
      <c r="U1052" s="107"/>
      <c r="V1052" s="108" t="s">
        <v>756</v>
      </c>
      <c r="W1052" s="109" t="s">
        <v>1908</v>
      </c>
      <c r="X1052" s="110" t="str">
        <f t="shared" si="6"/>
        <v/>
      </c>
      <c r="Y1052" s="110" t="str">
        <f t="shared" si="7"/>
        <v>Siêu thị</v>
      </c>
      <c r="Z1052" s="139" t="str">
        <f t="shared" si="69"/>
        <v/>
      </c>
      <c r="AA1052" s="109" t="s">
        <v>802</v>
      </c>
      <c r="AB1052" s="140"/>
      <c r="AC1052" s="141"/>
      <c r="AD1052" s="113"/>
      <c r="AE1052" s="127"/>
      <c r="AF1052" s="113"/>
      <c r="AG1052" s="114" t="str">
        <f t="array" ref="AG1052">XLOOKUP(F1052,'CLV2'!A:A,'CLV2'!E:E)</f>
        <v>2.VEGETABLES</v>
      </c>
      <c r="AH1052" s="115" t="str">
        <f t="array" ref="AH1052">XLOOKUP(F1052,'CLV2'!A:A,'CLV2'!F:F)</f>
        <v>3.PROCESSED VEGGIES</v>
      </c>
      <c r="AI1052" s="115" t="str">
        <f t="shared" si="8"/>
        <v>Pack</v>
      </c>
      <c r="AJ1052" s="116">
        <f t="shared" si="9"/>
        <v>1</v>
      </c>
      <c r="AK1052" s="117" t="str">
        <f t="array" ref="AK1052">XLOOKUP(F1052,'GIÁ'!A:A,'GIÁ'!D:D)</f>
        <v>59477.94</v>
      </c>
      <c r="AL1052" s="118">
        <f t="shared" si="10"/>
        <v>118955.88</v>
      </c>
      <c r="AM1052" s="118">
        <f t="shared" si="11"/>
        <v>0</v>
      </c>
      <c r="AN1052" s="119">
        <f t="shared" si="12"/>
        <v>118955.88</v>
      </c>
      <c r="AO1052" s="118">
        <f t="shared" si="13"/>
        <v>0</v>
      </c>
      <c r="AP1052" s="121">
        <f t="shared" si="14"/>
        <v>0</v>
      </c>
      <c r="AQ1052" s="122"/>
      <c r="AR1052" s="119"/>
    </row>
    <row r="1053" ht="22.5" customHeight="1">
      <c r="A1053" s="89">
        <v>46231.0</v>
      </c>
      <c r="B1053" s="90">
        <v>0.4486111111111111</v>
      </c>
      <c r="C1053" s="91" t="s">
        <v>1707</v>
      </c>
      <c r="D1053" s="129" t="str">
        <f t="array" ref="D1053">XLOOKUP(C1053,'DS ST'!A:A,'DS ST'!B:B)</f>
        <v>VH2</v>
      </c>
      <c r="E1053" s="94" t="str">
        <f t="array" ref="E1053">XLOOKUP($F1053,'GIÁ'!$A:$A,'GIÁ'!$E:$E)</f>
        <v>MÁT</v>
      </c>
      <c r="F1053" s="94">
        <v>11106.0</v>
      </c>
      <c r="G1053" s="95" t="s">
        <v>652</v>
      </c>
      <c r="H1053" s="95" t="s">
        <v>93</v>
      </c>
      <c r="I1053" s="96">
        <v>7.0</v>
      </c>
      <c r="J1053" s="96">
        <v>0.0</v>
      </c>
      <c r="K1053" s="98">
        <f t="shared" si="4"/>
        <v>7</v>
      </c>
      <c r="L1053" s="99" t="s">
        <v>4779</v>
      </c>
      <c r="M1053" s="100" t="s">
        <v>4790</v>
      </c>
      <c r="N1053" s="101" t="s">
        <v>4791</v>
      </c>
      <c r="O1053" s="128"/>
      <c r="P1053" s="100">
        <v>7.0</v>
      </c>
      <c r="Q1053" s="103">
        <f t="shared" si="5"/>
        <v>0</v>
      </c>
      <c r="R1053" s="104" t="s">
        <v>4793</v>
      </c>
      <c r="S1053" s="105"/>
      <c r="T1053" s="106"/>
      <c r="U1053" s="107"/>
      <c r="V1053" s="108" t="s">
        <v>756</v>
      </c>
      <c r="W1053" s="109" t="s">
        <v>1908</v>
      </c>
      <c r="X1053" s="110" t="str">
        <f t="shared" si="6"/>
        <v/>
      </c>
      <c r="Y1053" s="110" t="str">
        <f t="shared" si="7"/>
        <v>Siêu thị</v>
      </c>
      <c r="Z1053" s="139" t="str">
        <f t="shared" si="69"/>
        <v/>
      </c>
      <c r="AA1053" s="109" t="s">
        <v>802</v>
      </c>
      <c r="AB1053" s="140"/>
      <c r="AC1053" s="141"/>
      <c r="AD1053" s="113"/>
      <c r="AE1053" s="127"/>
      <c r="AF1053" s="113"/>
      <c r="AG1053" s="114" t="str">
        <f t="array" ref="AG1053">XLOOKUP(F1053,'CLV2'!A:A,'CLV2'!E:E)</f>
        <v>2.VEGETABLES</v>
      </c>
      <c r="AH1053" s="115" t="str">
        <f t="array" ref="AH1053">XLOOKUP(F1053,'CLV2'!A:A,'CLV2'!F:F)</f>
        <v>3.PROCESSED VEGGIES</v>
      </c>
      <c r="AI1053" s="115" t="str">
        <f t="shared" si="8"/>
        <v>Pack</v>
      </c>
      <c r="AJ1053" s="116">
        <f t="shared" si="9"/>
        <v>1</v>
      </c>
      <c r="AK1053" s="117" t="str">
        <f t="array" ref="AK1053">XLOOKUP(F1053,'GIÁ'!A:A,'GIÁ'!D:D)</f>
        <v>25173.63</v>
      </c>
      <c r="AL1053" s="118">
        <f t="shared" si="10"/>
        <v>176215.41</v>
      </c>
      <c r="AM1053" s="118">
        <f t="shared" si="11"/>
        <v>0</v>
      </c>
      <c r="AN1053" s="119">
        <f t="shared" si="12"/>
        <v>176215.41</v>
      </c>
      <c r="AO1053" s="118">
        <f t="shared" si="13"/>
        <v>0</v>
      </c>
      <c r="AP1053" s="121">
        <f t="shared" si="14"/>
        <v>0</v>
      </c>
      <c r="AQ1053" s="122"/>
      <c r="AR1053" s="119"/>
    </row>
    <row r="1054" ht="22.5" customHeight="1">
      <c r="A1054" s="89">
        <v>46231.0</v>
      </c>
      <c r="B1054" s="90">
        <v>0.4486111111111111</v>
      </c>
      <c r="C1054" s="91" t="s">
        <v>1707</v>
      </c>
      <c r="D1054" s="129" t="str">
        <f t="array" ref="D1054">XLOOKUP(C1054,'DS ST'!A:A,'DS ST'!B:B)</f>
        <v>VH2</v>
      </c>
      <c r="E1054" s="94" t="str">
        <f t="array" ref="E1054">XLOOKUP($F1054,'GIÁ'!$A:$A,'GIÁ'!$E:$E)</f>
        <v>MÁT</v>
      </c>
      <c r="F1054" s="94">
        <v>11109.0</v>
      </c>
      <c r="G1054" s="95" t="s">
        <v>655</v>
      </c>
      <c r="H1054" s="95" t="s">
        <v>93</v>
      </c>
      <c r="I1054" s="96">
        <v>3.0</v>
      </c>
      <c r="J1054" s="96">
        <v>0.0</v>
      </c>
      <c r="K1054" s="98">
        <f t="shared" si="4"/>
        <v>3</v>
      </c>
      <c r="L1054" s="99" t="s">
        <v>4779</v>
      </c>
      <c r="M1054" s="100" t="s">
        <v>4790</v>
      </c>
      <c r="N1054" s="101" t="s">
        <v>4791</v>
      </c>
      <c r="O1054" s="128"/>
      <c r="P1054" s="100">
        <v>3.0</v>
      </c>
      <c r="Q1054" s="103">
        <f t="shared" si="5"/>
        <v>0</v>
      </c>
      <c r="R1054" s="104" t="s">
        <v>4793</v>
      </c>
      <c r="S1054" s="105"/>
      <c r="T1054" s="106"/>
      <c r="U1054" s="107"/>
      <c r="V1054" s="108" t="s">
        <v>756</v>
      </c>
      <c r="W1054" s="109" t="s">
        <v>1908</v>
      </c>
      <c r="X1054" s="110" t="str">
        <f t="shared" si="6"/>
        <v/>
      </c>
      <c r="Y1054" s="110" t="str">
        <f t="shared" si="7"/>
        <v>Siêu thị</v>
      </c>
      <c r="Z1054" s="139" t="str">
        <f t="shared" si="69"/>
        <v/>
      </c>
      <c r="AA1054" s="109" t="s">
        <v>802</v>
      </c>
      <c r="AB1054" s="140"/>
      <c r="AC1054" s="141"/>
      <c r="AD1054" s="113"/>
      <c r="AE1054" s="127"/>
      <c r="AF1054" s="113"/>
      <c r="AG1054" s="114" t="str">
        <f t="array" ref="AG1054">XLOOKUP(F1054,'CLV2'!A:A,'CLV2'!E:E)</f>
        <v>2.VEGETABLES</v>
      </c>
      <c r="AH1054" s="115" t="str">
        <f t="array" ref="AH1054">XLOOKUP(F1054,'CLV2'!A:A,'CLV2'!F:F)</f>
        <v>3.PROCESSED VEGGIES</v>
      </c>
      <c r="AI1054" s="115" t="str">
        <f t="shared" si="8"/>
        <v>Pack</v>
      </c>
      <c r="AJ1054" s="116">
        <f t="shared" si="9"/>
        <v>1</v>
      </c>
      <c r="AK1054" s="117" t="str">
        <f t="array" ref="AK1054">XLOOKUP(F1054,'GIÁ'!A:A,'GIÁ'!D:D)</f>
        <v>26468.81</v>
      </c>
      <c r="AL1054" s="118">
        <f t="shared" si="10"/>
        <v>79406.43</v>
      </c>
      <c r="AM1054" s="118">
        <f t="shared" si="11"/>
        <v>0</v>
      </c>
      <c r="AN1054" s="119">
        <f t="shared" si="12"/>
        <v>79406.43</v>
      </c>
      <c r="AO1054" s="118">
        <f t="shared" si="13"/>
        <v>0</v>
      </c>
      <c r="AP1054" s="121">
        <f t="shared" si="14"/>
        <v>0</v>
      </c>
      <c r="AQ1054" s="122"/>
      <c r="AR1054" s="119"/>
    </row>
    <row r="1055" ht="22.5" customHeight="1">
      <c r="A1055" s="89">
        <v>46231.0</v>
      </c>
      <c r="B1055" s="90">
        <v>0.4486111111111111</v>
      </c>
      <c r="C1055" s="91" t="s">
        <v>1707</v>
      </c>
      <c r="D1055" s="129" t="str">
        <f t="array" ref="D1055">XLOOKUP(C1055,'DS ST'!A:A,'DS ST'!B:B)</f>
        <v>VH2</v>
      </c>
      <c r="E1055" s="94" t="str">
        <f t="array" ref="E1055">XLOOKUP($F1055,'GIÁ'!$A:$A,'GIÁ'!$E:$E)</f>
        <v>MÁT</v>
      </c>
      <c r="F1055" s="94">
        <v>11498.0</v>
      </c>
      <c r="G1055" s="95" t="s">
        <v>806</v>
      </c>
      <c r="H1055" s="95" t="s">
        <v>787</v>
      </c>
      <c r="I1055" s="96">
        <v>2.0</v>
      </c>
      <c r="J1055" s="96">
        <v>0.0</v>
      </c>
      <c r="K1055" s="98">
        <f t="shared" si="4"/>
        <v>2</v>
      </c>
      <c r="L1055" s="99" t="s">
        <v>4779</v>
      </c>
      <c r="M1055" s="100" t="s">
        <v>4790</v>
      </c>
      <c r="N1055" s="101" t="s">
        <v>4791</v>
      </c>
      <c r="O1055" s="128"/>
      <c r="P1055" s="100">
        <v>2.0</v>
      </c>
      <c r="Q1055" s="103">
        <f t="shared" si="5"/>
        <v>0</v>
      </c>
      <c r="R1055" s="104" t="s">
        <v>4793</v>
      </c>
      <c r="S1055" s="105"/>
      <c r="T1055" s="106"/>
      <c r="U1055" s="107"/>
      <c r="V1055" s="108" t="s">
        <v>756</v>
      </c>
      <c r="W1055" s="109" t="s">
        <v>1908</v>
      </c>
      <c r="X1055" s="110" t="str">
        <f t="shared" si="6"/>
        <v/>
      </c>
      <c r="Y1055" s="110" t="str">
        <f t="shared" si="7"/>
        <v>Siêu thị</v>
      </c>
      <c r="Z1055" s="139" t="str">
        <f t="shared" si="69"/>
        <v/>
      </c>
      <c r="AA1055" s="109" t="s">
        <v>802</v>
      </c>
      <c r="AB1055" s="140"/>
      <c r="AC1055" s="141"/>
      <c r="AD1055" s="113"/>
      <c r="AE1055" s="127"/>
      <c r="AF1055" s="113"/>
      <c r="AG1055" s="114" t="str">
        <f t="array" ref="AG1055">XLOOKUP(F1055,'CLV2'!A:A,'CLV2'!E:E)</f>
        <v>2.VEGETABLES</v>
      </c>
      <c r="AH1055" s="115" t="str">
        <f t="array" ref="AH1055">XLOOKUP(F1055,'CLV2'!A:A,'CLV2'!F:F)</f>
        <v>3.PROCESSED VEGGIES</v>
      </c>
      <c r="AI1055" s="115" t="str">
        <f t="shared" si="8"/>
        <v>Pack</v>
      </c>
      <c r="AJ1055" s="116">
        <f t="shared" si="9"/>
        <v>1</v>
      </c>
      <c r="AK1055" s="117" t="str">
        <f t="array" ref="AK1055">XLOOKUP(F1055,'GIÁ'!A:A,'GIÁ'!D:D)</f>
        <v>26481.17</v>
      </c>
      <c r="AL1055" s="118">
        <f t="shared" si="10"/>
        <v>52962.34</v>
      </c>
      <c r="AM1055" s="118">
        <f t="shared" si="11"/>
        <v>0</v>
      </c>
      <c r="AN1055" s="119">
        <f t="shared" si="12"/>
        <v>52962.34</v>
      </c>
      <c r="AO1055" s="118">
        <f t="shared" si="13"/>
        <v>0</v>
      </c>
      <c r="AP1055" s="121">
        <f t="shared" si="14"/>
        <v>0</v>
      </c>
      <c r="AQ1055" s="122"/>
      <c r="AR1055" s="119"/>
    </row>
    <row r="1056" ht="22.5" customHeight="1">
      <c r="A1056" s="89">
        <v>46231.0</v>
      </c>
      <c r="B1056" s="90">
        <v>0.4486111111111111</v>
      </c>
      <c r="C1056" s="91" t="s">
        <v>1707</v>
      </c>
      <c r="D1056" s="129" t="str">
        <f t="array" ref="D1056">XLOOKUP(C1056,'DS ST'!A:A,'DS ST'!B:B)</f>
        <v>VH2</v>
      </c>
      <c r="E1056" s="94" t="str">
        <f t="array" ref="E1056">XLOOKUP($F1056,'GIÁ'!$A:$A,'GIÁ'!$E:$E)</f>
        <v>MÁT</v>
      </c>
      <c r="F1056" s="94">
        <v>11550.0</v>
      </c>
      <c r="G1056" s="95" t="s">
        <v>874</v>
      </c>
      <c r="H1056" s="95" t="s">
        <v>57</v>
      </c>
      <c r="I1056" s="96">
        <v>20.0</v>
      </c>
      <c r="J1056" s="96">
        <v>0.0</v>
      </c>
      <c r="K1056" s="98">
        <f t="shared" si="4"/>
        <v>20</v>
      </c>
      <c r="L1056" s="99" t="s">
        <v>4779</v>
      </c>
      <c r="M1056" s="100" t="s">
        <v>4790</v>
      </c>
      <c r="N1056" s="101" t="s">
        <v>4791</v>
      </c>
      <c r="O1056" s="128"/>
      <c r="P1056" s="100">
        <v>20.0</v>
      </c>
      <c r="Q1056" s="103">
        <f t="shared" si="5"/>
        <v>0</v>
      </c>
      <c r="R1056" s="104" t="s">
        <v>4794</v>
      </c>
      <c r="S1056" s="105"/>
      <c r="T1056" s="106"/>
      <c r="U1056" s="107"/>
      <c r="V1056" s="108" t="s">
        <v>756</v>
      </c>
      <c r="W1056" s="109" t="s">
        <v>1908</v>
      </c>
      <c r="X1056" s="110" t="str">
        <f t="shared" si="6"/>
        <v/>
      </c>
      <c r="Y1056" s="110" t="str">
        <f t="shared" si="7"/>
        <v>Siêu thị</v>
      </c>
      <c r="Z1056" s="139" t="str">
        <f t="shared" si="69"/>
        <v/>
      </c>
      <c r="AA1056" s="109" t="s">
        <v>802</v>
      </c>
      <c r="AB1056" s="140"/>
      <c r="AC1056" s="141"/>
      <c r="AD1056" s="113"/>
      <c r="AE1056" s="127"/>
      <c r="AF1056" s="113"/>
      <c r="AG1056" s="114" t="str">
        <f t="array" ref="AG1056">XLOOKUP(F1056,'CLV2'!A:A,'CLV2'!E:E)</f>
        <v>2.VEGETABLES</v>
      </c>
      <c r="AH1056" s="115" t="str">
        <f t="array" ref="AH1056">XLOOKUP(F1056,'CLV2'!A:A,'CLV2'!F:F)</f>
        <v>3.PROCESSED VEGGIES</v>
      </c>
      <c r="AI1056" s="115" t="str">
        <f t="shared" si="8"/>
        <v>Pack</v>
      </c>
      <c r="AJ1056" s="116">
        <f t="shared" si="9"/>
        <v>1</v>
      </c>
      <c r="AK1056" s="117" t="str">
        <f t="array" ref="AK1056">XLOOKUP(F1056,'GIÁ'!A:A,'GIÁ'!D:D)</f>
        <v>10364.97</v>
      </c>
      <c r="AL1056" s="118">
        <f t="shared" si="10"/>
        <v>207299.4</v>
      </c>
      <c r="AM1056" s="118">
        <f t="shared" si="11"/>
        <v>0</v>
      </c>
      <c r="AN1056" s="119">
        <f t="shared" si="12"/>
        <v>207299.4</v>
      </c>
      <c r="AO1056" s="118">
        <f t="shared" si="13"/>
        <v>0</v>
      </c>
      <c r="AP1056" s="121">
        <f t="shared" si="14"/>
        <v>0</v>
      </c>
      <c r="AQ1056" s="122"/>
      <c r="AR1056" s="119"/>
    </row>
    <row r="1057" ht="22.5" customHeight="1">
      <c r="A1057" s="89">
        <v>46231.0</v>
      </c>
      <c r="B1057" s="90">
        <v>0.4486111111111111</v>
      </c>
      <c r="C1057" s="91" t="s">
        <v>1707</v>
      </c>
      <c r="D1057" s="129" t="str">
        <f t="array" ref="D1057">XLOOKUP(C1057,'DS ST'!A:A,'DS ST'!B:B)</f>
        <v>VH2</v>
      </c>
      <c r="E1057" s="94" t="str">
        <f t="array" ref="E1057">XLOOKUP($F1057,'GIÁ'!$A:$A,'GIÁ'!$E:$E)</f>
        <v>MÁT</v>
      </c>
      <c r="F1057" s="94" t="s">
        <v>3325</v>
      </c>
      <c r="G1057" s="95" t="s">
        <v>3326</v>
      </c>
      <c r="H1057" s="95" t="s">
        <v>57</v>
      </c>
      <c r="I1057" s="96">
        <v>1.0</v>
      </c>
      <c r="J1057" s="96">
        <v>0.0</v>
      </c>
      <c r="K1057" s="98">
        <f t="shared" si="4"/>
        <v>1</v>
      </c>
      <c r="L1057" s="99" t="s">
        <v>4779</v>
      </c>
      <c r="M1057" s="100" t="s">
        <v>4790</v>
      </c>
      <c r="N1057" s="101" t="s">
        <v>4791</v>
      </c>
      <c r="O1057" s="128"/>
      <c r="P1057" s="100">
        <v>1.0</v>
      </c>
      <c r="Q1057" s="103">
        <f t="shared" si="5"/>
        <v>0</v>
      </c>
      <c r="R1057" s="104" t="s">
        <v>4792</v>
      </c>
      <c r="S1057" s="105"/>
      <c r="T1057" s="106"/>
      <c r="U1057" s="107"/>
      <c r="V1057" s="108" t="s">
        <v>756</v>
      </c>
      <c r="W1057" s="109" t="s">
        <v>1908</v>
      </c>
      <c r="X1057" s="110" t="str">
        <f t="shared" si="6"/>
        <v/>
      </c>
      <c r="Y1057" s="110" t="str">
        <f t="shared" si="7"/>
        <v>Siêu thị</v>
      </c>
      <c r="Z1057" s="139" t="str">
        <f t="shared" si="69"/>
        <v/>
      </c>
      <c r="AA1057" s="109" t="s">
        <v>802</v>
      </c>
      <c r="AB1057" s="140"/>
      <c r="AC1057" s="141"/>
      <c r="AD1057" s="113"/>
      <c r="AE1057" s="127"/>
      <c r="AF1057" s="113"/>
      <c r="AG1057" s="114" t="str">
        <f t="array" ref="AG1057">XLOOKUP(F1057,'CLV2'!A:A,'CLV2'!E:E)</f>
        <v>2.BAKERY</v>
      </c>
      <c r="AH1057" s="115" t="str">
        <f t="array" ref="AH1057">XLOOKUP(F1057,'CLV2'!A:A,'CLV2'!F:F)</f>
        <v>3.CAKES</v>
      </c>
      <c r="AI1057" s="115" t="str">
        <f t="shared" si="8"/>
        <v>Pack</v>
      </c>
      <c r="AJ1057" s="116">
        <f t="shared" si="9"/>
        <v>1</v>
      </c>
      <c r="AK1057" s="117" t="str">
        <f t="array" ref="AK1057">XLOOKUP(F1057,'GIÁ'!A:A,'GIÁ'!D:D)</f>
        <v>27778.00</v>
      </c>
      <c r="AL1057" s="118">
        <f t="shared" si="10"/>
        <v>27778</v>
      </c>
      <c r="AM1057" s="118">
        <f t="shared" si="11"/>
        <v>0</v>
      </c>
      <c r="AN1057" s="119">
        <f t="shared" si="12"/>
        <v>27778</v>
      </c>
      <c r="AO1057" s="118">
        <f t="shared" si="13"/>
        <v>0</v>
      </c>
      <c r="AP1057" s="121">
        <f t="shared" si="14"/>
        <v>0</v>
      </c>
      <c r="AQ1057" s="122"/>
      <c r="AR1057" s="119"/>
    </row>
    <row r="1058" ht="22.5" customHeight="1">
      <c r="A1058" s="89">
        <v>46231.0</v>
      </c>
      <c r="B1058" s="90">
        <v>0.4486111111111111</v>
      </c>
      <c r="C1058" s="91" t="s">
        <v>1707</v>
      </c>
      <c r="D1058" s="129" t="str">
        <f t="array" ref="D1058">XLOOKUP(C1058,'DS ST'!A:A,'DS ST'!B:B)</f>
        <v>VH2</v>
      </c>
      <c r="E1058" s="94" t="str">
        <f t="array" ref="E1058">XLOOKUP($F1058,'GIÁ'!$A:$A,'GIÁ'!$E:$E)</f>
        <v>MÁT</v>
      </c>
      <c r="F1058" s="94">
        <v>8.936040981493E12</v>
      </c>
      <c r="G1058" s="95" t="s">
        <v>2227</v>
      </c>
      <c r="H1058" s="95" t="s">
        <v>224</v>
      </c>
      <c r="I1058" s="96">
        <v>2.0</v>
      </c>
      <c r="J1058" s="96">
        <v>0.0</v>
      </c>
      <c r="K1058" s="98">
        <f t="shared" si="4"/>
        <v>2</v>
      </c>
      <c r="L1058" s="99" t="s">
        <v>4779</v>
      </c>
      <c r="M1058" s="100" t="s">
        <v>4790</v>
      </c>
      <c r="N1058" s="101" t="s">
        <v>4791</v>
      </c>
      <c r="O1058" s="128"/>
      <c r="P1058" s="100">
        <v>2.0</v>
      </c>
      <c r="Q1058" s="103">
        <f t="shared" si="5"/>
        <v>0</v>
      </c>
      <c r="R1058" s="104" t="s">
        <v>4793</v>
      </c>
      <c r="S1058" s="105"/>
      <c r="T1058" s="106"/>
      <c r="U1058" s="107"/>
      <c r="V1058" s="108" t="s">
        <v>756</v>
      </c>
      <c r="W1058" s="109" t="s">
        <v>1908</v>
      </c>
      <c r="X1058" s="110" t="str">
        <f t="shared" si="6"/>
        <v/>
      </c>
      <c r="Y1058" s="110" t="str">
        <f t="shared" si="7"/>
        <v>Siêu thị</v>
      </c>
      <c r="Z1058" s="139" t="str">
        <f t="shared" si="69"/>
        <v/>
      </c>
      <c r="AA1058" s="109" t="s">
        <v>802</v>
      </c>
      <c r="AB1058" s="140"/>
      <c r="AC1058" s="141"/>
      <c r="AD1058" s="113"/>
      <c r="AE1058" s="127"/>
      <c r="AF1058" s="113"/>
      <c r="AG1058" s="114" t="str">
        <f t="array" ref="AG1058">XLOOKUP(F1058,'CLV2'!A:A,'CLV2'!E:E)</f>
        <v>2.DAIRY</v>
      </c>
      <c r="AH1058" s="115" t="str">
        <f t="array" ref="AH1058">XLOOKUP(F1058,'CLV2'!A:A,'CLV2'!F:F)</f>
        <v>3.BUTTER AND CHEESE</v>
      </c>
      <c r="AI1058" s="115" t="str">
        <f t="shared" si="8"/>
        <v>Pack</v>
      </c>
      <c r="AJ1058" s="116">
        <f t="shared" si="9"/>
        <v>1</v>
      </c>
      <c r="AK1058" s="117" t="str">
        <f t="array" ref="AK1058">XLOOKUP(F1058,'GIÁ'!A:A,'GIÁ'!D:D)</f>
        <v>47498.61</v>
      </c>
      <c r="AL1058" s="118">
        <f t="shared" si="10"/>
        <v>94997.22</v>
      </c>
      <c r="AM1058" s="118">
        <f t="shared" si="11"/>
        <v>0</v>
      </c>
      <c r="AN1058" s="119">
        <f t="shared" si="12"/>
        <v>94997.22</v>
      </c>
      <c r="AO1058" s="118">
        <f t="shared" si="13"/>
        <v>0</v>
      </c>
      <c r="AP1058" s="121">
        <f t="shared" si="14"/>
        <v>0</v>
      </c>
      <c r="AQ1058" s="122"/>
      <c r="AR1058" s="119"/>
    </row>
    <row r="1059" ht="22.5" customHeight="1">
      <c r="A1059" s="89">
        <v>46231.0</v>
      </c>
      <c r="B1059" s="90">
        <v>0.4486111111111111</v>
      </c>
      <c r="C1059" s="91" t="s">
        <v>1707</v>
      </c>
      <c r="D1059" s="129" t="str">
        <f t="array" ref="D1059">XLOOKUP(C1059,'DS ST'!A:A,'DS ST'!B:B)</f>
        <v>VH2</v>
      </c>
      <c r="E1059" s="94" t="str">
        <f t="array" ref="E1059">XLOOKUP($F1059,'GIÁ'!$A:$A,'GIÁ'!$E:$E)</f>
        <v>MÁT</v>
      </c>
      <c r="F1059" s="94">
        <v>8.885020330014E12</v>
      </c>
      <c r="G1059" s="95" t="s">
        <v>1534</v>
      </c>
      <c r="H1059" s="95" t="s">
        <v>224</v>
      </c>
      <c r="I1059" s="96">
        <v>1.0</v>
      </c>
      <c r="J1059" s="96">
        <v>0.0</v>
      </c>
      <c r="K1059" s="98">
        <f t="shared" si="4"/>
        <v>1</v>
      </c>
      <c r="L1059" s="99" t="s">
        <v>4779</v>
      </c>
      <c r="M1059" s="100" t="s">
        <v>4790</v>
      </c>
      <c r="N1059" s="101" t="s">
        <v>4791</v>
      </c>
      <c r="O1059" s="128"/>
      <c r="P1059" s="100">
        <v>1.0</v>
      </c>
      <c r="Q1059" s="103">
        <f t="shared" si="5"/>
        <v>0</v>
      </c>
      <c r="R1059" s="104" t="s">
        <v>4793</v>
      </c>
      <c r="S1059" s="105"/>
      <c r="T1059" s="106"/>
      <c r="U1059" s="107"/>
      <c r="V1059" s="108" t="s">
        <v>756</v>
      </c>
      <c r="W1059" s="109" t="s">
        <v>1908</v>
      </c>
      <c r="X1059" s="110" t="str">
        <f t="shared" si="6"/>
        <v/>
      </c>
      <c r="Y1059" s="110" t="str">
        <f t="shared" si="7"/>
        <v>Siêu thị</v>
      </c>
      <c r="Z1059" s="139" t="str">
        <f t="shared" si="69"/>
        <v/>
      </c>
      <c r="AA1059" s="109" t="s">
        <v>802</v>
      </c>
      <c r="AB1059" s="140"/>
      <c r="AC1059" s="141"/>
      <c r="AD1059" s="113"/>
      <c r="AE1059" s="127"/>
      <c r="AF1059" s="113"/>
      <c r="AG1059" s="114" t="str">
        <f t="array" ref="AG1059">XLOOKUP(F1059,'CLV2'!A:A,'CLV2'!E:E)</f>
        <v>2.VEGETABLES</v>
      </c>
      <c r="AH1059" s="115" t="str">
        <f t="array" ref="AH1059">XLOOKUP(F1059,'CLV2'!A:A,'CLV2'!F:F)</f>
        <v>3.LETTUCE, SNACKABLES</v>
      </c>
      <c r="AI1059" s="115" t="str">
        <f t="shared" si="8"/>
        <v>Pack</v>
      </c>
      <c r="AJ1059" s="116">
        <f t="shared" si="9"/>
        <v>1</v>
      </c>
      <c r="AK1059" s="117" t="str">
        <f t="array" ref="AK1059">XLOOKUP(F1059,'GIÁ'!A:A,'GIÁ'!D:D)</f>
        <v>30798.90</v>
      </c>
      <c r="AL1059" s="118">
        <f t="shared" si="10"/>
        <v>30798.9</v>
      </c>
      <c r="AM1059" s="118">
        <f t="shared" si="11"/>
        <v>0</v>
      </c>
      <c r="AN1059" s="119">
        <f t="shared" si="12"/>
        <v>30798.9</v>
      </c>
      <c r="AO1059" s="118">
        <f t="shared" si="13"/>
        <v>0</v>
      </c>
      <c r="AP1059" s="121">
        <f t="shared" si="14"/>
        <v>0</v>
      </c>
      <c r="AQ1059" s="122"/>
      <c r="AR1059" s="119"/>
    </row>
    <row r="1060" ht="22.5" customHeight="1">
      <c r="A1060" s="89">
        <v>46231.0</v>
      </c>
      <c r="B1060" s="90">
        <v>0.4486111111111111</v>
      </c>
      <c r="C1060" s="91" t="s">
        <v>1707</v>
      </c>
      <c r="D1060" s="129" t="str">
        <f t="array" ref="D1060">XLOOKUP(C1060,'DS ST'!A:A,'DS ST'!B:B)</f>
        <v>VH2</v>
      </c>
      <c r="E1060" s="94" t="str">
        <f t="array" ref="E1060">XLOOKUP($F1060,'GIÁ'!$A:$A,'GIÁ'!$E:$E)</f>
        <v>MÁT</v>
      </c>
      <c r="F1060" s="94">
        <v>8.935288800047E12</v>
      </c>
      <c r="G1060" s="95" t="s">
        <v>2016</v>
      </c>
      <c r="H1060" s="95" t="s">
        <v>224</v>
      </c>
      <c r="I1060" s="96">
        <v>10.0</v>
      </c>
      <c r="J1060" s="96">
        <v>0.0</v>
      </c>
      <c r="K1060" s="98">
        <f t="shared" si="4"/>
        <v>10</v>
      </c>
      <c r="L1060" s="99" t="s">
        <v>4779</v>
      </c>
      <c r="M1060" s="100" t="s">
        <v>4790</v>
      </c>
      <c r="N1060" s="101" t="s">
        <v>4791</v>
      </c>
      <c r="O1060" s="128"/>
      <c r="P1060" s="100">
        <v>10.0</v>
      </c>
      <c r="Q1060" s="103">
        <f t="shared" si="5"/>
        <v>0</v>
      </c>
      <c r="R1060" s="104" t="s">
        <v>4793</v>
      </c>
      <c r="S1060" s="105"/>
      <c r="T1060" s="106"/>
      <c r="U1060" s="107"/>
      <c r="V1060" s="108" t="s">
        <v>756</v>
      </c>
      <c r="W1060" s="109" t="s">
        <v>1908</v>
      </c>
      <c r="X1060" s="110" t="str">
        <f t="shared" si="6"/>
        <v/>
      </c>
      <c r="Y1060" s="110" t="str">
        <f t="shared" si="7"/>
        <v>Siêu thị</v>
      </c>
      <c r="Z1060" s="139" t="str">
        <f t="shared" si="69"/>
        <v/>
      </c>
      <c r="AA1060" s="109" t="s">
        <v>802</v>
      </c>
      <c r="AB1060" s="140"/>
      <c r="AC1060" s="141"/>
      <c r="AD1060" s="113"/>
      <c r="AE1060" s="127"/>
      <c r="AF1060" s="113"/>
      <c r="AG1060" s="114" t="str">
        <f t="array" ref="AG1060">XLOOKUP(F1060,'CLV2'!A:A,'CLV2'!E:E)</f>
        <v>2.VEGETABLES</v>
      </c>
      <c r="AH1060" s="115" t="str">
        <f t="array" ref="AH1060">XLOOKUP(F1060,'CLV2'!A:A,'CLV2'!F:F)</f>
        <v>3.MUSHROOM</v>
      </c>
      <c r="AI1060" s="115" t="str">
        <f t="shared" si="8"/>
        <v>Pack</v>
      </c>
      <c r="AJ1060" s="116">
        <f t="shared" si="9"/>
        <v>1</v>
      </c>
      <c r="AK1060" s="117" t="str">
        <f t="array" ref="AK1060">XLOOKUP(F1060,'GIÁ'!A:A,'GIÁ'!D:D)</f>
        <v>23570.36</v>
      </c>
      <c r="AL1060" s="118">
        <f t="shared" si="10"/>
        <v>235703.6</v>
      </c>
      <c r="AM1060" s="118">
        <f t="shared" si="11"/>
        <v>0</v>
      </c>
      <c r="AN1060" s="119">
        <f t="shared" si="12"/>
        <v>235703.6</v>
      </c>
      <c r="AO1060" s="118">
        <f t="shared" si="13"/>
        <v>0</v>
      </c>
      <c r="AP1060" s="121">
        <f t="shared" si="14"/>
        <v>0</v>
      </c>
      <c r="AQ1060" s="122"/>
      <c r="AR1060" s="119"/>
    </row>
    <row r="1061" ht="22.5" customHeight="1">
      <c r="A1061" s="89">
        <v>46231.0</v>
      </c>
      <c r="B1061" s="90">
        <v>0.4486111111111111</v>
      </c>
      <c r="C1061" s="91" t="s">
        <v>1707</v>
      </c>
      <c r="D1061" s="129" t="str">
        <f t="array" ref="D1061">XLOOKUP(C1061,'DS ST'!A:A,'DS ST'!B:B)</f>
        <v>VH2</v>
      </c>
      <c r="E1061" s="94" t="str">
        <f t="array" ref="E1061">XLOOKUP($F1061,'GIÁ'!$A:$A,'GIÁ'!$E:$E)</f>
        <v>MÁT</v>
      </c>
      <c r="F1061" s="94">
        <v>10022.0</v>
      </c>
      <c r="G1061" s="95" t="s">
        <v>62</v>
      </c>
      <c r="H1061" s="95" t="s">
        <v>63</v>
      </c>
      <c r="I1061" s="96">
        <v>3.0</v>
      </c>
      <c r="J1061" s="96">
        <v>0.0</v>
      </c>
      <c r="K1061" s="98">
        <f t="shared" si="4"/>
        <v>3</v>
      </c>
      <c r="L1061" s="99" t="s">
        <v>4779</v>
      </c>
      <c r="M1061" s="100" t="s">
        <v>4790</v>
      </c>
      <c r="N1061" s="101" t="s">
        <v>4791</v>
      </c>
      <c r="O1061" s="128"/>
      <c r="P1061" s="100">
        <v>3.0</v>
      </c>
      <c r="Q1061" s="103">
        <f t="shared" si="5"/>
        <v>0</v>
      </c>
      <c r="R1061" s="104" t="s">
        <v>4793</v>
      </c>
      <c r="S1061" s="105"/>
      <c r="T1061" s="106"/>
      <c r="U1061" s="107"/>
      <c r="V1061" s="108" t="s">
        <v>756</v>
      </c>
      <c r="W1061" s="109" t="s">
        <v>1908</v>
      </c>
      <c r="X1061" s="110" t="str">
        <f t="shared" si="6"/>
        <v/>
      </c>
      <c r="Y1061" s="110" t="str">
        <f t="shared" si="7"/>
        <v>Siêu thị</v>
      </c>
      <c r="Z1061" s="139" t="str">
        <f t="shared" si="69"/>
        <v/>
      </c>
      <c r="AA1061" s="109" t="s">
        <v>802</v>
      </c>
      <c r="AB1061" s="140"/>
      <c r="AC1061" s="141"/>
      <c r="AD1061" s="113"/>
      <c r="AE1061" s="127"/>
      <c r="AF1061" s="113"/>
      <c r="AG1061" s="114" t="str">
        <f t="array" ref="AG1061">XLOOKUP(F1061,'CLV2'!A:A,'CLV2'!E:E)</f>
        <v>2.FRUITS</v>
      </c>
      <c r="AH1061" s="115" t="str">
        <f t="array" ref="AH1061">XLOOKUP(F1061,'CLV2'!A:A,'CLV2'!F:F)</f>
        <v>3.IMPORT FRUITS</v>
      </c>
      <c r="AI1061" s="115" t="str">
        <f t="shared" si="8"/>
        <v>Pack</v>
      </c>
      <c r="AJ1061" s="116">
        <f t="shared" si="9"/>
        <v>1</v>
      </c>
      <c r="AK1061" s="117" t="str">
        <f t="array" ref="AK1061">XLOOKUP(F1061,'GIÁ'!A:A,'GIÁ'!D:D)</f>
        <v>108203.89</v>
      </c>
      <c r="AL1061" s="118">
        <f t="shared" si="10"/>
        <v>324611.67</v>
      </c>
      <c r="AM1061" s="118">
        <f t="shared" si="11"/>
        <v>0</v>
      </c>
      <c r="AN1061" s="119">
        <f t="shared" si="12"/>
        <v>324611.67</v>
      </c>
      <c r="AO1061" s="118">
        <f t="shared" si="13"/>
        <v>0</v>
      </c>
      <c r="AP1061" s="121">
        <f t="shared" si="14"/>
        <v>0</v>
      </c>
      <c r="AQ1061" s="122"/>
      <c r="AR1061" s="119"/>
    </row>
    <row r="1062" ht="22.5" customHeight="1">
      <c r="A1062" s="89">
        <v>46231.0</v>
      </c>
      <c r="B1062" s="90">
        <v>0.4486111111111111</v>
      </c>
      <c r="C1062" s="91" t="s">
        <v>1707</v>
      </c>
      <c r="D1062" s="129" t="str">
        <f t="array" ref="D1062">XLOOKUP(C1062,'DS ST'!A:A,'DS ST'!B:B)</f>
        <v>VH2</v>
      </c>
      <c r="E1062" s="94" t="str">
        <f t="array" ref="E1062">XLOOKUP($F1062,'GIÁ'!$A:$A,'GIÁ'!$E:$E)</f>
        <v>MÁT</v>
      </c>
      <c r="F1062" s="94" t="s">
        <v>3349</v>
      </c>
      <c r="G1062" s="95" t="s">
        <v>3350</v>
      </c>
      <c r="H1062" s="95" t="s">
        <v>57</v>
      </c>
      <c r="I1062" s="96">
        <v>1.0</v>
      </c>
      <c r="J1062" s="96">
        <v>0.0</v>
      </c>
      <c r="K1062" s="98">
        <f t="shared" si="4"/>
        <v>1</v>
      </c>
      <c r="L1062" s="99" t="s">
        <v>4779</v>
      </c>
      <c r="M1062" s="100" t="s">
        <v>4790</v>
      </c>
      <c r="N1062" s="101" t="s">
        <v>4791</v>
      </c>
      <c r="O1062" s="128"/>
      <c r="P1062" s="100">
        <v>1.0</v>
      </c>
      <c r="Q1062" s="103">
        <f t="shared" si="5"/>
        <v>0</v>
      </c>
      <c r="R1062" s="104" t="s">
        <v>4795</v>
      </c>
      <c r="S1062" s="105"/>
      <c r="T1062" s="106"/>
      <c r="U1062" s="107"/>
      <c r="V1062" s="108" t="s">
        <v>756</v>
      </c>
      <c r="W1062" s="109" t="s">
        <v>1908</v>
      </c>
      <c r="X1062" s="110" t="str">
        <f t="shared" si="6"/>
        <v/>
      </c>
      <c r="Y1062" s="110" t="str">
        <f t="shared" si="7"/>
        <v>Siêu thị</v>
      </c>
      <c r="Z1062" s="139" t="str">
        <f t="shared" si="69"/>
        <v/>
      </c>
      <c r="AA1062" s="109" t="s">
        <v>802</v>
      </c>
      <c r="AB1062" s="140"/>
      <c r="AC1062" s="141"/>
      <c r="AD1062" s="113"/>
      <c r="AE1062" s="127"/>
      <c r="AF1062" s="113"/>
      <c r="AG1062" s="114" t="str">
        <f t="array" ref="AG1062">XLOOKUP(F1062,'CLV2'!A:A,'CLV2'!E:E)</f>
        <v>2.BAKERY</v>
      </c>
      <c r="AH1062" s="115" t="str">
        <f t="array" ref="AH1062">XLOOKUP(F1062,'CLV2'!A:A,'CLV2'!F:F)</f>
        <v>3.CAKES</v>
      </c>
      <c r="AI1062" s="115" t="str">
        <f t="shared" si="8"/>
        <v>Pack</v>
      </c>
      <c r="AJ1062" s="116">
        <f t="shared" si="9"/>
        <v>1</v>
      </c>
      <c r="AK1062" s="117" t="str">
        <f t="array" ref="AK1062">XLOOKUP(F1062,'GIÁ'!A:A,'GIÁ'!D:D)</f>
        <v>27778.00</v>
      </c>
      <c r="AL1062" s="118">
        <f t="shared" si="10"/>
        <v>27778</v>
      </c>
      <c r="AM1062" s="118">
        <f t="shared" si="11"/>
        <v>0</v>
      </c>
      <c r="AN1062" s="119">
        <f t="shared" si="12"/>
        <v>27778</v>
      </c>
      <c r="AO1062" s="118">
        <f t="shared" si="13"/>
        <v>0</v>
      </c>
      <c r="AP1062" s="121">
        <f t="shared" si="14"/>
        <v>0</v>
      </c>
      <c r="AQ1062" s="122"/>
      <c r="AR1062" s="119"/>
    </row>
    <row r="1063" ht="22.5" customHeight="1">
      <c r="A1063" s="89">
        <v>46231.0</v>
      </c>
      <c r="B1063" s="90">
        <v>0.4486111111111111</v>
      </c>
      <c r="C1063" s="91" t="s">
        <v>1707</v>
      </c>
      <c r="D1063" s="129" t="str">
        <f t="array" ref="D1063">XLOOKUP(C1063,'DS ST'!A:A,'DS ST'!B:B)</f>
        <v>VH2</v>
      </c>
      <c r="E1063" s="94" t="str">
        <f t="array" ref="E1063">XLOOKUP($F1063,'GIÁ'!$A:$A,'GIÁ'!$E:$E)</f>
        <v>MÁT</v>
      </c>
      <c r="F1063" s="94">
        <v>8.935335403436E12</v>
      </c>
      <c r="G1063" s="95" t="s">
        <v>2081</v>
      </c>
      <c r="H1063" s="95" t="s">
        <v>1206</v>
      </c>
      <c r="I1063" s="96">
        <v>4.0</v>
      </c>
      <c r="J1063" s="96">
        <v>0.0</v>
      </c>
      <c r="K1063" s="98">
        <f t="shared" si="4"/>
        <v>4</v>
      </c>
      <c r="L1063" s="99" t="s">
        <v>4779</v>
      </c>
      <c r="M1063" s="100" t="s">
        <v>4796</v>
      </c>
      <c r="N1063" s="101" t="s">
        <v>4797</v>
      </c>
      <c r="O1063" s="128"/>
      <c r="P1063" s="100">
        <v>4.0</v>
      </c>
      <c r="Q1063" s="103">
        <f t="shared" si="5"/>
        <v>0</v>
      </c>
      <c r="R1063" s="104" t="s">
        <v>4798</v>
      </c>
      <c r="S1063" s="105"/>
      <c r="T1063" s="106"/>
      <c r="U1063" s="107"/>
      <c r="V1063" s="108" t="s">
        <v>756</v>
      </c>
      <c r="W1063" s="109" t="s">
        <v>1908</v>
      </c>
      <c r="X1063" s="110" t="str">
        <f t="shared" si="6"/>
        <v/>
      </c>
      <c r="Y1063" s="110" t="str">
        <f t="shared" si="7"/>
        <v>Siêu thị</v>
      </c>
      <c r="Z1063" s="139" t="str">
        <f t="shared" si="69"/>
        <v/>
      </c>
      <c r="AA1063" s="109" t="s">
        <v>802</v>
      </c>
      <c r="AB1063" s="140"/>
      <c r="AC1063" s="141"/>
      <c r="AD1063" s="113"/>
      <c r="AE1063" s="127"/>
      <c r="AF1063" s="113"/>
      <c r="AG1063" s="114" t="str">
        <f t="array" ref="AG1063">XLOOKUP(F1063,'CLV2'!A:A,'CLV2'!E:E)</f>
        <v>2.DELICA</v>
      </c>
      <c r="AH1063" s="115" t="str">
        <f t="array" ref="AH1063">XLOOKUP(F1063,'CLV2'!A:A,'CLV2'!F:F)</f>
        <v>3.COLD AND HOT DELICA</v>
      </c>
      <c r="AI1063" s="115" t="str">
        <f t="shared" si="8"/>
        <v>Pack</v>
      </c>
      <c r="AJ1063" s="116">
        <f t="shared" si="9"/>
        <v>1</v>
      </c>
      <c r="AK1063" s="117" t="str">
        <f t="array" ref="AK1063">XLOOKUP(F1063,'GIÁ'!A:A,'GIÁ'!D:D)</f>
        <v>12963.00</v>
      </c>
      <c r="AL1063" s="118">
        <f t="shared" si="10"/>
        <v>51852</v>
      </c>
      <c r="AM1063" s="118">
        <f t="shared" si="11"/>
        <v>0</v>
      </c>
      <c r="AN1063" s="119">
        <f t="shared" si="12"/>
        <v>51852</v>
      </c>
      <c r="AO1063" s="118">
        <f t="shared" si="13"/>
        <v>0</v>
      </c>
      <c r="AP1063" s="121">
        <f t="shared" si="14"/>
        <v>0</v>
      </c>
      <c r="AQ1063" s="122"/>
      <c r="AR1063" s="119"/>
    </row>
    <row r="1064" ht="22.5" customHeight="1">
      <c r="A1064" s="89">
        <v>46231.0</v>
      </c>
      <c r="B1064" s="90">
        <v>0.4486111111111111</v>
      </c>
      <c r="C1064" s="91" t="s">
        <v>1707</v>
      </c>
      <c r="D1064" s="129" t="str">
        <f t="array" ref="D1064">XLOOKUP(C1064,'DS ST'!A:A,'DS ST'!B:B)</f>
        <v>VH2</v>
      </c>
      <c r="E1064" s="94" t="str">
        <f t="array" ref="E1064">XLOOKUP($F1064,'GIÁ'!$A:$A,'GIÁ'!$E:$E)</f>
        <v>MÁT</v>
      </c>
      <c r="F1064" s="94">
        <v>8.938562884061E12</v>
      </c>
      <c r="G1064" s="95" t="s">
        <v>3214</v>
      </c>
      <c r="H1064" s="95" t="s">
        <v>1145</v>
      </c>
      <c r="I1064" s="96">
        <v>2.0</v>
      </c>
      <c r="J1064" s="96">
        <v>0.0</v>
      </c>
      <c r="K1064" s="98">
        <f t="shared" si="4"/>
        <v>2</v>
      </c>
      <c r="L1064" s="99" t="s">
        <v>4779</v>
      </c>
      <c r="M1064" s="100" t="s">
        <v>4796</v>
      </c>
      <c r="N1064" s="101" t="s">
        <v>4797</v>
      </c>
      <c r="O1064" s="128"/>
      <c r="P1064" s="100">
        <v>2.0</v>
      </c>
      <c r="Q1064" s="103">
        <f t="shared" si="5"/>
        <v>0</v>
      </c>
      <c r="R1064" s="104" t="s">
        <v>4792</v>
      </c>
      <c r="S1064" s="105"/>
      <c r="T1064" s="106"/>
      <c r="U1064" s="107"/>
      <c r="V1064" s="108" t="s">
        <v>756</v>
      </c>
      <c r="W1064" s="109" t="s">
        <v>1908</v>
      </c>
      <c r="X1064" s="110" t="str">
        <f t="shared" si="6"/>
        <v/>
      </c>
      <c r="Y1064" s="110" t="str">
        <f t="shared" si="7"/>
        <v>Siêu thị</v>
      </c>
      <c r="Z1064" s="139" t="str">
        <f t="shared" si="69"/>
        <v/>
      </c>
      <c r="AA1064" s="109" t="s">
        <v>802</v>
      </c>
      <c r="AB1064" s="140"/>
      <c r="AC1064" s="141"/>
      <c r="AD1064" s="113"/>
      <c r="AE1064" s="127"/>
      <c r="AF1064" s="113"/>
      <c r="AG1064" s="114" t="str">
        <f t="array" ref="AG1064">XLOOKUP(F1064,'CLV2'!A:A,'CLV2'!E:E)</f>
        <v>2.DELICA</v>
      </c>
      <c r="AH1064" s="115" t="str">
        <f t="array" ref="AH1064">XLOOKUP(F1064,'CLV2'!A:A,'CLV2'!F:F)</f>
        <v>3.DRINKS</v>
      </c>
      <c r="AI1064" s="115" t="str">
        <f t="shared" si="8"/>
        <v>Pack</v>
      </c>
      <c r="AJ1064" s="116">
        <f t="shared" si="9"/>
        <v>1</v>
      </c>
      <c r="AK1064" s="117" t="str">
        <f t="array" ref="AK1064">XLOOKUP(F1064,'GIÁ'!A:A,'GIÁ'!D:D)</f>
        <v>8772.19</v>
      </c>
      <c r="AL1064" s="118">
        <f t="shared" si="10"/>
        <v>17544.38</v>
      </c>
      <c r="AM1064" s="118">
        <f t="shared" si="11"/>
        <v>0</v>
      </c>
      <c r="AN1064" s="119">
        <f t="shared" si="12"/>
        <v>17544.38</v>
      </c>
      <c r="AO1064" s="118">
        <f t="shared" si="13"/>
        <v>0</v>
      </c>
      <c r="AP1064" s="121">
        <f t="shared" si="14"/>
        <v>0</v>
      </c>
      <c r="AQ1064" s="122"/>
      <c r="AR1064" s="119"/>
    </row>
    <row r="1065" ht="22.5" customHeight="1">
      <c r="A1065" s="89">
        <v>46231.0</v>
      </c>
      <c r="B1065" s="90">
        <v>0.4486111111111111</v>
      </c>
      <c r="C1065" s="91" t="s">
        <v>1707</v>
      </c>
      <c r="D1065" s="129" t="str">
        <f t="array" ref="D1065">XLOOKUP(C1065,'DS ST'!A:A,'DS ST'!B:B)</f>
        <v>VH2</v>
      </c>
      <c r="E1065" s="94" t="str">
        <f t="array" ref="E1065">XLOOKUP($F1065,'GIÁ'!$A:$A,'GIÁ'!$E:$E)</f>
        <v>MÁT</v>
      </c>
      <c r="F1065" s="94">
        <v>8.936049694431E12</v>
      </c>
      <c r="G1065" s="95" t="s">
        <v>2253</v>
      </c>
      <c r="H1065" s="95" t="s">
        <v>57</v>
      </c>
      <c r="I1065" s="96">
        <v>2.0</v>
      </c>
      <c r="J1065" s="96">
        <v>0.0</v>
      </c>
      <c r="K1065" s="98">
        <f t="shared" si="4"/>
        <v>2</v>
      </c>
      <c r="L1065" s="99" t="s">
        <v>4779</v>
      </c>
      <c r="M1065" s="100" t="s">
        <v>4796</v>
      </c>
      <c r="N1065" s="101" t="s">
        <v>4797</v>
      </c>
      <c r="O1065" s="128"/>
      <c r="P1065" s="100"/>
      <c r="Q1065" s="103">
        <f t="shared" si="5"/>
        <v>2</v>
      </c>
      <c r="R1065" s="104"/>
      <c r="S1065" s="105" t="s">
        <v>14</v>
      </c>
      <c r="T1065" s="106" t="s">
        <v>4799</v>
      </c>
      <c r="U1065" s="107"/>
      <c r="V1065" s="108" t="s">
        <v>756</v>
      </c>
      <c r="W1065" s="109" t="s">
        <v>1312</v>
      </c>
      <c r="X1065" s="110" t="str">
        <f t="shared" si="6"/>
        <v/>
      </c>
      <c r="Y1065" s="110" t="str">
        <f t="shared" si="7"/>
        <v/>
      </c>
      <c r="Z1065" s="139" t="str">
        <f t="shared" si="69"/>
        <v>Chưa xác định</v>
      </c>
      <c r="AA1065" s="109" t="s">
        <v>802</v>
      </c>
      <c r="AB1065" s="140"/>
      <c r="AC1065" s="141"/>
      <c r="AD1065" s="113"/>
      <c r="AE1065" s="127"/>
      <c r="AF1065" s="113"/>
      <c r="AG1065" s="114" t="str">
        <f t="array" ref="AG1065">XLOOKUP(F1065,'CLV2'!A:A,'CLV2'!E:E)</f>
        <v>2.VEGETABLES</v>
      </c>
      <c r="AH1065" s="115" t="str">
        <f t="array" ref="AH1065">XLOOKUP(F1065,'CLV2'!A:A,'CLV2'!F:F)</f>
        <v>3.LETTUCE, SNACKABLES</v>
      </c>
      <c r="AI1065" s="115" t="str">
        <f t="shared" si="8"/>
        <v>Pack</v>
      </c>
      <c r="AJ1065" s="116">
        <f t="shared" si="9"/>
        <v>1</v>
      </c>
      <c r="AK1065" s="117" t="str">
        <f t="array" ref="AK1065">XLOOKUP(F1065,'GIÁ'!A:A,'GIÁ'!D:D)</f>
        <v>26437.71</v>
      </c>
      <c r="AL1065" s="118">
        <f t="shared" si="10"/>
        <v>52875.42</v>
      </c>
      <c r="AM1065" s="118">
        <f t="shared" si="11"/>
        <v>0</v>
      </c>
      <c r="AN1065" s="119">
        <f t="shared" si="12"/>
        <v>0</v>
      </c>
      <c r="AO1065" s="118">
        <f t="shared" si="13"/>
        <v>0</v>
      </c>
      <c r="AP1065" s="121">
        <f t="shared" si="14"/>
        <v>52875.42</v>
      </c>
      <c r="AQ1065" s="122"/>
      <c r="AR1065" s="119"/>
    </row>
    <row r="1066" ht="22.5" customHeight="1">
      <c r="A1066" s="89">
        <v>46231.0</v>
      </c>
      <c r="B1066" s="90">
        <v>0.4486111111111111</v>
      </c>
      <c r="C1066" s="91" t="s">
        <v>1707</v>
      </c>
      <c r="D1066" s="129" t="str">
        <f t="array" ref="D1066">XLOOKUP(C1066,'DS ST'!A:A,'DS ST'!B:B)</f>
        <v>VH2</v>
      </c>
      <c r="E1066" s="94" t="str">
        <f t="array" ref="E1066">XLOOKUP($F1066,'GIÁ'!$A:$A,'GIÁ'!$E:$E)</f>
        <v>MÁT</v>
      </c>
      <c r="F1066" s="94">
        <v>8.936146442249E12</v>
      </c>
      <c r="G1066" s="95" t="s">
        <v>2498</v>
      </c>
      <c r="H1066" s="95" t="s">
        <v>1741</v>
      </c>
      <c r="I1066" s="96">
        <v>8.0</v>
      </c>
      <c r="J1066" s="96">
        <v>0.0</v>
      </c>
      <c r="K1066" s="98">
        <f t="shared" si="4"/>
        <v>8</v>
      </c>
      <c r="L1066" s="99" t="s">
        <v>4779</v>
      </c>
      <c r="M1066" s="100" t="s">
        <v>4796</v>
      </c>
      <c r="N1066" s="101" t="s">
        <v>4797</v>
      </c>
      <c r="O1066" s="128"/>
      <c r="P1066" s="100">
        <v>8.0</v>
      </c>
      <c r="Q1066" s="103">
        <f t="shared" si="5"/>
        <v>0</v>
      </c>
      <c r="R1066" s="104" t="s">
        <v>4798</v>
      </c>
      <c r="S1066" s="105"/>
      <c r="T1066" s="106"/>
      <c r="U1066" s="107"/>
      <c r="V1066" s="108" t="s">
        <v>756</v>
      </c>
      <c r="W1066" s="109" t="s">
        <v>1908</v>
      </c>
      <c r="X1066" s="110" t="str">
        <f t="shared" si="6"/>
        <v/>
      </c>
      <c r="Y1066" s="110" t="str">
        <f t="shared" si="7"/>
        <v>Siêu thị</v>
      </c>
      <c r="Z1066" s="139" t="str">
        <f t="shared" si="69"/>
        <v/>
      </c>
      <c r="AA1066" s="109" t="s">
        <v>802</v>
      </c>
      <c r="AB1066" s="140"/>
      <c r="AC1066" s="141"/>
      <c r="AD1066" s="113"/>
      <c r="AE1066" s="127"/>
      <c r="AF1066" s="113"/>
      <c r="AG1066" s="114" t="str">
        <f t="array" ref="AG1066">XLOOKUP(F1066,'CLV2'!A:A,'CLV2'!E:E)</f>
        <v>2.CHILLED FOODS</v>
      </c>
      <c r="AH1066" s="115" t="str">
        <f t="array" ref="AH1066">XLOOKUP(F1066,'CLV2'!A:A,'CLV2'!F:F)</f>
        <v>3.HAM AND SAUSAGES</v>
      </c>
      <c r="AI1066" s="115" t="str">
        <f t="shared" si="8"/>
        <v>Pack</v>
      </c>
      <c r="AJ1066" s="116">
        <f t="shared" si="9"/>
        <v>1</v>
      </c>
      <c r="AK1066" s="117" t="str">
        <f t="array" ref="AK1066">XLOOKUP(F1066,'GIÁ'!A:A,'GIÁ'!D:D)</f>
        <v>7920.46</v>
      </c>
      <c r="AL1066" s="118">
        <f t="shared" si="10"/>
        <v>63363.68</v>
      </c>
      <c r="AM1066" s="118">
        <f t="shared" si="11"/>
        <v>0</v>
      </c>
      <c r="AN1066" s="119">
        <f t="shared" si="12"/>
        <v>63363.68</v>
      </c>
      <c r="AO1066" s="118">
        <f t="shared" si="13"/>
        <v>0</v>
      </c>
      <c r="AP1066" s="121">
        <f t="shared" si="14"/>
        <v>0</v>
      </c>
      <c r="AQ1066" s="122"/>
      <c r="AR1066" s="119"/>
    </row>
    <row r="1067" ht="22.5" customHeight="1">
      <c r="A1067" s="89">
        <v>46231.0</v>
      </c>
      <c r="B1067" s="90">
        <v>0.4486111111111111</v>
      </c>
      <c r="C1067" s="91" t="s">
        <v>1707</v>
      </c>
      <c r="D1067" s="129" t="str">
        <f t="array" ref="D1067">XLOOKUP(C1067,'DS ST'!A:A,'DS ST'!B:B)</f>
        <v>VH2</v>
      </c>
      <c r="E1067" s="94" t="str">
        <f t="array" ref="E1067">XLOOKUP($F1067,'GIÁ'!$A:$A,'GIÁ'!$E:$E)</f>
        <v>MÁT</v>
      </c>
      <c r="F1067" s="94">
        <v>8.935101608515E12</v>
      </c>
      <c r="G1067" s="95" t="s">
        <v>1902</v>
      </c>
      <c r="H1067" s="95" t="s">
        <v>57</v>
      </c>
      <c r="I1067" s="96">
        <v>4.0</v>
      </c>
      <c r="J1067" s="96">
        <v>0.0</v>
      </c>
      <c r="K1067" s="98">
        <f t="shared" si="4"/>
        <v>4</v>
      </c>
      <c r="L1067" s="99" t="s">
        <v>4779</v>
      </c>
      <c r="M1067" s="100" t="s">
        <v>4796</v>
      </c>
      <c r="N1067" s="101" t="s">
        <v>4797</v>
      </c>
      <c r="O1067" s="128"/>
      <c r="P1067" s="100">
        <v>4.0</v>
      </c>
      <c r="Q1067" s="103">
        <f t="shared" si="5"/>
        <v>0</v>
      </c>
      <c r="R1067" s="104" t="s">
        <v>4798</v>
      </c>
      <c r="S1067" s="105"/>
      <c r="T1067" s="106"/>
      <c r="U1067" s="107"/>
      <c r="V1067" s="108" t="s">
        <v>756</v>
      </c>
      <c r="W1067" s="109" t="s">
        <v>1908</v>
      </c>
      <c r="X1067" s="110" t="str">
        <f t="shared" si="6"/>
        <v/>
      </c>
      <c r="Y1067" s="110" t="str">
        <f t="shared" si="7"/>
        <v>Siêu thị</v>
      </c>
      <c r="Z1067" s="139" t="str">
        <f t="shared" si="69"/>
        <v/>
      </c>
      <c r="AA1067" s="109" t="s">
        <v>802</v>
      </c>
      <c r="AB1067" s="140"/>
      <c r="AC1067" s="141"/>
      <c r="AD1067" s="113"/>
      <c r="AE1067" s="127"/>
      <c r="AF1067" s="113"/>
      <c r="AG1067" s="114" t="str">
        <f t="array" ref="AG1067">XLOOKUP(F1067,'CLV2'!A:A,'CLV2'!E:E)</f>
        <v>2.CHILLED FOODS</v>
      </c>
      <c r="AH1067" s="115" t="str">
        <f t="array" ref="AH1067">XLOOKUP(F1067,'CLV2'!A:A,'CLV2'!F:F)</f>
        <v>3.OTHER CHILLED PRODUCTS</v>
      </c>
      <c r="AI1067" s="115" t="str">
        <f t="shared" si="8"/>
        <v>Pack</v>
      </c>
      <c r="AJ1067" s="116">
        <f t="shared" si="9"/>
        <v>1</v>
      </c>
      <c r="AK1067" s="117" t="str">
        <f t="array" ref="AK1067">XLOOKUP(F1067,'GIÁ'!A:A,'GIÁ'!D:D)</f>
        <v>25753.17</v>
      </c>
      <c r="AL1067" s="118">
        <f t="shared" si="10"/>
        <v>103012.68</v>
      </c>
      <c r="AM1067" s="118">
        <f t="shared" si="11"/>
        <v>0</v>
      </c>
      <c r="AN1067" s="119">
        <f t="shared" si="12"/>
        <v>103012.68</v>
      </c>
      <c r="AO1067" s="118">
        <f t="shared" si="13"/>
        <v>0</v>
      </c>
      <c r="AP1067" s="121">
        <f t="shared" si="14"/>
        <v>0</v>
      </c>
      <c r="AQ1067" s="122"/>
      <c r="AR1067" s="119"/>
    </row>
    <row r="1068" ht="22.5" customHeight="1">
      <c r="A1068" s="89">
        <v>46231.0</v>
      </c>
      <c r="B1068" s="90">
        <v>0.4486111111111111</v>
      </c>
      <c r="C1068" s="91" t="s">
        <v>1707</v>
      </c>
      <c r="D1068" s="129" t="str">
        <f t="array" ref="D1068">XLOOKUP(C1068,'DS ST'!A:A,'DS ST'!B:B)</f>
        <v>VH2</v>
      </c>
      <c r="E1068" s="94" t="str">
        <f t="array" ref="E1068">XLOOKUP($F1068,'GIÁ'!$A:$A,'GIÁ'!$E:$E)</f>
        <v>MÁT</v>
      </c>
      <c r="F1068" s="94">
        <v>8.938505512211E12</v>
      </c>
      <c r="G1068" s="95" t="s">
        <v>2880</v>
      </c>
      <c r="H1068" s="95" t="s">
        <v>224</v>
      </c>
      <c r="I1068" s="96">
        <v>3.0</v>
      </c>
      <c r="J1068" s="96">
        <v>0.0</v>
      </c>
      <c r="K1068" s="98">
        <f t="shared" si="4"/>
        <v>3</v>
      </c>
      <c r="L1068" s="99" t="s">
        <v>4779</v>
      </c>
      <c r="M1068" s="100" t="s">
        <v>4800</v>
      </c>
      <c r="N1068" s="101" t="s">
        <v>4801</v>
      </c>
      <c r="O1068" s="128"/>
      <c r="P1068" s="100">
        <v>3.0</v>
      </c>
      <c r="Q1068" s="103">
        <f t="shared" si="5"/>
        <v>0</v>
      </c>
      <c r="R1068" s="104" t="s">
        <v>4782</v>
      </c>
      <c r="S1068" s="105"/>
      <c r="T1068" s="106"/>
      <c r="U1068" s="107"/>
      <c r="V1068" s="108" t="s">
        <v>756</v>
      </c>
      <c r="W1068" s="109" t="s">
        <v>1908</v>
      </c>
      <c r="X1068" s="110" t="str">
        <f t="shared" si="6"/>
        <v/>
      </c>
      <c r="Y1068" s="110" t="str">
        <f t="shared" si="7"/>
        <v>Siêu thị</v>
      </c>
      <c r="Z1068" s="139" t="str">
        <f t="shared" si="69"/>
        <v/>
      </c>
      <c r="AA1068" s="109" t="s">
        <v>802</v>
      </c>
      <c r="AB1068" s="140"/>
      <c r="AC1068" s="141"/>
      <c r="AD1068" s="113"/>
      <c r="AE1068" s="127"/>
      <c r="AF1068" s="113"/>
      <c r="AG1068" s="114" t="str">
        <f t="array" ref="AG1068">XLOOKUP(F1068,'CLV2'!A:A,'CLV2'!E:E)</f>
        <v>2.VEGETABLES</v>
      </c>
      <c r="AH1068" s="115" t="str">
        <f t="array" ref="AH1068">XLOOKUP(F1068,'CLV2'!A:A,'CLV2'!F:F)</f>
        <v>3.PROCESSED VEGGIES</v>
      </c>
      <c r="AI1068" s="115" t="str">
        <f t="shared" si="8"/>
        <v>Pack</v>
      </c>
      <c r="AJ1068" s="116">
        <f t="shared" si="9"/>
        <v>1</v>
      </c>
      <c r="AK1068" s="117" t="str">
        <f t="array" ref="AK1068">XLOOKUP(F1068,'GIÁ'!A:A,'GIÁ'!D:D)</f>
        <v>22493.70</v>
      </c>
      <c r="AL1068" s="118">
        <f t="shared" si="10"/>
        <v>67481.1</v>
      </c>
      <c r="AM1068" s="118">
        <f t="shared" si="11"/>
        <v>0</v>
      </c>
      <c r="AN1068" s="119">
        <f t="shared" si="12"/>
        <v>67481.1</v>
      </c>
      <c r="AO1068" s="118">
        <f t="shared" si="13"/>
        <v>0</v>
      </c>
      <c r="AP1068" s="121">
        <f t="shared" si="14"/>
        <v>0</v>
      </c>
      <c r="AQ1068" s="122"/>
      <c r="AR1068" s="119"/>
    </row>
    <row r="1069" ht="22.5" customHeight="1">
      <c r="A1069" s="89">
        <v>46231.0</v>
      </c>
      <c r="B1069" s="90">
        <v>0.4486111111111111</v>
      </c>
      <c r="C1069" s="91" t="s">
        <v>1707</v>
      </c>
      <c r="D1069" s="129" t="str">
        <f t="array" ref="D1069">XLOOKUP(C1069,'DS ST'!A:A,'DS ST'!B:B)</f>
        <v>VH2</v>
      </c>
      <c r="E1069" s="94" t="str">
        <f t="array" ref="E1069">XLOOKUP($F1069,'GIÁ'!$A:$A,'GIÁ'!$E:$E)</f>
        <v>MÁT</v>
      </c>
      <c r="F1069" s="94">
        <v>11522.0</v>
      </c>
      <c r="G1069" s="95" t="s">
        <v>815</v>
      </c>
      <c r="H1069" s="95" t="s">
        <v>787</v>
      </c>
      <c r="I1069" s="96">
        <v>5.0</v>
      </c>
      <c r="J1069" s="96">
        <v>0.0</v>
      </c>
      <c r="K1069" s="98">
        <f t="shared" si="4"/>
        <v>5</v>
      </c>
      <c r="L1069" s="99" t="s">
        <v>4779</v>
      </c>
      <c r="M1069" s="100" t="s">
        <v>4800</v>
      </c>
      <c r="N1069" s="101" t="s">
        <v>4801</v>
      </c>
      <c r="O1069" s="128"/>
      <c r="P1069" s="100">
        <v>5.0</v>
      </c>
      <c r="Q1069" s="103">
        <f t="shared" si="5"/>
        <v>0</v>
      </c>
      <c r="R1069" s="104" t="s">
        <v>4794</v>
      </c>
      <c r="S1069" s="105"/>
      <c r="T1069" s="106"/>
      <c r="U1069" s="107"/>
      <c r="V1069" s="108" t="s">
        <v>756</v>
      </c>
      <c r="W1069" s="109" t="s">
        <v>1908</v>
      </c>
      <c r="X1069" s="110" t="str">
        <f t="shared" si="6"/>
        <v/>
      </c>
      <c r="Y1069" s="110" t="str">
        <f t="shared" si="7"/>
        <v>Siêu thị</v>
      </c>
      <c r="Z1069" s="139" t="str">
        <f t="shared" si="69"/>
        <v/>
      </c>
      <c r="AA1069" s="109" t="s">
        <v>802</v>
      </c>
      <c r="AB1069" s="140"/>
      <c r="AC1069" s="141"/>
      <c r="AD1069" s="113"/>
      <c r="AE1069" s="127"/>
      <c r="AF1069" s="113"/>
      <c r="AG1069" s="114" t="str">
        <f t="array" ref="AG1069">XLOOKUP(F1069,'CLV2'!A:A,'CLV2'!E:E)</f>
        <v>2.VEGETABLES</v>
      </c>
      <c r="AH1069" s="115" t="str">
        <f t="array" ref="AH1069">XLOOKUP(F1069,'CLV2'!A:A,'CLV2'!F:F)</f>
        <v>3.PROCESSED VEGGIES</v>
      </c>
      <c r="AI1069" s="115" t="str">
        <f t="shared" si="8"/>
        <v>Pack</v>
      </c>
      <c r="AJ1069" s="116">
        <f t="shared" si="9"/>
        <v>1</v>
      </c>
      <c r="AK1069" s="117" t="str">
        <f t="array" ref="AK1069">XLOOKUP(F1069,'GIÁ'!A:A,'GIÁ'!D:D)</f>
        <v>22481.29</v>
      </c>
      <c r="AL1069" s="118">
        <f t="shared" si="10"/>
        <v>112406.45</v>
      </c>
      <c r="AM1069" s="118">
        <f t="shared" si="11"/>
        <v>0</v>
      </c>
      <c r="AN1069" s="119">
        <f t="shared" si="12"/>
        <v>112406.45</v>
      </c>
      <c r="AO1069" s="118">
        <f t="shared" si="13"/>
        <v>0</v>
      </c>
      <c r="AP1069" s="121">
        <f t="shared" si="14"/>
        <v>0</v>
      </c>
      <c r="AQ1069" s="122"/>
      <c r="AR1069" s="119"/>
    </row>
    <row r="1070" ht="22.5" customHeight="1">
      <c r="A1070" s="89">
        <v>46231.0</v>
      </c>
      <c r="B1070" s="90">
        <v>0.4486111111111111</v>
      </c>
      <c r="C1070" s="91" t="s">
        <v>1707</v>
      </c>
      <c r="D1070" s="129" t="str">
        <f t="array" ref="D1070">XLOOKUP(C1070,'DS ST'!A:A,'DS ST'!B:B)</f>
        <v>VH2</v>
      </c>
      <c r="E1070" s="94" t="str">
        <f t="array" ref="E1070">XLOOKUP($F1070,'GIÁ'!$A:$A,'GIÁ'!$E:$E)</f>
        <v>MÁT</v>
      </c>
      <c r="F1070" s="94">
        <v>11697.0</v>
      </c>
      <c r="G1070" s="95" t="s">
        <v>1008</v>
      </c>
      <c r="H1070" s="95" t="s">
        <v>93</v>
      </c>
      <c r="I1070" s="96">
        <v>9.0</v>
      </c>
      <c r="J1070" s="96">
        <v>0.0</v>
      </c>
      <c r="K1070" s="98">
        <f t="shared" si="4"/>
        <v>9</v>
      </c>
      <c r="L1070" s="99" t="s">
        <v>4779</v>
      </c>
      <c r="M1070" s="100" t="s">
        <v>4800</v>
      </c>
      <c r="N1070" s="101" t="s">
        <v>4801</v>
      </c>
      <c r="O1070" s="128"/>
      <c r="P1070" s="100">
        <v>9.0</v>
      </c>
      <c r="Q1070" s="103">
        <f t="shared" si="5"/>
        <v>0</v>
      </c>
      <c r="R1070" s="104" t="s">
        <v>4794</v>
      </c>
      <c r="S1070" s="105"/>
      <c r="T1070" s="106"/>
      <c r="U1070" s="107"/>
      <c r="V1070" s="108" t="s">
        <v>756</v>
      </c>
      <c r="W1070" s="109" t="s">
        <v>1908</v>
      </c>
      <c r="X1070" s="110" t="str">
        <f t="shared" si="6"/>
        <v/>
      </c>
      <c r="Y1070" s="110" t="str">
        <f t="shared" si="7"/>
        <v>Siêu thị</v>
      </c>
      <c r="Z1070" s="139" t="str">
        <f t="shared" si="69"/>
        <v/>
      </c>
      <c r="AA1070" s="109" t="s">
        <v>802</v>
      </c>
      <c r="AB1070" s="140"/>
      <c r="AC1070" s="141"/>
      <c r="AD1070" s="113"/>
      <c r="AE1070" s="127"/>
      <c r="AF1070" s="113"/>
      <c r="AG1070" s="114" t="str">
        <f t="array" ref="AG1070">XLOOKUP(F1070,'CLV2'!A:A,'CLV2'!E:E)</f>
        <v>2.VEGETABLES</v>
      </c>
      <c r="AH1070" s="115" t="str">
        <f t="array" ref="AH1070">XLOOKUP(F1070,'CLV2'!A:A,'CLV2'!F:F)</f>
        <v>3.PROCESSED VEGGIES</v>
      </c>
      <c r="AI1070" s="115" t="str">
        <f t="shared" si="8"/>
        <v>Pack</v>
      </c>
      <c r="AJ1070" s="116">
        <f t="shared" si="9"/>
        <v>1</v>
      </c>
      <c r="AK1070" s="117" t="str">
        <f t="array" ref="AK1070">XLOOKUP(F1070,'GIÁ'!A:A,'GIÁ'!D:D)</f>
        <v>21900.00</v>
      </c>
      <c r="AL1070" s="118">
        <f t="shared" si="10"/>
        <v>197100</v>
      </c>
      <c r="AM1070" s="118">
        <f t="shared" si="11"/>
        <v>0</v>
      </c>
      <c r="AN1070" s="119">
        <f t="shared" si="12"/>
        <v>197100</v>
      </c>
      <c r="AO1070" s="118">
        <f t="shared" si="13"/>
        <v>0</v>
      </c>
      <c r="AP1070" s="121">
        <f t="shared" si="14"/>
        <v>0</v>
      </c>
      <c r="AQ1070" s="122"/>
      <c r="AR1070" s="119"/>
    </row>
    <row r="1071" ht="22.5" customHeight="1">
      <c r="A1071" s="89">
        <v>46231.0</v>
      </c>
      <c r="B1071" s="90">
        <v>0.4486111111111111</v>
      </c>
      <c r="C1071" s="91" t="s">
        <v>1707</v>
      </c>
      <c r="D1071" s="129" t="str">
        <f t="array" ref="D1071">XLOOKUP(C1071,'DS ST'!A:A,'DS ST'!B:B)</f>
        <v>VH2</v>
      </c>
      <c r="E1071" s="94" t="str">
        <f t="array" ref="E1071">XLOOKUP($F1071,'GIÁ'!$A:$A,'GIÁ'!$E:$E)</f>
        <v>MÁT</v>
      </c>
      <c r="F1071" s="94">
        <v>8.938509645076E12</v>
      </c>
      <c r="G1071" s="95" t="s">
        <v>2940</v>
      </c>
      <c r="H1071" s="95" t="s">
        <v>57</v>
      </c>
      <c r="I1071" s="96">
        <v>3.0</v>
      </c>
      <c r="J1071" s="96">
        <v>0.0</v>
      </c>
      <c r="K1071" s="98">
        <f t="shared" si="4"/>
        <v>3</v>
      </c>
      <c r="L1071" s="99" t="s">
        <v>4779</v>
      </c>
      <c r="M1071" s="100" t="s">
        <v>4800</v>
      </c>
      <c r="N1071" s="101" t="s">
        <v>4801</v>
      </c>
      <c r="O1071" s="128"/>
      <c r="P1071" s="100">
        <v>3.0</v>
      </c>
      <c r="Q1071" s="103">
        <f t="shared" si="5"/>
        <v>0</v>
      </c>
      <c r="R1071" s="104" t="s">
        <v>4802</v>
      </c>
      <c r="S1071" s="105"/>
      <c r="T1071" s="106"/>
      <c r="U1071" s="107"/>
      <c r="V1071" s="108" t="s">
        <v>756</v>
      </c>
      <c r="W1071" s="109" t="s">
        <v>1908</v>
      </c>
      <c r="X1071" s="110" t="str">
        <f t="shared" si="6"/>
        <v/>
      </c>
      <c r="Y1071" s="110" t="str">
        <f t="shared" si="7"/>
        <v>Siêu thị</v>
      </c>
      <c r="Z1071" s="139" t="str">
        <f t="shared" si="69"/>
        <v/>
      </c>
      <c r="AA1071" s="109" t="s">
        <v>802</v>
      </c>
      <c r="AB1071" s="140"/>
      <c r="AC1071" s="141"/>
      <c r="AD1071" s="113"/>
      <c r="AE1071" s="127"/>
      <c r="AF1071" s="113"/>
      <c r="AG1071" s="114" t="str">
        <f t="array" ref="AG1071">XLOOKUP(F1071,'CLV2'!A:A,'CLV2'!E:E)</f>
        <v>2.FRUITS</v>
      </c>
      <c r="AH1071" s="115" t="str">
        <f t="array" ref="AH1071">XLOOKUP(F1071,'CLV2'!A:A,'CLV2'!F:F)</f>
        <v>3.IMPORT FRUITS</v>
      </c>
      <c r="AI1071" s="115" t="str">
        <f t="shared" si="8"/>
        <v>Pack</v>
      </c>
      <c r="AJ1071" s="116">
        <f t="shared" si="9"/>
        <v>1</v>
      </c>
      <c r="AK1071" s="117" t="str">
        <f t="array" ref="AK1071">XLOOKUP(F1071,'GIÁ'!A:A,'GIÁ'!D:D)</f>
        <v>64533.01</v>
      </c>
      <c r="AL1071" s="118">
        <f t="shared" si="10"/>
        <v>193599.03</v>
      </c>
      <c r="AM1071" s="118">
        <f t="shared" si="11"/>
        <v>0</v>
      </c>
      <c r="AN1071" s="119">
        <f t="shared" si="12"/>
        <v>193599.03</v>
      </c>
      <c r="AO1071" s="118">
        <f t="shared" si="13"/>
        <v>0</v>
      </c>
      <c r="AP1071" s="121">
        <f t="shared" si="14"/>
        <v>0</v>
      </c>
      <c r="AQ1071" s="122"/>
      <c r="AR1071" s="119"/>
    </row>
    <row r="1072" ht="22.5" customHeight="1">
      <c r="A1072" s="89">
        <v>46231.0</v>
      </c>
      <c r="B1072" s="90">
        <v>0.4486111111111111</v>
      </c>
      <c r="C1072" s="91" t="s">
        <v>1707</v>
      </c>
      <c r="D1072" s="129" t="str">
        <f t="array" ref="D1072">XLOOKUP(C1072,'DS ST'!A:A,'DS ST'!B:B)</f>
        <v>VH2</v>
      </c>
      <c r="E1072" s="94" t="str">
        <f t="array" ref="E1072">XLOOKUP($F1072,'GIÁ'!$A:$A,'GIÁ'!$E:$E)</f>
        <v>MÁT</v>
      </c>
      <c r="F1072" s="94">
        <v>8.935335403443E12</v>
      </c>
      <c r="G1072" s="95" t="s">
        <v>2083</v>
      </c>
      <c r="H1072" s="95" t="s">
        <v>1206</v>
      </c>
      <c r="I1072" s="96">
        <v>3.0</v>
      </c>
      <c r="J1072" s="96">
        <v>0.0</v>
      </c>
      <c r="K1072" s="98">
        <f t="shared" si="4"/>
        <v>3</v>
      </c>
      <c r="L1072" s="99" t="s">
        <v>4779</v>
      </c>
      <c r="M1072" s="100" t="s">
        <v>4803</v>
      </c>
      <c r="N1072" s="101" t="s">
        <v>4804</v>
      </c>
      <c r="O1072" s="128"/>
      <c r="P1072" s="100">
        <v>3.0</v>
      </c>
      <c r="Q1072" s="103">
        <f t="shared" si="5"/>
        <v>0</v>
      </c>
      <c r="R1072" s="104" t="s">
        <v>4798</v>
      </c>
      <c r="S1072" s="105"/>
      <c r="T1072" s="106"/>
      <c r="U1072" s="107"/>
      <c r="V1072" s="108" t="s">
        <v>756</v>
      </c>
      <c r="W1072" s="109" t="s">
        <v>1908</v>
      </c>
      <c r="X1072" s="110" t="str">
        <f t="shared" si="6"/>
        <v/>
      </c>
      <c r="Y1072" s="110" t="str">
        <f t="shared" si="7"/>
        <v>Siêu thị</v>
      </c>
      <c r="Z1072" s="139" t="str">
        <f t="shared" si="69"/>
        <v/>
      </c>
      <c r="AA1072" s="109" t="s">
        <v>802</v>
      </c>
      <c r="AB1072" s="140"/>
      <c r="AC1072" s="141"/>
      <c r="AD1072" s="113"/>
      <c r="AE1072" s="127"/>
      <c r="AF1072" s="113"/>
      <c r="AG1072" s="114" t="str">
        <f t="array" ref="AG1072">XLOOKUP(F1072,'CLV2'!A:A,'CLV2'!E:E)</f>
        <v>2.DELICA</v>
      </c>
      <c r="AH1072" s="115" t="str">
        <f t="array" ref="AH1072">XLOOKUP(F1072,'CLV2'!A:A,'CLV2'!F:F)</f>
        <v>3.COLD AND HOT DELICA</v>
      </c>
      <c r="AI1072" s="115" t="str">
        <f t="shared" si="8"/>
        <v>Pack</v>
      </c>
      <c r="AJ1072" s="116">
        <f t="shared" si="9"/>
        <v>1</v>
      </c>
      <c r="AK1072" s="117" t="str">
        <f t="array" ref="AK1072">XLOOKUP(F1072,'GIÁ'!A:A,'GIÁ'!D:D)</f>
        <v>11574.00</v>
      </c>
      <c r="AL1072" s="118">
        <f t="shared" si="10"/>
        <v>34722</v>
      </c>
      <c r="AM1072" s="118">
        <f t="shared" si="11"/>
        <v>0</v>
      </c>
      <c r="AN1072" s="119">
        <f t="shared" si="12"/>
        <v>34722</v>
      </c>
      <c r="AO1072" s="118">
        <f t="shared" si="13"/>
        <v>0</v>
      </c>
      <c r="AP1072" s="121">
        <f t="shared" si="14"/>
        <v>0</v>
      </c>
      <c r="AQ1072" s="122"/>
      <c r="AR1072" s="119"/>
    </row>
    <row r="1073" ht="22.5" customHeight="1">
      <c r="A1073" s="89">
        <v>46231.0</v>
      </c>
      <c r="B1073" s="90">
        <v>0.4486111111111111</v>
      </c>
      <c r="C1073" s="91" t="s">
        <v>1707</v>
      </c>
      <c r="D1073" s="129" t="str">
        <f t="array" ref="D1073">XLOOKUP(C1073,'DS ST'!A:A,'DS ST'!B:B)</f>
        <v>VH2</v>
      </c>
      <c r="E1073" s="94" t="str">
        <f t="array" ref="E1073">XLOOKUP($F1073,'GIÁ'!$A:$A,'GIÁ'!$E:$E)</f>
        <v>MÁT</v>
      </c>
      <c r="F1073" s="94">
        <v>8.938562884405E12</v>
      </c>
      <c r="G1073" s="95" t="s">
        <v>3229</v>
      </c>
      <c r="H1073" s="95" t="s">
        <v>57</v>
      </c>
      <c r="I1073" s="96">
        <v>2.0</v>
      </c>
      <c r="J1073" s="96">
        <v>0.0</v>
      </c>
      <c r="K1073" s="98">
        <f t="shared" si="4"/>
        <v>2</v>
      </c>
      <c r="L1073" s="99" t="s">
        <v>4779</v>
      </c>
      <c r="M1073" s="100" t="s">
        <v>4803</v>
      </c>
      <c r="N1073" s="101" t="s">
        <v>4804</v>
      </c>
      <c r="O1073" s="128"/>
      <c r="P1073" s="100">
        <v>2.0</v>
      </c>
      <c r="Q1073" s="103">
        <f t="shared" si="5"/>
        <v>0</v>
      </c>
      <c r="R1073" s="104" t="s">
        <v>4792</v>
      </c>
      <c r="S1073" s="105"/>
      <c r="T1073" s="106"/>
      <c r="U1073" s="107"/>
      <c r="V1073" s="108" t="s">
        <v>756</v>
      </c>
      <c r="W1073" s="109" t="s">
        <v>1908</v>
      </c>
      <c r="X1073" s="110" t="str">
        <f t="shared" si="6"/>
        <v/>
      </c>
      <c r="Y1073" s="110" t="str">
        <f t="shared" si="7"/>
        <v>Siêu thị</v>
      </c>
      <c r="Z1073" s="139" t="str">
        <f t="shared" si="69"/>
        <v/>
      </c>
      <c r="AA1073" s="109" t="s">
        <v>802</v>
      </c>
      <c r="AB1073" s="140"/>
      <c r="AC1073" s="141"/>
      <c r="AD1073" s="113"/>
      <c r="AE1073" s="127"/>
      <c r="AF1073" s="113"/>
      <c r="AG1073" s="114" t="str">
        <f t="array" ref="AG1073">XLOOKUP(F1073,'CLV2'!A:A,'CLV2'!E:E)</f>
        <v>2.DELICA</v>
      </c>
      <c r="AH1073" s="115" t="str">
        <f t="array" ref="AH1073">XLOOKUP(F1073,'CLV2'!A:A,'CLV2'!F:F)</f>
        <v>3.DESSERTS</v>
      </c>
      <c r="AI1073" s="115" t="str">
        <f t="shared" si="8"/>
        <v>Pack</v>
      </c>
      <c r="AJ1073" s="116">
        <f t="shared" si="9"/>
        <v>1</v>
      </c>
      <c r="AK1073" s="117" t="str">
        <f t="array" ref="AK1073">XLOOKUP(F1073,'GIÁ'!A:A,'GIÁ'!D:D)</f>
        <v>9500.00</v>
      </c>
      <c r="AL1073" s="118">
        <f t="shared" si="10"/>
        <v>19000</v>
      </c>
      <c r="AM1073" s="118">
        <f t="shared" si="11"/>
        <v>0</v>
      </c>
      <c r="AN1073" s="119">
        <f t="shared" si="12"/>
        <v>19000</v>
      </c>
      <c r="AO1073" s="118">
        <f t="shared" si="13"/>
        <v>0</v>
      </c>
      <c r="AP1073" s="121">
        <f t="shared" si="14"/>
        <v>0</v>
      </c>
      <c r="AQ1073" s="122"/>
      <c r="AR1073" s="119"/>
    </row>
    <row r="1074" ht="22.5" customHeight="1">
      <c r="A1074" s="89">
        <v>46231.0</v>
      </c>
      <c r="B1074" s="90">
        <v>0.4486111111111111</v>
      </c>
      <c r="C1074" s="91" t="s">
        <v>1707</v>
      </c>
      <c r="D1074" s="129" t="str">
        <f t="array" ref="D1074">XLOOKUP(C1074,'DS ST'!A:A,'DS ST'!B:B)</f>
        <v>VH2</v>
      </c>
      <c r="E1074" s="94" t="str">
        <f t="array" ref="E1074">XLOOKUP($F1074,'GIÁ'!$A:$A,'GIÁ'!$E:$E)</f>
        <v>MÁT</v>
      </c>
      <c r="F1074" s="94">
        <v>8.938505512402E12</v>
      </c>
      <c r="G1074" s="95" t="s">
        <v>2882</v>
      </c>
      <c r="H1074" s="95" t="s">
        <v>224</v>
      </c>
      <c r="I1074" s="96">
        <v>1.0</v>
      </c>
      <c r="J1074" s="96">
        <v>0.0</v>
      </c>
      <c r="K1074" s="98">
        <f t="shared" si="4"/>
        <v>1</v>
      </c>
      <c r="L1074" s="99" t="s">
        <v>4779</v>
      </c>
      <c r="M1074" s="100" t="s">
        <v>4803</v>
      </c>
      <c r="N1074" s="101" t="s">
        <v>4804</v>
      </c>
      <c r="O1074" s="128"/>
      <c r="P1074" s="100">
        <v>1.0</v>
      </c>
      <c r="Q1074" s="103">
        <f t="shared" si="5"/>
        <v>0</v>
      </c>
      <c r="R1074" s="104" t="s">
        <v>4793</v>
      </c>
      <c r="S1074" s="105"/>
      <c r="T1074" s="106"/>
      <c r="U1074" s="107"/>
      <c r="V1074" s="108" t="s">
        <v>756</v>
      </c>
      <c r="W1074" s="109" t="s">
        <v>1908</v>
      </c>
      <c r="X1074" s="110" t="str">
        <f t="shared" si="6"/>
        <v/>
      </c>
      <c r="Y1074" s="110" t="str">
        <f t="shared" si="7"/>
        <v>Siêu thị</v>
      </c>
      <c r="Z1074" s="139" t="str">
        <f t="shared" si="69"/>
        <v/>
      </c>
      <c r="AA1074" s="109" t="s">
        <v>802</v>
      </c>
      <c r="AB1074" s="140"/>
      <c r="AC1074" s="141"/>
      <c r="AD1074" s="113"/>
      <c r="AE1074" s="127"/>
      <c r="AF1074" s="113"/>
      <c r="AG1074" s="114" t="str">
        <f t="array" ref="AG1074">XLOOKUP(F1074,'CLV2'!A:A,'CLV2'!E:E)</f>
        <v>2.VEGETABLES</v>
      </c>
      <c r="AH1074" s="115" t="str">
        <f t="array" ref="AH1074">XLOOKUP(F1074,'CLV2'!A:A,'CLV2'!F:F)</f>
        <v>3.PROCESSED VEGGIES</v>
      </c>
      <c r="AI1074" s="115" t="str">
        <f t="shared" si="8"/>
        <v>Pack</v>
      </c>
      <c r="AJ1074" s="116">
        <f t="shared" si="9"/>
        <v>1</v>
      </c>
      <c r="AK1074" s="117" t="str">
        <f t="array" ref="AK1074">XLOOKUP(F1074,'GIÁ'!A:A,'GIÁ'!D:D)</f>
        <v>20717.38</v>
      </c>
      <c r="AL1074" s="118">
        <f t="shared" si="10"/>
        <v>20717.38</v>
      </c>
      <c r="AM1074" s="118">
        <f t="shared" si="11"/>
        <v>0</v>
      </c>
      <c r="AN1074" s="119">
        <f t="shared" si="12"/>
        <v>20717.38</v>
      </c>
      <c r="AO1074" s="118">
        <f t="shared" si="13"/>
        <v>0</v>
      </c>
      <c r="AP1074" s="121">
        <f t="shared" si="14"/>
        <v>0</v>
      </c>
      <c r="AQ1074" s="122"/>
      <c r="AR1074" s="119"/>
    </row>
    <row r="1075" ht="22.5" customHeight="1">
      <c r="A1075" s="89">
        <v>46231.0</v>
      </c>
      <c r="B1075" s="90">
        <v>0.4486111111111111</v>
      </c>
      <c r="C1075" s="91" t="s">
        <v>1707</v>
      </c>
      <c r="D1075" s="129" t="str">
        <f t="array" ref="D1075">XLOOKUP(C1075,'DS ST'!A:A,'DS ST'!B:B)</f>
        <v>VH2</v>
      </c>
      <c r="E1075" s="94" t="str">
        <f t="array" ref="E1075">XLOOKUP($F1075,'GIÁ'!$A:$A,'GIÁ'!$E:$E)</f>
        <v>MÁT</v>
      </c>
      <c r="F1075" s="94">
        <v>8.935019503216E12</v>
      </c>
      <c r="G1075" s="95" t="s">
        <v>1821</v>
      </c>
      <c r="H1075" s="95" t="s">
        <v>224</v>
      </c>
      <c r="I1075" s="96">
        <v>4.0</v>
      </c>
      <c r="J1075" s="96">
        <v>0.0</v>
      </c>
      <c r="K1075" s="98">
        <f t="shared" si="4"/>
        <v>4</v>
      </c>
      <c r="L1075" s="99" t="s">
        <v>4779</v>
      </c>
      <c r="M1075" s="100" t="s">
        <v>4803</v>
      </c>
      <c r="N1075" s="101" t="s">
        <v>4804</v>
      </c>
      <c r="O1075" s="128"/>
      <c r="P1075" s="100">
        <v>4.0</v>
      </c>
      <c r="Q1075" s="103">
        <f t="shared" si="5"/>
        <v>0</v>
      </c>
      <c r="R1075" s="104" t="s">
        <v>4798</v>
      </c>
      <c r="S1075" s="105"/>
      <c r="T1075" s="106"/>
      <c r="U1075" s="107"/>
      <c r="V1075" s="108" t="s">
        <v>756</v>
      </c>
      <c r="W1075" s="109" t="s">
        <v>1908</v>
      </c>
      <c r="X1075" s="110" t="str">
        <f t="shared" si="6"/>
        <v/>
      </c>
      <c r="Y1075" s="110" t="str">
        <f t="shared" si="7"/>
        <v>Siêu thị</v>
      </c>
      <c r="Z1075" s="139" t="str">
        <f t="shared" si="69"/>
        <v/>
      </c>
      <c r="AA1075" s="109" t="s">
        <v>802</v>
      </c>
      <c r="AB1075" s="140"/>
      <c r="AC1075" s="141"/>
      <c r="AD1075" s="113"/>
      <c r="AE1075" s="127"/>
      <c r="AF1075" s="113"/>
      <c r="AG1075" s="114" t="str">
        <f t="array" ref="AG1075">XLOOKUP(F1075,'CLV2'!A:A,'CLV2'!E:E)</f>
        <v>2.CHILLED FOODS</v>
      </c>
      <c r="AH1075" s="115" t="str">
        <f t="array" ref="AH1075">XLOOKUP(F1075,'CLV2'!A:A,'CLV2'!F:F)</f>
        <v>3.HAM AND SAUSAGES</v>
      </c>
      <c r="AI1075" s="115" t="str">
        <f t="shared" si="8"/>
        <v>Pack</v>
      </c>
      <c r="AJ1075" s="116">
        <f t="shared" si="9"/>
        <v>1</v>
      </c>
      <c r="AK1075" s="117" t="str">
        <f t="array" ref="AK1075">XLOOKUP(F1075,'GIÁ'!A:A,'GIÁ'!D:D)</f>
        <v>30395.96</v>
      </c>
      <c r="AL1075" s="118">
        <f t="shared" si="10"/>
        <v>121583.84</v>
      </c>
      <c r="AM1075" s="118">
        <f t="shared" si="11"/>
        <v>0</v>
      </c>
      <c r="AN1075" s="119">
        <f t="shared" si="12"/>
        <v>121583.84</v>
      </c>
      <c r="AO1075" s="118">
        <f t="shared" si="13"/>
        <v>0</v>
      </c>
      <c r="AP1075" s="121">
        <f t="shared" si="14"/>
        <v>0</v>
      </c>
      <c r="AQ1075" s="122"/>
      <c r="AR1075" s="119"/>
    </row>
    <row r="1076" ht="22.5" customHeight="1">
      <c r="A1076" s="89">
        <v>46231.0</v>
      </c>
      <c r="B1076" s="90">
        <v>0.4486111111111111</v>
      </c>
      <c r="C1076" s="91" t="s">
        <v>1707</v>
      </c>
      <c r="D1076" s="129" t="str">
        <f t="array" ref="D1076">XLOOKUP(C1076,'DS ST'!A:A,'DS ST'!B:B)</f>
        <v>VH2</v>
      </c>
      <c r="E1076" s="94" t="str">
        <f t="array" ref="E1076">XLOOKUP($F1076,'GIÁ'!$A:$A,'GIÁ'!$E:$E)</f>
        <v>MÁT</v>
      </c>
      <c r="F1076" s="94">
        <v>8.938511301618E12</v>
      </c>
      <c r="G1076" s="95" t="s">
        <v>2955</v>
      </c>
      <c r="H1076" s="95" t="s">
        <v>1145</v>
      </c>
      <c r="I1076" s="96">
        <v>5.0</v>
      </c>
      <c r="J1076" s="96">
        <v>0.0</v>
      </c>
      <c r="K1076" s="98">
        <f t="shared" si="4"/>
        <v>5</v>
      </c>
      <c r="L1076" s="99" t="s">
        <v>4779</v>
      </c>
      <c r="M1076" s="100" t="s">
        <v>4803</v>
      </c>
      <c r="N1076" s="101" t="s">
        <v>4804</v>
      </c>
      <c r="O1076" s="128"/>
      <c r="P1076" s="100">
        <v>5.0</v>
      </c>
      <c r="Q1076" s="103">
        <f t="shared" si="5"/>
        <v>0</v>
      </c>
      <c r="R1076" s="104" t="s">
        <v>4805</v>
      </c>
      <c r="S1076" s="105"/>
      <c r="T1076" s="106"/>
      <c r="U1076" s="107"/>
      <c r="V1076" s="108" t="s">
        <v>756</v>
      </c>
      <c r="W1076" s="109" t="s">
        <v>1908</v>
      </c>
      <c r="X1076" s="110" t="str">
        <f t="shared" si="6"/>
        <v/>
      </c>
      <c r="Y1076" s="110" t="str">
        <f t="shared" si="7"/>
        <v>Siêu thị</v>
      </c>
      <c r="Z1076" s="139" t="str">
        <f t="shared" si="69"/>
        <v/>
      </c>
      <c r="AA1076" s="109" t="s">
        <v>802</v>
      </c>
      <c r="AB1076" s="140"/>
      <c r="AC1076" s="141"/>
      <c r="AD1076" s="113"/>
      <c r="AE1076" s="127"/>
      <c r="AF1076" s="113"/>
      <c r="AG1076" s="114" t="str">
        <f t="array" ref="AG1076">XLOOKUP(F1076,'CLV2'!A:A,'CLV2'!E:E)</f>
        <v>2.DELICA</v>
      </c>
      <c r="AH1076" s="115" t="str">
        <f t="array" ref="AH1076">XLOOKUP(F1076,'CLV2'!A:A,'CLV2'!F:F)</f>
        <v>3.DRINKS</v>
      </c>
      <c r="AI1076" s="115" t="str">
        <f t="shared" si="8"/>
        <v>Pack</v>
      </c>
      <c r="AJ1076" s="116">
        <f t="shared" si="9"/>
        <v>1</v>
      </c>
      <c r="AK1076" s="117" t="str">
        <f t="array" ref="AK1076">XLOOKUP(F1076,'GIÁ'!A:A,'GIÁ'!D:D)</f>
        <v>11687.57</v>
      </c>
      <c r="AL1076" s="118">
        <f t="shared" si="10"/>
        <v>58437.85</v>
      </c>
      <c r="AM1076" s="118">
        <f t="shared" si="11"/>
        <v>0</v>
      </c>
      <c r="AN1076" s="119">
        <f t="shared" si="12"/>
        <v>58437.85</v>
      </c>
      <c r="AO1076" s="118">
        <f t="shared" si="13"/>
        <v>0</v>
      </c>
      <c r="AP1076" s="121">
        <f t="shared" si="14"/>
        <v>0</v>
      </c>
      <c r="AQ1076" s="122"/>
      <c r="AR1076" s="119"/>
    </row>
    <row r="1077" ht="22.5" customHeight="1">
      <c r="A1077" s="89">
        <v>46231.0</v>
      </c>
      <c r="B1077" s="90">
        <v>0.4486111111111111</v>
      </c>
      <c r="C1077" s="91" t="s">
        <v>1707</v>
      </c>
      <c r="D1077" s="129" t="str">
        <f t="array" ref="D1077">XLOOKUP(C1077,'DS ST'!A:A,'DS ST'!B:B)</f>
        <v>VH2</v>
      </c>
      <c r="E1077" s="94" t="str">
        <f t="array" ref="E1077">XLOOKUP($F1077,'GIÁ'!$A:$A,'GIÁ'!$E:$E)</f>
        <v>MÁT</v>
      </c>
      <c r="F1077" s="94">
        <v>8.938502525351E12</v>
      </c>
      <c r="G1077" s="95" t="s">
        <v>2829</v>
      </c>
      <c r="H1077" s="95" t="s">
        <v>224</v>
      </c>
      <c r="I1077" s="96">
        <v>3.0</v>
      </c>
      <c r="J1077" s="96">
        <v>0.0</v>
      </c>
      <c r="K1077" s="98">
        <f t="shared" si="4"/>
        <v>3</v>
      </c>
      <c r="L1077" s="99" t="s">
        <v>4779</v>
      </c>
      <c r="M1077" s="100" t="s">
        <v>4803</v>
      </c>
      <c r="N1077" s="101" t="s">
        <v>4804</v>
      </c>
      <c r="O1077" s="128"/>
      <c r="P1077" s="145">
        <v>3.0</v>
      </c>
      <c r="Q1077" s="103">
        <f t="shared" si="5"/>
        <v>0</v>
      </c>
      <c r="R1077" s="104" t="s">
        <v>4798</v>
      </c>
      <c r="S1077" s="105"/>
      <c r="T1077" s="106"/>
      <c r="U1077" s="107"/>
      <c r="V1077" s="108" t="s">
        <v>756</v>
      </c>
      <c r="W1077" s="109" t="s">
        <v>1908</v>
      </c>
      <c r="X1077" s="110" t="str">
        <f t="shared" si="6"/>
        <v/>
      </c>
      <c r="Y1077" s="110" t="str">
        <f t="shared" si="7"/>
        <v>Siêu thị</v>
      </c>
      <c r="Z1077" s="139" t="str">
        <f t="shared" si="69"/>
        <v/>
      </c>
      <c r="AA1077" s="109" t="s">
        <v>802</v>
      </c>
      <c r="AB1077" s="140"/>
      <c r="AC1077" s="141"/>
      <c r="AD1077" s="113"/>
      <c r="AE1077" s="127"/>
      <c r="AF1077" s="113"/>
      <c r="AG1077" s="114" t="str">
        <f t="array" ref="AG1077">XLOOKUP(F1077,'CLV2'!A:A,'CLV2'!E:E)</f>
        <v>2.DELICA</v>
      </c>
      <c r="AH1077" s="115" t="str">
        <f t="array" ref="AH1077">XLOOKUP(F1077,'CLV2'!A:A,'CLV2'!F:F)</f>
        <v>3.COLD AND HOT DELICA</v>
      </c>
      <c r="AI1077" s="115" t="str">
        <f t="shared" si="8"/>
        <v>Pack</v>
      </c>
      <c r="AJ1077" s="116">
        <f t="shared" si="9"/>
        <v>1</v>
      </c>
      <c r="AK1077" s="117" t="str">
        <f t="array" ref="AK1077">XLOOKUP(F1077,'GIÁ'!A:A,'GIÁ'!D:D)</f>
        <v>77776.00</v>
      </c>
      <c r="AL1077" s="118">
        <f t="shared" si="10"/>
        <v>233328</v>
      </c>
      <c r="AM1077" s="118">
        <f t="shared" si="11"/>
        <v>0</v>
      </c>
      <c r="AN1077" s="119">
        <f t="shared" si="12"/>
        <v>233328</v>
      </c>
      <c r="AO1077" s="118">
        <f t="shared" si="13"/>
        <v>0</v>
      </c>
      <c r="AP1077" s="121">
        <f t="shared" si="14"/>
        <v>0</v>
      </c>
      <c r="AQ1077" s="122"/>
      <c r="AR1077" s="119"/>
    </row>
    <row r="1078" ht="22.5" customHeight="1">
      <c r="A1078" s="89">
        <v>46231.0</v>
      </c>
      <c r="B1078" s="90">
        <v>0.4486111111111111</v>
      </c>
      <c r="C1078" s="91" t="s">
        <v>1707</v>
      </c>
      <c r="D1078" s="129" t="str">
        <f t="array" ref="D1078">XLOOKUP(C1078,'DS ST'!A:A,'DS ST'!B:B)</f>
        <v>VH2</v>
      </c>
      <c r="E1078" s="94" t="str">
        <f t="array" ref="E1078">XLOOKUP($F1078,'GIÁ'!$A:$A,'GIÁ'!$E:$E)</f>
        <v>MÁT</v>
      </c>
      <c r="F1078" s="94">
        <v>4.014500028859E12</v>
      </c>
      <c r="G1078" s="95" t="s">
        <v>1209</v>
      </c>
      <c r="H1078" s="95" t="s">
        <v>224</v>
      </c>
      <c r="I1078" s="96">
        <v>6.0</v>
      </c>
      <c r="J1078" s="96">
        <v>0.0</v>
      </c>
      <c r="K1078" s="98">
        <f t="shared" si="4"/>
        <v>6</v>
      </c>
      <c r="L1078" s="99" t="s">
        <v>4779</v>
      </c>
      <c r="M1078" s="100" t="s">
        <v>4806</v>
      </c>
      <c r="N1078" s="101" t="s">
        <v>4807</v>
      </c>
      <c r="O1078" s="128"/>
      <c r="P1078" s="100">
        <v>6.0</v>
      </c>
      <c r="Q1078" s="103">
        <f t="shared" si="5"/>
        <v>0</v>
      </c>
      <c r="R1078" s="104" t="s">
        <v>4788</v>
      </c>
      <c r="S1078" s="105"/>
      <c r="T1078" s="106"/>
      <c r="U1078" s="107"/>
      <c r="V1078" s="108" t="s">
        <v>756</v>
      </c>
      <c r="W1078" s="109" t="s">
        <v>1908</v>
      </c>
      <c r="X1078" s="110" t="str">
        <f t="shared" si="6"/>
        <v/>
      </c>
      <c r="Y1078" s="110" t="str">
        <f t="shared" si="7"/>
        <v>Siêu thị</v>
      </c>
      <c r="Z1078" s="139" t="str">
        <f t="shared" si="69"/>
        <v/>
      </c>
      <c r="AA1078" s="109" t="s">
        <v>802</v>
      </c>
      <c r="AB1078" s="140"/>
      <c r="AC1078" s="141"/>
      <c r="AD1078" s="113"/>
      <c r="AE1078" s="127"/>
      <c r="AF1078" s="113"/>
      <c r="AG1078" s="114" t="str">
        <f t="array" ref="AG1078">XLOOKUP(F1078,'CLV2'!A:A,'CLV2'!E:E)</f>
        <v>2.DAIRY</v>
      </c>
      <c r="AH1078" s="115" t="str">
        <f t="array" ref="AH1078">XLOOKUP(F1078,'CLV2'!A:A,'CLV2'!F:F)</f>
        <v>3.BUTTER AND CHEESE</v>
      </c>
      <c r="AI1078" s="115" t="str">
        <f t="shared" si="8"/>
        <v>Pack</v>
      </c>
      <c r="AJ1078" s="116">
        <f t="shared" si="9"/>
        <v>1</v>
      </c>
      <c r="AK1078" s="117" t="str">
        <f t="array" ref="AK1078">XLOOKUP(F1078,'GIÁ'!A:A,'GIÁ'!D:D)</f>
        <v>45316.91</v>
      </c>
      <c r="AL1078" s="118">
        <f t="shared" si="10"/>
        <v>271901.46</v>
      </c>
      <c r="AM1078" s="118">
        <f t="shared" si="11"/>
        <v>0</v>
      </c>
      <c r="AN1078" s="119">
        <f t="shared" si="12"/>
        <v>271901.46</v>
      </c>
      <c r="AO1078" s="118">
        <f t="shared" si="13"/>
        <v>0</v>
      </c>
      <c r="AP1078" s="121">
        <f t="shared" si="14"/>
        <v>0</v>
      </c>
      <c r="AQ1078" s="122"/>
      <c r="AR1078" s="119"/>
    </row>
    <row r="1079" ht="22.5" customHeight="1">
      <c r="A1079" s="89">
        <v>46231.0</v>
      </c>
      <c r="B1079" s="90">
        <v>0.4486111111111111</v>
      </c>
      <c r="C1079" s="91" t="s">
        <v>1707</v>
      </c>
      <c r="D1079" s="129" t="str">
        <f t="array" ref="D1079">XLOOKUP(C1079,'DS ST'!A:A,'DS ST'!B:B)</f>
        <v>VH2</v>
      </c>
      <c r="E1079" s="94" t="str">
        <f t="array" ref="E1079">XLOOKUP($F1079,'GIÁ'!$A:$A,'GIÁ'!$E:$E)</f>
        <v>MÁT</v>
      </c>
      <c r="F1079" s="94">
        <v>8.935360200055E12</v>
      </c>
      <c r="G1079" s="95" t="s">
        <v>2085</v>
      </c>
      <c r="H1079" s="95" t="s">
        <v>57</v>
      </c>
      <c r="I1079" s="96">
        <v>2.0</v>
      </c>
      <c r="J1079" s="96">
        <v>0.0</v>
      </c>
      <c r="K1079" s="98">
        <f t="shared" si="4"/>
        <v>2</v>
      </c>
      <c r="L1079" s="99" t="s">
        <v>4779</v>
      </c>
      <c r="M1079" s="100" t="s">
        <v>4806</v>
      </c>
      <c r="N1079" s="101" t="s">
        <v>4807</v>
      </c>
      <c r="O1079" s="128"/>
      <c r="P1079" s="100">
        <v>2.0</v>
      </c>
      <c r="Q1079" s="103">
        <f t="shared" si="5"/>
        <v>0</v>
      </c>
      <c r="R1079" s="104" t="s">
        <v>4788</v>
      </c>
      <c r="S1079" s="105"/>
      <c r="T1079" s="106"/>
      <c r="U1079" s="107"/>
      <c r="V1079" s="108" t="s">
        <v>756</v>
      </c>
      <c r="W1079" s="109" t="s">
        <v>1908</v>
      </c>
      <c r="X1079" s="110" t="str">
        <f t="shared" si="6"/>
        <v/>
      </c>
      <c r="Y1079" s="110" t="str">
        <f t="shared" si="7"/>
        <v>Siêu thị</v>
      </c>
      <c r="Z1079" s="139" t="str">
        <f t="shared" si="69"/>
        <v/>
      </c>
      <c r="AA1079" s="109" t="s">
        <v>802</v>
      </c>
      <c r="AB1079" s="140"/>
      <c r="AC1079" s="141"/>
      <c r="AD1079" s="113"/>
      <c r="AE1079" s="127"/>
      <c r="AF1079" s="113"/>
      <c r="AG1079" s="114" t="str">
        <f t="array" ref="AG1079">XLOOKUP(F1079,'CLV2'!A:A,'CLV2'!E:E)</f>
        <v>2.FRUITS</v>
      </c>
      <c r="AH1079" s="115" t="str">
        <f t="array" ref="AH1079">XLOOKUP(F1079,'CLV2'!A:A,'CLV2'!F:F)</f>
        <v>3.IMPORT FRUITS</v>
      </c>
      <c r="AI1079" s="115" t="str">
        <f t="shared" si="8"/>
        <v>Pack</v>
      </c>
      <c r="AJ1079" s="116">
        <f t="shared" si="9"/>
        <v>1</v>
      </c>
      <c r="AK1079" s="117" t="str">
        <f t="array" ref="AK1079">XLOOKUP(F1079,'GIÁ'!A:A,'GIÁ'!D:D)</f>
        <v>188179.52</v>
      </c>
      <c r="AL1079" s="118">
        <f t="shared" si="10"/>
        <v>376359.04</v>
      </c>
      <c r="AM1079" s="118">
        <f t="shared" si="11"/>
        <v>0</v>
      </c>
      <c r="AN1079" s="119">
        <f t="shared" si="12"/>
        <v>376359.04</v>
      </c>
      <c r="AO1079" s="118">
        <f t="shared" si="13"/>
        <v>0</v>
      </c>
      <c r="AP1079" s="121">
        <f t="shared" si="14"/>
        <v>0</v>
      </c>
      <c r="AQ1079" s="122"/>
      <c r="AR1079" s="119"/>
    </row>
    <row r="1080" ht="22.5" customHeight="1">
      <c r="A1080" s="89">
        <v>46231.0</v>
      </c>
      <c r="B1080" s="90">
        <v>0.4486111111111111</v>
      </c>
      <c r="C1080" s="91" t="s">
        <v>1707</v>
      </c>
      <c r="D1080" s="129" t="str">
        <f t="array" ref="D1080">XLOOKUP(C1080,'DS ST'!A:A,'DS ST'!B:B)</f>
        <v>VH2</v>
      </c>
      <c r="E1080" s="94" t="str">
        <f t="array" ref="E1080">XLOOKUP($F1080,'GIÁ'!$A:$A,'GIÁ'!$E:$E)</f>
        <v>MÁT</v>
      </c>
      <c r="F1080" s="94">
        <v>11702.0</v>
      </c>
      <c r="G1080" s="95" t="s">
        <v>1010</v>
      </c>
      <c r="H1080" s="95" t="s">
        <v>57</v>
      </c>
      <c r="I1080" s="96">
        <v>3.0</v>
      </c>
      <c r="J1080" s="96">
        <v>0.0</v>
      </c>
      <c r="K1080" s="98">
        <f t="shared" si="4"/>
        <v>3</v>
      </c>
      <c r="L1080" s="99" t="s">
        <v>4779</v>
      </c>
      <c r="M1080" s="100" t="s">
        <v>4806</v>
      </c>
      <c r="N1080" s="101" t="s">
        <v>4807</v>
      </c>
      <c r="O1080" s="128"/>
      <c r="P1080" s="100">
        <v>3.0</v>
      </c>
      <c r="Q1080" s="103">
        <f t="shared" si="5"/>
        <v>0</v>
      </c>
      <c r="R1080" s="104" t="s">
        <v>4808</v>
      </c>
      <c r="S1080" s="105"/>
      <c r="T1080" s="106"/>
      <c r="U1080" s="107"/>
      <c r="V1080" s="108" t="s">
        <v>756</v>
      </c>
      <c r="W1080" s="109" t="s">
        <v>1908</v>
      </c>
      <c r="X1080" s="110" t="str">
        <f t="shared" si="6"/>
        <v/>
      </c>
      <c r="Y1080" s="110" t="str">
        <f t="shared" si="7"/>
        <v>Siêu thị</v>
      </c>
      <c r="Z1080" s="139" t="str">
        <f t="shared" si="69"/>
        <v/>
      </c>
      <c r="AA1080" s="109" t="s">
        <v>802</v>
      </c>
      <c r="AB1080" s="140"/>
      <c r="AC1080" s="141"/>
      <c r="AD1080" s="113"/>
      <c r="AE1080" s="127"/>
      <c r="AF1080" s="113"/>
      <c r="AG1080" s="114" t="str">
        <f t="array" ref="AG1080">XLOOKUP(F1080,'CLV2'!A:A,'CLV2'!E:E)</f>
        <v>2.FRUITS</v>
      </c>
      <c r="AH1080" s="115" t="str">
        <f t="array" ref="AH1080">XLOOKUP(F1080,'CLV2'!A:A,'CLV2'!F:F)</f>
        <v>3.IMPORT FRUITS</v>
      </c>
      <c r="AI1080" s="115" t="str">
        <f t="shared" si="8"/>
        <v>Pack</v>
      </c>
      <c r="AJ1080" s="116">
        <f t="shared" si="9"/>
        <v>1</v>
      </c>
      <c r="AK1080" s="117" t="str">
        <f t="array" ref="AK1080">XLOOKUP(F1080,'GIÁ'!A:A,'GIÁ'!D:D)</f>
        <v>116909.30</v>
      </c>
      <c r="AL1080" s="118">
        <f t="shared" si="10"/>
        <v>350727.9</v>
      </c>
      <c r="AM1080" s="118">
        <f t="shared" si="11"/>
        <v>0</v>
      </c>
      <c r="AN1080" s="119">
        <f t="shared" si="12"/>
        <v>350727.9</v>
      </c>
      <c r="AO1080" s="118">
        <f t="shared" si="13"/>
        <v>0</v>
      </c>
      <c r="AP1080" s="121">
        <f t="shared" si="14"/>
        <v>0</v>
      </c>
      <c r="AQ1080" s="122"/>
      <c r="AR1080" s="119"/>
    </row>
    <row r="1081" ht="22.5" customHeight="1">
      <c r="A1081" s="89">
        <v>46231.0</v>
      </c>
      <c r="B1081" s="90">
        <v>0.4486111111111111</v>
      </c>
      <c r="C1081" s="91" t="s">
        <v>1707</v>
      </c>
      <c r="D1081" s="129" t="str">
        <f t="array" ref="D1081">XLOOKUP(C1081,'DS ST'!A:A,'DS ST'!B:B)</f>
        <v>VH2</v>
      </c>
      <c r="E1081" s="94" t="str">
        <f t="array" ref="E1081">XLOOKUP($F1081,'GIÁ'!$A:$A,'GIÁ'!$E:$E)</f>
        <v>MÁT</v>
      </c>
      <c r="F1081" s="94">
        <v>8.935360200116E12</v>
      </c>
      <c r="G1081" s="95" t="s">
        <v>2095</v>
      </c>
      <c r="H1081" s="95" t="s">
        <v>57</v>
      </c>
      <c r="I1081" s="96">
        <v>2.0</v>
      </c>
      <c r="J1081" s="96">
        <v>0.0</v>
      </c>
      <c r="K1081" s="98">
        <f t="shared" si="4"/>
        <v>2</v>
      </c>
      <c r="L1081" s="99" t="s">
        <v>4779</v>
      </c>
      <c r="M1081" s="100" t="s">
        <v>4806</v>
      </c>
      <c r="N1081" s="101" t="s">
        <v>4807</v>
      </c>
      <c r="O1081" s="128"/>
      <c r="P1081" s="100">
        <v>2.0</v>
      </c>
      <c r="Q1081" s="103">
        <f t="shared" si="5"/>
        <v>0</v>
      </c>
      <c r="R1081" s="104" t="s">
        <v>4788</v>
      </c>
      <c r="S1081" s="105"/>
      <c r="T1081" s="106"/>
      <c r="U1081" s="107"/>
      <c r="V1081" s="108" t="s">
        <v>756</v>
      </c>
      <c r="W1081" s="109" t="s">
        <v>1908</v>
      </c>
      <c r="X1081" s="110" t="str">
        <f t="shared" si="6"/>
        <v/>
      </c>
      <c r="Y1081" s="110" t="str">
        <f t="shared" si="7"/>
        <v>Siêu thị</v>
      </c>
      <c r="Z1081" s="139" t="str">
        <f t="shared" si="69"/>
        <v/>
      </c>
      <c r="AA1081" s="109" t="s">
        <v>802</v>
      </c>
      <c r="AB1081" s="140"/>
      <c r="AC1081" s="141"/>
      <c r="AD1081" s="113"/>
      <c r="AE1081" s="127"/>
      <c r="AF1081" s="113"/>
      <c r="AG1081" s="114" t="str">
        <f t="array" ref="AG1081">XLOOKUP(F1081,'CLV2'!A:A,'CLV2'!E:E)</f>
        <v>2.FRUITS</v>
      </c>
      <c r="AH1081" s="115" t="str">
        <f t="array" ref="AH1081">XLOOKUP(F1081,'CLV2'!A:A,'CLV2'!F:F)</f>
        <v>3.IMPORT FRUITS</v>
      </c>
      <c r="AI1081" s="115" t="str">
        <f t="shared" si="8"/>
        <v>Pack</v>
      </c>
      <c r="AJ1081" s="116">
        <f t="shared" si="9"/>
        <v>1</v>
      </c>
      <c r="AK1081" s="117" t="str">
        <f t="array" ref="AK1081">XLOOKUP(F1081,'GIÁ'!A:A,'GIÁ'!D:D)</f>
        <v>119026.95</v>
      </c>
      <c r="AL1081" s="118">
        <f t="shared" si="10"/>
        <v>238053.9</v>
      </c>
      <c r="AM1081" s="118">
        <f t="shared" si="11"/>
        <v>0</v>
      </c>
      <c r="AN1081" s="119">
        <f t="shared" si="12"/>
        <v>238053.9</v>
      </c>
      <c r="AO1081" s="118">
        <f t="shared" si="13"/>
        <v>0</v>
      </c>
      <c r="AP1081" s="121">
        <f t="shared" si="14"/>
        <v>0</v>
      </c>
      <c r="AQ1081" s="122"/>
      <c r="AR1081" s="119"/>
    </row>
    <row r="1082" ht="22.5" customHeight="1">
      <c r="A1082" s="89">
        <v>46231.0</v>
      </c>
      <c r="B1082" s="90">
        <v>0.4486111111111111</v>
      </c>
      <c r="C1082" s="91" t="s">
        <v>1707</v>
      </c>
      <c r="D1082" s="129" t="str">
        <f t="array" ref="D1082">XLOOKUP(C1082,'DS ST'!A:A,'DS ST'!B:B)</f>
        <v>VH2</v>
      </c>
      <c r="E1082" s="94" t="str">
        <f t="array" ref="E1082">XLOOKUP($F1082,'GIÁ'!$A:$A,'GIÁ'!$E:$E)</f>
        <v>MÁT</v>
      </c>
      <c r="F1082" s="94">
        <v>8.934673314589E12</v>
      </c>
      <c r="G1082" s="95" t="s">
        <v>1617</v>
      </c>
      <c r="H1082" s="95" t="s">
        <v>57</v>
      </c>
      <c r="I1082" s="96">
        <v>3.0</v>
      </c>
      <c r="J1082" s="96">
        <v>0.0</v>
      </c>
      <c r="K1082" s="98">
        <f t="shared" si="4"/>
        <v>3</v>
      </c>
      <c r="L1082" s="99" t="s">
        <v>4779</v>
      </c>
      <c r="M1082" s="100" t="s">
        <v>4809</v>
      </c>
      <c r="N1082" s="101" t="s">
        <v>4810</v>
      </c>
      <c r="O1082" s="128"/>
      <c r="P1082" s="100">
        <v>3.0</v>
      </c>
      <c r="Q1082" s="103">
        <f t="shared" si="5"/>
        <v>0</v>
      </c>
      <c r="R1082" s="104" t="s">
        <v>4808</v>
      </c>
      <c r="S1082" s="105"/>
      <c r="T1082" s="106"/>
      <c r="U1082" s="107"/>
      <c r="V1082" s="108" t="s">
        <v>756</v>
      </c>
      <c r="W1082" s="109" t="s">
        <v>1908</v>
      </c>
      <c r="X1082" s="110" t="str">
        <f t="shared" si="6"/>
        <v/>
      </c>
      <c r="Y1082" s="110" t="str">
        <f t="shared" si="7"/>
        <v>Siêu thị</v>
      </c>
      <c r="Z1082" s="139" t="str">
        <f t="shared" si="69"/>
        <v/>
      </c>
      <c r="AA1082" s="109" t="s">
        <v>802</v>
      </c>
      <c r="AB1082" s="140"/>
      <c r="AC1082" s="141"/>
      <c r="AD1082" s="113"/>
      <c r="AE1082" s="127"/>
      <c r="AF1082" s="113"/>
      <c r="AG1082" s="114" t="str">
        <f t="array" ref="AG1082">XLOOKUP(F1082,'CLV2'!A:A,'CLV2'!E:E)</f>
        <v>2.DAIRY</v>
      </c>
      <c r="AH1082" s="115" t="str">
        <f t="array" ref="AH1082">XLOOKUP(F1082,'CLV2'!A:A,'CLV2'!F:F)</f>
        <v>3.DRINKING YOGURT</v>
      </c>
      <c r="AI1082" s="115" t="str">
        <f t="shared" si="8"/>
        <v>Pack</v>
      </c>
      <c r="AJ1082" s="116">
        <f t="shared" si="9"/>
        <v>1</v>
      </c>
      <c r="AK1082" s="117" t="str">
        <f t="array" ref="AK1082">XLOOKUP(F1082,'GIÁ'!A:A,'GIÁ'!D:D)</f>
        <v>35344.54</v>
      </c>
      <c r="AL1082" s="118">
        <f t="shared" si="10"/>
        <v>106033.62</v>
      </c>
      <c r="AM1082" s="118">
        <f t="shared" si="11"/>
        <v>0</v>
      </c>
      <c r="AN1082" s="119">
        <f t="shared" si="12"/>
        <v>106033.62</v>
      </c>
      <c r="AO1082" s="118">
        <f t="shared" si="13"/>
        <v>0</v>
      </c>
      <c r="AP1082" s="121">
        <f t="shared" si="14"/>
        <v>0</v>
      </c>
      <c r="AQ1082" s="122"/>
      <c r="AR1082" s="119"/>
    </row>
    <row r="1083" ht="22.5" customHeight="1">
      <c r="A1083" s="89">
        <v>46231.0</v>
      </c>
      <c r="B1083" s="90">
        <v>0.4486111111111111</v>
      </c>
      <c r="C1083" s="91" t="s">
        <v>1707</v>
      </c>
      <c r="D1083" s="129" t="str">
        <f t="array" ref="D1083">XLOOKUP(C1083,'DS ST'!A:A,'DS ST'!B:B)</f>
        <v>VH2</v>
      </c>
      <c r="E1083" s="94" t="str">
        <f t="array" ref="E1083">XLOOKUP($F1083,'GIÁ'!$A:$A,'GIÁ'!$E:$E)</f>
        <v>MÁT</v>
      </c>
      <c r="F1083" s="94">
        <v>8.936034878037E12</v>
      </c>
      <c r="G1083" s="95" t="s">
        <v>2217</v>
      </c>
      <c r="H1083" s="95" t="s">
        <v>1206</v>
      </c>
      <c r="I1083" s="96">
        <v>2.0</v>
      </c>
      <c r="J1083" s="96">
        <v>0.0</v>
      </c>
      <c r="K1083" s="98">
        <f t="shared" si="4"/>
        <v>2</v>
      </c>
      <c r="L1083" s="99" t="s">
        <v>4779</v>
      </c>
      <c r="M1083" s="100" t="s">
        <v>4809</v>
      </c>
      <c r="N1083" s="101" t="s">
        <v>4810</v>
      </c>
      <c r="O1083" s="128"/>
      <c r="P1083" s="145">
        <v>2.0</v>
      </c>
      <c r="Q1083" s="103">
        <f t="shared" si="5"/>
        <v>0</v>
      </c>
      <c r="R1083" s="104" t="s">
        <v>4808</v>
      </c>
      <c r="S1083" s="105"/>
      <c r="T1083" s="106"/>
      <c r="U1083" s="107"/>
      <c r="V1083" s="108" t="s">
        <v>756</v>
      </c>
      <c r="W1083" s="109" t="s">
        <v>1908</v>
      </c>
      <c r="X1083" s="110" t="str">
        <f t="shared" si="6"/>
        <v/>
      </c>
      <c r="Y1083" s="110" t="str">
        <f t="shared" si="7"/>
        <v>Siêu thị</v>
      </c>
      <c r="Z1083" s="139" t="str">
        <f t="shared" si="69"/>
        <v/>
      </c>
      <c r="AA1083" s="109" t="s">
        <v>802</v>
      </c>
      <c r="AB1083" s="140"/>
      <c r="AC1083" s="141"/>
      <c r="AD1083" s="113"/>
      <c r="AE1083" s="127"/>
      <c r="AF1083" s="113"/>
      <c r="AG1083" s="114" t="str">
        <f t="array" ref="AG1083">XLOOKUP(F1083,'CLV2'!A:A,'CLV2'!E:E)</f>
        <v>2.DELICA</v>
      </c>
      <c r="AH1083" s="115" t="str">
        <f t="array" ref="AH1083">XLOOKUP(F1083,'CLV2'!A:A,'CLV2'!F:F)</f>
        <v>3.COLD AND HOT DELICA</v>
      </c>
      <c r="AI1083" s="115" t="str">
        <f t="shared" si="8"/>
        <v>Pack</v>
      </c>
      <c r="AJ1083" s="116">
        <f t="shared" si="9"/>
        <v>1</v>
      </c>
      <c r="AK1083" s="117" t="str">
        <f t="array" ref="AK1083">XLOOKUP(F1083,'GIÁ'!A:A,'GIÁ'!D:D)</f>
        <v>10126.91</v>
      </c>
      <c r="AL1083" s="118">
        <f t="shared" si="10"/>
        <v>20253.82</v>
      </c>
      <c r="AM1083" s="118">
        <f t="shared" si="11"/>
        <v>0</v>
      </c>
      <c r="AN1083" s="119">
        <f t="shared" si="12"/>
        <v>20253.82</v>
      </c>
      <c r="AO1083" s="118">
        <f t="shared" si="13"/>
        <v>0</v>
      </c>
      <c r="AP1083" s="121">
        <f t="shared" si="14"/>
        <v>0</v>
      </c>
      <c r="AQ1083" s="122"/>
      <c r="AR1083" s="119"/>
    </row>
    <row r="1084" ht="22.5" customHeight="1">
      <c r="A1084" s="89">
        <v>46231.0</v>
      </c>
      <c r="B1084" s="90">
        <v>0.4486111111111111</v>
      </c>
      <c r="C1084" s="91" t="s">
        <v>1707</v>
      </c>
      <c r="D1084" s="129" t="str">
        <f t="array" ref="D1084">XLOOKUP(C1084,'DS ST'!A:A,'DS ST'!B:B)</f>
        <v>VH2</v>
      </c>
      <c r="E1084" s="94" t="str">
        <f t="array" ref="E1084">XLOOKUP($F1084,'GIÁ'!$A:$A,'GIÁ'!$E:$E)</f>
        <v>MÁT</v>
      </c>
      <c r="F1084" s="94">
        <v>8.935128710109E12</v>
      </c>
      <c r="G1084" s="95" t="s">
        <v>1926</v>
      </c>
      <c r="H1084" s="95" t="s">
        <v>224</v>
      </c>
      <c r="I1084" s="96">
        <v>2.0</v>
      </c>
      <c r="J1084" s="96">
        <v>0.0</v>
      </c>
      <c r="K1084" s="98">
        <f t="shared" si="4"/>
        <v>2</v>
      </c>
      <c r="L1084" s="99" t="s">
        <v>4779</v>
      </c>
      <c r="M1084" s="100" t="s">
        <v>4811</v>
      </c>
      <c r="N1084" s="101" t="s">
        <v>4812</v>
      </c>
      <c r="O1084" s="128"/>
      <c r="P1084" s="100"/>
      <c r="Q1084" s="103">
        <f t="shared" si="5"/>
        <v>2</v>
      </c>
      <c r="R1084" s="104"/>
      <c r="S1084" s="105" t="s">
        <v>14</v>
      </c>
      <c r="T1084" s="106" t="s">
        <v>4799</v>
      </c>
      <c r="U1084" s="107" t="s">
        <v>4597</v>
      </c>
      <c r="V1084" s="108" t="s">
        <v>756</v>
      </c>
      <c r="W1084" s="109" t="s">
        <v>2842</v>
      </c>
      <c r="X1084" s="110" t="str">
        <f t="shared" si="6"/>
        <v/>
      </c>
      <c r="Y1084" s="110" t="str">
        <f t="shared" si="7"/>
        <v/>
      </c>
      <c r="Z1084" s="139" t="str">
        <f t="shared" si="69"/>
        <v>Kho đông mát</v>
      </c>
      <c r="AA1084" s="109" t="s">
        <v>802</v>
      </c>
      <c r="AB1084" s="140"/>
      <c r="AC1084" s="141"/>
      <c r="AD1084" s="113"/>
      <c r="AE1084" s="127"/>
      <c r="AF1084" s="113"/>
      <c r="AG1084" s="114" t="str">
        <f t="array" ref="AG1084">XLOOKUP(F1084,'CLV2'!A:A,'CLV2'!E:E)</f>
        <v>2.DAIRY</v>
      </c>
      <c r="AH1084" s="115" t="str">
        <f t="array" ref="AH1084">XLOOKUP(F1084,'CLV2'!A:A,'CLV2'!F:F)</f>
        <v>3.BUTTER AND CHEESE</v>
      </c>
      <c r="AI1084" s="115" t="str">
        <f t="shared" si="8"/>
        <v>Pack</v>
      </c>
      <c r="AJ1084" s="116">
        <f t="shared" si="9"/>
        <v>1</v>
      </c>
      <c r="AK1084" s="117" t="str">
        <f t="array" ref="AK1084">XLOOKUP(F1084,'GIÁ'!A:A,'GIÁ'!D:D)</f>
        <v>64810.60</v>
      </c>
      <c r="AL1084" s="118">
        <f t="shared" si="10"/>
        <v>129621.2</v>
      </c>
      <c r="AM1084" s="118">
        <f t="shared" si="11"/>
        <v>0</v>
      </c>
      <c r="AN1084" s="119">
        <f t="shared" si="12"/>
        <v>0</v>
      </c>
      <c r="AO1084" s="118">
        <f t="shared" si="13"/>
        <v>129621.2</v>
      </c>
      <c r="AP1084" s="121">
        <f t="shared" si="14"/>
        <v>0</v>
      </c>
      <c r="AQ1084" s="122"/>
      <c r="AR1084" s="119"/>
    </row>
    <row r="1085" ht="22.5" customHeight="1">
      <c r="A1085" s="89">
        <v>46231.0</v>
      </c>
      <c r="B1085" s="90">
        <v>0.4486111111111111</v>
      </c>
      <c r="C1085" s="91" t="s">
        <v>1707</v>
      </c>
      <c r="D1085" s="129" t="str">
        <f t="array" ref="D1085">XLOOKUP(C1085,'DS ST'!A:A,'DS ST'!B:B)</f>
        <v>VH2</v>
      </c>
      <c r="E1085" s="94" t="str">
        <f t="array" ref="E1085">XLOOKUP($F1085,'GIÁ'!$A:$A,'GIÁ'!$E:$E)</f>
        <v>MÁT</v>
      </c>
      <c r="F1085" s="94">
        <v>8.935007117135E12</v>
      </c>
      <c r="G1085" s="95" t="s">
        <v>1809</v>
      </c>
      <c r="H1085" s="95" t="s">
        <v>1785</v>
      </c>
      <c r="I1085" s="96">
        <v>2.0</v>
      </c>
      <c r="J1085" s="96">
        <v>0.0</v>
      </c>
      <c r="K1085" s="98">
        <f t="shared" si="4"/>
        <v>2</v>
      </c>
      <c r="L1085" s="99" t="s">
        <v>4779</v>
      </c>
      <c r="M1085" s="100" t="s">
        <v>4813</v>
      </c>
      <c r="N1085" s="101" t="s">
        <v>4814</v>
      </c>
      <c r="O1085" s="128"/>
      <c r="P1085" s="100">
        <v>2.0</v>
      </c>
      <c r="Q1085" s="103">
        <f t="shared" si="5"/>
        <v>0</v>
      </c>
      <c r="R1085" s="104" t="s">
        <v>4792</v>
      </c>
      <c r="S1085" s="105"/>
      <c r="T1085" s="106"/>
      <c r="U1085" s="107"/>
      <c r="V1085" s="108" t="s">
        <v>756</v>
      </c>
      <c r="W1085" s="109" t="s">
        <v>1908</v>
      </c>
      <c r="X1085" s="110" t="str">
        <f t="shared" si="6"/>
        <v/>
      </c>
      <c r="Y1085" s="110" t="str">
        <f t="shared" si="7"/>
        <v>Siêu thị</v>
      </c>
      <c r="Z1085" s="139" t="str">
        <f t="shared" si="69"/>
        <v/>
      </c>
      <c r="AA1085" s="109" t="s">
        <v>802</v>
      </c>
      <c r="AB1085" s="140"/>
      <c r="AC1085" s="141"/>
      <c r="AD1085" s="113"/>
      <c r="AE1085" s="127"/>
      <c r="AF1085" s="113"/>
      <c r="AG1085" s="114" t="str">
        <f t="array" ref="AG1085">XLOOKUP(F1085,'CLV2'!A:A,'CLV2'!E:E)</f>
        <v>2.DAIRY</v>
      </c>
      <c r="AH1085" s="115" t="str">
        <f t="array" ref="AH1085">XLOOKUP(F1085,'CLV2'!A:A,'CLV2'!F:F)</f>
        <v>3.FRESH MILK</v>
      </c>
      <c r="AI1085" s="115" t="str">
        <f t="shared" si="8"/>
        <v>Pack</v>
      </c>
      <c r="AJ1085" s="116">
        <f t="shared" si="9"/>
        <v>1</v>
      </c>
      <c r="AK1085" s="117" t="str">
        <f t="array" ref="AK1085">XLOOKUP(F1085,'GIÁ'!A:A,'GIÁ'!D:D)</f>
        <v>18613.38</v>
      </c>
      <c r="AL1085" s="118">
        <f t="shared" si="10"/>
        <v>37226.76</v>
      </c>
      <c r="AM1085" s="118">
        <f t="shared" si="11"/>
        <v>0</v>
      </c>
      <c r="AN1085" s="119">
        <f t="shared" si="12"/>
        <v>37226.76</v>
      </c>
      <c r="AO1085" s="118">
        <f t="shared" si="13"/>
        <v>0</v>
      </c>
      <c r="AP1085" s="121">
        <f t="shared" si="14"/>
        <v>0</v>
      </c>
      <c r="AQ1085" s="122"/>
      <c r="AR1085" s="119"/>
    </row>
    <row r="1086" ht="22.5" customHeight="1">
      <c r="A1086" s="89">
        <v>46231.0</v>
      </c>
      <c r="B1086" s="90">
        <v>0.4486111111111111</v>
      </c>
      <c r="C1086" s="91" t="s">
        <v>1707</v>
      </c>
      <c r="D1086" s="129" t="str">
        <f t="array" ref="D1086">XLOOKUP(C1086,'DS ST'!A:A,'DS ST'!B:B)</f>
        <v>VH2</v>
      </c>
      <c r="E1086" s="94" t="str">
        <f t="array" ref="E1086">XLOOKUP($F1086,'GIÁ'!$A:$A,'GIÁ'!$E:$E)</f>
        <v>MÁT</v>
      </c>
      <c r="F1086" s="94">
        <v>8.935007101059E12</v>
      </c>
      <c r="G1086" s="95" t="s">
        <v>1777</v>
      </c>
      <c r="H1086" s="95" t="s">
        <v>57</v>
      </c>
      <c r="I1086" s="96">
        <v>3.0</v>
      </c>
      <c r="J1086" s="96">
        <v>0.0</v>
      </c>
      <c r="K1086" s="98">
        <f t="shared" si="4"/>
        <v>3</v>
      </c>
      <c r="L1086" s="99" t="s">
        <v>4779</v>
      </c>
      <c r="M1086" s="100" t="s">
        <v>4813</v>
      </c>
      <c r="N1086" s="101" t="s">
        <v>4814</v>
      </c>
      <c r="O1086" s="128"/>
      <c r="P1086" s="100">
        <v>3.0</v>
      </c>
      <c r="Q1086" s="103">
        <f t="shared" si="5"/>
        <v>0</v>
      </c>
      <c r="R1086" s="104" t="s">
        <v>4792</v>
      </c>
      <c r="S1086" s="105"/>
      <c r="T1086" s="106"/>
      <c r="U1086" s="107"/>
      <c r="V1086" s="108" t="s">
        <v>756</v>
      </c>
      <c r="W1086" s="109" t="s">
        <v>1908</v>
      </c>
      <c r="X1086" s="110" t="str">
        <f t="shared" si="6"/>
        <v/>
      </c>
      <c r="Y1086" s="110" t="str">
        <f t="shared" si="7"/>
        <v>Siêu thị</v>
      </c>
      <c r="Z1086" s="139" t="str">
        <f t="shared" si="69"/>
        <v/>
      </c>
      <c r="AA1086" s="109" t="s">
        <v>802</v>
      </c>
      <c r="AB1086" s="140"/>
      <c r="AC1086" s="141"/>
      <c r="AD1086" s="113"/>
      <c r="AE1086" s="127"/>
      <c r="AF1086" s="113"/>
      <c r="AG1086" s="114" t="str">
        <f t="array" ref="AG1086">XLOOKUP(F1086,'CLV2'!A:A,'CLV2'!E:E)</f>
        <v>2.DAIRY</v>
      </c>
      <c r="AH1086" s="115" t="str">
        <f t="array" ref="AH1086">XLOOKUP(F1086,'CLV2'!A:A,'CLV2'!F:F)</f>
        <v>3.FRESH MILK</v>
      </c>
      <c r="AI1086" s="115" t="str">
        <f t="shared" si="8"/>
        <v>Pack</v>
      </c>
      <c r="AJ1086" s="116">
        <f t="shared" si="9"/>
        <v>1</v>
      </c>
      <c r="AK1086" s="117" t="str">
        <f t="array" ref="AK1086">XLOOKUP(F1086,'GIÁ'!A:A,'GIÁ'!D:D)</f>
        <v>28687.46</v>
      </c>
      <c r="AL1086" s="118">
        <f t="shared" si="10"/>
        <v>86062.38</v>
      </c>
      <c r="AM1086" s="118">
        <f t="shared" si="11"/>
        <v>0</v>
      </c>
      <c r="AN1086" s="119">
        <f t="shared" si="12"/>
        <v>86062.38</v>
      </c>
      <c r="AO1086" s="118">
        <f t="shared" si="13"/>
        <v>0</v>
      </c>
      <c r="AP1086" s="121">
        <f t="shared" si="14"/>
        <v>0</v>
      </c>
      <c r="AQ1086" s="122"/>
      <c r="AR1086" s="119"/>
    </row>
    <row r="1087" ht="22.5" customHeight="1">
      <c r="A1087" s="89">
        <v>46231.0</v>
      </c>
      <c r="B1087" s="90">
        <v>0.5715277777777777</v>
      </c>
      <c r="C1087" s="91" t="s">
        <v>1111</v>
      </c>
      <c r="D1087" s="129" t="str">
        <f t="array" ref="D1087">XLOOKUP(C1087,'DS ST'!A:A,'DS ST'!B:B)</f>
        <v>AV4</v>
      </c>
      <c r="E1087" s="94" t="str">
        <f t="array" ref="E1087">XLOOKUP($F1087,'GIÁ'!$A:$A,'GIÁ'!$E:$E)</f>
        <v>MÁT</v>
      </c>
      <c r="F1087" s="94">
        <v>8.935128710109E12</v>
      </c>
      <c r="G1087" s="95" t="s">
        <v>1926</v>
      </c>
      <c r="H1087" s="95" t="s">
        <v>224</v>
      </c>
      <c r="I1087" s="96">
        <v>2.0</v>
      </c>
      <c r="J1087" s="96">
        <v>0.0</v>
      </c>
      <c r="K1087" s="98">
        <f t="shared" si="4"/>
        <v>2</v>
      </c>
      <c r="L1087" s="99" t="s">
        <v>4815</v>
      </c>
      <c r="M1087" s="100" t="s">
        <v>4816</v>
      </c>
      <c r="N1087" s="101" t="s">
        <v>4817</v>
      </c>
      <c r="O1087" s="128"/>
      <c r="P1087" s="100"/>
      <c r="Q1087" s="103">
        <f t="shared" si="5"/>
        <v>2</v>
      </c>
      <c r="R1087" s="104"/>
      <c r="S1087" s="105"/>
      <c r="T1087" s="106"/>
      <c r="U1087" s="107" t="s">
        <v>4818</v>
      </c>
      <c r="V1087" s="108" t="s">
        <v>756</v>
      </c>
      <c r="W1087" s="109" t="s">
        <v>1312</v>
      </c>
      <c r="X1087" s="110" t="str">
        <f t="shared" si="6"/>
        <v/>
      </c>
      <c r="Y1087" s="110" t="str">
        <f t="shared" si="7"/>
        <v/>
      </c>
      <c r="Z1087" s="139" t="str">
        <f t="shared" si="69"/>
        <v>Kho đông mát</v>
      </c>
      <c r="AA1087" s="109" t="s">
        <v>802</v>
      </c>
      <c r="AB1087" s="140"/>
      <c r="AC1087" s="108" t="s">
        <v>1329</v>
      </c>
      <c r="AD1087" s="113"/>
      <c r="AE1087" s="127"/>
      <c r="AF1087" s="113"/>
      <c r="AG1087" s="114" t="str">
        <f t="array" ref="AG1087">XLOOKUP(F1087,'CLV2'!A:A,'CLV2'!E:E)</f>
        <v>2.DAIRY</v>
      </c>
      <c r="AH1087" s="115" t="str">
        <f t="array" ref="AH1087">XLOOKUP(F1087,'CLV2'!A:A,'CLV2'!F:F)</f>
        <v>3.BUTTER AND CHEESE</v>
      </c>
      <c r="AI1087" s="115" t="str">
        <f t="shared" si="8"/>
        <v>Pack</v>
      </c>
      <c r="AJ1087" s="116">
        <f t="shared" si="9"/>
        <v>1</v>
      </c>
      <c r="AK1087" s="117" t="str">
        <f t="array" ref="AK1087">XLOOKUP(F1087,'GIÁ'!A:A,'GIÁ'!D:D)</f>
        <v>64810.60</v>
      </c>
      <c r="AL1087" s="118">
        <f t="shared" si="10"/>
        <v>129621.2</v>
      </c>
      <c r="AM1087" s="118">
        <f t="shared" si="11"/>
        <v>0</v>
      </c>
      <c r="AN1087" s="119">
        <f t="shared" si="12"/>
        <v>0</v>
      </c>
      <c r="AO1087" s="118">
        <f t="shared" si="13"/>
        <v>129621.2</v>
      </c>
      <c r="AP1087" s="121">
        <f t="shared" si="14"/>
        <v>0</v>
      </c>
      <c r="AQ1087" s="122"/>
      <c r="AR1087" s="119"/>
    </row>
    <row r="1088" ht="22.5" customHeight="1">
      <c r="A1088" s="89">
        <v>46231.0</v>
      </c>
      <c r="B1088" s="90">
        <v>0.5715277777777777</v>
      </c>
      <c r="C1088" s="91" t="s">
        <v>1111</v>
      </c>
      <c r="D1088" s="129" t="str">
        <f t="array" ref="D1088">XLOOKUP(C1088,'DS ST'!A:A,'DS ST'!B:B)</f>
        <v>AV4</v>
      </c>
      <c r="E1088" s="94" t="str">
        <f t="array" ref="E1088">XLOOKUP($F1088,'GIÁ'!$A:$A,'GIÁ'!$E:$E)</f>
        <v>MÁT</v>
      </c>
      <c r="F1088" s="94">
        <v>8.936039541233E12</v>
      </c>
      <c r="G1088" s="95" t="s">
        <v>2225</v>
      </c>
      <c r="H1088" s="95" t="s">
        <v>224</v>
      </c>
      <c r="I1088" s="96">
        <v>1.0</v>
      </c>
      <c r="J1088" s="96">
        <v>0.0</v>
      </c>
      <c r="K1088" s="98">
        <f t="shared" si="4"/>
        <v>1</v>
      </c>
      <c r="L1088" s="99" t="s">
        <v>4815</v>
      </c>
      <c r="M1088" s="100" t="s">
        <v>4819</v>
      </c>
      <c r="N1088" s="101" t="s">
        <v>4817</v>
      </c>
      <c r="O1088" s="128"/>
      <c r="P1088" s="100"/>
      <c r="Q1088" s="103">
        <f t="shared" si="5"/>
        <v>1</v>
      </c>
      <c r="R1088" s="104"/>
      <c r="S1088" s="105"/>
      <c r="T1088" s="106"/>
      <c r="U1088" s="107"/>
      <c r="V1088" s="108" t="s">
        <v>756</v>
      </c>
      <c r="W1088" s="109" t="s">
        <v>1312</v>
      </c>
      <c r="X1088" s="110" t="str">
        <f t="shared" si="6"/>
        <v/>
      </c>
      <c r="Y1088" s="110" t="str">
        <f t="shared" si="7"/>
        <v/>
      </c>
      <c r="Z1088" s="109" t="s">
        <v>797</v>
      </c>
      <c r="AA1088" s="109" t="s">
        <v>802</v>
      </c>
      <c r="AB1088" s="143" t="s">
        <v>4820</v>
      </c>
      <c r="AC1088" s="141"/>
      <c r="AD1088" s="113"/>
      <c r="AE1088" s="127"/>
      <c r="AF1088" s="113"/>
      <c r="AG1088" s="114" t="str">
        <f t="array" ref="AG1088">XLOOKUP(F1088,'CLV2'!A:A,'CLV2'!E:E)</f>
        <v>2.FISH AND SEAFOOD</v>
      </c>
      <c r="AH1088" s="115" t="str">
        <f t="array" ref="AH1088">XLOOKUP(F1088,'CLV2'!A:A,'CLV2'!F:F)</f>
        <v>3.DRIED &amp; PROCESSED FISH AND SEAFOOD</v>
      </c>
      <c r="AI1088" s="115" t="str">
        <f t="shared" si="8"/>
        <v>Pack</v>
      </c>
      <c r="AJ1088" s="116">
        <f t="shared" si="9"/>
        <v>1</v>
      </c>
      <c r="AK1088" s="117" t="str">
        <f t="array" ref="AK1088">XLOOKUP(F1088,'GIÁ'!A:A,'GIÁ'!D:D)</f>
        <v>83512.77</v>
      </c>
      <c r="AL1088" s="118">
        <f t="shared" si="10"/>
        <v>83512.77</v>
      </c>
      <c r="AM1088" s="118">
        <f t="shared" si="11"/>
        <v>0</v>
      </c>
      <c r="AN1088" s="119">
        <f t="shared" si="12"/>
        <v>0</v>
      </c>
      <c r="AO1088" s="118">
        <f t="shared" si="13"/>
        <v>83512.77</v>
      </c>
      <c r="AP1088" s="121">
        <f t="shared" si="14"/>
        <v>0</v>
      </c>
      <c r="AQ1088" s="122"/>
      <c r="AR1088" s="119"/>
    </row>
    <row r="1089" ht="22.5" customHeight="1">
      <c r="A1089" s="89">
        <v>46231.0</v>
      </c>
      <c r="B1089" s="90">
        <v>0.5715277777777777</v>
      </c>
      <c r="C1089" s="91" t="s">
        <v>1111</v>
      </c>
      <c r="D1089" s="129" t="str">
        <f t="array" ref="D1089">XLOOKUP(C1089,'DS ST'!A:A,'DS ST'!B:B)</f>
        <v>AV4</v>
      </c>
      <c r="E1089" s="94" t="str">
        <f t="array" ref="E1089">XLOOKUP($F1089,'GIÁ'!$A:$A,'GIÁ'!$E:$E)</f>
        <v>MÁT</v>
      </c>
      <c r="F1089" s="94">
        <v>4.903308014426E12</v>
      </c>
      <c r="G1089" s="95" t="s">
        <v>1250</v>
      </c>
      <c r="H1089" s="95" t="s">
        <v>57</v>
      </c>
      <c r="I1089" s="96">
        <v>2.0</v>
      </c>
      <c r="J1089" s="96">
        <v>0.0</v>
      </c>
      <c r="K1089" s="98">
        <f t="shared" si="4"/>
        <v>2</v>
      </c>
      <c r="L1089" s="99" t="s">
        <v>4815</v>
      </c>
      <c r="M1089" s="100" t="s">
        <v>4821</v>
      </c>
      <c r="N1089" s="101" t="s">
        <v>4817</v>
      </c>
      <c r="O1089" s="128"/>
      <c r="P1089" s="100"/>
      <c r="Q1089" s="103">
        <f t="shared" si="5"/>
        <v>2</v>
      </c>
      <c r="R1089" s="104"/>
      <c r="S1089" s="105"/>
      <c r="T1089" s="106"/>
      <c r="U1089" s="107"/>
      <c r="V1089" s="108" t="s">
        <v>756</v>
      </c>
      <c r="W1089" s="109" t="s">
        <v>1312</v>
      </c>
      <c r="X1089" s="110" t="str">
        <f t="shared" si="6"/>
        <v/>
      </c>
      <c r="Y1089" s="110" t="str">
        <f t="shared" si="7"/>
        <v/>
      </c>
      <c r="Z1089" s="109" t="s">
        <v>797</v>
      </c>
      <c r="AA1089" s="109" t="s">
        <v>802</v>
      </c>
      <c r="AB1089" s="143" t="s">
        <v>4820</v>
      </c>
      <c r="AC1089" s="141"/>
      <c r="AD1089" s="113"/>
      <c r="AE1089" s="127"/>
      <c r="AF1089" s="113"/>
      <c r="AG1089" s="114" t="str">
        <f t="array" ref="AG1089">XLOOKUP(F1089,'CLV2'!A:A,'CLV2'!E:E)</f>
        <v>2.DAIRY</v>
      </c>
      <c r="AH1089" s="115" t="str">
        <f t="array" ref="AH1089">XLOOKUP(F1089,'CLV2'!A:A,'CLV2'!F:F)</f>
        <v>3.BUTTER AND CHEESE</v>
      </c>
      <c r="AI1089" s="115" t="str">
        <f t="shared" si="8"/>
        <v>Pack</v>
      </c>
      <c r="AJ1089" s="116">
        <f t="shared" si="9"/>
        <v>1</v>
      </c>
      <c r="AK1089" s="117" t="str">
        <f t="array" ref="AK1089">XLOOKUP(F1089,'GIÁ'!A:A,'GIÁ'!D:D)</f>
        <v>57233.11</v>
      </c>
      <c r="AL1089" s="118">
        <f t="shared" si="10"/>
        <v>114466.22</v>
      </c>
      <c r="AM1089" s="118">
        <f t="shared" si="11"/>
        <v>0</v>
      </c>
      <c r="AN1089" s="119">
        <f t="shared" si="12"/>
        <v>0</v>
      </c>
      <c r="AO1089" s="118">
        <f t="shared" si="13"/>
        <v>114466.22</v>
      </c>
      <c r="AP1089" s="121">
        <f t="shared" si="14"/>
        <v>0</v>
      </c>
      <c r="AQ1089" s="122"/>
      <c r="AR1089" s="119"/>
    </row>
    <row r="1090" ht="22.5" customHeight="1">
      <c r="A1090" s="89">
        <v>46231.0</v>
      </c>
      <c r="B1090" s="90">
        <v>0.44513888888888886</v>
      </c>
      <c r="C1090" s="91" t="s">
        <v>998</v>
      </c>
      <c r="D1090" s="92" t="str">
        <f t="array" ref="D1090">XLOOKUP(C1090,'DS ST'!A:A,'DS ST'!B:B)</f>
        <v>A207</v>
      </c>
      <c r="E1090" s="94" t="str">
        <f t="array" ref="E1090">XLOOKUP($F1090,'GIÁ'!$A:$A,'GIÁ'!$E:$E)</f>
        <v>MÁT</v>
      </c>
      <c r="F1090" s="94">
        <v>9.336243005061E12</v>
      </c>
      <c r="G1090" s="95" t="s">
        <v>3268</v>
      </c>
      <c r="H1090" s="95" t="s">
        <v>1145</v>
      </c>
      <c r="I1090" s="96">
        <v>2.0</v>
      </c>
      <c r="J1090" s="96">
        <v>0.0</v>
      </c>
      <c r="K1090" s="98">
        <f t="shared" si="4"/>
        <v>2</v>
      </c>
      <c r="L1090" s="99" t="s">
        <v>4822</v>
      </c>
      <c r="M1090" s="100" t="s">
        <v>4823</v>
      </c>
      <c r="N1090" s="101" t="s">
        <v>4824</v>
      </c>
      <c r="O1090" s="128"/>
      <c r="P1090" s="100"/>
      <c r="Q1090" s="103">
        <f t="shared" si="5"/>
        <v>2</v>
      </c>
      <c r="R1090" s="104"/>
      <c r="S1090" s="105" t="s">
        <v>14</v>
      </c>
      <c r="T1090" s="106"/>
      <c r="U1090" s="107"/>
      <c r="V1090" s="108" t="s">
        <v>756</v>
      </c>
      <c r="W1090" s="109" t="s">
        <v>1312</v>
      </c>
      <c r="X1090" s="110" t="str">
        <f t="shared" si="6"/>
        <v/>
      </c>
      <c r="Y1090" s="110" t="str">
        <f t="shared" si="7"/>
        <v/>
      </c>
      <c r="Z1090" s="109" t="s">
        <v>797</v>
      </c>
      <c r="AA1090" s="109" t="s">
        <v>802</v>
      </c>
      <c r="AB1090" s="143" t="s">
        <v>4825</v>
      </c>
      <c r="AC1090" s="141"/>
      <c r="AD1090" s="113"/>
      <c r="AE1090" s="127"/>
      <c r="AF1090" s="144"/>
      <c r="AG1090" s="114" t="str">
        <f t="array" ref="AG1090">XLOOKUP(F1090,'CLV2'!A:A,'CLV2'!E:E)</f>
        <v>2.DAIRY</v>
      </c>
      <c r="AH1090" s="115" t="str">
        <f t="array" ref="AH1090">XLOOKUP(F1090,'CLV2'!A:A,'CLV2'!F:F)</f>
        <v>3.FRESH MILK</v>
      </c>
      <c r="AI1090" s="115" t="str">
        <f t="shared" si="8"/>
        <v>Pack</v>
      </c>
      <c r="AJ1090" s="116">
        <f t="shared" si="9"/>
        <v>1</v>
      </c>
      <c r="AK1090" s="117" t="str">
        <f t="array" ref="AK1090">XLOOKUP(F1090,'GIÁ'!A:A,'GIÁ'!D:D)</f>
        <v>65093.08</v>
      </c>
      <c r="AL1090" s="118">
        <f t="shared" si="10"/>
        <v>130186.16</v>
      </c>
      <c r="AM1090" s="118">
        <f t="shared" si="11"/>
        <v>0</v>
      </c>
      <c r="AN1090" s="119">
        <f t="shared" si="12"/>
        <v>0</v>
      </c>
      <c r="AO1090" s="118">
        <f t="shared" si="13"/>
        <v>130186.16</v>
      </c>
      <c r="AP1090" s="121">
        <f t="shared" si="14"/>
        <v>0</v>
      </c>
      <c r="AQ1090" s="122"/>
      <c r="AR1090" s="119"/>
    </row>
    <row r="1091" ht="22.5" customHeight="1">
      <c r="A1091" s="89">
        <v>46231.0</v>
      </c>
      <c r="B1091" s="90">
        <v>0.47847222222222224</v>
      </c>
      <c r="C1091" s="91" t="s">
        <v>903</v>
      </c>
      <c r="D1091" s="129" t="str">
        <f t="array" ref="D1091">XLOOKUP(C1091,'DS ST'!A:A,'DS ST'!B:B)</f>
        <v>A193</v>
      </c>
      <c r="E1091" s="94" t="str">
        <f t="array" ref="E1091">XLOOKUP($F1091,'GIÁ'!$A:$A,'GIÁ'!$E:$E)</f>
        <v>MÁT</v>
      </c>
      <c r="F1091" s="94">
        <v>1101310.0</v>
      </c>
      <c r="G1091" s="95" t="s">
        <v>430</v>
      </c>
      <c r="H1091" s="95" t="s">
        <v>273</v>
      </c>
      <c r="I1091" s="96">
        <v>8.6</v>
      </c>
      <c r="J1091" s="96">
        <v>7.845</v>
      </c>
      <c r="K1091" s="98">
        <f t="shared" si="4"/>
        <v>0.755</v>
      </c>
      <c r="L1091" s="99" t="s">
        <v>4826</v>
      </c>
      <c r="M1091" s="100" t="s">
        <v>4827</v>
      </c>
      <c r="N1091" s="101" t="s">
        <v>4828</v>
      </c>
      <c r="O1091" s="128"/>
      <c r="P1091" s="100"/>
      <c r="Q1091" s="103">
        <f t="shared" si="5"/>
        <v>0.755</v>
      </c>
      <c r="R1091" s="104"/>
      <c r="S1091" s="105" t="s">
        <v>14</v>
      </c>
      <c r="T1091" s="106"/>
      <c r="U1091" s="107" t="s">
        <v>3930</v>
      </c>
      <c r="V1091" s="108" t="s">
        <v>756</v>
      </c>
      <c r="W1091" s="109" t="s">
        <v>1312</v>
      </c>
      <c r="X1091" s="110" t="str">
        <f t="shared" si="6"/>
        <v/>
      </c>
      <c r="Y1091" s="110" t="str">
        <f t="shared" si="7"/>
        <v/>
      </c>
      <c r="Z1091" s="139" t="str">
        <f t="shared" ref="Z1091:Z1124" si="70">IF(N(Q1091)&lt;=0,"",IF(ISNUMBER(SEARCH("Thiếu kiện",V1091)),"Kho đông mát",IF(AND(N(Q1091)&gt;0,N(P1091)&gt;0,OR(ISNUMBER(SEARCH("Hình KDB",U1091)),ISNUMBER(SEARCH("Hình tele",U1091)),ISNUMBER(SEARCH("sai code",U1091)),ISNUMBER(SEARCH("ST nhận",U1091)))),"Kho đông mát",IF(AND(W1091="DC giao thiếu",OR(ISNUMBER(SEARCH("Hình KDB",U1091)),ISNUMBER(SEARCH("Hình tele",U1091)),ISNUMBER(SEARCH("sai code",U1091)))),"Kho đông mát",IF(W1091="DC giao thiếu","Chưa xác định",IF(AND(W1091="DC pick sai",OR(ISNUMBER(SEARCH("Hình KDB",U1091)),ISNUMBER(SEARCH("Hình tele",U1091)),ISNUMBER(SEARCH("sai code",U1091)),ISNUMBER(SEARCH("ST nhận",U1091)))),"Kho đông mát",IF(W1091="DC pick sai","Chưa xác định",IF(AND(W1091="Hao hụt",N(O1091)&gt;0,OR(ISNUMBER(SEARCH("Hình KDB",U1091)),ISNUMBER(SEARCH("Hình tele",U1091)),ISNUMBER(SEARCH("sai code",U1091)),ISNUMBER(SEARCH("ST nhận",U1091)))),"Kho đông mát",IF(W1091="Hao hụt","Chưa xác định",IF(OR(W1091="VT giao sai điểm",W1091="Không đạt nhiệt độ",W1091="TX giao thiếu kiện",W1091="Hàng không đạt CL"),"Kho đông mát",IF(W1091="Chưa xác định","Chưa xác định",IF(N(P1091)&gt;0,"Chưa xác định",""))))))))))))</f>
        <v>Kho đông mát</v>
      </c>
      <c r="AA1091" s="109" t="s">
        <v>802</v>
      </c>
      <c r="AB1091" s="140"/>
      <c r="AC1091" s="108" t="s">
        <v>1329</v>
      </c>
      <c r="AD1091" s="113"/>
      <c r="AE1091" s="127"/>
      <c r="AF1091" s="113"/>
      <c r="AG1091" s="114" t="str">
        <f t="array" ref="AG1091">XLOOKUP(F1091,'CLV2'!A:A,'CLV2'!E:E)</f>
        <v>2.FRUITS</v>
      </c>
      <c r="AH1091" s="115" t="str">
        <f t="array" ref="AH1091">XLOOKUP(F1091,'CLV2'!A:A,'CLV2'!F:F)</f>
        <v>3.IMPORT FRUITS</v>
      </c>
      <c r="AI1091" s="115" t="str">
        <f t="shared" si="8"/>
        <v>KG</v>
      </c>
      <c r="AJ1091" s="116">
        <f t="shared" si="9"/>
        <v>0.08779069767</v>
      </c>
      <c r="AK1091" s="117" t="str">
        <f t="array" ref="AK1091">XLOOKUP(F1091,'GIÁ'!A:A,'GIÁ'!D:D)</f>
        <v>241014.36</v>
      </c>
      <c r="AL1091" s="118">
        <f t="shared" si="10"/>
        <v>181965.8418</v>
      </c>
      <c r="AM1091" s="118">
        <f t="shared" si="11"/>
        <v>0</v>
      </c>
      <c r="AN1091" s="119">
        <f t="shared" si="12"/>
        <v>0</v>
      </c>
      <c r="AO1091" s="118">
        <f t="shared" si="13"/>
        <v>181965.8418</v>
      </c>
      <c r="AP1091" s="121">
        <f t="shared" si="14"/>
        <v>0</v>
      </c>
      <c r="AQ1091" s="122"/>
      <c r="AR1091" s="119"/>
    </row>
    <row r="1092" ht="22.5" customHeight="1">
      <c r="A1092" s="89">
        <v>46231.0</v>
      </c>
      <c r="B1092" s="90">
        <v>0.47847222222222224</v>
      </c>
      <c r="C1092" s="91" t="s">
        <v>903</v>
      </c>
      <c r="D1092" s="129" t="str">
        <f t="array" ref="D1092">XLOOKUP(C1092,'DS ST'!A:A,'DS ST'!B:B)</f>
        <v>A193</v>
      </c>
      <c r="E1092" s="94" t="str">
        <f t="array" ref="E1092">XLOOKUP($F1092,'GIÁ'!$A:$A,'GIÁ'!$E:$E)</f>
        <v>MÁT</v>
      </c>
      <c r="F1092" s="94">
        <v>8.934673601825E12</v>
      </c>
      <c r="G1092" s="95" t="s">
        <v>1687</v>
      </c>
      <c r="H1092" s="95" t="s">
        <v>57</v>
      </c>
      <c r="I1092" s="96">
        <v>48.0</v>
      </c>
      <c r="J1092" s="96">
        <v>0.0</v>
      </c>
      <c r="K1092" s="98">
        <f t="shared" si="4"/>
        <v>48</v>
      </c>
      <c r="L1092" s="99" t="s">
        <v>4826</v>
      </c>
      <c r="M1092" s="100" t="s">
        <v>4829</v>
      </c>
      <c r="N1092" s="101" t="s">
        <v>4828</v>
      </c>
      <c r="O1092" s="128"/>
      <c r="P1092" s="100"/>
      <c r="Q1092" s="103">
        <f t="shared" si="5"/>
        <v>48</v>
      </c>
      <c r="R1092" s="104"/>
      <c r="S1092" s="105"/>
      <c r="T1092" s="106"/>
      <c r="U1092" s="107"/>
      <c r="V1092" s="108" t="s">
        <v>4012</v>
      </c>
      <c r="W1092" s="109" t="s">
        <v>1312</v>
      </c>
      <c r="X1092" s="110" t="str">
        <f t="shared" si="6"/>
        <v/>
      </c>
      <c r="Y1092" s="110" t="str">
        <f t="shared" si="7"/>
        <v/>
      </c>
      <c r="Z1092" s="139" t="str">
        <f t="shared" si="70"/>
        <v>Kho đông mát</v>
      </c>
      <c r="AA1092" s="109" t="s">
        <v>802</v>
      </c>
      <c r="AB1092" s="140"/>
      <c r="AC1092" s="141"/>
      <c r="AD1092" s="113"/>
      <c r="AE1092" s="127"/>
      <c r="AF1092" s="113"/>
      <c r="AG1092" s="114" t="str">
        <f t="array" ref="AG1092">XLOOKUP(F1092,'CLV2'!A:A,'CLV2'!E:E)</f>
        <v>2.DAIRY</v>
      </c>
      <c r="AH1092" s="115" t="str">
        <f t="array" ref="AH1092">XLOOKUP(F1092,'CLV2'!A:A,'CLV2'!F:F)</f>
        <v>3.YOGURT</v>
      </c>
      <c r="AI1092" s="115" t="str">
        <f t="shared" si="8"/>
        <v>Pack</v>
      </c>
      <c r="AJ1092" s="116">
        <f t="shared" si="9"/>
        <v>1</v>
      </c>
      <c r="AK1092" s="117" t="str">
        <f t="array" ref="AK1092">XLOOKUP(F1092,'GIÁ'!A:A,'GIÁ'!D:D)</f>
        <v>6731.41</v>
      </c>
      <c r="AL1092" s="118">
        <f t="shared" si="10"/>
        <v>323107.68</v>
      </c>
      <c r="AM1092" s="118">
        <f t="shared" si="11"/>
        <v>0</v>
      </c>
      <c r="AN1092" s="119">
        <f t="shared" si="12"/>
        <v>0</v>
      </c>
      <c r="AO1092" s="118">
        <f t="shared" si="13"/>
        <v>323107.68</v>
      </c>
      <c r="AP1092" s="121">
        <f t="shared" si="14"/>
        <v>0</v>
      </c>
      <c r="AQ1092" s="122"/>
      <c r="AR1092" s="119"/>
    </row>
    <row r="1093" ht="22.5" customHeight="1">
      <c r="A1093" s="89">
        <v>46231.0</v>
      </c>
      <c r="B1093" s="90">
        <v>0.5131944444444444</v>
      </c>
      <c r="C1093" s="91" t="s">
        <v>1255</v>
      </c>
      <c r="D1093" s="129" t="str">
        <f t="array" ref="D1093">XLOOKUP(C1093,'DS ST'!A:A,'DS ST'!B:B)</f>
        <v>GHA</v>
      </c>
      <c r="E1093" s="94" t="str">
        <f t="array" ref="E1093">XLOOKUP($F1093,'GIÁ'!$A:$A,'GIÁ'!$E:$E)</f>
        <v>MÁT</v>
      </c>
      <c r="F1093" s="94">
        <v>8.938502525245E12</v>
      </c>
      <c r="G1093" s="95" t="s">
        <v>2824</v>
      </c>
      <c r="H1093" s="95" t="s">
        <v>224</v>
      </c>
      <c r="I1093" s="96">
        <v>4.0</v>
      </c>
      <c r="J1093" s="96">
        <v>0.0</v>
      </c>
      <c r="K1093" s="98">
        <f t="shared" si="4"/>
        <v>4</v>
      </c>
      <c r="L1093" s="99" t="s">
        <v>4830</v>
      </c>
      <c r="M1093" s="100" t="s">
        <v>4831</v>
      </c>
      <c r="N1093" s="101" t="s">
        <v>4832</v>
      </c>
      <c r="O1093" s="128"/>
      <c r="P1093" s="100">
        <v>4.0</v>
      </c>
      <c r="Q1093" s="103">
        <f t="shared" si="5"/>
        <v>0</v>
      </c>
      <c r="R1093" s="104" t="s">
        <v>4833</v>
      </c>
      <c r="S1093" s="105"/>
      <c r="T1093" s="106"/>
      <c r="U1093" s="107"/>
      <c r="V1093" s="108" t="s">
        <v>756</v>
      </c>
      <c r="W1093" s="109" t="s">
        <v>1908</v>
      </c>
      <c r="X1093" s="110" t="str">
        <f t="shared" si="6"/>
        <v/>
      </c>
      <c r="Y1093" s="110" t="str">
        <f t="shared" si="7"/>
        <v>Siêu thị</v>
      </c>
      <c r="Z1093" s="139" t="str">
        <f t="shared" si="70"/>
        <v/>
      </c>
      <c r="AA1093" s="109" t="s">
        <v>802</v>
      </c>
      <c r="AB1093" s="140"/>
      <c r="AC1093" s="141"/>
      <c r="AD1093" s="113"/>
      <c r="AE1093" s="127"/>
      <c r="AF1093" s="113"/>
      <c r="AG1093" s="114" t="str">
        <f t="array" ref="AG1093">XLOOKUP(F1093,'CLV2'!A:A,'CLV2'!E:E)</f>
        <v>2.DELICA</v>
      </c>
      <c r="AH1093" s="115" t="str">
        <f t="array" ref="AH1093">XLOOKUP(F1093,'CLV2'!A:A,'CLV2'!F:F)</f>
        <v>3.COLD AND HOT DELICA</v>
      </c>
      <c r="AI1093" s="115" t="str">
        <f t="shared" si="8"/>
        <v>Pack</v>
      </c>
      <c r="AJ1093" s="116">
        <f t="shared" si="9"/>
        <v>1</v>
      </c>
      <c r="AK1093" s="117" t="str">
        <f t="array" ref="AK1093">XLOOKUP(F1093,'GIÁ'!A:A,'GIÁ'!D:D)</f>
        <v>63888.00</v>
      </c>
      <c r="AL1093" s="118">
        <f t="shared" si="10"/>
        <v>255552</v>
      </c>
      <c r="AM1093" s="118">
        <f t="shared" si="11"/>
        <v>0</v>
      </c>
      <c r="AN1093" s="119">
        <f t="shared" si="12"/>
        <v>255552</v>
      </c>
      <c r="AO1093" s="118">
        <f t="shared" si="13"/>
        <v>0</v>
      </c>
      <c r="AP1093" s="121">
        <f t="shared" si="14"/>
        <v>0</v>
      </c>
      <c r="AQ1093" s="122"/>
      <c r="AR1093" s="119"/>
    </row>
    <row r="1094" ht="22.5" customHeight="1">
      <c r="A1094" s="89">
        <v>46231.0</v>
      </c>
      <c r="B1094" s="90">
        <v>0.5131944444444444</v>
      </c>
      <c r="C1094" s="91" t="s">
        <v>1255</v>
      </c>
      <c r="D1094" s="129" t="str">
        <f t="array" ref="D1094">XLOOKUP(C1094,'DS ST'!A:A,'DS ST'!B:B)</f>
        <v>GHA</v>
      </c>
      <c r="E1094" s="94" t="str">
        <f t="array" ref="E1094">XLOOKUP($F1094,'GIÁ'!$A:$A,'GIÁ'!$E:$E)</f>
        <v>MÁT</v>
      </c>
      <c r="F1094" s="94">
        <v>11697.0</v>
      </c>
      <c r="G1094" s="95" t="s">
        <v>1008</v>
      </c>
      <c r="H1094" s="95" t="s">
        <v>93</v>
      </c>
      <c r="I1094" s="96">
        <v>9.0</v>
      </c>
      <c r="J1094" s="96">
        <v>0.0</v>
      </c>
      <c r="K1094" s="98">
        <f t="shared" si="4"/>
        <v>9</v>
      </c>
      <c r="L1094" s="99" t="s">
        <v>4830</v>
      </c>
      <c r="M1094" s="100" t="s">
        <v>4831</v>
      </c>
      <c r="N1094" s="101" t="s">
        <v>4832</v>
      </c>
      <c r="O1094" s="128"/>
      <c r="P1094" s="100">
        <v>9.0</v>
      </c>
      <c r="Q1094" s="103">
        <f t="shared" si="5"/>
        <v>0</v>
      </c>
      <c r="R1094" s="104" t="s">
        <v>4834</v>
      </c>
      <c r="S1094" s="105"/>
      <c r="T1094" s="106"/>
      <c r="U1094" s="107"/>
      <c r="V1094" s="108" t="s">
        <v>756</v>
      </c>
      <c r="W1094" s="109" t="s">
        <v>1908</v>
      </c>
      <c r="X1094" s="110" t="str">
        <f t="shared" si="6"/>
        <v/>
      </c>
      <c r="Y1094" s="110" t="str">
        <f t="shared" si="7"/>
        <v>Siêu thị</v>
      </c>
      <c r="Z1094" s="139" t="str">
        <f t="shared" si="70"/>
        <v/>
      </c>
      <c r="AA1094" s="109" t="s">
        <v>802</v>
      </c>
      <c r="AB1094" s="143" t="s">
        <v>4835</v>
      </c>
      <c r="AC1094" s="108"/>
      <c r="AD1094" s="113"/>
      <c r="AE1094" s="108"/>
      <c r="AF1094" s="113"/>
      <c r="AG1094" s="114" t="str">
        <f t="array" ref="AG1094">XLOOKUP(F1094,'CLV2'!A:A,'CLV2'!E:E)</f>
        <v>2.VEGETABLES</v>
      </c>
      <c r="AH1094" s="115" t="str">
        <f t="array" ref="AH1094">XLOOKUP(F1094,'CLV2'!A:A,'CLV2'!F:F)</f>
        <v>3.PROCESSED VEGGIES</v>
      </c>
      <c r="AI1094" s="115" t="str">
        <f t="shared" si="8"/>
        <v>Pack</v>
      </c>
      <c r="AJ1094" s="116">
        <f t="shared" si="9"/>
        <v>1</v>
      </c>
      <c r="AK1094" s="117" t="str">
        <f t="array" ref="AK1094">XLOOKUP(F1094,'GIÁ'!A:A,'GIÁ'!D:D)</f>
        <v>21900.00</v>
      </c>
      <c r="AL1094" s="118">
        <f t="shared" si="10"/>
        <v>197100</v>
      </c>
      <c r="AM1094" s="118">
        <f t="shared" si="11"/>
        <v>0</v>
      </c>
      <c r="AN1094" s="119">
        <f t="shared" si="12"/>
        <v>197100</v>
      </c>
      <c r="AO1094" s="118">
        <f t="shared" si="13"/>
        <v>0</v>
      </c>
      <c r="AP1094" s="121">
        <f t="shared" si="14"/>
        <v>0</v>
      </c>
      <c r="AQ1094" s="122"/>
      <c r="AR1094" s="119"/>
    </row>
    <row r="1095" ht="22.5" customHeight="1">
      <c r="A1095" s="89">
        <v>46231.0</v>
      </c>
      <c r="B1095" s="90">
        <v>0.5131944444444444</v>
      </c>
      <c r="C1095" s="91" t="s">
        <v>1255</v>
      </c>
      <c r="D1095" s="129" t="str">
        <f t="array" ref="D1095">XLOOKUP(C1095,'DS ST'!A:A,'DS ST'!B:B)</f>
        <v>GHA</v>
      </c>
      <c r="E1095" s="94" t="str">
        <f t="array" ref="E1095">XLOOKUP($F1095,'GIÁ'!$A:$A,'GIÁ'!$E:$E)</f>
        <v>MÁT</v>
      </c>
      <c r="F1095" s="94">
        <v>8.934673500944E12</v>
      </c>
      <c r="G1095" s="95" t="s">
        <v>1654</v>
      </c>
      <c r="H1095" s="95" t="s">
        <v>57</v>
      </c>
      <c r="I1095" s="96">
        <v>12.0</v>
      </c>
      <c r="J1095" s="96">
        <v>0.0</v>
      </c>
      <c r="K1095" s="98">
        <f t="shared" si="4"/>
        <v>12</v>
      </c>
      <c r="L1095" s="99" t="s">
        <v>4830</v>
      </c>
      <c r="M1095" s="100" t="s">
        <v>4836</v>
      </c>
      <c r="N1095" s="101" t="s">
        <v>4837</v>
      </c>
      <c r="O1095" s="128"/>
      <c r="P1095" s="100">
        <v>12.0</v>
      </c>
      <c r="Q1095" s="103">
        <f t="shared" si="5"/>
        <v>0</v>
      </c>
      <c r="R1095" s="104" t="s">
        <v>4838</v>
      </c>
      <c r="S1095" s="105"/>
      <c r="T1095" s="106"/>
      <c r="U1095" s="107"/>
      <c r="V1095" s="108" t="s">
        <v>756</v>
      </c>
      <c r="W1095" s="109" t="s">
        <v>1908</v>
      </c>
      <c r="X1095" s="110" t="str">
        <f t="shared" si="6"/>
        <v/>
      </c>
      <c r="Y1095" s="110" t="str">
        <f t="shared" si="7"/>
        <v>Siêu thị</v>
      </c>
      <c r="Z1095" s="139" t="str">
        <f t="shared" si="70"/>
        <v/>
      </c>
      <c r="AA1095" s="109" t="s">
        <v>802</v>
      </c>
      <c r="AB1095" s="143" t="s">
        <v>4835</v>
      </c>
      <c r="AC1095" s="108"/>
      <c r="AD1095" s="113"/>
      <c r="AE1095" s="108"/>
      <c r="AF1095" s="113"/>
      <c r="AG1095" s="114" t="str">
        <f t="array" ref="AG1095">XLOOKUP(F1095,'CLV2'!A:A,'CLV2'!E:E)</f>
        <v>2.DAIRY</v>
      </c>
      <c r="AH1095" s="115" t="str">
        <f t="array" ref="AH1095">XLOOKUP(F1095,'CLV2'!A:A,'CLV2'!F:F)</f>
        <v>3.YOGURT</v>
      </c>
      <c r="AI1095" s="115" t="str">
        <f t="shared" si="8"/>
        <v>Pack</v>
      </c>
      <c r="AJ1095" s="116">
        <f t="shared" si="9"/>
        <v>1</v>
      </c>
      <c r="AK1095" s="117" t="str">
        <f t="array" ref="AK1095">XLOOKUP(F1095,'GIÁ'!A:A,'GIÁ'!D:D)</f>
        <v>6467.48</v>
      </c>
      <c r="AL1095" s="118">
        <f t="shared" si="10"/>
        <v>77609.76</v>
      </c>
      <c r="AM1095" s="118">
        <f t="shared" si="11"/>
        <v>0</v>
      </c>
      <c r="AN1095" s="119">
        <f t="shared" si="12"/>
        <v>77609.76</v>
      </c>
      <c r="AO1095" s="118">
        <f t="shared" si="13"/>
        <v>0</v>
      </c>
      <c r="AP1095" s="121">
        <f t="shared" si="14"/>
        <v>0</v>
      </c>
      <c r="AQ1095" s="122"/>
      <c r="AR1095" s="119"/>
    </row>
    <row r="1096" ht="22.5" customHeight="1">
      <c r="A1096" s="89">
        <v>46231.0</v>
      </c>
      <c r="B1096" s="90">
        <v>0.5131944444444444</v>
      </c>
      <c r="C1096" s="91" t="s">
        <v>1255</v>
      </c>
      <c r="D1096" s="129" t="str">
        <f t="array" ref="D1096">XLOOKUP(C1096,'DS ST'!A:A,'DS ST'!B:B)</f>
        <v>GHA</v>
      </c>
      <c r="E1096" s="94" t="str">
        <f t="array" ref="E1096">XLOOKUP($F1096,'GIÁ'!$A:$A,'GIÁ'!$E:$E)</f>
        <v>MÁT</v>
      </c>
      <c r="F1096" s="94">
        <v>8.938509645076E12</v>
      </c>
      <c r="G1096" s="95" t="s">
        <v>2940</v>
      </c>
      <c r="H1096" s="95" t="s">
        <v>57</v>
      </c>
      <c r="I1096" s="96">
        <v>1.0</v>
      </c>
      <c r="J1096" s="96">
        <v>0.0</v>
      </c>
      <c r="K1096" s="98">
        <f t="shared" si="4"/>
        <v>1</v>
      </c>
      <c r="L1096" s="99" t="s">
        <v>4830</v>
      </c>
      <c r="M1096" s="100" t="s">
        <v>4836</v>
      </c>
      <c r="N1096" s="101" t="s">
        <v>4837</v>
      </c>
      <c r="O1096" s="128"/>
      <c r="P1096" s="100">
        <v>1.0</v>
      </c>
      <c r="Q1096" s="103">
        <f t="shared" si="5"/>
        <v>0</v>
      </c>
      <c r="R1096" s="104" t="s">
        <v>4839</v>
      </c>
      <c r="S1096" s="105"/>
      <c r="T1096" s="106"/>
      <c r="U1096" s="107"/>
      <c r="V1096" s="108" t="s">
        <v>756</v>
      </c>
      <c r="W1096" s="109" t="s">
        <v>1908</v>
      </c>
      <c r="X1096" s="110" t="str">
        <f t="shared" si="6"/>
        <v/>
      </c>
      <c r="Y1096" s="110" t="str">
        <f t="shared" si="7"/>
        <v>Siêu thị</v>
      </c>
      <c r="Z1096" s="139" t="str">
        <f t="shared" si="70"/>
        <v/>
      </c>
      <c r="AA1096" s="109" t="s">
        <v>802</v>
      </c>
      <c r="AB1096" s="140"/>
      <c r="AC1096" s="141"/>
      <c r="AD1096" s="113"/>
      <c r="AE1096" s="127"/>
      <c r="AF1096" s="113"/>
      <c r="AG1096" s="114" t="str">
        <f t="array" ref="AG1096">XLOOKUP(F1096,'CLV2'!A:A,'CLV2'!E:E)</f>
        <v>2.FRUITS</v>
      </c>
      <c r="AH1096" s="115" t="str">
        <f t="array" ref="AH1096">XLOOKUP(F1096,'CLV2'!A:A,'CLV2'!F:F)</f>
        <v>3.IMPORT FRUITS</v>
      </c>
      <c r="AI1096" s="115" t="str">
        <f t="shared" si="8"/>
        <v>Pack</v>
      </c>
      <c r="AJ1096" s="116">
        <f t="shared" si="9"/>
        <v>1</v>
      </c>
      <c r="AK1096" s="117" t="str">
        <f t="array" ref="AK1096">XLOOKUP(F1096,'GIÁ'!A:A,'GIÁ'!D:D)</f>
        <v>64533.01</v>
      </c>
      <c r="AL1096" s="118">
        <f t="shared" si="10"/>
        <v>64533.01</v>
      </c>
      <c r="AM1096" s="118">
        <f t="shared" si="11"/>
        <v>0</v>
      </c>
      <c r="AN1096" s="119">
        <f t="shared" si="12"/>
        <v>64533.01</v>
      </c>
      <c r="AO1096" s="118">
        <f t="shared" si="13"/>
        <v>0</v>
      </c>
      <c r="AP1096" s="121">
        <f t="shared" si="14"/>
        <v>0</v>
      </c>
      <c r="AQ1096" s="122"/>
      <c r="AR1096" s="119"/>
    </row>
    <row r="1097" ht="22.5" customHeight="1">
      <c r="A1097" s="89">
        <v>46231.0</v>
      </c>
      <c r="B1097" s="90">
        <v>0.5131944444444444</v>
      </c>
      <c r="C1097" s="91" t="s">
        <v>1255</v>
      </c>
      <c r="D1097" s="129" t="str">
        <f t="array" ref="D1097">XLOOKUP(C1097,'DS ST'!A:A,'DS ST'!B:B)</f>
        <v>GHA</v>
      </c>
      <c r="E1097" s="94" t="str">
        <f t="array" ref="E1097">XLOOKUP($F1097,'GIÁ'!$A:$A,'GIÁ'!$E:$E)</f>
        <v>MÁT</v>
      </c>
      <c r="F1097" s="94">
        <v>8.938562884405E12</v>
      </c>
      <c r="G1097" s="95" t="s">
        <v>3229</v>
      </c>
      <c r="H1097" s="95" t="s">
        <v>57</v>
      </c>
      <c r="I1097" s="96">
        <v>3.0</v>
      </c>
      <c r="J1097" s="96">
        <v>0.0</v>
      </c>
      <c r="K1097" s="98">
        <f t="shared" si="4"/>
        <v>3</v>
      </c>
      <c r="L1097" s="99" t="s">
        <v>4830</v>
      </c>
      <c r="M1097" s="100" t="s">
        <v>4840</v>
      </c>
      <c r="N1097" s="101" t="s">
        <v>4841</v>
      </c>
      <c r="O1097" s="128"/>
      <c r="P1097" s="100">
        <v>3.0</v>
      </c>
      <c r="Q1097" s="103">
        <f t="shared" si="5"/>
        <v>0</v>
      </c>
      <c r="R1097" s="104" t="s">
        <v>4842</v>
      </c>
      <c r="S1097" s="105"/>
      <c r="T1097" s="106"/>
      <c r="U1097" s="107"/>
      <c r="V1097" s="108" t="s">
        <v>756</v>
      </c>
      <c r="W1097" s="109" t="s">
        <v>1908</v>
      </c>
      <c r="X1097" s="110" t="str">
        <f t="shared" si="6"/>
        <v/>
      </c>
      <c r="Y1097" s="110" t="str">
        <f t="shared" si="7"/>
        <v>Siêu thị</v>
      </c>
      <c r="Z1097" s="139" t="str">
        <f t="shared" si="70"/>
        <v/>
      </c>
      <c r="AA1097" s="109" t="s">
        <v>802</v>
      </c>
      <c r="AB1097" s="140"/>
      <c r="AC1097" s="141"/>
      <c r="AD1097" s="113"/>
      <c r="AE1097" s="127"/>
      <c r="AF1097" s="113"/>
      <c r="AG1097" s="114" t="str">
        <f t="array" ref="AG1097">XLOOKUP(F1097,'CLV2'!A:A,'CLV2'!E:E)</f>
        <v>2.DELICA</v>
      </c>
      <c r="AH1097" s="115" t="str">
        <f t="array" ref="AH1097">XLOOKUP(F1097,'CLV2'!A:A,'CLV2'!F:F)</f>
        <v>3.DESSERTS</v>
      </c>
      <c r="AI1097" s="115" t="str">
        <f t="shared" si="8"/>
        <v>Pack</v>
      </c>
      <c r="AJ1097" s="116">
        <f t="shared" si="9"/>
        <v>1</v>
      </c>
      <c r="AK1097" s="117" t="str">
        <f t="array" ref="AK1097">XLOOKUP(F1097,'GIÁ'!A:A,'GIÁ'!D:D)</f>
        <v>9500.00</v>
      </c>
      <c r="AL1097" s="118">
        <f t="shared" si="10"/>
        <v>28500</v>
      </c>
      <c r="AM1097" s="118">
        <f t="shared" si="11"/>
        <v>0</v>
      </c>
      <c r="AN1097" s="119">
        <f t="shared" si="12"/>
        <v>28500</v>
      </c>
      <c r="AO1097" s="118">
        <f t="shared" si="13"/>
        <v>0</v>
      </c>
      <c r="AP1097" s="121">
        <f t="shared" si="14"/>
        <v>0</v>
      </c>
      <c r="AQ1097" s="122"/>
      <c r="AR1097" s="119"/>
    </row>
    <row r="1098" ht="22.5" customHeight="1">
      <c r="A1098" s="89">
        <v>46231.0</v>
      </c>
      <c r="B1098" s="90">
        <v>0.5131944444444444</v>
      </c>
      <c r="C1098" s="91" t="s">
        <v>1255</v>
      </c>
      <c r="D1098" s="129" t="str">
        <f t="array" ref="D1098">XLOOKUP(C1098,'DS ST'!A:A,'DS ST'!B:B)</f>
        <v>GHA</v>
      </c>
      <c r="E1098" s="94" t="str">
        <f t="array" ref="E1098">XLOOKUP($F1098,'GIÁ'!$A:$A,'GIÁ'!$E:$E)</f>
        <v>MÁT</v>
      </c>
      <c r="F1098" s="94">
        <v>10022.0</v>
      </c>
      <c r="G1098" s="95" t="s">
        <v>62</v>
      </c>
      <c r="H1098" s="95" t="s">
        <v>63</v>
      </c>
      <c r="I1098" s="96">
        <v>5.0</v>
      </c>
      <c r="J1098" s="96">
        <v>0.0</v>
      </c>
      <c r="K1098" s="98">
        <f t="shared" si="4"/>
        <v>5</v>
      </c>
      <c r="L1098" s="99" t="s">
        <v>4830</v>
      </c>
      <c r="M1098" s="100" t="s">
        <v>4840</v>
      </c>
      <c r="N1098" s="101" t="s">
        <v>4841</v>
      </c>
      <c r="O1098" s="128"/>
      <c r="P1098" s="100">
        <v>5.0</v>
      </c>
      <c r="Q1098" s="103">
        <f t="shared" si="5"/>
        <v>0</v>
      </c>
      <c r="R1098" s="104" t="s">
        <v>4834</v>
      </c>
      <c r="S1098" s="105"/>
      <c r="T1098" s="106"/>
      <c r="U1098" s="107"/>
      <c r="V1098" s="108" t="s">
        <v>756</v>
      </c>
      <c r="W1098" s="109" t="s">
        <v>1908</v>
      </c>
      <c r="X1098" s="110" t="str">
        <f t="shared" si="6"/>
        <v/>
      </c>
      <c r="Y1098" s="110" t="str">
        <f t="shared" si="7"/>
        <v>Siêu thị</v>
      </c>
      <c r="Z1098" s="139" t="str">
        <f t="shared" si="70"/>
        <v/>
      </c>
      <c r="AA1098" s="109" t="s">
        <v>802</v>
      </c>
      <c r="AB1098" s="140"/>
      <c r="AC1098" s="141"/>
      <c r="AD1098" s="113"/>
      <c r="AE1098" s="127"/>
      <c r="AF1098" s="113"/>
      <c r="AG1098" s="114" t="str">
        <f t="array" ref="AG1098">XLOOKUP(F1098,'CLV2'!A:A,'CLV2'!E:E)</f>
        <v>2.FRUITS</v>
      </c>
      <c r="AH1098" s="115" t="str">
        <f t="array" ref="AH1098">XLOOKUP(F1098,'CLV2'!A:A,'CLV2'!F:F)</f>
        <v>3.IMPORT FRUITS</v>
      </c>
      <c r="AI1098" s="115" t="str">
        <f t="shared" si="8"/>
        <v>Pack</v>
      </c>
      <c r="AJ1098" s="116">
        <f t="shared" si="9"/>
        <v>1</v>
      </c>
      <c r="AK1098" s="117" t="str">
        <f t="array" ref="AK1098">XLOOKUP(F1098,'GIÁ'!A:A,'GIÁ'!D:D)</f>
        <v>108203.89</v>
      </c>
      <c r="AL1098" s="118">
        <f t="shared" si="10"/>
        <v>541019.45</v>
      </c>
      <c r="AM1098" s="118">
        <f t="shared" si="11"/>
        <v>0</v>
      </c>
      <c r="AN1098" s="119">
        <f t="shared" si="12"/>
        <v>541019.45</v>
      </c>
      <c r="AO1098" s="118">
        <f t="shared" si="13"/>
        <v>0</v>
      </c>
      <c r="AP1098" s="121">
        <f t="shared" si="14"/>
        <v>0</v>
      </c>
      <c r="AQ1098" s="122"/>
      <c r="AR1098" s="119"/>
    </row>
    <row r="1099" ht="22.5" customHeight="1">
      <c r="A1099" s="89">
        <v>46231.0</v>
      </c>
      <c r="B1099" s="90">
        <v>0.5131944444444444</v>
      </c>
      <c r="C1099" s="91" t="s">
        <v>1255</v>
      </c>
      <c r="D1099" s="129" t="str">
        <f t="array" ref="D1099">XLOOKUP(C1099,'DS ST'!A:A,'DS ST'!B:B)</f>
        <v>GHA</v>
      </c>
      <c r="E1099" s="94" t="str">
        <f t="array" ref="E1099">XLOOKUP($F1099,'GIÁ'!$A:$A,'GIÁ'!$E:$E)</f>
        <v>MÁT</v>
      </c>
      <c r="F1099" s="94">
        <v>8.938511301618E12</v>
      </c>
      <c r="G1099" s="95" t="s">
        <v>2955</v>
      </c>
      <c r="H1099" s="95" t="s">
        <v>1145</v>
      </c>
      <c r="I1099" s="96">
        <v>3.0</v>
      </c>
      <c r="J1099" s="96">
        <v>0.0</v>
      </c>
      <c r="K1099" s="98">
        <f t="shared" si="4"/>
        <v>3</v>
      </c>
      <c r="L1099" s="99" t="s">
        <v>4830</v>
      </c>
      <c r="M1099" s="100" t="s">
        <v>4843</v>
      </c>
      <c r="N1099" s="101" t="s">
        <v>4844</v>
      </c>
      <c r="O1099" s="128"/>
      <c r="P1099" s="100">
        <v>3.0</v>
      </c>
      <c r="Q1099" s="103">
        <f t="shared" si="5"/>
        <v>0</v>
      </c>
      <c r="R1099" s="104" t="s">
        <v>4842</v>
      </c>
      <c r="S1099" s="105"/>
      <c r="T1099" s="106"/>
      <c r="U1099" s="107"/>
      <c r="V1099" s="108" t="s">
        <v>756</v>
      </c>
      <c r="W1099" s="109" t="s">
        <v>1908</v>
      </c>
      <c r="X1099" s="110" t="str">
        <f t="shared" si="6"/>
        <v/>
      </c>
      <c r="Y1099" s="110" t="str">
        <f t="shared" si="7"/>
        <v>Siêu thị</v>
      </c>
      <c r="Z1099" s="139" t="str">
        <f t="shared" si="70"/>
        <v/>
      </c>
      <c r="AA1099" s="109" t="s">
        <v>802</v>
      </c>
      <c r="AB1099" s="140"/>
      <c r="AC1099" s="141"/>
      <c r="AD1099" s="113"/>
      <c r="AE1099" s="127"/>
      <c r="AF1099" s="113"/>
      <c r="AG1099" s="114" t="str">
        <f t="array" ref="AG1099">XLOOKUP(F1099,'CLV2'!A:A,'CLV2'!E:E)</f>
        <v>2.DELICA</v>
      </c>
      <c r="AH1099" s="115" t="str">
        <f t="array" ref="AH1099">XLOOKUP(F1099,'CLV2'!A:A,'CLV2'!F:F)</f>
        <v>3.DRINKS</v>
      </c>
      <c r="AI1099" s="115" t="str">
        <f t="shared" si="8"/>
        <v>Pack</v>
      </c>
      <c r="AJ1099" s="116">
        <f t="shared" si="9"/>
        <v>1</v>
      </c>
      <c r="AK1099" s="117" t="str">
        <f t="array" ref="AK1099">XLOOKUP(F1099,'GIÁ'!A:A,'GIÁ'!D:D)</f>
        <v>11687.57</v>
      </c>
      <c r="AL1099" s="118">
        <f t="shared" si="10"/>
        <v>35062.71</v>
      </c>
      <c r="AM1099" s="118">
        <f t="shared" si="11"/>
        <v>0</v>
      </c>
      <c r="AN1099" s="119">
        <f t="shared" si="12"/>
        <v>35062.71</v>
      </c>
      <c r="AO1099" s="118">
        <f t="shared" si="13"/>
        <v>0</v>
      </c>
      <c r="AP1099" s="121">
        <f t="shared" si="14"/>
        <v>0</v>
      </c>
      <c r="AQ1099" s="122"/>
      <c r="AR1099" s="119"/>
    </row>
    <row r="1100" ht="22.5" customHeight="1">
      <c r="A1100" s="89">
        <v>46231.0</v>
      </c>
      <c r="B1100" s="90">
        <v>0.5131944444444444</v>
      </c>
      <c r="C1100" s="91" t="s">
        <v>1255</v>
      </c>
      <c r="D1100" s="129" t="str">
        <f t="array" ref="D1100">XLOOKUP(C1100,'DS ST'!A:A,'DS ST'!B:B)</f>
        <v>GHA</v>
      </c>
      <c r="E1100" s="94" t="str">
        <f t="array" ref="E1100">XLOOKUP($F1100,'GIÁ'!$A:$A,'GIÁ'!$E:$E)</f>
        <v>MÁT</v>
      </c>
      <c r="F1100" s="94">
        <v>3.073781214673E12</v>
      </c>
      <c r="G1100" s="95" t="s">
        <v>1126</v>
      </c>
      <c r="H1100" s="95" t="s">
        <v>224</v>
      </c>
      <c r="I1100" s="96">
        <v>2.0</v>
      </c>
      <c r="J1100" s="96">
        <v>0.0</v>
      </c>
      <c r="K1100" s="98">
        <f t="shared" si="4"/>
        <v>2</v>
      </c>
      <c r="L1100" s="99" t="s">
        <v>4830</v>
      </c>
      <c r="M1100" s="100" t="s">
        <v>4845</v>
      </c>
      <c r="N1100" s="101" t="s">
        <v>4846</v>
      </c>
      <c r="O1100" s="128"/>
      <c r="P1100" s="100"/>
      <c r="Q1100" s="103">
        <f t="shared" si="5"/>
        <v>2</v>
      </c>
      <c r="R1100" s="104"/>
      <c r="S1100" s="105" t="s">
        <v>14</v>
      </c>
      <c r="T1100" s="106"/>
      <c r="U1100" s="107" t="s">
        <v>4847</v>
      </c>
      <c r="V1100" s="108" t="s">
        <v>756</v>
      </c>
      <c r="W1100" s="109" t="s">
        <v>2842</v>
      </c>
      <c r="X1100" s="110" t="str">
        <f t="shared" si="6"/>
        <v/>
      </c>
      <c r="Y1100" s="110" t="str">
        <f t="shared" si="7"/>
        <v/>
      </c>
      <c r="Z1100" s="139" t="str">
        <f t="shared" si="70"/>
        <v>Kho đông mát</v>
      </c>
      <c r="AA1100" s="109" t="s">
        <v>802</v>
      </c>
      <c r="AB1100" s="140"/>
      <c r="AC1100" s="141"/>
      <c r="AD1100" s="113"/>
      <c r="AE1100" s="127"/>
      <c r="AF1100" s="113"/>
      <c r="AG1100" s="114" t="str">
        <f t="array" ref="AG1100">XLOOKUP(F1100,'CLV2'!A:A,'CLV2'!E:E)</f>
        <v>2.DAIRY</v>
      </c>
      <c r="AH1100" s="115" t="str">
        <f t="array" ref="AH1100">XLOOKUP(F1100,'CLV2'!A:A,'CLV2'!F:F)</f>
        <v>3.BUTTER AND CHEESE</v>
      </c>
      <c r="AI1100" s="115" t="str">
        <f t="shared" si="8"/>
        <v>Pack</v>
      </c>
      <c r="AJ1100" s="116">
        <f t="shared" si="9"/>
        <v>1</v>
      </c>
      <c r="AK1100" s="117" t="str">
        <f t="array" ref="AK1100">XLOOKUP(F1100,'GIÁ'!A:A,'GIÁ'!D:D)</f>
        <v>42887.17</v>
      </c>
      <c r="AL1100" s="118">
        <f t="shared" si="10"/>
        <v>85774.34</v>
      </c>
      <c r="AM1100" s="118">
        <f t="shared" si="11"/>
        <v>0</v>
      </c>
      <c r="AN1100" s="119">
        <f t="shared" si="12"/>
        <v>0</v>
      </c>
      <c r="AO1100" s="118">
        <f t="shared" si="13"/>
        <v>85774.34</v>
      </c>
      <c r="AP1100" s="121">
        <f t="shared" si="14"/>
        <v>0</v>
      </c>
      <c r="AQ1100" s="122"/>
      <c r="AR1100" s="119"/>
    </row>
    <row r="1101" ht="22.5" customHeight="1">
      <c r="A1101" s="89">
        <v>46231.0</v>
      </c>
      <c r="B1101" s="90">
        <v>0.5131944444444444</v>
      </c>
      <c r="C1101" s="91" t="s">
        <v>1255</v>
      </c>
      <c r="D1101" s="129" t="str">
        <f t="array" ref="D1101">XLOOKUP(C1101,'DS ST'!A:A,'DS ST'!B:B)</f>
        <v>GHA</v>
      </c>
      <c r="E1101" s="94" t="str">
        <f t="array" ref="E1101">XLOOKUP($F1101,'GIÁ'!$A:$A,'GIÁ'!$E:$E)</f>
        <v>MÁT</v>
      </c>
      <c r="F1101" s="94">
        <v>8.934673607827E12</v>
      </c>
      <c r="G1101" s="95" t="s">
        <v>1694</v>
      </c>
      <c r="H1101" s="95" t="s">
        <v>57</v>
      </c>
      <c r="I1101" s="96">
        <v>24.0</v>
      </c>
      <c r="J1101" s="96">
        <v>20.0</v>
      </c>
      <c r="K1101" s="98">
        <f t="shared" si="4"/>
        <v>4</v>
      </c>
      <c r="L1101" s="99" t="s">
        <v>4830</v>
      </c>
      <c r="M1101" s="100" t="s">
        <v>4848</v>
      </c>
      <c r="N1101" s="101" t="s">
        <v>4849</v>
      </c>
      <c r="O1101" s="128"/>
      <c r="P1101" s="100"/>
      <c r="Q1101" s="103">
        <f t="shared" si="5"/>
        <v>4</v>
      </c>
      <c r="R1101" s="104"/>
      <c r="S1101" s="105"/>
      <c r="T1101" s="106"/>
      <c r="U1101" s="107"/>
      <c r="V1101" s="108" t="s">
        <v>756</v>
      </c>
      <c r="W1101" s="109" t="s">
        <v>1312</v>
      </c>
      <c r="X1101" s="110" t="str">
        <f t="shared" si="6"/>
        <v/>
      </c>
      <c r="Y1101" s="110" t="str">
        <f t="shared" si="7"/>
        <v/>
      </c>
      <c r="Z1101" s="139" t="str">
        <f t="shared" si="70"/>
        <v>Chưa xác định</v>
      </c>
      <c r="AA1101" s="109" t="s">
        <v>802</v>
      </c>
      <c r="AB1101" s="140"/>
      <c r="AC1101" s="141"/>
      <c r="AD1101" s="113"/>
      <c r="AE1101" s="127"/>
      <c r="AF1101" s="113"/>
      <c r="AG1101" s="114" t="str">
        <f t="array" ref="AG1101">XLOOKUP(F1101,'CLV2'!A:A,'CLV2'!E:E)</f>
        <v>2.DAIRY</v>
      </c>
      <c r="AH1101" s="115" t="str">
        <f t="array" ref="AH1101">XLOOKUP(F1101,'CLV2'!A:A,'CLV2'!F:F)</f>
        <v>3.YOGURT</v>
      </c>
      <c r="AI1101" s="115" t="str">
        <f t="shared" si="8"/>
        <v>Pack</v>
      </c>
      <c r="AJ1101" s="116">
        <f t="shared" si="9"/>
        <v>0.1666666667</v>
      </c>
      <c r="AK1101" s="117" t="str">
        <f t="array" ref="AK1101">XLOOKUP(F1101,'GIÁ'!A:A,'GIÁ'!D:D)</f>
        <v>6583.16</v>
      </c>
      <c r="AL1101" s="118">
        <f t="shared" si="10"/>
        <v>26332.64</v>
      </c>
      <c r="AM1101" s="118">
        <f t="shared" si="11"/>
        <v>0</v>
      </c>
      <c r="AN1101" s="119">
        <f t="shared" si="12"/>
        <v>0</v>
      </c>
      <c r="AO1101" s="118">
        <f t="shared" si="13"/>
        <v>0</v>
      </c>
      <c r="AP1101" s="121">
        <f t="shared" si="14"/>
        <v>26332.64</v>
      </c>
      <c r="AQ1101" s="122"/>
      <c r="AR1101" s="119"/>
    </row>
    <row r="1102" ht="22.5" customHeight="1">
      <c r="A1102" s="89">
        <v>46231.0</v>
      </c>
      <c r="B1102" s="90">
        <v>0.5131944444444444</v>
      </c>
      <c r="C1102" s="91" t="s">
        <v>1255</v>
      </c>
      <c r="D1102" s="129" t="str">
        <f t="array" ref="D1102">XLOOKUP(C1102,'DS ST'!A:A,'DS ST'!B:B)</f>
        <v>GHA</v>
      </c>
      <c r="E1102" s="94" t="str">
        <f t="array" ref="E1102">XLOOKUP($F1102,'GIÁ'!$A:$A,'GIÁ'!$E:$E)</f>
        <v>MÁT</v>
      </c>
      <c r="F1102" s="94">
        <v>8.936243700167E12</v>
      </c>
      <c r="G1102" s="95" t="s">
        <v>2759</v>
      </c>
      <c r="H1102" s="95" t="s">
        <v>57</v>
      </c>
      <c r="I1102" s="96">
        <v>1.0</v>
      </c>
      <c r="J1102" s="96">
        <v>0.0</v>
      </c>
      <c r="K1102" s="98">
        <f t="shared" si="4"/>
        <v>1</v>
      </c>
      <c r="L1102" s="99" t="s">
        <v>4830</v>
      </c>
      <c r="M1102" s="100" t="s">
        <v>4848</v>
      </c>
      <c r="N1102" s="101" t="s">
        <v>4849</v>
      </c>
      <c r="O1102" s="128"/>
      <c r="P1102" s="100">
        <v>1.0</v>
      </c>
      <c r="Q1102" s="103">
        <f t="shared" si="5"/>
        <v>0</v>
      </c>
      <c r="R1102" s="104" t="s">
        <v>4850</v>
      </c>
      <c r="S1102" s="105"/>
      <c r="T1102" s="106"/>
      <c r="U1102" s="107"/>
      <c r="V1102" s="108" t="s">
        <v>756</v>
      </c>
      <c r="W1102" s="109" t="s">
        <v>1908</v>
      </c>
      <c r="X1102" s="110" t="str">
        <f t="shared" si="6"/>
        <v/>
      </c>
      <c r="Y1102" s="110" t="str">
        <f t="shared" si="7"/>
        <v>Siêu thị</v>
      </c>
      <c r="Z1102" s="139" t="str">
        <f t="shared" si="70"/>
        <v/>
      </c>
      <c r="AA1102" s="109" t="s">
        <v>802</v>
      </c>
      <c r="AB1102" s="140"/>
      <c r="AC1102" s="141"/>
      <c r="AD1102" s="113"/>
      <c r="AE1102" s="127"/>
      <c r="AF1102" s="113"/>
      <c r="AG1102" s="114" t="str">
        <f t="array" ref="AG1102">XLOOKUP(F1102,'CLV2'!A:A,'CLV2'!E:E)</f>
        <v>2.DELICA</v>
      </c>
      <c r="AH1102" s="115" t="str">
        <f t="array" ref="AH1102">XLOOKUP(F1102,'CLV2'!A:A,'CLV2'!F:F)</f>
        <v>3.COLD AND HOT DELICA</v>
      </c>
      <c r="AI1102" s="115" t="str">
        <f t="shared" si="8"/>
        <v>Pack</v>
      </c>
      <c r="AJ1102" s="116">
        <f t="shared" si="9"/>
        <v>1</v>
      </c>
      <c r="AK1102" s="117" t="str">
        <f t="array" ref="AK1102">XLOOKUP(F1102,'GIÁ'!A:A,'GIÁ'!D:D)</f>
        <v>20400.00</v>
      </c>
      <c r="AL1102" s="118">
        <f t="shared" si="10"/>
        <v>20400</v>
      </c>
      <c r="AM1102" s="118">
        <f t="shared" si="11"/>
        <v>0</v>
      </c>
      <c r="AN1102" s="119">
        <f t="shared" si="12"/>
        <v>20400</v>
      </c>
      <c r="AO1102" s="118">
        <f t="shared" si="13"/>
        <v>0</v>
      </c>
      <c r="AP1102" s="121">
        <f t="shared" si="14"/>
        <v>0</v>
      </c>
      <c r="AQ1102" s="122"/>
      <c r="AR1102" s="119"/>
    </row>
    <row r="1103" ht="22.5" customHeight="1">
      <c r="A1103" s="89">
        <v>46231.0</v>
      </c>
      <c r="B1103" s="90">
        <v>0.5131944444444444</v>
      </c>
      <c r="C1103" s="91" t="s">
        <v>1255</v>
      </c>
      <c r="D1103" s="129" t="str">
        <f t="array" ref="D1103">XLOOKUP(C1103,'DS ST'!A:A,'DS ST'!B:B)</f>
        <v>GHA</v>
      </c>
      <c r="E1103" s="94" t="str">
        <f t="array" ref="E1103">XLOOKUP($F1103,'GIÁ'!$A:$A,'GIÁ'!$E:$E)</f>
        <v>MÁT</v>
      </c>
      <c r="F1103" s="94">
        <v>8.938500844102E12</v>
      </c>
      <c r="G1103" s="95" t="s">
        <v>2793</v>
      </c>
      <c r="H1103" s="95" t="s">
        <v>57</v>
      </c>
      <c r="I1103" s="96">
        <v>18.0</v>
      </c>
      <c r="J1103" s="96">
        <v>16.0</v>
      </c>
      <c r="K1103" s="98">
        <f t="shared" si="4"/>
        <v>2</v>
      </c>
      <c r="L1103" s="99" t="s">
        <v>4830</v>
      </c>
      <c r="M1103" s="100" t="s">
        <v>4851</v>
      </c>
      <c r="N1103" s="101" t="s">
        <v>4852</v>
      </c>
      <c r="O1103" s="128"/>
      <c r="P1103" s="100"/>
      <c r="Q1103" s="103">
        <f t="shared" si="5"/>
        <v>2</v>
      </c>
      <c r="R1103" s="104"/>
      <c r="S1103" s="105"/>
      <c r="T1103" s="106"/>
      <c r="U1103" s="107"/>
      <c r="V1103" s="108" t="s">
        <v>756</v>
      </c>
      <c r="W1103" s="109" t="s">
        <v>1312</v>
      </c>
      <c r="X1103" s="110" t="str">
        <f t="shared" si="6"/>
        <v/>
      </c>
      <c r="Y1103" s="110" t="str">
        <f t="shared" si="7"/>
        <v/>
      </c>
      <c r="Z1103" s="139" t="str">
        <f t="shared" si="70"/>
        <v>Chưa xác định</v>
      </c>
      <c r="AA1103" s="109" t="s">
        <v>802</v>
      </c>
      <c r="AB1103" s="140"/>
      <c r="AC1103" s="141"/>
      <c r="AD1103" s="113"/>
      <c r="AE1103" s="127"/>
      <c r="AF1103" s="113"/>
      <c r="AG1103" s="114" t="str">
        <f t="array" ref="AG1103">XLOOKUP(F1103,'CLV2'!A:A,'CLV2'!E:E)</f>
        <v>2.CHILLED FOODS</v>
      </c>
      <c r="AH1103" s="115" t="str">
        <f t="array" ref="AH1103">XLOOKUP(F1103,'CLV2'!A:A,'CLV2'!F:F)</f>
        <v>3.OTHER CHILLED PRODUCTS</v>
      </c>
      <c r="AI1103" s="115" t="str">
        <f t="shared" si="8"/>
        <v>Pack</v>
      </c>
      <c r="AJ1103" s="116">
        <f t="shared" si="9"/>
        <v>0.1111111111</v>
      </c>
      <c r="AK1103" s="117" t="str">
        <f t="array" ref="AK1103">XLOOKUP(F1103,'GIÁ'!A:A,'GIÁ'!D:D)</f>
        <v>7735.49</v>
      </c>
      <c r="AL1103" s="118">
        <f t="shared" si="10"/>
        <v>15470.98</v>
      </c>
      <c r="AM1103" s="118">
        <f t="shared" si="11"/>
        <v>0</v>
      </c>
      <c r="AN1103" s="119">
        <f t="shared" si="12"/>
        <v>0</v>
      </c>
      <c r="AO1103" s="118">
        <f t="shared" si="13"/>
        <v>0</v>
      </c>
      <c r="AP1103" s="121">
        <f t="shared" si="14"/>
        <v>15470.98</v>
      </c>
      <c r="AQ1103" s="122"/>
      <c r="AR1103" s="119"/>
    </row>
    <row r="1104" ht="22.5" customHeight="1">
      <c r="A1104" s="89">
        <v>46231.0</v>
      </c>
      <c r="B1104" s="90">
        <v>0.5131944444444444</v>
      </c>
      <c r="C1104" s="91" t="s">
        <v>1255</v>
      </c>
      <c r="D1104" s="129" t="str">
        <f t="array" ref="D1104">XLOOKUP(C1104,'DS ST'!A:A,'DS ST'!B:B)</f>
        <v>GHA</v>
      </c>
      <c r="E1104" s="94" t="str">
        <f t="array" ref="E1104">XLOOKUP($F1104,'GIÁ'!$A:$A,'GIÁ'!$E:$E)</f>
        <v>MÁT</v>
      </c>
      <c r="F1104" s="94">
        <v>8.936176751243E12</v>
      </c>
      <c r="G1104" s="95" t="s">
        <v>2533</v>
      </c>
      <c r="H1104" s="95" t="s">
        <v>57</v>
      </c>
      <c r="I1104" s="96">
        <v>2.0</v>
      </c>
      <c r="J1104" s="96">
        <v>0.0</v>
      </c>
      <c r="K1104" s="98">
        <f t="shared" si="4"/>
        <v>2</v>
      </c>
      <c r="L1104" s="99" t="s">
        <v>4830</v>
      </c>
      <c r="M1104" s="100" t="s">
        <v>4853</v>
      </c>
      <c r="N1104" s="101" t="s">
        <v>4854</v>
      </c>
      <c r="O1104" s="128"/>
      <c r="P1104" s="100"/>
      <c r="Q1104" s="103">
        <f t="shared" si="5"/>
        <v>2</v>
      </c>
      <c r="R1104" s="104"/>
      <c r="S1104" s="105"/>
      <c r="T1104" s="106"/>
      <c r="U1104" s="107"/>
      <c r="V1104" s="108" t="s">
        <v>756</v>
      </c>
      <c r="W1104" s="109" t="s">
        <v>1312</v>
      </c>
      <c r="X1104" s="110" t="str">
        <f t="shared" si="6"/>
        <v/>
      </c>
      <c r="Y1104" s="110" t="str">
        <f t="shared" si="7"/>
        <v/>
      </c>
      <c r="Z1104" s="139" t="str">
        <f t="shared" si="70"/>
        <v>Chưa xác định</v>
      </c>
      <c r="AA1104" s="109" t="s">
        <v>802</v>
      </c>
      <c r="AB1104" s="140"/>
      <c r="AC1104" s="141"/>
      <c r="AD1104" s="113"/>
      <c r="AE1104" s="127"/>
      <c r="AF1104" s="113"/>
      <c r="AG1104" s="114" t="str">
        <f t="array" ref="AG1104">XLOOKUP(F1104,'CLV2'!A:A,'CLV2'!E:E)</f>
        <v>2.DELICA</v>
      </c>
      <c r="AH1104" s="115" t="str">
        <f t="array" ref="AH1104">XLOOKUP(F1104,'CLV2'!A:A,'CLV2'!F:F)</f>
        <v>3.COLD AND HOT DELICA</v>
      </c>
      <c r="AI1104" s="115" t="str">
        <f t="shared" si="8"/>
        <v>Pack</v>
      </c>
      <c r="AJ1104" s="116">
        <f t="shared" si="9"/>
        <v>1</v>
      </c>
      <c r="AK1104" s="117" t="str">
        <f t="array" ref="AK1104">XLOOKUP(F1104,'GIÁ'!A:A,'GIÁ'!D:D)</f>
        <v>6745.00</v>
      </c>
      <c r="AL1104" s="118">
        <f t="shared" si="10"/>
        <v>13490</v>
      </c>
      <c r="AM1104" s="118">
        <f t="shared" si="11"/>
        <v>0</v>
      </c>
      <c r="AN1104" s="119">
        <f t="shared" si="12"/>
        <v>0</v>
      </c>
      <c r="AO1104" s="118">
        <f t="shared" si="13"/>
        <v>0</v>
      </c>
      <c r="AP1104" s="121">
        <f t="shared" si="14"/>
        <v>13490</v>
      </c>
      <c r="AQ1104" s="122"/>
      <c r="AR1104" s="119"/>
    </row>
    <row r="1105" ht="22.5" customHeight="1">
      <c r="A1105" s="89">
        <v>46231.0</v>
      </c>
      <c r="B1105" s="90">
        <v>0.5131944444444444</v>
      </c>
      <c r="C1105" s="91" t="s">
        <v>1255</v>
      </c>
      <c r="D1105" s="129" t="str">
        <f t="array" ref="D1105">XLOOKUP(C1105,'DS ST'!A:A,'DS ST'!B:B)</f>
        <v>GHA</v>
      </c>
      <c r="E1105" s="94" t="str">
        <f t="array" ref="E1105">XLOOKUP($F1105,'GIÁ'!$A:$A,'GIÁ'!$E:$E)</f>
        <v>MÁT</v>
      </c>
      <c r="F1105" s="94">
        <v>8.936243700082E12</v>
      </c>
      <c r="G1105" s="95" t="s">
        <v>2743</v>
      </c>
      <c r="H1105" s="95" t="s">
        <v>1206</v>
      </c>
      <c r="I1105" s="96">
        <v>2.0</v>
      </c>
      <c r="J1105" s="96">
        <v>1.0</v>
      </c>
      <c r="K1105" s="98">
        <f t="shared" si="4"/>
        <v>1</v>
      </c>
      <c r="L1105" s="99" t="s">
        <v>4830</v>
      </c>
      <c r="M1105" s="100" t="s">
        <v>4853</v>
      </c>
      <c r="N1105" s="101" t="s">
        <v>4854</v>
      </c>
      <c r="O1105" s="128"/>
      <c r="P1105" s="100"/>
      <c r="Q1105" s="103">
        <f t="shared" si="5"/>
        <v>1</v>
      </c>
      <c r="R1105" s="104"/>
      <c r="S1105" s="105"/>
      <c r="T1105" s="106"/>
      <c r="U1105" s="107"/>
      <c r="V1105" s="108" t="s">
        <v>756</v>
      </c>
      <c r="W1105" s="109" t="s">
        <v>1312</v>
      </c>
      <c r="X1105" s="110" t="str">
        <f t="shared" si="6"/>
        <v/>
      </c>
      <c r="Y1105" s="110" t="str">
        <f t="shared" si="7"/>
        <v/>
      </c>
      <c r="Z1105" s="139" t="str">
        <f t="shared" si="70"/>
        <v>Chưa xác định</v>
      </c>
      <c r="AA1105" s="109" t="s">
        <v>802</v>
      </c>
      <c r="AB1105" s="140"/>
      <c r="AC1105" s="108"/>
      <c r="AD1105" s="113"/>
      <c r="AE1105" s="127"/>
      <c r="AF1105" s="113"/>
      <c r="AG1105" s="114" t="str">
        <f t="array" ref="AG1105">XLOOKUP(F1105,'CLV2'!A:A,'CLV2'!E:E)</f>
        <v>2.DELICA</v>
      </c>
      <c r="AH1105" s="115" t="str">
        <f t="array" ref="AH1105">XLOOKUP(F1105,'CLV2'!A:A,'CLV2'!F:F)</f>
        <v>3.COLD AND HOT DELICA</v>
      </c>
      <c r="AI1105" s="115" t="str">
        <f t="shared" si="8"/>
        <v>Pack</v>
      </c>
      <c r="AJ1105" s="116">
        <f t="shared" si="9"/>
        <v>0.5</v>
      </c>
      <c r="AK1105" s="117" t="str">
        <f t="array" ref="AK1105">XLOOKUP(F1105,'GIÁ'!A:A,'GIÁ'!D:D)</f>
        <v>11859.91</v>
      </c>
      <c r="AL1105" s="118">
        <f t="shared" si="10"/>
        <v>11859.91</v>
      </c>
      <c r="AM1105" s="118">
        <f t="shared" si="11"/>
        <v>0</v>
      </c>
      <c r="AN1105" s="119">
        <f t="shared" si="12"/>
        <v>0</v>
      </c>
      <c r="AO1105" s="118">
        <f t="shared" si="13"/>
        <v>0</v>
      </c>
      <c r="AP1105" s="121">
        <f t="shared" si="14"/>
        <v>11859.91</v>
      </c>
      <c r="AQ1105" s="122"/>
      <c r="AR1105" s="119"/>
    </row>
    <row r="1106" ht="22.5" customHeight="1">
      <c r="A1106" s="89">
        <v>46231.0</v>
      </c>
      <c r="B1106" s="90">
        <v>0.5131944444444444</v>
      </c>
      <c r="C1106" s="91" t="s">
        <v>1255</v>
      </c>
      <c r="D1106" s="129" t="str">
        <f t="array" ref="D1106">XLOOKUP(C1106,'DS ST'!A:A,'DS ST'!B:B)</f>
        <v>GHA</v>
      </c>
      <c r="E1106" s="94" t="str">
        <f t="array" ref="E1106">XLOOKUP($F1106,'GIÁ'!$A:$A,'GIÁ'!$E:$E)</f>
        <v>MÁT</v>
      </c>
      <c r="F1106" s="94">
        <v>11681.0</v>
      </c>
      <c r="G1106" s="95" t="s">
        <v>993</v>
      </c>
      <c r="H1106" s="95" t="s">
        <v>93</v>
      </c>
      <c r="I1106" s="96">
        <v>1.0</v>
      </c>
      <c r="J1106" s="96">
        <v>0.0</v>
      </c>
      <c r="K1106" s="98">
        <f t="shared" si="4"/>
        <v>1</v>
      </c>
      <c r="L1106" s="99" t="s">
        <v>4830</v>
      </c>
      <c r="M1106" s="100" t="s">
        <v>4855</v>
      </c>
      <c r="N1106" s="101" t="s">
        <v>4856</v>
      </c>
      <c r="O1106" s="128"/>
      <c r="P1106" s="100">
        <v>1.0</v>
      </c>
      <c r="Q1106" s="103">
        <f t="shared" si="5"/>
        <v>0</v>
      </c>
      <c r="R1106" s="104" t="s">
        <v>4857</v>
      </c>
      <c r="S1106" s="105"/>
      <c r="T1106" s="106"/>
      <c r="U1106" s="107"/>
      <c r="V1106" s="108" t="s">
        <v>756</v>
      </c>
      <c r="W1106" s="109" t="s">
        <v>1908</v>
      </c>
      <c r="X1106" s="110" t="str">
        <f t="shared" si="6"/>
        <v/>
      </c>
      <c r="Y1106" s="110" t="str">
        <f t="shared" si="7"/>
        <v>Siêu thị</v>
      </c>
      <c r="Z1106" s="139" t="str">
        <f t="shared" si="70"/>
        <v/>
      </c>
      <c r="AA1106" s="109" t="s">
        <v>802</v>
      </c>
      <c r="AB1106" s="143" t="s">
        <v>4835</v>
      </c>
      <c r="AC1106" s="108"/>
      <c r="AD1106" s="113"/>
      <c r="AE1106" s="108"/>
      <c r="AF1106" s="113"/>
      <c r="AG1106" s="114" t="str">
        <f t="array" ref="AG1106">XLOOKUP(F1106,'CLV2'!A:A,'CLV2'!E:E)</f>
        <v>2.VEGETABLES</v>
      </c>
      <c r="AH1106" s="115" t="str">
        <f t="array" ref="AH1106">XLOOKUP(F1106,'CLV2'!A:A,'CLV2'!F:F)</f>
        <v>3.PROCESSED VEGGIES</v>
      </c>
      <c r="AI1106" s="115" t="str">
        <f t="shared" si="8"/>
        <v>Pack</v>
      </c>
      <c r="AJ1106" s="116">
        <f t="shared" si="9"/>
        <v>1</v>
      </c>
      <c r="AK1106" s="117" t="str">
        <f t="array" ref="AK1106">XLOOKUP(F1106,'GIÁ'!A:A,'GIÁ'!D:D)</f>
        <v>23500.00</v>
      </c>
      <c r="AL1106" s="118">
        <f t="shared" si="10"/>
        <v>23500</v>
      </c>
      <c r="AM1106" s="118">
        <f t="shared" si="11"/>
        <v>0</v>
      </c>
      <c r="AN1106" s="119">
        <f t="shared" si="12"/>
        <v>23500</v>
      </c>
      <c r="AO1106" s="118">
        <f t="shared" si="13"/>
        <v>0</v>
      </c>
      <c r="AP1106" s="121">
        <f t="shared" si="14"/>
        <v>0</v>
      </c>
      <c r="AQ1106" s="122"/>
      <c r="AR1106" s="119"/>
    </row>
    <row r="1107" ht="22.5" customHeight="1">
      <c r="A1107" s="89">
        <v>46231.0</v>
      </c>
      <c r="B1107" s="90">
        <v>0.5131944444444444</v>
      </c>
      <c r="C1107" s="91" t="s">
        <v>1255</v>
      </c>
      <c r="D1107" s="129" t="str">
        <f t="array" ref="D1107">XLOOKUP(C1107,'DS ST'!A:A,'DS ST'!B:B)</f>
        <v>GHA</v>
      </c>
      <c r="E1107" s="94" t="str">
        <f t="array" ref="E1107">XLOOKUP($F1107,'GIÁ'!$A:$A,'GIÁ'!$E:$E)</f>
        <v>MÁT</v>
      </c>
      <c r="F1107" s="94">
        <v>10216.0</v>
      </c>
      <c r="G1107" s="95" t="s">
        <v>81</v>
      </c>
      <c r="H1107" s="95" t="s">
        <v>57</v>
      </c>
      <c r="I1107" s="96">
        <v>1.0</v>
      </c>
      <c r="J1107" s="96">
        <v>0.0</v>
      </c>
      <c r="K1107" s="98">
        <f t="shared" si="4"/>
        <v>1</v>
      </c>
      <c r="L1107" s="99" t="s">
        <v>4830</v>
      </c>
      <c r="M1107" s="100" t="s">
        <v>4858</v>
      </c>
      <c r="N1107" s="101" t="s">
        <v>4859</v>
      </c>
      <c r="O1107" s="128"/>
      <c r="P1107" s="100">
        <v>1.0</v>
      </c>
      <c r="Q1107" s="103">
        <f t="shared" si="5"/>
        <v>0</v>
      </c>
      <c r="R1107" s="104" t="s">
        <v>4860</v>
      </c>
      <c r="S1107" s="105"/>
      <c r="T1107" s="106"/>
      <c r="U1107" s="107"/>
      <c r="V1107" s="108" t="s">
        <v>756</v>
      </c>
      <c r="W1107" s="109" t="s">
        <v>1908</v>
      </c>
      <c r="X1107" s="110" t="str">
        <f t="shared" si="6"/>
        <v/>
      </c>
      <c r="Y1107" s="110" t="str">
        <f t="shared" si="7"/>
        <v>Siêu thị</v>
      </c>
      <c r="Z1107" s="139" t="str">
        <f t="shared" si="70"/>
        <v/>
      </c>
      <c r="AA1107" s="109" t="s">
        <v>802</v>
      </c>
      <c r="AB1107" s="140"/>
      <c r="AC1107" s="108"/>
      <c r="AD1107" s="113"/>
      <c r="AE1107" s="127"/>
      <c r="AF1107" s="113"/>
      <c r="AG1107" s="114" t="str">
        <f t="array" ref="AG1107">XLOOKUP(F1107,'CLV2'!A:A,'CLV2'!E:E)</f>
        <v>2.VEGETABLES</v>
      </c>
      <c r="AH1107" s="115" t="str">
        <f t="array" ref="AH1107">XLOOKUP(F1107,'CLV2'!A:A,'CLV2'!F:F)</f>
        <v>3.MUSHROOM</v>
      </c>
      <c r="AI1107" s="115" t="str">
        <f t="shared" si="8"/>
        <v>Pack</v>
      </c>
      <c r="AJ1107" s="116">
        <f t="shared" si="9"/>
        <v>1</v>
      </c>
      <c r="AK1107" s="117" t="str">
        <f t="array" ref="AK1107">XLOOKUP(F1107,'GIÁ'!A:A,'GIÁ'!D:D)</f>
        <v>41977.50</v>
      </c>
      <c r="AL1107" s="118">
        <f t="shared" si="10"/>
        <v>41977.5</v>
      </c>
      <c r="AM1107" s="118">
        <f t="shared" si="11"/>
        <v>0</v>
      </c>
      <c r="AN1107" s="119">
        <f t="shared" si="12"/>
        <v>41977.5</v>
      </c>
      <c r="AO1107" s="118">
        <f t="shared" si="13"/>
        <v>0</v>
      </c>
      <c r="AP1107" s="121">
        <f t="shared" si="14"/>
        <v>0</v>
      </c>
      <c r="AQ1107" s="122"/>
      <c r="AR1107" s="119"/>
    </row>
    <row r="1108" ht="22.5" customHeight="1">
      <c r="A1108" s="89">
        <v>46231.0</v>
      </c>
      <c r="B1108" s="90">
        <v>0.5131944444444444</v>
      </c>
      <c r="C1108" s="91" t="s">
        <v>1255</v>
      </c>
      <c r="D1108" s="129" t="str">
        <f t="array" ref="D1108">XLOOKUP(C1108,'DS ST'!A:A,'DS ST'!B:B)</f>
        <v>GHA</v>
      </c>
      <c r="E1108" s="94" t="str">
        <f t="array" ref="E1108">XLOOKUP($F1108,'GIÁ'!$A:$A,'GIÁ'!$E:$E)</f>
        <v>MÁT</v>
      </c>
      <c r="F1108" s="94">
        <v>8.935007101134E12</v>
      </c>
      <c r="G1108" s="95" t="s">
        <v>1784</v>
      </c>
      <c r="H1108" s="95" t="s">
        <v>1785</v>
      </c>
      <c r="I1108" s="96">
        <v>1.0</v>
      </c>
      <c r="J1108" s="96">
        <v>0.0</v>
      </c>
      <c r="K1108" s="98">
        <f t="shared" si="4"/>
        <v>1</v>
      </c>
      <c r="L1108" s="99" t="s">
        <v>4830</v>
      </c>
      <c r="M1108" s="100" t="s">
        <v>4858</v>
      </c>
      <c r="N1108" s="101" t="s">
        <v>4859</v>
      </c>
      <c r="O1108" s="128"/>
      <c r="P1108" s="100">
        <v>1.0</v>
      </c>
      <c r="Q1108" s="103">
        <f t="shared" si="5"/>
        <v>0</v>
      </c>
      <c r="R1108" s="104" t="s">
        <v>4842</v>
      </c>
      <c r="S1108" s="105"/>
      <c r="T1108" s="106"/>
      <c r="U1108" s="107"/>
      <c r="V1108" s="108" t="s">
        <v>756</v>
      </c>
      <c r="W1108" s="109" t="s">
        <v>1908</v>
      </c>
      <c r="X1108" s="110" t="str">
        <f t="shared" si="6"/>
        <v/>
      </c>
      <c r="Y1108" s="110" t="str">
        <f t="shared" si="7"/>
        <v>Siêu thị</v>
      </c>
      <c r="Z1108" s="139" t="str">
        <f t="shared" si="70"/>
        <v/>
      </c>
      <c r="AA1108" s="109" t="s">
        <v>802</v>
      </c>
      <c r="AB1108" s="140"/>
      <c r="AC1108" s="108"/>
      <c r="AD1108" s="113"/>
      <c r="AE1108" s="108"/>
      <c r="AF1108" s="113"/>
      <c r="AG1108" s="114" t="str">
        <f t="array" ref="AG1108">XLOOKUP(F1108,'CLV2'!A:A,'CLV2'!E:E)</f>
        <v>2.DAIRY</v>
      </c>
      <c r="AH1108" s="115" t="str">
        <f t="array" ref="AH1108">XLOOKUP(F1108,'CLV2'!A:A,'CLV2'!F:F)</f>
        <v>3.FRESH MILK</v>
      </c>
      <c r="AI1108" s="115" t="str">
        <f t="shared" si="8"/>
        <v>Pack</v>
      </c>
      <c r="AJ1108" s="116">
        <f t="shared" si="9"/>
        <v>1</v>
      </c>
      <c r="AK1108" s="117" t="str">
        <f t="array" ref="AK1108">XLOOKUP(F1108,'GIÁ'!A:A,'GIÁ'!D:D)</f>
        <v>18545.39</v>
      </c>
      <c r="AL1108" s="118">
        <f t="shared" si="10"/>
        <v>18545.39</v>
      </c>
      <c r="AM1108" s="118">
        <f t="shared" si="11"/>
        <v>0</v>
      </c>
      <c r="AN1108" s="119">
        <f t="shared" si="12"/>
        <v>18545.39</v>
      </c>
      <c r="AO1108" s="118">
        <f t="shared" si="13"/>
        <v>0</v>
      </c>
      <c r="AP1108" s="121">
        <f t="shared" si="14"/>
        <v>0</v>
      </c>
      <c r="AQ1108" s="122"/>
      <c r="AR1108" s="119"/>
    </row>
    <row r="1109" ht="22.5" customHeight="1">
      <c r="A1109" s="89">
        <v>46231.0</v>
      </c>
      <c r="B1109" s="90">
        <v>0.5131944444444444</v>
      </c>
      <c r="C1109" s="91" t="s">
        <v>1255</v>
      </c>
      <c r="D1109" s="129" t="str">
        <f t="array" ref="D1109">XLOOKUP(C1109,'DS ST'!A:A,'DS ST'!B:B)</f>
        <v>GHA</v>
      </c>
      <c r="E1109" s="94" t="str">
        <f t="array" ref="E1109">XLOOKUP($F1109,'GIÁ'!$A:$A,'GIÁ'!$E:$E)</f>
        <v>MÁT</v>
      </c>
      <c r="F1109" s="94">
        <v>11020.0</v>
      </c>
      <c r="G1109" s="95" t="s">
        <v>486</v>
      </c>
      <c r="H1109" s="95" t="s">
        <v>487</v>
      </c>
      <c r="I1109" s="96">
        <v>2.0</v>
      </c>
      <c r="J1109" s="96">
        <v>0.0</v>
      </c>
      <c r="K1109" s="98">
        <f t="shared" si="4"/>
        <v>2</v>
      </c>
      <c r="L1109" s="99" t="s">
        <v>4830</v>
      </c>
      <c r="M1109" s="100" t="s">
        <v>4858</v>
      </c>
      <c r="N1109" s="101" t="s">
        <v>4859</v>
      </c>
      <c r="O1109" s="128"/>
      <c r="P1109" s="100">
        <v>2.0</v>
      </c>
      <c r="Q1109" s="103">
        <f t="shared" si="5"/>
        <v>0</v>
      </c>
      <c r="R1109" s="104" t="s">
        <v>4860</v>
      </c>
      <c r="S1109" s="105"/>
      <c r="T1109" s="106"/>
      <c r="U1109" s="107"/>
      <c r="V1109" s="108" t="s">
        <v>756</v>
      </c>
      <c r="W1109" s="109" t="s">
        <v>1908</v>
      </c>
      <c r="X1109" s="110" t="str">
        <f t="shared" si="6"/>
        <v/>
      </c>
      <c r="Y1109" s="110" t="str">
        <f t="shared" si="7"/>
        <v>Siêu thị</v>
      </c>
      <c r="Z1109" s="139" t="str">
        <f t="shared" si="70"/>
        <v/>
      </c>
      <c r="AA1109" s="109" t="s">
        <v>802</v>
      </c>
      <c r="AB1109" s="140"/>
      <c r="AC1109" s="141"/>
      <c r="AD1109" s="113"/>
      <c r="AE1109" s="127"/>
      <c r="AF1109" s="113"/>
      <c r="AG1109" s="114" t="str">
        <f t="array" ref="AG1109">XLOOKUP(F1109,'CLV2'!A:A,'CLV2'!E:E)</f>
        <v>2.VEGETABLES</v>
      </c>
      <c r="AH1109" s="115" t="str">
        <f t="array" ref="AH1109">XLOOKUP(F1109,'CLV2'!A:A,'CLV2'!F:F)</f>
        <v>3.HERBS</v>
      </c>
      <c r="AI1109" s="115" t="str">
        <f t="shared" si="8"/>
        <v>Pack</v>
      </c>
      <c r="AJ1109" s="116">
        <f t="shared" si="9"/>
        <v>1</v>
      </c>
      <c r="AK1109" s="117" t="str">
        <f t="array" ref="AK1109">XLOOKUP(F1109,'GIÁ'!A:A,'GIÁ'!D:D)</f>
        <v>14771.69</v>
      </c>
      <c r="AL1109" s="118">
        <f t="shared" si="10"/>
        <v>29543.38</v>
      </c>
      <c r="AM1109" s="118">
        <f t="shared" si="11"/>
        <v>0</v>
      </c>
      <c r="AN1109" s="119">
        <f t="shared" si="12"/>
        <v>29543.38</v>
      </c>
      <c r="AO1109" s="118">
        <f t="shared" si="13"/>
        <v>0</v>
      </c>
      <c r="AP1109" s="121">
        <f t="shared" si="14"/>
        <v>0</v>
      </c>
      <c r="AQ1109" s="122"/>
      <c r="AR1109" s="119"/>
    </row>
    <row r="1110" ht="22.5" customHeight="1">
      <c r="A1110" s="89">
        <v>46231.0</v>
      </c>
      <c r="B1110" s="90">
        <v>0.5131944444444444</v>
      </c>
      <c r="C1110" s="91" t="s">
        <v>1255</v>
      </c>
      <c r="D1110" s="129" t="str">
        <f t="array" ref="D1110">XLOOKUP(C1110,'DS ST'!A:A,'DS ST'!B:B)</f>
        <v>GHA</v>
      </c>
      <c r="E1110" s="94" t="str">
        <f t="array" ref="E1110">XLOOKUP($F1110,'GIÁ'!$A:$A,'GIÁ'!$E:$E)</f>
        <v>MÁT</v>
      </c>
      <c r="F1110" s="94">
        <v>8.935019503216E12</v>
      </c>
      <c r="G1110" s="95" t="s">
        <v>1821</v>
      </c>
      <c r="H1110" s="95" t="s">
        <v>224</v>
      </c>
      <c r="I1110" s="96">
        <v>8.0</v>
      </c>
      <c r="J1110" s="96">
        <v>0.0</v>
      </c>
      <c r="K1110" s="98">
        <f t="shared" si="4"/>
        <v>8</v>
      </c>
      <c r="L1110" s="99" t="s">
        <v>4830</v>
      </c>
      <c r="M1110" s="100" t="s">
        <v>4858</v>
      </c>
      <c r="N1110" s="101" t="s">
        <v>4859</v>
      </c>
      <c r="O1110" s="128"/>
      <c r="P1110" s="100">
        <v>8.0</v>
      </c>
      <c r="Q1110" s="103">
        <f t="shared" si="5"/>
        <v>0</v>
      </c>
      <c r="R1110" s="104" t="s">
        <v>4861</v>
      </c>
      <c r="S1110" s="105"/>
      <c r="T1110" s="106"/>
      <c r="U1110" s="107"/>
      <c r="V1110" s="108" t="s">
        <v>756</v>
      </c>
      <c r="W1110" s="109" t="s">
        <v>1908</v>
      </c>
      <c r="X1110" s="110" t="str">
        <f t="shared" si="6"/>
        <v/>
      </c>
      <c r="Y1110" s="110" t="str">
        <f t="shared" si="7"/>
        <v>Siêu thị</v>
      </c>
      <c r="Z1110" s="139" t="str">
        <f t="shared" si="70"/>
        <v/>
      </c>
      <c r="AA1110" s="109" t="s">
        <v>802</v>
      </c>
      <c r="AB1110" s="140"/>
      <c r="AC1110" s="141"/>
      <c r="AD1110" s="113"/>
      <c r="AE1110" s="127"/>
      <c r="AF1110" s="113"/>
      <c r="AG1110" s="114" t="str">
        <f t="array" ref="AG1110">XLOOKUP(F1110,'CLV2'!A:A,'CLV2'!E:E)</f>
        <v>2.CHILLED FOODS</v>
      </c>
      <c r="AH1110" s="115" t="str">
        <f t="array" ref="AH1110">XLOOKUP(F1110,'CLV2'!A:A,'CLV2'!F:F)</f>
        <v>3.HAM AND SAUSAGES</v>
      </c>
      <c r="AI1110" s="115" t="str">
        <f t="shared" si="8"/>
        <v>Pack</v>
      </c>
      <c r="AJ1110" s="116">
        <f t="shared" si="9"/>
        <v>1</v>
      </c>
      <c r="AK1110" s="117" t="str">
        <f t="array" ref="AK1110">XLOOKUP(F1110,'GIÁ'!A:A,'GIÁ'!D:D)</f>
        <v>30395.96</v>
      </c>
      <c r="AL1110" s="118">
        <f t="shared" si="10"/>
        <v>243167.68</v>
      </c>
      <c r="AM1110" s="118">
        <f t="shared" si="11"/>
        <v>0</v>
      </c>
      <c r="AN1110" s="119">
        <f t="shared" si="12"/>
        <v>243167.68</v>
      </c>
      <c r="AO1110" s="118">
        <f t="shared" si="13"/>
        <v>0</v>
      </c>
      <c r="AP1110" s="121">
        <f t="shared" si="14"/>
        <v>0</v>
      </c>
      <c r="AQ1110" s="122"/>
      <c r="AR1110" s="119"/>
    </row>
    <row r="1111" ht="22.5" customHeight="1">
      <c r="A1111" s="89">
        <v>46231.0</v>
      </c>
      <c r="B1111" s="90">
        <v>0.5131944444444444</v>
      </c>
      <c r="C1111" s="91" t="s">
        <v>1255</v>
      </c>
      <c r="D1111" s="129" t="str">
        <f t="array" ref="D1111">XLOOKUP(C1111,'DS ST'!A:A,'DS ST'!B:B)</f>
        <v>GHA</v>
      </c>
      <c r="E1111" s="94" t="str">
        <f t="array" ref="E1111">XLOOKUP($F1111,'GIÁ'!$A:$A,'GIÁ'!$E:$E)</f>
        <v>MÁT</v>
      </c>
      <c r="F1111" s="94">
        <v>8.938528582574E12</v>
      </c>
      <c r="G1111" s="95" t="s">
        <v>3013</v>
      </c>
      <c r="H1111" s="95" t="s">
        <v>224</v>
      </c>
      <c r="I1111" s="96">
        <v>4.0</v>
      </c>
      <c r="J1111" s="96">
        <v>0.0</v>
      </c>
      <c r="K1111" s="98">
        <f t="shared" si="4"/>
        <v>4</v>
      </c>
      <c r="L1111" s="99" t="s">
        <v>4830</v>
      </c>
      <c r="M1111" s="100" t="s">
        <v>4858</v>
      </c>
      <c r="N1111" s="101" t="s">
        <v>4859</v>
      </c>
      <c r="O1111" s="128"/>
      <c r="P1111" s="100">
        <v>4.0</v>
      </c>
      <c r="Q1111" s="103">
        <f t="shared" si="5"/>
        <v>0</v>
      </c>
      <c r="R1111" s="104" t="s">
        <v>4860</v>
      </c>
      <c r="S1111" s="105"/>
      <c r="T1111" s="106"/>
      <c r="U1111" s="107"/>
      <c r="V1111" s="108" t="s">
        <v>756</v>
      </c>
      <c r="W1111" s="109" t="s">
        <v>1908</v>
      </c>
      <c r="X1111" s="110" t="str">
        <f t="shared" si="6"/>
        <v/>
      </c>
      <c r="Y1111" s="110" t="str">
        <f t="shared" si="7"/>
        <v>Siêu thị</v>
      </c>
      <c r="Z1111" s="139" t="str">
        <f t="shared" si="70"/>
        <v/>
      </c>
      <c r="AA1111" s="109" t="s">
        <v>802</v>
      </c>
      <c r="AB1111" s="140"/>
      <c r="AC1111" s="141"/>
      <c r="AD1111" s="113"/>
      <c r="AE1111" s="127"/>
      <c r="AF1111" s="113"/>
      <c r="AG1111" s="114" t="str">
        <f t="array" ref="AG1111">XLOOKUP(F1111,'CLV2'!A:A,'CLV2'!E:E)</f>
        <v>2.CHILLED FOODS</v>
      </c>
      <c r="AH1111" s="115" t="str">
        <f t="array" ref="AH1111">XLOOKUP(F1111,'CLV2'!A:A,'CLV2'!F:F)</f>
        <v>3.OTHER CHILLED PRODUCTS</v>
      </c>
      <c r="AI1111" s="115" t="str">
        <f t="shared" si="8"/>
        <v>Pack</v>
      </c>
      <c r="AJ1111" s="116">
        <f t="shared" si="9"/>
        <v>1</v>
      </c>
      <c r="AK1111" s="117" t="str">
        <f t="array" ref="AK1111">XLOOKUP(F1111,'GIÁ'!A:A,'GIÁ'!D:D)</f>
        <v>10450.00</v>
      </c>
      <c r="AL1111" s="118">
        <f t="shared" si="10"/>
        <v>41800</v>
      </c>
      <c r="AM1111" s="118">
        <f t="shared" si="11"/>
        <v>0</v>
      </c>
      <c r="AN1111" s="119">
        <f t="shared" si="12"/>
        <v>41800</v>
      </c>
      <c r="AO1111" s="118">
        <f t="shared" si="13"/>
        <v>0</v>
      </c>
      <c r="AP1111" s="121">
        <f t="shared" si="14"/>
        <v>0</v>
      </c>
      <c r="AQ1111" s="122"/>
      <c r="AR1111" s="119"/>
    </row>
    <row r="1112" ht="22.5" customHeight="1">
      <c r="A1112" s="89">
        <v>46231.0</v>
      </c>
      <c r="B1112" s="90">
        <v>0.5131944444444444</v>
      </c>
      <c r="C1112" s="91" t="s">
        <v>1255</v>
      </c>
      <c r="D1112" s="129" t="str">
        <f t="array" ref="D1112">XLOOKUP(C1112,'DS ST'!A:A,'DS ST'!B:B)</f>
        <v>GHA</v>
      </c>
      <c r="E1112" s="94" t="str">
        <f t="array" ref="E1112">XLOOKUP($F1112,'GIÁ'!$A:$A,'GIÁ'!$E:$E)</f>
        <v>MÁT</v>
      </c>
      <c r="F1112" s="94">
        <v>8.938529045856E12</v>
      </c>
      <c r="G1112" s="95" t="s">
        <v>3024</v>
      </c>
      <c r="H1112" s="95" t="s">
        <v>224</v>
      </c>
      <c r="I1112" s="96">
        <v>4.0</v>
      </c>
      <c r="J1112" s="96">
        <v>0.0</v>
      </c>
      <c r="K1112" s="98">
        <f t="shared" si="4"/>
        <v>4</v>
      </c>
      <c r="L1112" s="99" t="s">
        <v>4830</v>
      </c>
      <c r="M1112" s="100" t="s">
        <v>4858</v>
      </c>
      <c r="N1112" s="101" t="s">
        <v>4859</v>
      </c>
      <c r="O1112" s="128"/>
      <c r="P1112" s="100">
        <v>4.0</v>
      </c>
      <c r="Q1112" s="103">
        <f t="shared" si="5"/>
        <v>0</v>
      </c>
      <c r="R1112" s="104" t="s">
        <v>4861</v>
      </c>
      <c r="S1112" s="105"/>
      <c r="T1112" s="106"/>
      <c r="U1112" s="107"/>
      <c r="V1112" s="108" t="s">
        <v>756</v>
      </c>
      <c r="W1112" s="109" t="s">
        <v>1908</v>
      </c>
      <c r="X1112" s="110" t="str">
        <f t="shared" si="6"/>
        <v/>
      </c>
      <c r="Y1112" s="110" t="str">
        <f t="shared" si="7"/>
        <v>Siêu thị</v>
      </c>
      <c r="Z1112" s="139" t="str">
        <f t="shared" si="70"/>
        <v/>
      </c>
      <c r="AA1112" s="109" t="s">
        <v>802</v>
      </c>
      <c r="AB1112" s="140"/>
      <c r="AC1112" s="141"/>
      <c r="AD1112" s="113"/>
      <c r="AE1112" s="127"/>
      <c r="AF1112" s="113"/>
      <c r="AG1112" s="114" t="str">
        <f t="array" ref="AG1112">XLOOKUP(F1112,'CLV2'!A:A,'CLV2'!E:E)</f>
        <v>2.CHILLED FOODS</v>
      </c>
      <c r="AH1112" s="115" t="str">
        <f t="array" ref="AH1112">XLOOKUP(F1112,'CLV2'!A:A,'CLV2'!F:F)</f>
        <v>3.HAM AND SAUSAGES</v>
      </c>
      <c r="AI1112" s="115" t="str">
        <f t="shared" si="8"/>
        <v>Pack</v>
      </c>
      <c r="AJ1112" s="116">
        <f t="shared" si="9"/>
        <v>1</v>
      </c>
      <c r="AK1112" s="117" t="str">
        <f t="array" ref="AK1112">XLOOKUP(F1112,'GIÁ'!A:A,'GIÁ'!D:D)</f>
        <v>66066.31</v>
      </c>
      <c r="AL1112" s="118">
        <f t="shared" si="10"/>
        <v>264265.24</v>
      </c>
      <c r="AM1112" s="118">
        <f t="shared" si="11"/>
        <v>0</v>
      </c>
      <c r="AN1112" s="119">
        <f t="shared" si="12"/>
        <v>264265.24</v>
      </c>
      <c r="AO1112" s="118">
        <f t="shared" si="13"/>
        <v>0</v>
      </c>
      <c r="AP1112" s="121">
        <f t="shared" si="14"/>
        <v>0</v>
      </c>
      <c r="AQ1112" s="122"/>
      <c r="AR1112" s="119"/>
    </row>
    <row r="1113" ht="22.5" customHeight="1">
      <c r="A1113" s="89">
        <v>46231.0</v>
      </c>
      <c r="B1113" s="90">
        <v>0.5131944444444444</v>
      </c>
      <c r="C1113" s="91" t="s">
        <v>1255</v>
      </c>
      <c r="D1113" s="129" t="str">
        <f t="array" ref="D1113">XLOOKUP(C1113,'DS ST'!A:A,'DS ST'!B:B)</f>
        <v>GHA</v>
      </c>
      <c r="E1113" s="94" t="str">
        <f t="array" ref="E1113">XLOOKUP($F1113,'GIÁ'!$A:$A,'GIÁ'!$E:$E)</f>
        <v>MÁT</v>
      </c>
      <c r="F1113" s="94">
        <v>8.935019599783E12</v>
      </c>
      <c r="G1113" s="95" t="s">
        <v>1823</v>
      </c>
      <c r="H1113" s="95" t="s">
        <v>224</v>
      </c>
      <c r="I1113" s="96">
        <v>4.0</v>
      </c>
      <c r="J1113" s="96">
        <v>0.0</v>
      </c>
      <c r="K1113" s="98">
        <f t="shared" si="4"/>
        <v>4</v>
      </c>
      <c r="L1113" s="99" t="s">
        <v>4830</v>
      </c>
      <c r="M1113" s="100" t="s">
        <v>4858</v>
      </c>
      <c r="N1113" s="101" t="s">
        <v>4859</v>
      </c>
      <c r="O1113" s="128"/>
      <c r="P1113" s="100">
        <v>4.0</v>
      </c>
      <c r="Q1113" s="103">
        <f t="shared" si="5"/>
        <v>0</v>
      </c>
      <c r="R1113" s="104" t="s">
        <v>4861</v>
      </c>
      <c r="S1113" s="105"/>
      <c r="T1113" s="106"/>
      <c r="U1113" s="107"/>
      <c r="V1113" s="108" t="s">
        <v>756</v>
      </c>
      <c r="W1113" s="109" t="s">
        <v>1908</v>
      </c>
      <c r="X1113" s="110" t="str">
        <f t="shared" si="6"/>
        <v/>
      </c>
      <c r="Y1113" s="110" t="str">
        <f t="shared" si="7"/>
        <v>Siêu thị</v>
      </c>
      <c r="Z1113" s="139" t="str">
        <f t="shared" si="70"/>
        <v/>
      </c>
      <c r="AA1113" s="109" t="s">
        <v>802</v>
      </c>
      <c r="AB1113" s="140"/>
      <c r="AC1113" s="141"/>
      <c r="AD1113" s="113"/>
      <c r="AE1113" s="127"/>
      <c r="AF1113" s="113"/>
      <c r="AG1113" s="114" t="str">
        <f t="array" ref="AG1113">XLOOKUP(F1113,'CLV2'!A:A,'CLV2'!E:E)</f>
        <v>2.CHILLED FOODS</v>
      </c>
      <c r="AH1113" s="115" t="str">
        <f t="array" ref="AH1113">XLOOKUP(F1113,'CLV2'!A:A,'CLV2'!F:F)</f>
        <v>3.HAM AND SAUSAGES</v>
      </c>
      <c r="AI1113" s="115" t="str">
        <f t="shared" si="8"/>
        <v>Pack</v>
      </c>
      <c r="AJ1113" s="116">
        <f t="shared" si="9"/>
        <v>1</v>
      </c>
      <c r="AK1113" s="117" t="str">
        <f t="array" ref="AK1113">XLOOKUP(F1113,'GIÁ'!A:A,'GIÁ'!D:D)</f>
        <v>55686.89</v>
      </c>
      <c r="AL1113" s="118">
        <f t="shared" si="10"/>
        <v>222747.56</v>
      </c>
      <c r="AM1113" s="118">
        <f t="shared" si="11"/>
        <v>0</v>
      </c>
      <c r="AN1113" s="119">
        <f t="shared" si="12"/>
        <v>222747.56</v>
      </c>
      <c r="AO1113" s="118">
        <f t="shared" si="13"/>
        <v>0</v>
      </c>
      <c r="AP1113" s="121">
        <f t="shared" si="14"/>
        <v>0</v>
      </c>
      <c r="AQ1113" s="122"/>
      <c r="AR1113" s="119"/>
    </row>
    <row r="1114" ht="22.5" customHeight="1">
      <c r="A1114" s="89">
        <v>46231.0</v>
      </c>
      <c r="B1114" s="90">
        <v>0.5131944444444444</v>
      </c>
      <c r="C1114" s="91" t="s">
        <v>1255</v>
      </c>
      <c r="D1114" s="129" t="str">
        <f t="array" ref="D1114">XLOOKUP(C1114,'DS ST'!A:A,'DS ST'!B:B)</f>
        <v>GHA</v>
      </c>
      <c r="E1114" s="94" t="str">
        <f t="array" ref="E1114">XLOOKUP($F1114,'GIÁ'!$A:$A,'GIÁ'!$E:$E)</f>
        <v>MÁT</v>
      </c>
      <c r="F1114" s="94">
        <v>9.33624300503E12</v>
      </c>
      <c r="G1114" s="95" t="s">
        <v>3266</v>
      </c>
      <c r="H1114" s="95" t="s">
        <v>1145</v>
      </c>
      <c r="I1114" s="96">
        <v>2.0</v>
      </c>
      <c r="J1114" s="96">
        <v>0.0</v>
      </c>
      <c r="K1114" s="98">
        <f t="shared" si="4"/>
        <v>2</v>
      </c>
      <c r="L1114" s="99" t="s">
        <v>4830</v>
      </c>
      <c r="M1114" s="100" t="s">
        <v>4858</v>
      </c>
      <c r="N1114" s="101" t="s">
        <v>4859</v>
      </c>
      <c r="O1114" s="128"/>
      <c r="P1114" s="100">
        <v>2.0</v>
      </c>
      <c r="Q1114" s="103">
        <f t="shared" si="5"/>
        <v>0</v>
      </c>
      <c r="R1114" s="104" t="s">
        <v>4842</v>
      </c>
      <c r="S1114" s="105"/>
      <c r="T1114" s="106"/>
      <c r="U1114" s="107"/>
      <c r="V1114" s="108" t="s">
        <v>756</v>
      </c>
      <c r="W1114" s="109" t="s">
        <v>1908</v>
      </c>
      <c r="X1114" s="110" t="str">
        <f t="shared" si="6"/>
        <v/>
      </c>
      <c r="Y1114" s="110" t="str">
        <f t="shared" si="7"/>
        <v>Siêu thị</v>
      </c>
      <c r="Z1114" s="139" t="str">
        <f t="shared" si="70"/>
        <v/>
      </c>
      <c r="AA1114" s="109" t="s">
        <v>802</v>
      </c>
      <c r="AB1114" s="140"/>
      <c r="AC1114" s="141"/>
      <c r="AD1114" s="113"/>
      <c r="AE1114" s="108"/>
      <c r="AF1114" s="113"/>
      <c r="AG1114" s="114" t="str">
        <f t="array" ref="AG1114">XLOOKUP(F1114,'CLV2'!A:A,'CLV2'!E:E)</f>
        <v>2.DAIRY</v>
      </c>
      <c r="AH1114" s="115" t="str">
        <f t="array" ref="AH1114">XLOOKUP(F1114,'CLV2'!A:A,'CLV2'!F:F)</f>
        <v>3.FRESH MILK</v>
      </c>
      <c r="AI1114" s="115" t="str">
        <f t="shared" si="8"/>
        <v>Pack</v>
      </c>
      <c r="AJ1114" s="116">
        <f t="shared" si="9"/>
        <v>1</v>
      </c>
      <c r="AK1114" s="117" t="str">
        <f t="array" ref="AK1114">XLOOKUP(F1114,'GIÁ'!A:A,'GIÁ'!D:D)</f>
        <v>64214.34</v>
      </c>
      <c r="AL1114" s="118">
        <f t="shared" si="10"/>
        <v>128428.68</v>
      </c>
      <c r="AM1114" s="118">
        <f t="shared" si="11"/>
        <v>0</v>
      </c>
      <c r="AN1114" s="119">
        <f t="shared" si="12"/>
        <v>128428.68</v>
      </c>
      <c r="AO1114" s="118">
        <f t="shared" si="13"/>
        <v>0</v>
      </c>
      <c r="AP1114" s="121">
        <f t="shared" si="14"/>
        <v>0</v>
      </c>
      <c r="AQ1114" s="122"/>
      <c r="AR1114" s="119"/>
    </row>
    <row r="1115" ht="22.5" customHeight="1">
      <c r="A1115" s="89">
        <v>46231.0</v>
      </c>
      <c r="B1115" s="90">
        <v>0.5131944444444444</v>
      </c>
      <c r="C1115" s="91" t="s">
        <v>1255</v>
      </c>
      <c r="D1115" s="129" t="str">
        <f t="array" ref="D1115">XLOOKUP(C1115,'DS ST'!A:A,'DS ST'!B:B)</f>
        <v>GHA</v>
      </c>
      <c r="E1115" s="94" t="str">
        <f t="array" ref="E1115">XLOOKUP($F1115,'GIÁ'!$A:$A,'GIÁ'!$E:$E)</f>
        <v>MÁT</v>
      </c>
      <c r="F1115" s="94">
        <v>8.888319823099E12</v>
      </c>
      <c r="G1115" s="95" t="s">
        <v>1546</v>
      </c>
      <c r="H1115" s="95" t="s">
        <v>57</v>
      </c>
      <c r="I1115" s="96">
        <v>2.0</v>
      </c>
      <c r="J1115" s="96">
        <v>0.0</v>
      </c>
      <c r="K1115" s="98">
        <f t="shared" si="4"/>
        <v>2</v>
      </c>
      <c r="L1115" s="99" t="s">
        <v>4830</v>
      </c>
      <c r="M1115" s="100" t="s">
        <v>4858</v>
      </c>
      <c r="N1115" s="101" t="s">
        <v>4859</v>
      </c>
      <c r="O1115" s="128"/>
      <c r="P1115" s="100">
        <v>2.0</v>
      </c>
      <c r="Q1115" s="103">
        <f t="shared" si="5"/>
        <v>0</v>
      </c>
      <c r="R1115" s="104" t="s">
        <v>4860</v>
      </c>
      <c r="S1115" s="105"/>
      <c r="T1115" s="106"/>
      <c r="U1115" s="107"/>
      <c r="V1115" s="108" t="s">
        <v>756</v>
      </c>
      <c r="W1115" s="109" t="s">
        <v>1908</v>
      </c>
      <c r="X1115" s="110" t="str">
        <f t="shared" si="6"/>
        <v/>
      </c>
      <c r="Y1115" s="110" t="str">
        <f t="shared" si="7"/>
        <v>Siêu thị</v>
      </c>
      <c r="Z1115" s="139" t="str">
        <f t="shared" si="70"/>
        <v/>
      </c>
      <c r="AA1115" s="109" t="s">
        <v>802</v>
      </c>
      <c r="AB1115" s="140"/>
      <c r="AC1115" s="141"/>
      <c r="AD1115" s="113"/>
      <c r="AE1115" s="108"/>
      <c r="AF1115" s="113"/>
      <c r="AG1115" s="114" t="str">
        <f t="array" ref="AG1115">XLOOKUP(F1115,'CLV2'!A:A,'CLV2'!E:E)</f>
        <v>2.VEGETABLES</v>
      </c>
      <c r="AH1115" s="115" t="str">
        <f t="array" ref="AH1115">XLOOKUP(F1115,'CLV2'!A:A,'CLV2'!F:F)</f>
        <v>3.MUSHROOM</v>
      </c>
      <c r="AI1115" s="115" t="str">
        <f t="shared" si="8"/>
        <v>Pack</v>
      </c>
      <c r="AJ1115" s="116">
        <f t="shared" si="9"/>
        <v>1</v>
      </c>
      <c r="AK1115" s="117" t="str">
        <f t="array" ref="AK1115">XLOOKUP(F1115,'GIÁ'!A:A,'GIÁ'!D:D)</f>
        <v>41000.00</v>
      </c>
      <c r="AL1115" s="118">
        <f t="shared" si="10"/>
        <v>82000</v>
      </c>
      <c r="AM1115" s="118">
        <f t="shared" si="11"/>
        <v>0</v>
      </c>
      <c r="AN1115" s="119">
        <f t="shared" si="12"/>
        <v>82000</v>
      </c>
      <c r="AO1115" s="118">
        <f t="shared" si="13"/>
        <v>0</v>
      </c>
      <c r="AP1115" s="121">
        <f t="shared" si="14"/>
        <v>0</v>
      </c>
      <c r="AQ1115" s="122"/>
      <c r="AR1115" s="119"/>
    </row>
    <row r="1116" ht="22.5" customHeight="1">
      <c r="A1116" s="89">
        <v>46231.0</v>
      </c>
      <c r="B1116" s="90">
        <v>0.5131944444444444</v>
      </c>
      <c r="C1116" s="91" t="s">
        <v>1255</v>
      </c>
      <c r="D1116" s="129" t="str">
        <f t="array" ref="D1116">XLOOKUP(C1116,'DS ST'!A:A,'DS ST'!B:B)</f>
        <v>GHA</v>
      </c>
      <c r="E1116" s="94" t="str">
        <f t="array" ref="E1116">XLOOKUP($F1116,'GIÁ'!$A:$A,'GIÁ'!$E:$E)</f>
        <v>MÁT</v>
      </c>
      <c r="F1116" s="94">
        <v>11063.0</v>
      </c>
      <c r="G1116" s="95" t="s">
        <v>625</v>
      </c>
      <c r="H1116" s="95" t="s">
        <v>224</v>
      </c>
      <c r="I1116" s="96">
        <v>5.0</v>
      </c>
      <c r="J1116" s="96">
        <v>3.0</v>
      </c>
      <c r="K1116" s="98">
        <f t="shared" si="4"/>
        <v>2</v>
      </c>
      <c r="L1116" s="99" t="s">
        <v>4830</v>
      </c>
      <c r="M1116" s="100" t="s">
        <v>4858</v>
      </c>
      <c r="N1116" s="101" t="s">
        <v>4859</v>
      </c>
      <c r="O1116" s="128"/>
      <c r="P1116" s="100">
        <v>2.0</v>
      </c>
      <c r="Q1116" s="103">
        <f t="shared" si="5"/>
        <v>0</v>
      </c>
      <c r="R1116" s="104" t="s">
        <v>4860</v>
      </c>
      <c r="S1116" s="105"/>
      <c r="T1116" s="106"/>
      <c r="U1116" s="107"/>
      <c r="V1116" s="108" t="s">
        <v>756</v>
      </c>
      <c r="W1116" s="109" t="s">
        <v>1908</v>
      </c>
      <c r="X1116" s="110" t="str">
        <f t="shared" si="6"/>
        <v/>
      </c>
      <c r="Y1116" s="110" t="str">
        <f t="shared" si="7"/>
        <v>Siêu thị</v>
      </c>
      <c r="Z1116" s="139" t="str">
        <f t="shared" si="70"/>
        <v/>
      </c>
      <c r="AA1116" s="109" t="s">
        <v>802</v>
      </c>
      <c r="AB1116" s="140"/>
      <c r="AC1116" s="141"/>
      <c r="AD1116" s="113"/>
      <c r="AE1116" s="127"/>
      <c r="AF1116" s="113"/>
      <c r="AG1116" s="114" t="str">
        <f t="array" ref="AG1116">XLOOKUP(F1116,'CLV2'!A:A,'CLV2'!E:E)</f>
        <v>2.VEGETABLES</v>
      </c>
      <c r="AH1116" s="115" t="str">
        <f t="array" ref="AH1116">XLOOKUP(F1116,'CLV2'!A:A,'CLV2'!F:F)</f>
        <v>3.MUSHROOM</v>
      </c>
      <c r="AI1116" s="115" t="str">
        <f t="shared" si="8"/>
        <v>Pack</v>
      </c>
      <c r="AJ1116" s="116">
        <f t="shared" si="9"/>
        <v>0.4</v>
      </c>
      <c r="AK1116" s="117" t="str">
        <f t="array" ref="AK1116">XLOOKUP(F1116,'GIÁ'!A:A,'GIÁ'!D:D)</f>
        <v>9499.98</v>
      </c>
      <c r="AL1116" s="118">
        <f t="shared" si="10"/>
        <v>18999.96</v>
      </c>
      <c r="AM1116" s="118">
        <f t="shared" si="11"/>
        <v>0</v>
      </c>
      <c r="AN1116" s="119">
        <f t="shared" si="12"/>
        <v>18999.96</v>
      </c>
      <c r="AO1116" s="118">
        <f t="shared" si="13"/>
        <v>0</v>
      </c>
      <c r="AP1116" s="121">
        <f t="shared" si="14"/>
        <v>0</v>
      </c>
      <c r="AQ1116" s="122"/>
      <c r="AR1116" s="119"/>
    </row>
    <row r="1117" ht="22.5" customHeight="1">
      <c r="A1117" s="89">
        <v>46231.0</v>
      </c>
      <c r="B1117" s="90">
        <v>0.5131944444444444</v>
      </c>
      <c r="C1117" s="91" t="s">
        <v>1255</v>
      </c>
      <c r="D1117" s="129" t="str">
        <f t="array" ref="D1117">XLOOKUP(C1117,'DS ST'!A:A,'DS ST'!B:B)</f>
        <v>GHA</v>
      </c>
      <c r="E1117" s="94" t="str">
        <f t="array" ref="E1117">XLOOKUP($F1117,'GIÁ'!$A:$A,'GIÁ'!$E:$E)</f>
        <v>MÁT</v>
      </c>
      <c r="F1117" s="94">
        <v>10607.0</v>
      </c>
      <c r="G1117" s="95" t="s">
        <v>115</v>
      </c>
      <c r="H1117" s="95" t="s">
        <v>75</v>
      </c>
      <c r="I1117" s="96">
        <v>8.0</v>
      </c>
      <c r="J1117" s="96">
        <v>0.0</v>
      </c>
      <c r="K1117" s="98">
        <f t="shared" si="4"/>
        <v>8</v>
      </c>
      <c r="L1117" s="99" t="s">
        <v>4830</v>
      </c>
      <c r="M1117" s="100" t="s">
        <v>4858</v>
      </c>
      <c r="N1117" s="101" t="s">
        <v>4859</v>
      </c>
      <c r="O1117" s="128"/>
      <c r="P1117" s="100">
        <v>8.0</v>
      </c>
      <c r="Q1117" s="103">
        <f t="shared" si="5"/>
        <v>0</v>
      </c>
      <c r="R1117" s="104" t="s">
        <v>4857</v>
      </c>
      <c r="S1117" s="105"/>
      <c r="T1117" s="106"/>
      <c r="U1117" s="107"/>
      <c r="V1117" s="108" t="s">
        <v>756</v>
      </c>
      <c r="W1117" s="109" t="s">
        <v>1908</v>
      </c>
      <c r="X1117" s="110" t="str">
        <f t="shared" si="6"/>
        <v/>
      </c>
      <c r="Y1117" s="110" t="str">
        <f t="shared" si="7"/>
        <v>Siêu thị</v>
      </c>
      <c r="Z1117" s="139" t="str">
        <f t="shared" si="70"/>
        <v/>
      </c>
      <c r="AA1117" s="109" t="s">
        <v>802</v>
      </c>
      <c r="AB1117" s="140"/>
      <c r="AC1117" s="141"/>
      <c r="AD1117" s="113"/>
      <c r="AE1117" s="127"/>
      <c r="AF1117" s="113"/>
      <c r="AG1117" s="114" t="str">
        <f t="array" ref="AG1117">XLOOKUP(F1117,'CLV2'!A:A,'CLV2'!E:E)</f>
        <v>2.FRUITS</v>
      </c>
      <c r="AH1117" s="115" t="str">
        <f t="array" ref="AH1117">XLOOKUP(F1117,'CLV2'!A:A,'CLV2'!F:F)</f>
        <v>3.IMPORT FRUITS</v>
      </c>
      <c r="AI1117" s="115" t="str">
        <f t="shared" si="8"/>
        <v>Pack</v>
      </c>
      <c r="AJ1117" s="116">
        <f t="shared" si="9"/>
        <v>1</v>
      </c>
      <c r="AK1117" s="117" t="str">
        <f t="array" ref="AK1117">XLOOKUP(F1117,'GIÁ'!A:A,'GIÁ'!D:D)</f>
        <v>102083.96</v>
      </c>
      <c r="AL1117" s="118">
        <f t="shared" si="10"/>
        <v>816671.68</v>
      </c>
      <c r="AM1117" s="118">
        <f t="shared" si="11"/>
        <v>0</v>
      </c>
      <c r="AN1117" s="119">
        <f t="shared" si="12"/>
        <v>816671.68</v>
      </c>
      <c r="AO1117" s="118">
        <f t="shared" si="13"/>
        <v>0</v>
      </c>
      <c r="AP1117" s="121">
        <f t="shared" si="14"/>
        <v>0</v>
      </c>
      <c r="AQ1117" s="122"/>
      <c r="AR1117" s="119"/>
    </row>
    <row r="1118" ht="22.5" customHeight="1">
      <c r="A1118" s="89">
        <v>46231.0</v>
      </c>
      <c r="B1118" s="90">
        <v>0.5131944444444444</v>
      </c>
      <c r="C1118" s="91" t="s">
        <v>1255</v>
      </c>
      <c r="D1118" s="129" t="str">
        <f t="array" ref="D1118">XLOOKUP(C1118,'DS ST'!A:A,'DS ST'!B:B)</f>
        <v>GHA</v>
      </c>
      <c r="E1118" s="94" t="str">
        <f t="array" ref="E1118">XLOOKUP($F1118,'GIÁ'!$A:$A,'GIÁ'!$E:$E)</f>
        <v>MÁT</v>
      </c>
      <c r="F1118" s="94">
        <v>8.938511301731E12</v>
      </c>
      <c r="G1118" s="95" t="s">
        <v>2957</v>
      </c>
      <c r="H1118" s="95" t="s">
        <v>1831</v>
      </c>
      <c r="I1118" s="96">
        <v>1.0</v>
      </c>
      <c r="J1118" s="96">
        <v>0.0</v>
      </c>
      <c r="K1118" s="98">
        <f t="shared" si="4"/>
        <v>1</v>
      </c>
      <c r="L1118" s="99" t="s">
        <v>4830</v>
      </c>
      <c r="M1118" s="100" t="s">
        <v>4858</v>
      </c>
      <c r="N1118" s="101" t="s">
        <v>4859</v>
      </c>
      <c r="O1118" s="128"/>
      <c r="P1118" s="100">
        <v>1.0</v>
      </c>
      <c r="Q1118" s="103">
        <f t="shared" si="5"/>
        <v>0</v>
      </c>
      <c r="R1118" s="104" t="s">
        <v>4842</v>
      </c>
      <c r="S1118" s="105"/>
      <c r="T1118" s="106"/>
      <c r="U1118" s="107"/>
      <c r="V1118" s="108" t="s">
        <v>756</v>
      </c>
      <c r="W1118" s="109" t="s">
        <v>1908</v>
      </c>
      <c r="X1118" s="110" t="str">
        <f t="shared" si="6"/>
        <v/>
      </c>
      <c r="Y1118" s="110" t="str">
        <f t="shared" si="7"/>
        <v>Siêu thị</v>
      </c>
      <c r="Z1118" s="139" t="str">
        <f t="shared" si="70"/>
        <v/>
      </c>
      <c r="AA1118" s="109" t="s">
        <v>802</v>
      </c>
      <c r="AB1118" s="140"/>
      <c r="AC1118" s="141"/>
      <c r="AD1118" s="113"/>
      <c r="AE1118" s="127"/>
      <c r="AF1118" s="113"/>
      <c r="AG1118" s="114" t="str">
        <f t="array" ref="AG1118">XLOOKUP(F1118,'CLV2'!A:A,'CLV2'!E:E)</f>
        <v>2.DELICA</v>
      </c>
      <c r="AH1118" s="115" t="str">
        <f t="array" ref="AH1118">XLOOKUP(F1118,'CLV2'!A:A,'CLV2'!F:F)</f>
        <v>3.DESSERTS</v>
      </c>
      <c r="AI1118" s="115" t="str">
        <f t="shared" si="8"/>
        <v>Pack</v>
      </c>
      <c r="AJ1118" s="116">
        <f t="shared" si="9"/>
        <v>1</v>
      </c>
      <c r="AK1118" s="117" t="str">
        <f t="array" ref="AK1118">XLOOKUP(F1118,'GIÁ'!A:A,'GIÁ'!D:D)</f>
        <v>12537.09</v>
      </c>
      <c r="AL1118" s="118">
        <f t="shared" si="10"/>
        <v>12537.09</v>
      </c>
      <c r="AM1118" s="118">
        <f t="shared" si="11"/>
        <v>0</v>
      </c>
      <c r="AN1118" s="119">
        <f t="shared" si="12"/>
        <v>12537.09</v>
      </c>
      <c r="AO1118" s="118">
        <f t="shared" si="13"/>
        <v>0</v>
      </c>
      <c r="AP1118" s="121">
        <f t="shared" si="14"/>
        <v>0</v>
      </c>
      <c r="AQ1118" s="122"/>
      <c r="AR1118" s="119"/>
    </row>
    <row r="1119" ht="22.5" customHeight="1">
      <c r="A1119" s="89">
        <v>46231.0</v>
      </c>
      <c r="B1119" s="90">
        <v>0.5131944444444444</v>
      </c>
      <c r="C1119" s="91" t="s">
        <v>1255</v>
      </c>
      <c r="D1119" s="129" t="str">
        <f t="array" ref="D1119">XLOOKUP(C1119,'DS ST'!A:A,'DS ST'!B:B)</f>
        <v>GHA</v>
      </c>
      <c r="E1119" s="94" t="str">
        <f t="array" ref="E1119">XLOOKUP($F1119,'GIÁ'!$A:$A,'GIÁ'!$E:$E)</f>
        <v>MÁT</v>
      </c>
      <c r="F1119" s="94">
        <v>11039.0</v>
      </c>
      <c r="G1119" s="95" t="s">
        <v>613</v>
      </c>
      <c r="H1119" s="95" t="s">
        <v>57</v>
      </c>
      <c r="I1119" s="96">
        <v>1.0</v>
      </c>
      <c r="J1119" s="96">
        <v>0.0</v>
      </c>
      <c r="K1119" s="98">
        <f t="shared" si="4"/>
        <v>1</v>
      </c>
      <c r="L1119" s="99" t="s">
        <v>4830</v>
      </c>
      <c r="M1119" s="100" t="s">
        <v>4858</v>
      </c>
      <c r="N1119" s="101" t="s">
        <v>4859</v>
      </c>
      <c r="O1119" s="128"/>
      <c r="P1119" s="100">
        <v>1.0</v>
      </c>
      <c r="Q1119" s="103">
        <f t="shared" si="5"/>
        <v>0</v>
      </c>
      <c r="R1119" s="104" t="s">
        <v>4860</v>
      </c>
      <c r="S1119" s="105"/>
      <c r="T1119" s="106"/>
      <c r="U1119" s="107"/>
      <c r="V1119" s="108" t="s">
        <v>756</v>
      </c>
      <c r="W1119" s="109" t="s">
        <v>1908</v>
      </c>
      <c r="X1119" s="110" t="str">
        <f t="shared" si="6"/>
        <v/>
      </c>
      <c r="Y1119" s="110" t="str">
        <f t="shared" si="7"/>
        <v>Siêu thị</v>
      </c>
      <c r="Z1119" s="139" t="str">
        <f t="shared" si="70"/>
        <v/>
      </c>
      <c r="AA1119" s="109" t="s">
        <v>802</v>
      </c>
      <c r="AB1119" s="140"/>
      <c r="AC1119" s="141"/>
      <c r="AD1119" s="113"/>
      <c r="AE1119" s="127"/>
      <c r="AF1119" s="113"/>
      <c r="AG1119" s="114" t="str">
        <f t="array" ref="AG1119">XLOOKUP(F1119,'CLV2'!A:A,'CLV2'!E:E)</f>
        <v>2.VEGETABLES</v>
      </c>
      <c r="AH1119" s="115" t="str">
        <f t="array" ref="AH1119">XLOOKUP(F1119,'CLV2'!A:A,'CLV2'!F:F)</f>
        <v>3.MUSHROOM</v>
      </c>
      <c r="AI1119" s="115" t="str">
        <f t="shared" si="8"/>
        <v>Pack</v>
      </c>
      <c r="AJ1119" s="116">
        <f t="shared" si="9"/>
        <v>1</v>
      </c>
      <c r="AK1119" s="117" t="str">
        <f t="array" ref="AK1119">XLOOKUP(F1119,'GIÁ'!A:A,'GIÁ'!D:D)</f>
        <v>51687.36</v>
      </c>
      <c r="AL1119" s="118">
        <f t="shared" si="10"/>
        <v>51687.36</v>
      </c>
      <c r="AM1119" s="118">
        <f t="shared" si="11"/>
        <v>0</v>
      </c>
      <c r="AN1119" s="119">
        <f t="shared" si="12"/>
        <v>51687.36</v>
      </c>
      <c r="AO1119" s="118">
        <f t="shared" si="13"/>
        <v>0</v>
      </c>
      <c r="AP1119" s="121">
        <f t="shared" si="14"/>
        <v>0</v>
      </c>
      <c r="AQ1119" s="122"/>
      <c r="AR1119" s="119"/>
    </row>
    <row r="1120" ht="22.5" customHeight="1">
      <c r="A1120" s="89">
        <v>46231.0</v>
      </c>
      <c r="B1120" s="90">
        <v>0.5131944444444444</v>
      </c>
      <c r="C1120" s="91" t="s">
        <v>1255</v>
      </c>
      <c r="D1120" s="129" t="str">
        <f t="array" ref="D1120">XLOOKUP(C1120,'DS ST'!A:A,'DS ST'!B:B)</f>
        <v>GHA</v>
      </c>
      <c r="E1120" s="94" t="str">
        <f t="array" ref="E1120">XLOOKUP($F1120,'GIÁ'!$A:$A,'GIÁ'!$E:$E)</f>
        <v>MÁT</v>
      </c>
      <c r="F1120" s="94">
        <v>8.938505512402E12</v>
      </c>
      <c r="G1120" s="95" t="s">
        <v>2882</v>
      </c>
      <c r="H1120" s="95" t="s">
        <v>224</v>
      </c>
      <c r="I1120" s="96">
        <v>4.0</v>
      </c>
      <c r="J1120" s="96">
        <v>0.0</v>
      </c>
      <c r="K1120" s="98">
        <f t="shared" si="4"/>
        <v>4</v>
      </c>
      <c r="L1120" s="99" t="s">
        <v>4830</v>
      </c>
      <c r="M1120" s="100" t="s">
        <v>4862</v>
      </c>
      <c r="N1120" s="101" t="s">
        <v>4863</v>
      </c>
      <c r="O1120" s="128"/>
      <c r="P1120" s="100">
        <v>4.0</v>
      </c>
      <c r="Q1120" s="103">
        <f t="shared" si="5"/>
        <v>0</v>
      </c>
      <c r="R1120" s="104" t="s">
        <v>4857</v>
      </c>
      <c r="S1120" s="105"/>
      <c r="T1120" s="106"/>
      <c r="U1120" s="107"/>
      <c r="V1120" s="108" t="s">
        <v>756</v>
      </c>
      <c r="W1120" s="109" t="s">
        <v>1908</v>
      </c>
      <c r="X1120" s="110" t="str">
        <f t="shared" si="6"/>
        <v/>
      </c>
      <c r="Y1120" s="110" t="str">
        <f t="shared" si="7"/>
        <v>Siêu thị</v>
      </c>
      <c r="Z1120" s="139" t="str">
        <f t="shared" si="70"/>
        <v/>
      </c>
      <c r="AA1120" s="109" t="s">
        <v>802</v>
      </c>
      <c r="AB1120" s="140"/>
      <c r="AC1120" s="141"/>
      <c r="AD1120" s="113"/>
      <c r="AE1120" s="127"/>
      <c r="AF1120" s="113"/>
      <c r="AG1120" s="114" t="str">
        <f t="array" ref="AG1120">XLOOKUP(F1120,'CLV2'!A:A,'CLV2'!E:E)</f>
        <v>2.VEGETABLES</v>
      </c>
      <c r="AH1120" s="115" t="str">
        <f t="array" ref="AH1120">XLOOKUP(F1120,'CLV2'!A:A,'CLV2'!F:F)</f>
        <v>3.PROCESSED VEGGIES</v>
      </c>
      <c r="AI1120" s="115" t="str">
        <f t="shared" si="8"/>
        <v>Pack</v>
      </c>
      <c r="AJ1120" s="116">
        <f t="shared" si="9"/>
        <v>1</v>
      </c>
      <c r="AK1120" s="117" t="str">
        <f t="array" ref="AK1120">XLOOKUP(F1120,'GIÁ'!A:A,'GIÁ'!D:D)</f>
        <v>20717.38</v>
      </c>
      <c r="AL1120" s="118">
        <f t="shared" si="10"/>
        <v>82869.52</v>
      </c>
      <c r="AM1120" s="118">
        <f t="shared" si="11"/>
        <v>0</v>
      </c>
      <c r="AN1120" s="119">
        <f t="shared" si="12"/>
        <v>82869.52</v>
      </c>
      <c r="AO1120" s="118">
        <f t="shared" si="13"/>
        <v>0</v>
      </c>
      <c r="AP1120" s="121">
        <f t="shared" si="14"/>
        <v>0</v>
      </c>
      <c r="AQ1120" s="122"/>
      <c r="AR1120" s="119"/>
    </row>
    <row r="1121" ht="22.5" customHeight="1">
      <c r="A1121" s="89">
        <v>46231.0</v>
      </c>
      <c r="B1121" s="90">
        <v>0.4701388888888889</v>
      </c>
      <c r="C1121" s="91" t="s">
        <v>1173</v>
      </c>
      <c r="D1121" s="129" t="str">
        <f t="array" ref="D1121">XLOOKUP(C1121,'DS ST'!A:A,'DS ST'!B:B)</f>
        <v>CTH</v>
      </c>
      <c r="E1121" s="94" t="str">
        <f t="array" ref="E1121">XLOOKUP($F1121,'GIÁ'!$A:$A,'GIÁ'!$E:$E)</f>
        <v>MÁT</v>
      </c>
      <c r="F1121" s="94">
        <v>8.938500844102E12</v>
      </c>
      <c r="G1121" s="95" t="s">
        <v>2793</v>
      </c>
      <c r="H1121" s="95" t="s">
        <v>57</v>
      </c>
      <c r="I1121" s="96">
        <v>10.0</v>
      </c>
      <c r="J1121" s="96">
        <v>0.0</v>
      </c>
      <c r="K1121" s="98">
        <f t="shared" si="4"/>
        <v>10</v>
      </c>
      <c r="L1121" s="99" t="s">
        <v>4864</v>
      </c>
      <c r="M1121" s="100" t="s">
        <v>4865</v>
      </c>
      <c r="N1121" s="101" t="s">
        <v>4866</v>
      </c>
      <c r="O1121" s="128"/>
      <c r="P1121" s="100"/>
      <c r="Q1121" s="103">
        <f t="shared" si="5"/>
        <v>10</v>
      </c>
      <c r="R1121" s="104"/>
      <c r="S1121" s="105"/>
      <c r="T1121" s="106"/>
      <c r="U1121" s="107"/>
      <c r="V1121" s="108" t="s">
        <v>756</v>
      </c>
      <c r="W1121" s="109" t="s">
        <v>1312</v>
      </c>
      <c r="X1121" s="110" t="str">
        <f t="shared" si="6"/>
        <v/>
      </c>
      <c r="Y1121" s="110" t="str">
        <f t="shared" si="7"/>
        <v/>
      </c>
      <c r="Z1121" s="139" t="str">
        <f t="shared" si="70"/>
        <v>Chưa xác định</v>
      </c>
      <c r="AA1121" s="109" t="s">
        <v>802</v>
      </c>
      <c r="AB1121" s="140"/>
      <c r="AC1121" s="141"/>
      <c r="AD1121" s="113"/>
      <c r="AE1121" s="127"/>
      <c r="AF1121" s="113"/>
      <c r="AG1121" s="114" t="str">
        <f t="array" ref="AG1121">XLOOKUP(F1121,'CLV2'!A:A,'CLV2'!E:E)</f>
        <v>2.CHILLED FOODS</v>
      </c>
      <c r="AH1121" s="115" t="str">
        <f t="array" ref="AH1121">XLOOKUP(F1121,'CLV2'!A:A,'CLV2'!F:F)</f>
        <v>3.OTHER CHILLED PRODUCTS</v>
      </c>
      <c r="AI1121" s="115" t="str">
        <f t="shared" si="8"/>
        <v>Pack</v>
      </c>
      <c r="AJ1121" s="116">
        <f t="shared" si="9"/>
        <v>1</v>
      </c>
      <c r="AK1121" s="117" t="str">
        <f t="array" ref="AK1121">XLOOKUP(F1121,'GIÁ'!A:A,'GIÁ'!D:D)</f>
        <v>7735.49</v>
      </c>
      <c r="AL1121" s="118">
        <f t="shared" si="10"/>
        <v>77354.9</v>
      </c>
      <c r="AM1121" s="118">
        <f t="shared" si="11"/>
        <v>0</v>
      </c>
      <c r="AN1121" s="119">
        <f t="shared" si="12"/>
        <v>0</v>
      </c>
      <c r="AO1121" s="118">
        <f t="shared" si="13"/>
        <v>0</v>
      </c>
      <c r="AP1121" s="121">
        <f t="shared" si="14"/>
        <v>77354.9</v>
      </c>
      <c r="AQ1121" s="122"/>
      <c r="AR1121" s="119"/>
    </row>
    <row r="1122" ht="22.5" customHeight="1">
      <c r="A1122" s="89">
        <v>46231.0</v>
      </c>
      <c r="B1122" s="90">
        <v>0.4701388888888889</v>
      </c>
      <c r="C1122" s="91" t="s">
        <v>1173</v>
      </c>
      <c r="D1122" s="129" t="str">
        <f t="array" ref="D1122">XLOOKUP(C1122,'DS ST'!A:A,'DS ST'!B:B)</f>
        <v>CTH</v>
      </c>
      <c r="E1122" s="94" t="str">
        <f t="array" ref="E1122">XLOOKUP($F1122,'GIÁ'!$A:$A,'GIÁ'!$E:$E)</f>
        <v>MÁT</v>
      </c>
      <c r="F1122" s="94">
        <v>11246.0</v>
      </c>
      <c r="G1122" s="95" t="s">
        <v>724</v>
      </c>
      <c r="H1122" s="95" t="s">
        <v>224</v>
      </c>
      <c r="I1122" s="96">
        <v>10.0</v>
      </c>
      <c r="J1122" s="96">
        <v>0.0</v>
      </c>
      <c r="K1122" s="98">
        <f t="shared" si="4"/>
        <v>10</v>
      </c>
      <c r="L1122" s="99" t="s">
        <v>4864</v>
      </c>
      <c r="M1122" s="100" t="s">
        <v>4865</v>
      </c>
      <c r="N1122" s="101" t="s">
        <v>4866</v>
      </c>
      <c r="O1122" s="128"/>
      <c r="P1122" s="100"/>
      <c r="Q1122" s="103">
        <f t="shared" si="5"/>
        <v>10</v>
      </c>
      <c r="R1122" s="104"/>
      <c r="S1122" s="105" t="s">
        <v>14</v>
      </c>
      <c r="T1122" s="106"/>
      <c r="U1122" s="107" t="s">
        <v>4867</v>
      </c>
      <c r="V1122" s="108" t="s">
        <v>756</v>
      </c>
      <c r="W1122" s="109" t="s">
        <v>2842</v>
      </c>
      <c r="X1122" s="110" t="str">
        <f t="shared" si="6"/>
        <v/>
      </c>
      <c r="Y1122" s="110" t="str">
        <f t="shared" si="7"/>
        <v/>
      </c>
      <c r="Z1122" s="139" t="str">
        <f t="shared" si="70"/>
        <v>Kho đông mát</v>
      </c>
      <c r="AA1122" s="109" t="s">
        <v>802</v>
      </c>
      <c r="AB1122" s="140"/>
      <c r="AC1122" s="141"/>
      <c r="AD1122" s="113"/>
      <c r="AE1122" s="127"/>
      <c r="AF1122" s="113"/>
      <c r="AG1122" s="114" t="str">
        <f t="array" ref="AG1122">XLOOKUP(F1122,'CLV2'!A:A,'CLV2'!E:E)</f>
        <v>2.VEGETABLES</v>
      </c>
      <c r="AH1122" s="115" t="str">
        <f t="array" ref="AH1122">XLOOKUP(F1122,'CLV2'!A:A,'CLV2'!F:F)</f>
        <v>3.MUSHROOM</v>
      </c>
      <c r="AI1122" s="115" t="str">
        <f t="shared" si="8"/>
        <v>Pack</v>
      </c>
      <c r="AJ1122" s="116">
        <f t="shared" si="9"/>
        <v>1</v>
      </c>
      <c r="AK1122" s="117" t="str">
        <f t="array" ref="AK1122">XLOOKUP(F1122,'GIÁ'!A:A,'GIÁ'!D:D)</f>
        <v>18919.65</v>
      </c>
      <c r="AL1122" s="118">
        <f t="shared" si="10"/>
        <v>189196.5</v>
      </c>
      <c r="AM1122" s="118">
        <f t="shared" si="11"/>
        <v>0</v>
      </c>
      <c r="AN1122" s="119">
        <f t="shared" si="12"/>
        <v>0</v>
      </c>
      <c r="AO1122" s="118">
        <f t="shared" si="13"/>
        <v>189196.5</v>
      </c>
      <c r="AP1122" s="121">
        <f t="shared" si="14"/>
        <v>0</v>
      </c>
      <c r="AQ1122" s="122"/>
      <c r="AR1122" s="119"/>
    </row>
    <row r="1123" ht="22.5" customHeight="1">
      <c r="A1123" s="89">
        <v>46231.0</v>
      </c>
      <c r="B1123" s="90">
        <v>0.4701388888888889</v>
      </c>
      <c r="C1123" s="91" t="s">
        <v>1173</v>
      </c>
      <c r="D1123" s="129" t="str">
        <f t="array" ref="D1123">XLOOKUP(C1123,'DS ST'!A:A,'DS ST'!B:B)</f>
        <v>CTH</v>
      </c>
      <c r="E1123" s="94" t="str">
        <f t="array" ref="E1123">XLOOKUP($F1123,'GIÁ'!$A:$A,'GIÁ'!$E:$E)</f>
        <v>MÁT</v>
      </c>
      <c r="F1123" s="94">
        <v>11542.0</v>
      </c>
      <c r="G1123" s="95" t="s">
        <v>844</v>
      </c>
      <c r="H1123" s="95" t="s">
        <v>787</v>
      </c>
      <c r="I1123" s="96">
        <v>4.0</v>
      </c>
      <c r="J1123" s="96">
        <v>0.0</v>
      </c>
      <c r="K1123" s="98">
        <f t="shared" si="4"/>
        <v>4</v>
      </c>
      <c r="L1123" s="99" t="s">
        <v>4864</v>
      </c>
      <c r="M1123" s="100" t="s">
        <v>4868</v>
      </c>
      <c r="N1123" s="101" t="s">
        <v>4869</v>
      </c>
      <c r="O1123" s="128"/>
      <c r="P1123" s="100"/>
      <c r="Q1123" s="103">
        <f t="shared" si="5"/>
        <v>4</v>
      </c>
      <c r="R1123" s="104"/>
      <c r="S1123" s="105"/>
      <c r="T1123" s="106"/>
      <c r="U1123" s="107" t="s">
        <v>4870</v>
      </c>
      <c r="V1123" s="108" t="s">
        <v>756</v>
      </c>
      <c r="W1123" s="109" t="s">
        <v>1312</v>
      </c>
      <c r="X1123" s="110" t="str">
        <f t="shared" si="6"/>
        <v/>
      </c>
      <c r="Y1123" s="110" t="str">
        <f t="shared" si="7"/>
        <v/>
      </c>
      <c r="Z1123" s="139" t="str">
        <f t="shared" si="70"/>
        <v>Kho đông mát</v>
      </c>
      <c r="AA1123" s="109" t="s">
        <v>802</v>
      </c>
      <c r="AB1123" s="140"/>
      <c r="AC1123" s="141"/>
      <c r="AD1123" s="113"/>
      <c r="AE1123" s="127"/>
      <c r="AF1123" s="113"/>
      <c r="AG1123" s="114" t="str">
        <f t="array" ref="AG1123">XLOOKUP(F1123,'CLV2'!A:A,'CLV2'!E:E)</f>
        <v>2.VEGETABLES</v>
      </c>
      <c r="AH1123" s="115" t="str">
        <f t="array" ref="AH1123">XLOOKUP(F1123,'CLV2'!A:A,'CLV2'!F:F)</f>
        <v>3.PROCESSED VEGGIES</v>
      </c>
      <c r="AI1123" s="115" t="str">
        <f t="shared" si="8"/>
        <v>Pack</v>
      </c>
      <c r="AJ1123" s="116">
        <f t="shared" si="9"/>
        <v>1</v>
      </c>
      <c r="AK1123" s="117" t="str">
        <f t="array" ref="AK1123">XLOOKUP(F1123,'GIÁ'!A:A,'GIÁ'!D:D)</f>
        <v>14473.30</v>
      </c>
      <c r="AL1123" s="118">
        <f t="shared" si="10"/>
        <v>57893.2</v>
      </c>
      <c r="AM1123" s="118">
        <f t="shared" si="11"/>
        <v>0</v>
      </c>
      <c r="AN1123" s="119">
        <f t="shared" si="12"/>
        <v>0</v>
      </c>
      <c r="AO1123" s="118">
        <f t="shared" si="13"/>
        <v>57893.2</v>
      </c>
      <c r="AP1123" s="121">
        <f t="shared" si="14"/>
        <v>0</v>
      </c>
      <c r="AQ1123" s="122"/>
      <c r="AR1123" s="119"/>
    </row>
    <row r="1124" ht="22.5" customHeight="1">
      <c r="A1124" s="89">
        <v>46231.0</v>
      </c>
      <c r="B1124" s="90">
        <v>0.47152777777777777</v>
      </c>
      <c r="C1124" s="91" t="s">
        <v>1252</v>
      </c>
      <c r="D1124" s="129" t="str">
        <f t="array" ref="D1124">XLOOKUP(C1124,'DS ST'!A:A,'DS ST'!B:B)</f>
        <v>GDU</v>
      </c>
      <c r="E1124" s="94" t="str">
        <f t="array" ref="E1124">XLOOKUP($F1124,'GIÁ'!$A:$A,'GIÁ'!$E:$E)</f>
        <v>MÁT</v>
      </c>
      <c r="F1124" s="94">
        <v>8.935128710109E12</v>
      </c>
      <c r="G1124" s="95" t="s">
        <v>1926</v>
      </c>
      <c r="H1124" s="95" t="s">
        <v>224</v>
      </c>
      <c r="I1124" s="96">
        <v>2.0</v>
      </c>
      <c r="J1124" s="96">
        <v>0.0</v>
      </c>
      <c r="K1124" s="98">
        <f t="shared" si="4"/>
        <v>2</v>
      </c>
      <c r="L1124" s="99" t="s">
        <v>4871</v>
      </c>
      <c r="M1124" s="100" t="s">
        <v>4872</v>
      </c>
      <c r="N1124" s="101" t="s">
        <v>4873</v>
      </c>
      <c r="O1124" s="128"/>
      <c r="P1124" s="100">
        <v>2.0</v>
      </c>
      <c r="Q1124" s="103">
        <f t="shared" si="5"/>
        <v>0</v>
      </c>
      <c r="R1124" s="104" t="s">
        <v>4874</v>
      </c>
      <c r="S1124" s="105"/>
      <c r="T1124" s="106"/>
      <c r="U1124" s="107"/>
      <c r="V1124" s="108" t="s">
        <v>756</v>
      </c>
      <c r="W1124" s="109" t="s">
        <v>1908</v>
      </c>
      <c r="X1124" s="110" t="str">
        <f t="shared" si="6"/>
        <v/>
      </c>
      <c r="Y1124" s="110" t="str">
        <f t="shared" si="7"/>
        <v>Siêu thị</v>
      </c>
      <c r="Z1124" s="139" t="str">
        <f t="shared" si="70"/>
        <v/>
      </c>
      <c r="AA1124" s="109" t="s">
        <v>802</v>
      </c>
      <c r="AB1124" s="140"/>
      <c r="AC1124" s="141"/>
      <c r="AD1124" s="113"/>
      <c r="AE1124" s="127"/>
      <c r="AF1124" s="113"/>
      <c r="AG1124" s="114" t="str">
        <f t="array" ref="AG1124">XLOOKUP(F1124,'CLV2'!A:A,'CLV2'!E:E)</f>
        <v>2.DAIRY</v>
      </c>
      <c r="AH1124" s="115" t="str">
        <f t="array" ref="AH1124">XLOOKUP(F1124,'CLV2'!A:A,'CLV2'!F:F)</f>
        <v>3.BUTTER AND CHEESE</v>
      </c>
      <c r="AI1124" s="115" t="str">
        <f t="shared" si="8"/>
        <v>Pack</v>
      </c>
      <c r="AJ1124" s="116">
        <f t="shared" si="9"/>
        <v>1</v>
      </c>
      <c r="AK1124" s="117" t="str">
        <f t="array" ref="AK1124">XLOOKUP(F1124,'GIÁ'!A:A,'GIÁ'!D:D)</f>
        <v>64810.60</v>
      </c>
      <c r="AL1124" s="118">
        <f t="shared" si="10"/>
        <v>129621.2</v>
      </c>
      <c r="AM1124" s="118">
        <f t="shared" si="11"/>
        <v>0</v>
      </c>
      <c r="AN1124" s="119">
        <f t="shared" si="12"/>
        <v>129621.2</v>
      </c>
      <c r="AO1124" s="118">
        <f t="shared" si="13"/>
        <v>0</v>
      </c>
      <c r="AP1124" s="121">
        <f t="shared" si="14"/>
        <v>0</v>
      </c>
      <c r="AQ1124" s="122"/>
      <c r="AR1124" s="119"/>
    </row>
    <row r="1125" ht="22.5" customHeight="1">
      <c r="A1125" s="89">
        <v>46231.0</v>
      </c>
      <c r="B1125" s="90">
        <v>0.47152777777777777</v>
      </c>
      <c r="C1125" s="91" t="s">
        <v>1252</v>
      </c>
      <c r="D1125" s="92" t="str">
        <f t="array" ref="D1125">XLOOKUP(C1125,'DS ST'!A:A,'DS ST'!B:B)</f>
        <v>GDU</v>
      </c>
      <c r="E1125" s="94" t="str">
        <f t="array" ref="E1125">XLOOKUP($F1125,'GIÁ'!$A:$A,'GIÁ'!$E:$E)</f>
        <v>MÁT</v>
      </c>
      <c r="F1125" s="94">
        <v>8.93467360682E12</v>
      </c>
      <c r="G1125" s="95" t="s">
        <v>1693</v>
      </c>
      <c r="H1125" s="95" t="s">
        <v>57</v>
      </c>
      <c r="I1125" s="96">
        <v>48.0</v>
      </c>
      <c r="J1125" s="96">
        <v>0.0</v>
      </c>
      <c r="K1125" s="98">
        <f t="shared" si="4"/>
        <v>48</v>
      </c>
      <c r="L1125" s="99" t="s">
        <v>4871</v>
      </c>
      <c r="M1125" s="100" t="s">
        <v>4875</v>
      </c>
      <c r="N1125" s="101" t="s">
        <v>4873</v>
      </c>
      <c r="O1125" s="102"/>
      <c r="P1125" s="100"/>
      <c r="Q1125" s="103">
        <f t="shared" si="5"/>
        <v>48</v>
      </c>
      <c r="R1125" s="104"/>
      <c r="S1125" s="105"/>
      <c r="T1125" s="106"/>
      <c r="U1125" s="107"/>
      <c r="V1125" s="108" t="s">
        <v>756</v>
      </c>
      <c r="W1125" s="109" t="s">
        <v>1312</v>
      </c>
      <c r="X1125" s="110" t="str">
        <f t="shared" si="6"/>
        <v/>
      </c>
      <c r="Y1125" s="110" t="str">
        <f t="shared" si="7"/>
        <v/>
      </c>
      <c r="Z1125" s="109" t="s">
        <v>797</v>
      </c>
      <c r="AA1125" s="109" t="s">
        <v>802</v>
      </c>
      <c r="AB1125" s="143" t="s">
        <v>4876</v>
      </c>
      <c r="AC1125" s="141"/>
      <c r="AD1125" s="113"/>
      <c r="AE1125" s="127"/>
      <c r="AF1125" s="113"/>
      <c r="AG1125" s="114" t="str">
        <f t="array" ref="AG1125">XLOOKUP(F1125,'CLV2'!A:A,'CLV2'!E:E)</f>
        <v>2.DAIRY</v>
      </c>
      <c r="AH1125" s="115" t="str">
        <f t="array" ref="AH1125">XLOOKUP(F1125,'CLV2'!A:A,'CLV2'!F:F)</f>
        <v>3.YOGURT</v>
      </c>
      <c r="AI1125" s="115" t="str">
        <f t="shared" si="8"/>
        <v>Pack</v>
      </c>
      <c r="AJ1125" s="116">
        <f t="shared" si="9"/>
        <v>1</v>
      </c>
      <c r="AK1125" s="117" t="str">
        <f t="array" ref="AK1125">XLOOKUP(F1125,'GIÁ'!A:A,'GIÁ'!D:D)</f>
        <v>5402.30</v>
      </c>
      <c r="AL1125" s="118">
        <f t="shared" si="10"/>
        <v>259310.4</v>
      </c>
      <c r="AM1125" s="118">
        <f t="shared" si="11"/>
        <v>0</v>
      </c>
      <c r="AN1125" s="119">
        <f t="shared" si="12"/>
        <v>0</v>
      </c>
      <c r="AO1125" s="118">
        <f t="shared" si="13"/>
        <v>259310.4</v>
      </c>
      <c r="AP1125" s="121">
        <f t="shared" si="14"/>
        <v>0</v>
      </c>
      <c r="AQ1125" s="122"/>
      <c r="AR1125" s="119"/>
    </row>
    <row r="1126" ht="22.5" customHeight="1">
      <c r="A1126" s="89">
        <v>46231.0</v>
      </c>
      <c r="B1126" s="90">
        <v>0.47152777777777777</v>
      </c>
      <c r="C1126" s="91" t="s">
        <v>1252</v>
      </c>
      <c r="D1126" s="92" t="str">
        <f t="array" ref="D1126">XLOOKUP(C1126,'DS ST'!A:A,'DS ST'!B:B)</f>
        <v>GDU</v>
      </c>
      <c r="E1126" s="94" t="str">
        <f t="array" ref="E1126">XLOOKUP($F1126,'GIÁ'!$A:$A,'GIÁ'!$E:$E)</f>
        <v>MÁT</v>
      </c>
      <c r="F1126" s="94">
        <v>8.936176751007E12</v>
      </c>
      <c r="G1126" s="95" t="s">
        <v>2525</v>
      </c>
      <c r="H1126" s="95" t="s">
        <v>667</v>
      </c>
      <c r="I1126" s="96">
        <v>2.0</v>
      </c>
      <c r="J1126" s="96">
        <v>0.0</v>
      </c>
      <c r="K1126" s="98">
        <f t="shared" si="4"/>
        <v>2</v>
      </c>
      <c r="L1126" s="99" t="s">
        <v>4871</v>
      </c>
      <c r="M1126" s="100" t="s">
        <v>4875</v>
      </c>
      <c r="N1126" s="101" t="s">
        <v>4873</v>
      </c>
      <c r="O1126" s="128"/>
      <c r="P1126" s="100"/>
      <c r="Q1126" s="103">
        <f t="shared" si="5"/>
        <v>2</v>
      </c>
      <c r="R1126" s="104"/>
      <c r="S1126" s="105"/>
      <c r="T1126" s="106"/>
      <c r="U1126" s="107"/>
      <c r="V1126" s="108" t="s">
        <v>756</v>
      </c>
      <c r="W1126" s="109" t="s">
        <v>1312</v>
      </c>
      <c r="X1126" s="110" t="str">
        <f t="shared" si="6"/>
        <v/>
      </c>
      <c r="Y1126" s="110" t="str">
        <f t="shared" si="7"/>
        <v/>
      </c>
      <c r="Z1126" s="109" t="s">
        <v>797</v>
      </c>
      <c r="AA1126" s="109" t="s">
        <v>802</v>
      </c>
      <c r="AB1126" s="143" t="s">
        <v>4876</v>
      </c>
      <c r="AC1126" s="141"/>
      <c r="AD1126" s="113"/>
      <c r="AE1126" s="127"/>
      <c r="AF1126" s="113"/>
      <c r="AG1126" s="114" t="str">
        <f t="array" ref="AG1126">XLOOKUP(F1126,'CLV2'!A:A,'CLV2'!E:E)</f>
        <v>2.DELICA</v>
      </c>
      <c r="AH1126" s="115" t="str">
        <f t="array" ref="AH1126">XLOOKUP(F1126,'CLV2'!A:A,'CLV2'!F:F)</f>
        <v>3.DESSERTS</v>
      </c>
      <c r="AI1126" s="115" t="str">
        <f t="shared" si="8"/>
        <v>Pack</v>
      </c>
      <c r="AJ1126" s="116">
        <f t="shared" si="9"/>
        <v>1</v>
      </c>
      <c r="AK1126" s="117" t="str">
        <f t="array" ref="AK1126">XLOOKUP(F1126,'GIÁ'!A:A,'GIÁ'!D:D)</f>
        <v>6650.00</v>
      </c>
      <c r="AL1126" s="118">
        <f t="shared" si="10"/>
        <v>13300</v>
      </c>
      <c r="AM1126" s="118">
        <f t="shared" si="11"/>
        <v>0</v>
      </c>
      <c r="AN1126" s="119">
        <f t="shared" si="12"/>
        <v>0</v>
      </c>
      <c r="AO1126" s="118">
        <f t="shared" si="13"/>
        <v>13300</v>
      </c>
      <c r="AP1126" s="121">
        <f t="shared" si="14"/>
        <v>0</v>
      </c>
      <c r="AQ1126" s="122"/>
      <c r="AR1126" s="119"/>
    </row>
    <row r="1127" ht="22.5" customHeight="1">
      <c r="A1127" s="89">
        <v>46231.0</v>
      </c>
      <c r="B1127" s="90">
        <v>0.4875</v>
      </c>
      <c r="C1127" s="91" t="s">
        <v>1771</v>
      </c>
      <c r="D1127" s="92" t="str">
        <f t="array" ref="D1127">XLOOKUP(C1127,'DS ST'!A:A,'DS ST'!B:B)</f>
        <v>VLA</v>
      </c>
      <c r="E1127" s="94" t="str">
        <f t="array" ref="E1127">XLOOKUP($F1127,'GIÁ'!$A:$A,'GIÁ'!$E:$E)</f>
        <v>MÁT</v>
      </c>
      <c r="F1127" s="94">
        <v>8.938505512044E12</v>
      </c>
      <c r="G1127" s="95" t="s">
        <v>2874</v>
      </c>
      <c r="H1127" s="95" t="s">
        <v>224</v>
      </c>
      <c r="I1127" s="96">
        <v>1.0</v>
      </c>
      <c r="J1127" s="96">
        <v>0.0</v>
      </c>
      <c r="K1127" s="98">
        <f t="shared" si="4"/>
        <v>1</v>
      </c>
      <c r="L1127" s="99" t="s">
        <v>4877</v>
      </c>
      <c r="M1127" s="100" t="s">
        <v>4878</v>
      </c>
      <c r="N1127" s="101" t="s">
        <v>4879</v>
      </c>
      <c r="O1127" s="128"/>
      <c r="P1127" s="100"/>
      <c r="Q1127" s="103">
        <f t="shared" si="5"/>
        <v>1</v>
      </c>
      <c r="R1127" s="104"/>
      <c r="S1127" s="105"/>
      <c r="T1127" s="106"/>
      <c r="U1127" s="107"/>
      <c r="V1127" s="108" t="s">
        <v>756</v>
      </c>
      <c r="W1127" s="109" t="s">
        <v>1312</v>
      </c>
      <c r="X1127" s="110" t="str">
        <f t="shared" si="6"/>
        <v/>
      </c>
      <c r="Y1127" s="110" t="str">
        <f t="shared" si="7"/>
        <v/>
      </c>
      <c r="Z1127" s="109" t="s">
        <v>797</v>
      </c>
      <c r="AA1127" s="109" t="s">
        <v>802</v>
      </c>
      <c r="AB1127" s="143" t="s">
        <v>4880</v>
      </c>
      <c r="AC1127" s="141"/>
      <c r="AD1127" s="113"/>
      <c r="AE1127" s="127"/>
      <c r="AF1127" s="113"/>
      <c r="AG1127" s="114" t="str">
        <f t="array" ref="AG1127">XLOOKUP(F1127,'CLV2'!A:A,'CLV2'!E:E)</f>
        <v>2.VEGETABLES</v>
      </c>
      <c r="AH1127" s="115" t="str">
        <f t="array" ref="AH1127">XLOOKUP(F1127,'CLV2'!A:A,'CLV2'!F:F)</f>
        <v>3.PROCESSED VEGGIES</v>
      </c>
      <c r="AI1127" s="115" t="str">
        <f t="shared" si="8"/>
        <v>Pack</v>
      </c>
      <c r="AJ1127" s="116">
        <f t="shared" si="9"/>
        <v>1</v>
      </c>
      <c r="AK1127" s="117" t="str">
        <f t="array" ref="AK1127">XLOOKUP(F1127,'GIÁ'!A:A,'GIÁ'!D:D)</f>
        <v>20047.75</v>
      </c>
      <c r="AL1127" s="118">
        <f t="shared" si="10"/>
        <v>20047.75</v>
      </c>
      <c r="AM1127" s="118">
        <f t="shared" si="11"/>
        <v>0</v>
      </c>
      <c r="AN1127" s="119">
        <f t="shared" si="12"/>
        <v>0</v>
      </c>
      <c r="AO1127" s="118">
        <f t="shared" si="13"/>
        <v>20047.75</v>
      </c>
      <c r="AP1127" s="121">
        <f t="shared" si="14"/>
        <v>0</v>
      </c>
      <c r="AQ1127" s="122"/>
      <c r="AR1127" s="119"/>
    </row>
    <row r="1128" ht="22.5" customHeight="1">
      <c r="A1128" s="89">
        <v>46231.0</v>
      </c>
      <c r="B1128" s="90">
        <v>0.4875</v>
      </c>
      <c r="C1128" s="91" t="s">
        <v>1771</v>
      </c>
      <c r="D1128" s="92" t="str">
        <f t="array" ref="D1128">XLOOKUP(C1128,'DS ST'!A:A,'DS ST'!B:B)</f>
        <v>VLA</v>
      </c>
      <c r="E1128" s="94" t="str">
        <f t="array" ref="E1128">XLOOKUP($F1128,'GIÁ'!$A:$A,'GIÁ'!$E:$E)</f>
        <v>MÁT</v>
      </c>
      <c r="F1128" s="94">
        <v>8.935007101059E12</v>
      </c>
      <c r="G1128" s="95" t="s">
        <v>1777</v>
      </c>
      <c r="H1128" s="95" t="s">
        <v>57</v>
      </c>
      <c r="I1128" s="96">
        <v>1.0</v>
      </c>
      <c r="J1128" s="96">
        <v>0.0</v>
      </c>
      <c r="K1128" s="98">
        <f t="shared" si="4"/>
        <v>1</v>
      </c>
      <c r="L1128" s="99" t="s">
        <v>4877</v>
      </c>
      <c r="M1128" s="100" t="s">
        <v>4881</v>
      </c>
      <c r="N1128" s="101" t="s">
        <v>4882</v>
      </c>
      <c r="O1128" s="102"/>
      <c r="P1128" s="100"/>
      <c r="Q1128" s="103">
        <f t="shared" si="5"/>
        <v>1</v>
      </c>
      <c r="R1128" s="104"/>
      <c r="S1128" s="105"/>
      <c r="T1128" s="106"/>
      <c r="U1128" s="107" t="s">
        <v>4883</v>
      </c>
      <c r="V1128" s="108" t="s">
        <v>756</v>
      </c>
      <c r="W1128" s="109" t="s">
        <v>2842</v>
      </c>
      <c r="X1128" s="110" t="str">
        <f t="shared" si="6"/>
        <v/>
      </c>
      <c r="Y1128" s="110" t="str">
        <f t="shared" si="7"/>
        <v/>
      </c>
      <c r="Z1128" s="109" t="s">
        <v>797</v>
      </c>
      <c r="AA1128" s="109" t="s">
        <v>802</v>
      </c>
      <c r="AB1128" s="143" t="s">
        <v>4880</v>
      </c>
      <c r="AC1128" s="141"/>
      <c r="AD1128" s="113"/>
      <c r="AE1128" s="127"/>
      <c r="AF1128" s="113"/>
      <c r="AG1128" s="114" t="str">
        <f t="array" ref="AG1128">XLOOKUP(F1128,'CLV2'!A:A,'CLV2'!E:E)</f>
        <v>2.DAIRY</v>
      </c>
      <c r="AH1128" s="115" t="str">
        <f t="array" ref="AH1128">XLOOKUP(F1128,'CLV2'!A:A,'CLV2'!F:F)</f>
        <v>3.FRESH MILK</v>
      </c>
      <c r="AI1128" s="115" t="str">
        <f t="shared" si="8"/>
        <v>Pack</v>
      </c>
      <c r="AJ1128" s="116">
        <f t="shared" si="9"/>
        <v>1</v>
      </c>
      <c r="AK1128" s="117" t="str">
        <f t="array" ref="AK1128">XLOOKUP(F1128,'GIÁ'!A:A,'GIÁ'!D:D)</f>
        <v>28687.46</v>
      </c>
      <c r="AL1128" s="118">
        <f t="shared" si="10"/>
        <v>28687.46</v>
      </c>
      <c r="AM1128" s="118">
        <f t="shared" si="11"/>
        <v>0</v>
      </c>
      <c r="AN1128" s="119">
        <f t="shared" si="12"/>
        <v>0</v>
      </c>
      <c r="AO1128" s="118">
        <f t="shared" si="13"/>
        <v>28687.46</v>
      </c>
      <c r="AP1128" s="121">
        <f t="shared" si="14"/>
        <v>0</v>
      </c>
      <c r="AQ1128" s="122"/>
      <c r="AR1128" s="119"/>
    </row>
    <row r="1129" ht="22.5" customHeight="1">
      <c r="A1129" s="89">
        <v>46231.0</v>
      </c>
      <c r="B1129" s="90">
        <v>0.4875</v>
      </c>
      <c r="C1129" s="91" t="s">
        <v>1771</v>
      </c>
      <c r="D1129" s="157" t="str">
        <f t="array" ref="D1129">XLOOKUP(C1129,'DS ST'!A:A,'DS ST'!B:B)</f>
        <v>VLA</v>
      </c>
      <c r="E1129" s="94" t="str">
        <f t="array" ref="E1129">XLOOKUP($F1129,'GIÁ'!$A:$A,'GIÁ'!$E:$E)</f>
        <v>MÁT</v>
      </c>
      <c r="F1129" s="94" t="s">
        <v>3325</v>
      </c>
      <c r="G1129" s="95" t="s">
        <v>3326</v>
      </c>
      <c r="H1129" s="95" t="s">
        <v>57</v>
      </c>
      <c r="I1129" s="96">
        <v>1.0</v>
      </c>
      <c r="J1129" s="96">
        <v>0.0</v>
      </c>
      <c r="K1129" s="98">
        <f t="shared" si="4"/>
        <v>1</v>
      </c>
      <c r="L1129" s="99" t="s">
        <v>4877</v>
      </c>
      <c r="M1129" s="100" t="s">
        <v>4881</v>
      </c>
      <c r="N1129" s="101" t="s">
        <v>4882</v>
      </c>
      <c r="O1129" s="102"/>
      <c r="P1129" s="100"/>
      <c r="Q1129" s="103">
        <f t="shared" si="5"/>
        <v>1</v>
      </c>
      <c r="R1129" s="104"/>
      <c r="S1129" s="105"/>
      <c r="T1129" s="106"/>
      <c r="U1129" s="107" t="s">
        <v>4883</v>
      </c>
      <c r="V1129" s="108" t="s">
        <v>756</v>
      </c>
      <c r="W1129" s="109" t="s">
        <v>2842</v>
      </c>
      <c r="X1129" s="110" t="str">
        <f t="shared" si="6"/>
        <v/>
      </c>
      <c r="Y1129" s="110" t="str">
        <f t="shared" si="7"/>
        <v/>
      </c>
      <c r="Z1129" s="139" t="str">
        <f>IF(N(Q1129)&lt;=0,"",IF(ISNUMBER(SEARCH("Thiếu kiện",V1129)),"Kho đông mát",IF(AND(N(Q1129)&gt;0,N(P1129)&gt;0,OR(ISNUMBER(SEARCH("Hình KDB",U1129)),ISNUMBER(SEARCH("Hình tele",U1129)),ISNUMBER(SEARCH("sai code",U1129)),ISNUMBER(SEARCH("ST nhận",U1129)))),"Kho đông mát",IF(AND(W1129="DC giao thiếu",OR(ISNUMBER(SEARCH("Hình KDB",U1129)),ISNUMBER(SEARCH("Hình tele",U1129)),ISNUMBER(SEARCH("sai code",U1129)))),"Kho đông mát",IF(W1129="DC giao thiếu","Chưa xác định",IF(AND(W1129="DC pick sai",OR(ISNUMBER(SEARCH("Hình KDB",U1129)),ISNUMBER(SEARCH("Hình tele",U1129)),ISNUMBER(SEARCH("sai code",U1129)),ISNUMBER(SEARCH("ST nhận",U1129)))),"Kho đông mát",IF(W1129="DC pick sai","Chưa xác định",IF(AND(W1129="Hao hụt",N(O1129)&gt;0,OR(ISNUMBER(SEARCH("Hình KDB",U1129)),ISNUMBER(SEARCH("Hình tele",U1129)),ISNUMBER(SEARCH("sai code",U1129)),ISNUMBER(SEARCH("ST nhận",U1129)))),"Kho đông mát",IF(W1129="Hao hụt","Chưa xác định",IF(OR(W1129="VT giao sai điểm",W1129="Không đạt nhiệt độ",W1129="TX giao thiếu kiện",W1129="Hàng không đạt CL"),"Kho đông mát",IF(W1129="Chưa xác định","Chưa xác định",IF(N(P1129)&gt;0,"Chưa xác định",""))))))))))))</f>
        <v>Kho đông mát</v>
      </c>
      <c r="AA1129" s="109" t="s">
        <v>802</v>
      </c>
      <c r="AB1129" s="112" t="s">
        <v>4884</v>
      </c>
      <c r="AC1129" s="141"/>
      <c r="AD1129" s="113"/>
      <c r="AE1129" s="127"/>
      <c r="AF1129" s="113"/>
      <c r="AG1129" s="114" t="str">
        <f t="array" ref="AG1129">XLOOKUP(F1129,'CLV2'!A:A,'CLV2'!E:E)</f>
        <v>2.BAKERY</v>
      </c>
      <c r="AH1129" s="115" t="str">
        <f t="array" ref="AH1129">XLOOKUP(F1129,'CLV2'!A:A,'CLV2'!F:F)</f>
        <v>3.CAKES</v>
      </c>
      <c r="AI1129" s="115" t="str">
        <f t="shared" si="8"/>
        <v>Pack</v>
      </c>
      <c r="AJ1129" s="116">
        <f t="shared" si="9"/>
        <v>1</v>
      </c>
      <c r="AK1129" s="117" t="str">
        <f t="array" ref="AK1129">XLOOKUP(F1129,'GIÁ'!A:A,'GIÁ'!D:D)</f>
        <v>27778.00</v>
      </c>
      <c r="AL1129" s="118">
        <f t="shared" si="10"/>
        <v>27778</v>
      </c>
      <c r="AM1129" s="118">
        <f t="shared" si="11"/>
        <v>0</v>
      </c>
      <c r="AN1129" s="119">
        <f t="shared" si="12"/>
        <v>0</v>
      </c>
      <c r="AO1129" s="118">
        <f t="shared" si="13"/>
        <v>27778</v>
      </c>
      <c r="AP1129" s="121">
        <f t="shared" si="14"/>
        <v>0</v>
      </c>
      <c r="AQ1129" s="122"/>
      <c r="AR1129" s="119"/>
    </row>
    <row r="1130" ht="22.5" customHeight="1">
      <c r="A1130" s="89">
        <v>46231.0</v>
      </c>
      <c r="B1130" s="90">
        <v>0.4875</v>
      </c>
      <c r="C1130" s="91" t="s">
        <v>1771</v>
      </c>
      <c r="D1130" s="92" t="str">
        <f t="array" ref="D1130">XLOOKUP(C1130,'DS ST'!A:A,'DS ST'!B:B)</f>
        <v>VLA</v>
      </c>
      <c r="E1130" s="94" t="str">
        <f t="array" ref="E1130">XLOOKUP($F1130,'GIÁ'!$A:$A,'GIÁ'!$E:$E)</f>
        <v>MÁT</v>
      </c>
      <c r="F1130" s="94">
        <v>8.938562884405E12</v>
      </c>
      <c r="G1130" s="95" t="s">
        <v>3229</v>
      </c>
      <c r="H1130" s="95" t="s">
        <v>57</v>
      </c>
      <c r="I1130" s="96">
        <v>1.0</v>
      </c>
      <c r="J1130" s="96">
        <v>0.0</v>
      </c>
      <c r="K1130" s="98">
        <f t="shared" si="4"/>
        <v>1</v>
      </c>
      <c r="L1130" s="99" t="s">
        <v>4877</v>
      </c>
      <c r="M1130" s="100" t="s">
        <v>4881</v>
      </c>
      <c r="N1130" s="101" t="s">
        <v>4882</v>
      </c>
      <c r="O1130" s="102"/>
      <c r="P1130" s="100"/>
      <c r="Q1130" s="103">
        <f t="shared" si="5"/>
        <v>1</v>
      </c>
      <c r="R1130" s="104"/>
      <c r="S1130" s="105"/>
      <c r="T1130" s="106"/>
      <c r="U1130" s="107" t="s">
        <v>4883</v>
      </c>
      <c r="V1130" s="108" t="s">
        <v>756</v>
      </c>
      <c r="W1130" s="109" t="s">
        <v>2842</v>
      </c>
      <c r="X1130" s="110" t="str">
        <f t="shared" si="6"/>
        <v/>
      </c>
      <c r="Y1130" s="110" t="str">
        <f t="shared" si="7"/>
        <v/>
      </c>
      <c r="Z1130" s="109" t="s">
        <v>797</v>
      </c>
      <c r="AA1130" s="109" t="s">
        <v>802</v>
      </c>
      <c r="AB1130" s="143" t="s">
        <v>4880</v>
      </c>
      <c r="AC1130" s="141"/>
      <c r="AD1130" s="113"/>
      <c r="AE1130" s="127"/>
      <c r="AF1130" s="113"/>
      <c r="AG1130" s="114" t="str">
        <f t="array" ref="AG1130">XLOOKUP(F1130,'CLV2'!A:A,'CLV2'!E:E)</f>
        <v>2.DELICA</v>
      </c>
      <c r="AH1130" s="115" t="str">
        <f t="array" ref="AH1130">XLOOKUP(F1130,'CLV2'!A:A,'CLV2'!F:F)</f>
        <v>3.DESSERTS</v>
      </c>
      <c r="AI1130" s="115" t="str">
        <f t="shared" si="8"/>
        <v>Pack</v>
      </c>
      <c r="AJ1130" s="116">
        <f t="shared" si="9"/>
        <v>1</v>
      </c>
      <c r="AK1130" s="117" t="str">
        <f t="array" ref="AK1130">XLOOKUP(F1130,'GIÁ'!A:A,'GIÁ'!D:D)</f>
        <v>9500.00</v>
      </c>
      <c r="AL1130" s="118">
        <f t="shared" si="10"/>
        <v>9500</v>
      </c>
      <c r="AM1130" s="118">
        <f t="shared" si="11"/>
        <v>0</v>
      </c>
      <c r="AN1130" s="119">
        <f t="shared" si="12"/>
        <v>0</v>
      </c>
      <c r="AO1130" s="118">
        <f t="shared" si="13"/>
        <v>9500</v>
      </c>
      <c r="AP1130" s="121">
        <f t="shared" si="14"/>
        <v>0</v>
      </c>
      <c r="AQ1130" s="122"/>
      <c r="AR1130" s="119"/>
    </row>
    <row r="1131" ht="22.5" customHeight="1">
      <c r="A1131" s="89">
        <v>46231.0</v>
      </c>
      <c r="B1131" s="90">
        <v>0.4875</v>
      </c>
      <c r="C1131" s="91" t="s">
        <v>1771</v>
      </c>
      <c r="D1131" s="92" t="str">
        <f t="array" ref="D1131">XLOOKUP(C1131,'DS ST'!A:A,'DS ST'!B:B)</f>
        <v>VLA</v>
      </c>
      <c r="E1131" s="94" t="str">
        <f t="array" ref="E1131">XLOOKUP($F1131,'GIÁ'!$A:$A,'GIÁ'!$E:$E)</f>
        <v>MÁT</v>
      </c>
      <c r="F1131" s="94">
        <v>8.938562884061E12</v>
      </c>
      <c r="G1131" s="95" t="s">
        <v>3214</v>
      </c>
      <c r="H1131" s="95" t="s">
        <v>1145</v>
      </c>
      <c r="I1131" s="96">
        <v>1.0</v>
      </c>
      <c r="J1131" s="96">
        <v>0.0</v>
      </c>
      <c r="K1131" s="98">
        <f t="shared" si="4"/>
        <v>1</v>
      </c>
      <c r="L1131" s="99" t="s">
        <v>4877</v>
      </c>
      <c r="M1131" s="100" t="s">
        <v>4885</v>
      </c>
      <c r="N1131" s="101" t="s">
        <v>4886</v>
      </c>
      <c r="O1131" s="128"/>
      <c r="P1131" s="100"/>
      <c r="Q1131" s="103">
        <f t="shared" si="5"/>
        <v>1</v>
      </c>
      <c r="R1131" s="104"/>
      <c r="S1131" s="105"/>
      <c r="T1131" s="106"/>
      <c r="U1131" s="107"/>
      <c r="V1131" s="108" t="s">
        <v>756</v>
      </c>
      <c r="W1131" s="109" t="s">
        <v>1312</v>
      </c>
      <c r="X1131" s="110" t="str">
        <f t="shared" si="6"/>
        <v/>
      </c>
      <c r="Y1131" s="110" t="str">
        <f t="shared" si="7"/>
        <v/>
      </c>
      <c r="Z1131" s="109" t="s">
        <v>797</v>
      </c>
      <c r="AA1131" s="109" t="s">
        <v>802</v>
      </c>
      <c r="AB1131" s="143" t="s">
        <v>4880</v>
      </c>
      <c r="AC1131" s="141"/>
      <c r="AD1131" s="113"/>
      <c r="AE1131" s="127"/>
      <c r="AF1131" s="113"/>
      <c r="AG1131" s="114" t="str">
        <f t="array" ref="AG1131">XLOOKUP(F1131,'CLV2'!A:A,'CLV2'!E:E)</f>
        <v>2.DELICA</v>
      </c>
      <c r="AH1131" s="115" t="str">
        <f t="array" ref="AH1131">XLOOKUP(F1131,'CLV2'!A:A,'CLV2'!F:F)</f>
        <v>3.DRINKS</v>
      </c>
      <c r="AI1131" s="115" t="str">
        <f t="shared" si="8"/>
        <v>Pack</v>
      </c>
      <c r="AJ1131" s="116">
        <f t="shared" si="9"/>
        <v>1</v>
      </c>
      <c r="AK1131" s="117" t="str">
        <f t="array" ref="AK1131">XLOOKUP(F1131,'GIÁ'!A:A,'GIÁ'!D:D)</f>
        <v>8772.19</v>
      </c>
      <c r="AL1131" s="118">
        <f t="shared" si="10"/>
        <v>8772.19</v>
      </c>
      <c r="AM1131" s="118">
        <f t="shared" si="11"/>
        <v>0</v>
      </c>
      <c r="AN1131" s="119">
        <f t="shared" si="12"/>
        <v>0</v>
      </c>
      <c r="AO1131" s="118">
        <f t="shared" si="13"/>
        <v>8772.19</v>
      </c>
      <c r="AP1131" s="121">
        <f t="shared" si="14"/>
        <v>0</v>
      </c>
      <c r="AQ1131" s="122"/>
      <c r="AR1131" s="119"/>
    </row>
    <row r="1132" ht="22.5" customHeight="1">
      <c r="A1132" s="89">
        <v>46231.0</v>
      </c>
      <c r="B1132" s="90">
        <v>0.4875</v>
      </c>
      <c r="C1132" s="91" t="s">
        <v>1771</v>
      </c>
      <c r="D1132" s="92" t="str">
        <f t="array" ref="D1132">XLOOKUP(C1132,'DS ST'!A:A,'DS ST'!B:B)</f>
        <v>VLA</v>
      </c>
      <c r="E1132" s="94" t="str">
        <f t="array" ref="E1132">XLOOKUP($F1132,'GIÁ'!$A:$A,'GIÁ'!$E:$E)</f>
        <v>MÁT</v>
      </c>
      <c r="F1132" s="94">
        <v>8.938562884368E12</v>
      </c>
      <c r="G1132" s="95" t="s">
        <v>3222</v>
      </c>
      <c r="H1132" s="95" t="s">
        <v>57</v>
      </c>
      <c r="I1132" s="96">
        <v>1.0</v>
      </c>
      <c r="J1132" s="96">
        <v>0.0</v>
      </c>
      <c r="K1132" s="98">
        <f t="shared" si="4"/>
        <v>1</v>
      </c>
      <c r="L1132" s="99" t="s">
        <v>4877</v>
      </c>
      <c r="M1132" s="100" t="s">
        <v>4885</v>
      </c>
      <c r="N1132" s="101" t="s">
        <v>4886</v>
      </c>
      <c r="O1132" s="102"/>
      <c r="P1132" s="100"/>
      <c r="Q1132" s="103">
        <f t="shared" si="5"/>
        <v>1</v>
      </c>
      <c r="R1132" s="104"/>
      <c r="S1132" s="105"/>
      <c r="T1132" s="106"/>
      <c r="U1132" s="107" t="s">
        <v>4883</v>
      </c>
      <c r="V1132" s="108" t="s">
        <v>756</v>
      </c>
      <c r="W1132" s="109" t="s">
        <v>2842</v>
      </c>
      <c r="X1132" s="110" t="str">
        <f t="shared" si="6"/>
        <v/>
      </c>
      <c r="Y1132" s="110" t="str">
        <f t="shared" si="7"/>
        <v/>
      </c>
      <c r="Z1132" s="109" t="s">
        <v>797</v>
      </c>
      <c r="AA1132" s="109" t="s">
        <v>802</v>
      </c>
      <c r="AB1132" s="143" t="s">
        <v>4880</v>
      </c>
      <c r="AC1132" s="141"/>
      <c r="AD1132" s="113"/>
      <c r="AE1132" s="127"/>
      <c r="AF1132" s="113"/>
      <c r="AG1132" s="114" t="str">
        <f t="array" ref="AG1132">XLOOKUP(F1132,'CLV2'!A:A,'CLV2'!E:E)</f>
        <v>2.BAKERY</v>
      </c>
      <c r="AH1132" s="115" t="str">
        <f t="array" ref="AH1132">XLOOKUP(F1132,'CLV2'!A:A,'CLV2'!F:F)</f>
        <v>3.CAKES</v>
      </c>
      <c r="AI1132" s="115" t="str">
        <f t="shared" si="8"/>
        <v>Pack</v>
      </c>
      <c r="AJ1132" s="116">
        <f t="shared" si="9"/>
        <v>1</v>
      </c>
      <c r="AK1132" s="117" t="str">
        <f t="array" ref="AK1132">XLOOKUP(F1132,'GIÁ'!A:A,'GIÁ'!D:D)</f>
        <v>14500.00</v>
      </c>
      <c r="AL1132" s="118">
        <f t="shared" si="10"/>
        <v>14500</v>
      </c>
      <c r="AM1132" s="118">
        <f t="shared" si="11"/>
        <v>0</v>
      </c>
      <c r="AN1132" s="119">
        <f t="shared" si="12"/>
        <v>0</v>
      </c>
      <c r="AO1132" s="118">
        <f t="shared" si="13"/>
        <v>14500</v>
      </c>
      <c r="AP1132" s="121">
        <f t="shared" si="14"/>
        <v>0</v>
      </c>
      <c r="AQ1132" s="122"/>
      <c r="AR1132" s="119"/>
    </row>
    <row r="1133" ht="22.5" customHeight="1">
      <c r="A1133" s="89">
        <v>46231.0</v>
      </c>
      <c r="B1133" s="90">
        <v>0.4875</v>
      </c>
      <c r="C1133" s="91" t="s">
        <v>1771</v>
      </c>
      <c r="D1133" s="92" t="str">
        <f t="array" ref="D1133">XLOOKUP(C1133,'DS ST'!A:A,'DS ST'!B:B)</f>
        <v>VLA</v>
      </c>
      <c r="E1133" s="94" t="str">
        <f t="array" ref="E1133">XLOOKUP($F1133,'GIÁ'!$A:$A,'GIÁ'!$E:$E)</f>
        <v>MÁT</v>
      </c>
      <c r="F1133" s="94">
        <v>8.938511301595E12</v>
      </c>
      <c r="G1133" s="95" t="s">
        <v>2953</v>
      </c>
      <c r="H1133" s="95" t="s">
        <v>1145</v>
      </c>
      <c r="I1133" s="96">
        <v>2.0</v>
      </c>
      <c r="J1133" s="96">
        <v>0.0</v>
      </c>
      <c r="K1133" s="98">
        <f t="shared" si="4"/>
        <v>2</v>
      </c>
      <c r="L1133" s="99" t="s">
        <v>4877</v>
      </c>
      <c r="M1133" s="100" t="s">
        <v>4885</v>
      </c>
      <c r="N1133" s="101" t="s">
        <v>4886</v>
      </c>
      <c r="O1133" s="128"/>
      <c r="P1133" s="100"/>
      <c r="Q1133" s="103">
        <f t="shared" si="5"/>
        <v>2</v>
      </c>
      <c r="R1133" s="104"/>
      <c r="S1133" s="105"/>
      <c r="T1133" s="106"/>
      <c r="U1133" s="107" t="s">
        <v>4883</v>
      </c>
      <c r="V1133" s="108" t="s">
        <v>756</v>
      </c>
      <c r="W1133" s="109" t="s">
        <v>2842</v>
      </c>
      <c r="X1133" s="110" t="str">
        <f t="shared" si="6"/>
        <v/>
      </c>
      <c r="Y1133" s="110" t="str">
        <f t="shared" si="7"/>
        <v/>
      </c>
      <c r="Z1133" s="109" t="s">
        <v>797</v>
      </c>
      <c r="AA1133" s="109" t="s">
        <v>802</v>
      </c>
      <c r="AB1133" s="143" t="s">
        <v>4880</v>
      </c>
      <c r="AC1133" s="141"/>
      <c r="AD1133" s="113"/>
      <c r="AE1133" s="127"/>
      <c r="AF1133" s="113"/>
      <c r="AG1133" s="114" t="str">
        <f t="array" ref="AG1133">XLOOKUP(F1133,'CLV2'!A:A,'CLV2'!E:E)</f>
        <v>2.DELICA</v>
      </c>
      <c r="AH1133" s="115" t="str">
        <f t="array" ref="AH1133">XLOOKUP(F1133,'CLV2'!A:A,'CLV2'!F:F)</f>
        <v>3.DRINKS</v>
      </c>
      <c r="AI1133" s="115" t="str">
        <f t="shared" si="8"/>
        <v>Pack</v>
      </c>
      <c r="AJ1133" s="116">
        <f t="shared" si="9"/>
        <v>1</v>
      </c>
      <c r="AK1133" s="117" t="str">
        <f t="array" ref="AK1133">XLOOKUP(F1133,'GIÁ'!A:A,'GIÁ'!D:D)</f>
        <v>13120.90</v>
      </c>
      <c r="AL1133" s="118">
        <f t="shared" si="10"/>
        <v>26241.8</v>
      </c>
      <c r="AM1133" s="118">
        <f t="shared" si="11"/>
        <v>0</v>
      </c>
      <c r="AN1133" s="119">
        <f t="shared" si="12"/>
        <v>0</v>
      </c>
      <c r="AO1133" s="118">
        <f t="shared" si="13"/>
        <v>26241.8</v>
      </c>
      <c r="AP1133" s="121">
        <f t="shared" si="14"/>
        <v>0</v>
      </c>
      <c r="AQ1133" s="122"/>
      <c r="AR1133" s="119"/>
    </row>
    <row r="1134" ht="22.5" customHeight="1">
      <c r="A1134" s="89">
        <v>46231.0</v>
      </c>
      <c r="B1134" s="90">
        <v>0.4875</v>
      </c>
      <c r="C1134" s="91" t="s">
        <v>1771</v>
      </c>
      <c r="D1134" s="92" t="str">
        <f t="array" ref="D1134">XLOOKUP(C1134,'DS ST'!A:A,'DS ST'!B:B)</f>
        <v>VLA</v>
      </c>
      <c r="E1134" s="94" t="str">
        <f t="array" ref="E1134">XLOOKUP($F1134,'GIÁ'!$A:$A,'GIÁ'!$E:$E)</f>
        <v>MÁT</v>
      </c>
      <c r="F1134" s="94">
        <v>8.938511301212E12</v>
      </c>
      <c r="G1134" s="95" t="s">
        <v>2945</v>
      </c>
      <c r="H1134" s="95" t="s">
        <v>1831</v>
      </c>
      <c r="I1134" s="96">
        <v>1.0</v>
      </c>
      <c r="J1134" s="96">
        <v>0.0</v>
      </c>
      <c r="K1134" s="98">
        <f t="shared" si="4"/>
        <v>1</v>
      </c>
      <c r="L1134" s="99" t="s">
        <v>4877</v>
      </c>
      <c r="M1134" s="100" t="s">
        <v>4885</v>
      </c>
      <c r="N1134" s="101" t="s">
        <v>4886</v>
      </c>
      <c r="O1134" s="128"/>
      <c r="P1134" s="100"/>
      <c r="Q1134" s="103">
        <f t="shared" si="5"/>
        <v>1</v>
      </c>
      <c r="R1134" s="104"/>
      <c r="S1134" s="105"/>
      <c r="T1134" s="106"/>
      <c r="U1134" s="107" t="s">
        <v>4883</v>
      </c>
      <c r="V1134" s="108" t="s">
        <v>756</v>
      </c>
      <c r="W1134" s="109" t="s">
        <v>2842</v>
      </c>
      <c r="X1134" s="110" t="str">
        <f t="shared" si="6"/>
        <v/>
      </c>
      <c r="Y1134" s="110" t="str">
        <f t="shared" si="7"/>
        <v/>
      </c>
      <c r="Z1134" s="109" t="s">
        <v>797</v>
      </c>
      <c r="AA1134" s="109" t="s">
        <v>802</v>
      </c>
      <c r="AB1134" s="143" t="s">
        <v>4880</v>
      </c>
      <c r="AC1134" s="141"/>
      <c r="AD1134" s="113"/>
      <c r="AE1134" s="127"/>
      <c r="AF1134" s="113"/>
      <c r="AG1134" s="114" t="str">
        <f t="array" ref="AG1134">XLOOKUP(F1134,'CLV2'!A:A,'CLV2'!E:E)</f>
        <v>2.DELICA</v>
      </c>
      <c r="AH1134" s="115" t="str">
        <f t="array" ref="AH1134">XLOOKUP(F1134,'CLV2'!A:A,'CLV2'!F:F)</f>
        <v>3.DESSERTS</v>
      </c>
      <c r="AI1134" s="115" t="str">
        <f t="shared" si="8"/>
        <v>Pack</v>
      </c>
      <c r="AJ1134" s="116">
        <f t="shared" si="9"/>
        <v>1</v>
      </c>
      <c r="AK1134" s="117" t="str">
        <f t="array" ref="AK1134">XLOOKUP(F1134,'GIÁ'!A:A,'GIÁ'!D:D)</f>
        <v>12622.50</v>
      </c>
      <c r="AL1134" s="118">
        <f t="shared" si="10"/>
        <v>12622.5</v>
      </c>
      <c r="AM1134" s="118">
        <f t="shared" si="11"/>
        <v>0</v>
      </c>
      <c r="AN1134" s="119">
        <f t="shared" si="12"/>
        <v>0</v>
      </c>
      <c r="AO1134" s="118">
        <f t="shared" si="13"/>
        <v>12622.5</v>
      </c>
      <c r="AP1134" s="121">
        <f t="shared" si="14"/>
        <v>0</v>
      </c>
      <c r="AQ1134" s="122"/>
      <c r="AR1134" s="119"/>
    </row>
    <row r="1135" ht="22.5" customHeight="1">
      <c r="A1135" s="89">
        <v>46231.0</v>
      </c>
      <c r="B1135" s="90">
        <v>0.4875</v>
      </c>
      <c r="C1135" s="91" t="s">
        <v>1771</v>
      </c>
      <c r="D1135" s="157" t="str">
        <f t="array" ref="D1135">XLOOKUP(C1135,'DS ST'!A:A,'DS ST'!B:B)</f>
        <v>VLA</v>
      </c>
      <c r="E1135" s="94" t="str">
        <f t="array" ref="E1135">XLOOKUP($F1135,'GIÁ'!$A:$A,'GIÁ'!$E:$E)</f>
        <v>MÁT</v>
      </c>
      <c r="F1135" s="94">
        <v>8.938511301618E12</v>
      </c>
      <c r="G1135" s="95" t="s">
        <v>2955</v>
      </c>
      <c r="H1135" s="95" t="s">
        <v>1145</v>
      </c>
      <c r="I1135" s="96">
        <v>2.0</v>
      </c>
      <c r="J1135" s="96">
        <v>0.0</v>
      </c>
      <c r="K1135" s="98">
        <f t="shared" si="4"/>
        <v>2</v>
      </c>
      <c r="L1135" s="99" t="s">
        <v>4877</v>
      </c>
      <c r="M1135" s="100" t="s">
        <v>4885</v>
      </c>
      <c r="N1135" s="101" t="s">
        <v>4886</v>
      </c>
      <c r="O1135" s="128"/>
      <c r="P1135" s="100"/>
      <c r="Q1135" s="103">
        <f t="shared" si="5"/>
        <v>2</v>
      </c>
      <c r="R1135" s="104"/>
      <c r="S1135" s="105"/>
      <c r="T1135" s="106"/>
      <c r="U1135" s="107" t="s">
        <v>4883</v>
      </c>
      <c r="V1135" s="108" t="s">
        <v>756</v>
      </c>
      <c r="W1135" s="109" t="s">
        <v>2842</v>
      </c>
      <c r="X1135" s="110" t="str">
        <f t="shared" si="6"/>
        <v/>
      </c>
      <c r="Y1135" s="110" t="str">
        <f t="shared" si="7"/>
        <v/>
      </c>
      <c r="Z1135" s="139" t="str">
        <f>IF(N(Q1135)&lt;=0,"",IF(ISNUMBER(SEARCH("Thiếu kiện",V1135)),"Kho đông mát",IF(AND(N(Q1135)&gt;0,N(P1135)&gt;0,OR(ISNUMBER(SEARCH("Hình KDB",U1135)),ISNUMBER(SEARCH("Hình tele",U1135)),ISNUMBER(SEARCH("sai code",U1135)),ISNUMBER(SEARCH("ST nhận",U1135)))),"Kho đông mát",IF(AND(W1135="DC giao thiếu",OR(ISNUMBER(SEARCH("Hình KDB",U1135)),ISNUMBER(SEARCH("Hình tele",U1135)),ISNUMBER(SEARCH("sai code",U1135)))),"Kho đông mát",IF(W1135="DC giao thiếu","Chưa xác định",IF(AND(W1135="DC pick sai",OR(ISNUMBER(SEARCH("Hình KDB",U1135)),ISNUMBER(SEARCH("Hình tele",U1135)),ISNUMBER(SEARCH("sai code",U1135)),ISNUMBER(SEARCH("ST nhận",U1135)))),"Kho đông mát",IF(W1135="DC pick sai","Chưa xác định",IF(AND(W1135="Hao hụt",N(O1135)&gt;0,OR(ISNUMBER(SEARCH("Hình KDB",U1135)),ISNUMBER(SEARCH("Hình tele",U1135)),ISNUMBER(SEARCH("sai code",U1135)),ISNUMBER(SEARCH("ST nhận",U1135)))),"Kho đông mát",IF(W1135="Hao hụt","Chưa xác định",IF(OR(W1135="VT giao sai điểm",W1135="Không đạt nhiệt độ",W1135="TX giao thiếu kiện",W1135="Hàng không đạt CL"),"Kho đông mát",IF(W1135="Chưa xác định","Chưa xác định",IF(N(P1135)&gt;0,"Chưa xác định",""))))))))))))</f>
        <v>Kho đông mát</v>
      </c>
      <c r="AA1135" s="109" t="s">
        <v>802</v>
      </c>
      <c r="AB1135" s="112" t="s">
        <v>4884</v>
      </c>
      <c r="AC1135" s="141"/>
      <c r="AD1135" s="113"/>
      <c r="AE1135" s="127"/>
      <c r="AF1135" s="113"/>
      <c r="AG1135" s="114" t="str">
        <f t="array" ref="AG1135">XLOOKUP(F1135,'CLV2'!A:A,'CLV2'!E:E)</f>
        <v>2.DELICA</v>
      </c>
      <c r="AH1135" s="115" t="str">
        <f t="array" ref="AH1135">XLOOKUP(F1135,'CLV2'!A:A,'CLV2'!F:F)</f>
        <v>3.DRINKS</v>
      </c>
      <c r="AI1135" s="115" t="str">
        <f t="shared" si="8"/>
        <v>Pack</v>
      </c>
      <c r="AJ1135" s="116">
        <f t="shared" si="9"/>
        <v>1</v>
      </c>
      <c r="AK1135" s="117" t="str">
        <f t="array" ref="AK1135">XLOOKUP(F1135,'GIÁ'!A:A,'GIÁ'!D:D)</f>
        <v>11687.57</v>
      </c>
      <c r="AL1135" s="118">
        <f t="shared" si="10"/>
        <v>23375.14</v>
      </c>
      <c r="AM1135" s="118">
        <f t="shared" si="11"/>
        <v>0</v>
      </c>
      <c r="AN1135" s="119">
        <f t="shared" si="12"/>
        <v>0</v>
      </c>
      <c r="AO1135" s="118">
        <f t="shared" si="13"/>
        <v>23375.14</v>
      </c>
      <c r="AP1135" s="121">
        <f t="shared" si="14"/>
        <v>0</v>
      </c>
      <c r="AQ1135" s="122"/>
      <c r="AR1135" s="119"/>
    </row>
    <row r="1136" ht="22.5" customHeight="1">
      <c r="A1136" s="89">
        <v>46231.0</v>
      </c>
      <c r="B1136" s="90">
        <v>0.4875</v>
      </c>
      <c r="C1136" s="91" t="s">
        <v>1771</v>
      </c>
      <c r="D1136" s="92" t="str">
        <f t="array" ref="D1136">XLOOKUP(C1136,'DS ST'!A:A,'DS ST'!B:B)</f>
        <v>VLA</v>
      </c>
      <c r="E1136" s="94" t="str">
        <f t="array" ref="E1136">XLOOKUP($F1136,'GIÁ'!$A:$A,'GIÁ'!$E:$E)</f>
        <v>MÁT</v>
      </c>
      <c r="F1136" s="94">
        <v>8.938503131056E12</v>
      </c>
      <c r="G1136" s="95" t="s">
        <v>2841</v>
      </c>
      <c r="H1136" s="95" t="s">
        <v>57</v>
      </c>
      <c r="I1136" s="96">
        <v>2.0</v>
      </c>
      <c r="J1136" s="96">
        <v>0.0</v>
      </c>
      <c r="K1136" s="98">
        <f t="shared" si="4"/>
        <v>2</v>
      </c>
      <c r="L1136" s="99" t="s">
        <v>4877</v>
      </c>
      <c r="M1136" s="100" t="s">
        <v>4887</v>
      </c>
      <c r="N1136" s="101" t="s">
        <v>4888</v>
      </c>
      <c r="O1136" s="128"/>
      <c r="P1136" s="100"/>
      <c r="Q1136" s="103">
        <f t="shared" si="5"/>
        <v>2</v>
      </c>
      <c r="R1136" s="104"/>
      <c r="S1136" s="105"/>
      <c r="T1136" s="106"/>
      <c r="U1136" s="107" t="s">
        <v>4883</v>
      </c>
      <c r="V1136" s="108" t="s">
        <v>756</v>
      </c>
      <c r="W1136" s="109" t="s">
        <v>2842</v>
      </c>
      <c r="X1136" s="110" t="str">
        <f t="shared" si="6"/>
        <v/>
      </c>
      <c r="Y1136" s="110" t="str">
        <f t="shared" si="7"/>
        <v/>
      </c>
      <c r="Z1136" s="109" t="s">
        <v>797</v>
      </c>
      <c r="AA1136" s="109" t="s">
        <v>802</v>
      </c>
      <c r="AB1136" s="143" t="s">
        <v>4880</v>
      </c>
      <c r="AC1136" s="141"/>
      <c r="AD1136" s="113"/>
      <c r="AE1136" s="127"/>
      <c r="AF1136" s="113"/>
      <c r="AG1136" s="114" t="str">
        <f t="array" ref="AG1136">XLOOKUP(F1136,'CLV2'!A:A,'CLV2'!E:E)</f>
        <v>2.DAIRY</v>
      </c>
      <c r="AH1136" s="115" t="str">
        <f t="array" ref="AH1136">XLOOKUP(F1136,'CLV2'!A:A,'CLV2'!F:F)</f>
        <v>3.FRESH MILK</v>
      </c>
      <c r="AI1136" s="115" t="str">
        <f t="shared" si="8"/>
        <v>Pack</v>
      </c>
      <c r="AJ1136" s="116">
        <f t="shared" si="9"/>
        <v>1</v>
      </c>
      <c r="AK1136" s="117" t="str">
        <f t="array" ref="AK1136">XLOOKUP(F1136,'GIÁ'!A:A,'GIÁ'!D:D)</f>
        <v>9180.00</v>
      </c>
      <c r="AL1136" s="118">
        <f t="shared" si="10"/>
        <v>18360</v>
      </c>
      <c r="AM1136" s="118">
        <f t="shared" si="11"/>
        <v>0</v>
      </c>
      <c r="AN1136" s="119">
        <f t="shared" si="12"/>
        <v>0</v>
      </c>
      <c r="AO1136" s="118">
        <f t="shared" si="13"/>
        <v>18360</v>
      </c>
      <c r="AP1136" s="121">
        <f t="shared" si="14"/>
        <v>0</v>
      </c>
      <c r="AQ1136" s="122"/>
      <c r="AR1136" s="119"/>
    </row>
    <row r="1137" ht="22.5" customHeight="1">
      <c r="A1137" s="89">
        <v>46231.0</v>
      </c>
      <c r="B1137" s="90">
        <v>0.4875</v>
      </c>
      <c r="C1137" s="91" t="s">
        <v>1771</v>
      </c>
      <c r="D1137" s="92" t="str">
        <f t="array" ref="D1137">XLOOKUP(C1137,'DS ST'!A:A,'DS ST'!B:B)</f>
        <v>VLA</v>
      </c>
      <c r="E1137" s="94" t="str">
        <f t="array" ref="E1137">XLOOKUP($F1137,'GIÁ'!$A:$A,'GIÁ'!$E:$E)</f>
        <v>MÁT</v>
      </c>
      <c r="F1137" s="94">
        <v>8.938503131742E12</v>
      </c>
      <c r="G1137" s="95" t="s">
        <v>2855</v>
      </c>
      <c r="H1137" s="95" t="s">
        <v>57</v>
      </c>
      <c r="I1137" s="96">
        <v>4.0</v>
      </c>
      <c r="J1137" s="96">
        <v>0.0</v>
      </c>
      <c r="K1137" s="98">
        <f t="shared" si="4"/>
        <v>4</v>
      </c>
      <c r="L1137" s="99" t="s">
        <v>4877</v>
      </c>
      <c r="M1137" s="100" t="s">
        <v>4889</v>
      </c>
      <c r="N1137" s="101" t="s">
        <v>4890</v>
      </c>
      <c r="O1137" s="128"/>
      <c r="P1137" s="100"/>
      <c r="Q1137" s="103">
        <f t="shared" si="5"/>
        <v>4</v>
      </c>
      <c r="R1137" s="104"/>
      <c r="S1137" s="105"/>
      <c r="T1137" s="106"/>
      <c r="U1137" s="107" t="s">
        <v>4883</v>
      </c>
      <c r="V1137" s="108" t="s">
        <v>756</v>
      </c>
      <c r="W1137" s="109" t="s">
        <v>2842</v>
      </c>
      <c r="X1137" s="110" t="str">
        <f t="shared" si="6"/>
        <v/>
      </c>
      <c r="Y1137" s="110" t="str">
        <f t="shared" si="7"/>
        <v/>
      </c>
      <c r="Z1137" s="109" t="s">
        <v>797</v>
      </c>
      <c r="AA1137" s="109" t="s">
        <v>802</v>
      </c>
      <c r="AB1137" s="143" t="s">
        <v>4880</v>
      </c>
      <c r="AC1137" s="141"/>
      <c r="AD1137" s="113"/>
      <c r="AE1137" s="127"/>
      <c r="AF1137" s="113"/>
      <c r="AG1137" s="114" t="str">
        <f t="array" ref="AG1137">XLOOKUP(F1137,'CLV2'!A:A,'CLV2'!E:E)</f>
        <v>2.DAIRY</v>
      </c>
      <c r="AH1137" s="115" t="str">
        <f t="array" ref="AH1137">XLOOKUP(F1137,'CLV2'!A:A,'CLV2'!F:F)</f>
        <v>3.FRESH MILK</v>
      </c>
      <c r="AI1137" s="115" t="str">
        <f t="shared" si="8"/>
        <v>Pack</v>
      </c>
      <c r="AJ1137" s="116">
        <f t="shared" si="9"/>
        <v>1</v>
      </c>
      <c r="AK1137" s="117" t="str">
        <f t="array" ref="AK1137">XLOOKUP(F1137,'GIÁ'!A:A,'GIÁ'!D:D)</f>
        <v>18900.00</v>
      </c>
      <c r="AL1137" s="118">
        <f t="shared" si="10"/>
        <v>75600</v>
      </c>
      <c r="AM1137" s="118">
        <f t="shared" si="11"/>
        <v>0</v>
      </c>
      <c r="AN1137" s="119">
        <f t="shared" si="12"/>
        <v>0</v>
      </c>
      <c r="AO1137" s="118">
        <f t="shared" si="13"/>
        <v>75600</v>
      </c>
      <c r="AP1137" s="121">
        <f t="shared" si="14"/>
        <v>0</v>
      </c>
      <c r="AQ1137" s="122"/>
      <c r="AR1137" s="119"/>
    </row>
    <row r="1138" ht="22.5" customHeight="1">
      <c r="A1138" s="89">
        <v>46231.0</v>
      </c>
      <c r="B1138" s="90">
        <v>0.4875</v>
      </c>
      <c r="C1138" s="91" t="s">
        <v>1771</v>
      </c>
      <c r="D1138" s="92" t="str">
        <f t="array" ref="D1138">XLOOKUP(C1138,'DS ST'!A:A,'DS ST'!B:B)</f>
        <v>VLA</v>
      </c>
      <c r="E1138" s="94" t="str">
        <f t="array" ref="E1138">XLOOKUP($F1138,'GIÁ'!$A:$A,'GIÁ'!$E:$E)</f>
        <v>MÁT</v>
      </c>
      <c r="F1138" s="94">
        <v>8.93850313181E12</v>
      </c>
      <c r="G1138" s="95" t="s">
        <v>2858</v>
      </c>
      <c r="H1138" s="95" t="s">
        <v>57</v>
      </c>
      <c r="I1138" s="96">
        <v>2.0</v>
      </c>
      <c r="J1138" s="96">
        <v>0.0</v>
      </c>
      <c r="K1138" s="98">
        <f t="shared" si="4"/>
        <v>2</v>
      </c>
      <c r="L1138" s="99" t="s">
        <v>4877</v>
      </c>
      <c r="M1138" s="100" t="s">
        <v>4889</v>
      </c>
      <c r="N1138" s="101" t="s">
        <v>4890</v>
      </c>
      <c r="O1138" s="128"/>
      <c r="P1138" s="100"/>
      <c r="Q1138" s="103">
        <f t="shared" si="5"/>
        <v>2</v>
      </c>
      <c r="R1138" s="104"/>
      <c r="S1138" s="105"/>
      <c r="T1138" s="106"/>
      <c r="U1138" s="107" t="s">
        <v>4883</v>
      </c>
      <c r="V1138" s="108" t="s">
        <v>756</v>
      </c>
      <c r="W1138" s="109" t="s">
        <v>2842</v>
      </c>
      <c r="X1138" s="110" t="str">
        <f t="shared" si="6"/>
        <v/>
      </c>
      <c r="Y1138" s="110" t="str">
        <f t="shared" si="7"/>
        <v/>
      </c>
      <c r="Z1138" s="109" t="s">
        <v>797</v>
      </c>
      <c r="AA1138" s="109" t="s">
        <v>802</v>
      </c>
      <c r="AB1138" s="143" t="s">
        <v>4880</v>
      </c>
      <c r="AC1138" s="141"/>
      <c r="AD1138" s="113"/>
      <c r="AE1138" s="127"/>
      <c r="AF1138" s="113"/>
      <c r="AG1138" s="114" t="str">
        <f t="array" ref="AG1138">XLOOKUP(F1138,'CLV2'!A:A,'CLV2'!E:E)</f>
        <v>2.DAIRY</v>
      </c>
      <c r="AH1138" s="115" t="str">
        <f t="array" ref="AH1138">XLOOKUP(F1138,'CLV2'!A:A,'CLV2'!F:F)</f>
        <v>3.FRESH MILK</v>
      </c>
      <c r="AI1138" s="115" t="str">
        <f t="shared" si="8"/>
        <v>Pack</v>
      </c>
      <c r="AJ1138" s="116">
        <f t="shared" si="9"/>
        <v>1</v>
      </c>
      <c r="AK1138" s="117" t="str">
        <f t="array" ref="AK1138">XLOOKUP(F1138,'GIÁ'!A:A,'GIÁ'!D:D)</f>
        <v>35554.88</v>
      </c>
      <c r="AL1138" s="118">
        <f t="shared" si="10"/>
        <v>71109.76</v>
      </c>
      <c r="AM1138" s="118">
        <f t="shared" si="11"/>
        <v>0</v>
      </c>
      <c r="AN1138" s="119">
        <f t="shared" si="12"/>
        <v>0</v>
      </c>
      <c r="AO1138" s="118">
        <f t="shared" si="13"/>
        <v>71109.76</v>
      </c>
      <c r="AP1138" s="121">
        <f t="shared" si="14"/>
        <v>0</v>
      </c>
      <c r="AQ1138" s="122"/>
      <c r="AR1138" s="119"/>
    </row>
    <row r="1139" ht="22.5" customHeight="1">
      <c r="A1139" s="89">
        <v>46231.0</v>
      </c>
      <c r="B1139" s="90">
        <v>0.4875</v>
      </c>
      <c r="C1139" s="91" t="s">
        <v>1771</v>
      </c>
      <c r="D1139" s="92" t="str">
        <f t="array" ref="D1139">XLOOKUP(C1139,'DS ST'!A:A,'DS ST'!B:B)</f>
        <v>VLA</v>
      </c>
      <c r="E1139" s="94" t="str">
        <f t="array" ref="E1139">XLOOKUP($F1139,'GIÁ'!$A:$A,'GIÁ'!$E:$E)</f>
        <v>MÁT</v>
      </c>
      <c r="F1139" s="94">
        <v>8.935318100055E12</v>
      </c>
      <c r="G1139" s="95" t="s">
        <v>2042</v>
      </c>
      <c r="H1139" s="95" t="s">
        <v>57</v>
      </c>
      <c r="I1139" s="96">
        <v>4.0</v>
      </c>
      <c r="J1139" s="96">
        <v>0.0</v>
      </c>
      <c r="K1139" s="98">
        <f t="shared" si="4"/>
        <v>4</v>
      </c>
      <c r="L1139" s="99" t="s">
        <v>4877</v>
      </c>
      <c r="M1139" s="100" t="s">
        <v>4889</v>
      </c>
      <c r="N1139" s="101" t="s">
        <v>4890</v>
      </c>
      <c r="O1139" s="128"/>
      <c r="P1139" s="100"/>
      <c r="Q1139" s="103">
        <f t="shared" si="5"/>
        <v>4</v>
      </c>
      <c r="R1139" s="104"/>
      <c r="S1139" s="105"/>
      <c r="T1139" s="106"/>
      <c r="U1139" s="107" t="s">
        <v>4883</v>
      </c>
      <c r="V1139" s="108" t="s">
        <v>756</v>
      </c>
      <c r="W1139" s="109" t="s">
        <v>2842</v>
      </c>
      <c r="X1139" s="110" t="str">
        <f t="shared" si="6"/>
        <v/>
      </c>
      <c r="Y1139" s="110" t="str">
        <f t="shared" si="7"/>
        <v/>
      </c>
      <c r="Z1139" s="109" t="s">
        <v>797</v>
      </c>
      <c r="AA1139" s="109" t="s">
        <v>802</v>
      </c>
      <c r="AB1139" s="143" t="s">
        <v>4880</v>
      </c>
      <c r="AC1139" s="141"/>
      <c r="AD1139" s="113"/>
      <c r="AE1139" s="127"/>
      <c r="AF1139" s="113"/>
      <c r="AG1139" s="114" t="str">
        <f t="array" ref="AG1139">XLOOKUP(F1139,'CLV2'!A:A,'CLV2'!E:E)</f>
        <v>2.DAIRY</v>
      </c>
      <c r="AH1139" s="115" t="str">
        <f t="array" ref="AH1139">XLOOKUP(F1139,'CLV2'!A:A,'CLV2'!F:F)</f>
        <v>3.FRESH MILK</v>
      </c>
      <c r="AI1139" s="115" t="str">
        <f t="shared" si="8"/>
        <v>Pack</v>
      </c>
      <c r="AJ1139" s="116">
        <f t="shared" si="9"/>
        <v>1</v>
      </c>
      <c r="AK1139" s="117" t="str">
        <f t="array" ref="AK1139">XLOOKUP(F1139,'GIÁ'!A:A,'GIÁ'!D:D)</f>
        <v>9180.00</v>
      </c>
      <c r="AL1139" s="118">
        <f t="shared" si="10"/>
        <v>36720</v>
      </c>
      <c r="AM1139" s="118">
        <f t="shared" si="11"/>
        <v>0</v>
      </c>
      <c r="AN1139" s="119">
        <f t="shared" si="12"/>
        <v>0</v>
      </c>
      <c r="AO1139" s="118">
        <f t="shared" si="13"/>
        <v>36720</v>
      </c>
      <c r="AP1139" s="121">
        <f t="shared" si="14"/>
        <v>0</v>
      </c>
      <c r="AQ1139" s="122"/>
      <c r="AR1139" s="119"/>
    </row>
    <row r="1140" ht="22.5" customHeight="1">
      <c r="A1140" s="89">
        <v>46231.0</v>
      </c>
      <c r="B1140" s="90">
        <v>0.4875</v>
      </c>
      <c r="C1140" s="91" t="s">
        <v>1771</v>
      </c>
      <c r="D1140" s="92" t="str">
        <f t="array" ref="D1140">XLOOKUP(C1140,'DS ST'!A:A,'DS ST'!B:B)</f>
        <v>VLA</v>
      </c>
      <c r="E1140" s="94" t="str">
        <f t="array" ref="E1140">XLOOKUP($F1140,'GIÁ'!$A:$A,'GIÁ'!$E:$E)</f>
        <v>MÁT</v>
      </c>
      <c r="F1140" s="94">
        <v>8.938562884016E12</v>
      </c>
      <c r="G1140" s="95" t="s">
        <v>3199</v>
      </c>
      <c r="H1140" s="95" t="s">
        <v>1145</v>
      </c>
      <c r="I1140" s="96">
        <v>2.0</v>
      </c>
      <c r="J1140" s="96">
        <v>0.0</v>
      </c>
      <c r="K1140" s="98">
        <f t="shared" si="4"/>
        <v>2</v>
      </c>
      <c r="L1140" s="99" t="s">
        <v>4877</v>
      </c>
      <c r="M1140" s="100" t="s">
        <v>4889</v>
      </c>
      <c r="N1140" s="101" t="s">
        <v>4890</v>
      </c>
      <c r="O1140" s="128"/>
      <c r="P1140" s="100"/>
      <c r="Q1140" s="103">
        <f t="shared" si="5"/>
        <v>2</v>
      </c>
      <c r="R1140" s="104"/>
      <c r="S1140" s="105"/>
      <c r="T1140" s="106"/>
      <c r="U1140" s="107" t="s">
        <v>4883</v>
      </c>
      <c r="V1140" s="108" t="s">
        <v>756</v>
      </c>
      <c r="W1140" s="109" t="s">
        <v>2842</v>
      </c>
      <c r="X1140" s="110" t="str">
        <f t="shared" si="6"/>
        <v/>
      </c>
      <c r="Y1140" s="110" t="str">
        <f t="shared" si="7"/>
        <v/>
      </c>
      <c r="Z1140" s="109" t="s">
        <v>797</v>
      </c>
      <c r="AA1140" s="109" t="s">
        <v>802</v>
      </c>
      <c r="AB1140" s="143" t="s">
        <v>4880</v>
      </c>
      <c r="AC1140" s="141"/>
      <c r="AD1140" s="113"/>
      <c r="AE1140" s="127"/>
      <c r="AF1140" s="113"/>
      <c r="AG1140" s="114" t="str">
        <f t="array" ref="AG1140">XLOOKUP(F1140,'CLV2'!A:A,'CLV2'!E:E)</f>
        <v>2.DELICA</v>
      </c>
      <c r="AH1140" s="115" t="str">
        <f t="array" ref="AH1140">XLOOKUP(F1140,'CLV2'!A:A,'CLV2'!F:F)</f>
        <v>3.DESSERTS</v>
      </c>
      <c r="AI1140" s="115" t="str">
        <f t="shared" si="8"/>
        <v>Pack</v>
      </c>
      <c r="AJ1140" s="116">
        <f t="shared" si="9"/>
        <v>1</v>
      </c>
      <c r="AK1140" s="117" t="str">
        <f t="array" ref="AK1140">XLOOKUP(F1140,'GIÁ'!A:A,'GIÁ'!D:D)</f>
        <v>12492.04</v>
      </c>
      <c r="AL1140" s="118">
        <f t="shared" si="10"/>
        <v>24984.08</v>
      </c>
      <c r="AM1140" s="118">
        <f t="shared" si="11"/>
        <v>0</v>
      </c>
      <c r="AN1140" s="119">
        <f t="shared" si="12"/>
        <v>0</v>
      </c>
      <c r="AO1140" s="118">
        <f t="shared" si="13"/>
        <v>24984.08</v>
      </c>
      <c r="AP1140" s="121">
        <f t="shared" si="14"/>
        <v>0</v>
      </c>
      <c r="AQ1140" s="122"/>
      <c r="AR1140" s="119"/>
    </row>
    <row r="1141" ht="22.5" customHeight="1">
      <c r="A1141" s="89">
        <v>46231.0</v>
      </c>
      <c r="B1141" s="90">
        <v>0.4875</v>
      </c>
      <c r="C1141" s="91" t="s">
        <v>1771</v>
      </c>
      <c r="D1141" s="92" t="str">
        <f t="array" ref="D1141">XLOOKUP(C1141,'DS ST'!A:A,'DS ST'!B:B)</f>
        <v>VLA</v>
      </c>
      <c r="E1141" s="94" t="str">
        <f t="array" ref="E1141">XLOOKUP($F1141,'GIÁ'!$A:$A,'GIÁ'!$E:$E)</f>
        <v>MÁT</v>
      </c>
      <c r="F1141" s="94">
        <v>8.938562884023E12</v>
      </c>
      <c r="G1141" s="95" t="s">
        <v>3201</v>
      </c>
      <c r="H1141" s="95" t="s">
        <v>57</v>
      </c>
      <c r="I1141" s="96">
        <v>1.0</v>
      </c>
      <c r="J1141" s="96">
        <v>0.0</v>
      </c>
      <c r="K1141" s="98">
        <f t="shared" si="4"/>
        <v>1</v>
      </c>
      <c r="L1141" s="99" t="s">
        <v>4877</v>
      </c>
      <c r="M1141" s="100" t="s">
        <v>4889</v>
      </c>
      <c r="N1141" s="101" t="s">
        <v>4890</v>
      </c>
      <c r="O1141" s="128"/>
      <c r="P1141" s="100"/>
      <c r="Q1141" s="103">
        <f t="shared" si="5"/>
        <v>1</v>
      </c>
      <c r="R1141" s="104"/>
      <c r="S1141" s="105"/>
      <c r="T1141" s="106"/>
      <c r="U1141" s="107" t="s">
        <v>4883</v>
      </c>
      <c r="V1141" s="108" t="s">
        <v>756</v>
      </c>
      <c r="W1141" s="109" t="s">
        <v>2842</v>
      </c>
      <c r="X1141" s="110" t="str">
        <f t="shared" si="6"/>
        <v/>
      </c>
      <c r="Y1141" s="110" t="str">
        <f t="shared" si="7"/>
        <v/>
      </c>
      <c r="Z1141" s="109" t="s">
        <v>797</v>
      </c>
      <c r="AA1141" s="109" t="s">
        <v>802</v>
      </c>
      <c r="AB1141" s="143" t="s">
        <v>4880</v>
      </c>
      <c r="AC1141" s="141"/>
      <c r="AD1141" s="113"/>
      <c r="AE1141" s="127"/>
      <c r="AF1141" s="113"/>
      <c r="AG1141" s="114" t="str">
        <f t="array" ref="AG1141">XLOOKUP(F1141,'CLV2'!A:A,'CLV2'!E:E)</f>
        <v>2.DELICA</v>
      </c>
      <c r="AH1141" s="115" t="str">
        <f t="array" ref="AH1141">XLOOKUP(F1141,'CLV2'!A:A,'CLV2'!F:F)</f>
        <v>3.DESSERTS</v>
      </c>
      <c r="AI1141" s="115" t="str">
        <f t="shared" si="8"/>
        <v>Pack</v>
      </c>
      <c r="AJ1141" s="116">
        <f t="shared" si="9"/>
        <v>1</v>
      </c>
      <c r="AK1141" s="117" t="str">
        <f t="array" ref="AK1141">XLOOKUP(F1141,'GIÁ'!A:A,'GIÁ'!D:D)</f>
        <v>8900.00</v>
      </c>
      <c r="AL1141" s="118">
        <f t="shared" si="10"/>
        <v>8900</v>
      </c>
      <c r="AM1141" s="118">
        <f t="shared" si="11"/>
        <v>0</v>
      </c>
      <c r="AN1141" s="119">
        <f t="shared" si="12"/>
        <v>0</v>
      </c>
      <c r="AO1141" s="118">
        <f t="shared" si="13"/>
        <v>8900</v>
      </c>
      <c r="AP1141" s="121">
        <f t="shared" si="14"/>
        <v>0</v>
      </c>
      <c r="AQ1141" s="122"/>
      <c r="AR1141" s="119"/>
    </row>
    <row r="1142" ht="22.5" customHeight="1">
      <c r="A1142" s="89">
        <v>46231.0</v>
      </c>
      <c r="B1142" s="90">
        <v>0.4875</v>
      </c>
      <c r="C1142" s="91" t="s">
        <v>1771</v>
      </c>
      <c r="D1142" s="92" t="str">
        <f t="array" ref="D1142">XLOOKUP(C1142,'DS ST'!A:A,'DS ST'!B:B)</f>
        <v>VLA</v>
      </c>
      <c r="E1142" s="94" t="str">
        <f t="array" ref="E1142">XLOOKUP($F1142,'GIÁ'!$A:$A,'GIÁ'!$E:$E)</f>
        <v>MÁT</v>
      </c>
      <c r="F1142" s="94">
        <v>8.935007110921E12</v>
      </c>
      <c r="G1142" s="95" t="s">
        <v>1795</v>
      </c>
      <c r="H1142" s="95" t="s">
        <v>1145</v>
      </c>
      <c r="I1142" s="96">
        <v>2.0</v>
      </c>
      <c r="J1142" s="96">
        <v>0.0</v>
      </c>
      <c r="K1142" s="98">
        <f t="shared" si="4"/>
        <v>2</v>
      </c>
      <c r="L1142" s="99" t="s">
        <v>4877</v>
      </c>
      <c r="M1142" s="100" t="s">
        <v>4889</v>
      </c>
      <c r="N1142" s="101" t="s">
        <v>4890</v>
      </c>
      <c r="O1142" s="128"/>
      <c r="P1142" s="100"/>
      <c r="Q1142" s="103">
        <f t="shared" si="5"/>
        <v>2</v>
      </c>
      <c r="R1142" s="104"/>
      <c r="S1142" s="105"/>
      <c r="T1142" s="106"/>
      <c r="U1142" s="107" t="s">
        <v>4883</v>
      </c>
      <c r="V1142" s="108" t="s">
        <v>756</v>
      </c>
      <c r="W1142" s="109" t="s">
        <v>2842</v>
      </c>
      <c r="X1142" s="110" t="str">
        <f t="shared" si="6"/>
        <v/>
      </c>
      <c r="Y1142" s="110" t="str">
        <f t="shared" si="7"/>
        <v/>
      </c>
      <c r="Z1142" s="109" t="s">
        <v>797</v>
      </c>
      <c r="AA1142" s="109" t="s">
        <v>802</v>
      </c>
      <c r="AB1142" s="143" t="s">
        <v>4880</v>
      </c>
      <c r="AC1142" s="141"/>
      <c r="AD1142" s="113"/>
      <c r="AE1142" s="127"/>
      <c r="AF1142" s="113"/>
      <c r="AG1142" s="114" t="str">
        <f t="array" ref="AG1142">XLOOKUP(F1142,'CLV2'!A:A,'CLV2'!E:E)</f>
        <v>2.DAIRY</v>
      </c>
      <c r="AH1142" s="115" t="str">
        <f t="array" ref="AH1142">XLOOKUP(F1142,'CLV2'!A:A,'CLV2'!F:F)</f>
        <v>3.FRESH MILK</v>
      </c>
      <c r="AI1142" s="115" t="str">
        <f t="shared" si="8"/>
        <v>Pack</v>
      </c>
      <c r="AJ1142" s="116">
        <f t="shared" si="9"/>
        <v>1</v>
      </c>
      <c r="AK1142" s="117" t="str">
        <f t="array" ref="AK1142">XLOOKUP(F1142,'GIÁ'!A:A,'GIÁ'!D:D)</f>
        <v>30226.04</v>
      </c>
      <c r="AL1142" s="118">
        <f t="shared" si="10"/>
        <v>60452.08</v>
      </c>
      <c r="AM1142" s="118">
        <f t="shared" si="11"/>
        <v>0</v>
      </c>
      <c r="AN1142" s="119">
        <f t="shared" si="12"/>
        <v>0</v>
      </c>
      <c r="AO1142" s="118">
        <f t="shared" si="13"/>
        <v>60452.08</v>
      </c>
      <c r="AP1142" s="121">
        <f t="shared" si="14"/>
        <v>0</v>
      </c>
      <c r="AQ1142" s="122"/>
      <c r="AR1142" s="119"/>
    </row>
    <row r="1143" ht="22.5" customHeight="1">
      <c r="A1143" s="89">
        <v>46231.0</v>
      </c>
      <c r="B1143" s="90">
        <v>0.4875</v>
      </c>
      <c r="C1143" s="91" t="s">
        <v>1771</v>
      </c>
      <c r="D1143" s="92" t="str">
        <f t="array" ref="D1143">XLOOKUP(C1143,'DS ST'!A:A,'DS ST'!B:B)</f>
        <v>VLA</v>
      </c>
      <c r="E1143" s="94" t="str">
        <f t="array" ref="E1143">XLOOKUP($F1143,'GIÁ'!$A:$A,'GIÁ'!$E:$E)</f>
        <v>MÁT</v>
      </c>
      <c r="F1143" s="94" t="s">
        <v>3330</v>
      </c>
      <c r="G1143" s="95" t="s">
        <v>3331</v>
      </c>
      <c r="H1143" s="95" t="s">
        <v>57</v>
      </c>
      <c r="I1143" s="96">
        <v>2.0</v>
      </c>
      <c r="J1143" s="96">
        <v>0.0</v>
      </c>
      <c r="K1143" s="98">
        <f t="shared" si="4"/>
        <v>2</v>
      </c>
      <c r="L1143" s="99" t="s">
        <v>4877</v>
      </c>
      <c r="M1143" s="100" t="s">
        <v>4889</v>
      </c>
      <c r="N1143" s="101" t="s">
        <v>4890</v>
      </c>
      <c r="O1143" s="128"/>
      <c r="P1143" s="100"/>
      <c r="Q1143" s="103">
        <f t="shared" si="5"/>
        <v>2</v>
      </c>
      <c r="R1143" s="104"/>
      <c r="S1143" s="105"/>
      <c r="T1143" s="106"/>
      <c r="U1143" s="107" t="s">
        <v>4883</v>
      </c>
      <c r="V1143" s="108" t="s">
        <v>756</v>
      </c>
      <c r="W1143" s="109" t="s">
        <v>2842</v>
      </c>
      <c r="X1143" s="110" t="str">
        <f t="shared" si="6"/>
        <v/>
      </c>
      <c r="Y1143" s="110" t="str">
        <f t="shared" si="7"/>
        <v/>
      </c>
      <c r="Z1143" s="109" t="s">
        <v>797</v>
      </c>
      <c r="AA1143" s="109" t="s">
        <v>802</v>
      </c>
      <c r="AB1143" s="143" t="s">
        <v>4880</v>
      </c>
      <c r="AC1143" s="141"/>
      <c r="AD1143" s="113"/>
      <c r="AE1143" s="127"/>
      <c r="AF1143" s="113"/>
      <c r="AG1143" s="114" t="str">
        <f t="array" ref="AG1143">XLOOKUP(F1143,'CLV2'!A:A,'CLV2'!E:E)</f>
        <v>2.BAKERY</v>
      </c>
      <c r="AH1143" s="115" t="str">
        <f t="array" ref="AH1143">XLOOKUP(F1143,'CLV2'!A:A,'CLV2'!F:F)</f>
        <v>3.CAKES</v>
      </c>
      <c r="AI1143" s="115" t="str">
        <f t="shared" si="8"/>
        <v>Pack</v>
      </c>
      <c r="AJ1143" s="116">
        <f t="shared" si="9"/>
        <v>1</v>
      </c>
      <c r="AK1143" s="117" t="str">
        <f t="array" ref="AK1143">XLOOKUP(F1143,'GIÁ'!A:A,'GIÁ'!D:D)</f>
        <v>18056.00</v>
      </c>
      <c r="AL1143" s="118">
        <f t="shared" si="10"/>
        <v>36112</v>
      </c>
      <c r="AM1143" s="118">
        <f t="shared" si="11"/>
        <v>0</v>
      </c>
      <c r="AN1143" s="119">
        <f t="shared" si="12"/>
        <v>0</v>
      </c>
      <c r="AO1143" s="118">
        <f t="shared" si="13"/>
        <v>36112</v>
      </c>
      <c r="AP1143" s="121">
        <f t="shared" si="14"/>
        <v>0</v>
      </c>
      <c r="AQ1143" s="122"/>
      <c r="AR1143" s="119"/>
    </row>
    <row r="1144" ht="22.5" customHeight="1">
      <c r="A1144" s="89">
        <v>46231.0</v>
      </c>
      <c r="B1144" s="90">
        <v>0.4875</v>
      </c>
      <c r="C1144" s="91" t="s">
        <v>1771</v>
      </c>
      <c r="D1144" s="92" t="str">
        <f t="array" ref="D1144">XLOOKUP(C1144,'DS ST'!A:A,'DS ST'!B:B)</f>
        <v>VLA</v>
      </c>
      <c r="E1144" s="94" t="str">
        <f t="array" ref="E1144">XLOOKUP($F1144,'GIÁ'!$A:$A,'GIÁ'!$E:$E)</f>
        <v>MÁT</v>
      </c>
      <c r="F1144" s="94" t="s">
        <v>3334</v>
      </c>
      <c r="G1144" s="95" t="s">
        <v>3335</v>
      </c>
      <c r="H1144" s="95" t="s">
        <v>57</v>
      </c>
      <c r="I1144" s="96">
        <v>1.0</v>
      </c>
      <c r="J1144" s="96">
        <v>0.0</v>
      </c>
      <c r="K1144" s="98">
        <f t="shared" si="4"/>
        <v>1</v>
      </c>
      <c r="L1144" s="99" t="s">
        <v>4877</v>
      </c>
      <c r="M1144" s="100" t="s">
        <v>4889</v>
      </c>
      <c r="N1144" s="101" t="s">
        <v>4890</v>
      </c>
      <c r="O1144" s="128"/>
      <c r="P1144" s="100"/>
      <c r="Q1144" s="103">
        <f t="shared" si="5"/>
        <v>1</v>
      </c>
      <c r="R1144" s="104"/>
      <c r="S1144" s="105"/>
      <c r="T1144" s="106"/>
      <c r="U1144" s="107" t="s">
        <v>4883</v>
      </c>
      <c r="V1144" s="108" t="s">
        <v>756</v>
      </c>
      <c r="W1144" s="109" t="s">
        <v>2842</v>
      </c>
      <c r="X1144" s="110" t="str">
        <f t="shared" si="6"/>
        <v/>
      </c>
      <c r="Y1144" s="110" t="str">
        <f t="shared" si="7"/>
        <v/>
      </c>
      <c r="Z1144" s="109" t="s">
        <v>797</v>
      </c>
      <c r="AA1144" s="109" t="s">
        <v>802</v>
      </c>
      <c r="AB1144" s="143" t="s">
        <v>4880</v>
      </c>
      <c r="AC1144" s="141"/>
      <c r="AD1144" s="113"/>
      <c r="AE1144" s="127"/>
      <c r="AF1144" s="113"/>
      <c r="AG1144" s="114" t="str">
        <f t="array" ref="AG1144">XLOOKUP(F1144,'CLV2'!A:A,'CLV2'!E:E)</f>
        <v>2.BAKERY</v>
      </c>
      <c r="AH1144" s="115" t="str">
        <f t="array" ref="AH1144">XLOOKUP(F1144,'CLV2'!A:A,'CLV2'!F:F)</f>
        <v>3.CAKES</v>
      </c>
      <c r="AI1144" s="115" t="str">
        <f t="shared" si="8"/>
        <v>Pack</v>
      </c>
      <c r="AJ1144" s="116">
        <f t="shared" si="9"/>
        <v>1</v>
      </c>
      <c r="AK1144" s="117" t="str">
        <f t="array" ref="AK1144">XLOOKUP(F1144,'GIÁ'!A:A,'GIÁ'!D:D)</f>
        <v>22222.00</v>
      </c>
      <c r="AL1144" s="118">
        <f t="shared" si="10"/>
        <v>22222</v>
      </c>
      <c r="AM1144" s="118">
        <f t="shared" si="11"/>
        <v>0</v>
      </c>
      <c r="AN1144" s="119">
        <f t="shared" si="12"/>
        <v>0</v>
      </c>
      <c r="AO1144" s="118">
        <f t="shared" si="13"/>
        <v>22222</v>
      </c>
      <c r="AP1144" s="121">
        <f t="shared" si="14"/>
        <v>0</v>
      </c>
      <c r="AQ1144" s="122"/>
      <c r="AR1144" s="119"/>
    </row>
    <row r="1145" ht="22.5" customHeight="1">
      <c r="A1145" s="89">
        <v>46231.0</v>
      </c>
      <c r="B1145" s="90">
        <v>0.4875</v>
      </c>
      <c r="C1145" s="91" t="s">
        <v>1771</v>
      </c>
      <c r="D1145" s="92" t="str">
        <f t="array" ref="D1145">XLOOKUP(C1145,'DS ST'!A:A,'DS ST'!B:B)</f>
        <v>VLA</v>
      </c>
      <c r="E1145" s="94" t="str">
        <f t="array" ref="E1145">XLOOKUP($F1145,'GIÁ'!$A:$A,'GIÁ'!$E:$E)</f>
        <v>MÁT</v>
      </c>
      <c r="F1145" s="94" t="s">
        <v>3340</v>
      </c>
      <c r="G1145" s="95" t="s">
        <v>3341</v>
      </c>
      <c r="H1145" s="95" t="s">
        <v>57</v>
      </c>
      <c r="I1145" s="96">
        <v>1.0</v>
      </c>
      <c r="J1145" s="96">
        <v>0.0</v>
      </c>
      <c r="K1145" s="98">
        <f t="shared" si="4"/>
        <v>1</v>
      </c>
      <c r="L1145" s="99" t="s">
        <v>4877</v>
      </c>
      <c r="M1145" s="100" t="s">
        <v>4889</v>
      </c>
      <c r="N1145" s="101" t="s">
        <v>4890</v>
      </c>
      <c r="O1145" s="102"/>
      <c r="P1145" s="100"/>
      <c r="Q1145" s="103">
        <f t="shared" si="5"/>
        <v>1</v>
      </c>
      <c r="R1145" s="104"/>
      <c r="S1145" s="105"/>
      <c r="T1145" s="106"/>
      <c r="U1145" s="107" t="s">
        <v>4883</v>
      </c>
      <c r="V1145" s="108" t="s">
        <v>756</v>
      </c>
      <c r="W1145" s="109" t="s">
        <v>2842</v>
      </c>
      <c r="X1145" s="110" t="str">
        <f t="shared" si="6"/>
        <v/>
      </c>
      <c r="Y1145" s="110" t="str">
        <f t="shared" si="7"/>
        <v/>
      </c>
      <c r="Z1145" s="109" t="s">
        <v>797</v>
      </c>
      <c r="AA1145" s="109" t="s">
        <v>802</v>
      </c>
      <c r="AB1145" s="143" t="s">
        <v>4880</v>
      </c>
      <c r="AC1145" s="141"/>
      <c r="AD1145" s="113"/>
      <c r="AE1145" s="127"/>
      <c r="AF1145" s="113"/>
      <c r="AG1145" s="114" t="str">
        <f t="array" ref="AG1145">XLOOKUP(F1145,'CLV2'!A:A,'CLV2'!E:E)</f>
        <v>2.BAKERY</v>
      </c>
      <c r="AH1145" s="115" t="str">
        <f t="array" ref="AH1145">XLOOKUP(F1145,'CLV2'!A:A,'CLV2'!F:F)</f>
        <v>3.CAKES</v>
      </c>
      <c r="AI1145" s="115" t="str">
        <f t="shared" si="8"/>
        <v>Pack</v>
      </c>
      <c r="AJ1145" s="116">
        <f t="shared" si="9"/>
        <v>1</v>
      </c>
      <c r="AK1145" s="117" t="str">
        <f t="array" ref="AK1145">XLOOKUP(F1145,'GIÁ'!A:A,'GIÁ'!D:D)</f>
        <v>21296.00</v>
      </c>
      <c r="AL1145" s="118">
        <f t="shared" si="10"/>
        <v>21296</v>
      </c>
      <c r="AM1145" s="118">
        <f t="shared" si="11"/>
        <v>0</v>
      </c>
      <c r="AN1145" s="119">
        <f t="shared" si="12"/>
        <v>0</v>
      </c>
      <c r="AO1145" s="118">
        <f t="shared" si="13"/>
        <v>21296</v>
      </c>
      <c r="AP1145" s="121">
        <f t="shared" si="14"/>
        <v>0</v>
      </c>
      <c r="AQ1145" s="122"/>
      <c r="AR1145" s="119"/>
    </row>
    <row r="1146" ht="22.5" customHeight="1">
      <c r="A1146" s="89">
        <v>46231.0</v>
      </c>
      <c r="B1146" s="90">
        <v>0.4875</v>
      </c>
      <c r="C1146" s="91" t="s">
        <v>1771</v>
      </c>
      <c r="D1146" s="92" t="str">
        <f t="array" ref="D1146">XLOOKUP(C1146,'DS ST'!A:A,'DS ST'!B:B)</f>
        <v>VLA</v>
      </c>
      <c r="E1146" s="94" t="str">
        <f t="array" ref="E1146">XLOOKUP($F1146,'GIÁ'!$A:$A,'GIÁ'!$E:$E)</f>
        <v>MÁT</v>
      </c>
      <c r="F1146" s="94" t="s">
        <v>3353</v>
      </c>
      <c r="G1146" s="95" t="s">
        <v>3355</v>
      </c>
      <c r="H1146" s="95" t="s">
        <v>57</v>
      </c>
      <c r="I1146" s="96">
        <v>1.0</v>
      </c>
      <c r="J1146" s="96">
        <v>0.0</v>
      </c>
      <c r="K1146" s="98">
        <f t="shared" si="4"/>
        <v>1</v>
      </c>
      <c r="L1146" s="99" t="s">
        <v>4877</v>
      </c>
      <c r="M1146" s="100" t="s">
        <v>4889</v>
      </c>
      <c r="N1146" s="101" t="s">
        <v>4890</v>
      </c>
      <c r="O1146" s="128"/>
      <c r="P1146" s="100"/>
      <c r="Q1146" s="103">
        <f t="shared" si="5"/>
        <v>1</v>
      </c>
      <c r="R1146" s="104"/>
      <c r="S1146" s="105"/>
      <c r="T1146" s="106"/>
      <c r="U1146" s="107" t="s">
        <v>4883</v>
      </c>
      <c r="V1146" s="108" t="s">
        <v>756</v>
      </c>
      <c r="W1146" s="109" t="s">
        <v>2842</v>
      </c>
      <c r="X1146" s="110" t="str">
        <f t="shared" si="6"/>
        <v/>
      </c>
      <c r="Y1146" s="110" t="str">
        <f t="shared" si="7"/>
        <v/>
      </c>
      <c r="Z1146" s="109" t="s">
        <v>797</v>
      </c>
      <c r="AA1146" s="109" t="s">
        <v>802</v>
      </c>
      <c r="AB1146" s="143" t="s">
        <v>4880</v>
      </c>
      <c r="AC1146" s="141"/>
      <c r="AD1146" s="113"/>
      <c r="AE1146" s="127"/>
      <c r="AF1146" s="113"/>
      <c r="AG1146" s="114" t="str">
        <f t="array" ref="AG1146">XLOOKUP(F1146,'CLV2'!A:A,'CLV2'!E:E)</f>
        <v>2.BAKERY</v>
      </c>
      <c r="AH1146" s="115" t="str">
        <f t="array" ref="AH1146">XLOOKUP(F1146,'CLV2'!A:A,'CLV2'!F:F)</f>
        <v>3.BREADS</v>
      </c>
      <c r="AI1146" s="115" t="str">
        <f t="shared" si="8"/>
        <v>Pack</v>
      </c>
      <c r="AJ1146" s="116">
        <f t="shared" si="9"/>
        <v>1</v>
      </c>
      <c r="AK1146" s="117" t="str">
        <f t="array" ref="AK1146">XLOOKUP(F1146,'GIÁ'!A:A,'GIÁ'!D:D)</f>
        <v>17430.89</v>
      </c>
      <c r="AL1146" s="118">
        <f t="shared" si="10"/>
        <v>17430.89</v>
      </c>
      <c r="AM1146" s="118">
        <f t="shared" si="11"/>
        <v>0</v>
      </c>
      <c r="AN1146" s="119">
        <f t="shared" si="12"/>
        <v>0</v>
      </c>
      <c r="AO1146" s="118">
        <f t="shared" si="13"/>
        <v>17430.89</v>
      </c>
      <c r="AP1146" s="121">
        <f t="shared" si="14"/>
        <v>0</v>
      </c>
      <c r="AQ1146" s="122"/>
      <c r="AR1146" s="119"/>
    </row>
    <row r="1147" ht="22.5" customHeight="1">
      <c r="A1147" s="89">
        <v>46231.0</v>
      </c>
      <c r="B1147" s="90">
        <v>0.4875</v>
      </c>
      <c r="C1147" s="91" t="s">
        <v>1771</v>
      </c>
      <c r="D1147" s="92" t="str">
        <f t="array" ref="D1147">XLOOKUP(C1147,'DS ST'!A:A,'DS ST'!B:B)</f>
        <v>VLA</v>
      </c>
      <c r="E1147" s="94" t="str">
        <f t="array" ref="E1147">XLOOKUP($F1147,'GIÁ'!$A:$A,'GIÁ'!$E:$E)</f>
        <v>MÁT</v>
      </c>
      <c r="F1147" s="94">
        <v>8.936110050494E12</v>
      </c>
      <c r="G1147" s="95" t="s">
        <v>2422</v>
      </c>
      <c r="H1147" s="95" t="s">
        <v>667</v>
      </c>
      <c r="I1147" s="96">
        <v>1.0</v>
      </c>
      <c r="J1147" s="96">
        <v>0.0</v>
      </c>
      <c r="K1147" s="98">
        <f t="shared" si="4"/>
        <v>1</v>
      </c>
      <c r="L1147" s="99" t="s">
        <v>4877</v>
      </c>
      <c r="M1147" s="100" t="s">
        <v>4889</v>
      </c>
      <c r="N1147" s="101" t="s">
        <v>4890</v>
      </c>
      <c r="O1147" s="128"/>
      <c r="P1147" s="100"/>
      <c r="Q1147" s="103">
        <f t="shared" si="5"/>
        <v>1</v>
      </c>
      <c r="R1147" s="104"/>
      <c r="S1147" s="105"/>
      <c r="T1147" s="106"/>
      <c r="U1147" s="107" t="s">
        <v>4883</v>
      </c>
      <c r="V1147" s="108" t="s">
        <v>756</v>
      </c>
      <c r="W1147" s="109" t="s">
        <v>2842</v>
      </c>
      <c r="X1147" s="110" t="str">
        <f t="shared" si="6"/>
        <v/>
      </c>
      <c r="Y1147" s="110" t="str">
        <f t="shared" si="7"/>
        <v/>
      </c>
      <c r="Z1147" s="109" t="s">
        <v>797</v>
      </c>
      <c r="AA1147" s="109" t="s">
        <v>802</v>
      </c>
      <c r="AB1147" s="143" t="s">
        <v>4880</v>
      </c>
      <c r="AC1147" s="141"/>
      <c r="AD1147" s="113"/>
      <c r="AE1147" s="127"/>
      <c r="AF1147" s="113"/>
      <c r="AG1147" s="114" t="str">
        <f t="array" ref="AG1147">XLOOKUP(F1147,'CLV2'!A:A,'CLV2'!E:E)</f>
        <v>2.DELICA</v>
      </c>
      <c r="AH1147" s="115" t="str">
        <f t="array" ref="AH1147">XLOOKUP(F1147,'CLV2'!A:A,'CLV2'!F:F)</f>
        <v>3.DESSERTS</v>
      </c>
      <c r="AI1147" s="115" t="str">
        <f t="shared" si="8"/>
        <v>Pack</v>
      </c>
      <c r="AJ1147" s="116">
        <f t="shared" si="9"/>
        <v>1</v>
      </c>
      <c r="AK1147" s="117" t="str">
        <f t="array" ref="AK1147">XLOOKUP(F1147,'GIÁ'!A:A,'GIÁ'!D:D)</f>
        <v>8997.58</v>
      </c>
      <c r="AL1147" s="118">
        <f t="shared" si="10"/>
        <v>8997.58</v>
      </c>
      <c r="AM1147" s="118">
        <f t="shared" si="11"/>
        <v>0</v>
      </c>
      <c r="AN1147" s="119">
        <f t="shared" si="12"/>
        <v>0</v>
      </c>
      <c r="AO1147" s="118">
        <f t="shared" si="13"/>
        <v>8997.58</v>
      </c>
      <c r="AP1147" s="121">
        <f t="shared" si="14"/>
        <v>0</v>
      </c>
      <c r="AQ1147" s="122"/>
      <c r="AR1147" s="119"/>
    </row>
    <row r="1148" ht="22.5" customHeight="1">
      <c r="A1148" s="89">
        <v>46231.0</v>
      </c>
      <c r="B1148" s="90">
        <v>0.4875</v>
      </c>
      <c r="C1148" s="91" t="s">
        <v>1771</v>
      </c>
      <c r="D1148" s="92" t="str">
        <f t="array" ref="D1148">XLOOKUP(C1148,'DS ST'!A:A,'DS ST'!B:B)</f>
        <v>VLA</v>
      </c>
      <c r="E1148" s="94" t="str">
        <f t="array" ref="E1148">XLOOKUP($F1148,'GIÁ'!$A:$A,'GIÁ'!$E:$E)</f>
        <v>MÁT</v>
      </c>
      <c r="F1148" s="94">
        <v>8.850393991926E12</v>
      </c>
      <c r="G1148" s="95" t="s">
        <v>1514</v>
      </c>
      <c r="H1148" s="95" t="s">
        <v>1145</v>
      </c>
      <c r="I1148" s="96">
        <v>4.0</v>
      </c>
      <c r="J1148" s="96">
        <v>0.0</v>
      </c>
      <c r="K1148" s="98">
        <f t="shared" si="4"/>
        <v>4</v>
      </c>
      <c r="L1148" s="99" t="s">
        <v>4877</v>
      </c>
      <c r="M1148" s="100" t="s">
        <v>4889</v>
      </c>
      <c r="N1148" s="101" t="s">
        <v>4890</v>
      </c>
      <c r="O1148" s="128"/>
      <c r="P1148" s="100"/>
      <c r="Q1148" s="103">
        <f t="shared" si="5"/>
        <v>4</v>
      </c>
      <c r="R1148" s="104"/>
      <c r="S1148" s="105"/>
      <c r="T1148" s="106"/>
      <c r="U1148" s="107" t="s">
        <v>4883</v>
      </c>
      <c r="V1148" s="108" t="s">
        <v>756</v>
      </c>
      <c r="W1148" s="109" t="s">
        <v>2842</v>
      </c>
      <c r="X1148" s="110" t="str">
        <f t="shared" si="6"/>
        <v/>
      </c>
      <c r="Y1148" s="110" t="str">
        <f t="shared" si="7"/>
        <v/>
      </c>
      <c r="Z1148" s="109" t="s">
        <v>797</v>
      </c>
      <c r="AA1148" s="109" t="s">
        <v>802</v>
      </c>
      <c r="AB1148" s="143" t="s">
        <v>4880</v>
      </c>
      <c r="AC1148" s="141"/>
      <c r="AD1148" s="113"/>
      <c r="AE1148" s="127"/>
      <c r="AF1148" s="113"/>
      <c r="AG1148" s="114" t="str">
        <f t="array" ref="AG1148">XLOOKUP(F1148,'CLV2'!A:A,'CLV2'!E:E)</f>
        <v>2.DAIRY</v>
      </c>
      <c r="AH1148" s="115" t="str">
        <f t="array" ref="AH1148">XLOOKUP(F1148,'CLV2'!A:A,'CLV2'!F:F)</f>
        <v>3.DRINKING YOGURT</v>
      </c>
      <c r="AI1148" s="115" t="str">
        <f t="shared" si="8"/>
        <v>Pack</v>
      </c>
      <c r="AJ1148" s="116">
        <f t="shared" si="9"/>
        <v>1</v>
      </c>
      <c r="AK1148" s="117" t="str">
        <f t="array" ref="AK1148">XLOOKUP(F1148,'GIÁ'!A:A,'GIÁ'!D:D)</f>
        <v>15731.03</v>
      </c>
      <c r="AL1148" s="118">
        <f t="shared" si="10"/>
        <v>62924.12</v>
      </c>
      <c r="AM1148" s="118">
        <f t="shared" si="11"/>
        <v>0</v>
      </c>
      <c r="AN1148" s="119">
        <f t="shared" si="12"/>
        <v>0</v>
      </c>
      <c r="AO1148" s="118">
        <f t="shared" si="13"/>
        <v>62924.12</v>
      </c>
      <c r="AP1148" s="121">
        <f t="shared" si="14"/>
        <v>0</v>
      </c>
      <c r="AQ1148" s="122"/>
      <c r="AR1148" s="119"/>
    </row>
    <row r="1149" ht="22.5" customHeight="1">
      <c r="A1149" s="89">
        <v>46231.0</v>
      </c>
      <c r="B1149" s="90">
        <v>0.4875</v>
      </c>
      <c r="C1149" s="91" t="s">
        <v>1771</v>
      </c>
      <c r="D1149" s="92" t="str">
        <f t="array" ref="D1149">XLOOKUP(C1149,'DS ST'!A:A,'DS ST'!B:B)</f>
        <v>VLA</v>
      </c>
      <c r="E1149" s="94" t="str">
        <f t="array" ref="E1149">XLOOKUP($F1149,'GIÁ'!$A:$A,'GIÁ'!$E:$E)</f>
        <v>MÁT</v>
      </c>
      <c r="F1149" s="94">
        <v>8.936076550052E12</v>
      </c>
      <c r="G1149" s="95" t="s">
        <v>2325</v>
      </c>
      <c r="H1149" s="95" t="s">
        <v>57</v>
      </c>
      <c r="I1149" s="96">
        <v>4.0</v>
      </c>
      <c r="J1149" s="96">
        <v>0.0</v>
      </c>
      <c r="K1149" s="98">
        <f t="shared" si="4"/>
        <v>4</v>
      </c>
      <c r="L1149" s="99" t="s">
        <v>4877</v>
      </c>
      <c r="M1149" s="100" t="s">
        <v>4889</v>
      </c>
      <c r="N1149" s="101" t="s">
        <v>4890</v>
      </c>
      <c r="O1149" s="128"/>
      <c r="P1149" s="100"/>
      <c r="Q1149" s="103">
        <f t="shared" si="5"/>
        <v>4</v>
      </c>
      <c r="R1149" s="104"/>
      <c r="S1149" s="105"/>
      <c r="T1149" s="106"/>
      <c r="U1149" s="107" t="s">
        <v>4883</v>
      </c>
      <c r="V1149" s="108" t="s">
        <v>756</v>
      </c>
      <c r="W1149" s="109" t="s">
        <v>2842</v>
      </c>
      <c r="X1149" s="110" t="str">
        <f t="shared" si="6"/>
        <v/>
      </c>
      <c r="Y1149" s="110" t="str">
        <f t="shared" si="7"/>
        <v/>
      </c>
      <c r="Z1149" s="109" t="s">
        <v>797</v>
      </c>
      <c r="AA1149" s="109" t="s">
        <v>802</v>
      </c>
      <c r="AB1149" s="143" t="s">
        <v>4880</v>
      </c>
      <c r="AC1149" s="141"/>
      <c r="AD1149" s="113"/>
      <c r="AE1149" s="127"/>
      <c r="AF1149" s="113"/>
      <c r="AG1149" s="114" t="str">
        <f t="array" ref="AG1149">XLOOKUP(F1149,'CLV2'!A:A,'CLV2'!E:E)</f>
        <v>2.DAIRY</v>
      </c>
      <c r="AH1149" s="115" t="str">
        <f t="array" ref="AH1149">XLOOKUP(F1149,'CLV2'!A:A,'CLV2'!F:F)</f>
        <v>3.BUTTER AND CHEESE</v>
      </c>
      <c r="AI1149" s="115" t="str">
        <f t="shared" si="8"/>
        <v>Pack</v>
      </c>
      <c r="AJ1149" s="116">
        <f t="shared" si="9"/>
        <v>1</v>
      </c>
      <c r="AK1149" s="117" t="str">
        <f t="array" ref="AK1149">XLOOKUP(F1149,'GIÁ'!A:A,'GIÁ'!D:D)</f>
        <v>10569.95</v>
      </c>
      <c r="AL1149" s="118">
        <f t="shared" si="10"/>
        <v>42279.8</v>
      </c>
      <c r="AM1149" s="118">
        <f t="shared" si="11"/>
        <v>0</v>
      </c>
      <c r="AN1149" s="119">
        <f t="shared" si="12"/>
        <v>0</v>
      </c>
      <c r="AO1149" s="118">
        <f t="shared" si="13"/>
        <v>42279.8</v>
      </c>
      <c r="AP1149" s="121">
        <f t="shared" si="14"/>
        <v>0</v>
      </c>
      <c r="AQ1149" s="122"/>
      <c r="AR1149" s="119"/>
    </row>
    <row r="1150" ht="22.5" customHeight="1">
      <c r="A1150" s="89">
        <v>46231.0</v>
      </c>
      <c r="B1150" s="90">
        <v>0.4875</v>
      </c>
      <c r="C1150" s="91" t="s">
        <v>1771</v>
      </c>
      <c r="D1150" s="92" t="str">
        <f t="array" ref="D1150">XLOOKUP(C1150,'DS ST'!A:A,'DS ST'!B:B)</f>
        <v>VLA</v>
      </c>
      <c r="E1150" s="94" t="str">
        <f t="array" ref="E1150">XLOOKUP($F1150,'GIÁ'!$A:$A,'GIÁ'!$E:$E)</f>
        <v>MÁT</v>
      </c>
      <c r="F1150" s="94">
        <v>8.935217430109E12</v>
      </c>
      <c r="G1150" s="95" t="s">
        <v>1969</v>
      </c>
      <c r="H1150" s="95" t="s">
        <v>224</v>
      </c>
      <c r="I1150" s="96">
        <v>2.0</v>
      </c>
      <c r="J1150" s="96">
        <v>0.0</v>
      </c>
      <c r="K1150" s="98">
        <f t="shared" si="4"/>
        <v>2</v>
      </c>
      <c r="L1150" s="99" t="s">
        <v>4877</v>
      </c>
      <c r="M1150" s="100" t="s">
        <v>4889</v>
      </c>
      <c r="N1150" s="101" t="s">
        <v>4890</v>
      </c>
      <c r="O1150" s="128"/>
      <c r="P1150" s="100"/>
      <c r="Q1150" s="103">
        <f t="shared" si="5"/>
        <v>2</v>
      </c>
      <c r="R1150" s="104"/>
      <c r="S1150" s="105"/>
      <c r="T1150" s="106"/>
      <c r="U1150" s="107" t="s">
        <v>4883</v>
      </c>
      <c r="V1150" s="108" t="s">
        <v>756</v>
      </c>
      <c r="W1150" s="109" t="s">
        <v>2842</v>
      </c>
      <c r="X1150" s="110" t="str">
        <f t="shared" si="6"/>
        <v/>
      </c>
      <c r="Y1150" s="110" t="str">
        <f t="shared" si="7"/>
        <v/>
      </c>
      <c r="Z1150" s="109" t="s">
        <v>797</v>
      </c>
      <c r="AA1150" s="109" t="s">
        <v>802</v>
      </c>
      <c r="AB1150" s="143" t="s">
        <v>4880</v>
      </c>
      <c r="AC1150" s="141"/>
      <c r="AD1150" s="113"/>
      <c r="AE1150" s="127"/>
      <c r="AF1150" s="113"/>
      <c r="AG1150" s="114" t="str">
        <f t="array" ref="AG1150">XLOOKUP(F1150,'CLV2'!A:A,'CLV2'!E:E)</f>
        <v>2.DAIRY</v>
      </c>
      <c r="AH1150" s="115" t="str">
        <f t="array" ref="AH1150">XLOOKUP(F1150,'CLV2'!A:A,'CLV2'!F:F)</f>
        <v>3.BUTTER AND CHEESE</v>
      </c>
      <c r="AI1150" s="115" t="str">
        <f t="shared" si="8"/>
        <v>Pack</v>
      </c>
      <c r="AJ1150" s="116">
        <f t="shared" si="9"/>
        <v>1</v>
      </c>
      <c r="AK1150" s="117" t="str">
        <f t="array" ref="AK1150">XLOOKUP(F1150,'GIÁ'!A:A,'GIÁ'!D:D)</f>
        <v>28482.09</v>
      </c>
      <c r="AL1150" s="118">
        <f t="shared" si="10"/>
        <v>56964.18</v>
      </c>
      <c r="AM1150" s="118">
        <f t="shared" si="11"/>
        <v>0</v>
      </c>
      <c r="AN1150" s="119">
        <f t="shared" si="12"/>
        <v>0</v>
      </c>
      <c r="AO1150" s="118">
        <f t="shared" si="13"/>
        <v>56964.18</v>
      </c>
      <c r="AP1150" s="121">
        <f t="shared" si="14"/>
        <v>0</v>
      </c>
      <c r="AQ1150" s="122"/>
      <c r="AR1150" s="119"/>
    </row>
    <row r="1151" ht="22.5" customHeight="1">
      <c r="A1151" s="89">
        <v>46231.0</v>
      </c>
      <c r="B1151" s="90">
        <v>0.4875</v>
      </c>
      <c r="C1151" s="91" t="s">
        <v>1771</v>
      </c>
      <c r="D1151" s="92" t="str">
        <f t="array" ref="D1151">XLOOKUP(C1151,'DS ST'!A:A,'DS ST'!B:B)</f>
        <v>VLA</v>
      </c>
      <c r="E1151" s="94" t="str">
        <f t="array" ref="E1151">XLOOKUP($F1151,'GIÁ'!$A:$A,'GIÁ'!$E:$E)</f>
        <v>MÁT</v>
      </c>
      <c r="F1151" s="94">
        <v>8.936110051361E12</v>
      </c>
      <c r="G1151" s="95" t="s">
        <v>2428</v>
      </c>
      <c r="H1151" s="95" t="s">
        <v>667</v>
      </c>
      <c r="I1151" s="96">
        <v>1.0</v>
      </c>
      <c r="J1151" s="96">
        <v>0.0</v>
      </c>
      <c r="K1151" s="98">
        <f t="shared" si="4"/>
        <v>1</v>
      </c>
      <c r="L1151" s="99" t="s">
        <v>4877</v>
      </c>
      <c r="M1151" s="100" t="s">
        <v>4889</v>
      </c>
      <c r="N1151" s="101" t="s">
        <v>4890</v>
      </c>
      <c r="O1151" s="128"/>
      <c r="P1151" s="100"/>
      <c r="Q1151" s="103">
        <f t="shared" si="5"/>
        <v>1</v>
      </c>
      <c r="R1151" s="104"/>
      <c r="S1151" s="105"/>
      <c r="T1151" s="106"/>
      <c r="U1151" s="107" t="s">
        <v>4883</v>
      </c>
      <c r="V1151" s="108" t="s">
        <v>756</v>
      </c>
      <c r="W1151" s="109" t="s">
        <v>2842</v>
      </c>
      <c r="X1151" s="110" t="str">
        <f t="shared" si="6"/>
        <v/>
      </c>
      <c r="Y1151" s="110" t="str">
        <f t="shared" si="7"/>
        <v/>
      </c>
      <c r="Z1151" s="109" t="s">
        <v>797</v>
      </c>
      <c r="AA1151" s="109" t="s">
        <v>802</v>
      </c>
      <c r="AB1151" s="143" t="s">
        <v>4880</v>
      </c>
      <c r="AC1151" s="141"/>
      <c r="AD1151" s="113"/>
      <c r="AE1151" s="127"/>
      <c r="AF1151" s="113"/>
      <c r="AG1151" s="114" t="str">
        <f t="array" ref="AG1151">XLOOKUP(F1151,'CLV2'!A:A,'CLV2'!E:E)</f>
        <v>2.DELICA</v>
      </c>
      <c r="AH1151" s="115" t="str">
        <f t="array" ref="AH1151">XLOOKUP(F1151,'CLV2'!A:A,'CLV2'!F:F)</f>
        <v>3.DESSERTS</v>
      </c>
      <c r="AI1151" s="115" t="str">
        <f t="shared" si="8"/>
        <v>Pack</v>
      </c>
      <c r="AJ1151" s="116">
        <f t="shared" si="9"/>
        <v>1</v>
      </c>
      <c r="AK1151" s="117" t="str">
        <f t="array" ref="AK1151">XLOOKUP(F1151,'GIÁ'!A:A,'GIÁ'!D:D)</f>
        <v>6397.47</v>
      </c>
      <c r="AL1151" s="118">
        <f t="shared" si="10"/>
        <v>6397.47</v>
      </c>
      <c r="AM1151" s="118">
        <f t="shared" si="11"/>
        <v>0</v>
      </c>
      <c r="AN1151" s="119">
        <f t="shared" si="12"/>
        <v>0</v>
      </c>
      <c r="AO1151" s="118">
        <f t="shared" si="13"/>
        <v>6397.47</v>
      </c>
      <c r="AP1151" s="121">
        <f t="shared" si="14"/>
        <v>0</v>
      </c>
      <c r="AQ1151" s="122"/>
      <c r="AR1151" s="119"/>
    </row>
    <row r="1152" ht="22.5" customHeight="1">
      <c r="A1152" s="89">
        <v>46231.0</v>
      </c>
      <c r="B1152" s="90">
        <v>0.4875</v>
      </c>
      <c r="C1152" s="91" t="s">
        <v>1771</v>
      </c>
      <c r="D1152" s="92" t="str">
        <f t="array" ref="D1152">XLOOKUP(C1152,'DS ST'!A:A,'DS ST'!B:B)</f>
        <v>VLA</v>
      </c>
      <c r="E1152" s="94" t="str">
        <f t="array" ref="E1152">XLOOKUP($F1152,'GIÁ'!$A:$A,'GIÁ'!$E:$E)</f>
        <v>MÁT</v>
      </c>
      <c r="F1152" s="94">
        <v>8.936110050203E12</v>
      </c>
      <c r="G1152" s="95" t="s">
        <v>2403</v>
      </c>
      <c r="H1152" s="95" t="s">
        <v>57</v>
      </c>
      <c r="I1152" s="96">
        <v>1.0</v>
      </c>
      <c r="J1152" s="96">
        <v>0.0</v>
      </c>
      <c r="K1152" s="98">
        <f t="shared" si="4"/>
        <v>1</v>
      </c>
      <c r="L1152" s="99" t="s">
        <v>4877</v>
      </c>
      <c r="M1152" s="100" t="s">
        <v>4889</v>
      </c>
      <c r="N1152" s="101" t="s">
        <v>4890</v>
      </c>
      <c r="O1152" s="128"/>
      <c r="P1152" s="100"/>
      <c r="Q1152" s="103">
        <f t="shared" si="5"/>
        <v>1</v>
      </c>
      <c r="R1152" s="104"/>
      <c r="S1152" s="105"/>
      <c r="T1152" s="106"/>
      <c r="U1152" s="107" t="s">
        <v>4883</v>
      </c>
      <c r="V1152" s="108" t="s">
        <v>756</v>
      </c>
      <c r="W1152" s="109" t="s">
        <v>2842</v>
      </c>
      <c r="X1152" s="110" t="str">
        <f t="shared" si="6"/>
        <v/>
      </c>
      <c r="Y1152" s="110" t="str">
        <f t="shared" si="7"/>
        <v/>
      </c>
      <c r="Z1152" s="109" t="s">
        <v>797</v>
      </c>
      <c r="AA1152" s="109" t="s">
        <v>802</v>
      </c>
      <c r="AB1152" s="143" t="s">
        <v>4880</v>
      </c>
      <c r="AC1152" s="141"/>
      <c r="AD1152" s="113"/>
      <c r="AE1152" s="127"/>
      <c r="AF1152" s="113"/>
      <c r="AG1152" s="114" t="str">
        <f t="array" ref="AG1152">XLOOKUP(F1152,'CLV2'!A:A,'CLV2'!E:E)</f>
        <v>2.BAKERY</v>
      </c>
      <c r="AH1152" s="115" t="str">
        <f t="array" ref="AH1152">XLOOKUP(F1152,'CLV2'!A:A,'CLV2'!F:F)</f>
        <v>3.CAKES</v>
      </c>
      <c r="AI1152" s="115" t="str">
        <f t="shared" si="8"/>
        <v>Pack</v>
      </c>
      <c r="AJ1152" s="116">
        <f t="shared" si="9"/>
        <v>1</v>
      </c>
      <c r="AK1152" s="117" t="str">
        <f t="array" ref="AK1152">XLOOKUP(F1152,'GIÁ'!A:A,'GIÁ'!D:D)</f>
        <v>14058.64</v>
      </c>
      <c r="AL1152" s="118">
        <f t="shared" si="10"/>
        <v>14058.64</v>
      </c>
      <c r="AM1152" s="118">
        <f t="shared" si="11"/>
        <v>0</v>
      </c>
      <c r="AN1152" s="119">
        <f t="shared" si="12"/>
        <v>0</v>
      </c>
      <c r="AO1152" s="118">
        <f t="shared" si="13"/>
        <v>14058.64</v>
      </c>
      <c r="AP1152" s="121">
        <f t="shared" si="14"/>
        <v>0</v>
      </c>
      <c r="AQ1152" s="122"/>
      <c r="AR1152" s="119"/>
    </row>
    <row r="1153" ht="22.5" customHeight="1">
      <c r="A1153" s="89">
        <v>46231.0</v>
      </c>
      <c r="B1153" s="90">
        <v>0.4875</v>
      </c>
      <c r="C1153" s="91" t="s">
        <v>1771</v>
      </c>
      <c r="D1153" s="92" t="str">
        <f t="array" ref="D1153">XLOOKUP(C1153,'DS ST'!A:A,'DS ST'!B:B)</f>
        <v>VLA</v>
      </c>
      <c r="E1153" s="94" t="str">
        <f t="array" ref="E1153">XLOOKUP($F1153,'GIÁ'!$A:$A,'GIÁ'!$E:$E)</f>
        <v>MÁT</v>
      </c>
      <c r="F1153" s="94">
        <v>8.936110051842E12</v>
      </c>
      <c r="G1153" s="95" t="s">
        <v>2442</v>
      </c>
      <c r="H1153" s="95" t="s">
        <v>57</v>
      </c>
      <c r="I1153" s="96">
        <v>1.0</v>
      </c>
      <c r="J1153" s="96">
        <v>0.0</v>
      </c>
      <c r="K1153" s="98">
        <f t="shared" si="4"/>
        <v>1</v>
      </c>
      <c r="L1153" s="99" t="s">
        <v>4877</v>
      </c>
      <c r="M1153" s="100" t="s">
        <v>4889</v>
      </c>
      <c r="N1153" s="101" t="s">
        <v>4890</v>
      </c>
      <c r="O1153" s="128"/>
      <c r="P1153" s="100"/>
      <c r="Q1153" s="103">
        <f t="shared" si="5"/>
        <v>1</v>
      </c>
      <c r="R1153" s="104"/>
      <c r="S1153" s="105"/>
      <c r="T1153" s="106"/>
      <c r="U1153" s="107" t="s">
        <v>4883</v>
      </c>
      <c r="V1153" s="108" t="s">
        <v>756</v>
      </c>
      <c r="W1153" s="109" t="s">
        <v>2842</v>
      </c>
      <c r="X1153" s="110" t="str">
        <f t="shared" si="6"/>
        <v/>
      </c>
      <c r="Y1153" s="110" t="str">
        <f t="shared" si="7"/>
        <v/>
      </c>
      <c r="Z1153" s="109" t="s">
        <v>797</v>
      </c>
      <c r="AA1153" s="109" t="s">
        <v>802</v>
      </c>
      <c r="AB1153" s="143" t="s">
        <v>4880</v>
      </c>
      <c r="AC1153" s="141"/>
      <c r="AD1153" s="113"/>
      <c r="AE1153" s="127"/>
      <c r="AF1153" s="113"/>
      <c r="AG1153" s="114" t="str">
        <f t="array" ref="AG1153">XLOOKUP(F1153,'CLV2'!A:A,'CLV2'!E:E)</f>
        <v>2.BAKERY</v>
      </c>
      <c r="AH1153" s="115" t="str">
        <f t="array" ref="AH1153">XLOOKUP(F1153,'CLV2'!A:A,'CLV2'!F:F)</f>
        <v>3.CAKES</v>
      </c>
      <c r="AI1153" s="115" t="str">
        <f t="shared" si="8"/>
        <v>Pack</v>
      </c>
      <c r="AJ1153" s="116">
        <f t="shared" si="9"/>
        <v>1</v>
      </c>
      <c r="AK1153" s="117" t="str">
        <f t="array" ref="AK1153">XLOOKUP(F1153,'GIÁ'!A:A,'GIÁ'!D:D)</f>
        <v>21393.95</v>
      </c>
      <c r="AL1153" s="118">
        <f t="shared" si="10"/>
        <v>21393.95</v>
      </c>
      <c r="AM1153" s="118">
        <f t="shared" si="11"/>
        <v>0</v>
      </c>
      <c r="AN1153" s="119">
        <f t="shared" si="12"/>
        <v>0</v>
      </c>
      <c r="AO1153" s="118">
        <f t="shared" si="13"/>
        <v>21393.95</v>
      </c>
      <c r="AP1153" s="121">
        <f t="shared" si="14"/>
        <v>0</v>
      </c>
      <c r="AQ1153" s="122"/>
      <c r="AR1153" s="119"/>
    </row>
    <row r="1154" ht="22.5" customHeight="1">
      <c r="A1154" s="89">
        <v>46231.0</v>
      </c>
      <c r="B1154" s="90">
        <v>0.4875</v>
      </c>
      <c r="C1154" s="91" t="s">
        <v>1771</v>
      </c>
      <c r="D1154" s="92" t="str">
        <f t="array" ref="D1154">XLOOKUP(C1154,'DS ST'!A:A,'DS ST'!B:B)</f>
        <v>VLA</v>
      </c>
      <c r="E1154" s="94" t="str">
        <f t="array" ref="E1154">XLOOKUP($F1154,'GIÁ'!$A:$A,'GIÁ'!$E:$E)</f>
        <v>MÁT</v>
      </c>
      <c r="F1154" s="94">
        <v>8.936076279328E12</v>
      </c>
      <c r="G1154" s="95" t="s">
        <v>2313</v>
      </c>
      <c r="H1154" s="95" t="s">
        <v>57</v>
      </c>
      <c r="I1154" s="96">
        <v>4.0</v>
      </c>
      <c r="J1154" s="96">
        <v>3.0</v>
      </c>
      <c r="K1154" s="98">
        <f t="shared" si="4"/>
        <v>1</v>
      </c>
      <c r="L1154" s="99" t="s">
        <v>4877</v>
      </c>
      <c r="M1154" s="100" t="s">
        <v>4891</v>
      </c>
      <c r="N1154" s="101" t="s">
        <v>4892</v>
      </c>
      <c r="O1154" s="128"/>
      <c r="P1154" s="100"/>
      <c r="Q1154" s="103">
        <f t="shared" si="5"/>
        <v>1</v>
      </c>
      <c r="R1154" s="104"/>
      <c r="S1154" s="105"/>
      <c r="T1154" s="106"/>
      <c r="U1154" s="107"/>
      <c r="V1154" s="108" t="s">
        <v>756</v>
      </c>
      <c r="W1154" s="109" t="s">
        <v>1312</v>
      </c>
      <c r="X1154" s="110" t="str">
        <f t="shared" si="6"/>
        <v/>
      </c>
      <c r="Y1154" s="110" t="str">
        <f t="shared" si="7"/>
        <v/>
      </c>
      <c r="Z1154" s="109" t="s">
        <v>797</v>
      </c>
      <c r="AA1154" s="109" t="s">
        <v>802</v>
      </c>
      <c r="AB1154" s="143" t="s">
        <v>4880</v>
      </c>
      <c r="AC1154" s="141"/>
      <c r="AD1154" s="113"/>
      <c r="AE1154" s="127"/>
      <c r="AF1154" s="113"/>
      <c r="AG1154" s="114" t="str">
        <f t="array" ref="AG1154">XLOOKUP(F1154,'CLV2'!A:A,'CLV2'!E:E)</f>
        <v>2.BAKERY</v>
      </c>
      <c r="AH1154" s="115" t="str">
        <f t="array" ref="AH1154">XLOOKUP(F1154,'CLV2'!A:A,'CLV2'!F:F)</f>
        <v>3.CAKES</v>
      </c>
      <c r="AI1154" s="115" t="str">
        <f t="shared" si="8"/>
        <v>Pack</v>
      </c>
      <c r="AJ1154" s="116">
        <f t="shared" si="9"/>
        <v>0.25</v>
      </c>
      <c r="AK1154" s="117" t="str">
        <f t="array" ref="AK1154">XLOOKUP(F1154,'GIÁ'!A:A,'GIÁ'!D:D)</f>
        <v>22950.25</v>
      </c>
      <c r="AL1154" s="118">
        <f t="shared" si="10"/>
        <v>22950.25</v>
      </c>
      <c r="AM1154" s="118">
        <f t="shared" si="11"/>
        <v>0</v>
      </c>
      <c r="AN1154" s="119">
        <f t="shared" si="12"/>
        <v>0</v>
      </c>
      <c r="AO1154" s="118">
        <f t="shared" si="13"/>
        <v>22950.25</v>
      </c>
      <c r="AP1154" s="121">
        <f t="shared" si="14"/>
        <v>0</v>
      </c>
      <c r="AQ1154" s="122"/>
      <c r="AR1154" s="119"/>
    </row>
    <row r="1155" ht="22.5" customHeight="1">
      <c r="A1155" s="89">
        <v>46231.0</v>
      </c>
      <c r="B1155" s="90">
        <v>0.4875</v>
      </c>
      <c r="C1155" s="91" t="s">
        <v>1771</v>
      </c>
      <c r="D1155" s="92" t="str">
        <f t="array" ref="D1155">XLOOKUP(C1155,'DS ST'!A:A,'DS ST'!B:B)</f>
        <v>VLA</v>
      </c>
      <c r="E1155" s="94" t="str">
        <f t="array" ref="E1155">XLOOKUP($F1155,'GIÁ'!$A:$A,'GIÁ'!$E:$E)</f>
        <v>MÁT</v>
      </c>
      <c r="F1155" s="94">
        <v>8.93617675109E12</v>
      </c>
      <c r="G1155" s="95" t="s">
        <v>2527</v>
      </c>
      <c r="H1155" s="95" t="s">
        <v>667</v>
      </c>
      <c r="I1155" s="96">
        <v>2.0</v>
      </c>
      <c r="J1155" s="96">
        <v>1.0</v>
      </c>
      <c r="K1155" s="98">
        <f t="shared" si="4"/>
        <v>1</v>
      </c>
      <c r="L1155" s="99" t="s">
        <v>4877</v>
      </c>
      <c r="M1155" s="100" t="s">
        <v>4891</v>
      </c>
      <c r="N1155" s="101" t="s">
        <v>4892</v>
      </c>
      <c r="O1155" s="128"/>
      <c r="P1155" s="100"/>
      <c r="Q1155" s="103">
        <f t="shared" si="5"/>
        <v>1</v>
      </c>
      <c r="R1155" s="104"/>
      <c r="S1155" s="105"/>
      <c r="T1155" s="106"/>
      <c r="U1155" s="107" t="s">
        <v>4883</v>
      </c>
      <c r="V1155" s="108" t="s">
        <v>756</v>
      </c>
      <c r="W1155" s="109" t="s">
        <v>2842</v>
      </c>
      <c r="X1155" s="110" t="str">
        <f t="shared" si="6"/>
        <v/>
      </c>
      <c r="Y1155" s="110" t="str">
        <f t="shared" si="7"/>
        <v/>
      </c>
      <c r="Z1155" s="109" t="s">
        <v>797</v>
      </c>
      <c r="AA1155" s="109" t="s">
        <v>802</v>
      </c>
      <c r="AB1155" s="143" t="s">
        <v>4880</v>
      </c>
      <c r="AC1155" s="141"/>
      <c r="AD1155" s="113"/>
      <c r="AE1155" s="127"/>
      <c r="AF1155" s="113"/>
      <c r="AG1155" s="114" t="str">
        <f t="array" ref="AG1155">XLOOKUP(F1155,'CLV2'!A:A,'CLV2'!E:E)</f>
        <v>2.DELICA</v>
      </c>
      <c r="AH1155" s="115" t="str">
        <f t="array" ref="AH1155">XLOOKUP(F1155,'CLV2'!A:A,'CLV2'!F:F)</f>
        <v>3.DESSERTS</v>
      </c>
      <c r="AI1155" s="115" t="str">
        <f t="shared" si="8"/>
        <v>Pack</v>
      </c>
      <c r="AJ1155" s="116">
        <f t="shared" si="9"/>
        <v>0.5</v>
      </c>
      <c r="AK1155" s="117" t="str">
        <f t="array" ref="AK1155">XLOOKUP(F1155,'GIÁ'!A:A,'GIÁ'!D:D)</f>
        <v>6650.00</v>
      </c>
      <c r="AL1155" s="118">
        <f t="shared" si="10"/>
        <v>6650</v>
      </c>
      <c r="AM1155" s="118">
        <f t="shared" si="11"/>
        <v>0</v>
      </c>
      <c r="AN1155" s="119">
        <f t="shared" si="12"/>
        <v>0</v>
      </c>
      <c r="AO1155" s="118">
        <f t="shared" si="13"/>
        <v>6650</v>
      </c>
      <c r="AP1155" s="121">
        <f t="shared" si="14"/>
        <v>0</v>
      </c>
      <c r="AQ1155" s="122"/>
      <c r="AR1155" s="119"/>
    </row>
    <row r="1156" ht="22.5" customHeight="1">
      <c r="A1156" s="89">
        <v>46231.0</v>
      </c>
      <c r="B1156" s="90">
        <v>0.4527777777777778</v>
      </c>
      <c r="C1156" s="91" t="s">
        <v>1167</v>
      </c>
      <c r="D1156" s="92" t="str">
        <f t="array" ref="D1156">XLOOKUP(C1156,'DS ST'!A:A,'DS ST'!B:B)</f>
        <v>CN1</v>
      </c>
      <c r="E1156" s="94" t="str">
        <f t="array" ref="E1156">XLOOKUP($F1156,'GIÁ'!$A:$A,'GIÁ'!$E:$E)</f>
        <v>MÁT</v>
      </c>
      <c r="F1156" s="94">
        <v>9.336243005061E12</v>
      </c>
      <c r="G1156" s="95" t="s">
        <v>3268</v>
      </c>
      <c r="H1156" s="95" t="s">
        <v>1145</v>
      </c>
      <c r="I1156" s="96">
        <v>2.0</v>
      </c>
      <c r="J1156" s="96">
        <v>0.0</v>
      </c>
      <c r="K1156" s="98">
        <f t="shared" si="4"/>
        <v>2</v>
      </c>
      <c r="L1156" s="99" t="s">
        <v>4893</v>
      </c>
      <c r="M1156" s="100" t="s">
        <v>4894</v>
      </c>
      <c r="N1156" s="101" t="s">
        <v>4895</v>
      </c>
      <c r="O1156" s="128"/>
      <c r="P1156" s="100"/>
      <c r="Q1156" s="103">
        <f t="shared" si="5"/>
        <v>2</v>
      </c>
      <c r="R1156" s="104"/>
      <c r="S1156" s="105"/>
      <c r="T1156" s="106"/>
      <c r="U1156" s="107"/>
      <c r="V1156" s="108" t="s">
        <v>756</v>
      </c>
      <c r="W1156" s="109" t="s">
        <v>1312</v>
      </c>
      <c r="X1156" s="110" t="str">
        <f t="shared" si="6"/>
        <v/>
      </c>
      <c r="Y1156" s="110" t="str">
        <f t="shared" si="7"/>
        <v/>
      </c>
      <c r="Z1156" s="109" t="s">
        <v>797</v>
      </c>
      <c r="AA1156" s="109" t="s">
        <v>802</v>
      </c>
      <c r="AB1156" s="143" t="s">
        <v>4896</v>
      </c>
      <c r="AC1156" s="141"/>
      <c r="AD1156" s="113"/>
      <c r="AE1156" s="127"/>
      <c r="AF1156" s="113"/>
      <c r="AG1156" s="114" t="str">
        <f t="array" ref="AG1156">XLOOKUP(F1156,'CLV2'!A:A,'CLV2'!E:E)</f>
        <v>2.DAIRY</v>
      </c>
      <c r="AH1156" s="115" t="str">
        <f t="array" ref="AH1156">XLOOKUP(F1156,'CLV2'!A:A,'CLV2'!F:F)</f>
        <v>3.FRESH MILK</v>
      </c>
      <c r="AI1156" s="115" t="str">
        <f t="shared" si="8"/>
        <v>Pack</v>
      </c>
      <c r="AJ1156" s="116">
        <f t="shared" si="9"/>
        <v>1</v>
      </c>
      <c r="AK1156" s="117" t="str">
        <f t="array" ref="AK1156">XLOOKUP(F1156,'GIÁ'!A:A,'GIÁ'!D:D)</f>
        <v>65093.08</v>
      </c>
      <c r="AL1156" s="118">
        <f t="shared" si="10"/>
        <v>130186.16</v>
      </c>
      <c r="AM1156" s="118">
        <f t="shared" si="11"/>
        <v>0</v>
      </c>
      <c r="AN1156" s="119">
        <f t="shared" si="12"/>
        <v>0</v>
      </c>
      <c r="AO1156" s="118">
        <f t="shared" si="13"/>
        <v>130186.16</v>
      </c>
      <c r="AP1156" s="121">
        <f t="shared" si="14"/>
        <v>0</v>
      </c>
      <c r="AQ1156" s="122"/>
      <c r="AR1156" s="119"/>
    </row>
    <row r="1157" ht="22.5" customHeight="1">
      <c r="A1157" s="89">
        <v>46231.0</v>
      </c>
      <c r="B1157" s="90">
        <v>0.4625</v>
      </c>
      <c r="C1157" s="91" t="s">
        <v>623</v>
      </c>
      <c r="D1157" s="129" t="str">
        <f t="array" ref="D1157">XLOOKUP(C1157,'DS ST'!A:A,'DS ST'!B:B)</f>
        <v>A149</v>
      </c>
      <c r="E1157" s="94" t="str">
        <f t="array" ref="E1157">XLOOKUP($F1157,'GIÁ'!$A:$A,'GIÁ'!$E:$E)</f>
        <v>MÁT</v>
      </c>
      <c r="F1157" s="94">
        <v>8.938503131056E12</v>
      </c>
      <c r="G1157" s="95" t="s">
        <v>2841</v>
      </c>
      <c r="H1157" s="95" t="s">
        <v>57</v>
      </c>
      <c r="I1157" s="96">
        <v>2.0</v>
      </c>
      <c r="J1157" s="96">
        <v>0.0</v>
      </c>
      <c r="K1157" s="98">
        <f t="shared" si="4"/>
        <v>2</v>
      </c>
      <c r="L1157" s="99" t="s">
        <v>4897</v>
      </c>
      <c r="M1157" s="100" t="s">
        <v>4898</v>
      </c>
      <c r="N1157" s="101" t="s">
        <v>4899</v>
      </c>
      <c r="O1157" s="128"/>
      <c r="P1157" s="100">
        <v>2.0</v>
      </c>
      <c r="Q1157" s="103">
        <f t="shared" si="5"/>
        <v>0</v>
      </c>
      <c r="R1157" s="104" t="s">
        <v>4900</v>
      </c>
      <c r="S1157" s="105"/>
      <c r="T1157" s="106"/>
      <c r="U1157" s="107"/>
      <c r="V1157" s="108" t="s">
        <v>756</v>
      </c>
      <c r="W1157" s="109" t="s">
        <v>1908</v>
      </c>
      <c r="X1157" s="110" t="str">
        <f t="shared" si="6"/>
        <v/>
      </c>
      <c r="Y1157" s="110" t="str">
        <f t="shared" si="7"/>
        <v>Siêu thị</v>
      </c>
      <c r="Z1157" s="139" t="str">
        <f t="shared" ref="Z1157:Z1159" si="71">IF(N(Q1157)&lt;=0,"",IF(ISNUMBER(SEARCH("Thiếu kiện",V1157)),"Kho đông mát",IF(AND(N(Q1157)&gt;0,N(P1157)&gt;0,OR(ISNUMBER(SEARCH("Hình KDB",U1157)),ISNUMBER(SEARCH("Hình tele",U1157)),ISNUMBER(SEARCH("sai code",U1157)),ISNUMBER(SEARCH("ST nhận",U1157)))),"Kho đông mát",IF(AND(W1157="DC giao thiếu",OR(ISNUMBER(SEARCH("Hình KDB",U1157)),ISNUMBER(SEARCH("Hình tele",U1157)),ISNUMBER(SEARCH("sai code",U1157)))),"Kho đông mát",IF(W1157="DC giao thiếu","Chưa xác định",IF(AND(W1157="DC pick sai",OR(ISNUMBER(SEARCH("Hình KDB",U1157)),ISNUMBER(SEARCH("Hình tele",U1157)),ISNUMBER(SEARCH("sai code",U1157)),ISNUMBER(SEARCH("ST nhận",U1157)))),"Kho đông mát",IF(W1157="DC pick sai","Chưa xác định",IF(AND(W1157="Hao hụt",N(O1157)&gt;0,OR(ISNUMBER(SEARCH("Hình KDB",U1157)),ISNUMBER(SEARCH("Hình tele",U1157)),ISNUMBER(SEARCH("sai code",U1157)),ISNUMBER(SEARCH("ST nhận",U1157)))),"Kho đông mát",IF(W1157="Hao hụt","Chưa xác định",IF(OR(W1157="VT giao sai điểm",W1157="Không đạt nhiệt độ",W1157="TX giao thiếu kiện",W1157="Hàng không đạt CL"),"Kho đông mát",IF(W1157="Chưa xác định","Chưa xác định",IF(N(P1157)&gt;0,"Chưa xác định",""))))))))))))</f>
        <v/>
      </c>
      <c r="AA1157" s="109" t="s">
        <v>802</v>
      </c>
      <c r="AB1157" s="140"/>
      <c r="AC1157" s="141"/>
      <c r="AD1157" s="113"/>
      <c r="AE1157" s="127"/>
      <c r="AF1157" s="113"/>
      <c r="AG1157" s="114" t="str">
        <f t="array" ref="AG1157">XLOOKUP(F1157,'CLV2'!A:A,'CLV2'!E:E)</f>
        <v>2.DAIRY</v>
      </c>
      <c r="AH1157" s="115" t="str">
        <f t="array" ref="AH1157">XLOOKUP(F1157,'CLV2'!A:A,'CLV2'!F:F)</f>
        <v>3.FRESH MILK</v>
      </c>
      <c r="AI1157" s="115" t="str">
        <f t="shared" si="8"/>
        <v>Pack</v>
      </c>
      <c r="AJ1157" s="116">
        <f t="shared" si="9"/>
        <v>1</v>
      </c>
      <c r="AK1157" s="117" t="str">
        <f t="array" ref="AK1157">XLOOKUP(F1157,'GIÁ'!A:A,'GIÁ'!D:D)</f>
        <v>9180.00</v>
      </c>
      <c r="AL1157" s="118">
        <f t="shared" si="10"/>
        <v>18360</v>
      </c>
      <c r="AM1157" s="118">
        <f t="shared" si="11"/>
        <v>0</v>
      </c>
      <c r="AN1157" s="119">
        <f t="shared" si="12"/>
        <v>18360</v>
      </c>
      <c r="AO1157" s="118">
        <f t="shared" si="13"/>
        <v>0</v>
      </c>
      <c r="AP1157" s="121">
        <f t="shared" si="14"/>
        <v>0</v>
      </c>
      <c r="AQ1157" s="122"/>
      <c r="AR1157" s="119"/>
    </row>
    <row r="1158" ht="22.5" customHeight="1">
      <c r="A1158" s="89">
        <v>46231.0</v>
      </c>
      <c r="B1158" s="90">
        <v>0.4625</v>
      </c>
      <c r="C1158" s="91" t="s">
        <v>623</v>
      </c>
      <c r="D1158" s="129" t="str">
        <f t="array" ref="D1158">XLOOKUP(C1158,'DS ST'!A:A,'DS ST'!B:B)</f>
        <v>A149</v>
      </c>
      <c r="E1158" s="94" t="str">
        <f t="array" ref="E1158">XLOOKUP($F1158,'GIÁ'!$A:$A,'GIÁ'!$E:$E)</f>
        <v>MÁT</v>
      </c>
      <c r="F1158" s="94">
        <v>8.938562884061E12</v>
      </c>
      <c r="G1158" s="95" t="s">
        <v>3214</v>
      </c>
      <c r="H1158" s="95" t="s">
        <v>1145</v>
      </c>
      <c r="I1158" s="96">
        <v>1.0</v>
      </c>
      <c r="J1158" s="96">
        <v>0.0</v>
      </c>
      <c r="K1158" s="98">
        <f t="shared" si="4"/>
        <v>1</v>
      </c>
      <c r="L1158" s="99" t="s">
        <v>4897</v>
      </c>
      <c r="M1158" s="100" t="s">
        <v>4898</v>
      </c>
      <c r="N1158" s="101" t="s">
        <v>4899</v>
      </c>
      <c r="O1158" s="128"/>
      <c r="P1158" s="100">
        <v>1.0</v>
      </c>
      <c r="Q1158" s="103">
        <f t="shared" si="5"/>
        <v>0</v>
      </c>
      <c r="R1158" s="104" t="s">
        <v>4900</v>
      </c>
      <c r="S1158" s="105"/>
      <c r="T1158" s="106"/>
      <c r="U1158" s="107"/>
      <c r="V1158" s="108" t="s">
        <v>756</v>
      </c>
      <c r="W1158" s="109" t="s">
        <v>1908</v>
      </c>
      <c r="X1158" s="110" t="str">
        <f t="shared" si="6"/>
        <v/>
      </c>
      <c r="Y1158" s="110" t="str">
        <f t="shared" si="7"/>
        <v>Siêu thị</v>
      </c>
      <c r="Z1158" s="139" t="str">
        <f t="shared" si="71"/>
        <v/>
      </c>
      <c r="AA1158" s="109" t="s">
        <v>802</v>
      </c>
      <c r="AB1158" s="140"/>
      <c r="AC1158" s="141"/>
      <c r="AD1158" s="113"/>
      <c r="AE1158" s="127"/>
      <c r="AF1158" s="113"/>
      <c r="AG1158" s="114" t="str">
        <f t="array" ref="AG1158">XLOOKUP(F1158,'CLV2'!A:A,'CLV2'!E:E)</f>
        <v>2.DELICA</v>
      </c>
      <c r="AH1158" s="115" t="str">
        <f t="array" ref="AH1158">XLOOKUP(F1158,'CLV2'!A:A,'CLV2'!F:F)</f>
        <v>3.DRINKS</v>
      </c>
      <c r="AI1158" s="115" t="str">
        <f t="shared" si="8"/>
        <v>Pack</v>
      </c>
      <c r="AJ1158" s="116">
        <f t="shared" si="9"/>
        <v>1</v>
      </c>
      <c r="AK1158" s="117" t="str">
        <f t="array" ref="AK1158">XLOOKUP(F1158,'GIÁ'!A:A,'GIÁ'!D:D)</f>
        <v>8772.19</v>
      </c>
      <c r="AL1158" s="118">
        <f t="shared" si="10"/>
        <v>8772.19</v>
      </c>
      <c r="AM1158" s="118">
        <f t="shared" si="11"/>
        <v>0</v>
      </c>
      <c r="AN1158" s="119">
        <f t="shared" si="12"/>
        <v>8772.19</v>
      </c>
      <c r="AO1158" s="118">
        <f t="shared" si="13"/>
        <v>0</v>
      </c>
      <c r="AP1158" s="121">
        <f t="shared" si="14"/>
        <v>0</v>
      </c>
      <c r="AQ1158" s="122"/>
      <c r="AR1158" s="119"/>
    </row>
    <row r="1159" ht="22.5" customHeight="1">
      <c r="A1159" s="89">
        <v>46231.0</v>
      </c>
      <c r="B1159" s="90">
        <v>0.4625</v>
      </c>
      <c r="C1159" s="91" t="s">
        <v>623</v>
      </c>
      <c r="D1159" s="129" t="str">
        <f t="array" ref="D1159">XLOOKUP(C1159,'DS ST'!A:A,'DS ST'!B:B)</f>
        <v>A149</v>
      </c>
      <c r="E1159" s="94" t="str">
        <f t="array" ref="E1159">XLOOKUP($F1159,'GIÁ'!$A:$A,'GIÁ'!$E:$E)</f>
        <v>MÁT</v>
      </c>
      <c r="F1159" s="94">
        <v>8.938562884368E12</v>
      </c>
      <c r="G1159" s="95" t="s">
        <v>3222</v>
      </c>
      <c r="H1159" s="95" t="s">
        <v>57</v>
      </c>
      <c r="I1159" s="96">
        <v>1.0</v>
      </c>
      <c r="J1159" s="96">
        <v>0.0</v>
      </c>
      <c r="K1159" s="98">
        <f t="shared" si="4"/>
        <v>1</v>
      </c>
      <c r="L1159" s="99" t="s">
        <v>4897</v>
      </c>
      <c r="M1159" s="100" t="s">
        <v>4898</v>
      </c>
      <c r="N1159" s="101" t="s">
        <v>4899</v>
      </c>
      <c r="O1159" s="128"/>
      <c r="P1159" s="100">
        <v>1.0</v>
      </c>
      <c r="Q1159" s="103">
        <f t="shared" si="5"/>
        <v>0</v>
      </c>
      <c r="R1159" s="104" t="s">
        <v>4900</v>
      </c>
      <c r="S1159" s="105"/>
      <c r="T1159" s="106"/>
      <c r="U1159" s="107"/>
      <c r="V1159" s="108" t="s">
        <v>756</v>
      </c>
      <c r="W1159" s="109" t="s">
        <v>1908</v>
      </c>
      <c r="X1159" s="110" t="str">
        <f t="shared" si="6"/>
        <v/>
      </c>
      <c r="Y1159" s="110" t="str">
        <f t="shared" si="7"/>
        <v>Siêu thị</v>
      </c>
      <c r="Z1159" s="139" t="str">
        <f t="shared" si="71"/>
        <v/>
      </c>
      <c r="AA1159" s="109" t="s">
        <v>802</v>
      </c>
      <c r="AB1159" s="140"/>
      <c r="AC1159" s="141"/>
      <c r="AD1159" s="113"/>
      <c r="AE1159" s="127"/>
      <c r="AF1159" s="113"/>
      <c r="AG1159" s="114" t="str">
        <f t="array" ref="AG1159">XLOOKUP(F1159,'CLV2'!A:A,'CLV2'!E:E)</f>
        <v>2.BAKERY</v>
      </c>
      <c r="AH1159" s="115" t="str">
        <f t="array" ref="AH1159">XLOOKUP(F1159,'CLV2'!A:A,'CLV2'!F:F)</f>
        <v>3.CAKES</v>
      </c>
      <c r="AI1159" s="115" t="str">
        <f t="shared" si="8"/>
        <v>Pack</v>
      </c>
      <c r="AJ1159" s="116">
        <f t="shared" si="9"/>
        <v>1</v>
      </c>
      <c r="AK1159" s="117" t="str">
        <f t="array" ref="AK1159">XLOOKUP(F1159,'GIÁ'!A:A,'GIÁ'!D:D)</f>
        <v>14500.00</v>
      </c>
      <c r="AL1159" s="118">
        <f t="shared" si="10"/>
        <v>14500</v>
      </c>
      <c r="AM1159" s="118">
        <f t="shared" si="11"/>
        <v>0</v>
      </c>
      <c r="AN1159" s="119">
        <f t="shared" si="12"/>
        <v>14500</v>
      </c>
      <c r="AO1159" s="118">
        <f t="shared" si="13"/>
        <v>0</v>
      </c>
      <c r="AP1159" s="121">
        <f t="shared" si="14"/>
        <v>0</v>
      </c>
      <c r="AQ1159" s="122"/>
      <c r="AR1159" s="119"/>
    </row>
    <row r="1160" ht="22.5" customHeight="1">
      <c r="A1160" s="89">
        <v>46231.0</v>
      </c>
      <c r="B1160" s="90">
        <v>0.4625</v>
      </c>
      <c r="C1160" s="91" t="s">
        <v>623</v>
      </c>
      <c r="D1160" s="92" t="str">
        <f t="array" ref="D1160">XLOOKUP(C1160,'DS ST'!A:A,'DS ST'!B:B)</f>
        <v>A149</v>
      </c>
      <c r="E1160" s="94" t="str">
        <f t="array" ref="E1160">XLOOKUP($F1160,'GIÁ'!$A:$A,'GIÁ'!$E:$E)</f>
        <v>MÁT</v>
      </c>
      <c r="F1160" s="94">
        <v>8.936146442249E12</v>
      </c>
      <c r="G1160" s="95" t="s">
        <v>2498</v>
      </c>
      <c r="H1160" s="95" t="s">
        <v>1741</v>
      </c>
      <c r="I1160" s="96">
        <v>8.0</v>
      </c>
      <c r="J1160" s="96">
        <v>1.0</v>
      </c>
      <c r="K1160" s="98">
        <f t="shared" si="4"/>
        <v>7</v>
      </c>
      <c r="L1160" s="99" t="s">
        <v>4897</v>
      </c>
      <c r="M1160" s="100" t="s">
        <v>4898</v>
      </c>
      <c r="N1160" s="101" t="s">
        <v>4899</v>
      </c>
      <c r="O1160" s="128"/>
      <c r="P1160" s="100"/>
      <c r="Q1160" s="103">
        <f t="shared" si="5"/>
        <v>7</v>
      </c>
      <c r="R1160" s="104"/>
      <c r="S1160" s="105" t="s">
        <v>14</v>
      </c>
      <c r="T1160" s="106"/>
      <c r="U1160" s="107"/>
      <c r="V1160" s="108" t="s">
        <v>756</v>
      </c>
      <c r="W1160" s="109" t="s">
        <v>1312</v>
      </c>
      <c r="X1160" s="110" t="str">
        <f t="shared" si="6"/>
        <v/>
      </c>
      <c r="Y1160" s="110" t="str">
        <f t="shared" si="7"/>
        <v/>
      </c>
      <c r="Z1160" s="109" t="s">
        <v>797</v>
      </c>
      <c r="AA1160" s="109" t="s">
        <v>802</v>
      </c>
      <c r="AB1160" s="143" t="s">
        <v>4901</v>
      </c>
      <c r="AC1160" s="141"/>
      <c r="AD1160" s="113"/>
      <c r="AE1160" s="127"/>
      <c r="AF1160" s="144"/>
      <c r="AG1160" s="114" t="str">
        <f t="array" ref="AG1160">XLOOKUP(F1160,'CLV2'!A:A,'CLV2'!E:E)</f>
        <v>2.CHILLED FOODS</v>
      </c>
      <c r="AH1160" s="115" t="str">
        <f t="array" ref="AH1160">XLOOKUP(F1160,'CLV2'!A:A,'CLV2'!F:F)</f>
        <v>3.HAM AND SAUSAGES</v>
      </c>
      <c r="AI1160" s="115" t="str">
        <f t="shared" si="8"/>
        <v>Pack</v>
      </c>
      <c r="AJ1160" s="116">
        <f t="shared" si="9"/>
        <v>0.875</v>
      </c>
      <c r="AK1160" s="117" t="str">
        <f t="array" ref="AK1160">XLOOKUP(F1160,'GIÁ'!A:A,'GIÁ'!D:D)</f>
        <v>7920.46</v>
      </c>
      <c r="AL1160" s="118">
        <f t="shared" si="10"/>
        <v>55443.22</v>
      </c>
      <c r="AM1160" s="118">
        <f t="shared" si="11"/>
        <v>0</v>
      </c>
      <c r="AN1160" s="119">
        <f t="shared" si="12"/>
        <v>0</v>
      </c>
      <c r="AO1160" s="118">
        <f t="shared" si="13"/>
        <v>55443.22</v>
      </c>
      <c r="AP1160" s="121">
        <f t="shared" si="14"/>
        <v>0</v>
      </c>
      <c r="AQ1160" s="122"/>
      <c r="AR1160" s="119"/>
    </row>
    <row r="1161" ht="22.5" customHeight="1">
      <c r="A1161" s="89">
        <v>46231.0</v>
      </c>
      <c r="B1161" s="90">
        <v>0.4625</v>
      </c>
      <c r="C1161" s="91" t="s">
        <v>623</v>
      </c>
      <c r="D1161" s="129" t="str">
        <f t="array" ref="D1161">XLOOKUP(C1161,'DS ST'!A:A,'DS ST'!B:B)</f>
        <v>A149</v>
      </c>
      <c r="E1161" s="94" t="str">
        <f t="array" ref="E1161">XLOOKUP($F1161,'GIÁ'!$A:$A,'GIÁ'!$E:$E)</f>
        <v>MÁT</v>
      </c>
      <c r="F1161" s="94">
        <v>11763.0</v>
      </c>
      <c r="G1161" s="95" t="s">
        <v>1062</v>
      </c>
      <c r="H1161" s="95" t="s">
        <v>57</v>
      </c>
      <c r="I1161" s="96">
        <v>1.0</v>
      </c>
      <c r="J1161" s="96">
        <v>0.0</v>
      </c>
      <c r="K1161" s="98">
        <f t="shared" si="4"/>
        <v>1</v>
      </c>
      <c r="L1161" s="99" t="s">
        <v>4897</v>
      </c>
      <c r="M1161" s="100" t="s">
        <v>4898</v>
      </c>
      <c r="N1161" s="101" t="s">
        <v>4899</v>
      </c>
      <c r="O1161" s="128"/>
      <c r="P1161" s="100">
        <v>1.0</v>
      </c>
      <c r="Q1161" s="103">
        <f t="shared" si="5"/>
        <v>0</v>
      </c>
      <c r="R1161" s="104" t="s">
        <v>4902</v>
      </c>
      <c r="S1161" s="105"/>
      <c r="T1161" s="106"/>
      <c r="U1161" s="107"/>
      <c r="V1161" s="108" t="s">
        <v>756</v>
      </c>
      <c r="W1161" s="109" t="s">
        <v>1908</v>
      </c>
      <c r="X1161" s="110" t="str">
        <f t="shared" si="6"/>
        <v/>
      </c>
      <c r="Y1161" s="110" t="str">
        <f t="shared" si="7"/>
        <v>Siêu thị</v>
      </c>
      <c r="Z1161" s="139" t="str">
        <f t="shared" ref="Z1161:Z1165" si="72">IF(N(Q1161)&lt;=0,"",IF(ISNUMBER(SEARCH("Thiếu kiện",V1161)),"Kho đông mát",IF(AND(N(Q1161)&gt;0,N(P1161)&gt;0,OR(ISNUMBER(SEARCH("Hình KDB",U1161)),ISNUMBER(SEARCH("Hình tele",U1161)),ISNUMBER(SEARCH("sai code",U1161)),ISNUMBER(SEARCH("ST nhận",U1161)))),"Kho đông mát",IF(AND(W1161="DC giao thiếu",OR(ISNUMBER(SEARCH("Hình KDB",U1161)),ISNUMBER(SEARCH("Hình tele",U1161)),ISNUMBER(SEARCH("sai code",U1161)))),"Kho đông mát",IF(W1161="DC giao thiếu","Chưa xác định",IF(AND(W1161="DC pick sai",OR(ISNUMBER(SEARCH("Hình KDB",U1161)),ISNUMBER(SEARCH("Hình tele",U1161)),ISNUMBER(SEARCH("sai code",U1161)),ISNUMBER(SEARCH("ST nhận",U1161)))),"Kho đông mát",IF(W1161="DC pick sai","Chưa xác định",IF(AND(W1161="Hao hụt",N(O1161)&gt;0,OR(ISNUMBER(SEARCH("Hình KDB",U1161)),ISNUMBER(SEARCH("Hình tele",U1161)),ISNUMBER(SEARCH("sai code",U1161)),ISNUMBER(SEARCH("ST nhận",U1161)))),"Kho đông mát",IF(W1161="Hao hụt","Chưa xác định",IF(OR(W1161="VT giao sai điểm",W1161="Không đạt nhiệt độ",W1161="TX giao thiếu kiện",W1161="Hàng không đạt CL"),"Kho đông mát",IF(W1161="Chưa xác định","Chưa xác định",IF(N(P1161)&gt;0,"Chưa xác định",""))))))))))))</f>
        <v/>
      </c>
      <c r="AA1161" s="109" t="s">
        <v>802</v>
      </c>
      <c r="AB1161" s="140"/>
      <c r="AC1161" s="141"/>
      <c r="AD1161" s="113"/>
      <c r="AE1161" s="127"/>
      <c r="AF1161" s="113"/>
      <c r="AG1161" s="114" t="str">
        <f t="array" ref="AG1161">XLOOKUP(F1161,'CLV2'!A:A,'CLV2'!E:E)</f>
        <v>2.FRUITS</v>
      </c>
      <c r="AH1161" s="115" t="str">
        <f t="array" ref="AH1161">XLOOKUP(F1161,'CLV2'!A:A,'CLV2'!F:F)</f>
        <v>3.IMPORT FRUITS</v>
      </c>
      <c r="AI1161" s="115" t="str">
        <f t="shared" si="8"/>
        <v>Pack</v>
      </c>
      <c r="AJ1161" s="116">
        <f t="shared" si="9"/>
        <v>1</v>
      </c>
      <c r="AK1161" s="117" t="str">
        <f t="array" ref="AK1161">XLOOKUP(F1161,'GIÁ'!A:A,'GIÁ'!D:D)</f>
        <v>45773.45</v>
      </c>
      <c r="AL1161" s="118">
        <f t="shared" si="10"/>
        <v>45773.45</v>
      </c>
      <c r="AM1161" s="118">
        <f t="shared" si="11"/>
        <v>0</v>
      </c>
      <c r="AN1161" s="119">
        <f t="shared" si="12"/>
        <v>45773.45</v>
      </c>
      <c r="AO1161" s="118">
        <f t="shared" si="13"/>
        <v>0</v>
      </c>
      <c r="AP1161" s="121">
        <f t="shared" si="14"/>
        <v>0</v>
      </c>
      <c r="AQ1161" s="122"/>
      <c r="AR1161" s="119"/>
    </row>
    <row r="1162" ht="22.5" customHeight="1">
      <c r="A1162" s="89">
        <v>46231.0</v>
      </c>
      <c r="B1162" s="90">
        <v>0.4625</v>
      </c>
      <c r="C1162" s="91" t="s">
        <v>623</v>
      </c>
      <c r="D1162" s="129" t="str">
        <f t="array" ref="D1162">XLOOKUP(C1162,'DS ST'!A:A,'DS ST'!B:B)</f>
        <v>A149</v>
      </c>
      <c r="E1162" s="94" t="str">
        <f t="array" ref="E1162">XLOOKUP($F1162,'GIÁ'!$A:$A,'GIÁ'!$E:$E)</f>
        <v>MÁT</v>
      </c>
      <c r="F1162" s="94">
        <v>8.938511301595E12</v>
      </c>
      <c r="G1162" s="95" t="s">
        <v>2953</v>
      </c>
      <c r="H1162" s="95" t="s">
        <v>1145</v>
      </c>
      <c r="I1162" s="96">
        <v>3.0</v>
      </c>
      <c r="J1162" s="96">
        <v>0.0</v>
      </c>
      <c r="K1162" s="98">
        <f t="shared" si="4"/>
        <v>3</v>
      </c>
      <c r="L1162" s="99" t="s">
        <v>4897</v>
      </c>
      <c r="M1162" s="100" t="s">
        <v>4898</v>
      </c>
      <c r="N1162" s="101" t="s">
        <v>4899</v>
      </c>
      <c r="O1162" s="128"/>
      <c r="P1162" s="100">
        <v>3.0</v>
      </c>
      <c r="Q1162" s="103">
        <f t="shared" si="5"/>
        <v>0</v>
      </c>
      <c r="R1162" s="104" t="s">
        <v>4900</v>
      </c>
      <c r="S1162" s="105"/>
      <c r="T1162" s="106"/>
      <c r="U1162" s="107"/>
      <c r="V1162" s="108" t="s">
        <v>756</v>
      </c>
      <c r="W1162" s="109" t="s">
        <v>1908</v>
      </c>
      <c r="X1162" s="110" t="str">
        <f t="shared" si="6"/>
        <v/>
      </c>
      <c r="Y1162" s="110" t="str">
        <f t="shared" si="7"/>
        <v>Siêu thị</v>
      </c>
      <c r="Z1162" s="139" t="str">
        <f t="shared" si="72"/>
        <v/>
      </c>
      <c r="AA1162" s="109" t="s">
        <v>802</v>
      </c>
      <c r="AB1162" s="140"/>
      <c r="AC1162" s="141"/>
      <c r="AD1162" s="113"/>
      <c r="AE1162" s="127"/>
      <c r="AF1162" s="113"/>
      <c r="AG1162" s="114" t="str">
        <f t="array" ref="AG1162">XLOOKUP(F1162,'CLV2'!A:A,'CLV2'!E:E)</f>
        <v>2.DELICA</v>
      </c>
      <c r="AH1162" s="115" t="str">
        <f t="array" ref="AH1162">XLOOKUP(F1162,'CLV2'!A:A,'CLV2'!F:F)</f>
        <v>3.DRINKS</v>
      </c>
      <c r="AI1162" s="115" t="str">
        <f t="shared" si="8"/>
        <v>Pack</v>
      </c>
      <c r="AJ1162" s="116">
        <f t="shared" si="9"/>
        <v>1</v>
      </c>
      <c r="AK1162" s="117" t="str">
        <f t="array" ref="AK1162">XLOOKUP(F1162,'GIÁ'!A:A,'GIÁ'!D:D)</f>
        <v>13120.90</v>
      </c>
      <c r="AL1162" s="118">
        <f t="shared" si="10"/>
        <v>39362.7</v>
      </c>
      <c r="AM1162" s="118">
        <f t="shared" si="11"/>
        <v>0</v>
      </c>
      <c r="AN1162" s="119">
        <f t="shared" si="12"/>
        <v>39362.7</v>
      </c>
      <c r="AO1162" s="118">
        <f t="shared" si="13"/>
        <v>0</v>
      </c>
      <c r="AP1162" s="121">
        <f t="shared" si="14"/>
        <v>0</v>
      </c>
      <c r="AQ1162" s="122"/>
      <c r="AR1162" s="119"/>
    </row>
    <row r="1163" ht="22.5" customHeight="1">
      <c r="A1163" s="89">
        <v>46231.0</v>
      </c>
      <c r="B1163" s="90">
        <v>0.4625</v>
      </c>
      <c r="C1163" s="91" t="s">
        <v>623</v>
      </c>
      <c r="D1163" s="129" t="str">
        <f t="array" ref="D1163">XLOOKUP(C1163,'DS ST'!A:A,'DS ST'!B:B)</f>
        <v>A149</v>
      </c>
      <c r="E1163" s="94" t="str">
        <f t="array" ref="E1163">XLOOKUP($F1163,'GIÁ'!$A:$A,'GIÁ'!$E:$E)</f>
        <v>MÁT</v>
      </c>
      <c r="F1163" s="94">
        <v>8.938511301618E12</v>
      </c>
      <c r="G1163" s="95" t="s">
        <v>2955</v>
      </c>
      <c r="H1163" s="95" t="s">
        <v>1145</v>
      </c>
      <c r="I1163" s="96">
        <v>2.0</v>
      </c>
      <c r="J1163" s="96">
        <v>0.0</v>
      </c>
      <c r="K1163" s="98">
        <f t="shared" si="4"/>
        <v>2</v>
      </c>
      <c r="L1163" s="99" t="s">
        <v>4897</v>
      </c>
      <c r="M1163" s="100" t="s">
        <v>4898</v>
      </c>
      <c r="N1163" s="101" t="s">
        <v>4899</v>
      </c>
      <c r="O1163" s="128"/>
      <c r="P1163" s="100">
        <v>2.0</v>
      </c>
      <c r="Q1163" s="103">
        <f t="shared" si="5"/>
        <v>0</v>
      </c>
      <c r="R1163" s="104" t="s">
        <v>4900</v>
      </c>
      <c r="S1163" s="105"/>
      <c r="T1163" s="106"/>
      <c r="U1163" s="107"/>
      <c r="V1163" s="108" t="s">
        <v>756</v>
      </c>
      <c r="W1163" s="109" t="s">
        <v>1908</v>
      </c>
      <c r="X1163" s="110" t="str">
        <f t="shared" si="6"/>
        <v/>
      </c>
      <c r="Y1163" s="110" t="str">
        <f t="shared" si="7"/>
        <v>Siêu thị</v>
      </c>
      <c r="Z1163" s="139" t="str">
        <f t="shared" si="72"/>
        <v/>
      </c>
      <c r="AA1163" s="109" t="s">
        <v>802</v>
      </c>
      <c r="AB1163" s="140"/>
      <c r="AC1163" s="141"/>
      <c r="AD1163" s="113"/>
      <c r="AE1163" s="127"/>
      <c r="AF1163" s="113"/>
      <c r="AG1163" s="114" t="str">
        <f t="array" ref="AG1163">XLOOKUP(F1163,'CLV2'!A:A,'CLV2'!E:E)</f>
        <v>2.DELICA</v>
      </c>
      <c r="AH1163" s="115" t="str">
        <f t="array" ref="AH1163">XLOOKUP(F1163,'CLV2'!A:A,'CLV2'!F:F)</f>
        <v>3.DRINKS</v>
      </c>
      <c r="AI1163" s="115" t="str">
        <f t="shared" si="8"/>
        <v>Pack</v>
      </c>
      <c r="AJ1163" s="116">
        <f t="shared" si="9"/>
        <v>1</v>
      </c>
      <c r="AK1163" s="117" t="str">
        <f t="array" ref="AK1163">XLOOKUP(F1163,'GIÁ'!A:A,'GIÁ'!D:D)</f>
        <v>11687.57</v>
      </c>
      <c r="AL1163" s="118">
        <f t="shared" si="10"/>
        <v>23375.14</v>
      </c>
      <c r="AM1163" s="118">
        <f t="shared" si="11"/>
        <v>0</v>
      </c>
      <c r="AN1163" s="119">
        <f t="shared" si="12"/>
        <v>23375.14</v>
      </c>
      <c r="AO1163" s="118">
        <f t="shared" si="13"/>
        <v>0</v>
      </c>
      <c r="AP1163" s="121">
        <f t="shared" si="14"/>
        <v>0</v>
      </c>
      <c r="AQ1163" s="122"/>
      <c r="AR1163" s="119"/>
    </row>
    <row r="1164" ht="22.5" customHeight="1">
      <c r="A1164" s="89">
        <v>46231.0</v>
      </c>
      <c r="B1164" s="90">
        <v>0.4625</v>
      </c>
      <c r="C1164" s="91" t="s">
        <v>623</v>
      </c>
      <c r="D1164" s="129" t="str">
        <f t="array" ref="D1164">XLOOKUP(C1164,'DS ST'!A:A,'DS ST'!B:B)</f>
        <v>A149</v>
      </c>
      <c r="E1164" s="94" t="str">
        <f t="array" ref="E1164">XLOOKUP($F1164,'GIÁ'!$A:$A,'GIÁ'!$E:$E)</f>
        <v>MÁT</v>
      </c>
      <c r="F1164" s="94">
        <v>11757.0</v>
      </c>
      <c r="G1164" s="95" t="s">
        <v>1051</v>
      </c>
      <c r="H1164" s="95" t="s">
        <v>224</v>
      </c>
      <c r="I1164" s="96">
        <v>1.0</v>
      </c>
      <c r="J1164" s="96">
        <v>0.0</v>
      </c>
      <c r="K1164" s="98">
        <f t="shared" si="4"/>
        <v>1</v>
      </c>
      <c r="L1164" s="99" t="s">
        <v>4897</v>
      </c>
      <c r="M1164" s="100" t="s">
        <v>4903</v>
      </c>
      <c r="N1164" s="101" t="s">
        <v>4904</v>
      </c>
      <c r="O1164" s="128"/>
      <c r="P1164" s="100">
        <v>1.0</v>
      </c>
      <c r="Q1164" s="103">
        <f t="shared" si="5"/>
        <v>0</v>
      </c>
      <c r="R1164" s="104" t="s">
        <v>4905</v>
      </c>
      <c r="S1164" s="105"/>
      <c r="T1164" s="106"/>
      <c r="U1164" s="107"/>
      <c r="V1164" s="108" t="s">
        <v>756</v>
      </c>
      <c r="W1164" s="109" t="s">
        <v>1908</v>
      </c>
      <c r="X1164" s="110" t="str">
        <f t="shared" si="6"/>
        <v/>
      </c>
      <c r="Y1164" s="110" t="str">
        <f t="shared" si="7"/>
        <v>Siêu thị</v>
      </c>
      <c r="Z1164" s="139" t="str">
        <f t="shared" si="72"/>
        <v/>
      </c>
      <c r="AA1164" s="109" t="s">
        <v>802</v>
      </c>
      <c r="AB1164" s="140"/>
      <c r="AC1164" s="141"/>
      <c r="AD1164" s="113"/>
      <c r="AE1164" s="127"/>
      <c r="AF1164" s="113"/>
      <c r="AG1164" s="114" t="str">
        <f t="array" ref="AG1164">XLOOKUP(F1164,'CLV2'!A:A,'CLV2'!E:E)</f>
        <v>2.VEGETABLES</v>
      </c>
      <c r="AH1164" s="115" t="str">
        <f t="array" ref="AH1164">XLOOKUP(F1164,'CLV2'!A:A,'CLV2'!F:F)</f>
        <v>3.MUSHROOM</v>
      </c>
      <c r="AI1164" s="115" t="str">
        <f t="shared" si="8"/>
        <v>Pack</v>
      </c>
      <c r="AJ1164" s="116">
        <f t="shared" si="9"/>
        <v>1</v>
      </c>
      <c r="AK1164" s="117" t="str">
        <f t="array" ref="AK1164">XLOOKUP(F1164,'GIÁ'!A:A,'GIÁ'!D:D)</f>
        <v>36976.38</v>
      </c>
      <c r="AL1164" s="118">
        <f t="shared" si="10"/>
        <v>36976.38</v>
      </c>
      <c r="AM1164" s="118">
        <f t="shared" si="11"/>
        <v>0</v>
      </c>
      <c r="AN1164" s="119">
        <f t="shared" si="12"/>
        <v>36976.38</v>
      </c>
      <c r="AO1164" s="118">
        <f t="shared" si="13"/>
        <v>0</v>
      </c>
      <c r="AP1164" s="121">
        <f t="shared" si="14"/>
        <v>0</v>
      </c>
      <c r="AQ1164" s="122"/>
      <c r="AR1164" s="119"/>
    </row>
    <row r="1165" ht="22.5" customHeight="1">
      <c r="A1165" s="89">
        <v>46231.0</v>
      </c>
      <c r="B1165" s="90">
        <v>0.4625</v>
      </c>
      <c r="C1165" s="91" t="s">
        <v>623</v>
      </c>
      <c r="D1165" s="129" t="str">
        <f t="array" ref="D1165">XLOOKUP(C1165,'DS ST'!A:A,'DS ST'!B:B)</f>
        <v>A149</v>
      </c>
      <c r="E1165" s="94" t="str">
        <f t="array" ref="E1165">XLOOKUP($F1165,'GIÁ'!$A:$A,'GIÁ'!$E:$E)</f>
        <v>MÁT</v>
      </c>
      <c r="F1165" s="94">
        <v>11545.0</v>
      </c>
      <c r="G1165" s="95" t="s">
        <v>853</v>
      </c>
      <c r="H1165" s="95" t="s">
        <v>75</v>
      </c>
      <c r="I1165" s="96">
        <v>1.0</v>
      </c>
      <c r="J1165" s="96">
        <v>0.0</v>
      </c>
      <c r="K1165" s="98">
        <f t="shared" si="4"/>
        <v>1</v>
      </c>
      <c r="L1165" s="99" t="s">
        <v>4897</v>
      </c>
      <c r="M1165" s="100" t="s">
        <v>4903</v>
      </c>
      <c r="N1165" s="101" t="s">
        <v>4904</v>
      </c>
      <c r="O1165" s="128"/>
      <c r="P1165" s="145">
        <v>1.0</v>
      </c>
      <c r="Q1165" s="103">
        <f t="shared" si="5"/>
        <v>0</v>
      </c>
      <c r="R1165" s="104" t="s">
        <v>4905</v>
      </c>
      <c r="S1165" s="105"/>
      <c r="T1165" s="106"/>
      <c r="U1165" s="107"/>
      <c r="V1165" s="108" t="s">
        <v>756</v>
      </c>
      <c r="W1165" s="109" t="s">
        <v>1908</v>
      </c>
      <c r="X1165" s="110" t="str">
        <f t="shared" si="6"/>
        <v/>
      </c>
      <c r="Y1165" s="110" t="str">
        <f t="shared" si="7"/>
        <v>Siêu thị</v>
      </c>
      <c r="Z1165" s="139" t="str">
        <f t="shared" si="72"/>
        <v/>
      </c>
      <c r="AA1165" s="109" t="s">
        <v>802</v>
      </c>
      <c r="AB1165" s="140"/>
      <c r="AC1165" s="141"/>
      <c r="AD1165" s="113"/>
      <c r="AE1165" s="127"/>
      <c r="AF1165" s="113"/>
      <c r="AG1165" s="114" t="str">
        <f t="array" ref="AG1165">XLOOKUP(F1165,'CLV2'!A:A,'CLV2'!E:E)</f>
        <v>2.VEGETABLES</v>
      </c>
      <c r="AH1165" s="115" t="str">
        <f t="array" ref="AH1165">XLOOKUP(F1165,'CLV2'!A:A,'CLV2'!F:F)</f>
        <v>3.PROCESSED VEGGIES</v>
      </c>
      <c r="AI1165" s="115" t="str">
        <f t="shared" si="8"/>
        <v>Pack</v>
      </c>
      <c r="AJ1165" s="116">
        <f t="shared" si="9"/>
        <v>1</v>
      </c>
      <c r="AK1165" s="117" t="str">
        <f t="array" ref="AK1165">XLOOKUP(F1165,'GIÁ'!A:A,'GIÁ'!D:D)</f>
        <v>15672.92</v>
      </c>
      <c r="AL1165" s="118">
        <f t="shared" si="10"/>
        <v>15672.92</v>
      </c>
      <c r="AM1165" s="118">
        <f t="shared" si="11"/>
        <v>0</v>
      </c>
      <c r="AN1165" s="119">
        <f t="shared" si="12"/>
        <v>15672.92</v>
      </c>
      <c r="AO1165" s="118">
        <f t="shared" si="13"/>
        <v>0</v>
      </c>
      <c r="AP1165" s="121">
        <f t="shared" si="14"/>
        <v>0</v>
      </c>
      <c r="AQ1165" s="122"/>
      <c r="AR1165" s="119"/>
    </row>
    <row r="1166" ht="22.5" customHeight="1">
      <c r="A1166" s="89">
        <v>46231.0</v>
      </c>
      <c r="B1166" s="90">
        <v>0.4625</v>
      </c>
      <c r="C1166" s="91" t="s">
        <v>623</v>
      </c>
      <c r="D1166" s="92" t="str">
        <f t="array" ref="D1166">XLOOKUP(C1166,'DS ST'!A:A,'DS ST'!B:B)</f>
        <v>A149</v>
      </c>
      <c r="E1166" s="94" t="str">
        <f t="array" ref="E1166">XLOOKUP($F1166,'GIÁ'!$A:$A,'GIÁ'!$E:$E)</f>
        <v>MÁT</v>
      </c>
      <c r="F1166" s="94">
        <v>8.936000750206E12</v>
      </c>
      <c r="G1166" s="95" t="s">
        <v>2133</v>
      </c>
      <c r="H1166" s="95" t="s">
        <v>1206</v>
      </c>
      <c r="I1166" s="96">
        <v>8.0</v>
      </c>
      <c r="J1166" s="96">
        <v>0.0</v>
      </c>
      <c r="K1166" s="98">
        <f t="shared" si="4"/>
        <v>8</v>
      </c>
      <c r="L1166" s="99" t="s">
        <v>4897</v>
      </c>
      <c r="M1166" s="100" t="s">
        <v>4903</v>
      </c>
      <c r="N1166" s="101" t="s">
        <v>4904</v>
      </c>
      <c r="O1166" s="128"/>
      <c r="P1166" s="100"/>
      <c r="Q1166" s="103">
        <f t="shared" si="5"/>
        <v>8</v>
      </c>
      <c r="R1166" s="104"/>
      <c r="S1166" s="105" t="s">
        <v>14</v>
      </c>
      <c r="T1166" s="106"/>
      <c r="U1166" s="107"/>
      <c r="V1166" s="108" t="s">
        <v>756</v>
      </c>
      <c r="W1166" s="109" t="s">
        <v>1312</v>
      </c>
      <c r="X1166" s="110" t="str">
        <f t="shared" si="6"/>
        <v/>
      </c>
      <c r="Y1166" s="110" t="str">
        <f t="shared" si="7"/>
        <v/>
      </c>
      <c r="Z1166" s="109" t="s">
        <v>797</v>
      </c>
      <c r="AA1166" s="109" t="s">
        <v>802</v>
      </c>
      <c r="AB1166" s="143" t="s">
        <v>4901</v>
      </c>
      <c r="AC1166" s="141"/>
      <c r="AD1166" s="113"/>
      <c r="AE1166" s="127"/>
      <c r="AF1166" s="144"/>
      <c r="AG1166" s="114" t="str">
        <f t="array" ref="AG1166">XLOOKUP(F1166,'CLV2'!A:A,'CLV2'!E:E)</f>
        <v>2.CHILLED FOODS</v>
      </c>
      <c r="AH1166" s="115" t="str">
        <f t="array" ref="AH1166">XLOOKUP(F1166,'CLV2'!A:A,'CLV2'!F:F)</f>
        <v>3.OTHER CHILLED PRODUCTS</v>
      </c>
      <c r="AI1166" s="115" t="str">
        <f t="shared" si="8"/>
        <v>Pack</v>
      </c>
      <c r="AJ1166" s="116">
        <f t="shared" si="9"/>
        <v>1</v>
      </c>
      <c r="AK1166" s="117">
        <f t="array" ref="AK1166">XLOOKUP(F1166,'GIÁ'!A:A,'GIÁ'!D:D)</f>
        <v>5012</v>
      </c>
      <c r="AL1166" s="118">
        <f t="shared" si="10"/>
        <v>40096</v>
      </c>
      <c r="AM1166" s="118">
        <f t="shared" si="11"/>
        <v>0</v>
      </c>
      <c r="AN1166" s="119">
        <f t="shared" si="12"/>
        <v>0</v>
      </c>
      <c r="AO1166" s="118">
        <f t="shared" si="13"/>
        <v>40096</v>
      </c>
      <c r="AP1166" s="121">
        <f t="shared" si="14"/>
        <v>0</v>
      </c>
      <c r="AQ1166" s="122"/>
      <c r="AR1166" s="119"/>
    </row>
    <row r="1167" ht="22.5" customHeight="1">
      <c r="A1167" s="89">
        <v>46231.0</v>
      </c>
      <c r="B1167" s="90">
        <v>0.4625</v>
      </c>
      <c r="C1167" s="91" t="s">
        <v>623</v>
      </c>
      <c r="D1167" s="92" t="str">
        <f t="array" ref="D1167">XLOOKUP(C1167,'DS ST'!A:A,'DS ST'!B:B)</f>
        <v>A149</v>
      </c>
      <c r="E1167" s="94" t="str">
        <f t="array" ref="E1167">XLOOKUP($F1167,'GIÁ'!$A:$A,'GIÁ'!$E:$E)</f>
        <v>MÁT</v>
      </c>
      <c r="F1167" s="94">
        <v>8.938502525726E12</v>
      </c>
      <c r="G1167" s="95" t="s">
        <v>2836</v>
      </c>
      <c r="H1167" s="95" t="s">
        <v>1206</v>
      </c>
      <c r="I1167" s="96">
        <v>1.0</v>
      </c>
      <c r="J1167" s="96">
        <v>0.0</v>
      </c>
      <c r="K1167" s="98">
        <f t="shared" si="4"/>
        <v>1</v>
      </c>
      <c r="L1167" s="99" t="s">
        <v>4897</v>
      </c>
      <c r="M1167" s="100" t="s">
        <v>4903</v>
      </c>
      <c r="N1167" s="101" t="s">
        <v>4904</v>
      </c>
      <c r="O1167" s="128"/>
      <c r="P1167" s="100"/>
      <c r="Q1167" s="103">
        <f t="shared" si="5"/>
        <v>1</v>
      </c>
      <c r="R1167" s="104"/>
      <c r="S1167" s="105" t="s">
        <v>14</v>
      </c>
      <c r="T1167" s="106"/>
      <c r="U1167" s="107"/>
      <c r="V1167" s="108" t="s">
        <v>756</v>
      </c>
      <c r="W1167" s="109" t="s">
        <v>1312</v>
      </c>
      <c r="X1167" s="110" t="str">
        <f t="shared" si="6"/>
        <v/>
      </c>
      <c r="Y1167" s="110" t="str">
        <f t="shared" si="7"/>
        <v/>
      </c>
      <c r="Z1167" s="109" t="s">
        <v>797</v>
      </c>
      <c r="AA1167" s="109" t="s">
        <v>802</v>
      </c>
      <c r="AB1167" s="143" t="s">
        <v>4901</v>
      </c>
      <c r="AC1167" s="141"/>
      <c r="AD1167" s="113"/>
      <c r="AE1167" s="127"/>
      <c r="AF1167" s="144"/>
      <c r="AG1167" s="114" t="str">
        <f t="array" ref="AG1167">XLOOKUP(F1167,'CLV2'!A:A,'CLV2'!E:E)</f>
        <v>2.CHILLED FOODS</v>
      </c>
      <c r="AH1167" s="115" t="str">
        <f t="array" ref="AH1167">XLOOKUP(F1167,'CLV2'!A:A,'CLV2'!F:F)</f>
        <v>3.OTHER CHILLED PRODUCTS</v>
      </c>
      <c r="AI1167" s="115" t="str">
        <f t="shared" si="8"/>
        <v>Pack</v>
      </c>
      <c r="AJ1167" s="116">
        <f t="shared" si="9"/>
        <v>1</v>
      </c>
      <c r="AK1167" s="117" t="str">
        <f t="array" ref="AK1167">XLOOKUP(F1167,'GIÁ'!A:A,'GIÁ'!D:D)</f>
        <v>11152.74</v>
      </c>
      <c r="AL1167" s="118">
        <f t="shared" si="10"/>
        <v>11152.74</v>
      </c>
      <c r="AM1167" s="118">
        <f t="shared" si="11"/>
        <v>0</v>
      </c>
      <c r="AN1167" s="119">
        <f t="shared" si="12"/>
        <v>0</v>
      </c>
      <c r="AO1167" s="118">
        <f t="shared" si="13"/>
        <v>11152.74</v>
      </c>
      <c r="AP1167" s="121">
        <f t="shared" si="14"/>
        <v>0</v>
      </c>
      <c r="AQ1167" s="122"/>
      <c r="AR1167" s="119"/>
    </row>
    <row r="1168" ht="22.5" customHeight="1">
      <c r="A1168" s="89">
        <v>46231.0</v>
      </c>
      <c r="B1168" s="90">
        <v>0.4625</v>
      </c>
      <c r="C1168" s="91" t="s">
        <v>623</v>
      </c>
      <c r="D1168" s="92" t="str">
        <f t="array" ref="D1168">XLOOKUP(C1168,'DS ST'!A:A,'DS ST'!B:B)</f>
        <v>A149</v>
      </c>
      <c r="E1168" s="94" t="str">
        <f t="array" ref="E1168">XLOOKUP($F1168,'GIÁ'!$A:$A,'GIÁ'!$E:$E)</f>
        <v>MÁT</v>
      </c>
      <c r="F1168" s="94">
        <v>6.954463411658E12</v>
      </c>
      <c r="G1168" s="95" t="s">
        <v>1360</v>
      </c>
      <c r="H1168" s="95" t="s">
        <v>224</v>
      </c>
      <c r="I1168" s="96">
        <v>6.0</v>
      </c>
      <c r="J1168" s="96">
        <v>0.0</v>
      </c>
      <c r="K1168" s="98">
        <f t="shared" si="4"/>
        <v>6</v>
      </c>
      <c r="L1168" s="99" t="s">
        <v>4897</v>
      </c>
      <c r="M1168" s="100" t="s">
        <v>4903</v>
      </c>
      <c r="N1168" s="101" t="s">
        <v>4904</v>
      </c>
      <c r="O1168" s="128"/>
      <c r="P1168" s="100"/>
      <c r="Q1168" s="103">
        <f t="shared" si="5"/>
        <v>6</v>
      </c>
      <c r="R1168" s="104"/>
      <c r="S1168" s="105" t="s">
        <v>14</v>
      </c>
      <c r="T1168" s="106"/>
      <c r="U1168" s="107"/>
      <c r="V1168" s="108" t="s">
        <v>756</v>
      </c>
      <c r="W1168" s="109" t="s">
        <v>1312</v>
      </c>
      <c r="X1168" s="110" t="str">
        <f t="shared" si="6"/>
        <v/>
      </c>
      <c r="Y1168" s="110" t="str">
        <f t="shared" si="7"/>
        <v/>
      </c>
      <c r="Z1168" s="109" t="s">
        <v>797</v>
      </c>
      <c r="AA1168" s="109" t="s">
        <v>802</v>
      </c>
      <c r="AB1168" s="143" t="s">
        <v>4901</v>
      </c>
      <c r="AC1168" s="141"/>
      <c r="AD1168" s="113"/>
      <c r="AE1168" s="127"/>
      <c r="AF1168" s="144"/>
      <c r="AG1168" s="114" t="str">
        <f t="array" ref="AG1168">XLOOKUP(F1168,'CLV2'!A:A,'CLV2'!E:E)</f>
        <v>2.CHILLED FOODS</v>
      </c>
      <c r="AH1168" s="115" t="str">
        <f t="array" ref="AH1168">XLOOKUP(F1168,'CLV2'!A:A,'CLV2'!F:F)</f>
        <v>3.OTHER CHILLED PRODUCTS</v>
      </c>
      <c r="AI1168" s="115" t="str">
        <f t="shared" si="8"/>
        <v>Pack</v>
      </c>
      <c r="AJ1168" s="116">
        <f t="shared" si="9"/>
        <v>1</v>
      </c>
      <c r="AK1168" s="117" t="str">
        <f t="array" ref="AK1168">XLOOKUP(F1168,'GIÁ'!A:A,'GIÁ'!D:D)</f>
        <v>24050.54</v>
      </c>
      <c r="AL1168" s="118">
        <f t="shared" si="10"/>
        <v>144303.24</v>
      </c>
      <c r="AM1168" s="118">
        <f t="shared" si="11"/>
        <v>0</v>
      </c>
      <c r="AN1168" s="119">
        <f t="shared" si="12"/>
        <v>0</v>
      </c>
      <c r="AO1168" s="118">
        <f t="shared" si="13"/>
        <v>144303.24</v>
      </c>
      <c r="AP1168" s="121">
        <f t="shared" si="14"/>
        <v>0</v>
      </c>
      <c r="AQ1168" s="122"/>
      <c r="AR1168" s="119"/>
    </row>
    <row r="1169" ht="22.5" customHeight="1">
      <c r="A1169" s="89">
        <v>46231.0</v>
      </c>
      <c r="B1169" s="90">
        <v>0.4625</v>
      </c>
      <c r="C1169" s="91" t="s">
        <v>623</v>
      </c>
      <c r="D1169" s="92" t="str">
        <f t="array" ref="D1169">XLOOKUP(C1169,'DS ST'!A:A,'DS ST'!B:B)</f>
        <v>A149</v>
      </c>
      <c r="E1169" s="94" t="str">
        <f t="array" ref="E1169">XLOOKUP($F1169,'GIÁ'!$A:$A,'GIÁ'!$E:$E)</f>
        <v>MÁT</v>
      </c>
      <c r="F1169" s="94">
        <v>6.954463412006E12</v>
      </c>
      <c r="G1169" s="95" t="s">
        <v>1370</v>
      </c>
      <c r="H1169" s="95" t="s">
        <v>224</v>
      </c>
      <c r="I1169" s="96">
        <v>2.0</v>
      </c>
      <c r="J1169" s="96">
        <v>0.0</v>
      </c>
      <c r="K1169" s="98">
        <f t="shared" si="4"/>
        <v>2</v>
      </c>
      <c r="L1169" s="99" t="s">
        <v>4897</v>
      </c>
      <c r="M1169" s="100" t="s">
        <v>4903</v>
      </c>
      <c r="N1169" s="101" t="s">
        <v>4904</v>
      </c>
      <c r="O1169" s="128"/>
      <c r="P1169" s="100"/>
      <c r="Q1169" s="103">
        <f t="shared" si="5"/>
        <v>2</v>
      </c>
      <c r="R1169" s="104"/>
      <c r="S1169" s="105" t="s">
        <v>14</v>
      </c>
      <c r="T1169" s="106"/>
      <c r="U1169" s="107"/>
      <c r="V1169" s="108" t="s">
        <v>756</v>
      </c>
      <c r="W1169" s="109" t="s">
        <v>1312</v>
      </c>
      <c r="X1169" s="110" t="str">
        <f t="shared" si="6"/>
        <v/>
      </c>
      <c r="Y1169" s="110" t="str">
        <f t="shared" si="7"/>
        <v/>
      </c>
      <c r="Z1169" s="109" t="s">
        <v>797</v>
      </c>
      <c r="AA1169" s="109" t="s">
        <v>802</v>
      </c>
      <c r="AB1169" s="143" t="s">
        <v>4901</v>
      </c>
      <c r="AC1169" s="141"/>
      <c r="AD1169" s="113"/>
      <c r="AE1169" s="127"/>
      <c r="AF1169" s="144"/>
      <c r="AG1169" s="114" t="str">
        <f t="array" ref="AG1169">XLOOKUP(F1169,'CLV2'!A:A,'CLV2'!E:E)</f>
        <v>2.CHILLED FOODS</v>
      </c>
      <c r="AH1169" s="115" t="str">
        <f t="array" ref="AH1169">XLOOKUP(F1169,'CLV2'!A:A,'CLV2'!F:F)</f>
        <v>3.OTHER CHILLED PRODUCTS</v>
      </c>
      <c r="AI1169" s="115" t="str">
        <f t="shared" si="8"/>
        <v>Pack</v>
      </c>
      <c r="AJ1169" s="116">
        <f t="shared" si="9"/>
        <v>1</v>
      </c>
      <c r="AK1169" s="117" t="str">
        <f t="array" ref="AK1169">XLOOKUP(F1169,'GIÁ'!A:A,'GIÁ'!D:D)</f>
        <v>23645.96</v>
      </c>
      <c r="AL1169" s="118">
        <f t="shared" si="10"/>
        <v>47291.92</v>
      </c>
      <c r="AM1169" s="118">
        <f t="shared" si="11"/>
        <v>0</v>
      </c>
      <c r="AN1169" s="119">
        <f t="shared" si="12"/>
        <v>0</v>
      </c>
      <c r="AO1169" s="118">
        <f t="shared" si="13"/>
        <v>47291.92</v>
      </c>
      <c r="AP1169" s="121">
        <f t="shared" si="14"/>
        <v>0</v>
      </c>
      <c r="AQ1169" s="122"/>
      <c r="AR1169" s="119"/>
    </row>
    <row r="1170" ht="22.5" customHeight="1">
      <c r="A1170" s="89">
        <v>46231.0</v>
      </c>
      <c r="B1170" s="90">
        <v>0.4625</v>
      </c>
      <c r="C1170" s="91" t="s">
        <v>623</v>
      </c>
      <c r="D1170" s="92" t="str">
        <f t="array" ref="D1170">XLOOKUP(C1170,'DS ST'!A:A,'DS ST'!B:B)</f>
        <v>A149</v>
      </c>
      <c r="E1170" s="94" t="str">
        <f t="array" ref="E1170">XLOOKUP($F1170,'GIÁ'!$A:$A,'GIÁ'!$E:$E)</f>
        <v>MÁT</v>
      </c>
      <c r="F1170" s="94">
        <v>8.938529045856E12</v>
      </c>
      <c r="G1170" s="95" t="s">
        <v>3024</v>
      </c>
      <c r="H1170" s="95" t="s">
        <v>224</v>
      </c>
      <c r="I1170" s="96">
        <v>4.0</v>
      </c>
      <c r="J1170" s="96">
        <v>0.0</v>
      </c>
      <c r="K1170" s="98">
        <f t="shared" si="4"/>
        <v>4</v>
      </c>
      <c r="L1170" s="99" t="s">
        <v>4897</v>
      </c>
      <c r="M1170" s="100" t="s">
        <v>4903</v>
      </c>
      <c r="N1170" s="101" t="s">
        <v>4904</v>
      </c>
      <c r="O1170" s="128"/>
      <c r="P1170" s="100"/>
      <c r="Q1170" s="103">
        <f t="shared" si="5"/>
        <v>4</v>
      </c>
      <c r="R1170" s="104"/>
      <c r="S1170" s="105" t="s">
        <v>14</v>
      </c>
      <c r="T1170" s="106"/>
      <c r="U1170" s="107"/>
      <c r="V1170" s="108" t="s">
        <v>756</v>
      </c>
      <c r="W1170" s="109" t="s">
        <v>1312</v>
      </c>
      <c r="X1170" s="110" t="str">
        <f t="shared" si="6"/>
        <v/>
      </c>
      <c r="Y1170" s="110" t="str">
        <f t="shared" si="7"/>
        <v/>
      </c>
      <c r="Z1170" s="109" t="s">
        <v>797</v>
      </c>
      <c r="AA1170" s="109" t="s">
        <v>802</v>
      </c>
      <c r="AB1170" s="143" t="s">
        <v>4901</v>
      </c>
      <c r="AC1170" s="141"/>
      <c r="AD1170" s="113"/>
      <c r="AE1170" s="127"/>
      <c r="AF1170" s="144"/>
      <c r="AG1170" s="114" t="str">
        <f t="array" ref="AG1170">XLOOKUP(F1170,'CLV2'!A:A,'CLV2'!E:E)</f>
        <v>2.CHILLED FOODS</v>
      </c>
      <c r="AH1170" s="115" t="str">
        <f t="array" ref="AH1170">XLOOKUP(F1170,'CLV2'!A:A,'CLV2'!F:F)</f>
        <v>3.HAM AND SAUSAGES</v>
      </c>
      <c r="AI1170" s="115" t="str">
        <f t="shared" si="8"/>
        <v>Pack</v>
      </c>
      <c r="AJ1170" s="116">
        <f t="shared" si="9"/>
        <v>1</v>
      </c>
      <c r="AK1170" s="117" t="str">
        <f t="array" ref="AK1170">XLOOKUP(F1170,'GIÁ'!A:A,'GIÁ'!D:D)</f>
        <v>66066.31</v>
      </c>
      <c r="AL1170" s="118">
        <f t="shared" si="10"/>
        <v>264265.24</v>
      </c>
      <c r="AM1170" s="118">
        <f t="shared" si="11"/>
        <v>0</v>
      </c>
      <c r="AN1170" s="119">
        <f t="shared" si="12"/>
        <v>0</v>
      </c>
      <c r="AO1170" s="118">
        <f t="shared" si="13"/>
        <v>264265.24</v>
      </c>
      <c r="AP1170" s="121">
        <f t="shared" si="14"/>
        <v>0</v>
      </c>
      <c r="AQ1170" s="122"/>
      <c r="AR1170" s="119"/>
    </row>
    <row r="1171" ht="22.5" customHeight="1">
      <c r="A1171" s="89">
        <v>46231.0</v>
      </c>
      <c r="B1171" s="90">
        <v>0.4625</v>
      </c>
      <c r="C1171" s="91" t="s">
        <v>623</v>
      </c>
      <c r="D1171" s="92" t="str">
        <f t="array" ref="D1171">XLOOKUP(C1171,'DS ST'!A:A,'DS ST'!B:B)</f>
        <v>A149</v>
      </c>
      <c r="E1171" s="94" t="str">
        <f t="array" ref="E1171">XLOOKUP($F1171,'GIÁ'!$A:$A,'GIÁ'!$E:$E)</f>
        <v>MÁT</v>
      </c>
      <c r="F1171" s="94">
        <v>8.934717600784E12</v>
      </c>
      <c r="G1171" s="95" t="s">
        <v>1775</v>
      </c>
      <c r="H1171" s="95" t="s">
        <v>224</v>
      </c>
      <c r="I1171" s="96">
        <v>4.0</v>
      </c>
      <c r="J1171" s="96">
        <v>0.0</v>
      </c>
      <c r="K1171" s="98">
        <f t="shared" si="4"/>
        <v>4</v>
      </c>
      <c r="L1171" s="99" t="s">
        <v>4897</v>
      </c>
      <c r="M1171" s="100" t="s">
        <v>4903</v>
      </c>
      <c r="N1171" s="101" t="s">
        <v>4904</v>
      </c>
      <c r="O1171" s="102"/>
      <c r="P1171" s="100"/>
      <c r="Q1171" s="103">
        <f t="shared" si="5"/>
        <v>4</v>
      </c>
      <c r="R1171" s="104"/>
      <c r="S1171" s="105" t="s">
        <v>14</v>
      </c>
      <c r="T1171" s="106"/>
      <c r="U1171" s="107"/>
      <c r="V1171" s="108" t="s">
        <v>756</v>
      </c>
      <c r="W1171" s="109" t="s">
        <v>1312</v>
      </c>
      <c r="X1171" s="110" t="str">
        <f t="shared" si="6"/>
        <v/>
      </c>
      <c r="Y1171" s="110" t="str">
        <f t="shared" si="7"/>
        <v/>
      </c>
      <c r="Z1171" s="109" t="s">
        <v>797</v>
      </c>
      <c r="AA1171" s="109" t="s">
        <v>802</v>
      </c>
      <c r="AB1171" s="143" t="s">
        <v>4901</v>
      </c>
      <c r="AC1171" s="141"/>
      <c r="AD1171" s="113"/>
      <c r="AE1171" s="127"/>
      <c r="AF1171" s="144"/>
      <c r="AG1171" s="114" t="str">
        <f t="array" ref="AG1171">XLOOKUP(F1171,'CLV2'!A:A,'CLV2'!E:E)</f>
        <v>2.CHILLED FOODS</v>
      </c>
      <c r="AH1171" s="115" t="str">
        <f t="array" ref="AH1171">XLOOKUP(F1171,'CLV2'!A:A,'CLV2'!F:F)</f>
        <v>3.HAM AND SAUSAGES</v>
      </c>
      <c r="AI1171" s="115" t="str">
        <f t="shared" si="8"/>
        <v>Pack</v>
      </c>
      <c r="AJ1171" s="116">
        <f t="shared" si="9"/>
        <v>1</v>
      </c>
      <c r="AK1171" s="117" t="str">
        <f t="array" ref="AK1171">XLOOKUP(F1171,'GIÁ'!A:A,'GIÁ'!D:D)</f>
        <v>19266.27</v>
      </c>
      <c r="AL1171" s="118">
        <f t="shared" si="10"/>
        <v>77065.08</v>
      </c>
      <c r="AM1171" s="118">
        <f t="shared" si="11"/>
        <v>0</v>
      </c>
      <c r="AN1171" s="119">
        <f t="shared" si="12"/>
        <v>0</v>
      </c>
      <c r="AO1171" s="118">
        <f t="shared" si="13"/>
        <v>77065.08</v>
      </c>
      <c r="AP1171" s="121">
        <f t="shared" si="14"/>
        <v>0</v>
      </c>
      <c r="AQ1171" s="122"/>
      <c r="AR1171" s="119"/>
    </row>
    <row r="1172" ht="22.5" customHeight="1">
      <c r="A1172" s="89">
        <v>46231.0</v>
      </c>
      <c r="B1172" s="90">
        <v>0.4625</v>
      </c>
      <c r="C1172" s="91" t="s">
        <v>623</v>
      </c>
      <c r="D1172" s="92" t="str">
        <f t="array" ref="D1172">XLOOKUP(C1172,'DS ST'!A:A,'DS ST'!B:B)</f>
        <v>A149</v>
      </c>
      <c r="E1172" s="94" t="str">
        <f t="array" ref="E1172">XLOOKUP($F1172,'GIÁ'!$A:$A,'GIÁ'!$E:$E)</f>
        <v>MÁT</v>
      </c>
      <c r="F1172" s="94">
        <v>8.935058921446E12</v>
      </c>
      <c r="G1172" s="95" t="s">
        <v>1849</v>
      </c>
      <c r="H1172" s="95" t="s">
        <v>224</v>
      </c>
      <c r="I1172" s="96">
        <v>2.0</v>
      </c>
      <c r="J1172" s="96">
        <v>0.0</v>
      </c>
      <c r="K1172" s="98">
        <f t="shared" si="4"/>
        <v>2</v>
      </c>
      <c r="L1172" s="99" t="s">
        <v>4897</v>
      </c>
      <c r="M1172" s="100" t="s">
        <v>4903</v>
      </c>
      <c r="N1172" s="101" t="s">
        <v>4904</v>
      </c>
      <c r="O1172" s="128"/>
      <c r="P1172" s="100"/>
      <c r="Q1172" s="103">
        <f t="shared" si="5"/>
        <v>2</v>
      </c>
      <c r="R1172" s="104"/>
      <c r="S1172" s="105" t="s">
        <v>14</v>
      </c>
      <c r="T1172" s="106"/>
      <c r="U1172" s="107"/>
      <c r="V1172" s="108" t="s">
        <v>756</v>
      </c>
      <c r="W1172" s="109" t="s">
        <v>1312</v>
      </c>
      <c r="X1172" s="110" t="str">
        <f t="shared" si="6"/>
        <v/>
      </c>
      <c r="Y1172" s="110" t="str">
        <f t="shared" si="7"/>
        <v/>
      </c>
      <c r="Z1172" s="109" t="s">
        <v>797</v>
      </c>
      <c r="AA1172" s="109" t="s">
        <v>802</v>
      </c>
      <c r="AB1172" s="143" t="s">
        <v>4901</v>
      </c>
      <c r="AC1172" s="141"/>
      <c r="AD1172" s="113"/>
      <c r="AE1172" s="127"/>
      <c r="AF1172" s="144"/>
      <c r="AG1172" s="114" t="str">
        <f t="array" ref="AG1172">XLOOKUP(F1172,'CLV2'!A:A,'CLV2'!E:E)</f>
        <v>2.CHILLED FOODS</v>
      </c>
      <c r="AH1172" s="115" t="str">
        <f t="array" ref="AH1172">XLOOKUP(F1172,'CLV2'!A:A,'CLV2'!F:F)</f>
        <v>3.HAM AND SAUSAGES</v>
      </c>
      <c r="AI1172" s="115" t="str">
        <f t="shared" si="8"/>
        <v>Pack</v>
      </c>
      <c r="AJ1172" s="116">
        <f t="shared" si="9"/>
        <v>1</v>
      </c>
      <c r="AK1172" s="117" t="str">
        <f t="array" ref="AK1172">XLOOKUP(F1172,'GIÁ'!A:A,'GIÁ'!D:D)</f>
        <v>29041.52</v>
      </c>
      <c r="AL1172" s="118">
        <f t="shared" si="10"/>
        <v>58083.04</v>
      </c>
      <c r="AM1172" s="118">
        <f t="shared" si="11"/>
        <v>0</v>
      </c>
      <c r="AN1172" s="119">
        <f t="shared" si="12"/>
        <v>0</v>
      </c>
      <c r="AO1172" s="118">
        <f t="shared" si="13"/>
        <v>58083.04</v>
      </c>
      <c r="AP1172" s="121">
        <f t="shared" si="14"/>
        <v>0</v>
      </c>
      <c r="AQ1172" s="122"/>
      <c r="AR1172" s="119"/>
    </row>
    <row r="1173" ht="22.5" customHeight="1">
      <c r="A1173" s="89">
        <v>46231.0</v>
      </c>
      <c r="B1173" s="90">
        <v>0.4625</v>
      </c>
      <c r="C1173" s="91" t="s">
        <v>623</v>
      </c>
      <c r="D1173" s="92" t="str">
        <f t="array" ref="D1173">XLOOKUP(C1173,'DS ST'!A:A,'DS ST'!B:B)</f>
        <v>A149</v>
      </c>
      <c r="E1173" s="94" t="str">
        <f t="array" ref="E1173">XLOOKUP($F1173,'GIÁ'!$A:$A,'GIÁ'!$E:$E)</f>
        <v>MÁT</v>
      </c>
      <c r="F1173" s="94">
        <v>8.935058921422E12</v>
      </c>
      <c r="G1173" s="95" t="s">
        <v>1847</v>
      </c>
      <c r="H1173" s="95" t="s">
        <v>224</v>
      </c>
      <c r="I1173" s="96">
        <v>2.0</v>
      </c>
      <c r="J1173" s="96">
        <v>0.0</v>
      </c>
      <c r="K1173" s="98">
        <f t="shared" si="4"/>
        <v>2</v>
      </c>
      <c r="L1173" s="99" t="s">
        <v>4897</v>
      </c>
      <c r="M1173" s="100" t="s">
        <v>4903</v>
      </c>
      <c r="N1173" s="101" t="s">
        <v>4904</v>
      </c>
      <c r="O1173" s="102"/>
      <c r="P1173" s="100"/>
      <c r="Q1173" s="103">
        <f t="shared" si="5"/>
        <v>2</v>
      </c>
      <c r="R1173" s="104"/>
      <c r="S1173" s="105" t="s">
        <v>14</v>
      </c>
      <c r="T1173" s="106"/>
      <c r="U1173" s="107"/>
      <c r="V1173" s="108" t="s">
        <v>756</v>
      </c>
      <c r="W1173" s="109" t="s">
        <v>1312</v>
      </c>
      <c r="X1173" s="110" t="str">
        <f t="shared" si="6"/>
        <v/>
      </c>
      <c r="Y1173" s="110" t="str">
        <f t="shared" si="7"/>
        <v/>
      </c>
      <c r="Z1173" s="109" t="s">
        <v>797</v>
      </c>
      <c r="AA1173" s="109" t="s">
        <v>802</v>
      </c>
      <c r="AB1173" s="143" t="s">
        <v>4901</v>
      </c>
      <c r="AC1173" s="141"/>
      <c r="AD1173" s="113"/>
      <c r="AE1173" s="127"/>
      <c r="AF1173" s="144"/>
      <c r="AG1173" s="114" t="str">
        <f t="array" ref="AG1173">XLOOKUP(F1173,'CLV2'!A:A,'CLV2'!E:E)</f>
        <v>2.CHILLED FOODS</v>
      </c>
      <c r="AH1173" s="115" t="str">
        <f t="array" ref="AH1173">XLOOKUP(F1173,'CLV2'!A:A,'CLV2'!F:F)</f>
        <v>3.HAM AND SAUSAGES</v>
      </c>
      <c r="AI1173" s="115" t="str">
        <f t="shared" si="8"/>
        <v>Pack</v>
      </c>
      <c r="AJ1173" s="116">
        <f t="shared" si="9"/>
        <v>1</v>
      </c>
      <c r="AK1173" s="117" t="str">
        <f t="array" ref="AK1173">XLOOKUP(F1173,'GIÁ'!A:A,'GIÁ'!D:D)</f>
        <v>40952.10</v>
      </c>
      <c r="AL1173" s="118">
        <f t="shared" si="10"/>
        <v>81904.2</v>
      </c>
      <c r="AM1173" s="118">
        <f t="shared" si="11"/>
        <v>0</v>
      </c>
      <c r="AN1173" s="119">
        <f t="shared" si="12"/>
        <v>0</v>
      </c>
      <c r="AO1173" s="118">
        <f t="shared" si="13"/>
        <v>81904.2</v>
      </c>
      <c r="AP1173" s="121">
        <f t="shared" si="14"/>
        <v>0</v>
      </c>
      <c r="AQ1173" s="122"/>
      <c r="AR1173" s="119"/>
    </row>
    <row r="1174" ht="22.5" customHeight="1">
      <c r="A1174" s="89">
        <v>46231.0</v>
      </c>
      <c r="B1174" s="90">
        <v>0.4625</v>
      </c>
      <c r="C1174" s="91" t="s">
        <v>623</v>
      </c>
      <c r="D1174" s="92" t="str">
        <f t="array" ref="D1174">XLOOKUP(C1174,'DS ST'!A:A,'DS ST'!B:B)</f>
        <v>A149</v>
      </c>
      <c r="E1174" s="94" t="str">
        <f t="array" ref="E1174">XLOOKUP($F1174,'GIÁ'!$A:$A,'GIÁ'!$E:$E)</f>
        <v>MÁT</v>
      </c>
      <c r="F1174" s="94">
        <v>8.936067100037E12</v>
      </c>
      <c r="G1174" s="95" t="s">
        <v>2273</v>
      </c>
      <c r="H1174" s="95" t="s">
        <v>224</v>
      </c>
      <c r="I1174" s="96">
        <v>2.0</v>
      </c>
      <c r="J1174" s="96">
        <v>0.0</v>
      </c>
      <c r="K1174" s="98">
        <f t="shared" si="4"/>
        <v>2</v>
      </c>
      <c r="L1174" s="99" t="s">
        <v>4897</v>
      </c>
      <c r="M1174" s="100" t="s">
        <v>4903</v>
      </c>
      <c r="N1174" s="101" t="s">
        <v>4904</v>
      </c>
      <c r="O1174" s="128"/>
      <c r="P1174" s="100"/>
      <c r="Q1174" s="103">
        <f t="shared" si="5"/>
        <v>2</v>
      </c>
      <c r="R1174" s="104"/>
      <c r="S1174" s="105" t="s">
        <v>14</v>
      </c>
      <c r="T1174" s="106"/>
      <c r="U1174" s="107"/>
      <c r="V1174" s="108" t="s">
        <v>756</v>
      </c>
      <c r="W1174" s="109" t="s">
        <v>1312</v>
      </c>
      <c r="X1174" s="110" t="str">
        <f t="shared" si="6"/>
        <v/>
      </c>
      <c r="Y1174" s="110" t="str">
        <f t="shared" si="7"/>
        <v/>
      </c>
      <c r="Z1174" s="109" t="s">
        <v>797</v>
      </c>
      <c r="AA1174" s="109" t="s">
        <v>802</v>
      </c>
      <c r="AB1174" s="143" t="s">
        <v>4901</v>
      </c>
      <c r="AC1174" s="141"/>
      <c r="AD1174" s="113"/>
      <c r="AE1174" s="127"/>
      <c r="AF1174" s="144"/>
      <c r="AG1174" s="114" t="str">
        <f t="array" ref="AG1174">XLOOKUP(F1174,'CLV2'!A:A,'CLV2'!E:E)</f>
        <v>2.CHILLED FOODS</v>
      </c>
      <c r="AH1174" s="115" t="str">
        <f t="array" ref="AH1174">XLOOKUP(F1174,'CLV2'!A:A,'CLV2'!F:F)</f>
        <v>3.HAM AND SAUSAGES</v>
      </c>
      <c r="AI1174" s="115" t="str">
        <f t="shared" si="8"/>
        <v>Pack</v>
      </c>
      <c r="AJ1174" s="116">
        <f t="shared" si="9"/>
        <v>1</v>
      </c>
      <c r="AK1174" s="117" t="str">
        <f t="array" ref="AK1174">XLOOKUP(F1174,'GIÁ'!A:A,'GIÁ'!D:D)</f>
        <v>64975.84</v>
      </c>
      <c r="AL1174" s="118">
        <f t="shared" si="10"/>
        <v>129951.68</v>
      </c>
      <c r="AM1174" s="118">
        <f t="shared" si="11"/>
        <v>0</v>
      </c>
      <c r="AN1174" s="119">
        <f t="shared" si="12"/>
        <v>0</v>
      </c>
      <c r="AO1174" s="118">
        <f t="shared" si="13"/>
        <v>129951.68</v>
      </c>
      <c r="AP1174" s="121">
        <f t="shared" si="14"/>
        <v>0</v>
      </c>
      <c r="AQ1174" s="122"/>
      <c r="AR1174" s="119"/>
    </row>
    <row r="1175" ht="22.5" customHeight="1">
      <c r="A1175" s="89">
        <v>46231.0</v>
      </c>
      <c r="B1175" s="90">
        <v>0.4625</v>
      </c>
      <c r="C1175" s="91" t="s">
        <v>623</v>
      </c>
      <c r="D1175" s="92" t="str">
        <f t="array" ref="D1175">XLOOKUP(C1175,'DS ST'!A:A,'DS ST'!B:B)</f>
        <v>A149</v>
      </c>
      <c r="E1175" s="94" t="str">
        <f t="array" ref="E1175">XLOOKUP($F1175,'GIÁ'!$A:$A,'GIÁ'!$E:$E)</f>
        <v>MÁT</v>
      </c>
      <c r="F1175" s="94">
        <v>8.936040981493E12</v>
      </c>
      <c r="G1175" s="95" t="s">
        <v>2227</v>
      </c>
      <c r="H1175" s="95" t="s">
        <v>224</v>
      </c>
      <c r="I1175" s="96">
        <v>2.0</v>
      </c>
      <c r="J1175" s="96">
        <v>0.0</v>
      </c>
      <c r="K1175" s="98">
        <f t="shared" si="4"/>
        <v>2</v>
      </c>
      <c r="L1175" s="99" t="s">
        <v>4897</v>
      </c>
      <c r="M1175" s="100" t="s">
        <v>4903</v>
      </c>
      <c r="N1175" s="101" t="s">
        <v>4904</v>
      </c>
      <c r="O1175" s="128"/>
      <c r="P1175" s="100"/>
      <c r="Q1175" s="103">
        <f t="shared" si="5"/>
        <v>2</v>
      </c>
      <c r="R1175" s="104"/>
      <c r="S1175" s="105" t="s">
        <v>14</v>
      </c>
      <c r="T1175" s="106"/>
      <c r="U1175" s="107"/>
      <c r="V1175" s="108" t="s">
        <v>756</v>
      </c>
      <c r="W1175" s="109" t="s">
        <v>1312</v>
      </c>
      <c r="X1175" s="110" t="str">
        <f t="shared" si="6"/>
        <v/>
      </c>
      <c r="Y1175" s="110" t="str">
        <f t="shared" si="7"/>
        <v/>
      </c>
      <c r="Z1175" s="109" t="s">
        <v>797</v>
      </c>
      <c r="AA1175" s="109" t="s">
        <v>802</v>
      </c>
      <c r="AB1175" s="143" t="s">
        <v>4901</v>
      </c>
      <c r="AC1175" s="141"/>
      <c r="AD1175" s="113"/>
      <c r="AE1175" s="108"/>
      <c r="AF1175" s="144"/>
      <c r="AG1175" s="114" t="str">
        <f t="array" ref="AG1175">XLOOKUP(F1175,'CLV2'!A:A,'CLV2'!E:E)</f>
        <v>2.DAIRY</v>
      </c>
      <c r="AH1175" s="115" t="str">
        <f t="array" ref="AH1175">XLOOKUP(F1175,'CLV2'!A:A,'CLV2'!F:F)</f>
        <v>3.BUTTER AND CHEESE</v>
      </c>
      <c r="AI1175" s="115" t="str">
        <f t="shared" si="8"/>
        <v>Pack</v>
      </c>
      <c r="AJ1175" s="116">
        <f t="shared" si="9"/>
        <v>1</v>
      </c>
      <c r="AK1175" s="117" t="str">
        <f t="array" ref="AK1175">XLOOKUP(F1175,'GIÁ'!A:A,'GIÁ'!D:D)</f>
        <v>47498.61</v>
      </c>
      <c r="AL1175" s="118">
        <f t="shared" si="10"/>
        <v>94997.22</v>
      </c>
      <c r="AM1175" s="118">
        <f t="shared" si="11"/>
        <v>0</v>
      </c>
      <c r="AN1175" s="119">
        <f t="shared" si="12"/>
        <v>0</v>
      </c>
      <c r="AO1175" s="118">
        <f t="shared" si="13"/>
        <v>94997.22</v>
      </c>
      <c r="AP1175" s="121">
        <f t="shared" si="14"/>
        <v>0</v>
      </c>
      <c r="AQ1175" s="122"/>
      <c r="AR1175" s="119"/>
    </row>
    <row r="1176" ht="22.5" customHeight="1">
      <c r="A1176" s="89">
        <v>46231.0</v>
      </c>
      <c r="B1176" s="90">
        <v>0.4625</v>
      </c>
      <c r="C1176" s="91" t="s">
        <v>623</v>
      </c>
      <c r="D1176" s="129" t="str">
        <f t="array" ref="D1176">XLOOKUP(C1176,'DS ST'!A:A,'DS ST'!B:B)</f>
        <v>A149</v>
      </c>
      <c r="E1176" s="94" t="str">
        <f t="array" ref="E1176">XLOOKUP($F1176,'GIÁ'!$A:$A,'GIÁ'!$E:$E)</f>
        <v>MÁT</v>
      </c>
      <c r="F1176" s="94" t="s">
        <v>3330</v>
      </c>
      <c r="G1176" s="95" t="s">
        <v>3331</v>
      </c>
      <c r="H1176" s="95" t="s">
        <v>57</v>
      </c>
      <c r="I1176" s="96">
        <v>2.0</v>
      </c>
      <c r="J1176" s="96">
        <v>0.0</v>
      </c>
      <c r="K1176" s="98">
        <f t="shared" si="4"/>
        <v>2</v>
      </c>
      <c r="L1176" s="99" t="s">
        <v>4897</v>
      </c>
      <c r="M1176" s="100" t="s">
        <v>4906</v>
      </c>
      <c r="N1176" s="101" t="s">
        <v>4907</v>
      </c>
      <c r="O1176" s="128"/>
      <c r="P1176" s="100">
        <v>2.0</v>
      </c>
      <c r="Q1176" s="103">
        <f t="shared" si="5"/>
        <v>0</v>
      </c>
      <c r="R1176" s="104" t="s">
        <v>4908</v>
      </c>
      <c r="S1176" s="105"/>
      <c r="T1176" s="106"/>
      <c r="U1176" s="107"/>
      <c r="V1176" s="108" t="s">
        <v>756</v>
      </c>
      <c r="W1176" s="109" t="s">
        <v>1908</v>
      </c>
      <c r="X1176" s="110" t="str">
        <f t="shared" si="6"/>
        <v/>
      </c>
      <c r="Y1176" s="110" t="str">
        <f t="shared" si="7"/>
        <v>Siêu thị</v>
      </c>
      <c r="Z1176" s="139" t="str">
        <f t="shared" ref="Z1176:Z1186" si="73">IF(N(Q1176)&lt;=0,"",IF(ISNUMBER(SEARCH("Thiếu kiện",V1176)),"Kho đông mát",IF(AND(N(Q1176)&gt;0,N(P1176)&gt;0,OR(ISNUMBER(SEARCH("Hình KDB",U1176)),ISNUMBER(SEARCH("Hình tele",U1176)),ISNUMBER(SEARCH("sai code",U1176)),ISNUMBER(SEARCH("ST nhận",U1176)))),"Kho đông mát",IF(AND(W1176="DC giao thiếu",OR(ISNUMBER(SEARCH("Hình KDB",U1176)),ISNUMBER(SEARCH("Hình tele",U1176)),ISNUMBER(SEARCH("sai code",U1176)))),"Kho đông mát",IF(W1176="DC giao thiếu","Chưa xác định",IF(AND(W1176="DC pick sai",OR(ISNUMBER(SEARCH("Hình KDB",U1176)),ISNUMBER(SEARCH("Hình tele",U1176)),ISNUMBER(SEARCH("sai code",U1176)),ISNUMBER(SEARCH("ST nhận",U1176)))),"Kho đông mát",IF(W1176="DC pick sai","Chưa xác định",IF(AND(W1176="Hao hụt",N(O1176)&gt;0,OR(ISNUMBER(SEARCH("Hình KDB",U1176)),ISNUMBER(SEARCH("Hình tele",U1176)),ISNUMBER(SEARCH("sai code",U1176)),ISNUMBER(SEARCH("ST nhận",U1176)))),"Kho đông mát",IF(W1176="Hao hụt","Chưa xác định",IF(OR(W1176="VT giao sai điểm",W1176="Không đạt nhiệt độ",W1176="TX giao thiếu kiện",W1176="Hàng không đạt CL"),"Kho đông mát",IF(W1176="Chưa xác định","Chưa xác định",IF(N(P1176)&gt;0,"Chưa xác định",""))))))))))))</f>
        <v/>
      </c>
      <c r="AA1176" s="109" t="s">
        <v>802</v>
      </c>
      <c r="AB1176" s="140"/>
      <c r="AC1176" s="141"/>
      <c r="AD1176" s="113"/>
      <c r="AE1176" s="127"/>
      <c r="AF1176" s="113"/>
      <c r="AG1176" s="114" t="str">
        <f t="array" ref="AG1176">XLOOKUP(F1176,'CLV2'!A:A,'CLV2'!E:E)</f>
        <v>2.BAKERY</v>
      </c>
      <c r="AH1176" s="115" t="str">
        <f t="array" ref="AH1176">XLOOKUP(F1176,'CLV2'!A:A,'CLV2'!F:F)</f>
        <v>3.CAKES</v>
      </c>
      <c r="AI1176" s="115" t="str">
        <f t="shared" si="8"/>
        <v>Pack</v>
      </c>
      <c r="AJ1176" s="116">
        <f t="shared" si="9"/>
        <v>1</v>
      </c>
      <c r="AK1176" s="117" t="str">
        <f t="array" ref="AK1176">XLOOKUP(F1176,'GIÁ'!A:A,'GIÁ'!D:D)</f>
        <v>18056.00</v>
      </c>
      <c r="AL1176" s="118">
        <f t="shared" si="10"/>
        <v>36112</v>
      </c>
      <c r="AM1176" s="118">
        <f t="shared" si="11"/>
        <v>0</v>
      </c>
      <c r="AN1176" s="119">
        <f t="shared" si="12"/>
        <v>36112</v>
      </c>
      <c r="AO1176" s="118">
        <f t="shared" si="13"/>
        <v>0</v>
      </c>
      <c r="AP1176" s="121">
        <f t="shared" si="14"/>
        <v>0</v>
      </c>
      <c r="AQ1176" s="122"/>
      <c r="AR1176" s="119"/>
    </row>
    <row r="1177" ht="22.5" customHeight="1">
      <c r="A1177" s="89">
        <v>46231.0</v>
      </c>
      <c r="B1177" s="90">
        <v>0.4625</v>
      </c>
      <c r="C1177" s="91" t="s">
        <v>623</v>
      </c>
      <c r="D1177" s="129" t="str">
        <f t="array" ref="D1177">XLOOKUP(C1177,'DS ST'!A:A,'DS ST'!B:B)</f>
        <v>A149</v>
      </c>
      <c r="E1177" s="94" t="str">
        <f t="array" ref="E1177">XLOOKUP($F1177,'GIÁ'!$A:$A,'GIÁ'!$E:$E)</f>
        <v>MÁT</v>
      </c>
      <c r="F1177" s="94" t="s">
        <v>3334</v>
      </c>
      <c r="G1177" s="95" t="s">
        <v>3335</v>
      </c>
      <c r="H1177" s="95" t="s">
        <v>57</v>
      </c>
      <c r="I1177" s="96">
        <v>1.0</v>
      </c>
      <c r="J1177" s="96">
        <v>0.0</v>
      </c>
      <c r="K1177" s="98">
        <f t="shared" si="4"/>
        <v>1</v>
      </c>
      <c r="L1177" s="99" t="s">
        <v>4897</v>
      </c>
      <c r="M1177" s="100" t="s">
        <v>4906</v>
      </c>
      <c r="N1177" s="101" t="s">
        <v>4907</v>
      </c>
      <c r="O1177" s="128"/>
      <c r="P1177" s="100">
        <v>1.0</v>
      </c>
      <c r="Q1177" s="103">
        <f t="shared" si="5"/>
        <v>0</v>
      </c>
      <c r="R1177" s="104" t="s">
        <v>4908</v>
      </c>
      <c r="S1177" s="105"/>
      <c r="T1177" s="106"/>
      <c r="U1177" s="107"/>
      <c r="V1177" s="108" t="s">
        <v>756</v>
      </c>
      <c r="W1177" s="109" t="s">
        <v>1908</v>
      </c>
      <c r="X1177" s="110" t="str">
        <f t="shared" si="6"/>
        <v/>
      </c>
      <c r="Y1177" s="110" t="str">
        <f t="shared" si="7"/>
        <v>Siêu thị</v>
      </c>
      <c r="Z1177" s="139" t="str">
        <f t="shared" si="73"/>
        <v/>
      </c>
      <c r="AA1177" s="109" t="s">
        <v>802</v>
      </c>
      <c r="AB1177" s="140"/>
      <c r="AC1177" s="141"/>
      <c r="AD1177" s="113"/>
      <c r="AE1177" s="108"/>
      <c r="AF1177" s="113"/>
      <c r="AG1177" s="114" t="str">
        <f t="array" ref="AG1177">XLOOKUP(F1177,'CLV2'!A:A,'CLV2'!E:E)</f>
        <v>2.BAKERY</v>
      </c>
      <c r="AH1177" s="115" t="str">
        <f t="array" ref="AH1177">XLOOKUP(F1177,'CLV2'!A:A,'CLV2'!F:F)</f>
        <v>3.CAKES</v>
      </c>
      <c r="AI1177" s="115" t="str">
        <f t="shared" si="8"/>
        <v>Pack</v>
      </c>
      <c r="AJ1177" s="116">
        <f t="shared" si="9"/>
        <v>1</v>
      </c>
      <c r="AK1177" s="117" t="str">
        <f t="array" ref="AK1177">XLOOKUP(F1177,'GIÁ'!A:A,'GIÁ'!D:D)</f>
        <v>22222.00</v>
      </c>
      <c r="AL1177" s="118">
        <f t="shared" si="10"/>
        <v>22222</v>
      </c>
      <c r="AM1177" s="118">
        <f t="shared" si="11"/>
        <v>0</v>
      </c>
      <c r="AN1177" s="119">
        <f t="shared" si="12"/>
        <v>22222</v>
      </c>
      <c r="AO1177" s="118">
        <f t="shared" si="13"/>
        <v>0</v>
      </c>
      <c r="AP1177" s="121">
        <f t="shared" si="14"/>
        <v>0</v>
      </c>
      <c r="AQ1177" s="122"/>
      <c r="AR1177" s="119"/>
    </row>
    <row r="1178" ht="22.5" customHeight="1">
      <c r="A1178" s="89">
        <v>46231.0</v>
      </c>
      <c r="B1178" s="90">
        <v>0.4625</v>
      </c>
      <c r="C1178" s="91" t="s">
        <v>623</v>
      </c>
      <c r="D1178" s="129" t="str">
        <f t="array" ref="D1178">XLOOKUP(C1178,'DS ST'!A:A,'DS ST'!B:B)</f>
        <v>A149</v>
      </c>
      <c r="E1178" s="94" t="str">
        <f t="array" ref="E1178">XLOOKUP($F1178,'GIÁ'!$A:$A,'GIÁ'!$E:$E)</f>
        <v>MÁT</v>
      </c>
      <c r="F1178" s="94">
        <v>8.936076278765E12</v>
      </c>
      <c r="G1178" s="95" t="s">
        <v>2309</v>
      </c>
      <c r="H1178" s="95" t="s">
        <v>57</v>
      </c>
      <c r="I1178" s="96">
        <v>1.0</v>
      </c>
      <c r="J1178" s="96">
        <v>0.0</v>
      </c>
      <c r="K1178" s="98">
        <f t="shared" si="4"/>
        <v>1</v>
      </c>
      <c r="L1178" s="99" t="s">
        <v>4897</v>
      </c>
      <c r="M1178" s="100" t="s">
        <v>4906</v>
      </c>
      <c r="N1178" s="101" t="s">
        <v>4907</v>
      </c>
      <c r="O1178" s="128"/>
      <c r="P1178" s="100">
        <v>1.0</v>
      </c>
      <c r="Q1178" s="103">
        <f t="shared" si="5"/>
        <v>0</v>
      </c>
      <c r="R1178" s="104" t="s">
        <v>4908</v>
      </c>
      <c r="S1178" s="105"/>
      <c r="T1178" s="106"/>
      <c r="U1178" s="107"/>
      <c r="V1178" s="108" t="s">
        <v>756</v>
      </c>
      <c r="W1178" s="109" t="s">
        <v>1908</v>
      </c>
      <c r="X1178" s="110" t="str">
        <f t="shared" si="6"/>
        <v/>
      </c>
      <c r="Y1178" s="110" t="str">
        <f t="shared" si="7"/>
        <v>Siêu thị</v>
      </c>
      <c r="Z1178" s="139" t="str">
        <f t="shared" si="73"/>
        <v/>
      </c>
      <c r="AA1178" s="109" t="s">
        <v>802</v>
      </c>
      <c r="AB1178" s="140"/>
      <c r="AC1178" s="141"/>
      <c r="AD1178" s="113"/>
      <c r="AE1178" s="127"/>
      <c r="AF1178" s="113"/>
      <c r="AG1178" s="114" t="str">
        <f t="array" ref="AG1178">XLOOKUP(F1178,'CLV2'!A:A,'CLV2'!E:E)</f>
        <v>2.BAKERY</v>
      </c>
      <c r="AH1178" s="115" t="str">
        <f t="array" ref="AH1178">XLOOKUP(F1178,'CLV2'!A:A,'CLV2'!F:F)</f>
        <v>3.CAKES</v>
      </c>
      <c r="AI1178" s="115" t="str">
        <f t="shared" si="8"/>
        <v>Pack</v>
      </c>
      <c r="AJ1178" s="116">
        <f t="shared" si="9"/>
        <v>1</v>
      </c>
      <c r="AK1178" s="117" t="str">
        <f t="array" ref="AK1178">XLOOKUP(F1178,'GIÁ'!A:A,'GIÁ'!D:D)</f>
        <v>11183.70</v>
      </c>
      <c r="AL1178" s="118">
        <f t="shared" si="10"/>
        <v>11183.7</v>
      </c>
      <c r="AM1178" s="118">
        <f t="shared" si="11"/>
        <v>0</v>
      </c>
      <c r="AN1178" s="119">
        <f t="shared" si="12"/>
        <v>11183.7</v>
      </c>
      <c r="AO1178" s="118">
        <f t="shared" si="13"/>
        <v>0</v>
      </c>
      <c r="AP1178" s="121">
        <f t="shared" si="14"/>
        <v>0</v>
      </c>
      <c r="AQ1178" s="122"/>
      <c r="AR1178" s="119"/>
    </row>
    <row r="1179" ht="22.5" customHeight="1">
      <c r="A1179" s="89">
        <v>46231.0</v>
      </c>
      <c r="B1179" s="90">
        <v>0.4625</v>
      </c>
      <c r="C1179" s="91" t="s">
        <v>623</v>
      </c>
      <c r="D1179" s="129" t="str">
        <f t="array" ref="D1179">XLOOKUP(C1179,'DS ST'!A:A,'DS ST'!B:B)</f>
        <v>A149</v>
      </c>
      <c r="E1179" s="94" t="str">
        <f t="array" ref="E1179">XLOOKUP($F1179,'GIÁ'!$A:$A,'GIÁ'!$E:$E)</f>
        <v>MÁT</v>
      </c>
      <c r="F1179" s="94">
        <v>8.934673607827E12</v>
      </c>
      <c r="G1179" s="95" t="s">
        <v>1694</v>
      </c>
      <c r="H1179" s="95" t="s">
        <v>57</v>
      </c>
      <c r="I1179" s="96">
        <v>4.0</v>
      </c>
      <c r="J1179" s="96">
        <v>0.0</v>
      </c>
      <c r="K1179" s="98">
        <f t="shared" si="4"/>
        <v>4</v>
      </c>
      <c r="L1179" s="99" t="s">
        <v>4897</v>
      </c>
      <c r="M1179" s="100" t="s">
        <v>4906</v>
      </c>
      <c r="N1179" s="101" t="s">
        <v>4907</v>
      </c>
      <c r="O1179" s="128"/>
      <c r="P1179" s="100">
        <v>4.0</v>
      </c>
      <c r="Q1179" s="103">
        <f t="shared" si="5"/>
        <v>0</v>
      </c>
      <c r="R1179" s="104" t="s">
        <v>4908</v>
      </c>
      <c r="S1179" s="105"/>
      <c r="T1179" s="106"/>
      <c r="U1179" s="107"/>
      <c r="V1179" s="108" t="s">
        <v>756</v>
      </c>
      <c r="W1179" s="109" t="s">
        <v>1908</v>
      </c>
      <c r="X1179" s="110" t="str">
        <f t="shared" si="6"/>
        <v/>
      </c>
      <c r="Y1179" s="110" t="str">
        <f t="shared" si="7"/>
        <v>Siêu thị</v>
      </c>
      <c r="Z1179" s="139" t="str">
        <f t="shared" si="73"/>
        <v/>
      </c>
      <c r="AA1179" s="109" t="s">
        <v>802</v>
      </c>
      <c r="AB1179" s="140"/>
      <c r="AC1179" s="141"/>
      <c r="AD1179" s="113"/>
      <c r="AE1179" s="127"/>
      <c r="AF1179" s="113"/>
      <c r="AG1179" s="114" t="str">
        <f t="array" ref="AG1179">XLOOKUP(F1179,'CLV2'!A:A,'CLV2'!E:E)</f>
        <v>2.DAIRY</v>
      </c>
      <c r="AH1179" s="115" t="str">
        <f t="array" ref="AH1179">XLOOKUP(F1179,'CLV2'!A:A,'CLV2'!F:F)</f>
        <v>3.YOGURT</v>
      </c>
      <c r="AI1179" s="115" t="str">
        <f t="shared" si="8"/>
        <v>Pack</v>
      </c>
      <c r="AJ1179" s="116">
        <f t="shared" si="9"/>
        <v>1</v>
      </c>
      <c r="AK1179" s="117" t="str">
        <f t="array" ref="AK1179">XLOOKUP(F1179,'GIÁ'!A:A,'GIÁ'!D:D)</f>
        <v>6583.16</v>
      </c>
      <c r="AL1179" s="118">
        <f t="shared" si="10"/>
        <v>26332.64</v>
      </c>
      <c r="AM1179" s="118">
        <f t="shared" si="11"/>
        <v>0</v>
      </c>
      <c r="AN1179" s="119">
        <f t="shared" si="12"/>
        <v>26332.64</v>
      </c>
      <c r="AO1179" s="118">
        <f t="shared" si="13"/>
        <v>0</v>
      </c>
      <c r="AP1179" s="121">
        <f t="shared" si="14"/>
        <v>0</v>
      </c>
      <c r="AQ1179" s="122"/>
      <c r="AR1179" s="119"/>
    </row>
    <row r="1180" ht="22.5" customHeight="1">
      <c r="A1180" s="89">
        <v>46231.0</v>
      </c>
      <c r="B1180" s="90">
        <v>0.4625</v>
      </c>
      <c r="C1180" s="91" t="s">
        <v>623</v>
      </c>
      <c r="D1180" s="129" t="str">
        <f t="array" ref="D1180">XLOOKUP(C1180,'DS ST'!A:A,'DS ST'!B:B)</f>
        <v>A149</v>
      </c>
      <c r="E1180" s="94" t="str">
        <f t="array" ref="E1180">XLOOKUP($F1180,'GIÁ'!$A:$A,'GIÁ'!$E:$E)</f>
        <v>MÁT</v>
      </c>
      <c r="F1180" s="94">
        <v>8.934673500432E12</v>
      </c>
      <c r="G1180" s="95" t="s">
        <v>1641</v>
      </c>
      <c r="H1180" s="95" t="s">
        <v>57</v>
      </c>
      <c r="I1180" s="96">
        <v>4.0</v>
      </c>
      <c r="J1180" s="96">
        <v>0.0</v>
      </c>
      <c r="K1180" s="98">
        <f t="shared" si="4"/>
        <v>4</v>
      </c>
      <c r="L1180" s="99" t="s">
        <v>4897</v>
      </c>
      <c r="M1180" s="100" t="s">
        <v>4906</v>
      </c>
      <c r="N1180" s="101" t="s">
        <v>4907</v>
      </c>
      <c r="O1180" s="128"/>
      <c r="P1180" s="100">
        <v>4.0</v>
      </c>
      <c r="Q1180" s="103">
        <f t="shared" si="5"/>
        <v>0</v>
      </c>
      <c r="R1180" s="104" t="s">
        <v>4908</v>
      </c>
      <c r="S1180" s="105"/>
      <c r="T1180" s="106"/>
      <c r="U1180" s="107"/>
      <c r="V1180" s="108" t="s">
        <v>756</v>
      </c>
      <c r="W1180" s="109" t="s">
        <v>1908</v>
      </c>
      <c r="X1180" s="110" t="str">
        <f t="shared" si="6"/>
        <v/>
      </c>
      <c r="Y1180" s="110" t="str">
        <f t="shared" si="7"/>
        <v>Siêu thị</v>
      </c>
      <c r="Z1180" s="139" t="str">
        <f t="shared" si="73"/>
        <v/>
      </c>
      <c r="AA1180" s="109" t="s">
        <v>802</v>
      </c>
      <c r="AB1180" s="140"/>
      <c r="AC1180" s="141"/>
      <c r="AD1180" s="113"/>
      <c r="AE1180" s="127"/>
      <c r="AF1180" s="113"/>
      <c r="AG1180" s="114" t="str">
        <f t="array" ref="AG1180">XLOOKUP(F1180,'CLV2'!A:A,'CLV2'!E:E)</f>
        <v>2.DAIRY</v>
      </c>
      <c r="AH1180" s="115" t="str">
        <f t="array" ref="AH1180">XLOOKUP(F1180,'CLV2'!A:A,'CLV2'!F:F)</f>
        <v>3.YOGURT</v>
      </c>
      <c r="AI1180" s="115" t="str">
        <f t="shared" si="8"/>
        <v>Pack</v>
      </c>
      <c r="AJ1180" s="116">
        <f t="shared" si="9"/>
        <v>1</v>
      </c>
      <c r="AK1180" s="117" t="str">
        <f t="array" ref="AK1180">XLOOKUP(F1180,'GIÁ'!A:A,'GIÁ'!D:D)</f>
        <v>7419.46</v>
      </c>
      <c r="AL1180" s="118">
        <f t="shared" si="10"/>
        <v>29677.84</v>
      </c>
      <c r="AM1180" s="118">
        <f t="shared" si="11"/>
        <v>0</v>
      </c>
      <c r="AN1180" s="119">
        <f t="shared" si="12"/>
        <v>29677.84</v>
      </c>
      <c r="AO1180" s="118">
        <f t="shared" si="13"/>
        <v>0</v>
      </c>
      <c r="AP1180" s="121">
        <f t="shared" si="14"/>
        <v>0</v>
      </c>
      <c r="AQ1180" s="122"/>
      <c r="AR1180" s="119"/>
    </row>
    <row r="1181" ht="22.5" customHeight="1">
      <c r="A1181" s="89">
        <v>46231.0</v>
      </c>
      <c r="B1181" s="90">
        <v>0.4625</v>
      </c>
      <c r="C1181" s="91" t="s">
        <v>623</v>
      </c>
      <c r="D1181" s="129" t="str">
        <f t="array" ref="D1181">XLOOKUP(C1181,'DS ST'!A:A,'DS ST'!B:B)</f>
        <v>A149</v>
      </c>
      <c r="E1181" s="94" t="str">
        <f t="array" ref="E1181">XLOOKUP($F1181,'GIÁ'!$A:$A,'GIÁ'!$E:$E)</f>
        <v>MÁT</v>
      </c>
      <c r="F1181" s="94">
        <v>8.936110051842E12</v>
      </c>
      <c r="G1181" s="95" t="s">
        <v>2442</v>
      </c>
      <c r="H1181" s="95" t="s">
        <v>57</v>
      </c>
      <c r="I1181" s="96">
        <v>1.0</v>
      </c>
      <c r="J1181" s="96">
        <v>0.0</v>
      </c>
      <c r="K1181" s="98">
        <f t="shared" si="4"/>
        <v>1</v>
      </c>
      <c r="L1181" s="99" t="s">
        <v>4897</v>
      </c>
      <c r="M1181" s="100" t="s">
        <v>4906</v>
      </c>
      <c r="N1181" s="101" t="s">
        <v>4907</v>
      </c>
      <c r="O1181" s="128"/>
      <c r="P1181" s="100">
        <v>1.0</v>
      </c>
      <c r="Q1181" s="103">
        <f t="shared" si="5"/>
        <v>0</v>
      </c>
      <c r="R1181" s="104" t="s">
        <v>4908</v>
      </c>
      <c r="S1181" s="105"/>
      <c r="T1181" s="106"/>
      <c r="U1181" s="107"/>
      <c r="V1181" s="108" t="s">
        <v>756</v>
      </c>
      <c r="W1181" s="109" t="s">
        <v>1908</v>
      </c>
      <c r="X1181" s="110" t="str">
        <f t="shared" si="6"/>
        <v/>
      </c>
      <c r="Y1181" s="110" t="str">
        <f t="shared" si="7"/>
        <v>Siêu thị</v>
      </c>
      <c r="Z1181" s="139" t="str">
        <f t="shared" si="73"/>
        <v/>
      </c>
      <c r="AA1181" s="109" t="s">
        <v>802</v>
      </c>
      <c r="AB1181" s="140"/>
      <c r="AC1181" s="141"/>
      <c r="AD1181" s="113"/>
      <c r="AE1181" s="127"/>
      <c r="AF1181" s="113"/>
      <c r="AG1181" s="114" t="str">
        <f t="array" ref="AG1181">XLOOKUP(F1181,'CLV2'!A:A,'CLV2'!E:E)</f>
        <v>2.BAKERY</v>
      </c>
      <c r="AH1181" s="115" t="str">
        <f t="array" ref="AH1181">XLOOKUP(F1181,'CLV2'!A:A,'CLV2'!F:F)</f>
        <v>3.CAKES</v>
      </c>
      <c r="AI1181" s="115" t="str">
        <f t="shared" si="8"/>
        <v>Pack</v>
      </c>
      <c r="AJ1181" s="116">
        <f t="shared" si="9"/>
        <v>1</v>
      </c>
      <c r="AK1181" s="117" t="str">
        <f t="array" ref="AK1181">XLOOKUP(F1181,'GIÁ'!A:A,'GIÁ'!D:D)</f>
        <v>21393.95</v>
      </c>
      <c r="AL1181" s="118">
        <f t="shared" si="10"/>
        <v>21393.95</v>
      </c>
      <c r="AM1181" s="118">
        <f t="shared" si="11"/>
        <v>0</v>
      </c>
      <c r="AN1181" s="119">
        <f t="shared" si="12"/>
        <v>21393.95</v>
      </c>
      <c r="AO1181" s="118">
        <f t="shared" si="13"/>
        <v>0</v>
      </c>
      <c r="AP1181" s="121">
        <f t="shared" si="14"/>
        <v>0</v>
      </c>
      <c r="AQ1181" s="122"/>
      <c r="AR1181" s="119"/>
    </row>
    <row r="1182" ht="22.5" customHeight="1">
      <c r="A1182" s="89">
        <v>46231.0</v>
      </c>
      <c r="B1182" s="90">
        <v>0.4625</v>
      </c>
      <c r="C1182" s="91" t="s">
        <v>623</v>
      </c>
      <c r="D1182" s="129" t="str">
        <f t="array" ref="D1182">XLOOKUP(C1182,'DS ST'!A:A,'DS ST'!B:B)</f>
        <v>A149</v>
      </c>
      <c r="E1182" s="94" t="str">
        <f t="array" ref="E1182">XLOOKUP($F1182,'GIÁ'!$A:$A,'GIÁ'!$E:$E)</f>
        <v>MÁT</v>
      </c>
      <c r="F1182" s="94">
        <v>11575.0</v>
      </c>
      <c r="G1182" s="95" t="s">
        <v>908</v>
      </c>
      <c r="H1182" s="95" t="s">
        <v>75</v>
      </c>
      <c r="I1182" s="96">
        <v>1.0</v>
      </c>
      <c r="J1182" s="96">
        <v>0.0</v>
      </c>
      <c r="K1182" s="98">
        <f t="shared" si="4"/>
        <v>1</v>
      </c>
      <c r="L1182" s="99" t="s">
        <v>4897</v>
      </c>
      <c r="M1182" s="100" t="s">
        <v>4906</v>
      </c>
      <c r="N1182" s="101" t="s">
        <v>4907</v>
      </c>
      <c r="O1182" s="128"/>
      <c r="P1182" s="100">
        <v>1.0</v>
      </c>
      <c r="Q1182" s="103">
        <f t="shared" si="5"/>
        <v>0</v>
      </c>
      <c r="R1182" s="104" t="s">
        <v>4902</v>
      </c>
      <c r="S1182" s="105"/>
      <c r="T1182" s="106"/>
      <c r="U1182" s="107"/>
      <c r="V1182" s="108" t="s">
        <v>756</v>
      </c>
      <c r="W1182" s="109" t="s">
        <v>1908</v>
      </c>
      <c r="X1182" s="110" t="str">
        <f t="shared" si="6"/>
        <v/>
      </c>
      <c r="Y1182" s="110" t="str">
        <f t="shared" si="7"/>
        <v>Siêu thị</v>
      </c>
      <c r="Z1182" s="139" t="str">
        <f t="shared" si="73"/>
        <v/>
      </c>
      <c r="AA1182" s="109" t="s">
        <v>802</v>
      </c>
      <c r="AB1182" s="140"/>
      <c r="AC1182" s="141"/>
      <c r="AD1182" s="113"/>
      <c r="AE1182" s="127"/>
      <c r="AF1182" s="113"/>
      <c r="AG1182" s="114" t="str">
        <f t="array" ref="AG1182">XLOOKUP(F1182,'CLV2'!A:A,'CLV2'!E:E)</f>
        <v>2.FRUITS</v>
      </c>
      <c r="AH1182" s="115" t="str">
        <f t="array" ref="AH1182">XLOOKUP(F1182,'CLV2'!A:A,'CLV2'!F:F)</f>
        <v>3.IMPORT FRUITS</v>
      </c>
      <c r="AI1182" s="115" t="str">
        <f t="shared" si="8"/>
        <v>Pack</v>
      </c>
      <c r="AJ1182" s="116">
        <f t="shared" si="9"/>
        <v>1</v>
      </c>
      <c r="AK1182" s="117" t="str">
        <f t="array" ref="AK1182">XLOOKUP(F1182,'GIÁ'!A:A,'GIÁ'!D:D)</f>
        <v>54909.18</v>
      </c>
      <c r="AL1182" s="118">
        <f t="shared" si="10"/>
        <v>54909.18</v>
      </c>
      <c r="AM1182" s="118">
        <f t="shared" si="11"/>
        <v>0</v>
      </c>
      <c r="AN1182" s="119">
        <f t="shared" si="12"/>
        <v>54909.18</v>
      </c>
      <c r="AO1182" s="118">
        <f t="shared" si="13"/>
        <v>0</v>
      </c>
      <c r="AP1182" s="121">
        <f t="shared" si="14"/>
        <v>0</v>
      </c>
      <c r="AQ1182" s="122"/>
      <c r="AR1182" s="119"/>
    </row>
    <row r="1183" ht="22.5" customHeight="1">
      <c r="A1183" s="89">
        <v>46231.0</v>
      </c>
      <c r="B1183" s="90">
        <v>0.4625</v>
      </c>
      <c r="C1183" s="91" t="s">
        <v>623</v>
      </c>
      <c r="D1183" s="129" t="str">
        <f t="array" ref="D1183">XLOOKUP(C1183,'DS ST'!A:A,'DS ST'!B:B)</f>
        <v>A149</v>
      </c>
      <c r="E1183" s="94" t="str">
        <f t="array" ref="E1183">XLOOKUP($F1183,'GIÁ'!$A:$A,'GIÁ'!$E:$E)</f>
        <v>MÁT</v>
      </c>
      <c r="F1183" s="94">
        <v>11750.0</v>
      </c>
      <c r="G1183" s="95" t="s">
        <v>1041</v>
      </c>
      <c r="H1183" s="95" t="s">
        <v>75</v>
      </c>
      <c r="I1183" s="96">
        <v>3.0</v>
      </c>
      <c r="J1183" s="96">
        <v>0.0</v>
      </c>
      <c r="K1183" s="98">
        <f t="shared" si="4"/>
        <v>3</v>
      </c>
      <c r="L1183" s="99" t="s">
        <v>4897</v>
      </c>
      <c r="M1183" s="100" t="s">
        <v>4906</v>
      </c>
      <c r="N1183" s="101" t="s">
        <v>4907</v>
      </c>
      <c r="O1183" s="128"/>
      <c r="P1183" s="100">
        <v>3.0</v>
      </c>
      <c r="Q1183" s="103">
        <f t="shared" si="5"/>
        <v>0</v>
      </c>
      <c r="R1183" s="104" t="s">
        <v>4902</v>
      </c>
      <c r="S1183" s="105"/>
      <c r="T1183" s="106"/>
      <c r="U1183" s="107"/>
      <c r="V1183" s="108" t="s">
        <v>756</v>
      </c>
      <c r="W1183" s="109" t="s">
        <v>1908</v>
      </c>
      <c r="X1183" s="110" t="str">
        <f t="shared" si="6"/>
        <v/>
      </c>
      <c r="Y1183" s="110" t="str">
        <f t="shared" si="7"/>
        <v>Siêu thị</v>
      </c>
      <c r="Z1183" s="139" t="str">
        <f t="shared" si="73"/>
        <v/>
      </c>
      <c r="AA1183" s="109" t="s">
        <v>802</v>
      </c>
      <c r="AB1183" s="140"/>
      <c r="AC1183" s="141"/>
      <c r="AD1183" s="113"/>
      <c r="AE1183" s="127"/>
      <c r="AF1183" s="113"/>
      <c r="AG1183" s="114" t="str">
        <f t="array" ref="AG1183">XLOOKUP(F1183,'CLV2'!A:A,'CLV2'!E:E)</f>
        <v>2.FRUITS</v>
      </c>
      <c r="AH1183" s="115" t="str">
        <f t="array" ref="AH1183">XLOOKUP(F1183,'CLV2'!A:A,'CLV2'!F:F)</f>
        <v>3.IMPORT FRUITS</v>
      </c>
      <c r="AI1183" s="115" t="str">
        <f t="shared" si="8"/>
        <v>Pack</v>
      </c>
      <c r="AJ1183" s="116">
        <f t="shared" si="9"/>
        <v>1</v>
      </c>
      <c r="AK1183" s="117" t="str">
        <f t="array" ref="AK1183">XLOOKUP(F1183,'GIÁ'!A:A,'GIÁ'!D:D)</f>
        <v>76897.56</v>
      </c>
      <c r="AL1183" s="118">
        <f t="shared" si="10"/>
        <v>230692.68</v>
      </c>
      <c r="AM1183" s="118">
        <f t="shared" si="11"/>
        <v>0</v>
      </c>
      <c r="AN1183" s="119">
        <f t="shared" si="12"/>
        <v>230692.68</v>
      </c>
      <c r="AO1183" s="118">
        <f t="shared" si="13"/>
        <v>0</v>
      </c>
      <c r="AP1183" s="121">
        <f t="shared" si="14"/>
        <v>0</v>
      </c>
      <c r="AQ1183" s="122"/>
      <c r="AR1183" s="119"/>
    </row>
    <row r="1184" ht="22.5" customHeight="1">
      <c r="A1184" s="89">
        <v>46231.0</v>
      </c>
      <c r="B1184" s="90">
        <v>0.4625</v>
      </c>
      <c r="C1184" s="91" t="s">
        <v>623</v>
      </c>
      <c r="D1184" s="129" t="str">
        <f t="array" ref="D1184">XLOOKUP(C1184,'DS ST'!A:A,'DS ST'!B:B)</f>
        <v>A149</v>
      </c>
      <c r="E1184" s="94" t="str">
        <f t="array" ref="E1184">XLOOKUP($F1184,'GIÁ'!$A:$A,'GIÁ'!$E:$E)</f>
        <v>MÁT</v>
      </c>
      <c r="F1184" s="94">
        <v>11122.0</v>
      </c>
      <c r="G1184" s="95" t="s">
        <v>666</v>
      </c>
      <c r="H1184" s="95" t="s">
        <v>667</v>
      </c>
      <c r="I1184" s="96">
        <v>1.0</v>
      </c>
      <c r="J1184" s="96">
        <v>0.0</v>
      </c>
      <c r="K1184" s="98">
        <f t="shared" si="4"/>
        <v>1</v>
      </c>
      <c r="L1184" s="99" t="s">
        <v>4897</v>
      </c>
      <c r="M1184" s="100" t="s">
        <v>4906</v>
      </c>
      <c r="N1184" s="101" t="s">
        <v>4907</v>
      </c>
      <c r="O1184" s="128"/>
      <c r="P1184" s="100">
        <v>1.0</v>
      </c>
      <c r="Q1184" s="103">
        <f t="shared" si="5"/>
        <v>0</v>
      </c>
      <c r="R1184" s="104" t="s">
        <v>4902</v>
      </c>
      <c r="S1184" s="105"/>
      <c r="T1184" s="106"/>
      <c r="U1184" s="107"/>
      <c r="V1184" s="108" t="s">
        <v>756</v>
      </c>
      <c r="W1184" s="109" t="s">
        <v>1908</v>
      </c>
      <c r="X1184" s="110" t="str">
        <f t="shared" si="6"/>
        <v/>
      </c>
      <c r="Y1184" s="110" t="str">
        <f t="shared" si="7"/>
        <v>Siêu thị</v>
      </c>
      <c r="Z1184" s="139" t="str">
        <f t="shared" si="73"/>
        <v/>
      </c>
      <c r="AA1184" s="109" t="s">
        <v>802</v>
      </c>
      <c r="AB1184" s="140"/>
      <c r="AC1184" s="141"/>
      <c r="AD1184" s="113"/>
      <c r="AE1184" s="127"/>
      <c r="AF1184" s="113"/>
      <c r="AG1184" s="114" t="str">
        <f t="array" ref="AG1184">XLOOKUP(F1184,'CLV2'!A:A,'CLV2'!E:E)</f>
        <v>2.FRUITS</v>
      </c>
      <c r="AH1184" s="115" t="str">
        <f t="array" ref="AH1184">XLOOKUP(F1184,'CLV2'!A:A,'CLV2'!F:F)</f>
        <v>3.CUTTING FRUITS</v>
      </c>
      <c r="AI1184" s="115" t="str">
        <f t="shared" si="8"/>
        <v>Pack</v>
      </c>
      <c r="AJ1184" s="116">
        <f t="shared" si="9"/>
        <v>1</v>
      </c>
      <c r="AK1184" s="117" t="str">
        <f t="array" ref="AK1184">XLOOKUP(F1184,'GIÁ'!A:A,'GIÁ'!D:D)</f>
        <v>22999.80</v>
      </c>
      <c r="AL1184" s="118">
        <f t="shared" si="10"/>
        <v>22999.8</v>
      </c>
      <c r="AM1184" s="118">
        <f t="shared" si="11"/>
        <v>0</v>
      </c>
      <c r="AN1184" s="119">
        <f t="shared" si="12"/>
        <v>22999.8</v>
      </c>
      <c r="AO1184" s="118">
        <f t="shared" si="13"/>
        <v>0</v>
      </c>
      <c r="AP1184" s="121">
        <f t="shared" si="14"/>
        <v>0</v>
      </c>
      <c r="AQ1184" s="122"/>
      <c r="AR1184" s="119"/>
    </row>
    <row r="1185" ht="22.5" customHeight="1">
      <c r="A1185" s="89">
        <v>46231.0</v>
      </c>
      <c r="B1185" s="90">
        <v>0.4625</v>
      </c>
      <c r="C1185" s="91" t="s">
        <v>623</v>
      </c>
      <c r="D1185" s="129" t="str">
        <f t="array" ref="D1185">XLOOKUP(C1185,'DS ST'!A:A,'DS ST'!B:B)</f>
        <v>A149</v>
      </c>
      <c r="E1185" s="94" t="str">
        <f t="array" ref="E1185">XLOOKUP($F1185,'GIÁ'!$A:$A,'GIÁ'!$E:$E)</f>
        <v>MÁT</v>
      </c>
      <c r="F1185" s="94">
        <v>11742.0</v>
      </c>
      <c r="G1185" s="95" t="s">
        <v>1025</v>
      </c>
      <c r="H1185" s="95" t="s">
        <v>75</v>
      </c>
      <c r="I1185" s="96">
        <v>3.0</v>
      </c>
      <c r="J1185" s="96">
        <v>0.0</v>
      </c>
      <c r="K1185" s="98">
        <f t="shared" si="4"/>
        <v>3</v>
      </c>
      <c r="L1185" s="99" t="s">
        <v>4897</v>
      </c>
      <c r="M1185" s="100" t="s">
        <v>4906</v>
      </c>
      <c r="N1185" s="101" t="s">
        <v>4907</v>
      </c>
      <c r="O1185" s="128"/>
      <c r="P1185" s="100">
        <v>3.0</v>
      </c>
      <c r="Q1185" s="103">
        <f t="shared" si="5"/>
        <v>0</v>
      </c>
      <c r="R1185" s="104" t="s">
        <v>4902</v>
      </c>
      <c r="S1185" s="105"/>
      <c r="T1185" s="106"/>
      <c r="U1185" s="107"/>
      <c r="V1185" s="108" t="s">
        <v>756</v>
      </c>
      <c r="W1185" s="109" t="s">
        <v>1908</v>
      </c>
      <c r="X1185" s="110" t="str">
        <f t="shared" si="6"/>
        <v/>
      </c>
      <c r="Y1185" s="110" t="str">
        <f t="shared" si="7"/>
        <v>Siêu thị</v>
      </c>
      <c r="Z1185" s="139" t="str">
        <f t="shared" si="73"/>
        <v/>
      </c>
      <c r="AA1185" s="109" t="s">
        <v>802</v>
      </c>
      <c r="AB1185" s="140"/>
      <c r="AC1185" s="141"/>
      <c r="AD1185" s="113"/>
      <c r="AE1185" s="127"/>
      <c r="AF1185" s="113"/>
      <c r="AG1185" s="114" t="str">
        <f t="array" ref="AG1185">XLOOKUP(F1185,'CLV2'!A:A,'CLV2'!E:E)</f>
        <v>2.FRUITS</v>
      </c>
      <c r="AH1185" s="115" t="str">
        <f t="array" ref="AH1185">XLOOKUP(F1185,'CLV2'!A:A,'CLV2'!F:F)</f>
        <v>3.CUTTING FRUITS</v>
      </c>
      <c r="AI1185" s="115" t="str">
        <f t="shared" si="8"/>
        <v>Pack</v>
      </c>
      <c r="AJ1185" s="116">
        <f t="shared" si="9"/>
        <v>1</v>
      </c>
      <c r="AK1185" s="117" t="str">
        <f t="array" ref="AK1185">XLOOKUP(F1185,'GIÁ'!A:A,'GIÁ'!D:D)</f>
        <v>20000.00</v>
      </c>
      <c r="AL1185" s="118">
        <f t="shared" si="10"/>
        <v>60000</v>
      </c>
      <c r="AM1185" s="118">
        <f t="shared" si="11"/>
        <v>0</v>
      </c>
      <c r="AN1185" s="119">
        <f t="shared" si="12"/>
        <v>60000</v>
      </c>
      <c r="AO1185" s="118">
        <f t="shared" si="13"/>
        <v>0</v>
      </c>
      <c r="AP1185" s="121">
        <f t="shared" si="14"/>
        <v>0</v>
      </c>
      <c r="AQ1185" s="122"/>
      <c r="AR1185" s="119"/>
    </row>
    <row r="1186" ht="22.5" customHeight="1">
      <c r="A1186" s="89">
        <v>46231.0</v>
      </c>
      <c r="B1186" s="90">
        <v>0.4625</v>
      </c>
      <c r="C1186" s="91" t="s">
        <v>623</v>
      </c>
      <c r="D1186" s="129" t="str">
        <f t="array" ref="D1186">XLOOKUP(C1186,'DS ST'!A:A,'DS ST'!B:B)</f>
        <v>A149</v>
      </c>
      <c r="E1186" s="94" t="str">
        <f t="array" ref="E1186">XLOOKUP($F1186,'GIÁ'!$A:$A,'GIÁ'!$E:$E)</f>
        <v>MÁT</v>
      </c>
      <c r="F1186" s="94">
        <v>11570.0</v>
      </c>
      <c r="G1186" s="95" t="s">
        <v>901</v>
      </c>
      <c r="H1186" s="95" t="s">
        <v>75</v>
      </c>
      <c r="I1186" s="96">
        <v>1.0</v>
      </c>
      <c r="J1186" s="96">
        <v>0.0</v>
      </c>
      <c r="K1186" s="98">
        <f t="shared" si="4"/>
        <v>1</v>
      </c>
      <c r="L1186" s="99" t="s">
        <v>4897</v>
      </c>
      <c r="M1186" s="100" t="s">
        <v>4906</v>
      </c>
      <c r="N1186" s="101" t="s">
        <v>4907</v>
      </c>
      <c r="O1186" s="128"/>
      <c r="P1186" s="100">
        <v>1.0</v>
      </c>
      <c r="Q1186" s="103">
        <f t="shared" si="5"/>
        <v>0</v>
      </c>
      <c r="R1186" s="104" t="s">
        <v>4902</v>
      </c>
      <c r="S1186" s="105"/>
      <c r="T1186" s="106"/>
      <c r="U1186" s="107"/>
      <c r="V1186" s="108" t="s">
        <v>756</v>
      </c>
      <c r="W1186" s="109" t="s">
        <v>1908</v>
      </c>
      <c r="X1186" s="110" t="str">
        <f t="shared" si="6"/>
        <v/>
      </c>
      <c r="Y1186" s="110" t="str">
        <f t="shared" si="7"/>
        <v>Siêu thị</v>
      </c>
      <c r="Z1186" s="139" t="str">
        <f t="shared" si="73"/>
        <v/>
      </c>
      <c r="AA1186" s="109" t="s">
        <v>802</v>
      </c>
      <c r="AB1186" s="140"/>
      <c r="AC1186" s="141"/>
      <c r="AD1186" s="113"/>
      <c r="AE1186" s="127"/>
      <c r="AF1186" s="113"/>
      <c r="AG1186" s="114" t="str">
        <f t="array" ref="AG1186">XLOOKUP(F1186,'CLV2'!A:A,'CLV2'!E:E)</f>
        <v>2.FRUITS</v>
      </c>
      <c r="AH1186" s="115" t="str">
        <f t="array" ref="AH1186">XLOOKUP(F1186,'CLV2'!A:A,'CLV2'!F:F)</f>
        <v>3.IMPORT FRUITS</v>
      </c>
      <c r="AI1186" s="115" t="str">
        <f t="shared" si="8"/>
        <v>Pack</v>
      </c>
      <c r="AJ1186" s="116">
        <f t="shared" si="9"/>
        <v>1</v>
      </c>
      <c r="AK1186" s="117" t="str">
        <f t="array" ref="AK1186">XLOOKUP(F1186,'GIÁ'!A:A,'GIÁ'!D:D)</f>
        <v>67482.80</v>
      </c>
      <c r="AL1186" s="118">
        <f t="shared" si="10"/>
        <v>67482.8</v>
      </c>
      <c r="AM1186" s="118">
        <f t="shared" si="11"/>
        <v>0</v>
      </c>
      <c r="AN1186" s="119">
        <f t="shared" si="12"/>
        <v>67482.8</v>
      </c>
      <c r="AO1186" s="118">
        <f t="shared" si="13"/>
        <v>0</v>
      </c>
      <c r="AP1186" s="121">
        <f t="shared" si="14"/>
        <v>0</v>
      </c>
      <c r="AQ1186" s="122"/>
      <c r="AR1186" s="119"/>
    </row>
    <row r="1187" ht="22.5" customHeight="1">
      <c r="A1187" s="89">
        <v>46231.0</v>
      </c>
      <c r="B1187" s="90">
        <v>0.4625</v>
      </c>
      <c r="C1187" s="91" t="s">
        <v>623</v>
      </c>
      <c r="D1187" s="92" t="str">
        <f t="array" ref="D1187">XLOOKUP(C1187,'DS ST'!A:A,'DS ST'!B:B)</f>
        <v>A149</v>
      </c>
      <c r="E1187" s="94" t="str">
        <f t="array" ref="E1187">XLOOKUP($F1187,'GIÁ'!$A:$A,'GIÁ'!$E:$E)</f>
        <v>MÁT</v>
      </c>
      <c r="F1187" s="94">
        <v>8.936176751243E12</v>
      </c>
      <c r="G1187" s="95" t="s">
        <v>2533</v>
      </c>
      <c r="H1187" s="95" t="s">
        <v>57</v>
      </c>
      <c r="I1187" s="96">
        <v>1.0</v>
      </c>
      <c r="J1187" s="96">
        <v>0.0</v>
      </c>
      <c r="K1187" s="98">
        <f t="shared" si="4"/>
        <v>1</v>
      </c>
      <c r="L1187" s="99" t="s">
        <v>4897</v>
      </c>
      <c r="M1187" s="100" t="s">
        <v>4909</v>
      </c>
      <c r="N1187" s="101" t="s">
        <v>4910</v>
      </c>
      <c r="O1187" s="128"/>
      <c r="P1187" s="100"/>
      <c r="Q1187" s="103">
        <f t="shared" si="5"/>
        <v>1</v>
      </c>
      <c r="R1187" s="104"/>
      <c r="S1187" s="105" t="s">
        <v>14</v>
      </c>
      <c r="T1187" s="106"/>
      <c r="U1187" s="107"/>
      <c r="V1187" s="108" t="s">
        <v>756</v>
      </c>
      <c r="W1187" s="109" t="s">
        <v>1312</v>
      </c>
      <c r="X1187" s="110" t="str">
        <f t="shared" si="6"/>
        <v/>
      </c>
      <c r="Y1187" s="110" t="str">
        <f t="shared" si="7"/>
        <v/>
      </c>
      <c r="Z1187" s="109" t="s">
        <v>797</v>
      </c>
      <c r="AA1187" s="109" t="s">
        <v>802</v>
      </c>
      <c r="AB1187" s="143" t="s">
        <v>4901</v>
      </c>
      <c r="AC1187" s="141"/>
      <c r="AD1187" s="113"/>
      <c r="AE1187" s="127"/>
      <c r="AF1187" s="144"/>
      <c r="AG1187" s="114" t="str">
        <f t="array" ref="AG1187">XLOOKUP(F1187,'CLV2'!A:A,'CLV2'!E:E)</f>
        <v>2.DELICA</v>
      </c>
      <c r="AH1187" s="115" t="str">
        <f t="array" ref="AH1187">XLOOKUP(F1187,'CLV2'!A:A,'CLV2'!F:F)</f>
        <v>3.COLD AND HOT DELICA</v>
      </c>
      <c r="AI1187" s="115" t="str">
        <f t="shared" si="8"/>
        <v>Pack</v>
      </c>
      <c r="AJ1187" s="116">
        <f t="shared" si="9"/>
        <v>1</v>
      </c>
      <c r="AK1187" s="117" t="str">
        <f t="array" ref="AK1187">XLOOKUP(F1187,'GIÁ'!A:A,'GIÁ'!D:D)</f>
        <v>6745.00</v>
      </c>
      <c r="AL1187" s="118">
        <f t="shared" si="10"/>
        <v>6745</v>
      </c>
      <c r="AM1187" s="118">
        <f t="shared" si="11"/>
        <v>0</v>
      </c>
      <c r="AN1187" s="119">
        <f t="shared" si="12"/>
        <v>0</v>
      </c>
      <c r="AO1187" s="118">
        <f t="shared" si="13"/>
        <v>6745</v>
      </c>
      <c r="AP1187" s="121">
        <f t="shared" si="14"/>
        <v>0</v>
      </c>
      <c r="AQ1187" s="122"/>
      <c r="AR1187" s="119"/>
    </row>
    <row r="1188" ht="22.5" customHeight="1">
      <c r="A1188" s="89">
        <v>46231.0</v>
      </c>
      <c r="B1188" s="90">
        <v>0.48194444444444445</v>
      </c>
      <c r="C1188" s="91" t="s">
        <v>1690</v>
      </c>
      <c r="D1188" s="129" t="str">
        <f t="array" ref="D1188">XLOOKUP(C1188,'DS ST'!A:A,'DS ST'!B:B)</f>
        <v>TVK</v>
      </c>
      <c r="E1188" s="94" t="str">
        <f t="array" ref="E1188">XLOOKUP($F1188,'GIÁ'!$A:$A,'GIÁ'!$E:$E)</f>
        <v>MÁT</v>
      </c>
      <c r="F1188" s="94">
        <v>8.934673500944E12</v>
      </c>
      <c r="G1188" s="95" t="s">
        <v>1654</v>
      </c>
      <c r="H1188" s="95" t="s">
        <v>57</v>
      </c>
      <c r="I1188" s="96">
        <v>16.0</v>
      </c>
      <c r="J1188" s="96">
        <v>12.0</v>
      </c>
      <c r="K1188" s="98">
        <f t="shared" si="4"/>
        <v>4</v>
      </c>
      <c r="L1188" s="99" t="s">
        <v>4911</v>
      </c>
      <c r="M1188" s="100" t="s">
        <v>4912</v>
      </c>
      <c r="N1188" s="101" t="s">
        <v>4913</v>
      </c>
      <c r="O1188" s="128"/>
      <c r="P1188" s="100"/>
      <c r="Q1188" s="103">
        <f t="shared" si="5"/>
        <v>4</v>
      </c>
      <c r="R1188" s="104"/>
      <c r="S1188" s="105" t="s">
        <v>14</v>
      </c>
      <c r="T1188" s="106"/>
      <c r="U1188" s="107" t="s">
        <v>3681</v>
      </c>
      <c r="V1188" s="108" t="s">
        <v>756</v>
      </c>
      <c r="W1188" s="109" t="s">
        <v>1312</v>
      </c>
      <c r="X1188" s="110" t="str">
        <f t="shared" si="6"/>
        <v/>
      </c>
      <c r="Y1188" s="110" t="str">
        <f t="shared" si="7"/>
        <v/>
      </c>
      <c r="Z1188" s="139" t="str">
        <f t="shared" ref="Z1188:Z1190" si="74">IF(N(Q1188)&lt;=0,"",IF(ISNUMBER(SEARCH("Thiếu kiện",V1188)),"Kho đông mát",IF(AND(N(Q1188)&gt;0,N(P1188)&gt;0,OR(ISNUMBER(SEARCH("Hình KDB",U1188)),ISNUMBER(SEARCH("Hình tele",U1188)),ISNUMBER(SEARCH("sai code",U1188)),ISNUMBER(SEARCH("ST nhận",U1188)))),"Kho đông mát",IF(AND(W1188="DC giao thiếu",OR(ISNUMBER(SEARCH("Hình KDB",U1188)),ISNUMBER(SEARCH("Hình tele",U1188)),ISNUMBER(SEARCH("sai code",U1188)))),"Kho đông mát",IF(W1188="DC giao thiếu","Chưa xác định",IF(AND(W1188="DC pick sai",OR(ISNUMBER(SEARCH("Hình KDB",U1188)),ISNUMBER(SEARCH("Hình tele",U1188)),ISNUMBER(SEARCH("sai code",U1188)),ISNUMBER(SEARCH("ST nhận",U1188)))),"Kho đông mát",IF(W1188="DC pick sai","Chưa xác định",IF(AND(W1188="Hao hụt",N(O1188)&gt;0,OR(ISNUMBER(SEARCH("Hình KDB",U1188)),ISNUMBER(SEARCH("Hình tele",U1188)),ISNUMBER(SEARCH("sai code",U1188)),ISNUMBER(SEARCH("ST nhận",U1188)))),"Kho đông mát",IF(W1188="Hao hụt","Chưa xác định",IF(OR(W1188="VT giao sai điểm",W1188="Không đạt nhiệt độ",W1188="TX giao thiếu kiện",W1188="Hàng không đạt CL"),"Kho đông mát",IF(W1188="Chưa xác định","Chưa xác định",IF(N(P1188)&gt;0,"Chưa xác định",""))))))))))))</f>
        <v>Kho đông mát</v>
      </c>
      <c r="AA1188" s="109" t="s">
        <v>802</v>
      </c>
      <c r="AB1188" s="140"/>
      <c r="AC1188" s="108" t="s">
        <v>1329</v>
      </c>
      <c r="AD1188" s="113"/>
      <c r="AE1188" s="127"/>
      <c r="AF1188" s="113"/>
      <c r="AG1188" s="114" t="str">
        <f t="array" ref="AG1188">XLOOKUP(F1188,'CLV2'!A:A,'CLV2'!E:E)</f>
        <v>2.DAIRY</v>
      </c>
      <c r="AH1188" s="115" t="str">
        <f t="array" ref="AH1188">XLOOKUP(F1188,'CLV2'!A:A,'CLV2'!F:F)</f>
        <v>3.YOGURT</v>
      </c>
      <c r="AI1188" s="115" t="str">
        <f t="shared" si="8"/>
        <v>Pack</v>
      </c>
      <c r="AJ1188" s="116">
        <f t="shared" si="9"/>
        <v>0.25</v>
      </c>
      <c r="AK1188" s="117" t="str">
        <f t="array" ref="AK1188">XLOOKUP(F1188,'GIÁ'!A:A,'GIÁ'!D:D)</f>
        <v>6467.48</v>
      </c>
      <c r="AL1188" s="118">
        <f t="shared" si="10"/>
        <v>25869.92</v>
      </c>
      <c r="AM1188" s="118">
        <f t="shared" si="11"/>
        <v>0</v>
      </c>
      <c r="AN1188" s="119">
        <f t="shared" si="12"/>
        <v>0</v>
      </c>
      <c r="AO1188" s="118">
        <f t="shared" si="13"/>
        <v>25869.92</v>
      </c>
      <c r="AP1188" s="121">
        <f t="shared" si="14"/>
        <v>0</v>
      </c>
      <c r="AQ1188" s="122"/>
      <c r="AR1188" s="119"/>
    </row>
    <row r="1189" ht="22.5" customHeight="1">
      <c r="A1189" s="89">
        <v>46231.0</v>
      </c>
      <c r="B1189" s="90">
        <v>0.44375</v>
      </c>
      <c r="C1189" s="91" t="s">
        <v>1147</v>
      </c>
      <c r="D1189" s="129" t="str">
        <f t="array" ref="D1189">XLOOKUP(C1189,'DS ST'!A:A,'DS ST'!B:B)</f>
        <v>CKO</v>
      </c>
      <c r="E1189" s="94" t="str">
        <f t="array" ref="E1189">XLOOKUP($F1189,'GIÁ'!$A:$A,'GIÁ'!$E:$E)</f>
        <v>MÁT</v>
      </c>
      <c r="F1189" s="94">
        <v>8.936243700136E12</v>
      </c>
      <c r="G1189" s="95" t="s">
        <v>2753</v>
      </c>
      <c r="H1189" s="95" t="s">
        <v>57</v>
      </c>
      <c r="I1189" s="96">
        <v>1.0</v>
      </c>
      <c r="J1189" s="96">
        <v>0.0</v>
      </c>
      <c r="K1189" s="98">
        <f t="shared" si="4"/>
        <v>1</v>
      </c>
      <c r="L1189" s="99" t="s">
        <v>4914</v>
      </c>
      <c r="M1189" s="100" t="s">
        <v>4915</v>
      </c>
      <c r="N1189" s="101" t="s">
        <v>4916</v>
      </c>
      <c r="O1189" s="128"/>
      <c r="P1189" s="100">
        <v>1.0</v>
      </c>
      <c r="Q1189" s="103">
        <f t="shared" si="5"/>
        <v>0</v>
      </c>
      <c r="R1189" s="104" t="s">
        <v>4917</v>
      </c>
      <c r="S1189" s="105"/>
      <c r="T1189" s="106"/>
      <c r="U1189" s="107"/>
      <c r="V1189" s="108" t="s">
        <v>756</v>
      </c>
      <c r="W1189" s="109" t="s">
        <v>1908</v>
      </c>
      <c r="X1189" s="110" t="str">
        <f t="shared" si="6"/>
        <v/>
      </c>
      <c r="Y1189" s="110" t="str">
        <f t="shared" si="7"/>
        <v>Siêu thị</v>
      </c>
      <c r="Z1189" s="139" t="str">
        <f t="shared" si="74"/>
        <v/>
      </c>
      <c r="AA1189" s="109" t="s">
        <v>802</v>
      </c>
      <c r="AB1189" s="140"/>
      <c r="AC1189" s="141"/>
      <c r="AD1189" s="113"/>
      <c r="AE1189" s="127"/>
      <c r="AF1189" s="113"/>
      <c r="AG1189" s="114" t="str">
        <f t="array" ref="AG1189">XLOOKUP(F1189,'CLV2'!A:A,'CLV2'!E:E)</f>
        <v>2.DELICA</v>
      </c>
      <c r="AH1189" s="115" t="str">
        <f t="array" ref="AH1189">XLOOKUP(F1189,'CLV2'!A:A,'CLV2'!F:F)</f>
        <v>3.COLD AND HOT DELICA</v>
      </c>
      <c r="AI1189" s="115" t="str">
        <f t="shared" si="8"/>
        <v>Pack</v>
      </c>
      <c r="AJ1189" s="116">
        <f t="shared" si="9"/>
        <v>1</v>
      </c>
      <c r="AK1189" s="117" t="str">
        <f t="array" ref="AK1189">XLOOKUP(F1189,'GIÁ'!A:A,'GIÁ'!D:D)</f>
        <v>21700.00</v>
      </c>
      <c r="AL1189" s="118">
        <f t="shared" si="10"/>
        <v>21700</v>
      </c>
      <c r="AM1189" s="118">
        <f t="shared" si="11"/>
        <v>0</v>
      </c>
      <c r="AN1189" s="119">
        <f t="shared" si="12"/>
        <v>21700</v>
      </c>
      <c r="AO1189" s="118">
        <f t="shared" si="13"/>
        <v>0</v>
      </c>
      <c r="AP1189" s="121">
        <f t="shared" si="14"/>
        <v>0</v>
      </c>
      <c r="AQ1189" s="122"/>
      <c r="AR1189" s="119"/>
    </row>
    <row r="1190" ht="22.5" customHeight="1">
      <c r="A1190" s="89">
        <v>46231.0</v>
      </c>
      <c r="B1190" s="90">
        <v>0.44375</v>
      </c>
      <c r="C1190" s="91" t="s">
        <v>1147</v>
      </c>
      <c r="D1190" s="129" t="str">
        <f t="array" ref="D1190">XLOOKUP(C1190,'DS ST'!A:A,'DS ST'!B:B)</f>
        <v>CKO</v>
      </c>
      <c r="E1190" s="94" t="str">
        <f t="array" ref="E1190">XLOOKUP($F1190,'GIÁ'!$A:$A,'GIÁ'!$E:$E)</f>
        <v>MÁT</v>
      </c>
      <c r="F1190" s="94">
        <v>8.936243700181E12</v>
      </c>
      <c r="G1190" s="95" t="s">
        <v>2764</v>
      </c>
      <c r="H1190" s="95" t="s">
        <v>57</v>
      </c>
      <c r="I1190" s="96">
        <v>1.0</v>
      </c>
      <c r="J1190" s="96">
        <v>0.0</v>
      </c>
      <c r="K1190" s="98">
        <f t="shared" si="4"/>
        <v>1</v>
      </c>
      <c r="L1190" s="99" t="s">
        <v>4914</v>
      </c>
      <c r="M1190" s="100" t="s">
        <v>4915</v>
      </c>
      <c r="N1190" s="101" t="s">
        <v>4916</v>
      </c>
      <c r="O1190" s="128"/>
      <c r="P1190" s="100">
        <v>1.0</v>
      </c>
      <c r="Q1190" s="103">
        <f t="shared" si="5"/>
        <v>0</v>
      </c>
      <c r="R1190" s="104" t="s">
        <v>4917</v>
      </c>
      <c r="S1190" s="105"/>
      <c r="T1190" s="106"/>
      <c r="U1190" s="107"/>
      <c r="V1190" s="108" t="s">
        <v>756</v>
      </c>
      <c r="W1190" s="109" t="s">
        <v>1908</v>
      </c>
      <c r="X1190" s="110" t="str">
        <f t="shared" si="6"/>
        <v/>
      </c>
      <c r="Y1190" s="110" t="str">
        <f t="shared" si="7"/>
        <v>Siêu thị</v>
      </c>
      <c r="Z1190" s="139" t="str">
        <f t="shared" si="74"/>
        <v/>
      </c>
      <c r="AA1190" s="109" t="s">
        <v>802</v>
      </c>
      <c r="AB1190" s="140"/>
      <c r="AC1190" s="141"/>
      <c r="AD1190" s="113"/>
      <c r="AE1190" s="127"/>
      <c r="AF1190" s="113"/>
      <c r="AG1190" s="114" t="str">
        <f t="array" ref="AG1190">XLOOKUP(F1190,'CLV2'!A:A,'CLV2'!E:E)</f>
        <v>2.DELICA</v>
      </c>
      <c r="AH1190" s="115" t="str">
        <f t="array" ref="AH1190">XLOOKUP(F1190,'CLV2'!A:A,'CLV2'!F:F)</f>
        <v>3.COLD AND HOT DELICA</v>
      </c>
      <c r="AI1190" s="115" t="str">
        <f t="shared" si="8"/>
        <v>Pack</v>
      </c>
      <c r="AJ1190" s="116">
        <f t="shared" si="9"/>
        <v>1</v>
      </c>
      <c r="AK1190" s="117" t="str">
        <f t="array" ref="AK1190">XLOOKUP(F1190,'GIÁ'!A:A,'GIÁ'!D:D)</f>
        <v>17347.90</v>
      </c>
      <c r="AL1190" s="118">
        <f t="shared" si="10"/>
        <v>17347.9</v>
      </c>
      <c r="AM1190" s="118">
        <f t="shared" si="11"/>
        <v>0</v>
      </c>
      <c r="AN1190" s="119">
        <f t="shared" si="12"/>
        <v>17347.9</v>
      </c>
      <c r="AO1190" s="118">
        <f t="shared" si="13"/>
        <v>0</v>
      </c>
      <c r="AP1190" s="121">
        <f t="shared" si="14"/>
        <v>0</v>
      </c>
      <c r="AQ1190" s="122"/>
      <c r="AR1190" s="119"/>
    </row>
    <row r="1191" ht="22.5" customHeight="1">
      <c r="A1191" s="89">
        <v>46231.0</v>
      </c>
      <c r="B1191" s="90">
        <v>0.44375</v>
      </c>
      <c r="C1191" s="91" t="s">
        <v>1147</v>
      </c>
      <c r="D1191" s="92" t="str">
        <f t="array" ref="D1191">XLOOKUP(C1191,'DS ST'!A:A,'DS ST'!B:B)</f>
        <v>CKO</v>
      </c>
      <c r="E1191" s="94" t="str">
        <f t="array" ref="E1191">XLOOKUP($F1191,'GIÁ'!$A:$A,'GIÁ'!$E:$E)</f>
        <v>MÁT</v>
      </c>
      <c r="F1191" s="94">
        <v>3.073781153859E12</v>
      </c>
      <c r="G1191" s="95" t="s">
        <v>1098</v>
      </c>
      <c r="H1191" s="95" t="s">
        <v>57</v>
      </c>
      <c r="I1191" s="96">
        <v>1.0</v>
      </c>
      <c r="J1191" s="96">
        <v>0.0</v>
      </c>
      <c r="K1191" s="98">
        <f t="shared" si="4"/>
        <v>1</v>
      </c>
      <c r="L1191" s="99" t="s">
        <v>4914</v>
      </c>
      <c r="M1191" s="100" t="s">
        <v>4918</v>
      </c>
      <c r="N1191" s="101" t="s">
        <v>4919</v>
      </c>
      <c r="O1191" s="102"/>
      <c r="P1191" s="100"/>
      <c r="Q1191" s="103">
        <f t="shared" si="5"/>
        <v>1</v>
      </c>
      <c r="R1191" s="104"/>
      <c r="S1191" s="105"/>
      <c r="T1191" s="106"/>
      <c r="U1191" s="107"/>
      <c r="V1191" s="108" t="s">
        <v>756</v>
      </c>
      <c r="W1191" s="109" t="s">
        <v>1312</v>
      </c>
      <c r="X1191" s="110" t="str">
        <f t="shared" si="6"/>
        <v/>
      </c>
      <c r="Y1191" s="110" t="str">
        <f t="shared" si="7"/>
        <v/>
      </c>
      <c r="Z1191" s="109" t="s">
        <v>797</v>
      </c>
      <c r="AA1191" s="109" t="s">
        <v>802</v>
      </c>
      <c r="AB1191" s="143" t="s">
        <v>4920</v>
      </c>
      <c r="AC1191" s="141"/>
      <c r="AD1191" s="113"/>
      <c r="AE1191" s="127"/>
      <c r="AF1191" s="113"/>
      <c r="AG1191" s="114" t="str">
        <f t="array" ref="AG1191">XLOOKUP(F1191,'CLV2'!A:A,'CLV2'!E:E)</f>
        <v>2.DAIRY</v>
      </c>
      <c r="AH1191" s="115" t="str">
        <f t="array" ref="AH1191">XLOOKUP(F1191,'CLV2'!A:A,'CLV2'!F:F)</f>
        <v>3.BUTTER AND CHEESE</v>
      </c>
      <c r="AI1191" s="115" t="str">
        <f t="shared" si="8"/>
        <v>Pack</v>
      </c>
      <c r="AJ1191" s="116">
        <f t="shared" si="9"/>
        <v>1</v>
      </c>
      <c r="AK1191" s="117" t="str">
        <f t="array" ref="AK1191">XLOOKUP(F1191,'GIÁ'!A:A,'GIÁ'!D:D)</f>
        <v>40247.07</v>
      </c>
      <c r="AL1191" s="118">
        <f t="shared" si="10"/>
        <v>40247.07</v>
      </c>
      <c r="AM1191" s="118">
        <f t="shared" si="11"/>
        <v>0</v>
      </c>
      <c r="AN1191" s="119">
        <f t="shared" si="12"/>
        <v>0</v>
      </c>
      <c r="AO1191" s="118">
        <f t="shared" si="13"/>
        <v>40247.07</v>
      </c>
      <c r="AP1191" s="121">
        <f t="shared" si="14"/>
        <v>0</v>
      </c>
      <c r="AQ1191" s="122"/>
      <c r="AR1191" s="119"/>
    </row>
    <row r="1192" ht="22.5" customHeight="1">
      <c r="A1192" s="89">
        <v>46231.0</v>
      </c>
      <c r="B1192" s="90">
        <v>0.44375</v>
      </c>
      <c r="C1192" s="91" t="s">
        <v>1147</v>
      </c>
      <c r="D1192" s="129" t="str">
        <f t="array" ref="D1192">XLOOKUP(C1192,'DS ST'!A:A,'DS ST'!B:B)</f>
        <v>CKO</v>
      </c>
      <c r="E1192" s="94" t="str">
        <f t="array" ref="E1192">XLOOKUP($F1192,'GIÁ'!$A:$A,'GIÁ'!$E:$E)</f>
        <v>MÁT</v>
      </c>
      <c r="F1192" s="94">
        <v>1101310.0</v>
      </c>
      <c r="G1192" s="95" t="s">
        <v>430</v>
      </c>
      <c r="H1192" s="95" t="s">
        <v>273</v>
      </c>
      <c r="I1192" s="96">
        <v>8.6</v>
      </c>
      <c r="J1192" s="96">
        <v>7.78</v>
      </c>
      <c r="K1192" s="98">
        <f t="shared" si="4"/>
        <v>0.82</v>
      </c>
      <c r="L1192" s="99" t="s">
        <v>4914</v>
      </c>
      <c r="M1192" s="100" t="s">
        <v>4921</v>
      </c>
      <c r="N1192" s="101" t="s">
        <v>4922</v>
      </c>
      <c r="O1192" s="128">
        <v>0.8199999999999994</v>
      </c>
      <c r="P1192" s="100"/>
      <c r="Q1192" s="103">
        <f t="shared" si="5"/>
        <v>0</v>
      </c>
      <c r="R1192" s="104"/>
      <c r="S1192" s="105"/>
      <c r="T1192" s="106"/>
      <c r="U1192" s="107" t="s">
        <v>3654</v>
      </c>
      <c r="V1192" s="108" t="s">
        <v>756</v>
      </c>
      <c r="W1192" s="109" t="s">
        <v>505</v>
      </c>
      <c r="X1192" s="110" t="str">
        <f t="shared" si="6"/>
        <v>Hao hụt</v>
      </c>
      <c r="Y1192" s="110" t="str">
        <f t="shared" si="7"/>
        <v/>
      </c>
      <c r="Z1192" s="139" t="str">
        <f t="shared" ref="Z1192:Z1209" si="75">IF(N(Q1192)&lt;=0,"",IF(ISNUMBER(SEARCH("Thiếu kiện",V1192)),"Kho đông mát",IF(AND(N(Q1192)&gt;0,N(P1192)&gt;0,OR(ISNUMBER(SEARCH("Hình KDB",U1192)),ISNUMBER(SEARCH("Hình tele",U1192)),ISNUMBER(SEARCH("sai code",U1192)),ISNUMBER(SEARCH("ST nhận",U1192)))),"Kho đông mát",IF(AND(W1192="DC giao thiếu",OR(ISNUMBER(SEARCH("Hình KDB",U1192)),ISNUMBER(SEARCH("Hình tele",U1192)),ISNUMBER(SEARCH("sai code",U1192)))),"Kho đông mát",IF(W1192="DC giao thiếu","Chưa xác định",IF(AND(W1192="DC pick sai",OR(ISNUMBER(SEARCH("Hình KDB",U1192)),ISNUMBER(SEARCH("Hình tele",U1192)),ISNUMBER(SEARCH("sai code",U1192)),ISNUMBER(SEARCH("ST nhận",U1192)))),"Kho đông mát",IF(W1192="DC pick sai","Chưa xác định",IF(AND(W1192="Hao hụt",N(O1192)&gt;0,OR(ISNUMBER(SEARCH("Hình KDB",U1192)),ISNUMBER(SEARCH("Hình tele",U1192)),ISNUMBER(SEARCH("sai code",U1192)),ISNUMBER(SEARCH("ST nhận",U1192)))),"Kho đông mát",IF(W1192="Hao hụt","Chưa xác định",IF(OR(W1192="VT giao sai điểm",W1192="Không đạt nhiệt độ",W1192="TX giao thiếu kiện",W1192="Hàng không đạt CL"),"Kho đông mát",IF(W1192="Chưa xác định","Chưa xác định",IF(N(P1192)&gt;0,"Chưa xác định",""))))))))))))</f>
        <v/>
      </c>
      <c r="AA1192" s="109" t="s">
        <v>802</v>
      </c>
      <c r="AB1192" s="140"/>
      <c r="AC1192" s="141"/>
      <c r="AD1192" s="113"/>
      <c r="AE1192" s="127"/>
      <c r="AF1192" s="113"/>
      <c r="AG1192" s="114" t="str">
        <f t="array" ref="AG1192">XLOOKUP(F1192,'CLV2'!A:A,'CLV2'!E:E)</f>
        <v>2.FRUITS</v>
      </c>
      <c r="AH1192" s="115" t="str">
        <f t="array" ref="AH1192">XLOOKUP(F1192,'CLV2'!A:A,'CLV2'!F:F)</f>
        <v>3.IMPORT FRUITS</v>
      </c>
      <c r="AI1192" s="115" t="str">
        <f t="shared" si="8"/>
        <v>KG</v>
      </c>
      <c r="AJ1192" s="116">
        <f t="shared" si="9"/>
        <v>0.09534883721</v>
      </c>
      <c r="AK1192" s="117" t="str">
        <f t="array" ref="AK1192">XLOOKUP(F1192,'GIÁ'!A:A,'GIÁ'!D:D)</f>
        <v>241014.36</v>
      </c>
      <c r="AL1192" s="118">
        <f t="shared" si="10"/>
        <v>197631.7752</v>
      </c>
      <c r="AM1192" s="118">
        <f t="shared" si="11"/>
        <v>197631.7752</v>
      </c>
      <c r="AN1192" s="119">
        <f t="shared" si="12"/>
        <v>0</v>
      </c>
      <c r="AO1192" s="118">
        <f t="shared" si="13"/>
        <v>0</v>
      </c>
      <c r="AP1192" s="121">
        <f t="shared" si="14"/>
        <v>0</v>
      </c>
      <c r="AQ1192" s="122"/>
      <c r="AR1192" s="119"/>
    </row>
    <row r="1193" ht="22.5" customHeight="1">
      <c r="A1193" s="89">
        <v>46231.0</v>
      </c>
      <c r="B1193" s="90">
        <v>0.44375</v>
      </c>
      <c r="C1193" s="91" t="s">
        <v>1147</v>
      </c>
      <c r="D1193" s="129" t="str">
        <f t="array" ref="D1193">XLOOKUP(C1193,'DS ST'!A:A,'DS ST'!B:B)</f>
        <v>CKO</v>
      </c>
      <c r="E1193" s="94" t="str">
        <f t="array" ref="E1193">XLOOKUP($F1193,'GIÁ'!$A:$A,'GIÁ'!$E:$E)</f>
        <v>MÁT</v>
      </c>
      <c r="F1193" s="94">
        <v>8.936146446742E12</v>
      </c>
      <c r="G1193" s="95" t="s">
        <v>2512</v>
      </c>
      <c r="H1193" s="95" t="s">
        <v>224</v>
      </c>
      <c r="I1193" s="96">
        <v>8.0</v>
      </c>
      <c r="J1193" s="96">
        <v>0.0</v>
      </c>
      <c r="K1193" s="98">
        <f t="shared" si="4"/>
        <v>8</v>
      </c>
      <c r="L1193" s="99" t="s">
        <v>4914</v>
      </c>
      <c r="M1193" s="100" t="s">
        <v>4923</v>
      </c>
      <c r="N1193" s="101" t="s">
        <v>4924</v>
      </c>
      <c r="O1193" s="128"/>
      <c r="P1193" s="100">
        <v>8.0</v>
      </c>
      <c r="Q1193" s="103">
        <f t="shared" si="5"/>
        <v>0</v>
      </c>
      <c r="R1193" s="104" t="s">
        <v>4925</v>
      </c>
      <c r="S1193" s="105"/>
      <c r="T1193" s="106"/>
      <c r="U1193" s="107"/>
      <c r="V1193" s="108" t="s">
        <v>756</v>
      </c>
      <c r="W1193" s="109" t="s">
        <v>1908</v>
      </c>
      <c r="X1193" s="110" t="str">
        <f t="shared" si="6"/>
        <v/>
      </c>
      <c r="Y1193" s="110" t="str">
        <f t="shared" si="7"/>
        <v>Siêu thị</v>
      </c>
      <c r="Z1193" s="139" t="str">
        <f t="shared" si="75"/>
        <v/>
      </c>
      <c r="AA1193" s="109" t="s">
        <v>802</v>
      </c>
      <c r="AB1193" s="140"/>
      <c r="AC1193" s="141"/>
      <c r="AD1193" s="113"/>
      <c r="AE1193" s="127"/>
      <c r="AF1193" s="113"/>
      <c r="AG1193" s="114" t="str">
        <f t="array" ref="AG1193">XLOOKUP(F1193,'CLV2'!A:A,'CLV2'!E:E)</f>
        <v>2.CHILLED FOODS</v>
      </c>
      <c r="AH1193" s="115" t="str">
        <f t="array" ref="AH1193">XLOOKUP(F1193,'CLV2'!A:A,'CLV2'!F:F)</f>
        <v>3.HAM AND SAUSAGES</v>
      </c>
      <c r="AI1193" s="115" t="str">
        <f t="shared" si="8"/>
        <v>Pack</v>
      </c>
      <c r="AJ1193" s="116">
        <f t="shared" si="9"/>
        <v>1</v>
      </c>
      <c r="AK1193" s="117" t="str">
        <f t="array" ref="AK1193">XLOOKUP(F1193,'GIÁ'!A:A,'GIÁ'!D:D)</f>
        <v>23937.40</v>
      </c>
      <c r="AL1193" s="118">
        <f t="shared" si="10"/>
        <v>191499.2</v>
      </c>
      <c r="AM1193" s="118">
        <f t="shared" si="11"/>
        <v>0</v>
      </c>
      <c r="AN1193" s="119">
        <f t="shared" si="12"/>
        <v>191499.2</v>
      </c>
      <c r="AO1193" s="118">
        <f t="shared" si="13"/>
        <v>0</v>
      </c>
      <c r="AP1193" s="121">
        <f t="shared" si="14"/>
        <v>0</v>
      </c>
      <c r="AQ1193" s="122"/>
      <c r="AR1193" s="119"/>
    </row>
    <row r="1194" ht="22.5" customHeight="1">
      <c r="A1194" s="89">
        <v>46231.0</v>
      </c>
      <c r="B1194" s="90">
        <v>0.44375</v>
      </c>
      <c r="C1194" s="91" t="s">
        <v>1147</v>
      </c>
      <c r="D1194" s="129" t="str">
        <f t="array" ref="D1194">XLOOKUP(C1194,'DS ST'!A:A,'DS ST'!B:B)</f>
        <v>CKO</v>
      </c>
      <c r="E1194" s="94" t="str">
        <f t="array" ref="E1194">XLOOKUP($F1194,'GIÁ'!$A:$A,'GIÁ'!$E:$E)</f>
        <v>MÁT</v>
      </c>
      <c r="F1194" s="94">
        <v>11697.0</v>
      </c>
      <c r="G1194" s="95" t="s">
        <v>1008</v>
      </c>
      <c r="H1194" s="95" t="s">
        <v>93</v>
      </c>
      <c r="I1194" s="96">
        <v>15.0</v>
      </c>
      <c r="J1194" s="96">
        <v>0.0</v>
      </c>
      <c r="K1194" s="98">
        <f t="shared" si="4"/>
        <v>15</v>
      </c>
      <c r="L1194" s="99" t="s">
        <v>4914</v>
      </c>
      <c r="M1194" s="100" t="s">
        <v>4926</v>
      </c>
      <c r="N1194" s="101" t="s">
        <v>4927</v>
      </c>
      <c r="O1194" s="128"/>
      <c r="P1194" s="100">
        <v>15.0</v>
      </c>
      <c r="Q1194" s="103">
        <f t="shared" si="5"/>
        <v>0</v>
      </c>
      <c r="R1194" s="104" t="s">
        <v>4928</v>
      </c>
      <c r="S1194" s="105"/>
      <c r="T1194" s="106"/>
      <c r="U1194" s="107"/>
      <c r="V1194" s="108" t="s">
        <v>756</v>
      </c>
      <c r="W1194" s="109" t="s">
        <v>1908</v>
      </c>
      <c r="X1194" s="110" t="str">
        <f t="shared" si="6"/>
        <v/>
      </c>
      <c r="Y1194" s="110" t="str">
        <f t="shared" si="7"/>
        <v>Siêu thị</v>
      </c>
      <c r="Z1194" s="139" t="str">
        <f t="shared" si="75"/>
        <v/>
      </c>
      <c r="AA1194" s="109" t="s">
        <v>802</v>
      </c>
      <c r="AB1194" s="140"/>
      <c r="AC1194" s="141"/>
      <c r="AD1194" s="113"/>
      <c r="AE1194" s="127"/>
      <c r="AF1194" s="113"/>
      <c r="AG1194" s="114" t="str">
        <f t="array" ref="AG1194">XLOOKUP(F1194,'CLV2'!A:A,'CLV2'!E:E)</f>
        <v>2.VEGETABLES</v>
      </c>
      <c r="AH1194" s="115" t="str">
        <f t="array" ref="AH1194">XLOOKUP(F1194,'CLV2'!A:A,'CLV2'!F:F)</f>
        <v>3.PROCESSED VEGGIES</v>
      </c>
      <c r="AI1194" s="115" t="str">
        <f t="shared" si="8"/>
        <v>Pack</v>
      </c>
      <c r="AJ1194" s="116">
        <f t="shared" si="9"/>
        <v>1</v>
      </c>
      <c r="AK1194" s="117" t="str">
        <f t="array" ref="AK1194">XLOOKUP(F1194,'GIÁ'!A:A,'GIÁ'!D:D)</f>
        <v>21900.00</v>
      </c>
      <c r="AL1194" s="118">
        <f t="shared" si="10"/>
        <v>328500</v>
      </c>
      <c r="AM1194" s="118">
        <f t="shared" si="11"/>
        <v>0</v>
      </c>
      <c r="AN1194" s="119">
        <f t="shared" si="12"/>
        <v>328500</v>
      </c>
      <c r="AO1194" s="118">
        <f t="shared" si="13"/>
        <v>0</v>
      </c>
      <c r="AP1194" s="121">
        <f t="shared" si="14"/>
        <v>0</v>
      </c>
      <c r="AQ1194" s="122"/>
      <c r="AR1194" s="119"/>
    </row>
    <row r="1195" ht="22.5" customHeight="1">
      <c r="A1195" s="89">
        <v>46231.0</v>
      </c>
      <c r="B1195" s="90">
        <v>0.44375</v>
      </c>
      <c r="C1195" s="91" t="s">
        <v>1147</v>
      </c>
      <c r="D1195" s="129" t="str">
        <f t="array" ref="D1195">XLOOKUP(C1195,'DS ST'!A:A,'DS ST'!B:B)</f>
        <v>CKO</v>
      </c>
      <c r="E1195" s="94" t="str">
        <f t="array" ref="E1195">XLOOKUP($F1195,'GIÁ'!$A:$A,'GIÁ'!$E:$E)</f>
        <v>MÁT</v>
      </c>
      <c r="F1195" s="94" t="s">
        <v>3353</v>
      </c>
      <c r="G1195" s="95" t="s">
        <v>3355</v>
      </c>
      <c r="H1195" s="95" t="s">
        <v>57</v>
      </c>
      <c r="I1195" s="96">
        <v>1.0</v>
      </c>
      <c r="J1195" s="96">
        <v>0.0</v>
      </c>
      <c r="K1195" s="98">
        <f t="shared" si="4"/>
        <v>1</v>
      </c>
      <c r="L1195" s="99" t="s">
        <v>4914</v>
      </c>
      <c r="M1195" s="100" t="s">
        <v>4926</v>
      </c>
      <c r="N1195" s="101" t="s">
        <v>4927</v>
      </c>
      <c r="O1195" s="102"/>
      <c r="P1195" s="100">
        <v>1.0</v>
      </c>
      <c r="Q1195" s="103">
        <f t="shared" si="5"/>
        <v>0</v>
      </c>
      <c r="R1195" s="104" t="s">
        <v>4929</v>
      </c>
      <c r="S1195" s="105"/>
      <c r="T1195" s="106"/>
      <c r="U1195" s="107"/>
      <c r="V1195" s="108" t="s">
        <v>756</v>
      </c>
      <c r="W1195" s="109" t="s">
        <v>1908</v>
      </c>
      <c r="X1195" s="110" t="str">
        <f t="shared" si="6"/>
        <v/>
      </c>
      <c r="Y1195" s="110" t="str">
        <f t="shared" si="7"/>
        <v>Siêu thị</v>
      </c>
      <c r="Z1195" s="139" t="str">
        <f t="shared" si="75"/>
        <v/>
      </c>
      <c r="AA1195" s="109" t="s">
        <v>802</v>
      </c>
      <c r="AB1195" s="140"/>
      <c r="AC1195" s="141"/>
      <c r="AD1195" s="113"/>
      <c r="AE1195" s="127"/>
      <c r="AF1195" s="113"/>
      <c r="AG1195" s="114" t="str">
        <f t="array" ref="AG1195">XLOOKUP(F1195,'CLV2'!A:A,'CLV2'!E:E)</f>
        <v>2.BAKERY</v>
      </c>
      <c r="AH1195" s="115" t="str">
        <f t="array" ref="AH1195">XLOOKUP(F1195,'CLV2'!A:A,'CLV2'!F:F)</f>
        <v>3.BREADS</v>
      </c>
      <c r="AI1195" s="115" t="str">
        <f t="shared" si="8"/>
        <v>Pack</v>
      </c>
      <c r="AJ1195" s="116">
        <f t="shared" si="9"/>
        <v>1</v>
      </c>
      <c r="AK1195" s="117" t="str">
        <f t="array" ref="AK1195">XLOOKUP(F1195,'GIÁ'!A:A,'GIÁ'!D:D)</f>
        <v>17430.89</v>
      </c>
      <c r="AL1195" s="118">
        <f t="shared" si="10"/>
        <v>17430.89</v>
      </c>
      <c r="AM1195" s="118">
        <f t="shared" si="11"/>
        <v>0</v>
      </c>
      <c r="AN1195" s="119">
        <f t="shared" si="12"/>
        <v>17430.89</v>
      </c>
      <c r="AO1195" s="118">
        <f t="shared" si="13"/>
        <v>0</v>
      </c>
      <c r="AP1195" s="121">
        <f t="shared" si="14"/>
        <v>0</v>
      </c>
      <c r="AQ1195" s="122"/>
      <c r="AR1195" s="119"/>
    </row>
    <row r="1196" ht="22.5" customHeight="1">
      <c r="A1196" s="89">
        <v>46231.0</v>
      </c>
      <c r="B1196" s="90">
        <v>0.44375</v>
      </c>
      <c r="C1196" s="91" t="s">
        <v>1147</v>
      </c>
      <c r="D1196" s="129" t="str">
        <f t="array" ref="D1196">XLOOKUP(C1196,'DS ST'!A:A,'DS ST'!B:B)</f>
        <v>CKO</v>
      </c>
      <c r="E1196" s="94" t="str">
        <f t="array" ref="E1196">XLOOKUP($F1196,'GIÁ'!$A:$A,'GIÁ'!$E:$E)</f>
        <v>MÁT</v>
      </c>
      <c r="F1196" s="94">
        <v>6.954463411658E12</v>
      </c>
      <c r="G1196" s="95" t="s">
        <v>1360</v>
      </c>
      <c r="H1196" s="95" t="s">
        <v>224</v>
      </c>
      <c r="I1196" s="96">
        <v>10.0</v>
      </c>
      <c r="J1196" s="96">
        <v>0.0</v>
      </c>
      <c r="K1196" s="98">
        <f t="shared" si="4"/>
        <v>10</v>
      </c>
      <c r="L1196" s="99" t="s">
        <v>4914</v>
      </c>
      <c r="M1196" s="100" t="s">
        <v>4926</v>
      </c>
      <c r="N1196" s="101" t="s">
        <v>4927</v>
      </c>
      <c r="O1196" s="128"/>
      <c r="P1196" s="100">
        <v>10.0</v>
      </c>
      <c r="Q1196" s="103">
        <f t="shared" si="5"/>
        <v>0</v>
      </c>
      <c r="R1196" s="104" t="s">
        <v>4930</v>
      </c>
      <c r="S1196" s="105"/>
      <c r="T1196" s="106"/>
      <c r="U1196" s="107"/>
      <c r="V1196" s="108" t="s">
        <v>756</v>
      </c>
      <c r="W1196" s="109" t="s">
        <v>1908</v>
      </c>
      <c r="X1196" s="110" t="str">
        <f t="shared" si="6"/>
        <v/>
      </c>
      <c r="Y1196" s="110" t="str">
        <f t="shared" si="7"/>
        <v>Siêu thị</v>
      </c>
      <c r="Z1196" s="139" t="str">
        <f t="shared" si="75"/>
        <v/>
      </c>
      <c r="AA1196" s="109" t="s">
        <v>802</v>
      </c>
      <c r="AB1196" s="140"/>
      <c r="AC1196" s="141"/>
      <c r="AD1196" s="113"/>
      <c r="AE1196" s="127"/>
      <c r="AF1196" s="113"/>
      <c r="AG1196" s="114" t="str">
        <f t="array" ref="AG1196">XLOOKUP(F1196,'CLV2'!A:A,'CLV2'!E:E)</f>
        <v>2.CHILLED FOODS</v>
      </c>
      <c r="AH1196" s="115" t="str">
        <f t="array" ref="AH1196">XLOOKUP(F1196,'CLV2'!A:A,'CLV2'!F:F)</f>
        <v>3.OTHER CHILLED PRODUCTS</v>
      </c>
      <c r="AI1196" s="115" t="str">
        <f t="shared" si="8"/>
        <v>Pack</v>
      </c>
      <c r="AJ1196" s="116">
        <f t="shared" si="9"/>
        <v>1</v>
      </c>
      <c r="AK1196" s="117" t="str">
        <f t="array" ref="AK1196">XLOOKUP(F1196,'GIÁ'!A:A,'GIÁ'!D:D)</f>
        <v>24050.54</v>
      </c>
      <c r="AL1196" s="118">
        <f t="shared" si="10"/>
        <v>240505.4</v>
      </c>
      <c r="AM1196" s="118">
        <f t="shared" si="11"/>
        <v>0</v>
      </c>
      <c r="AN1196" s="119">
        <f t="shared" si="12"/>
        <v>240505.4</v>
      </c>
      <c r="AO1196" s="118">
        <f t="shared" si="13"/>
        <v>0</v>
      </c>
      <c r="AP1196" s="121">
        <f t="shared" si="14"/>
        <v>0</v>
      </c>
      <c r="AQ1196" s="122"/>
      <c r="AR1196" s="119"/>
    </row>
    <row r="1197" ht="22.5" customHeight="1">
      <c r="A1197" s="89">
        <v>46231.0</v>
      </c>
      <c r="B1197" s="90">
        <v>0.44375</v>
      </c>
      <c r="C1197" s="91" t="s">
        <v>1147</v>
      </c>
      <c r="D1197" s="129" t="str">
        <f t="array" ref="D1197">XLOOKUP(C1197,'DS ST'!A:A,'DS ST'!B:B)</f>
        <v>CKO</v>
      </c>
      <c r="E1197" s="94" t="str">
        <f t="array" ref="E1197">XLOOKUP($F1197,'GIÁ'!$A:$A,'GIÁ'!$E:$E)</f>
        <v>MÁT</v>
      </c>
      <c r="F1197" s="94">
        <v>11570.0</v>
      </c>
      <c r="G1197" s="95" t="s">
        <v>901</v>
      </c>
      <c r="H1197" s="95" t="s">
        <v>75</v>
      </c>
      <c r="I1197" s="96">
        <v>23.0</v>
      </c>
      <c r="J1197" s="96">
        <v>21.0</v>
      </c>
      <c r="K1197" s="98">
        <f t="shared" si="4"/>
        <v>2</v>
      </c>
      <c r="L1197" s="99" t="s">
        <v>4914</v>
      </c>
      <c r="M1197" s="100" t="s">
        <v>4926</v>
      </c>
      <c r="N1197" s="101" t="s">
        <v>4927</v>
      </c>
      <c r="O1197" s="128"/>
      <c r="P1197" s="100">
        <v>2.0</v>
      </c>
      <c r="Q1197" s="103">
        <f t="shared" si="5"/>
        <v>0</v>
      </c>
      <c r="R1197" s="104" t="s">
        <v>4929</v>
      </c>
      <c r="S1197" s="105"/>
      <c r="T1197" s="106"/>
      <c r="U1197" s="107"/>
      <c r="V1197" s="108" t="s">
        <v>756</v>
      </c>
      <c r="W1197" s="109" t="s">
        <v>1908</v>
      </c>
      <c r="X1197" s="110" t="str">
        <f t="shared" si="6"/>
        <v/>
      </c>
      <c r="Y1197" s="110" t="str">
        <f t="shared" si="7"/>
        <v>Siêu thị</v>
      </c>
      <c r="Z1197" s="139" t="str">
        <f t="shared" si="75"/>
        <v/>
      </c>
      <c r="AA1197" s="109" t="s">
        <v>802</v>
      </c>
      <c r="AB1197" s="140"/>
      <c r="AC1197" s="141"/>
      <c r="AD1197" s="113"/>
      <c r="AE1197" s="127"/>
      <c r="AF1197" s="113"/>
      <c r="AG1197" s="114" t="str">
        <f t="array" ref="AG1197">XLOOKUP(F1197,'CLV2'!A:A,'CLV2'!E:E)</f>
        <v>2.FRUITS</v>
      </c>
      <c r="AH1197" s="115" t="str">
        <f t="array" ref="AH1197">XLOOKUP(F1197,'CLV2'!A:A,'CLV2'!F:F)</f>
        <v>3.IMPORT FRUITS</v>
      </c>
      <c r="AI1197" s="115" t="str">
        <f t="shared" si="8"/>
        <v>Pack</v>
      </c>
      <c r="AJ1197" s="116">
        <f t="shared" si="9"/>
        <v>0.08695652174</v>
      </c>
      <c r="AK1197" s="117" t="str">
        <f t="array" ref="AK1197">XLOOKUP(F1197,'GIÁ'!A:A,'GIÁ'!D:D)</f>
        <v>67482.80</v>
      </c>
      <c r="AL1197" s="118">
        <f t="shared" si="10"/>
        <v>134965.6</v>
      </c>
      <c r="AM1197" s="118">
        <f t="shared" si="11"/>
        <v>0</v>
      </c>
      <c r="AN1197" s="119">
        <f t="shared" si="12"/>
        <v>134965.6</v>
      </c>
      <c r="AO1197" s="118">
        <f t="shared" si="13"/>
        <v>0</v>
      </c>
      <c r="AP1197" s="121">
        <f t="shared" si="14"/>
        <v>0</v>
      </c>
      <c r="AQ1197" s="122"/>
      <c r="AR1197" s="119"/>
    </row>
    <row r="1198" ht="22.5" customHeight="1">
      <c r="A1198" s="89">
        <v>46231.0</v>
      </c>
      <c r="B1198" s="90">
        <v>0.44375</v>
      </c>
      <c r="C1198" s="91" t="s">
        <v>1147</v>
      </c>
      <c r="D1198" s="129" t="str">
        <f t="array" ref="D1198">XLOOKUP(C1198,'DS ST'!A:A,'DS ST'!B:B)</f>
        <v>CKO</v>
      </c>
      <c r="E1198" s="94" t="str">
        <f t="array" ref="E1198">XLOOKUP($F1198,'GIÁ'!$A:$A,'GIÁ'!$E:$E)</f>
        <v>MÁT</v>
      </c>
      <c r="F1198" s="94">
        <v>10373.0</v>
      </c>
      <c r="G1198" s="95" t="s">
        <v>85</v>
      </c>
      <c r="H1198" s="95" t="s">
        <v>57</v>
      </c>
      <c r="I1198" s="96">
        <v>1.0</v>
      </c>
      <c r="J1198" s="96">
        <v>0.0</v>
      </c>
      <c r="K1198" s="98">
        <f t="shared" si="4"/>
        <v>1</v>
      </c>
      <c r="L1198" s="99" t="s">
        <v>4914</v>
      </c>
      <c r="M1198" s="100" t="s">
        <v>4926</v>
      </c>
      <c r="N1198" s="101" t="s">
        <v>4927</v>
      </c>
      <c r="O1198" s="102"/>
      <c r="P1198" s="100">
        <v>1.0</v>
      </c>
      <c r="Q1198" s="103">
        <f t="shared" si="5"/>
        <v>0</v>
      </c>
      <c r="R1198" s="104" t="s">
        <v>4931</v>
      </c>
      <c r="S1198" s="105"/>
      <c r="T1198" s="106"/>
      <c r="U1198" s="107"/>
      <c r="V1198" s="108" t="s">
        <v>756</v>
      </c>
      <c r="W1198" s="109" t="s">
        <v>1908</v>
      </c>
      <c r="X1198" s="110" t="str">
        <f t="shared" si="6"/>
        <v/>
      </c>
      <c r="Y1198" s="110" t="str">
        <f t="shared" si="7"/>
        <v>Siêu thị</v>
      </c>
      <c r="Z1198" s="139" t="str">
        <f t="shared" si="75"/>
        <v/>
      </c>
      <c r="AA1198" s="109" t="s">
        <v>802</v>
      </c>
      <c r="AB1198" s="140"/>
      <c r="AC1198" s="141"/>
      <c r="AD1198" s="113"/>
      <c r="AE1198" s="127"/>
      <c r="AF1198" s="113"/>
      <c r="AG1198" s="114" t="str">
        <f t="array" ref="AG1198">XLOOKUP(F1198,'CLV2'!A:A,'CLV2'!E:E)</f>
        <v>2.FRUITS</v>
      </c>
      <c r="AH1198" s="115" t="str">
        <f t="array" ref="AH1198">XLOOKUP(F1198,'CLV2'!A:A,'CLV2'!F:F)</f>
        <v>3.IMPORT FRUITS</v>
      </c>
      <c r="AI1198" s="115" t="str">
        <f t="shared" si="8"/>
        <v>Pack</v>
      </c>
      <c r="AJ1198" s="116">
        <f t="shared" si="9"/>
        <v>1</v>
      </c>
      <c r="AK1198" s="117" t="str">
        <f t="array" ref="AK1198">XLOOKUP(F1198,'GIÁ'!A:A,'GIÁ'!D:D)</f>
        <v>139344.65</v>
      </c>
      <c r="AL1198" s="118">
        <f t="shared" si="10"/>
        <v>139344.65</v>
      </c>
      <c r="AM1198" s="118">
        <f t="shared" si="11"/>
        <v>0</v>
      </c>
      <c r="AN1198" s="119">
        <f t="shared" si="12"/>
        <v>139344.65</v>
      </c>
      <c r="AO1198" s="118">
        <f t="shared" si="13"/>
        <v>0</v>
      </c>
      <c r="AP1198" s="121">
        <f t="shared" si="14"/>
        <v>0</v>
      </c>
      <c r="AQ1198" s="122"/>
      <c r="AR1198" s="119"/>
    </row>
    <row r="1199" ht="22.5" customHeight="1">
      <c r="A1199" s="89">
        <v>46231.0</v>
      </c>
      <c r="B1199" s="90">
        <v>0.44375</v>
      </c>
      <c r="C1199" s="91" t="s">
        <v>1147</v>
      </c>
      <c r="D1199" s="129" t="str">
        <f t="array" ref="D1199">XLOOKUP(C1199,'DS ST'!A:A,'DS ST'!B:B)</f>
        <v>CKO</v>
      </c>
      <c r="E1199" s="94" t="str">
        <f t="array" ref="E1199">XLOOKUP($F1199,'GIÁ'!$A:$A,'GIÁ'!$E:$E)</f>
        <v>MÁT</v>
      </c>
      <c r="F1199" s="94">
        <v>8.935067703385E12</v>
      </c>
      <c r="G1199" s="95" t="s">
        <v>1857</v>
      </c>
      <c r="H1199" s="95" t="s">
        <v>1831</v>
      </c>
      <c r="I1199" s="96">
        <v>2.0</v>
      </c>
      <c r="J1199" s="96">
        <v>0.0</v>
      </c>
      <c r="K1199" s="98">
        <f t="shared" si="4"/>
        <v>2</v>
      </c>
      <c r="L1199" s="99" t="s">
        <v>4914</v>
      </c>
      <c r="M1199" s="100" t="s">
        <v>4932</v>
      </c>
      <c r="N1199" s="101" t="s">
        <v>4933</v>
      </c>
      <c r="O1199" s="128"/>
      <c r="P1199" s="100">
        <v>2.0</v>
      </c>
      <c r="Q1199" s="103">
        <f t="shared" si="5"/>
        <v>0</v>
      </c>
      <c r="R1199" s="104" t="s">
        <v>4934</v>
      </c>
      <c r="S1199" s="105"/>
      <c r="T1199" s="106"/>
      <c r="U1199" s="107"/>
      <c r="V1199" s="108" t="s">
        <v>756</v>
      </c>
      <c r="W1199" s="109" t="s">
        <v>1908</v>
      </c>
      <c r="X1199" s="110" t="str">
        <f t="shared" si="6"/>
        <v/>
      </c>
      <c r="Y1199" s="110" t="str">
        <f t="shared" si="7"/>
        <v>Siêu thị</v>
      </c>
      <c r="Z1199" s="139" t="str">
        <f t="shared" si="75"/>
        <v/>
      </c>
      <c r="AA1199" s="109" t="s">
        <v>802</v>
      </c>
      <c r="AB1199" s="140"/>
      <c r="AC1199" s="141"/>
      <c r="AD1199" s="113"/>
      <c r="AE1199" s="127"/>
      <c r="AF1199" s="113"/>
      <c r="AG1199" s="114" t="str">
        <f t="array" ref="AG1199">XLOOKUP(F1199,'CLV2'!A:A,'CLV2'!E:E)</f>
        <v>2.FISH AND SEAFOOD</v>
      </c>
      <c r="AH1199" s="115" t="str">
        <f t="array" ref="AH1199">XLOOKUP(F1199,'CLV2'!A:A,'CLV2'!F:F)</f>
        <v>3.DRIED &amp; PROCESSED FISH AND SEAFOOD</v>
      </c>
      <c r="AI1199" s="115" t="str">
        <f t="shared" si="8"/>
        <v>Pack</v>
      </c>
      <c r="AJ1199" s="116">
        <f t="shared" si="9"/>
        <v>1</v>
      </c>
      <c r="AK1199" s="117" t="str">
        <f t="array" ref="AK1199">XLOOKUP(F1199,'GIÁ'!A:A,'GIÁ'!D:D)</f>
        <v>104839.46</v>
      </c>
      <c r="AL1199" s="118">
        <f t="shared" si="10"/>
        <v>209678.92</v>
      </c>
      <c r="AM1199" s="118">
        <f t="shared" si="11"/>
        <v>0</v>
      </c>
      <c r="AN1199" s="119">
        <f t="shared" si="12"/>
        <v>209678.92</v>
      </c>
      <c r="AO1199" s="118">
        <f t="shared" si="13"/>
        <v>0</v>
      </c>
      <c r="AP1199" s="121">
        <f t="shared" si="14"/>
        <v>0</v>
      </c>
      <c r="AQ1199" s="122"/>
      <c r="AR1199" s="119"/>
    </row>
    <row r="1200" ht="22.5" customHeight="1">
      <c r="A1200" s="89">
        <v>46231.0</v>
      </c>
      <c r="B1200" s="90">
        <v>0.44375</v>
      </c>
      <c r="C1200" s="91" t="s">
        <v>1147</v>
      </c>
      <c r="D1200" s="129" t="str">
        <f t="array" ref="D1200">XLOOKUP(C1200,'DS ST'!A:A,'DS ST'!B:B)</f>
        <v>CKO</v>
      </c>
      <c r="E1200" s="94" t="str">
        <f t="array" ref="E1200">XLOOKUP($F1200,'GIÁ'!$A:$A,'GIÁ'!$E:$E)</f>
        <v>MÁT</v>
      </c>
      <c r="F1200" s="94">
        <v>8.938511301212E12</v>
      </c>
      <c r="G1200" s="95" t="s">
        <v>2945</v>
      </c>
      <c r="H1200" s="95" t="s">
        <v>1831</v>
      </c>
      <c r="I1200" s="96">
        <v>5.0</v>
      </c>
      <c r="J1200" s="96">
        <v>0.0</v>
      </c>
      <c r="K1200" s="98">
        <f t="shared" si="4"/>
        <v>5</v>
      </c>
      <c r="L1200" s="99" t="s">
        <v>4914</v>
      </c>
      <c r="M1200" s="100" t="s">
        <v>4932</v>
      </c>
      <c r="N1200" s="101" t="s">
        <v>4933</v>
      </c>
      <c r="O1200" s="128"/>
      <c r="P1200" s="100">
        <v>5.0</v>
      </c>
      <c r="Q1200" s="103">
        <f t="shared" si="5"/>
        <v>0</v>
      </c>
      <c r="R1200" s="104" t="s">
        <v>4935</v>
      </c>
      <c r="S1200" s="105"/>
      <c r="T1200" s="106"/>
      <c r="U1200" s="107"/>
      <c r="V1200" s="108" t="s">
        <v>756</v>
      </c>
      <c r="W1200" s="109" t="s">
        <v>1908</v>
      </c>
      <c r="X1200" s="110" t="str">
        <f t="shared" si="6"/>
        <v/>
      </c>
      <c r="Y1200" s="110" t="str">
        <f t="shared" si="7"/>
        <v>Siêu thị</v>
      </c>
      <c r="Z1200" s="139" t="str">
        <f t="shared" si="75"/>
        <v/>
      </c>
      <c r="AA1200" s="109" t="s">
        <v>802</v>
      </c>
      <c r="AB1200" s="140"/>
      <c r="AC1200" s="141"/>
      <c r="AD1200" s="113"/>
      <c r="AE1200" s="127"/>
      <c r="AF1200" s="113"/>
      <c r="AG1200" s="114" t="str">
        <f t="array" ref="AG1200">XLOOKUP(F1200,'CLV2'!A:A,'CLV2'!E:E)</f>
        <v>2.DELICA</v>
      </c>
      <c r="AH1200" s="115" t="str">
        <f t="array" ref="AH1200">XLOOKUP(F1200,'CLV2'!A:A,'CLV2'!F:F)</f>
        <v>3.DESSERTS</v>
      </c>
      <c r="AI1200" s="115" t="str">
        <f t="shared" si="8"/>
        <v>Pack</v>
      </c>
      <c r="AJ1200" s="116">
        <f t="shared" si="9"/>
        <v>1</v>
      </c>
      <c r="AK1200" s="117" t="str">
        <f t="array" ref="AK1200">XLOOKUP(F1200,'GIÁ'!A:A,'GIÁ'!D:D)</f>
        <v>12622.50</v>
      </c>
      <c r="AL1200" s="118">
        <f t="shared" si="10"/>
        <v>63112.5</v>
      </c>
      <c r="AM1200" s="118">
        <f t="shared" si="11"/>
        <v>0</v>
      </c>
      <c r="AN1200" s="119">
        <f t="shared" si="12"/>
        <v>63112.5</v>
      </c>
      <c r="AO1200" s="118">
        <f t="shared" si="13"/>
        <v>0</v>
      </c>
      <c r="AP1200" s="121">
        <f t="shared" si="14"/>
        <v>0</v>
      </c>
      <c r="AQ1200" s="122"/>
      <c r="AR1200" s="119"/>
    </row>
    <row r="1201" ht="22.5" customHeight="1">
      <c r="A1201" s="89">
        <v>46231.0</v>
      </c>
      <c r="B1201" s="90">
        <v>0.44375</v>
      </c>
      <c r="C1201" s="91" t="s">
        <v>1147</v>
      </c>
      <c r="D1201" s="129" t="str">
        <f t="array" ref="D1201">XLOOKUP(C1201,'DS ST'!A:A,'DS ST'!B:B)</f>
        <v>CKO</v>
      </c>
      <c r="E1201" s="94" t="str">
        <f t="array" ref="E1201">XLOOKUP($F1201,'GIÁ'!$A:$A,'GIÁ'!$E:$E)</f>
        <v>MÁT</v>
      </c>
      <c r="F1201" s="94">
        <v>8.938511301618E12</v>
      </c>
      <c r="G1201" s="95" t="s">
        <v>2955</v>
      </c>
      <c r="H1201" s="95" t="s">
        <v>1145</v>
      </c>
      <c r="I1201" s="96">
        <v>1.0</v>
      </c>
      <c r="J1201" s="96">
        <v>0.0</v>
      </c>
      <c r="K1201" s="98">
        <f t="shared" si="4"/>
        <v>1</v>
      </c>
      <c r="L1201" s="99" t="s">
        <v>4914</v>
      </c>
      <c r="M1201" s="100" t="s">
        <v>4932</v>
      </c>
      <c r="N1201" s="101" t="s">
        <v>4933</v>
      </c>
      <c r="O1201" s="102"/>
      <c r="P1201" s="100">
        <v>1.0</v>
      </c>
      <c r="Q1201" s="103">
        <f t="shared" si="5"/>
        <v>0</v>
      </c>
      <c r="R1201" s="104" t="s">
        <v>4935</v>
      </c>
      <c r="S1201" s="105"/>
      <c r="T1201" s="106"/>
      <c r="U1201" s="107"/>
      <c r="V1201" s="108" t="s">
        <v>756</v>
      </c>
      <c r="W1201" s="109" t="s">
        <v>1908</v>
      </c>
      <c r="X1201" s="110" t="str">
        <f t="shared" si="6"/>
        <v/>
      </c>
      <c r="Y1201" s="110" t="str">
        <f t="shared" si="7"/>
        <v>Siêu thị</v>
      </c>
      <c r="Z1201" s="139" t="str">
        <f t="shared" si="75"/>
        <v/>
      </c>
      <c r="AA1201" s="109" t="s">
        <v>802</v>
      </c>
      <c r="AB1201" s="140"/>
      <c r="AC1201" s="141"/>
      <c r="AD1201" s="113"/>
      <c r="AE1201" s="127"/>
      <c r="AF1201" s="113"/>
      <c r="AG1201" s="114" t="str">
        <f t="array" ref="AG1201">XLOOKUP(F1201,'CLV2'!A:A,'CLV2'!E:E)</f>
        <v>2.DELICA</v>
      </c>
      <c r="AH1201" s="115" t="str">
        <f t="array" ref="AH1201">XLOOKUP(F1201,'CLV2'!A:A,'CLV2'!F:F)</f>
        <v>3.DRINKS</v>
      </c>
      <c r="AI1201" s="115" t="str">
        <f t="shared" si="8"/>
        <v>Pack</v>
      </c>
      <c r="AJ1201" s="116">
        <f t="shared" si="9"/>
        <v>1</v>
      </c>
      <c r="AK1201" s="117" t="str">
        <f t="array" ref="AK1201">XLOOKUP(F1201,'GIÁ'!A:A,'GIÁ'!D:D)</f>
        <v>11687.57</v>
      </c>
      <c r="AL1201" s="118">
        <f t="shared" si="10"/>
        <v>11687.57</v>
      </c>
      <c r="AM1201" s="118">
        <f t="shared" si="11"/>
        <v>0</v>
      </c>
      <c r="AN1201" s="119">
        <f t="shared" si="12"/>
        <v>11687.57</v>
      </c>
      <c r="AO1201" s="118">
        <f t="shared" si="13"/>
        <v>0</v>
      </c>
      <c r="AP1201" s="121">
        <f t="shared" si="14"/>
        <v>0</v>
      </c>
      <c r="AQ1201" s="122"/>
      <c r="AR1201" s="119"/>
    </row>
    <row r="1202" ht="22.5" customHeight="1">
      <c r="A1202" s="89">
        <v>46231.0</v>
      </c>
      <c r="B1202" s="90">
        <v>0.44375</v>
      </c>
      <c r="C1202" s="91" t="s">
        <v>1147</v>
      </c>
      <c r="D1202" s="129" t="str">
        <f t="array" ref="D1202">XLOOKUP(C1202,'DS ST'!A:A,'DS ST'!B:B)</f>
        <v>CKO</v>
      </c>
      <c r="E1202" s="94" t="str">
        <f t="array" ref="E1202">XLOOKUP($F1202,'GIÁ'!$A:$A,'GIÁ'!$E:$E)</f>
        <v>MÁT</v>
      </c>
      <c r="F1202" s="94">
        <v>10216.0</v>
      </c>
      <c r="G1202" s="95" t="s">
        <v>81</v>
      </c>
      <c r="H1202" s="95" t="s">
        <v>57</v>
      </c>
      <c r="I1202" s="96">
        <v>1.0</v>
      </c>
      <c r="J1202" s="96">
        <v>0.0</v>
      </c>
      <c r="K1202" s="98">
        <f t="shared" si="4"/>
        <v>1</v>
      </c>
      <c r="L1202" s="99" t="s">
        <v>4914</v>
      </c>
      <c r="M1202" s="100" t="s">
        <v>4932</v>
      </c>
      <c r="N1202" s="101" t="s">
        <v>4933</v>
      </c>
      <c r="O1202" s="128"/>
      <c r="P1202" s="100">
        <v>1.0</v>
      </c>
      <c r="Q1202" s="103">
        <f t="shared" si="5"/>
        <v>0</v>
      </c>
      <c r="R1202" s="104" t="s">
        <v>4936</v>
      </c>
      <c r="S1202" s="105"/>
      <c r="T1202" s="106"/>
      <c r="U1202" s="107"/>
      <c r="V1202" s="108" t="s">
        <v>756</v>
      </c>
      <c r="W1202" s="109" t="s">
        <v>1908</v>
      </c>
      <c r="X1202" s="110" t="str">
        <f t="shared" si="6"/>
        <v/>
      </c>
      <c r="Y1202" s="110" t="str">
        <f t="shared" si="7"/>
        <v>Siêu thị</v>
      </c>
      <c r="Z1202" s="139" t="str">
        <f t="shared" si="75"/>
        <v/>
      </c>
      <c r="AA1202" s="109" t="s">
        <v>802</v>
      </c>
      <c r="AB1202" s="140"/>
      <c r="AC1202" s="141"/>
      <c r="AD1202" s="113"/>
      <c r="AE1202" s="127"/>
      <c r="AF1202" s="113"/>
      <c r="AG1202" s="114" t="str">
        <f t="array" ref="AG1202">XLOOKUP(F1202,'CLV2'!A:A,'CLV2'!E:E)</f>
        <v>2.VEGETABLES</v>
      </c>
      <c r="AH1202" s="115" t="str">
        <f t="array" ref="AH1202">XLOOKUP(F1202,'CLV2'!A:A,'CLV2'!F:F)</f>
        <v>3.MUSHROOM</v>
      </c>
      <c r="AI1202" s="115" t="str">
        <f t="shared" si="8"/>
        <v>Pack</v>
      </c>
      <c r="AJ1202" s="116">
        <f t="shared" si="9"/>
        <v>1</v>
      </c>
      <c r="AK1202" s="117" t="str">
        <f t="array" ref="AK1202">XLOOKUP(F1202,'GIÁ'!A:A,'GIÁ'!D:D)</f>
        <v>41977.50</v>
      </c>
      <c r="AL1202" s="118">
        <f t="shared" si="10"/>
        <v>41977.5</v>
      </c>
      <c r="AM1202" s="118">
        <f t="shared" si="11"/>
        <v>0</v>
      </c>
      <c r="AN1202" s="119">
        <f t="shared" si="12"/>
        <v>41977.5</v>
      </c>
      <c r="AO1202" s="118">
        <f t="shared" si="13"/>
        <v>0</v>
      </c>
      <c r="AP1202" s="121">
        <f t="shared" si="14"/>
        <v>0</v>
      </c>
      <c r="AQ1202" s="122"/>
      <c r="AR1202" s="119"/>
    </row>
    <row r="1203" ht="22.5" customHeight="1">
      <c r="A1203" s="89">
        <v>46231.0</v>
      </c>
      <c r="B1203" s="90">
        <v>0.44375</v>
      </c>
      <c r="C1203" s="91" t="s">
        <v>1147</v>
      </c>
      <c r="D1203" s="129" t="str">
        <f t="array" ref="D1203">XLOOKUP(C1203,'DS ST'!A:A,'DS ST'!B:B)</f>
        <v>CKO</v>
      </c>
      <c r="E1203" s="94" t="str">
        <f t="array" ref="E1203">XLOOKUP($F1203,'GIÁ'!$A:$A,'GIÁ'!$E:$E)</f>
        <v>MÁT</v>
      </c>
      <c r="F1203" s="94">
        <v>8.938505512402E12</v>
      </c>
      <c r="G1203" s="95" t="s">
        <v>2882</v>
      </c>
      <c r="H1203" s="95" t="s">
        <v>224</v>
      </c>
      <c r="I1203" s="96">
        <v>4.0</v>
      </c>
      <c r="J1203" s="96">
        <v>0.0</v>
      </c>
      <c r="K1203" s="98">
        <f t="shared" si="4"/>
        <v>4</v>
      </c>
      <c r="L1203" s="99" t="s">
        <v>4914</v>
      </c>
      <c r="M1203" s="100" t="s">
        <v>4937</v>
      </c>
      <c r="N1203" s="101" t="s">
        <v>4938</v>
      </c>
      <c r="O1203" s="102"/>
      <c r="P1203" s="100">
        <v>4.0</v>
      </c>
      <c r="Q1203" s="103">
        <f t="shared" si="5"/>
        <v>0</v>
      </c>
      <c r="R1203" s="104" t="s">
        <v>4936</v>
      </c>
      <c r="S1203" s="105"/>
      <c r="T1203" s="106"/>
      <c r="U1203" s="107"/>
      <c r="V1203" s="108" t="s">
        <v>756</v>
      </c>
      <c r="W1203" s="109" t="s">
        <v>1908</v>
      </c>
      <c r="X1203" s="110" t="str">
        <f t="shared" si="6"/>
        <v/>
      </c>
      <c r="Y1203" s="110" t="str">
        <f t="shared" si="7"/>
        <v>Siêu thị</v>
      </c>
      <c r="Z1203" s="139" t="str">
        <f t="shared" si="75"/>
        <v/>
      </c>
      <c r="AA1203" s="109" t="s">
        <v>802</v>
      </c>
      <c r="AB1203" s="140"/>
      <c r="AC1203" s="141"/>
      <c r="AD1203" s="113"/>
      <c r="AE1203" s="127"/>
      <c r="AF1203" s="113"/>
      <c r="AG1203" s="114" t="str">
        <f t="array" ref="AG1203">XLOOKUP(F1203,'CLV2'!A:A,'CLV2'!E:E)</f>
        <v>2.VEGETABLES</v>
      </c>
      <c r="AH1203" s="115" t="str">
        <f t="array" ref="AH1203">XLOOKUP(F1203,'CLV2'!A:A,'CLV2'!F:F)</f>
        <v>3.PROCESSED VEGGIES</v>
      </c>
      <c r="AI1203" s="115" t="str">
        <f t="shared" si="8"/>
        <v>Pack</v>
      </c>
      <c r="AJ1203" s="116">
        <f t="shared" si="9"/>
        <v>1</v>
      </c>
      <c r="AK1203" s="117" t="str">
        <f t="array" ref="AK1203">XLOOKUP(F1203,'GIÁ'!A:A,'GIÁ'!D:D)</f>
        <v>20717.38</v>
      </c>
      <c r="AL1203" s="118">
        <f t="shared" si="10"/>
        <v>82869.52</v>
      </c>
      <c r="AM1203" s="118">
        <f t="shared" si="11"/>
        <v>0</v>
      </c>
      <c r="AN1203" s="119">
        <f t="shared" si="12"/>
        <v>82869.52</v>
      </c>
      <c r="AO1203" s="118">
        <f t="shared" si="13"/>
        <v>0</v>
      </c>
      <c r="AP1203" s="121">
        <f t="shared" si="14"/>
        <v>0</v>
      </c>
      <c r="AQ1203" s="122"/>
      <c r="AR1203" s="119"/>
    </row>
    <row r="1204" ht="22.5" customHeight="1">
      <c r="A1204" s="89">
        <v>46231.0</v>
      </c>
      <c r="B1204" s="90">
        <v>0.44375</v>
      </c>
      <c r="C1204" s="91" t="s">
        <v>1147</v>
      </c>
      <c r="D1204" s="129" t="str">
        <f t="array" ref="D1204">XLOOKUP(C1204,'DS ST'!A:A,'DS ST'!B:B)</f>
        <v>CKO</v>
      </c>
      <c r="E1204" s="94" t="str">
        <f t="array" ref="E1204">XLOOKUP($F1204,'GIÁ'!$A:$A,'GIÁ'!$E:$E)</f>
        <v>MÁT</v>
      </c>
      <c r="F1204" s="94">
        <v>8.938508547616E12</v>
      </c>
      <c r="G1204" s="95" t="s">
        <v>2912</v>
      </c>
      <c r="H1204" s="95" t="s">
        <v>57</v>
      </c>
      <c r="I1204" s="96">
        <v>1.0</v>
      </c>
      <c r="J1204" s="96">
        <v>0.0</v>
      </c>
      <c r="K1204" s="98">
        <f t="shared" si="4"/>
        <v>1</v>
      </c>
      <c r="L1204" s="99" t="s">
        <v>4914</v>
      </c>
      <c r="M1204" s="100" t="s">
        <v>4937</v>
      </c>
      <c r="N1204" s="101" t="s">
        <v>4938</v>
      </c>
      <c r="O1204" s="128"/>
      <c r="P1204" s="100">
        <v>1.0</v>
      </c>
      <c r="Q1204" s="103">
        <f t="shared" si="5"/>
        <v>0</v>
      </c>
      <c r="R1204" s="104" t="s">
        <v>4925</v>
      </c>
      <c r="S1204" s="105"/>
      <c r="T1204" s="106"/>
      <c r="U1204" s="107"/>
      <c r="V1204" s="108" t="s">
        <v>756</v>
      </c>
      <c r="W1204" s="109" t="s">
        <v>1908</v>
      </c>
      <c r="X1204" s="110" t="str">
        <f t="shared" si="6"/>
        <v/>
      </c>
      <c r="Y1204" s="110" t="str">
        <f t="shared" si="7"/>
        <v>Siêu thị</v>
      </c>
      <c r="Z1204" s="139" t="str">
        <f t="shared" si="75"/>
        <v/>
      </c>
      <c r="AA1204" s="109" t="s">
        <v>802</v>
      </c>
      <c r="AB1204" s="140"/>
      <c r="AC1204" s="141"/>
      <c r="AD1204" s="113"/>
      <c r="AE1204" s="127"/>
      <c r="AF1204" s="113"/>
      <c r="AG1204" s="114" t="str">
        <f t="array" ref="AG1204">XLOOKUP(F1204,'CLV2'!A:A,'CLV2'!E:E)</f>
        <v>2.CHILLED FOODS</v>
      </c>
      <c r="AH1204" s="115" t="str">
        <f t="array" ref="AH1204">XLOOKUP(F1204,'CLV2'!A:A,'CLV2'!F:F)</f>
        <v>3.OTHER CHILLED PRODUCTS</v>
      </c>
      <c r="AI1204" s="115" t="str">
        <f t="shared" si="8"/>
        <v>Pack</v>
      </c>
      <c r="AJ1204" s="116">
        <f t="shared" si="9"/>
        <v>1</v>
      </c>
      <c r="AK1204" s="117" t="str">
        <f t="array" ref="AK1204">XLOOKUP(F1204,'GIÁ'!A:A,'GIÁ'!D:D)</f>
        <v>32345.74</v>
      </c>
      <c r="AL1204" s="118">
        <f t="shared" si="10"/>
        <v>32345.74</v>
      </c>
      <c r="AM1204" s="118">
        <f t="shared" si="11"/>
        <v>0</v>
      </c>
      <c r="AN1204" s="119">
        <f t="shared" si="12"/>
        <v>32345.74</v>
      </c>
      <c r="AO1204" s="118">
        <f t="shared" si="13"/>
        <v>0</v>
      </c>
      <c r="AP1204" s="121">
        <f t="shared" si="14"/>
        <v>0</v>
      </c>
      <c r="AQ1204" s="122"/>
      <c r="AR1204" s="119"/>
    </row>
    <row r="1205" ht="22.5" customHeight="1">
      <c r="A1205" s="89">
        <v>46231.0</v>
      </c>
      <c r="B1205" s="90">
        <v>0.44375</v>
      </c>
      <c r="C1205" s="91" t="s">
        <v>1147</v>
      </c>
      <c r="D1205" s="129" t="str">
        <f t="array" ref="D1205">XLOOKUP(C1205,'DS ST'!A:A,'DS ST'!B:B)</f>
        <v>CKO</v>
      </c>
      <c r="E1205" s="94" t="str">
        <f t="array" ref="E1205">XLOOKUP($F1205,'GIÁ'!$A:$A,'GIÁ'!$E:$E)</f>
        <v>MÁT</v>
      </c>
      <c r="F1205" s="94">
        <v>8.938509645021E12</v>
      </c>
      <c r="G1205" s="95" t="s">
        <v>2938</v>
      </c>
      <c r="H1205" s="95" t="s">
        <v>224</v>
      </c>
      <c r="I1205" s="96">
        <v>3.0</v>
      </c>
      <c r="J1205" s="96">
        <v>0.0</v>
      </c>
      <c r="K1205" s="98">
        <f t="shared" si="4"/>
        <v>3</v>
      </c>
      <c r="L1205" s="99" t="s">
        <v>4914</v>
      </c>
      <c r="M1205" s="100" t="s">
        <v>4937</v>
      </c>
      <c r="N1205" s="101" t="s">
        <v>4938</v>
      </c>
      <c r="O1205" s="128"/>
      <c r="P1205" s="100">
        <v>3.0</v>
      </c>
      <c r="Q1205" s="103">
        <f t="shared" si="5"/>
        <v>0</v>
      </c>
      <c r="R1205" s="104" t="s">
        <v>4936</v>
      </c>
      <c r="S1205" s="105"/>
      <c r="T1205" s="106"/>
      <c r="U1205" s="107"/>
      <c r="V1205" s="108" t="s">
        <v>756</v>
      </c>
      <c r="W1205" s="109" t="s">
        <v>1908</v>
      </c>
      <c r="X1205" s="110" t="str">
        <f t="shared" si="6"/>
        <v/>
      </c>
      <c r="Y1205" s="110" t="str">
        <f t="shared" si="7"/>
        <v>Siêu thị</v>
      </c>
      <c r="Z1205" s="139" t="str">
        <f t="shared" si="75"/>
        <v/>
      </c>
      <c r="AA1205" s="109" t="s">
        <v>802</v>
      </c>
      <c r="AB1205" s="140"/>
      <c r="AC1205" s="141"/>
      <c r="AD1205" s="113"/>
      <c r="AE1205" s="127"/>
      <c r="AF1205" s="113"/>
      <c r="AG1205" s="114" t="str">
        <f t="array" ref="AG1205">XLOOKUP(F1205,'CLV2'!A:A,'CLV2'!E:E)</f>
        <v>2.VEGETABLES</v>
      </c>
      <c r="AH1205" s="115" t="str">
        <f t="array" ref="AH1205">XLOOKUP(F1205,'CLV2'!A:A,'CLV2'!F:F)</f>
        <v>3.MUSHROOM</v>
      </c>
      <c r="AI1205" s="115" t="str">
        <f t="shared" si="8"/>
        <v>Pack</v>
      </c>
      <c r="AJ1205" s="116">
        <f t="shared" si="9"/>
        <v>1</v>
      </c>
      <c r="AK1205" s="117" t="str">
        <f t="array" ref="AK1205">XLOOKUP(F1205,'GIÁ'!A:A,'GIÁ'!D:D)</f>
        <v>20376.98</v>
      </c>
      <c r="AL1205" s="118">
        <f t="shared" si="10"/>
        <v>61130.94</v>
      </c>
      <c r="AM1205" s="118">
        <f t="shared" si="11"/>
        <v>0</v>
      </c>
      <c r="AN1205" s="119">
        <f t="shared" si="12"/>
        <v>61130.94</v>
      </c>
      <c r="AO1205" s="118">
        <f t="shared" si="13"/>
        <v>0</v>
      </c>
      <c r="AP1205" s="121">
        <f t="shared" si="14"/>
        <v>0</v>
      </c>
      <c r="AQ1205" s="122"/>
      <c r="AR1205" s="119"/>
    </row>
    <row r="1206" ht="22.5" customHeight="1">
      <c r="A1206" s="89">
        <v>46231.0</v>
      </c>
      <c r="B1206" s="90">
        <v>0.44375</v>
      </c>
      <c r="C1206" s="91" t="s">
        <v>1147</v>
      </c>
      <c r="D1206" s="129" t="str">
        <f t="array" ref="D1206">XLOOKUP(C1206,'DS ST'!A:A,'DS ST'!B:B)</f>
        <v>CKO</v>
      </c>
      <c r="E1206" s="94" t="str">
        <f t="array" ref="E1206">XLOOKUP($F1206,'GIÁ'!$A:$A,'GIÁ'!$E:$E)</f>
        <v>MÁT</v>
      </c>
      <c r="F1206" s="94">
        <v>8.935335403436E12</v>
      </c>
      <c r="G1206" s="95" t="s">
        <v>2081</v>
      </c>
      <c r="H1206" s="95" t="s">
        <v>1206</v>
      </c>
      <c r="I1206" s="96">
        <v>4.0</v>
      </c>
      <c r="J1206" s="96">
        <v>0.0</v>
      </c>
      <c r="K1206" s="98">
        <f t="shared" si="4"/>
        <v>4</v>
      </c>
      <c r="L1206" s="99" t="s">
        <v>4914</v>
      </c>
      <c r="M1206" s="100" t="s">
        <v>4937</v>
      </c>
      <c r="N1206" s="101" t="s">
        <v>4938</v>
      </c>
      <c r="O1206" s="128"/>
      <c r="P1206" s="100">
        <v>4.0</v>
      </c>
      <c r="Q1206" s="103">
        <f t="shared" si="5"/>
        <v>0</v>
      </c>
      <c r="R1206" s="104" t="s">
        <v>4925</v>
      </c>
      <c r="S1206" s="105"/>
      <c r="T1206" s="106"/>
      <c r="U1206" s="107"/>
      <c r="V1206" s="108" t="s">
        <v>756</v>
      </c>
      <c r="W1206" s="109" t="s">
        <v>1908</v>
      </c>
      <c r="X1206" s="110" t="str">
        <f t="shared" si="6"/>
        <v/>
      </c>
      <c r="Y1206" s="110" t="str">
        <f t="shared" si="7"/>
        <v>Siêu thị</v>
      </c>
      <c r="Z1206" s="139" t="str">
        <f t="shared" si="75"/>
        <v/>
      </c>
      <c r="AA1206" s="109" t="s">
        <v>802</v>
      </c>
      <c r="AB1206" s="140"/>
      <c r="AC1206" s="141"/>
      <c r="AD1206" s="113"/>
      <c r="AE1206" s="127"/>
      <c r="AF1206" s="113"/>
      <c r="AG1206" s="114" t="str">
        <f t="array" ref="AG1206">XLOOKUP(F1206,'CLV2'!A:A,'CLV2'!E:E)</f>
        <v>2.DELICA</v>
      </c>
      <c r="AH1206" s="115" t="str">
        <f t="array" ref="AH1206">XLOOKUP(F1206,'CLV2'!A:A,'CLV2'!F:F)</f>
        <v>3.COLD AND HOT DELICA</v>
      </c>
      <c r="AI1206" s="115" t="str">
        <f t="shared" si="8"/>
        <v>Pack</v>
      </c>
      <c r="AJ1206" s="116">
        <f t="shared" si="9"/>
        <v>1</v>
      </c>
      <c r="AK1206" s="117" t="str">
        <f t="array" ref="AK1206">XLOOKUP(F1206,'GIÁ'!A:A,'GIÁ'!D:D)</f>
        <v>12963.00</v>
      </c>
      <c r="AL1206" s="118">
        <f t="shared" si="10"/>
        <v>51852</v>
      </c>
      <c r="AM1206" s="118">
        <f t="shared" si="11"/>
        <v>0</v>
      </c>
      <c r="AN1206" s="119">
        <f t="shared" si="12"/>
        <v>51852</v>
      </c>
      <c r="AO1206" s="118">
        <f t="shared" si="13"/>
        <v>0</v>
      </c>
      <c r="AP1206" s="121">
        <f t="shared" si="14"/>
        <v>0</v>
      </c>
      <c r="AQ1206" s="122"/>
      <c r="AR1206" s="119"/>
    </row>
    <row r="1207" ht="22.5" customHeight="1">
      <c r="A1207" s="89">
        <v>46231.0</v>
      </c>
      <c r="B1207" s="90">
        <v>0.44375</v>
      </c>
      <c r="C1207" s="91" t="s">
        <v>1147</v>
      </c>
      <c r="D1207" s="129" t="str">
        <f t="array" ref="D1207">XLOOKUP(C1207,'DS ST'!A:A,'DS ST'!B:B)</f>
        <v>CKO</v>
      </c>
      <c r="E1207" s="94" t="str">
        <f t="array" ref="E1207">XLOOKUP($F1207,'GIÁ'!$A:$A,'GIÁ'!$E:$E)</f>
        <v>MÁT</v>
      </c>
      <c r="F1207" s="94">
        <v>8.935335403443E12</v>
      </c>
      <c r="G1207" s="95" t="s">
        <v>2083</v>
      </c>
      <c r="H1207" s="95" t="s">
        <v>1206</v>
      </c>
      <c r="I1207" s="96">
        <v>3.0</v>
      </c>
      <c r="J1207" s="96">
        <v>0.0</v>
      </c>
      <c r="K1207" s="98">
        <f t="shared" si="4"/>
        <v>3</v>
      </c>
      <c r="L1207" s="99" t="s">
        <v>4914</v>
      </c>
      <c r="M1207" s="100" t="s">
        <v>4937</v>
      </c>
      <c r="N1207" s="101" t="s">
        <v>4938</v>
      </c>
      <c r="O1207" s="128"/>
      <c r="P1207" s="100">
        <v>3.0</v>
      </c>
      <c r="Q1207" s="103">
        <f t="shared" si="5"/>
        <v>0</v>
      </c>
      <c r="R1207" s="104" t="s">
        <v>4925</v>
      </c>
      <c r="S1207" s="105"/>
      <c r="T1207" s="106"/>
      <c r="U1207" s="107"/>
      <c r="V1207" s="108" t="s">
        <v>756</v>
      </c>
      <c r="W1207" s="109" t="s">
        <v>1908</v>
      </c>
      <c r="X1207" s="110" t="str">
        <f t="shared" si="6"/>
        <v/>
      </c>
      <c r="Y1207" s="110" t="str">
        <f t="shared" si="7"/>
        <v>Siêu thị</v>
      </c>
      <c r="Z1207" s="139" t="str">
        <f t="shared" si="75"/>
        <v/>
      </c>
      <c r="AA1207" s="109" t="s">
        <v>802</v>
      </c>
      <c r="AB1207" s="140"/>
      <c r="AC1207" s="141"/>
      <c r="AD1207" s="113"/>
      <c r="AE1207" s="127"/>
      <c r="AF1207" s="113"/>
      <c r="AG1207" s="114" t="str">
        <f t="array" ref="AG1207">XLOOKUP(F1207,'CLV2'!A:A,'CLV2'!E:E)</f>
        <v>2.DELICA</v>
      </c>
      <c r="AH1207" s="115" t="str">
        <f t="array" ref="AH1207">XLOOKUP(F1207,'CLV2'!A:A,'CLV2'!F:F)</f>
        <v>3.COLD AND HOT DELICA</v>
      </c>
      <c r="AI1207" s="115" t="str">
        <f t="shared" si="8"/>
        <v>Pack</v>
      </c>
      <c r="AJ1207" s="116">
        <f t="shared" si="9"/>
        <v>1</v>
      </c>
      <c r="AK1207" s="117" t="str">
        <f t="array" ref="AK1207">XLOOKUP(F1207,'GIÁ'!A:A,'GIÁ'!D:D)</f>
        <v>11574.00</v>
      </c>
      <c r="AL1207" s="118">
        <f t="shared" si="10"/>
        <v>34722</v>
      </c>
      <c r="AM1207" s="118">
        <f t="shared" si="11"/>
        <v>0</v>
      </c>
      <c r="AN1207" s="119">
        <f t="shared" si="12"/>
        <v>34722</v>
      </c>
      <c r="AO1207" s="118">
        <f t="shared" si="13"/>
        <v>0</v>
      </c>
      <c r="AP1207" s="121">
        <f t="shared" si="14"/>
        <v>0</v>
      </c>
      <c r="AQ1207" s="122"/>
      <c r="AR1207" s="119"/>
    </row>
    <row r="1208" ht="22.5" customHeight="1">
      <c r="A1208" s="89">
        <v>46231.0</v>
      </c>
      <c r="B1208" s="90">
        <v>0.44375</v>
      </c>
      <c r="C1208" s="91" t="s">
        <v>1147</v>
      </c>
      <c r="D1208" s="129" t="str">
        <f t="array" ref="D1208">XLOOKUP(C1208,'DS ST'!A:A,'DS ST'!B:B)</f>
        <v>CKO</v>
      </c>
      <c r="E1208" s="94" t="str">
        <f t="array" ref="E1208">XLOOKUP($F1208,'GIÁ'!$A:$A,'GIÁ'!$E:$E)</f>
        <v>MÁT</v>
      </c>
      <c r="F1208" s="94" t="s">
        <v>3340</v>
      </c>
      <c r="G1208" s="95" t="s">
        <v>3341</v>
      </c>
      <c r="H1208" s="95" t="s">
        <v>57</v>
      </c>
      <c r="I1208" s="96">
        <v>1.0</v>
      </c>
      <c r="J1208" s="96">
        <v>0.0</v>
      </c>
      <c r="K1208" s="98">
        <f t="shared" si="4"/>
        <v>1</v>
      </c>
      <c r="L1208" s="99" t="s">
        <v>4914</v>
      </c>
      <c r="M1208" s="100" t="s">
        <v>4939</v>
      </c>
      <c r="N1208" s="101" t="s">
        <v>4940</v>
      </c>
      <c r="O1208" s="128"/>
      <c r="P1208" s="100">
        <v>1.0</v>
      </c>
      <c r="Q1208" s="103">
        <f t="shared" si="5"/>
        <v>0</v>
      </c>
      <c r="R1208" s="104" t="s">
        <v>4929</v>
      </c>
      <c r="S1208" s="105"/>
      <c r="T1208" s="106"/>
      <c r="U1208" s="107"/>
      <c r="V1208" s="108" t="s">
        <v>756</v>
      </c>
      <c r="W1208" s="109" t="s">
        <v>1908</v>
      </c>
      <c r="X1208" s="110" t="str">
        <f t="shared" si="6"/>
        <v/>
      </c>
      <c r="Y1208" s="110" t="str">
        <f t="shared" si="7"/>
        <v>Siêu thị</v>
      </c>
      <c r="Z1208" s="139" t="str">
        <f t="shared" si="75"/>
        <v/>
      </c>
      <c r="AA1208" s="109" t="s">
        <v>802</v>
      </c>
      <c r="AB1208" s="140"/>
      <c r="AC1208" s="141"/>
      <c r="AD1208" s="113"/>
      <c r="AE1208" s="127"/>
      <c r="AF1208" s="113"/>
      <c r="AG1208" s="114" t="str">
        <f t="array" ref="AG1208">XLOOKUP(F1208,'CLV2'!A:A,'CLV2'!E:E)</f>
        <v>2.BAKERY</v>
      </c>
      <c r="AH1208" s="115" t="str">
        <f t="array" ref="AH1208">XLOOKUP(F1208,'CLV2'!A:A,'CLV2'!F:F)</f>
        <v>3.CAKES</v>
      </c>
      <c r="AI1208" s="115" t="str">
        <f t="shared" si="8"/>
        <v>Pack</v>
      </c>
      <c r="AJ1208" s="116">
        <f t="shared" si="9"/>
        <v>1</v>
      </c>
      <c r="AK1208" s="117" t="str">
        <f t="array" ref="AK1208">XLOOKUP(F1208,'GIÁ'!A:A,'GIÁ'!D:D)</f>
        <v>21296.00</v>
      </c>
      <c r="AL1208" s="118">
        <f t="shared" si="10"/>
        <v>21296</v>
      </c>
      <c r="AM1208" s="118">
        <f t="shared" si="11"/>
        <v>0</v>
      </c>
      <c r="AN1208" s="119">
        <f t="shared" si="12"/>
        <v>21296</v>
      </c>
      <c r="AO1208" s="118">
        <f t="shared" si="13"/>
        <v>0</v>
      </c>
      <c r="AP1208" s="121">
        <f t="shared" si="14"/>
        <v>0</v>
      </c>
      <c r="AQ1208" s="122"/>
      <c r="AR1208" s="119"/>
    </row>
    <row r="1209" ht="22.5" customHeight="1">
      <c r="A1209" s="89">
        <v>46231.0</v>
      </c>
      <c r="B1209" s="90">
        <v>0.44375</v>
      </c>
      <c r="C1209" s="91" t="s">
        <v>1147</v>
      </c>
      <c r="D1209" s="129" t="str">
        <f t="array" ref="D1209">XLOOKUP(C1209,'DS ST'!A:A,'DS ST'!B:B)</f>
        <v>CKO</v>
      </c>
      <c r="E1209" s="94" t="str">
        <f t="array" ref="E1209">XLOOKUP($F1209,'GIÁ'!$A:$A,'GIÁ'!$E:$E)</f>
        <v>MÁT</v>
      </c>
      <c r="F1209" s="94">
        <v>8.938503131056E12</v>
      </c>
      <c r="G1209" s="95" t="s">
        <v>2841</v>
      </c>
      <c r="H1209" s="95" t="s">
        <v>57</v>
      </c>
      <c r="I1209" s="96">
        <v>6.0</v>
      </c>
      <c r="J1209" s="96">
        <v>0.0</v>
      </c>
      <c r="K1209" s="98">
        <f t="shared" si="4"/>
        <v>6</v>
      </c>
      <c r="L1209" s="99" t="s">
        <v>4914</v>
      </c>
      <c r="M1209" s="100" t="s">
        <v>4939</v>
      </c>
      <c r="N1209" s="101" t="s">
        <v>4940</v>
      </c>
      <c r="O1209" s="128"/>
      <c r="P1209" s="100">
        <v>6.0</v>
      </c>
      <c r="Q1209" s="103">
        <f t="shared" si="5"/>
        <v>0</v>
      </c>
      <c r="R1209" s="104" t="s">
        <v>4941</v>
      </c>
      <c r="S1209" s="105"/>
      <c r="T1209" s="106"/>
      <c r="U1209" s="107"/>
      <c r="V1209" s="108" t="s">
        <v>756</v>
      </c>
      <c r="W1209" s="109" t="s">
        <v>1908</v>
      </c>
      <c r="X1209" s="110" t="str">
        <f t="shared" si="6"/>
        <v/>
      </c>
      <c r="Y1209" s="110" t="str">
        <f t="shared" si="7"/>
        <v>Siêu thị</v>
      </c>
      <c r="Z1209" s="139" t="str">
        <f t="shared" si="75"/>
        <v/>
      </c>
      <c r="AA1209" s="109" t="s">
        <v>802</v>
      </c>
      <c r="AB1209" s="140"/>
      <c r="AC1209" s="141"/>
      <c r="AD1209" s="113"/>
      <c r="AE1209" s="127"/>
      <c r="AF1209" s="113"/>
      <c r="AG1209" s="114" t="str">
        <f t="array" ref="AG1209">XLOOKUP(F1209,'CLV2'!A:A,'CLV2'!E:E)</f>
        <v>2.DAIRY</v>
      </c>
      <c r="AH1209" s="115" t="str">
        <f t="array" ref="AH1209">XLOOKUP(F1209,'CLV2'!A:A,'CLV2'!F:F)</f>
        <v>3.FRESH MILK</v>
      </c>
      <c r="AI1209" s="115" t="str">
        <f t="shared" si="8"/>
        <v>Pack</v>
      </c>
      <c r="AJ1209" s="116">
        <f t="shared" si="9"/>
        <v>1</v>
      </c>
      <c r="AK1209" s="117" t="str">
        <f t="array" ref="AK1209">XLOOKUP(F1209,'GIÁ'!A:A,'GIÁ'!D:D)</f>
        <v>9180.00</v>
      </c>
      <c r="AL1209" s="118">
        <f t="shared" si="10"/>
        <v>55080</v>
      </c>
      <c r="AM1209" s="118">
        <f t="shared" si="11"/>
        <v>0</v>
      </c>
      <c r="AN1209" s="119">
        <f t="shared" si="12"/>
        <v>55080</v>
      </c>
      <c r="AO1209" s="118">
        <f t="shared" si="13"/>
        <v>0</v>
      </c>
      <c r="AP1209" s="121">
        <f t="shared" si="14"/>
        <v>0</v>
      </c>
      <c r="AQ1209" s="122"/>
      <c r="AR1209" s="119"/>
    </row>
    <row r="1210" ht="22.5" customHeight="1">
      <c r="A1210" s="89">
        <v>46231.0</v>
      </c>
      <c r="B1210" s="90">
        <v>0.44375</v>
      </c>
      <c r="C1210" s="91" t="s">
        <v>1147</v>
      </c>
      <c r="D1210" s="92" t="str">
        <f t="array" ref="D1210">XLOOKUP(C1210,'DS ST'!A:A,'DS ST'!B:B)</f>
        <v>CKO</v>
      </c>
      <c r="E1210" s="94" t="str">
        <f t="array" ref="E1210">XLOOKUP($F1210,'GIÁ'!$A:$A,'GIÁ'!$E:$E)</f>
        <v>MÁT</v>
      </c>
      <c r="F1210" s="94">
        <v>3.184030003617E12</v>
      </c>
      <c r="G1210" s="95" t="s">
        <v>1134</v>
      </c>
      <c r="H1210" s="95" t="s">
        <v>224</v>
      </c>
      <c r="I1210" s="96">
        <v>2.0</v>
      </c>
      <c r="J1210" s="96">
        <v>0.0</v>
      </c>
      <c r="K1210" s="98">
        <f t="shared" si="4"/>
        <v>2</v>
      </c>
      <c r="L1210" s="99" t="s">
        <v>4914</v>
      </c>
      <c r="M1210" s="100" t="s">
        <v>4942</v>
      </c>
      <c r="N1210" s="101" t="s">
        <v>4943</v>
      </c>
      <c r="O1210" s="128"/>
      <c r="P1210" s="100"/>
      <c r="Q1210" s="103">
        <f t="shared" si="5"/>
        <v>2</v>
      </c>
      <c r="R1210" s="104"/>
      <c r="S1210" s="105"/>
      <c r="T1210" s="106"/>
      <c r="U1210" s="107"/>
      <c r="V1210" s="108" t="s">
        <v>756</v>
      </c>
      <c r="W1210" s="109" t="s">
        <v>1312</v>
      </c>
      <c r="X1210" s="110" t="str">
        <f t="shared" si="6"/>
        <v/>
      </c>
      <c r="Y1210" s="110" t="str">
        <f t="shared" si="7"/>
        <v/>
      </c>
      <c r="Z1210" s="109" t="s">
        <v>797</v>
      </c>
      <c r="AA1210" s="109" t="s">
        <v>802</v>
      </c>
      <c r="AB1210" s="143" t="s">
        <v>4920</v>
      </c>
      <c r="AC1210" s="108"/>
      <c r="AD1210" s="113"/>
      <c r="AE1210" s="127"/>
      <c r="AF1210" s="113"/>
      <c r="AG1210" s="114" t="str">
        <f t="array" ref="AG1210">XLOOKUP(F1210,'CLV2'!A:A,'CLV2'!E:E)</f>
        <v>2.DAIRY</v>
      </c>
      <c r="AH1210" s="115" t="str">
        <f t="array" ref="AH1210">XLOOKUP(F1210,'CLV2'!A:A,'CLV2'!F:F)</f>
        <v>3.BUTTER AND CHEESE</v>
      </c>
      <c r="AI1210" s="115" t="str">
        <f t="shared" si="8"/>
        <v>Pack</v>
      </c>
      <c r="AJ1210" s="116">
        <f t="shared" si="9"/>
        <v>1</v>
      </c>
      <c r="AK1210" s="117" t="str">
        <f t="array" ref="AK1210">XLOOKUP(F1210,'GIÁ'!A:A,'GIÁ'!D:D)</f>
        <v>41960.14</v>
      </c>
      <c r="AL1210" s="118">
        <f t="shared" si="10"/>
        <v>83920.28</v>
      </c>
      <c r="AM1210" s="118">
        <f t="shared" si="11"/>
        <v>0</v>
      </c>
      <c r="AN1210" s="119">
        <f t="shared" si="12"/>
        <v>0</v>
      </c>
      <c r="AO1210" s="118">
        <f t="shared" si="13"/>
        <v>83920.28</v>
      </c>
      <c r="AP1210" s="121">
        <f t="shared" si="14"/>
        <v>0</v>
      </c>
      <c r="AQ1210" s="122"/>
      <c r="AR1210" s="119"/>
    </row>
    <row r="1211" ht="22.5" customHeight="1">
      <c r="A1211" s="89">
        <v>46231.0</v>
      </c>
      <c r="B1211" s="90">
        <v>0.44375</v>
      </c>
      <c r="C1211" s="91" t="s">
        <v>1147</v>
      </c>
      <c r="D1211" s="129" t="str">
        <f t="array" ref="D1211">XLOOKUP(C1211,'DS ST'!A:A,'DS ST'!B:B)</f>
        <v>CKO</v>
      </c>
      <c r="E1211" s="94" t="str">
        <f t="array" ref="E1211">XLOOKUP($F1211,'GIÁ'!$A:$A,'GIÁ'!$E:$E)</f>
        <v>MÁT</v>
      </c>
      <c r="F1211" s="94">
        <v>8.935007110921E12</v>
      </c>
      <c r="G1211" s="95" t="s">
        <v>1795</v>
      </c>
      <c r="H1211" s="95" t="s">
        <v>1145</v>
      </c>
      <c r="I1211" s="96">
        <v>3.0</v>
      </c>
      <c r="J1211" s="96">
        <v>0.0</v>
      </c>
      <c r="K1211" s="98">
        <f t="shared" si="4"/>
        <v>3</v>
      </c>
      <c r="L1211" s="99" t="s">
        <v>4914</v>
      </c>
      <c r="M1211" s="100" t="s">
        <v>4944</v>
      </c>
      <c r="N1211" s="101" t="s">
        <v>4945</v>
      </c>
      <c r="O1211" s="128"/>
      <c r="P1211" s="100">
        <v>3.0</v>
      </c>
      <c r="Q1211" s="103">
        <f t="shared" si="5"/>
        <v>0</v>
      </c>
      <c r="R1211" s="104" t="s">
        <v>4935</v>
      </c>
      <c r="S1211" s="105"/>
      <c r="T1211" s="106"/>
      <c r="U1211" s="107"/>
      <c r="V1211" s="108" t="s">
        <v>756</v>
      </c>
      <c r="W1211" s="109" t="s">
        <v>1908</v>
      </c>
      <c r="X1211" s="110" t="str">
        <f t="shared" si="6"/>
        <v/>
      </c>
      <c r="Y1211" s="110" t="str">
        <f t="shared" si="7"/>
        <v>Siêu thị</v>
      </c>
      <c r="Z1211" s="139" t="str">
        <f t="shared" ref="Z1211:Z1221" si="76">IF(N(Q1211)&lt;=0,"",IF(ISNUMBER(SEARCH("Thiếu kiện",V1211)),"Kho đông mát",IF(AND(N(Q1211)&gt;0,N(P1211)&gt;0,OR(ISNUMBER(SEARCH("Hình KDB",U1211)),ISNUMBER(SEARCH("Hình tele",U1211)),ISNUMBER(SEARCH("sai code",U1211)),ISNUMBER(SEARCH("ST nhận",U1211)))),"Kho đông mát",IF(AND(W1211="DC giao thiếu",OR(ISNUMBER(SEARCH("Hình KDB",U1211)),ISNUMBER(SEARCH("Hình tele",U1211)),ISNUMBER(SEARCH("sai code",U1211)))),"Kho đông mát",IF(W1211="DC giao thiếu","Chưa xác định",IF(AND(W1211="DC pick sai",OR(ISNUMBER(SEARCH("Hình KDB",U1211)),ISNUMBER(SEARCH("Hình tele",U1211)),ISNUMBER(SEARCH("sai code",U1211)),ISNUMBER(SEARCH("ST nhận",U1211)))),"Kho đông mát",IF(W1211="DC pick sai","Chưa xác định",IF(AND(W1211="Hao hụt",N(O1211)&gt;0,OR(ISNUMBER(SEARCH("Hình KDB",U1211)),ISNUMBER(SEARCH("Hình tele",U1211)),ISNUMBER(SEARCH("sai code",U1211)),ISNUMBER(SEARCH("ST nhận",U1211)))),"Kho đông mát",IF(W1211="Hao hụt","Chưa xác định",IF(OR(W1211="VT giao sai điểm",W1211="Không đạt nhiệt độ",W1211="TX giao thiếu kiện",W1211="Hàng không đạt CL"),"Kho đông mát",IF(W1211="Chưa xác định","Chưa xác định",IF(N(P1211)&gt;0,"Chưa xác định",""))))))))))))</f>
        <v/>
      </c>
      <c r="AA1211" s="109" t="s">
        <v>802</v>
      </c>
      <c r="AB1211" s="140"/>
      <c r="AC1211" s="108"/>
      <c r="AD1211" s="113"/>
      <c r="AE1211" s="127"/>
      <c r="AF1211" s="113"/>
      <c r="AG1211" s="114" t="str">
        <f t="array" ref="AG1211">XLOOKUP(F1211,'CLV2'!A:A,'CLV2'!E:E)</f>
        <v>2.DAIRY</v>
      </c>
      <c r="AH1211" s="115" t="str">
        <f t="array" ref="AH1211">XLOOKUP(F1211,'CLV2'!A:A,'CLV2'!F:F)</f>
        <v>3.FRESH MILK</v>
      </c>
      <c r="AI1211" s="115" t="str">
        <f t="shared" si="8"/>
        <v>Pack</v>
      </c>
      <c r="AJ1211" s="116">
        <f t="shared" si="9"/>
        <v>1</v>
      </c>
      <c r="AK1211" s="117" t="str">
        <f t="array" ref="AK1211">XLOOKUP(F1211,'GIÁ'!A:A,'GIÁ'!D:D)</f>
        <v>30226.04</v>
      </c>
      <c r="AL1211" s="118">
        <f t="shared" si="10"/>
        <v>90678.12</v>
      </c>
      <c r="AM1211" s="118">
        <f t="shared" si="11"/>
        <v>0</v>
      </c>
      <c r="AN1211" s="119">
        <f t="shared" si="12"/>
        <v>90678.12</v>
      </c>
      <c r="AO1211" s="118">
        <f t="shared" si="13"/>
        <v>0</v>
      </c>
      <c r="AP1211" s="121">
        <f t="shared" si="14"/>
        <v>0</v>
      </c>
      <c r="AQ1211" s="122"/>
      <c r="AR1211" s="119"/>
    </row>
    <row r="1212" ht="22.5" customHeight="1">
      <c r="A1212" s="89">
        <v>46231.0</v>
      </c>
      <c r="B1212" s="90">
        <v>0.44375</v>
      </c>
      <c r="C1212" s="91" t="s">
        <v>1147</v>
      </c>
      <c r="D1212" s="129" t="str">
        <f t="array" ref="D1212">XLOOKUP(C1212,'DS ST'!A:A,'DS ST'!B:B)</f>
        <v>CKO</v>
      </c>
      <c r="E1212" s="94" t="str">
        <f t="array" ref="E1212">XLOOKUP($F1212,'GIÁ'!$A:$A,'GIÁ'!$E:$E)</f>
        <v>MÁT</v>
      </c>
      <c r="F1212" s="94">
        <v>8.935007101134E12</v>
      </c>
      <c r="G1212" s="95" t="s">
        <v>1784</v>
      </c>
      <c r="H1212" s="95" t="s">
        <v>1785</v>
      </c>
      <c r="I1212" s="96">
        <v>3.0</v>
      </c>
      <c r="J1212" s="96">
        <v>0.0</v>
      </c>
      <c r="K1212" s="98">
        <f t="shared" si="4"/>
        <v>3</v>
      </c>
      <c r="L1212" s="99" t="s">
        <v>4914</v>
      </c>
      <c r="M1212" s="100" t="s">
        <v>4944</v>
      </c>
      <c r="N1212" s="101" t="s">
        <v>4945</v>
      </c>
      <c r="O1212" s="128"/>
      <c r="P1212" s="100">
        <v>3.0</v>
      </c>
      <c r="Q1212" s="103">
        <f t="shared" si="5"/>
        <v>0</v>
      </c>
      <c r="R1212" s="104" t="s">
        <v>4935</v>
      </c>
      <c r="S1212" s="105"/>
      <c r="T1212" s="106"/>
      <c r="U1212" s="107"/>
      <c r="V1212" s="108" t="s">
        <v>756</v>
      </c>
      <c r="W1212" s="109" t="s">
        <v>1908</v>
      </c>
      <c r="X1212" s="110" t="str">
        <f t="shared" si="6"/>
        <v/>
      </c>
      <c r="Y1212" s="110" t="str">
        <f t="shared" si="7"/>
        <v>Siêu thị</v>
      </c>
      <c r="Z1212" s="139" t="str">
        <f t="shared" si="76"/>
        <v/>
      </c>
      <c r="AA1212" s="109" t="s">
        <v>802</v>
      </c>
      <c r="AB1212" s="140"/>
      <c r="AC1212" s="141"/>
      <c r="AD1212" s="113"/>
      <c r="AE1212" s="108"/>
      <c r="AF1212" s="113"/>
      <c r="AG1212" s="114" t="str">
        <f t="array" ref="AG1212">XLOOKUP(F1212,'CLV2'!A:A,'CLV2'!E:E)</f>
        <v>2.DAIRY</v>
      </c>
      <c r="AH1212" s="115" t="str">
        <f t="array" ref="AH1212">XLOOKUP(F1212,'CLV2'!A:A,'CLV2'!F:F)</f>
        <v>3.FRESH MILK</v>
      </c>
      <c r="AI1212" s="115" t="str">
        <f t="shared" si="8"/>
        <v>Pack</v>
      </c>
      <c r="AJ1212" s="116">
        <f t="shared" si="9"/>
        <v>1</v>
      </c>
      <c r="AK1212" s="117" t="str">
        <f t="array" ref="AK1212">XLOOKUP(F1212,'GIÁ'!A:A,'GIÁ'!D:D)</f>
        <v>18545.39</v>
      </c>
      <c r="AL1212" s="118">
        <f t="shared" si="10"/>
        <v>55636.17</v>
      </c>
      <c r="AM1212" s="118">
        <f t="shared" si="11"/>
        <v>0</v>
      </c>
      <c r="AN1212" s="119">
        <f t="shared" si="12"/>
        <v>55636.17</v>
      </c>
      <c r="AO1212" s="118">
        <f t="shared" si="13"/>
        <v>0</v>
      </c>
      <c r="AP1212" s="121">
        <f t="shared" si="14"/>
        <v>0</v>
      </c>
      <c r="AQ1212" s="122"/>
      <c r="AR1212" s="119"/>
    </row>
    <row r="1213" ht="22.5" customHeight="1">
      <c r="A1213" s="89">
        <v>46231.0</v>
      </c>
      <c r="B1213" s="90">
        <v>0.44375</v>
      </c>
      <c r="C1213" s="91" t="s">
        <v>1147</v>
      </c>
      <c r="D1213" s="129" t="str">
        <f t="array" ref="D1213">XLOOKUP(C1213,'DS ST'!A:A,'DS ST'!B:B)</f>
        <v>CKO</v>
      </c>
      <c r="E1213" s="94" t="str">
        <f t="array" ref="E1213">XLOOKUP($F1213,'GIÁ'!$A:$A,'GIÁ'!$E:$E)</f>
        <v>MÁT</v>
      </c>
      <c r="F1213" s="94">
        <v>8.936049693908E12</v>
      </c>
      <c r="G1213" s="95" t="s">
        <v>2244</v>
      </c>
      <c r="H1213" s="95" t="s">
        <v>57</v>
      </c>
      <c r="I1213" s="96">
        <v>3.0</v>
      </c>
      <c r="J1213" s="96">
        <v>0.0</v>
      </c>
      <c r="K1213" s="98">
        <f t="shared" si="4"/>
        <v>3</v>
      </c>
      <c r="L1213" s="99" t="s">
        <v>4914</v>
      </c>
      <c r="M1213" s="100" t="s">
        <v>4944</v>
      </c>
      <c r="N1213" s="101" t="s">
        <v>4945</v>
      </c>
      <c r="O1213" s="128"/>
      <c r="P1213" s="100">
        <v>3.0</v>
      </c>
      <c r="Q1213" s="103">
        <f t="shared" si="5"/>
        <v>0</v>
      </c>
      <c r="R1213" s="104" t="s">
        <v>4928</v>
      </c>
      <c r="S1213" s="105"/>
      <c r="T1213" s="106"/>
      <c r="U1213" s="107"/>
      <c r="V1213" s="108" t="s">
        <v>756</v>
      </c>
      <c r="W1213" s="109" t="s">
        <v>1908</v>
      </c>
      <c r="X1213" s="110" t="str">
        <f t="shared" si="6"/>
        <v/>
      </c>
      <c r="Y1213" s="110" t="str">
        <f t="shared" si="7"/>
        <v>Siêu thị</v>
      </c>
      <c r="Z1213" s="139" t="str">
        <f t="shared" si="76"/>
        <v/>
      </c>
      <c r="AA1213" s="109" t="s">
        <v>802</v>
      </c>
      <c r="AB1213" s="140"/>
      <c r="AC1213" s="141"/>
      <c r="AD1213" s="113"/>
      <c r="AE1213" s="127"/>
      <c r="AF1213" s="113"/>
      <c r="AG1213" s="114" t="str">
        <f t="array" ref="AG1213">XLOOKUP(F1213,'CLV2'!A:A,'CLV2'!E:E)</f>
        <v>2.VEGETABLES</v>
      </c>
      <c r="AH1213" s="115" t="str">
        <f t="array" ref="AH1213">XLOOKUP(F1213,'CLV2'!A:A,'CLV2'!F:F)</f>
        <v>3.LETTUCE, SNACKABLES</v>
      </c>
      <c r="AI1213" s="115" t="str">
        <f t="shared" si="8"/>
        <v>Pack</v>
      </c>
      <c r="AJ1213" s="116">
        <f t="shared" si="9"/>
        <v>1</v>
      </c>
      <c r="AK1213" s="117" t="str">
        <f t="array" ref="AK1213">XLOOKUP(F1213,'GIÁ'!A:A,'GIÁ'!D:D)</f>
        <v>20360.85</v>
      </c>
      <c r="AL1213" s="118">
        <f t="shared" si="10"/>
        <v>61082.55</v>
      </c>
      <c r="AM1213" s="118">
        <f t="shared" si="11"/>
        <v>0</v>
      </c>
      <c r="AN1213" s="119">
        <f t="shared" si="12"/>
        <v>61082.55</v>
      </c>
      <c r="AO1213" s="118">
        <f t="shared" si="13"/>
        <v>0</v>
      </c>
      <c r="AP1213" s="121">
        <f t="shared" si="14"/>
        <v>0</v>
      </c>
      <c r="AQ1213" s="122"/>
      <c r="AR1213" s="119"/>
    </row>
    <row r="1214" ht="22.5" customHeight="1">
      <c r="A1214" s="89">
        <v>46231.0</v>
      </c>
      <c r="B1214" s="90">
        <v>0.44375</v>
      </c>
      <c r="C1214" s="91" t="s">
        <v>1147</v>
      </c>
      <c r="D1214" s="129" t="str">
        <f t="array" ref="D1214">XLOOKUP(C1214,'DS ST'!A:A,'DS ST'!B:B)</f>
        <v>CKO</v>
      </c>
      <c r="E1214" s="94" t="str">
        <f t="array" ref="E1214">XLOOKUP($F1214,'GIÁ'!$A:$A,'GIÁ'!$E:$E)</f>
        <v>MÁT</v>
      </c>
      <c r="F1214" s="94">
        <v>8.936146442249E12</v>
      </c>
      <c r="G1214" s="95" t="s">
        <v>2498</v>
      </c>
      <c r="H1214" s="95" t="s">
        <v>1741</v>
      </c>
      <c r="I1214" s="96">
        <v>8.0</v>
      </c>
      <c r="J1214" s="96">
        <v>0.0</v>
      </c>
      <c r="K1214" s="98">
        <f t="shared" si="4"/>
        <v>8</v>
      </c>
      <c r="L1214" s="99" t="s">
        <v>4914</v>
      </c>
      <c r="M1214" s="100" t="s">
        <v>4944</v>
      </c>
      <c r="N1214" s="101" t="s">
        <v>4945</v>
      </c>
      <c r="O1214" s="128"/>
      <c r="P1214" s="100">
        <v>8.0</v>
      </c>
      <c r="Q1214" s="103">
        <f t="shared" si="5"/>
        <v>0</v>
      </c>
      <c r="R1214" s="104" t="s">
        <v>4925</v>
      </c>
      <c r="S1214" s="105"/>
      <c r="T1214" s="106"/>
      <c r="U1214" s="107"/>
      <c r="V1214" s="108" t="s">
        <v>756</v>
      </c>
      <c r="W1214" s="109" t="s">
        <v>1908</v>
      </c>
      <c r="X1214" s="110" t="str">
        <f t="shared" si="6"/>
        <v/>
      </c>
      <c r="Y1214" s="110" t="str">
        <f t="shared" si="7"/>
        <v>Siêu thị</v>
      </c>
      <c r="Z1214" s="139" t="str">
        <f t="shared" si="76"/>
        <v/>
      </c>
      <c r="AA1214" s="109" t="s">
        <v>802</v>
      </c>
      <c r="AB1214" s="140"/>
      <c r="AC1214" s="141"/>
      <c r="AD1214" s="113"/>
      <c r="AE1214" s="127"/>
      <c r="AF1214" s="113"/>
      <c r="AG1214" s="114" t="str">
        <f t="array" ref="AG1214">XLOOKUP(F1214,'CLV2'!A:A,'CLV2'!E:E)</f>
        <v>2.CHILLED FOODS</v>
      </c>
      <c r="AH1214" s="115" t="str">
        <f t="array" ref="AH1214">XLOOKUP(F1214,'CLV2'!A:A,'CLV2'!F:F)</f>
        <v>3.HAM AND SAUSAGES</v>
      </c>
      <c r="AI1214" s="115" t="str">
        <f t="shared" si="8"/>
        <v>Pack</v>
      </c>
      <c r="AJ1214" s="116">
        <f t="shared" si="9"/>
        <v>1</v>
      </c>
      <c r="AK1214" s="117" t="str">
        <f t="array" ref="AK1214">XLOOKUP(F1214,'GIÁ'!A:A,'GIÁ'!D:D)</f>
        <v>7920.46</v>
      </c>
      <c r="AL1214" s="118">
        <f t="shared" si="10"/>
        <v>63363.68</v>
      </c>
      <c r="AM1214" s="118">
        <f t="shared" si="11"/>
        <v>0</v>
      </c>
      <c r="AN1214" s="119">
        <f t="shared" si="12"/>
        <v>63363.68</v>
      </c>
      <c r="AO1214" s="118">
        <f t="shared" si="13"/>
        <v>0</v>
      </c>
      <c r="AP1214" s="121">
        <f t="shared" si="14"/>
        <v>0</v>
      </c>
      <c r="AQ1214" s="122"/>
      <c r="AR1214" s="119"/>
    </row>
    <row r="1215" ht="22.5" customHeight="1">
      <c r="A1215" s="89">
        <v>46231.0</v>
      </c>
      <c r="B1215" s="90">
        <v>0.44375</v>
      </c>
      <c r="C1215" s="91" t="s">
        <v>1147</v>
      </c>
      <c r="D1215" s="129" t="str">
        <f t="array" ref="D1215">XLOOKUP(C1215,'DS ST'!A:A,'DS ST'!B:B)</f>
        <v>CKO</v>
      </c>
      <c r="E1215" s="94" t="str">
        <f t="array" ref="E1215">XLOOKUP($F1215,'GIÁ'!$A:$A,'GIÁ'!$E:$E)</f>
        <v>MÁT</v>
      </c>
      <c r="F1215" s="94">
        <v>8.935019503216E12</v>
      </c>
      <c r="G1215" s="95" t="s">
        <v>1821</v>
      </c>
      <c r="H1215" s="95" t="s">
        <v>224</v>
      </c>
      <c r="I1215" s="96">
        <v>8.0</v>
      </c>
      <c r="J1215" s="96">
        <v>0.0</v>
      </c>
      <c r="K1215" s="98">
        <f t="shared" si="4"/>
        <v>8</v>
      </c>
      <c r="L1215" s="99" t="s">
        <v>4914</v>
      </c>
      <c r="M1215" s="100" t="s">
        <v>4944</v>
      </c>
      <c r="N1215" s="101" t="s">
        <v>4945</v>
      </c>
      <c r="O1215" s="128"/>
      <c r="P1215" s="100">
        <v>8.0</v>
      </c>
      <c r="Q1215" s="103">
        <f t="shared" si="5"/>
        <v>0</v>
      </c>
      <c r="R1215" s="104" t="s">
        <v>4928</v>
      </c>
      <c r="S1215" s="105"/>
      <c r="T1215" s="106"/>
      <c r="U1215" s="107"/>
      <c r="V1215" s="108" t="s">
        <v>756</v>
      </c>
      <c r="W1215" s="109" t="s">
        <v>1908</v>
      </c>
      <c r="X1215" s="110" t="str">
        <f t="shared" si="6"/>
        <v/>
      </c>
      <c r="Y1215" s="110" t="str">
        <f t="shared" si="7"/>
        <v>Siêu thị</v>
      </c>
      <c r="Z1215" s="139" t="str">
        <f t="shared" si="76"/>
        <v/>
      </c>
      <c r="AA1215" s="109" t="s">
        <v>802</v>
      </c>
      <c r="AB1215" s="140"/>
      <c r="AC1215" s="141"/>
      <c r="AD1215" s="113"/>
      <c r="AE1215" s="127"/>
      <c r="AF1215" s="113"/>
      <c r="AG1215" s="114" t="str">
        <f t="array" ref="AG1215">XLOOKUP(F1215,'CLV2'!A:A,'CLV2'!E:E)</f>
        <v>2.CHILLED FOODS</v>
      </c>
      <c r="AH1215" s="115" t="str">
        <f t="array" ref="AH1215">XLOOKUP(F1215,'CLV2'!A:A,'CLV2'!F:F)</f>
        <v>3.HAM AND SAUSAGES</v>
      </c>
      <c r="AI1215" s="115" t="str">
        <f t="shared" si="8"/>
        <v>Pack</v>
      </c>
      <c r="AJ1215" s="116">
        <f t="shared" si="9"/>
        <v>1</v>
      </c>
      <c r="AK1215" s="117" t="str">
        <f t="array" ref="AK1215">XLOOKUP(F1215,'GIÁ'!A:A,'GIÁ'!D:D)</f>
        <v>30395.96</v>
      </c>
      <c r="AL1215" s="118">
        <f t="shared" si="10"/>
        <v>243167.68</v>
      </c>
      <c r="AM1215" s="118">
        <f t="shared" si="11"/>
        <v>0</v>
      </c>
      <c r="AN1215" s="119">
        <f t="shared" si="12"/>
        <v>243167.68</v>
      </c>
      <c r="AO1215" s="118">
        <f t="shared" si="13"/>
        <v>0</v>
      </c>
      <c r="AP1215" s="121">
        <f t="shared" si="14"/>
        <v>0</v>
      </c>
      <c r="AQ1215" s="122"/>
      <c r="AR1215" s="119"/>
    </row>
    <row r="1216" ht="22.5" customHeight="1">
      <c r="A1216" s="89">
        <v>46231.0</v>
      </c>
      <c r="B1216" s="90">
        <v>0.44375</v>
      </c>
      <c r="C1216" s="91" t="s">
        <v>1147</v>
      </c>
      <c r="D1216" s="129" t="str">
        <f t="array" ref="D1216">XLOOKUP(C1216,'DS ST'!A:A,'DS ST'!B:B)</f>
        <v>CKO</v>
      </c>
      <c r="E1216" s="94" t="str">
        <f t="array" ref="E1216">XLOOKUP($F1216,'GIÁ'!$A:$A,'GIÁ'!$E:$E)</f>
        <v>MÁT</v>
      </c>
      <c r="F1216" s="94">
        <v>8.938529045856E12</v>
      </c>
      <c r="G1216" s="95" t="s">
        <v>3024</v>
      </c>
      <c r="H1216" s="95" t="s">
        <v>224</v>
      </c>
      <c r="I1216" s="96">
        <v>4.0</v>
      </c>
      <c r="J1216" s="96">
        <v>0.0</v>
      </c>
      <c r="K1216" s="98">
        <f t="shared" si="4"/>
        <v>4</v>
      </c>
      <c r="L1216" s="99" t="s">
        <v>4914</v>
      </c>
      <c r="M1216" s="100" t="s">
        <v>4944</v>
      </c>
      <c r="N1216" s="101" t="s">
        <v>4945</v>
      </c>
      <c r="O1216" s="128"/>
      <c r="P1216" s="100">
        <v>4.0</v>
      </c>
      <c r="Q1216" s="103">
        <f t="shared" si="5"/>
        <v>0</v>
      </c>
      <c r="R1216" s="104" t="s">
        <v>4925</v>
      </c>
      <c r="S1216" s="105"/>
      <c r="T1216" s="106"/>
      <c r="U1216" s="107"/>
      <c r="V1216" s="108" t="s">
        <v>756</v>
      </c>
      <c r="W1216" s="109" t="s">
        <v>1908</v>
      </c>
      <c r="X1216" s="110" t="str">
        <f t="shared" si="6"/>
        <v/>
      </c>
      <c r="Y1216" s="110" t="str">
        <f t="shared" si="7"/>
        <v>Siêu thị</v>
      </c>
      <c r="Z1216" s="139" t="str">
        <f t="shared" si="76"/>
        <v/>
      </c>
      <c r="AA1216" s="109" t="s">
        <v>802</v>
      </c>
      <c r="AB1216" s="140"/>
      <c r="AC1216" s="141"/>
      <c r="AD1216" s="113"/>
      <c r="AE1216" s="127"/>
      <c r="AF1216" s="113"/>
      <c r="AG1216" s="114" t="str">
        <f t="array" ref="AG1216">XLOOKUP(F1216,'CLV2'!A:A,'CLV2'!E:E)</f>
        <v>2.CHILLED FOODS</v>
      </c>
      <c r="AH1216" s="115" t="str">
        <f t="array" ref="AH1216">XLOOKUP(F1216,'CLV2'!A:A,'CLV2'!F:F)</f>
        <v>3.HAM AND SAUSAGES</v>
      </c>
      <c r="AI1216" s="115" t="str">
        <f t="shared" si="8"/>
        <v>Pack</v>
      </c>
      <c r="AJ1216" s="116">
        <f t="shared" si="9"/>
        <v>1</v>
      </c>
      <c r="AK1216" s="117" t="str">
        <f t="array" ref="AK1216">XLOOKUP(F1216,'GIÁ'!A:A,'GIÁ'!D:D)</f>
        <v>66066.31</v>
      </c>
      <c r="AL1216" s="118">
        <f t="shared" si="10"/>
        <v>264265.24</v>
      </c>
      <c r="AM1216" s="118">
        <f t="shared" si="11"/>
        <v>0</v>
      </c>
      <c r="AN1216" s="119">
        <f t="shared" si="12"/>
        <v>264265.24</v>
      </c>
      <c r="AO1216" s="118">
        <f t="shared" si="13"/>
        <v>0</v>
      </c>
      <c r="AP1216" s="121">
        <f t="shared" si="14"/>
        <v>0</v>
      </c>
      <c r="AQ1216" s="122"/>
      <c r="AR1216" s="119"/>
    </row>
    <row r="1217" ht="22.5" customHeight="1">
      <c r="A1217" s="89">
        <v>46231.0</v>
      </c>
      <c r="B1217" s="90">
        <v>0.44375</v>
      </c>
      <c r="C1217" s="91" t="s">
        <v>1147</v>
      </c>
      <c r="D1217" s="129" t="str">
        <f t="array" ref="D1217">XLOOKUP(C1217,'DS ST'!A:A,'DS ST'!B:B)</f>
        <v>CKO</v>
      </c>
      <c r="E1217" s="94" t="str">
        <f t="array" ref="E1217">XLOOKUP($F1217,'GIÁ'!$A:$A,'GIÁ'!$E:$E)</f>
        <v>MÁT</v>
      </c>
      <c r="F1217" s="94">
        <v>8.935101608515E12</v>
      </c>
      <c r="G1217" s="95" t="s">
        <v>1902</v>
      </c>
      <c r="H1217" s="95" t="s">
        <v>57</v>
      </c>
      <c r="I1217" s="96">
        <v>2.0</v>
      </c>
      <c r="J1217" s="96">
        <v>0.0</v>
      </c>
      <c r="K1217" s="98">
        <f t="shared" si="4"/>
        <v>2</v>
      </c>
      <c r="L1217" s="99" t="s">
        <v>4914</v>
      </c>
      <c r="M1217" s="100" t="s">
        <v>4944</v>
      </c>
      <c r="N1217" s="101" t="s">
        <v>4945</v>
      </c>
      <c r="O1217" s="128"/>
      <c r="P1217" s="100">
        <v>2.0</v>
      </c>
      <c r="Q1217" s="103">
        <f t="shared" si="5"/>
        <v>0</v>
      </c>
      <c r="R1217" s="104" t="s">
        <v>4925</v>
      </c>
      <c r="S1217" s="105"/>
      <c r="T1217" s="106"/>
      <c r="U1217" s="107"/>
      <c r="V1217" s="108" t="s">
        <v>756</v>
      </c>
      <c r="W1217" s="109" t="s">
        <v>1908</v>
      </c>
      <c r="X1217" s="110" t="str">
        <f t="shared" si="6"/>
        <v/>
      </c>
      <c r="Y1217" s="110" t="str">
        <f t="shared" si="7"/>
        <v>Siêu thị</v>
      </c>
      <c r="Z1217" s="139" t="str">
        <f t="shared" si="76"/>
        <v/>
      </c>
      <c r="AA1217" s="109" t="s">
        <v>802</v>
      </c>
      <c r="AB1217" s="140"/>
      <c r="AC1217" s="141"/>
      <c r="AD1217" s="113"/>
      <c r="AE1217" s="127"/>
      <c r="AF1217" s="113"/>
      <c r="AG1217" s="114" t="str">
        <f t="array" ref="AG1217">XLOOKUP(F1217,'CLV2'!A:A,'CLV2'!E:E)</f>
        <v>2.CHILLED FOODS</v>
      </c>
      <c r="AH1217" s="115" t="str">
        <f t="array" ref="AH1217">XLOOKUP(F1217,'CLV2'!A:A,'CLV2'!F:F)</f>
        <v>3.OTHER CHILLED PRODUCTS</v>
      </c>
      <c r="AI1217" s="115" t="str">
        <f t="shared" si="8"/>
        <v>Pack</v>
      </c>
      <c r="AJ1217" s="116">
        <f t="shared" si="9"/>
        <v>1</v>
      </c>
      <c r="AK1217" s="117" t="str">
        <f t="array" ref="AK1217">XLOOKUP(F1217,'GIÁ'!A:A,'GIÁ'!D:D)</f>
        <v>25753.17</v>
      </c>
      <c r="AL1217" s="118">
        <f t="shared" si="10"/>
        <v>51506.34</v>
      </c>
      <c r="AM1217" s="118">
        <f t="shared" si="11"/>
        <v>0</v>
      </c>
      <c r="AN1217" s="119">
        <f t="shared" si="12"/>
        <v>51506.34</v>
      </c>
      <c r="AO1217" s="118">
        <f t="shared" si="13"/>
        <v>0</v>
      </c>
      <c r="AP1217" s="121">
        <f t="shared" si="14"/>
        <v>0</v>
      </c>
      <c r="AQ1217" s="122"/>
      <c r="AR1217" s="119"/>
    </row>
    <row r="1218" ht="22.5" customHeight="1">
      <c r="A1218" s="89">
        <v>46231.0</v>
      </c>
      <c r="B1218" s="90">
        <v>0.44375</v>
      </c>
      <c r="C1218" s="91" t="s">
        <v>1147</v>
      </c>
      <c r="D1218" s="129" t="str">
        <f t="array" ref="D1218">XLOOKUP(C1218,'DS ST'!A:A,'DS ST'!B:B)</f>
        <v>CKO</v>
      </c>
      <c r="E1218" s="94" t="str">
        <f t="array" ref="E1218">XLOOKUP($F1218,'GIÁ'!$A:$A,'GIÁ'!$E:$E)</f>
        <v>MÁT</v>
      </c>
      <c r="F1218" s="94">
        <v>8.938511301595E12</v>
      </c>
      <c r="G1218" s="95" t="s">
        <v>2953</v>
      </c>
      <c r="H1218" s="95" t="s">
        <v>1145</v>
      </c>
      <c r="I1218" s="96">
        <v>4.0</v>
      </c>
      <c r="J1218" s="96">
        <v>0.0</v>
      </c>
      <c r="K1218" s="98">
        <f t="shared" si="4"/>
        <v>4</v>
      </c>
      <c r="L1218" s="99" t="s">
        <v>4914</v>
      </c>
      <c r="M1218" s="100" t="s">
        <v>4944</v>
      </c>
      <c r="N1218" s="101" t="s">
        <v>4945</v>
      </c>
      <c r="O1218" s="128"/>
      <c r="P1218" s="100">
        <v>4.0</v>
      </c>
      <c r="Q1218" s="103">
        <f t="shared" si="5"/>
        <v>0</v>
      </c>
      <c r="R1218" s="104" t="s">
        <v>4935</v>
      </c>
      <c r="S1218" s="105"/>
      <c r="T1218" s="106"/>
      <c r="U1218" s="107"/>
      <c r="V1218" s="108" t="s">
        <v>756</v>
      </c>
      <c r="W1218" s="109" t="s">
        <v>1908</v>
      </c>
      <c r="X1218" s="110" t="str">
        <f t="shared" si="6"/>
        <v/>
      </c>
      <c r="Y1218" s="110" t="str">
        <f t="shared" si="7"/>
        <v>Siêu thị</v>
      </c>
      <c r="Z1218" s="139" t="str">
        <f t="shared" si="76"/>
        <v/>
      </c>
      <c r="AA1218" s="109" t="s">
        <v>802</v>
      </c>
      <c r="AB1218" s="140"/>
      <c r="AC1218" s="141"/>
      <c r="AD1218" s="113"/>
      <c r="AE1218" s="127"/>
      <c r="AF1218" s="113"/>
      <c r="AG1218" s="114" t="str">
        <f t="array" ref="AG1218">XLOOKUP(F1218,'CLV2'!A:A,'CLV2'!E:E)</f>
        <v>2.DELICA</v>
      </c>
      <c r="AH1218" s="115" t="str">
        <f t="array" ref="AH1218">XLOOKUP(F1218,'CLV2'!A:A,'CLV2'!F:F)</f>
        <v>3.DRINKS</v>
      </c>
      <c r="AI1218" s="115" t="str">
        <f t="shared" si="8"/>
        <v>Pack</v>
      </c>
      <c r="AJ1218" s="116">
        <f t="shared" si="9"/>
        <v>1</v>
      </c>
      <c r="AK1218" s="117" t="str">
        <f t="array" ref="AK1218">XLOOKUP(F1218,'GIÁ'!A:A,'GIÁ'!D:D)</f>
        <v>13120.90</v>
      </c>
      <c r="AL1218" s="118">
        <f t="shared" si="10"/>
        <v>52483.6</v>
      </c>
      <c r="AM1218" s="118">
        <f t="shared" si="11"/>
        <v>0</v>
      </c>
      <c r="AN1218" s="119">
        <f t="shared" si="12"/>
        <v>52483.6</v>
      </c>
      <c r="AO1218" s="118">
        <f t="shared" si="13"/>
        <v>0</v>
      </c>
      <c r="AP1218" s="121">
        <f t="shared" si="14"/>
        <v>0</v>
      </c>
      <c r="AQ1218" s="122"/>
      <c r="AR1218" s="119"/>
    </row>
    <row r="1219" ht="22.5" customHeight="1">
      <c r="A1219" s="89">
        <v>46231.0</v>
      </c>
      <c r="B1219" s="90">
        <v>0.44375</v>
      </c>
      <c r="C1219" s="91" t="s">
        <v>1147</v>
      </c>
      <c r="D1219" s="129" t="str">
        <f t="array" ref="D1219">XLOOKUP(C1219,'DS ST'!A:A,'DS ST'!B:B)</f>
        <v>CKO</v>
      </c>
      <c r="E1219" s="94" t="str">
        <f t="array" ref="E1219">XLOOKUP($F1219,'GIÁ'!$A:$A,'GIÁ'!$E:$E)</f>
        <v>MÁT</v>
      </c>
      <c r="F1219" s="94">
        <v>8.938511301731E12</v>
      </c>
      <c r="G1219" s="95" t="s">
        <v>2957</v>
      </c>
      <c r="H1219" s="95" t="s">
        <v>1831</v>
      </c>
      <c r="I1219" s="96">
        <v>2.0</v>
      </c>
      <c r="J1219" s="96">
        <v>0.0</v>
      </c>
      <c r="K1219" s="98">
        <f t="shared" si="4"/>
        <v>2</v>
      </c>
      <c r="L1219" s="99" t="s">
        <v>4914</v>
      </c>
      <c r="M1219" s="100" t="s">
        <v>4944</v>
      </c>
      <c r="N1219" s="101" t="s">
        <v>4945</v>
      </c>
      <c r="O1219" s="128"/>
      <c r="P1219" s="100">
        <v>2.0</v>
      </c>
      <c r="Q1219" s="103">
        <f t="shared" si="5"/>
        <v>0</v>
      </c>
      <c r="R1219" s="104" t="s">
        <v>4935</v>
      </c>
      <c r="S1219" s="105"/>
      <c r="T1219" s="106"/>
      <c r="U1219" s="107"/>
      <c r="V1219" s="108" t="s">
        <v>756</v>
      </c>
      <c r="W1219" s="109" t="s">
        <v>1908</v>
      </c>
      <c r="X1219" s="110" t="str">
        <f t="shared" si="6"/>
        <v/>
      </c>
      <c r="Y1219" s="110" t="str">
        <f t="shared" si="7"/>
        <v>Siêu thị</v>
      </c>
      <c r="Z1219" s="139" t="str">
        <f t="shared" si="76"/>
        <v/>
      </c>
      <c r="AA1219" s="109" t="s">
        <v>802</v>
      </c>
      <c r="AB1219" s="140"/>
      <c r="AC1219" s="141"/>
      <c r="AD1219" s="113"/>
      <c r="AE1219" s="127"/>
      <c r="AF1219" s="113"/>
      <c r="AG1219" s="114" t="str">
        <f t="array" ref="AG1219">XLOOKUP(F1219,'CLV2'!A:A,'CLV2'!E:E)</f>
        <v>2.DELICA</v>
      </c>
      <c r="AH1219" s="115" t="str">
        <f t="array" ref="AH1219">XLOOKUP(F1219,'CLV2'!A:A,'CLV2'!F:F)</f>
        <v>3.DESSERTS</v>
      </c>
      <c r="AI1219" s="115" t="str">
        <f t="shared" si="8"/>
        <v>Pack</v>
      </c>
      <c r="AJ1219" s="116">
        <f t="shared" si="9"/>
        <v>1</v>
      </c>
      <c r="AK1219" s="117" t="str">
        <f t="array" ref="AK1219">XLOOKUP(F1219,'GIÁ'!A:A,'GIÁ'!D:D)</f>
        <v>12537.09</v>
      </c>
      <c r="AL1219" s="118">
        <f t="shared" si="10"/>
        <v>25074.18</v>
      </c>
      <c r="AM1219" s="118">
        <f t="shared" si="11"/>
        <v>0</v>
      </c>
      <c r="AN1219" s="119">
        <f t="shared" si="12"/>
        <v>25074.18</v>
      </c>
      <c r="AO1219" s="118">
        <f t="shared" si="13"/>
        <v>0</v>
      </c>
      <c r="AP1219" s="121">
        <f t="shared" si="14"/>
        <v>0</v>
      </c>
      <c r="AQ1219" s="122"/>
      <c r="AR1219" s="119"/>
    </row>
    <row r="1220" ht="22.5" customHeight="1">
      <c r="A1220" s="89">
        <v>46231.0</v>
      </c>
      <c r="B1220" s="90">
        <v>0.44375</v>
      </c>
      <c r="C1220" s="91" t="s">
        <v>1147</v>
      </c>
      <c r="D1220" s="129" t="str">
        <f t="array" ref="D1220">XLOOKUP(C1220,'DS ST'!A:A,'DS ST'!B:B)</f>
        <v>CKO</v>
      </c>
      <c r="E1220" s="94" t="str">
        <f t="array" ref="E1220">XLOOKUP($F1220,'GIÁ'!$A:$A,'GIÁ'!$E:$E)</f>
        <v>MÁT</v>
      </c>
      <c r="F1220" s="94">
        <v>8.936076271957E12</v>
      </c>
      <c r="G1220" s="95" t="s">
        <v>2295</v>
      </c>
      <c r="H1220" s="95" t="s">
        <v>75</v>
      </c>
      <c r="I1220" s="96">
        <v>1.0</v>
      </c>
      <c r="J1220" s="96">
        <v>0.0</v>
      </c>
      <c r="K1220" s="98">
        <f t="shared" si="4"/>
        <v>1</v>
      </c>
      <c r="L1220" s="99" t="s">
        <v>4914</v>
      </c>
      <c r="M1220" s="100" t="s">
        <v>4946</v>
      </c>
      <c r="N1220" s="101" t="s">
        <v>4947</v>
      </c>
      <c r="O1220" s="128"/>
      <c r="P1220" s="100">
        <v>1.0</v>
      </c>
      <c r="Q1220" s="103">
        <f t="shared" si="5"/>
        <v>0</v>
      </c>
      <c r="R1220" s="104" t="s">
        <v>4917</v>
      </c>
      <c r="S1220" s="105"/>
      <c r="T1220" s="106"/>
      <c r="U1220" s="107"/>
      <c r="V1220" s="108" t="s">
        <v>756</v>
      </c>
      <c r="W1220" s="109" t="s">
        <v>1908</v>
      </c>
      <c r="X1220" s="110" t="str">
        <f t="shared" si="6"/>
        <v/>
      </c>
      <c r="Y1220" s="110" t="str">
        <f t="shared" si="7"/>
        <v>Siêu thị</v>
      </c>
      <c r="Z1220" s="139" t="str">
        <f t="shared" si="76"/>
        <v/>
      </c>
      <c r="AA1220" s="109" t="s">
        <v>802</v>
      </c>
      <c r="AB1220" s="140"/>
      <c r="AC1220" s="141"/>
      <c r="AD1220" s="113"/>
      <c r="AE1220" s="127"/>
      <c r="AF1220" s="113"/>
      <c r="AG1220" s="114" t="str">
        <f t="array" ref="AG1220">XLOOKUP(F1220,'CLV2'!A:A,'CLV2'!E:E)</f>
        <v>2.BAKERY</v>
      </c>
      <c r="AH1220" s="115" t="str">
        <f t="array" ref="AH1220">XLOOKUP(F1220,'CLV2'!A:A,'CLV2'!F:F)</f>
        <v>3.CAKES</v>
      </c>
      <c r="AI1220" s="115" t="str">
        <f t="shared" si="8"/>
        <v>Pack</v>
      </c>
      <c r="AJ1220" s="116">
        <f t="shared" si="9"/>
        <v>1</v>
      </c>
      <c r="AK1220" s="117" t="str">
        <f t="array" ref="AK1220">XLOOKUP(F1220,'GIÁ'!A:A,'GIÁ'!D:D)</f>
        <v>8898.99</v>
      </c>
      <c r="AL1220" s="118">
        <f t="shared" si="10"/>
        <v>8898.99</v>
      </c>
      <c r="AM1220" s="118">
        <f t="shared" si="11"/>
        <v>0</v>
      </c>
      <c r="AN1220" s="119">
        <f t="shared" si="12"/>
        <v>8898.99</v>
      </c>
      <c r="AO1220" s="118">
        <f t="shared" si="13"/>
        <v>0</v>
      </c>
      <c r="AP1220" s="121">
        <f t="shared" si="14"/>
        <v>0</v>
      </c>
      <c r="AQ1220" s="122"/>
      <c r="AR1220" s="119"/>
    </row>
    <row r="1221" ht="22.5" customHeight="1">
      <c r="A1221" s="89">
        <v>46231.0</v>
      </c>
      <c r="B1221" s="90">
        <v>0.44375</v>
      </c>
      <c r="C1221" s="91" t="s">
        <v>1147</v>
      </c>
      <c r="D1221" s="129" t="str">
        <f t="array" ref="D1221">XLOOKUP(C1221,'DS ST'!A:A,'DS ST'!B:B)</f>
        <v>CKO</v>
      </c>
      <c r="E1221" s="94" t="str">
        <f t="array" ref="E1221">XLOOKUP($F1221,'GIÁ'!$A:$A,'GIÁ'!$E:$E)</f>
        <v>MÁT</v>
      </c>
      <c r="F1221" s="94">
        <v>8.018896893585E12</v>
      </c>
      <c r="G1221" s="95" t="s">
        <v>1388</v>
      </c>
      <c r="H1221" s="95" t="s">
        <v>224</v>
      </c>
      <c r="I1221" s="96">
        <v>4.0</v>
      </c>
      <c r="J1221" s="96">
        <v>0.0</v>
      </c>
      <c r="K1221" s="98">
        <f t="shared" si="4"/>
        <v>4</v>
      </c>
      <c r="L1221" s="99" t="s">
        <v>4914</v>
      </c>
      <c r="M1221" s="100" t="s">
        <v>4946</v>
      </c>
      <c r="N1221" s="101" t="s">
        <v>4947</v>
      </c>
      <c r="O1221" s="128"/>
      <c r="P1221" s="100">
        <v>4.0</v>
      </c>
      <c r="Q1221" s="103">
        <f t="shared" si="5"/>
        <v>0</v>
      </c>
      <c r="R1221" s="104" t="s">
        <v>4948</v>
      </c>
      <c r="S1221" s="105"/>
      <c r="T1221" s="106"/>
      <c r="U1221" s="107"/>
      <c r="V1221" s="108" t="s">
        <v>756</v>
      </c>
      <c r="W1221" s="109" t="s">
        <v>1908</v>
      </c>
      <c r="X1221" s="110" t="str">
        <f t="shared" si="6"/>
        <v/>
      </c>
      <c r="Y1221" s="110" t="str">
        <f t="shared" si="7"/>
        <v>Siêu thị</v>
      </c>
      <c r="Z1221" s="139" t="str">
        <f t="shared" si="76"/>
        <v/>
      </c>
      <c r="AA1221" s="109" t="s">
        <v>802</v>
      </c>
      <c r="AB1221" s="140"/>
      <c r="AC1221" s="141"/>
      <c r="AD1221" s="113"/>
      <c r="AE1221" s="127"/>
      <c r="AF1221" s="113"/>
      <c r="AG1221" s="114" t="str">
        <f t="array" ref="AG1221">XLOOKUP(F1221,'CLV2'!A:A,'CLV2'!E:E)</f>
        <v>2.CHILLED FOODS</v>
      </c>
      <c r="AH1221" s="115" t="str">
        <f t="array" ref="AH1221">XLOOKUP(F1221,'CLV2'!A:A,'CLV2'!F:F)</f>
        <v>3.HAM AND SAUSAGES</v>
      </c>
      <c r="AI1221" s="115" t="str">
        <f t="shared" si="8"/>
        <v>Pack</v>
      </c>
      <c r="AJ1221" s="116">
        <f t="shared" si="9"/>
        <v>1</v>
      </c>
      <c r="AK1221" s="117" t="str">
        <f t="array" ref="AK1221">XLOOKUP(F1221,'GIÁ'!A:A,'GIÁ'!D:D)</f>
        <v>87399.99</v>
      </c>
      <c r="AL1221" s="118">
        <f t="shared" si="10"/>
        <v>349599.96</v>
      </c>
      <c r="AM1221" s="118">
        <f t="shared" si="11"/>
        <v>0</v>
      </c>
      <c r="AN1221" s="119">
        <f t="shared" si="12"/>
        <v>349599.96</v>
      </c>
      <c r="AO1221" s="118">
        <f t="shared" si="13"/>
        <v>0</v>
      </c>
      <c r="AP1221" s="121">
        <f t="shared" si="14"/>
        <v>0</v>
      </c>
      <c r="AQ1221" s="122"/>
      <c r="AR1221" s="119"/>
    </row>
    <row r="1222" ht="22.5" customHeight="1">
      <c r="A1222" s="89">
        <v>46231.0</v>
      </c>
      <c r="B1222" s="90">
        <v>0.44375</v>
      </c>
      <c r="C1222" s="91" t="s">
        <v>1147</v>
      </c>
      <c r="D1222" s="92" t="str">
        <f t="array" ref="D1222">XLOOKUP(C1222,'DS ST'!A:A,'DS ST'!B:B)</f>
        <v>CKO</v>
      </c>
      <c r="E1222" s="94" t="str">
        <f t="array" ref="E1222">XLOOKUP($F1222,'GIÁ'!$A:$A,'GIÁ'!$E:$E)</f>
        <v>MÁT</v>
      </c>
      <c r="F1222" s="94">
        <v>11749.0</v>
      </c>
      <c r="G1222" s="95" t="s">
        <v>1038</v>
      </c>
      <c r="H1222" s="95" t="s">
        <v>75</v>
      </c>
      <c r="I1222" s="96">
        <v>4.0</v>
      </c>
      <c r="J1222" s="96">
        <v>0.0</v>
      </c>
      <c r="K1222" s="98">
        <f t="shared" si="4"/>
        <v>4</v>
      </c>
      <c r="L1222" s="99" t="s">
        <v>4914</v>
      </c>
      <c r="M1222" s="100" t="s">
        <v>4949</v>
      </c>
      <c r="N1222" s="101" t="s">
        <v>4950</v>
      </c>
      <c r="O1222" s="128"/>
      <c r="P1222" s="100"/>
      <c r="Q1222" s="103">
        <f t="shared" si="5"/>
        <v>4</v>
      </c>
      <c r="R1222" s="104"/>
      <c r="S1222" s="105"/>
      <c r="T1222" s="106"/>
      <c r="U1222" s="107"/>
      <c r="V1222" s="108" t="s">
        <v>756</v>
      </c>
      <c r="W1222" s="109" t="s">
        <v>1312</v>
      </c>
      <c r="X1222" s="110" t="str">
        <f t="shared" si="6"/>
        <v/>
      </c>
      <c r="Y1222" s="110" t="str">
        <f t="shared" si="7"/>
        <v/>
      </c>
      <c r="Z1222" s="109" t="s">
        <v>797</v>
      </c>
      <c r="AA1222" s="109" t="s">
        <v>802</v>
      </c>
      <c r="AB1222" s="143" t="s">
        <v>4920</v>
      </c>
      <c r="AC1222" s="108"/>
      <c r="AD1222" s="113"/>
      <c r="AE1222" s="127"/>
      <c r="AF1222" s="113"/>
      <c r="AG1222" s="114" t="str">
        <f t="array" ref="AG1222">XLOOKUP(F1222,'CLV2'!A:A,'CLV2'!E:E)</f>
        <v>2.FRUITS</v>
      </c>
      <c r="AH1222" s="115" t="str">
        <f t="array" ref="AH1222">XLOOKUP(F1222,'CLV2'!A:A,'CLV2'!F:F)</f>
        <v>3.IMPORT FRUITS</v>
      </c>
      <c r="AI1222" s="115" t="str">
        <f t="shared" si="8"/>
        <v>Pack</v>
      </c>
      <c r="AJ1222" s="116">
        <f t="shared" si="9"/>
        <v>1</v>
      </c>
      <c r="AK1222" s="117" t="str">
        <f t="array" ref="AK1222">XLOOKUP(F1222,'GIÁ'!A:A,'GIÁ'!D:D)</f>
        <v>60163.65</v>
      </c>
      <c r="AL1222" s="118">
        <f t="shared" si="10"/>
        <v>240654.6</v>
      </c>
      <c r="AM1222" s="118">
        <f t="shared" si="11"/>
        <v>0</v>
      </c>
      <c r="AN1222" s="119">
        <f t="shared" si="12"/>
        <v>0</v>
      </c>
      <c r="AO1222" s="118">
        <f t="shared" si="13"/>
        <v>240654.6</v>
      </c>
      <c r="AP1222" s="121">
        <f t="shared" si="14"/>
        <v>0</v>
      </c>
      <c r="AQ1222" s="122"/>
      <c r="AR1222" s="119"/>
    </row>
    <row r="1223" ht="22.5" customHeight="1">
      <c r="A1223" s="89">
        <v>46231.0</v>
      </c>
      <c r="B1223" s="90">
        <v>0.44375</v>
      </c>
      <c r="C1223" s="91" t="s">
        <v>1147</v>
      </c>
      <c r="D1223" s="92" t="str">
        <f t="array" ref="D1223">XLOOKUP(C1223,'DS ST'!A:A,'DS ST'!B:B)</f>
        <v>CKO</v>
      </c>
      <c r="E1223" s="94" t="str">
        <f t="array" ref="E1223">XLOOKUP($F1223,'GIÁ'!$A:$A,'GIÁ'!$E:$E)</f>
        <v>MÁT</v>
      </c>
      <c r="F1223" s="94">
        <v>8.936076279328E12</v>
      </c>
      <c r="G1223" s="95" t="s">
        <v>2313</v>
      </c>
      <c r="H1223" s="95" t="s">
        <v>57</v>
      </c>
      <c r="I1223" s="96">
        <v>7.0</v>
      </c>
      <c r="J1223" s="96">
        <v>6.0</v>
      </c>
      <c r="K1223" s="98">
        <f t="shared" si="4"/>
        <v>1</v>
      </c>
      <c r="L1223" s="99" t="s">
        <v>4914</v>
      </c>
      <c r="M1223" s="100" t="s">
        <v>4951</v>
      </c>
      <c r="N1223" s="101" t="s">
        <v>4952</v>
      </c>
      <c r="O1223" s="128"/>
      <c r="P1223" s="100"/>
      <c r="Q1223" s="103">
        <f t="shared" si="5"/>
        <v>1</v>
      </c>
      <c r="R1223" s="104"/>
      <c r="S1223" s="105"/>
      <c r="T1223" s="106"/>
      <c r="U1223" s="107"/>
      <c r="V1223" s="108" t="s">
        <v>756</v>
      </c>
      <c r="W1223" s="109" t="s">
        <v>1312</v>
      </c>
      <c r="X1223" s="110" t="str">
        <f t="shared" si="6"/>
        <v/>
      </c>
      <c r="Y1223" s="110" t="str">
        <f t="shared" si="7"/>
        <v/>
      </c>
      <c r="Z1223" s="109" t="s">
        <v>797</v>
      </c>
      <c r="AA1223" s="109" t="s">
        <v>802</v>
      </c>
      <c r="AB1223" s="143" t="s">
        <v>4920</v>
      </c>
      <c r="AC1223" s="108"/>
      <c r="AD1223" s="113"/>
      <c r="AE1223" s="127"/>
      <c r="AF1223" s="113"/>
      <c r="AG1223" s="114" t="str">
        <f t="array" ref="AG1223">XLOOKUP(F1223,'CLV2'!A:A,'CLV2'!E:E)</f>
        <v>2.BAKERY</v>
      </c>
      <c r="AH1223" s="115" t="str">
        <f t="array" ref="AH1223">XLOOKUP(F1223,'CLV2'!A:A,'CLV2'!F:F)</f>
        <v>3.CAKES</v>
      </c>
      <c r="AI1223" s="115" t="str">
        <f t="shared" si="8"/>
        <v>Pack</v>
      </c>
      <c r="AJ1223" s="116">
        <f t="shared" si="9"/>
        <v>0.1428571429</v>
      </c>
      <c r="AK1223" s="117" t="str">
        <f t="array" ref="AK1223">XLOOKUP(F1223,'GIÁ'!A:A,'GIÁ'!D:D)</f>
        <v>22950.25</v>
      </c>
      <c r="AL1223" s="118">
        <f t="shared" si="10"/>
        <v>22950.25</v>
      </c>
      <c r="AM1223" s="118">
        <f t="shared" si="11"/>
        <v>0</v>
      </c>
      <c r="AN1223" s="119">
        <f t="shared" si="12"/>
        <v>0</v>
      </c>
      <c r="AO1223" s="118">
        <f t="shared" si="13"/>
        <v>22950.25</v>
      </c>
      <c r="AP1223" s="121">
        <f t="shared" si="14"/>
        <v>0</v>
      </c>
      <c r="AQ1223" s="122"/>
      <c r="AR1223" s="119"/>
    </row>
    <row r="1224" ht="22.5" customHeight="1">
      <c r="A1224" s="89">
        <v>46231.0</v>
      </c>
      <c r="B1224" s="90">
        <v>0.44930555555555557</v>
      </c>
      <c r="C1224" s="91" t="s">
        <v>1153</v>
      </c>
      <c r="D1224" s="129" t="str">
        <f t="array" ref="D1224">XLOOKUP(C1224,'DS ST'!A:A,'DS ST'!B:B)</f>
        <v>CLD</v>
      </c>
      <c r="E1224" s="94" t="str">
        <f t="array" ref="E1224">XLOOKUP($F1224,'GIÁ'!$A:$A,'GIÁ'!$E:$E)</f>
        <v>MÁT</v>
      </c>
      <c r="F1224" s="94">
        <v>8.936000750206E12</v>
      </c>
      <c r="G1224" s="95" t="s">
        <v>2133</v>
      </c>
      <c r="H1224" s="95" t="s">
        <v>1206</v>
      </c>
      <c r="I1224" s="96">
        <v>14.0</v>
      </c>
      <c r="J1224" s="96">
        <v>12.0</v>
      </c>
      <c r="K1224" s="98">
        <f t="shared" si="4"/>
        <v>2</v>
      </c>
      <c r="L1224" s="99" t="s">
        <v>4953</v>
      </c>
      <c r="M1224" s="100" t="s">
        <v>4954</v>
      </c>
      <c r="N1224" s="101" t="s">
        <v>4955</v>
      </c>
      <c r="O1224" s="128"/>
      <c r="P1224" s="100"/>
      <c r="Q1224" s="103">
        <f t="shared" si="5"/>
        <v>2</v>
      </c>
      <c r="R1224" s="104"/>
      <c r="S1224" s="105"/>
      <c r="T1224" s="106"/>
      <c r="U1224" s="107" t="s">
        <v>3654</v>
      </c>
      <c r="V1224" s="108" t="s">
        <v>756</v>
      </c>
      <c r="W1224" s="109" t="s">
        <v>1312</v>
      </c>
      <c r="X1224" s="110" t="str">
        <f t="shared" si="6"/>
        <v/>
      </c>
      <c r="Y1224" s="110" t="str">
        <f t="shared" si="7"/>
        <v/>
      </c>
      <c r="Z1224" s="139" t="str">
        <f t="shared" ref="Z1224:Z1228" si="77">IF(N(Q1224)&lt;=0,"",IF(ISNUMBER(SEARCH("Thiếu kiện",V1224)),"Kho đông mát",IF(AND(N(Q1224)&gt;0,N(P1224)&gt;0,OR(ISNUMBER(SEARCH("Hình KDB",U1224)),ISNUMBER(SEARCH("Hình tele",U1224)),ISNUMBER(SEARCH("sai code",U1224)),ISNUMBER(SEARCH("ST nhận",U1224)))),"Kho đông mát",IF(AND(W1224="DC giao thiếu",OR(ISNUMBER(SEARCH("Hình KDB",U1224)),ISNUMBER(SEARCH("Hình tele",U1224)),ISNUMBER(SEARCH("sai code",U1224)))),"Kho đông mát",IF(W1224="DC giao thiếu","Chưa xác định",IF(AND(W1224="DC pick sai",OR(ISNUMBER(SEARCH("Hình KDB",U1224)),ISNUMBER(SEARCH("Hình tele",U1224)),ISNUMBER(SEARCH("sai code",U1224)),ISNUMBER(SEARCH("ST nhận",U1224)))),"Kho đông mát",IF(W1224="DC pick sai","Chưa xác định",IF(AND(W1224="Hao hụt",N(O1224)&gt;0,OR(ISNUMBER(SEARCH("Hình KDB",U1224)),ISNUMBER(SEARCH("Hình tele",U1224)),ISNUMBER(SEARCH("sai code",U1224)),ISNUMBER(SEARCH("ST nhận",U1224)))),"Kho đông mát",IF(W1224="Hao hụt","Chưa xác định",IF(OR(W1224="VT giao sai điểm",W1224="Không đạt nhiệt độ",W1224="TX giao thiếu kiện",W1224="Hàng không đạt CL"),"Kho đông mát",IF(W1224="Chưa xác định","Chưa xác định",IF(N(P1224)&gt;0,"Chưa xác định",""))))))))))))</f>
        <v>Kho đông mát</v>
      </c>
      <c r="AA1224" s="109" t="s">
        <v>802</v>
      </c>
      <c r="AB1224" s="140"/>
      <c r="AC1224" s="108" t="s">
        <v>1329</v>
      </c>
      <c r="AD1224" s="113"/>
      <c r="AE1224" s="127"/>
      <c r="AF1224" s="113"/>
      <c r="AG1224" s="114" t="str">
        <f t="array" ref="AG1224">XLOOKUP(F1224,'CLV2'!A:A,'CLV2'!E:E)</f>
        <v>2.CHILLED FOODS</v>
      </c>
      <c r="AH1224" s="115" t="str">
        <f t="array" ref="AH1224">XLOOKUP(F1224,'CLV2'!A:A,'CLV2'!F:F)</f>
        <v>3.OTHER CHILLED PRODUCTS</v>
      </c>
      <c r="AI1224" s="115" t="str">
        <f t="shared" si="8"/>
        <v>Pack</v>
      </c>
      <c r="AJ1224" s="116">
        <f t="shared" si="9"/>
        <v>0.1428571429</v>
      </c>
      <c r="AK1224" s="117">
        <f t="array" ref="AK1224">XLOOKUP(F1224,'GIÁ'!A:A,'GIÁ'!D:D)</f>
        <v>5012</v>
      </c>
      <c r="AL1224" s="118">
        <f t="shared" si="10"/>
        <v>10024</v>
      </c>
      <c r="AM1224" s="118">
        <f t="shared" si="11"/>
        <v>0</v>
      </c>
      <c r="AN1224" s="119">
        <f t="shared" si="12"/>
        <v>0</v>
      </c>
      <c r="AO1224" s="118">
        <f t="shared" si="13"/>
        <v>10024</v>
      </c>
      <c r="AP1224" s="121">
        <f t="shared" si="14"/>
        <v>0</v>
      </c>
      <c r="AQ1224" s="122"/>
      <c r="AR1224" s="119"/>
    </row>
    <row r="1225" ht="22.5" customHeight="1">
      <c r="A1225" s="89">
        <v>46231.0</v>
      </c>
      <c r="B1225" s="90">
        <v>0.44930555555555557</v>
      </c>
      <c r="C1225" s="91" t="s">
        <v>1153</v>
      </c>
      <c r="D1225" s="129" t="str">
        <f t="array" ref="D1225">XLOOKUP(C1225,'DS ST'!A:A,'DS ST'!B:B)</f>
        <v>CLD</v>
      </c>
      <c r="E1225" s="94" t="str">
        <f t="array" ref="E1225">XLOOKUP($F1225,'GIÁ'!$A:$A,'GIÁ'!$E:$E)</f>
        <v>MÁT</v>
      </c>
      <c r="F1225" s="94">
        <v>8.93624370002E12</v>
      </c>
      <c r="G1225" s="95" t="s">
        <v>2727</v>
      </c>
      <c r="H1225" s="95" t="s">
        <v>1206</v>
      </c>
      <c r="I1225" s="96">
        <v>1.0</v>
      </c>
      <c r="J1225" s="96">
        <v>0.0</v>
      </c>
      <c r="K1225" s="98">
        <f t="shared" si="4"/>
        <v>1</v>
      </c>
      <c r="L1225" s="99" t="s">
        <v>4953</v>
      </c>
      <c r="M1225" s="100" t="s">
        <v>4956</v>
      </c>
      <c r="N1225" s="101" t="s">
        <v>4957</v>
      </c>
      <c r="O1225" s="128"/>
      <c r="P1225" s="100"/>
      <c r="Q1225" s="103">
        <f t="shared" si="5"/>
        <v>1</v>
      </c>
      <c r="R1225" s="104"/>
      <c r="S1225" s="105"/>
      <c r="T1225" s="106"/>
      <c r="U1225" s="107"/>
      <c r="V1225" s="108" t="s">
        <v>756</v>
      </c>
      <c r="W1225" s="109" t="s">
        <v>1312</v>
      </c>
      <c r="X1225" s="110" t="str">
        <f t="shared" si="6"/>
        <v/>
      </c>
      <c r="Y1225" s="110" t="str">
        <f t="shared" si="7"/>
        <v/>
      </c>
      <c r="Z1225" s="139" t="str">
        <f t="shared" si="77"/>
        <v>Chưa xác định</v>
      </c>
      <c r="AA1225" s="109" t="s">
        <v>802</v>
      </c>
      <c r="AB1225" s="140"/>
      <c r="AC1225" s="141"/>
      <c r="AD1225" s="113"/>
      <c r="AE1225" s="127"/>
      <c r="AF1225" s="113"/>
      <c r="AG1225" s="114" t="str">
        <f t="array" ref="AG1225">XLOOKUP(F1225,'CLV2'!A:A,'CLV2'!E:E)</f>
        <v>2.DELICA</v>
      </c>
      <c r="AH1225" s="115" t="str">
        <f t="array" ref="AH1225">XLOOKUP(F1225,'CLV2'!A:A,'CLV2'!F:F)</f>
        <v>3.COLD AND HOT DELICA</v>
      </c>
      <c r="AI1225" s="115" t="str">
        <f t="shared" si="8"/>
        <v>Pack</v>
      </c>
      <c r="AJ1225" s="116">
        <f t="shared" si="9"/>
        <v>1</v>
      </c>
      <c r="AK1225" s="117" t="str">
        <f t="array" ref="AK1225">XLOOKUP(F1225,'GIÁ'!A:A,'GIÁ'!D:D)</f>
        <v>10464.51</v>
      </c>
      <c r="AL1225" s="118">
        <f t="shared" si="10"/>
        <v>10464.51</v>
      </c>
      <c r="AM1225" s="118">
        <f t="shared" si="11"/>
        <v>0</v>
      </c>
      <c r="AN1225" s="119">
        <f t="shared" si="12"/>
        <v>0</v>
      </c>
      <c r="AO1225" s="118">
        <f t="shared" si="13"/>
        <v>0</v>
      </c>
      <c r="AP1225" s="121">
        <f t="shared" si="14"/>
        <v>10464.51</v>
      </c>
      <c r="AQ1225" s="122"/>
      <c r="AR1225" s="119"/>
    </row>
    <row r="1226" ht="22.5" customHeight="1">
      <c r="A1226" s="89">
        <v>46231.0</v>
      </c>
      <c r="B1226" s="90">
        <v>0.44930555555555557</v>
      </c>
      <c r="C1226" s="91" t="s">
        <v>1153</v>
      </c>
      <c r="D1226" s="129" t="str">
        <f t="array" ref="D1226">XLOOKUP(C1226,'DS ST'!A:A,'DS ST'!B:B)</f>
        <v>CLD</v>
      </c>
      <c r="E1226" s="94" t="str">
        <f t="array" ref="E1226">XLOOKUP($F1226,'GIÁ'!$A:$A,'GIÁ'!$E:$E)</f>
        <v>MÁT</v>
      </c>
      <c r="F1226" s="94">
        <v>8.936146446742E12</v>
      </c>
      <c r="G1226" s="95" t="s">
        <v>2512</v>
      </c>
      <c r="H1226" s="95" t="s">
        <v>224</v>
      </c>
      <c r="I1226" s="96">
        <v>8.0</v>
      </c>
      <c r="J1226" s="96">
        <v>4.0</v>
      </c>
      <c r="K1226" s="98">
        <f t="shared" si="4"/>
        <v>4</v>
      </c>
      <c r="L1226" s="99" t="s">
        <v>4953</v>
      </c>
      <c r="M1226" s="100" t="s">
        <v>4958</v>
      </c>
      <c r="N1226" s="101" t="s">
        <v>4959</v>
      </c>
      <c r="O1226" s="128"/>
      <c r="P1226" s="100"/>
      <c r="Q1226" s="103">
        <f t="shared" si="5"/>
        <v>4</v>
      </c>
      <c r="R1226" s="104"/>
      <c r="S1226" s="105"/>
      <c r="T1226" s="106"/>
      <c r="U1226" s="107" t="s">
        <v>3654</v>
      </c>
      <c r="V1226" s="108" t="s">
        <v>756</v>
      </c>
      <c r="W1226" s="109" t="s">
        <v>1312</v>
      </c>
      <c r="X1226" s="110" t="str">
        <f t="shared" si="6"/>
        <v/>
      </c>
      <c r="Y1226" s="110" t="str">
        <f t="shared" si="7"/>
        <v/>
      </c>
      <c r="Z1226" s="139" t="str">
        <f t="shared" si="77"/>
        <v>Kho đông mát</v>
      </c>
      <c r="AA1226" s="109" t="s">
        <v>802</v>
      </c>
      <c r="AB1226" s="140"/>
      <c r="AC1226" s="108" t="s">
        <v>1329</v>
      </c>
      <c r="AD1226" s="113"/>
      <c r="AE1226" s="127"/>
      <c r="AF1226" s="113"/>
      <c r="AG1226" s="114" t="str">
        <f t="array" ref="AG1226">XLOOKUP(F1226,'CLV2'!A:A,'CLV2'!E:E)</f>
        <v>2.CHILLED FOODS</v>
      </c>
      <c r="AH1226" s="115" t="str">
        <f t="array" ref="AH1226">XLOOKUP(F1226,'CLV2'!A:A,'CLV2'!F:F)</f>
        <v>3.HAM AND SAUSAGES</v>
      </c>
      <c r="AI1226" s="115" t="str">
        <f t="shared" si="8"/>
        <v>Pack</v>
      </c>
      <c r="AJ1226" s="116">
        <f t="shared" si="9"/>
        <v>0.5</v>
      </c>
      <c r="AK1226" s="117" t="str">
        <f t="array" ref="AK1226">XLOOKUP(F1226,'GIÁ'!A:A,'GIÁ'!D:D)</f>
        <v>23937.40</v>
      </c>
      <c r="AL1226" s="118">
        <f t="shared" si="10"/>
        <v>95749.6</v>
      </c>
      <c r="AM1226" s="118">
        <f t="shared" si="11"/>
        <v>0</v>
      </c>
      <c r="AN1226" s="119">
        <f t="shared" si="12"/>
        <v>0</v>
      </c>
      <c r="AO1226" s="118">
        <f t="shared" si="13"/>
        <v>95749.6</v>
      </c>
      <c r="AP1226" s="121">
        <f t="shared" si="14"/>
        <v>0</v>
      </c>
      <c r="AQ1226" s="122"/>
      <c r="AR1226" s="119"/>
    </row>
    <row r="1227" ht="22.5" customHeight="1">
      <c r="A1227" s="89">
        <v>46231.0</v>
      </c>
      <c r="B1227" s="90">
        <v>0.4576388888888889</v>
      </c>
      <c r="C1227" s="91" t="s">
        <v>705</v>
      </c>
      <c r="D1227" s="129" t="str">
        <f t="array" ref="D1227">XLOOKUP(C1227,'DS ST'!A:A,'DS ST'!B:B)</f>
        <v>A163</v>
      </c>
      <c r="E1227" s="94" t="str">
        <f t="array" ref="E1227">XLOOKUP($F1227,'GIÁ'!$A:$A,'GIÁ'!$E:$E)</f>
        <v>MÁT</v>
      </c>
      <c r="F1227" s="94">
        <v>4.014500028859E12</v>
      </c>
      <c r="G1227" s="95" t="s">
        <v>1209</v>
      </c>
      <c r="H1227" s="95" t="s">
        <v>224</v>
      </c>
      <c r="I1227" s="96">
        <v>4.0</v>
      </c>
      <c r="J1227" s="96">
        <v>0.0</v>
      </c>
      <c r="K1227" s="98">
        <f t="shared" si="4"/>
        <v>4</v>
      </c>
      <c r="L1227" s="99" t="s">
        <v>4960</v>
      </c>
      <c r="M1227" s="100" t="s">
        <v>4961</v>
      </c>
      <c r="N1227" s="101" t="s">
        <v>4962</v>
      </c>
      <c r="O1227" s="128"/>
      <c r="P1227" s="100">
        <v>4.0</v>
      </c>
      <c r="Q1227" s="103">
        <f t="shared" si="5"/>
        <v>0</v>
      </c>
      <c r="R1227" s="104" t="s">
        <v>4963</v>
      </c>
      <c r="S1227" s="105"/>
      <c r="T1227" s="106"/>
      <c r="U1227" s="107"/>
      <c r="V1227" s="108" t="s">
        <v>756</v>
      </c>
      <c r="W1227" s="109" t="s">
        <v>1908</v>
      </c>
      <c r="X1227" s="110" t="str">
        <f t="shared" si="6"/>
        <v/>
      </c>
      <c r="Y1227" s="110" t="str">
        <f t="shared" si="7"/>
        <v>Siêu thị</v>
      </c>
      <c r="Z1227" s="139" t="str">
        <f t="shared" si="77"/>
        <v/>
      </c>
      <c r="AA1227" s="109" t="s">
        <v>802</v>
      </c>
      <c r="AB1227" s="140"/>
      <c r="AC1227" s="141"/>
      <c r="AD1227" s="113"/>
      <c r="AE1227" s="127"/>
      <c r="AF1227" s="113"/>
      <c r="AG1227" s="114" t="str">
        <f t="array" ref="AG1227">XLOOKUP(F1227,'CLV2'!A:A,'CLV2'!E:E)</f>
        <v>2.DAIRY</v>
      </c>
      <c r="AH1227" s="115" t="str">
        <f t="array" ref="AH1227">XLOOKUP(F1227,'CLV2'!A:A,'CLV2'!F:F)</f>
        <v>3.BUTTER AND CHEESE</v>
      </c>
      <c r="AI1227" s="115" t="str">
        <f t="shared" si="8"/>
        <v>Pack</v>
      </c>
      <c r="AJ1227" s="116">
        <f t="shared" si="9"/>
        <v>1</v>
      </c>
      <c r="AK1227" s="117" t="str">
        <f t="array" ref="AK1227">XLOOKUP(F1227,'GIÁ'!A:A,'GIÁ'!D:D)</f>
        <v>45316.91</v>
      </c>
      <c r="AL1227" s="118">
        <f t="shared" si="10"/>
        <v>181267.64</v>
      </c>
      <c r="AM1227" s="118">
        <f t="shared" si="11"/>
        <v>0</v>
      </c>
      <c r="AN1227" s="119">
        <f t="shared" si="12"/>
        <v>181267.64</v>
      </c>
      <c r="AO1227" s="118">
        <f t="shared" si="13"/>
        <v>0</v>
      </c>
      <c r="AP1227" s="121">
        <f t="shared" si="14"/>
        <v>0</v>
      </c>
      <c r="AQ1227" s="122"/>
      <c r="AR1227" s="119"/>
    </row>
    <row r="1228" ht="22.5" customHeight="1">
      <c r="A1228" s="89">
        <v>46231.0</v>
      </c>
      <c r="B1228" s="90">
        <v>0.4576388888888889</v>
      </c>
      <c r="C1228" s="91" t="s">
        <v>705</v>
      </c>
      <c r="D1228" s="129" t="str">
        <f t="array" ref="D1228">XLOOKUP(C1228,'DS ST'!A:A,'DS ST'!B:B)</f>
        <v>A163</v>
      </c>
      <c r="E1228" s="94" t="str">
        <f t="array" ref="E1228">XLOOKUP($F1228,'GIÁ'!$A:$A,'GIÁ'!$E:$E)</f>
        <v>MÁT</v>
      </c>
      <c r="F1228" s="94">
        <v>11566.0</v>
      </c>
      <c r="G1228" s="95" t="s">
        <v>894</v>
      </c>
      <c r="H1228" s="95" t="s">
        <v>787</v>
      </c>
      <c r="I1228" s="96">
        <v>1.0</v>
      </c>
      <c r="J1228" s="96">
        <v>0.0</v>
      </c>
      <c r="K1228" s="98">
        <f t="shared" si="4"/>
        <v>1</v>
      </c>
      <c r="L1228" s="99" t="s">
        <v>4960</v>
      </c>
      <c r="M1228" s="100" t="s">
        <v>4964</v>
      </c>
      <c r="N1228" s="101" t="s">
        <v>4965</v>
      </c>
      <c r="O1228" s="128"/>
      <c r="P1228" s="100">
        <v>1.0</v>
      </c>
      <c r="Q1228" s="103">
        <f t="shared" si="5"/>
        <v>0</v>
      </c>
      <c r="R1228" s="104" t="s">
        <v>4966</v>
      </c>
      <c r="S1228" s="105"/>
      <c r="T1228" s="106"/>
      <c r="U1228" s="107"/>
      <c r="V1228" s="108" t="s">
        <v>756</v>
      </c>
      <c r="W1228" s="109" t="s">
        <v>1908</v>
      </c>
      <c r="X1228" s="110" t="str">
        <f t="shared" si="6"/>
        <v/>
      </c>
      <c r="Y1228" s="110" t="str">
        <f t="shared" si="7"/>
        <v>Siêu thị</v>
      </c>
      <c r="Z1228" s="139" t="str">
        <f t="shared" si="77"/>
        <v/>
      </c>
      <c r="AA1228" s="109" t="s">
        <v>802</v>
      </c>
      <c r="AB1228" s="140"/>
      <c r="AC1228" s="141"/>
      <c r="AD1228" s="113"/>
      <c r="AE1228" s="127"/>
      <c r="AF1228" s="113"/>
      <c r="AG1228" s="114" t="str">
        <f t="array" ref="AG1228">XLOOKUP(F1228,'CLV2'!A:A,'CLV2'!E:E)</f>
        <v>2.VEGETABLES</v>
      </c>
      <c r="AH1228" s="115" t="str">
        <f t="array" ref="AH1228">XLOOKUP(F1228,'CLV2'!A:A,'CLV2'!F:F)</f>
        <v>3.PROCESSED VEGGIES</v>
      </c>
      <c r="AI1228" s="115" t="str">
        <f t="shared" si="8"/>
        <v>Pack</v>
      </c>
      <c r="AJ1228" s="116">
        <f t="shared" si="9"/>
        <v>1</v>
      </c>
      <c r="AK1228" s="117" t="str">
        <f t="array" ref="AK1228">XLOOKUP(F1228,'GIÁ'!A:A,'GIÁ'!D:D)</f>
        <v>10563.03</v>
      </c>
      <c r="AL1228" s="118">
        <f t="shared" si="10"/>
        <v>10563.03</v>
      </c>
      <c r="AM1228" s="118">
        <f t="shared" si="11"/>
        <v>0</v>
      </c>
      <c r="AN1228" s="119">
        <f t="shared" si="12"/>
        <v>10563.03</v>
      </c>
      <c r="AO1228" s="118">
        <f t="shared" si="13"/>
        <v>0</v>
      </c>
      <c r="AP1228" s="121">
        <f t="shared" si="14"/>
        <v>0</v>
      </c>
      <c r="AQ1228" s="122"/>
      <c r="AR1228" s="119"/>
    </row>
    <row r="1229" ht="22.5" customHeight="1">
      <c r="A1229" s="89">
        <v>46231.0</v>
      </c>
      <c r="B1229" s="90">
        <v>0.4576388888888889</v>
      </c>
      <c r="C1229" s="91" t="s">
        <v>705</v>
      </c>
      <c r="D1229" s="92" t="str">
        <f t="array" ref="D1229">XLOOKUP(C1229,'DS ST'!A:A,'DS ST'!B:B)</f>
        <v>A163</v>
      </c>
      <c r="E1229" s="94" t="str">
        <f t="array" ref="E1229">XLOOKUP($F1229,'GIÁ'!$A:$A,'GIÁ'!$E:$E)</f>
        <v>MÁT</v>
      </c>
      <c r="F1229" s="94">
        <v>8.936009793167E12</v>
      </c>
      <c r="G1229" s="95" t="s">
        <v>2152</v>
      </c>
      <c r="H1229" s="95" t="s">
        <v>57</v>
      </c>
      <c r="I1229" s="96">
        <v>12.0</v>
      </c>
      <c r="J1229" s="96">
        <v>0.0</v>
      </c>
      <c r="K1229" s="98">
        <f t="shared" si="4"/>
        <v>12</v>
      </c>
      <c r="L1229" s="99" t="s">
        <v>4960</v>
      </c>
      <c r="M1229" s="100" t="s">
        <v>4964</v>
      </c>
      <c r="N1229" s="101" t="s">
        <v>4965</v>
      </c>
      <c r="O1229" s="128"/>
      <c r="P1229" s="100"/>
      <c r="Q1229" s="103">
        <f t="shared" si="5"/>
        <v>12</v>
      </c>
      <c r="R1229" s="104"/>
      <c r="S1229" s="105"/>
      <c r="T1229" s="106"/>
      <c r="U1229" s="107"/>
      <c r="V1229" s="108" t="s">
        <v>756</v>
      </c>
      <c r="W1229" s="109" t="s">
        <v>1312</v>
      </c>
      <c r="X1229" s="110" t="str">
        <f t="shared" si="6"/>
        <v/>
      </c>
      <c r="Y1229" s="110" t="str">
        <f t="shared" si="7"/>
        <v/>
      </c>
      <c r="Z1229" s="109" t="s">
        <v>797</v>
      </c>
      <c r="AA1229" s="109" t="s">
        <v>802</v>
      </c>
      <c r="AB1229" s="143" t="s">
        <v>4967</v>
      </c>
      <c r="AC1229" s="141"/>
      <c r="AD1229" s="113"/>
      <c r="AE1229" s="127"/>
      <c r="AF1229" s="113"/>
      <c r="AG1229" s="114" t="str">
        <f t="array" ref="AG1229">XLOOKUP(F1229,'CLV2'!A:A,'CLV2'!E:E)</f>
        <v>2.DAIRY</v>
      </c>
      <c r="AH1229" s="115" t="str">
        <f t="array" ref="AH1229">XLOOKUP(F1229,'CLV2'!A:A,'CLV2'!F:F)</f>
        <v>3.YOGURT</v>
      </c>
      <c r="AI1229" s="115" t="str">
        <f t="shared" si="8"/>
        <v>Pack</v>
      </c>
      <c r="AJ1229" s="116">
        <f t="shared" si="9"/>
        <v>1</v>
      </c>
      <c r="AK1229" s="117" t="str">
        <f t="array" ref="AK1229">XLOOKUP(F1229,'GIÁ'!A:A,'GIÁ'!D:D)</f>
        <v>5248.68</v>
      </c>
      <c r="AL1229" s="118">
        <f t="shared" si="10"/>
        <v>62984.16</v>
      </c>
      <c r="AM1229" s="118">
        <f t="shared" si="11"/>
        <v>0</v>
      </c>
      <c r="AN1229" s="119">
        <f t="shared" si="12"/>
        <v>0</v>
      </c>
      <c r="AO1229" s="118">
        <f t="shared" si="13"/>
        <v>62984.16</v>
      </c>
      <c r="AP1229" s="121">
        <f t="shared" si="14"/>
        <v>0</v>
      </c>
      <c r="AQ1229" s="122"/>
      <c r="AR1229" s="119"/>
    </row>
    <row r="1230" ht="22.5" customHeight="1">
      <c r="A1230" s="89">
        <v>46231.0</v>
      </c>
      <c r="B1230" s="90">
        <v>0.4576388888888889</v>
      </c>
      <c r="C1230" s="91" t="s">
        <v>705</v>
      </c>
      <c r="D1230" s="92" t="str">
        <f t="array" ref="D1230">XLOOKUP(C1230,'DS ST'!A:A,'DS ST'!B:B)</f>
        <v>A163</v>
      </c>
      <c r="E1230" s="94" t="str">
        <f t="array" ref="E1230">XLOOKUP($F1230,'GIÁ'!$A:$A,'GIÁ'!$E:$E)</f>
        <v>MÁT</v>
      </c>
      <c r="F1230" s="94">
        <v>8.936009793174E12</v>
      </c>
      <c r="G1230" s="95" t="s">
        <v>2155</v>
      </c>
      <c r="H1230" s="95" t="s">
        <v>57</v>
      </c>
      <c r="I1230" s="96">
        <v>8.0</v>
      </c>
      <c r="J1230" s="96">
        <v>0.0</v>
      </c>
      <c r="K1230" s="98">
        <f t="shared" si="4"/>
        <v>8</v>
      </c>
      <c r="L1230" s="99" t="s">
        <v>4960</v>
      </c>
      <c r="M1230" s="100" t="s">
        <v>4968</v>
      </c>
      <c r="N1230" s="101" t="s">
        <v>4969</v>
      </c>
      <c r="O1230" s="128"/>
      <c r="P1230" s="100"/>
      <c r="Q1230" s="103">
        <f t="shared" si="5"/>
        <v>8</v>
      </c>
      <c r="R1230" s="104"/>
      <c r="S1230" s="105"/>
      <c r="T1230" s="106"/>
      <c r="U1230" s="107"/>
      <c r="V1230" s="108" t="s">
        <v>756</v>
      </c>
      <c r="W1230" s="109" t="s">
        <v>1312</v>
      </c>
      <c r="X1230" s="110" t="str">
        <f t="shared" si="6"/>
        <v/>
      </c>
      <c r="Y1230" s="110" t="str">
        <f t="shared" si="7"/>
        <v/>
      </c>
      <c r="Z1230" s="109" t="s">
        <v>797</v>
      </c>
      <c r="AA1230" s="109" t="s">
        <v>802</v>
      </c>
      <c r="AB1230" s="143" t="s">
        <v>4967</v>
      </c>
      <c r="AC1230" s="141"/>
      <c r="AD1230" s="113"/>
      <c r="AE1230" s="127"/>
      <c r="AF1230" s="113"/>
      <c r="AG1230" s="114" t="str">
        <f t="array" ref="AG1230">XLOOKUP(F1230,'CLV2'!A:A,'CLV2'!E:E)</f>
        <v>2.DAIRY</v>
      </c>
      <c r="AH1230" s="115" t="str">
        <f t="array" ref="AH1230">XLOOKUP(F1230,'CLV2'!A:A,'CLV2'!F:F)</f>
        <v>3.YOGURT</v>
      </c>
      <c r="AI1230" s="115" t="str">
        <f t="shared" si="8"/>
        <v>Pack</v>
      </c>
      <c r="AJ1230" s="116">
        <f t="shared" si="9"/>
        <v>1</v>
      </c>
      <c r="AK1230" s="117" t="str">
        <f t="array" ref="AK1230">XLOOKUP(F1230,'GIÁ'!A:A,'GIÁ'!D:D)</f>
        <v>5897.13</v>
      </c>
      <c r="AL1230" s="118">
        <f t="shared" si="10"/>
        <v>47177.04</v>
      </c>
      <c r="AM1230" s="118">
        <f t="shared" si="11"/>
        <v>0</v>
      </c>
      <c r="AN1230" s="119">
        <f t="shared" si="12"/>
        <v>0</v>
      </c>
      <c r="AO1230" s="118">
        <f t="shared" si="13"/>
        <v>47177.04</v>
      </c>
      <c r="AP1230" s="121">
        <f t="shared" si="14"/>
        <v>0</v>
      </c>
      <c r="AQ1230" s="122"/>
      <c r="AR1230" s="119"/>
    </row>
    <row r="1231" ht="22.5" customHeight="1">
      <c r="A1231" s="89">
        <v>46231.0</v>
      </c>
      <c r="B1231" s="90">
        <v>0.4576388888888889</v>
      </c>
      <c r="C1231" s="91" t="s">
        <v>705</v>
      </c>
      <c r="D1231" s="129" t="str">
        <f t="array" ref="D1231">XLOOKUP(C1231,'DS ST'!A:A,'DS ST'!B:B)</f>
        <v>A163</v>
      </c>
      <c r="E1231" s="94" t="str">
        <f t="array" ref="E1231">XLOOKUP($F1231,'GIÁ'!$A:$A,'GIÁ'!$E:$E)</f>
        <v>MÁT</v>
      </c>
      <c r="F1231" s="94">
        <v>11757.0</v>
      </c>
      <c r="G1231" s="95" t="s">
        <v>1051</v>
      </c>
      <c r="H1231" s="95" t="s">
        <v>224</v>
      </c>
      <c r="I1231" s="96">
        <v>1.0</v>
      </c>
      <c r="J1231" s="96">
        <v>0.0</v>
      </c>
      <c r="K1231" s="98">
        <f t="shared" si="4"/>
        <v>1</v>
      </c>
      <c r="L1231" s="99" t="s">
        <v>4960</v>
      </c>
      <c r="M1231" s="100" t="s">
        <v>4970</v>
      </c>
      <c r="N1231" s="101" t="s">
        <v>4971</v>
      </c>
      <c r="O1231" s="128"/>
      <c r="P1231" s="100">
        <v>1.0</v>
      </c>
      <c r="Q1231" s="103">
        <f t="shared" si="5"/>
        <v>0</v>
      </c>
      <c r="R1231" s="104" t="s">
        <v>4972</v>
      </c>
      <c r="S1231" s="105"/>
      <c r="T1231" s="106"/>
      <c r="U1231" s="107"/>
      <c r="V1231" s="108" t="s">
        <v>756</v>
      </c>
      <c r="W1231" s="109" t="s">
        <v>1908</v>
      </c>
      <c r="X1231" s="110" t="str">
        <f t="shared" si="6"/>
        <v/>
      </c>
      <c r="Y1231" s="110" t="str">
        <f t="shared" si="7"/>
        <v>Siêu thị</v>
      </c>
      <c r="Z1231" s="139" t="str">
        <f t="shared" ref="Z1231:Z1251" si="78">IF(N(Q1231)&lt;=0,"",IF(ISNUMBER(SEARCH("Thiếu kiện",V1231)),"Kho đông mát",IF(AND(N(Q1231)&gt;0,N(P1231)&gt;0,OR(ISNUMBER(SEARCH("Hình KDB",U1231)),ISNUMBER(SEARCH("Hình tele",U1231)),ISNUMBER(SEARCH("sai code",U1231)),ISNUMBER(SEARCH("ST nhận",U1231)))),"Kho đông mát",IF(AND(W1231="DC giao thiếu",OR(ISNUMBER(SEARCH("Hình KDB",U1231)),ISNUMBER(SEARCH("Hình tele",U1231)),ISNUMBER(SEARCH("sai code",U1231)))),"Kho đông mát",IF(W1231="DC giao thiếu","Chưa xác định",IF(AND(W1231="DC pick sai",OR(ISNUMBER(SEARCH("Hình KDB",U1231)),ISNUMBER(SEARCH("Hình tele",U1231)),ISNUMBER(SEARCH("sai code",U1231)),ISNUMBER(SEARCH("ST nhận",U1231)))),"Kho đông mát",IF(W1231="DC pick sai","Chưa xác định",IF(AND(W1231="Hao hụt",N(O1231)&gt;0,OR(ISNUMBER(SEARCH("Hình KDB",U1231)),ISNUMBER(SEARCH("Hình tele",U1231)),ISNUMBER(SEARCH("sai code",U1231)),ISNUMBER(SEARCH("ST nhận",U1231)))),"Kho đông mát",IF(W1231="Hao hụt","Chưa xác định",IF(OR(W1231="VT giao sai điểm",W1231="Không đạt nhiệt độ",W1231="TX giao thiếu kiện",W1231="Hàng không đạt CL"),"Kho đông mát",IF(W1231="Chưa xác định","Chưa xác định",IF(N(P1231)&gt;0,"Chưa xác định",""))))))))))))</f>
        <v/>
      </c>
      <c r="AA1231" s="109" t="s">
        <v>802</v>
      </c>
      <c r="AB1231" s="140"/>
      <c r="AC1231" s="141"/>
      <c r="AD1231" s="113"/>
      <c r="AE1231" s="127"/>
      <c r="AF1231" s="113"/>
      <c r="AG1231" s="114" t="str">
        <f t="array" ref="AG1231">XLOOKUP(F1231,'CLV2'!A:A,'CLV2'!E:E)</f>
        <v>2.VEGETABLES</v>
      </c>
      <c r="AH1231" s="115" t="str">
        <f t="array" ref="AH1231">XLOOKUP(F1231,'CLV2'!A:A,'CLV2'!F:F)</f>
        <v>3.MUSHROOM</v>
      </c>
      <c r="AI1231" s="115" t="str">
        <f t="shared" si="8"/>
        <v>Pack</v>
      </c>
      <c r="AJ1231" s="116">
        <f t="shared" si="9"/>
        <v>1</v>
      </c>
      <c r="AK1231" s="117" t="str">
        <f t="array" ref="AK1231">XLOOKUP(F1231,'GIÁ'!A:A,'GIÁ'!D:D)</f>
        <v>36976.38</v>
      </c>
      <c r="AL1231" s="118">
        <f t="shared" si="10"/>
        <v>36976.38</v>
      </c>
      <c r="AM1231" s="118">
        <f t="shared" si="11"/>
        <v>0</v>
      </c>
      <c r="AN1231" s="119">
        <f t="shared" si="12"/>
        <v>36976.38</v>
      </c>
      <c r="AO1231" s="118">
        <f t="shared" si="13"/>
        <v>0</v>
      </c>
      <c r="AP1231" s="121">
        <f t="shared" si="14"/>
        <v>0</v>
      </c>
      <c r="AQ1231" s="122"/>
      <c r="AR1231" s="119"/>
    </row>
    <row r="1232" ht="22.5" customHeight="1">
      <c r="A1232" s="89">
        <v>46231.0</v>
      </c>
      <c r="B1232" s="90">
        <v>0.4576388888888889</v>
      </c>
      <c r="C1232" s="91" t="s">
        <v>705</v>
      </c>
      <c r="D1232" s="129" t="str">
        <f t="array" ref="D1232">XLOOKUP(C1232,'DS ST'!A:A,'DS ST'!B:B)</f>
        <v>A163</v>
      </c>
      <c r="E1232" s="94" t="str">
        <f t="array" ref="E1232">XLOOKUP($F1232,'GIÁ'!$A:$A,'GIÁ'!$E:$E)</f>
        <v>MÁT</v>
      </c>
      <c r="F1232" s="94">
        <v>8.938562884368E12</v>
      </c>
      <c r="G1232" s="95" t="s">
        <v>3222</v>
      </c>
      <c r="H1232" s="95" t="s">
        <v>57</v>
      </c>
      <c r="I1232" s="96">
        <v>1.0</v>
      </c>
      <c r="J1232" s="96">
        <v>0.0</v>
      </c>
      <c r="K1232" s="98">
        <f t="shared" si="4"/>
        <v>1</v>
      </c>
      <c r="L1232" s="99" t="s">
        <v>4960</v>
      </c>
      <c r="M1232" s="100" t="s">
        <v>4970</v>
      </c>
      <c r="N1232" s="101" t="s">
        <v>4971</v>
      </c>
      <c r="O1232" s="128"/>
      <c r="P1232" s="100">
        <v>1.0</v>
      </c>
      <c r="Q1232" s="103">
        <f t="shared" si="5"/>
        <v>0</v>
      </c>
      <c r="R1232" s="104" t="s">
        <v>4973</v>
      </c>
      <c r="S1232" s="105"/>
      <c r="T1232" s="106"/>
      <c r="U1232" s="107"/>
      <c r="V1232" s="108" t="s">
        <v>756</v>
      </c>
      <c r="W1232" s="109" t="s">
        <v>1908</v>
      </c>
      <c r="X1232" s="110" t="str">
        <f t="shared" si="6"/>
        <v/>
      </c>
      <c r="Y1232" s="110" t="str">
        <f t="shared" si="7"/>
        <v>Siêu thị</v>
      </c>
      <c r="Z1232" s="139" t="str">
        <f t="shared" si="78"/>
        <v/>
      </c>
      <c r="AA1232" s="109" t="s">
        <v>802</v>
      </c>
      <c r="AB1232" s="140"/>
      <c r="AC1232" s="141"/>
      <c r="AD1232" s="113"/>
      <c r="AE1232" s="127"/>
      <c r="AF1232" s="113"/>
      <c r="AG1232" s="114" t="str">
        <f t="array" ref="AG1232">XLOOKUP(F1232,'CLV2'!A:A,'CLV2'!E:E)</f>
        <v>2.BAKERY</v>
      </c>
      <c r="AH1232" s="115" t="str">
        <f t="array" ref="AH1232">XLOOKUP(F1232,'CLV2'!A:A,'CLV2'!F:F)</f>
        <v>3.CAKES</v>
      </c>
      <c r="AI1232" s="115" t="str">
        <f t="shared" si="8"/>
        <v>Pack</v>
      </c>
      <c r="AJ1232" s="116">
        <f t="shared" si="9"/>
        <v>1</v>
      </c>
      <c r="AK1232" s="117" t="str">
        <f t="array" ref="AK1232">XLOOKUP(F1232,'GIÁ'!A:A,'GIÁ'!D:D)</f>
        <v>14500.00</v>
      </c>
      <c r="AL1232" s="118">
        <f t="shared" si="10"/>
        <v>14500</v>
      </c>
      <c r="AM1232" s="118">
        <f t="shared" si="11"/>
        <v>0</v>
      </c>
      <c r="AN1232" s="119">
        <f t="shared" si="12"/>
        <v>14500</v>
      </c>
      <c r="AO1232" s="118">
        <f t="shared" si="13"/>
        <v>0</v>
      </c>
      <c r="AP1232" s="121">
        <f t="shared" si="14"/>
        <v>0</v>
      </c>
      <c r="AQ1232" s="122"/>
      <c r="AR1232" s="119"/>
    </row>
    <row r="1233" ht="22.5" customHeight="1">
      <c r="A1233" s="89">
        <v>46231.0</v>
      </c>
      <c r="B1233" s="90">
        <v>0.4576388888888889</v>
      </c>
      <c r="C1233" s="91" t="s">
        <v>705</v>
      </c>
      <c r="D1233" s="129" t="str">
        <f t="array" ref="D1233">XLOOKUP(C1233,'DS ST'!A:A,'DS ST'!B:B)</f>
        <v>A163</v>
      </c>
      <c r="E1233" s="94" t="str">
        <f t="array" ref="E1233">XLOOKUP($F1233,'GIÁ'!$A:$A,'GIÁ'!$E:$E)</f>
        <v>MÁT</v>
      </c>
      <c r="F1233" s="94">
        <v>8.935007101059E12</v>
      </c>
      <c r="G1233" s="95" t="s">
        <v>1777</v>
      </c>
      <c r="H1233" s="95" t="s">
        <v>57</v>
      </c>
      <c r="I1233" s="96">
        <v>2.0</v>
      </c>
      <c r="J1233" s="96">
        <v>0.0</v>
      </c>
      <c r="K1233" s="98">
        <f t="shared" si="4"/>
        <v>2</v>
      </c>
      <c r="L1233" s="99" t="s">
        <v>4960</v>
      </c>
      <c r="M1233" s="100" t="s">
        <v>4970</v>
      </c>
      <c r="N1233" s="101" t="s">
        <v>4971</v>
      </c>
      <c r="O1233" s="128"/>
      <c r="P1233" s="100">
        <v>2.0</v>
      </c>
      <c r="Q1233" s="103">
        <f t="shared" si="5"/>
        <v>0</v>
      </c>
      <c r="R1233" s="104" t="s">
        <v>4973</v>
      </c>
      <c r="S1233" s="105"/>
      <c r="T1233" s="106"/>
      <c r="U1233" s="107"/>
      <c r="V1233" s="108" t="s">
        <v>756</v>
      </c>
      <c r="W1233" s="109" t="s">
        <v>1908</v>
      </c>
      <c r="X1233" s="110" t="str">
        <f t="shared" si="6"/>
        <v/>
      </c>
      <c r="Y1233" s="110" t="str">
        <f t="shared" si="7"/>
        <v>Siêu thị</v>
      </c>
      <c r="Z1233" s="139" t="str">
        <f t="shared" si="78"/>
        <v/>
      </c>
      <c r="AA1233" s="109" t="s">
        <v>802</v>
      </c>
      <c r="AB1233" s="140"/>
      <c r="AC1233" s="141"/>
      <c r="AD1233" s="113"/>
      <c r="AE1233" s="127"/>
      <c r="AF1233" s="113"/>
      <c r="AG1233" s="114" t="str">
        <f t="array" ref="AG1233">XLOOKUP(F1233,'CLV2'!A:A,'CLV2'!E:E)</f>
        <v>2.DAIRY</v>
      </c>
      <c r="AH1233" s="115" t="str">
        <f t="array" ref="AH1233">XLOOKUP(F1233,'CLV2'!A:A,'CLV2'!F:F)</f>
        <v>3.FRESH MILK</v>
      </c>
      <c r="AI1233" s="115" t="str">
        <f t="shared" si="8"/>
        <v>Pack</v>
      </c>
      <c r="AJ1233" s="116">
        <f t="shared" si="9"/>
        <v>1</v>
      </c>
      <c r="AK1233" s="117" t="str">
        <f t="array" ref="AK1233">XLOOKUP(F1233,'GIÁ'!A:A,'GIÁ'!D:D)</f>
        <v>28687.46</v>
      </c>
      <c r="AL1233" s="118">
        <f t="shared" si="10"/>
        <v>57374.92</v>
      </c>
      <c r="AM1233" s="118">
        <f t="shared" si="11"/>
        <v>0</v>
      </c>
      <c r="AN1233" s="119">
        <f t="shared" si="12"/>
        <v>57374.92</v>
      </c>
      <c r="AO1233" s="118">
        <f t="shared" si="13"/>
        <v>0</v>
      </c>
      <c r="AP1233" s="121">
        <f t="shared" si="14"/>
        <v>0</v>
      </c>
      <c r="AQ1233" s="122"/>
      <c r="AR1233" s="119"/>
    </row>
    <row r="1234" ht="22.5" customHeight="1">
      <c r="A1234" s="89">
        <v>46231.0</v>
      </c>
      <c r="B1234" s="90">
        <v>0.4576388888888889</v>
      </c>
      <c r="C1234" s="91" t="s">
        <v>705</v>
      </c>
      <c r="D1234" s="129" t="str">
        <f t="array" ref="D1234">XLOOKUP(C1234,'DS ST'!A:A,'DS ST'!B:B)</f>
        <v>A163</v>
      </c>
      <c r="E1234" s="94" t="str">
        <f t="array" ref="E1234">XLOOKUP($F1234,'GIÁ'!$A:$A,'GIÁ'!$E:$E)</f>
        <v>MÁT</v>
      </c>
      <c r="F1234" s="94">
        <v>8.935007117135E12</v>
      </c>
      <c r="G1234" s="95" t="s">
        <v>1809</v>
      </c>
      <c r="H1234" s="95" t="s">
        <v>1785</v>
      </c>
      <c r="I1234" s="96">
        <v>1.0</v>
      </c>
      <c r="J1234" s="96">
        <v>0.0</v>
      </c>
      <c r="K1234" s="98">
        <f t="shared" si="4"/>
        <v>1</v>
      </c>
      <c r="L1234" s="99" t="s">
        <v>4960</v>
      </c>
      <c r="M1234" s="100" t="s">
        <v>4970</v>
      </c>
      <c r="N1234" s="101" t="s">
        <v>4971</v>
      </c>
      <c r="O1234" s="128"/>
      <c r="P1234" s="100">
        <v>1.0</v>
      </c>
      <c r="Q1234" s="103">
        <f t="shared" si="5"/>
        <v>0</v>
      </c>
      <c r="R1234" s="104" t="s">
        <v>4973</v>
      </c>
      <c r="S1234" s="105"/>
      <c r="T1234" s="106"/>
      <c r="U1234" s="107"/>
      <c r="V1234" s="108" t="s">
        <v>756</v>
      </c>
      <c r="W1234" s="109" t="s">
        <v>1908</v>
      </c>
      <c r="X1234" s="110" t="str">
        <f t="shared" si="6"/>
        <v/>
      </c>
      <c r="Y1234" s="110" t="str">
        <f t="shared" si="7"/>
        <v>Siêu thị</v>
      </c>
      <c r="Z1234" s="139" t="str">
        <f t="shared" si="78"/>
        <v/>
      </c>
      <c r="AA1234" s="109" t="s">
        <v>802</v>
      </c>
      <c r="AB1234" s="140"/>
      <c r="AC1234" s="141"/>
      <c r="AD1234" s="113"/>
      <c r="AE1234" s="127"/>
      <c r="AF1234" s="113"/>
      <c r="AG1234" s="114" t="str">
        <f t="array" ref="AG1234">XLOOKUP(F1234,'CLV2'!A:A,'CLV2'!E:E)</f>
        <v>2.DAIRY</v>
      </c>
      <c r="AH1234" s="115" t="str">
        <f t="array" ref="AH1234">XLOOKUP(F1234,'CLV2'!A:A,'CLV2'!F:F)</f>
        <v>3.FRESH MILK</v>
      </c>
      <c r="AI1234" s="115" t="str">
        <f t="shared" si="8"/>
        <v>Pack</v>
      </c>
      <c r="AJ1234" s="116">
        <f t="shared" si="9"/>
        <v>1</v>
      </c>
      <c r="AK1234" s="117" t="str">
        <f t="array" ref="AK1234">XLOOKUP(F1234,'GIÁ'!A:A,'GIÁ'!D:D)</f>
        <v>18613.38</v>
      </c>
      <c r="AL1234" s="118">
        <f t="shared" si="10"/>
        <v>18613.38</v>
      </c>
      <c r="AM1234" s="118">
        <f t="shared" si="11"/>
        <v>0</v>
      </c>
      <c r="AN1234" s="119">
        <f t="shared" si="12"/>
        <v>18613.38</v>
      </c>
      <c r="AO1234" s="118">
        <f t="shared" si="13"/>
        <v>0</v>
      </c>
      <c r="AP1234" s="121">
        <f t="shared" si="14"/>
        <v>0</v>
      </c>
      <c r="AQ1234" s="122"/>
      <c r="AR1234" s="119"/>
    </row>
    <row r="1235" ht="22.5" customHeight="1">
      <c r="A1235" s="89">
        <v>46231.0</v>
      </c>
      <c r="B1235" s="90">
        <v>0.4576388888888889</v>
      </c>
      <c r="C1235" s="91" t="s">
        <v>705</v>
      </c>
      <c r="D1235" s="129" t="str">
        <f t="array" ref="D1235">XLOOKUP(C1235,'DS ST'!A:A,'DS ST'!B:B)</f>
        <v>A163</v>
      </c>
      <c r="E1235" s="94" t="str">
        <f t="array" ref="E1235">XLOOKUP($F1235,'GIÁ'!$A:$A,'GIÁ'!$E:$E)</f>
        <v>MÁT</v>
      </c>
      <c r="F1235" s="94">
        <v>11020.0</v>
      </c>
      <c r="G1235" s="95" t="s">
        <v>486</v>
      </c>
      <c r="H1235" s="95" t="s">
        <v>487</v>
      </c>
      <c r="I1235" s="96">
        <v>2.0</v>
      </c>
      <c r="J1235" s="96">
        <v>0.0</v>
      </c>
      <c r="K1235" s="98">
        <f t="shared" si="4"/>
        <v>2</v>
      </c>
      <c r="L1235" s="99" t="s">
        <v>4960</v>
      </c>
      <c r="M1235" s="100" t="s">
        <v>4970</v>
      </c>
      <c r="N1235" s="101" t="s">
        <v>4971</v>
      </c>
      <c r="O1235" s="128"/>
      <c r="P1235" s="100">
        <v>2.0</v>
      </c>
      <c r="Q1235" s="103">
        <f t="shared" si="5"/>
        <v>0</v>
      </c>
      <c r="R1235" s="104" t="s">
        <v>4972</v>
      </c>
      <c r="S1235" s="105"/>
      <c r="T1235" s="106"/>
      <c r="U1235" s="107"/>
      <c r="V1235" s="108" t="s">
        <v>756</v>
      </c>
      <c r="W1235" s="109" t="s">
        <v>1908</v>
      </c>
      <c r="X1235" s="110" t="str">
        <f t="shared" si="6"/>
        <v/>
      </c>
      <c r="Y1235" s="110" t="str">
        <f t="shared" si="7"/>
        <v>Siêu thị</v>
      </c>
      <c r="Z1235" s="139" t="str">
        <f t="shared" si="78"/>
        <v/>
      </c>
      <c r="AA1235" s="109" t="s">
        <v>802</v>
      </c>
      <c r="AB1235" s="140"/>
      <c r="AC1235" s="141"/>
      <c r="AD1235" s="113"/>
      <c r="AE1235" s="127"/>
      <c r="AF1235" s="113"/>
      <c r="AG1235" s="114" t="str">
        <f t="array" ref="AG1235">XLOOKUP(F1235,'CLV2'!A:A,'CLV2'!E:E)</f>
        <v>2.VEGETABLES</v>
      </c>
      <c r="AH1235" s="115" t="str">
        <f t="array" ref="AH1235">XLOOKUP(F1235,'CLV2'!A:A,'CLV2'!F:F)</f>
        <v>3.HERBS</v>
      </c>
      <c r="AI1235" s="115" t="str">
        <f t="shared" si="8"/>
        <v>Pack</v>
      </c>
      <c r="AJ1235" s="116">
        <f t="shared" si="9"/>
        <v>1</v>
      </c>
      <c r="AK1235" s="117" t="str">
        <f t="array" ref="AK1235">XLOOKUP(F1235,'GIÁ'!A:A,'GIÁ'!D:D)</f>
        <v>14771.69</v>
      </c>
      <c r="AL1235" s="118">
        <f t="shared" si="10"/>
        <v>29543.38</v>
      </c>
      <c r="AM1235" s="118">
        <f t="shared" si="11"/>
        <v>0</v>
      </c>
      <c r="AN1235" s="119">
        <f t="shared" si="12"/>
        <v>29543.38</v>
      </c>
      <c r="AO1235" s="118">
        <f t="shared" si="13"/>
        <v>0</v>
      </c>
      <c r="AP1235" s="121">
        <f t="shared" si="14"/>
        <v>0</v>
      </c>
      <c r="AQ1235" s="122"/>
      <c r="AR1235" s="119"/>
    </row>
    <row r="1236" ht="22.5" customHeight="1">
      <c r="A1236" s="89">
        <v>46231.0</v>
      </c>
      <c r="B1236" s="90">
        <v>0.4576388888888889</v>
      </c>
      <c r="C1236" s="91" t="s">
        <v>705</v>
      </c>
      <c r="D1236" s="129" t="str">
        <f t="array" ref="D1236">XLOOKUP(C1236,'DS ST'!A:A,'DS ST'!B:B)</f>
        <v>A163</v>
      </c>
      <c r="E1236" s="94" t="str">
        <f t="array" ref="E1236">XLOOKUP($F1236,'GIÁ'!$A:$A,'GIÁ'!$E:$E)</f>
        <v>MÁT</v>
      </c>
      <c r="F1236" s="94">
        <v>11545.0</v>
      </c>
      <c r="G1236" s="95" t="s">
        <v>853</v>
      </c>
      <c r="H1236" s="95" t="s">
        <v>75</v>
      </c>
      <c r="I1236" s="96">
        <v>4.0</v>
      </c>
      <c r="J1236" s="96">
        <v>0.0</v>
      </c>
      <c r="K1236" s="98">
        <f t="shared" si="4"/>
        <v>4</v>
      </c>
      <c r="L1236" s="99" t="s">
        <v>4960</v>
      </c>
      <c r="M1236" s="100" t="s">
        <v>4970</v>
      </c>
      <c r="N1236" s="101" t="s">
        <v>4971</v>
      </c>
      <c r="O1236" s="128"/>
      <c r="P1236" s="100">
        <v>4.0</v>
      </c>
      <c r="Q1236" s="103">
        <f t="shared" si="5"/>
        <v>0</v>
      </c>
      <c r="R1236" s="104" t="s">
        <v>4972</v>
      </c>
      <c r="S1236" s="105"/>
      <c r="T1236" s="106"/>
      <c r="U1236" s="107"/>
      <c r="V1236" s="108" t="s">
        <v>756</v>
      </c>
      <c r="W1236" s="109" t="s">
        <v>1908</v>
      </c>
      <c r="X1236" s="110" t="str">
        <f t="shared" si="6"/>
        <v/>
      </c>
      <c r="Y1236" s="110" t="str">
        <f t="shared" si="7"/>
        <v>Siêu thị</v>
      </c>
      <c r="Z1236" s="139" t="str">
        <f t="shared" si="78"/>
        <v/>
      </c>
      <c r="AA1236" s="109" t="s">
        <v>802</v>
      </c>
      <c r="AB1236" s="140"/>
      <c r="AC1236" s="141"/>
      <c r="AD1236" s="113"/>
      <c r="AE1236" s="127"/>
      <c r="AF1236" s="113"/>
      <c r="AG1236" s="114" t="str">
        <f t="array" ref="AG1236">XLOOKUP(F1236,'CLV2'!A:A,'CLV2'!E:E)</f>
        <v>2.VEGETABLES</v>
      </c>
      <c r="AH1236" s="115" t="str">
        <f t="array" ref="AH1236">XLOOKUP(F1236,'CLV2'!A:A,'CLV2'!F:F)</f>
        <v>3.PROCESSED VEGGIES</v>
      </c>
      <c r="AI1236" s="115" t="str">
        <f t="shared" si="8"/>
        <v>Pack</v>
      </c>
      <c r="AJ1236" s="116">
        <f t="shared" si="9"/>
        <v>1</v>
      </c>
      <c r="AK1236" s="117" t="str">
        <f t="array" ref="AK1236">XLOOKUP(F1236,'GIÁ'!A:A,'GIÁ'!D:D)</f>
        <v>15672.92</v>
      </c>
      <c r="AL1236" s="118">
        <f t="shared" si="10"/>
        <v>62691.68</v>
      </c>
      <c r="AM1236" s="118">
        <f t="shared" si="11"/>
        <v>0</v>
      </c>
      <c r="AN1236" s="119">
        <f t="shared" si="12"/>
        <v>62691.68</v>
      </c>
      <c r="AO1236" s="118">
        <f t="shared" si="13"/>
        <v>0</v>
      </c>
      <c r="AP1236" s="121">
        <f t="shared" si="14"/>
        <v>0</v>
      </c>
      <c r="AQ1236" s="122"/>
      <c r="AR1236" s="119"/>
    </row>
    <row r="1237" ht="22.5" customHeight="1">
      <c r="A1237" s="89">
        <v>46231.0</v>
      </c>
      <c r="B1237" s="90">
        <v>0.4576388888888889</v>
      </c>
      <c r="C1237" s="91" t="s">
        <v>705</v>
      </c>
      <c r="D1237" s="129" t="str">
        <f t="array" ref="D1237">XLOOKUP(C1237,'DS ST'!A:A,'DS ST'!B:B)</f>
        <v>A163</v>
      </c>
      <c r="E1237" s="94" t="str">
        <f t="array" ref="E1237">XLOOKUP($F1237,'GIÁ'!$A:$A,'GIÁ'!$E:$E)</f>
        <v>MÁT</v>
      </c>
      <c r="F1237" s="94" t="s">
        <v>3325</v>
      </c>
      <c r="G1237" s="95" t="s">
        <v>3326</v>
      </c>
      <c r="H1237" s="95" t="s">
        <v>57</v>
      </c>
      <c r="I1237" s="96">
        <v>1.0</v>
      </c>
      <c r="J1237" s="96">
        <v>0.0</v>
      </c>
      <c r="K1237" s="98">
        <f t="shared" si="4"/>
        <v>1</v>
      </c>
      <c r="L1237" s="99" t="s">
        <v>4960</v>
      </c>
      <c r="M1237" s="100" t="s">
        <v>4970</v>
      </c>
      <c r="N1237" s="101" t="s">
        <v>4971</v>
      </c>
      <c r="O1237" s="128"/>
      <c r="P1237" s="100">
        <v>1.0</v>
      </c>
      <c r="Q1237" s="103">
        <f t="shared" si="5"/>
        <v>0</v>
      </c>
      <c r="R1237" s="104" t="s">
        <v>4973</v>
      </c>
      <c r="S1237" s="105"/>
      <c r="T1237" s="106"/>
      <c r="U1237" s="107"/>
      <c r="V1237" s="108" t="s">
        <v>756</v>
      </c>
      <c r="W1237" s="109" t="s">
        <v>1908</v>
      </c>
      <c r="X1237" s="110" t="str">
        <f t="shared" si="6"/>
        <v/>
      </c>
      <c r="Y1237" s="110" t="str">
        <f t="shared" si="7"/>
        <v>Siêu thị</v>
      </c>
      <c r="Z1237" s="139" t="str">
        <f t="shared" si="78"/>
        <v/>
      </c>
      <c r="AA1237" s="109" t="s">
        <v>802</v>
      </c>
      <c r="AB1237" s="140"/>
      <c r="AC1237" s="141"/>
      <c r="AD1237" s="113"/>
      <c r="AE1237" s="127"/>
      <c r="AF1237" s="113"/>
      <c r="AG1237" s="114" t="str">
        <f t="array" ref="AG1237">XLOOKUP(F1237,'CLV2'!A:A,'CLV2'!E:E)</f>
        <v>2.BAKERY</v>
      </c>
      <c r="AH1237" s="115" t="str">
        <f t="array" ref="AH1237">XLOOKUP(F1237,'CLV2'!A:A,'CLV2'!F:F)</f>
        <v>3.CAKES</v>
      </c>
      <c r="AI1237" s="115" t="str">
        <f t="shared" si="8"/>
        <v>Pack</v>
      </c>
      <c r="AJ1237" s="116">
        <f t="shared" si="9"/>
        <v>1</v>
      </c>
      <c r="AK1237" s="117" t="str">
        <f t="array" ref="AK1237">XLOOKUP(F1237,'GIÁ'!A:A,'GIÁ'!D:D)</f>
        <v>27778.00</v>
      </c>
      <c r="AL1237" s="118">
        <f t="shared" si="10"/>
        <v>27778</v>
      </c>
      <c r="AM1237" s="118">
        <f t="shared" si="11"/>
        <v>0</v>
      </c>
      <c r="AN1237" s="119">
        <f t="shared" si="12"/>
        <v>27778</v>
      </c>
      <c r="AO1237" s="118">
        <f t="shared" si="13"/>
        <v>0</v>
      </c>
      <c r="AP1237" s="121">
        <f t="shared" si="14"/>
        <v>0</v>
      </c>
      <c r="AQ1237" s="122"/>
      <c r="AR1237" s="119"/>
    </row>
    <row r="1238" ht="22.5" customHeight="1">
      <c r="A1238" s="89">
        <v>46231.0</v>
      </c>
      <c r="B1238" s="90">
        <v>0.4576388888888889</v>
      </c>
      <c r="C1238" s="91" t="s">
        <v>705</v>
      </c>
      <c r="D1238" s="129" t="str">
        <f t="array" ref="D1238">XLOOKUP(C1238,'DS ST'!A:A,'DS ST'!B:B)</f>
        <v>A163</v>
      </c>
      <c r="E1238" s="94" t="str">
        <f t="array" ref="E1238">XLOOKUP($F1238,'GIÁ'!$A:$A,'GIÁ'!$E:$E)</f>
        <v>MÁT</v>
      </c>
      <c r="F1238" s="94">
        <v>8.850329101863E12</v>
      </c>
      <c r="G1238" s="95" t="s">
        <v>1434</v>
      </c>
      <c r="H1238" s="95" t="s">
        <v>57</v>
      </c>
      <c r="I1238" s="96">
        <v>2.0</v>
      </c>
      <c r="J1238" s="96">
        <v>0.0</v>
      </c>
      <c r="K1238" s="98">
        <f t="shared" si="4"/>
        <v>2</v>
      </c>
      <c r="L1238" s="99" t="s">
        <v>4960</v>
      </c>
      <c r="M1238" s="100" t="s">
        <v>4970</v>
      </c>
      <c r="N1238" s="101" t="s">
        <v>4971</v>
      </c>
      <c r="O1238" s="128"/>
      <c r="P1238" s="100">
        <v>2.0</v>
      </c>
      <c r="Q1238" s="103">
        <f t="shared" si="5"/>
        <v>0</v>
      </c>
      <c r="R1238" s="104" t="s">
        <v>4973</v>
      </c>
      <c r="S1238" s="105"/>
      <c r="T1238" s="106"/>
      <c r="U1238" s="107"/>
      <c r="V1238" s="108" t="s">
        <v>756</v>
      </c>
      <c r="W1238" s="109" t="s">
        <v>1908</v>
      </c>
      <c r="X1238" s="110" t="str">
        <f t="shared" si="6"/>
        <v/>
      </c>
      <c r="Y1238" s="110" t="str">
        <f t="shared" si="7"/>
        <v>Siêu thị</v>
      </c>
      <c r="Z1238" s="139" t="str">
        <f t="shared" si="78"/>
        <v/>
      </c>
      <c r="AA1238" s="109" t="s">
        <v>802</v>
      </c>
      <c r="AB1238" s="140"/>
      <c r="AC1238" s="141"/>
      <c r="AD1238" s="113"/>
      <c r="AE1238" s="127"/>
      <c r="AF1238" s="113"/>
      <c r="AG1238" s="114" t="str">
        <f t="array" ref="AG1238">XLOOKUP(F1238,'CLV2'!A:A,'CLV2'!E:E)</f>
        <v>2.DAIRY</v>
      </c>
      <c r="AH1238" s="115" t="str">
        <f t="array" ref="AH1238">XLOOKUP(F1238,'CLV2'!A:A,'CLV2'!F:F)</f>
        <v>3.FRESH MILK</v>
      </c>
      <c r="AI1238" s="115" t="str">
        <f t="shared" si="8"/>
        <v>Pack</v>
      </c>
      <c r="AJ1238" s="116">
        <f t="shared" si="9"/>
        <v>1</v>
      </c>
      <c r="AK1238" s="117" t="str">
        <f t="array" ref="AK1238">XLOOKUP(F1238,'GIÁ'!A:A,'GIÁ'!D:D)</f>
        <v>18765.30</v>
      </c>
      <c r="AL1238" s="118">
        <f t="shared" si="10"/>
        <v>37530.6</v>
      </c>
      <c r="AM1238" s="118">
        <f t="shared" si="11"/>
        <v>0</v>
      </c>
      <c r="AN1238" s="119">
        <f t="shared" si="12"/>
        <v>37530.6</v>
      </c>
      <c r="AO1238" s="118">
        <f t="shared" si="13"/>
        <v>0</v>
      </c>
      <c r="AP1238" s="121">
        <f t="shared" si="14"/>
        <v>0</v>
      </c>
      <c r="AQ1238" s="122"/>
      <c r="AR1238" s="119"/>
    </row>
    <row r="1239" ht="22.5" customHeight="1">
      <c r="A1239" s="89">
        <v>46231.0</v>
      </c>
      <c r="B1239" s="90">
        <v>0.4576388888888889</v>
      </c>
      <c r="C1239" s="91" t="s">
        <v>705</v>
      </c>
      <c r="D1239" s="129" t="str">
        <f t="array" ref="D1239">XLOOKUP(C1239,'DS ST'!A:A,'DS ST'!B:B)</f>
        <v>A163</v>
      </c>
      <c r="E1239" s="94" t="str">
        <f t="array" ref="E1239">XLOOKUP($F1239,'GIÁ'!$A:$A,'GIÁ'!$E:$E)</f>
        <v>MÁT</v>
      </c>
      <c r="F1239" s="94">
        <v>11394.0</v>
      </c>
      <c r="G1239" s="95" t="s">
        <v>750</v>
      </c>
      <c r="H1239" s="95" t="s">
        <v>224</v>
      </c>
      <c r="I1239" s="96">
        <v>2.0</v>
      </c>
      <c r="J1239" s="96">
        <v>0.0</v>
      </c>
      <c r="K1239" s="98">
        <f t="shared" si="4"/>
        <v>2</v>
      </c>
      <c r="L1239" s="99" t="s">
        <v>4960</v>
      </c>
      <c r="M1239" s="100" t="s">
        <v>4970</v>
      </c>
      <c r="N1239" s="101" t="s">
        <v>4971</v>
      </c>
      <c r="O1239" s="128"/>
      <c r="P1239" s="100">
        <v>2.0</v>
      </c>
      <c r="Q1239" s="103">
        <f t="shared" si="5"/>
        <v>0</v>
      </c>
      <c r="R1239" s="104" t="s">
        <v>4972</v>
      </c>
      <c r="S1239" s="105"/>
      <c r="T1239" s="106"/>
      <c r="U1239" s="107"/>
      <c r="V1239" s="108" t="s">
        <v>756</v>
      </c>
      <c r="W1239" s="109" t="s">
        <v>1908</v>
      </c>
      <c r="X1239" s="110" t="str">
        <f t="shared" si="6"/>
        <v/>
      </c>
      <c r="Y1239" s="110" t="str">
        <f t="shared" si="7"/>
        <v>Siêu thị</v>
      </c>
      <c r="Z1239" s="139" t="str">
        <f t="shared" si="78"/>
        <v/>
      </c>
      <c r="AA1239" s="109" t="s">
        <v>802</v>
      </c>
      <c r="AB1239" s="140"/>
      <c r="AC1239" s="141"/>
      <c r="AD1239" s="113"/>
      <c r="AE1239" s="127"/>
      <c r="AF1239" s="113"/>
      <c r="AG1239" s="114" t="str">
        <f t="array" ref="AG1239">XLOOKUP(F1239,'CLV2'!A:A,'CLV2'!E:E)</f>
        <v>2.VEGETABLES</v>
      </c>
      <c r="AH1239" s="115" t="str">
        <f t="array" ref="AH1239">XLOOKUP(F1239,'CLV2'!A:A,'CLV2'!F:F)</f>
        <v>3.MUSHROOM</v>
      </c>
      <c r="AI1239" s="115" t="str">
        <f t="shared" si="8"/>
        <v>Pack</v>
      </c>
      <c r="AJ1239" s="116">
        <f t="shared" si="9"/>
        <v>1</v>
      </c>
      <c r="AK1239" s="117" t="str">
        <f t="array" ref="AK1239">XLOOKUP(F1239,'GIÁ'!A:A,'GIÁ'!D:D)</f>
        <v>26478.81</v>
      </c>
      <c r="AL1239" s="118">
        <f t="shared" si="10"/>
        <v>52957.62</v>
      </c>
      <c r="AM1239" s="118">
        <f t="shared" si="11"/>
        <v>0</v>
      </c>
      <c r="AN1239" s="119">
        <f t="shared" si="12"/>
        <v>52957.62</v>
      </c>
      <c r="AO1239" s="118">
        <f t="shared" si="13"/>
        <v>0</v>
      </c>
      <c r="AP1239" s="121">
        <f t="shared" si="14"/>
        <v>0</v>
      </c>
      <c r="AQ1239" s="122"/>
      <c r="AR1239" s="119"/>
    </row>
    <row r="1240" ht="22.5" customHeight="1">
      <c r="A1240" s="89">
        <v>46231.0</v>
      </c>
      <c r="B1240" s="90">
        <v>0.4576388888888889</v>
      </c>
      <c r="C1240" s="91" t="s">
        <v>705</v>
      </c>
      <c r="D1240" s="129" t="str">
        <f t="array" ref="D1240">XLOOKUP(C1240,'DS ST'!A:A,'DS ST'!B:B)</f>
        <v>A163</v>
      </c>
      <c r="E1240" s="94" t="str">
        <f t="array" ref="E1240">XLOOKUP($F1240,'GIÁ'!$A:$A,'GIÁ'!$E:$E)</f>
        <v>MÁT</v>
      </c>
      <c r="F1240" s="94">
        <v>8.938505512211E12</v>
      </c>
      <c r="G1240" s="95" t="s">
        <v>2880</v>
      </c>
      <c r="H1240" s="95" t="s">
        <v>224</v>
      </c>
      <c r="I1240" s="96">
        <v>1.0</v>
      </c>
      <c r="J1240" s="96">
        <v>0.0</v>
      </c>
      <c r="K1240" s="98">
        <f t="shared" si="4"/>
        <v>1</v>
      </c>
      <c r="L1240" s="99" t="s">
        <v>4960</v>
      </c>
      <c r="M1240" s="100" t="s">
        <v>4974</v>
      </c>
      <c r="N1240" s="101" t="s">
        <v>4975</v>
      </c>
      <c r="O1240" s="128"/>
      <c r="P1240" s="100">
        <v>1.0</v>
      </c>
      <c r="Q1240" s="103">
        <f t="shared" si="5"/>
        <v>0</v>
      </c>
      <c r="R1240" s="104" t="s">
        <v>4966</v>
      </c>
      <c r="S1240" s="105"/>
      <c r="T1240" s="106"/>
      <c r="U1240" s="107"/>
      <c r="V1240" s="108" t="s">
        <v>756</v>
      </c>
      <c r="W1240" s="109" t="s">
        <v>1908</v>
      </c>
      <c r="X1240" s="110" t="str">
        <f t="shared" si="6"/>
        <v/>
      </c>
      <c r="Y1240" s="110" t="str">
        <f t="shared" si="7"/>
        <v>Siêu thị</v>
      </c>
      <c r="Z1240" s="139" t="str">
        <f t="shared" si="78"/>
        <v/>
      </c>
      <c r="AA1240" s="109" t="s">
        <v>802</v>
      </c>
      <c r="AB1240" s="140"/>
      <c r="AC1240" s="141"/>
      <c r="AD1240" s="113"/>
      <c r="AE1240" s="127"/>
      <c r="AF1240" s="113"/>
      <c r="AG1240" s="114" t="str">
        <f t="array" ref="AG1240">XLOOKUP(F1240,'CLV2'!A:A,'CLV2'!E:E)</f>
        <v>2.VEGETABLES</v>
      </c>
      <c r="AH1240" s="115" t="str">
        <f t="array" ref="AH1240">XLOOKUP(F1240,'CLV2'!A:A,'CLV2'!F:F)</f>
        <v>3.PROCESSED VEGGIES</v>
      </c>
      <c r="AI1240" s="115" t="str">
        <f t="shared" si="8"/>
        <v>Pack</v>
      </c>
      <c r="AJ1240" s="116">
        <f t="shared" si="9"/>
        <v>1</v>
      </c>
      <c r="AK1240" s="117" t="str">
        <f t="array" ref="AK1240">XLOOKUP(F1240,'GIÁ'!A:A,'GIÁ'!D:D)</f>
        <v>22493.70</v>
      </c>
      <c r="AL1240" s="118">
        <f t="shared" si="10"/>
        <v>22493.7</v>
      </c>
      <c r="AM1240" s="118">
        <f t="shared" si="11"/>
        <v>0</v>
      </c>
      <c r="AN1240" s="119">
        <f t="shared" si="12"/>
        <v>22493.7</v>
      </c>
      <c r="AO1240" s="118">
        <f t="shared" si="13"/>
        <v>0</v>
      </c>
      <c r="AP1240" s="121">
        <f t="shared" si="14"/>
        <v>0</v>
      </c>
      <c r="AQ1240" s="122"/>
      <c r="AR1240" s="119"/>
    </row>
    <row r="1241" ht="22.5" customHeight="1">
      <c r="A1241" s="89">
        <v>46231.0</v>
      </c>
      <c r="B1241" s="90">
        <v>0.4576388888888889</v>
      </c>
      <c r="C1241" s="91" t="s">
        <v>705</v>
      </c>
      <c r="D1241" s="129" t="str">
        <f t="array" ref="D1241">XLOOKUP(C1241,'DS ST'!A:A,'DS ST'!B:B)</f>
        <v>A163</v>
      </c>
      <c r="E1241" s="94" t="str">
        <f t="array" ref="E1241">XLOOKUP($F1241,'GIÁ'!$A:$A,'GIÁ'!$E:$E)</f>
        <v>MÁT</v>
      </c>
      <c r="F1241" s="94">
        <v>8.938505512013E12</v>
      </c>
      <c r="G1241" s="95" t="s">
        <v>2872</v>
      </c>
      <c r="H1241" s="95" t="s">
        <v>224</v>
      </c>
      <c r="I1241" s="96">
        <v>1.0</v>
      </c>
      <c r="J1241" s="96">
        <v>0.0</v>
      </c>
      <c r="K1241" s="98">
        <f t="shared" si="4"/>
        <v>1</v>
      </c>
      <c r="L1241" s="99" t="s">
        <v>4960</v>
      </c>
      <c r="M1241" s="100" t="s">
        <v>4974</v>
      </c>
      <c r="N1241" s="101" t="s">
        <v>4975</v>
      </c>
      <c r="O1241" s="128"/>
      <c r="P1241" s="100">
        <v>1.0</v>
      </c>
      <c r="Q1241" s="103">
        <f t="shared" si="5"/>
        <v>0</v>
      </c>
      <c r="R1241" s="104" t="s">
        <v>4972</v>
      </c>
      <c r="S1241" s="105"/>
      <c r="T1241" s="106"/>
      <c r="U1241" s="107"/>
      <c r="V1241" s="108" t="s">
        <v>756</v>
      </c>
      <c r="W1241" s="109" t="s">
        <v>1908</v>
      </c>
      <c r="X1241" s="110" t="str">
        <f t="shared" si="6"/>
        <v/>
      </c>
      <c r="Y1241" s="110" t="str">
        <f t="shared" si="7"/>
        <v>Siêu thị</v>
      </c>
      <c r="Z1241" s="139" t="str">
        <f t="shared" si="78"/>
        <v/>
      </c>
      <c r="AA1241" s="109" t="s">
        <v>802</v>
      </c>
      <c r="AB1241" s="140"/>
      <c r="AC1241" s="141"/>
      <c r="AD1241" s="113"/>
      <c r="AE1241" s="127"/>
      <c r="AF1241" s="113"/>
      <c r="AG1241" s="114" t="str">
        <f t="array" ref="AG1241">XLOOKUP(F1241,'CLV2'!A:A,'CLV2'!E:E)</f>
        <v>2.VEGETABLES</v>
      </c>
      <c r="AH1241" s="115" t="str">
        <f t="array" ref="AH1241">XLOOKUP(F1241,'CLV2'!A:A,'CLV2'!F:F)</f>
        <v>3.PROCESSED VEGGIES</v>
      </c>
      <c r="AI1241" s="115" t="str">
        <f t="shared" si="8"/>
        <v>Pack</v>
      </c>
      <c r="AJ1241" s="116">
        <f t="shared" si="9"/>
        <v>1</v>
      </c>
      <c r="AK1241" s="117" t="str">
        <f t="array" ref="AK1241">XLOOKUP(F1241,'GIÁ'!A:A,'GIÁ'!D:D)</f>
        <v>44228.48</v>
      </c>
      <c r="AL1241" s="118">
        <f t="shared" si="10"/>
        <v>44228.48</v>
      </c>
      <c r="AM1241" s="118">
        <f t="shared" si="11"/>
        <v>0</v>
      </c>
      <c r="AN1241" s="119">
        <f t="shared" si="12"/>
        <v>44228.48</v>
      </c>
      <c r="AO1241" s="118">
        <f t="shared" si="13"/>
        <v>0</v>
      </c>
      <c r="AP1241" s="121">
        <f t="shared" si="14"/>
        <v>0</v>
      </c>
      <c r="AQ1241" s="122"/>
      <c r="AR1241" s="119"/>
    </row>
    <row r="1242" ht="22.5" customHeight="1">
      <c r="A1242" s="89">
        <v>46231.0</v>
      </c>
      <c r="B1242" s="90">
        <v>0.4576388888888889</v>
      </c>
      <c r="C1242" s="91" t="s">
        <v>705</v>
      </c>
      <c r="D1242" s="129" t="str">
        <f t="array" ref="D1242">XLOOKUP(C1242,'DS ST'!A:A,'DS ST'!B:B)</f>
        <v>A163</v>
      </c>
      <c r="E1242" s="94" t="str">
        <f t="array" ref="E1242">XLOOKUP($F1242,'GIÁ'!$A:$A,'GIÁ'!$E:$E)</f>
        <v>MÁT</v>
      </c>
      <c r="F1242" s="94">
        <v>8.936049693892E12</v>
      </c>
      <c r="G1242" s="95" t="s">
        <v>2242</v>
      </c>
      <c r="H1242" s="95" t="s">
        <v>57</v>
      </c>
      <c r="I1242" s="96">
        <v>2.0</v>
      </c>
      <c r="J1242" s="96">
        <v>0.0</v>
      </c>
      <c r="K1242" s="98">
        <f t="shared" si="4"/>
        <v>2</v>
      </c>
      <c r="L1242" s="99" t="s">
        <v>4960</v>
      </c>
      <c r="M1242" s="100" t="s">
        <v>4974</v>
      </c>
      <c r="N1242" s="101" t="s">
        <v>4975</v>
      </c>
      <c r="O1242" s="128"/>
      <c r="P1242" s="100">
        <v>2.0</v>
      </c>
      <c r="Q1242" s="103">
        <f t="shared" si="5"/>
        <v>0</v>
      </c>
      <c r="R1242" s="104" t="s">
        <v>4972</v>
      </c>
      <c r="S1242" s="105"/>
      <c r="T1242" s="106"/>
      <c r="U1242" s="107"/>
      <c r="V1242" s="108" t="s">
        <v>756</v>
      </c>
      <c r="W1242" s="109" t="s">
        <v>1908</v>
      </c>
      <c r="X1242" s="110" t="str">
        <f t="shared" si="6"/>
        <v/>
      </c>
      <c r="Y1242" s="110" t="str">
        <f t="shared" si="7"/>
        <v>Siêu thị</v>
      </c>
      <c r="Z1242" s="139" t="str">
        <f t="shared" si="78"/>
        <v/>
      </c>
      <c r="AA1242" s="109" t="s">
        <v>802</v>
      </c>
      <c r="AB1242" s="140"/>
      <c r="AC1242" s="141"/>
      <c r="AD1242" s="113"/>
      <c r="AE1242" s="127"/>
      <c r="AF1242" s="113"/>
      <c r="AG1242" s="114" t="str">
        <f t="array" ref="AG1242">XLOOKUP(F1242,'CLV2'!A:A,'CLV2'!E:E)</f>
        <v>2.VEGETABLES</v>
      </c>
      <c r="AH1242" s="115" t="str">
        <f t="array" ref="AH1242">XLOOKUP(F1242,'CLV2'!A:A,'CLV2'!F:F)</f>
        <v>3.LETTUCE, SNACKABLES</v>
      </c>
      <c r="AI1242" s="115" t="str">
        <f t="shared" si="8"/>
        <v>Pack</v>
      </c>
      <c r="AJ1242" s="116">
        <f t="shared" si="9"/>
        <v>1</v>
      </c>
      <c r="AK1242" s="117" t="str">
        <f t="array" ref="AK1242">XLOOKUP(F1242,'GIÁ'!A:A,'GIÁ'!D:D)</f>
        <v>20378.31</v>
      </c>
      <c r="AL1242" s="118">
        <f t="shared" si="10"/>
        <v>40756.62</v>
      </c>
      <c r="AM1242" s="118">
        <f t="shared" si="11"/>
        <v>0</v>
      </c>
      <c r="AN1242" s="119">
        <f t="shared" si="12"/>
        <v>40756.62</v>
      </c>
      <c r="AO1242" s="118">
        <f t="shared" si="13"/>
        <v>0</v>
      </c>
      <c r="AP1242" s="121">
        <f t="shared" si="14"/>
        <v>0</v>
      </c>
      <c r="AQ1242" s="122"/>
      <c r="AR1242" s="119"/>
    </row>
    <row r="1243" ht="22.5" customHeight="1">
      <c r="A1243" s="89">
        <v>46231.0</v>
      </c>
      <c r="B1243" s="90">
        <v>0.4576388888888889</v>
      </c>
      <c r="C1243" s="91" t="s">
        <v>705</v>
      </c>
      <c r="D1243" s="129" t="str">
        <f t="array" ref="D1243">XLOOKUP(C1243,'DS ST'!A:A,'DS ST'!B:B)</f>
        <v>A163</v>
      </c>
      <c r="E1243" s="94" t="str">
        <f t="array" ref="E1243">XLOOKUP($F1243,'GIÁ'!$A:$A,'GIÁ'!$E:$E)</f>
        <v>MÁT</v>
      </c>
      <c r="F1243" s="94">
        <v>8.935019503216E12</v>
      </c>
      <c r="G1243" s="95" t="s">
        <v>1821</v>
      </c>
      <c r="H1243" s="95" t="s">
        <v>224</v>
      </c>
      <c r="I1243" s="96">
        <v>2.0</v>
      </c>
      <c r="J1243" s="96">
        <v>0.0</v>
      </c>
      <c r="K1243" s="98">
        <f t="shared" si="4"/>
        <v>2</v>
      </c>
      <c r="L1243" s="99" t="s">
        <v>4960</v>
      </c>
      <c r="M1243" s="100" t="s">
        <v>4974</v>
      </c>
      <c r="N1243" s="101" t="s">
        <v>4975</v>
      </c>
      <c r="O1243" s="128"/>
      <c r="P1243" s="100">
        <v>2.0</v>
      </c>
      <c r="Q1243" s="103">
        <f t="shared" si="5"/>
        <v>0</v>
      </c>
      <c r="R1243" s="104" t="s">
        <v>4966</v>
      </c>
      <c r="S1243" s="105"/>
      <c r="T1243" s="106"/>
      <c r="U1243" s="107"/>
      <c r="V1243" s="108" t="s">
        <v>756</v>
      </c>
      <c r="W1243" s="109" t="s">
        <v>1908</v>
      </c>
      <c r="X1243" s="110" t="str">
        <f t="shared" si="6"/>
        <v/>
      </c>
      <c r="Y1243" s="110" t="str">
        <f t="shared" si="7"/>
        <v>Siêu thị</v>
      </c>
      <c r="Z1243" s="139" t="str">
        <f t="shared" si="78"/>
        <v/>
      </c>
      <c r="AA1243" s="109" t="s">
        <v>802</v>
      </c>
      <c r="AB1243" s="140"/>
      <c r="AC1243" s="141"/>
      <c r="AD1243" s="113"/>
      <c r="AE1243" s="127"/>
      <c r="AF1243" s="113"/>
      <c r="AG1243" s="114" t="str">
        <f t="array" ref="AG1243">XLOOKUP(F1243,'CLV2'!A:A,'CLV2'!E:E)</f>
        <v>2.CHILLED FOODS</v>
      </c>
      <c r="AH1243" s="115" t="str">
        <f t="array" ref="AH1243">XLOOKUP(F1243,'CLV2'!A:A,'CLV2'!F:F)</f>
        <v>3.HAM AND SAUSAGES</v>
      </c>
      <c r="AI1243" s="115" t="str">
        <f t="shared" si="8"/>
        <v>Pack</v>
      </c>
      <c r="AJ1243" s="116">
        <f t="shared" si="9"/>
        <v>1</v>
      </c>
      <c r="AK1243" s="117" t="str">
        <f t="array" ref="AK1243">XLOOKUP(F1243,'GIÁ'!A:A,'GIÁ'!D:D)</f>
        <v>30395.96</v>
      </c>
      <c r="AL1243" s="118">
        <f t="shared" si="10"/>
        <v>60791.92</v>
      </c>
      <c r="AM1243" s="118">
        <f t="shared" si="11"/>
        <v>0</v>
      </c>
      <c r="AN1243" s="119">
        <f t="shared" si="12"/>
        <v>60791.92</v>
      </c>
      <c r="AO1243" s="118">
        <f t="shared" si="13"/>
        <v>0</v>
      </c>
      <c r="AP1243" s="121">
        <f t="shared" si="14"/>
        <v>0</v>
      </c>
      <c r="AQ1243" s="122"/>
      <c r="AR1243" s="119"/>
    </row>
    <row r="1244" ht="22.5" customHeight="1">
      <c r="A1244" s="89">
        <v>46231.0</v>
      </c>
      <c r="B1244" s="90">
        <v>0.4576388888888889</v>
      </c>
      <c r="C1244" s="91" t="s">
        <v>705</v>
      </c>
      <c r="D1244" s="129" t="str">
        <f t="array" ref="D1244">XLOOKUP(C1244,'DS ST'!A:A,'DS ST'!B:B)</f>
        <v>A163</v>
      </c>
      <c r="E1244" s="94" t="str">
        <f t="array" ref="E1244">XLOOKUP($F1244,'GIÁ'!$A:$A,'GIÁ'!$E:$E)</f>
        <v>MÁT</v>
      </c>
      <c r="F1244" s="94">
        <v>8.938528582574E12</v>
      </c>
      <c r="G1244" s="95" t="s">
        <v>3013</v>
      </c>
      <c r="H1244" s="95" t="s">
        <v>224</v>
      </c>
      <c r="I1244" s="96">
        <v>2.0</v>
      </c>
      <c r="J1244" s="96">
        <v>0.0</v>
      </c>
      <c r="K1244" s="98">
        <f t="shared" si="4"/>
        <v>2</v>
      </c>
      <c r="L1244" s="99" t="s">
        <v>4960</v>
      </c>
      <c r="M1244" s="100" t="s">
        <v>4974</v>
      </c>
      <c r="N1244" s="101" t="s">
        <v>4975</v>
      </c>
      <c r="O1244" s="128"/>
      <c r="P1244" s="100">
        <v>2.0</v>
      </c>
      <c r="Q1244" s="103">
        <f t="shared" si="5"/>
        <v>0</v>
      </c>
      <c r="R1244" s="104" t="s">
        <v>4966</v>
      </c>
      <c r="S1244" s="105"/>
      <c r="T1244" s="106"/>
      <c r="U1244" s="107"/>
      <c r="V1244" s="108" t="s">
        <v>756</v>
      </c>
      <c r="W1244" s="109" t="s">
        <v>1908</v>
      </c>
      <c r="X1244" s="110" t="str">
        <f t="shared" si="6"/>
        <v/>
      </c>
      <c r="Y1244" s="110" t="str">
        <f t="shared" si="7"/>
        <v>Siêu thị</v>
      </c>
      <c r="Z1244" s="139" t="str">
        <f t="shared" si="78"/>
        <v/>
      </c>
      <c r="AA1244" s="109" t="s">
        <v>802</v>
      </c>
      <c r="AB1244" s="140"/>
      <c r="AC1244" s="141"/>
      <c r="AD1244" s="113"/>
      <c r="AE1244" s="127"/>
      <c r="AF1244" s="113"/>
      <c r="AG1244" s="114" t="str">
        <f t="array" ref="AG1244">XLOOKUP(F1244,'CLV2'!A:A,'CLV2'!E:E)</f>
        <v>2.CHILLED FOODS</v>
      </c>
      <c r="AH1244" s="115" t="str">
        <f t="array" ref="AH1244">XLOOKUP(F1244,'CLV2'!A:A,'CLV2'!F:F)</f>
        <v>3.OTHER CHILLED PRODUCTS</v>
      </c>
      <c r="AI1244" s="115" t="str">
        <f t="shared" si="8"/>
        <v>Pack</v>
      </c>
      <c r="AJ1244" s="116">
        <f t="shared" si="9"/>
        <v>1</v>
      </c>
      <c r="AK1244" s="117" t="str">
        <f t="array" ref="AK1244">XLOOKUP(F1244,'GIÁ'!A:A,'GIÁ'!D:D)</f>
        <v>10450.00</v>
      </c>
      <c r="AL1244" s="118">
        <f t="shared" si="10"/>
        <v>20900</v>
      </c>
      <c r="AM1244" s="118">
        <f t="shared" si="11"/>
        <v>0</v>
      </c>
      <c r="AN1244" s="119">
        <f t="shared" si="12"/>
        <v>20900</v>
      </c>
      <c r="AO1244" s="118">
        <f t="shared" si="13"/>
        <v>0</v>
      </c>
      <c r="AP1244" s="121">
        <f t="shared" si="14"/>
        <v>0</v>
      </c>
      <c r="AQ1244" s="122"/>
      <c r="AR1244" s="119"/>
    </row>
    <row r="1245" ht="22.5" customHeight="1">
      <c r="A1245" s="89">
        <v>46231.0</v>
      </c>
      <c r="B1245" s="90">
        <v>0.4576388888888889</v>
      </c>
      <c r="C1245" s="91" t="s">
        <v>705</v>
      </c>
      <c r="D1245" s="129" t="str">
        <f t="array" ref="D1245">XLOOKUP(C1245,'DS ST'!A:A,'DS ST'!B:B)</f>
        <v>A163</v>
      </c>
      <c r="E1245" s="94" t="str">
        <f t="array" ref="E1245">XLOOKUP($F1245,'GIÁ'!$A:$A,'GIÁ'!$E:$E)</f>
        <v>MÁT</v>
      </c>
      <c r="F1245" s="94">
        <v>8.938529045856E12</v>
      </c>
      <c r="G1245" s="95" t="s">
        <v>3024</v>
      </c>
      <c r="H1245" s="95" t="s">
        <v>224</v>
      </c>
      <c r="I1245" s="96">
        <v>4.0</v>
      </c>
      <c r="J1245" s="96">
        <v>0.0</v>
      </c>
      <c r="K1245" s="98">
        <f t="shared" si="4"/>
        <v>4</v>
      </c>
      <c r="L1245" s="99" t="s">
        <v>4960</v>
      </c>
      <c r="M1245" s="100" t="s">
        <v>4974</v>
      </c>
      <c r="N1245" s="101" t="s">
        <v>4975</v>
      </c>
      <c r="O1245" s="128"/>
      <c r="P1245" s="100">
        <v>4.0</v>
      </c>
      <c r="Q1245" s="103">
        <f t="shared" si="5"/>
        <v>0</v>
      </c>
      <c r="R1245" s="104" t="s">
        <v>4966</v>
      </c>
      <c r="S1245" s="105"/>
      <c r="T1245" s="106"/>
      <c r="U1245" s="107"/>
      <c r="V1245" s="108" t="s">
        <v>756</v>
      </c>
      <c r="W1245" s="109" t="s">
        <v>1908</v>
      </c>
      <c r="X1245" s="110" t="str">
        <f t="shared" si="6"/>
        <v/>
      </c>
      <c r="Y1245" s="110" t="str">
        <f t="shared" si="7"/>
        <v>Siêu thị</v>
      </c>
      <c r="Z1245" s="139" t="str">
        <f t="shared" si="78"/>
        <v/>
      </c>
      <c r="AA1245" s="109" t="s">
        <v>802</v>
      </c>
      <c r="AB1245" s="106"/>
      <c r="AC1245" s="158"/>
      <c r="AD1245" s="113"/>
      <c r="AE1245" s="127"/>
      <c r="AF1245" s="113"/>
      <c r="AG1245" s="114" t="str">
        <f t="array" ref="AG1245">XLOOKUP(F1245,'CLV2'!A:A,'CLV2'!E:E)</f>
        <v>2.CHILLED FOODS</v>
      </c>
      <c r="AH1245" s="115" t="str">
        <f t="array" ref="AH1245">XLOOKUP(F1245,'CLV2'!A:A,'CLV2'!F:F)</f>
        <v>3.HAM AND SAUSAGES</v>
      </c>
      <c r="AI1245" s="115" t="str">
        <f t="shared" si="8"/>
        <v>Pack</v>
      </c>
      <c r="AJ1245" s="116">
        <f t="shared" si="9"/>
        <v>1</v>
      </c>
      <c r="AK1245" s="117" t="str">
        <f t="array" ref="AK1245">XLOOKUP(F1245,'GIÁ'!A:A,'GIÁ'!D:D)</f>
        <v>66066.31</v>
      </c>
      <c r="AL1245" s="118">
        <f t="shared" si="10"/>
        <v>264265.24</v>
      </c>
      <c r="AM1245" s="118">
        <f t="shared" si="11"/>
        <v>0</v>
      </c>
      <c r="AN1245" s="119">
        <f t="shared" si="12"/>
        <v>264265.24</v>
      </c>
      <c r="AO1245" s="118">
        <f t="shared" si="13"/>
        <v>0</v>
      </c>
      <c r="AP1245" s="121">
        <f t="shared" si="14"/>
        <v>0</v>
      </c>
      <c r="AQ1245" s="122"/>
      <c r="AR1245" s="119"/>
    </row>
    <row r="1246" ht="22.5" customHeight="1">
      <c r="A1246" s="89">
        <v>46231.0</v>
      </c>
      <c r="B1246" s="90">
        <v>0.4576388888888889</v>
      </c>
      <c r="C1246" s="91" t="s">
        <v>705</v>
      </c>
      <c r="D1246" s="129" t="str">
        <f t="array" ref="D1246">XLOOKUP(C1246,'DS ST'!A:A,'DS ST'!B:B)</f>
        <v>A163</v>
      </c>
      <c r="E1246" s="94" t="str">
        <f t="array" ref="E1246">XLOOKUP($F1246,'GIÁ'!$A:$A,'GIÁ'!$E:$E)</f>
        <v>MÁT</v>
      </c>
      <c r="F1246" s="94">
        <v>11570.0</v>
      </c>
      <c r="G1246" s="95" t="s">
        <v>901</v>
      </c>
      <c r="H1246" s="95" t="s">
        <v>75</v>
      </c>
      <c r="I1246" s="96">
        <v>7.0</v>
      </c>
      <c r="J1246" s="96">
        <v>0.0</v>
      </c>
      <c r="K1246" s="98">
        <f t="shared" si="4"/>
        <v>7</v>
      </c>
      <c r="L1246" s="99" t="s">
        <v>4960</v>
      </c>
      <c r="M1246" s="100" t="s">
        <v>4974</v>
      </c>
      <c r="N1246" s="101" t="s">
        <v>4975</v>
      </c>
      <c r="O1246" s="128"/>
      <c r="P1246" s="100">
        <v>7.0</v>
      </c>
      <c r="Q1246" s="103">
        <f t="shared" si="5"/>
        <v>0</v>
      </c>
      <c r="R1246" s="104" t="s">
        <v>4976</v>
      </c>
      <c r="S1246" s="105"/>
      <c r="T1246" s="106"/>
      <c r="U1246" s="107"/>
      <c r="V1246" s="108" t="s">
        <v>756</v>
      </c>
      <c r="W1246" s="109" t="s">
        <v>1908</v>
      </c>
      <c r="X1246" s="110" t="str">
        <f t="shared" si="6"/>
        <v/>
      </c>
      <c r="Y1246" s="110" t="str">
        <f t="shared" si="7"/>
        <v>Siêu thị</v>
      </c>
      <c r="Z1246" s="139" t="str">
        <f t="shared" si="78"/>
        <v/>
      </c>
      <c r="AA1246" s="109" t="s">
        <v>802</v>
      </c>
      <c r="AB1246" s="106"/>
      <c r="AC1246" s="158"/>
      <c r="AD1246" s="113"/>
      <c r="AE1246" s="127"/>
      <c r="AF1246" s="113"/>
      <c r="AG1246" s="114" t="str">
        <f t="array" ref="AG1246">XLOOKUP(F1246,'CLV2'!A:A,'CLV2'!E:E)</f>
        <v>2.FRUITS</v>
      </c>
      <c r="AH1246" s="115" t="str">
        <f t="array" ref="AH1246">XLOOKUP(F1246,'CLV2'!A:A,'CLV2'!F:F)</f>
        <v>3.IMPORT FRUITS</v>
      </c>
      <c r="AI1246" s="115" t="str">
        <f t="shared" si="8"/>
        <v>Pack</v>
      </c>
      <c r="AJ1246" s="116">
        <f t="shared" si="9"/>
        <v>1</v>
      </c>
      <c r="AK1246" s="117" t="str">
        <f t="array" ref="AK1246">XLOOKUP(F1246,'GIÁ'!A:A,'GIÁ'!D:D)</f>
        <v>67482.80</v>
      </c>
      <c r="AL1246" s="118">
        <f t="shared" si="10"/>
        <v>472379.6</v>
      </c>
      <c r="AM1246" s="118">
        <f t="shared" si="11"/>
        <v>0</v>
      </c>
      <c r="AN1246" s="119">
        <f t="shared" si="12"/>
        <v>472379.6</v>
      </c>
      <c r="AO1246" s="118">
        <f t="shared" si="13"/>
        <v>0</v>
      </c>
      <c r="AP1246" s="121">
        <f t="shared" si="14"/>
        <v>0</v>
      </c>
      <c r="AQ1246" s="122"/>
      <c r="AR1246" s="119"/>
    </row>
    <row r="1247" ht="22.5" customHeight="1">
      <c r="A1247" s="89">
        <v>46231.0</v>
      </c>
      <c r="B1247" s="90">
        <v>0.4388888888888889</v>
      </c>
      <c r="C1247" s="91" t="s">
        <v>1180</v>
      </c>
      <c r="D1247" s="129" t="str">
        <f t="array" ref="D1247">XLOOKUP(C1247,'DS ST'!A:A,'DS ST'!B:B)</f>
        <v>DMR</v>
      </c>
      <c r="E1247" s="94" t="str">
        <f t="array" ref="E1247">XLOOKUP($F1247,'GIÁ'!$A:$A,'GIÁ'!$E:$E)</f>
        <v>MÁT</v>
      </c>
      <c r="F1247" s="94">
        <v>8.936076271957E12</v>
      </c>
      <c r="G1247" s="95" t="s">
        <v>2295</v>
      </c>
      <c r="H1247" s="95" t="s">
        <v>75</v>
      </c>
      <c r="I1247" s="96">
        <v>1.0</v>
      </c>
      <c r="J1247" s="96">
        <v>0.0</v>
      </c>
      <c r="K1247" s="98">
        <f t="shared" si="4"/>
        <v>1</v>
      </c>
      <c r="L1247" s="99" t="s">
        <v>4977</v>
      </c>
      <c r="M1247" s="100" t="s">
        <v>4978</v>
      </c>
      <c r="N1247" s="101" t="s">
        <v>4979</v>
      </c>
      <c r="O1247" s="128"/>
      <c r="P1247" s="100"/>
      <c r="Q1247" s="103">
        <f t="shared" si="5"/>
        <v>1</v>
      </c>
      <c r="R1247" s="104"/>
      <c r="S1247" s="105"/>
      <c r="T1247" s="106"/>
      <c r="U1247" s="107"/>
      <c r="V1247" s="108" t="s">
        <v>756</v>
      </c>
      <c r="W1247" s="109" t="s">
        <v>1312</v>
      </c>
      <c r="X1247" s="110" t="str">
        <f t="shared" si="6"/>
        <v/>
      </c>
      <c r="Y1247" s="110" t="str">
        <f t="shared" si="7"/>
        <v/>
      </c>
      <c r="Z1247" s="139" t="str">
        <f t="shared" si="78"/>
        <v>Chưa xác định</v>
      </c>
      <c r="AA1247" s="109" t="s">
        <v>802</v>
      </c>
      <c r="AB1247" s="106"/>
      <c r="AC1247" s="158"/>
      <c r="AD1247" s="113"/>
      <c r="AE1247" s="127"/>
      <c r="AF1247" s="113"/>
      <c r="AG1247" s="114" t="str">
        <f t="array" ref="AG1247">XLOOKUP(F1247,'CLV2'!A:A,'CLV2'!E:E)</f>
        <v>2.BAKERY</v>
      </c>
      <c r="AH1247" s="115" t="str">
        <f t="array" ref="AH1247">XLOOKUP(F1247,'CLV2'!A:A,'CLV2'!F:F)</f>
        <v>3.CAKES</v>
      </c>
      <c r="AI1247" s="115" t="str">
        <f t="shared" si="8"/>
        <v>Pack</v>
      </c>
      <c r="AJ1247" s="116">
        <f t="shared" si="9"/>
        <v>1</v>
      </c>
      <c r="AK1247" s="117" t="str">
        <f t="array" ref="AK1247">XLOOKUP(F1247,'GIÁ'!A:A,'GIÁ'!D:D)</f>
        <v>8898.99</v>
      </c>
      <c r="AL1247" s="118">
        <f t="shared" si="10"/>
        <v>8898.99</v>
      </c>
      <c r="AM1247" s="118">
        <f t="shared" si="11"/>
        <v>0</v>
      </c>
      <c r="AN1247" s="119">
        <f t="shared" si="12"/>
        <v>0</v>
      </c>
      <c r="AO1247" s="118">
        <f t="shared" si="13"/>
        <v>0</v>
      </c>
      <c r="AP1247" s="121">
        <f t="shared" si="14"/>
        <v>8898.99</v>
      </c>
      <c r="AQ1247" s="122"/>
      <c r="AR1247" s="119"/>
    </row>
    <row r="1248" ht="22.5" customHeight="1">
      <c r="A1248" s="89">
        <v>46231.0</v>
      </c>
      <c r="B1248" s="90">
        <v>0.4388888888888889</v>
      </c>
      <c r="C1248" s="91" t="s">
        <v>1180</v>
      </c>
      <c r="D1248" s="129" t="str">
        <f t="array" ref="D1248">XLOOKUP(C1248,'DS ST'!A:A,'DS ST'!B:B)</f>
        <v>DMR</v>
      </c>
      <c r="E1248" s="94" t="str">
        <f t="array" ref="E1248">XLOOKUP($F1248,'GIÁ'!$A:$A,'GIÁ'!$E:$E)</f>
        <v>MÁT</v>
      </c>
      <c r="F1248" s="94">
        <v>8.936176751014E12</v>
      </c>
      <c r="G1248" s="95" t="s">
        <v>1089</v>
      </c>
      <c r="H1248" s="95" t="s">
        <v>667</v>
      </c>
      <c r="I1248" s="96">
        <v>2.0</v>
      </c>
      <c r="J1248" s="96">
        <v>1.0</v>
      </c>
      <c r="K1248" s="98">
        <f t="shared" si="4"/>
        <v>1</v>
      </c>
      <c r="L1248" s="99" t="s">
        <v>4977</v>
      </c>
      <c r="M1248" s="100" t="s">
        <v>4980</v>
      </c>
      <c r="N1248" s="101" t="s">
        <v>4981</v>
      </c>
      <c r="O1248" s="128"/>
      <c r="P1248" s="100"/>
      <c r="Q1248" s="103">
        <f t="shared" si="5"/>
        <v>1</v>
      </c>
      <c r="R1248" s="104"/>
      <c r="S1248" s="105"/>
      <c r="T1248" s="106"/>
      <c r="U1248" s="107" t="s">
        <v>3654</v>
      </c>
      <c r="V1248" s="108" t="s">
        <v>756</v>
      </c>
      <c r="W1248" s="109" t="s">
        <v>1312</v>
      </c>
      <c r="X1248" s="110" t="str">
        <f t="shared" si="6"/>
        <v/>
      </c>
      <c r="Y1248" s="110" t="str">
        <f t="shared" si="7"/>
        <v/>
      </c>
      <c r="Z1248" s="139" t="str">
        <f t="shared" si="78"/>
        <v>Kho đông mát</v>
      </c>
      <c r="AA1248" s="109" t="s">
        <v>802</v>
      </c>
      <c r="AB1248" s="106"/>
      <c r="AC1248" s="159" t="s">
        <v>1329</v>
      </c>
      <c r="AD1248" s="160"/>
      <c r="AE1248" s="127"/>
      <c r="AF1248" s="113"/>
      <c r="AG1248" s="114" t="str">
        <f t="array" ref="AG1248">XLOOKUP(F1248,'CLV2'!A:A,'CLV2'!E:E)</f>
        <v>2.DELICA</v>
      </c>
      <c r="AH1248" s="115" t="str">
        <f t="array" ref="AH1248">XLOOKUP(F1248,'CLV2'!A:A,'CLV2'!F:F)</f>
        <v>3.DESSERTS</v>
      </c>
      <c r="AI1248" s="115" t="str">
        <f t="shared" si="8"/>
        <v>Pack</v>
      </c>
      <c r="AJ1248" s="116">
        <f t="shared" si="9"/>
        <v>0.5</v>
      </c>
      <c r="AK1248" s="117" t="str">
        <f t="array" ref="AK1248">XLOOKUP(F1248,'GIÁ'!A:A,'GIÁ'!D:D)</f>
        <v>6650.00</v>
      </c>
      <c r="AL1248" s="118">
        <f t="shared" si="10"/>
        <v>6650</v>
      </c>
      <c r="AM1248" s="118">
        <f t="shared" si="11"/>
        <v>0</v>
      </c>
      <c r="AN1248" s="119">
        <f t="shared" si="12"/>
        <v>0</v>
      </c>
      <c r="AO1248" s="118">
        <f t="shared" si="13"/>
        <v>6650</v>
      </c>
      <c r="AP1248" s="121">
        <f t="shared" si="14"/>
        <v>0</v>
      </c>
      <c r="AQ1248" s="122"/>
      <c r="AR1248" s="119"/>
    </row>
    <row r="1249" ht="22.5" customHeight="1">
      <c r="A1249" s="89">
        <v>46231.0</v>
      </c>
      <c r="B1249" s="90">
        <v>0.4388888888888889</v>
      </c>
      <c r="C1249" s="91" t="s">
        <v>1180</v>
      </c>
      <c r="D1249" s="129" t="str">
        <f t="array" ref="D1249">XLOOKUP(C1249,'DS ST'!A:A,'DS ST'!B:B)</f>
        <v>DMR</v>
      </c>
      <c r="E1249" s="94" t="str">
        <f t="array" ref="E1249">XLOOKUP($F1249,'GIÁ'!$A:$A,'GIÁ'!$E:$E)</f>
        <v>MÁT</v>
      </c>
      <c r="F1249" s="94">
        <v>8.938500844102E12</v>
      </c>
      <c r="G1249" s="95" t="s">
        <v>2793</v>
      </c>
      <c r="H1249" s="95" t="s">
        <v>57</v>
      </c>
      <c r="I1249" s="96">
        <v>10.0</v>
      </c>
      <c r="J1249" s="96">
        <v>8.0</v>
      </c>
      <c r="K1249" s="98">
        <f t="shared" si="4"/>
        <v>2</v>
      </c>
      <c r="L1249" s="99" t="s">
        <v>4977</v>
      </c>
      <c r="M1249" s="100" t="s">
        <v>4982</v>
      </c>
      <c r="N1249" s="101" t="s">
        <v>4983</v>
      </c>
      <c r="O1249" s="128"/>
      <c r="P1249" s="100"/>
      <c r="Q1249" s="103">
        <f t="shared" si="5"/>
        <v>2</v>
      </c>
      <c r="R1249" s="104"/>
      <c r="S1249" s="105"/>
      <c r="T1249" s="106"/>
      <c r="U1249" s="107"/>
      <c r="V1249" s="108" t="s">
        <v>756</v>
      </c>
      <c r="W1249" s="109" t="s">
        <v>1312</v>
      </c>
      <c r="X1249" s="110" t="str">
        <f t="shared" si="6"/>
        <v/>
      </c>
      <c r="Y1249" s="110" t="str">
        <f t="shared" si="7"/>
        <v/>
      </c>
      <c r="Z1249" s="139" t="str">
        <f t="shared" si="78"/>
        <v>Chưa xác định</v>
      </c>
      <c r="AA1249" s="109" t="s">
        <v>802</v>
      </c>
      <c r="AB1249" s="106"/>
      <c r="AC1249" s="158"/>
      <c r="AD1249" s="160"/>
      <c r="AE1249" s="127"/>
      <c r="AF1249" s="113"/>
      <c r="AG1249" s="114" t="str">
        <f t="array" ref="AG1249">XLOOKUP(F1249,'CLV2'!A:A,'CLV2'!E:E)</f>
        <v>2.CHILLED FOODS</v>
      </c>
      <c r="AH1249" s="115" t="str">
        <f t="array" ref="AH1249">XLOOKUP(F1249,'CLV2'!A:A,'CLV2'!F:F)</f>
        <v>3.OTHER CHILLED PRODUCTS</v>
      </c>
      <c r="AI1249" s="115" t="str">
        <f t="shared" si="8"/>
        <v>Pack</v>
      </c>
      <c r="AJ1249" s="116">
        <f t="shared" si="9"/>
        <v>0.2</v>
      </c>
      <c r="AK1249" s="117" t="str">
        <f t="array" ref="AK1249">XLOOKUP(F1249,'GIÁ'!A:A,'GIÁ'!D:D)</f>
        <v>7735.49</v>
      </c>
      <c r="AL1249" s="118">
        <f t="shared" si="10"/>
        <v>15470.98</v>
      </c>
      <c r="AM1249" s="118">
        <f t="shared" si="11"/>
        <v>0</v>
      </c>
      <c r="AN1249" s="119">
        <f t="shared" si="12"/>
        <v>0</v>
      </c>
      <c r="AO1249" s="118">
        <f t="shared" si="13"/>
        <v>0</v>
      </c>
      <c r="AP1249" s="121">
        <f t="shared" si="14"/>
        <v>15470.98</v>
      </c>
      <c r="AQ1249" s="122"/>
      <c r="AR1249" s="119"/>
    </row>
    <row r="1250" ht="22.5" customHeight="1">
      <c r="A1250" s="89">
        <v>46231.0</v>
      </c>
      <c r="B1250" s="90">
        <v>0.8347222222222223</v>
      </c>
      <c r="C1250" s="91" t="s">
        <v>632</v>
      </c>
      <c r="D1250" s="129" t="str">
        <f t="array" ref="D1250">XLOOKUP(C1250,'DS ST'!A:A,'DS ST'!B:B)</f>
        <v>HPD</v>
      </c>
      <c r="E1250" s="94" t="str">
        <f t="array" ref="E1250">XLOOKUP($F1250,'GIÁ'!$A:$A,'GIÁ'!$E:$E)</f>
        <v>MÁT</v>
      </c>
      <c r="F1250" s="94">
        <v>8.936146442614E12</v>
      </c>
      <c r="G1250" s="95" t="s">
        <v>2502</v>
      </c>
      <c r="H1250" s="95" t="s">
        <v>787</v>
      </c>
      <c r="I1250" s="96">
        <v>2.0</v>
      </c>
      <c r="J1250" s="96">
        <v>0.0</v>
      </c>
      <c r="K1250" s="98">
        <f t="shared" si="4"/>
        <v>2</v>
      </c>
      <c r="L1250" s="99" t="s">
        <v>4984</v>
      </c>
      <c r="M1250" s="100" t="s">
        <v>4985</v>
      </c>
      <c r="N1250" s="101" t="e">
        <v>#N/A</v>
      </c>
      <c r="O1250" s="128"/>
      <c r="P1250" s="100"/>
      <c r="Q1250" s="103">
        <f t="shared" si="5"/>
        <v>2</v>
      </c>
      <c r="R1250" s="161"/>
      <c r="S1250" s="105"/>
      <c r="T1250" s="106"/>
      <c r="U1250" s="107" t="s">
        <v>4986</v>
      </c>
      <c r="V1250" s="108" t="s">
        <v>4012</v>
      </c>
      <c r="W1250" s="109" t="s">
        <v>1908</v>
      </c>
      <c r="X1250" s="110" t="str">
        <f t="shared" si="6"/>
        <v/>
      </c>
      <c r="Y1250" s="110" t="str">
        <f t="shared" si="7"/>
        <v/>
      </c>
      <c r="Z1250" s="139" t="str">
        <f t="shared" si="78"/>
        <v>Kho đông mát</v>
      </c>
      <c r="AA1250" s="109" t="s">
        <v>802</v>
      </c>
      <c r="AB1250" s="106"/>
      <c r="AC1250" s="158"/>
      <c r="AD1250" s="160"/>
      <c r="AE1250" s="127"/>
      <c r="AF1250" s="113"/>
      <c r="AG1250" s="114" t="str">
        <f t="array" ref="AG1250">XLOOKUP(F1250,'CLV2'!A:A,'CLV2'!E:E)</f>
        <v>2.MEAT</v>
      </c>
      <c r="AH1250" s="115" t="str">
        <f t="array" ref="AH1250">XLOOKUP(F1250,'CLV2'!A:A,'CLV2'!F:F)</f>
        <v>3.PORK</v>
      </c>
      <c r="AI1250" s="115" t="str">
        <f t="shared" si="8"/>
        <v>Pack</v>
      </c>
      <c r="AJ1250" s="116">
        <f t="shared" si="9"/>
        <v>1</v>
      </c>
      <c r="AK1250" s="117" t="str">
        <f t="array" ref="AK1250">XLOOKUP(F1250,'GIÁ'!A:A,'GIÁ'!D:D)</f>
        <v>17646.95</v>
      </c>
      <c r="AL1250" s="118">
        <f t="shared" si="10"/>
        <v>35293.9</v>
      </c>
      <c r="AM1250" s="118">
        <f t="shared" si="11"/>
        <v>0</v>
      </c>
      <c r="AN1250" s="119">
        <f t="shared" si="12"/>
        <v>0</v>
      </c>
      <c r="AO1250" s="118">
        <f t="shared" si="13"/>
        <v>35293.9</v>
      </c>
      <c r="AP1250" s="121">
        <f t="shared" si="14"/>
        <v>0</v>
      </c>
      <c r="AQ1250" s="122"/>
      <c r="AR1250" s="119"/>
    </row>
    <row r="1251" ht="22.5" customHeight="1">
      <c r="A1251" s="89">
        <v>46231.0</v>
      </c>
      <c r="B1251" s="90">
        <v>0.5319444444444444</v>
      </c>
      <c r="C1251" s="91" t="s">
        <v>1004</v>
      </c>
      <c r="D1251" s="129" t="str">
        <f t="array" ref="D1251">XLOOKUP(C1251,'DS ST'!A:A,'DS ST'!B:B)</f>
        <v>A209</v>
      </c>
      <c r="E1251" s="94" t="str">
        <f t="array" ref="E1251">XLOOKUP($F1251,'GIÁ'!$A:$A,'GIÁ'!$E:$E)</f>
        <v>MÁT</v>
      </c>
      <c r="F1251" s="94">
        <v>8.936146442614E12</v>
      </c>
      <c r="G1251" s="95" t="s">
        <v>2502</v>
      </c>
      <c r="H1251" s="95" t="s">
        <v>787</v>
      </c>
      <c r="I1251" s="96">
        <v>3.0</v>
      </c>
      <c r="J1251" s="96">
        <v>0.0</v>
      </c>
      <c r="K1251" s="98">
        <f t="shared" si="4"/>
        <v>3</v>
      </c>
      <c r="L1251" s="99" t="s">
        <v>4987</v>
      </c>
      <c r="M1251" s="100" t="s">
        <v>4988</v>
      </c>
      <c r="N1251" s="101" t="s">
        <v>4989</v>
      </c>
      <c r="O1251" s="128"/>
      <c r="P1251" s="100"/>
      <c r="Q1251" s="103">
        <f t="shared" si="5"/>
        <v>3</v>
      </c>
      <c r="R1251" s="161"/>
      <c r="S1251" s="105"/>
      <c r="T1251" s="106"/>
      <c r="U1251" s="107" t="s">
        <v>4986</v>
      </c>
      <c r="V1251" s="108" t="s">
        <v>4012</v>
      </c>
      <c r="W1251" s="109" t="s">
        <v>1908</v>
      </c>
      <c r="X1251" s="110" t="str">
        <f t="shared" si="6"/>
        <v/>
      </c>
      <c r="Y1251" s="110" t="str">
        <f t="shared" si="7"/>
        <v/>
      </c>
      <c r="Z1251" s="139" t="str">
        <f t="shared" si="78"/>
        <v>Kho đông mát</v>
      </c>
      <c r="AA1251" s="109" t="s">
        <v>802</v>
      </c>
      <c r="AB1251" s="140"/>
      <c r="AC1251" s="158"/>
      <c r="AD1251" s="160"/>
      <c r="AE1251" s="127"/>
      <c r="AF1251" s="113"/>
      <c r="AG1251" s="114" t="str">
        <f t="array" ref="AG1251">XLOOKUP(F1251,'CLV2'!A:A,'CLV2'!E:E)</f>
        <v>2.MEAT</v>
      </c>
      <c r="AH1251" s="115" t="str">
        <f t="array" ref="AH1251">XLOOKUP(F1251,'CLV2'!A:A,'CLV2'!F:F)</f>
        <v>3.PORK</v>
      </c>
      <c r="AI1251" s="115" t="str">
        <f t="shared" si="8"/>
        <v>Pack</v>
      </c>
      <c r="AJ1251" s="116">
        <f t="shared" si="9"/>
        <v>1</v>
      </c>
      <c r="AK1251" s="117" t="str">
        <f t="array" ref="AK1251">XLOOKUP(F1251,'GIÁ'!A:A,'GIÁ'!D:D)</f>
        <v>17646.95</v>
      </c>
      <c r="AL1251" s="118">
        <f t="shared" si="10"/>
        <v>52940.85</v>
      </c>
      <c r="AM1251" s="118">
        <f t="shared" si="11"/>
        <v>0</v>
      </c>
      <c r="AN1251" s="119">
        <f t="shared" si="12"/>
        <v>0</v>
      </c>
      <c r="AO1251" s="118">
        <f t="shared" si="13"/>
        <v>52940.85</v>
      </c>
      <c r="AP1251" s="121">
        <f t="shared" si="14"/>
        <v>0</v>
      </c>
      <c r="AQ1251" s="122"/>
      <c r="AR1251" s="119"/>
    </row>
    <row r="1252" ht="22.5" customHeight="1">
      <c r="A1252" s="89">
        <v>46231.0</v>
      </c>
      <c r="B1252" s="90">
        <v>0.5319444444444444</v>
      </c>
      <c r="C1252" s="91" t="s">
        <v>1004</v>
      </c>
      <c r="D1252" s="92" t="str">
        <f t="array" ref="D1252">XLOOKUP(C1252,'DS ST'!A:A,'DS ST'!B:B)</f>
        <v>A209</v>
      </c>
      <c r="E1252" s="94" t="str">
        <f t="array" ref="E1252">XLOOKUP($F1252,'GIÁ'!$A:$A,'GIÁ'!$E:$E)</f>
        <v>ĐÔNG</v>
      </c>
      <c r="F1252" s="94">
        <v>8.938555386725E12</v>
      </c>
      <c r="G1252" s="95" t="s">
        <v>3156</v>
      </c>
      <c r="H1252" s="95" t="s">
        <v>224</v>
      </c>
      <c r="I1252" s="96">
        <v>4.0</v>
      </c>
      <c r="J1252" s="96">
        <v>0.0</v>
      </c>
      <c r="K1252" s="98">
        <f t="shared" si="4"/>
        <v>4</v>
      </c>
      <c r="L1252" s="99" t="s">
        <v>4987</v>
      </c>
      <c r="M1252" s="100" t="s">
        <v>4988</v>
      </c>
      <c r="N1252" s="101" t="s">
        <v>4989</v>
      </c>
      <c r="O1252" s="128"/>
      <c r="P1252" s="100"/>
      <c r="Q1252" s="103">
        <f t="shared" si="5"/>
        <v>4</v>
      </c>
      <c r="R1252" s="161"/>
      <c r="S1252" s="105"/>
      <c r="T1252" s="106"/>
      <c r="U1252" s="107"/>
      <c r="V1252" s="108" t="s">
        <v>756</v>
      </c>
      <c r="W1252" s="109" t="s">
        <v>1312</v>
      </c>
      <c r="X1252" s="110" t="str">
        <f t="shared" si="6"/>
        <v/>
      </c>
      <c r="Y1252" s="110" t="str">
        <f t="shared" si="7"/>
        <v/>
      </c>
      <c r="Z1252" s="109" t="s">
        <v>797</v>
      </c>
      <c r="AA1252" s="109" t="s">
        <v>802</v>
      </c>
      <c r="AB1252" s="143" t="s">
        <v>2634</v>
      </c>
      <c r="AC1252" s="158"/>
      <c r="AD1252" s="160"/>
      <c r="AE1252" s="127"/>
      <c r="AF1252" s="144"/>
      <c r="AG1252" s="114" t="str">
        <f t="array" ref="AG1252">XLOOKUP(F1252,'CLV2'!A:A,'CLV2'!E:E)</f>
        <v>2.FROZEN FOODS</v>
      </c>
      <c r="AH1252" s="115" t="str">
        <f t="array" ref="AH1252">XLOOKUP(F1252,'CLV2'!A:A,'CLV2'!F:F)</f>
        <v>3.PASTRY AND DESSERTS</v>
      </c>
      <c r="AI1252" s="115" t="str">
        <f t="shared" si="8"/>
        <v>Pack</v>
      </c>
      <c r="AJ1252" s="116">
        <f t="shared" si="9"/>
        <v>1</v>
      </c>
      <c r="AK1252" s="117" t="str">
        <f t="array" ref="AK1252">XLOOKUP(F1252,'GIÁ'!A:A,'GIÁ'!D:D)</f>
        <v>26016.14</v>
      </c>
      <c r="AL1252" s="118">
        <f t="shared" si="10"/>
        <v>104064.56</v>
      </c>
      <c r="AM1252" s="118">
        <f t="shared" si="11"/>
        <v>0</v>
      </c>
      <c r="AN1252" s="119">
        <f t="shared" si="12"/>
        <v>0</v>
      </c>
      <c r="AO1252" s="118">
        <f t="shared" si="13"/>
        <v>104064.56</v>
      </c>
      <c r="AP1252" s="121">
        <f t="shared" si="14"/>
        <v>0</v>
      </c>
      <c r="AQ1252" s="122"/>
      <c r="AR1252" s="119"/>
    </row>
    <row r="1253" ht="22.5" customHeight="1">
      <c r="A1253" s="89">
        <v>46231.0</v>
      </c>
      <c r="B1253" s="90">
        <v>0.5319444444444444</v>
      </c>
      <c r="C1253" s="91" t="s">
        <v>1004</v>
      </c>
      <c r="D1253" s="92" t="str">
        <f t="array" ref="D1253">XLOOKUP(C1253,'DS ST'!A:A,'DS ST'!B:B)</f>
        <v>A209</v>
      </c>
      <c r="E1253" s="94" t="str">
        <f t="array" ref="E1253">XLOOKUP($F1253,'GIÁ'!$A:$A,'GIÁ'!$E:$E)</f>
        <v>ĐÔNG</v>
      </c>
      <c r="F1253" s="94">
        <v>8.936077113232E12</v>
      </c>
      <c r="G1253" s="95" t="s">
        <v>2350</v>
      </c>
      <c r="H1253" s="95" t="s">
        <v>1206</v>
      </c>
      <c r="I1253" s="96">
        <v>4.0</v>
      </c>
      <c r="J1253" s="96">
        <v>0.0</v>
      </c>
      <c r="K1253" s="98">
        <f t="shared" si="4"/>
        <v>4</v>
      </c>
      <c r="L1253" s="99" t="s">
        <v>4987</v>
      </c>
      <c r="M1253" s="100" t="s">
        <v>4988</v>
      </c>
      <c r="N1253" s="101" t="s">
        <v>4989</v>
      </c>
      <c r="O1253" s="128"/>
      <c r="P1253" s="100"/>
      <c r="Q1253" s="103">
        <f t="shared" si="5"/>
        <v>4</v>
      </c>
      <c r="R1253" s="161"/>
      <c r="S1253" s="105"/>
      <c r="T1253" s="106"/>
      <c r="U1253" s="107"/>
      <c r="V1253" s="108" t="s">
        <v>756</v>
      </c>
      <c r="W1253" s="109" t="s">
        <v>1312</v>
      </c>
      <c r="X1253" s="110" t="str">
        <f t="shared" si="6"/>
        <v/>
      </c>
      <c r="Y1253" s="110" t="str">
        <f t="shared" si="7"/>
        <v/>
      </c>
      <c r="Z1253" s="109" t="s">
        <v>797</v>
      </c>
      <c r="AA1253" s="109" t="s">
        <v>802</v>
      </c>
      <c r="AB1253" s="149" t="s">
        <v>2634</v>
      </c>
      <c r="AC1253" s="158"/>
      <c r="AD1253" s="160"/>
      <c r="AE1253" s="127"/>
      <c r="AF1253" s="144"/>
      <c r="AG1253" s="114" t="str">
        <f t="array" ref="AG1253">XLOOKUP(F1253,'CLV2'!A:A,'CLV2'!E:E)</f>
        <v>2.FROZEN FOODS</v>
      </c>
      <c r="AH1253" s="115" t="str">
        <f t="array" ref="AH1253">XLOOKUP(F1253,'CLV2'!A:A,'CLV2'!F:F)</f>
        <v>3.PIZZA - READY MEALS</v>
      </c>
      <c r="AI1253" s="115" t="str">
        <f t="shared" si="8"/>
        <v>Pack</v>
      </c>
      <c r="AJ1253" s="116">
        <f t="shared" si="9"/>
        <v>1</v>
      </c>
      <c r="AK1253" s="117" t="str">
        <f t="array" ref="AK1253">XLOOKUP(F1253,'GIÁ'!A:A,'GIÁ'!D:D)</f>
        <v>49154.71</v>
      </c>
      <c r="AL1253" s="118">
        <f t="shared" si="10"/>
        <v>196618.84</v>
      </c>
      <c r="AM1253" s="118">
        <f t="shared" si="11"/>
        <v>0</v>
      </c>
      <c r="AN1253" s="119">
        <f t="shared" si="12"/>
        <v>0</v>
      </c>
      <c r="AO1253" s="118">
        <f t="shared" si="13"/>
        <v>196618.84</v>
      </c>
      <c r="AP1253" s="121">
        <f t="shared" si="14"/>
        <v>0</v>
      </c>
      <c r="AQ1253" s="122"/>
      <c r="AR1253" s="119"/>
    </row>
    <row r="1254" ht="22.5" customHeight="1">
      <c r="A1254" s="89">
        <v>46231.0</v>
      </c>
      <c r="B1254" s="90">
        <v>0.9159722222222222</v>
      </c>
      <c r="C1254" s="91" t="s">
        <v>12</v>
      </c>
      <c r="D1254" s="129" t="str">
        <f t="array" ref="D1254">XLOOKUP(C1254,'DS ST'!A:A,'DS ST'!B:B)</f>
        <v>A101</v>
      </c>
      <c r="E1254" s="94" t="str">
        <f t="array" ref="E1254">XLOOKUP($F1254,'GIÁ'!$A:$A,'GIÁ'!$E:$E)</f>
        <v>MÁT</v>
      </c>
      <c r="F1254" s="94">
        <v>8.936146442614E12</v>
      </c>
      <c r="G1254" s="95" t="s">
        <v>2502</v>
      </c>
      <c r="H1254" s="95" t="s">
        <v>787</v>
      </c>
      <c r="I1254" s="96">
        <v>2.0</v>
      </c>
      <c r="J1254" s="96">
        <v>0.0</v>
      </c>
      <c r="K1254" s="98">
        <f t="shared" si="4"/>
        <v>2</v>
      </c>
      <c r="L1254" s="99" t="s">
        <v>4990</v>
      </c>
      <c r="M1254" s="100" t="s">
        <v>4991</v>
      </c>
      <c r="N1254" s="101" t="e">
        <v>#N/A</v>
      </c>
      <c r="O1254" s="128"/>
      <c r="P1254" s="100"/>
      <c r="Q1254" s="103">
        <f t="shared" si="5"/>
        <v>2</v>
      </c>
      <c r="R1254" s="161"/>
      <c r="S1254" s="105"/>
      <c r="T1254" s="106"/>
      <c r="U1254" s="107" t="s">
        <v>4986</v>
      </c>
      <c r="V1254" s="108" t="s">
        <v>4012</v>
      </c>
      <c r="W1254" s="109" t="s">
        <v>1908</v>
      </c>
      <c r="X1254" s="110" t="str">
        <f t="shared" si="6"/>
        <v/>
      </c>
      <c r="Y1254" s="110" t="str">
        <f t="shared" si="7"/>
        <v/>
      </c>
      <c r="Z1254" s="139" t="str">
        <f t="shared" ref="Z1254:Z1256" si="79">IF(N(Q1254)&lt;=0,"",IF(ISNUMBER(SEARCH("Thiếu kiện",V1254)),"Kho đông mát",IF(AND(N(Q1254)&gt;0,N(P1254)&gt;0,OR(ISNUMBER(SEARCH("Hình KDB",U1254)),ISNUMBER(SEARCH("Hình tele",U1254)),ISNUMBER(SEARCH("sai code",U1254)),ISNUMBER(SEARCH("ST nhận",U1254)))),"Kho đông mát",IF(AND(W1254="DC giao thiếu",OR(ISNUMBER(SEARCH("Hình KDB",U1254)),ISNUMBER(SEARCH("Hình tele",U1254)),ISNUMBER(SEARCH("sai code",U1254)))),"Kho đông mát",IF(W1254="DC giao thiếu","Chưa xác định",IF(AND(W1254="DC pick sai",OR(ISNUMBER(SEARCH("Hình KDB",U1254)),ISNUMBER(SEARCH("Hình tele",U1254)),ISNUMBER(SEARCH("sai code",U1254)),ISNUMBER(SEARCH("ST nhận",U1254)))),"Kho đông mát",IF(W1254="DC pick sai","Chưa xác định",IF(AND(W1254="Hao hụt",N(O1254)&gt;0,OR(ISNUMBER(SEARCH("Hình KDB",U1254)),ISNUMBER(SEARCH("Hình tele",U1254)),ISNUMBER(SEARCH("sai code",U1254)),ISNUMBER(SEARCH("ST nhận",U1254)))),"Kho đông mát",IF(W1254="Hao hụt","Chưa xác định",IF(OR(W1254="VT giao sai điểm",W1254="Không đạt nhiệt độ",W1254="TX giao thiếu kiện",W1254="Hàng không đạt CL"),"Kho đông mát",IF(W1254="Chưa xác định","Chưa xác định",IF(N(P1254)&gt;0,"Chưa xác định",""))))))))))))</f>
        <v>Kho đông mát</v>
      </c>
      <c r="AA1254" s="109" t="s">
        <v>802</v>
      </c>
      <c r="AB1254" s="106"/>
      <c r="AC1254" s="158"/>
      <c r="AD1254" s="160"/>
      <c r="AE1254" s="127"/>
      <c r="AF1254" s="113"/>
      <c r="AG1254" s="114" t="str">
        <f t="array" ref="AG1254">XLOOKUP(F1254,'CLV2'!A:A,'CLV2'!E:E)</f>
        <v>2.MEAT</v>
      </c>
      <c r="AH1254" s="115" t="str">
        <f t="array" ref="AH1254">XLOOKUP(F1254,'CLV2'!A:A,'CLV2'!F:F)</f>
        <v>3.PORK</v>
      </c>
      <c r="AI1254" s="115" t="str">
        <f t="shared" si="8"/>
        <v>Pack</v>
      </c>
      <c r="AJ1254" s="116">
        <f t="shared" si="9"/>
        <v>1</v>
      </c>
      <c r="AK1254" s="117" t="str">
        <f t="array" ref="AK1254">XLOOKUP(F1254,'GIÁ'!A:A,'GIÁ'!D:D)</f>
        <v>17646.95</v>
      </c>
      <c r="AL1254" s="118">
        <f t="shared" si="10"/>
        <v>35293.9</v>
      </c>
      <c r="AM1254" s="118">
        <f t="shared" si="11"/>
        <v>0</v>
      </c>
      <c r="AN1254" s="119">
        <f t="shared" si="12"/>
        <v>0</v>
      </c>
      <c r="AO1254" s="118">
        <f t="shared" si="13"/>
        <v>35293.9</v>
      </c>
      <c r="AP1254" s="121">
        <f t="shared" si="14"/>
        <v>0</v>
      </c>
      <c r="AQ1254" s="122"/>
      <c r="AR1254" s="119"/>
    </row>
    <row r="1255" ht="22.5" customHeight="1">
      <c r="A1255" s="89">
        <v>46231.0</v>
      </c>
      <c r="B1255" s="90">
        <v>0.7527777777777778</v>
      </c>
      <c r="C1255" s="91" t="s">
        <v>714</v>
      </c>
      <c r="D1255" s="129" t="str">
        <f t="array" ref="D1255">XLOOKUP(C1255,'DS ST'!A:A,'DS ST'!B:B)</f>
        <v>A164</v>
      </c>
      <c r="E1255" s="94" t="str">
        <f t="array" ref="E1255">XLOOKUP($F1255,'GIÁ'!$A:$A,'GIÁ'!$E:$E)</f>
        <v>MÁT</v>
      </c>
      <c r="F1255" s="94">
        <v>8.936146442614E12</v>
      </c>
      <c r="G1255" s="95" t="s">
        <v>2502</v>
      </c>
      <c r="H1255" s="95" t="s">
        <v>787</v>
      </c>
      <c r="I1255" s="96">
        <v>2.0</v>
      </c>
      <c r="J1255" s="96">
        <v>0.0</v>
      </c>
      <c r="K1255" s="98">
        <f t="shared" si="4"/>
        <v>2</v>
      </c>
      <c r="L1255" s="99" t="s">
        <v>4992</v>
      </c>
      <c r="M1255" s="100" t="s">
        <v>4993</v>
      </c>
      <c r="N1255" s="101" t="e">
        <v>#N/A</v>
      </c>
      <c r="O1255" s="128"/>
      <c r="P1255" s="100"/>
      <c r="Q1255" s="103">
        <f t="shared" si="5"/>
        <v>2</v>
      </c>
      <c r="R1255" s="161"/>
      <c r="S1255" s="105"/>
      <c r="T1255" s="106"/>
      <c r="U1255" s="107" t="s">
        <v>4986</v>
      </c>
      <c r="V1255" s="108" t="s">
        <v>4012</v>
      </c>
      <c r="W1255" s="109" t="s">
        <v>1908</v>
      </c>
      <c r="X1255" s="110" t="str">
        <f t="shared" si="6"/>
        <v/>
      </c>
      <c r="Y1255" s="110" t="str">
        <f t="shared" si="7"/>
        <v/>
      </c>
      <c r="Z1255" s="139" t="str">
        <f t="shared" si="79"/>
        <v>Kho đông mát</v>
      </c>
      <c r="AA1255" s="109" t="s">
        <v>802</v>
      </c>
      <c r="AB1255" s="106"/>
      <c r="AC1255" s="158"/>
      <c r="AD1255" s="160"/>
      <c r="AE1255" s="127"/>
      <c r="AF1255" s="113"/>
      <c r="AG1255" s="114" t="str">
        <f t="array" ref="AG1255">XLOOKUP(F1255,'CLV2'!A:A,'CLV2'!E:E)</f>
        <v>2.MEAT</v>
      </c>
      <c r="AH1255" s="115" t="str">
        <f t="array" ref="AH1255">XLOOKUP(F1255,'CLV2'!A:A,'CLV2'!F:F)</f>
        <v>3.PORK</v>
      </c>
      <c r="AI1255" s="115" t="str">
        <f t="shared" si="8"/>
        <v>Pack</v>
      </c>
      <c r="AJ1255" s="116">
        <f t="shared" si="9"/>
        <v>1</v>
      </c>
      <c r="AK1255" s="117" t="str">
        <f t="array" ref="AK1255">XLOOKUP(F1255,'GIÁ'!A:A,'GIÁ'!D:D)</f>
        <v>17646.95</v>
      </c>
      <c r="AL1255" s="118">
        <f t="shared" si="10"/>
        <v>35293.9</v>
      </c>
      <c r="AM1255" s="118">
        <f t="shared" si="11"/>
        <v>0</v>
      </c>
      <c r="AN1255" s="119">
        <f t="shared" si="12"/>
        <v>0</v>
      </c>
      <c r="AO1255" s="118">
        <f t="shared" si="13"/>
        <v>35293.9</v>
      </c>
      <c r="AP1255" s="121">
        <f t="shared" si="14"/>
        <v>0</v>
      </c>
      <c r="AQ1255" s="122"/>
      <c r="AR1255" s="119"/>
    </row>
    <row r="1256" ht="22.5" customHeight="1">
      <c r="A1256" s="89">
        <v>46231.0</v>
      </c>
      <c r="B1256" s="90">
        <v>0.7576388888888889</v>
      </c>
      <c r="C1256" s="91" t="s">
        <v>1118</v>
      </c>
      <c r="D1256" s="129" t="str">
        <f t="array" ref="D1256">XLOOKUP(C1256,'DS ST'!A:A,'DS ST'!B:B)</f>
        <v>BCG</v>
      </c>
      <c r="E1256" s="94" t="str">
        <f t="array" ref="E1256">XLOOKUP($F1256,'GIÁ'!$A:$A,'GIÁ'!$E:$E)</f>
        <v>MÁT</v>
      </c>
      <c r="F1256" s="94">
        <v>8.936146442614E12</v>
      </c>
      <c r="G1256" s="95" t="s">
        <v>2502</v>
      </c>
      <c r="H1256" s="95" t="s">
        <v>787</v>
      </c>
      <c r="I1256" s="96">
        <v>2.0</v>
      </c>
      <c r="J1256" s="96">
        <v>0.0</v>
      </c>
      <c r="K1256" s="98">
        <f t="shared" si="4"/>
        <v>2</v>
      </c>
      <c r="L1256" s="99" t="s">
        <v>4994</v>
      </c>
      <c r="M1256" s="100" t="s">
        <v>4995</v>
      </c>
      <c r="N1256" s="101" t="e">
        <v>#N/A</v>
      </c>
      <c r="O1256" s="128"/>
      <c r="P1256" s="100"/>
      <c r="Q1256" s="103">
        <f t="shared" si="5"/>
        <v>2</v>
      </c>
      <c r="R1256" s="161"/>
      <c r="S1256" s="105"/>
      <c r="T1256" s="106"/>
      <c r="U1256" s="107" t="s">
        <v>4986</v>
      </c>
      <c r="V1256" s="108" t="s">
        <v>4012</v>
      </c>
      <c r="W1256" s="109" t="s">
        <v>1908</v>
      </c>
      <c r="X1256" s="110" t="str">
        <f t="shared" si="6"/>
        <v/>
      </c>
      <c r="Y1256" s="110" t="str">
        <f t="shared" si="7"/>
        <v/>
      </c>
      <c r="Z1256" s="139" t="str">
        <f t="shared" si="79"/>
        <v>Kho đông mát</v>
      </c>
      <c r="AA1256" s="109" t="s">
        <v>802</v>
      </c>
      <c r="AB1256" s="106"/>
      <c r="AC1256" s="158"/>
      <c r="AD1256" s="160"/>
      <c r="AE1256" s="127"/>
      <c r="AF1256" s="113"/>
      <c r="AG1256" s="114" t="str">
        <f t="array" ref="AG1256">XLOOKUP(F1256,'CLV2'!A:A,'CLV2'!E:E)</f>
        <v>2.MEAT</v>
      </c>
      <c r="AH1256" s="115" t="str">
        <f t="array" ref="AH1256">XLOOKUP(F1256,'CLV2'!A:A,'CLV2'!F:F)</f>
        <v>3.PORK</v>
      </c>
      <c r="AI1256" s="115" t="str">
        <f t="shared" si="8"/>
        <v>Pack</v>
      </c>
      <c r="AJ1256" s="116">
        <f t="shared" si="9"/>
        <v>1</v>
      </c>
      <c r="AK1256" s="117" t="str">
        <f t="array" ref="AK1256">XLOOKUP(F1256,'GIÁ'!A:A,'GIÁ'!D:D)</f>
        <v>17646.95</v>
      </c>
      <c r="AL1256" s="118">
        <f t="shared" si="10"/>
        <v>35293.9</v>
      </c>
      <c r="AM1256" s="118">
        <f t="shared" si="11"/>
        <v>0</v>
      </c>
      <c r="AN1256" s="119">
        <f t="shared" si="12"/>
        <v>0</v>
      </c>
      <c r="AO1256" s="118">
        <f t="shared" si="13"/>
        <v>35293.9</v>
      </c>
      <c r="AP1256" s="121">
        <f t="shared" si="14"/>
        <v>0</v>
      </c>
      <c r="AQ1256" s="122"/>
      <c r="AR1256" s="119"/>
    </row>
    <row r="1257" ht="22.5" customHeight="1">
      <c r="A1257" s="89">
        <v>46231.0</v>
      </c>
      <c r="B1257" s="90">
        <v>0.39791666666666664</v>
      </c>
      <c r="C1257" s="91" t="s">
        <v>1032</v>
      </c>
      <c r="D1257" s="92" t="str">
        <f t="array" ref="D1257">XLOOKUP(C1257,'DS ST'!A:A,'DS ST'!B:B)</f>
        <v>A214</v>
      </c>
      <c r="E1257" s="94" t="str">
        <f t="array" ref="E1257">XLOOKUP($F1257,'GIÁ'!$A:$A,'GIÁ'!$E:$E)</f>
        <v>ĐÔNG</v>
      </c>
      <c r="F1257" s="94">
        <v>8.938535604597E12</v>
      </c>
      <c r="G1257" s="95" t="s">
        <v>3063</v>
      </c>
      <c r="H1257" s="95" t="s">
        <v>93</v>
      </c>
      <c r="I1257" s="96">
        <v>4.0</v>
      </c>
      <c r="J1257" s="96">
        <v>0.0</v>
      </c>
      <c r="K1257" s="98">
        <f t="shared" si="4"/>
        <v>4</v>
      </c>
      <c r="L1257" s="99" t="s">
        <v>4996</v>
      </c>
      <c r="M1257" s="100" t="s">
        <v>4997</v>
      </c>
      <c r="N1257" s="101" t="e">
        <v>#N/A</v>
      </c>
      <c r="O1257" s="128"/>
      <c r="P1257" s="100"/>
      <c r="Q1257" s="103">
        <f t="shared" si="5"/>
        <v>4</v>
      </c>
      <c r="R1257" s="161"/>
      <c r="S1257" s="105"/>
      <c r="T1257" s="106" t="s">
        <v>4998</v>
      </c>
      <c r="U1257" s="107"/>
      <c r="V1257" s="108" t="s">
        <v>756</v>
      </c>
      <c r="W1257" s="109" t="s">
        <v>1312</v>
      </c>
      <c r="X1257" s="110" t="str">
        <f t="shared" si="6"/>
        <v/>
      </c>
      <c r="Y1257" s="110" t="str">
        <f t="shared" si="7"/>
        <v/>
      </c>
      <c r="Z1257" s="109" t="s">
        <v>797</v>
      </c>
      <c r="AA1257" s="109" t="s">
        <v>802</v>
      </c>
      <c r="AB1257" s="143" t="s">
        <v>4999</v>
      </c>
      <c r="AC1257" s="158"/>
      <c r="AD1257" s="160"/>
      <c r="AE1257" s="127"/>
      <c r="AF1257" s="144"/>
      <c r="AG1257" s="114" t="str">
        <f t="array" ref="AG1257">XLOOKUP(F1257,'CLV2'!A:A,'CLV2'!E:E)</f>
        <v>2.FISH AND SEAFOOD</v>
      </c>
      <c r="AH1257" s="115" t="str">
        <f t="array" ref="AH1257">XLOOKUP(F1257,'CLV2'!A:A,'CLV2'!F:F)</f>
        <v>3.FROZEN FISH AND SEAFOOD</v>
      </c>
      <c r="AI1257" s="115" t="str">
        <f t="shared" si="8"/>
        <v>Pack</v>
      </c>
      <c r="AJ1257" s="116">
        <f t="shared" si="9"/>
        <v>1</v>
      </c>
      <c r="AK1257" s="117" t="str">
        <f t="array" ref="AK1257">XLOOKUP(F1257,'GIÁ'!A:A,'GIÁ'!D:D)</f>
        <v>54841.46</v>
      </c>
      <c r="AL1257" s="118">
        <f t="shared" si="10"/>
        <v>219365.84</v>
      </c>
      <c r="AM1257" s="118">
        <f t="shared" si="11"/>
        <v>0</v>
      </c>
      <c r="AN1257" s="119">
        <f t="shared" si="12"/>
        <v>0</v>
      </c>
      <c r="AO1257" s="118">
        <f t="shared" si="13"/>
        <v>219365.84</v>
      </c>
      <c r="AP1257" s="121">
        <f t="shared" si="14"/>
        <v>0</v>
      </c>
      <c r="AQ1257" s="122"/>
      <c r="AR1257" s="119"/>
    </row>
    <row r="1258" ht="22.5" customHeight="1">
      <c r="A1258" s="89">
        <v>46231.0</v>
      </c>
      <c r="B1258" s="90">
        <v>0.39791666666666664</v>
      </c>
      <c r="C1258" s="91" t="s">
        <v>1032</v>
      </c>
      <c r="D1258" s="92" t="str">
        <f t="array" ref="D1258">XLOOKUP(C1258,'DS ST'!A:A,'DS ST'!B:B)</f>
        <v>A214</v>
      </c>
      <c r="E1258" s="94" t="str">
        <f t="array" ref="E1258">XLOOKUP($F1258,'GIÁ'!$A:$A,'GIÁ'!$E:$E)</f>
        <v>ĐÔNG</v>
      </c>
      <c r="F1258" s="94">
        <v>8.934717275081E12</v>
      </c>
      <c r="G1258" s="95" t="s">
        <v>1735</v>
      </c>
      <c r="H1258" s="95" t="s">
        <v>224</v>
      </c>
      <c r="I1258" s="96">
        <v>4.0</v>
      </c>
      <c r="J1258" s="96">
        <v>0.0</v>
      </c>
      <c r="K1258" s="98">
        <f t="shared" si="4"/>
        <v>4</v>
      </c>
      <c r="L1258" s="99" t="s">
        <v>4996</v>
      </c>
      <c r="M1258" s="100" t="s">
        <v>4997</v>
      </c>
      <c r="N1258" s="101" t="e">
        <v>#N/A</v>
      </c>
      <c r="O1258" s="128"/>
      <c r="P1258" s="100"/>
      <c r="Q1258" s="103">
        <f t="shared" si="5"/>
        <v>4</v>
      </c>
      <c r="R1258" s="161"/>
      <c r="S1258" s="105"/>
      <c r="T1258" s="106" t="s">
        <v>4998</v>
      </c>
      <c r="U1258" s="107"/>
      <c r="V1258" s="108" t="s">
        <v>756</v>
      </c>
      <c r="W1258" s="109" t="s">
        <v>1312</v>
      </c>
      <c r="X1258" s="110" t="str">
        <f t="shared" si="6"/>
        <v/>
      </c>
      <c r="Y1258" s="110" t="str">
        <f t="shared" si="7"/>
        <v/>
      </c>
      <c r="Z1258" s="109" t="s">
        <v>797</v>
      </c>
      <c r="AA1258" s="109" t="s">
        <v>802</v>
      </c>
      <c r="AB1258" s="143" t="s">
        <v>4999</v>
      </c>
      <c r="AC1258" s="158"/>
      <c r="AD1258" s="160"/>
      <c r="AE1258" s="127"/>
      <c r="AF1258" s="144"/>
      <c r="AG1258" s="114" t="str">
        <f t="array" ref="AG1258">XLOOKUP(F1258,'CLV2'!A:A,'CLV2'!E:E)</f>
        <v>2.FROZEN FOODS</v>
      </c>
      <c r="AH1258" s="115" t="str">
        <f t="array" ref="AH1258">XLOOKUP(F1258,'CLV2'!A:A,'CLV2'!F:F)</f>
        <v>3.DUMPLINGS</v>
      </c>
      <c r="AI1258" s="115" t="str">
        <f t="shared" si="8"/>
        <v>Pack</v>
      </c>
      <c r="AJ1258" s="116">
        <f t="shared" si="9"/>
        <v>1</v>
      </c>
      <c r="AK1258" s="117" t="str">
        <f t="array" ref="AK1258">XLOOKUP(F1258,'GIÁ'!A:A,'GIÁ'!D:D)</f>
        <v>42036.39</v>
      </c>
      <c r="AL1258" s="118">
        <f t="shared" si="10"/>
        <v>168145.56</v>
      </c>
      <c r="AM1258" s="118">
        <f t="shared" si="11"/>
        <v>0</v>
      </c>
      <c r="AN1258" s="119">
        <f t="shared" si="12"/>
        <v>0</v>
      </c>
      <c r="AO1258" s="118">
        <f t="shared" si="13"/>
        <v>168145.56</v>
      </c>
      <c r="AP1258" s="121">
        <f t="shared" si="14"/>
        <v>0</v>
      </c>
      <c r="AQ1258" s="122"/>
      <c r="AR1258" s="119"/>
    </row>
    <row r="1259" ht="22.5" customHeight="1">
      <c r="A1259" s="89">
        <v>46231.0</v>
      </c>
      <c r="B1259" s="90">
        <v>0.39791666666666664</v>
      </c>
      <c r="C1259" s="91" t="s">
        <v>1032</v>
      </c>
      <c r="D1259" s="92" t="str">
        <f t="array" ref="D1259">XLOOKUP(C1259,'DS ST'!A:A,'DS ST'!B:B)</f>
        <v>A214</v>
      </c>
      <c r="E1259" s="94" t="str">
        <f t="array" ref="E1259">XLOOKUP($F1259,'GIÁ'!$A:$A,'GIÁ'!$E:$E)</f>
        <v>ĐÔNG</v>
      </c>
      <c r="F1259" s="94">
        <v>8.936077113829E12</v>
      </c>
      <c r="G1259" s="95" t="s">
        <v>2373</v>
      </c>
      <c r="H1259" s="95" t="s">
        <v>224</v>
      </c>
      <c r="I1259" s="96">
        <v>4.0</v>
      </c>
      <c r="J1259" s="96">
        <v>0.0</v>
      </c>
      <c r="K1259" s="98">
        <f t="shared" si="4"/>
        <v>4</v>
      </c>
      <c r="L1259" s="99" t="s">
        <v>4996</v>
      </c>
      <c r="M1259" s="100" t="s">
        <v>4997</v>
      </c>
      <c r="N1259" s="101" t="e">
        <v>#N/A</v>
      </c>
      <c r="O1259" s="128"/>
      <c r="P1259" s="100"/>
      <c r="Q1259" s="103">
        <f t="shared" si="5"/>
        <v>4</v>
      </c>
      <c r="R1259" s="161"/>
      <c r="S1259" s="105"/>
      <c r="T1259" s="106" t="s">
        <v>4998</v>
      </c>
      <c r="U1259" s="107"/>
      <c r="V1259" s="108" t="s">
        <v>756</v>
      </c>
      <c r="W1259" s="109" t="s">
        <v>1312</v>
      </c>
      <c r="X1259" s="110" t="str">
        <f t="shared" si="6"/>
        <v/>
      </c>
      <c r="Y1259" s="110" t="str">
        <f t="shared" si="7"/>
        <v/>
      </c>
      <c r="Z1259" s="109" t="s">
        <v>797</v>
      </c>
      <c r="AA1259" s="109" t="s">
        <v>802</v>
      </c>
      <c r="AB1259" s="143" t="s">
        <v>4999</v>
      </c>
      <c r="AC1259" s="158"/>
      <c r="AD1259" s="160"/>
      <c r="AE1259" s="127"/>
      <c r="AF1259" s="144"/>
      <c r="AG1259" s="114" t="str">
        <f t="array" ref="AG1259">XLOOKUP(F1259,'CLV2'!A:A,'CLV2'!E:E)</f>
        <v>2.FROZEN FOODS</v>
      </c>
      <c r="AH1259" s="115" t="str">
        <f t="array" ref="AH1259">XLOOKUP(F1259,'CLV2'!A:A,'CLV2'!F:F)</f>
        <v>3.DUMPLINGS</v>
      </c>
      <c r="AI1259" s="115" t="str">
        <f t="shared" si="8"/>
        <v>Pack</v>
      </c>
      <c r="AJ1259" s="116">
        <f t="shared" si="9"/>
        <v>1</v>
      </c>
      <c r="AK1259" s="117" t="str">
        <f t="array" ref="AK1259">XLOOKUP(F1259,'GIÁ'!A:A,'GIÁ'!D:D)</f>
        <v>40010.98</v>
      </c>
      <c r="AL1259" s="118">
        <f t="shared" si="10"/>
        <v>160043.92</v>
      </c>
      <c r="AM1259" s="118">
        <f t="shared" si="11"/>
        <v>0</v>
      </c>
      <c r="AN1259" s="119">
        <f t="shared" si="12"/>
        <v>0</v>
      </c>
      <c r="AO1259" s="118">
        <f t="shared" si="13"/>
        <v>160043.92</v>
      </c>
      <c r="AP1259" s="121">
        <f t="shared" si="14"/>
        <v>0</v>
      </c>
      <c r="AQ1259" s="122"/>
      <c r="AR1259" s="119"/>
    </row>
    <row r="1260" ht="22.5" customHeight="1">
      <c r="A1260" s="89">
        <v>46231.0</v>
      </c>
      <c r="B1260" s="90">
        <v>0.39791666666666664</v>
      </c>
      <c r="C1260" s="91" t="s">
        <v>1032</v>
      </c>
      <c r="D1260" s="92" t="str">
        <f t="array" ref="D1260">XLOOKUP(C1260,'DS ST'!A:A,'DS ST'!B:B)</f>
        <v>A214</v>
      </c>
      <c r="E1260" s="94" t="str">
        <f t="array" ref="E1260">XLOOKUP($F1260,'GIÁ'!$A:$A,'GIÁ'!$E:$E)</f>
        <v>ĐÔNG</v>
      </c>
      <c r="F1260" s="94">
        <v>8.938555386725E12</v>
      </c>
      <c r="G1260" s="95" t="s">
        <v>3156</v>
      </c>
      <c r="H1260" s="95" t="s">
        <v>224</v>
      </c>
      <c r="I1260" s="96">
        <v>4.0</v>
      </c>
      <c r="J1260" s="96">
        <v>0.0</v>
      </c>
      <c r="K1260" s="98">
        <f t="shared" si="4"/>
        <v>4</v>
      </c>
      <c r="L1260" s="99" t="s">
        <v>4996</v>
      </c>
      <c r="M1260" s="100" t="s">
        <v>4997</v>
      </c>
      <c r="N1260" s="101" t="e">
        <v>#N/A</v>
      </c>
      <c r="O1260" s="128"/>
      <c r="P1260" s="100"/>
      <c r="Q1260" s="103">
        <f t="shared" si="5"/>
        <v>4</v>
      </c>
      <c r="R1260" s="161"/>
      <c r="S1260" s="105"/>
      <c r="T1260" s="106" t="s">
        <v>4998</v>
      </c>
      <c r="U1260" s="107"/>
      <c r="V1260" s="108" t="s">
        <v>756</v>
      </c>
      <c r="W1260" s="109" t="s">
        <v>1312</v>
      </c>
      <c r="X1260" s="110" t="str">
        <f t="shared" si="6"/>
        <v/>
      </c>
      <c r="Y1260" s="110" t="str">
        <f t="shared" si="7"/>
        <v/>
      </c>
      <c r="Z1260" s="109" t="s">
        <v>797</v>
      </c>
      <c r="AA1260" s="109" t="s">
        <v>802</v>
      </c>
      <c r="AB1260" s="143" t="s">
        <v>4999</v>
      </c>
      <c r="AC1260" s="158"/>
      <c r="AD1260" s="160"/>
      <c r="AE1260" s="127"/>
      <c r="AF1260" s="144"/>
      <c r="AG1260" s="114" t="str">
        <f t="array" ref="AG1260">XLOOKUP(F1260,'CLV2'!A:A,'CLV2'!E:E)</f>
        <v>2.FROZEN FOODS</v>
      </c>
      <c r="AH1260" s="115" t="str">
        <f t="array" ref="AH1260">XLOOKUP(F1260,'CLV2'!A:A,'CLV2'!F:F)</f>
        <v>3.PASTRY AND DESSERTS</v>
      </c>
      <c r="AI1260" s="115" t="str">
        <f t="shared" si="8"/>
        <v>Pack</v>
      </c>
      <c r="AJ1260" s="116">
        <f t="shared" si="9"/>
        <v>1</v>
      </c>
      <c r="AK1260" s="117" t="str">
        <f t="array" ref="AK1260">XLOOKUP(F1260,'GIÁ'!A:A,'GIÁ'!D:D)</f>
        <v>26016.14</v>
      </c>
      <c r="AL1260" s="118">
        <f t="shared" si="10"/>
        <v>104064.56</v>
      </c>
      <c r="AM1260" s="118">
        <f t="shared" si="11"/>
        <v>0</v>
      </c>
      <c r="AN1260" s="119">
        <f t="shared" si="12"/>
        <v>0</v>
      </c>
      <c r="AO1260" s="118">
        <f t="shared" si="13"/>
        <v>104064.56</v>
      </c>
      <c r="AP1260" s="121">
        <f t="shared" si="14"/>
        <v>0</v>
      </c>
      <c r="AQ1260" s="122"/>
      <c r="AR1260" s="119"/>
    </row>
    <row r="1261" ht="22.5" customHeight="1">
      <c r="A1261" s="89">
        <v>46231.0</v>
      </c>
      <c r="B1261" s="90">
        <v>0.39791666666666664</v>
      </c>
      <c r="C1261" s="91" t="s">
        <v>1032</v>
      </c>
      <c r="D1261" s="92" t="str">
        <f t="array" ref="D1261">XLOOKUP(C1261,'DS ST'!A:A,'DS ST'!B:B)</f>
        <v>A214</v>
      </c>
      <c r="E1261" s="94" t="str">
        <f t="array" ref="E1261">XLOOKUP($F1261,'GIÁ'!$A:$A,'GIÁ'!$E:$E)</f>
        <v>ĐÔNG</v>
      </c>
      <c r="F1261" s="94">
        <v>8.935101607211E12</v>
      </c>
      <c r="G1261" s="95" t="s">
        <v>1879</v>
      </c>
      <c r="H1261" s="95" t="s">
        <v>224</v>
      </c>
      <c r="I1261" s="96">
        <v>4.0</v>
      </c>
      <c r="J1261" s="96">
        <v>2.0</v>
      </c>
      <c r="K1261" s="98">
        <f t="shared" si="4"/>
        <v>2</v>
      </c>
      <c r="L1261" s="99" t="s">
        <v>4996</v>
      </c>
      <c r="M1261" s="100" t="s">
        <v>4997</v>
      </c>
      <c r="N1261" s="101" t="e">
        <v>#N/A</v>
      </c>
      <c r="O1261" s="128"/>
      <c r="P1261" s="100"/>
      <c r="Q1261" s="103">
        <f t="shared" si="5"/>
        <v>2</v>
      </c>
      <c r="R1261" s="161"/>
      <c r="S1261" s="105"/>
      <c r="T1261" s="106" t="s">
        <v>4998</v>
      </c>
      <c r="U1261" s="107" t="s">
        <v>3654</v>
      </c>
      <c r="V1261" s="108" t="s">
        <v>756</v>
      </c>
      <c r="W1261" s="109" t="s">
        <v>1312</v>
      </c>
      <c r="X1261" s="110" t="str">
        <f t="shared" si="6"/>
        <v/>
      </c>
      <c r="Y1261" s="110" t="str">
        <f t="shared" si="7"/>
        <v/>
      </c>
      <c r="Z1261" s="139" t="str">
        <f>IF(N(Q1261)&lt;=0,"",IF(ISNUMBER(SEARCH("Thiếu kiện",V1261)),"Kho đông mát",IF(AND(N(Q1261)&gt;0,N(P1261)&gt;0,OR(ISNUMBER(SEARCH("Hình KDB",U1261)),ISNUMBER(SEARCH("Hình tele",U1261)),ISNUMBER(SEARCH("sai code",U1261)),ISNUMBER(SEARCH("ST nhận",U1261)))),"Kho đông mát",IF(AND(W1261="DC giao thiếu",OR(ISNUMBER(SEARCH("Hình KDB",U1261)),ISNUMBER(SEARCH("Hình tele",U1261)),ISNUMBER(SEARCH("sai code",U1261)))),"Kho đông mát",IF(W1261="DC giao thiếu","Chưa xác định",IF(AND(W1261="DC pick sai",OR(ISNUMBER(SEARCH("Hình KDB",U1261)),ISNUMBER(SEARCH("Hình tele",U1261)),ISNUMBER(SEARCH("sai code",U1261)),ISNUMBER(SEARCH("ST nhận",U1261)))),"Kho đông mát",IF(W1261="DC pick sai","Chưa xác định",IF(AND(W1261="Hao hụt",N(O1261)&gt;0,OR(ISNUMBER(SEARCH("Hình KDB",U1261)),ISNUMBER(SEARCH("Hình tele",U1261)),ISNUMBER(SEARCH("sai code",U1261)),ISNUMBER(SEARCH("ST nhận",U1261)))),"Kho đông mát",IF(W1261="Hao hụt","Chưa xác định",IF(OR(W1261="VT giao sai điểm",W1261="Không đạt nhiệt độ",W1261="TX giao thiếu kiện",W1261="Hàng không đạt CL"),"Kho đông mát",IF(W1261="Chưa xác định","Chưa xác định",IF(N(P1261)&gt;0,"Chưa xác định",""))))))))))))</f>
        <v>Kho đông mát</v>
      </c>
      <c r="AA1261" s="109" t="s">
        <v>802</v>
      </c>
      <c r="AB1261" s="140" t="s">
        <v>4692</v>
      </c>
      <c r="AC1261" s="159" t="s">
        <v>1329</v>
      </c>
      <c r="AD1261" s="160"/>
      <c r="AE1261" s="127"/>
      <c r="AF1261" s="144"/>
      <c r="AG1261" s="114" t="str">
        <f t="array" ref="AG1261">XLOOKUP(F1261,'CLV2'!A:A,'CLV2'!E:E)</f>
        <v>2.FROZEN FOODS</v>
      </c>
      <c r="AH1261" s="115" t="str">
        <f t="array" ref="AH1261">XLOOKUP(F1261,'CLV2'!A:A,'CLV2'!F:F)</f>
        <v>3.DUMPLINGS</v>
      </c>
      <c r="AI1261" s="115" t="str">
        <f t="shared" si="8"/>
        <v>Pack</v>
      </c>
      <c r="AJ1261" s="116">
        <f t="shared" si="9"/>
        <v>0.5</v>
      </c>
      <c r="AK1261" s="117" t="str">
        <f t="array" ref="AK1261">XLOOKUP(F1261,'GIÁ'!A:A,'GIÁ'!D:D)</f>
        <v>22033.98</v>
      </c>
      <c r="AL1261" s="118">
        <f t="shared" si="10"/>
        <v>44067.96</v>
      </c>
      <c r="AM1261" s="118">
        <f t="shared" si="11"/>
        <v>0</v>
      </c>
      <c r="AN1261" s="119">
        <f t="shared" si="12"/>
        <v>0</v>
      </c>
      <c r="AO1261" s="118">
        <f t="shared" si="13"/>
        <v>44067.96</v>
      </c>
      <c r="AP1261" s="121">
        <f t="shared" si="14"/>
        <v>0</v>
      </c>
      <c r="AQ1261" s="122"/>
      <c r="AR1261" s="119"/>
    </row>
    <row r="1262" ht="22.5" customHeight="1">
      <c r="A1262" s="89">
        <v>46231.0</v>
      </c>
      <c r="B1262" s="90">
        <v>0.39791666666666664</v>
      </c>
      <c r="C1262" s="91" t="s">
        <v>1032</v>
      </c>
      <c r="D1262" s="92" t="str">
        <f t="array" ref="D1262">XLOOKUP(C1262,'DS ST'!A:A,'DS ST'!B:B)</f>
        <v>A214</v>
      </c>
      <c r="E1262" s="94" t="str">
        <f t="array" ref="E1262">XLOOKUP($F1262,'GIÁ'!$A:$A,'GIÁ'!$E:$E)</f>
        <v>ĐÔNG</v>
      </c>
      <c r="F1262" s="94">
        <v>8.938532826121E12</v>
      </c>
      <c r="G1262" s="95" t="s">
        <v>3050</v>
      </c>
      <c r="H1262" s="95" t="s">
        <v>224</v>
      </c>
      <c r="I1262" s="96">
        <v>2.0</v>
      </c>
      <c r="J1262" s="96">
        <v>0.0</v>
      </c>
      <c r="K1262" s="98">
        <f t="shared" si="4"/>
        <v>2</v>
      </c>
      <c r="L1262" s="99" t="s">
        <v>4996</v>
      </c>
      <c r="M1262" s="100" t="s">
        <v>4997</v>
      </c>
      <c r="N1262" s="101" t="e">
        <v>#N/A</v>
      </c>
      <c r="O1262" s="128"/>
      <c r="P1262" s="100"/>
      <c r="Q1262" s="103">
        <f t="shared" si="5"/>
        <v>2</v>
      </c>
      <c r="R1262" s="161"/>
      <c r="S1262" s="105"/>
      <c r="T1262" s="106" t="s">
        <v>4998</v>
      </c>
      <c r="U1262" s="107"/>
      <c r="V1262" s="108" t="s">
        <v>756</v>
      </c>
      <c r="W1262" s="109" t="s">
        <v>1312</v>
      </c>
      <c r="X1262" s="110" t="str">
        <f t="shared" si="6"/>
        <v/>
      </c>
      <c r="Y1262" s="110" t="str">
        <f t="shared" si="7"/>
        <v/>
      </c>
      <c r="Z1262" s="109" t="s">
        <v>797</v>
      </c>
      <c r="AA1262" s="109" t="s">
        <v>802</v>
      </c>
      <c r="AB1262" s="143" t="s">
        <v>4999</v>
      </c>
      <c r="AC1262" s="158"/>
      <c r="AD1262" s="160"/>
      <c r="AE1262" s="127"/>
      <c r="AF1262" s="144"/>
      <c r="AG1262" s="114" t="str">
        <f t="array" ref="AG1262">XLOOKUP(F1262,'CLV2'!A:A,'CLV2'!E:E)</f>
        <v>2.FROZEN FOODS</v>
      </c>
      <c r="AH1262" s="115" t="str">
        <f t="array" ref="AH1262">XLOOKUP(F1262,'CLV2'!A:A,'CLV2'!F:F)</f>
        <v>3.PASTRY AND DESSERTS</v>
      </c>
      <c r="AI1262" s="115" t="str">
        <f t="shared" si="8"/>
        <v>Pack</v>
      </c>
      <c r="AJ1262" s="116">
        <f t="shared" si="9"/>
        <v>1</v>
      </c>
      <c r="AK1262" s="117" t="str">
        <f t="array" ref="AK1262">XLOOKUP(F1262,'GIÁ'!A:A,'GIÁ'!D:D)</f>
        <v>21599.37</v>
      </c>
      <c r="AL1262" s="118">
        <f t="shared" si="10"/>
        <v>43198.74</v>
      </c>
      <c r="AM1262" s="118">
        <f t="shared" si="11"/>
        <v>0</v>
      </c>
      <c r="AN1262" s="119">
        <f t="shared" si="12"/>
        <v>0</v>
      </c>
      <c r="AO1262" s="118">
        <f t="shared" si="13"/>
        <v>43198.74</v>
      </c>
      <c r="AP1262" s="121">
        <f t="shared" si="14"/>
        <v>0</v>
      </c>
      <c r="AQ1262" s="122"/>
      <c r="AR1262" s="119"/>
    </row>
    <row r="1263" ht="22.5" customHeight="1">
      <c r="A1263" s="89">
        <v>46231.0</v>
      </c>
      <c r="B1263" s="90">
        <v>0.39791666666666664</v>
      </c>
      <c r="C1263" s="91" t="s">
        <v>1032</v>
      </c>
      <c r="D1263" s="92" t="str">
        <f t="array" ref="D1263">XLOOKUP(C1263,'DS ST'!A:A,'DS ST'!B:B)</f>
        <v>A214</v>
      </c>
      <c r="E1263" s="94" t="str">
        <f t="array" ref="E1263">XLOOKUP($F1263,'GIÁ'!$A:$A,'GIÁ'!$E:$E)</f>
        <v>ĐÔNG</v>
      </c>
      <c r="F1263" s="94">
        <v>8.936077113232E12</v>
      </c>
      <c r="G1263" s="95" t="s">
        <v>2350</v>
      </c>
      <c r="H1263" s="95" t="s">
        <v>1206</v>
      </c>
      <c r="I1263" s="96">
        <v>2.0</v>
      </c>
      <c r="J1263" s="96">
        <v>0.0</v>
      </c>
      <c r="K1263" s="98">
        <f t="shared" si="4"/>
        <v>2</v>
      </c>
      <c r="L1263" s="99" t="s">
        <v>4996</v>
      </c>
      <c r="M1263" s="100" t="s">
        <v>4997</v>
      </c>
      <c r="N1263" s="101" t="e">
        <v>#N/A</v>
      </c>
      <c r="O1263" s="128"/>
      <c r="P1263" s="100"/>
      <c r="Q1263" s="103">
        <f t="shared" si="5"/>
        <v>2</v>
      </c>
      <c r="R1263" s="161"/>
      <c r="S1263" s="105"/>
      <c r="T1263" s="106" t="s">
        <v>4998</v>
      </c>
      <c r="U1263" s="107"/>
      <c r="V1263" s="108" t="s">
        <v>756</v>
      </c>
      <c r="W1263" s="109" t="s">
        <v>1312</v>
      </c>
      <c r="X1263" s="110" t="str">
        <f t="shared" si="6"/>
        <v/>
      </c>
      <c r="Y1263" s="110" t="str">
        <f t="shared" si="7"/>
        <v/>
      </c>
      <c r="Z1263" s="109" t="s">
        <v>797</v>
      </c>
      <c r="AA1263" s="109" t="s">
        <v>802</v>
      </c>
      <c r="AB1263" s="143" t="s">
        <v>4999</v>
      </c>
      <c r="AC1263" s="158"/>
      <c r="AD1263" s="160"/>
      <c r="AE1263" s="127"/>
      <c r="AF1263" s="144"/>
      <c r="AG1263" s="114" t="str">
        <f t="array" ref="AG1263">XLOOKUP(F1263,'CLV2'!A:A,'CLV2'!E:E)</f>
        <v>2.FROZEN FOODS</v>
      </c>
      <c r="AH1263" s="115" t="str">
        <f t="array" ref="AH1263">XLOOKUP(F1263,'CLV2'!A:A,'CLV2'!F:F)</f>
        <v>3.PIZZA - READY MEALS</v>
      </c>
      <c r="AI1263" s="115" t="str">
        <f t="shared" si="8"/>
        <v>Pack</v>
      </c>
      <c r="AJ1263" s="116">
        <f t="shared" si="9"/>
        <v>1</v>
      </c>
      <c r="AK1263" s="117" t="str">
        <f t="array" ref="AK1263">XLOOKUP(F1263,'GIÁ'!A:A,'GIÁ'!D:D)</f>
        <v>49154.71</v>
      </c>
      <c r="AL1263" s="118">
        <f t="shared" si="10"/>
        <v>98309.42</v>
      </c>
      <c r="AM1263" s="118">
        <f t="shared" si="11"/>
        <v>0</v>
      </c>
      <c r="AN1263" s="119">
        <f t="shared" si="12"/>
        <v>0</v>
      </c>
      <c r="AO1263" s="118">
        <f t="shared" si="13"/>
        <v>98309.42</v>
      </c>
      <c r="AP1263" s="121">
        <f t="shared" si="14"/>
        <v>0</v>
      </c>
      <c r="AQ1263" s="122"/>
      <c r="AR1263" s="119"/>
    </row>
    <row r="1264" ht="22.5" customHeight="1">
      <c r="A1264" s="89">
        <v>46231.0</v>
      </c>
      <c r="B1264" s="90">
        <v>0.7722222222222223</v>
      </c>
      <c r="C1264" s="91" t="s">
        <v>233</v>
      </c>
      <c r="D1264" s="129" t="str">
        <f t="array" ref="D1264">XLOOKUP(C1264,'DS ST'!A:A,'DS ST'!B:B)</f>
        <v>A117</v>
      </c>
      <c r="E1264" s="94" t="str">
        <f t="array" ref="E1264">XLOOKUP($F1264,'GIÁ'!$A:$A,'GIÁ'!$E:$E)</f>
        <v>MÁT</v>
      </c>
      <c r="F1264" s="94">
        <v>8.936146442614E12</v>
      </c>
      <c r="G1264" s="95" t="s">
        <v>2502</v>
      </c>
      <c r="H1264" s="95" t="s">
        <v>787</v>
      </c>
      <c r="I1264" s="96">
        <v>1.0</v>
      </c>
      <c r="J1264" s="96">
        <v>0.0</v>
      </c>
      <c r="K1264" s="98">
        <f t="shared" si="4"/>
        <v>1</v>
      </c>
      <c r="L1264" s="99" t="s">
        <v>5000</v>
      </c>
      <c r="M1264" s="100" t="s">
        <v>5001</v>
      </c>
      <c r="N1264" s="101" t="e">
        <v>#N/A</v>
      </c>
      <c r="O1264" s="128"/>
      <c r="P1264" s="100"/>
      <c r="Q1264" s="103">
        <f t="shared" si="5"/>
        <v>1</v>
      </c>
      <c r="R1264" s="161"/>
      <c r="S1264" s="105"/>
      <c r="T1264" s="106"/>
      <c r="U1264" s="107" t="s">
        <v>4986</v>
      </c>
      <c r="V1264" s="108" t="s">
        <v>4012</v>
      </c>
      <c r="W1264" s="109" t="s">
        <v>1908</v>
      </c>
      <c r="X1264" s="110" t="str">
        <f t="shared" si="6"/>
        <v/>
      </c>
      <c r="Y1264" s="110" t="str">
        <f t="shared" si="7"/>
        <v/>
      </c>
      <c r="Z1264" s="139" t="str">
        <f t="shared" ref="Z1264:Z1266" si="80">IF(N(Q1264)&lt;=0,"",IF(ISNUMBER(SEARCH("Thiếu kiện",V1264)),"Kho đông mát",IF(AND(N(Q1264)&gt;0,N(P1264)&gt;0,OR(ISNUMBER(SEARCH("Hình KDB",U1264)),ISNUMBER(SEARCH("Hình tele",U1264)),ISNUMBER(SEARCH("sai code",U1264)),ISNUMBER(SEARCH("ST nhận",U1264)))),"Kho đông mát",IF(AND(W1264="DC giao thiếu",OR(ISNUMBER(SEARCH("Hình KDB",U1264)),ISNUMBER(SEARCH("Hình tele",U1264)),ISNUMBER(SEARCH("sai code",U1264)))),"Kho đông mát",IF(W1264="DC giao thiếu","Chưa xác định",IF(AND(W1264="DC pick sai",OR(ISNUMBER(SEARCH("Hình KDB",U1264)),ISNUMBER(SEARCH("Hình tele",U1264)),ISNUMBER(SEARCH("sai code",U1264)),ISNUMBER(SEARCH("ST nhận",U1264)))),"Kho đông mát",IF(W1264="DC pick sai","Chưa xác định",IF(AND(W1264="Hao hụt",N(O1264)&gt;0,OR(ISNUMBER(SEARCH("Hình KDB",U1264)),ISNUMBER(SEARCH("Hình tele",U1264)),ISNUMBER(SEARCH("sai code",U1264)),ISNUMBER(SEARCH("ST nhận",U1264)))),"Kho đông mát",IF(W1264="Hao hụt","Chưa xác định",IF(OR(W1264="VT giao sai điểm",W1264="Không đạt nhiệt độ",W1264="TX giao thiếu kiện",W1264="Hàng không đạt CL"),"Kho đông mát",IF(W1264="Chưa xác định","Chưa xác định",IF(N(P1264)&gt;0,"Chưa xác định",""))))))))))))</f>
        <v>Kho đông mát</v>
      </c>
      <c r="AA1264" s="109" t="s">
        <v>802</v>
      </c>
      <c r="AB1264" s="106"/>
      <c r="AC1264" s="158"/>
      <c r="AD1264" s="160"/>
      <c r="AE1264" s="127"/>
      <c r="AF1264" s="113"/>
      <c r="AG1264" s="114" t="str">
        <f t="array" ref="AG1264">XLOOKUP(F1264,'CLV2'!A:A,'CLV2'!E:E)</f>
        <v>2.MEAT</v>
      </c>
      <c r="AH1264" s="115" t="str">
        <f t="array" ref="AH1264">XLOOKUP(F1264,'CLV2'!A:A,'CLV2'!F:F)</f>
        <v>3.PORK</v>
      </c>
      <c r="AI1264" s="115" t="str">
        <f t="shared" si="8"/>
        <v>Pack</v>
      </c>
      <c r="AJ1264" s="116">
        <f t="shared" si="9"/>
        <v>1</v>
      </c>
      <c r="AK1264" s="117" t="str">
        <f t="array" ref="AK1264">XLOOKUP(F1264,'GIÁ'!A:A,'GIÁ'!D:D)</f>
        <v>17646.95</v>
      </c>
      <c r="AL1264" s="118">
        <f t="shared" si="10"/>
        <v>17646.95</v>
      </c>
      <c r="AM1264" s="118">
        <f t="shared" si="11"/>
        <v>0</v>
      </c>
      <c r="AN1264" s="119">
        <f t="shared" si="12"/>
        <v>0</v>
      </c>
      <c r="AO1264" s="118">
        <f t="shared" si="13"/>
        <v>17646.95</v>
      </c>
      <c r="AP1264" s="121">
        <f t="shared" si="14"/>
        <v>0</v>
      </c>
      <c r="AQ1264" s="122"/>
      <c r="AR1264" s="119"/>
    </row>
    <row r="1265" ht="22.5" customHeight="1">
      <c r="A1265" s="89">
        <v>46231.0</v>
      </c>
      <c r="B1265" s="90">
        <v>0.44583333333333336</v>
      </c>
      <c r="C1265" s="91" t="s">
        <v>1517</v>
      </c>
      <c r="D1265" s="129" t="str">
        <f t="array" ref="D1265">XLOOKUP(C1265,'DS ST'!A:A,'DS ST'!B:B)</f>
        <v>PHG</v>
      </c>
      <c r="E1265" s="94" t="str">
        <f t="array" ref="E1265">XLOOKUP($F1265,'GIÁ'!$A:$A,'GIÁ'!$E:$E)</f>
        <v>MÁT</v>
      </c>
      <c r="F1265" s="94">
        <v>8.936146442614E12</v>
      </c>
      <c r="G1265" s="95" t="s">
        <v>2502</v>
      </c>
      <c r="H1265" s="95" t="s">
        <v>787</v>
      </c>
      <c r="I1265" s="96">
        <v>7.0</v>
      </c>
      <c r="J1265" s="96">
        <v>0.0</v>
      </c>
      <c r="K1265" s="98">
        <f t="shared" si="4"/>
        <v>7</v>
      </c>
      <c r="L1265" s="99" t="s">
        <v>5002</v>
      </c>
      <c r="M1265" s="100" t="s">
        <v>5003</v>
      </c>
      <c r="N1265" s="101" t="e">
        <v>#N/A</v>
      </c>
      <c r="O1265" s="128"/>
      <c r="P1265" s="100"/>
      <c r="Q1265" s="103">
        <f t="shared" si="5"/>
        <v>7</v>
      </c>
      <c r="R1265" s="161"/>
      <c r="S1265" s="105"/>
      <c r="T1265" s="106"/>
      <c r="U1265" s="107" t="s">
        <v>4986</v>
      </c>
      <c r="V1265" s="108" t="s">
        <v>4012</v>
      </c>
      <c r="W1265" s="109" t="s">
        <v>1908</v>
      </c>
      <c r="X1265" s="110" t="str">
        <f t="shared" si="6"/>
        <v/>
      </c>
      <c r="Y1265" s="110" t="str">
        <f t="shared" si="7"/>
        <v/>
      </c>
      <c r="Z1265" s="139" t="str">
        <f t="shared" si="80"/>
        <v>Kho đông mát</v>
      </c>
      <c r="AA1265" s="109" t="s">
        <v>802</v>
      </c>
      <c r="AB1265" s="140"/>
      <c r="AC1265" s="158"/>
      <c r="AD1265" s="160"/>
      <c r="AE1265" s="127"/>
      <c r="AF1265" s="113"/>
      <c r="AG1265" s="114" t="str">
        <f t="array" ref="AG1265">XLOOKUP(F1265,'CLV2'!A:A,'CLV2'!E:E)</f>
        <v>2.MEAT</v>
      </c>
      <c r="AH1265" s="115" t="str">
        <f t="array" ref="AH1265">XLOOKUP(F1265,'CLV2'!A:A,'CLV2'!F:F)</f>
        <v>3.PORK</v>
      </c>
      <c r="AI1265" s="115" t="str">
        <f t="shared" si="8"/>
        <v>Pack</v>
      </c>
      <c r="AJ1265" s="116">
        <f t="shared" si="9"/>
        <v>1</v>
      </c>
      <c r="AK1265" s="117" t="str">
        <f t="array" ref="AK1265">XLOOKUP(F1265,'GIÁ'!A:A,'GIÁ'!D:D)</f>
        <v>17646.95</v>
      </c>
      <c r="AL1265" s="118">
        <f t="shared" si="10"/>
        <v>123528.65</v>
      </c>
      <c r="AM1265" s="118">
        <f t="shared" si="11"/>
        <v>0</v>
      </c>
      <c r="AN1265" s="119">
        <f t="shared" si="12"/>
        <v>0</v>
      </c>
      <c r="AO1265" s="118">
        <f t="shared" si="13"/>
        <v>123528.65</v>
      </c>
      <c r="AP1265" s="121">
        <f t="shared" si="14"/>
        <v>0</v>
      </c>
      <c r="AQ1265" s="122"/>
      <c r="AR1265" s="119"/>
    </row>
    <row r="1266" ht="22.5" customHeight="1">
      <c r="A1266" s="89">
        <v>46231.0</v>
      </c>
      <c r="B1266" s="90">
        <v>0.44583333333333336</v>
      </c>
      <c r="C1266" s="91" t="s">
        <v>1517</v>
      </c>
      <c r="D1266" s="92" t="str">
        <f t="array" ref="D1266">XLOOKUP(C1266,'DS ST'!A:A,'DS ST'!B:B)</f>
        <v>PHG</v>
      </c>
      <c r="E1266" s="94" t="str">
        <f t="array" ref="E1266">XLOOKUP($F1266,'GIÁ'!$A:$A,'GIÁ'!$E:$E)</f>
        <v>ĐÔNG</v>
      </c>
      <c r="F1266" s="94">
        <v>8.9352756001E12</v>
      </c>
      <c r="G1266" s="95" t="s">
        <v>1983</v>
      </c>
      <c r="H1266" s="95" t="s">
        <v>224</v>
      </c>
      <c r="I1266" s="96">
        <v>6.0</v>
      </c>
      <c r="J1266" s="96">
        <v>0.0</v>
      </c>
      <c r="K1266" s="98">
        <f t="shared" si="4"/>
        <v>6</v>
      </c>
      <c r="L1266" s="99" t="s">
        <v>5002</v>
      </c>
      <c r="M1266" s="100" t="s">
        <v>5003</v>
      </c>
      <c r="N1266" s="101" t="e">
        <v>#N/A</v>
      </c>
      <c r="O1266" s="128"/>
      <c r="P1266" s="100"/>
      <c r="Q1266" s="103">
        <f t="shared" si="5"/>
        <v>6</v>
      </c>
      <c r="R1266" s="161"/>
      <c r="S1266" s="105" t="s">
        <v>14</v>
      </c>
      <c r="T1266" s="106" t="s">
        <v>5004</v>
      </c>
      <c r="U1266" s="107" t="s">
        <v>5005</v>
      </c>
      <c r="V1266" s="108" t="s">
        <v>756</v>
      </c>
      <c r="W1266" s="109" t="s">
        <v>2842</v>
      </c>
      <c r="X1266" s="110" t="str">
        <f t="shared" si="6"/>
        <v/>
      </c>
      <c r="Y1266" s="110" t="str">
        <f t="shared" si="7"/>
        <v/>
      </c>
      <c r="Z1266" s="139" t="str">
        <f t="shared" si="80"/>
        <v>Kho đông mát</v>
      </c>
      <c r="AA1266" s="109" t="s">
        <v>802</v>
      </c>
      <c r="AB1266" s="140"/>
      <c r="AC1266" s="158"/>
      <c r="AD1266" s="160"/>
      <c r="AE1266" s="127"/>
      <c r="AF1266" s="144"/>
      <c r="AG1266" s="114" t="str">
        <f t="array" ref="AG1266">XLOOKUP(F1266,'CLV2'!A:A,'CLV2'!E:E)</f>
        <v>2.FROZEN FOODS</v>
      </c>
      <c r="AH1266" s="115" t="str">
        <f t="array" ref="AH1266">XLOOKUP(F1266,'CLV2'!A:A,'CLV2'!F:F)</f>
        <v>3.HOTPOT AND FRIED</v>
      </c>
      <c r="AI1266" s="115" t="str">
        <f t="shared" si="8"/>
        <v>Pack</v>
      </c>
      <c r="AJ1266" s="116">
        <f t="shared" si="9"/>
        <v>1</v>
      </c>
      <c r="AK1266" s="117" t="str">
        <f t="array" ref="AK1266">XLOOKUP(F1266,'GIÁ'!A:A,'GIÁ'!D:D)</f>
        <v>63661.55</v>
      </c>
      <c r="AL1266" s="118">
        <f t="shared" si="10"/>
        <v>381969.3</v>
      </c>
      <c r="AM1266" s="118">
        <f t="shared" si="11"/>
        <v>0</v>
      </c>
      <c r="AN1266" s="119">
        <f t="shared" si="12"/>
        <v>0</v>
      </c>
      <c r="AO1266" s="118">
        <f t="shared" si="13"/>
        <v>381969.3</v>
      </c>
      <c r="AP1266" s="121">
        <f t="shared" si="14"/>
        <v>0</v>
      </c>
      <c r="AQ1266" s="122"/>
      <c r="AR1266" s="119"/>
    </row>
    <row r="1267" ht="22.5" customHeight="1">
      <c r="A1267" s="89">
        <v>46231.0</v>
      </c>
      <c r="B1267" s="90">
        <v>0.44583333333333336</v>
      </c>
      <c r="C1267" s="91" t="s">
        <v>1517</v>
      </c>
      <c r="D1267" s="92" t="str">
        <f t="array" ref="D1267">XLOOKUP(C1267,'DS ST'!A:A,'DS ST'!B:B)</f>
        <v>PHG</v>
      </c>
      <c r="E1267" s="94" t="str">
        <f t="array" ref="E1267">XLOOKUP($F1267,'GIÁ'!$A:$A,'GIÁ'!$E:$E)</f>
        <v>ĐÔNG</v>
      </c>
      <c r="F1267" s="94">
        <v>8.938532826008E12</v>
      </c>
      <c r="G1267" s="95" t="s">
        <v>3046</v>
      </c>
      <c r="H1267" s="95" t="s">
        <v>224</v>
      </c>
      <c r="I1267" s="96">
        <v>10.0</v>
      </c>
      <c r="J1267" s="96">
        <v>0.0</v>
      </c>
      <c r="K1267" s="98">
        <f t="shared" si="4"/>
        <v>10</v>
      </c>
      <c r="L1267" s="99" t="s">
        <v>5002</v>
      </c>
      <c r="M1267" s="100" t="s">
        <v>5003</v>
      </c>
      <c r="N1267" s="101" t="e">
        <v>#N/A</v>
      </c>
      <c r="O1267" s="128"/>
      <c r="P1267" s="100"/>
      <c r="Q1267" s="103">
        <f t="shared" si="5"/>
        <v>10</v>
      </c>
      <c r="R1267" s="161"/>
      <c r="S1267" s="105" t="s">
        <v>14</v>
      </c>
      <c r="T1267" s="106" t="s">
        <v>5004</v>
      </c>
      <c r="U1267" s="107"/>
      <c r="V1267" s="108" t="s">
        <v>756</v>
      </c>
      <c r="W1267" s="109" t="s">
        <v>1312</v>
      </c>
      <c r="X1267" s="110" t="str">
        <f t="shared" si="6"/>
        <v/>
      </c>
      <c r="Y1267" s="110" t="str">
        <f t="shared" si="7"/>
        <v/>
      </c>
      <c r="Z1267" s="109" t="s">
        <v>797</v>
      </c>
      <c r="AA1267" s="109" t="s">
        <v>802</v>
      </c>
      <c r="AB1267" s="143" t="s">
        <v>5006</v>
      </c>
      <c r="AC1267" s="158"/>
      <c r="AD1267" s="160"/>
      <c r="AE1267" s="127"/>
      <c r="AF1267" s="144"/>
      <c r="AG1267" s="114" t="str">
        <f t="array" ref="AG1267">XLOOKUP(F1267,'CLV2'!A:A,'CLV2'!E:E)</f>
        <v>2.FROZEN FOODS</v>
      </c>
      <c r="AH1267" s="115" t="str">
        <f t="array" ref="AH1267">XLOOKUP(F1267,'CLV2'!A:A,'CLV2'!F:F)</f>
        <v>3.PASTRY AND DESSERTS</v>
      </c>
      <c r="AI1267" s="115" t="str">
        <f t="shared" si="8"/>
        <v>Pack</v>
      </c>
      <c r="AJ1267" s="116">
        <f t="shared" si="9"/>
        <v>1</v>
      </c>
      <c r="AK1267" s="117" t="str">
        <f t="array" ref="AK1267">XLOOKUP(F1267,'GIÁ'!A:A,'GIÁ'!D:D)</f>
        <v>22371.33</v>
      </c>
      <c r="AL1267" s="118">
        <f t="shared" si="10"/>
        <v>223713.3</v>
      </c>
      <c r="AM1267" s="118">
        <f t="shared" si="11"/>
        <v>0</v>
      </c>
      <c r="AN1267" s="119">
        <f t="shared" si="12"/>
        <v>0</v>
      </c>
      <c r="AO1267" s="118">
        <f t="shared" si="13"/>
        <v>223713.3</v>
      </c>
      <c r="AP1267" s="121">
        <f t="shared" si="14"/>
        <v>0</v>
      </c>
      <c r="AQ1267" s="122"/>
      <c r="AR1267" s="119"/>
    </row>
    <row r="1268" ht="22.5" customHeight="1">
      <c r="A1268" s="89">
        <v>46231.0</v>
      </c>
      <c r="B1268" s="90">
        <v>0.44583333333333336</v>
      </c>
      <c r="C1268" s="91" t="s">
        <v>1517</v>
      </c>
      <c r="D1268" s="92" t="str">
        <f t="array" ref="D1268">XLOOKUP(C1268,'DS ST'!A:A,'DS ST'!B:B)</f>
        <v>PHG</v>
      </c>
      <c r="E1268" s="94" t="str">
        <f t="array" ref="E1268">XLOOKUP($F1268,'GIÁ'!$A:$A,'GIÁ'!$E:$E)</f>
        <v>ĐÔNG</v>
      </c>
      <c r="F1268" s="94">
        <v>8.934717401336E12</v>
      </c>
      <c r="G1268" s="95" t="s">
        <v>1750</v>
      </c>
      <c r="H1268" s="95" t="s">
        <v>224</v>
      </c>
      <c r="I1268" s="96">
        <v>6.0</v>
      </c>
      <c r="J1268" s="96">
        <v>0.0</v>
      </c>
      <c r="K1268" s="98">
        <f t="shared" si="4"/>
        <v>6</v>
      </c>
      <c r="L1268" s="99" t="s">
        <v>5002</v>
      </c>
      <c r="M1268" s="100" t="s">
        <v>5003</v>
      </c>
      <c r="N1268" s="101" t="e">
        <v>#N/A</v>
      </c>
      <c r="O1268" s="128"/>
      <c r="P1268" s="100"/>
      <c r="Q1268" s="103">
        <f t="shared" si="5"/>
        <v>6</v>
      </c>
      <c r="R1268" s="161"/>
      <c r="S1268" s="105" t="s">
        <v>14</v>
      </c>
      <c r="T1268" s="106" t="s">
        <v>5004</v>
      </c>
      <c r="U1268" s="107"/>
      <c r="V1268" s="108" t="s">
        <v>756</v>
      </c>
      <c r="W1268" s="109" t="s">
        <v>1312</v>
      </c>
      <c r="X1268" s="110" t="str">
        <f t="shared" si="6"/>
        <v/>
      </c>
      <c r="Y1268" s="110" t="str">
        <f t="shared" si="7"/>
        <v/>
      </c>
      <c r="Z1268" s="109" t="s">
        <v>797</v>
      </c>
      <c r="AA1268" s="109" t="s">
        <v>802</v>
      </c>
      <c r="AB1268" s="143" t="s">
        <v>5006</v>
      </c>
      <c r="AC1268" s="158"/>
      <c r="AD1268" s="160"/>
      <c r="AE1268" s="127"/>
      <c r="AF1268" s="144"/>
      <c r="AG1268" s="114" t="str">
        <f t="array" ref="AG1268">XLOOKUP(F1268,'CLV2'!A:A,'CLV2'!E:E)</f>
        <v>2.FROZEN FOODS</v>
      </c>
      <c r="AH1268" s="115" t="str">
        <f t="array" ref="AH1268">XLOOKUP(F1268,'CLV2'!A:A,'CLV2'!F:F)</f>
        <v>3.DUMPLINGS</v>
      </c>
      <c r="AI1268" s="115" t="str">
        <f t="shared" si="8"/>
        <v>Pack</v>
      </c>
      <c r="AJ1268" s="116">
        <f t="shared" si="9"/>
        <v>1</v>
      </c>
      <c r="AK1268" s="117" t="str">
        <f t="array" ref="AK1268">XLOOKUP(F1268,'GIÁ'!A:A,'GIÁ'!D:D)</f>
        <v>39374.44</v>
      </c>
      <c r="AL1268" s="118">
        <f t="shared" si="10"/>
        <v>236246.64</v>
      </c>
      <c r="AM1268" s="118">
        <f t="shared" si="11"/>
        <v>0</v>
      </c>
      <c r="AN1268" s="119">
        <f t="shared" si="12"/>
        <v>0</v>
      </c>
      <c r="AO1268" s="118">
        <f t="shared" si="13"/>
        <v>236246.64</v>
      </c>
      <c r="AP1268" s="121">
        <f t="shared" si="14"/>
        <v>0</v>
      </c>
      <c r="AQ1268" s="122"/>
      <c r="AR1268" s="119"/>
    </row>
    <row r="1269" ht="22.5" customHeight="1">
      <c r="A1269" s="89">
        <v>46231.0</v>
      </c>
      <c r="B1269" s="90">
        <v>0.45555555555555555</v>
      </c>
      <c r="C1269" s="91" t="s">
        <v>968</v>
      </c>
      <c r="D1269" s="92" t="str">
        <f t="array" ref="D1269">XLOOKUP(C1269,'DS ST'!A:A,'DS ST'!B:B)</f>
        <v>A202</v>
      </c>
      <c r="E1269" s="94" t="str">
        <f t="array" ref="E1269">XLOOKUP($F1269,'GIÁ'!$A:$A,'GIÁ'!$E:$E)</f>
        <v>ĐÔNG</v>
      </c>
      <c r="F1269" s="94">
        <v>9.555894501924E12</v>
      </c>
      <c r="G1269" s="95" t="s">
        <v>3296</v>
      </c>
      <c r="H1269" s="95" t="s">
        <v>224</v>
      </c>
      <c r="I1269" s="96">
        <v>4.0</v>
      </c>
      <c r="J1269" s="96">
        <v>0.0</v>
      </c>
      <c r="K1269" s="98">
        <f t="shared" si="4"/>
        <v>4</v>
      </c>
      <c r="L1269" s="99" t="s">
        <v>5007</v>
      </c>
      <c r="M1269" s="100" t="s">
        <v>5008</v>
      </c>
      <c r="N1269" s="101" t="s">
        <v>5009</v>
      </c>
      <c r="O1269" s="128"/>
      <c r="P1269" s="100"/>
      <c r="Q1269" s="103">
        <f t="shared" si="5"/>
        <v>4</v>
      </c>
      <c r="R1269" s="161"/>
      <c r="S1269" s="105" t="s">
        <v>14</v>
      </c>
      <c r="T1269" s="106"/>
      <c r="U1269" s="107"/>
      <c r="V1269" s="108" t="s">
        <v>756</v>
      </c>
      <c r="W1269" s="109" t="s">
        <v>1312</v>
      </c>
      <c r="X1269" s="110" t="str">
        <f t="shared" si="6"/>
        <v/>
      </c>
      <c r="Y1269" s="110" t="str">
        <f t="shared" si="7"/>
        <v/>
      </c>
      <c r="Z1269" s="109" t="s">
        <v>797</v>
      </c>
      <c r="AA1269" s="109" t="s">
        <v>802</v>
      </c>
      <c r="AB1269" s="149" t="s">
        <v>5010</v>
      </c>
      <c r="AC1269" s="158"/>
      <c r="AD1269" s="160"/>
      <c r="AE1269" s="127"/>
      <c r="AF1269" s="144"/>
      <c r="AG1269" s="114" t="str">
        <f t="array" ref="AG1269">XLOOKUP(F1269,'CLV2'!A:A,'CLV2'!E:E)</f>
        <v>2.FROZEN FOODS</v>
      </c>
      <c r="AH1269" s="115" t="str">
        <f t="array" ref="AH1269">XLOOKUP(F1269,'CLV2'!A:A,'CLV2'!F:F)</f>
        <v>3.HOTPOT AND FRIED</v>
      </c>
      <c r="AI1269" s="115" t="str">
        <f t="shared" si="8"/>
        <v>Pack</v>
      </c>
      <c r="AJ1269" s="116">
        <f t="shared" si="9"/>
        <v>1</v>
      </c>
      <c r="AK1269" s="117" t="str">
        <f t="array" ref="AK1269">XLOOKUP(F1269,'GIÁ'!A:A,'GIÁ'!D:D)</f>
        <v>69289.18</v>
      </c>
      <c r="AL1269" s="118">
        <f t="shared" si="10"/>
        <v>277156.72</v>
      </c>
      <c r="AM1269" s="118">
        <f t="shared" si="11"/>
        <v>0</v>
      </c>
      <c r="AN1269" s="119">
        <f t="shared" si="12"/>
        <v>0</v>
      </c>
      <c r="AO1269" s="118">
        <f t="shared" si="13"/>
        <v>277156.72</v>
      </c>
      <c r="AP1269" s="121">
        <f t="shared" si="14"/>
        <v>0</v>
      </c>
      <c r="AQ1269" s="122"/>
      <c r="AR1269" s="119"/>
    </row>
    <row r="1270" ht="22.5" customHeight="1">
      <c r="A1270" s="89">
        <v>46231.0</v>
      </c>
      <c r="B1270" s="90">
        <v>0.45694444444444443</v>
      </c>
      <c r="C1270" s="91" t="s">
        <v>1566</v>
      </c>
      <c r="D1270" s="92" t="str">
        <f t="array" ref="D1270">XLOOKUP(C1270,'DS ST'!A:A,'DS ST'!B:B)</f>
        <v>Q50</v>
      </c>
      <c r="E1270" s="94" t="str">
        <f t="array" ref="E1270">XLOOKUP($F1270,'GIÁ'!$A:$A,'GIÁ'!$E:$E)</f>
        <v>ĐÔNG</v>
      </c>
      <c r="F1270" s="94">
        <v>8.9352756001E12</v>
      </c>
      <c r="G1270" s="95" t="s">
        <v>1983</v>
      </c>
      <c r="H1270" s="95" t="s">
        <v>224</v>
      </c>
      <c r="I1270" s="96">
        <v>2.0</v>
      </c>
      <c r="J1270" s="96">
        <v>0.0</v>
      </c>
      <c r="K1270" s="98">
        <f t="shared" si="4"/>
        <v>2</v>
      </c>
      <c r="L1270" s="99" t="s">
        <v>5011</v>
      </c>
      <c r="M1270" s="100" t="s">
        <v>5012</v>
      </c>
      <c r="N1270" s="101" t="e">
        <v>#N/A</v>
      </c>
      <c r="O1270" s="128"/>
      <c r="P1270" s="100"/>
      <c r="Q1270" s="103">
        <f t="shared" si="5"/>
        <v>2</v>
      </c>
      <c r="R1270" s="161"/>
      <c r="S1270" s="105"/>
      <c r="T1270" s="106"/>
      <c r="U1270" s="107"/>
      <c r="V1270" s="108" t="s">
        <v>756</v>
      </c>
      <c r="W1270" s="109" t="s">
        <v>1312</v>
      </c>
      <c r="X1270" s="110" t="str">
        <f t="shared" si="6"/>
        <v/>
      </c>
      <c r="Y1270" s="110" t="str">
        <f t="shared" si="7"/>
        <v/>
      </c>
      <c r="Z1270" s="109" t="s">
        <v>797</v>
      </c>
      <c r="AA1270" s="109" t="s">
        <v>802</v>
      </c>
      <c r="AB1270" s="143" t="s">
        <v>5013</v>
      </c>
      <c r="AC1270" s="159" t="s">
        <v>3555</v>
      </c>
      <c r="AD1270" s="162" t="s">
        <v>5014</v>
      </c>
      <c r="AE1270" s="108" t="s">
        <v>5015</v>
      </c>
      <c r="AF1270" s="144"/>
      <c r="AG1270" s="114" t="str">
        <f t="array" ref="AG1270">XLOOKUP(F1270,'CLV2'!A:A,'CLV2'!E:E)</f>
        <v>2.FROZEN FOODS</v>
      </c>
      <c r="AH1270" s="115" t="str">
        <f t="array" ref="AH1270">XLOOKUP(F1270,'CLV2'!A:A,'CLV2'!F:F)</f>
        <v>3.HOTPOT AND FRIED</v>
      </c>
      <c r="AI1270" s="115" t="str">
        <f t="shared" si="8"/>
        <v>Pack</v>
      </c>
      <c r="AJ1270" s="116">
        <f t="shared" si="9"/>
        <v>1</v>
      </c>
      <c r="AK1270" s="117" t="str">
        <f t="array" ref="AK1270">XLOOKUP(F1270,'GIÁ'!A:A,'GIÁ'!D:D)</f>
        <v>63661.55</v>
      </c>
      <c r="AL1270" s="118">
        <f t="shared" si="10"/>
        <v>127323.1</v>
      </c>
      <c r="AM1270" s="118">
        <f t="shared" si="11"/>
        <v>0</v>
      </c>
      <c r="AN1270" s="119">
        <f t="shared" si="12"/>
        <v>0</v>
      </c>
      <c r="AO1270" s="118">
        <f t="shared" si="13"/>
        <v>127323.1</v>
      </c>
      <c r="AP1270" s="121">
        <f t="shared" si="14"/>
        <v>0</v>
      </c>
      <c r="AQ1270" s="122"/>
      <c r="AR1270" s="119"/>
    </row>
    <row r="1271" ht="22.5" customHeight="1">
      <c r="A1271" s="89">
        <v>46231.0</v>
      </c>
      <c r="B1271" s="90">
        <v>0.45694444444444443</v>
      </c>
      <c r="C1271" s="91" t="s">
        <v>1566</v>
      </c>
      <c r="D1271" s="92" t="str">
        <f t="array" ref="D1271">XLOOKUP(C1271,'DS ST'!A:A,'DS ST'!B:B)</f>
        <v>Q50</v>
      </c>
      <c r="E1271" s="94" t="str">
        <f t="array" ref="E1271">XLOOKUP($F1271,'GIÁ'!$A:$A,'GIÁ'!$E:$E)</f>
        <v>ĐÔNG</v>
      </c>
      <c r="F1271" s="94">
        <v>8.938532826008E12</v>
      </c>
      <c r="G1271" s="95" t="s">
        <v>3046</v>
      </c>
      <c r="H1271" s="95" t="s">
        <v>224</v>
      </c>
      <c r="I1271" s="96">
        <v>4.0</v>
      </c>
      <c r="J1271" s="96">
        <v>0.0</v>
      </c>
      <c r="K1271" s="98">
        <f t="shared" si="4"/>
        <v>4</v>
      </c>
      <c r="L1271" s="99" t="s">
        <v>5011</v>
      </c>
      <c r="M1271" s="100" t="s">
        <v>5012</v>
      </c>
      <c r="N1271" s="101" t="e">
        <v>#N/A</v>
      </c>
      <c r="O1271" s="128"/>
      <c r="P1271" s="100"/>
      <c r="Q1271" s="103">
        <f t="shared" si="5"/>
        <v>4</v>
      </c>
      <c r="R1271" s="161"/>
      <c r="S1271" s="105"/>
      <c r="T1271" s="106"/>
      <c r="U1271" s="107"/>
      <c r="V1271" s="108" t="s">
        <v>756</v>
      </c>
      <c r="W1271" s="109" t="s">
        <v>1312</v>
      </c>
      <c r="X1271" s="110" t="str">
        <f t="shared" si="6"/>
        <v/>
      </c>
      <c r="Y1271" s="110" t="str">
        <f t="shared" si="7"/>
        <v/>
      </c>
      <c r="Z1271" s="109" t="s">
        <v>797</v>
      </c>
      <c r="AA1271" s="109" t="s">
        <v>802</v>
      </c>
      <c r="AB1271" s="143" t="s">
        <v>5016</v>
      </c>
      <c r="AC1271" s="158"/>
      <c r="AD1271" s="160"/>
      <c r="AE1271" s="127"/>
      <c r="AF1271" s="144"/>
      <c r="AG1271" s="114" t="str">
        <f t="array" ref="AG1271">XLOOKUP(F1271,'CLV2'!A:A,'CLV2'!E:E)</f>
        <v>2.FROZEN FOODS</v>
      </c>
      <c r="AH1271" s="115" t="str">
        <f t="array" ref="AH1271">XLOOKUP(F1271,'CLV2'!A:A,'CLV2'!F:F)</f>
        <v>3.PASTRY AND DESSERTS</v>
      </c>
      <c r="AI1271" s="115" t="str">
        <f t="shared" si="8"/>
        <v>Pack</v>
      </c>
      <c r="AJ1271" s="116">
        <f t="shared" si="9"/>
        <v>1</v>
      </c>
      <c r="AK1271" s="117" t="str">
        <f t="array" ref="AK1271">XLOOKUP(F1271,'GIÁ'!A:A,'GIÁ'!D:D)</f>
        <v>22371.33</v>
      </c>
      <c r="AL1271" s="118">
        <f t="shared" si="10"/>
        <v>89485.32</v>
      </c>
      <c r="AM1271" s="118">
        <f t="shared" si="11"/>
        <v>0</v>
      </c>
      <c r="AN1271" s="119">
        <f t="shared" si="12"/>
        <v>0</v>
      </c>
      <c r="AO1271" s="118">
        <f t="shared" si="13"/>
        <v>89485.32</v>
      </c>
      <c r="AP1271" s="121">
        <f t="shared" si="14"/>
        <v>0</v>
      </c>
      <c r="AQ1271" s="122"/>
      <c r="AR1271" s="119"/>
    </row>
    <row r="1272" ht="22.5" customHeight="1">
      <c r="A1272" s="89">
        <v>46231.0</v>
      </c>
      <c r="B1272" s="90">
        <v>0.45694444444444443</v>
      </c>
      <c r="C1272" s="91" t="s">
        <v>1566</v>
      </c>
      <c r="D1272" s="92" t="str">
        <f t="array" ref="D1272">XLOOKUP(C1272,'DS ST'!A:A,'DS ST'!B:B)</f>
        <v>Q50</v>
      </c>
      <c r="E1272" s="94" t="str">
        <f t="array" ref="E1272">XLOOKUP($F1272,'GIÁ'!$A:$A,'GIÁ'!$E:$E)</f>
        <v>ĐÔNG</v>
      </c>
      <c r="F1272" s="94">
        <v>8.934717401336E12</v>
      </c>
      <c r="G1272" s="95" t="s">
        <v>1750</v>
      </c>
      <c r="H1272" s="95" t="s">
        <v>224</v>
      </c>
      <c r="I1272" s="96">
        <v>6.0</v>
      </c>
      <c r="J1272" s="96">
        <v>0.0</v>
      </c>
      <c r="K1272" s="98">
        <f t="shared" si="4"/>
        <v>6</v>
      </c>
      <c r="L1272" s="99" t="s">
        <v>5011</v>
      </c>
      <c r="M1272" s="100" t="s">
        <v>5012</v>
      </c>
      <c r="N1272" s="101" t="e">
        <v>#N/A</v>
      </c>
      <c r="O1272" s="128"/>
      <c r="P1272" s="100"/>
      <c r="Q1272" s="103">
        <f t="shared" si="5"/>
        <v>6</v>
      </c>
      <c r="R1272" s="161"/>
      <c r="S1272" s="105"/>
      <c r="T1272" s="106"/>
      <c r="U1272" s="107"/>
      <c r="V1272" s="108" t="s">
        <v>756</v>
      </c>
      <c r="W1272" s="109" t="s">
        <v>1312</v>
      </c>
      <c r="X1272" s="110" t="str">
        <f t="shared" si="6"/>
        <v/>
      </c>
      <c r="Y1272" s="110" t="str">
        <f t="shared" si="7"/>
        <v/>
      </c>
      <c r="Z1272" s="109" t="s">
        <v>797</v>
      </c>
      <c r="AA1272" s="109" t="s">
        <v>802</v>
      </c>
      <c r="AB1272" s="143" t="s">
        <v>5016</v>
      </c>
      <c r="AC1272" s="158"/>
      <c r="AD1272" s="160"/>
      <c r="AE1272" s="127"/>
      <c r="AF1272" s="144"/>
      <c r="AG1272" s="114" t="str">
        <f t="array" ref="AG1272">XLOOKUP(F1272,'CLV2'!A:A,'CLV2'!E:E)</f>
        <v>2.FROZEN FOODS</v>
      </c>
      <c r="AH1272" s="115" t="str">
        <f t="array" ref="AH1272">XLOOKUP(F1272,'CLV2'!A:A,'CLV2'!F:F)</f>
        <v>3.DUMPLINGS</v>
      </c>
      <c r="AI1272" s="115" t="str">
        <f t="shared" si="8"/>
        <v>Pack</v>
      </c>
      <c r="AJ1272" s="116">
        <f t="shared" si="9"/>
        <v>1</v>
      </c>
      <c r="AK1272" s="117" t="str">
        <f t="array" ref="AK1272">XLOOKUP(F1272,'GIÁ'!A:A,'GIÁ'!D:D)</f>
        <v>39374.44</v>
      </c>
      <c r="AL1272" s="118">
        <f t="shared" si="10"/>
        <v>236246.64</v>
      </c>
      <c r="AM1272" s="118">
        <f t="shared" si="11"/>
        <v>0</v>
      </c>
      <c r="AN1272" s="119">
        <f t="shared" si="12"/>
        <v>0</v>
      </c>
      <c r="AO1272" s="118">
        <f t="shared" si="13"/>
        <v>236246.64</v>
      </c>
      <c r="AP1272" s="121">
        <f t="shared" si="14"/>
        <v>0</v>
      </c>
      <c r="AQ1272" s="122"/>
      <c r="AR1272" s="119"/>
    </row>
    <row r="1273" ht="22.5" customHeight="1">
      <c r="A1273" s="89">
        <v>46231.0</v>
      </c>
      <c r="B1273" s="90">
        <v>0.4895833333333333</v>
      </c>
      <c r="C1273" s="91" t="s">
        <v>535</v>
      </c>
      <c r="D1273" s="129" t="str">
        <f t="array" ref="D1273">XLOOKUP(C1273,'DS ST'!A:A,'DS ST'!B:B)</f>
        <v>A140</v>
      </c>
      <c r="E1273" s="94" t="str">
        <f t="array" ref="E1273">XLOOKUP($F1273,'GIÁ'!$A:$A,'GIÁ'!$E:$E)</f>
        <v>MÁT</v>
      </c>
      <c r="F1273" s="94">
        <v>8.936146442614E12</v>
      </c>
      <c r="G1273" s="95" t="s">
        <v>2502</v>
      </c>
      <c r="H1273" s="95" t="s">
        <v>787</v>
      </c>
      <c r="I1273" s="96">
        <v>3.0</v>
      </c>
      <c r="J1273" s="96">
        <v>0.0</v>
      </c>
      <c r="K1273" s="98">
        <f t="shared" si="4"/>
        <v>3</v>
      </c>
      <c r="L1273" s="99" t="s">
        <v>5017</v>
      </c>
      <c r="M1273" s="100" t="s">
        <v>5018</v>
      </c>
      <c r="N1273" s="101" t="s">
        <v>5019</v>
      </c>
      <c r="O1273" s="128"/>
      <c r="P1273" s="100"/>
      <c r="Q1273" s="103">
        <f t="shared" si="5"/>
        <v>3</v>
      </c>
      <c r="R1273" s="161"/>
      <c r="S1273" s="105" t="s">
        <v>14</v>
      </c>
      <c r="T1273" s="106"/>
      <c r="U1273" s="107" t="s">
        <v>4986</v>
      </c>
      <c r="V1273" s="108" t="s">
        <v>4012</v>
      </c>
      <c r="W1273" s="109" t="s">
        <v>1908</v>
      </c>
      <c r="X1273" s="110" t="str">
        <f t="shared" si="6"/>
        <v/>
      </c>
      <c r="Y1273" s="110" t="str">
        <f t="shared" si="7"/>
        <v/>
      </c>
      <c r="Z1273" s="139" t="str">
        <f>IF(N(Q1273)&lt;=0,"",IF(ISNUMBER(SEARCH("Thiếu kiện",V1273)),"Kho đông mát",IF(AND(N(Q1273)&gt;0,N(P1273)&gt;0,OR(ISNUMBER(SEARCH("Hình KDB",U1273)),ISNUMBER(SEARCH("Hình tele",U1273)),ISNUMBER(SEARCH("sai code",U1273)),ISNUMBER(SEARCH("ST nhận",U1273)))),"Kho đông mát",IF(AND(W1273="DC giao thiếu",OR(ISNUMBER(SEARCH("Hình KDB",U1273)),ISNUMBER(SEARCH("Hình tele",U1273)),ISNUMBER(SEARCH("sai code",U1273)))),"Kho đông mát",IF(W1273="DC giao thiếu","Chưa xác định",IF(AND(W1273="DC pick sai",OR(ISNUMBER(SEARCH("Hình KDB",U1273)),ISNUMBER(SEARCH("Hình tele",U1273)),ISNUMBER(SEARCH("sai code",U1273)),ISNUMBER(SEARCH("ST nhận",U1273)))),"Kho đông mát",IF(W1273="DC pick sai","Chưa xác định",IF(AND(W1273="Hao hụt",N(O1273)&gt;0,OR(ISNUMBER(SEARCH("Hình KDB",U1273)),ISNUMBER(SEARCH("Hình tele",U1273)),ISNUMBER(SEARCH("sai code",U1273)),ISNUMBER(SEARCH("ST nhận",U1273)))),"Kho đông mát",IF(W1273="Hao hụt","Chưa xác định",IF(OR(W1273="VT giao sai điểm",W1273="Không đạt nhiệt độ",W1273="TX giao thiếu kiện",W1273="Hàng không đạt CL"),"Kho đông mát",IF(W1273="Chưa xác định","Chưa xác định",IF(N(P1273)&gt;0,"Chưa xác định",""))))))))))))</f>
        <v>Kho đông mát</v>
      </c>
      <c r="AA1273" s="109" t="s">
        <v>802</v>
      </c>
      <c r="AB1273" s="106"/>
      <c r="AC1273" s="158"/>
      <c r="AD1273" s="160"/>
      <c r="AE1273" s="127"/>
      <c r="AF1273" s="113"/>
      <c r="AG1273" s="114" t="str">
        <f t="array" ref="AG1273">XLOOKUP(F1273,'CLV2'!A:A,'CLV2'!E:E)</f>
        <v>2.MEAT</v>
      </c>
      <c r="AH1273" s="115" t="str">
        <f t="array" ref="AH1273">XLOOKUP(F1273,'CLV2'!A:A,'CLV2'!F:F)</f>
        <v>3.PORK</v>
      </c>
      <c r="AI1273" s="115" t="str">
        <f t="shared" si="8"/>
        <v>Pack</v>
      </c>
      <c r="AJ1273" s="116">
        <f t="shared" si="9"/>
        <v>1</v>
      </c>
      <c r="AK1273" s="117" t="str">
        <f t="array" ref="AK1273">XLOOKUP(F1273,'GIÁ'!A:A,'GIÁ'!D:D)</f>
        <v>17646.95</v>
      </c>
      <c r="AL1273" s="118">
        <f t="shared" si="10"/>
        <v>52940.85</v>
      </c>
      <c r="AM1273" s="118">
        <f t="shared" si="11"/>
        <v>0</v>
      </c>
      <c r="AN1273" s="119">
        <f t="shared" si="12"/>
        <v>0</v>
      </c>
      <c r="AO1273" s="118">
        <f t="shared" si="13"/>
        <v>52940.85</v>
      </c>
      <c r="AP1273" s="121">
        <f t="shared" si="14"/>
        <v>0</v>
      </c>
      <c r="AQ1273" s="122"/>
      <c r="AR1273" s="119"/>
    </row>
    <row r="1274" ht="22.5" customHeight="1">
      <c r="A1274" s="89">
        <v>46231.0</v>
      </c>
      <c r="B1274" s="90">
        <v>0.5048611111111111</v>
      </c>
      <c r="C1274" s="91" t="s">
        <v>1382</v>
      </c>
      <c r="D1274" s="92" t="str">
        <f t="array" ref="D1274">XLOOKUP(C1274,'DS ST'!A:A,'DS ST'!B:B)</f>
        <v>MZ2</v>
      </c>
      <c r="E1274" s="94" t="str">
        <f t="array" ref="E1274">XLOOKUP($F1274,'GIÁ'!$A:$A,'GIÁ'!$E:$E)</f>
        <v>ĐÔNG</v>
      </c>
      <c r="F1274" s="94">
        <v>8.93601323834E12</v>
      </c>
      <c r="G1274" s="95" t="s">
        <v>2176</v>
      </c>
      <c r="H1274" s="95" t="s">
        <v>224</v>
      </c>
      <c r="I1274" s="96">
        <v>6.0</v>
      </c>
      <c r="J1274" s="96">
        <v>0.0</v>
      </c>
      <c r="K1274" s="98">
        <f t="shared" si="4"/>
        <v>6</v>
      </c>
      <c r="L1274" s="99" t="s">
        <v>5020</v>
      </c>
      <c r="M1274" s="100" t="s">
        <v>5021</v>
      </c>
      <c r="N1274" s="101" t="s">
        <v>5022</v>
      </c>
      <c r="O1274" s="128"/>
      <c r="P1274" s="100"/>
      <c r="Q1274" s="103">
        <f t="shared" si="5"/>
        <v>6</v>
      </c>
      <c r="R1274" s="161"/>
      <c r="S1274" s="105"/>
      <c r="T1274" s="106"/>
      <c r="U1274" s="107"/>
      <c r="V1274" s="108" t="s">
        <v>756</v>
      </c>
      <c r="W1274" s="109" t="s">
        <v>1312</v>
      </c>
      <c r="X1274" s="110" t="str">
        <f t="shared" si="6"/>
        <v/>
      </c>
      <c r="Y1274" s="110" t="str">
        <f t="shared" si="7"/>
        <v/>
      </c>
      <c r="Z1274" s="109" t="s">
        <v>797</v>
      </c>
      <c r="AA1274" s="109" t="s">
        <v>802</v>
      </c>
      <c r="AB1274" s="149" t="s">
        <v>5023</v>
      </c>
      <c r="AC1274" s="158"/>
      <c r="AD1274" s="160"/>
      <c r="AE1274" s="127"/>
      <c r="AF1274" s="144"/>
      <c r="AG1274" s="114" t="str">
        <f t="array" ref="AG1274">XLOOKUP(F1274,'CLV2'!A:A,'CLV2'!E:E)</f>
        <v>2.FROZEN FOODS</v>
      </c>
      <c r="AH1274" s="115" t="str">
        <f t="array" ref="AH1274">XLOOKUP(F1274,'CLV2'!A:A,'CLV2'!F:F)</f>
        <v>3.PIZZA - READY MEALS</v>
      </c>
      <c r="AI1274" s="115" t="str">
        <f t="shared" si="8"/>
        <v>Pack</v>
      </c>
      <c r="AJ1274" s="116">
        <f t="shared" si="9"/>
        <v>1</v>
      </c>
      <c r="AK1274" s="117" t="str">
        <f t="array" ref="AK1274">XLOOKUP(F1274,'GIÁ'!A:A,'GIÁ'!D:D)</f>
        <v>15020.45</v>
      </c>
      <c r="AL1274" s="118">
        <f t="shared" si="10"/>
        <v>90122.7</v>
      </c>
      <c r="AM1274" s="118">
        <f t="shared" si="11"/>
        <v>0</v>
      </c>
      <c r="AN1274" s="119">
        <f t="shared" si="12"/>
        <v>0</v>
      </c>
      <c r="AO1274" s="118">
        <f t="shared" si="13"/>
        <v>90122.7</v>
      </c>
      <c r="AP1274" s="121">
        <f t="shared" si="14"/>
        <v>0</v>
      </c>
      <c r="AQ1274" s="122"/>
      <c r="AR1274" s="119"/>
    </row>
    <row r="1275" ht="22.5" customHeight="1">
      <c r="A1275" s="89">
        <v>46231.0</v>
      </c>
      <c r="B1275" s="90">
        <v>0.5048611111111111</v>
      </c>
      <c r="C1275" s="91" t="s">
        <v>1382</v>
      </c>
      <c r="D1275" s="92" t="str">
        <f t="array" ref="D1275">XLOOKUP(C1275,'DS ST'!A:A,'DS ST'!B:B)</f>
        <v>MZ2</v>
      </c>
      <c r="E1275" s="94" t="str">
        <f t="array" ref="E1275">XLOOKUP($F1275,'GIÁ'!$A:$A,'GIÁ'!$E:$E)</f>
        <v>ĐÔNG</v>
      </c>
      <c r="F1275" s="94">
        <v>8.934717275081E12</v>
      </c>
      <c r="G1275" s="95" t="s">
        <v>1735</v>
      </c>
      <c r="H1275" s="95" t="s">
        <v>224</v>
      </c>
      <c r="I1275" s="96">
        <v>14.0</v>
      </c>
      <c r="J1275" s="96">
        <v>0.0</v>
      </c>
      <c r="K1275" s="98">
        <f t="shared" si="4"/>
        <v>14</v>
      </c>
      <c r="L1275" s="99" t="s">
        <v>5020</v>
      </c>
      <c r="M1275" s="100" t="s">
        <v>5021</v>
      </c>
      <c r="N1275" s="101" t="s">
        <v>5022</v>
      </c>
      <c r="O1275" s="128"/>
      <c r="P1275" s="100"/>
      <c r="Q1275" s="103">
        <f t="shared" si="5"/>
        <v>14</v>
      </c>
      <c r="R1275" s="161"/>
      <c r="S1275" s="105"/>
      <c r="T1275" s="106"/>
      <c r="U1275" s="107"/>
      <c r="V1275" s="108" t="s">
        <v>756</v>
      </c>
      <c r="W1275" s="109" t="s">
        <v>1312</v>
      </c>
      <c r="X1275" s="110" t="str">
        <f t="shared" si="6"/>
        <v/>
      </c>
      <c r="Y1275" s="110" t="str">
        <f t="shared" si="7"/>
        <v/>
      </c>
      <c r="Z1275" s="109" t="s">
        <v>797</v>
      </c>
      <c r="AA1275" s="109" t="s">
        <v>802</v>
      </c>
      <c r="AB1275" s="149" t="s">
        <v>5023</v>
      </c>
      <c r="AC1275" s="158"/>
      <c r="AD1275" s="160"/>
      <c r="AE1275" s="127"/>
      <c r="AF1275" s="144"/>
      <c r="AG1275" s="114" t="str">
        <f t="array" ref="AG1275">XLOOKUP(F1275,'CLV2'!A:A,'CLV2'!E:E)</f>
        <v>2.FROZEN FOODS</v>
      </c>
      <c r="AH1275" s="115" t="str">
        <f t="array" ref="AH1275">XLOOKUP(F1275,'CLV2'!A:A,'CLV2'!F:F)</f>
        <v>3.DUMPLINGS</v>
      </c>
      <c r="AI1275" s="115" t="str">
        <f t="shared" si="8"/>
        <v>Pack</v>
      </c>
      <c r="AJ1275" s="116">
        <f t="shared" si="9"/>
        <v>1</v>
      </c>
      <c r="AK1275" s="117" t="str">
        <f t="array" ref="AK1275">XLOOKUP(F1275,'GIÁ'!A:A,'GIÁ'!D:D)</f>
        <v>42036.39</v>
      </c>
      <c r="AL1275" s="118">
        <f t="shared" si="10"/>
        <v>588509.46</v>
      </c>
      <c r="AM1275" s="118">
        <f t="shared" si="11"/>
        <v>0</v>
      </c>
      <c r="AN1275" s="119">
        <f t="shared" si="12"/>
        <v>0</v>
      </c>
      <c r="AO1275" s="118">
        <f t="shared" si="13"/>
        <v>588509.46</v>
      </c>
      <c r="AP1275" s="121">
        <f t="shared" si="14"/>
        <v>0</v>
      </c>
      <c r="AQ1275" s="122"/>
      <c r="AR1275" s="119"/>
    </row>
    <row r="1276" ht="22.5" customHeight="1">
      <c r="A1276" s="89">
        <v>46231.0</v>
      </c>
      <c r="B1276" s="90">
        <v>0.5243055555555556</v>
      </c>
      <c r="C1276" s="91" t="s">
        <v>466</v>
      </c>
      <c r="D1276" s="129" t="str">
        <f t="array" ref="D1276">XLOOKUP(C1276,'DS ST'!A:A,'DS ST'!B:B)</f>
        <v>A133</v>
      </c>
      <c r="E1276" s="94" t="str">
        <f t="array" ref="E1276">XLOOKUP($F1276,'GIÁ'!$A:$A,'GIÁ'!$E:$E)</f>
        <v>MÁT</v>
      </c>
      <c r="F1276" s="94">
        <v>8.936146442614E12</v>
      </c>
      <c r="G1276" s="95" t="s">
        <v>2502</v>
      </c>
      <c r="H1276" s="95" t="s">
        <v>787</v>
      </c>
      <c r="I1276" s="96">
        <v>3.0</v>
      </c>
      <c r="J1276" s="96">
        <v>0.0</v>
      </c>
      <c r="K1276" s="98">
        <f t="shared" si="4"/>
        <v>3</v>
      </c>
      <c r="L1276" s="99" t="s">
        <v>5024</v>
      </c>
      <c r="M1276" s="100" t="s">
        <v>5025</v>
      </c>
      <c r="N1276" s="101" t="s">
        <v>5026</v>
      </c>
      <c r="O1276" s="128"/>
      <c r="P1276" s="100"/>
      <c r="Q1276" s="103">
        <f t="shared" si="5"/>
        <v>3</v>
      </c>
      <c r="R1276" s="161"/>
      <c r="S1276" s="105" t="s">
        <v>14</v>
      </c>
      <c r="T1276" s="106"/>
      <c r="U1276" s="107" t="s">
        <v>4986</v>
      </c>
      <c r="V1276" s="108" t="s">
        <v>4012</v>
      </c>
      <c r="W1276" s="109" t="s">
        <v>1908</v>
      </c>
      <c r="X1276" s="110" t="str">
        <f t="shared" si="6"/>
        <v/>
      </c>
      <c r="Y1276" s="110" t="str">
        <f t="shared" si="7"/>
        <v/>
      </c>
      <c r="Z1276" s="139" t="str">
        <f>IF(N(Q1276)&lt;=0,"",IF(ISNUMBER(SEARCH("Thiếu kiện",V1276)),"Kho đông mát",IF(AND(N(Q1276)&gt;0,N(P1276)&gt;0,OR(ISNUMBER(SEARCH("Hình KDB",U1276)),ISNUMBER(SEARCH("Hình tele",U1276)),ISNUMBER(SEARCH("sai code",U1276)),ISNUMBER(SEARCH("ST nhận",U1276)))),"Kho đông mát",IF(AND(W1276="DC giao thiếu",OR(ISNUMBER(SEARCH("Hình KDB",U1276)),ISNUMBER(SEARCH("Hình tele",U1276)),ISNUMBER(SEARCH("sai code",U1276)))),"Kho đông mát",IF(W1276="DC giao thiếu","Chưa xác định",IF(AND(W1276="DC pick sai",OR(ISNUMBER(SEARCH("Hình KDB",U1276)),ISNUMBER(SEARCH("Hình tele",U1276)),ISNUMBER(SEARCH("sai code",U1276)),ISNUMBER(SEARCH("ST nhận",U1276)))),"Kho đông mát",IF(W1276="DC pick sai","Chưa xác định",IF(AND(W1276="Hao hụt",N(O1276)&gt;0,OR(ISNUMBER(SEARCH("Hình KDB",U1276)),ISNUMBER(SEARCH("Hình tele",U1276)),ISNUMBER(SEARCH("sai code",U1276)),ISNUMBER(SEARCH("ST nhận",U1276)))),"Kho đông mát",IF(W1276="Hao hụt","Chưa xác định",IF(OR(W1276="VT giao sai điểm",W1276="Không đạt nhiệt độ",W1276="TX giao thiếu kiện",W1276="Hàng không đạt CL"),"Kho đông mát",IF(W1276="Chưa xác định","Chưa xác định",IF(N(P1276)&gt;0,"Chưa xác định",""))))))))))))</f>
        <v>Kho đông mát</v>
      </c>
      <c r="AA1276" s="109" t="s">
        <v>802</v>
      </c>
      <c r="AB1276" s="106"/>
      <c r="AC1276" s="158"/>
      <c r="AD1276" s="160"/>
      <c r="AE1276" s="127"/>
      <c r="AF1276" s="113"/>
      <c r="AG1276" s="114" t="str">
        <f t="array" ref="AG1276">XLOOKUP(F1276,'CLV2'!A:A,'CLV2'!E:E)</f>
        <v>2.MEAT</v>
      </c>
      <c r="AH1276" s="115" t="str">
        <f t="array" ref="AH1276">XLOOKUP(F1276,'CLV2'!A:A,'CLV2'!F:F)</f>
        <v>3.PORK</v>
      </c>
      <c r="AI1276" s="115" t="str">
        <f t="shared" si="8"/>
        <v>Pack</v>
      </c>
      <c r="AJ1276" s="116">
        <f t="shared" si="9"/>
        <v>1</v>
      </c>
      <c r="AK1276" s="117" t="str">
        <f t="array" ref="AK1276">XLOOKUP(F1276,'GIÁ'!A:A,'GIÁ'!D:D)</f>
        <v>17646.95</v>
      </c>
      <c r="AL1276" s="118">
        <f t="shared" si="10"/>
        <v>52940.85</v>
      </c>
      <c r="AM1276" s="118">
        <f t="shared" si="11"/>
        <v>0</v>
      </c>
      <c r="AN1276" s="119">
        <f t="shared" si="12"/>
        <v>0</v>
      </c>
      <c r="AO1276" s="118">
        <f t="shared" si="13"/>
        <v>52940.85</v>
      </c>
      <c r="AP1276" s="121">
        <f t="shared" si="14"/>
        <v>0</v>
      </c>
      <c r="AQ1276" s="122"/>
      <c r="AR1276" s="119"/>
    </row>
    <row r="1277" ht="22.5" customHeight="1">
      <c r="A1277" s="89">
        <v>46231.0</v>
      </c>
      <c r="B1277" s="90">
        <v>0.5243055555555556</v>
      </c>
      <c r="C1277" s="91" t="s">
        <v>466</v>
      </c>
      <c r="D1277" s="92" t="str">
        <f t="array" ref="D1277">XLOOKUP(C1277,'DS ST'!A:A,'DS ST'!B:B)</f>
        <v>A133</v>
      </c>
      <c r="E1277" s="94" t="str">
        <f t="array" ref="E1277">XLOOKUP($F1277,'GIÁ'!$A:$A,'GIÁ'!$E:$E)</f>
        <v>ĐÔNG</v>
      </c>
      <c r="F1277" s="94">
        <v>9.555894501924E12</v>
      </c>
      <c r="G1277" s="95" t="s">
        <v>3296</v>
      </c>
      <c r="H1277" s="95" t="s">
        <v>224</v>
      </c>
      <c r="I1277" s="96">
        <v>2.0</v>
      </c>
      <c r="J1277" s="96">
        <v>0.0</v>
      </c>
      <c r="K1277" s="98">
        <f t="shared" si="4"/>
        <v>2</v>
      </c>
      <c r="L1277" s="99" t="s">
        <v>5024</v>
      </c>
      <c r="M1277" s="100" t="s">
        <v>5025</v>
      </c>
      <c r="N1277" s="101" t="s">
        <v>5026</v>
      </c>
      <c r="O1277" s="128"/>
      <c r="P1277" s="100"/>
      <c r="Q1277" s="103">
        <f t="shared" si="5"/>
        <v>2</v>
      </c>
      <c r="R1277" s="161"/>
      <c r="S1277" s="105"/>
      <c r="T1277" s="106"/>
      <c r="U1277" s="107"/>
      <c r="V1277" s="108" t="s">
        <v>756</v>
      </c>
      <c r="W1277" s="109" t="s">
        <v>1312</v>
      </c>
      <c r="X1277" s="110" t="str">
        <f t="shared" si="6"/>
        <v/>
      </c>
      <c r="Y1277" s="110" t="str">
        <f t="shared" si="7"/>
        <v/>
      </c>
      <c r="Z1277" s="109" t="s">
        <v>797</v>
      </c>
      <c r="AA1277" s="109" t="s">
        <v>802</v>
      </c>
      <c r="AB1277" s="149" t="s">
        <v>5027</v>
      </c>
      <c r="AC1277" s="159" t="s">
        <v>1329</v>
      </c>
      <c r="AD1277" s="160"/>
      <c r="AE1277" s="127"/>
      <c r="AF1277" s="144"/>
      <c r="AG1277" s="114" t="str">
        <f t="array" ref="AG1277">XLOOKUP(F1277,'CLV2'!A:A,'CLV2'!E:E)</f>
        <v>2.FROZEN FOODS</v>
      </c>
      <c r="AH1277" s="115" t="str">
        <f t="array" ref="AH1277">XLOOKUP(F1277,'CLV2'!A:A,'CLV2'!F:F)</f>
        <v>3.HOTPOT AND FRIED</v>
      </c>
      <c r="AI1277" s="115" t="str">
        <f t="shared" si="8"/>
        <v>Pack</v>
      </c>
      <c r="AJ1277" s="116">
        <f t="shared" si="9"/>
        <v>1</v>
      </c>
      <c r="AK1277" s="117" t="str">
        <f t="array" ref="AK1277">XLOOKUP(F1277,'GIÁ'!A:A,'GIÁ'!D:D)</f>
        <v>69289.18</v>
      </c>
      <c r="AL1277" s="118">
        <f t="shared" si="10"/>
        <v>138578.36</v>
      </c>
      <c r="AM1277" s="118">
        <f t="shared" si="11"/>
        <v>0</v>
      </c>
      <c r="AN1277" s="119">
        <f t="shared" si="12"/>
        <v>0</v>
      </c>
      <c r="AO1277" s="118">
        <f t="shared" si="13"/>
        <v>138578.36</v>
      </c>
      <c r="AP1277" s="121">
        <f t="shared" si="14"/>
        <v>0</v>
      </c>
      <c r="AQ1277" s="122"/>
      <c r="AR1277" s="119"/>
    </row>
    <row r="1278" ht="22.5" customHeight="1">
      <c r="A1278" s="89">
        <v>46231.0</v>
      </c>
      <c r="B1278" s="90">
        <v>0.5243055555555556</v>
      </c>
      <c r="C1278" s="91" t="s">
        <v>466</v>
      </c>
      <c r="D1278" s="92" t="str">
        <f t="array" ref="D1278">XLOOKUP(C1278,'DS ST'!A:A,'DS ST'!B:B)</f>
        <v>A133</v>
      </c>
      <c r="E1278" s="94" t="str">
        <f t="array" ref="E1278">XLOOKUP($F1278,'GIÁ'!$A:$A,'GIÁ'!$E:$E)</f>
        <v>ĐÔNG</v>
      </c>
      <c r="F1278" s="94">
        <v>8.936077113232E12</v>
      </c>
      <c r="G1278" s="95" t="s">
        <v>2350</v>
      </c>
      <c r="H1278" s="95" t="s">
        <v>1206</v>
      </c>
      <c r="I1278" s="96">
        <v>2.0</v>
      </c>
      <c r="J1278" s="96">
        <v>0.0</v>
      </c>
      <c r="K1278" s="98">
        <f t="shared" si="4"/>
        <v>2</v>
      </c>
      <c r="L1278" s="99" t="s">
        <v>5024</v>
      </c>
      <c r="M1278" s="100" t="s">
        <v>5025</v>
      </c>
      <c r="N1278" s="101" t="s">
        <v>5026</v>
      </c>
      <c r="O1278" s="128"/>
      <c r="P1278" s="100"/>
      <c r="Q1278" s="103">
        <f t="shared" si="5"/>
        <v>2</v>
      </c>
      <c r="R1278" s="161"/>
      <c r="S1278" s="105"/>
      <c r="T1278" s="106"/>
      <c r="U1278" s="107"/>
      <c r="V1278" s="108" t="s">
        <v>756</v>
      </c>
      <c r="W1278" s="109" t="s">
        <v>1312</v>
      </c>
      <c r="X1278" s="110" t="str">
        <f t="shared" si="6"/>
        <v/>
      </c>
      <c r="Y1278" s="110" t="str">
        <f t="shared" si="7"/>
        <v/>
      </c>
      <c r="Z1278" s="109" t="s">
        <v>797</v>
      </c>
      <c r="AA1278" s="109" t="s">
        <v>802</v>
      </c>
      <c r="AB1278" s="149" t="s">
        <v>5027</v>
      </c>
      <c r="AC1278" s="159" t="s">
        <v>1329</v>
      </c>
      <c r="AD1278" s="160"/>
      <c r="AE1278" s="127"/>
      <c r="AF1278" s="144"/>
      <c r="AG1278" s="114" t="str">
        <f t="array" ref="AG1278">XLOOKUP(F1278,'CLV2'!A:A,'CLV2'!E:E)</f>
        <v>2.FROZEN FOODS</v>
      </c>
      <c r="AH1278" s="115" t="str">
        <f t="array" ref="AH1278">XLOOKUP(F1278,'CLV2'!A:A,'CLV2'!F:F)</f>
        <v>3.PIZZA - READY MEALS</v>
      </c>
      <c r="AI1278" s="115" t="str">
        <f t="shared" si="8"/>
        <v>Pack</v>
      </c>
      <c r="AJ1278" s="116">
        <f t="shared" si="9"/>
        <v>1</v>
      </c>
      <c r="AK1278" s="117" t="str">
        <f t="array" ref="AK1278">XLOOKUP(F1278,'GIÁ'!A:A,'GIÁ'!D:D)</f>
        <v>49154.71</v>
      </c>
      <c r="AL1278" s="118">
        <f t="shared" si="10"/>
        <v>98309.42</v>
      </c>
      <c r="AM1278" s="118">
        <f t="shared" si="11"/>
        <v>0</v>
      </c>
      <c r="AN1278" s="119">
        <f t="shared" si="12"/>
        <v>0</v>
      </c>
      <c r="AO1278" s="118">
        <f t="shared" si="13"/>
        <v>98309.42</v>
      </c>
      <c r="AP1278" s="121">
        <f t="shared" si="14"/>
        <v>0</v>
      </c>
      <c r="AQ1278" s="122"/>
      <c r="AR1278" s="119"/>
    </row>
    <row r="1279" ht="22.5" customHeight="1">
      <c r="A1279" s="89">
        <v>46231.0</v>
      </c>
      <c r="B1279" s="90">
        <v>0.42291666666666666</v>
      </c>
      <c r="C1279" s="91" t="s">
        <v>1802</v>
      </c>
      <c r="D1279" s="129" t="str">
        <f t="array" ref="D1279">XLOOKUP(C1279,'DS ST'!A:A,'DS ST'!B:B)</f>
        <v>WGA</v>
      </c>
      <c r="E1279" s="94" t="str">
        <f t="array" ref="E1279">XLOOKUP($F1279,'GIÁ'!$A:$A,'GIÁ'!$E:$E)</f>
        <v>MÁT</v>
      </c>
      <c r="F1279" s="94">
        <v>8.936146442614E12</v>
      </c>
      <c r="G1279" s="95" t="s">
        <v>2502</v>
      </c>
      <c r="H1279" s="95" t="s">
        <v>787</v>
      </c>
      <c r="I1279" s="96">
        <v>2.0</v>
      </c>
      <c r="J1279" s="96">
        <v>0.0</v>
      </c>
      <c r="K1279" s="98">
        <f t="shared" si="4"/>
        <v>2</v>
      </c>
      <c r="L1279" s="99" t="s">
        <v>5028</v>
      </c>
      <c r="M1279" s="100" t="s">
        <v>5029</v>
      </c>
      <c r="N1279" s="101" t="e">
        <v>#N/A</v>
      </c>
      <c r="O1279" s="128"/>
      <c r="P1279" s="100"/>
      <c r="Q1279" s="103">
        <f t="shared" si="5"/>
        <v>2</v>
      </c>
      <c r="R1279" s="161"/>
      <c r="S1279" s="105" t="s">
        <v>14</v>
      </c>
      <c r="T1279" s="106"/>
      <c r="U1279" s="107" t="s">
        <v>4986</v>
      </c>
      <c r="V1279" s="108" t="s">
        <v>4012</v>
      </c>
      <c r="W1279" s="109" t="s">
        <v>1908</v>
      </c>
      <c r="X1279" s="110" t="str">
        <f t="shared" si="6"/>
        <v/>
      </c>
      <c r="Y1279" s="110" t="str">
        <f t="shared" si="7"/>
        <v/>
      </c>
      <c r="Z1279" s="139" t="str">
        <f>IF(N(Q1279)&lt;=0,"",IF(ISNUMBER(SEARCH("Thiếu kiện",V1279)),"Kho đông mát",IF(AND(N(Q1279)&gt;0,N(P1279)&gt;0,OR(ISNUMBER(SEARCH("Hình KDB",U1279)),ISNUMBER(SEARCH("Hình tele",U1279)),ISNUMBER(SEARCH("sai code",U1279)),ISNUMBER(SEARCH("ST nhận",U1279)))),"Kho đông mát",IF(AND(W1279="DC giao thiếu",OR(ISNUMBER(SEARCH("Hình KDB",U1279)),ISNUMBER(SEARCH("Hình tele",U1279)),ISNUMBER(SEARCH("sai code",U1279)))),"Kho đông mát",IF(W1279="DC giao thiếu","Chưa xác định",IF(AND(W1279="DC pick sai",OR(ISNUMBER(SEARCH("Hình KDB",U1279)),ISNUMBER(SEARCH("Hình tele",U1279)),ISNUMBER(SEARCH("sai code",U1279)),ISNUMBER(SEARCH("ST nhận",U1279)))),"Kho đông mát",IF(W1279="DC pick sai","Chưa xác định",IF(AND(W1279="Hao hụt",N(O1279)&gt;0,OR(ISNUMBER(SEARCH("Hình KDB",U1279)),ISNUMBER(SEARCH("Hình tele",U1279)),ISNUMBER(SEARCH("sai code",U1279)),ISNUMBER(SEARCH("ST nhận",U1279)))),"Kho đông mát",IF(W1279="Hao hụt","Chưa xác định",IF(OR(W1279="VT giao sai điểm",W1279="Không đạt nhiệt độ",W1279="TX giao thiếu kiện",W1279="Hàng không đạt CL"),"Kho đông mát",IF(W1279="Chưa xác định","Chưa xác định",IF(N(P1279)&gt;0,"Chưa xác định",""))))))))))))</f>
        <v>Kho đông mát</v>
      </c>
      <c r="AA1279" s="109" t="s">
        <v>802</v>
      </c>
      <c r="AB1279" s="140"/>
      <c r="AC1279" s="158"/>
      <c r="AD1279" s="160"/>
      <c r="AE1279" s="127"/>
      <c r="AF1279" s="113"/>
      <c r="AG1279" s="114" t="str">
        <f t="array" ref="AG1279">XLOOKUP(F1279,'CLV2'!A:A,'CLV2'!E:E)</f>
        <v>2.MEAT</v>
      </c>
      <c r="AH1279" s="115" t="str">
        <f t="array" ref="AH1279">XLOOKUP(F1279,'CLV2'!A:A,'CLV2'!F:F)</f>
        <v>3.PORK</v>
      </c>
      <c r="AI1279" s="115" t="str">
        <f t="shared" si="8"/>
        <v>Pack</v>
      </c>
      <c r="AJ1279" s="116">
        <f t="shared" si="9"/>
        <v>1</v>
      </c>
      <c r="AK1279" s="117" t="str">
        <f t="array" ref="AK1279">XLOOKUP(F1279,'GIÁ'!A:A,'GIÁ'!D:D)</f>
        <v>17646.95</v>
      </c>
      <c r="AL1279" s="118">
        <f t="shared" si="10"/>
        <v>35293.9</v>
      </c>
      <c r="AM1279" s="118">
        <f t="shared" si="11"/>
        <v>0</v>
      </c>
      <c r="AN1279" s="119">
        <f t="shared" si="12"/>
        <v>0</v>
      </c>
      <c r="AO1279" s="118">
        <f t="shared" si="13"/>
        <v>35293.9</v>
      </c>
      <c r="AP1279" s="121">
        <f t="shared" si="14"/>
        <v>0</v>
      </c>
      <c r="AQ1279" s="122"/>
      <c r="AR1279" s="119"/>
    </row>
    <row r="1280" ht="22.5" customHeight="1">
      <c r="A1280" s="89">
        <v>46231.0</v>
      </c>
      <c r="B1280" s="90">
        <v>0.42291666666666666</v>
      </c>
      <c r="C1280" s="91" t="s">
        <v>1802</v>
      </c>
      <c r="D1280" s="92" t="str">
        <f t="array" ref="D1280">XLOOKUP(C1280,'DS ST'!A:A,'DS ST'!B:B)</f>
        <v>WGA</v>
      </c>
      <c r="E1280" s="94" t="str">
        <f t="array" ref="E1280">XLOOKUP($F1280,'GIÁ'!$A:$A,'GIÁ'!$E:$E)</f>
        <v>ĐÔNG</v>
      </c>
      <c r="F1280" s="94">
        <v>8.938555386725E12</v>
      </c>
      <c r="G1280" s="95" t="s">
        <v>3156</v>
      </c>
      <c r="H1280" s="95" t="s">
        <v>224</v>
      </c>
      <c r="I1280" s="96">
        <v>8.0</v>
      </c>
      <c r="J1280" s="96">
        <v>0.0</v>
      </c>
      <c r="K1280" s="98">
        <f t="shared" si="4"/>
        <v>8</v>
      </c>
      <c r="L1280" s="99" t="s">
        <v>5028</v>
      </c>
      <c r="M1280" s="100" t="s">
        <v>5029</v>
      </c>
      <c r="N1280" s="101" t="e">
        <v>#N/A</v>
      </c>
      <c r="O1280" s="128"/>
      <c r="P1280" s="100"/>
      <c r="Q1280" s="103">
        <f t="shared" si="5"/>
        <v>8</v>
      </c>
      <c r="R1280" s="161"/>
      <c r="S1280" s="105" t="s">
        <v>14</v>
      </c>
      <c r="T1280" s="106"/>
      <c r="U1280" s="107"/>
      <c r="V1280" s="108" t="s">
        <v>756</v>
      </c>
      <c r="W1280" s="109" t="s">
        <v>1312</v>
      </c>
      <c r="X1280" s="110" t="str">
        <f t="shared" si="6"/>
        <v/>
      </c>
      <c r="Y1280" s="110" t="str">
        <f t="shared" si="7"/>
        <v/>
      </c>
      <c r="Z1280" s="109" t="s">
        <v>797</v>
      </c>
      <c r="AA1280" s="109" t="s">
        <v>802</v>
      </c>
      <c r="AB1280" s="143" t="s">
        <v>5030</v>
      </c>
      <c r="AC1280" s="158"/>
      <c r="AD1280" s="160"/>
      <c r="AE1280" s="127"/>
      <c r="AF1280" s="144"/>
      <c r="AG1280" s="114" t="str">
        <f t="array" ref="AG1280">XLOOKUP(F1280,'CLV2'!A:A,'CLV2'!E:E)</f>
        <v>2.FROZEN FOODS</v>
      </c>
      <c r="AH1280" s="115" t="str">
        <f t="array" ref="AH1280">XLOOKUP(F1280,'CLV2'!A:A,'CLV2'!F:F)</f>
        <v>3.PASTRY AND DESSERTS</v>
      </c>
      <c r="AI1280" s="115" t="str">
        <f t="shared" si="8"/>
        <v>Pack</v>
      </c>
      <c r="AJ1280" s="116">
        <f t="shared" si="9"/>
        <v>1</v>
      </c>
      <c r="AK1280" s="117" t="str">
        <f t="array" ref="AK1280">XLOOKUP(F1280,'GIÁ'!A:A,'GIÁ'!D:D)</f>
        <v>26016.14</v>
      </c>
      <c r="AL1280" s="118">
        <f t="shared" si="10"/>
        <v>208129.12</v>
      </c>
      <c r="AM1280" s="118">
        <f t="shared" si="11"/>
        <v>0</v>
      </c>
      <c r="AN1280" s="119">
        <f t="shared" si="12"/>
        <v>0</v>
      </c>
      <c r="AO1280" s="118">
        <f t="shared" si="13"/>
        <v>208129.12</v>
      </c>
      <c r="AP1280" s="121">
        <f t="shared" si="14"/>
        <v>0</v>
      </c>
      <c r="AQ1280" s="122"/>
      <c r="AR1280" s="119"/>
    </row>
    <row r="1281" ht="22.5" customHeight="1">
      <c r="A1281" s="89">
        <v>46231.0</v>
      </c>
      <c r="B1281" s="90">
        <v>0.48194444444444445</v>
      </c>
      <c r="C1281" s="91" t="s">
        <v>842</v>
      </c>
      <c r="D1281" s="129" t="str">
        <f t="array" ref="D1281">XLOOKUP(C1281,'DS ST'!A:A,'DS ST'!B:B)</f>
        <v>A184</v>
      </c>
      <c r="E1281" s="94" t="str">
        <f t="array" ref="E1281">XLOOKUP($F1281,'GIÁ'!$A:$A,'GIÁ'!$E:$E)</f>
        <v>MÁT</v>
      </c>
      <c r="F1281" s="94">
        <v>8.936146442614E12</v>
      </c>
      <c r="G1281" s="95" t="s">
        <v>2502</v>
      </c>
      <c r="H1281" s="95" t="s">
        <v>787</v>
      </c>
      <c r="I1281" s="96">
        <v>3.0</v>
      </c>
      <c r="J1281" s="96">
        <v>0.0</v>
      </c>
      <c r="K1281" s="98">
        <f t="shared" si="4"/>
        <v>3</v>
      </c>
      <c r="L1281" s="99" t="s">
        <v>5031</v>
      </c>
      <c r="M1281" s="100" t="s">
        <v>5032</v>
      </c>
      <c r="N1281" s="101" t="s">
        <v>5033</v>
      </c>
      <c r="O1281" s="128"/>
      <c r="P1281" s="100"/>
      <c r="Q1281" s="103">
        <f t="shared" si="5"/>
        <v>3</v>
      </c>
      <c r="R1281" s="161"/>
      <c r="S1281" s="105"/>
      <c r="T1281" s="106"/>
      <c r="U1281" s="107" t="s">
        <v>4986</v>
      </c>
      <c r="V1281" s="108" t="s">
        <v>4012</v>
      </c>
      <c r="W1281" s="109" t="s">
        <v>1908</v>
      </c>
      <c r="X1281" s="110" t="str">
        <f t="shared" si="6"/>
        <v/>
      </c>
      <c r="Y1281" s="110" t="str">
        <f t="shared" si="7"/>
        <v/>
      </c>
      <c r="Z1281" s="139" t="str">
        <f>IF(N(Q1281)&lt;=0,"",IF(ISNUMBER(SEARCH("Thiếu kiện",V1281)),"Kho đông mát",IF(AND(N(Q1281)&gt;0,N(P1281)&gt;0,OR(ISNUMBER(SEARCH("Hình KDB",U1281)),ISNUMBER(SEARCH("Hình tele",U1281)),ISNUMBER(SEARCH("sai code",U1281)),ISNUMBER(SEARCH("ST nhận",U1281)))),"Kho đông mát",IF(AND(W1281="DC giao thiếu",OR(ISNUMBER(SEARCH("Hình KDB",U1281)),ISNUMBER(SEARCH("Hình tele",U1281)),ISNUMBER(SEARCH("sai code",U1281)))),"Kho đông mát",IF(W1281="DC giao thiếu","Chưa xác định",IF(AND(W1281="DC pick sai",OR(ISNUMBER(SEARCH("Hình KDB",U1281)),ISNUMBER(SEARCH("Hình tele",U1281)),ISNUMBER(SEARCH("sai code",U1281)),ISNUMBER(SEARCH("ST nhận",U1281)))),"Kho đông mát",IF(W1281="DC pick sai","Chưa xác định",IF(AND(W1281="Hao hụt",N(O1281)&gt;0,OR(ISNUMBER(SEARCH("Hình KDB",U1281)),ISNUMBER(SEARCH("Hình tele",U1281)),ISNUMBER(SEARCH("sai code",U1281)),ISNUMBER(SEARCH("ST nhận",U1281)))),"Kho đông mát",IF(W1281="Hao hụt","Chưa xác định",IF(OR(W1281="VT giao sai điểm",W1281="Không đạt nhiệt độ",W1281="TX giao thiếu kiện",W1281="Hàng không đạt CL"),"Kho đông mát",IF(W1281="Chưa xác định","Chưa xác định",IF(N(P1281)&gt;0,"Chưa xác định",""))))))))))))</f>
        <v>Kho đông mát</v>
      </c>
      <c r="AA1281" s="109" t="s">
        <v>802</v>
      </c>
      <c r="AB1281" s="106"/>
      <c r="AC1281" s="158"/>
      <c r="AD1281" s="160"/>
      <c r="AE1281" s="127"/>
      <c r="AF1281" s="113"/>
      <c r="AG1281" s="114" t="str">
        <f t="array" ref="AG1281">XLOOKUP(F1281,'CLV2'!A:A,'CLV2'!E:E)</f>
        <v>2.MEAT</v>
      </c>
      <c r="AH1281" s="115" t="str">
        <f t="array" ref="AH1281">XLOOKUP(F1281,'CLV2'!A:A,'CLV2'!F:F)</f>
        <v>3.PORK</v>
      </c>
      <c r="AI1281" s="115" t="str">
        <f t="shared" si="8"/>
        <v>Pack</v>
      </c>
      <c r="AJ1281" s="116">
        <f t="shared" si="9"/>
        <v>1</v>
      </c>
      <c r="AK1281" s="117" t="str">
        <f t="array" ref="AK1281">XLOOKUP(F1281,'GIÁ'!A:A,'GIÁ'!D:D)</f>
        <v>17646.95</v>
      </c>
      <c r="AL1281" s="118">
        <f t="shared" si="10"/>
        <v>52940.85</v>
      </c>
      <c r="AM1281" s="118">
        <f t="shared" si="11"/>
        <v>0</v>
      </c>
      <c r="AN1281" s="119">
        <f t="shared" si="12"/>
        <v>0</v>
      </c>
      <c r="AO1281" s="118">
        <f t="shared" si="13"/>
        <v>52940.85</v>
      </c>
      <c r="AP1281" s="121">
        <f t="shared" si="14"/>
        <v>0</v>
      </c>
      <c r="AQ1281" s="122"/>
      <c r="AR1281" s="119"/>
    </row>
    <row r="1282" ht="22.5" customHeight="1">
      <c r="A1282" s="89">
        <v>46231.0</v>
      </c>
      <c r="B1282" s="90">
        <v>0.48194444444444445</v>
      </c>
      <c r="C1282" s="91" t="s">
        <v>842</v>
      </c>
      <c r="D1282" s="92" t="str">
        <f t="array" ref="D1282">XLOOKUP(C1282,'DS ST'!A:A,'DS ST'!B:B)</f>
        <v>A184</v>
      </c>
      <c r="E1282" s="94" t="str">
        <f t="array" ref="E1282">XLOOKUP($F1282,'GIÁ'!$A:$A,'GIÁ'!$E:$E)</f>
        <v>ĐÔNG</v>
      </c>
      <c r="F1282" s="94">
        <v>9.555894501924E12</v>
      </c>
      <c r="G1282" s="95" t="s">
        <v>3296</v>
      </c>
      <c r="H1282" s="95" t="s">
        <v>224</v>
      </c>
      <c r="I1282" s="96">
        <v>4.0</v>
      </c>
      <c r="J1282" s="96">
        <v>0.0</v>
      </c>
      <c r="K1282" s="98">
        <f t="shared" si="4"/>
        <v>4</v>
      </c>
      <c r="L1282" s="99" t="s">
        <v>5031</v>
      </c>
      <c r="M1282" s="100" t="s">
        <v>5032</v>
      </c>
      <c r="N1282" s="101" t="s">
        <v>5033</v>
      </c>
      <c r="O1282" s="128"/>
      <c r="P1282" s="100"/>
      <c r="Q1282" s="103">
        <f t="shared" si="5"/>
        <v>4</v>
      </c>
      <c r="R1282" s="161"/>
      <c r="S1282" s="105"/>
      <c r="T1282" s="106"/>
      <c r="U1282" s="107"/>
      <c r="V1282" s="108" t="s">
        <v>756</v>
      </c>
      <c r="W1282" s="109" t="s">
        <v>1312</v>
      </c>
      <c r="X1282" s="110" t="str">
        <f t="shared" si="6"/>
        <v/>
      </c>
      <c r="Y1282" s="110" t="str">
        <f t="shared" si="7"/>
        <v/>
      </c>
      <c r="Z1282" s="109" t="s">
        <v>797</v>
      </c>
      <c r="AA1282" s="109" t="s">
        <v>802</v>
      </c>
      <c r="AB1282" s="149" t="s">
        <v>5034</v>
      </c>
      <c r="AC1282" s="158"/>
      <c r="AD1282" s="160"/>
      <c r="AE1282" s="127"/>
      <c r="AF1282" s="144"/>
      <c r="AG1282" s="114" t="str">
        <f t="array" ref="AG1282">XLOOKUP(F1282,'CLV2'!A:A,'CLV2'!E:E)</f>
        <v>2.FROZEN FOODS</v>
      </c>
      <c r="AH1282" s="115" t="str">
        <f t="array" ref="AH1282">XLOOKUP(F1282,'CLV2'!A:A,'CLV2'!F:F)</f>
        <v>3.HOTPOT AND FRIED</v>
      </c>
      <c r="AI1282" s="115" t="str">
        <f t="shared" si="8"/>
        <v>Pack</v>
      </c>
      <c r="AJ1282" s="116">
        <f t="shared" si="9"/>
        <v>1</v>
      </c>
      <c r="AK1282" s="117" t="str">
        <f t="array" ref="AK1282">XLOOKUP(F1282,'GIÁ'!A:A,'GIÁ'!D:D)</f>
        <v>69289.18</v>
      </c>
      <c r="AL1282" s="118">
        <f t="shared" si="10"/>
        <v>277156.72</v>
      </c>
      <c r="AM1282" s="118">
        <f t="shared" si="11"/>
        <v>0</v>
      </c>
      <c r="AN1282" s="119">
        <f t="shared" si="12"/>
        <v>0</v>
      </c>
      <c r="AO1282" s="118">
        <f t="shared" si="13"/>
        <v>277156.72</v>
      </c>
      <c r="AP1282" s="121">
        <f t="shared" si="14"/>
        <v>0</v>
      </c>
      <c r="AQ1282" s="122"/>
      <c r="AR1282" s="119"/>
    </row>
    <row r="1283" ht="22.5" customHeight="1">
      <c r="A1283" s="89">
        <v>46231.0</v>
      </c>
      <c r="B1283" s="90">
        <v>0.48194444444444445</v>
      </c>
      <c r="C1283" s="91" t="s">
        <v>842</v>
      </c>
      <c r="D1283" s="92" t="str">
        <f t="array" ref="D1283">XLOOKUP(C1283,'DS ST'!A:A,'DS ST'!B:B)</f>
        <v>A184</v>
      </c>
      <c r="E1283" s="94" t="str">
        <f t="array" ref="E1283">XLOOKUP($F1283,'GIÁ'!$A:$A,'GIÁ'!$E:$E)</f>
        <v>ĐÔNG</v>
      </c>
      <c r="F1283" s="94">
        <v>8.938555386725E12</v>
      </c>
      <c r="G1283" s="95" t="s">
        <v>3156</v>
      </c>
      <c r="H1283" s="95" t="s">
        <v>224</v>
      </c>
      <c r="I1283" s="96">
        <v>2.0</v>
      </c>
      <c r="J1283" s="96">
        <v>0.0</v>
      </c>
      <c r="K1283" s="98">
        <f t="shared" si="4"/>
        <v>2</v>
      </c>
      <c r="L1283" s="99" t="s">
        <v>5031</v>
      </c>
      <c r="M1283" s="100" t="s">
        <v>5032</v>
      </c>
      <c r="N1283" s="101" t="s">
        <v>5033</v>
      </c>
      <c r="O1283" s="128"/>
      <c r="P1283" s="100"/>
      <c r="Q1283" s="103">
        <f t="shared" si="5"/>
        <v>2</v>
      </c>
      <c r="R1283" s="161"/>
      <c r="S1283" s="105"/>
      <c r="T1283" s="106"/>
      <c r="U1283" s="107"/>
      <c r="V1283" s="108" t="s">
        <v>756</v>
      </c>
      <c r="W1283" s="109" t="s">
        <v>1312</v>
      </c>
      <c r="X1283" s="110" t="str">
        <f t="shared" si="6"/>
        <v/>
      </c>
      <c r="Y1283" s="110" t="str">
        <f t="shared" si="7"/>
        <v/>
      </c>
      <c r="Z1283" s="109" t="s">
        <v>797</v>
      </c>
      <c r="AA1283" s="109" t="s">
        <v>802</v>
      </c>
      <c r="AB1283" s="149" t="s">
        <v>5034</v>
      </c>
      <c r="AC1283" s="159" t="s">
        <v>1329</v>
      </c>
      <c r="AD1283" s="160"/>
      <c r="AE1283" s="127"/>
      <c r="AF1283" s="144"/>
      <c r="AG1283" s="114" t="str">
        <f t="array" ref="AG1283">XLOOKUP(F1283,'CLV2'!A:A,'CLV2'!E:E)</f>
        <v>2.FROZEN FOODS</v>
      </c>
      <c r="AH1283" s="115" t="str">
        <f t="array" ref="AH1283">XLOOKUP(F1283,'CLV2'!A:A,'CLV2'!F:F)</f>
        <v>3.PASTRY AND DESSERTS</v>
      </c>
      <c r="AI1283" s="115" t="str">
        <f t="shared" si="8"/>
        <v>Pack</v>
      </c>
      <c r="AJ1283" s="116">
        <f t="shared" si="9"/>
        <v>1</v>
      </c>
      <c r="AK1283" s="117" t="str">
        <f t="array" ref="AK1283">XLOOKUP(F1283,'GIÁ'!A:A,'GIÁ'!D:D)</f>
        <v>26016.14</v>
      </c>
      <c r="AL1283" s="118">
        <f t="shared" si="10"/>
        <v>52032.28</v>
      </c>
      <c r="AM1283" s="118">
        <f t="shared" si="11"/>
        <v>0</v>
      </c>
      <c r="AN1283" s="119">
        <f t="shared" si="12"/>
        <v>0</v>
      </c>
      <c r="AO1283" s="118">
        <f t="shared" si="13"/>
        <v>52032.28</v>
      </c>
      <c r="AP1283" s="121">
        <f t="shared" si="14"/>
        <v>0</v>
      </c>
      <c r="AQ1283" s="122"/>
      <c r="AR1283" s="119"/>
    </row>
    <row r="1284" ht="22.5" customHeight="1">
      <c r="A1284" s="89">
        <v>46231.0</v>
      </c>
      <c r="B1284" s="90">
        <v>0.48194444444444445</v>
      </c>
      <c r="C1284" s="91" t="s">
        <v>842</v>
      </c>
      <c r="D1284" s="92" t="str">
        <f t="array" ref="D1284">XLOOKUP(C1284,'DS ST'!A:A,'DS ST'!B:B)</f>
        <v>A184</v>
      </c>
      <c r="E1284" s="94" t="str">
        <f t="array" ref="E1284">XLOOKUP($F1284,'GIÁ'!$A:$A,'GIÁ'!$E:$E)</f>
        <v>ĐÔNG</v>
      </c>
      <c r="F1284" s="94">
        <v>8.935297103726E12</v>
      </c>
      <c r="G1284" s="95" t="s">
        <v>2028</v>
      </c>
      <c r="H1284" s="95" t="s">
        <v>224</v>
      </c>
      <c r="I1284" s="96">
        <v>2.0</v>
      </c>
      <c r="J1284" s="96">
        <v>0.0</v>
      </c>
      <c r="K1284" s="98">
        <f t="shared" si="4"/>
        <v>2</v>
      </c>
      <c r="L1284" s="99" t="s">
        <v>5031</v>
      </c>
      <c r="M1284" s="100" t="s">
        <v>5032</v>
      </c>
      <c r="N1284" s="101" t="s">
        <v>5033</v>
      </c>
      <c r="O1284" s="128"/>
      <c r="P1284" s="100"/>
      <c r="Q1284" s="103">
        <f t="shared" si="5"/>
        <v>2</v>
      </c>
      <c r="R1284" s="161"/>
      <c r="S1284" s="105"/>
      <c r="T1284" s="106"/>
      <c r="U1284" s="107"/>
      <c r="V1284" s="108" t="s">
        <v>756</v>
      </c>
      <c r="W1284" s="109" t="s">
        <v>1312</v>
      </c>
      <c r="X1284" s="110" t="str">
        <f t="shared" si="6"/>
        <v/>
      </c>
      <c r="Y1284" s="110" t="str">
        <f t="shared" si="7"/>
        <v/>
      </c>
      <c r="Z1284" s="109" t="s">
        <v>797</v>
      </c>
      <c r="AA1284" s="109" t="s">
        <v>802</v>
      </c>
      <c r="AB1284" s="149" t="s">
        <v>5034</v>
      </c>
      <c r="AC1284" s="159" t="s">
        <v>1329</v>
      </c>
      <c r="AD1284" s="160"/>
      <c r="AE1284" s="127"/>
      <c r="AF1284" s="144"/>
      <c r="AG1284" s="114" t="str">
        <f t="array" ref="AG1284">XLOOKUP(F1284,'CLV2'!A:A,'CLV2'!E:E)</f>
        <v>2.FROZEN FOODS</v>
      </c>
      <c r="AH1284" s="115" t="str">
        <f t="array" ref="AH1284">XLOOKUP(F1284,'CLV2'!A:A,'CLV2'!F:F)</f>
        <v>3.PIZZA - READY MEALS</v>
      </c>
      <c r="AI1284" s="115" t="str">
        <f t="shared" si="8"/>
        <v>Pack</v>
      </c>
      <c r="AJ1284" s="116">
        <f t="shared" si="9"/>
        <v>1</v>
      </c>
      <c r="AK1284" s="117" t="str">
        <f t="array" ref="AK1284">XLOOKUP(F1284,'GIÁ'!A:A,'GIÁ'!D:D)</f>
        <v>61056.95</v>
      </c>
      <c r="AL1284" s="118">
        <f t="shared" si="10"/>
        <v>122113.9</v>
      </c>
      <c r="AM1284" s="118">
        <f t="shared" si="11"/>
        <v>0</v>
      </c>
      <c r="AN1284" s="119">
        <f t="shared" si="12"/>
        <v>0</v>
      </c>
      <c r="AO1284" s="118">
        <f t="shared" si="13"/>
        <v>122113.9</v>
      </c>
      <c r="AP1284" s="121">
        <f t="shared" si="14"/>
        <v>0</v>
      </c>
      <c r="AQ1284" s="122"/>
      <c r="AR1284" s="119"/>
    </row>
    <row r="1285" ht="22.5" customHeight="1">
      <c r="A1285" s="89">
        <v>46231.0</v>
      </c>
      <c r="B1285" s="90">
        <v>0.48194444444444445</v>
      </c>
      <c r="C1285" s="91" t="s">
        <v>842</v>
      </c>
      <c r="D1285" s="92" t="str">
        <f t="array" ref="D1285">XLOOKUP(C1285,'DS ST'!A:A,'DS ST'!B:B)</f>
        <v>A184</v>
      </c>
      <c r="E1285" s="94" t="str">
        <f t="array" ref="E1285">XLOOKUP($F1285,'GIÁ'!$A:$A,'GIÁ'!$E:$E)</f>
        <v>ĐÔNG</v>
      </c>
      <c r="F1285" s="94">
        <v>8.934717275081E12</v>
      </c>
      <c r="G1285" s="95" t="s">
        <v>1735</v>
      </c>
      <c r="H1285" s="95" t="s">
        <v>224</v>
      </c>
      <c r="I1285" s="96">
        <v>2.0</v>
      </c>
      <c r="J1285" s="96">
        <v>0.0</v>
      </c>
      <c r="K1285" s="98">
        <f t="shared" si="4"/>
        <v>2</v>
      </c>
      <c r="L1285" s="99" t="s">
        <v>5031</v>
      </c>
      <c r="M1285" s="100" t="s">
        <v>5032</v>
      </c>
      <c r="N1285" s="101" t="s">
        <v>5033</v>
      </c>
      <c r="O1285" s="128"/>
      <c r="P1285" s="100"/>
      <c r="Q1285" s="103">
        <f t="shared" si="5"/>
        <v>2</v>
      </c>
      <c r="R1285" s="161"/>
      <c r="S1285" s="105"/>
      <c r="T1285" s="106"/>
      <c r="U1285" s="107"/>
      <c r="V1285" s="108" t="s">
        <v>756</v>
      </c>
      <c r="W1285" s="109" t="s">
        <v>1312</v>
      </c>
      <c r="X1285" s="110" t="str">
        <f t="shared" si="6"/>
        <v/>
      </c>
      <c r="Y1285" s="110" t="str">
        <f t="shared" si="7"/>
        <v/>
      </c>
      <c r="Z1285" s="109" t="s">
        <v>797</v>
      </c>
      <c r="AA1285" s="109" t="s">
        <v>802</v>
      </c>
      <c r="AB1285" s="149" t="s">
        <v>5034</v>
      </c>
      <c r="AC1285" s="159" t="s">
        <v>1329</v>
      </c>
      <c r="AD1285" s="160"/>
      <c r="AE1285" s="127"/>
      <c r="AF1285" s="144"/>
      <c r="AG1285" s="114" t="str">
        <f t="array" ref="AG1285">XLOOKUP(F1285,'CLV2'!A:A,'CLV2'!E:E)</f>
        <v>2.FROZEN FOODS</v>
      </c>
      <c r="AH1285" s="115" t="str">
        <f t="array" ref="AH1285">XLOOKUP(F1285,'CLV2'!A:A,'CLV2'!F:F)</f>
        <v>3.DUMPLINGS</v>
      </c>
      <c r="AI1285" s="115" t="str">
        <f t="shared" si="8"/>
        <v>Pack</v>
      </c>
      <c r="AJ1285" s="116">
        <f t="shared" si="9"/>
        <v>1</v>
      </c>
      <c r="AK1285" s="117" t="str">
        <f t="array" ref="AK1285">XLOOKUP(F1285,'GIÁ'!A:A,'GIÁ'!D:D)</f>
        <v>42036.39</v>
      </c>
      <c r="AL1285" s="118">
        <f t="shared" si="10"/>
        <v>84072.78</v>
      </c>
      <c r="AM1285" s="118">
        <f t="shared" si="11"/>
        <v>0</v>
      </c>
      <c r="AN1285" s="119">
        <f t="shared" si="12"/>
        <v>0</v>
      </c>
      <c r="AO1285" s="118">
        <f t="shared" si="13"/>
        <v>84072.78</v>
      </c>
      <c r="AP1285" s="121">
        <f t="shared" si="14"/>
        <v>0</v>
      </c>
      <c r="AQ1285" s="122"/>
      <c r="AR1285" s="119"/>
    </row>
    <row r="1286" ht="22.5" customHeight="1">
      <c r="A1286" s="89">
        <v>46231.0</v>
      </c>
      <c r="B1286" s="90">
        <v>0.5118055555555555</v>
      </c>
      <c r="C1286" s="91" t="s">
        <v>1386</v>
      </c>
      <c r="D1286" s="129" t="str">
        <f t="array" ref="D1286">XLOOKUP(C1286,'DS ST'!A:A,'DS ST'!B:B)</f>
        <v>MZK</v>
      </c>
      <c r="E1286" s="94" t="str">
        <f t="array" ref="E1286">XLOOKUP($F1286,'GIÁ'!$A:$A,'GIÁ'!$E:$E)</f>
        <v>MÁT</v>
      </c>
      <c r="F1286" s="94">
        <v>8.936146442614E12</v>
      </c>
      <c r="G1286" s="95" t="s">
        <v>2502</v>
      </c>
      <c r="H1286" s="95" t="s">
        <v>787</v>
      </c>
      <c r="I1286" s="96">
        <v>1.0</v>
      </c>
      <c r="J1286" s="96">
        <v>0.0</v>
      </c>
      <c r="K1286" s="98">
        <f t="shared" si="4"/>
        <v>1</v>
      </c>
      <c r="L1286" s="99" t="s">
        <v>5035</v>
      </c>
      <c r="M1286" s="100" t="s">
        <v>5036</v>
      </c>
      <c r="N1286" s="101" t="s">
        <v>5037</v>
      </c>
      <c r="O1286" s="128"/>
      <c r="P1286" s="100"/>
      <c r="Q1286" s="103">
        <f t="shared" si="5"/>
        <v>1</v>
      </c>
      <c r="R1286" s="161"/>
      <c r="S1286" s="105"/>
      <c r="T1286" s="106"/>
      <c r="U1286" s="107" t="s">
        <v>4986</v>
      </c>
      <c r="V1286" s="108" t="s">
        <v>4012</v>
      </c>
      <c r="W1286" s="109" t="s">
        <v>1908</v>
      </c>
      <c r="X1286" s="110" t="str">
        <f t="shared" si="6"/>
        <v/>
      </c>
      <c r="Y1286" s="110" t="str">
        <f t="shared" si="7"/>
        <v/>
      </c>
      <c r="Z1286" s="139" t="str">
        <f>IF(N(Q1286)&lt;=0,"",IF(ISNUMBER(SEARCH("Thiếu kiện",V1286)),"Kho đông mát",IF(AND(N(Q1286)&gt;0,N(P1286)&gt;0,OR(ISNUMBER(SEARCH("Hình KDB",U1286)),ISNUMBER(SEARCH("Hình tele",U1286)),ISNUMBER(SEARCH("sai code",U1286)),ISNUMBER(SEARCH("ST nhận",U1286)))),"Kho đông mát",IF(AND(W1286="DC giao thiếu",OR(ISNUMBER(SEARCH("Hình KDB",U1286)),ISNUMBER(SEARCH("Hình tele",U1286)),ISNUMBER(SEARCH("sai code",U1286)))),"Kho đông mát",IF(W1286="DC giao thiếu","Chưa xác định",IF(AND(W1286="DC pick sai",OR(ISNUMBER(SEARCH("Hình KDB",U1286)),ISNUMBER(SEARCH("Hình tele",U1286)),ISNUMBER(SEARCH("sai code",U1286)),ISNUMBER(SEARCH("ST nhận",U1286)))),"Kho đông mát",IF(W1286="DC pick sai","Chưa xác định",IF(AND(W1286="Hao hụt",N(O1286)&gt;0,OR(ISNUMBER(SEARCH("Hình KDB",U1286)),ISNUMBER(SEARCH("Hình tele",U1286)),ISNUMBER(SEARCH("sai code",U1286)),ISNUMBER(SEARCH("ST nhận",U1286)))),"Kho đông mát",IF(W1286="Hao hụt","Chưa xác định",IF(OR(W1286="VT giao sai điểm",W1286="Không đạt nhiệt độ",W1286="TX giao thiếu kiện",W1286="Hàng không đạt CL"),"Kho đông mát",IF(W1286="Chưa xác định","Chưa xác định",IF(N(P1286)&gt;0,"Chưa xác định",""))))))))))))</f>
        <v>Kho đông mát</v>
      </c>
      <c r="AA1286" s="109" t="s">
        <v>802</v>
      </c>
      <c r="AB1286" s="140"/>
      <c r="AC1286" s="158"/>
      <c r="AD1286" s="160"/>
      <c r="AE1286" s="127"/>
      <c r="AF1286" s="113"/>
      <c r="AG1286" s="114" t="str">
        <f t="array" ref="AG1286">XLOOKUP(F1286,'CLV2'!A:A,'CLV2'!E:E)</f>
        <v>2.MEAT</v>
      </c>
      <c r="AH1286" s="115" t="str">
        <f t="array" ref="AH1286">XLOOKUP(F1286,'CLV2'!A:A,'CLV2'!F:F)</f>
        <v>3.PORK</v>
      </c>
      <c r="AI1286" s="115" t="str">
        <f t="shared" si="8"/>
        <v>Pack</v>
      </c>
      <c r="AJ1286" s="116">
        <f t="shared" si="9"/>
        <v>1</v>
      </c>
      <c r="AK1286" s="117" t="str">
        <f t="array" ref="AK1286">XLOOKUP(F1286,'GIÁ'!A:A,'GIÁ'!D:D)</f>
        <v>17646.95</v>
      </c>
      <c r="AL1286" s="118">
        <f t="shared" si="10"/>
        <v>17646.95</v>
      </c>
      <c r="AM1286" s="118">
        <f t="shared" si="11"/>
        <v>0</v>
      </c>
      <c r="AN1286" s="119">
        <f t="shared" si="12"/>
        <v>0</v>
      </c>
      <c r="AO1286" s="118">
        <f t="shared" si="13"/>
        <v>17646.95</v>
      </c>
      <c r="AP1286" s="121">
        <f t="shared" si="14"/>
        <v>0</v>
      </c>
      <c r="AQ1286" s="122"/>
      <c r="AR1286" s="119"/>
    </row>
    <row r="1287" ht="22.5" customHeight="1">
      <c r="A1287" s="89">
        <v>46231.0</v>
      </c>
      <c r="B1287" s="90">
        <v>0.5118055555555555</v>
      </c>
      <c r="C1287" s="91" t="s">
        <v>1386</v>
      </c>
      <c r="D1287" s="92" t="str">
        <f t="array" ref="D1287">XLOOKUP(C1287,'DS ST'!A:A,'DS ST'!B:B)</f>
        <v>MZK</v>
      </c>
      <c r="E1287" s="94" t="str">
        <f t="array" ref="E1287">XLOOKUP($F1287,'GIÁ'!$A:$A,'GIÁ'!$E:$E)</f>
        <v>ĐÔNG</v>
      </c>
      <c r="F1287" s="94">
        <v>9.555894501924E12</v>
      </c>
      <c r="G1287" s="95" t="s">
        <v>3296</v>
      </c>
      <c r="H1287" s="95" t="s">
        <v>224</v>
      </c>
      <c r="I1287" s="96">
        <v>4.0</v>
      </c>
      <c r="J1287" s="96">
        <v>0.0</v>
      </c>
      <c r="K1287" s="98">
        <f t="shared" si="4"/>
        <v>4</v>
      </c>
      <c r="L1287" s="99" t="s">
        <v>5035</v>
      </c>
      <c r="M1287" s="100" t="s">
        <v>5036</v>
      </c>
      <c r="N1287" s="101" t="s">
        <v>5037</v>
      </c>
      <c r="O1287" s="128"/>
      <c r="P1287" s="100"/>
      <c r="Q1287" s="103">
        <f t="shared" si="5"/>
        <v>4</v>
      </c>
      <c r="R1287" s="161"/>
      <c r="S1287" s="105"/>
      <c r="T1287" s="106"/>
      <c r="U1287" s="107"/>
      <c r="V1287" s="108" t="s">
        <v>756</v>
      </c>
      <c r="W1287" s="109" t="s">
        <v>1312</v>
      </c>
      <c r="X1287" s="110" t="str">
        <f t="shared" si="6"/>
        <v/>
      </c>
      <c r="Y1287" s="110" t="str">
        <f t="shared" si="7"/>
        <v/>
      </c>
      <c r="Z1287" s="109" t="s">
        <v>797</v>
      </c>
      <c r="AA1287" s="109" t="s">
        <v>802</v>
      </c>
      <c r="AB1287" s="149" t="s">
        <v>5038</v>
      </c>
      <c r="AC1287" s="158"/>
      <c r="AD1287" s="160"/>
      <c r="AE1287" s="127"/>
      <c r="AF1287" s="144"/>
      <c r="AG1287" s="114" t="str">
        <f t="array" ref="AG1287">XLOOKUP(F1287,'CLV2'!A:A,'CLV2'!E:E)</f>
        <v>2.FROZEN FOODS</v>
      </c>
      <c r="AH1287" s="115" t="str">
        <f t="array" ref="AH1287">XLOOKUP(F1287,'CLV2'!A:A,'CLV2'!F:F)</f>
        <v>3.HOTPOT AND FRIED</v>
      </c>
      <c r="AI1287" s="115" t="str">
        <f t="shared" si="8"/>
        <v>Pack</v>
      </c>
      <c r="AJ1287" s="116">
        <f t="shared" si="9"/>
        <v>1</v>
      </c>
      <c r="AK1287" s="117" t="str">
        <f t="array" ref="AK1287">XLOOKUP(F1287,'GIÁ'!A:A,'GIÁ'!D:D)</f>
        <v>69289.18</v>
      </c>
      <c r="AL1287" s="118">
        <f t="shared" si="10"/>
        <v>277156.72</v>
      </c>
      <c r="AM1287" s="118">
        <f t="shared" si="11"/>
        <v>0</v>
      </c>
      <c r="AN1287" s="119">
        <f t="shared" si="12"/>
        <v>0</v>
      </c>
      <c r="AO1287" s="118">
        <f t="shared" si="13"/>
        <v>277156.72</v>
      </c>
      <c r="AP1287" s="121">
        <f t="shared" si="14"/>
        <v>0</v>
      </c>
      <c r="AQ1287" s="122"/>
      <c r="AR1287" s="119"/>
    </row>
    <row r="1288" ht="22.5" customHeight="1">
      <c r="A1288" s="89">
        <v>46231.0</v>
      </c>
      <c r="B1288" s="90">
        <v>0.5472222222222223</v>
      </c>
      <c r="C1288" s="91" t="s">
        <v>526</v>
      </c>
      <c r="D1288" s="129" t="str">
        <f t="array" ref="D1288">XLOOKUP(C1288,'DS ST'!A:A,'DS ST'!B:B)</f>
        <v>A139</v>
      </c>
      <c r="E1288" s="94" t="str">
        <f t="array" ref="E1288">XLOOKUP($F1288,'GIÁ'!$A:$A,'GIÁ'!$E:$E)</f>
        <v>MÁT</v>
      </c>
      <c r="F1288" s="94">
        <v>8.936146442614E12</v>
      </c>
      <c r="G1288" s="95" t="s">
        <v>2502</v>
      </c>
      <c r="H1288" s="95" t="s">
        <v>787</v>
      </c>
      <c r="I1288" s="96">
        <v>2.0</v>
      </c>
      <c r="J1288" s="96">
        <v>0.0</v>
      </c>
      <c r="K1288" s="98">
        <f t="shared" si="4"/>
        <v>2</v>
      </c>
      <c r="L1288" s="99" t="s">
        <v>5039</v>
      </c>
      <c r="M1288" s="100" t="s">
        <v>5040</v>
      </c>
      <c r="N1288" s="101" t="s">
        <v>5041</v>
      </c>
      <c r="O1288" s="128"/>
      <c r="P1288" s="100"/>
      <c r="Q1288" s="103">
        <f t="shared" si="5"/>
        <v>2</v>
      </c>
      <c r="R1288" s="161"/>
      <c r="S1288" s="105" t="s">
        <v>14</v>
      </c>
      <c r="T1288" s="106"/>
      <c r="U1288" s="107" t="s">
        <v>4986</v>
      </c>
      <c r="V1288" s="108" t="s">
        <v>4012</v>
      </c>
      <c r="W1288" s="109" t="s">
        <v>1908</v>
      </c>
      <c r="X1288" s="110" t="str">
        <f t="shared" si="6"/>
        <v/>
      </c>
      <c r="Y1288" s="110" t="str">
        <f t="shared" si="7"/>
        <v/>
      </c>
      <c r="Z1288" s="139" t="str">
        <f>IF(N(Q1288)&lt;=0,"",IF(ISNUMBER(SEARCH("Thiếu kiện",V1288)),"Kho đông mát",IF(AND(N(Q1288)&gt;0,N(P1288)&gt;0,OR(ISNUMBER(SEARCH("Hình KDB",U1288)),ISNUMBER(SEARCH("Hình tele",U1288)),ISNUMBER(SEARCH("sai code",U1288)),ISNUMBER(SEARCH("ST nhận",U1288)))),"Kho đông mát",IF(AND(W1288="DC giao thiếu",OR(ISNUMBER(SEARCH("Hình KDB",U1288)),ISNUMBER(SEARCH("Hình tele",U1288)),ISNUMBER(SEARCH("sai code",U1288)))),"Kho đông mát",IF(W1288="DC giao thiếu","Chưa xác định",IF(AND(W1288="DC pick sai",OR(ISNUMBER(SEARCH("Hình KDB",U1288)),ISNUMBER(SEARCH("Hình tele",U1288)),ISNUMBER(SEARCH("sai code",U1288)),ISNUMBER(SEARCH("ST nhận",U1288)))),"Kho đông mát",IF(W1288="DC pick sai","Chưa xác định",IF(AND(W1288="Hao hụt",N(O1288)&gt;0,OR(ISNUMBER(SEARCH("Hình KDB",U1288)),ISNUMBER(SEARCH("Hình tele",U1288)),ISNUMBER(SEARCH("sai code",U1288)),ISNUMBER(SEARCH("ST nhận",U1288)))),"Kho đông mát",IF(W1288="Hao hụt","Chưa xác định",IF(OR(W1288="VT giao sai điểm",W1288="Không đạt nhiệt độ",W1288="TX giao thiếu kiện",W1288="Hàng không đạt CL"),"Kho đông mát",IF(W1288="Chưa xác định","Chưa xác định",IF(N(P1288)&gt;0,"Chưa xác định",""))))))))))))</f>
        <v>Kho đông mát</v>
      </c>
      <c r="AA1288" s="109" t="s">
        <v>802</v>
      </c>
      <c r="AB1288" s="106"/>
      <c r="AC1288" s="158"/>
      <c r="AD1288" s="160"/>
      <c r="AE1288" s="127"/>
      <c r="AF1288" s="113"/>
      <c r="AG1288" s="114" t="str">
        <f t="array" ref="AG1288">XLOOKUP(F1288,'CLV2'!A:A,'CLV2'!E:E)</f>
        <v>2.MEAT</v>
      </c>
      <c r="AH1288" s="115" t="str">
        <f t="array" ref="AH1288">XLOOKUP(F1288,'CLV2'!A:A,'CLV2'!F:F)</f>
        <v>3.PORK</v>
      </c>
      <c r="AI1288" s="115" t="str">
        <f t="shared" si="8"/>
        <v>Pack</v>
      </c>
      <c r="AJ1288" s="116">
        <f t="shared" si="9"/>
        <v>1</v>
      </c>
      <c r="AK1288" s="117" t="str">
        <f t="array" ref="AK1288">XLOOKUP(F1288,'GIÁ'!A:A,'GIÁ'!D:D)</f>
        <v>17646.95</v>
      </c>
      <c r="AL1288" s="118">
        <f t="shared" si="10"/>
        <v>35293.9</v>
      </c>
      <c r="AM1288" s="118">
        <f t="shared" si="11"/>
        <v>0</v>
      </c>
      <c r="AN1288" s="119">
        <f t="shared" si="12"/>
        <v>0</v>
      </c>
      <c r="AO1288" s="118">
        <f t="shared" si="13"/>
        <v>35293.9</v>
      </c>
      <c r="AP1288" s="121">
        <f t="shared" si="14"/>
        <v>0</v>
      </c>
      <c r="AQ1288" s="122"/>
      <c r="AR1288" s="119"/>
    </row>
    <row r="1289" ht="22.5" customHeight="1">
      <c r="A1289" s="89">
        <v>46231.0</v>
      </c>
      <c r="B1289" s="90">
        <v>0.5472222222222223</v>
      </c>
      <c r="C1289" s="91" t="s">
        <v>526</v>
      </c>
      <c r="D1289" s="92" t="str">
        <f t="array" ref="D1289">XLOOKUP(C1289,'DS ST'!A:A,'DS ST'!B:B)</f>
        <v>A139</v>
      </c>
      <c r="E1289" s="94" t="str">
        <f t="array" ref="E1289">XLOOKUP($F1289,'GIÁ'!$A:$A,'GIÁ'!$E:$E)</f>
        <v>ĐÔNG</v>
      </c>
      <c r="F1289" s="94">
        <v>9.555894501924E12</v>
      </c>
      <c r="G1289" s="95" t="s">
        <v>3296</v>
      </c>
      <c r="H1289" s="95" t="s">
        <v>224</v>
      </c>
      <c r="I1289" s="96">
        <v>2.0</v>
      </c>
      <c r="J1289" s="96">
        <v>0.0</v>
      </c>
      <c r="K1289" s="98">
        <f t="shared" si="4"/>
        <v>2</v>
      </c>
      <c r="L1289" s="99" t="s">
        <v>5039</v>
      </c>
      <c r="M1289" s="100" t="s">
        <v>5040</v>
      </c>
      <c r="N1289" s="101" t="s">
        <v>5041</v>
      </c>
      <c r="O1289" s="128"/>
      <c r="P1289" s="100"/>
      <c r="Q1289" s="103">
        <f t="shared" si="5"/>
        <v>2</v>
      </c>
      <c r="R1289" s="161"/>
      <c r="S1289" s="105" t="s">
        <v>14</v>
      </c>
      <c r="T1289" s="106"/>
      <c r="U1289" s="107"/>
      <c r="V1289" s="108" t="s">
        <v>756</v>
      </c>
      <c r="W1289" s="109" t="s">
        <v>1312</v>
      </c>
      <c r="X1289" s="110" t="str">
        <f t="shared" si="6"/>
        <v/>
      </c>
      <c r="Y1289" s="110" t="str">
        <f t="shared" si="7"/>
        <v/>
      </c>
      <c r="Z1289" s="109" t="s">
        <v>797</v>
      </c>
      <c r="AA1289" s="109" t="s">
        <v>802</v>
      </c>
      <c r="AB1289" s="149" t="s">
        <v>5042</v>
      </c>
      <c r="AC1289" s="158"/>
      <c r="AD1289" s="160"/>
      <c r="AE1289" s="127"/>
      <c r="AF1289" s="144"/>
      <c r="AG1289" s="114" t="str">
        <f t="array" ref="AG1289">XLOOKUP(F1289,'CLV2'!A:A,'CLV2'!E:E)</f>
        <v>2.FROZEN FOODS</v>
      </c>
      <c r="AH1289" s="115" t="str">
        <f t="array" ref="AH1289">XLOOKUP(F1289,'CLV2'!A:A,'CLV2'!F:F)</f>
        <v>3.HOTPOT AND FRIED</v>
      </c>
      <c r="AI1289" s="115" t="str">
        <f t="shared" si="8"/>
        <v>Pack</v>
      </c>
      <c r="AJ1289" s="116">
        <f t="shared" si="9"/>
        <v>1</v>
      </c>
      <c r="AK1289" s="117" t="str">
        <f t="array" ref="AK1289">XLOOKUP(F1289,'GIÁ'!A:A,'GIÁ'!D:D)</f>
        <v>69289.18</v>
      </c>
      <c r="AL1289" s="118">
        <f t="shared" si="10"/>
        <v>138578.36</v>
      </c>
      <c r="AM1289" s="118">
        <f t="shared" si="11"/>
        <v>0</v>
      </c>
      <c r="AN1289" s="119">
        <f t="shared" si="12"/>
        <v>0</v>
      </c>
      <c r="AO1289" s="118">
        <f t="shared" si="13"/>
        <v>138578.36</v>
      </c>
      <c r="AP1289" s="121">
        <f t="shared" si="14"/>
        <v>0</v>
      </c>
      <c r="AQ1289" s="122"/>
      <c r="AR1289" s="119"/>
    </row>
    <row r="1290" ht="22.5" customHeight="1">
      <c r="A1290" s="89">
        <v>46231.0</v>
      </c>
      <c r="B1290" s="90">
        <v>0.5472222222222223</v>
      </c>
      <c r="C1290" s="91" t="s">
        <v>526</v>
      </c>
      <c r="D1290" s="92" t="str">
        <f t="array" ref="D1290">XLOOKUP(C1290,'DS ST'!A:A,'DS ST'!B:B)</f>
        <v>A139</v>
      </c>
      <c r="E1290" s="94" t="str">
        <f t="array" ref="E1290">XLOOKUP($F1290,'GIÁ'!$A:$A,'GIÁ'!$E:$E)</f>
        <v>ĐÔNG</v>
      </c>
      <c r="F1290" s="94">
        <v>8.935297103726E12</v>
      </c>
      <c r="G1290" s="95" t="s">
        <v>2028</v>
      </c>
      <c r="H1290" s="95" t="s">
        <v>224</v>
      </c>
      <c r="I1290" s="96">
        <v>2.0</v>
      </c>
      <c r="J1290" s="96">
        <v>0.0</v>
      </c>
      <c r="K1290" s="98">
        <f t="shared" si="4"/>
        <v>2</v>
      </c>
      <c r="L1290" s="99" t="s">
        <v>5039</v>
      </c>
      <c r="M1290" s="100" t="s">
        <v>5040</v>
      </c>
      <c r="N1290" s="101" t="s">
        <v>5041</v>
      </c>
      <c r="O1290" s="128"/>
      <c r="P1290" s="100"/>
      <c r="Q1290" s="103">
        <f t="shared" si="5"/>
        <v>2</v>
      </c>
      <c r="R1290" s="161"/>
      <c r="S1290" s="105" t="s">
        <v>14</v>
      </c>
      <c r="T1290" s="106"/>
      <c r="U1290" s="107"/>
      <c r="V1290" s="108" t="s">
        <v>756</v>
      </c>
      <c r="W1290" s="109" t="s">
        <v>1312</v>
      </c>
      <c r="X1290" s="110" t="str">
        <f t="shared" si="6"/>
        <v/>
      </c>
      <c r="Y1290" s="110" t="str">
        <f t="shared" si="7"/>
        <v/>
      </c>
      <c r="Z1290" s="109" t="s">
        <v>797</v>
      </c>
      <c r="AA1290" s="109" t="s">
        <v>802</v>
      </c>
      <c r="AB1290" s="149" t="s">
        <v>5042</v>
      </c>
      <c r="AC1290" s="158"/>
      <c r="AD1290" s="160"/>
      <c r="AE1290" s="127"/>
      <c r="AF1290" s="144"/>
      <c r="AG1290" s="114" t="str">
        <f t="array" ref="AG1290">XLOOKUP(F1290,'CLV2'!A:A,'CLV2'!E:E)</f>
        <v>2.FROZEN FOODS</v>
      </c>
      <c r="AH1290" s="115" t="str">
        <f t="array" ref="AH1290">XLOOKUP(F1290,'CLV2'!A:A,'CLV2'!F:F)</f>
        <v>3.PIZZA - READY MEALS</v>
      </c>
      <c r="AI1290" s="115" t="str">
        <f t="shared" si="8"/>
        <v>Pack</v>
      </c>
      <c r="AJ1290" s="116">
        <f t="shared" si="9"/>
        <v>1</v>
      </c>
      <c r="AK1290" s="117" t="str">
        <f t="array" ref="AK1290">XLOOKUP(F1290,'GIÁ'!A:A,'GIÁ'!D:D)</f>
        <v>61056.95</v>
      </c>
      <c r="AL1290" s="118">
        <f t="shared" si="10"/>
        <v>122113.9</v>
      </c>
      <c r="AM1290" s="118">
        <f t="shared" si="11"/>
        <v>0</v>
      </c>
      <c r="AN1290" s="119">
        <f t="shared" si="12"/>
        <v>0</v>
      </c>
      <c r="AO1290" s="118">
        <f t="shared" si="13"/>
        <v>122113.9</v>
      </c>
      <c r="AP1290" s="121">
        <f t="shared" si="14"/>
        <v>0</v>
      </c>
      <c r="AQ1290" s="122"/>
      <c r="AR1290" s="119"/>
    </row>
    <row r="1291" ht="22.5" customHeight="1">
      <c r="A1291" s="89">
        <v>46231.0</v>
      </c>
      <c r="B1291" s="90">
        <v>0.48680555555555555</v>
      </c>
      <c r="C1291" s="91" t="s">
        <v>1049</v>
      </c>
      <c r="D1291" s="129" t="str">
        <f t="array" ref="D1291">XLOOKUP(C1291,'DS ST'!A:A,'DS ST'!B:B)</f>
        <v>A221</v>
      </c>
      <c r="E1291" s="94" t="str">
        <f t="array" ref="E1291">XLOOKUP($F1291,'GIÁ'!$A:$A,'GIÁ'!$E:$E)</f>
        <v>MÁT</v>
      </c>
      <c r="F1291" s="94">
        <v>8.936146442614E12</v>
      </c>
      <c r="G1291" s="95" t="s">
        <v>2502</v>
      </c>
      <c r="H1291" s="95" t="s">
        <v>787</v>
      </c>
      <c r="I1291" s="96">
        <v>1.0</v>
      </c>
      <c r="J1291" s="96">
        <v>0.0</v>
      </c>
      <c r="K1291" s="98">
        <f t="shared" si="4"/>
        <v>1</v>
      </c>
      <c r="L1291" s="99" t="s">
        <v>5043</v>
      </c>
      <c r="M1291" s="100" t="s">
        <v>5044</v>
      </c>
      <c r="N1291" s="101" t="s">
        <v>5045</v>
      </c>
      <c r="O1291" s="128"/>
      <c r="P1291" s="100"/>
      <c r="Q1291" s="103">
        <f t="shared" si="5"/>
        <v>1</v>
      </c>
      <c r="R1291" s="161"/>
      <c r="S1291" s="105"/>
      <c r="T1291" s="106"/>
      <c r="U1291" s="107" t="s">
        <v>4986</v>
      </c>
      <c r="V1291" s="108" t="s">
        <v>4012</v>
      </c>
      <c r="W1291" s="109" t="s">
        <v>1908</v>
      </c>
      <c r="X1291" s="110" t="str">
        <f t="shared" si="6"/>
        <v/>
      </c>
      <c r="Y1291" s="110" t="str">
        <f t="shared" si="7"/>
        <v/>
      </c>
      <c r="Z1291" s="139" t="str">
        <f>IF(N(Q1291)&lt;=0,"",IF(ISNUMBER(SEARCH("Thiếu kiện",V1291)),"Kho đông mát",IF(AND(N(Q1291)&gt;0,N(P1291)&gt;0,OR(ISNUMBER(SEARCH("Hình KDB",U1291)),ISNUMBER(SEARCH("Hình tele",U1291)),ISNUMBER(SEARCH("sai code",U1291)),ISNUMBER(SEARCH("ST nhận",U1291)))),"Kho đông mát",IF(AND(W1291="DC giao thiếu",OR(ISNUMBER(SEARCH("Hình KDB",U1291)),ISNUMBER(SEARCH("Hình tele",U1291)),ISNUMBER(SEARCH("sai code",U1291)))),"Kho đông mát",IF(W1291="DC giao thiếu","Chưa xác định",IF(AND(W1291="DC pick sai",OR(ISNUMBER(SEARCH("Hình KDB",U1291)),ISNUMBER(SEARCH("Hình tele",U1291)),ISNUMBER(SEARCH("sai code",U1291)),ISNUMBER(SEARCH("ST nhận",U1291)))),"Kho đông mát",IF(W1291="DC pick sai","Chưa xác định",IF(AND(W1291="Hao hụt",N(O1291)&gt;0,OR(ISNUMBER(SEARCH("Hình KDB",U1291)),ISNUMBER(SEARCH("Hình tele",U1291)),ISNUMBER(SEARCH("sai code",U1291)),ISNUMBER(SEARCH("ST nhận",U1291)))),"Kho đông mát",IF(W1291="Hao hụt","Chưa xác định",IF(OR(W1291="VT giao sai điểm",W1291="Không đạt nhiệt độ",W1291="TX giao thiếu kiện",W1291="Hàng không đạt CL"),"Kho đông mát",IF(W1291="Chưa xác định","Chưa xác định",IF(N(P1291)&gt;0,"Chưa xác định",""))))))))))))</f>
        <v>Kho đông mát</v>
      </c>
      <c r="AA1291" s="109" t="s">
        <v>802</v>
      </c>
      <c r="AB1291" s="106"/>
      <c r="AC1291" s="158"/>
      <c r="AD1291" s="160"/>
      <c r="AE1291" s="127"/>
      <c r="AF1291" s="113"/>
      <c r="AG1291" s="114" t="str">
        <f t="array" ref="AG1291">XLOOKUP(F1291,'CLV2'!A:A,'CLV2'!E:E)</f>
        <v>2.MEAT</v>
      </c>
      <c r="AH1291" s="115" t="str">
        <f t="array" ref="AH1291">XLOOKUP(F1291,'CLV2'!A:A,'CLV2'!F:F)</f>
        <v>3.PORK</v>
      </c>
      <c r="AI1291" s="115" t="str">
        <f t="shared" si="8"/>
        <v>Pack</v>
      </c>
      <c r="AJ1291" s="116">
        <f t="shared" si="9"/>
        <v>1</v>
      </c>
      <c r="AK1291" s="117" t="str">
        <f t="array" ref="AK1291">XLOOKUP(F1291,'GIÁ'!A:A,'GIÁ'!D:D)</f>
        <v>17646.95</v>
      </c>
      <c r="AL1291" s="118">
        <f t="shared" si="10"/>
        <v>17646.95</v>
      </c>
      <c r="AM1291" s="118">
        <f t="shared" si="11"/>
        <v>0</v>
      </c>
      <c r="AN1291" s="119">
        <f t="shared" si="12"/>
        <v>0</v>
      </c>
      <c r="AO1291" s="118">
        <f t="shared" si="13"/>
        <v>17646.95</v>
      </c>
      <c r="AP1291" s="121">
        <f t="shared" si="14"/>
        <v>0</v>
      </c>
      <c r="AQ1291" s="122"/>
      <c r="AR1291" s="119"/>
    </row>
    <row r="1292" ht="22.5" customHeight="1">
      <c r="A1292" s="89">
        <v>46231.0</v>
      </c>
      <c r="B1292" s="90">
        <v>0.48680555555555555</v>
      </c>
      <c r="C1292" s="91" t="s">
        <v>1049</v>
      </c>
      <c r="D1292" s="92" t="str">
        <f t="array" ref="D1292">XLOOKUP(C1292,'DS ST'!A:A,'DS ST'!B:B)</f>
        <v>A221</v>
      </c>
      <c r="E1292" s="94" t="str">
        <f t="array" ref="E1292">XLOOKUP($F1292,'GIÁ'!$A:$A,'GIÁ'!$E:$E)</f>
        <v>ĐÔNG</v>
      </c>
      <c r="F1292" s="94">
        <v>9.555894501924E12</v>
      </c>
      <c r="G1292" s="95" t="s">
        <v>3296</v>
      </c>
      <c r="H1292" s="95" t="s">
        <v>224</v>
      </c>
      <c r="I1292" s="96">
        <v>2.0</v>
      </c>
      <c r="J1292" s="96">
        <v>0.0</v>
      </c>
      <c r="K1292" s="98">
        <f t="shared" si="4"/>
        <v>2</v>
      </c>
      <c r="L1292" s="99" t="s">
        <v>5043</v>
      </c>
      <c r="M1292" s="100" t="s">
        <v>5044</v>
      </c>
      <c r="N1292" s="101" t="s">
        <v>5045</v>
      </c>
      <c r="O1292" s="128"/>
      <c r="P1292" s="100"/>
      <c r="Q1292" s="103">
        <f t="shared" si="5"/>
        <v>2</v>
      </c>
      <c r="R1292" s="161"/>
      <c r="S1292" s="105"/>
      <c r="T1292" s="106"/>
      <c r="U1292" s="107"/>
      <c r="V1292" s="108" t="s">
        <v>756</v>
      </c>
      <c r="W1292" s="109" t="s">
        <v>1312</v>
      </c>
      <c r="X1292" s="110" t="str">
        <f t="shared" si="6"/>
        <v/>
      </c>
      <c r="Y1292" s="110" t="str">
        <f t="shared" si="7"/>
        <v/>
      </c>
      <c r="Z1292" s="109" t="s">
        <v>797</v>
      </c>
      <c r="AA1292" s="109" t="s">
        <v>802</v>
      </c>
      <c r="AB1292" s="149" t="s">
        <v>5046</v>
      </c>
      <c r="AC1292" s="158"/>
      <c r="AD1292" s="160"/>
      <c r="AE1292" s="127"/>
      <c r="AF1292" s="144"/>
      <c r="AG1292" s="114" t="str">
        <f t="array" ref="AG1292">XLOOKUP(F1292,'CLV2'!A:A,'CLV2'!E:E)</f>
        <v>2.FROZEN FOODS</v>
      </c>
      <c r="AH1292" s="115" t="str">
        <f t="array" ref="AH1292">XLOOKUP(F1292,'CLV2'!A:A,'CLV2'!F:F)</f>
        <v>3.HOTPOT AND FRIED</v>
      </c>
      <c r="AI1292" s="115" t="str">
        <f t="shared" si="8"/>
        <v>Pack</v>
      </c>
      <c r="AJ1292" s="116">
        <f t="shared" si="9"/>
        <v>1</v>
      </c>
      <c r="AK1292" s="117" t="str">
        <f t="array" ref="AK1292">XLOOKUP(F1292,'GIÁ'!A:A,'GIÁ'!D:D)</f>
        <v>69289.18</v>
      </c>
      <c r="AL1292" s="118">
        <f t="shared" si="10"/>
        <v>138578.36</v>
      </c>
      <c r="AM1292" s="118">
        <f t="shared" si="11"/>
        <v>0</v>
      </c>
      <c r="AN1292" s="119">
        <f t="shared" si="12"/>
        <v>0</v>
      </c>
      <c r="AO1292" s="118">
        <f t="shared" si="13"/>
        <v>138578.36</v>
      </c>
      <c r="AP1292" s="121">
        <f t="shared" si="14"/>
        <v>0</v>
      </c>
      <c r="AQ1292" s="122"/>
      <c r="AR1292" s="119"/>
    </row>
    <row r="1293" ht="22.5" customHeight="1">
      <c r="A1293" s="89">
        <v>46231.0</v>
      </c>
      <c r="B1293" s="90">
        <v>0.5375</v>
      </c>
      <c r="C1293" s="91" t="s">
        <v>480</v>
      </c>
      <c r="D1293" s="92" t="str">
        <f t="array" ref="D1293">XLOOKUP(C1293,'DS ST'!A:A,'DS ST'!B:B)</f>
        <v>A134</v>
      </c>
      <c r="E1293" s="94" t="str">
        <f t="array" ref="E1293">XLOOKUP($F1293,'GIÁ'!$A:$A,'GIÁ'!$E:$E)</f>
        <v>ĐÔNG</v>
      </c>
      <c r="F1293" s="94">
        <v>9.555894501924E12</v>
      </c>
      <c r="G1293" s="95" t="s">
        <v>3296</v>
      </c>
      <c r="H1293" s="95" t="s">
        <v>224</v>
      </c>
      <c r="I1293" s="96">
        <v>4.0</v>
      </c>
      <c r="J1293" s="96">
        <v>0.0</v>
      </c>
      <c r="K1293" s="98">
        <f t="shared" si="4"/>
        <v>4</v>
      </c>
      <c r="L1293" s="99" t="s">
        <v>5047</v>
      </c>
      <c r="M1293" s="100" t="s">
        <v>5048</v>
      </c>
      <c r="N1293" s="101" t="s">
        <v>5049</v>
      </c>
      <c r="O1293" s="128"/>
      <c r="P1293" s="100"/>
      <c r="Q1293" s="103">
        <f t="shared" si="5"/>
        <v>4</v>
      </c>
      <c r="R1293" s="161"/>
      <c r="S1293" s="105" t="s">
        <v>14</v>
      </c>
      <c r="T1293" s="106"/>
      <c r="U1293" s="107"/>
      <c r="V1293" s="108" t="s">
        <v>756</v>
      </c>
      <c r="W1293" s="109" t="s">
        <v>1312</v>
      </c>
      <c r="X1293" s="110" t="str">
        <f t="shared" si="6"/>
        <v/>
      </c>
      <c r="Y1293" s="110" t="str">
        <f t="shared" si="7"/>
        <v/>
      </c>
      <c r="Z1293" s="109" t="s">
        <v>797</v>
      </c>
      <c r="AA1293" s="109" t="s">
        <v>802</v>
      </c>
      <c r="AB1293" s="163" t="s">
        <v>5050</v>
      </c>
      <c r="AC1293" s="158"/>
      <c r="AD1293" s="160"/>
      <c r="AE1293" s="127"/>
      <c r="AF1293" s="144"/>
      <c r="AG1293" s="114" t="str">
        <f t="array" ref="AG1293">XLOOKUP(F1293,'CLV2'!A:A,'CLV2'!E:E)</f>
        <v>2.FROZEN FOODS</v>
      </c>
      <c r="AH1293" s="115" t="str">
        <f t="array" ref="AH1293">XLOOKUP(F1293,'CLV2'!A:A,'CLV2'!F:F)</f>
        <v>3.HOTPOT AND FRIED</v>
      </c>
      <c r="AI1293" s="115" t="str">
        <f t="shared" si="8"/>
        <v>Pack</v>
      </c>
      <c r="AJ1293" s="116">
        <f t="shared" si="9"/>
        <v>1</v>
      </c>
      <c r="AK1293" s="117" t="str">
        <f t="array" ref="AK1293">XLOOKUP(F1293,'GIÁ'!A:A,'GIÁ'!D:D)</f>
        <v>69289.18</v>
      </c>
      <c r="AL1293" s="118">
        <f t="shared" si="10"/>
        <v>277156.72</v>
      </c>
      <c r="AM1293" s="118">
        <f t="shared" si="11"/>
        <v>0</v>
      </c>
      <c r="AN1293" s="119">
        <f t="shared" si="12"/>
        <v>0</v>
      </c>
      <c r="AO1293" s="118">
        <f t="shared" si="13"/>
        <v>277156.72</v>
      </c>
      <c r="AP1293" s="121">
        <f t="shared" si="14"/>
        <v>0</v>
      </c>
      <c r="AQ1293" s="122"/>
      <c r="AR1293" s="119"/>
    </row>
    <row r="1294" ht="22.5" customHeight="1">
      <c r="A1294" s="89">
        <v>46231.0</v>
      </c>
      <c r="B1294" s="90">
        <v>0.5375</v>
      </c>
      <c r="C1294" s="91" t="s">
        <v>480</v>
      </c>
      <c r="D1294" s="92" t="str">
        <f t="array" ref="D1294">XLOOKUP(C1294,'DS ST'!A:A,'DS ST'!B:B)</f>
        <v>A134</v>
      </c>
      <c r="E1294" s="94" t="str">
        <f t="array" ref="E1294">XLOOKUP($F1294,'GIÁ'!$A:$A,'GIÁ'!$E:$E)</f>
        <v>ĐÔNG</v>
      </c>
      <c r="F1294" s="94">
        <v>8.936077113232E12</v>
      </c>
      <c r="G1294" s="95" t="s">
        <v>2350</v>
      </c>
      <c r="H1294" s="95" t="s">
        <v>1206</v>
      </c>
      <c r="I1294" s="96">
        <v>4.0</v>
      </c>
      <c r="J1294" s="96">
        <v>0.0</v>
      </c>
      <c r="K1294" s="98">
        <f t="shared" si="4"/>
        <v>4</v>
      </c>
      <c r="L1294" s="99" t="s">
        <v>5047</v>
      </c>
      <c r="M1294" s="100" t="s">
        <v>5048</v>
      </c>
      <c r="N1294" s="101" t="s">
        <v>5049</v>
      </c>
      <c r="O1294" s="128"/>
      <c r="P1294" s="100"/>
      <c r="Q1294" s="103">
        <f t="shared" si="5"/>
        <v>4</v>
      </c>
      <c r="R1294" s="161"/>
      <c r="S1294" s="105" t="s">
        <v>14</v>
      </c>
      <c r="T1294" s="106"/>
      <c r="U1294" s="107"/>
      <c r="V1294" s="108" t="s">
        <v>756</v>
      </c>
      <c r="W1294" s="109" t="s">
        <v>1312</v>
      </c>
      <c r="X1294" s="110" t="str">
        <f t="shared" si="6"/>
        <v/>
      </c>
      <c r="Y1294" s="110" t="str">
        <f t="shared" si="7"/>
        <v/>
      </c>
      <c r="Z1294" s="109" t="s">
        <v>797</v>
      </c>
      <c r="AA1294" s="109" t="s">
        <v>802</v>
      </c>
      <c r="AB1294" s="163" t="s">
        <v>5050</v>
      </c>
      <c r="AC1294" s="158"/>
      <c r="AD1294" s="160"/>
      <c r="AE1294" s="127"/>
      <c r="AF1294" s="144"/>
      <c r="AG1294" s="114" t="str">
        <f t="array" ref="AG1294">XLOOKUP(F1294,'CLV2'!A:A,'CLV2'!E:E)</f>
        <v>2.FROZEN FOODS</v>
      </c>
      <c r="AH1294" s="115" t="str">
        <f t="array" ref="AH1294">XLOOKUP(F1294,'CLV2'!A:A,'CLV2'!F:F)</f>
        <v>3.PIZZA - READY MEALS</v>
      </c>
      <c r="AI1294" s="115" t="str">
        <f t="shared" si="8"/>
        <v>Pack</v>
      </c>
      <c r="AJ1294" s="116">
        <f t="shared" si="9"/>
        <v>1</v>
      </c>
      <c r="AK1294" s="117" t="str">
        <f t="array" ref="AK1294">XLOOKUP(F1294,'GIÁ'!A:A,'GIÁ'!D:D)</f>
        <v>49154.71</v>
      </c>
      <c r="AL1294" s="118">
        <f t="shared" si="10"/>
        <v>196618.84</v>
      </c>
      <c r="AM1294" s="118">
        <f t="shared" si="11"/>
        <v>0</v>
      </c>
      <c r="AN1294" s="119">
        <f t="shared" si="12"/>
        <v>0</v>
      </c>
      <c r="AO1294" s="118">
        <f t="shared" si="13"/>
        <v>196618.84</v>
      </c>
      <c r="AP1294" s="121">
        <f t="shared" si="14"/>
        <v>0</v>
      </c>
      <c r="AQ1294" s="122"/>
      <c r="AR1294" s="119"/>
    </row>
    <row r="1295" ht="22.5" customHeight="1">
      <c r="A1295" s="89">
        <v>46231.0</v>
      </c>
      <c r="B1295" s="90">
        <v>0.4284722222222222</v>
      </c>
      <c r="C1295" s="91" t="s">
        <v>1459</v>
      </c>
      <c r="D1295" s="129" t="str">
        <f t="array" ref="D1295">XLOOKUP(C1295,'DS ST'!A:A,'DS ST'!B:B)</f>
        <v>NTU</v>
      </c>
      <c r="E1295" s="94" t="str">
        <f t="array" ref="E1295">XLOOKUP($F1295,'GIÁ'!$A:$A,'GIÁ'!$E:$E)</f>
        <v>MÁT</v>
      </c>
      <c r="F1295" s="94">
        <v>8.936146442614E12</v>
      </c>
      <c r="G1295" s="95" t="s">
        <v>2502</v>
      </c>
      <c r="H1295" s="95" t="s">
        <v>787</v>
      </c>
      <c r="I1295" s="96">
        <v>1.0</v>
      </c>
      <c r="J1295" s="96">
        <v>0.0</v>
      </c>
      <c r="K1295" s="98">
        <f t="shared" si="4"/>
        <v>1</v>
      </c>
      <c r="L1295" s="99" t="s">
        <v>5051</v>
      </c>
      <c r="M1295" s="100" t="s">
        <v>5052</v>
      </c>
      <c r="N1295" s="101" t="s">
        <v>5053</v>
      </c>
      <c r="O1295" s="128"/>
      <c r="P1295" s="100"/>
      <c r="Q1295" s="103">
        <f t="shared" si="5"/>
        <v>1</v>
      </c>
      <c r="R1295" s="161"/>
      <c r="S1295" s="105" t="s">
        <v>14</v>
      </c>
      <c r="T1295" s="106"/>
      <c r="U1295" s="107" t="s">
        <v>4986</v>
      </c>
      <c r="V1295" s="108" t="s">
        <v>4012</v>
      </c>
      <c r="W1295" s="109" t="s">
        <v>1908</v>
      </c>
      <c r="X1295" s="110" t="str">
        <f t="shared" si="6"/>
        <v/>
      </c>
      <c r="Y1295" s="110" t="str">
        <f t="shared" si="7"/>
        <v/>
      </c>
      <c r="Z1295" s="139" t="str">
        <f>IF(N(Q1295)&lt;=0,"",IF(ISNUMBER(SEARCH("Thiếu kiện",V1295)),"Kho đông mát",IF(AND(N(Q1295)&gt;0,N(P1295)&gt;0,OR(ISNUMBER(SEARCH("Hình KDB",U1295)),ISNUMBER(SEARCH("Hình tele",U1295)),ISNUMBER(SEARCH("sai code",U1295)),ISNUMBER(SEARCH("ST nhận",U1295)))),"Kho đông mát",IF(AND(W1295="DC giao thiếu",OR(ISNUMBER(SEARCH("Hình KDB",U1295)),ISNUMBER(SEARCH("Hình tele",U1295)),ISNUMBER(SEARCH("sai code",U1295)))),"Kho đông mát",IF(W1295="DC giao thiếu","Chưa xác định",IF(AND(W1295="DC pick sai",OR(ISNUMBER(SEARCH("Hình KDB",U1295)),ISNUMBER(SEARCH("Hình tele",U1295)),ISNUMBER(SEARCH("sai code",U1295)),ISNUMBER(SEARCH("ST nhận",U1295)))),"Kho đông mát",IF(W1295="DC pick sai","Chưa xác định",IF(AND(W1295="Hao hụt",N(O1295)&gt;0,OR(ISNUMBER(SEARCH("Hình KDB",U1295)),ISNUMBER(SEARCH("Hình tele",U1295)),ISNUMBER(SEARCH("sai code",U1295)),ISNUMBER(SEARCH("ST nhận",U1295)))),"Kho đông mát",IF(W1295="Hao hụt","Chưa xác định",IF(OR(W1295="VT giao sai điểm",W1295="Không đạt nhiệt độ",W1295="TX giao thiếu kiện",W1295="Hàng không đạt CL"),"Kho đông mát",IF(W1295="Chưa xác định","Chưa xác định",IF(N(P1295)&gt;0,"Chưa xác định",""))))))))))))</f>
        <v>Kho đông mát</v>
      </c>
      <c r="AA1295" s="109" t="s">
        <v>802</v>
      </c>
      <c r="AB1295" s="106"/>
      <c r="AC1295" s="158"/>
      <c r="AD1295" s="160"/>
      <c r="AE1295" s="127"/>
      <c r="AF1295" s="113"/>
      <c r="AG1295" s="114" t="str">
        <f t="array" ref="AG1295">XLOOKUP(F1295,'CLV2'!A:A,'CLV2'!E:E)</f>
        <v>2.MEAT</v>
      </c>
      <c r="AH1295" s="115" t="str">
        <f t="array" ref="AH1295">XLOOKUP(F1295,'CLV2'!A:A,'CLV2'!F:F)</f>
        <v>3.PORK</v>
      </c>
      <c r="AI1295" s="115" t="str">
        <f t="shared" si="8"/>
        <v>Pack</v>
      </c>
      <c r="AJ1295" s="116">
        <f t="shared" si="9"/>
        <v>1</v>
      </c>
      <c r="AK1295" s="117" t="str">
        <f t="array" ref="AK1295">XLOOKUP(F1295,'GIÁ'!A:A,'GIÁ'!D:D)</f>
        <v>17646.95</v>
      </c>
      <c r="AL1295" s="118">
        <f t="shared" si="10"/>
        <v>17646.95</v>
      </c>
      <c r="AM1295" s="118">
        <f t="shared" si="11"/>
        <v>0</v>
      </c>
      <c r="AN1295" s="119">
        <f t="shared" si="12"/>
        <v>0</v>
      </c>
      <c r="AO1295" s="118">
        <f t="shared" si="13"/>
        <v>17646.95</v>
      </c>
      <c r="AP1295" s="121">
        <f t="shared" si="14"/>
        <v>0</v>
      </c>
      <c r="AQ1295" s="122"/>
      <c r="AR1295" s="119"/>
    </row>
    <row r="1296" ht="22.5" customHeight="1">
      <c r="A1296" s="89">
        <v>46231.0</v>
      </c>
      <c r="B1296" s="90">
        <v>0.4284722222222222</v>
      </c>
      <c r="C1296" s="91" t="s">
        <v>1459</v>
      </c>
      <c r="D1296" s="92" t="str">
        <f t="array" ref="D1296">XLOOKUP(C1296,'DS ST'!A:A,'DS ST'!B:B)</f>
        <v>NTU</v>
      </c>
      <c r="E1296" s="94" t="str">
        <f t="array" ref="E1296">XLOOKUP($F1296,'GIÁ'!$A:$A,'GIÁ'!$E:$E)</f>
        <v>ĐÔNG</v>
      </c>
      <c r="F1296" s="94">
        <v>8.934717275081E12</v>
      </c>
      <c r="G1296" s="95" t="s">
        <v>1735</v>
      </c>
      <c r="H1296" s="95" t="s">
        <v>224</v>
      </c>
      <c r="I1296" s="96">
        <v>6.0</v>
      </c>
      <c r="J1296" s="96">
        <v>0.0</v>
      </c>
      <c r="K1296" s="98">
        <f t="shared" si="4"/>
        <v>6</v>
      </c>
      <c r="L1296" s="99" t="s">
        <v>5051</v>
      </c>
      <c r="M1296" s="100" t="s">
        <v>5052</v>
      </c>
      <c r="N1296" s="101" t="s">
        <v>5053</v>
      </c>
      <c r="O1296" s="128"/>
      <c r="P1296" s="100"/>
      <c r="Q1296" s="103">
        <f t="shared" si="5"/>
        <v>6</v>
      </c>
      <c r="R1296" s="161"/>
      <c r="S1296" s="105" t="s">
        <v>14</v>
      </c>
      <c r="T1296" s="106"/>
      <c r="U1296" s="107" t="s">
        <v>5054</v>
      </c>
      <c r="V1296" s="108" t="s">
        <v>756</v>
      </c>
      <c r="W1296" s="109" t="s">
        <v>1312</v>
      </c>
      <c r="X1296" s="110" t="str">
        <f t="shared" si="6"/>
        <v/>
      </c>
      <c r="Y1296" s="110" t="str">
        <f t="shared" si="7"/>
        <v/>
      </c>
      <c r="Z1296" s="109" t="s">
        <v>797</v>
      </c>
      <c r="AA1296" s="109" t="s">
        <v>802</v>
      </c>
      <c r="AB1296" s="149" t="s">
        <v>5055</v>
      </c>
      <c r="AC1296" s="158"/>
      <c r="AD1296" s="160"/>
      <c r="AE1296" s="127"/>
      <c r="AF1296" s="144"/>
      <c r="AG1296" s="114" t="str">
        <f t="array" ref="AG1296">XLOOKUP(F1296,'CLV2'!A:A,'CLV2'!E:E)</f>
        <v>2.FROZEN FOODS</v>
      </c>
      <c r="AH1296" s="115" t="str">
        <f t="array" ref="AH1296">XLOOKUP(F1296,'CLV2'!A:A,'CLV2'!F:F)</f>
        <v>3.DUMPLINGS</v>
      </c>
      <c r="AI1296" s="115" t="str">
        <f t="shared" si="8"/>
        <v>Pack</v>
      </c>
      <c r="AJ1296" s="116">
        <f t="shared" si="9"/>
        <v>1</v>
      </c>
      <c r="AK1296" s="117" t="str">
        <f t="array" ref="AK1296">XLOOKUP(F1296,'GIÁ'!A:A,'GIÁ'!D:D)</f>
        <v>42036.39</v>
      </c>
      <c r="AL1296" s="118">
        <f t="shared" si="10"/>
        <v>252218.34</v>
      </c>
      <c r="AM1296" s="118">
        <f t="shared" si="11"/>
        <v>0</v>
      </c>
      <c r="AN1296" s="119">
        <f t="shared" si="12"/>
        <v>0</v>
      </c>
      <c r="AO1296" s="118">
        <f t="shared" si="13"/>
        <v>252218.34</v>
      </c>
      <c r="AP1296" s="121">
        <f t="shared" si="14"/>
        <v>0</v>
      </c>
      <c r="AQ1296" s="122"/>
      <c r="AR1296" s="119"/>
    </row>
    <row r="1297" ht="22.5" customHeight="1">
      <c r="A1297" s="89">
        <v>46231.0</v>
      </c>
      <c r="B1297" s="90">
        <v>0.4284722222222222</v>
      </c>
      <c r="C1297" s="91" t="s">
        <v>1459</v>
      </c>
      <c r="D1297" s="92" t="str">
        <f t="array" ref="D1297">XLOOKUP(C1297,'DS ST'!A:A,'DS ST'!B:B)</f>
        <v>NTU</v>
      </c>
      <c r="E1297" s="94" t="str">
        <f t="array" ref="E1297">XLOOKUP($F1297,'GIÁ'!$A:$A,'GIÁ'!$E:$E)</f>
        <v>ĐÔNG</v>
      </c>
      <c r="F1297" s="94">
        <v>8.934717401336E12</v>
      </c>
      <c r="G1297" s="95" t="s">
        <v>1750</v>
      </c>
      <c r="H1297" s="95" t="s">
        <v>224</v>
      </c>
      <c r="I1297" s="96">
        <v>2.0</v>
      </c>
      <c r="J1297" s="96">
        <v>0.0</v>
      </c>
      <c r="K1297" s="98">
        <f t="shared" si="4"/>
        <v>2</v>
      </c>
      <c r="L1297" s="99" t="s">
        <v>5051</v>
      </c>
      <c r="M1297" s="100" t="s">
        <v>5052</v>
      </c>
      <c r="N1297" s="101" t="s">
        <v>5053</v>
      </c>
      <c r="O1297" s="128"/>
      <c r="P1297" s="100"/>
      <c r="Q1297" s="103">
        <f t="shared" si="5"/>
        <v>2</v>
      </c>
      <c r="R1297" s="161"/>
      <c r="S1297" s="105" t="s">
        <v>14</v>
      </c>
      <c r="T1297" s="106"/>
      <c r="U1297" s="107" t="s">
        <v>5054</v>
      </c>
      <c r="V1297" s="108" t="s">
        <v>756</v>
      </c>
      <c r="W1297" s="109" t="s">
        <v>1312</v>
      </c>
      <c r="X1297" s="110" t="str">
        <f t="shared" si="6"/>
        <v/>
      </c>
      <c r="Y1297" s="110" t="str">
        <f t="shared" si="7"/>
        <v/>
      </c>
      <c r="Z1297" s="109" t="s">
        <v>797</v>
      </c>
      <c r="AA1297" s="109" t="s">
        <v>802</v>
      </c>
      <c r="AB1297" s="149" t="s">
        <v>5055</v>
      </c>
      <c r="AC1297" s="159" t="s">
        <v>1329</v>
      </c>
      <c r="AD1297" s="160"/>
      <c r="AE1297" s="127"/>
      <c r="AF1297" s="144"/>
      <c r="AG1297" s="114" t="str">
        <f t="array" ref="AG1297">XLOOKUP(F1297,'CLV2'!A:A,'CLV2'!E:E)</f>
        <v>2.FROZEN FOODS</v>
      </c>
      <c r="AH1297" s="115" t="str">
        <f t="array" ref="AH1297">XLOOKUP(F1297,'CLV2'!A:A,'CLV2'!F:F)</f>
        <v>3.DUMPLINGS</v>
      </c>
      <c r="AI1297" s="115" t="str">
        <f t="shared" si="8"/>
        <v>Pack</v>
      </c>
      <c r="AJ1297" s="116">
        <f t="shared" si="9"/>
        <v>1</v>
      </c>
      <c r="AK1297" s="117" t="str">
        <f t="array" ref="AK1297">XLOOKUP(F1297,'GIÁ'!A:A,'GIÁ'!D:D)</f>
        <v>39374.44</v>
      </c>
      <c r="AL1297" s="118">
        <f t="shared" si="10"/>
        <v>78748.88</v>
      </c>
      <c r="AM1297" s="118">
        <f t="shared" si="11"/>
        <v>0</v>
      </c>
      <c r="AN1297" s="119">
        <f t="shared" si="12"/>
        <v>0</v>
      </c>
      <c r="AO1297" s="118">
        <f t="shared" si="13"/>
        <v>78748.88</v>
      </c>
      <c r="AP1297" s="121">
        <f t="shared" si="14"/>
        <v>0</v>
      </c>
      <c r="AQ1297" s="122"/>
      <c r="AR1297" s="119"/>
    </row>
    <row r="1298" ht="22.5" customHeight="1">
      <c r="A1298" s="89">
        <v>46231.0</v>
      </c>
      <c r="B1298" s="90">
        <v>0.44722222222222224</v>
      </c>
      <c r="C1298" s="91" t="s">
        <v>1127</v>
      </c>
      <c r="D1298" s="129" t="str">
        <f t="array" ref="D1298">XLOOKUP(C1298,'DS ST'!A:A,'DS ST'!B:B)</f>
        <v>BTH</v>
      </c>
      <c r="E1298" s="94" t="str">
        <f t="array" ref="E1298">XLOOKUP($F1298,'GIÁ'!$A:$A,'GIÁ'!$E:$E)</f>
        <v>MÁT</v>
      </c>
      <c r="F1298" s="94">
        <v>8.936146442614E12</v>
      </c>
      <c r="G1298" s="95" t="s">
        <v>2502</v>
      </c>
      <c r="H1298" s="95" t="s">
        <v>787</v>
      </c>
      <c r="I1298" s="96">
        <v>5.0</v>
      </c>
      <c r="J1298" s="96">
        <v>0.0</v>
      </c>
      <c r="K1298" s="98">
        <f t="shared" si="4"/>
        <v>5</v>
      </c>
      <c r="L1298" s="99" t="s">
        <v>5056</v>
      </c>
      <c r="M1298" s="100" t="s">
        <v>5057</v>
      </c>
      <c r="N1298" s="101" t="s">
        <v>5058</v>
      </c>
      <c r="O1298" s="128"/>
      <c r="P1298" s="100"/>
      <c r="Q1298" s="103">
        <f t="shared" si="5"/>
        <v>5</v>
      </c>
      <c r="R1298" s="161"/>
      <c r="S1298" s="105"/>
      <c r="T1298" s="106"/>
      <c r="U1298" s="107" t="s">
        <v>4986</v>
      </c>
      <c r="V1298" s="108" t="s">
        <v>4012</v>
      </c>
      <c r="W1298" s="109" t="s">
        <v>1908</v>
      </c>
      <c r="X1298" s="110" t="str">
        <f t="shared" si="6"/>
        <v/>
      </c>
      <c r="Y1298" s="110" t="str">
        <f t="shared" si="7"/>
        <v/>
      </c>
      <c r="Z1298" s="139" t="str">
        <f>IF(N(Q1298)&lt;=0,"",IF(ISNUMBER(SEARCH("Thiếu kiện",V1298)),"Kho đông mát",IF(AND(N(Q1298)&gt;0,N(P1298)&gt;0,OR(ISNUMBER(SEARCH("Hình KDB",U1298)),ISNUMBER(SEARCH("Hình tele",U1298)),ISNUMBER(SEARCH("sai code",U1298)),ISNUMBER(SEARCH("ST nhận",U1298)))),"Kho đông mát",IF(AND(W1298="DC giao thiếu",OR(ISNUMBER(SEARCH("Hình KDB",U1298)),ISNUMBER(SEARCH("Hình tele",U1298)),ISNUMBER(SEARCH("sai code",U1298)))),"Kho đông mát",IF(W1298="DC giao thiếu","Chưa xác định",IF(AND(W1298="DC pick sai",OR(ISNUMBER(SEARCH("Hình KDB",U1298)),ISNUMBER(SEARCH("Hình tele",U1298)),ISNUMBER(SEARCH("sai code",U1298)),ISNUMBER(SEARCH("ST nhận",U1298)))),"Kho đông mát",IF(W1298="DC pick sai","Chưa xác định",IF(AND(W1298="Hao hụt",N(O1298)&gt;0,OR(ISNUMBER(SEARCH("Hình KDB",U1298)),ISNUMBER(SEARCH("Hình tele",U1298)),ISNUMBER(SEARCH("sai code",U1298)),ISNUMBER(SEARCH("ST nhận",U1298)))),"Kho đông mát",IF(W1298="Hao hụt","Chưa xác định",IF(OR(W1298="VT giao sai điểm",W1298="Không đạt nhiệt độ",W1298="TX giao thiếu kiện",W1298="Hàng không đạt CL"),"Kho đông mát",IF(W1298="Chưa xác định","Chưa xác định",IF(N(P1298)&gt;0,"Chưa xác định",""))))))))))))</f>
        <v>Kho đông mát</v>
      </c>
      <c r="AA1298" s="109" t="s">
        <v>802</v>
      </c>
      <c r="AB1298" s="106"/>
      <c r="AC1298" s="158"/>
      <c r="AD1298" s="160"/>
      <c r="AE1298" s="127"/>
      <c r="AF1298" s="113"/>
      <c r="AG1298" s="114" t="str">
        <f t="array" ref="AG1298">XLOOKUP(F1298,'CLV2'!A:A,'CLV2'!E:E)</f>
        <v>2.MEAT</v>
      </c>
      <c r="AH1298" s="115" t="str">
        <f t="array" ref="AH1298">XLOOKUP(F1298,'CLV2'!A:A,'CLV2'!F:F)</f>
        <v>3.PORK</v>
      </c>
      <c r="AI1298" s="115" t="str">
        <f t="shared" si="8"/>
        <v>Pack</v>
      </c>
      <c r="AJ1298" s="116">
        <f t="shared" si="9"/>
        <v>1</v>
      </c>
      <c r="AK1298" s="117" t="str">
        <f t="array" ref="AK1298">XLOOKUP(F1298,'GIÁ'!A:A,'GIÁ'!D:D)</f>
        <v>17646.95</v>
      </c>
      <c r="AL1298" s="118">
        <f t="shared" si="10"/>
        <v>88234.75</v>
      </c>
      <c r="AM1298" s="118">
        <f t="shared" si="11"/>
        <v>0</v>
      </c>
      <c r="AN1298" s="119">
        <f t="shared" si="12"/>
        <v>0</v>
      </c>
      <c r="AO1298" s="118">
        <f t="shared" si="13"/>
        <v>88234.75</v>
      </c>
      <c r="AP1298" s="121">
        <f t="shared" si="14"/>
        <v>0</v>
      </c>
      <c r="AQ1298" s="122"/>
      <c r="AR1298" s="119"/>
    </row>
    <row r="1299" ht="22.5" customHeight="1">
      <c r="A1299" s="89">
        <v>46231.0</v>
      </c>
      <c r="B1299" s="90">
        <v>0.44722222222222224</v>
      </c>
      <c r="C1299" s="91" t="s">
        <v>1127</v>
      </c>
      <c r="D1299" s="92" t="str">
        <f t="array" ref="D1299">XLOOKUP(C1299,'DS ST'!A:A,'DS ST'!B:B)</f>
        <v>BTH</v>
      </c>
      <c r="E1299" s="94" t="str">
        <f t="array" ref="E1299">XLOOKUP($F1299,'GIÁ'!$A:$A,'GIÁ'!$E:$E)</f>
        <v>ĐÔNG</v>
      </c>
      <c r="F1299" s="94">
        <v>8.934717266003E12</v>
      </c>
      <c r="G1299" s="95" t="s">
        <v>1721</v>
      </c>
      <c r="H1299" s="95" t="s">
        <v>224</v>
      </c>
      <c r="I1299" s="96">
        <v>4.0</v>
      </c>
      <c r="J1299" s="96">
        <v>2.0</v>
      </c>
      <c r="K1299" s="98">
        <f t="shared" si="4"/>
        <v>2</v>
      </c>
      <c r="L1299" s="99" t="s">
        <v>5056</v>
      </c>
      <c r="M1299" s="100" t="s">
        <v>5057</v>
      </c>
      <c r="N1299" s="101" t="s">
        <v>5058</v>
      </c>
      <c r="O1299" s="128"/>
      <c r="P1299" s="100"/>
      <c r="Q1299" s="103">
        <f t="shared" si="5"/>
        <v>2</v>
      </c>
      <c r="R1299" s="161"/>
      <c r="S1299" s="105"/>
      <c r="T1299" s="106"/>
      <c r="U1299" s="107"/>
      <c r="V1299" s="108" t="s">
        <v>756</v>
      </c>
      <c r="W1299" s="109" t="s">
        <v>1312</v>
      </c>
      <c r="X1299" s="110" t="str">
        <f t="shared" si="6"/>
        <v/>
      </c>
      <c r="Y1299" s="110" t="str">
        <f t="shared" si="7"/>
        <v/>
      </c>
      <c r="Z1299" s="109" t="s">
        <v>797</v>
      </c>
      <c r="AA1299" s="109" t="s">
        <v>802</v>
      </c>
      <c r="AB1299" s="149" t="s">
        <v>5059</v>
      </c>
      <c r="AC1299" s="159" t="s">
        <v>1329</v>
      </c>
      <c r="AD1299" s="160"/>
      <c r="AE1299" s="127"/>
      <c r="AF1299" s="144"/>
      <c r="AG1299" s="114" t="str">
        <f t="array" ref="AG1299">XLOOKUP(F1299,'CLV2'!A:A,'CLV2'!E:E)</f>
        <v>2.FROZEN FOODS</v>
      </c>
      <c r="AH1299" s="115" t="str">
        <f t="array" ref="AH1299">XLOOKUP(F1299,'CLV2'!A:A,'CLV2'!F:F)</f>
        <v>3.HOTPOT AND FRIED</v>
      </c>
      <c r="AI1299" s="115" t="str">
        <f t="shared" si="8"/>
        <v>Pack</v>
      </c>
      <c r="AJ1299" s="116">
        <f t="shared" si="9"/>
        <v>0.5</v>
      </c>
      <c r="AK1299" s="117" t="str">
        <f t="array" ref="AK1299">XLOOKUP(F1299,'GIÁ'!A:A,'GIÁ'!D:D)</f>
        <v>54599.71</v>
      </c>
      <c r="AL1299" s="118">
        <f t="shared" si="10"/>
        <v>109199.42</v>
      </c>
      <c r="AM1299" s="118">
        <f t="shared" si="11"/>
        <v>0</v>
      </c>
      <c r="AN1299" s="119">
        <f t="shared" si="12"/>
        <v>0</v>
      </c>
      <c r="AO1299" s="118">
        <f t="shared" si="13"/>
        <v>109199.42</v>
      </c>
      <c r="AP1299" s="121">
        <f t="shared" si="14"/>
        <v>0</v>
      </c>
      <c r="AQ1299" s="122"/>
      <c r="AR1299" s="119"/>
    </row>
    <row r="1300" ht="22.5" customHeight="1">
      <c r="A1300" s="89">
        <v>46231.0</v>
      </c>
      <c r="B1300" s="90">
        <v>0.44722222222222224</v>
      </c>
      <c r="C1300" s="91" t="s">
        <v>1127</v>
      </c>
      <c r="D1300" s="92" t="str">
        <f t="array" ref="D1300">XLOOKUP(C1300,'DS ST'!A:A,'DS ST'!B:B)</f>
        <v>BTH</v>
      </c>
      <c r="E1300" s="94" t="str">
        <f t="array" ref="E1300">XLOOKUP($F1300,'GIÁ'!$A:$A,'GIÁ'!$E:$E)</f>
        <v>ĐÔNG</v>
      </c>
      <c r="F1300" s="94">
        <v>8.938532826008E12</v>
      </c>
      <c r="G1300" s="95" t="s">
        <v>3046</v>
      </c>
      <c r="H1300" s="95" t="s">
        <v>224</v>
      </c>
      <c r="I1300" s="96">
        <v>8.0</v>
      </c>
      <c r="J1300" s="96">
        <v>0.0</v>
      </c>
      <c r="K1300" s="98">
        <f t="shared" si="4"/>
        <v>8</v>
      </c>
      <c r="L1300" s="99" t="s">
        <v>5056</v>
      </c>
      <c r="M1300" s="100" t="s">
        <v>5057</v>
      </c>
      <c r="N1300" s="101" t="s">
        <v>5058</v>
      </c>
      <c r="O1300" s="128"/>
      <c r="P1300" s="100"/>
      <c r="Q1300" s="103">
        <f t="shared" si="5"/>
        <v>8</v>
      </c>
      <c r="R1300" s="161"/>
      <c r="S1300" s="105"/>
      <c r="T1300" s="106"/>
      <c r="U1300" s="107"/>
      <c r="V1300" s="108" t="s">
        <v>756</v>
      </c>
      <c r="W1300" s="109" t="s">
        <v>1312</v>
      </c>
      <c r="X1300" s="110" t="str">
        <f t="shared" si="6"/>
        <v/>
      </c>
      <c r="Y1300" s="110" t="str">
        <f t="shared" si="7"/>
        <v/>
      </c>
      <c r="Z1300" s="109" t="s">
        <v>797</v>
      </c>
      <c r="AA1300" s="109" t="s">
        <v>802</v>
      </c>
      <c r="AB1300" s="149" t="s">
        <v>5059</v>
      </c>
      <c r="AC1300" s="158"/>
      <c r="AD1300" s="160"/>
      <c r="AE1300" s="127"/>
      <c r="AF1300" s="144"/>
      <c r="AG1300" s="114" t="str">
        <f t="array" ref="AG1300">XLOOKUP(F1300,'CLV2'!A:A,'CLV2'!E:E)</f>
        <v>2.FROZEN FOODS</v>
      </c>
      <c r="AH1300" s="115" t="str">
        <f t="array" ref="AH1300">XLOOKUP(F1300,'CLV2'!A:A,'CLV2'!F:F)</f>
        <v>3.PASTRY AND DESSERTS</v>
      </c>
      <c r="AI1300" s="115" t="str">
        <f t="shared" si="8"/>
        <v>Pack</v>
      </c>
      <c r="AJ1300" s="116">
        <f t="shared" si="9"/>
        <v>1</v>
      </c>
      <c r="AK1300" s="117" t="str">
        <f t="array" ref="AK1300">XLOOKUP(F1300,'GIÁ'!A:A,'GIÁ'!D:D)</f>
        <v>22371.33</v>
      </c>
      <c r="AL1300" s="118">
        <f t="shared" si="10"/>
        <v>178970.64</v>
      </c>
      <c r="AM1300" s="118">
        <f t="shared" si="11"/>
        <v>0</v>
      </c>
      <c r="AN1300" s="119">
        <f t="shared" si="12"/>
        <v>0</v>
      </c>
      <c r="AO1300" s="118">
        <f t="shared" si="13"/>
        <v>178970.64</v>
      </c>
      <c r="AP1300" s="121">
        <f t="shared" si="14"/>
        <v>0</v>
      </c>
      <c r="AQ1300" s="122"/>
      <c r="AR1300" s="119"/>
    </row>
    <row r="1301" ht="22.5" customHeight="1">
      <c r="A1301" s="89">
        <v>46231.0</v>
      </c>
      <c r="B1301" s="90">
        <v>0.44722222222222224</v>
      </c>
      <c r="C1301" s="91" t="s">
        <v>1127</v>
      </c>
      <c r="D1301" s="92" t="str">
        <f t="array" ref="D1301">XLOOKUP(C1301,'DS ST'!A:A,'DS ST'!B:B)</f>
        <v>BTH</v>
      </c>
      <c r="E1301" s="94" t="str">
        <f t="array" ref="E1301">XLOOKUP($F1301,'GIÁ'!$A:$A,'GIÁ'!$E:$E)</f>
        <v>ĐÔNG</v>
      </c>
      <c r="F1301" s="94">
        <v>8.934717401336E12</v>
      </c>
      <c r="G1301" s="95" t="s">
        <v>1750</v>
      </c>
      <c r="H1301" s="95" t="s">
        <v>224</v>
      </c>
      <c r="I1301" s="96">
        <v>4.0</v>
      </c>
      <c r="J1301" s="96">
        <v>0.0</v>
      </c>
      <c r="K1301" s="98">
        <f t="shared" si="4"/>
        <v>4</v>
      </c>
      <c r="L1301" s="99" t="s">
        <v>5056</v>
      </c>
      <c r="M1301" s="100" t="s">
        <v>5057</v>
      </c>
      <c r="N1301" s="101" t="s">
        <v>5058</v>
      </c>
      <c r="O1301" s="128"/>
      <c r="P1301" s="100"/>
      <c r="Q1301" s="103">
        <f t="shared" si="5"/>
        <v>4</v>
      </c>
      <c r="R1301" s="161"/>
      <c r="S1301" s="105"/>
      <c r="T1301" s="106"/>
      <c r="U1301" s="107"/>
      <c r="V1301" s="108" t="s">
        <v>756</v>
      </c>
      <c r="W1301" s="109" t="s">
        <v>1312</v>
      </c>
      <c r="X1301" s="110" t="str">
        <f t="shared" si="6"/>
        <v/>
      </c>
      <c r="Y1301" s="110" t="str">
        <f t="shared" si="7"/>
        <v/>
      </c>
      <c r="Z1301" s="109" t="s">
        <v>797</v>
      </c>
      <c r="AA1301" s="109" t="s">
        <v>802</v>
      </c>
      <c r="AB1301" s="149" t="s">
        <v>5059</v>
      </c>
      <c r="AC1301" s="158"/>
      <c r="AD1301" s="160"/>
      <c r="AE1301" s="127"/>
      <c r="AF1301" s="144"/>
      <c r="AG1301" s="114" t="str">
        <f t="array" ref="AG1301">XLOOKUP(F1301,'CLV2'!A:A,'CLV2'!E:E)</f>
        <v>2.FROZEN FOODS</v>
      </c>
      <c r="AH1301" s="115" t="str">
        <f t="array" ref="AH1301">XLOOKUP(F1301,'CLV2'!A:A,'CLV2'!F:F)</f>
        <v>3.DUMPLINGS</v>
      </c>
      <c r="AI1301" s="115" t="str">
        <f t="shared" si="8"/>
        <v>Pack</v>
      </c>
      <c r="AJ1301" s="116">
        <f t="shared" si="9"/>
        <v>1</v>
      </c>
      <c r="AK1301" s="117" t="str">
        <f t="array" ref="AK1301">XLOOKUP(F1301,'GIÁ'!A:A,'GIÁ'!D:D)</f>
        <v>39374.44</v>
      </c>
      <c r="AL1301" s="118">
        <f t="shared" si="10"/>
        <v>157497.76</v>
      </c>
      <c r="AM1301" s="118">
        <f t="shared" si="11"/>
        <v>0</v>
      </c>
      <c r="AN1301" s="119">
        <f t="shared" si="12"/>
        <v>0</v>
      </c>
      <c r="AO1301" s="118">
        <f t="shared" si="13"/>
        <v>157497.76</v>
      </c>
      <c r="AP1301" s="121">
        <f t="shared" si="14"/>
        <v>0</v>
      </c>
      <c r="AQ1301" s="122"/>
      <c r="AR1301" s="119"/>
    </row>
    <row r="1302" ht="22.5" customHeight="1">
      <c r="A1302" s="89">
        <v>46231.0</v>
      </c>
      <c r="B1302" s="90">
        <v>0.5166666666666667</v>
      </c>
      <c r="C1302" s="91" t="s">
        <v>1199</v>
      </c>
      <c r="D1302" s="129" t="str">
        <f t="array" ref="D1302">XLOOKUP(C1302,'DS ST'!A:A,'DS ST'!B:B)</f>
        <v>DS7</v>
      </c>
      <c r="E1302" s="94" t="str">
        <f t="array" ref="E1302">XLOOKUP($F1302,'GIÁ'!$A:$A,'GIÁ'!$E:$E)</f>
        <v>MÁT</v>
      </c>
      <c r="F1302" s="94">
        <v>8.936146442614E12</v>
      </c>
      <c r="G1302" s="95" t="s">
        <v>2502</v>
      </c>
      <c r="H1302" s="95" t="s">
        <v>787</v>
      </c>
      <c r="I1302" s="96">
        <v>5.0</v>
      </c>
      <c r="J1302" s="96">
        <v>0.0</v>
      </c>
      <c r="K1302" s="98">
        <f t="shared" si="4"/>
        <v>5</v>
      </c>
      <c r="L1302" s="99" t="s">
        <v>5060</v>
      </c>
      <c r="M1302" s="100" t="s">
        <v>5061</v>
      </c>
      <c r="N1302" s="101" t="e">
        <v>#N/A</v>
      </c>
      <c r="O1302" s="128"/>
      <c r="P1302" s="100"/>
      <c r="Q1302" s="103">
        <f t="shared" si="5"/>
        <v>5</v>
      </c>
      <c r="R1302" s="161"/>
      <c r="S1302" s="105"/>
      <c r="T1302" s="106"/>
      <c r="U1302" s="107" t="s">
        <v>4986</v>
      </c>
      <c r="V1302" s="108" t="s">
        <v>4012</v>
      </c>
      <c r="W1302" s="109" t="s">
        <v>1908</v>
      </c>
      <c r="X1302" s="110" t="str">
        <f t="shared" si="6"/>
        <v/>
      </c>
      <c r="Y1302" s="110" t="str">
        <f t="shared" si="7"/>
        <v/>
      </c>
      <c r="Z1302" s="139" t="str">
        <f>IF(N(Q1302)&lt;=0,"",IF(ISNUMBER(SEARCH("Thiếu kiện",V1302)),"Kho đông mát",IF(AND(N(Q1302)&gt;0,N(P1302)&gt;0,OR(ISNUMBER(SEARCH("Hình KDB",U1302)),ISNUMBER(SEARCH("Hình tele",U1302)),ISNUMBER(SEARCH("sai code",U1302)),ISNUMBER(SEARCH("ST nhận",U1302)))),"Kho đông mát",IF(AND(W1302="DC giao thiếu",OR(ISNUMBER(SEARCH("Hình KDB",U1302)),ISNUMBER(SEARCH("Hình tele",U1302)),ISNUMBER(SEARCH("sai code",U1302)))),"Kho đông mát",IF(W1302="DC giao thiếu","Chưa xác định",IF(AND(W1302="DC pick sai",OR(ISNUMBER(SEARCH("Hình KDB",U1302)),ISNUMBER(SEARCH("Hình tele",U1302)),ISNUMBER(SEARCH("sai code",U1302)),ISNUMBER(SEARCH("ST nhận",U1302)))),"Kho đông mát",IF(W1302="DC pick sai","Chưa xác định",IF(AND(W1302="Hao hụt",N(O1302)&gt;0,OR(ISNUMBER(SEARCH("Hình KDB",U1302)),ISNUMBER(SEARCH("Hình tele",U1302)),ISNUMBER(SEARCH("sai code",U1302)),ISNUMBER(SEARCH("ST nhận",U1302)))),"Kho đông mát",IF(W1302="Hao hụt","Chưa xác định",IF(OR(W1302="VT giao sai điểm",W1302="Không đạt nhiệt độ",W1302="TX giao thiếu kiện",W1302="Hàng không đạt CL"),"Kho đông mát",IF(W1302="Chưa xác định","Chưa xác định",IF(N(P1302)&gt;0,"Chưa xác định",""))))))))))))</f>
        <v>Kho đông mát</v>
      </c>
      <c r="AA1302" s="109" t="s">
        <v>802</v>
      </c>
      <c r="AB1302" s="106"/>
      <c r="AC1302" s="158"/>
      <c r="AD1302" s="160"/>
      <c r="AE1302" s="127"/>
      <c r="AF1302" s="113"/>
      <c r="AG1302" s="114" t="str">
        <f t="array" ref="AG1302">XLOOKUP(F1302,'CLV2'!A:A,'CLV2'!E:E)</f>
        <v>2.MEAT</v>
      </c>
      <c r="AH1302" s="115" t="str">
        <f t="array" ref="AH1302">XLOOKUP(F1302,'CLV2'!A:A,'CLV2'!F:F)</f>
        <v>3.PORK</v>
      </c>
      <c r="AI1302" s="115" t="str">
        <f t="shared" si="8"/>
        <v>Pack</v>
      </c>
      <c r="AJ1302" s="116">
        <f t="shared" si="9"/>
        <v>1</v>
      </c>
      <c r="AK1302" s="117" t="str">
        <f t="array" ref="AK1302">XLOOKUP(F1302,'GIÁ'!A:A,'GIÁ'!D:D)</f>
        <v>17646.95</v>
      </c>
      <c r="AL1302" s="118">
        <f t="shared" si="10"/>
        <v>88234.75</v>
      </c>
      <c r="AM1302" s="118">
        <f t="shared" si="11"/>
        <v>0</v>
      </c>
      <c r="AN1302" s="119">
        <f t="shared" si="12"/>
        <v>0</v>
      </c>
      <c r="AO1302" s="118">
        <f t="shared" si="13"/>
        <v>88234.75</v>
      </c>
      <c r="AP1302" s="121">
        <f t="shared" si="14"/>
        <v>0</v>
      </c>
      <c r="AQ1302" s="122"/>
      <c r="AR1302" s="119"/>
    </row>
    <row r="1303" ht="22.5" customHeight="1">
      <c r="A1303" s="89">
        <v>46231.0</v>
      </c>
      <c r="B1303" s="90">
        <v>0.5166666666666667</v>
      </c>
      <c r="C1303" s="91" t="s">
        <v>1199</v>
      </c>
      <c r="D1303" s="92" t="str">
        <f t="array" ref="D1303">XLOOKUP(C1303,'DS ST'!A:A,'DS ST'!B:B)</f>
        <v>DS7</v>
      </c>
      <c r="E1303" s="94" t="str">
        <f t="array" ref="E1303">XLOOKUP($F1303,'GIÁ'!$A:$A,'GIÁ'!$E:$E)</f>
        <v>ĐÔNG</v>
      </c>
      <c r="F1303" s="94">
        <v>8.938532826008E12</v>
      </c>
      <c r="G1303" s="95" t="s">
        <v>3046</v>
      </c>
      <c r="H1303" s="95" t="s">
        <v>224</v>
      </c>
      <c r="I1303" s="96">
        <v>6.0</v>
      </c>
      <c r="J1303" s="96">
        <v>0.0</v>
      </c>
      <c r="K1303" s="98">
        <f t="shared" si="4"/>
        <v>6</v>
      </c>
      <c r="L1303" s="99" t="s">
        <v>5060</v>
      </c>
      <c r="M1303" s="100" t="s">
        <v>5061</v>
      </c>
      <c r="N1303" s="101" t="e">
        <v>#N/A</v>
      </c>
      <c r="O1303" s="128"/>
      <c r="P1303" s="100"/>
      <c r="Q1303" s="103">
        <f t="shared" si="5"/>
        <v>6</v>
      </c>
      <c r="R1303" s="161"/>
      <c r="S1303" s="105"/>
      <c r="T1303" s="106"/>
      <c r="U1303" s="107"/>
      <c r="V1303" s="108" t="s">
        <v>756</v>
      </c>
      <c r="W1303" s="109" t="s">
        <v>1312</v>
      </c>
      <c r="X1303" s="110" t="str">
        <f t="shared" si="6"/>
        <v/>
      </c>
      <c r="Y1303" s="110" t="str">
        <f t="shared" si="7"/>
        <v/>
      </c>
      <c r="Z1303" s="109" t="s">
        <v>797</v>
      </c>
      <c r="AA1303" s="109" t="s">
        <v>802</v>
      </c>
      <c r="AB1303" s="149" t="s">
        <v>5062</v>
      </c>
      <c r="AC1303" s="158"/>
      <c r="AD1303" s="160"/>
      <c r="AE1303" s="127"/>
      <c r="AF1303" s="113"/>
      <c r="AG1303" s="114" t="str">
        <f t="array" ref="AG1303">XLOOKUP(F1303,'CLV2'!A:A,'CLV2'!E:E)</f>
        <v>2.FROZEN FOODS</v>
      </c>
      <c r="AH1303" s="115" t="str">
        <f t="array" ref="AH1303">XLOOKUP(F1303,'CLV2'!A:A,'CLV2'!F:F)</f>
        <v>3.PASTRY AND DESSERTS</v>
      </c>
      <c r="AI1303" s="115" t="str">
        <f t="shared" si="8"/>
        <v>Pack</v>
      </c>
      <c r="AJ1303" s="116">
        <f t="shared" si="9"/>
        <v>1</v>
      </c>
      <c r="AK1303" s="117" t="str">
        <f t="array" ref="AK1303">XLOOKUP(F1303,'GIÁ'!A:A,'GIÁ'!D:D)</f>
        <v>22371.33</v>
      </c>
      <c r="AL1303" s="118">
        <f t="shared" si="10"/>
        <v>134227.98</v>
      </c>
      <c r="AM1303" s="118">
        <f t="shared" si="11"/>
        <v>0</v>
      </c>
      <c r="AN1303" s="119">
        <f t="shared" si="12"/>
        <v>0</v>
      </c>
      <c r="AO1303" s="118">
        <f t="shared" si="13"/>
        <v>134227.98</v>
      </c>
      <c r="AP1303" s="121">
        <f t="shared" si="14"/>
        <v>0</v>
      </c>
      <c r="AQ1303" s="122"/>
      <c r="AR1303" s="119"/>
    </row>
    <row r="1304" ht="22.5" customHeight="1">
      <c r="A1304" s="89">
        <v>46231.0</v>
      </c>
      <c r="B1304" s="90">
        <v>0.5166666666666667</v>
      </c>
      <c r="C1304" s="91" t="s">
        <v>1199</v>
      </c>
      <c r="D1304" s="92" t="str">
        <f t="array" ref="D1304">XLOOKUP(C1304,'DS ST'!A:A,'DS ST'!B:B)</f>
        <v>DS7</v>
      </c>
      <c r="E1304" s="94" t="str">
        <f t="array" ref="E1304">XLOOKUP($F1304,'GIÁ'!$A:$A,'GIÁ'!$E:$E)</f>
        <v>ĐÔNG</v>
      </c>
      <c r="F1304" s="94">
        <v>8.938539773022E12</v>
      </c>
      <c r="G1304" s="95" t="s">
        <v>3074</v>
      </c>
      <c r="H1304" s="95" t="s">
        <v>57</v>
      </c>
      <c r="I1304" s="96">
        <v>6.0</v>
      </c>
      <c r="J1304" s="96">
        <v>0.0</v>
      </c>
      <c r="K1304" s="98">
        <f t="shared" si="4"/>
        <v>6</v>
      </c>
      <c r="L1304" s="99" t="s">
        <v>5060</v>
      </c>
      <c r="M1304" s="100" t="s">
        <v>5061</v>
      </c>
      <c r="N1304" s="101" t="e">
        <v>#N/A</v>
      </c>
      <c r="O1304" s="128"/>
      <c r="P1304" s="100"/>
      <c r="Q1304" s="103">
        <f t="shared" si="5"/>
        <v>6</v>
      </c>
      <c r="R1304" s="161"/>
      <c r="S1304" s="105"/>
      <c r="T1304" s="106"/>
      <c r="U1304" s="107"/>
      <c r="V1304" s="108" t="s">
        <v>756</v>
      </c>
      <c r="W1304" s="109" t="s">
        <v>1312</v>
      </c>
      <c r="X1304" s="110" t="str">
        <f t="shared" si="6"/>
        <v/>
      </c>
      <c r="Y1304" s="110" t="str">
        <f t="shared" si="7"/>
        <v/>
      </c>
      <c r="Z1304" s="109" t="s">
        <v>797</v>
      </c>
      <c r="AA1304" s="109" t="s">
        <v>802</v>
      </c>
      <c r="AB1304" s="149" t="s">
        <v>5062</v>
      </c>
      <c r="AC1304" s="158"/>
      <c r="AD1304" s="160"/>
      <c r="AE1304" s="127"/>
      <c r="AF1304" s="113"/>
      <c r="AG1304" s="114" t="str">
        <f t="array" ref="AG1304">XLOOKUP(F1304,'CLV2'!A:A,'CLV2'!E:E)</f>
        <v>2.FROZEN FOODS</v>
      </c>
      <c r="AH1304" s="115" t="str">
        <f t="array" ref="AH1304">XLOOKUP(F1304,'CLV2'!A:A,'CLV2'!F:F)</f>
        <v>3.PIZZA - READY MEALS</v>
      </c>
      <c r="AI1304" s="115" t="str">
        <f t="shared" si="8"/>
        <v>Pack</v>
      </c>
      <c r="AJ1304" s="116">
        <f t="shared" si="9"/>
        <v>1</v>
      </c>
      <c r="AK1304" s="117" t="str">
        <f t="array" ref="AK1304">XLOOKUP(F1304,'GIÁ'!A:A,'GIÁ'!D:D)</f>
        <v>18748.27</v>
      </c>
      <c r="AL1304" s="118">
        <f t="shared" si="10"/>
        <v>112489.62</v>
      </c>
      <c r="AM1304" s="118">
        <f t="shared" si="11"/>
        <v>0</v>
      </c>
      <c r="AN1304" s="119">
        <f t="shared" si="12"/>
        <v>0</v>
      </c>
      <c r="AO1304" s="118">
        <f t="shared" si="13"/>
        <v>112489.62</v>
      </c>
      <c r="AP1304" s="121">
        <f t="shared" si="14"/>
        <v>0</v>
      </c>
      <c r="AQ1304" s="122"/>
      <c r="AR1304" s="119"/>
    </row>
    <row r="1305" ht="22.5" customHeight="1">
      <c r="A1305" s="89">
        <v>46231.0</v>
      </c>
      <c r="B1305" s="90">
        <v>0.5166666666666667</v>
      </c>
      <c r="C1305" s="91" t="s">
        <v>1199</v>
      </c>
      <c r="D1305" s="92" t="str">
        <f t="array" ref="D1305">XLOOKUP(C1305,'DS ST'!A:A,'DS ST'!B:B)</f>
        <v>DS7</v>
      </c>
      <c r="E1305" s="94" t="str">
        <f t="array" ref="E1305">XLOOKUP($F1305,'GIÁ'!$A:$A,'GIÁ'!$E:$E)</f>
        <v>ĐÔNG</v>
      </c>
      <c r="F1305" s="94">
        <v>8.934717401336E12</v>
      </c>
      <c r="G1305" s="95" t="s">
        <v>1750</v>
      </c>
      <c r="H1305" s="95" t="s">
        <v>224</v>
      </c>
      <c r="I1305" s="96">
        <v>4.0</v>
      </c>
      <c r="J1305" s="96">
        <v>0.0</v>
      </c>
      <c r="K1305" s="98">
        <f t="shared" si="4"/>
        <v>4</v>
      </c>
      <c r="L1305" s="99" t="s">
        <v>5060</v>
      </c>
      <c r="M1305" s="100" t="s">
        <v>5061</v>
      </c>
      <c r="N1305" s="101" t="e">
        <v>#N/A</v>
      </c>
      <c r="O1305" s="128"/>
      <c r="P1305" s="100"/>
      <c r="Q1305" s="103">
        <f t="shared" si="5"/>
        <v>4</v>
      </c>
      <c r="R1305" s="161"/>
      <c r="S1305" s="105"/>
      <c r="T1305" s="106"/>
      <c r="U1305" s="107"/>
      <c r="V1305" s="108" t="s">
        <v>756</v>
      </c>
      <c r="W1305" s="109" t="s">
        <v>1312</v>
      </c>
      <c r="X1305" s="110" t="str">
        <f t="shared" si="6"/>
        <v/>
      </c>
      <c r="Y1305" s="110" t="str">
        <f t="shared" si="7"/>
        <v/>
      </c>
      <c r="Z1305" s="109" t="s">
        <v>797</v>
      </c>
      <c r="AA1305" s="109" t="s">
        <v>802</v>
      </c>
      <c r="AB1305" s="149" t="s">
        <v>5062</v>
      </c>
      <c r="AC1305" s="158"/>
      <c r="AD1305" s="160"/>
      <c r="AE1305" s="127"/>
      <c r="AF1305" s="113"/>
      <c r="AG1305" s="114" t="str">
        <f t="array" ref="AG1305">XLOOKUP(F1305,'CLV2'!A:A,'CLV2'!E:E)</f>
        <v>2.FROZEN FOODS</v>
      </c>
      <c r="AH1305" s="115" t="str">
        <f t="array" ref="AH1305">XLOOKUP(F1305,'CLV2'!A:A,'CLV2'!F:F)</f>
        <v>3.DUMPLINGS</v>
      </c>
      <c r="AI1305" s="115" t="str">
        <f t="shared" si="8"/>
        <v>Pack</v>
      </c>
      <c r="AJ1305" s="116">
        <f t="shared" si="9"/>
        <v>1</v>
      </c>
      <c r="AK1305" s="117" t="str">
        <f t="array" ref="AK1305">XLOOKUP(F1305,'GIÁ'!A:A,'GIÁ'!D:D)</f>
        <v>39374.44</v>
      </c>
      <c r="AL1305" s="118">
        <f t="shared" si="10"/>
        <v>157497.76</v>
      </c>
      <c r="AM1305" s="118">
        <f t="shared" si="11"/>
        <v>0</v>
      </c>
      <c r="AN1305" s="119">
        <f t="shared" si="12"/>
        <v>0</v>
      </c>
      <c r="AO1305" s="118">
        <f t="shared" si="13"/>
        <v>157497.76</v>
      </c>
      <c r="AP1305" s="121">
        <f t="shared" si="14"/>
        <v>0</v>
      </c>
      <c r="AQ1305" s="122"/>
      <c r="AR1305" s="119"/>
    </row>
    <row r="1306" ht="22.5" customHeight="1">
      <c r="A1306" s="89">
        <v>46231.0</v>
      </c>
      <c r="B1306" s="90">
        <v>0.45625</v>
      </c>
      <c r="C1306" s="91" t="s">
        <v>1219</v>
      </c>
      <c r="D1306" s="92" t="str">
        <f t="array" ref="D1306">XLOOKUP(C1306,'DS ST'!A:A,'DS ST'!B:B)</f>
        <v>EH3</v>
      </c>
      <c r="E1306" s="94" t="str">
        <f t="array" ref="E1306">XLOOKUP($F1306,'GIÁ'!$A:$A,'GIÁ'!$E:$E)</f>
        <v>ĐÔNG</v>
      </c>
      <c r="F1306" s="94">
        <v>8.934717275081E12</v>
      </c>
      <c r="G1306" s="95" t="s">
        <v>1735</v>
      </c>
      <c r="H1306" s="95" t="s">
        <v>224</v>
      </c>
      <c r="I1306" s="96">
        <v>6.0</v>
      </c>
      <c r="J1306" s="96">
        <v>0.0</v>
      </c>
      <c r="K1306" s="98">
        <f t="shared" si="4"/>
        <v>6</v>
      </c>
      <c r="L1306" s="99" t="s">
        <v>5063</v>
      </c>
      <c r="M1306" s="100" t="s">
        <v>5064</v>
      </c>
      <c r="N1306" s="101" t="s">
        <v>5065</v>
      </c>
      <c r="O1306" s="128"/>
      <c r="P1306" s="100"/>
      <c r="Q1306" s="103">
        <f t="shared" si="5"/>
        <v>6</v>
      </c>
      <c r="R1306" s="161"/>
      <c r="S1306" s="105"/>
      <c r="T1306" s="106"/>
      <c r="U1306" s="107"/>
      <c r="V1306" s="108" t="s">
        <v>756</v>
      </c>
      <c r="W1306" s="109" t="s">
        <v>1312</v>
      </c>
      <c r="X1306" s="110" t="str">
        <f t="shared" si="6"/>
        <v/>
      </c>
      <c r="Y1306" s="110" t="str">
        <f t="shared" si="7"/>
        <v/>
      </c>
      <c r="Z1306" s="109" t="s">
        <v>797</v>
      </c>
      <c r="AA1306" s="109" t="s">
        <v>802</v>
      </c>
      <c r="AB1306" s="149" t="s">
        <v>5066</v>
      </c>
      <c r="AC1306" s="158"/>
      <c r="AD1306" s="160"/>
      <c r="AE1306" s="127"/>
      <c r="AF1306" s="144"/>
      <c r="AG1306" s="114" t="str">
        <f t="array" ref="AG1306">XLOOKUP(F1306,'CLV2'!A:A,'CLV2'!E:E)</f>
        <v>2.FROZEN FOODS</v>
      </c>
      <c r="AH1306" s="115" t="str">
        <f t="array" ref="AH1306">XLOOKUP(F1306,'CLV2'!A:A,'CLV2'!F:F)</f>
        <v>3.DUMPLINGS</v>
      </c>
      <c r="AI1306" s="115" t="str">
        <f t="shared" si="8"/>
        <v>Pack</v>
      </c>
      <c r="AJ1306" s="116">
        <f t="shared" si="9"/>
        <v>1</v>
      </c>
      <c r="AK1306" s="117" t="str">
        <f t="array" ref="AK1306">XLOOKUP(F1306,'GIÁ'!A:A,'GIÁ'!D:D)</f>
        <v>42036.39</v>
      </c>
      <c r="AL1306" s="118">
        <f t="shared" si="10"/>
        <v>252218.34</v>
      </c>
      <c r="AM1306" s="118">
        <f t="shared" si="11"/>
        <v>0</v>
      </c>
      <c r="AN1306" s="119">
        <f t="shared" si="12"/>
        <v>0</v>
      </c>
      <c r="AO1306" s="118">
        <f t="shared" si="13"/>
        <v>252218.34</v>
      </c>
      <c r="AP1306" s="121">
        <f t="shared" si="14"/>
        <v>0</v>
      </c>
      <c r="AQ1306" s="122"/>
      <c r="AR1306" s="119"/>
    </row>
    <row r="1307" ht="22.5" customHeight="1">
      <c r="A1307" s="89">
        <v>46231.0</v>
      </c>
      <c r="B1307" s="90">
        <v>0.4465277777777778</v>
      </c>
      <c r="C1307" s="91" t="s">
        <v>1100</v>
      </c>
      <c r="D1307" s="129" t="str">
        <f t="array" ref="D1307">XLOOKUP(C1307,'DS ST'!A:A,'DS ST'!B:B)</f>
        <v>AKR</v>
      </c>
      <c r="E1307" s="94" t="str">
        <f t="array" ref="E1307">XLOOKUP($F1307,'GIÁ'!$A:$A,'GIÁ'!$E:$E)</f>
        <v>MÁT</v>
      </c>
      <c r="F1307" s="94">
        <v>8.936146442614E12</v>
      </c>
      <c r="G1307" s="95" t="s">
        <v>2502</v>
      </c>
      <c r="H1307" s="95" t="s">
        <v>787</v>
      </c>
      <c r="I1307" s="96">
        <v>4.0</v>
      </c>
      <c r="J1307" s="96">
        <v>0.0</v>
      </c>
      <c r="K1307" s="98">
        <f t="shared" si="4"/>
        <v>4</v>
      </c>
      <c r="L1307" s="99" t="s">
        <v>5067</v>
      </c>
      <c r="M1307" s="100" t="s">
        <v>5068</v>
      </c>
      <c r="N1307" s="101" t="s">
        <v>5069</v>
      </c>
      <c r="O1307" s="128"/>
      <c r="P1307" s="100"/>
      <c r="Q1307" s="103">
        <f t="shared" si="5"/>
        <v>4</v>
      </c>
      <c r="R1307" s="161"/>
      <c r="S1307" s="105"/>
      <c r="T1307" s="106"/>
      <c r="U1307" s="107" t="s">
        <v>4986</v>
      </c>
      <c r="V1307" s="108" t="s">
        <v>4012</v>
      </c>
      <c r="W1307" s="109" t="s">
        <v>1908</v>
      </c>
      <c r="X1307" s="110" t="str">
        <f t="shared" si="6"/>
        <v/>
      </c>
      <c r="Y1307" s="110" t="str">
        <f t="shared" si="7"/>
        <v/>
      </c>
      <c r="Z1307" s="139" t="str">
        <f t="shared" ref="Z1307:Z1321" si="81">IF(N(Q1307)&lt;=0,"",IF(ISNUMBER(SEARCH("Thiếu kiện",V1307)),"Kho đông mát",IF(AND(N(Q1307)&gt;0,N(P1307)&gt;0,OR(ISNUMBER(SEARCH("Hình KDB",U1307)),ISNUMBER(SEARCH("Hình tele",U1307)),ISNUMBER(SEARCH("sai code",U1307)),ISNUMBER(SEARCH("ST nhận",U1307)))),"Kho đông mát",IF(AND(W1307="DC giao thiếu",OR(ISNUMBER(SEARCH("Hình KDB",U1307)),ISNUMBER(SEARCH("Hình tele",U1307)),ISNUMBER(SEARCH("sai code",U1307)))),"Kho đông mát",IF(W1307="DC giao thiếu","Chưa xác định",IF(AND(W1307="DC pick sai",OR(ISNUMBER(SEARCH("Hình KDB",U1307)),ISNUMBER(SEARCH("Hình tele",U1307)),ISNUMBER(SEARCH("sai code",U1307)),ISNUMBER(SEARCH("ST nhận",U1307)))),"Kho đông mát",IF(W1307="DC pick sai","Chưa xác định",IF(AND(W1307="Hao hụt",N(O1307)&gt;0,OR(ISNUMBER(SEARCH("Hình KDB",U1307)),ISNUMBER(SEARCH("Hình tele",U1307)),ISNUMBER(SEARCH("sai code",U1307)),ISNUMBER(SEARCH("ST nhận",U1307)))),"Kho đông mát",IF(W1307="Hao hụt","Chưa xác định",IF(OR(W1307="VT giao sai điểm",W1307="Không đạt nhiệt độ",W1307="TX giao thiếu kiện",W1307="Hàng không đạt CL"),"Kho đông mát",IF(W1307="Chưa xác định","Chưa xác định",IF(N(P1307)&gt;0,"Chưa xác định",""))))))))))))</f>
        <v>Kho đông mát</v>
      </c>
      <c r="AA1307" s="109" t="s">
        <v>802</v>
      </c>
      <c r="AB1307" s="106"/>
      <c r="AC1307" s="158"/>
      <c r="AD1307" s="160"/>
      <c r="AE1307" s="127"/>
      <c r="AF1307" s="113"/>
      <c r="AG1307" s="114" t="str">
        <f t="array" ref="AG1307">XLOOKUP(F1307,'CLV2'!A:A,'CLV2'!E:E)</f>
        <v>2.MEAT</v>
      </c>
      <c r="AH1307" s="115" t="str">
        <f t="array" ref="AH1307">XLOOKUP(F1307,'CLV2'!A:A,'CLV2'!F:F)</f>
        <v>3.PORK</v>
      </c>
      <c r="AI1307" s="115" t="str">
        <f t="shared" si="8"/>
        <v>Pack</v>
      </c>
      <c r="AJ1307" s="116">
        <f t="shared" si="9"/>
        <v>1</v>
      </c>
      <c r="AK1307" s="117" t="str">
        <f t="array" ref="AK1307">XLOOKUP(F1307,'GIÁ'!A:A,'GIÁ'!D:D)</f>
        <v>17646.95</v>
      </c>
      <c r="AL1307" s="118">
        <f t="shared" si="10"/>
        <v>70587.8</v>
      </c>
      <c r="AM1307" s="118">
        <f t="shared" si="11"/>
        <v>0</v>
      </c>
      <c r="AN1307" s="119">
        <f t="shared" si="12"/>
        <v>0</v>
      </c>
      <c r="AO1307" s="118">
        <f t="shared" si="13"/>
        <v>70587.8</v>
      </c>
      <c r="AP1307" s="121">
        <f t="shared" si="14"/>
        <v>0</v>
      </c>
      <c r="AQ1307" s="122"/>
      <c r="AR1307" s="119"/>
    </row>
    <row r="1308" ht="22.5" customHeight="1">
      <c r="A1308" s="89">
        <v>46231.0</v>
      </c>
      <c r="B1308" s="90">
        <v>0.5826388888888889</v>
      </c>
      <c r="C1308" s="91" t="s">
        <v>1542</v>
      </c>
      <c r="D1308" s="129" t="str">
        <f t="array" ref="D1308">XLOOKUP(C1308,'DS ST'!A:A,'DS ST'!B:B)</f>
        <v>PKD</v>
      </c>
      <c r="E1308" s="94" t="str">
        <f t="array" ref="E1308">XLOOKUP($F1308,'GIÁ'!$A:$A,'GIÁ'!$E:$E)</f>
        <v>MÁT</v>
      </c>
      <c r="F1308" s="94">
        <v>8.936146442614E12</v>
      </c>
      <c r="G1308" s="95" t="s">
        <v>2502</v>
      </c>
      <c r="H1308" s="95" t="s">
        <v>787</v>
      </c>
      <c r="I1308" s="96">
        <v>2.0</v>
      </c>
      <c r="J1308" s="96">
        <v>0.0</v>
      </c>
      <c r="K1308" s="98">
        <f t="shared" si="4"/>
        <v>2</v>
      </c>
      <c r="L1308" s="99" t="s">
        <v>5070</v>
      </c>
      <c r="M1308" s="100" t="s">
        <v>5071</v>
      </c>
      <c r="N1308" s="101" t="s">
        <v>5072</v>
      </c>
      <c r="O1308" s="128"/>
      <c r="P1308" s="100"/>
      <c r="Q1308" s="103">
        <f t="shared" si="5"/>
        <v>2</v>
      </c>
      <c r="R1308" s="161"/>
      <c r="S1308" s="105" t="s">
        <v>14</v>
      </c>
      <c r="T1308" s="106"/>
      <c r="U1308" s="107" t="s">
        <v>4986</v>
      </c>
      <c r="V1308" s="108" t="s">
        <v>4012</v>
      </c>
      <c r="W1308" s="109" t="s">
        <v>1908</v>
      </c>
      <c r="X1308" s="110" t="str">
        <f t="shared" si="6"/>
        <v/>
      </c>
      <c r="Y1308" s="110" t="str">
        <f t="shared" si="7"/>
        <v/>
      </c>
      <c r="Z1308" s="139" t="str">
        <f t="shared" si="81"/>
        <v>Kho đông mát</v>
      </c>
      <c r="AA1308" s="109" t="s">
        <v>802</v>
      </c>
      <c r="AB1308" s="106"/>
      <c r="AC1308" s="158"/>
      <c r="AD1308" s="160"/>
      <c r="AE1308" s="127"/>
      <c r="AF1308" s="113"/>
      <c r="AG1308" s="114" t="str">
        <f t="array" ref="AG1308">XLOOKUP(F1308,'CLV2'!A:A,'CLV2'!E:E)</f>
        <v>2.MEAT</v>
      </c>
      <c r="AH1308" s="115" t="str">
        <f t="array" ref="AH1308">XLOOKUP(F1308,'CLV2'!A:A,'CLV2'!F:F)</f>
        <v>3.PORK</v>
      </c>
      <c r="AI1308" s="115" t="str">
        <f t="shared" si="8"/>
        <v>Pack</v>
      </c>
      <c r="AJ1308" s="116">
        <f t="shared" si="9"/>
        <v>1</v>
      </c>
      <c r="AK1308" s="117" t="str">
        <f t="array" ref="AK1308">XLOOKUP(F1308,'GIÁ'!A:A,'GIÁ'!D:D)</f>
        <v>17646.95</v>
      </c>
      <c r="AL1308" s="118">
        <f t="shared" si="10"/>
        <v>35293.9</v>
      </c>
      <c r="AM1308" s="118">
        <f t="shared" si="11"/>
        <v>0</v>
      </c>
      <c r="AN1308" s="119">
        <f t="shared" si="12"/>
        <v>0</v>
      </c>
      <c r="AO1308" s="118">
        <f t="shared" si="13"/>
        <v>35293.9</v>
      </c>
      <c r="AP1308" s="121">
        <f t="shared" si="14"/>
        <v>0</v>
      </c>
      <c r="AQ1308" s="122"/>
      <c r="AR1308" s="119"/>
    </row>
    <row r="1309" ht="22.5" customHeight="1">
      <c r="A1309" s="89">
        <v>46231.0</v>
      </c>
      <c r="B1309" s="90">
        <v>0.8354166666666667</v>
      </c>
      <c r="C1309" s="91" t="s">
        <v>1442</v>
      </c>
      <c r="D1309" s="129" t="str">
        <f t="array" ref="D1309">XLOOKUP(C1309,'DS ST'!A:A,'DS ST'!B:B)</f>
        <v>NTO</v>
      </c>
      <c r="E1309" s="94" t="str">
        <f t="array" ref="E1309">XLOOKUP($F1309,'GIÁ'!$A:$A,'GIÁ'!$E:$E)</f>
        <v>MÁT</v>
      </c>
      <c r="F1309" s="94">
        <v>8.936146442614E12</v>
      </c>
      <c r="G1309" s="95" t="s">
        <v>2502</v>
      </c>
      <c r="H1309" s="95" t="s">
        <v>787</v>
      </c>
      <c r="I1309" s="96">
        <v>3.0</v>
      </c>
      <c r="J1309" s="96">
        <v>0.0</v>
      </c>
      <c r="K1309" s="98">
        <f t="shared" si="4"/>
        <v>3</v>
      </c>
      <c r="L1309" s="99" t="s">
        <v>5073</v>
      </c>
      <c r="M1309" s="100" t="s">
        <v>5074</v>
      </c>
      <c r="N1309" s="101" t="e">
        <v>#N/A</v>
      </c>
      <c r="O1309" s="128"/>
      <c r="P1309" s="100"/>
      <c r="Q1309" s="103">
        <f t="shared" si="5"/>
        <v>3</v>
      </c>
      <c r="R1309" s="161"/>
      <c r="S1309" s="105"/>
      <c r="T1309" s="106"/>
      <c r="U1309" s="107" t="s">
        <v>4986</v>
      </c>
      <c r="V1309" s="108" t="s">
        <v>4012</v>
      </c>
      <c r="W1309" s="109" t="s">
        <v>1908</v>
      </c>
      <c r="X1309" s="110" t="str">
        <f t="shared" si="6"/>
        <v/>
      </c>
      <c r="Y1309" s="110" t="str">
        <f t="shared" si="7"/>
        <v/>
      </c>
      <c r="Z1309" s="139" t="str">
        <f t="shared" si="81"/>
        <v>Kho đông mát</v>
      </c>
      <c r="AA1309" s="109" t="s">
        <v>802</v>
      </c>
      <c r="AB1309" s="106"/>
      <c r="AC1309" s="158"/>
      <c r="AD1309" s="160"/>
      <c r="AE1309" s="127"/>
      <c r="AF1309" s="113"/>
      <c r="AG1309" s="114" t="str">
        <f t="array" ref="AG1309">XLOOKUP(F1309,'CLV2'!A:A,'CLV2'!E:E)</f>
        <v>2.MEAT</v>
      </c>
      <c r="AH1309" s="115" t="str">
        <f t="array" ref="AH1309">XLOOKUP(F1309,'CLV2'!A:A,'CLV2'!F:F)</f>
        <v>3.PORK</v>
      </c>
      <c r="AI1309" s="115" t="str">
        <f t="shared" si="8"/>
        <v>Pack</v>
      </c>
      <c r="AJ1309" s="116">
        <f t="shared" si="9"/>
        <v>1</v>
      </c>
      <c r="AK1309" s="117" t="str">
        <f t="array" ref="AK1309">XLOOKUP(F1309,'GIÁ'!A:A,'GIÁ'!D:D)</f>
        <v>17646.95</v>
      </c>
      <c r="AL1309" s="118">
        <f t="shared" si="10"/>
        <v>52940.85</v>
      </c>
      <c r="AM1309" s="118">
        <f t="shared" si="11"/>
        <v>0</v>
      </c>
      <c r="AN1309" s="119">
        <f t="shared" si="12"/>
        <v>0</v>
      </c>
      <c r="AO1309" s="118">
        <f t="shared" si="13"/>
        <v>52940.85</v>
      </c>
      <c r="AP1309" s="121">
        <f t="shared" si="14"/>
        <v>0</v>
      </c>
      <c r="AQ1309" s="122"/>
      <c r="AR1309" s="119"/>
    </row>
    <row r="1310" ht="22.5" customHeight="1">
      <c r="A1310" s="89">
        <v>46231.0</v>
      </c>
      <c r="B1310" s="90">
        <v>0.7513888888888889</v>
      </c>
      <c r="C1310" s="91" t="s">
        <v>612</v>
      </c>
      <c r="D1310" s="129" t="str">
        <f t="array" ref="D1310">XLOOKUP(C1310,'DS ST'!A:A,'DS ST'!B:B)</f>
        <v>A148</v>
      </c>
      <c r="E1310" s="94" t="str">
        <f t="array" ref="E1310">XLOOKUP($F1310,'GIÁ'!$A:$A,'GIÁ'!$E:$E)</f>
        <v>MÁT</v>
      </c>
      <c r="F1310" s="94">
        <v>8.936146442614E12</v>
      </c>
      <c r="G1310" s="95" t="s">
        <v>2502</v>
      </c>
      <c r="H1310" s="95" t="s">
        <v>787</v>
      </c>
      <c r="I1310" s="96">
        <v>2.0</v>
      </c>
      <c r="J1310" s="96">
        <v>0.0</v>
      </c>
      <c r="K1310" s="98">
        <f t="shared" si="4"/>
        <v>2</v>
      </c>
      <c r="L1310" s="99" t="s">
        <v>5075</v>
      </c>
      <c r="M1310" s="100" t="s">
        <v>5076</v>
      </c>
      <c r="N1310" s="101" t="e">
        <v>#N/A</v>
      </c>
      <c r="O1310" s="128"/>
      <c r="P1310" s="100"/>
      <c r="Q1310" s="103">
        <f t="shared" si="5"/>
        <v>2</v>
      </c>
      <c r="R1310" s="161"/>
      <c r="S1310" s="105"/>
      <c r="T1310" s="106"/>
      <c r="U1310" s="107" t="s">
        <v>4986</v>
      </c>
      <c r="V1310" s="108" t="s">
        <v>4012</v>
      </c>
      <c r="W1310" s="109" t="s">
        <v>1908</v>
      </c>
      <c r="X1310" s="110" t="str">
        <f t="shared" si="6"/>
        <v/>
      </c>
      <c r="Y1310" s="110" t="str">
        <f t="shared" si="7"/>
        <v/>
      </c>
      <c r="Z1310" s="139" t="str">
        <f t="shared" si="81"/>
        <v>Kho đông mát</v>
      </c>
      <c r="AA1310" s="109" t="s">
        <v>802</v>
      </c>
      <c r="AB1310" s="106"/>
      <c r="AC1310" s="158"/>
      <c r="AD1310" s="160"/>
      <c r="AE1310" s="127"/>
      <c r="AF1310" s="113"/>
      <c r="AG1310" s="114" t="str">
        <f t="array" ref="AG1310">XLOOKUP(F1310,'CLV2'!A:A,'CLV2'!E:E)</f>
        <v>2.MEAT</v>
      </c>
      <c r="AH1310" s="115" t="str">
        <f t="array" ref="AH1310">XLOOKUP(F1310,'CLV2'!A:A,'CLV2'!F:F)</f>
        <v>3.PORK</v>
      </c>
      <c r="AI1310" s="115" t="str">
        <f t="shared" si="8"/>
        <v>Pack</v>
      </c>
      <c r="AJ1310" s="116">
        <f t="shared" si="9"/>
        <v>1</v>
      </c>
      <c r="AK1310" s="117" t="str">
        <f t="array" ref="AK1310">XLOOKUP(F1310,'GIÁ'!A:A,'GIÁ'!D:D)</f>
        <v>17646.95</v>
      </c>
      <c r="AL1310" s="118">
        <f t="shared" si="10"/>
        <v>35293.9</v>
      </c>
      <c r="AM1310" s="118">
        <f t="shared" si="11"/>
        <v>0</v>
      </c>
      <c r="AN1310" s="119">
        <f t="shared" si="12"/>
        <v>0</v>
      </c>
      <c r="AO1310" s="118">
        <f t="shared" si="13"/>
        <v>35293.9</v>
      </c>
      <c r="AP1310" s="121">
        <f t="shared" si="14"/>
        <v>0</v>
      </c>
      <c r="AQ1310" s="122"/>
      <c r="AR1310" s="119"/>
    </row>
    <row r="1311" ht="22.5" customHeight="1">
      <c r="A1311" s="89">
        <v>46231.0</v>
      </c>
      <c r="B1311" s="90">
        <v>0.5965277777777778</v>
      </c>
      <c r="C1311" s="91" t="s">
        <v>189</v>
      </c>
      <c r="D1311" s="129" t="str">
        <f t="array" ref="D1311">XLOOKUP(C1311,'DS ST'!A:A,'DS ST'!B:B)</f>
        <v>A113</v>
      </c>
      <c r="E1311" s="94" t="str">
        <f t="array" ref="E1311">XLOOKUP($F1311,'GIÁ'!$A:$A,'GIÁ'!$E:$E)</f>
        <v>MÁT</v>
      </c>
      <c r="F1311" s="94">
        <v>8.936146442614E12</v>
      </c>
      <c r="G1311" s="95" t="s">
        <v>2502</v>
      </c>
      <c r="H1311" s="95" t="s">
        <v>787</v>
      </c>
      <c r="I1311" s="96">
        <v>4.0</v>
      </c>
      <c r="J1311" s="96">
        <v>0.0</v>
      </c>
      <c r="K1311" s="98">
        <f t="shared" si="4"/>
        <v>4</v>
      </c>
      <c r="L1311" s="99" t="s">
        <v>5077</v>
      </c>
      <c r="M1311" s="100" t="s">
        <v>5078</v>
      </c>
      <c r="N1311" s="101" t="e">
        <v>#N/A</v>
      </c>
      <c r="O1311" s="128"/>
      <c r="P1311" s="100"/>
      <c r="Q1311" s="103">
        <f t="shared" si="5"/>
        <v>4</v>
      </c>
      <c r="R1311" s="161"/>
      <c r="S1311" s="105"/>
      <c r="T1311" s="106"/>
      <c r="U1311" s="107" t="s">
        <v>4986</v>
      </c>
      <c r="V1311" s="108" t="s">
        <v>4012</v>
      </c>
      <c r="W1311" s="109" t="s">
        <v>1908</v>
      </c>
      <c r="X1311" s="110" t="str">
        <f t="shared" si="6"/>
        <v/>
      </c>
      <c r="Y1311" s="110" t="str">
        <f t="shared" si="7"/>
        <v/>
      </c>
      <c r="Z1311" s="139" t="str">
        <f t="shared" si="81"/>
        <v>Kho đông mát</v>
      </c>
      <c r="AA1311" s="109" t="s">
        <v>802</v>
      </c>
      <c r="AB1311" s="106"/>
      <c r="AC1311" s="158"/>
      <c r="AD1311" s="160"/>
      <c r="AE1311" s="127"/>
      <c r="AF1311" s="113"/>
      <c r="AG1311" s="114" t="str">
        <f t="array" ref="AG1311">XLOOKUP(F1311,'CLV2'!A:A,'CLV2'!E:E)</f>
        <v>2.MEAT</v>
      </c>
      <c r="AH1311" s="115" t="str">
        <f t="array" ref="AH1311">XLOOKUP(F1311,'CLV2'!A:A,'CLV2'!F:F)</f>
        <v>3.PORK</v>
      </c>
      <c r="AI1311" s="115" t="str">
        <f t="shared" si="8"/>
        <v>Pack</v>
      </c>
      <c r="AJ1311" s="116">
        <f t="shared" si="9"/>
        <v>1</v>
      </c>
      <c r="AK1311" s="117" t="str">
        <f t="array" ref="AK1311">XLOOKUP(F1311,'GIÁ'!A:A,'GIÁ'!D:D)</f>
        <v>17646.95</v>
      </c>
      <c r="AL1311" s="118">
        <f t="shared" si="10"/>
        <v>70587.8</v>
      </c>
      <c r="AM1311" s="118">
        <f t="shared" si="11"/>
        <v>0</v>
      </c>
      <c r="AN1311" s="119">
        <f t="shared" si="12"/>
        <v>0</v>
      </c>
      <c r="AO1311" s="118">
        <f t="shared" si="13"/>
        <v>70587.8</v>
      </c>
      <c r="AP1311" s="121">
        <f t="shared" si="14"/>
        <v>0</v>
      </c>
      <c r="AQ1311" s="122"/>
      <c r="AR1311" s="119"/>
    </row>
    <row r="1312" ht="22.5" customHeight="1">
      <c r="A1312" s="89">
        <v>46231.0</v>
      </c>
      <c r="B1312" s="90">
        <v>0.5881944444444445</v>
      </c>
      <c r="C1312" s="91" t="s">
        <v>1466</v>
      </c>
      <c r="D1312" s="129" t="str">
        <f t="array" ref="D1312">XLOOKUP(C1312,'DS ST'!A:A,'DS ST'!B:B)</f>
        <v>NVD</v>
      </c>
      <c r="E1312" s="94" t="str">
        <f t="array" ref="E1312">XLOOKUP($F1312,'GIÁ'!$A:$A,'GIÁ'!$E:$E)</f>
        <v>MÁT</v>
      </c>
      <c r="F1312" s="94">
        <v>8.936146442614E12</v>
      </c>
      <c r="G1312" s="95" t="s">
        <v>2502</v>
      </c>
      <c r="H1312" s="95" t="s">
        <v>787</v>
      </c>
      <c r="I1312" s="96">
        <v>4.0</v>
      </c>
      <c r="J1312" s="96">
        <v>0.0</v>
      </c>
      <c r="K1312" s="98">
        <f t="shared" si="4"/>
        <v>4</v>
      </c>
      <c r="L1312" s="99" t="s">
        <v>5079</v>
      </c>
      <c r="M1312" s="100" t="s">
        <v>5080</v>
      </c>
      <c r="N1312" s="101" t="e">
        <v>#N/A</v>
      </c>
      <c r="O1312" s="128"/>
      <c r="P1312" s="100"/>
      <c r="Q1312" s="103">
        <f t="shared" si="5"/>
        <v>4</v>
      </c>
      <c r="R1312" s="161"/>
      <c r="S1312" s="105"/>
      <c r="T1312" s="146" t="s">
        <v>3694</v>
      </c>
      <c r="U1312" s="107" t="s">
        <v>4986</v>
      </c>
      <c r="V1312" s="108" t="s">
        <v>4012</v>
      </c>
      <c r="W1312" s="109" t="s">
        <v>1908</v>
      </c>
      <c r="X1312" s="110" t="str">
        <f t="shared" si="6"/>
        <v/>
      </c>
      <c r="Y1312" s="110" t="str">
        <f t="shared" si="7"/>
        <v/>
      </c>
      <c r="Z1312" s="139" t="str">
        <f t="shared" si="81"/>
        <v>Kho đông mát</v>
      </c>
      <c r="AA1312" s="109" t="s">
        <v>802</v>
      </c>
      <c r="AB1312" s="106"/>
      <c r="AC1312" s="158"/>
      <c r="AD1312" s="160"/>
      <c r="AE1312" s="127"/>
      <c r="AF1312" s="113"/>
      <c r="AG1312" s="114" t="str">
        <f t="array" ref="AG1312">XLOOKUP(F1312,'CLV2'!A:A,'CLV2'!E:E)</f>
        <v>2.MEAT</v>
      </c>
      <c r="AH1312" s="115" t="str">
        <f t="array" ref="AH1312">XLOOKUP(F1312,'CLV2'!A:A,'CLV2'!F:F)</f>
        <v>3.PORK</v>
      </c>
      <c r="AI1312" s="115" t="str">
        <f t="shared" si="8"/>
        <v>Pack</v>
      </c>
      <c r="AJ1312" s="116">
        <f t="shared" si="9"/>
        <v>1</v>
      </c>
      <c r="AK1312" s="117" t="str">
        <f t="array" ref="AK1312">XLOOKUP(F1312,'GIÁ'!A:A,'GIÁ'!D:D)</f>
        <v>17646.95</v>
      </c>
      <c r="AL1312" s="118">
        <f t="shared" si="10"/>
        <v>70587.8</v>
      </c>
      <c r="AM1312" s="118">
        <f t="shared" si="11"/>
        <v>0</v>
      </c>
      <c r="AN1312" s="119">
        <f t="shared" si="12"/>
        <v>0</v>
      </c>
      <c r="AO1312" s="118">
        <f t="shared" si="13"/>
        <v>70587.8</v>
      </c>
      <c r="AP1312" s="121">
        <f t="shared" si="14"/>
        <v>0</v>
      </c>
      <c r="AQ1312" s="122"/>
      <c r="AR1312" s="119"/>
    </row>
    <row r="1313" ht="22.5" customHeight="1">
      <c r="A1313" s="89">
        <v>46231.0</v>
      </c>
      <c r="B1313" s="90">
        <v>0.5493055555555556</v>
      </c>
      <c r="C1313" s="91" t="s">
        <v>212</v>
      </c>
      <c r="D1313" s="129" t="str">
        <f t="array" ref="D1313">XLOOKUP(C1313,'DS ST'!A:A,'DS ST'!B:B)</f>
        <v>A115</v>
      </c>
      <c r="E1313" s="94" t="str">
        <f t="array" ref="E1313">XLOOKUP($F1313,'GIÁ'!$A:$A,'GIÁ'!$E:$E)</f>
        <v>MÁT</v>
      </c>
      <c r="F1313" s="94">
        <v>8.936146442614E12</v>
      </c>
      <c r="G1313" s="95" t="s">
        <v>2502</v>
      </c>
      <c r="H1313" s="95" t="s">
        <v>787</v>
      </c>
      <c r="I1313" s="96">
        <v>2.0</v>
      </c>
      <c r="J1313" s="96">
        <v>0.0</v>
      </c>
      <c r="K1313" s="98">
        <f t="shared" si="4"/>
        <v>2</v>
      </c>
      <c r="L1313" s="99" t="s">
        <v>5081</v>
      </c>
      <c r="M1313" s="100" t="s">
        <v>5082</v>
      </c>
      <c r="N1313" s="101" t="e">
        <v>#N/A</v>
      </c>
      <c r="O1313" s="128"/>
      <c r="P1313" s="100"/>
      <c r="Q1313" s="103">
        <f t="shared" si="5"/>
        <v>2</v>
      </c>
      <c r="R1313" s="161"/>
      <c r="S1313" s="105"/>
      <c r="T1313" s="106"/>
      <c r="U1313" s="107" t="s">
        <v>4986</v>
      </c>
      <c r="V1313" s="108" t="s">
        <v>4012</v>
      </c>
      <c r="W1313" s="109" t="s">
        <v>1908</v>
      </c>
      <c r="X1313" s="110" t="str">
        <f t="shared" si="6"/>
        <v/>
      </c>
      <c r="Y1313" s="110" t="str">
        <f t="shared" si="7"/>
        <v/>
      </c>
      <c r="Z1313" s="139" t="str">
        <f t="shared" si="81"/>
        <v>Kho đông mát</v>
      </c>
      <c r="AA1313" s="109" t="s">
        <v>802</v>
      </c>
      <c r="AB1313" s="106"/>
      <c r="AC1313" s="158"/>
      <c r="AD1313" s="160"/>
      <c r="AE1313" s="127"/>
      <c r="AF1313" s="113"/>
      <c r="AG1313" s="114" t="str">
        <f t="array" ref="AG1313">XLOOKUP(F1313,'CLV2'!A:A,'CLV2'!E:E)</f>
        <v>2.MEAT</v>
      </c>
      <c r="AH1313" s="115" t="str">
        <f t="array" ref="AH1313">XLOOKUP(F1313,'CLV2'!A:A,'CLV2'!F:F)</f>
        <v>3.PORK</v>
      </c>
      <c r="AI1313" s="115" t="str">
        <f t="shared" si="8"/>
        <v>Pack</v>
      </c>
      <c r="AJ1313" s="116">
        <f t="shared" si="9"/>
        <v>1</v>
      </c>
      <c r="AK1313" s="117" t="str">
        <f t="array" ref="AK1313">XLOOKUP(F1313,'GIÁ'!A:A,'GIÁ'!D:D)</f>
        <v>17646.95</v>
      </c>
      <c r="AL1313" s="118">
        <f t="shared" si="10"/>
        <v>35293.9</v>
      </c>
      <c r="AM1313" s="118">
        <f t="shared" si="11"/>
        <v>0</v>
      </c>
      <c r="AN1313" s="119">
        <f t="shared" si="12"/>
        <v>0</v>
      </c>
      <c r="AO1313" s="118">
        <f t="shared" si="13"/>
        <v>35293.9</v>
      </c>
      <c r="AP1313" s="121">
        <f t="shared" si="14"/>
        <v>0</v>
      </c>
      <c r="AQ1313" s="122"/>
      <c r="AR1313" s="119"/>
    </row>
    <row r="1314" ht="22.5" customHeight="1">
      <c r="A1314" s="89">
        <v>46231.0</v>
      </c>
      <c r="B1314" s="90">
        <v>0.5138888888888888</v>
      </c>
      <c r="C1314" s="91" t="s">
        <v>1791</v>
      </c>
      <c r="D1314" s="129" t="str">
        <f t="array" ref="D1314">XLOOKUP(C1314,'DS ST'!A:A,'DS ST'!B:B)</f>
        <v>VTG</v>
      </c>
      <c r="E1314" s="94" t="str">
        <f t="array" ref="E1314">XLOOKUP($F1314,'GIÁ'!$A:$A,'GIÁ'!$E:$E)</f>
        <v>MÁT</v>
      </c>
      <c r="F1314" s="94">
        <v>8.936146442614E12</v>
      </c>
      <c r="G1314" s="95" t="s">
        <v>2502</v>
      </c>
      <c r="H1314" s="95" t="s">
        <v>787</v>
      </c>
      <c r="I1314" s="96">
        <v>6.0</v>
      </c>
      <c r="J1314" s="96">
        <v>0.0</v>
      </c>
      <c r="K1314" s="98">
        <f t="shared" si="4"/>
        <v>6</v>
      </c>
      <c r="L1314" s="99" t="s">
        <v>5083</v>
      </c>
      <c r="M1314" s="100" t="s">
        <v>5084</v>
      </c>
      <c r="N1314" s="101" t="e">
        <v>#N/A</v>
      </c>
      <c r="O1314" s="128"/>
      <c r="P1314" s="100"/>
      <c r="Q1314" s="103">
        <f t="shared" si="5"/>
        <v>6</v>
      </c>
      <c r="R1314" s="161"/>
      <c r="S1314" s="105" t="s">
        <v>14</v>
      </c>
      <c r="T1314" s="106"/>
      <c r="U1314" s="107" t="s">
        <v>4986</v>
      </c>
      <c r="V1314" s="108" t="s">
        <v>4012</v>
      </c>
      <c r="W1314" s="109" t="s">
        <v>1908</v>
      </c>
      <c r="X1314" s="110" t="str">
        <f t="shared" si="6"/>
        <v/>
      </c>
      <c r="Y1314" s="110" t="str">
        <f t="shared" si="7"/>
        <v/>
      </c>
      <c r="Z1314" s="139" t="str">
        <f t="shared" si="81"/>
        <v>Kho đông mát</v>
      </c>
      <c r="AA1314" s="109" t="s">
        <v>802</v>
      </c>
      <c r="AB1314" s="106"/>
      <c r="AC1314" s="158"/>
      <c r="AD1314" s="160"/>
      <c r="AE1314" s="127"/>
      <c r="AF1314" s="113"/>
      <c r="AG1314" s="114" t="str">
        <f t="array" ref="AG1314">XLOOKUP(F1314,'CLV2'!A:A,'CLV2'!E:E)</f>
        <v>2.MEAT</v>
      </c>
      <c r="AH1314" s="115" t="str">
        <f t="array" ref="AH1314">XLOOKUP(F1314,'CLV2'!A:A,'CLV2'!F:F)</f>
        <v>3.PORK</v>
      </c>
      <c r="AI1314" s="115" t="str">
        <f t="shared" si="8"/>
        <v>Pack</v>
      </c>
      <c r="AJ1314" s="116">
        <f t="shared" si="9"/>
        <v>1</v>
      </c>
      <c r="AK1314" s="117" t="str">
        <f t="array" ref="AK1314">XLOOKUP(F1314,'GIÁ'!A:A,'GIÁ'!D:D)</f>
        <v>17646.95</v>
      </c>
      <c r="AL1314" s="118">
        <f t="shared" si="10"/>
        <v>105881.7</v>
      </c>
      <c r="AM1314" s="118">
        <f t="shared" si="11"/>
        <v>0</v>
      </c>
      <c r="AN1314" s="119">
        <f t="shared" si="12"/>
        <v>0</v>
      </c>
      <c r="AO1314" s="118">
        <f t="shared" si="13"/>
        <v>105881.7</v>
      </c>
      <c r="AP1314" s="121">
        <f t="shared" si="14"/>
        <v>0</v>
      </c>
      <c r="AQ1314" s="122"/>
      <c r="AR1314" s="119"/>
    </row>
    <row r="1315" ht="22.5" customHeight="1">
      <c r="A1315" s="89">
        <v>46231.0</v>
      </c>
      <c r="B1315" s="90">
        <v>0.7694444444444445</v>
      </c>
      <c r="C1315" s="91" t="s">
        <v>1676</v>
      </c>
      <c r="D1315" s="129" t="str">
        <f t="array" ref="D1315">XLOOKUP(C1315,'DS ST'!A:A,'DS ST'!B:B)</f>
        <v>TNT</v>
      </c>
      <c r="E1315" s="94" t="str">
        <f t="array" ref="E1315">XLOOKUP($F1315,'GIÁ'!$A:$A,'GIÁ'!$E:$E)</f>
        <v>MÁT</v>
      </c>
      <c r="F1315" s="94">
        <v>8.936146442614E12</v>
      </c>
      <c r="G1315" s="95" t="s">
        <v>2502</v>
      </c>
      <c r="H1315" s="95" t="s">
        <v>787</v>
      </c>
      <c r="I1315" s="96">
        <v>4.0</v>
      </c>
      <c r="J1315" s="96">
        <v>0.0</v>
      </c>
      <c r="K1315" s="98">
        <f t="shared" si="4"/>
        <v>4</v>
      </c>
      <c r="L1315" s="99" t="s">
        <v>5085</v>
      </c>
      <c r="M1315" s="100" t="s">
        <v>5086</v>
      </c>
      <c r="N1315" s="101" t="e">
        <v>#N/A</v>
      </c>
      <c r="O1315" s="128"/>
      <c r="P1315" s="100"/>
      <c r="Q1315" s="103">
        <f t="shared" si="5"/>
        <v>4</v>
      </c>
      <c r="R1315" s="161"/>
      <c r="S1315" s="105" t="s">
        <v>14</v>
      </c>
      <c r="T1315" s="106"/>
      <c r="U1315" s="107" t="s">
        <v>4986</v>
      </c>
      <c r="V1315" s="108" t="s">
        <v>4012</v>
      </c>
      <c r="W1315" s="109" t="s">
        <v>1908</v>
      </c>
      <c r="X1315" s="110" t="str">
        <f t="shared" si="6"/>
        <v/>
      </c>
      <c r="Y1315" s="110" t="str">
        <f t="shared" si="7"/>
        <v/>
      </c>
      <c r="Z1315" s="139" t="str">
        <f t="shared" si="81"/>
        <v>Kho đông mát</v>
      </c>
      <c r="AA1315" s="109" t="s">
        <v>802</v>
      </c>
      <c r="AB1315" s="106"/>
      <c r="AC1315" s="158"/>
      <c r="AD1315" s="160"/>
      <c r="AE1315" s="127"/>
      <c r="AF1315" s="113"/>
      <c r="AG1315" s="114" t="str">
        <f t="array" ref="AG1315">XLOOKUP(F1315,'CLV2'!A:A,'CLV2'!E:E)</f>
        <v>2.MEAT</v>
      </c>
      <c r="AH1315" s="115" t="str">
        <f t="array" ref="AH1315">XLOOKUP(F1315,'CLV2'!A:A,'CLV2'!F:F)</f>
        <v>3.PORK</v>
      </c>
      <c r="AI1315" s="115" t="str">
        <f t="shared" si="8"/>
        <v>Pack</v>
      </c>
      <c r="AJ1315" s="116">
        <f t="shared" si="9"/>
        <v>1</v>
      </c>
      <c r="AK1315" s="117" t="str">
        <f t="array" ref="AK1315">XLOOKUP(F1315,'GIÁ'!A:A,'GIÁ'!D:D)</f>
        <v>17646.95</v>
      </c>
      <c r="AL1315" s="118">
        <f t="shared" si="10"/>
        <v>70587.8</v>
      </c>
      <c r="AM1315" s="118">
        <f t="shared" si="11"/>
        <v>0</v>
      </c>
      <c r="AN1315" s="119">
        <f t="shared" si="12"/>
        <v>0</v>
      </c>
      <c r="AO1315" s="118">
        <f t="shared" si="13"/>
        <v>70587.8</v>
      </c>
      <c r="AP1315" s="121">
        <f t="shared" si="14"/>
        <v>0</v>
      </c>
      <c r="AQ1315" s="122"/>
      <c r="AR1315" s="119"/>
    </row>
    <row r="1316" ht="22.5" customHeight="1">
      <c r="A1316" s="89">
        <v>46231.0</v>
      </c>
      <c r="B1316" s="90">
        <v>0.5881944444444445</v>
      </c>
      <c r="C1316" s="91" t="s">
        <v>1478</v>
      </c>
      <c r="D1316" s="129" t="str">
        <f t="array" ref="D1316">XLOOKUP(C1316,'DS ST'!A:A,'DS ST'!B:B)</f>
        <v>NVK</v>
      </c>
      <c r="E1316" s="94" t="str">
        <f t="array" ref="E1316">XLOOKUP($F1316,'GIÁ'!$A:$A,'GIÁ'!$E:$E)</f>
        <v>MÁT</v>
      </c>
      <c r="F1316" s="94">
        <v>8.936146442614E12</v>
      </c>
      <c r="G1316" s="95" t="s">
        <v>2502</v>
      </c>
      <c r="H1316" s="95" t="s">
        <v>787</v>
      </c>
      <c r="I1316" s="96">
        <v>1.0</v>
      </c>
      <c r="J1316" s="96">
        <v>0.0</v>
      </c>
      <c r="K1316" s="98">
        <f t="shared" si="4"/>
        <v>1</v>
      </c>
      <c r="L1316" s="99" t="s">
        <v>5087</v>
      </c>
      <c r="M1316" s="100" t="s">
        <v>5088</v>
      </c>
      <c r="N1316" s="101" t="e">
        <v>#N/A</v>
      </c>
      <c r="O1316" s="128"/>
      <c r="P1316" s="100"/>
      <c r="Q1316" s="103">
        <f t="shared" si="5"/>
        <v>1</v>
      </c>
      <c r="R1316" s="161"/>
      <c r="S1316" s="105"/>
      <c r="T1316" s="106"/>
      <c r="U1316" s="107" t="s">
        <v>4986</v>
      </c>
      <c r="V1316" s="108" t="s">
        <v>4012</v>
      </c>
      <c r="W1316" s="109" t="s">
        <v>1908</v>
      </c>
      <c r="X1316" s="110" t="str">
        <f t="shared" si="6"/>
        <v/>
      </c>
      <c r="Y1316" s="110" t="str">
        <f t="shared" si="7"/>
        <v/>
      </c>
      <c r="Z1316" s="139" t="str">
        <f t="shared" si="81"/>
        <v>Kho đông mát</v>
      </c>
      <c r="AA1316" s="109" t="s">
        <v>802</v>
      </c>
      <c r="AB1316" s="106"/>
      <c r="AC1316" s="158"/>
      <c r="AD1316" s="160"/>
      <c r="AE1316" s="127"/>
      <c r="AF1316" s="113"/>
      <c r="AG1316" s="114" t="str">
        <f t="array" ref="AG1316">XLOOKUP(F1316,'CLV2'!A:A,'CLV2'!E:E)</f>
        <v>2.MEAT</v>
      </c>
      <c r="AH1316" s="115" t="str">
        <f t="array" ref="AH1316">XLOOKUP(F1316,'CLV2'!A:A,'CLV2'!F:F)</f>
        <v>3.PORK</v>
      </c>
      <c r="AI1316" s="115" t="str">
        <f t="shared" si="8"/>
        <v>Pack</v>
      </c>
      <c r="AJ1316" s="116">
        <f t="shared" si="9"/>
        <v>1</v>
      </c>
      <c r="AK1316" s="117" t="str">
        <f t="array" ref="AK1316">XLOOKUP(F1316,'GIÁ'!A:A,'GIÁ'!D:D)</f>
        <v>17646.95</v>
      </c>
      <c r="AL1316" s="118">
        <f t="shared" si="10"/>
        <v>17646.95</v>
      </c>
      <c r="AM1316" s="118">
        <f t="shared" si="11"/>
        <v>0</v>
      </c>
      <c r="AN1316" s="119">
        <f t="shared" si="12"/>
        <v>0</v>
      </c>
      <c r="AO1316" s="118">
        <f t="shared" si="13"/>
        <v>17646.95</v>
      </c>
      <c r="AP1316" s="121">
        <f t="shared" si="14"/>
        <v>0</v>
      </c>
      <c r="AQ1316" s="122"/>
      <c r="AR1316" s="119"/>
    </row>
    <row r="1317" ht="22.5" customHeight="1">
      <c r="A1317" s="89">
        <v>46231.0</v>
      </c>
      <c r="B1317" s="90">
        <v>0.7555555555555555</v>
      </c>
      <c r="C1317" s="91" t="s">
        <v>1358</v>
      </c>
      <c r="D1317" s="129" t="str">
        <f t="array" ref="D1317">XLOOKUP(C1317,'DS ST'!A:A,'DS ST'!B:B)</f>
        <v>LVT</v>
      </c>
      <c r="E1317" s="94" t="str">
        <f t="array" ref="E1317">XLOOKUP($F1317,'GIÁ'!$A:$A,'GIÁ'!$E:$E)</f>
        <v>MÁT</v>
      </c>
      <c r="F1317" s="94">
        <v>8.936146442614E12</v>
      </c>
      <c r="G1317" s="95" t="s">
        <v>2502</v>
      </c>
      <c r="H1317" s="95" t="s">
        <v>787</v>
      </c>
      <c r="I1317" s="96">
        <v>2.0</v>
      </c>
      <c r="J1317" s="96">
        <v>0.0</v>
      </c>
      <c r="K1317" s="98">
        <f t="shared" si="4"/>
        <v>2</v>
      </c>
      <c r="L1317" s="99" t="s">
        <v>5089</v>
      </c>
      <c r="M1317" s="100" t="s">
        <v>5090</v>
      </c>
      <c r="N1317" s="101" t="e">
        <v>#N/A</v>
      </c>
      <c r="O1317" s="128"/>
      <c r="P1317" s="100"/>
      <c r="Q1317" s="103">
        <f t="shared" si="5"/>
        <v>2</v>
      </c>
      <c r="R1317" s="161"/>
      <c r="S1317" s="105"/>
      <c r="T1317" s="106"/>
      <c r="U1317" s="107" t="s">
        <v>4986</v>
      </c>
      <c r="V1317" s="108" t="s">
        <v>4012</v>
      </c>
      <c r="W1317" s="109" t="s">
        <v>1908</v>
      </c>
      <c r="X1317" s="110" t="str">
        <f t="shared" si="6"/>
        <v/>
      </c>
      <c r="Y1317" s="110" t="str">
        <f t="shared" si="7"/>
        <v/>
      </c>
      <c r="Z1317" s="139" t="str">
        <f t="shared" si="81"/>
        <v>Kho đông mát</v>
      </c>
      <c r="AA1317" s="109" t="s">
        <v>802</v>
      </c>
      <c r="AB1317" s="106"/>
      <c r="AC1317" s="158"/>
      <c r="AD1317" s="160"/>
      <c r="AE1317" s="127"/>
      <c r="AF1317" s="113"/>
      <c r="AG1317" s="114" t="str">
        <f t="array" ref="AG1317">XLOOKUP(F1317,'CLV2'!A:A,'CLV2'!E:E)</f>
        <v>2.MEAT</v>
      </c>
      <c r="AH1317" s="115" t="str">
        <f t="array" ref="AH1317">XLOOKUP(F1317,'CLV2'!A:A,'CLV2'!F:F)</f>
        <v>3.PORK</v>
      </c>
      <c r="AI1317" s="115" t="str">
        <f t="shared" si="8"/>
        <v>Pack</v>
      </c>
      <c r="AJ1317" s="116">
        <f t="shared" si="9"/>
        <v>1</v>
      </c>
      <c r="AK1317" s="117" t="str">
        <f t="array" ref="AK1317">XLOOKUP(F1317,'GIÁ'!A:A,'GIÁ'!D:D)</f>
        <v>17646.95</v>
      </c>
      <c r="AL1317" s="118">
        <f t="shared" si="10"/>
        <v>35293.9</v>
      </c>
      <c r="AM1317" s="118">
        <f t="shared" si="11"/>
        <v>0</v>
      </c>
      <c r="AN1317" s="119">
        <f t="shared" si="12"/>
        <v>0</v>
      </c>
      <c r="AO1317" s="118">
        <f t="shared" si="13"/>
        <v>35293.9</v>
      </c>
      <c r="AP1317" s="121">
        <f t="shared" si="14"/>
        <v>0</v>
      </c>
      <c r="AQ1317" s="122"/>
      <c r="AR1317" s="119"/>
    </row>
    <row r="1318" ht="22.5" customHeight="1">
      <c r="A1318" s="89">
        <v>46231.0</v>
      </c>
      <c r="B1318" s="90">
        <v>0.7527777777777778</v>
      </c>
      <c r="C1318" s="91" t="s">
        <v>961</v>
      </c>
      <c r="D1318" s="129" t="str">
        <f t="array" ref="D1318">XLOOKUP(C1318,'DS ST'!A:A,'DS ST'!B:B)</f>
        <v>A201</v>
      </c>
      <c r="E1318" s="94" t="str">
        <f t="array" ref="E1318">XLOOKUP($F1318,'GIÁ'!$A:$A,'GIÁ'!$E:$E)</f>
        <v>MÁT</v>
      </c>
      <c r="F1318" s="94">
        <v>8.936146442614E12</v>
      </c>
      <c r="G1318" s="95" t="s">
        <v>2502</v>
      </c>
      <c r="H1318" s="95" t="s">
        <v>787</v>
      </c>
      <c r="I1318" s="96">
        <v>2.0</v>
      </c>
      <c r="J1318" s="96">
        <v>0.0</v>
      </c>
      <c r="K1318" s="98">
        <f t="shared" si="4"/>
        <v>2</v>
      </c>
      <c r="L1318" s="99" t="s">
        <v>5091</v>
      </c>
      <c r="M1318" s="100" t="s">
        <v>5092</v>
      </c>
      <c r="N1318" s="101" t="e">
        <v>#N/A</v>
      </c>
      <c r="O1318" s="128"/>
      <c r="P1318" s="100"/>
      <c r="Q1318" s="103">
        <f t="shared" si="5"/>
        <v>2</v>
      </c>
      <c r="R1318" s="161"/>
      <c r="S1318" s="105"/>
      <c r="T1318" s="106"/>
      <c r="U1318" s="107" t="s">
        <v>4986</v>
      </c>
      <c r="V1318" s="108" t="s">
        <v>4012</v>
      </c>
      <c r="W1318" s="109" t="s">
        <v>1908</v>
      </c>
      <c r="X1318" s="110" t="str">
        <f t="shared" si="6"/>
        <v/>
      </c>
      <c r="Y1318" s="110" t="str">
        <f t="shared" si="7"/>
        <v/>
      </c>
      <c r="Z1318" s="139" t="str">
        <f t="shared" si="81"/>
        <v>Kho đông mát</v>
      </c>
      <c r="AA1318" s="109" t="s">
        <v>802</v>
      </c>
      <c r="AB1318" s="106"/>
      <c r="AC1318" s="158"/>
      <c r="AD1318" s="160"/>
      <c r="AE1318" s="127"/>
      <c r="AF1318" s="113"/>
      <c r="AG1318" s="114" t="str">
        <f t="array" ref="AG1318">XLOOKUP(F1318,'CLV2'!A:A,'CLV2'!E:E)</f>
        <v>2.MEAT</v>
      </c>
      <c r="AH1318" s="115" t="str">
        <f t="array" ref="AH1318">XLOOKUP(F1318,'CLV2'!A:A,'CLV2'!F:F)</f>
        <v>3.PORK</v>
      </c>
      <c r="AI1318" s="115" t="str">
        <f t="shared" si="8"/>
        <v>Pack</v>
      </c>
      <c r="AJ1318" s="116">
        <f t="shared" si="9"/>
        <v>1</v>
      </c>
      <c r="AK1318" s="117" t="str">
        <f t="array" ref="AK1318">XLOOKUP(F1318,'GIÁ'!A:A,'GIÁ'!D:D)</f>
        <v>17646.95</v>
      </c>
      <c r="AL1318" s="118">
        <f t="shared" si="10"/>
        <v>35293.9</v>
      </c>
      <c r="AM1318" s="118">
        <f t="shared" si="11"/>
        <v>0</v>
      </c>
      <c r="AN1318" s="119">
        <f t="shared" si="12"/>
        <v>0</v>
      </c>
      <c r="AO1318" s="118">
        <f t="shared" si="13"/>
        <v>35293.9</v>
      </c>
      <c r="AP1318" s="121">
        <f t="shared" si="14"/>
        <v>0</v>
      </c>
      <c r="AQ1318" s="122"/>
      <c r="AR1318" s="119"/>
    </row>
    <row r="1319" ht="22.5" customHeight="1">
      <c r="A1319" s="89">
        <v>46231.0</v>
      </c>
      <c r="B1319" s="90">
        <v>0.6770833333333334</v>
      </c>
      <c r="C1319" s="91" t="s">
        <v>1425</v>
      </c>
      <c r="D1319" s="129" t="str">
        <f t="array" ref="D1319">XLOOKUP(C1319,'DS ST'!A:A,'DS ST'!B:B)</f>
        <v>NKM</v>
      </c>
      <c r="E1319" s="94" t="str">
        <f t="array" ref="E1319">XLOOKUP($F1319,'GIÁ'!$A:$A,'GIÁ'!$E:$E)</f>
        <v>MÁT</v>
      </c>
      <c r="F1319" s="94">
        <v>8.936146442614E12</v>
      </c>
      <c r="G1319" s="95" t="s">
        <v>2502</v>
      </c>
      <c r="H1319" s="95" t="s">
        <v>787</v>
      </c>
      <c r="I1319" s="96">
        <v>1.0</v>
      </c>
      <c r="J1319" s="96">
        <v>0.0</v>
      </c>
      <c r="K1319" s="98">
        <f t="shared" si="4"/>
        <v>1</v>
      </c>
      <c r="L1319" s="99" t="s">
        <v>5093</v>
      </c>
      <c r="M1319" s="100" t="s">
        <v>5094</v>
      </c>
      <c r="N1319" s="101" t="e">
        <v>#N/A</v>
      </c>
      <c r="O1319" s="128"/>
      <c r="P1319" s="100"/>
      <c r="Q1319" s="103">
        <f t="shared" si="5"/>
        <v>1</v>
      </c>
      <c r="R1319" s="161"/>
      <c r="S1319" s="105" t="s">
        <v>14</v>
      </c>
      <c r="T1319" s="106" t="s">
        <v>3835</v>
      </c>
      <c r="U1319" s="107" t="s">
        <v>4986</v>
      </c>
      <c r="V1319" s="108" t="s">
        <v>4012</v>
      </c>
      <c r="W1319" s="109" t="s">
        <v>1908</v>
      </c>
      <c r="X1319" s="110" t="str">
        <f t="shared" si="6"/>
        <v/>
      </c>
      <c r="Y1319" s="110" t="str">
        <f t="shared" si="7"/>
        <v/>
      </c>
      <c r="Z1319" s="139" t="str">
        <f t="shared" si="81"/>
        <v>Kho đông mát</v>
      </c>
      <c r="AA1319" s="109" t="s">
        <v>802</v>
      </c>
      <c r="AB1319" s="106"/>
      <c r="AC1319" s="158"/>
      <c r="AD1319" s="160"/>
      <c r="AE1319" s="127"/>
      <c r="AF1319" s="113"/>
      <c r="AG1319" s="114" t="str">
        <f t="array" ref="AG1319">XLOOKUP(F1319,'CLV2'!A:A,'CLV2'!E:E)</f>
        <v>2.MEAT</v>
      </c>
      <c r="AH1319" s="115" t="str">
        <f t="array" ref="AH1319">XLOOKUP(F1319,'CLV2'!A:A,'CLV2'!F:F)</f>
        <v>3.PORK</v>
      </c>
      <c r="AI1319" s="115" t="str">
        <f t="shared" si="8"/>
        <v>Pack</v>
      </c>
      <c r="AJ1319" s="116">
        <f t="shared" si="9"/>
        <v>1</v>
      </c>
      <c r="AK1319" s="117" t="str">
        <f t="array" ref="AK1319">XLOOKUP(F1319,'GIÁ'!A:A,'GIÁ'!D:D)</f>
        <v>17646.95</v>
      </c>
      <c r="AL1319" s="118">
        <f t="shared" si="10"/>
        <v>17646.95</v>
      </c>
      <c r="AM1319" s="118">
        <f t="shared" si="11"/>
        <v>0</v>
      </c>
      <c r="AN1319" s="119">
        <f t="shared" si="12"/>
        <v>0</v>
      </c>
      <c r="AO1319" s="118">
        <f t="shared" si="13"/>
        <v>17646.95</v>
      </c>
      <c r="AP1319" s="121">
        <f t="shared" si="14"/>
        <v>0</v>
      </c>
      <c r="AQ1319" s="122"/>
      <c r="AR1319" s="119"/>
    </row>
    <row r="1320" ht="22.5" customHeight="1">
      <c r="A1320" s="89">
        <v>46231.0</v>
      </c>
      <c r="B1320" s="90">
        <v>0.5930555555555556</v>
      </c>
      <c r="C1320" s="91" t="s">
        <v>1557</v>
      </c>
      <c r="D1320" s="129" t="str">
        <f t="array" ref="D1320">XLOOKUP(C1320,'DS ST'!A:A,'DS ST'!B:B)</f>
        <v>PVB</v>
      </c>
      <c r="E1320" s="94" t="str">
        <f t="array" ref="E1320">XLOOKUP($F1320,'GIÁ'!$A:$A,'GIÁ'!$E:$E)</f>
        <v>MÁT</v>
      </c>
      <c r="F1320" s="94">
        <v>8.936146442614E12</v>
      </c>
      <c r="G1320" s="95" t="s">
        <v>2502</v>
      </c>
      <c r="H1320" s="95" t="s">
        <v>787</v>
      </c>
      <c r="I1320" s="96">
        <v>3.0</v>
      </c>
      <c r="J1320" s="96">
        <v>0.0</v>
      </c>
      <c r="K1320" s="98">
        <f t="shared" si="4"/>
        <v>3</v>
      </c>
      <c r="L1320" s="99" t="s">
        <v>5095</v>
      </c>
      <c r="M1320" s="100" t="s">
        <v>5096</v>
      </c>
      <c r="N1320" s="101" t="e">
        <v>#N/A</v>
      </c>
      <c r="O1320" s="128"/>
      <c r="P1320" s="100"/>
      <c r="Q1320" s="103">
        <f t="shared" si="5"/>
        <v>3</v>
      </c>
      <c r="R1320" s="161"/>
      <c r="S1320" s="105"/>
      <c r="T1320" s="106"/>
      <c r="U1320" s="107" t="s">
        <v>4986</v>
      </c>
      <c r="V1320" s="108" t="s">
        <v>4012</v>
      </c>
      <c r="W1320" s="109" t="s">
        <v>1908</v>
      </c>
      <c r="X1320" s="110" t="str">
        <f t="shared" si="6"/>
        <v/>
      </c>
      <c r="Y1320" s="110" t="str">
        <f t="shared" si="7"/>
        <v/>
      </c>
      <c r="Z1320" s="139" t="str">
        <f t="shared" si="81"/>
        <v>Kho đông mát</v>
      </c>
      <c r="AA1320" s="109" t="s">
        <v>802</v>
      </c>
      <c r="AB1320" s="106"/>
      <c r="AC1320" s="158"/>
      <c r="AD1320" s="160"/>
      <c r="AE1320" s="127"/>
      <c r="AF1320" s="113"/>
      <c r="AG1320" s="114" t="str">
        <f t="array" ref="AG1320">XLOOKUP(F1320,'CLV2'!A:A,'CLV2'!E:E)</f>
        <v>2.MEAT</v>
      </c>
      <c r="AH1320" s="115" t="str">
        <f t="array" ref="AH1320">XLOOKUP(F1320,'CLV2'!A:A,'CLV2'!F:F)</f>
        <v>3.PORK</v>
      </c>
      <c r="AI1320" s="115" t="str">
        <f t="shared" si="8"/>
        <v>Pack</v>
      </c>
      <c r="AJ1320" s="116">
        <f t="shared" si="9"/>
        <v>1</v>
      </c>
      <c r="AK1320" s="117" t="str">
        <f t="array" ref="AK1320">XLOOKUP(F1320,'GIÁ'!A:A,'GIÁ'!D:D)</f>
        <v>17646.95</v>
      </c>
      <c r="AL1320" s="118">
        <f t="shared" si="10"/>
        <v>52940.85</v>
      </c>
      <c r="AM1320" s="118">
        <f t="shared" si="11"/>
        <v>0</v>
      </c>
      <c r="AN1320" s="119">
        <f t="shared" si="12"/>
        <v>0</v>
      </c>
      <c r="AO1320" s="118">
        <f t="shared" si="13"/>
        <v>52940.85</v>
      </c>
      <c r="AP1320" s="121">
        <f t="shared" si="14"/>
        <v>0</v>
      </c>
      <c r="AQ1320" s="122"/>
      <c r="AR1320" s="119"/>
    </row>
    <row r="1321" ht="22.5" customHeight="1">
      <c r="A1321" s="89">
        <v>46231.0</v>
      </c>
      <c r="B1321" s="90">
        <v>0.4777777777777778</v>
      </c>
      <c r="C1321" s="91" t="s">
        <v>1346</v>
      </c>
      <c r="D1321" s="129" t="str">
        <f t="array" ref="D1321">XLOOKUP(C1321,'DS ST'!A:A,'DS ST'!B:B)</f>
        <v>LVL</v>
      </c>
      <c r="E1321" s="94" t="str">
        <f t="array" ref="E1321">XLOOKUP($F1321,'GIÁ'!$A:$A,'GIÁ'!$E:$E)</f>
        <v>MÁT</v>
      </c>
      <c r="F1321" s="94">
        <v>8.936146442614E12</v>
      </c>
      <c r="G1321" s="95" t="s">
        <v>2502</v>
      </c>
      <c r="H1321" s="95" t="s">
        <v>787</v>
      </c>
      <c r="I1321" s="96">
        <v>7.0</v>
      </c>
      <c r="J1321" s="96">
        <v>0.0</v>
      </c>
      <c r="K1321" s="98">
        <f t="shared" si="4"/>
        <v>7</v>
      </c>
      <c r="L1321" s="99" t="s">
        <v>5097</v>
      </c>
      <c r="M1321" s="100" t="s">
        <v>5098</v>
      </c>
      <c r="N1321" s="101" t="s">
        <v>5099</v>
      </c>
      <c r="O1321" s="128"/>
      <c r="P1321" s="100"/>
      <c r="Q1321" s="103">
        <f t="shared" si="5"/>
        <v>7</v>
      </c>
      <c r="R1321" s="161"/>
      <c r="S1321" s="105"/>
      <c r="T1321" s="106"/>
      <c r="U1321" s="107" t="s">
        <v>4986</v>
      </c>
      <c r="V1321" s="108" t="s">
        <v>4012</v>
      </c>
      <c r="W1321" s="109" t="s">
        <v>1908</v>
      </c>
      <c r="X1321" s="110" t="str">
        <f t="shared" si="6"/>
        <v/>
      </c>
      <c r="Y1321" s="110" t="str">
        <f t="shared" si="7"/>
        <v/>
      </c>
      <c r="Z1321" s="139" t="str">
        <f t="shared" si="81"/>
        <v>Kho đông mát</v>
      </c>
      <c r="AA1321" s="109" t="s">
        <v>802</v>
      </c>
      <c r="AB1321" s="106"/>
      <c r="AC1321" s="158"/>
      <c r="AD1321" s="160"/>
      <c r="AE1321" s="127"/>
      <c r="AF1321" s="113"/>
      <c r="AG1321" s="114" t="str">
        <f t="array" ref="AG1321">XLOOKUP(F1321,'CLV2'!A:A,'CLV2'!E:E)</f>
        <v>2.MEAT</v>
      </c>
      <c r="AH1321" s="115" t="str">
        <f t="array" ref="AH1321">XLOOKUP(F1321,'CLV2'!A:A,'CLV2'!F:F)</f>
        <v>3.PORK</v>
      </c>
      <c r="AI1321" s="115" t="str">
        <f t="shared" si="8"/>
        <v>Pack</v>
      </c>
      <c r="AJ1321" s="116">
        <f t="shared" si="9"/>
        <v>1</v>
      </c>
      <c r="AK1321" s="117" t="str">
        <f t="array" ref="AK1321">XLOOKUP(F1321,'GIÁ'!A:A,'GIÁ'!D:D)</f>
        <v>17646.95</v>
      </c>
      <c r="AL1321" s="118">
        <f t="shared" si="10"/>
        <v>123528.65</v>
      </c>
      <c r="AM1321" s="118">
        <f t="shared" si="11"/>
        <v>0</v>
      </c>
      <c r="AN1321" s="119">
        <f t="shared" si="12"/>
        <v>0</v>
      </c>
      <c r="AO1321" s="118">
        <f t="shared" si="13"/>
        <v>123528.65</v>
      </c>
      <c r="AP1321" s="121">
        <f t="shared" si="14"/>
        <v>0</v>
      </c>
      <c r="AQ1321" s="122"/>
      <c r="AR1321" s="119"/>
    </row>
    <row r="1322" ht="22.5" customHeight="1">
      <c r="A1322" s="89">
        <v>46231.0</v>
      </c>
      <c r="B1322" s="90">
        <v>0.4777777777777778</v>
      </c>
      <c r="C1322" s="91" t="s">
        <v>1346</v>
      </c>
      <c r="D1322" s="92" t="str">
        <f t="array" ref="D1322">XLOOKUP(C1322,'DS ST'!A:A,'DS ST'!B:B)</f>
        <v>LVL</v>
      </c>
      <c r="E1322" s="94" t="str">
        <f t="array" ref="E1322">XLOOKUP($F1322,'GIÁ'!$A:$A,'GIÁ'!$E:$E)</f>
        <v>ĐÔNG</v>
      </c>
      <c r="F1322" s="94">
        <v>8.938523699055E12</v>
      </c>
      <c r="G1322" s="95" t="s">
        <v>2991</v>
      </c>
      <c r="H1322" s="95" t="s">
        <v>57</v>
      </c>
      <c r="I1322" s="96">
        <v>26.0</v>
      </c>
      <c r="J1322" s="96">
        <v>6.0</v>
      </c>
      <c r="K1322" s="98">
        <f t="shared" si="4"/>
        <v>20</v>
      </c>
      <c r="L1322" s="99" t="s">
        <v>5097</v>
      </c>
      <c r="M1322" s="100" t="s">
        <v>5098</v>
      </c>
      <c r="N1322" s="101" t="s">
        <v>5099</v>
      </c>
      <c r="O1322" s="128"/>
      <c r="P1322" s="100"/>
      <c r="Q1322" s="103">
        <f t="shared" si="5"/>
        <v>20</v>
      </c>
      <c r="R1322" s="161"/>
      <c r="S1322" s="105"/>
      <c r="T1322" s="106"/>
      <c r="U1322" s="107"/>
      <c r="V1322" s="108" t="s">
        <v>756</v>
      </c>
      <c r="W1322" s="109" t="s">
        <v>1312</v>
      </c>
      <c r="X1322" s="110" t="str">
        <f t="shared" si="6"/>
        <v/>
      </c>
      <c r="Y1322" s="110" t="str">
        <f t="shared" si="7"/>
        <v/>
      </c>
      <c r="Z1322" s="109" t="s">
        <v>797</v>
      </c>
      <c r="AA1322" s="109" t="s">
        <v>802</v>
      </c>
      <c r="AB1322" s="149" t="s">
        <v>5100</v>
      </c>
      <c r="AC1322" s="158"/>
      <c r="AD1322" s="160"/>
      <c r="AE1322" s="127"/>
      <c r="AF1322" s="144"/>
      <c r="AG1322" s="114" t="str">
        <f t="array" ref="AG1322">XLOOKUP(F1322,'CLV2'!A:A,'CLV2'!E:E)</f>
        <v>2.FROZEN FOODS</v>
      </c>
      <c r="AH1322" s="115" t="str">
        <f t="array" ref="AH1322">XLOOKUP(F1322,'CLV2'!A:A,'CLV2'!F:F)</f>
        <v>3.PIZZA - READY MEALS</v>
      </c>
      <c r="AI1322" s="115" t="str">
        <f t="shared" si="8"/>
        <v>Pack</v>
      </c>
      <c r="AJ1322" s="116">
        <f t="shared" si="9"/>
        <v>0.7692307692</v>
      </c>
      <c r="AK1322" s="117" t="str">
        <f t="array" ref="AK1322">XLOOKUP(F1322,'GIÁ'!A:A,'GIÁ'!D:D)</f>
        <v>24380.80</v>
      </c>
      <c r="AL1322" s="118">
        <f t="shared" si="10"/>
        <v>487616</v>
      </c>
      <c r="AM1322" s="118">
        <f t="shared" si="11"/>
        <v>0</v>
      </c>
      <c r="AN1322" s="119">
        <f t="shared" si="12"/>
        <v>0</v>
      </c>
      <c r="AO1322" s="118">
        <f t="shared" si="13"/>
        <v>487616</v>
      </c>
      <c r="AP1322" s="121">
        <f t="shared" si="14"/>
        <v>0</v>
      </c>
      <c r="AQ1322" s="122"/>
      <c r="AR1322" s="119"/>
    </row>
    <row r="1323" ht="22.5" customHeight="1">
      <c r="A1323" s="89">
        <v>46231.0</v>
      </c>
      <c r="B1323" s="90">
        <v>0.4777777777777778</v>
      </c>
      <c r="C1323" s="91" t="s">
        <v>1346</v>
      </c>
      <c r="D1323" s="92" t="str">
        <f t="array" ref="D1323">XLOOKUP(C1323,'DS ST'!A:A,'DS ST'!B:B)</f>
        <v>LVL</v>
      </c>
      <c r="E1323" s="94" t="str">
        <f t="array" ref="E1323">XLOOKUP($F1323,'GIÁ'!$A:$A,'GIÁ'!$E:$E)</f>
        <v>ĐÔNG</v>
      </c>
      <c r="F1323" s="94">
        <v>8.938555386725E12</v>
      </c>
      <c r="G1323" s="95" t="s">
        <v>3156</v>
      </c>
      <c r="H1323" s="95" t="s">
        <v>224</v>
      </c>
      <c r="I1323" s="96">
        <v>6.0</v>
      </c>
      <c r="J1323" s="96">
        <v>4.0</v>
      </c>
      <c r="K1323" s="98">
        <f t="shared" si="4"/>
        <v>2</v>
      </c>
      <c r="L1323" s="99" t="s">
        <v>5097</v>
      </c>
      <c r="M1323" s="100" t="s">
        <v>5098</v>
      </c>
      <c r="N1323" s="101" t="s">
        <v>5099</v>
      </c>
      <c r="O1323" s="128"/>
      <c r="P1323" s="100"/>
      <c r="Q1323" s="103">
        <f t="shared" si="5"/>
        <v>2</v>
      </c>
      <c r="R1323" s="161"/>
      <c r="S1323" s="105"/>
      <c r="T1323" s="106"/>
      <c r="U1323" s="107"/>
      <c r="V1323" s="108" t="s">
        <v>756</v>
      </c>
      <c r="W1323" s="109" t="s">
        <v>1312</v>
      </c>
      <c r="X1323" s="110" t="str">
        <f t="shared" si="6"/>
        <v/>
      </c>
      <c r="Y1323" s="110" t="str">
        <f t="shared" si="7"/>
        <v/>
      </c>
      <c r="Z1323" s="109" t="s">
        <v>797</v>
      </c>
      <c r="AA1323" s="109" t="s">
        <v>802</v>
      </c>
      <c r="AB1323" s="149" t="s">
        <v>5100</v>
      </c>
      <c r="AC1323" s="159" t="s">
        <v>1329</v>
      </c>
      <c r="AD1323" s="160"/>
      <c r="AE1323" s="127"/>
      <c r="AF1323" s="144"/>
      <c r="AG1323" s="114" t="str">
        <f t="array" ref="AG1323">XLOOKUP(F1323,'CLV2'!A:A,'CLV2'!E:E)</f>
        <v>2.FROZEN FOODS</v>
      </c>
      <c r="AH1323" s="115" t="str">
        <f t="array" ref="AH1323">XLOOKUP(F1323,'CLV2'!A:A,'CLV2'!F:F)</f>
        <v>3.PASTRY AND DESSERTS</v>
      </c>
      <c r="AI1323" s="115" t="str">
        <f t="shared" si="8"/>
        <v>Pack</v>
      </c>
      <c r="AJ1323" s="116">
        <f t="shared" si="9"/>
        <v>0.3333333333</v>
      </c>
      <c r="AK1323" s="117" t="str">
        <f t="array" ref="AK1323">XLOOKUP(F1323,'GIÁ'!A:A,'GIÁ'!D:D)</f>
        <v>26016.14</v>
      </c>
      <c r="AL1323" s="118">
        <f t="shared" si="10"/>
        <v>52032.28</v>
      </c>
      <c r="AM1323" s="118">
        <f t="shared" si="11"/>
        <v>0</v>
      </c>
      <c r="AN1323" s="119">
        <f t="shared" si="12"/>
        <v>0</v>
      </c>
      <c r="AO1323" s="118">
        <f t="shared" si="13"/>
        <v>52032.28</v>
      </c>
      <c r="AP1323" s="121">
        <f t="shared" si="14"/>
        <v>0</v>
      </c>
      <c r="AQ1323" s="122"/>
      <c r="AR1323" s="119"/>
    </row>
    <row r="1324" ht="22.5" customHeight="1">
      <c r="A1324" s="89">
        <v>46231.0</v>
      </c>
      <c r="B1324" s="90">
        <v>0.4777777777777778</v>
      </c>
      <c r="C1324" s="91" t="s">
        <v>1346</v>
      </c>
      <c r="D1324" s="92" t="str">
        <f t="array" ref="D1324">XLOOKUP(C1324,'DS ST'!A:A,'DS ST'!B:B)</f>
        <v>LVL</v>
      </c>
      <c r="E1324" s="94" t="str">
        <f t="array" ref="E1324">XLOOKUP($F1324,'GIÁ'!$A:$A,'GIÁ'!$E:$E)</f>
        <v>ĐÔNG</v>
      </c>
      <c r="F1324" s="94">
        <v>8.936210415551E12</v>
      </c>
      <c r="G1324" s="95" t="s">
        <v>2676</v>
      </c>
      <c r="H1324" s="95" t="s">
        <v>224</v>
      </c>
      <c r="I1324" s="96">
        <v>18.0</v>
      </c>
      <c r="J1324" s="96">
        <v>0.0</v>
      </c>
      <c r="K1324" s="98">
        <f t="shared" si="4"/>
        <v>18</v>
      </c>
      <c r="L1324" s="99" t="s">
        <v>5097</v>
      </c>
      <c r="M1324" s="100" t="s">
        <v>5098</v>
      </c>
      <c r="N1324" s="101" t="s">
        <v>5099</v>
      </c>
      <c r="O1324" s="128"/>
      <c r="P1324" s="100"/>
      <c r="Q1324" s="103">
        <f t="shared" si="5"/>
        <v>18</v>
      </c>
      <c r="R1324" s="161"/>
      <c r="S1324" s="105"/>
      <c r="T1324" s="106"/>
      <c r="U1324" s="107"/>
      <c r="V1324" s="108" t="s">
        <v>756</v>
      </c>
      <c r="W1324" s="109" t="s">
        <v>1312</v>
      </c>
      <c r="X1324" s="110" t="str">
        <f t="shared" si="6"/>
        <v/>
      </c>
      <c r="Y1324" s="110" t="str">
        <f t="shared" si="7"/>
        <v/>
      </c>
      <c r="Z1324" s="109" t="s">
        <v>797</v>
      </c>
      <c r="AA1324" s="109" t="s">
        <v>802</v>
      </c>
      <c r="AB1324" s="149" t="s">
        <v>5100</v>
      </c>
      <c r="AC1324" s="158"/>
      <c r="AD1324" s="160"/>
      <c r="AE1324" s="127"/>
      <c r="AF1324" s="144"/>
      <c r="AG1324" s="114" t="str">
        <f t="array" ref="AG1324">XLOOKUP(F1324,'CLV2'!A:A,'CLV2'!E:E)</f>
        <v>2.FROZEN FOODS</v>
      </c>
      <c r="AH1324" s="115" t="str">
        <f t="array" ref="AH1324">XLOOKUP(F1324,'CLV2'!A:A,'CLV2'!F:F)</f>
        <v>3.DUMPLINGS</v>
      </c>
      <c r="AI1324" s="115" t="str">
        <f t="shared" si="8"/>
        <v>Pack</v>
      </c>
      <c r="AJ1324" s="116">
        <f t="shared" si="9"/>
        <v>1</v>
      </c>
      <c r="AK1324" s="117" t="str">
        <f t="array" ref="AK1324">XLOOKUP(F1324,'GIÁ'!A:A,'GIÁ'!D:D)</f>
        <v>24150.20</v>
      </c>
      <c r="AL1324" s="118">
        <f t="shared" si="10"/>
        <v>434703.6</v>
      </c>
      <c r="AM1324" s="118">
        <f t="shared" si="11"/>
        <v>0</v>
      </c>
      <c r="AN1324" s="119">
        <f t="shared" si="12"/>
        <v>0</v>
      </c>
      <c r="AO1324" s="118">
        <f t="shared" si="13"/>
        <v>434703.6</v>
      </c>
      <c r="AP1324" s="121">
        <f t="shared" si="14"/>
        <v>0</v>
      </c>
      <c r="AQ1324" s="122"/>
      <c r="AR1324" s="119"/>
    </row>
    <row r="1325" ht="22.5" customHeight="1">
      <c r="A1325" s="89">
        <v>46231.0</v>
      </c>
      <c r="B1325" s="90">
        <v>0.48333333333333334</v>
      </c>
      <c r="C1325" s="91" t="s">
        <v>23</v>
      </c>
      <c r="D1325" s="129" t="str">
        <f t="array" ref="D1325">XLOOKUP(C1325,'DS ST'!A:A,'DS ST'!B:B)</f>
        <v>A103</v>
      </c>
      <c r="E1325" s="94" t="str">
        <f t="array" ref="E1325">XLOOKUP($F1325,'GIÁ'!$A:$A,'GIÁ'!$E:$E)</f>
        <v>MÁT</v>
      </c>
      <c r="F1325" s="94">
        <v>8.936146442614E12</v>
      </c>
      <c r="G1325" s="95" t="s">
        <v>2502</v>
      </c>
      <c r="H1325" s="95" t="s">
        <v>787</v>
      </c>
      <c r="I1325" s="96">
        <v>2.0</v>
      </c>
      <c r="J1325" s="96">
        <v>0.0</v>
      </c>
      <c r="K1325" s="98">
        <f t="shared" si="4"/>
        <v>2</v>
      </c>
      <c r="L1325" s="99" t="s">
        <v>5101</v>
      </c>
      <c r="M1325" s="100" t="s">
        <v>5102</v>
      </c>
      <c r="N1325" s="101" t="s">
        <v>5103</v>
      </c>
      <c r="O1325" s="128"/>
      <c r="P1325" s="100"/>
      <c r="Q1325" s="103">
        <f t="shared" si="5"/>
        <v>2</v>
      </c>
      <c r="R1325" s="161"/>
      <c r="S1325" s="105"/>
      <c r="T1325" s="106"/>
      <c r="U1325" s="107" t="s">
        <v>4986</v>
      </c>
      <c r="V1325" s="108" t="s">
        <v>4012</v>
      </c>
      <c r="W1325" s="109" t="s">
        <v>1908</v>
      </c>
      <c r="X1325" s="110" t="str">
        <f t="shared" si="6"/>
        <v/>
      </c>
      <c r="Y1325" s="110" t="str">
        <f t="shared" si="7"/>
        <v/>
      </c>
      <c r="Z1325" s="139" t="str">
        <f>IF(N(Q1325)&lt;=0,"",IF(ISNUMBER(SEARCH("Thiếu kiện",V1325)),"Kho đông mát",IF(AND(N(Q1325)&gt;0,N(P1325)&gt;0,OR(ISNUMBER(SEARCH("Hình KDB",U1325)),ISNUMBER(SEARCH("Hình tele",U1325)),ISNUMBER(SEARCH("sai code",U1325)),ISNUMBER(SEARCH("ST nhận",U1325)))),"Kho đông mát",IF(AND(W1325="DC giao thiếu",OR(ISNUMBER(SEARCH("Hình KDB",U1325)),ISNUMBER(SEARCH("Hình tele",U1325)),ISNUMBER(SEARCH("sai code",U1325)))),"Kho đông mát",IF(W1325="DC giao thiếu","Chưa xác định",IF(AND(W1325="DC pick sai",OR(ISNUMBER(SEARCH("Hình KDB",U1325)),ISNUMBER(SEARCH("Hình tele",U1325)),ISNUMBER(SEARCH("sai code",U1325)),ISNUMBER(SEARCH("ST nhận",U1325)))),"Kho đông mát",IF(W1325="DC pick sai","Chưa xác định",IF(AND(W1325="Hao hụt",N(O1325)&gt;0,OR(ISNUMBER(SEARCH("Hình KDB",U1325)),ISNUMBER(SEARCH("Hình tele",U1325)),ISNUMBER(SEARCH("sai code",U1325)),ISNUMBER(SEARCH("ST nhận",U1325)))),"Kho đông mát",IF(W1325="Hao hụt","Chưa xác định",IF(OR(W1325="VT giao sai điểm",W1325="Không đạt nhiệt độ",W1325="TX giao thiếu kiện",W1325="Hàng không đạt CL"),"Kho đông mát",IF(W1325="Chưa xác định","Chưa xác định",IF(N(P1325)&gt;0,"Chưa xác định",""))))))))))))</f>
        <v>Kho đông mát</v>
      </c>
      <c r="AA1325" s="109" t="s">
        <v>802</v>
      </c>
      <c r="AB1325" s="106"/>
      <c r="AC1325" s="158"/>
      <c r="AD1325" s="160"/>
      <c r="AE1325" s="127"/>
      <c r="AF1325" s="113"/>
      <c r="AG1325" s="114" t="str">
        <f t="array" ref="AG1325">XLOOKUP(F1325,'CLV2'!A:A,'CLV2'!E:E)</f>
        <v>2.MEAT</v>
      </c>
      <c r="AH1325" s="115" t="str">
        <f t="array" ref="AH1325">XLOOKUP(F1325,'CLV2'!A:A,'CLV2'!F:F)</f>
        <v>3.PORK</v>
      </c>
      <c r="AI1325" s="115" t="str">
        <f t="shared" si="8"/>
        <v>Pack</v>
      </c>
      <c r="AJ1325" s="116">
        <f t="shared" si="9"/>
        <v>1</v>
      </c>
      <c r="AK1325" s="117" t="str">
        <f t="array" ref="AK1325">XLOOKUP(F1325,'GIÁ'!A:A,'GIÁ'!D:D)</f>
        <v>17646.95</v>
      </c>
      <c r="AL1325" s="118">
        <f t="shared" si="10"/>
        <v>35293.9</v>
      </c>
      <c r="AM1325" s="118">
        <f t="shared" si="11"/>
        <v>0</v>
      </c>
      <c r="AN1325" s="119">
        <f t="shared" si="12"/>
        <v>0</v>
      </c>
      <c r="AO1325" s="118">
        <f t="shared" si="13"/>
        <v>35293.9</v>
      </c>
      <c r="AP1325" s="121">
        <f t="shared" si="14"/>
        <v>0</v>
      </c>
      <c r="AQ1325" s="122"/>
      <c r="AR1325" s="119"/>
    </row>
    <row r="1326" ht="22.5" customHeight="1">
      <c r="A1326" s="89">
        <v>46231.0</v>
      </c>
      <c r="B1326" s="90">
        <v>0.48333333333333334</v>
      </c>
      <c r="C1326" s="91" t="s">
        <v>23</v>
      </c>
      <c r="D1326" s="92" t="str">
        <f t="array" ref="D1326">XLOOKUP(C1326,'DS ST'!A:A,'DS ST'!B:B)</f>
        <v>A103</v>
      </c>
      <c r="E1326" s="94" t="str">
        <f t="array" ref="E1326">XLOOKUP($F1326,'GIÁ'!$A:$A,'GIÁ'!$E:$E)</f>
        <v>ĐÔNG</v>
      </c>
      <c r="F1326" s="94">
        <v>8.934717275081E12</v>
      </c>
      <c r="G1326" s="95" t="s">
        <v>1735</v>
      </c>
      <c r="H1326" s="95" t="s">
        <v>224</v>
      </c>
      <c r="I1326" s="96">
        <v>10.0</v>
      </c>
      <c r="J1326" s="96">
        <v>0.0</v>
      </c>
      <c r="K1326" s="98">
        <f t="shared" si="4"/>
        <v>10</v>
      </c>
      <c r="L1326" s="99" t="s">
        <v>5101</v>
      </c>
      <c r="M1326" s="100" t="s">
        <v>5102</v>
      </c>
      <c r="N1326" s="101" t="s">
        <v>5103</v>
      </c>
      <c r="O1326" s="128"/>
      <c r="P1326" s="100"/>
      <c r="Q1326" s="103">
        <f t="shared" si="5"/>
        <v>10</v>
      </c>
      <c r="R1326" s="161"/>
      <c r="S1326" s="105"/>
      <c r="T1326" s="106"/>
      <c r="U1326" s="107"/>
      <c r="V1326" s="108" t="s">
        <v>756</v>
      </c>
      <c r="W1326" s="109" t="s">
        <v>1312</v>
      </c>
      <c r="X1326" s="110" t="str">
        <f t="shared" si="6"/>
        <v/>
      </c>
      <c r="Y1326" s="110" t="str">
        <f t="shared" si="7"/>
        <v/>
      </c>
      <c r="Z1326" s="109" t="s">
        <v>797</v>
      </c>
      <c r="AA1326" s="109" t="s">
        <v>802</v>
      </c>
      <c r="AB1326" s="149" t="s">
        <v>5104</v>
      </c>
      <c r="AC1326" s="158"/>
      <c r="AD1326" s="160"/>
      <c r="AE1326" s="127"/>
      <c r="AF1326" s="144"/>
      <c r="AG1326" s="114" t="str">
        <f t="array" ref="AG1326">XLOOKUP(F1326,'CLV2'!A:A,'CLV2'!E:E)</f>
        <v>2.FROZEN FOODS</v>
      </c>
      <c r="AH1326" s="115" t="str">
        <f t="array" ref="AH1326">XLOOKUP(F1326,'CLV2'!A:A,'CLV2'!F:F)</f>
        <v>3.DUMPLINGS</v>
      </c>
      <c r="AI1326" s="115" t="str">
        <f t="shared" si="8"/>
        <v>Pack</v>
      </c>
      <c r="AJ1326" s="116">
        <f t="shared" si="9"/>
        <v>1</v>
      </c>
      <c r="AK1326" s="117" t="str">
        <f t="array" ref="AK1326">XLOOKUP(F1326,'GIÁ'!A:A,'GIÁ'!D:D)</f>
        <v>42036.39</v>
      </c>
      <c r="AL1326" s="118">
        <f t="shared" si="10"/>
        <v>420363.9</v>
      </c>
      <c r="AM1326" s="118">
        <f t="shared" si="11"/>
        <v>0</v>
      </c>
      <c r="AN1326" s="119">
        <f t="shared" si="12"/>
        <v>0</v>
      </c>
      <c r="AO1326" s="118">
        <f t="shared" si="13"/>
        <v>420363.9</v>
      </c>
      <c r="AP1326" s="121">
        <f t="shared" si="14"/>
        <v>0</v>
      </c>
      <c r="AQ1326" s="122"/>
      <c r="AR1326" s="119"/>
    </row>
    <row r="1327" ht="22.5" customHeight="1">
      <c r="A1327" s="89">
        <v>46231.0</v>
      </c>
      <c r="B1327" s="90">
        <v>0.4354166666666667</v>
      </c>
      <c r="C1327" s="91" t="s">
        <v>34</v>
      </c>
      <c r="D1327" s="92" t="str">
        <f t="array" ref="D1327">XLOOKUP(C1327,'DS ST'!A:A,'DS ST'!B:B)</f>
        <v>A104</v>
      </c>
      <c r="E1327" s="94" t="str">
        <f t="array" ref="E1327">XLOOKUP($F1327,'GIÁ'!$A:$A,'GIÁ'!$E:$E)</f>
        <v>ĐÔNG</v>
      </c>
      <c r="F1327" s="94">
        <v>8.934717401336E12</v>
      </c>
      <c r="G1327" s="95" t="s">
        <v>1750</v>
      </c>
      <c r="H1327" s="95" t="s">
        <v>224</v>
      </c>
      <c r="I1327" s="96">
        <v>4.0</v>
      </c>
      <c r="J1327" s="96">
        <v>0.0</v>
      </c>
      <c r="K1327" s="98">
        <f t="shared" si="4"/>
        <v>4</v>
      </c>
      <c r="L1327" s="99" t="s">
        <v>5105</v>
      </c>
      <c r="M1327" s="100" t="s">
        <v>5106</v>
      </c>
      <c r="N1327" s="101" t="s">
        <v>5107</v>
      </c>
      <c r="O1327" s="128"/>
      <c r="P1327" s="100"/>
      <c r="Q1327" s="103">
        <f t="shared" si="5"/>
        <v>4</v>
      </c>
      <c r="R1327" s="161"/>
      <c r="S1327" s="105"/>
      <c r="T1327" s="106"/>
      <c r="U1327" s="107"/>
      <c r="V1327" s="108" t="s">
        <v>756</v>
      </c>
      <c r="W1327" s="109" t="s">
        <v>1312</v>
      </c>
      <c r="X1327" s="110" t="str">
        <f t="shared" si="6"/>
        <v/>
      </c>
      <c r="Y1327" s="110" t="str">
        <f t="shared" si="7"/>
        <v/>
      </c>
      <c r="Z1327" s="109" t="s">
        <v>797</v>
      </c>
      <c r="AA1327" s="109" t="s">
        <v>802</v>
      </c>
      <c r="AB1327" s="149" t="s">
        <v>5108</v>
      </c>
      <c r="AC1327" s="158"/>
      <c r="AD1327" s="160"/>
      <c r="AE1327" s="127"/>
      <c r="AF1327" s="144"/>
      <c r="AG1327" s="114" t="str">
        <f t="array" ref="AG1327">XLOOKUP(F1327,'CLV2'!A:A,'CLV2'!E:E)</f>
        <v>2.FROZEN FOODS</v>
      </c>
      <c r="AH1327" s="115" t="str">
        <f t="array" ref="AH1327">XLOOKUP(F1327,'CLV2'!A:A,'CLV2'!F:F)</f>
        <v>3.DUMPLINGS</v>
      </c>
      <c r="AI1327" s="115" t="str">
        <f t="shared" si="8"/>
        <v>Pack</v>
      </c>
      <c r="AJ1327" s="116">
        <f t="shared" si="9"/>
        <v>1</v>
      </c>
      <c r="AK1327" s="117" t="str">
        <f t="array" ref="AK1327">XLOOKUP(F1327,'GIÁ'!A:A,'GIÁ'!D:D)</f>
        <v>39374.44</v>
      </c>
      <c r="AL1327" s="118">
        <f t="shared" si="10"/>
        <v>157497.76</v>
      </c>
      <c r="AM1327" s="118">
        <f t="shared" si="11"/>
        <v>0</v>
      </c>
      <c r="AN1327" s="119">
        <f t="shared" si="12"/>
        <v>0</v>
      </c>
      <c r="AO1327" s="118">
        <f t="shared" si="13"/>
        <v>157497.76</v>
      </c>
      <c r="AP1327" s="121">
        <f t="shared" si="14"/>
        <v>0</v>
      </c>
      <c r="AQ1327" s="122"/>
      <c r="AR1327" s="119"/>
    </row>
    <row r="1328" ht="22.5" customHeight="1">
      <c r="A1328" s="89">
        <v>46231.0</v>
      </c>
      <c r="B1328" s="90">
        <v>0.46319444444444446</v>
      </c>
      <c r="C1328" s="91" t="s">
        <v>785</v>
      </c>
      <c r="D1328" s="129" t="str">
        <f t="array" ref="D1328">XLOOKUP(C1328,'DS ST'!A:A,'DS ST'!B:B)</f>
        <v>A176</v>
      </c>
      <c r="E1328" s="94" t="str">
        <f t="array" ref="E1328">XLOOKUP($F1328,'GIÁ'!$A:$A,'GIÁ'!$E:$E)</f>
        <v>MÁT</v>
      </c>
      <c r="F1328" s="94">
        <v>8.936146442614E12</v>
      </c>
      <c r="G1328" s="95" t="s">
        <v>2502</v>
      </c>
      <c r="H1328" s="95" t="s">
        <v>787</v>
      </c>
      <c r="I1328" s="96">
        <v>1.0</v>
      </c>
      <c r="J1328" s="96">
        <v>0.0</v>
      </c>
      <c r="K1328" s="98">
        <f t="shared" si="4"/>
        <v>1</v>
      </c>
      <c r="L1328" s="99" t="s">
        <v>5109</v>
      </c>
      <c r="M1328" s="100" t="s">
        <v>5110</v>
      </c>
      <c r="N1328" s="101" t="s">
        <v>5111</v>
      </c>
      <c r="O1328" s="128"/>
      <c r="P1328" s="100"/>
      <c r="Q1328" s="103">
        <f t="shared" si="5"/>
        <v>1</v>
      </c>
      <c r="R1328" s="161"/>
      <c r="S1328" s="105"/>
      <c r="T1328" s="106"/>
      <c r="U1328" s="107" t="s">
        <v>4986</v>
      </c>
      <c r="V1328" s="108" t="s">
        <v>4012</v>
      </c>
      <c r="W1328" s="109" t="s">
        <v>1908</v>
      </c>
      <c r="X1328" s="110" t="str">
        <f t="shared" si="6"/>
        <v/>
      </c>
      <c r="Y1328" s="110" t="str">
        <f t="shared" si="7"/>
        <v/>
      </c>
      <c r="Z1328" s="139" t="str">
        <f>IF(N(Q1328)&lt;=0,"",IF(ISNUMBER(SEARCH("Thiếu kiện",V1328)),"Kho đông mát",IF(AND(N(Q1328)&gt;0,N(P1328)&gt;0,OR(ISNUMBER(SEARCH("Hình KDB",U1328)),ISNUMBER(SEARCH("Hình tele",U1328)),ISNUMBER(SEARCH("sai code",U1328)),ISNUMBER(SEARCH("ST nhận",U1328)))),"Kho đông mát",IF(AND(W1328="DC giao thiếu",OR(ISNUMBER(SEARCH("Hình KDB",U1328)),ISNUMBER(SEARCH("Hình tele",U1328)),ISNUMBER(SEARCH("sai code",U1328)))),"Kho đông mát",IF(W1328="DC giao thiếu","Chưa xác định",IF(AND(W1328="DC pick sai",OR(ISNUMBER(SEARCH("Hình KDB",U1328)),ISNUMBER(SEARCH("Hình tele",U1328)),ISNUMBER(SEARCH("sai code",U1328)),ISNUMBER(SEARCH("ST nhận",U1328)))),"Kho đông mát",IF(W1328="DC pick sai","Chưa xác định",IF(AND(W1328="Hao hụt",N(O1328)&gt;0,OR(ISNUMBER(SEARCH("Hình KDB",U1328)),ISNUMBER(SEARCH("Hình tele",U1328)),ISNUMBER(SEARCH("sai code",U1328)),ISNUMBER(SEARCH("ST nhận",U1328)))),"Kho đông mát",IF(W1328="Hao hụt","Chưa xác định",IF(OR(W1328="VT giao sai điểm",W1328="Không đạt nhiệt độ",W1328="TX giao thiếu kiện",W1328="Hàng không đạt CL"),"Kho đông mát",IF(W1328="Chưa xác định","Chưa xác định",IF(N(P1328)&gt;0,"Chưa xác định",""))))))))))))</f>
        <v>Kho đông mát</v>
      </c>
      <c r="AA1328" s="109" t="s">
        <v>802</v>
      </c>
      <c r="AB1328" s="106"/>
      <c r="AC1328" s="158"/>
      <c r="AD1328" s="160"/>
      <c r="AE1328" s="127"/>
      <c r="AF1328" s="113"/>
      <c r="AG1328" s="114" t="str">
        <f t="array" ref="AG1328">XLOOKUP(F1328,'CLV2'!A:A,'CLV2'!E:E)</f>
        <v>2.MEAT</v>
      </c>
      <c r="AH1328" s="115" t="str">
        <f t="array" ref="AH1328">XLOOKUP(F1328,'CLV2'!A:A,'CLV2'!F:F)</f>
        <v>3.PORK</v>
      </c>
      <c r="AI1328" s="115" t="str">
        <f t="shared" si="8"/>
        <v>Pack</v>
      </c>
      <c r="AJ1328" s="116">
        <f t="shared" si="9"/>
        <v>1</v>
      </c>
      <c r="AK1328" s="117" t="str">
        <f t="array" ref="AK1328">XLOOKUP(F1328,'GIÁ'!A:A,'GIÁ'!D:D)</f>
        <v>17646.95</v>
      </c>
      <c r="AL1328" s="118">
        <f t="shared" si="10"/>
        <v>17646.95</v>
      </c>
      <c r="AM1328" s="118">
        <f t="shared" si="11"/>
        <v>0</v>
      </c>
      <c r="AN1328" s="119">
        <f t="shared" si="12"/>
        <v>0</v>
      </c>
      <c r="AO1328" s="118">
        <f t="shared" si="13"/>
        <v>17646.95</v>
      </c>
      <c r="AP1328" s="121">
        <f t="shared" si="14"/>
        <v>0</v>
      </c>
      <c r="AQ1328" s="122"/>
      <c r="AR1328" s="119"/>
    </row>
    <row r="1329" ht="22.5" customHeight="1">
      <c r="A1329" s="89">
        <v>46231.0</v>
      </c>
      <c r="B1329" s="90">
        <v>0.46319444444444446</v>
      </c>
      <c r="C1329" s="91" t="s">
        <v>785</v>
      </c>
      <c r="D1329" s="92" t="str">
        <f t="array" ref="D1329">XLOOKUP(C1329,'DS ST'!A:A,'DS ST'!B:B)</f>
        <v>A176</v>
      </c>
      <c r="E1329" s="94" t="str">
        <f t="array" ref="E1329">XLOOKUP($F1329,'GIÁ'!$A:$A,'GIÁ'!$E:$E)</f>
        <v>ĐÔNG</v>
      </c>
      <c r="F1329" s="94">
        <v>9.555894501924E12</v>
      </c>
      <c r="G1329" s="95" t="s">
        <v>3296</v>
      </c>
      <c r="H1329" s="95" t="s">
        <v>224</v>
      </c>
      <c r="I1329" s="96">
        <v>2.0</v>
      </c>
      <c r="J1329" s="96">
        <v>0.0</v>
      </c>
      <c r="K1329" s="98">
        <f t="shared" si="4"/>
        <v>2</v>
      </c>
      <c r="L1329" s="99" t="s">
        <v>5109</v>
      </c>
      <c r="M1329" s="100" t="s">
        <v>5110</v>
      </c>
      <c r="N1329" s="101" t="s">
        <v>5111</v>
      </c>
      <c r="O1329" s="128"/>
      <c r="P1329" s="100"/>
      <c r="Q1329" s="103">
        <f t="shared" si="5"/>
        <v>2</v>
      </c>
      <c r="R1329" s="161"/>
      <c r="S1329" s="105"/>
      <c r="T1329" s="106"/>
      <c r="U1329" s="107"/>
      <c r="V1329" s="108" t="s">
        <v>756</v>
      </c>
      <c r="W1329" s="109" t="s">
        <v>1312</v>
      </c>
      <c r="X1329" s="110" t="str">
        <f t="shared" si="6"/>
        <v/>
      </c>
      <c r="Y1329" s="110" t="str">
        <f t="shared" si="7"/>
        <v/>
      </c>
      <c r="Z1329" s="109" t="s">
        <v>797</v>
      </c>
      <c r="AA1329" s="109" t="s">
        <v>802</v>
      </c>
      <c r="AB1329" s="149" t="s">
        <v>5112</v>
      </c>
      <c r="AC1329" s="159" t="s">
        <v>1329</v>
      </c>
      <c r="AD1329" s="160"/>
      <c r="AE1329" s="127"/>
      <c r="AF1329" s="113"/>
      <c r="AG1329" s="114" t="str">
        <f t="array" ref="AG1329">XLOOKUP(F1329,'CLV2'!A:A,'CLV2'!E:E)</f>
        <v>2.FROZEN FOODS</v>
      </c>
      <c r="AH1329" s="115" t="str">
        <f t="array" ref="AH1329">XLOOKUP(F1329,'CLV2'!A:A,'CLV2'!F:F)</f>
        <v>3.HOTPOT AND FRIED</v>
      </c>
      <c r="AI1329" s="115" t="str">
        <f t="shared" si="8"/>
        <v>Pack</v>
      </c>
      <c r="AJ1329" s="116">
        <f t="shared" si="9"/>
        <v>1</v>
      </c>
      <c r="AK1329" s="117" t="str">
        <f t="array" ref="AK1329">XLOOKUP(F1329,'GIÁ'!A:A,'GIÁ'!D:D)</f>
        <v>69289.18</v>
      </c>
      <c r="AL1329" s="118">
        <f t="shared" si="10"/>
        <v>138578.36</v>
      </c>
      <c r="AM1329" s="118">
        <f t="shared" si="11"/>
        <v>0</v>
      </c>
      <c r="AN1329" s="119">
        <f t="shared" si="12"/>
        <v>0</v>
      </c>
      <c r="AO1329" s="118">
        <f t="shared" si="13"/>
        <v>138578.36</v>
      </c>
      <c r="AP1329" s="121">
        <f t="shared" si="14"/>
        <v>0</v>
      </c>
      <c r="AQ1329" s="122"/>
      <c r="AR1329" s="119"/>
    </row>
    <row r="1330" ht="22.5" customHeight="1">
      <c r="A1330" s="89">
        <v>46231.0</v>
      </c>
      <c r="B1330" s="90">
        <v>0.46319444444444446</v>
      </c>
      <c r="C1330" s="91" t="s">
        <v>785</v>
      </c>
      <c r="D1330" s="92" t="str">
        <f t="array" ref="D1330">XLOOKUP(C1330,'DS ST'!A:A,'DS ST'!B:B)</f>
        <v>A176</v>
      </c>
      <c r="E1330" s="94" t="str">
        <f t="array" ref="E1330">XLOOKUP($F1330,'GIÁ'!$A:$A,'GIÁ'!$E:$E)</f>
        <v>ĐÔNG</v>
      </c>
      <c r="F1330" s="94">
        <v>8.936077113232E12</v>
      </c>
      <c r="G1330" s="95" t="s">
        <v>2350</v>
      </c>
      <c r="H1330" s="95" t="s">
        <v>1206</v>
      </c>
      <c r="I1330" s="96">
        <v>4.0</v>
      </c>
      <c r="J1330" s="96">
        <v>0.0</v>
      </c>
      <c r="K1330" s="98">
        <f t="shared" si="4"/>
        <v>4</v>
      </c>
      <c r="L1330" s="99" t="s">
        <v>5109</v>
      </c>
      <c r="M1330" s="100" t="s">
        <v>5110</v>
      </c>
      <c r="N1330" s="101" t="s">
        <v>5111</v>
      </c>
      <c r="O1330" s="128"/>
      <c r="P1330" s="100"/>
      <c r="Q1330" s="103">
        <f t="shared" si="5"/>
        <v>4</v>
      </c>
      <c r="R1330" s="161"/>
      <c r="S1330" s="105"/>
      <c r="T1330" s="106"/>
      <c r="U1330" s="107"/>
      <c r="V1330" s="108" t="s">
        <v>756</v>
      </c>
      <c r="W1330" s="109" t="s">
        <v>1312</v>
      </c>
      <c r="X1330" s="110" t="str">
        <f t="shared" si="6"/>
        <v/>
      </c>
      <c r="Y1330" s="110" t="str">
        <f t="shared" si="7"/>
        <v/>
      </c>
      <c r="Z1330" s="109" t="s">
        <v>797</v>
      </c>
      <c r="AA1330" s="109" t="s">
        <v>802</v>
      </c>
      <c r="AB1330" s="149" t="s">
        <v>5112</v>
      </c>
      <c r="AC1330" s="158"/>
      <c r="AD1330" s="160"/>
      <c r="AE1330" s="127"/>
      <c r="AF1330" s="113"/>
      <c r="AG1330" s="114" t="str">
        <f t="array" ref="AG1330">XLOOKUP(F1330,'CLV2'!A:A,'CLV2'!E:E)</f>
        <v>2.FROZEN FOODS</v>
      </c>
      <c r="AH1330" s="115" t="str">
        <f t="array" ref="AH1330">XLOOKUP(F1330,'CLV2'!A:A,'CLV2'!F:F)</f>
        <v>3.PIZZA - READY MEALS</v>
      </c>
      <c r="AI1330" s="115" t="str">
        <f t="shared" si="8"/>
        <v>Pack</v>
      </c>
      <c r="AJ1330" s="116">
        <f t="shared" si="9"/>
        <v>1</v>
      </c>
      <c r="AK1330" s="117" t="str">
        <f t="array" ref="AK1330">XLOOKUP(F1330,'GIÁ'!A:A,'GIÁ'!D:D)</f>
        <v>49154.71</v>
      </c>
      <c r="AL1330" s="118">
        <f t="shared" si="10"/>
        <v>196618.84</v>
      </c>
      <c r="AM1330" s="118">
        <f t="shared" si="11"/>
        <v>0</v>
      </c>
      <c r="AN1330" s="119">
        <f t="shared" si="12"/>
        <v>0</v>
      </c>
      <c r="AO1330" s="118">
        <f t="shared" si="13"/>
        <v>196618.84</v>
      </c>
      <c r="AP1330" s="121">
        <f t="shared" si="14"/>
        <v>0</v>
      </c>
      <c r="AQ1330" s="122"/>
      <c r="AR1330" s="119"/>
    </row>
    <row r="1331" ht="22.5" customHeight="1">
      <c r="A1331" s="89">
        <v>46231.0</v>
      </c>
      <c r="B1331" s="90">
        <v>0.5201388888888889</v>
      </c>
      <c r="C1331" s="91" t="s">
        <v>695</v>
      </c>
      <c r="D1331" s="129" t="str">
        <f t="array" ref="D1331">XLOOKUP(C1331,'DS ST'!A:A,'DS ST'!B:B)</f>
        <v>A161</v>
      </c>
      <c r="E1331" s="94" t="str">
        <f t="array" ref="E1331">XLOOKUP($F1331,'GIÁ'!$A:$A,'GIÁ'!$E:$E)</f>
        <v>MÁT</v>
      </c>
      <c r="F1331" s="94">
        <v>8.936146442614E12</v>
      </c>
      <c r="G1331" s="95" t="s">
        <v>2502</v>
      </c>
      <c r="H1331" s="95" t="s">
        <v>787</v>
      </c>
      <c r="I1331" s="96">
        <v>2.0</v>
      </c>
      <c r="J1331" s="96">
        <v>0.0</v>
      </c>
      <c r="K1331" s="98">
        <f t="shared" si="4"/>
        <v>2</v>
      </c>
      <c r="L1331" s="99" t="s">
        <v>5113</v>
      </c>
      <c r="M1331" s="100" t="s">
        <v>5114</v>
      </c>
      <c r="N1331" s="101" t="s">
        <v>5115</v>
      </c>
      <c r="O1331" s="128"/>
      <c r="P1331" s="100"/>
      <c r="Q1331" s="103">
        <f t="shared" si="5"/>
        <v>2</v>
      </c>
      <c r="R1331" s="161"/>
      <c r="S1331" s="105"/>
      <c r="T1331" s="106"/>
      <c r="U1331" s="107" t="s">
        <v>4986</v>
      </c>
      <c r="V1331" s="108" t="s">
        <v>4012</v>
      </c>
      <c r="W1331" s="109" t="s">
        <v>1908</v>
      </c>
      <c r="X1331" s="110" t="str">
        <f t="shared" si="6"/>
        <v/>
      </c>
      <c r="Y1331" s="110" t="str">
        <f t="shared" si="7"/>
        <v/>
      </c>
      <c r="Z1331" s="139" t="str">
        <f>IF(N(Q1331)&lt;=0,"",IF(ISNUMBER(SEARCH("Thiếu kiện",V1331)),"Kho đông mát",IF(AND(N(Q1331)&gt;0,N(P1331)&gt;0,OR(ISNUMBER(SEARCH("Hình KDB",U1331)),ISNUMBER(SEARCH("Hình tele",U1331)),ISNUMBER(SEARCH("sai code",U1331)),ISNUMBER(SEARCH("ST nhận",U1331)))),"Kho đông mát",IF(AND(W1331="DC giao thiếu",OR(ISNUMBER(SEARCH("Hình KDB",U1331)),ISNUMBER(SEARCH("Hình tele",U1331)),ISNUMBER(SEARCH("sai code",U1331)))),"Kho đông mát",IF(W1331="DC giao thiếu","Chưa xác định",IF(AND(W1331="DC pick sai",OR(ISNUMBER(SEARCH("Hình KDB",U1331)),ISNUMBER(SEARCH("Hình tele",U1331)),ISNUMBER(SEARCH("sai code",U1331)),ISNUMBER(SEARCH("ST nhận",U1331)))),"Kho đông mát",IF(W1331="DC pick sai","Chưa xác định",IF(AND(W1331="Hao hụt",N(O1331)&gt;0,OR(ISNUMBER(SEARCH("Hình KDB",U1331)),ISNUMBER(SEARCH("Hình tele",U1331)),ISNUMBER(SEARCH("sai code",U1331)),ISNUMBER(SEARCH("ST nhận",U1331)))),"Kho đông mát",IF(W1331="Hao hụt","Chưa xác định",IF(OR(W1331="VT giao sai điểm",W1331="Không đạt nhiệt độ",W1331="TX giao thiếu kiện",W1331="Hàng không đạt CL"),"Kho đông mát",IF(W1331="Chưa xác định","Chưa xác định",IF(N(P1331)&gt;0,"Chưa xác định",""))))))))))))</f>
        <v>Kho đông mát</v>
      </c>
      <c r="AA1331" s="109" t="s">
        <v>802</v>
      </c>
      <c r="AB1331" s="106"/>
      <c r="AC1331" s="158"/>
      <c r="AD1331" s="160"/>
      <c r="AE1331" s="127"/>
      <c r="AF1331" s="113"/>
      <c r="AG1331" s="114" t="str">
        <f t="array" ref="AG1331">XLOOKUP(F1331,'CLV2'!A:A,'CLV2'!E:E)</f>
        <v>2.MEAT</v>
      </c>
      <c r="AH1331" s="115" t="str">
        <f t="array" ref="AH1331">XLOOKUP(F1331,'CLV2'!A:A,'CLV2'!F:F)</f>
        <v>3.PORK</v>
      </c>
      <c r="AI1331" s="115" t="str">
        <f t="shared" si="8"/>
        <v>Pack</v>
      </c>
      <c r="AJ1331" s="116">
        <f t="shared" si="9"/>
        <v>1</v>
      </c>
      <c r="AK1331" s="117" t="str">
        <f t="array" ref="AK1331">XLOOKUP(F1331,'GIÁ'!A:A,'GIÁ'!D:D)</f>
        <v>17646.95</v>
      </c>
      <c r="AL1331" s="118">
        <f t="shared" si="10"/>
        <v>35293.9</v>
      </c>
      <c r="AM1331" s="118">
        <f t="shared" si="11"/>
        <v>0</v>
      </c>
      <c r="AN1331" s="119">
        <f t="shared" si="12"/>
        <v>0</v>
      </c>
      <c r="AO1331" s="118">
        <f t="shared" si="13"/>
        <v>35293.9</v>
      </c>
      <c r="AP1331" s="121">
        <f t="shared" si="14"/>
        <v>0</v>
      </c>
      <c r="AQ1331" s="122"/>
      <c r="AR1331" s="119"/>
    </row>
    <row r="1332" ht="22.5" customHeight="1">
      <c r="A1332" s="89">
        <v>46231.0</v>
      </c>
      <c r="B1332" s="90">
        <v>0.5201388888888889</v>
      </c>
      <c r="C1332" s="91" t="s">
        <v>695</v>
      </c>
      <c r="D1332" s="92" t="str">
        <f t="array" ref="D1332">XLOOKUP(C1332,'DS ST'!A:A,'DS ST'!B:B)</f>
        <v>A161</v>
      </c>
      <c r="E1332" s="94" t="str">
        <f t="array" ref="E1332">XLOOKUP($F1332,'GIÁ'!$A:$A,'GIÁ'!$E:$E)</f>
        <v>ĐÔNG</v>
      </c>
      <c r="F1332" s="94">
        <v>8.934717275081E12</v>
      </c>
      <c r="G1332" s="95" t="s">
        <v>1735</v>
      </c>
      <c r="H1332" s="95" t="s">
        <v>224</v>
      </c>
      <c r="I1332" s="96">
        <v>4.0</v>
      </c>
      <c r="J1332" s="96">
        <v>0.0</v>
      </c>
      <c r="K1332" s="98">
        <f t="shared" si="4"/>
        <v>4</v>
      </c>
      <c r="L1332" s="99" t="s">
        <v>5113</v>
      </c>
      <c r="M1332" s="100" t="s">
        <v>5114</v>
      </c>
      <c r="N1332" s="101" t="s">
        <v>5115</v>
      </c>
      <c r="O1332" s="128"/>
      <c r="P1332" s="100"/>
      <c r="Q1332" s="103">
        <f t="shared" si="5"/>
        <v>4</v>
      </c>
      <c r="R1332" s="161"/>
      <c r="S1332" s="105"/>
      <c r="T1332" s="106"/>
      <c r="U1332" s="107"/>
      <c r="V1332" s="108" t="s">
        <v>756</v>
      </c>
      <c r="W1332" s="109" t="s">
        <v>1312</v>
      </c>
      <c r="X1332" s="110" t="str">
        <f t="shared" si="6"/>
        <v/>
      </c>
      <c r="Y1332" s="110" t="str">
        <f t="shared" si="7"/>
        <v/>
      </c>
      <c r="Z1332" s="109" t="s">
        <v>797</v>
      </c>
      <c r="AA1332" s="109" t="s">
        <v>802</v>
      </c>
      <c r="AB1332" s="149" t="s">
        <v>5116</v>
      </c>
      <c r="AC1332" s="158"/>
      <c r="AD1332" s="160"/>
      <c r="AE1332" s="127"/>
      <c r="AF1332" s="113"/>
      <c r="AG1332" s="114" t="str">
        <f t="array" ref="AG1332">XLOOKUP(F1332,'CLV2'!A:A,'CLV2'!E:E)</f>
        <v>2.FROZEN FOODS</v>
      </c>
      <c r="AH1332" s="115" t="str">
        <f t="array" ref="AH1332">XLOOKUP(F1332,'CLV2'!A:A,'CLV2'!F:F)</f>
        <v>3.DUMPLINGS</v>
      </c>
      <c r="AI1332" s="115" t="str">
        <f t="shared" si="8"/>
        <v>Pack</v>
      </c>
      <c r="AJ1332" s="116">
        <f t="shared" si="9"/>
        <v>1</v>
      </c>
      <c r="AK1332" s="117" t="str">
        <f t="array" ref="AK1332">XLOOKUP(F1332,'GIÁ'!A:A,'GIÁ'!D:D)</f>
        <v>42036.39</v>
      </c>
      <c r="AL1332" s="118">
        <f t="shared" si="10"/>
        <v>168145.56</v>
      </c>
      <c r="AM1332" s="118">
        <f t="shared" si="11"/>
        <v>0</v>
      </c>
      <c r="AN1332" s="119">
        <f t="shared" si="12"/>
        <v>0</v>
      </c>
      <c r="AO1332" s="118">
        <f t="shared" si="13"/>
        <v>168145.56</v>
      </c>
      <c r="AP1332" s="121">
        <f t="shared" si="14"/>
        <v>0</v>
      </c>
      <c r="AQ1332" s="122"/>
      <c r="AR1332" s="119"/>
    </row>
    <row r="1333" ht="22.5" customHeight="1">
      <c r="A1333" s="89">
        <v>46231.0</v>
      </c>
      <c r="B1333" s="90">
        <v>0.49166666666666664</v>
      </c>
      <c r="C1333" s="91" t="s">
        <v>798</v>
      </c>
      <c r="D1333" s="129" t="str">
        <f t="array" ref="D1333">XLOOKUP(C1333,'DS ST'!A:A,'DS ST'!B:B)</f>
        <v>A178</v>
      </c>
      <c r="E1333" s="94" t="str">
        <f t="array" ref="E1333">XLOOKUP($F1333,'GIÁ'!$A:$A,'GIÁ'!$E:$E)</f>
        <v>MÁT</v>
      </c>
      <c r="F1333" s="94">
        <v>8.936146442614E12</v>
      </c>
      <c r="G1333" s="95" t="s">
        <v>2502</v>
      </c>
      <c r="H1333" s="95" t="s">
        <v>787</v>
      </c>
      <c r="I1333" s="96">
        <v>2.0</v>
      </c>
      <c r="J1333" s="96">
        <v>0.0</v>
      </c>
      <c r="K1333" s="98">
        <f t="shared" si="4"/>
        <v>2</v>
      </c>
      <c r="L1333" s="99" t="s">
        <v>5117</v>
      </c>
      <c r="M1333" s="100" t="s">
        <v>5118</v>
      </c>
      <c r="N1333" s="101" t="s">
        <v>5119</v>
      </c>
      <c r="O1333" s="128"/>
      <c r="P1333" s="100"/>
      <c r="Q1333" s="103">
        <f t="shared" si="5"/>
        <v>2</v>
      </c>
      <c r="R1333" s="161"/>
      <c r="S1333" s="105" t="s">
        <v>14</v>
      </c>
      <c r="T1333" s="106"/>
      <c r="U1333" s="107" t="s">
        <v>4986</v>
      </c>
      <c r="V1333" s="108" t="s">
        <v>4012</v>
      </c>
      <c r="W1333" s="109" t="s">
        <v>1908</v>
      </c>
      <c r="X1333" s="110" t="str">
        <f t="shared" si="6"/>
        <v/>
      </c>
      <c r="Y1333" s="110" t="str">
        <f t="shared" si="7"/>
        <v/>
      </c>
      <c r="Z1333" s="139" t="str">
        <f>IF(N(Q1333)&lt;=0,"",IF(ISNUMBER(SEARCH("Thiếu kiện",V1333)),"Kho đông mát",IF(AND(N(Q1333)&gt;0,N(P1333)&gt;0,OR(ISNUMBER(SEARCH("Hình KDB",U1333)),ISNUMBER(SEARCH("Hình tele",U1333)),ISNUMBER(SEARCH("sai code",U1333)),ISNUMBER(SEARCH("ST nhận",U1333)))),"Kho đông mát",IF(AND(W1333="DC giao thiếu",OR(ISNUMBER(SEARCH("Hình KDB",U1333)),ISNUMBER(SEARCH("Hình tele",U1333)),ISNUMBER(SEARCH("sai code",U1333)))),"Kho đông mát",IF(W1333="DC giao thiếu","Chưa xác định",IF(AND(W1333="DC pick sai",OR(ISNUMBER(SEARCH("Hình KDB",U1333)),ISNUMBER(SEARCH("Hình tele",U1333)),ISNUMBER(SEARCH("sai code",U1333)),ISNUMBER(SEARCH("ST nhận",U1333)))),"Kho đông mát",IF(W1333="DC pick sai","Chưa xác định",IF(AND(W1333="Hao hụt",N(O1333)&gt;0,OR(ISNUMBER(SEARCH("Hình KDB",U1333)),ISNUMBER(SEARCH("Hình tele",U1333)),ISNUMBER(SEARCH("sai code",U1333)),ISNUMBER(SEARCH("ST nhận",U1333)))),"Kho đông mát",IF(W1333="Hao hụt","Chưa xác định",IF(OR(W1333="VT giao sai điểm",W1333="Không đạt nhiệt độ",W1333="TX giao thiếu kiện",W1333="Hàng không đạt CL"),"Kho đông mát",IF(W1333="Chưa xác định","Chưa xác định",IF(N(P1333)&gt;0,"Chưa xác định",""))))))))))))</f>
        <v>Kho đông mát</v>
      </c>
      <c r="AA1333" s="109" t="s">
        <v>802</v>
      </c>
      <c r="AB1333" s="106"/>
      <c r="AC1333" s="158"/>
      <c r="AD1333" s="160"/>
      <c r="AE1333" s="127"/>
      <c r="AF1333" s="113"/>
      <c r="AG1333" s="114" t="str">
        <f t="array" ref="AG1333">XLOOKUP(F1333,'CLV2'!A:A,'CLV2'!E:E)</f>
        <v>2.MEAT</v>
      </c>
      <c r="AH1333" s="115" t="str">
        <f t="array" ref="AH1333">XLOOKUP(F1333,'CLV2'!A:A,'CLV2'!F:F)</f>
        <v>3.PORK</v>
      </c>
      <c r="AI1333" s="115" t="str">
        <f t="shared" si="8"/>
        <v>Pack</v>
      </c>
      <c r="AJ1333" s="116">
        <f t="shared" si="9"/>
        <v>1</v>
      </c>
      <c r="AK1333" s="117" t="str">
        <f t="array" ref="AK1333">XLOOKUP(F1333,'GIÁ'!A:A,'GIÁ'!D:D)</f>
        <v>17646.95</v>
      </c>
      <c r="AL1333" s="118">
        <f t="shared" si="10"/>
        <v>35293.9</v>
      </c>
      <c r="AM1333" s="118">
        <f t="shared" si="11"/>
        <v>0</v>
      </c>
      <c r="AN1333" s="119">
        <f t="shared" si="12"/>
        <v>0</v>
      </c>
      <c r="AO1333" s="118">
        <f t="shared" si="13"/>
        <v>35293.9</v>
      </c>
      <c r="AP1333" s="121">
        <f t="shared" si="14"/>
        <v>0</v>
      </c>
      <c r="AQ1333" s="122"/>
      <c r="AR1333" s="119"/>
    </row>
    <row r="1334" ht="22.5" customHeight="1">
      <c r="A1334" s="89">
        <v>46231.0</v>
      </c>
      <c r="B1334" s="90">
        <v>0.49166666666666664</v>
      </c>
      <c r="C1334" s="91" t="s">
        <v>798</v>
      </c>
      <c r="D1334" s="92" t="str">
        <f t="array" ref="D1334">XLOOKUP(C1334,'DS ST'!A:A,'DS ST'!B:B)</f>
        <v>A178</v>
      </c>
      <c r="E1334" s="94" t="str">
        <f t="array" ref="E1334">XLOOKUP($F1334,'GIÁ'!$A:$A,'GIÁ'!$E:$E)</f>
        <v>ĐÔNG</v>
      </c>
      <c r="F1334" s="94">
        <v>9.555894501924E12</v>
      </c>
      <c r="G1334" s="95" t="s">
        <v>3296</v>
      </c>
      <c r="H1334" s="95" t="s">
        <v>224</v>
      </c>
      <c r="I1334" s="96">
        <v>2.0</v>
      </c>
      <c r="J1334" s="96">
        <v>0.0</v>
      </c>
      <c r="K1334" s="98">
        <f t="shared" si="4"/>
        <v>2</v>
      </c>
      <c r="L1334" s="99" t="s">
        <v>5117</v>
      </c>
      <c r="M1334" s="100" t="s">
        <v>5118</v>
      </c>
      <c r="N1334" s="101" t="s">
        <v>5119</v>
      </c>
      <c r="O1334" s="128"/>
      <c r="P1334" s="100"/>
      <c r="Q1334" s="103">
        <f t="shared" si="5"/>
        <v>2</v>
      </c>
      <c r="R1334" s="161"/>
      <c r="S1334" s="105" t="s">
        <v>14</v>
      </c>
      <c r="T1334" s="106"/>
      <c r="U1334" s="107"/>
      <c r="V1334" s="108" t="s">
        <v>756</v>
      </c>
      <c r="W1334" s="109" t="s">
        <v>1312</v>
      </c>
      <c r="X1334" s="110" t="str">
        <f t="shared" si="6"/>
        <v/>
      </c>
      <c r="Y1334" s="110" t="str">
        <f t="shared" si="7"/>
        <v/>
      </c>
      <c r="Z1334" s="109" t="s">
        <v>797</v>
      </c>
      <c r="AA1334" s="109" t="s">
        <v>802</v>
      </c>
      <c r="AB1334" s="149" t="s">
        <v>5120</v>
      </c>
      <c r="AC1334" s="159" t="s">
        <v>1329</v>
      </c>
      <c r="AD1334" s="160"/>
      <c r="AE1334" s="127"/>
      <c r="AF1334" s="113"/>
      <c r="AG1334" s="114" t="str">
        <f t="array" ref="AG1334">XLOOKUP(F1334,'CLV2'!A:A,'CLV2'!E:E)</f>
        <v>2.FROZEN FOODS</v>
      </c>
      <c r="AH1334" s="115" t="str">
        <f t="array" ref="AH1334">XLOOKUP(F1334,'CLV2'!A:A,'CLV2'!F:F)</f>
        <v>3.HOTPOT AND FRIED</v>
      </c>
      <c r="AI1334" s="115" t="str">
        <f t="shared" si="8"/>
        <v>Pack</v>
      </c>
      <c r="AJ1334" s="116">
        <f t="shared" si="9"/>
        <v>1</v>
      </c>
      <c r="AK1334" s="117" t="str">
        <f t="array" ref="AK1334">XLOOKUP(F1334,'GIÁ'!A:A,'GIÁ'!D:D)</f>
        <v>69289.18</v>
      </c>
      <c r="AL1334" s="118">
        <f t="shared" si="10"/>
        <v>138578.36</v>
      </c>
      <c r="AM1334" s="118">
        <f t="shared" si="11"/>
        <v>0</v>
      </c>
      <c r="AN1334" s="119">
        <f t="shared" si="12"/>
        <v>0</v>
      </c>
      <c r="AO1334" s="118">
        <f t="shared" si="13"/>
        <v>138578.36</v>
      </c>
      <c r="AP1334" s="121">
        <f t="shared" si="14"/>
        <v>0</v>
      </c>
      <c r="AQ1334" s="122"/>
      <c r="AR1334" s="119"/>
    </row>
    <row r="1335" ht="22.5" customHeight="1">
      <c r="A1335" s="89">
        <v>46231.0</v>
      </c>
      <c r="B1335" s="90">
        <v>0.49166666666666664</v>
      </c>
      <c r="C1335" s="91" t="s">
        <v>798</v>
      </c>
      <c r="D1335" s="92" t="str">
        <f t="array" ref="D1335">XLOOKUP(C1335,'DS ST'!A:A,'DS ST'!B:B)</f>
        <v>A178</v>
      </c>
      <c r="E1335" s="94" t="str">
        <f t="array" ref="E1335">XLOOKUP($F1335,'GIÁ'!$A:$A,'GIÁ'!$E:$E)</f>
        <v>ĐÔNG</v>
      </c>
      <c r="F1335" s="94">
        <v>8.936077113232E12</v>
      </c>
      <c r="G1335" s="95" t="s">
        <v>2350</v>
      </c>
      <c r="H1335" s="95" t="s">
        <v>1206</v>
      </c>
      <c r="I1335" s="96">
        <v>2.0</v>
      </c>
      <c r="J1335" s="96">
        <v>0.0</v>
      </c>
      <c r="K1335" s="98">
        <f t="shared" si="4"/>
        <v>2</v>
      </c>
      <c r="L1335" s="99" t="s">
        <v>5117</v>
      </c>
      <c r="M1335" s="100" t="s">
        <v>5118</v>
      </c>
      <c r="N1335" s="101" t="s">
        <v>5119</v>
      </c>
      <c r="O1335" s="128"/>
      <c r="P1335" s="100"/>
      <c r="Q1335" s="103">
        <f t="shared" si="5"/>
        <v>2</v>
      </c>
      <c r="R1335" s="161"/>
      <c r="S1335" s="105" t="s">
        <v>14</v>
      </c>
      <c r="T1335" s="106"/>
      <c r="U1335" s="107"/>
      <c r="V1335" s="108" t="s">
        <v>756</v>
      </c>
      <c r="W1335" s="109" t="s">
        <v>1312</v>
      </c>
      <c r="X1335" s="110" t="str">
        <f t="shared" si="6"/>
        <v/>
      </c>
      <c r="Y1335" s="110" t="str">
        <f t="shared" si="7"/>
        <v/>
      </c>
      <c r="Z1335" s="109" t="s">
        <v>797</v>
      </c>
      <c r="AA1335" s="109" t="s">
        <v>802</v>
      </c>
      <c r="AB1335" s="149" t="s">
        <v>5120</v>
      </c>
      <c r="AC1335" s="159" t="s">
        <v>1329</v>
      </c>
      <c r="AD1335" s="160"/>
      <c r="AE1335" s="127"/>
      <c r="AF1335" s="113"/>
      <c r="AG1335" s="114" t="str">
        <f t="array" ref="AG1335">XLOOKUP(F1335,'CLV2'!A:A,'CLV2'!E:E)</f>
        <v>2.FROZEN FOODS</v>
      </c>
      <c r="AH1335" s="115" t="str">
        <f t="array" ref="AH1335">XLOOKUP(F1335,'CLV2'!A:A,'CLV2'!F:F)</f>
        <v>3.PIZZA - READY MEALS</v>
      </c>
      <c r="AI1335" s="115" t="str">
        <f t="shared" si="8"/>
        <v>Pack</v>
      </c>
      <c r="AJ1335" s="116">
        <f t="shared" si="9"/>
        <v>1</v>
      </c>
      <c r="AK1335" s="117" t="str">
        <f t="array" ref="AK1335">XLOOKUP(F1335,'GIÁ'!A:A,'GIÁ'!D:D)</f>
        <v>49154.71</v>
      </c>
      <c r="AL1335" s="118">
        <f t="shared" si="10"/>
        <v>98309.42</v>
      </c>
      <c r="AM1335" s="118">
        <f t="shared" si="11"/>
        <v>0</v>
      </c>
      <c r="AN1335" s="119">
        <f t="shared" si="12"/>
        <v>0</v>
      </c>
      <c r="AO1335" s="118">
        <f t="shared" si="13"/>
        <v>98309.42</v>
      </c>
      <c r="AP1335" s="121">
        <f t="shared" si="14"/>
        <v>0</v>
      </c>
      <c r="AQ1335" s="122"/>
      <c r="AR1335" s="119"/>
    </row>
    <row r="1336" ht="22.5" customHeight="1">
      <c r="A1336" s="89">
        <v>46231.0</v>
      </c>
      <c r="B1336" s="90">
        <v>0.4583333333333333</v>
      </c>
      <c r="C1336" s="91" t="s">
        <v>1631</v>
      </c>
      <c r="D1336" s="129" t="str">
        <f t="array" ref="D1336">XLOOKUP(C1336,'DS ST'!A:A,'DS ST'!B:B)</f>
        <v>SSR</v>
      </c>
      <c r="E1336" s="94" t="str">
        <f t="array" ref="E1336">XLOOKUP($F1336,'GIÁ'!$A:$A,'GIÁ'!$E:$E)</f>
        <v>MÁT</v>
      </c>
      <c r="F1336" s="94">
        <v>8.936146442614E12</v>
      </c>
      <c r="G1336" s="95" t="s">
        <v>2502</v>
      </c>
      <c r="H1336" s="95" t="s">
        <v>787</v>
      </c>
      <c r="I1336" s="96">
        <v>1.0</v>
      </c>
      <c r="J1336" s="96">
        <v>0.0</v>
      </c>
      <c r="K1336" s="98">
        <f t="shared" si="4"/>
        <v>1</v>
      </c>
      <c r="L1336" s="99" t="s">
        <v>5121</v>
      </c>
      <c r="M1336" s="100" t="s">
        <v>5122</v>
      </c>
      <c r="N1336" s="101" t="s">
        <v>5123</v>
      </c>
      <c r="O1336" s="128"/>
      <c r="P1336" s="100"/>
      <c r="Q1336" s="103">
        <f t="shared" si="5"/>
        <v>1</v>
      </c>
      <c r="R1336" s="161"/>
      <c r="S1336" s="105"/>
      <c r="T1336" s="106"/>
      <c r="U1336" s="107" t="s">
        <v>4986</v>
      </c>
      <c r="V1336" s="108" t="s">
        <v>4012</v>
      </c>
      <c r="W1336" s="109" t="s">
        <v>1908</v>
      </c>
      <c r="X1336" s="110" t="str">
        <f t="shared" si="6"/>
        <v/>
      </c>
      <c r="Y1336" s="110" t="str">
        <f t="shared" si="7"/>
        <v/>
      </c>
      <c r="Z1336" s="139" t="str">
        <f>IF(N(Q1336)&lt;=0,"",IF(ISNUMBER(SEARCH("Thiếu kiện",V1336)),"Kho đông mát",IF(AND(N(Q1336)&gt;0,N(P1336)&gt;0,OR(ISNUMBER(SEARCH("Hình KDB",U1336)),ISNUMBER(SEARCH("Hình tele",U1336)),ISNUMBER(SEARCH("sai code",U1336)),ISNUMBER(SEARCH("ST nhận",U1336)))),"Kho đông mát",IF(AND(W1336="DC giao thiếu",OR(ISNUMBER(SEARCH("Hình KDB",U1336)),ISNUMBER(SEARCH("Hình tele",U1336)),ISNUMBER(SEARCH("sai code",U1336)))),"Kho đông mát",IF(W1336="DC giao thiếu","Chưa xác định",IF(AND(W1336="DC pick sai",OR(ISNUMBER(SEARCH("Hình KDB",U1336)),ISNUMBER(SEARCH("Hình tele",U1336)),ISNUMBER(SEARCH("sai code",U1336)),ISNUMBER(SEARCH("ST nhận",U1336)))),"Kho đông mát",IF(W1336="DC pick sai","Chưa xác định",IF(AND(W1336="Hao hụt",N(O1336)&gt;0,OR(ISNUMBER(SEARCH("Hình KDB",U1336)),ISNUMBER(SEARCH("Hình tele",U1336)),ISNUMBER(SEARCH("sai code",U1336)),ISNUMBER(SEARCH("ST nhận",U1336)))),"Kho đông mát",IF(W1336="Hao hụt","Chưa xác định",IF(OR(W1336="VT giao sai điểm",W1336="Không đạt nhiệt độ",W1336="TX giao thiếu kiện",W1336="Hàng không đạt CL"),"Kho đông mát",IF(W1336="Chưa xác định","Chưa xác định",IF(N(P1336)&gt;0,"Chưa xác định",""))))))))))))</f>
        <v>Kho đông mát</v>
      </c>
      <c r="AA1336" s="109" t="s">
        <v>802</v>
      </c>
      <c r="AB1336" s="106"/>
      <c r="AC1336" s="158"/>
      <c r="AD1336" s="160"/>
      <c r="AE1336" s="127"/>
      <c r="AF1336" s="113"/>
      <c r="AG1336" s="114" t="str">
        <f t="array" ref="AG1336">XLOOKUP(F1336,'CLV2'!A:A,'CLV2'!E:E)</f>
        <v>2.MEAT</v>
      </c>
      <c r="AH1336" s="115" t="str">
        <f t="array" ref="AH1336">XLOOKUP(F1336,'CLV2'!A:A,'CLV2'!F:F)</f>
        <v>3.PORK</v>
      </c>
      <c r="AI1336" s="115" t="str">
        <f t="shared" si="8"/>
        <v>Pack</v>
      </c>
      <c r="AJ1336" s="116">
        <f t="shared" si="9"/>
        <v>1</v>
      </c>
      <c r="AK1336" s="117" t="str">
        <f t="array" ref="AK1336">XLOOKUP(F1336,'GIÁ'!A:A,'GIÁ'!D:D)</f>
        <v>17646.95</v>
      </c>
      <c r="AL1336" s="118">
        <f t="shared" si="10"/>
        <v>17646.95</v>
      </c>
      <c r="AM1336" s="118">
        <f t="shared" si="11"/>
        <v>0</v>
      </c>
      <c r="AN1336" s="119">
        <f t="shared" si="12"/>
        <v>0</v>
      </c>
      <c r="AO1336" s="118">
        <f t="shared" si="13"/>
        <v>17646.95</v>
      </c>
      <c r="AP1336" s="121">
        <f t="shared" si="14"/>
        <v>0</v>
      </c>
      <c r="AQ1336" s="122"/>
      <c r="AR1336" s="119"/>
    </row>
    <row r="1337" ht="22.5" customHeight="1">
      <c r="A1337" s="89">
        <v>46231.0</v>
      </c>
      <c r="B1337" s="90">
        <v>0.4583333333333333</v>
      </c>
      <c r="C1337" s="91" t="s">
        <v>1631</v>
      </c>
      <c r="D1337" s="92" t="str">
        <f t="array" ref="D1337">XLOOKUP(C1337,'DS ST'!A:A,'DS ST'!B:B)</f>
        <v>SSR</v>
      </c>
      <c r="E1337" s="94" t="str">
        <f t="array" ref="E1337">XLOOKUP($F1337,'GIÁ'!$A:$A,'GIÁ'!$E:$E)</f>
        <v>ĐÔNG</v>
      </c>
      <c r="F1337" s="94">
        <v>8.934717275081E12</v>
      </c>
      <c r="G1337" s="95" t="s">
        <v>1735</v>
      </c>
      <c r="H1337" s="95" t="s">
        <v>224</v>
      </c>
      <c r="I1337" s="96">
        <v>10.0</v>
      </c>
      <c r="J1337" s="96">
        <v>0.0</v>
      </c>
      <c r="K1337" s="98">
        <f t="shared" si="4"/>
        <v>10</v>
      </c>
      <c r="L1337" s="99" t="s">
        <v>5121</v>
      </c>
      <c r="M1337" s="100" t="s">
        <v>5122</v>
      </c>
      <c r="N1337" s="101" t="s">
        <v>5123</v>
      </c>
      <c r="O1337" s="128"/>
      <c r="P1337" s="100"/>
      <c r="Q1337" s="103">
        <f t="shared" si="5"/>
        <v>10</v>
      </c>
      <c r="R1337" s="161"/>
      <c r="S1337" s="105"/>
      <c r="T1337" s="106"/>
      <c r="U1337" s="107"/>
      <c r="V1337" s="108" t="s">
        <v>756</v>
      </c>
      <c r="W1337" s="109" t="s">
        <v>1312</v>
      </c>
      <c r="X1337" s="110" t="str">
        <f t="shared" si="6"/>
        <v/>
      </c>
      <c r="Y1337" s="110" t="str">
        <f t="shared" si="7"/>
        <v/>
      </c>
      <c r="Z1337" s="109" t="s">
        <v>797</v>
      </c>
      <c r="AA1337" s="109" t="s">
        <v>802</v>
      </c>
      <c r="AB1337" s="149" t="s">
        <v>5124</v>
      </c>
      <c r="AC1337" s="158"/>
      <c r="AD1337" s="160"/>
      <c r="AE1337" s="127"/>
      <c r="AF1337" s="113"/>
      <c r="AG1337" s="114" t="str">
        <f t="array" ref="AG1337">XLOOKUP(F1337,'CLV2'!A:A,'CLV2'!E:E)</f>
        <v>2.FROZEN FOODS</v>
      </c>
      <c r="AH1337" s="115" t="str">
        <f t="array" ref="AH1337">XLOOKUP(F1337,'CLV2'!A:A,'CLV2'!F:F)</f>
        <v>3.DUMPLINGS</v>
      </c>
      <c r="AI1337" s="115" t="str">
        <f t="shared" si="8"/>
        <v>Pack</v>
      </c>
      <c r="AJ1337" s="116">
        <f t="shared" si="9"/>
        <v>1</v>
      </c>
      <c r="AK1337" s="117" t="str">
        <f t="array" ref="AK1337">XLOOKUP(F1337,'GIÁ'!A:A,'GIÁ'!D:D)</f>
        <v>42036.39</v>
      </c>
      <c r="AL1337" s="118">
        <f t="shared" si="10"/>
        <v>420363.9</v>
      </c>
      <c r="AM1337" s="118">
        <f t="shared" si="11"/>
        <v>0</v>
      </c>
      <c r="AN1337" s="119">
        <f t="shared" si="12"/>
        <v>0</v>
      </c>
      <c r="AO1337" s="118">
        <f t="shared" si="13"/>
        <v>420363.9</v>
      </c>
      <c r="AP1337" s="121">
        <f t="shared" si="14"/>
        <v>0</v>
      </c>
      <c r="AQ1337" s="122"/>
      <c r="AR1337" s="119"/>
    </row>
    <row r="1338" ht="22.5" customHeight="1">
      <c r="A1338" s="89">
        <v>46231.0</v>
      </c>
      <c r="B1338" s="90">
        <v>0.4583333333333333</v>
      </c>
      <c r="C1338" s="91" t="s">
        <v>1631</v>
      </c>
      <c r="D1338" s="92" t="str">
        <f t="array" ref="D1338">XLOOKUP(C1338,'DS ST'!A:A,'DS ST'!B:B)</f>
        <v>SSR</v>
      </c>
      <c r="E1338" s="94" t="str">
        <f t="array" ref="E1338">XLOOKUP($F1338,'GIÁ'!$A:$A,'GIÁ'!$E:$E)</f>
        <v>ĐÔNG</v>
      </c>
      <c r="F1338" s="94">
        <v>8.934717401336E12</v>
      </c>
      <c r="G1338" s="95" t="s">
        <v>1750</v>
      </c>
      <c r="H1338" s="95" t="s">
        <v>224</v>
      </c>
      <c r="I1338" s="96">
        <v>2.0</v>
      </c>
      <c r="J1338" s="96">
        <v>0.0</v>
      </c>
      <c r="K1338" s="98">
        <f t="shared" si="4"/>
        <v>2</v>
      </c>
      <c r="L1338" s="99" t="s">
        <v>5121</v>
      </c>
      <c r="M1338" s="100" t="s">
        <v>5122</v>
      </c>
      <c r="N1338" s="101" t="s">
        <v>5123</v>
      </c>
      <c r="O1338" s="128"/>
      <c r="P1338" s="100"/>
      <c r="Q1338" s="103">
        <f t="shared" si="5"/>
        <v>2</v>
      </c>
      <c r="R1338" s="161"/>
      <c r="S1338" s="105"/>
      <c r="T1338" s="106"/>
      <c r="U1338" s="107"/>
      <c r="V1338" s="108" t="s">
        <v>756</v>
      </c>
      <c r="W1338" s="109" t="s">
        <v>1312</v>
      </c>
      <c r="X1338" s="110" t="str">
        <f t="shared" si="6"/>
        <v/>
      </c>
      <c r="Y1338" s="110" t="str">
        <f t="shared" si="7"/>
        <v/>
      </c>
      <c r="Z1338" s="109" t="s">
        <v>797</v>
      </c>
      <c r="AA1338" s="109" t="s">
        <v>802</v>
      </c>
      <c r="AB1338" s="149" t="s">
        <v>5124</v>
      </c>
      <c r="AC1338" s="159" t="s">
        <v>1329</v>
      </c>
      <c r="AD1338" s="160"/>
      <c r="AE1338" s="127"/>
      <c r="AF1338" s="113"/>
      <c r="AG1338" s="114" t="str">
        <f t="array" ref="AG1338">XLOOKUP(F1338,'CLV2'!A:A,'CLV2'!E:E)</f>
        <v>2.FROZEN FOODS</v>
      </c>
      <c r="AH1338" s="115" t="str">
        <f t="array" ref="AH1338">XLOOKUP(F1338,'CLV2'!A:A,'CLV2'!F:F)</f>
        <v>3.DUMPLINGS</v>
      </c>
      <c r="AI1338" s="115" t="str">
        <f t="shared" si="8"/>
        <v>Pack</v>
      </c>
      <c r="AJ1338" s="116">
        <f t="shared" si="9"/>
        <v>1</v>
      </c>
      <c r="AK1338" s="117" t="str">
        <f t="array" ref="AK1338">XLOOKUP(F1338,'GIÁ'!A:A,'GIÁ'!D:D)</f>
        <v>39374.44</v>
      </c>
      <c r="AL1338" s="118">
        <f t="shared" si="10"/>
        <v>78748.88</v>
      </c>
      <c r="AM1338" s="118">
        <f t="shared" si="11"/>
        <v>0</v>
      </c>
      <c r="AN1338" s="119">
        <f t="shared" si="12"/>
        <v>0</v>
      </c>
      <c r="AO1338" s="118">
        <f t="shared" si="13"/>
        <v>78748.88</v>
      </c>
      <c r="AP1338" s="121">
        <f t="shared" si="14"/>
        <v>0</v>
      </c>
      <c r="AQ1338" s="122"/>
      <c r="AR1338" s="119"/>
    </row>
    <row r="1339" ht="22.5" customHeight="1">
      <c r="A1339" s="89">
        <v>46231.0</v>
      </c>
      <c r="B1339" s="90">
        <v>0.4284722222222222</v>
      </c>
      <c r="C1339" s="91" t="s">
        <v>1057</v>
      </c>
      <c r="D1339" s="92" t="str">
        <f t="array" ref="D1339">XLOOKUP(C1339,'DS ST'!A:A,'DS ST'!B:B)</f>
        <v>A223</v>
      </c>
      <c r="E1339" s="94" t="str">
        <f t="array" ref="E1339">XLOOKUP($F1339,'GIÁ'!$A:$A,'GIÁ'!$E:$E)</f>
        <v>ĐÔNG</v>
      </c>
      <c r="F1339" s="94">
        <v>8.934717275081E12</v>
      </c>
      <c r="G1339" s="95" t="s">
        <v>1735</v>
      </c>
      <c r="H1339" s="95" t="s">
        <v>224</v>
      </c>
      <c r="I1339" s="96">
        <v>4.0</v>
      </c>
      <c r="J1339" s="96">
        <v>0.0</v>
      </c>
      <c r="K1339" s="98">
        <f t="shared" si="4"/>
        <v>4</v>
      </c>
      <c r="L1339" s="99" t="s">
        <v>5125</v>
      </c>
      <c r="M1339" s="100" t="s">
        <v>5126</v>
      </c>
      <c r="N1339" s="101" t="s">
        <v>5127</v>
      </c>
      <c r="O1339" s="128"/>
      <c r="P1339" s="100"/>
      <c r="Q1339" s="103">
        <f t="shared" si="5"/>
        <v>4</v>
      </c>
      <c r="R1339" s="161"/>
      <c r="S1339" s="105"/>
      <c r="T1339" s="106"/>
      <c r="U1339" s="107"/>
      <c r="V1339" s="108" t="s">
        <v>756</v>
      </c>
      <c r="W1339" s="109" t="s">
        <v>1312</v>
      </c>
      <c r="X1339" s="110" t="str">
        <f t="shared" si="6"/>
        <v/>
      </c>
      <c r="Y1339" s="110" t="str">
        <f t="shared" si="7"/>
        <v/>
      </c>
      <c r="Z1339" s="109" t="s">
        <v>797</v>
      </c>
      <c r="AA1339" s="109" t="s">
        <v>802</v>
      </c>
      <c r="AB1339" s="149" t="s">
        <v>5128</v>
      </c>
      <c r="AC1339" s="158"/>
      <c r="AD1339" s="160"/>
      <c r="AE1339" s="127"/>
      <c r="AF1339" s="113"/>
      <c r="AG1339" s="114" t="str">
        <f t="array" ref="AG1339">XLOOKUP(F1339,'CLV2'!A:A,'CLV2'!E:E)</f>
        <v>2.FROZEN FOODS</v>
      </c>
      <c r="AH1339" s="115" t="str">
        <f t="array" ref="AH1339">XLOOKUP(F1339,'CLV2'!A:A,'CLV2'!F:F)</f>
        <v>3.DUMPLINGS</v>
      </c>
      <c r="AI1339" s="115" t="str">
        <f t="shared" si="8"/>
        <v>Pack</v>
      </c>
      <c r="AJ1339" s="116">
        <f t="shared" si="9"/>
        <v>1</v>
      </c>
      <c r="AK1339" s="117" t="str">
        <f t="array" ref="AK1339">XLOOKUP(F1339,'GIÁ'!A:A,'GIÁ'!D:D)</f>
        <v>42036.39</v>
      </c>
      <c r="AL1339" s="118">
        <f t="shared" si="10"/>
        <v>168145.56</v>
      </c>
      <c r="AM1339" s="118">
        <f t="shared" si="11"/>
        <v>0</v>
      </c>
      <c r="AN1339" s="119">
        <f t="shared" si="12"/>
        <v>0</v>
      </c>
      <c r="AO1339" s="118">
        <f t="shared" si="13"/>
        <v>168145.56</v>
      </c>
      <c r="AP1339" s="121">
        <f t="shared" si="14"/>
        <v>0</v>
      </c>
      <c r="AQ1339" s="122"/>
      <c r="AR1339" s="119"/>
    </row>
    <row r="1340" ht="22.5" customHeight="1">
      <c r="A1340" s="89">
        <v>46231.0</v>
      </c>
      <c r="B1340" s="90">
        <v>0.4284722222222222</v>
      </c>
      <c r="C1340" s="91" t="s">
        <v>1057</v>
      </c>
      <c r="D1340" s="92" t="str">
        <f t="array" ref="D1340">XLOOKUP(C1340,'DS ST'!A:A,'DS ST'!B:B)</f>
        <v>A223</v>
      </c>
      <c r="E1340" s="94" t="str">
        <f t="array" ref="E1340">XLOOKUP($F1340,'GIÁ'!$A:$A,'GIÁ'!$E:$E)</f>
        <v>ĐÔNG</v>
      </c>
      <c r="F1340" s="94">
        <v>8.938555386725E12</v>
      </c>
      <c r="G1340" s="95" t="s">
        <v>3156</v>
      </c>
      <c r="H1340" s="95" t="s">
        <v>224</v>
      </c>
      <c r="I1340" s="96">
        <v>4.0</v>
      </c>
      <c r="J1340" s="96">
        <v>0.0</v>
      </c>
      <c r="K1340" s="98">
        <f t="shared" si="4"/>
        <v>4</v>
      </c>
      <c r="L1340" s="99" t="s">
        <v>5125</v>
      </c>
      <c r="M1340" s="100" t="s">
        <v>5126</v>
      </c>
      <c r="N1340" s="101" t="s">
        <v>5127</v>
      </c>
      <c r="O1340" s="128"/>
      <c r="P1340" s="100"/>
      <c r="Q1340" s="103">
        <f t="shared" si="5"/>
        <v>4</v>
      </c>
      <c r="R1340" s="161"/>
      <c r="S1340" s="105"/>
      <c r="T1340" s="106"/>
      <c r="U1340" s="107"/>
      <c r="V1340" s="108" t="s">
        <v>756</v>
      </c>
      <c r="W1340" s="109" t="s">
        <v>1312</v>
      </c>
      <c r="X1340" s="110" t="str">
        <f t="shared" si="6"/>
        <v/>
      </c>
      <c r="Y1340" s="110" t="str">
        <f t="shared" si="7"/>
        <v/>
      </c>
      <c r="Z1340" s="109" t="s">
        <v>797</v>
      </c>
      <c r="AA1340" s="109" t="s">
        <v>802</v>
      </c>
      <c r="AB1340" s="149" t="s">
        <v>5128</v>
      </c>
      <c r="AC1340" s="158"/>
      <c r="AD1340" s="160"/>
      <c r="AE1340" s="127"/>
      <c r="AF1340" s="113"/>
      <c r="AG1340" s="114" t="str">
        <f t="array" ref="AG1340">XLOOKUP(F1340,'CLV2'!A:A,'CLV2'!E:E)</f>
        <v>2.FROZEN FOODS</v>
      </c>
      <c r="AH1340" s="115" t="str">
        <f t="array" ref="AH1340">XLOOKUP(F1340,'CLV2'!A:A,'CLV2'!F:F)</f>
        <v>3.PASTRY AND DESSERTS</v>
      </c>
      <c r="AI1340" s="115" t="str">
        <f t="shared" si="8"/>
        <v>Pack</v>
      </c>
      <c r="AJ1340" s="116">
        <f t="shared" si="9"/>
        <v>1</v>
      </c>
      <c r="AK1340" s="117" t="str">
        <f t="array" ref="AK1340">XLOOKUP(F1340,'GIÁ'!A:A,'GIÁ'!D:D)</f>
        <v>26016.14</v>
      </c>
      <c r="AL1340" s="118">
        <f t="shared" si="10"/>
        <v>104064.56</v>
      </c>
      <c r="AM1340" s="118">
        <f t="shared" si="11"/>
        <v>0</v>
      </c>
      <c r="AN1340" s="119">
        <f t="shared" si="12"/>
        <v>0</v>
      </c>
      <c r="AO1340" s="118">
        <f t="shared" si="13"/>
        <v>104064.56</v>
      </c>
      <c r="AP1340" s="121">
        <f t="shared" si="14"/>
        <v>0</v>
      </c>
      <c r="AQ1340" s="122"/>
      <c r="AR1340" s="119"/>
    </row>
    <row r="1341" ht="22.5" customHeight="1">
      <c r="A1341" s="89">
        <v>46231.0</v>
      </c>
      <c r="B1341" s="90">
        <v>0.575</v>
      </c>
      <c r="C1341" s="91" t="s">
        <v>778</v>
      </c>
      <c r="D1341" s="129" t="str">
        <f t="array" ref="D1341">XLOOKUP(C1341,'DS ST'!A:A,'DS ST'!B:B)</f>
        <v>A175</v>
      </c>
      <c r="E1341" s="94" t="str">
        <f t="array" ref="E1341">XLOOKUP($F1341,'GIÁ'!$A:$A,'GIÁ'!$E:$E)</f>
        <v>MÁT</v>
      </c>
      <c r="F1341" s="94">
        <v>8.936146442614E12</v>
      </c>
      <c r="G1341" s="95" t="s">
        <v>2502</v>
      </c>
      <c r="H1341" s="95" t="s">
        <v>787</v>
      </c>
      <c r="I1341" s="96">
        <v>1.0</v>
      </c>
      <c r="J1341" s="96">
        <v>0.0</v>
      </c>
      <c r="K1341" s="98">
        <f t="shared" si="4"/>
        <v>1</v>
      </c>
      <c r="L1341" s="99" t="s">
        <v>5129</v>
      </c>
      <c r="M1341" s="100" t="s">
        <v>5130</v>
      </c>
      <c r="N1341" s="101" t="e">
        <v>#N/A</v>
      </c>
      <c r="O1341" s="128"/>
      <c r="P1341" s="100"/>
      <c r="Q1341" s="103">
        <f t="shared" si="5"/>
        <v>1</v>
      </c>
      <c r="R1341" s="161"/>
      <c r="S1341" s="105"/>
      <c r="T1341" s="106"/>
      <c r="U1341" s="107" t="s">
        <v>4986</v>
      </c>
      <c r="V1341" s="108" t="s">
        <v>4012</v>
      </c>
      <c r="W1341" s="109" t="s">
        <v>1908</v>
      </c>
      <c r="X1341" s="110" t="str">
        <f t="shared" si="6"/>
        <v/>
      </c>
      <c r="Y1341" s="110" t="str">
        <f t="shared" si="7"/>
        <v/>
      </c>
      <c r="Z1341" s="139" t="str">
        <f t="shared" ref="Z1341:Z1344" si="82">IF(N(Q1341)&lt;=0,"",IF(ISNUMBER(SEARCH("Thiếu kiện",V1341)),"Kho đông mát",IF(AND(N(Q1341)&gt;0,N(P1341)&gt;0,OR(ISNUMBER(SEARCH("Hình KDB",U1341)),ISNUMBER(SEARCH("Hình tele",U1341)),ISNUMBER(SEARCH("sai code",U1341)),ISNUMBER(SEARCH("ST nhận",U1341)))),"Kho đông mát",IF(AND(W1341="DC giao thiếu",OR(ISNUMBER(SEARCH("Hình KDB",U1341)),ISNUMBER(SEARCH("Hình tele",U1341)),ISNUMBER(SEARCH("sai code",U1341)))),"Kho đông mát",IF(W1341="DC giao thiếu","Chưa xác định",IF(AND(W1341="DC pick sai",OR(ISNUMBER(SEARCH("Hình KDB",U1341)),ISNUMBER(SEARCH("Hình tele",U1341)),ISNUMBER(SEARCH("sai code",U1341)),ISNUMBER(SEARCH("ST nhận",U1341)))),"Kho đông mát",IF(W1341="DC pick sai","Chưa xác định",IF(AND(W1341="Hao hụt",N(O1341)&gt;0,OR(ISNUMBER(SEARCH("Hình KDB",U1341)),ISNUMBER(SEARCH("Hình tele",U1341)),ISNUMBER(SEARCH("sai code",U1341)),ISNUMBER(SEARCH("ST nhận",U1341)))),"Kho đông mát",IF(W1341="Hao hụt","Chưa xác định",IF(OR(W1341="VT giao sai điểm",W1341="Không đạt nhiệt độ",W1341="TX giao thiếu kiện",W1341="Hàng không đạt CL"),"Kho đông mát",IF(W1341="Chưa xác định","Chưa xác định",IF(N(P1341)&gt;0,"Chưa xác định",""))))))))))))</f>
        <v>Kho đông mát</v>
      </c>
      <c r="AA1341" s="109" t="s">
        <v>802</v>
      </c>
      <c r="AB1341" s="106"/>
      <c r="AC1341" s="158"/>
      <c r="AD1341" s="160"/>
      <c r="AE1341" s="127"/>
      <c r="AF1341" s="113"/>
      <c r="AG1341" s="114" t="str">
        <f t="array" ref="AG1341">XLOOKUP(F1341,'CLV2'!A:A,'CLV2'!E:E)</f>
        <v>2.MEAT</v>
      </c>
      <c r="AH1341" s="115" t="str">
        <f t="array" ref="AH1341">XLOOKUP(F1341,'CLV2'!A:A,'CLV2'!F:F)</f>
        <v>3.PORK</v>
      </c>
      <c r="AI1341" s="115" t="str">
        <f t="shared" si="8"/>
        <v>Pack</v>
      </c>
      <c r="AJ1341" s="116">
        <f t="shared" si="9"/>
        <v>1</v>
      </c>
      <c r="AK1341" s="117" t="str">
        <f t="array" ref="AK1341">XLOOKUP(F1341,'GIÁ'!A:A,'GIÁ'!D:D)</f>
        <v>17646.95</v>
      </c>
      <c r="AL1341" s="118">
        <f t="shared" si="10"/>
        <v>17646.95</v>
      </c>
      <c r="AM1341" s="118">
        <f t="shared" si="11"/>
        <v>0</v>
      </c>
      <c r="AN1341" s="119">
        <f t="shared" si="12"/>
        <v>0</v>
      </c>
      <c r="AO1341" s="118">
        <f t="shared" si="13"/>
        <v>17646.95</v>
      </c>
      <c r="AP1341" s="121">
        <f t="shared" si="14"/>
        <v>0</v>
      </c>
      <c r="AQ1341" s="122"/>
      <c r="AR1341" s="119"/>
    </row>
    <row r="1342" ht="22.5" customHeight="1">
      <c r="A1342" s="89">
        <v>46231.0</v>
      </c>
      <c r="B1342" s="90">
        <v>0.45208333333333334</v>
      </c>
      <c r="C1342" s="91" t="s">
        <v>774</v>
      </c>
      <c r="D1342" s="129" t="str">
        <f t="array" ref="D1342">XLOOKUP(C1342,'DS ST'!A:A,'DS ST'!B:B)</f>
        <v>A174</v>
      </c>
      <c r="E1342" s="94" t="str">
        <f t="array" ref="E1342">XLOOKUP($F1342,'GIÁ'!$A:$A,'GIÁ'!$E:$E)</f>
        <v>MÁT</v>
      </c>
      <c r="F1342" s="94">
        <v>8.936146442614E12</v>
      </c>
      <c r="G1342" s="95" t="s">
        <v>2502</v>
      </c>
      <c r="H1342" s="95" t="s">
        <v>787</v>
      </c>
      <c r="I1342" s="96">
        <v>2.0</v>
      </c>
      <c r="J1342" s="96">
        <v>0.0</v>
      </c>
      <c r="K1342" s="98">
        <f t="shared" si="4"/>
        <v>2</v>
      </c>
      <c r="L1342" s="99" t="s">
        <v>5131</v>
      </c>
      <c r="M1342" s="100" t="s">
        <v>5132</v>
      </c>
      <c r="N1342" s="101" t="s">
        <v>5133</v>
      </c>
      <c r="O1342" s="128"/>
      <c r="P1342" s="100"/>
      <c r="Q1342" s="103">
        <f t="shared" si="5"/>
        <v>2</v>
      </c>
      <c r="R1342" s="161"/>
      <c r="S1342" s="105" t="s">
        <v>14</v>
      </c>
      <c r="T1342" s="106"/>
      <c r="U1342" s="107" t="s">
        <v>4986</v>
      </c>
      <c r="V1342" s="108" t="s">
        <v>4012</v>
      </c>
      <c r="W1342" s="109" t="s">
        <v>1908</v>
      </c>
      <c r="X1342" s="110" t="str">
        <f t="shared" si="6"/>
        <v/>
      </c>
      <c r="Y1342" s="110" t="str">
        <f t="shared" si="7"/>
        <v/>
      </c>
      <c r="Z1342" s="139" t="str">
        <f t="shared" si="82"/>
        <v>Kho đông mát</v>
      </c>
      <c r="AA1342" s="109" t="s">
        <v>802</v>
      </c>
      <c r="AB1342" s="106"/>
      <c r="AC1342" s="158"/>
      <c r="AD1342" s="160"/>
      <c r="AE1342" s="127"/>
      <c r="AF1342" s="113"/>
      <c r="AG1342" s="114" t="str">
        <f t="array" ref="AG1342">XLOOKUP(F1342,'CLV2'!A:A,'CLV2'!E:E)</f>
        <v>2.MEAT</v>
      </c>
      <c r="AH1342" s="115" t="str">
        <f t="array" ref="AH1342">XLOOKUP(F1342,'CLV2'!A:A,'CLV2'!F:F)</f>
        <v>3.PORK</v>
      </c>
      <c r="AI1342" s="115" t="str">
        <f t="shared" si="8"/>
        <v>Pack</v>
      </c>
      <c r="AJ1342" s="116">
        <f t="shared" si="9"/>
        <v>1</v>
      </c>
      <c r="AK1342" s="117" t="str">
        <f t="array" ref="AK1342">XLOOKUP(F1342,'GIÁ'!A:A,'GIÁ'!D:D)</f>
        <v>17646.95</v>
      </c>
      <c r="AL1342" s="118">
        <f t="shared" si="10"/>
        <v>35293.9</v>
      </c>
      <c r="AM1342" s="118">
        <f t="shared" si="11"/>
        <v>0</v>
      </c>
      <c r="AN1342" s="119">
        <f t="shared" si="12"/>
        <v>0</v>
      </c>
      <c r="AO1342" s="118">
        <f t="shared" si="13"/>
        <v>35293.9</v>
      </c>
      <c r="AP1342" s="121">
        <f t="shared" si="14"/>
        <v>0</v>
      </c>
      <c r="AQ1342" s="122"/>
      <c r="AR1342" s="119"/>
    </row>
    <row r="1343" ht="22.5" customHeight="1">
      <c r="A1343" s="89">
        <v>46231.0</v>
      </c>
      <c r="B1343" s="90">
        <v>0.45208333333333334</v>
      </c>
      <c r="C1343" s="91" t="s">
        <v>774</v>
      </c>
      <c r="D1343" s="92" t="str">
        <f t="array" ref="D1343">XLOOKUP(C1343,'DS ST'!A:A,'DS ST'!B:B)</f>
        <v>A174</v>
      </c>
      <c r="E1343" s="94" t="str">
        <f t="array" ref="E1343">XLOOKUP($F1343,'GIÁ'!$A:$A,'GIÁ'!$E:$E)</f>
        <v>ĐÔNG</v>
      </c>
      <c r="F1343" s="94">
        <v>8.938555386725E12</v>
      </c>
      <c r="G1343" s="95" t="s">
        <v>3156</v>
      </c>
      <c r="H1343" s="95" t="s">
        <v>224</v>
      </c>
      <c r="I1343" s="96">
        <v>2.0</v>
      </c>
      <c r="J1343" s="96">
        <v>0.0</v>
      </c>
      <c r="K1343" s="98">
        <f t="shared" si="4"/>
        <v>2</v>
      </c>
      <c r="L1343" s="99" t="s">
        <v>5131</v>
      </c>
      <c r="M1343" s="100" t="s">
        <v>5132</v>
      </c>
      <c r="N1343" s="101" t="s">
        <v>5133</v>
      </c>
      <c r="O1343" s="128"/>
      <c r="P1343" s="145">
        <v>2.0</v>
      </c>
      <c r="Q1343" s="103">
        <f t="shared" si="5"/>
        <v>0</v>
      </c>
      <c r="R1343" s="161" t="s">
        <v>5134</v>
      </c>
      <c r="S1343" s="105"/>
      <c r="T1343" s="106"/>
      <c r="U1343" s="107"/>
      <c r="V1343" s="108" t="s">
        <v>756</v>
      </c>
      <c r="W1343" s="109" t="s">
        <v>764</v>
      </c>
      <c r="X1343" s="110" t="str">
        <f t="shared" si="6"/>
        <v/>
      </c>
      <c r="Y1343" s="110" t="str">
        <f t="shared" si="7"/>
        <v>Siêu thị</v>
      </c>
      <c r="Z1343" s="139" t="str">
        <f t="shared" si="82"/>
        <v/>
      </c>
      <c r="AA1343" s="109" t="s">
        <v>802</v>
      </c>
      <c r="AB1343" s="106" t="s">
        <v>4692</v>
      </c>
      <c r="AC1343" s="158"/>
      <c r="AD1343" s="160"/>
      <c r="AE1343" s="127"/>
      <c r="AF1343" s="113"/>
      <c r="AG1343" s="114" t="str">
        <f t="array" ref="AG1343">XLOOKUP(F1343,'CLV2'!A:A,'CLV2'!E:E)</f>
        <v>2.FROZEN FOODS</v>
      </c>
      <c r="AH1343" s="115" t="str">
        <f t="array" ref="AH1343">XLOOKUP(F1343,'CLV2'!A:A,'CLV2'!F:F)</f>
        <v>3.PASTRY AND DESSERTS</v>
      </c>
      <c r="AI1343" s="115" t="str">
        <f t="shared" si="8"/>
        <v>Pack</v>
      </c>
      <c r="AJ1343" s="116">
        <f t="shared" si="9"/>
        <v>1</v>
      </c>
      <c r="AK1343" s="117" t="str">
        <f t="array" ref="AK1343">XLOOKUP(F1343,'GIÁ'!A:A,'GIÁ'!D:D)</f>
        <v>26016.14</v>
      </c>
      <c r="AL1343" s="118">
        <f t="shared" si="10"/>
        <v>52032.28</v>
      </c>
      <c r="AM1343" s="118">
        <f t="shared" si="11"/>
        <v>0</v>
      </c>
      <c r="AN1343" s="119">
        <f t="shared" si="12"/>
        <v>52032.28</v>
      </c>
      <c r="AO1343" s="118">
        <f t="shared" si="13"/>
        <v>0</v>
      </c>
      <c r="AP1343" s="121">
        <f t="shared" si="14"/>
        <v>0</v>
      </c>
      <c r="AQ1343" s="122"/>
      <c r="AR1343" s="119"/>
    </row>
    <row r="1344" ht="22.5" customHeight="1">
      <c r="A1344" s="89">
        <v>46231.0</v>
      </c>
      <c r="B1344" s="90">
        <v>0.45208333333333334</v>
      </c>
      <c r="C1344" s="91" t="s">
        <v>774</v>
      </c>
      <c r="D1344" s="92" t="str">
        <f t="array" ref="D1344">XLOOKUP(C1344,'DS ST'!A:A,'DS ST'!B:B)</f>
        <v>A174</v>
      </c>
      <c r="E1344" s="94" t="str">
        <f t="array" ref="E1344">XLOOKUP($F1344,'GIÁ'!$A:$A,'GIÁ'!$E:$E)</f>
        <v>ĐÔNG</v>
      </c>
      <c r="F1344" s="94">
        <v>8.934717275081E12</v>
      </c>
      <c r="G1344" s="95" t="s">
        <v>1735</v>
      </c>
      <c r="H1344" s="95" t="s">
        <v>224</v>
      </c>
      <c r="I1344" s="96">
        <v>8.0</v>
      </c>
      <c r="J1344" s="96">
        <v>0.0</v>
      </c>
      <c r="K1344" s="98">
        <f t="shared" si="4"/>
        <v>8</v>
      </c>
      <c r="L1344" s="99" t="s">
        <v>5131</v>
      </c>
      <c r="M1344" s="100" t="s">
        <v>5132</v>
      </c>
      <c r="N1344" s="101" t="s">
        <v>5133</v>
      </c>
      <c r="O1344" s="128"/>
      <c r="P1344" s="145">
        <v>8.0</v>
      </c>
      <c r="Q1344" s="103">
        <f t="shared" si="5"/>
        <v>0</v>
      </c>
      <c r="R1344" s="161" t="s">
        <v>5134</v>
      </c>
      <c r="S1344" s="105"/>
      <c r="T1344" s="106"/>
      <c r="U1344" s="107"/>
      <c r="V1344" s="108" t="s">
        <v>756</v>
      </c>
      <c r="W1344" s="109" t="s">
        <v>764</v>
      </c>
      <c r="X1344" s="110" t="str">
        <f t="shared" si="6"/>
        <v/>
      </c>
      <c r="Y1344" s="110" t="str">
        <f t="shared" si="7"/>
        <v>Siêu thị</v>
      </c>
      <c r="Z1344" s="139" t="str">
        <f t="shared" si="82"/>
        <v/>
      </c>
      <c r="AA1344" s="109" t="s">
        <v>802</v>
      </c>
      <c r="AB1344" s="106" t="s">
        <v>4692</v>
      </c>
      <c r="AC1344" s="158"/>
      <c r="AD1344" s="160"/>
      <c r="AE1344" s="127"/>
      <c r="AF1344" s="113"/>
      <c r="AG1344" s="114" t="str">
        <f t="array" ref="AG1344">XLOOKUP(F1344,'CLV2'!A:A,'CLV2'!E:E)</f>
        <v>2.FROZEN FOODS</v>
      </c>
      <c r="AH1344" s="115" t="str">
        <f t="array" ref="AH1344">XLOOKUP(F1344,'CLV2'!A:A,'CLV2'!F:F)</f>
        <v>3.DUMPLINGS</v>
      </c>
      <c r="AI1344" s="115" t="str">
        <f t="shared" si="8"/>
        <v>Pack</v>
      </c>
      <c r="AJ1344" s="116">
        <f t="shared" si="9"/>
        <v>1</v>
      </c>
      <c r="AK1344" s="117" t="str">
        <f t="array" ref="AK1344">XLOOKUP(F1344,'GIÁ'!A:A,'GIÁ'!D:D)</f>
        <v>42036.39</v>
      </c>
      <c r="AL1344" s="118">
        <f t="shared" si="10"/>
        <v>336291.12</v>
      </c>
      <c r="AM1344" s="118">
        <f t="shared" si="11"/>
        <v>0</v>
      </c>
      <c r="AN1344" s="119">
        <f t="shared" si="12"/>
        <v>336291.12</v>
      </c>
      <c r="AO1344" s="118">
        <f t="shared" si="13"/>
        <v>0</v>
      </c>
      <c r="AP1344" s="121">
        <f t="shared" si="14"/>
        <v>0</v>
      </c>
      <c r="AQ1344" s="122"/>
      <c r="AR1344" s="119"/>
    </row>
    <row r="1345" ht="22.5" customHeight="1">
      <c r="A1345" s="89">
        <v>46231.0</v>
      </c>
      <c r="B1345" s="90">
        <v>0.4375</v>
      </c>
      <c r="C1345" s="91" t="s">
        <v>498</v>
      </c>
      <c r="D1345" s="92" t="str">
        <f t="array" ref="D1345">XLOOKUP(C1345,'DS ST'!A:A,'DS ST'!B:B)</f>
        <v>A136</v>
      </c>
      <c r="E1345" s="94" t="str">
        <f t="array" ref="E1345">XLOOKUP($F1345,'GIÁ'!$A:$A,'GIÁ'!$E:$E)</f>
        <v>ĐÔNG</v>
      </c>
      <c r="F1345" s="94">
        <v>9.555894501924E12</v>
      </c>
      <c r="G1345" s="95" t="s">
        <v>3296</v>
      </c>
      <c r="H1345" s="95" t="s">
        <v>224</v>
      </c>
      <c r="I1345" s="96">
        <v>2.0</v>
      </c>
      <c r="J1345" s="96">
        <v>0.0</v>
      </c>
      <c r="K1345" s="98">
        <f t="shared" si="4"/>
        <v>2</v>
      </c>
      <c r="L1345" s="99" t="s">
        <v>5135</v>
      </c>
      <c r="M1345" s="100" t="s">
        <v>5136</v>
      </c>
      <c r="N1345" s="101" t="s">
        <v>5137</v>
      </c>
      <c r="O1345" s="128"/>
      <c r="P1345" s="100"/>
      <c r="Q1345" s="103">
        <f t="shared" si="5"/>
        <v>2</v>
      </c>
      <c r="R1345" s="161"/>
      <c r="S1345" s="105" t="s">
        <v>14</v>
      </c>
      <c r="T1345" s="106"/>
      <c r="U1345" s="107"/>
      <c r="V1345" s="108" t="s">
        <v>756</v>
      </c>
      <c r="W1345" s="109" t="s">
        <v>1312</v>
      </c>
      <c r="X1345" s="110" t="str">
        <f t="shared" si="6"/>
        <v/>
      </c>
      <c r="Y1345" s="110" t="str">
        <f t="shared" si="7"/>
        <v/>
      </c>
      <c r="Z1345" s="109" t="s">
        <v>797</v>
      </c>
      <c r="AA1345" s="109" t="s">
        <v>802</v>
      </c>
      <c r="AB1345" s="149" t="s">
        <v>5138</v>
      </c>
      <c r="AC1345" s="159" t="s">
        <v>1329</v>
      </c>
      <c r="AD1345" s="160"/>
      <c r="AE1345" s="127"/>
      <c r="AF1345" s="113"/>
      <c r="AG1345" s="114" t="str">
        <f t="array" ref="AG1345">XLOOKUP(F1345,'CLV2'!A:A,'CLV2'!E:E)</f>
        <v>2.FROZEN FOODS</v>
      </c>
      <c r="AH1345" s="115" t="str">
        <f t="array" ref="AH1345">XLOOKUP(F1345,'CLV2'!A:A,'CLV2'!F:F)</f>
        <v>3.HOTPOT AND FRIED</v>
      </c>
      <c r="AI1345" s="115" t="str">
        <f t="shared" si="8"/>
        <v>Pack</v>
      </c>
      <c r="AJ1345" s="116">
        <f t="shared" si="9"/>
        <v>1</v>
      </c>
      <c r="AK1345" s="117" t="str">
        <f t="array" ref="AK1345">XLOOKUP(F1345,'GIÁ'!A:A,'GIÁ'!D:D)</f>
        <v>69289.18</v>
      </c>
      <c r="AL1345" s="118">
        <f t="shared" si="10"/>
        <v>138578.36</v>
      </c>
      <c r="AM1345" s="118">
        <f t="shared" si="11"/>
        <v>0</v>
      </c>
      <c r="AN1345" s="119">
        <f t="shared" si="12"/>
        <v>0</v>
      </c>
      <c r="AO1345" s="118">
        <f t="shared" si="13"/>
        <v>138578.36</v>
      </c>
      <c r="AP1345" s="121">
        <f t="shared" si="14"/>
        <v>0</v>
      </c>
      <c r="AQ1345" s="122"/>
      <c r="AR1345" s="119"/>
    </row>
    <row r="1346" ht="22.5" customHeight="1">
      <c r="A1346" s="89">
        <v>46231.0</v>
      </c>
      <c r="B1346" s="90">
        <v>0.4375</v>
      </c>
      <c r="C1346" s="91" t="s">
        <v>498</v>
      </c>
      <c r="D1346" s="92" t="str">
        <f t="array" ref="D1346">XLOOKUP(C1346,'DS ST'!A:A,'DS ST'!B:B)</f>
        <v>A136</v>
      </c>
      <c r="E1346" s="94" t="str">
        <f t="array" ref="E1346">XLOOKUP($F1346,'GIÁ'!$A:$A,'GIÁ'!$E:$E)</f>
        <v>ĐÔNG</v>
      </c>
      <c r="F1346" s="94">
        <v>8.936077113232E12</v>
      </c>
      <c r="G1346" s="95" t="s">
        <v>2350</v>
      </c>
      <c r="H1346" s="95" t="s">
        <v>1206</v>
      </c>
      <c r="I1346" s="96">
        <v>4.0</v>
      </c>
      <c r="J1346" s="96">
        <v>0.0</v>
      </c>
      <c r="K1346" s="98">
        <f t="shared" si="4"/>
        <v>4</v>
      </c>
      <c r="L1346" s="99" t="s">
        <v>5135</v>
      </c>
      <c r="M1346" s="100" t="s">
        <v>5136</v>
      </c>
      <c r="N1346" s="101" t="s">
        <v>5137</v>
      </c>
      <c r="O1346" s="128"/>
      <c r="P1346" s="100"/>
      <c r="Q1346" s="103">
        <f t="shared" si="5"/>
        <v>4</v>
      </c>
      <c r="R1346" s="161"/>
      <c r="S1346" s="105" t="s">
        <v>14</v>
      </c>
      <c r="T1346" s="106"/>
      <c r="U1346" s="107"/>
      <c r="V1346" s="108" t="s">
        <v>756</v>
      </c>
      <c r="W1346" s="109" t="s">
        <v>1312</v>
      </c>
      <c r="X1346" s="110" t="str">
        <f t="shared" si="6"/>
        <v/>
      </c>
      <c r="Y1346" s="110" t="str">
        <f t="shared" si="7"/>
        <v/>
      </c>
      <c r="Z1346" s="109" t="s">
        <v>797</v>
      </c>
      <c r="AA1346" s="109" t="s">
        <v>802</v>
      </c>
      <c r="AB1346" s="149" t="s">
        <v>5138</v>
      </c>
      <c r="AC1346" s="158"/>
      <c r="AD1346" s="160"/>
      <c r="AE1346" s="127"/>
      <c r="AF1346" s="113"/>
      <c r="AG1346" s="114" t="str">
        <f t="array" ref="AG1346">XLOOKUP(F1346,'CLV2'!A:A,'CLV2'!E:E)</f>
        <v>2.FROZEN FOODS</v>
      </c>
      <c r="AH1346" s="115" t="str">
        <f t="array" ref="AH1346">XLOOKUP(F1346,'CLV2'!A:A,'CLV2'!F:F)</f>
        <v>3.PIZZA - READY MEALS</v>
      </c>
      <c r="AI1346" s="115" t="str">
        <f t="shared" si="8"/>
        <v>Pack</v>
      </c>
      <c r="AJ1346" s="116">
        <f t="shared" si="9"/>
        <v>1</v>
      </c>
      <c r="AK1346" s="117" t="str">
        <f t="array" ref="AK1346">XLOOKUP(F1346,'GIÁ'!A:A,'GIÁ'!D:D)</f>
        <v>49154.71</v>
      </c>
      <c r="AL1346" s="118">
        <f t="shared" si="10"/>
        <v>196618.84</v>
      </c>
      <c r="AM1346" s="118">
        <f t="shared" si="11"/>
        <v>0</v>
      </c>
      <c r="AN1346" s="119">
        <f t="shared" si="12"/>
        <v>0</v>
      </c>
      <c r="AO1346" s="118">
        <f t="shared" si="13"/>
        <v>196618.84</v>
      </c>
      <c r="AP1346" s="121">
        <f t="shared" si="14"/>
        <v>0</v>
      </c>
      <c r="AQ1346" s="122"/>
      <c r="AR1346" s="119"/>
    </row>
    <row r="1347" ht="22.5" customHeight="1">
      <c r="A1347" s="89">
        <v>46231.0</v>
      </c>
      <c r="B1347" s="90">
        <v>0.4861111111111111</v>
      </c>
      <c r="C1347" s="91" t="s">
        <v>391</v>
      </c>
      <c r="D1347" s="129" t="str">
        <f t="array" ref="D1347">XLOOKUP(C1347,'DS ST'!A:A,'DS ST'!B:B)</f>
        <v>A126</v>
      </c>
      <c r="E1347" s="94" t="str">
        <f t="array" ref="E1347">XLOOKUP($F1347,'GIÁ'!$A:$A,'GIÁ'!$E:$E)</f>
        <v>MÁT</v>
      </c>
      <c r="F1347" s="94">
        <v>8.936146442614E12</v>
      </c>
      <c r="G1347" s="95" t="s">
        <v>2502</v>
      </c>
      <c r="H1347" s="95" t="s">
        <v>787</v>
      </c>
      <c r="I1347" s="96">
        <v>2.0</v>
      </c>
      <c r="J1347" s="96">
        <v>0.0</v>
      </c>
      <c r="K1347" s="98">
        <f t="shared" si="4"/>
        <v>2</v>
      </c>
      <c r="L1347" s="99" t="s">
        <v>5139</v>
      </c>
      <c r="M1347" s="100" t="s">
        <v>5140</v>
      </c>
      <c r="N1347" s="101" t="s">
        <v>5141</v>
      </c>
      <c r="O1347" s="128"/>
      <c r="P1347" s="100"/>
      <c r="Q1347" s="103">
        <f t="shared" si="5"/>
        <v>2</v>
      </c>
      <c r="R1347" s="161"/>
      <c r="S1347" s="105" t="s">
        <v>14</v>
      </c>
      <c r="T1347" s="106"/>
      <c r="U1347" s="107" t="s">
        <v>4986</v>
      </c>
      <c r="V1347" s="108" t="s">
        <v>4012</v>
      </c>
      <c r="W1347" s="109" t="s">
        <v>1908</v>
      </c>
      <c r="X1347" s="110" t="str">
        <f t="shared" si="6"/>
        <v/>
      </c>
      <c r="Y1347" s="110" t="str">
        <f t="shared" si="7"/>
        <v/>
      </c>
      <c r="Z1347" s="139" t="str">
        <f>IF(N(Q1347)&lt;=0,"",IF(ISNUMBER(SEARCH("Thiếu kiện",V1347)),"Kho đông mát",IF(AND(N(Q1347)&gt;0,N(P1347)&gt;0,OR(ISNUMBER(SEARCH("Hình KDB",U1347)),ISNUMBER(SEARCH("Hình tele",U1347)),ISNUMBER(SEARCH("sai code",U1347)),ISNUMBER(SEARCH("ST nhận",U1347)))),"Kho đông mát",IF(AND(W1347="DC giao thiếu",OR(ISNUMBER(SEARCH("Hình KDB",U1347)),ISNUMBER(SEARCH("Hình tele",U1347)),ISNUMBER(SEARCH("sai code",U1347)))),"Kho đông mát",IF(W1347="DC giao thiếu","Chưa xác định",IF(AND(W1347="DC pick sai",OR(ISNUMBER(SEARCH("Hình KDB",U1347)),ISNUMBER(SEARCH("Hình tele",U1347)),ISNUMBER(SEARCH("sai code",U1347)),ISNUMBER(SEARCH("ST nhận",U1347)))),"Kho đông mát",IF(W1347="DC pick sai","Chưa xác định",IF(AND(W1347="Hao hụt",N(O1347)&gt;0,OR(ISNUMBER(SEARCH("Hình KDB",U1347)),ISNUMBER(SEARCH("Hình tele",U1347)),ISNUMBER(SEARCH("sai code",U1347)),ISNUMBER(SEARCH("ST nhận",U1347)))),"Kho đông mát",IF(W1347="Hao hụt","Chưa xác định",IF(OR(W1347="VT giao sai điểm",W1347="Không đạt nhiệt độ",W1347="TX giao thiếu kiện",W1347="Hàng không đạt CL"),"Kho đông mát",IF(W1347="Chưa xác định","Chưa xác định",IF(N(P1347)&gt;0,"Chưa xác định",""))))))))))))</f>
        <v>Kho đông mát</v>
      </c>
      <c r="AA1347" s="109" t="s">
        <v>802</v>
      </c>
      <c r="AB1347" s="106"/>
      <c r="AC1347" s="158"/>
      <c r="AD1347" s="160"/>
      <c r="AE1347" s="127"/>
      <c r="AF1347" s="113"/>
      <c r="AG1347" s="114" t="str">
        <f t="array" ref="AG1347">XLOOKUP(F1347,'CLV2'!A:A,'CLV2'!E:E)</f>
        <v>2.MEAT</v>
      </c>
      <c r="AH1347" s="115" t="str">
        <f t="array" ref="AH1347">XLOOKUP(F1347,'CLV2'!A:A,'CLV2'!F:F)</f>
        <v>3.PORK</v>
      </c>
      <c r="AI1347" s="115" t="str">
        <f t="shared" si="8"/>
        <v>Pack</v>
      </c>
      <c r="AJ1347" s="116">
        <f t="shared" si="9"/>
        <v>1</v>
      </c>
      <c r="AK1347" s="117" t="str">
        <f t="array" ref="AK1347">XLOOKUP(F1347,'GIÁ'!A:A,'GIÁ'!D:D)</f>
        <v>17646.95</v>
      </c>
      <c r="AL1347" s="118">
        <f t="shared" si="10"/>
        <v>35293.9</v>
      </c>
      <c r="AM1347" s="118">
        <f t="shared" si="11"/>
        <v>0</v>
      </c>
      <c r="AN1347" s="119">
        <f t="shared" si="12"/>
        <v>0</v>
      </c>
      <c r="AO1347" s="118">
        <f t="shared" si="13"/>
        <v>35293.9</v>
      </c>
      <c r="AP1347" s="121">
        <f t="shared" si="14"/>
        <v>0</v>
      </c>
      <c r="AQ1347" s="122"/>
      <c r="AR1347" s="119"/>
    </row>
    <row r="1348" ht="22.5" customHeight="1">
      <c r="A1348" s="89">
        <v>46231.0</v>
      </c>
      <c r="B1348" s="90">
        <v>0.4861111111111111</v>
      </c>
      <c r="C1348" s="91" t="s">
        <v>391</v>
      </c>
      <c r="D1348" s="92" t="str">
        <f t="array" ref="D1348">XLOOKUP(C1348,'DS ST'!A:A,'DS ST'!B:B)</f>
        <v>A126</v>
      </c>
      <c r="E1348" s="94" t="str">
        <f t="array" ref="E1348">XLOOKUP($F1348,'GIÁ'!$A:$A,'GIÁ'!$E:$E)</f>
        <v>ĐÔNG</v>
      </c>
      <c r="F1348" s="94">
        <v>9.555894501924E12</v>
      </c>
      <c r="G1348" s="95" t="s">
        <v>3296</v>
      </c>
      <c r="H1348" s="95" t="s">
        <v>224</v>
      </c>
      <c r="I1348" s="96">
        <v>2.0</v>
      </c>
      <c r="J1348" s="96">
        <v>0.0</v>
      </c>
      <c r="K1348" s="98">
        <f t="shared" si="4"/>
        <v>2</v>
      </c>
      <c r="L1348" s="99" t="s">
        <v>5139</v>
      </c>
      <c r="M1348" s="100" t="s">
        <v>5140</v>
      </c>
      <c r="N1348" s="101" t="s">
        <v>5141</v>
      </c>
      <c r="O1348" s="128"/>
      <c r="P1348" s="100"/>
      <c r="Q1348" s="103">
        <f t="shared" si="5"/>
        <v>2</v>
      </c>
      <c r="R1348" s="161"/>
      <c r="S1348" s="105" t="s">
        <v>14</v>
      </c>
      <c r="T1348" s="106"/>
      <c r="U1348" s="107"/>
      <c r="V1348" s="108" t="s">
        <v>756</v>
      </c>
      <c r="W1348" s="109" t="s">
        <v>1312</v>
      </c>
      <c r="X1348" s="110" t="str">
        <f t="shared" si="6"/>
        <v/>
      </c>
      <c r="Y1348" s="110" t="str">
        <f t="shared" si="7"/>
        <v/>
      </c>
      <c r="Z1348" s="109" t="s">
        <v>797</v>
      </c>
      <c r="AA1348" s="109" t="s">
        <v>802</v>
      </c>
      <c r="AB1348" s="149" t="s">
        <v>3938</v>
      </c>
      <c r="AC1348" s="159" t="s">
        <v>1329</v>
      </c>
      <c r="AD1348" s="160"/>
      <c r="AE1348" s="127"/>
      <c r="AF1348" s="113"/>
      <c r="AG1348" s="114" t="str">
        <f t="array" ref="AG1348">XLOOKUP(F1348,'CLV2'!A:A,'CLV2'!E:E)</f>
        <v>2.FROZEN FOODS</v>
      </c>
      <c r="AH1348" s="115" t="str">
        <f t="array" ref="AH1348">XLOOKUP(F1348,'CLV2'!A:A,'CLV2'!F:F)</f>
        <v>3.HOTPOT AND FRIED</v>
      </c>
      <c r="AI1348" s="115" t="str">
        <f t="shared" si="8"/>
        <v>Pack</v>
      </c>
      <c r="AJ1348" s="116">
        <f t="shared" si="9"/>
        <v>1</v>
      </c>
      <c r="AK1348" s="117" t="str">
        <f t="array" ref="AK1348">XLOOKUP(F1348,'GIÁ'!A:A,'GIÁ'!D:D)</f>
        <v>69289.18</v>
      </c>
      <c r="AL1348" s="118">
        <f t="shared" si="10"/>
        <v>138578.36</v>
      </c>
      <c r="AM1348" s="118">
        <f t="shared" si="11"/>
        <v>0</v>
      </c>
      <c r="AN1348" s="119">
        <f t="shared" si="12"/>
        <v>0</v>
      </c>
      <c r="AO1348" s="118">
        <f t="shared" si="13"/>
        <v>138578.36</v>
      </c>
      <c r="AP1348" s="121">
        <f t="shared" si="14"/>
        <v>0</v>
      </c>
      <c r="AQ1348" s="122"/>
      <c r="AR1348" s="119"/>
    </row>
    <row r="1349" ht="22.5" customHeight="1">
      <c r="A1349" s="89">
        <v>46231.0</v>
      </c>
      <c r="B1349" s="90">
        <v>0.4861111111111111</v>
      </c>
      <c r="C1349" s="91" t="s">
        <v>391</v>
      </c>
      <c r="D1349" s="92" t="str">
        <f t="array" ref="D1349">XLOOKUP(C1349,'DS ST'!A:A,'DS ST'!B:B)</f>
        <v>A126</v>
      </c>
      <c r="E1349" s="94" t="str">
        <f t="array" ref="E1349">XLOOKUP($F1349,'GIÁ'!$A:$A,'GIÁ'!$E:$E)</f>
        <v>ĐÔNG</v>
      </c>
      <c r="F1349" s="94">
        <v>8.938555386725E12</v>
      </c>
      <c r="G1349" s="95" t="s">
        <v>3156</v>
      </c>
      <c r="H1349" s="95" t="s">
        <v>224</v>
      </c>
      <c r="I1349" s="96">
        <v>2.0</v>
      </c>
      <c r="J1349" s="96">
        <v>0.0</v>
      </c>
      <c r="K1349" s="98">
        <f t="shared" si="4"/>
        <v>2</v>
      </c>
      <c r="L1349" s="99" t="s">
        <v>5139</v>
      </c>
      <c r="M1349" s="100" t="s">
        <v>5140</v>
      </c>
      <c r="N1349" s="101" t="s">
        <v>5141</v>
      </c>
      <c r="O1349" s="128"/>
      <c r="P1349" s="100"/>
      <c r="Q1349" s="103">
        <f t="shared" si="5"/>
        <v>2</v>
      </c>
      <c r="R1349" s="161"/>
      <c r="S1349" s="105" t="s">
        <v>14</v>
      </c>
      <c r="T1349" s="106"/>
      <c r="U1349" s="107"/>
      <c r="V1349" s="108" t="s">
        <v>756</v>
      </c>
      <c r="W1349" s="109" t="s">
        <v>1312</v>
      </c>
      <c r="X1349" s="110" t="str">
        <f t="shared" si="6"/>
        <v/>
      </c>
      <c r="Y1349" s="110" t="str">
        <f t="shared" si="7"/>
        <v/>
      </c>
      <c r="Z1349" s="109" t="s">
        <v>797</v>
      </c>
      <c r="AA1349" s="109" t="s">
        <v>802</v>
      </c>
      <c r="AB1349" s="149" t="s">
        <v>3938</v>
      </c>
      <c r="AC1349" s="159" t="s">
        <v>1329</v>
      </c>
      <c r="AD1349" s="160"/>
      <c r="AE1349" s="127"/>
      <c r="AF1349" s="113"/>
      <c r="AG1349" s="114" t="str">
        <f t="array" ref="AG1349">XLOOKUP(F1349,'CLV2'!A:A,'CLV2'!E:E)</f>
        <v>2.FROZEN FOODS</v>
      </c>
      <c r="AH1349" s="115" t="str">
        <f t="array" ref="AH1349">XLOOKUP(F1349,'CLV2'!A:A,'CLV2'!F:F)</f>
        <v>3.PASTRY AND DESSERTS</v>
      </c>
      <c r="AI1349" s="115" t="str">
        <f t="shared" si="8"/>
        <v>Pack</v>
      </c>
      <c r="AJ1349" s="116">
        <f t="shared" si="9"/>
        <v>1</v>
      </c>
      <c r="AK1349" s="117" t="str">
        <f t="array" ref="AK1349">XLOOKUP(F1349,'GIÁ'!A:A,'GIÁ'!D:D)</f>
        <v>26016.14</v>
      </c>
      <c r="AL1349" s="118">
        <f t="shared" si="10"/>
        <v>52032.28</v>
      </c>
      <c r="AM1349" s="118">
        <f t="shared" si="11"/>
        <v>0</v>
      </c>
      <c r="AN1349" s="119">
        <f t="shared" si="12"/>
        <v>0</v>
      </c>
      <c r="AO1349" s="118">
        <f t="shared" si="13"/>
        <v>52032.28</v>
      </c>
      <c r="AP1349" s="121">
        <f t="shared" si="14"/>
        <v>0</v>
      </c>
      <c r="AQ1349" s="122"/>
      <c r="AR1349" s="119"/>
    </row>
    <row r="1350" ht="22.5" customHeight="1">
      <c r="A1350" s="89">
        <v>46231.0</v>
      </c>
      <c r="B1350" s="90">
        <v>0.4861111111111111</v>
      </c>
      <c r="C1350" s="91" t="s">
        <v>391</v>
      </c>
      <c r="D1350" s="92" t="str">
        <f t="array" ref="D1350">XLOOKUP(C1350,'DS ST'!A:A,'DS ST'!B:B)</f>
        <v>A126</v>
      </c>
      <c r="E1350" s="94" t="str">
        <f t="array" ref="E1350">XLOOKUP($F1350,'GIÁ'!$A:$A,'GIÁ'!$E:$E)</f>
        <v>ĐÔNG</v>
      </c>
      <c r="F1350" s="94">
        <v>8.935297103726E12</v>
      </c>
      <c r="G1350" s="95" t="s">
        <v>2028</v>
      </c>
      <c r="H1350" s="95" t="s">
        <v>224</v>
      </c>
      <c r="I1350" s="96">
        <v>6.0</v>
      </c>
      <c r="J1350" s="96">
        <v>0.0</v>
      </c>
      <c r="K1350" s="98">
        <f t="shared" si="4"/>
        <v>6</v>
      </c>
      <c r="L1350" s="99" t="s">
        <v>5139</v>
      </c>
      <c r="M1350" s="100" t="s">
        <v>5140</v>
      </c>
      <c r="N1350" s="101" t="s">
        <v>5141</v>
      </c>
      <c r="O1350" s="128"/>
      <c r="P1350" s="100"/>
      <c r="Q1350" s="103">
        <f t="shared" si="5"/>
        <v>6</v>
      </c>
      <c r="R1350" s="161"/>
      <c r="S1350" s="105" t="s">
        <v>14</v>
      </c>
      <c r="T1350" s="106"/>
      <c r="U1350" s="107"/>
      <c r="V1350" s="108" t="s">
        <v>756</v>
      </c>
      <c r="W1350" s="109" t="s">
        <v>1312</v>
      </c>
      <c r="X1350" s="110" t="str">
        <f t="shared" si="6"/>
        <v/>
      </c>
      <c r="Y1350" s="110" t="str">
        <f t="shared" si="7"/>
        <v/>
      </c>
      <c r="Z1350" s="109" t="s">
        <v>797</v>
      </c>
      <c r="AA1350" s="109" t="s">
        <v>802</v>
      </c>
      <c r="AB1350" s="149" t="s">
        <v>3938</v>
      </c>
      <c r="AC1350" s="158"/>
      <c r="AD1350" s="160"/>
      <c r="AE1350" s="127"/>
      <c r="AF1350" s="113"/>
      <c r="AG1350" s="114" t="str">
        <f t="array" ref="AG1350">XLOOKUP(F1350,'CLV2'!A:A,'CLV2'!E:E)</f>
        <v>2.FROZEN FOODS</v>
      </c>
      <c r="AH1350" s="115" t="str">
        <f t="array" ref="AH1350">XLOOKUP(F1350,'CLV2'!A:A,'CLV2'!F:F)</f>
        <v>3.PIZZA - READY MEALS</v>
      </c>
      <c r="AI1350" s="115" t="str">
        <f t="shared" si="8"/>
        <v>Pack</v>
      </c>
      <c r="AJ1350" s="116">
        <f t="shared" si="9"/>
        <v>1</v>
      </c>
      <c r="AK1350" s="117" t="str">
        <f t="array" ref="AK1350">XLOOKUP(F1350,'GIÁ'!A:A,'GIÁ'!D:D)</f>
        <v>61056.95</v>
      </c>
      <c r="AL1350" s="118">
        <f t="shared" si="10"/>
        <v>366341.7</v>
      </c>
      <c r="AM1350" s="118">
        <f t="shared" si="11"/>
        <v>0</v>
      </c>
      <c r="AN1350" s="119">
        <f t="shared" si="12"/>
        <v>0</v>
      </c>
      <c r="AO1350" s="118">
        <f t="shared" si="13"/>
        <v>366341.7</v>
      </c>
      <c r="AP1350" s="121">
        <f t="shared" si="14"/>
        <v>0</v>
      </c>
      <c r="AQ1350" s="122"/>
      <c r="AR1350" s="119"/>
    </row>
    <row r="1351" ht="22.5" customHeight="1">
      <c r="A1351" s="89">
        <v>46231.0</v>
      </c>
      <c r="B1351" s="90">
        <v>0.46805555555555556</v>
      </c>
      <c r="C1351" s="91" t="s">
        <v>1331</v>
      </c>
      <c r="D1351" s="129" t="str">
        <f t="array" ref="D1351">XLOOKUP(C1351,'DS ST'!A:A,'DS ST'!B:B)</f>
        <v>KHI</v>
      </c>
      <c r="E1351" s="94" t="str">
        <f t="array" ref="E1351">XLOOKUP($F1351,'GIÁ'!$A:$A,'GIÁ'!$E:$E)</f>
        <v>MÁT</v>
      </c>
      <c r="F1351" s="94">
        <v>8.936146442614E12</v>
      </c>
      <c r="G1351" s="95" t="s">
        <v>2502</v>
      </c>
      <c r="H1351" s="95" t="s">
        <v>787</v>
      </c>
      <c r="I1351" s="96">
        <v>2.0</v>
      </c>
      <c r="J1351" s="96">
        <v>0.0</v>
      </c>
      <c r="K1351" s="98">
        <f t="shared" si="4"/>
        <v>2</v>
      </c>
      <c r="L1351" s="99" t="s">
        <v>5142</v>
      </c>
      <c r="M1351" s="100" t="s">
        <v>5143</v>
      </c>
      <c r="N1351" s="101" t="s">
        <v>5144</v>
      </c>
      <c r="O1351" s="128"/>
      <c r="P1351" s="100"/>
      <c r="Q1351" s="103">
        <f t="shared" si="5"/>
        <v>2</v>
      </c>
      <c r="R1351" s="161"/>
      <c r="S1351" s="105"/>
      <c r="T1351" s="106"/>
      <c r="U1351" s="107" t="s">
        <v>4986</v>
      </c>
      <c r="V1351" s="108" t="s">
        <v>4012</v>
      </c>
      <c r="W1351" s="109" t="s">
        <v>1908</v>
      </c>
      <c r="X1351" s="110" t="str">
        <f t="shared" si="6"/>
        <v/>
      </c>
      <c r="Y1351" s="110" t="str">
        <f t="shared" si="7"/>
        <v/>
      </c>
      <c r="Z1351" s="139" t="str">
        <f>IF(N(Q1351)&lt;=0,"",IF(ISNUMBER(SEARCH("Thiếu kiện",V1351)),"Kho đông mát",IF(AND(N(Q1351)&gt;0,N(P1351)&gt;0,OR(ISNUMBER(SEARCH("Hình KDB",U1351)),ISNUMBER(SEARCH("Hình tele",U1351)),ISNUMBER(SEARCH("sai code",U1351)),ISNUMBER(SEARCH("ST nhận",U1351)))),"Kho đông mát",IF(AND(W1351="DC giao thiếu",OR(ISNUMBER(SEARCH("Hình KDB",U1351)),ISNUMBER(SEARCH("Hình tele",U1351)),ISNUMBER(SEARCH("sai code",U1351)))),"Kho đông mát",IF(W1351="DC giao thiếu","Chưa xác định",IF(AND(W1351="DC pick sai",OR(ISNUMBER(SEARCH("Hình KDB",U1351)),ISNUMBER(SEARCH("Hình tele",U1351)),ISNUMBER(SEARCH("sai code",U1351)),ISNUMBER(SEARCH("ST nhận",U1351)))),"Kho đông mát",IF(W1351="DC pick sai","Chưa xác định",IF(AND(W1351="Hao hụt",N(O1351)&gt;0,OR(ISNUMBER(SEARCH("Hình KDB",U1351)),ISNUMBER(SEARCH("Hình tele",U1351)),ISNUMBER(SEARCH("sai code",U1351)),ISNUMBER(SEARCH("ST nhận",U1351)))),"Kho đông mát",IF(W1351="Hao hụt","Chưa xác định",IF(OR(W1351="VT giao sai điểm",W1351="Không đạt nhiệt độ",W1351="TX giao thiếu kiện",W1351="Hàng không đạt CL"),"Kho đông mát",IF(W1351="Chưa xác định","Chưa xác định",IF(N(P1351)&gt;0,"Chưa xác định",""))))))))))))</f>
        <v>Kho đông mát</v>
      </c>
      <c r="AA1351" s="109" t="s">
        <v>802</v>
      </c>
      <c r="AB1351" s="106"/>
      <c r="AC1351" s="158"/>
      <c r="AD1351" s="160"/>
      <c r="AE1351" s="127"/>
      <c r="AF1351" s="113"/>
      <c r="AG1351" s="114" t="str">
        <f t="array" ref="AG1351">XLOOKUP(F1351,'CLV2'!A:A,'CLV2'!E:E)</f>
        <v>2.MEAT</v>
      </c>
      <c r="AH1351" s="115" t="str">
        <f t="array" ref="AH1351">XLOOKUP(F1351,'CLV2'!A:A,'CLV2'!F:F)</f>
        <v>3.PORK</v>
      </c>
      <c r="AI1351" s="115" t="str">
        <f t="shared" si="8"/>
        <v>Pack</v>
      </c>
      <c r="AJ1351" s="116">
        <f t="shared" si="9"/>
        <v>1</v>
      </c>
      <c r="AK1351" s="117" t="str">
        <f t="array" ref="AK1351">XLOOKUP(F1351,'GIÁ'!A:A,'GIÁ'!D:D)</f>
        <v>17646.95</v>
      </c>
      <c r="AL1351" s="118">
        <f t="shared" si="10"/>
        <v>35293.9</v>
      </c>
      <c r="AM1351" s="118">
        <f t="shared" si="11"/>
        <v>0</v>
      </c>
      <c r="AN1351" s="119">
        <f t="shared" si="12"/>
        <v>0</v>
      </c>
      <c r="AO1351" s="118">
        <f t="shared" si="13"/>
        <v>35293.9</v>
      </c>
      <c r="AP1351" s="121">
        <f t="shared" si="14"/>
        <v>0</v>
      </c>
      <c r="AQ1351" s="122"/>
      <c r="AR1351" s="119"/>
    </row>
    <row r="1352" ht="22.5" customHeight="1">
      <c r="A1352" s="89">
        <v>46231.0</v>
      </c>
      <c r="B1352" s="90">
        <v>0.46805555555555556</v>
      </c>
      <c r="C1352" s="91" t="s">
        <v>1331</v>
      </c>
      <c r="D1352" s="92" t="str">
        <f t="array" ref="D1352">XLOOKUP(C1352,'DS ST'!A:A,'DS ST'!B:B)</f>
        <v>KHI</v>
      </c>
      <c r="E1352" s="94" t="str">
        <f t="array" ref="E1352">XLOOKUP($F1352,'GIÁ'!$A:$A,'GIÁ'!$E:$E)</f>
        <v>ĐÔNG</v>
      </c>
      <c r="F1352" s="94">
        <v>8.934717401336E12</v>
      </c>
      <c r="G1352" s="95" t="s">
        <v>1750</v>
      </c>
      <c r="H1352" s="95" t="s">
        <v>224</v>
      </c>
      <c r="I1352" s="96">
        <v>8.0</v>
      </c>
      <c r="J1352" s="96">
        <v>0.0</v>
      </c>
      <c r="K1352" s="98">
        <f t="shared" si="4"/>
        <v>8</v>
      </c>
      <c r="L1352" s="99" t="s">
        <v>5142</v>
      </c>
      <c r="M1352" s="100" t="s">
        <v>5143</v>
      </c>
      <c r="N1352" s="101" t="s">
        <v>5144</v>
      </c>
      <c r="O1352" s="128"/>
      <c r="P1352" s="100"/>
      <c r="Q1352" s="103">
        <f t="shared" si="5"/>
        <v>8</v>
      </c>
      <c r="R1352" s="161"/>
      <c r="S1352" s="105"/>
      <c r="T1352" s="106"/>
      <c r="U1352" s="107"/>
      <c r="V1352" s="108" t="s">
        <v>756</v>
      </c>
      <c r="W1352" s="109" t="s">
        <v>1312</v>
      </c>
      <c r="X1352" s="110" t="str">
        <f t="shared" si="6"/>
        <v/>
      </c>
      <c r="Y1352" s="110" t="str">
        <f t="shared" si="7"/>
        <v/>
      </c>
      <c r="Z1352" s="109" t="s">
        <v>797</v>
      </c>
      <c r="AA1352" s="109" t="s">
        <v>802</v>
      </c>
      <c r="AB1352" s="149" t="s">
        <v>5145</v>
      </c>
      <c r="AC1352" s="158"/>
      <c r="AD1352" s="160"/>
      <c r="AE1352" s="127"/>
      <c r="AF1352" s="113"/>
      <c r="AG1352" s="114" t="str">
        <f t="array" ref="AG1352">XLOOKUP(F1352,'CLV2'!A:A,'CLV2'!E:E)</f>
        <v>2.FROZEN FOODS</v>
      </c>
      <c r="AH1352" s="115" t="str">
        <f t="array" ref="AH1352">XLOOKUP(F1352,'CLV2'!A:A,'CLV2'!F:F)</f>
        <v>3.DUMPLINGS</v>
      </c>
      <c r="AI1352" s="115" t="str">
        <f t="shared" si="8"/>
        <v>Pack</v>
      </c>
      <c r="AJ1352" s="116">
        <f t="shared" si="9"/>
        <v>1</v>
      </c>
      <c r="AK1352" s="117" t="str">
        <f t="array" ref="AK1352">XLOOKUP(F1352,'GIÁ'!A:A,'GIÁ'!D:D)</f>
        <v>39374.44</v>
      </c>
      <c r="AL1352" s="118">
        <f t="shared" si="10"/>
        <v>314995.52</v>
      </c>
      <c r="AM1352" s="118">
        <f t="shared" si="11"/>
        <v>0</v>
      </c>
      <c r="AN1352" s="119">
        <f t="shared" si="12"/>
        <v>0</v>
      </c>
      <c r="AO1352" s="118">
        <f t="shared" si="13"/>
        <v>314995.52</v>
      </c>
      <c r="AP1352" s="121">
        <f t="shared" si="14"/>
        <v>0</v>
      </c>
      <c r="AQ1352" s="122"/>
      <c r="AR1352" s="119"/>
    </row>
    <row r="1353" ht="22.5" customHeight="1">
      <c r="A1353" s="89">
        <v>46231.0</v>
      </c>
      <c r="B1353" s="90">
        <v>0.46805555555555556</v>
      </c>
      <c r="C1353" s="91" t="s">
        <v>1331</v>
      </c>
      <c r="D1353" s="92" t="str">
        <f t="array" ref="D1353">XLOOKUP(C1353,'DS ST'!A:A,'DS ST'!B:B)</f>
        <v>KHI</v>
      </c>
      <c r="E1353" s="94" t="str">
        <f t="array" ref="E1353">XLOOKUP($F1353,'GIÁ'!$A:$A,'GIÁ'!$E:$E)</f>
        <v>ĐÔNG</v>
      </c>
      <c r="F1353" s="94">
        <v>8.934717275081E12</v>
      </c>
      <c r="G1353" s="95" t="s">
        <v>1735</v>
      </c>
      <c r="H1353" s="95" t="s">
        <v>224</v>
      </c>
      <c r="I1353" s="96">
        <v>8.0</v>
      </c>
      <c r="J1353" s="96">
        <v>0.0</v>
      </c>
      <c r="K1353" s="98">
        <f t="shared" si="4"/>
        <v>8</v>
      </c>
      <c r="L1353" s="99" t="s">
        <v>5142</v>
      </c>
      <c r="M1353" s="100" t="s">
        <v>5143</v>
      </c>
      <c r="N1353" s="101" t="s">
        <v>5144</v>
      </c>
      <c r="O1353" s="128"/>
      <c r="P1353" s="100"/>
      <c r="Q1353" s="103">
        <f t="shared" si="5"/>
        <v>8</v>
      </c>
      <c r="R1353" s="161"/>
      <c r="S1353" s="105"/>
      <c r="T1353" s="106"/>
      <c r="U1353" s="107"/>
      <c r="V1353" s="108" t="s">
        <v>756</v>
      </c>
      <c r="W1353" s="109" t="s">
        <v>1312</v>
      </c>
      <c r="X1353" s="110" t="str">
        <f t="shared" si="6"/>
        <v/>
      </c>
      <c r="Y1353" s="110" t="str">
        <f t="shared" si="7"/>
        <v/>
      </c>
      <c r="Z1353" s="109" t="s">
        <v>797</v>
      </c>
      <c r="AA1353" s="109" t="s">
        <v>802</v>
      </c>
      <c r="AB1353" s="149" t="s">
        <v>5145</v>
      </c>
      <c r="AC1353" s="158"/>
      <c r="AD1353" s="160"/>
      <c r="AE1353" s="127"/>
      <c r="AF1353" s="113"/>
      <c r="AG1353" s="114" t="str">
        <f t="array" ref="AG1353">XLOOKUP(F1353,'CLV2'!A:A,'CLV2'!E:E)</f>
        <v>2.FROZEN FOODS</v>
      </c>
      <c r="AH1353" s="115" t="str">
        <f t="array" ref="AH1353">XLOOKUP(F1353,'CLV2'!A:A,'CLV2'!F:F)</f>
        <v>3.DUMPLINGS</v>
      </c>
      <c r="AI1353" s="115" t="str">
        <f t="shared" si="8"/>
        <v>Pack</v>
      </c>
      <c r="AJ1353" s="116">
        <f t="shared" si="9"/>
        <v>1</v>
      </c>
      <c r="AK1353" s="117" t="str">
        <f t="array" ref="AK1353">XLOOKUP(F1353,'GIÁ'!A:A,'GIÁ'!D:D)</f>
        <v>42036.39</v>
      </c>
      <c r="AL1353" s="118">
        <f t="shared" si="10"/>
        <v>336291.12</v>
      </c>
      <c r="AM1353" s="118">
        <f t="shared" si="11"/>
        <v>0</v>
      </c>
      <c r="AN1353" s="119">
        <f t="shared" si="12"/>
        <v>0</v>
      </c>
      <c r="AO1353" s="118">
        <f t="shared" si="13"/>
        <v>336291.12</v>
      </c>
      <c r="AP1353" s="121">
        <f t="shared" si="14"/>
        <v>0</v>
      </c>
      <c r="AQ1353" s="122"/>
      <c r="AR1353" s="119"/>
    </row>
    <row r="1354" ht="22.5" customHeight="1">
      <c r="A1354" s="89">
        <v>46231.0</v>
      </c>
      <c r="B1354" s="90">
        <v>0.46805555555555556</v>
      </c>
      <c r="C1354" s="91" t="s">
        <v>1331</v>
      </c>
      <c r="D1354" s="92" t="str">
        <f t="array" ref="D1354">XLOOKUP(C1354,'DS ST'!A:A,'DS ST'!B:B)</f>
        <v>KHI</v>
      </c>
      <c r="E1354" s="94" t="str">
        <f t="array" ref="E1354">XLOOKUP($F1354,'GIÁ'!$A:$A,'GIÁ'!$E:$E)</f>
        <v>ĐÔNG</v>
      </c>
      <c r="F1354" s="94">
        <v>8.938555386725E12</v>
      </c>
      <c r="G1354" s="95" t="s">
        <v>3156</v>
      </c>
      <c r="H1354" s="95" t="s">
        <v>224</v>
      </c>
      <c r="I1354" s="96">
        <v>4.0</v>
      </c>
      <c r="J1354" s="96">
        <v>0.0</v>
      </c>
      <c r="K1354" s="98">
        <f t="shared" si="4"/>
        <v>4</v>
      </c>
      <c r="L1354" s="99" t="s">
        <v>5142</v>
      </c>
      <c r="M1354" s="100" t="s">
        <v>5143</v>
      </c>
      <c r="N1354" s="101" t="s">
        <v>5144</v>
      </c>
      <c r="O1354" s="128"/>
      <c r="P1354" s="100"/>
      <c r="Q1354" s="103">
        <f t="shared" si="5"/>
        <v>4</v>
      </c>
      <c r="R1354" s="161"/>
      <c r="S1354" s="105"/>
      <c r="T1354" s="106"/>
      <c r="U1354" s="107"/>
      <c r="V1354" s="108" t="s">
        <v>756</v>
      </c>
      <c r="W1354" s="109" t="s">
        <v>1312</v>
      </c>
      <c r="X1354" s="110" t="str">
        <f t="shared" si="6"/>
        <v/>
      </c>
      <c r="Y1354" s="110" t="str">
        <f t="shared" si="7"/>
        <v/>
      </c>
      <c r="Z1354" s="109" t="s">
        <v>797</v>
      </c>
      <c r="AA1354" s="109" t="s">
        <v>802</v>
      </c>
      <c r="AB1354" s="149" t="s">
        <v>5145</v>
      </c>
      <c r="AC1354" s="158"/>
      <c r="AD1354" s="160"/>
      <c r="AE1354" s="127"/>
      <c r="AF1354" s="113"/>
      <c r="AG1354" s="114" t="str">
        <f t="array" ref="AG1354">XLOOKUP(F1354,'CLV2'!A:A,'CLV2'!E:E)</f>
        <v>2.FROZEN FOODS</v>
      </c>
      <c r="AH1354" s="115" t="str">
        <f t="array" ref="AH1354">XLOOKUP(F1354,'CLV2'!A:A,'CLV2'!F:F)</f>
        <v>3.PASTRY AND DESSERTS</v>
      </c>
      <c r="AI1354" s="115" t="str">
        <f t="shared" si="8"/>
        <v>Pack</v>
      </c>
      <c r="AJ1354" s="116">
        <f t="shared" si="9"/>
        <v>1</v>
      </c>
      <c r="AK1354" s="117" t="str">
        <f t="array" ref="AK1354">XLOOKUP(F1354,'GIÁ'!A:A,'GIÁ'!D:D)</f>
        <v>26016.14</v>
      </c>
      <c r="AL1354" s="118">
        <f t="shared" si="10"/>
        <v>104064.56</v>
      </c>
      <c r="AM1354" s="118">
        <f t="shared" si="11"/>
        <v>0</v>
      </c>
      <c r="AN1354" s="119">
        <f t="shared" si="12"/>
        <v>0</v>
      </c>
      <c r="AO1354" s="118">
        <f t="shared" si="13"/>
        <v>104064.56</v>
      </c>
      <c r="AP1354" s="121">
        <f t="shared" si="14"/>
        <v>0</v>
      </c>
      <c r="AQ1354" s="122"/>
      <c r="AR1354" s="119"/>
    </row>
    <row r="1355" ht="22.5" customHeight="1">
      <c r="A1355" s="89">
        <v>46231.0</v>
      </c>
      <c r="B1355" s="90">
        <v>0.4791666666666667</v>
      </c>
      <c r="C1355" s="91" t="s">
        <v>911</v>
      </c>
      <c r="D1355" s="129" t="str">
        <f t="array" ref="D1355">XLOOKUP(C1355,'DS ST'!A:A,'DS ST'!B:B)</f>
        <v>A194</v>
      </c>
      <c r="E1355" s="94" t="str">
        <f t="array" ref="E1355">XLOOKUP($F1355,'GIÁ'!$A:$A,'GIÁ'!$E:$E)</f>
        <v>MÁT</v>
      </c>
      <c r="F1355" s="94">
        <v>8.936146442614E12</v>
      </c>
      <c r="G1355" s="95" t="s">
        <v>2502</v>
      </c>
      <c r="H1355" s="95" t="s">
        <v>787</v>
      </c>
      <c r="I1355" s="96">
        <v>2.0</v>
      </c>
      <c r="J1355" s="96">
        <v>0.0</v>
      </c>
      <c r="K1355" s="98">
        <f t="shared" si="4"/>
        <v>2</v>
      </c>
      <c r="L1355" s="99" t="s">
        <v>5146</v>
      </c>
      <c r="M1355" s="100" t="s">
        <v>5147</v>
      </c>
      <c r="N1355" s="101" t="s">
        <v>5148</v>
      </c>
      <c r="O1355" s="128"/>
      <c r="P1355" s="100"/>
      <c r="Q1355" s="103">
        <f t="shared" si="5"/>
        <v>2</v>
      </c>
      <c r="R1355" s="161"/>
      <c r="S1355" s="105"/>
      <c r="T1355" s="106"/>
      <c r="U1355" s="107" t="s">
        <v>4986</v>
      </c>
      <c r="V1355" s="108" t="s">
        <v>4012</v>
      </c>
      <c r="W1355" s="109" t="s">
        <v>1908</v>
      </c>
      <c r="X1355" s="110" t="str">
        <f t="shared" si="6"/>
        <v/>
      </c>
      <c r="Y1355" s="110" t="str">
        <f t="shared" si="7"/>
        <v/>
      </c>
      <c r="Z1355" s="139" t="str">
        <f>IF(N(Q1355)&lt;=0,"",IF(ISNUMBER(SEARCH("Thiếu kiện",V1355)),"Kho đông mát",IF(AND(N(Q1355)&gt;0,N(P1355)&gt;0,OR(ISNUMBER(SEARCH("Hình KDB",U1355)),ISNUMBER(SEARCH("Hình tele",U1355)),ISNUMBER(SEARCH("sai code",U1355)),ISNUMBER(SEARCH("ST nhận",U1355)))),"Kho đông mát",IF(AND(W1355="DC giao thiếu",OR(ISNUMBER(SEARCH("Hình KDB",U1355)),ISNUMBER(SEARCH("Hình tele",U1355)),ISNUMBER(SEARCH("sai code",U1355)))),"Kho đông mát",IF(W1355="DC giao thiếu","Chưa xác định",IF(AND(W1355="DC pick sai",OR(ISNUMBER(SEARCH("Hình KDB",U1355)),ISNUMBER(SEARCH("Hình tele",U1355)),ISNUMBER(SEARCH("sai code",U1355)),ISNUMBER(SEARCH("ST nhận",U1355)))),"Kho đông mát",IF(W1355="DC pick sai","Chưa xác định",IF(AND(W1355="Hao hụt",N(O1355)&gt;0,OR(ISNUMBER(SEARCH("Hình KDB",U1355)),ISNUMBER(SEARCH("Hình tele",U1355)),ISNUMBER(SEARCH("sai code",U1355)),ISNUMBER(SEARCH("ST nhận",U1355)))),"Kho đông mát",IF(W1355="Hao hụt","Chưa xác định",IF(OR(W1355="VT giao sai điểm",W1355="Không đạt nhiệt độ",W1355="TX giao thiếu kiện",W1355="Hàng không đạt CL"),"Kho đông mát",IF(W1355="Chưa xác định","Chưa xác định",IF(N(P1355)&gt;0,"Chưa xác định",""))))))))))))</f>
        <v>Kho đông mát</v>
      </c>
      <c r="AA1355" s="109" t="s">
        <v>802</v>
      </c>
      <c r="AB1355" s="106"/>
      <c r="AC1355" s="158"/>
      <c r="AD1355" s="160"/>
      <c r="AE1355" s="127"/>
      <c r="AF1355" s="113"/>
      <c r="AG1355" s="114" t="str">
        <f t="array" ref="AG1355">XLOOKUP(F1355,'CLV2'!A:A,'CLV2'!E:E)</f>
        <v>2.MEAT</v>
      </c>
      <c r="AH1355" s="115" t="str">
        <f t="array" ref="AH1355">XLOOKUP(F1355,'CLV2'!A:A,'CLV2'!F:F)</f>
        <v>3.PORK</v>
      </c>
      <c r="AI1355" s="115" t="str">
        <f t="shared" si="8"/>
        <v>Pack</v>
      </c>
      <c r="AJ1355" s="116">
        <f t="shared" si="9"/>
        <v>1</v>
      </c>
      <c r="AK1355" s="117" t="str">
        <f t="array" ref="AK1355">XLOOKUP(F1355,'GIÁ'!A:A,'GIÁ'!D:D)</f>
        <v>17646.95</v>
      </c>
      <c r="AL1355" s="118">
        <f t="shared" si="10"/>
        <v>35293.9</v>
      </c>
      <c r="AM1355" s="118">
        <f t="shared" si="11"/>
        <v>0</v>
      </c>
      <c r="AN1355" s="119">
        <f t="shared" si="12"/>
        <v>0</v>
      </c>
      <c r="AO1355" s="118">
        <f t="shared" si="13"/>
        <v>35293.9</v>
      </c>
      <c r="AP1355" s="121">
        <f t="shared" si="14"/>
        <v>0</v>
      </c>
      <c r="AQ1355" s="122"/>
      <c r="AR1355" s="119"/>
    </row>
    <row r="1356" ht="22.5" customHeight="1">
      <c r="A1356" s="89">
        <v>46231.0</v>
      </c>
      <c r="B1356" s="90">
        <v>0.5541666666666667</v>
      </c>
      <c r="C1356" s="91" t="s">
        <v>1036</v>
      </c>
      <c r="D1356" s="92" t="str">
        <f t="array" ref="D1356">XLOOKUP(C1356,'DS ST'!A:A,'DS ST'!B:B)</f>
        <v>A218</v>
      </c>
      <c r="E1356" s="94" t="str">
        <f t="array" ref="E1356">XLOOKUP($F1356,'GIÁ'!$A:$A,'GIÁ'!$E:$E)</f>
        <v>ĐÔNG</v>
      </c>
      <c r="F1356" s="94">
        <v>8.934717275081E12</v>
      </c>
      <c r="G1356" s="95" t="s">
        <v>1735</v>
      </c>
      <c r="H1356" s="95" t="s">
        <v>224</v>
      </c>
      <c r="I1356" s="96">
        <v>6.0</v>
      </c>
      <c r="J1356" s="96">
        <v>0.0</v>
      </c>
      <c r="K1356" s="98">
        <f t="shared" si="4"/>
        <v>6</v>
      </c>
      <c r="L1356" s="99" t="s">
        <v>5149</v>
      </c>
      <c r="M1356" s="100" t="s">
        <v>5150</v>
      </c>
      <c r="N1356" s="101" t="s">
        <v>5151</v>
      </c>
      <c r="O1356" s="128"/>
      <c r="P1356" s="100"/>
      <c r="Q1356" s="103">
        <f t="shared" si="5"/>
        <v>6</v>
      </c>
      <c r="R1356" s="161"/>
      <c r="S1356" s="105"/>
      <c r="T1356" s="106"/>
      <c r="U1356" s="107"/>
      <c r="V1356" s="108" t="s">
        <v>756</v>
      </c>
      <c r="W1356" s="109" t="s">
        <v>1312</v>
      </c>
      <c r="X1356" s="110" t="str">
        <f t="shared" si="6"/>
        <v/>
      </c>
      <c r="Y1356" s="110" t="str">
        <f t="shared" si="7"/>
        <v/>
      </c>
      <c r="Z1356" s="109" t="s">
        <v>797</v>
      </c>
      <c r="AA1356" s="109" t="s">
        <v>802</v>
      </c>
      <c r="AB1356" s="149" t="s">
        <v>3948</v>
      </c>
      <c r="AC1356" s="158"/>
      <c r="AD1356" s="160"/>
      <c r="AE1356" s="127"/>
      <c r="AF1356" s="113"/>
      <c r="AG1356" s="114" t="str">
        <f t="array" ref="AG1356">XLOOKUP(F1356,'CLV2'!A:A,'CLV2'!E:E)</f>
        <v>2.FROZEN FOODS</v>
      </c>
      <c r="AH1356" s="115" t="str">
        <f t="array" ref="AH1356">XLOOKUP(F1356,'CLV2'!A:A,'CLV2'!F:F)</f>
        <v>3.DUMPLINGS</v>
      </c>
      <c r="AI1356" s="115" t="str">
        <f t="shared" si="8"/>
        <v>Pack</v>
      </c>
      <c r="AJ1356" s="116">
        <f t="shared" si="9"/>
        <v>1</v>
      </c>
      <c r="AK1356" s="117" t="str">
        <f t="array" ref="AK1356">XLOOKUP(F1356,'GIÁ'!A:A,'GIÁ'!D:D)</f>
        <v>42036.39</v>
      </c>
      <c r="AL1356" s="118">
        <f t="shared" si="10"/>
        <v>252218.34</v>
      </c>
      <c r="AM1356" s="118">
        <f t="shared" si="11"/>
        <v>0</v>
      </c>
      <c r="AN1356" s="119">
        <f t="shared" si="12"/>
        <v>0</v>
      </c>
      <c r="AO1356" s="118">
        <f t="shared" si="13"/>
        <v>252218.34</v>
      </c>
      <c r="AP1356" s="121">
        <f t="shared" si="14"/>
        <v>0</v>
      </c>
      <c r="AQ1356" s="122"/>
      <c r="AR1356" s="119"/>
    </row>
    <row r="1357" ht="22.5" customHeight="1">
      <c r="A1357" s="89">
        <v>46231.0</v>
      </c>
      <c r="B1357" s="90">
        <v>0.50625</v>
      </c>
      <c r="C1357" s="91" t="s">
        <v>1163</v>
      </c>
      <c r="D1357" s="92" t="str">
        <f t="array" ref="D1357">XLOOKUP(C1357,'DS ST'!A:A,'DS ST'!B:B)</f>
        <v>CLN</v>
      </c>
      <c r="E1357" s="94" t="str">
        <f t="array" ref="E1357">XLOOKUP($F1357,'GIÁ'!$A:$A,'GIÁ'!$E:$E)</f>
        <v>ĐÔNG</v>
      </c>
      <c r="F1357" s="94">
        <v>8.938535604047E12</v>
      </c>
      <c r="G1357" s="95" t="s">
        <v>3054</v>
      </c>
      <c r="H1357" s="95" t="s">
        <v>787</v>
      </c>
      <c r="I1357" s="96">
        <v>4.0</v>
      </c>
      <c r="J1357" s="96">
        <v>0.0</v>
      </c>
      <c r="K1357" s="98">
        <f t="shared" si="4"/>
        <v>4</v>
      </c>
      <c r="L1357" s="99" t="s">
        <v>5152</v>
      </c>
      <c r="M1357" s="100" t="s">
        <v>5153</v>
      </c>
      <c r="N1357" s="101" t="s">
        <v>5154</v>
      </c>
      <c r="O1357" s="128"/>
      <c r="P1357" s="145">
        <v>4.0</v>
      </c>
      <c r="Q1357" s="103">
        <f t="shared" si="5"/>
        <v>0</v>
      </c>
      <c r="R1357" s="161" t="s">
        <v>5155</v>
      </c>
      <c r="S1357" s="105"/>
      <c r="T1357" s="106"/>
      <c r="U1357" s="107"/>
      <c r="V1357" s="108" t="s">
        <v>756</v>
      </c>
      <c r="W1357" s="109" t="s">
        <v>3817</v>
      </c>
      <c r="X1357" s="110" t="str">
        <f t="shared" si="6"/>
        <v/>
      </c>
      <c r="Y1357" s="110" t="str">
        <f t="shared" si="7"/>
        <v>Siêu thị</v>
      </c>
      <c r="Z1357" s="139" t="str">
        <f t="shared" ref="Z1357:Z1372" si="83">IF(N(Q1357)&lt;=0,"",IF(ISNUMBER(SEARCH("Thiếu kiện",V1357)),"Kho đông mát",IF(AND(N(Q1357)&gt;0,N(P1357)&gt;0,OR(ISNUMBER(SEARCH("Hình KDB",U1357)),ISNUMBER(SEARCH("Hình tele",U1357)),ISNUMBER(SEARCH("sai code",U1357)),ISNUMBER(SEARCH("ST nhận",U1357)))),"Kho đông mát",IF(AND(W1357="DC giao thiếu",OR(ISNUMBER(SEARCH("Hình KDB",U1357)),ISNUMBER(SEARCH("Hình tele",U1357)),ISNUMBER(SEARCH("sai code",U1357)))),"Kho đông mát",IF(W1357="DC giao thiếu","Chưa xác định",IF(AND(W1357="DC pick sai",OR(ISNUMBER(SEARCH("Hình KDB",U1357)),ISNUMBER(SEARCH("Hình tele",U1357)),ISNUMBER(SEARCH("sai code",U1357)),ISNUMBER(SEARCH("ST nhận",U1357)))),"Kho đông mát",IF(W1357="DC pick sai","Chưa xác định",IF(AND(W1357="Hao hụt",N(O1357)&gt;0,OR(ISNUMBER(SEARCH("Hình KDB",U1357)),ISNUMBER(SEARCH("Hình tele",U1357)),ISNUMBER(SEARCH("sai code",U1357)),ISNUMBER(SEARCH("ST nhận",U1357)))),"Kho đông mát",IF(W1357="Hao hụt","Chưa xác định",IF(OR(W1357="VT giao sai điểm",W1357="Không đạt nhiệt độ",W1357="TX giao thiếu kiện",W1357="Hàng không đạt CL"),"Kho đông mát",IF(W1357="Chưa xác định","Chưa xác định",IF(N(P1357)&gt;0,"Chưa xác định",""))))))))))))</f>
        <v/>
      </c>
      <c r="AA1357" s="109" t="s">
        <v>802</v>
      </c>
      <c r="AB1357" s="106"/>
      <c r="AC1357" s="158"/>
      <c r="AD1357" s="160"/>
      <c r="AE1357" s="127"/>
      <c r="AF1357" s="144"/>
      <c r="AG1357" s="114" t="str">
        <f t="array" ref="AG1357">XLOOKUP(F1357,'CLV2'!A:A,'CLV2'!E:E)</f>
        <v>2.FISH AND SEAFOOD</v>
      </c>
      <c r="AH1357" s="115" t="str">
        <f t="array" ref="AH1357">XLOOKUP(F1357,'CLV2'!A:A,'CLV2'!F:F)</f>
        <v>3.FROZEN FISH AND SEAFOOD</v>
      </c>
      <c r="AI1357" s="115" t="str">
        <f t="shared" si="8"/>
        <v>Pack</v>
      </c>
      <c r="AJ1357" s="116">
        <f t="shared" si="9"/>
        <v>1</v>
      </c>
      <c r="AK1357" s="117" t="str">
        <f t="array" ref="AK1357">XLOOKUP(F1357,'GIÁ'!A:A,'GIÁ'!D:D)</f>
        <v>48011.15</v>
      </c>
      <c r="AL1357" s="118">
        <f t="shared" si="10"/>
        <v>192044.6</v>
      </c>
      <c r="AM1357" s="118">
        <f t="shared" si="11"/>
        <v>0</v>
      </c>
      <c r="AN1357" s="119">
        <f t="shared" si="12"/>
        <v>192044.6</v>
      </c>
      <c r="AO1357" s="118">
        <f t="shared" si="13"/>
        <v>0</v>
      </c>
      <c r="AP1357" s="121">
        <f t="shared" si="14"/>
        <v>0</v>
      </c>
      <c r="AQ1357" s="122"/>
      <c r="AR1357" s="119"/>
    </row>
    <row r="1358" ht="22.5" customHeight="1">
      <c r="A1358" s="89">
        <v>46231.0</v>
      </c>
      <c r="B1358" s="90">
        <v>0.50625</v>
      </c>
      <c r="C1358" s="91" t="s">
        <v>1163</v>
      </c>
      <c r="D1358" s="92" t="str">
        <f t="array" ref="D1358">XLOOKUP(C1358,'DS ST'!A:A,'DS ST'!B:B)</f>
        <v>CLN</v>
      </c>
      <c r="E1358" s="94" t="str">
        <f t="array" ref="E1358">XLOOKUP($F1358,'GIÁ'!$A:$A,'GIÁ'!$E:$E)</f>
        <v>ĐÔNG</v>
      </c>
      <c r="F1358" s="94">
        <v>8.938527710374E12</v>
      </c>
      <c r="G1358" s="95" t="s">
        <v>3001</v>
      </c>
      <c r="H1358" s="95" t="s">
        <v>224</v>
      </c>
      <c r="I1358" s="96">
        <v>2.0</v>
      </c>
      <c r="J1358" s="96">
        <v>0.0</v>
      </c>
      <c r="K1358" s="98">
        <f t="shared" si="4"/>
        <v>2</v>
      </c>
      <c r="L1358" s="99" t="s">
        <v>5152</v>
      </c>
      <c r="M1358" s="100" t="s">
        <v>5153</v>
      </c>
      <c r="N1358" s="101" t="s">
        <v>5154</v>
      </c>
      <c r="O1358" s="128"/>
      <c r="P1358" s="145">
        <v>2.0</v>
      </c>
      <c r="Q1358" s="103">
        <f t="shared" si="5"/>
        <v>0</v>
      </c>
      <c r="R1358" s="161" t="s">
        <v>5155</v>
      </c>
      <c r="S1358" s="105"/>
      <c r="T1358" s="106"/>
      <c r="U1358" s="107"/>
      <c r="V1358" s="108" t="s">
        <v>756</v>
      </c>
      <c r="W1358" s="109" t="s">
        <v>3817</v>
      </c>
      <c r="X1358" s="110" t="str">
        <f t="shared" si="6"/>
        <v/>
      </c>
      <c r="Y1358" s="110" t="str">
        <f t="shared" si="7"/>
        <v>Siêu thị</v>
      </c>
      <c r="Z1358" s="139" t="str">
        <f t="shared" si="83"/>
        <v/>
      </c>
      <c r="AA1358" s="109" t="s">
        <v>802</v>
      </c>
      <c r="AB1358" s="106"/>
      <c r="AC1358" s="158"/>
      <c r="AD1358" s="160"/>
      <c r="AE1358" s="127"/>
      <c r="AF1358" s="144"/>
      <c r="AG1358" s="114" t="str">
        <f t="array" ref="AG1358">XLOOKUP(F1358,'CLV2'!A:A,'CLV2'!E:E)</f>
        <v>2.FISH AND SEAFOOD</v>
      </c>
      <c r="AH1358" s="115" t="str">
        <f t="array" ref="AH1358">XLOOKUP(F1358,'CLV2'!A:A,'CLV2'!F:F)</f>
        <v>3.FROZEN FISH AND SEAFOOD</v>
      </c>
      <c r="AI1358" s="115" t="str">
        <f t="shared" si="8"/>
        <v>Pack</v>
      </c>
      <c r="AJ1358" s="116">
        <f t="shared" si="9"/>
        <v>1</v>
      </c>
      <c r="AK1358" s="117" t="str">
        <f t="array" ref="AK1358">XLOOKUP(F1358,'GIÁ'!A:A,'GIÁ'!D:D)</f>
        <v>75989.39</v>
      </c>
      <c r="AL1358" s="118">
        <f t="shared" si="10"/>
        <v>151978.78</v>
      </c>
      <c r="AM1358" s="118">
        <f t="shared" si="11"/>
        <v>0</v>
      </c>
      <c r="AN1358" s="119">
        <f t="shared" si="12"/>
        <v>151978.78</v>
      </c>
      <c r="AO1358" s="118">
        <f t="shared" si="13"/>
        <v>0</v>
      </c>
      <c r="AP1358" s="121">
        <f t="shared" si="14"/>
        <v>0</v>
      </c>
      <c r="AQ1358" s="122"/>
      <c r="AR1358" s="119"/>
    </row>
    <row r="1359" ht="22.5" customHeight="1">
      <c r="A1359" s="89">
        <v>46231.0</v>
      </c>
      <c r="B1359" s="90">
        <v>0.50625</v>
      </c>
      <c r="C1359" s="91" t="s">
        <v>1163</v>
      </c>
      <c r="D1359" s="92" t="str">
        <f t="array" ref="D1359">XLOOKUP(C1359,'DS ST'!A:A,'DS ST'!B:B)</f>
        <v>CLN</v>
      </c>
      <c r="E1359" s="94" t="str">
        <f t="array" ref="E1359">XLOOKUP($F1359,'GIÁ'!$A:$A,'GIÁ'!$E:$E)</f>
        <v>ĐÔNG</v>
      </c>
      <c r="F1359" s="94">
        <v>8.938535604412E12</v>
      </c>
      <c r="G1359" s="95" t="s">
        <v>3061</v>
      </c>
      <c r="H1359" s="95" t="s">
        <v>224</v>
      </c>
      <c r="I1359" s="96">
        <v>4.0</v>
      </c>
      <c r="J1359" s="96">
        <v>0.0</v>
      </c>
      <c r="K1359" s="98">
        <f t="shared" si="4"/>
        <v>4</v>
      </c>
      <c r="L1359" s="99" t="s">
        <v>5152</v>
      </c>
      <c r="M1359" s="100" t="s">
        <v>5153</v>
      </c>
      <c r="N1359" s="101" t="s">
        <v>5154</v>
      </c>
      <c r="O1359" s="128"/>
      <c r="P1359" s="145">
        <v>4.0</v>
      </c>
      <c r="Q1359" s="103">
        <f t="shared" si="5"/>
        <v>0</v>
      </c>
      <c r="R1359" s="161" t="s">
        <v>5155</v>
      </c>
      <c r="S1359" s="105"/>
      <c r="T1359" s="106"/>
      <c r="U1359" s="107"/>
      <c r="V1359" s="108" t="s">
        <v>756</v>
      </c>
      <c r="W1359" s="109" t="s">
        <v>3817</v>
      </c>
      <c r="X1359" s="110" t="str">
        <f t="shared" si="6"/>
        <v/>
      </c>
      <c r="Y1359" s="110" t="str">
        <f t="shared" si="7"/>
        <v>Siêu thị</v>
      </c>
      <c r="Z1359" s="139" t="str">
        <f t="shared" si="83"/>
        <v/>
      </c>
      <c r="AA1359" s="109" t="s">
        <v>802</v>
      </c>
      <c r="AB1359" s="106"/>
      <c r="AC1359" s="158"/>
      <c r="AD1359" s="160"/>
      <c r="AE1359" s="127"/>
      <c r="AF1359" s="144"/>
      <c r="AG1359" s="114" t="str">
        <f t="array" ref="AG1359">XLOOKUP(F1359,'CLV2'!A:A,'CLV2'!E:E)</f>
        <v>2.FISH AND SEAFOOD</v>
      </c>
      <c r="AH1359" s="115" t="str">
        <f t="array" ref="AH1359">XLOOKUP(F1359,'CLV2'!A:A,'CLV2'!F:F)</f>
        <v>3.FROZEN FISH AND SEAFOOD</v>
      </c>
      <c r="AI1359" s="115" t="str">
        <f t="shared" si="8"/>
        <v>Pack</v>
      </c>
      <c r="AJ1359" s="116">
        <f t="shared" si="9"/>
        <v>1</v>
      </c>
      <c r="AK1359" s="117" t="str">
        <f t="array" ref="AK1359">XLOOKUP(F1359,'GIÁ'!A:A,'GIÁ'!D:D)</f>
        <v>31210.74</v>
      </c>
      <c r="AL1359" s="118">
        <f t="shared" si="10"/>
        <v>124842.96</v>
      </c>
      <c r="AM1359" s="118">
        <f t="shared" si="11"/>
        <v>0</v>
      </c>
      <c r="AN1359" s="119">
        <f t="shared" si="12"/>
        <v>124842.96</v>
      </c>
      <c r="AO1359" s="118">
        <f t="shared" si="13"/>
        <v>0</v>
      </c>
      <c r="AP1359" s="121">
        <f t="shared" si="14"/>
        <v>0</v>
      </c>
      <c r="AQ1359" s="122"/>
      <c r="AR1359" s="119"/>
    </row>
    <row r="1360" ht="22.5" customHeight="1">
      <c r="A1360" s="89">
        <v>46231.0</v>
      </c>
      <c r="B1360" s="90">
        <v>0.50625</v>
      </c>
      <c r="C1360" s="91" t="s">
        <v>1163</v>
      </c>
      <c r="D1360" s="92" t="str">
        <f t="array" ref="D1360">XLOOKUP(C1360,'DS ST'!A:A,'DS ST'!B:B)</f>
        <v>CLN</v>
      </c>
      <c r="E1360" s="94" t="str">
        <f t="array" ref="E1360">XLOOKUP($F1360,'GIÁ'!$A:$A,'GIÁ'!$E:$E)</f>
        <v>ĐÔNG</v>
      </c>
      <c r="F1360" s="94">
        <v>8.936187610423E12</v>
      </c>
      <c r="G1360" s="95" t="s">
        <v>2596</v>
      </c>
      <c r="H1360" s="95" t="s">
        <v>224</v>
      </c>
      <c r="I1360" s="96">
        <v>2.0</v>
      </c>
      <c r="J1360" s="96">
        <v>0.0</v>
      </c>
      <c r="K1360" s="98">
        <f t="shared" si="4"/>
        <v>2</v>
      </c>
      <c r="L1360" s="99" t="s">
        <v>5152</v>
      </c>
      <c r="M1360" s="100" t="s">
        <v>5153</v>
      </c>
      <c r="N1360" s="101" t="s">
        <v>5154</v>
      </c>
      <c r="O1360" s="128"/>
      <c r="P1360" s="145">
        <v>2.0</v>
      </c>
      <c r="Q1360" s="103">
        <f t="shared" si="5"/>
        <v>0</v>
      </c>
      <c r="R1360" s="161" t="s">
        <v>5155</v>
      </c>
      <c r="S1360" s="105"/>
      <c r="T1360" s="106"/>
      <c r="U1360" s="107"/>
      <c r="V1360" s="108" t="s">
        <v>756</v>
      </c>
      <c r="W1360" s="109" t="s">
        <v>3817</v>
      </c>
      <c r="X1360" s="110" t="str">
        <f t="shared" si="6"/>
        <v/>
      </c>
      <c r="Y1360" s="110" t="str">
        <f t="shared" si="7"/>
        <v>Siêu thị</v>
      </c>
      <c r="Z1360" s="139" t="str">
        <f t="shared" si="83"/>
        <v/>
      </c>
      <c r="AA1360" s="109" t="s">
        <v>802</v>
      </c>
      <c r="AB1360" s="106"/>
      <c r="AC1360" s="158"/>
      <c r="AD1360" s="160"/>
      <c r="AE1360" s="127"/>
      <c r="AF1360" s="144"/>
      <c r="AG1360" s="114" t="str">
        <f t="array" ref="AG1360">XLOOKUP(F1360,'CLV2'!A:A,'CLV2'!E:E)</f>
        <v>2.FISH AND SEAFOOD</v>
      </c>
      <c r="AH1360" s="115" t="str">
        <f t="array" ref="AH1360">XLOOKUP(F1360,'CLV2'!A:A,'CLV2'!F:F)</f>
        <v>3.FROZEN FISH AND SEAFOOD</v>
      </c>
      <c r="AI1360" s="115" t="str">
        <f t="shared" si="8"/>
        <v>Pack</v>
      </c>
      <c r="AJ1360" s="116">
        <f t="shared" si="9"/>
        <v>1</v>
      </c>
      <c r="AK1360" s="117" t="str">
        <f t="array" ref="AK1360">XLOOKUP(F1360,'GIÁ'!A:A,'GIÁ'!D:D)</f>
        <v>241040.00</v>
      </c>
      <c r="AL1360" s="118">
        <f t="shared" si="10"/>
        <v>482080</v>
      </c>
      <c r="AM1360" s="118">
        <f t="shared" si="11"/>
        <v>0</v>
      </c>
      <c r="AN1360" s="119">
        <f t="shared" si="12"/>
        <v>482080</v>
      </c>
      <c r="AO1360" s="118">
        <f t="shared" si="13"/>
        <v>0</v>
      </c>
      <c r="AP1360" s="121">
        <f t="shared" si="14"/>
        <v>0</v>
      </c>
      <c r="AQ1360" s="122"/>
      <c r="AR1360" s="119"/>
    </row>
    <row r="1361" ht="22.5" customHeight="1">
      <c r="A1361" s="89">
        <v>46231.0</v>
      </c>
      <c r="B1361" s="90">
        <v>0.50625</v>
      </c>
      <c r="C1361" s="91" t="s">
        <v>1163</v>
      </c>
      <c r="D1361" s="92" t="str">
        <f t="array" ref="D1361">XLOOKUP(C1361,'DS ST'!A:A,'DS ST'!B:B)</f>
        <v>CLN</v>
      </c>
      <c r="E1361" s="94" t="str">
        <f t="array" ref="E1361">XLOOKUP($F1361,'GIÁ'!$A:$A,'GIÁ'!$E:$E)</f>
        <v>ĐÔNG</v>
      </c>
      <c r="F1361" s="94">
        <v>8.938535604238E12</v>
      </c>
      <c r="G1361" s="95" t="s">
        <v>3058</v>
      </c>
      <c r="H1361" s="95" t="s">
        <v>787</v>
      </c>
      <c r="I1361" s="96">
        <v>4.0</v>
      </c>
      <c r="J1361" s="96">
        <v>0.0</v>
      </c>
      <c r="K1361" s="98">
        <f t="shared" si="4"/>
        <v>4</v>
      </c>
      <c r="L1361" s="99" t="s">
        <v>5152</v>
      </c>
      <c r="M1361" s="100" t="s">
        <v>5153</v>
      </c>
      <c r="N1361" s="101" t="s">
        <v>5154</v>
      </c>
      <c r="O1361" s="128"/>
      <c r="P1361" s="145">
        <v>4.0</v>
      </c>
      <c r="Q1361" s="103">
        <f t="shared" si="5"/>
        <v>0</v>
      </c>
      <c r="R1361" s="161" t="s">
        <v>5155</v>
      </c>
      <c r="S1361" s="105"/>
      <c r="T1361" s="106"/>
      <c r="U1361" s="107"/>
      <c r="V1361" s="108" t="s">
        <v>756</v>
      </c>
      <c r="W1361" s="109" t="s">
        <v>3817</v>
      </c>
      <c r="X1361" s="110" t="str">
        <f t="shared" si="6"/>
        <v/>
      </c>
      <c r="Y1361" s="110" t="str">
        <f t="shared" si="7"/>
        <v>Siêu thị</v>
      </c>
      <c r="Z1361" s="139" t="str">
        <f t="shared" si="83"/>
        <v/>
      </c>
      <c r="AA1361" s="109" t="s">
        <v>802</v>
      </c>
      <c r="AB1361" s="106"/>
      <c r="AC1361" s="158"/>
      <c r="AD1361" s="160"/>
      <c r="AE1361" s="127"/>
      <c r="AF1361" s="144"/>
      <c r="AG1361" s="114" t="str">
        <f t="array" ref="AG1361">XLOOKUP(F1361,'CLV2'!A:A,'CLV2'!E:E)</f>
        <v>2.FISH AND SEAFOOD</v>
      </c>
      <c r="AH1361" s="115" t="str">
        <f t="array" ref="AH1361">XLOOKUP(F1361,'CLV2'!A:A,'CLV2'!F:F)</f>
        <v>3.FROZEN FISH AND SEAFOOD</v>
      </c>
      <c r="AI1361" s="115" t="str">
        <f t="shared" si="8"/>
        <v>Pack</v>
      </c>
      <c r="AJ1361" s="116">
        <f t="shared" si="9"/>
        <v>1</v>
      </c>
      <c r="AK1361" s="117" t="str">
        <f t="array" ref="AK1361">XLOOKUP(F1361,'GIÁ'!A:A,'GIÁ'!D:D)</f>
        <v>71175.79</v>
      </c>
      <c r="AL1361" s="118">
        <f t="shared" si="10"/>
        <v>284703.16</v>
      </c>
      <c r="AM1361" s="118">
        <f t="shared" si="11"/>
        <v>0</v>
      </c>
      <c r="AN1361" s="119">
        <f t="shared" si="12"/>
        <v>284703.16</v>
      </c>
      <c r="AO1361" s="118">
        <f t="shared" si="13"/>
        <v>0</v>
      </c>
      <c r="AP1361" s="121">
        <f t="shared" si="14"/>
        <v>0</v>
      </c>
      <c r="AQ1361" s="122"/>
      <c r="AR1361" s="119"/>
    </row>
    <row r="1362" ht="22.5" customHeight="1">
      <c r="A1362" s="89">
        <v>46231.0</v>
      </c>
      <c r="B1362" s="90">
        <v>0.50625</v>
      </c>
      <c r="C1362" s="91" t="s">
        <v>1163</v>
      </c>
      <c r="D1362" s="92" t="str">
        <f t="array" ref="D1362">XLOOKUP(C1362,'DS ST'!A:A,'DS ST'!B:B)</f>
        <v>CLN</v>
      </c>
      <c r="E1362" s="94" t="str">
        <f t="array" ref="E1362">XLOOKUP($F1362,'GIÁ'!$A:$A,'GIÁ'!$E:$E)</f>
        <v>ĐÔNG</v>
      </c>
      <c r="F1362" s="94">
        <v>6.938104600151E12</v>
      </c>
      <c r="G1362" s="95" t="s">
        <v>1351</v>
      </c>
      <c r="H1362" s="95" t="s">
        <v>57</v>
      </c>
      <c r="I1362" s="96">
        <v>10.0</v>
      </c>
      <c r="J1362" s="96">
        <v>0.0</v>
      </c>
      <c r="K1362" s="98">
        <f t="shared" si="4"/>
        <v>10</v>
      </c>
      <c r="L1362" s="99" t="s">
        <v>5152</v>
      </c>
      <c r="M1362" s="100" t="s">
        <v>5153</v>
      </c>
      <c r="N1362" s="101" t="s">
        <v>5154</v>
      </c>
      <c r="O1362" s="128"/>
      <c r="P1362" s="145">
        <v>10.0</v>
      </c>
      <c r="Q1362" s="103">
        <f t="shared" si="5"/>
        <v>0</v>
      </c>
      <c r="R1362" s="161" t="s">
        <v>5155</v>
      </c>
      <c r="S1362" s="105"/>
      <c r="T1362" s="106"/>
      <c r="U1362" s="107"/>
      <c r="V1362" s="108" t="s">
        <v>756</v>
      </c>
      <c r="W1362" s="109" t="s">
        <v>3817</v>
      </c>
      <c r="X1362" s="110" t="str">
        <f t="shared" si="6"/>
        <v/>
      </c>
      <c r="Y1362" s="110" t="str">
        <f t="shared" si="7"/>
        <v>Siêu thị</v>
      </c>
      <c r="Z1362" s="139" t="str">
        <f t="shared" si="83"/>
        <v/>
      </c>
      <c r="AA1362" s="109" t="s">
        <v>802</v>
      </c>
      <c r="AB1362" s="106"/>
      <c r="AC1362" s="158"/>
      <c r="AD1362" s="160"/>
      <c r="AE1362" s="127"/>
      <c r="AF1362" s="144"/>
      <c r="AG1362" s="114" t="str">
        <f t="array" ref="AG1362">XLOOKUP(F1362,'CLV2'!A:A,'CLV2'!E:E)</f>
        <v>2.FISH AND SEAFOOD</v>
      </c>
      <c r="AH1362" s="115" t="str">
        <f t="array" ref="AH1362">XLOOKUP(F1362,'CLV2'!A:A,'CLV2'!F:F)</f>
        <v>3.FROZEN FISH AND SEAFOOD</v>
      </c>
      <c r="AI1362" s="115" t="str">
        <f t="shared" si="8"/>
        <v>Pack</v>
      </c>
      <c r="AJ1362" s="116">
        <f t="shared" si="9"/>
        <v>1</v>
      </c>
      <c r="AK1362" s="117" t="str">
        <f t="array" ref="AK1362">XLOOKUP(F1362,'GIÁ'!A:A,'GIÁ'!D:D)</f>
        <v>57000.00</v>
      </c>
      <c r="AL1362" s="118">
        <f t="shared" si="10"/>
        <v>570000</v>
      </c>
      <c r="AM1362" s="118">
        <f t="shared" si="11"/>
        <v>0</v>
      </c>
      <c r="AN1362" s="119">
        <f t="shared" si="12"/>
        <v>570000</v>
      </c>
      <c r="AO1362" s="118">
        <f t="shared" si="13"/>
        <v>0</v>
      </c>
      <c r="AP1362" s="121">
        <f t="shared" si="14"/>
        <v>0</v>
      </c>
      <c r="AQ1362" s="122"/>
      <c r="AR1362" s="119"/>
    </row>
    <row r="1363" ht="22.5" customHeight="1">
      <c r="A1363" s="89">
        <v>46231.0</v>
      </c>
      <c r="B1363" s="90">
        <v>0.50625</v>
      </c>
      <c r="C1363" s="91" t="s">
        <v>1163</v>
      </c>
      <c r="D1363" s="92" t="str">
        <f t="array" ref="D1363">XLOOKUP(C1363,'DS ST'!A:A,'DS ST'!B:B)</f>
        <v>CLN</v>
      </c>
      <c r="E1363" s="94" t="str">
        <f t="array" ref="E1363">XLOOKUP($F1363,'GIÁ'!$A:$A,'GIÁ'!$E:$E)</f>
        <v>ĐÔNG</v>
      </c>
      <c r="F1363" s="94">
        <v>8.936077110132E12</v>
      </c>
      <c r="G1363" s="95" t="s">
        <v>2331</v>
      </c>
      <c r="H1363" s="95" t="s">
        <v>224</v>
      </c>
      <c r="I1363" s="96">
        <v>10.0</v>
      </c>
      <c r="J1363" s="96">
        <v>0.0</v>
      </c>
      <c r="K1363" s="98">
        <f t="shared" si="4"/>
        <v>10</v>
      </c>
      <c r="L1363" s="99" t="s">
        <v>5152</v>
      </c>
      <c r="M1363" s="100" t="s">
        <v>5153</v>
      </c>
      <c r="N1363" s="101" t="s">
        <v>5154</v>
      </c>
      <c r="O1363" s="128"/>
      <c r="P1363" s="145">
        <v>10.0</v>
      </c>
      <c r="Q1363" s="103">
        <f t="shared" si="5"/>
        <v>0</v>
      </c>
      <c r="R1363" s="161" t="s">
        <v>5155</v>
      </c>
      <c r="S1363" s="105"/>
      <c r="T1363" s="106"/>
      <c r="U1363" s="107"/>
      <c r="V1363" s="108" t="s">
        <v>756</v>
      </c>
      <c r="W1363" s="109" t="s">
        <v>3817</v>
      </c>
      <c r="X1363" s="110" t="str">
        <f t="shared" si="6"/>
        <v/>
      </c>
      <c r="Y1363" s="110" t="str">
        <f t="shared" si="7"/>
        <v>Siêu thị</v>
      </c>
      <c r="Z1363" s="139" t="str">
        <f t="shared" si="83"/>
        <v/>
      </c>
      <c r="AA1363" s="109" t="s">
        <v>802</v>
      </c>
      <c r="AB1363" s="106"/>
      <c r="AC1363" s="158"/>
      <c r="AD1363" s="160"/>
      <c r="AE1363" s="127"/>
      <c r="AF1363" s="144"/>
      <c r="AG1363" s="114" t="str">
        <f t="array" ref="AG1363">XLOOKUP(F1363,'CLV2'!A:A,'CLV2'!E:E)</f>
        <v>2.FROZEN FOODS</v>
      </c>
      <c r="AH1363" s="115" t="str">
        <f t="array" ref="AH1363">XLOOKUP(F1363,'CLV2'!A:A,'CLV2'!F:F)</f>
        <v>3.DUMPLINGS</v>
      </c>
      <c r="AI1363" s="115" t="str">
        <f t="shared" si="8"/>
        <v>Pack</v>
      </c>
      <c r="AJ1363" s="116">
        <f t="shared" si="9"/>
        <v>1</v>
      </c>
      <c r="AK1363" s="117" t="str">
        <f t="array" ref="AK1363">XLOOKUP(F1363,'GIÁ'!A:A,'GIÁ'!D:D)</f>
        <v>35838.13</v>
      </c>
      <c r="AL1363" s="118">
        <f t="shared" si="10"/>
        <v>358381.3</v>
      </c>
      <c r="AM1363" s="118">
        <f t="shared" si="11"/>
        <v>0</v>
      </c>
      <c r="AN1363" s="119">
        <f t="shared" si="12"/>
        <v>358381.3</v>
      </c>
      <c r="AO1363" s="118">
        <f t="shared" si="13"/>
        <v>0</v>
      </c>
      <c r="AP1363" s="121">
        <f t="shared" si="14"/>
        <v>0</v>
      </c>
      <c r="AQ1363" s="122"/>
      <c r="AR1363" s="119"/>
    </row>
    <row r="1364" ht="22.5" customHeight="1">
      <c r="A1364" s="89">
        <v>46231.0</v>
      </c>
      <c r="B1364" s="90">
        <v>0.50625</v>
      </c>
      <c r="C1364" s="91" t="s">
        <v>1163</v>
      </c>
      <c r="D1364" s="92" t="str">
        <f t="array" ref="D1364">XLOOKUP(C1364,'DS ST'!A:A,'DS ST'!B:B)</f>
        <v>CLN</v>
      </c>
      <c r="E1364" s="94" t="str">
        <f t="array" ref="E1364">XLOOKUP($F1364,'GIÁ'!$A:$A,'GIÁ'!$E:$E)</f>
        <v>ĐÔNG</v>
      </c>
      <c r="F1364" s="94">
        <v>8.936077112983E12</v>
      </c>
      <c r="G1364" s="95" t="s">
        <v>2345</v>
      </c>
      <c r="H1364" s="95" t="s">
        <v>224</v>
      </c>
      <c r="I1364" s="96">
        <v>2.0</v>
      </c>
      <c r="J1364" s="96">
        <v>0.0</v>
      </c>
      <c r="K1364" s="98">
        <f t="shared" si="4"/>
        <v>2</v>
      </c>
      <c r="L1364" s="99" t="s">
        <v>5152</v>
      </c>
      <c r="M1364" s="100" t="s">
        <v>5153</v>
      </c>
      <c r="N1364" s="101" t="s">
        <v>5154</v>
      </c>
      <c r="O1364" s="128"/>
      <c r="P1364" s="145">
        <v>2.0</v>
      </c>
      <c r="Q1364" s="103">
        <f t="shared" si="5"/>
        <v>0</v>
      </c>
      <c r="R1364" s="161" t="s">
        <v>5155</v>
      </c>
      <c r="S1364" s="105"/>
      <c r="T1364" s="106"/>
      <c r="U1364" s="107"/>
      <c r="V1364" s="108" t="s">
        <v>756</v>
      </c>
      <c r="W1364" s="109" t="s">
        <v>3817</v>
      </c>
      <c r="X1364" s="110" t="str">
        <f t="shared" si="6"/>
        <v/>
      </c>
      <c r="Y1364" s="110" t="str">
        <f t="shared" si="7"/>
        <v>Siêu thị</v>
      </c>
      <c r="Z1364" s="139" t="str">
        <f t="shared" si="83"/>
        <v/>
      </c>
      <c r="AA1364" s="109" t="s">
        <v>802</v>
      </c>
      <c r="AB1364" s="106"/>
      <c r="AC1364" s="158"/>
      <c r="AD1364" s="160"/>
      <c r="AE1364" s="127"/>
      <c r="AF1364" s="144"/>
      <c r="AG1364" s="114" t="str">
        <f t="array" ref="AG1364">XLOOKUP(F1364,'CLV2'!A:A,'CLV2'!E:E)</f>
        <v>2.FROZEN FOODS</v>
      </c>
      <c r="AH1364" s="115" t="str">
        <f t="array" ref="AH1364">XLOOKUP(F1364,'CLV2'!A:A,'CLV2'!F:F)</f>
        <v>3.DUMPLINGS</v>
      </c>
      <c r="AI1364" s="115" t="str">
        <f t="shared" si="8"/>
        <v>Pack</v>
      </c>
      <c r="AJ1364" s="116">
        <f t="shared" si="9"/>
        <v>1</v>
      </c>
      <c r="AK1364" s="117" t="str">
        <f t="array" ref="AK1364">XLOOKUP(F1364,'GIÁ'!A:A,'GIÁ'!D:D)</f>
        <v>30147.74</v>
      </c>
      <c r="AL1364" s="118">
        <f t="shared" si="10"/>
        <v>60295.48</v>
      </c>
      <c r="AM1364" s="118">
        <f t="shared" si="11"/>
        <v>0</v>
      </c>
      <c r="AN1364" s="119">
        <f t="shared" si="12"/>
        <v>60295.48</v>
      </c>
      <c r="AO1364" s="118">
        <f t="shared" si="13"/>
        <v>0</v>
      </c>
      <c r="AP1364" s="121">
        <f t="shared" si="14"/>
        <v>0</v>
      </c>
      <c r="AQ1364" s="122"/>
      <c r="AR1364" s="119"/>
    </row>
    <row r="1365" ht="22.5" customHeight="1">
      <c r="A1365" s="89">
        <v>46231.0</v>
      </c>
      <c r="B1365" s="90">
        <v>0.50625</v>
      </c>
      <c r="C1365" s="91" t="s">
        <v>1163</v>
      </c>
      <c r="D1365" s="92" t="str">
        <f t="array" ref="D1365">XLOOKUP(C1365,'DS ST'!A:A,'DS ST'!B:B)</f>
        <v>CLN</v>
      </c>
      <c r="E1365" s="94" t="str">
        <f t="array" ref="E1365">XLOOKUP($F1365,'GIÁ'!$A:$A,'GIÁ'!$E:$E)</f>
        <v>ĐÔNG</v>
      </c>
      <c r="F1365" s="94">
        <v>8.93531971013E12</v>
      </c>
      <c r="G1365" s="95" t="s">
        <v>2054</v>
      </c>
      <c r="H1365" s="95" t="s">
        <v>224</v>
      </c>
      <c r="I1365" s="96">
        <v>14.0</v>
      </c>
      <c r="J1365" s="96">
        <v>0.0</v>
      </c>
      <c r="K1365" s="98">
        <f t="shared" si="4"/>
        <v>14</v>
      </c>
      <c r="L1365" s="99" t="s">
        <v>5152</v>
      </c>
      <c r="M1365" s="100" t="s">
        <v>5153</v>
      </c>
      <c r="N1365" s="101" t="s">
        <v>5154</v>
      </c>
      <c r="O1365" s="128"/>
      <c r="P1365" s="145">
        <v>14.0</v>
      </c>
      <c r="Q1365" s="103">
        <f t="shared" si="5"/>
        <v>0</v>
      </c>
      <c r="R1365" s="161" t="s">
        <v>5155</v>
      </c>
      <c r="S1365" s="105"/>
      <c r="T1365" s="106"/>
      <c r="U1365" s="107"/>
      <c r="V1365" s="108" t="s">
        <v>756</v>
      </c>
      <c r="W1365" s="109" t="s">
        <v>3817</v>
      </c>
      <c r="X1365" s="110" t="str">
        <f t="shared" si="6"/>
        <v/>
      </c>
      <c r="Y1365" s="110" t="str">
        <f t="shared" si="7"/>
        <v>Siêu thị</v>
      </c>
      <c r="Z1365" s="139" t="str">
        <f t="shared" si="83"/>
        <v/>
      </c>
      <c r="AA1365" s="109" t="s">
        <v>802</v>
      </c>
      <c r="AB1365" s="106"/>
      <c r="AC1365" s="158"/>
      <c r="AD1365" s="160"/>
      <c r="AE1365" s="127"/>
      <c r="AF1365" s="144"/>
      <c r="AG1365" s="114" t="str">
        <f t="array" ref="AG1365">XLOOKUP(F1365,'CLV2'!A:A,'CLV2'!E:E)</f>
        <v>2.FROZEN FOODS</v>
      </c>
      <c r="AH1365" s="115" t="str">
        <f t="array" ref="AH1365">XLOOKUP(F1365,'CLV2'!A:A,'CLV2'!F:F)</f>
        <v>3.HOTPOT AND FRIED</v>
      </c>
      <c r="AI1365" s="115" t="str">
        <f t="shared" si="8"/>
        <v>Pack</v>
      </c>
      <c r="AJ1365" s="116">
        <f t="shared" si="9"/>
        <v>1</v>
      </c>
      <c r="AK1365" s="117" t="str">
        <f t="array" ref="AK1365">XLOOKUP(F1365,'GIÁ'!A:A,'GIÁ'!D:D)</f>
        <v>31343.02</v>
      </c>
      <c r="AL1365" s="118">
        <f t="shared" si="10"/>
        <v>438802.28</v>
      </c>
      <c r="AM1365" s="118">
        <f t="shared" si="11"/>
        <v>0</v>
      </c>
      <c r="AN1365" s="119">
        <f t="shared" si="12"/>
        <v>438802.28</v>
      </c>
      <c r="AO1365" s="118">
        <f t="shared" si="13"/>
        <v>0</v>
      </c>
      <c r="AP1365" s="121">
        <f t="shared" si="14"/>
        <v>0</v>
      </c>
      <c r="AQ1365" s="122"/>
      <c r="AR1365" s="119"/>
    </row>
    <row r="1366" ht="22.5" customHeight="1">
      <c r="A1366" s="89">
        <v>46231.0</v>
      </c>
      <c r="B1366" s="90">
        <v>0.50625</v>
      </c>
      <c r="C1366" s="91" t="s">
        <v>1163</v>
      </c>
      <c r="D1366" s="92" t="str">
        <f t="array" ref="D1366">XLOOKUP(C1366,'DS ST'!A:A,'DS ST'!B:B)</f>
        <v>CLN</v>
      </c>
      <c r="E1366" s="94" t="str">
        <f t="array" ref="E1366">XLOOKUP($F1366,'GIÁ'!$A:$A,'GIÁ'!$E:$E)</f>
        <v>ĐÔNG</v>
      </c>
      <c r="F1366" s="94">
        <v>9.555894504567E12</v>
      </c>
      <c r="G1366" s="95" t="s">
        <v>3303</v>
      </c>
      <c r="H1366" s="95" t="s">
        <v>224</v>
      </c>
      <c r="I1366" s="96">
        <v>6.0</v>
      </c>
      <c r="J1366" s="96">
        <v>0.0</v>
      </c>
      <c r="K1366" s="98">
        <f t="shared" si="4"/>
        <v>6</v>
      </c>
      <c r="L1366" s="99" t="s">
        <v>5152</v>
      </c>
      <c r="M1366" s="100" t="s">
        <v>5153</v>
      </c>
      <c r="N1366" s="101" t="s">
        <v>5154</v>
      </c>
      <c r="O1366" s="128"/>
      <c r="P1366" s="145">
        <v>6.0</v>
      </c>
      <c r="Q1366" s="103">
        <f t="shared" si="5"/>
        <v>0</v>
      </c>
      <c r="R1366" s="161" t="s">
        <v>5155</v>
      </c>
      <c r="S1366" s="105"/>
      <c r="T1366" s="106"/>
      <c r="U1366" s="107"/>
      <c r="V1366" s="108" t="s">
        <v>756</v>
      </c>
      <c r="W1366" s="109" t="s">
        <v>3817</v>
      </c>
      <c r="X1366" s="110" t="str">
        <f t="shared" si="6"/>
        <v/>
      </c>
      <c r="Y1366" s="110" t="str">
        <f t="shared" si="7"/>
        <v>Siêu thị</v>
      </c>
      <c r="Z1366" s="139" t="str">
        <f t="shared" si="83"/>
        <v/>
      </c>
      <c r="AA1366" s="109" t="s">
        <v>802</v>
      </c>
      <c r="AB1366" s="106"/>
      <c r="AC1366" s="158"/>
      <c r="AD1366" s="160"/>
      <c r="AE1366" s="127"/>
      <c r="AF1366" s="144"/>
      <c r="AG1366" s="114" t="str">
        <f t="array" ref="AG1366">XLOOKUP(F1366,'CLV2'!A:A,'CLV2'!E:E)</f>
        <v>2.FROZEN FOODS</v>
      </c>
      <c r="AH1366" s="115" t="str">
        <f t="array" ref="AH1366">XLOOKUP(F1366,'CLV2'!A:A,'CLV2'!F:F)</f>
        <v>3.HOTPOT AND FRIED</v>
      </c>
      <c r="AI1366" s="115" t="str">
        <f t="shared" si="8"/>
        <v>Pack</v>
      </c>
      <c r="AJ1366" s="116">
        <f t="shared" si="9"/>
        <v>1</v>
      </c>
      <c r="AK1366" s="117" t="str">
        <f t="array" ref="AK1366">XLOOKUP(F1366,'GIÁ'!A:A,'GIÁ'!D:D)</f>
        <v>68779.37</v>
      </c>
      <c r="AL1366" s="118">
        <f t="shared" si="10"/>
        <v>412676.22</v>
      </c>
      <c r="AM1366" s="118">
        <f t="shared" si="11"/>
        <v>0</v>
      </c>
      <c r="AN1366" s="119">
        <f t="shared" si="12"/>
        <v>412676.22</v>
      </c>
      <c r="AO1366" s="118">
        <f t="shared" si="13"/>
        <v>0</v>
      </c>
      <c r="AP1366" s="121">
        <f t="shared" si="14"/>
        <v>0</v>
      </c>
      <c r="AQ1366" s="122"/>
      <c r="AR1366" s="119"/>
    </row>
    <row r="1367" ht="22.5" customHeight="1">
      <c r="A1367" s="89">
        <v>46231.0</v>
      </c>
      <c r="B1367" s="90">
        <v>0.50625</v>
      </c>
      <c r="C1367" s="91" t="s">
        <v>1163</v>
      </c>
      <c r="D1367" s="92" t="str">
        <f t="array" ref="D1367">XLOOKUP(C1367,'DS ST'!A:A,'DS ST'!B:B)</f>
        <v>CLN</v>
      </c>
      <c r="E1367" s="94" t="str">
        <f t="array" ref="E1367">XLOOKUP($F1367,'GIÁ'!$A:$A,'GIÁ'!$E:$E)</f>
        <v>ĐÔNG</v>
      </c>
      <c r="F1367" s="94">
        <v>8.938532826121E12</v>
      </c>
      <c r="G1367" s="95" t="s">
        <v>3050</v>
      </c>
      <c r="H1367" s="95" t="s">
        <v>224</v>
      </c>
      <c r="I1367" s="96">
        <v>4.0</v>
      </c>
      <c r="J1367" s="96">
        <v>0.0</v>
      </c>
      <c r="K1367" s="98">
        <f t="shared" si="4"/>
        <v>4</v>
      </c>
      <c r="L1367" s="99" t="s">
        <v>5152</v>
      </c>
      <c r="M1367" s="100" t="s">
        <v>5153</v>
      </c>
      <c r="N1367" s="101" t="s">
        <v>5154</v>
      </c>
      <c r="O1367" s="128"/>
      <c r="P1367" s="145">
        <v>4.0</v>
      </c>
      <c r="Q1367" s="103">
        <f t="shared" si="5"/>
        <v>0</v>
      </c>
      <c r="R1367" s="161" t="s">
        <v>5155</v>
      </c>
      <c r="S1367" s="105"/>
      <c r="T1367" s="106"/>
      <c r="U1367" s="107"/>
      <c r="V1367" s="108" t="s">
        <v>756</v>
      </c>
      <c r="W1367" s="109" t="s">
        <v>3817</v>
      </c>
      <c r="X1367" s="110" t="str">
        <f t="shared" si="6"/>
        <v/>
      </c>
      <c r="Y1367" s="110" t="str">
        <f t="shared" si="7"/>
        <v>Siêu thị</v>
      </c>
      <c r="Z1367" s="139" t="str">
        <f t="shared" si="83"/>
        <v/>
      </c>
      <c r="AA1367" s="109" t="s">
        <v>802</v>
      </c>
      <c r="AB1367" s="106"/>
      <c r="AC1367" s="158"/>
      <c r="AD1367" s="160"/>
      <c r="AE1367" s="127"/>
      <c r="AF1367" s="144"/>
      <c r="AG1367" s="114" t="str">
        <f t="array" ref="AG1367">XLOOKUP(F1367,'CLV2'!A:A,'CLV2'!E:E)</f>
        <v>2.FROZEN FOODS</v>
      </c>
      <c r="AH1367" s="115" t="str">
        <f t="array" ref="AH1367">XLOOKUP(F1367,'CLV2'!A:A,'CLV2'!F:F)</f>
        <v>3.PASTRY AND DESSERTS</v>
      </c>
      <c r="AI1367" s="115" t="str">
        <f t="shared" si="8"/>
        <v>Pack</v>
      </c>
      <c r="AJ1367" s="116">
        <f t="shared" si="9"/>
        <v>1</v>
      </c>
      <c r="AK1367" s="117" t="str">
        <f t="array" ref="AK1367">XLOOKUP(F1367,'GIÁ'!A:A,'GIÁ'!D:D)</f>
        <v>21599.37</v>
      </c>
      <c r="AL1367" s="118">
        <f t="shared" si="10"/>
        <v>86397.48</v>
      </c>
      <c r="AM1367" s="118">
        <f t="shared" si="11"/>
        <v>0</v>
      </c>
      <c r="AN1367" s="119">
        <f t="shared" si="12"/>
        <v>86397.48</v>
      </c>
      <c r="AO1367" s="118">
        <f t="shared" si="13"/>
        <v>0</v>
      </c>
      <c r="AP1367" s="121">
        <f t="shared" si="14"/>
        <v>0</v>
      </c>
      <c r="AQ1367" s="122"/>
      <c r="AR1367" s="119"/>
    </row>
    <row r="1368" ht="22.5" customHeight="1">
      <c r="A1368" s="89">
        <v>46231.0</v>
      </c>
      <c r="B1368" s="90">
        <v>0.50625</v>
      </c>
      <c r="C1368" s="91" t="s">
        <v>1163</v>
      </c>
      <c r="D1368" s="92" t="str">
        <f t="array" ref="D1368">XLOOKUP(C1368,'DS ST'!A:A,'DS ST'!B:B)</f>
        <v>CLN</v>
      </c>
      <c r="E1368" s="94" t="str">
        <f t="array" ref="E1368">XLOOKUP($F1368,'GIÁ'!$A:$A,'GIÁ'!$E:$E)</f>
        <v>ĐÔNG</v>
      </c>
      <c r="F1368" s="94">
        <v>8.936076279755E12</v>
      </c>
      <c r="G1368" s="95" t="s">
        <v>2321</v>
      </c>
      <c r="H1368" s="95" t="s">
        <v>224</v>
      </c>
      <c r="I1368" s="96">
        <v>6.0</v>
      </c>
      <c r="J1368" s="96">
        <v>0.0</v>
      </c>
      <c r="K1368" s="98">
        <f t="shared" si="4"/>
        <v>6</v>
      </c>
      <c r="L1368" s="99" t="s">
        <v>5152</v>
      </c>
      <c r="M1368" s="100" t="s">
        <v>5153</v>
      </c>
      <c r="N1368" s="101" t="s">
        <v>5154</v>
      </c>
      <c r="O1368" s="128"/>
      <c r="P1368" s="145">
        <v>6.0</v>
      </c>
      <c r="Q1368" s="103">
        <f t="shared" si="5"/>
        <v>0</v>
      </c>
      <c r="R1368" s="161" t="s">
        <v>5155</v>
      </c>
      <c r="S1368" s="105"/>
      <c r="T1368" s="106"/>
      <c r="U1368" s="107"/>
      <c r="V1368" s="108" t="s">
        <v>756</v>
      </c>
      <c r="W1368" s="109" t="s">
        <v>3817</v>
      </c>
      <c r="X1368" s="110" t="str">
        <f t="shared" si="6"/>
        <v/>
      </c>
      <c r="Y1368" s="110" t="str">
        <f t="shared" si="7"/>
        <v>Siêu thị</v>
      </c>
      <c r="Z1368" s="139" t="str">
        <f t="shared" si="83"/>
        <v/>
      </c>
      <c r="AA1368" s="109" t="s">
        <v>802</v>
      </c>
      <c r="AB1368" s="106"/>
      <c r="AC1368" s="158"/>
      <c r="AD1368" s="160"/>
      <c r="AE1368" s="127"/>
      <c r="AF1368" s="144"/>
      <c r="AG1368" s="114" t="str">
        <f t="array" ref="AG1368">XLOOKUP(F1368,'CLV2'!A:A,'CLV2'!E:E)</f>
        <v>2.FROZEN FOODS</v>
      </c>
      <c r="AH1368" s="115" t="str">
        <f t="array" ref="AH1368">XLOOKUP(F1368,'CLV2'!A:A,'CLV2'!F:F)</f>
        <v>3.PASTRY AND DESSERTS</v>
      </c>
      <c r="AI1368" s="115" t="str">
        <f t="shared" si="8"/>
        <v>Pack</v>
      </c>
      <c r="AJ1368" s="116">
        <f t="shared" si="9"/>
        <v>1</v>
      </c>
      <c r="AK1368" s="117" t="str">
        <f t="array" ref="AK1368">XLOOKUP(F1368,'GIÁ'!A:A,'GIÁ'!D:D)</f>
        <v>26024.08</v>
      </c>
      <c r="AL1368" s="118">
        <f t="shared" si="10"/>
        <v>156144.48</v>
      </c>
      <c r="AM1368" s="118">
        <f t="shared" si="11"/>
        <v>0</v>
      </c>
      <c r="AN1368" s="119">
        <f t="shared" si="12"/>
        <v>156144.48</v>
      </c>
      <c r="AO1368" s="118">
        <f t="shared" si="13"/>
        <v>0</v>
      </c>
      <c r="AP1368" s="121">
        <f t="shared" si="14"/>
        <v>0</v>
      </c>
      <c r="AQ1368" s="122"/>
      <c r="AR1368" s="119"/>
    </row>
    <row r="1369" ht="22.5" customHeight="1">
      <c r="A1369" s="89">
        <v>46231.0</v>
      </c>
      <c r="B1369" s="90">
        <v>0.50625</v>
      </c>
      <c r="C1369" s="91" t="s">
        <v>1163</v>
      </c>
      <c r="D1369" s="92" t="str">
        <f t="array" ref="D1369">XLOOKUP(C1369,'DS ST'!A:A,'DS ST'!B:B)</f>
        <v>CLN</v>
      </c>
      <c r="E1369" s="94" t="str">
        <f t="array" ref="E1369">XLOOKUP($F1369,'GIÁ'!$A:$A,'GIÁ'!$E:$E)</f>
        <v>ĐÔNG</v>
      </c>
      <c r="F1369" s="94">
        <v>8.906078780894E12</v>
      </c>
      <c r="G1369" s="95" t="s">
        <v>1569</v>
      </c>
      <c r="H1369" s="95" t="s">
        <v>75</v>
      </c>
      <c r="I1369" s="96">
        <v>6.0</v>
      </c>
      <c r="J1369" s="96">
        <v>0.0</v>
      </c>
      <c r="K1369" s="98">
        <f t="shared" si="4"/>
        <v>6</v>
      </c>
      <c r="L1369" s="99" t="s">
        <v>5152</v>
      </c>
      <c r="M1369" s="100" t="s">
        <v>5153</v>
      </c>
      <c r="N1369" s="101" t="s">
        <v>5154</v>
      </c>
      <c r="O1369" s="128"/>
      <c r="P1369" s="145">
        <v>6.0</v>
      </c>
      <c r="Q1369" s="103">
        <f t="shared" si="5"/>
        <v>0</v>
      </c>
      <c r="R1369" s="161" t="s">
        <v>5155</v>
      </c>
      <c r="S1369" s="105"/>
      <c r="T1369" s="106"/>
      <c r="U1369" s="107"/>
      <c r="V1369" s="108" t="s">
        <v>756</v>
      </c>
      <c r="W1369" s="109" t="s">
        <v>3817</v>
      </c>
      <c r="X1369" s="110" t="str">
        <f t="shared" si="6"/>
        <v/>
      </c>
      <c r="Y1369" s="110" t="str">
        <f t="shared" si="7"/>
        <v>Siêu thị</v>
      </c>
      <c r="Z1369" s="139" t="str">
        <f t="shared" si="83"/>
        <v/>
      </c>
      <c r="AA1369" s="109" t="s">
        <v>802</v>
      </c>
      <c r="AB1369" s="106"/>
      <c r="AC1369" s="158"/>
      <c r="AD1369" s="160"/>
      <c r="AE1369" s="127"/>
      <c r="AF1369" s="144"/>
      <c r="AG1369" s="114" t="str">
        <f t="array" ref="AG1369">XLOOKUP(F1369,'CLV2'!A:A,'CLV2'!E:E)</f>
        <v>2.FROZEN FOODS</v>
      </c>
      <c r="AH1369" s="115" t="str">
        <f t="array" ref="AH1369">XLOOKUP(F1369,'CLV2'!A:A,'CLV2'!F:F)</f>
        <v>3.PASTRY AND DESSERTS</v>
      </c>
      <c r="AI1369" s="115" t="str">
        <f t="shared" si="8"/>
        <v>Pack</v>
      </c>
      <c r="AJ1369" s="116">
        <f t="shared" si="9"/>
        <v>1</v>
      </c>
      <c r="AK1369" s="117" t="str">
        <f t="array" ref="AK1369">XLOOKUP(F1369,'GIÁ'!A:A,'GIÁ'!D:D)</f>
        <v>50560.43</v>
      </c>
      <c r="AL1369" s="118">
        <f t="shared" si="10"/>
        <v>303362.58</v>
      </c>
      <c r="AM1369" s="118">
        <f t="shared" si="11"/>
        <v>0</v>
      </c>
      <c r="AN1369" s="119">
        <f t="shared" si="12"/>
        <v>303362.58</v>
      </c>
      <c r="AO1369" s="118">
        <f t="shared" si="13"/>
        <v>0</v>
      </c>
      <c r="AP1369" s="121">
        <f t="shared" si="14"/>
        <v>0</v>
      </c>
      <c r="AQ1369" s="122"/>
      <c r="AR1369" s="119"/>
    </row>
    <row r="1370" ht="22.5" customHeight="1">
      <c r="A1370" s="89">
        <v>46231.0</v>
      </c>
      <c r="B1370" s="90">
        <v>0.50625</v>
      </c>
      <c r="C1370" s="91" t="s">
        <v>1163</v>
      </c>
      <c r="D1370" s="92" t="str">
        <f t="array" ref="D1370">XLOOKUP(C1370,'DS ST'!A:A,'DS ST'!B:B)</f>
        <v>CLN</v>
      </c>
      <c r="E1370" s="94" t="str">
        <f t="array" ref="E1370">XLOOKUP($F1370,'GIÁ'!$A:$A,'GIÁ'!$E:$E)</f>
        <v>ĐÔNG</v>
      </c>
      <c r="F1370" s="94">
        <v>8.936013238791E12</v>
      </c>
      <c r="G1370" s="95" t="s">
        <v>2178</v>
      </c>
      <c r="H1370" s="95" t="s">
        <v>57</v>
      </c>
      <c r="I1370" s="96">
        <v>6.0</v>
      </c>
      <c r="J1370" s="96">
        <v>0.0</v>
      </c>
      <c r="K1370" s="98">
        <f t="shared" si="4"/>
        <v>6</v>
      </c>
      <c r="L1370" s="99" t="s">
        <v>5152</v>
      </c>
      <c r="M1370" s="100" t="s">
        <v>5153</v>
      </c>
      <c r="N1370" s="101" t="s">
        <v>5154</v>
      </c>
      <c r="O1370" s="128"/>
      <c r="P1370" s="145">
        <v>6.0</v>
      </c>
      <c r="Q1370" s="103">
        <f t="shared" si="5"/>
        <v>0</v>
      </c>
      <c r="R1370" s="161" t="s">
        <v>5155</v>
      </c>
      <c r="S1370" s="105"/>
      <c r="T1370" s="106"/>
      <c r="U1370" s="107"/>
      <c r="V1370" s="108" t="s">
        <v>756</v>
      </c>
      <c r="W1370" s="109" t="s">
        <v>3817</v>
      </c>
      <c r="X1370" s="110" t="str">
        <f t="shared" si="6"/>
        <v/>
      </c>
      <c r="Y1370" s="110" t="str">
        <f t="shared" si="7"/>
        <v>Siêu thị</v>
      </c>
      <c r="Z1370" s="139" t="str">
        <f t="shared" si="83"/>
        <v/>
      </c>
      <c r="AA1370" s="109" t="s">
        <v>802</v>
      </c>
      <c r="AB1370" s="106"/>
      <c r="AC1370" s="158"/>
      <c r="AD1370" s="160"/>
      <c r="AE1370" s="127"/>
      <c r="AF1370" s="144"/>
      <c r="AG1370" s="114" t="str">
        <f t="array" ref="AG1370">XLOOKUP(F1370,'CLV2'!A:A,'CLV2'!E:E)</f>
        <v>2.FROZEN FOODS</v>
      </c>
      <c r="AH1370" s="115" t="str">
        <f t="array" ref="AH1370">XLOOKUP(F1370,'CLV2'!A:A,'CLV2'!F:F)</f>
        <v>3.PIZZA - READY MEALS</v>
      </c>
      <c r="AI1370" s="115" t="str">
        <f t="shared" si="8"/>
        <v>Pack</v>
      </c>
      <c r="AJ1370" s="116">
        <f t="shared" si="9"/>
        <v>1</v>
      </c>
      <c r="AK1370" s="117" t="str">
        <f t="array" ref="AK1370">XLOOKUP(F1370,'GIÁ'!A:A,'GIÁ'!D:D)</f>
        <v>22578.43</v>
      </c>
      <c r="AL1370" s="118">
        <f t="shared" si="10"/>
        <v>135470.58</v>
      </c>
      <c r="AM1370" s="118">
        <f t="shared" si="11"/>
        <v>0</v>
      </c>
      <c r="AN1370" s="119">
        <f t="shared" si="12"/>
        <v>135470.58</v>
      </c>
      <c r="AO1370" s="118">
        <f t="shared" si="13"/>
        <v>0</v>
      </c>
      <c r="AP1370" s="121">
        <f t="shared" si="14"/>
        <v>0</v>
      </c>
      <c r="AQ1370" s="122"/>
      <c r="AR1370" s="119"/>
    </row>
    <row r="1371" ht="22.5" customHeight="1">
      <c r="A1371" s="89">
        <v>46231.0</v>
      </c>
      <c r="B1371" s="90">
        <v>0.50625</v>
      </c>
      <c r="C1371" s="91" t="s">
        <v>1163</v>
      </c>
      <c r="D1371" s="92" t="str">
        <f t="array" ref="D1371">XLOOKUP(C1371,'DS ST'!A:A,'DS ST'!B:B)</f>
        <v>CLN</v>
      </c>
      <c r="E1371" s="94" t="str">
        <f t="array" ref="E1371">XLOOKUP($F1371,'GIÁ'!$A:$A,'GIÁ'!$E:$E)</f>
        <v>ĐÔNG</v>
      </c>
      <c r="F1371" s="94">
        <v>8.936013231662E12</v>
      </c>
      <c r="G1371" s="95" t="s">
        <v>2170</v>
      </c>
      <c r="H1371" s="95" t="s">
        <v>224</v>
      </c>
      <c r="I1371" s="96">
        <v>6.0</v>
      </c>
      <c r="J1371" s="96">
        <v>0.0</v>
      </c>
      <c r="K1371" s="98">
        <f t="shared" si="4"/>
        <v>6</v>
      </c>
      <c r="L1371" s="99" t="s">
        <v>5152</v>
      </c>
      <c r="M1371" s="100" t="s">
        <v>5153</v>
      </c>
      <c r="N1371" s="101" t="s">
        <v>5154</v>
      </c>
      <c r="O1371" s="128"/>
      <c r="P1371" s="145">
        <v>6.0</v>
      </c>
      <c r="Q1371" s="103">
        <f t="shared" si="5"/>
        <v>0</v>
      </c>
      <c r="R1371" s="161" t="s">
        <v>5155</v>
      </c>
      <c r="S1371" s="105"/>
      <c r="T1371" s="106"/>
      <c r="U1371" s="107"/>
      <c r="V1371" s="108" t="s">
        <v>756</v>
      </c>
      <c r="W1371" s="109" t="s">
        <v>3817</v>
      </c>
      <c r="X1371" s="110" t="str">
        <f t="shared" si="6"/>
        <v/>
      </c>
      <c r="Y1371" s="110" t="str">
        <f t="shared" si="7"/>
        <v>Siêu thị</v>
      </c>
      <c r="Z1371" s="139" t="str">
        <f t="shared" si="83"/>
        <v/>
      </c>
      <c r="AA1371" s="109" t="s">
        <v>802</v>
      </c>
      <c r="AB1371" s="106"/>
      <c r="AC1371" s="158"/>
      <c r="AD1371" s="160"/>
      <c r="AE1371" s="127"/>
      <c r="AF1371" s="144"/>
      <c r="AG1371" s="114" t="str">
        <f t="array" ref="AG1371">XLOOKUP(F1371,'CLV2'!A:A,'CLV2'!E:E)</f>
        <v>2.FROZEN FOODS</v>
      </c>
      <c r="AH1371" s="115" t="str">
        <f t="array" ref="AH1371">XLOOKUP(F1371,'CLV2'!A:A,'CLV2'!F:F)</f>
        <v>3.PIZZA - READY MEALS</v>
      </c>
      <c r="AI1371" s="115" t="str">
        <f t="shared" si="8"/>
        <v>Pack</v>
      </c>
      <c r="AJ1371" s="116">
        <f t="shared" si="9"/>
        <v>1</v>
      </c>
      <c r="AK1371" s="117" t="str">
        <f t="array" ref="AK1371">XLOOKUP(F1371,'GIÁ'!A:A,'GIÁ'!D:D)</f>
        <v>24941.44</v>
      </c>
      <c r="AL1371" s="118">
        <f t="shared" si="10"/>
        <v>149648.64</v>
      </c>
      <c r="AM1371" s="118">
        <f t="shared" si="11"/>
        <v>0</v>
      </c>
      <c r="AN1371" s="119">
        <f t="shared" si="12"/>
        <v>149648.64</v>
      </c>
      <c r="AO1371" s="118">
        <f t="shared" si="13"/>
        <v>0</v>
      </c>
      <c r="AP1371" s="121">
        <f t="shared" si="14"/>
        <v>0</v>
      </c>
      <c r="AQ1371" s="122"/>
      <c r="AR1371" s="119"/>
    </row>
    <row r="1372" ht="22.5" customHeight="1">
      <c r="A1372" s="89">
        <v>46231.0</v>
      </c>
      <c r="B1372" s="90">
        <v>0.50625</v>
      </c>
      <c r="C1372" s="91" t="s">
        <v>1163</v>
      </c>
      <c r="D1372" s="92" t="str">
        <f t="array" ref="D1372">XLOOKUP(C1372,'DS ST'!A:A,'DS ST'!B:B)</f>
        <v>CLN</v>
      </c>
      <c r="E1372" s="94" t="str">
        <f t="array" ref="E1372">XLOOKUP($F1372,'GIÁ'!$A:$A,'GIÁ'!$E:$E)</f>
        <v>ĐÔNG</v>
      </c>
      <c r="F1372" s="94">
        <v>8.934717402432E12</v>
      </c>
      <c r="G1372" s="95" t="s">
        <v>1764</v>
      </c>
      <c r="H1372" s="95" t="s">
        <v>224</v>
      </c>
      <c r="I1372" s="96">
        <v>6.0</v>
      </c>
      <c r="J1372" s="96">
        <v>0.0</v>
      </c>
      <c r="K1372" s="98">
        <f t="shared" si="4"/>
        <v>6</v>
      </c>
      <c r="L1372" s="99" t="s">
        <v>5152</v>
      </c>
      <c r="M1372" s="100" t="s">
        <v>5153</v>
      </c>
      <c r="N1372" s="101" t="s">
        <v>5154</v>
      </c>
      <c r="O1372" s="128"/>
      <c r="P1372" s="145">
        <v>6.0</v>
      </c>
      <c r="Q1372" s="103">
        <f t="shared" si="5"/>
        <v>0</v>
      </c>
      <c r="R1372" s="161" t="s">
        <v>5155</v>
      </c>
      <c r="S1372" s="105"/>
      <c r="T1372" s="106"/>
      <c r="U1372" s="107"/>
      <c r="V1372" s="108" t="s">
        <v>756</v>
      </c>
      <c r="W1372" s="109" t="s">
        <v>3817</v>
      </c>
      <c r="X1372" s="110" t="str">
        <f t="shared" si="6"/>
        <v/>
      </c>
      <c r="Y1372" s="110" t="str">
        <f t="shared" si="7"/>
        <v>Siêu thị</v>
      </c>
      <c r="Z1372" s="139" t="str">
        <f t="shared" si="83"/>
        <v/>
      </c>
      <c r="AA1372" s="109" t="s">
        <v>802</v>
      </c>
      <c r="AB1372" s="106"/>
      <c r="AC1372" s="158"/>
      <c r="AD1372" s="160"/>
      <c r="AE1372" s="127"/>
      <c r="AF1372" s="144"/>
      <c r="AG1372" s="114" t="str">
        <f t="array" ref="AG1372">XLOOKUP(F1372,'CLV2'!A:A,'CLV2'!E:E)</f>
        <v>2.FROZEN FOODS</v>
      </c>
      <c r="AH1372" s="115" t="str">
        <f t="array" ref="AH1372">XLOOKUP(F1372,'CLV2'!A:A,'CLV2'!F:F)</f>
        <v>3.DUMPLINGS</v>
      </c>
      <c r="AI1372" s="115" t="str">
        <f t="shared" si="8"/>
        <v>Pack</v>
      </c>
      <c r="AJ1372" s="116">
        <f t="shared" si="9"/>
        <v>1</v>
      </c>
      <c r="AK1372" s="117" t="str">
        <f t="array" ref="AK1372">XLOOKUP(F1372,'GIÁ'!A:A,'GIÁ'!D:D)</f>
        <v>48599.58</v>
      </c>
      <c r="AL1372" s="118">
        <f t="shared" si="10"/>
        <v>291597.48</v>
      </c>
      <c r="AM1372" s="118">
        <f t="shared" si="11"/>
        <v>0</v>
      </c>
      <c r="AN1372" s="119">
        <f t="shared" si="12"/>
        <v>291597.48</v>
      </c>
      <c r="AO1372" s="118">
        <f t="shared" si="13"/>
        <v>0</v>
      </c>
      <c r="AP1372" s="121">
        <f t="shared" si="14"/>
        <v>0</v>
      </c>
      <c r="AQ1372" s="122"/>
      <c r="AR1372" s="119"/>
    </row>
    <row r="1373" ht="22.5" customHeight="1">
      <c r="A1373" s="89">
        <v>46231.0</v>
      </c>
      <c r="B1373" s="90">
        <v>0.50625</v>
      </c>
      <c r="C1373" s="91" t="s">
        <v>1163</v>
      </c>
      <c r="D1373" s="92" t="str">
        <f t="array" ref="D1373">XLOOKUP(C1373,'DS ST'!A:A,'DS ST'!B:B)</f>
        <v>CLN</v>
      </c>
      <c r="E1373" s="94" t="str">
        <f t="array" ref="E1373">XLOOKUP($F1373,'GIÁ'!$A:$A,'GIÁ'!$E:$E)</f>
        <v>ĐÔNG</v>
      </c>
      <c r="F1373" s="94">
        <v>8.934717275081E12</v>
      </c>
      <c r="G1373" s="95" t="s">
        <v>1735</v>
      </c>
      <c r="H1373" s="95" t="s">
        <v>224</v>
      </c>
      <c r="I1373" s="96">
        <v>18.0</v>
      </c>
      <c r="J1373" s="96">
        <v>0.0</v>
      </c>
      <c r="K1373" s="98">
        <f t="shared" si="4"/>
        <v>18</v>
      </c>
      <c r="L1373" s="99" t="s">
        <v>5152</v>
      </c>
      <c r="M1373" s="100" t="s">
        <v>5153</v>
      </c>
      <c r="N1373" s="101" t="s">
        <v>5154</v>
      </c>
      <c r="O1373" s="128"/>
      <c r="P1373" s="100"/>
      <c r="Q1373" s="103">
        <f t="shared" si="5"/>
        <v>18</v>
      </c>
      <c r="R1373" s="161"/>
      <c r="S1373" s="105"/>
      <c r="T1373" s="106"/>
      <c r="U1373" s="107"/>
      <c r="V1373" s="108" t="s">
        <v>756</v>
      </c>
      <c r="W1373" s="109" t="s">
        <v>1312</v>
      </c>
      <c r="X1373" s="110" t="str">
        <f t="shared" si="6"/>
        <v/>
      </c>
      <c r="Y1373" s="110" t="str">
        <f t="shared" si="7"/>
        <v/>
      </c>
      <c r="Z1373" s="109" t="s">
        <v>797</v>
      </c>
      <c r="AA1373" s="109" t="s">
        <v>802</v>
      </c>
      <c r="AB1373" s="149" t="s">
        <v>5156</v>
      </c>
      <c r="AC1373" s="159" t="s">
        <v>1329</v>
      </c>
      <c r="AD1373" s="160"/>
      <c r="AE1373" s="127"/>
      <c r="AF1373" s="144"/>
      <c r="AG1373" s="114" t="str">
        <f t="array" ref="AG1373">XLOOKUP(F1373,'CLV2'!A:A,'CLV2'!E:E)</f>
        <v>2.FROZEN FOODS</v>
      </c>
      <c r="AH1373" s="115" t="str">
        <f t="array" ref="AH1373">XLOOKUP(F1373,'CLV2'!A:A,'CLV2'!F:F)</f>
        <v>3.DUMPLINGS</v>
      </c>
      <c r="AI1373" s="115" t="str">
        <f t="shared" si="8"/>
        <v>Pack</v>
      </c>
      <c r="AJ1373" s="116">
        <f t="shared" si="9"/>
        <v>1</v>
      </c>
      <c r="AK1373" s="117" t="str">
        <f t="array" ref="AK1373">XLOOKUP(F1373,'GIÁ'!A:A,'GIÁ'!D:D)</f>
        <v>42036.39</v>
      </c>
      <c r="AL1373" s="118">
        <f t="shared" si="10"/>
        <v>756655.02</v>
      </c>
      <c r="AM1373" s="118">
        <f t="shared" si="11"/>
        <v>0</v>
      </c>
      <c r="AN1373" s="119">
        <f t="shared" si="12"/>
        <v>0</v>
      </c>
      <c r="AO1373" s="118">
        <f t="shared" si="13"/>
        <v>756655.02</v>
      </c>
      <c r="AP1373" s="121">
        <f t="shared" si="14"/>
        <v>0</v>
      </c>
      <c r="AQ1373" s="122"/>
      <c r="AR1373" s="119"/>
    </row>
    <row r="1374" ht="22.5" customHeight="1">
      <c r="A1374" s="89">
        <v>46231.0</v>
      </c>
      <c r="B1374" s="90">
        <v>0.50625</v>
      </c>
      <c r="C1374" s="91" t="s">
        <v>1163</v>
      </c>
      <c r="D1374" s="92" t="str">
        <f t="array" ref="D1374">XLOOKUP(C1374,'DS ST'!A:A,'DS ST'!B:B)</f>
        <v>CLN</v>
      </c>
      <c r="E1374" s="94" t="str">
        <f t="array" ref="E1374">XLOOKUP($F1374,'GIÁ'!$A:$A,'GIÁ'!$E:$E)</f>
        <v>ĐÔNG</v>
      </c>
      <c r="F1374" s="94">
        <v>8.938523699055E12</v>
      </c>
      <c r="G1374" s="95" t="s">
        <v>2991</v>
      </c>
      <c r="H1374" s="95" t="s">
        <v>57</v>
      </c>
      <c r="I1374" s="96">
        <v>6.0</v>
      </c>
      <c r="J1374" s="96">
        <v>0.0</v>
      </c>
      <c r="K1374" s="98">
        <f t="shared" si="4"/>
        <v>6</v>
      </c>
      <c r="L1374" s="99" t="s">
        <v>5152</v>
      </c>
      <c r="M1374" s="100" t="s">
        <v>5153</v>
      </c>
      <c r="N1374" s="101" t="s">
        <v>5154</v>
      </c>
      <c r="O1374" s="128"/>
      <c r="P1374" s="145">
        <v>6.0</v>
      </c>
      <c r="Q1374" s="103">
        <f t="shared" si="5"/>
        <v>0</v>
      </c>
      <c r="R1374" s="161" t="s">
        <v>5155</v>
      </c>
      <c r="S1374" s="105"/>
      <c r="T1374" s="106"/>
      <c r="U1374" s="107"/>
      <c r="V1374" s="108" t="s">
        <v>756</v>
      </c>
      <c r="W1374" s="109" t="s">
        <v>3817</v>
      </c>
      <c r="X1374" s="110" t="str">
        <f t="shared" si="6"/>
        <v/>
      </c>
      <c r="Y1374" s="110" t="str">
        <f t="shared" si="7"/>
        <v>Siêu thị</v>
      </c>
      <c r="Z1374" s="139" t="str">
        <f>IF(N(Q1374)&lt;=0,"",IF(ISNUMBER(SEARCH("Thiếu kiện",V1374)),"Kho đông mát",IF(AND(N(Q1374)&gt;0,N(P1374)&gt;0,OR(ISNUMBER(SEARCH("Hình KDB",U1374)),ISNUMBER(SEARCH("Hình tele",U1374)),ISNUMBER(SEARCH("sai code",U1374)),ISNUMBER(SEARCH("ST nhận",U1374)))),"Kho đông mát",IF(AND(W1374="DC giao thiếu",OR(ISNUMBER(SEARCH("Hình KDB",U1374)),ISNUMBER(SEARCH("Hình tele",U1374)),ISNUMBER(SEARCH("sai code",U1374)))),"Kho đông mát",IF(W1374="DC giao thiếu","Chưa xác định",IF(AND(W1374="DC pick sai",OR(ISNUMBER(SEARCH("Hình KDB",U1374)),ISNUMBER(SEARCH("Hình tele",U1374)),ISNUMBER(SEARCH("sai code",U1374)),ISNUMBER(SEARCH("ST nhận",U1374)))),"Kho đông mát",IF(W1374="DC pick sai","Chưa xác định",IF(AND(W1374="Hao hụt",N(O1374)&gt;0,OR(ISNUMBER(SEARCH("Hình KDB",U1374)),ISNUMBER(SEARCH("Hình tele",U1374)),ISNUMBER(SEARCH("sai code",U1374)),ISNUMBER(SEARCH("ST nhận",U1374)))),"Kho đông mát",IF(W1374="Hao hụt","Chưa xác định",IF(OR(W1374="VT giao sai điểm",W1374="Không đạt nhiệt độ",W1374="TX giao thiếu kiện",W1374="Hàng không đạt CL"),"Kho đông mát",IF(W1374="Chưa xác định","Chưa xác định",IF(N(P1374)&gt;0,"Chưa xác định",""))))))))))))</f>
        <v/>
      </c>
      <c r="AA1374" s="109" t="s">
        <v>802</v>
      </c>
      <c r="AB1374" s="106"/>
      <c r="AC1374" s="158"/>
      <c r="AD1374" s="160"/>
      <c r="AE1374" s="127"/>
      <c r="AF1374" s="144"/>
      <c r="AG1374" s="114" t="str">
        <f t="array" ref="AG1374">XLOOKUP(F1374,'CLV2'!A:A,'CLV2'!E:E)</f>
        <v>2.FROZEN FOODS</v>
      </c>
      <c r="AH1374" s="115" t="str">
        <f t="array" ref="AH1374">XLOOKUP(F1374,'CLV2'!A:A,'CLV2'!F:F)</f>
        <v>3.PIZZA - READY MEALS</v>
      </c>
      <c r="AI1374" s="115" t="str">
        <f t="shared" si="8"/>
        <v>Pack</v>
      </c>
      <c r="AJ1374" s="116">
        <f t="shared" si="9"/>
        <v>1</v>
      </c>
      <c r="AK1374" s="117" t="str">
        <f t="array" ref="AK1374">XLOOKUP(F1374,'GIÁ'!A:A,'GIÁ'!D:D)</f>
        <v>24380.80</v>
      </c>
      <c r="AL1374" s="118">
        <f t="shared" si="10"/>
        <v>146284.8</v>
      </c>
      <c r="AM1374" s="118">
        <f t="shared" si="11"/>
        <v>0</v>
      </c>
      <c r="AN1374" s="119">
        <f t="shared" si="12"/>
        <v>146284.8</v>
      </c>
      <c r="AO1374" s="118">
        <f t="shared" si="13"/>
        <v>0</v>
      </c>
      <c r="AP1374" s="121">
        <f t="shared" si="14"/>
        <v>0</v>
      </c>
      <c r="AQ1374" s="122"/>
      <c r="AR1374" s="119"/>
    </row>
    <row r="1375" ht="22.5" customHeight="1">
      <c r="A1375" s="89">
        <v>46231.0</v>
      </c>
      <c r="B1375" s="90">
        <v>0.50625</v>
      </c>
      <c r="C1375" s="91" t="s">
        <v>1163</v>
      </c>
      <c r="D1375" s="92" t="str">
        <f t="array" ref="D1375">XLOOKUP(C1375,'DS ST'!A:A,'DS ST'!B:B)</f>
        <v>CLN</v>
      </c>
      <c r="E1375" s="94" t="str">
        <f t="array" ref="E1375">XLOOKUP($F1375,'GIÁ'!$A:$A,'GIÁ'!$E:$E)</f>
        <v>ĐÔNG</v>
      </c>
      <c r="F1375" s="94">
        <v>8.934717401336E12</v>
      </c>
      <c r="G1375" s="95" t="s">
        <v>1750</v>
      </c>
      <c r="H1375" s="95" t="s">
        <v>224</v>
      </c>
      <c r="I1375" s="96">
        <v>4.0</v>
      </c>
      <c r="J1375" s="96">
        <v>0.0</v>
      </c>
      <c r="K1375" s="98">
        <f t="shared" si="4"/>
        <v>4</v>
      </c>
      <c r="L1375" s="99" t="s">
        <v>5152</v>
      </c>
      <c r="M1375" s="100" t="s">
        <v>5153</v>
      </c>
      <c r="N1375" s="101" t="s">
        <v>5154</v>
      </c>
      <c r="O1375" s="128"/>
      <c r="P1375" s="100"/>
      <c r="Q1375" s="103">
        <f t="shared" si="5"/>
        <v>4</v>
      </c>
      <c r="R1375" s="161"/>
      <c r="S1375" s="105"/>
      <c r="T1375" s="106"/>
      <c r="U1375" s="107"/>
      <c r="V1375" s="108" t="s">
        <v>756</v>
      </c>
      <c r="W1375" s="109" t="s">
        <v>1312</v>
      </c>
      <c r="X1375" s="110" t="str">
        <f t="shared" si="6"/>
        <v/>
      </c>
      <c r="Y1375" s="110" t="str">
        <f t="shared" si="7"/>
        <v/>
      </c>
      <c r="Z1375" s="109" t="s">
        <v>797</v>
      </c>
      <c r="AA1375" s="109" t="s">
        <v>802</v>
      </c>
      <c r="AB1375" s="149" t="s">
        <v>5156</v>
      </c>
      <c r="AC1375" s="159" t="s">
        <v>1329</v>
      </c>
      <c r="AD1375" s="160"/>
      <c r="AE1375" s="127"/>
      <c r="AF1375" s="144"/>
      <c r="AG1375" s="114" t="str">
        <f t="array" ref="AG1375">XLOOKUP(F1375,'CLV2'!A:A,'CLV2'!E:E)</f>
        <v>2.FROZEN FOODS</v>
      </c>
      <c r="AH1375" s="115" t="str">
        <f t="array" ref="AH1375">XLOOKUP(F1375,'CLV2'!A:A,'CLV2'!F:F)</f>
        <v>3.DUMPLINGS</v>
      </c>
      <c r="AI1375" s="115" t="str">
        <f t="shared" si="8"/>
        <v>Pack</v>
      </c>
      <c r="AJ1375" s="116">
        <f t="shared" si="9"/>
        <v>1</v>
      </c>
      <c r="AK1375" s="117" t="str">
        <f t="array" ref="AK1375">XLOOKUP(F1375,'GIÁ'!A:A,'GIÁ'!D:D)</f>
        <v>39374.44</v>
      </c>
      <c r="AL1375" s="118">
        <f t="shared" si="10"/>
        <v>157497.76</v>
      </c>
      <c r="AM1375" s="118">
        <f t="shared" si="11"/>
        <v>0</v>
      </c>
      <c r="AN1375" s="119">
        <f t="shared" si="12"/>
        <v>0</v>
      </c>
      <c r="AO1375" s="118">
        <f t="shared" si="13"/>
        <v>157497.76</v>
      </c>
      <c r="AP1375" s="121">
        <f t="shared" si="14"/>
        <v>0</v>
      </c>
      <c r="AQ1375" s="122"/>
      <c r="AR1375" s="119"/>
    </row>
    <row r="1376" ht="22.5" customHeight="1">
      <c r="A1376" s="89">
        <v>46231.0</v>
      </c>
      <c r="B1376" s="90">
        <v>0.50625</v>
      </c>
      <c r="C1376" s="91" t="s">
        <v>1163</v>
      </c>
      <c r="D1376" s="92" t="str">
        <f t="array" ref="D1376">XLOOKUP(C1376,'DS ST'!A:A,'DS ST'!B:B)</f>
        <v>CLN</v>
      </c>
      <c r="E1376" s="94" t="str">
        <f t="array" ref="E1376">XLOOKUP($F1376,'GIÁ'!$A:$A,'GIÁ'!$E:$E)</f>
        <v>ĐÔNG</v>
      </c>
      <c r="F1376" s="94">
        <v>5.410376831972E12</v>
      </c>
      <c r="G1376" s="95" t="s">
        <v>1305</v>
      </c>
      <c r="H1376" s="95" t="s">
        <v>224</v>
      </c>
      <c r="I1376" s="96">
        <v>6.0</v>
      </c>
      <c r="J1376" s="96">
        <v>0.0</v>
      </c>
      <c r="K1376" s="98">
        <f t="shared" si="4"/>
        <v>6</v>
      </c>
      <c r="L1376" s="99" t="s">
        <v>5152</v>
      </c>
      <c r="M1376" s="100" t="s">
        <v>5153</v>
      </c>
      <c r="N1376" s="101" t="s">
        <v>5154</v>
      </c>
      <c r="O1376" s="128"/>
      <c r="P1376" s="145">
        <v>6.0</v>
      </c>
      <c r="Q1376" s="103">
        <f t="shared" si="5"/>
        <v>0</v>
      </c>
      <c r="R1376" s="161" t="s">
        <v>5155</v>
      </c>
      <c r="S1376" s="105"/>
      <c r="T1376" s="106"/>
      <c r="U1376" s="107"/>
      <c r="V1376" s="108" t="s">
        <v>756</v>
      </c>
      <c r="W1376" s="109" t="s">
        <v>3817</v>
      </c>
      <c r="X1376" s="110" t="str">
        <f t="shared" si="6"/>
        <v/>
      </c>
      <c r="Y1376" s="110" t="str">
        <f t="shared" si="7"/>
        <v>Siêu thị</v>
      </c>
      <c r="Z1376" s="139" t="str">
        <f t="shared" ref="Z1376:Z1379" si="84">IF(N(Q1376)&lt;=0,"",IF(ISNUMBER(SEARCH("Thiếu kiện",V1376)),"Kho đông mát",IF(AND(N(Q1376)&gt;0,N(P1376)&gt;0,OR(ISNUMBER(SEARCH("Hình KDB",U1376)),ISNUMBER(SEARCH("Hình tele",U1376)),ISNUMBER(SEARCH("sai code",U1376)),ISNUMBER(SEARCH("ST nhận",U1376)))),"Kho đông mát",IF(AND(W1376="DC giao thiếu",OR(ISNUMBER(SEARCH("Hình KDB",U1376)),ISNUMBER(SEARCH("Hình tele",U1376)),ISNUMBER(SEARCH("sai code",U1376)))),"Kho đông mát",IF(W1376="DC giao thiếu","Chưa xác định",IF(AND(W1376="DC pick sai",OR(ISNUMBER(SEARCH("Hình KDB",U1376)),ISNUMBER(SEARCH("Hình tele",U1376)),ISNUMBER(SEARCH("sai code",U1376)),ISNUMBER(SEARCH("ST nhận",U1376)))),"Kho đông mát",IF(W1376="DC pick sai","Chưa xác định",IF(AND(W1376="Hao hụt",N(O1376)&gt;0,OR(ISNUMBER(SEARCH("Hình KDB",U1376)),ISNUMBER(SEARCH("Hình tele",U1376)),ISNUMBER(SEARCH("sai code",U1376)),ISNUMBER(SEARCH("ST nhận",U1376)))),"Kho đông mát",IF(W1376="Hao hụt","Chưa xác định",IF(OR(W1376="VT giao sai điểm",W1376="Không đạt nhiệt độ",W1376="TX giao thiếu kiện",W1376="Hàng không đạt CL"),"Kho đông mát",IF(W1376="Chưa xác định","Chưa xác định",IF(N(P1376)&gt;0,"Chưa xác định",""))))))))))))</f>
        <v/>
      </c>
      <c r="AA1376" s="109" t="s">
        <v>802</v>
      </c>
      <c r="AB1376" s="106"/>
      <c r="AC1376" s="158"/>
      <c r="AD1376" s="160"/>
      <c r="AE1376" s="127"/>
      <c r="AF1376" s="144"/>
      <c r="AG1376" s="114" t="str">
        <f t="array" ref="AG1376">XLOOKUP(F1376,'CLV2'!A:A,'CLV2'!E:E)</f>
        <v>2.FROZEN FOODS</v>
      </c>
      <c r="AH1376" s="115" t="str">
        <f t="array" ref="AH1376">XLOOKUP(F1376,'CLV2'!A:A,'CLV2'!F:F)</f>
        <v>3.PASTRY AND DESSERTS</v>
      </c>
      <c r="AI1376" s="115" t="str">
        <f t="shared" si="8"/>
        <v>Pack</v>
      </c>
      <c r="AJ1376" s="116">
        <f t="shared" si="9"/>
        <v>1</v>
      </c>
      <c r="AK1376" s="117" t="str">
        <f t="array" ref="AK1376">XLOOKUP(F1376,'GIÁ'!A:A,'GIÁ'!D:D)</f>
        <v>30566.12</v>
      </c>
      <c r="AL1376" s="118">
        <f t="shared" si="10"/>
        <v>183396.72</v>
      </c>
      <c r="AM1376" s="118">
        <f t="shared" si="11"/>
        <v>0</v>
      </c>
      <c r="AN1376" s="119">
        <f t="shared" si="12"/>
        <v>183396.72</v>
      </c>
      <c r="AO1376" s="118">
        <f t="shared" si="13"/>
        <v>0</v>
      </c>
      <c r="AP1376" s="121">
        <f t="shared" si="14"/>
        <v>0</v>
      </c>
      <c r="AQ1376" s="122"/>
      <c r="AR1376" s="119"/>
    </row>
    <row r="1377" ht="22.5" customHeight="1">
      <c r="A1377" s="89">
        <v>46231.0</v>
      </c>
      <c r="B1377" s="90">
        <v>0.50625</v>
      </c>
      <c r="C1377" s="91" t="s">
        <v>1163</v>
      </c>
      <c r="D1377" s="92" t="str">
        <f t="array" ref="D1377">XLOOKUP(C1377,'DS ST'!A:A,'DS ST'!B:B)</f>
        <v>CLN</v>
      </c>
      <c r="E1377" s="94" t="str">
        <f t="array" ref="E1377">XLOOKUP($F1377,'GIÁ'!$A:$A,'GIÁ'!$E:$E)</f>
        <v>ĐÔNG</v>
      </c>
      <c r="F1377" s="94">
        <v>8.93614401297E12</v>
      </c>
      <c r="G1377" s="95" t="s">
        <v>2484</v>
      </c>
      <c r="H1377" s="95" t="s">
        <v>224</v>
      </c>
      <c r="I1377" s="96">
        <v>6.0</v>
      </c>
      <c r="J1377" s="96">
        <v>0.0</v>
      </c>
      <c r="K1377" s="98">
        <f t="shared" si="4"/>
        <v>6</v>
      </c>
      <c r="L1377" s="99" t="s">
        <v>5152</v>
      </c>
      <c r="M1377" s="100" t="s">
        <v>5153</v>
      </c>
      <c r="N1377" s="101" t="s">
        <v>5154</v>
      </c>
      <c r="O1377" s="128"/>
      <c r="P1377" s="145">
        <v>6.0</v>
      </c>
      <c r="Q1377" s="103">
        <f t="shared" si="5"/>
        <v>0</v>
      </c>
      <c r="R1377" s="161" t="s">
        <v>5155</v>
      </c>
      <c r="S1377" s="105"/>
      <c r="T1377" s="106"/>
      <c r="U1377" s="107"/>
      <c r="V1377" s="108" t="s">
        <v>756</v>
      </c>
      <c r="W1377" s="109" t="s">
        <v>3817</v>
      </c>
      <c r="X1377" s="110" t="str">
        <f t="shared" si="6"/>
        <v/>
      </c>
      <c r="Y1377" s="110" t="str">
        <f t="shared" si="7"/>
        <v>Siêu thị</v>
      </c>
      <c r="Z1377" s="139" t="str">
        <f t="shared" si="84"/>
        <v/>
      </c>
      <c r="AA1377" s="109" t="s">
        <v>802</v>
      </c>
      <c r="AB1377" s="106"/>
      <c r="AC1377" s="158"/>
      <c r="AD1377" s="160"/>
      <c r="AE1377" s="127"/>
      <c r="AF1377" s="144"/>
      <c r="AG1377" s="114" t="str">
        <f t="array" ref="AG1377">XLOOKUP(F1377,'CLV2'!A:A,'CLV2'!E:E)</f>
        <v>2.FROZEN FOODS</v>
      </c>
      <c r="AH1377" s="115" t="str">
        <f t="array" ref="AH1377">XLOOKUP(F1377,'CLV2'!A:A,'CLV2'!F:F)</f>
        <v>3.PASTRY AND DESSERTS</v>
      </c>
      <c r="AI1377" s="115" t="str">
        <f t="shared" si="8"/>
        <v>Pack</v>
      </c>
      <c r="AJ1377" s="116">
        <f t="shared" si="9"/>
        <v>1</v>
      </c>
      <c r="AK1377" s="117" t="str">
        <f t="array" ref="AK1377">XLOOKUP(F1377,'GIÁ'!A:A,'GIÁ'!D:D)</f>
        <v>19326.19</v>
      </c>
      <c r="AL1377" s="118">
        <f t="shared" si="10"/>
        <v>115957.14</v>
      </c>
      <c r="AM1377" s="118">
        <f t="shared" si="11"/>
        <v>0</v>
      </c>
      <c r="AN1377" s="119">
        <f t="shared" si="12"/>
        <v>115957.14</v>
      </c>
      <c r="AO1377" s="118">
        <f t="shared" si="13"/>
        <v>0</v>
      </c>
      <c r="AP1377" s="121">
        <f t="shared" si="14"/>
        <v>0</v>
      </c>
      <c r="AQ1377" s="122"/>
      <c r="AR1377" s="119"/>
    </row>
    <row r="1378" ht="22.5" customHeight="1">
      <c r="A1378" s="89">
        <v>46231.0</v>
      </c>
      <c r="B1378" s="90">
        <v>0.50625</v>
      </c>
      <c r="C1378" s="91" t="s">
        <v>1163</v>
      </c>
      <c r="D1378" s="92" t="str">
        <f t="array" ref="D1378">XLOOKUP(C1378,'DS ST'!A:A,'DS ST'!B:B)</f>
        <v>CLN</v>
      </c>
      <c r="E1378" s="94" t="str">
        <f t="array" ref="E1378">XLOOKUP($F1378,'GIÁ'!$A:$A,'GIÁ'!$E:$E)</f>
        <v>ĐÔNG</v>
      </c>
      <c r="F1378" s="94">
        <v>8.936210415551E12</v>
      </c>
      <c r="G1378" s="95" t="s">
        <v>2676</v>
      </c>
      <c r="H1378" s="95" t="s">
        <v>224</v>
      </c>
      <c r="I1378" s="96">
        <v>10.0</v>
      </c>
      <c r="J1378" s="96">
        <v>0.0</v>
      </c>
      <c r="K1378" s="98">
        <f t="shared" si="4"/>
        <v>10</v>
      </c>
      <c r="L1378" s="99" t="s">
        <v>5152</v>
      </c>
      <c r="M1378" s="100" t="s">
        <v>5153</v>
      </c>
      <c r="N1378" s="101" t="s">
        <v>5154</v>
      </c>
      <c r="O1378" s="128"/>
      <c r="P1378" s="145">
        <v>10.0</v>
      </c>
      <c r="Q1378" s="103">
        <f t="shared" si="5"/>
        <v>0</v>
      </c>
      <c r="R1378" s="161" t="s">
        <v>5155</v>
      </c>
      <c r="S1378" s="105"/>
      <c r="T1378" s="106"/>
      <c r="U1378" s="107"/>
      <c r="V1378" s="108" t="s">
        <v>756</v>
      </c>
      <c r="W1378" s="109" t="s">
        <v>3817</v>
      </c>
      <c r="X1378" s="110" t="str">
        <f t="shared" si="6"/>
        <v/>
      </c>
      <c r="Y1378" s="110" t="str">
        <f t="shared" si="7"/>
        <v>Siêu thị</v>
      </c>
      <c r="Z1378" s="139" t="str">
        <f t="shared" si="84"/>
        <v/>
      </c>
      <c r="AA1378" s="109" t="s">
        <v>802</v>
      </c>
      <c r="AB1378" s="106"/>
      <c r="AC1378" s="158"/>
      <c r="AD1378" s="160"/>
      <c r="AE1378" s="127"/>
      <c r="AF1378" s="144"/>
      <c r="AG1378" s="114" t="str">
        <f t="array" ref="AG1378">XLOOKUP(F1378,'CLV2'!A:A,'CLV2'!E:E)</f>
        <v>2.FROZEN FOODS</v>
      </c>
      <c r="AH1378" s="115" t="str">
        <f t="array" ref="AH1378">XLOOKUP(F1378,'CLV2'!A:A,'CLV2'!F:F)</f>
        <v>3.DUMPLINGS</v>
      </c>
      <c r="AI1378" s="115" t="str">
        <f t="shared" si="8"/>
        <v>Pack</v>
      </c>
      <c r="AJ1378" s="116">
        <f t="shared" si="9"/>
        <v>1</v>
      </c>
      <c r="AK1378" s="117" t="str">
        <f t="array" ref="AK1378">XLOOKUP(F1378,'GIÁ'!A:A,'GIÁ'!D:D)</f>
        <v>24150.20</v>
      </c>
      <c r="AL1378" s="118">
        <f t="shared" si="10"/>
        <v>241502</v>
      </c>
      <c r="AM1378" s="118">
        <f t="shared" si="11"/>
        <v>0</v>
      </c>
      <c r="AN1378" s="119">
        <f t="shared" si="12"/>
        <v>241502</v>
      </c>
      <c r="AO1378" s="118">
        <f t="shared" si="13"/>
        <v>0</v>
      </c>
      <c r="AP1378" s="121">
        <f t="shared" si="14"/>
        <v>0</v>
      </c>
      <c r="AQ1378" s="122"/>
      <c r="AR1378" s="119"/>
    </row>
    <row r="1379" ht="22.5" customHeight="1">
      <c r="A1379" s="89">
        <v>46231.0</v>
      </c>
      <c r="B1379" s="90">
        <v>0.50625</v>
      </c>
      <c r="C1379" s="91" t="s">
        <v>1163</v>
      </c>
      <c r="D1379" s="92" t="str">
        <f t="array" ref="D1379">XLOOKUP(C1379,'DS ST'!A:A,'DS ST'!B:B)</f>
        <v>CLN</v>
      </c>
      <c r="E1379" s="94" t="str">
        <f t="array" ref="E1379">XLOOKUP($F1379,'GIÁ'!$A:$A,'GIÁ'!$E:$E)</f>
        <v>ĐÔNG</v>
      </c>
      <c r="F1379" s="94">
        <v>8.938562334023E12</v>
      </c>
      <c r="G1379" s="95" t="s">
        <v>3181</v>
      </c>
      <c r="H1379" s="95" t="s">
        <v>57</v>
      </c>
      <c r="I1379" s="96">
        <v>4.0</v>
      </c>
      <c r="J1379" s="96">
        <v>0.0</v>
      </c>
      <c r="K1379" s="98">
        <f t="shared" si="4"/>
        <v>4</v>
      </c>
      <c r="L1379" s="99" t="s">
        <v>5152</v>
      </c>
      <c r="M1379" s="100" t="s">
        <v>5153</v>
      </c>
      <c r="N1379" s="101" t="s">
        <v>5154</v>
      </c>
      <c r="O1379" s="128"/>
      <c r="P1379" s="145">
        <v>4.0</v>
      </c>
      <c r="Q1379" s="103">
        <f t="shared" si="5"/>
        <v>0</v>
      </c>
      <c r="R1379" s="161" t="s">
        <v>5155</v>
      </c>
      <c r="S1379" s="105"/>
      <c r="T1379" s="106"/>
      <c r="U1379" s="107"/>
      <c r="V1379" s="108" t="s">
        <v>756</v>
      </c>
      <c r="W1379" s="109" t="s">
        <v>3817</v>
      </c>
      <c r="X1379" s="110" t="str">
        <f t="shared" si="6"/>
        <v/>
      </c>
      <c r="Y1379" s="110" t="str">
        <f t="shared" si="7"/>
        <v>Siêu thị</v>
      </c>
      <c r="Z1379" s="139" t="str">
        <f t="shared" si="84"/>
        <v/>
      </c>
      <c r="AA1379" s="109" t="s">
        <v>802</v>
      </c>
      <c r="AB1379" s="106"/>
      <c r="AC1379" s="158"/>
      <c r="AD1379" s="160"/>
      <c r="AE1379" s="127"/>
      <c r="AF1379" s="144"/>
      <c r="AG1379" s="114" t="str">
        <f t="array" ref="AG1379">XLOOKUP(F1379,'CLV2'!A:A,'CLV2'!E:E)</f>
        <v>2.FROZEN FOODS</v>
      </c>
      <c r="AH1379" s="115" t="str">
        <f t="array" ref="AH1379">XLOOKUP(F1379,'CLV2'!A:A,'CLV2'!F:F)</f>
        <v>3.PIZZA - READY MEALS</v>
      </c>
      <c r="AI1379" s="115" t="str">
        <f t="shared" si="8"/>
        <v>Pack</v>
      </c>
      <c r="AJ1379" s="116">
        <f t="shared" si="9"/>
        <v>1</v>
      </c>
      <c r="AK1379" s="117" t="str">
        <f t="array" ref="AK1379">XLOOKUP(F1379,'GIÁ'!A:A,'GIÁ'!D:D)</f>
        <v>43635.50</v>
      </c>
      <c r="AL1379" s="118">
        <f t="shared" si="10"/>
        <v>174542</v>
      </c>
      <c r="AM1379" s="118">
        <f t="shared" si="11"/>
        <v>0</v>
      </c>
      <c r="AN1379" s="119">
        <f t="shared" si="12"/>
        <v>174542</v>
      </c>
      <c r="AO1379" s="118">
        <f t="shared" si="13"/>
        <v>0</v>
      </c>
      <c r="AP1379" s="121">
        <f t="shared" si="14"/>
        <v>0</v>
      </c>
      <c r="AQ1379" s="122"/>
      <c r="AR1379" s="119"/>
    </row>
    <row r="1380" ht="22.5" customHeight="1">
      <c r="A1380" s="89">
        <v>46231.0</v>
      </c>
      <c r="B1380" s="90">
        <v>0.5090277777777777</v>
      </c>
      <c r="C1380" s="91" t="s">
        <v>688</v>
      </c>
      <c r="D1380" s="92" t="str">
        <f t="array" ref="D1380">XLOOKUP(C1380,'DS ST'!A:A,'DS ST'!B:B)</f>
        <v>A160</v>
      </c>
      <c r="E1380" s="94" t="str">
        <f t="array" ref="E1380">XLOOKUP($F1380,'GIÁ'!$A:$A,'GIÁ'!$E:$E)</f>
        <v>ĐÔNG</v>
      </c>
      <c r="F1380" s="94">
        <v>9.555894501924E12</v>
      </c>
      <c r="G1380" s="95" t="s">
        <v>3296</v>
      </c>
      <c r="H1380" s="95" t="s">
        <v>224</v>
      </c>
      <c r="I1380" s="96">
        <v>4.0</v>
      </c>
      <c r="J1380" s="96">
        <v>0.0</v>
      </c>
      <c r="K1380" s="98">
        <f t="shared" si="4"/>
        <v>4</v>
      </c>
      <c r="L1380" s="99" t="s">
        <v>5157</v>
      </c>
      <c r="M1380" s="100" t="s">
        <v>5158</v>
      </c>
      <c r="N1380" s="101" t="s">
        <v>5159</v>
      </c>
      <c r="O1380" s="128"/>
      <c r="P1380" s="100"/>
      <c r="Q1380" s="103">
        <f t="shared" si="5"/>
        <v>4</v>
      </c>
      <c r="R1380" s="161"/>
      <c r="S1380" s="105" t="s">
        <v>14</v>
      </c>
      <c r="T1380" s="106" t="s">
        <v>5160</v>
      </c>
      <c r="U1380" s="107"/>
      <c r="V1380" s="108" t="s">
        <v>756</v>
      </c>
      <c r="W1380" s="109" t="s">
        <v>1312</v>
      </c>
      <c r="X1380" s="110" t="str">
        <f t="shared" si="6"/>
        <v/>
      </c>
      <c r="Y1380" s="110" t="str">
        <f t="shared" si="7"/>
        <v/>
      </c>
      <c r="Z1380" s="109" t="s">
        <v>797</v>
      </c>
      <c r="AA1380" s="109" t="s">
        <v>802</v>
      </c>
      <c r="AB1380" s="149" t="s">
        <v>5161</v>
      </c>
      <c r="AC1380" s="159" t="s">
        <v>1329</v>
      </c>
      <c r="AD1380" s="160"/>
      <c r="AE1380" s="127"/>
      <c r="AF1380" s="113"/>
      <c r="AG1380" s="114" t="str">
        <f t="array" ref="AG1380">XLOOKUP(F1380,'CLV2'!A:A,'CLV2'!E:E)</f>
        <v>2.FROZEN FOODS</v>
      </c>
      <c r="AH1380" s="115" t="str">
        <f t="array" ref="AH1380">XLOOKUP(F1380,'CLV2'!A:A,'CLV2'!F:F)</f>
        <v>3.HOTPOT AND FRIED</v>
      </c>
      <c r="AI1380" s="115" t="str">
        <f t="shared" si="8"/>
        <v>Pack</v>
      </c>
      <c r="AJ1380" s="116">
        <f t="shared" si="9"/>
        <v>1</v>
      </c>
      <c r="AK1380" s="117" t="str">
        <f t="array" ref="AK1380">XLOOKUP(F1380,'GIÁ'!A:A,'GIÁ'!D:D)</f>
        <v>69289.18</v>
      </c>
      <c r="AL1380" s="118">
        <f t="shared" si="10"/>
        <v>277156.72</v>
      </c>
      <c r="AM1380" s="118">
        <f t="shared" si="11"/>
        <v>0</v>
      </c>
      <c r="AN1380" s="119">
        <f t="shared" si="12"/>
        <v>0</v>
      </c>
      <c r="AO1380" s="118">
        <f t="shared" si="13"/>
        <v>277156.72</v>
      </c>
      <c r="AP1380" s="121">
        <f t="shared" si="14"/>
        <v>0</v>
      </c>
      <c r="AQ1380" s="122"/>
      <c r="AR1380" s="119"/>
    </row>
    <row r="1381" ht="22.5" customHeight="1">
      <c r="A1381" s="89">
        <v>46231.0</v>
      </c>
      <c r="B1381" s="90">
        <v>0.5090277777777777</v>
      </c>
      <c r="C1381" s="91" t="s">
        <v>688</v>
      </c>
      <c r="D1381" s="92" t="str">
        <f t="array" ref="D1381">XLOOKUP(C1381,'DS ST'!A:A,'DS ST'!B:B)</f>
        <v>A160</v>
      </c>
      <c r="E1381" s="94" t="str">
        <f t="array" ref="E1381">XLOOKUP($F1381,'GIÁ'!$A:$A,'GIÁ'!$E:$E)</f>
        <v>ĐÔNG</v>
      </c>
      <c r="F1381" s="94">
        <v>8.936077113232E12</v>
      </c>
      <c r="G1381" s="95" t="s">
        <v>2350</v>
      </c>
      <c r="H1381" s="95" t="s">
        <v>1206</v>
      </c>
      <c r="I1381" s="96">
        <v>2.0</v>
      </c>
      <c r="J1381" s="96">
        <v>0.0</v>
      </c>
      <c r="K1381" s="98">
        <f t="shared" si="4"/>
        <v>2</v>
      </c>
      <c r="L1381" s="99" t="s">
        <v>5157</v>
      </c>
      <c r="M1381" s="100" t="s">
        <v>5158</v>
      </c>
      <c r="N1381" s="101" t="s">
        <v>5159</v>
      </c>
      <c r="O1381" s="128"/>
      <c r="P1381" s="100"/>
      <c r="Q1381" s="103">
        <f t="shared" si="5"/>
        <v>2</v>
      </c>
      <c r="R1381" s="161"/>
      <c r="S1381" s="105" t="s">
        <v>14</v>
      </c>
      <c r="T1381" s="106" t="s">
        <v>5160</v>
      </c>
      <c r="U1381" s="107"/>
      <c r="V1381" s="108" t="s">
        <v>756</v>
      </c>
      <c r="W1381" s="109" t="s">
        <v>1312</v>
      </c>
      <c r="X1381" s="110" t="str">
        <f t="shared" si="6"/>
        <v/>
      </c>
      <c r="Y1381" s="110" t="str">
        <f t="shared" si="7"/>
        <v/>
      </c>
      <c r="Z1381" s="109" t="s">
        <v>797</v>
      </c>
      <c r="AA1381" s="109" t="s">
        <v>802</v>
      </c>
      <c r="AB1381" s="149" t="s">
        <v>5161</v>
      </c>
      <c r="AC1381" s="159" t="s">
        <v>1329</v>
      </c>
      <c r="AD1381" s="160"/>
      <c r="AE1381" s="127"/>
      <c r="AF1381" s="113"/>
      <c r="AG1381" s="114" t="str">
        <f t="array" ref="AG1381">XLOOKUP(F1381,'CLV2'!A:A,'CLV2'!E:E)</f>
        <v>2.FROZEN FOODS</v>
      </c>
      <c r="AH1381" s="115" t="str">
        <f t="array" ref="AH1381">XLOOKUP(F1381,'CLV2'!A:A,'CLV2'!F:F)</f>
        <v>3.PIZZA - READY MEALS</v>
      </c>
      <c r="AI1381" s="115" t="str">
        <f t="shared" si="8"/>
        <v>Pack</v>
      </c>
      <c r="AJ1381" s="116">
        <f t="shared" si="9"/>
        <v>1</v>
      </c>
      <c r="AK1381" s="117" t="str">
        <f t="array" ref="AK1381">XLOOKUP(F1381,'GIÁ'!A:A,'GIÁ'!D:D)</f>
        <v>49154.71</v>
      </c>
      <c r="AL1381" s="118">
        <f t="shared" si="10"/>
        <v>98309.42</v>
      </c>
      <c r="AM1381" s="118">
        <f t="shared" si="11"/>
        <v>0</v>
      </c>
      <c r="AN1381" s="119">
        <f t="shared" si="12"/>
        <v>0</v>
      </c>
      <c r="AO1381" s="118">
        <f t="shared" si="13"/>
        <v>98309.42</v>
      </c>
      <c r="AP1381" s="121">
        <f t="shared" si="14"/>
        <v>0</v>
      </c>
      <c r="AQ1381" s="122"/>
      <c r="AR1381" s="119"/>
    </row>
    <row r="1382" ht="22.5" customHeight="1">
      <c r="A1382" s="89">
        <v>46231.0</v>
      </c>
      <c r="B1382" s="90">
        <v>0.5277777777777778</v>
      </c>
      <c r="C1382" s="91" t="s">
        <v>1640</v>
      </c>
      <c r="D1382" s="129" t="str">
        <f t="array" ref="D1382">XLOOKUP(C1382,'DS ST'!A:A,'DS ST'!B:B)</f>
        <v>THD</v>
      </c>
      <c r="E1382" s="94" t="str">
        <f t="array" ref="E1382">XLOOKUP($F1382,'GIÁ'!$A:$A,'GIÁ'!$E:$E)</f>
        <v>MÁT</v>
      </c>
      <c r="F1382" s="94">
        <v>8.936146442614E12</v>
      </c>
      <c r="G1382" s="95" t="s">
        <v>2502</v>
      </c>
      <c r="H1382" s="95" t="s">
        <v>787</v>
      </c>
      <c r="I1382" s="96">
        <v>2.0</v>
      </c>
      <c r="J1382" s="96">
        <v>0.0</v>
      </c>
      <c r="K1382" s="98">
        <f t="shared" si="4"/>
        <v>2</v>
      </c>
      <c r="L1382" s="99" t="s">
        <v>5162</v>
      </c>
      <c r="M1382" s="100" t="s">
        <v>5163</v>
      </c>
      <c r="N1382" s="101" t="s">
        <v>5164</v>
      </c>
      <c r="O1382" s="128"/>
      <c r="P1382" s="100"/>
      <c r="Q1382" s="103">
        <f t="shared" si="5"/>
        <v>2</v>
      </c>
      <c r="R1382" s="161"/>
      <c r="S1382" s="105"/>
      <c r="T1382" s="106"/>
      <c r="U1382" s="107" t="s">
        <v>4986</v>
      </c>
      <c r="V1382" s="108" t="s">
        <v>4012</v>
      </c>
      <c r="W1382" s="109" t="s">
        <v>1908</v>
      </c>
      <c r="X1382" s="110" t="str">
        <f t="shared" si="6"/>
        <v/>
      </c>
      <c r="Y1382" s="110" t="str">
        <f t="shared" si="7"/>
        <v/>
      </c>
      <c r="Z1382" s="139" t="str">
        <f>IF(N(Q1382)&lt;=0,"",IF(ISNUMBER(SEARCH("Thiếu kiện",V1382)),"Kho đông mát",IF(AND(N(Q1382)&gt;0,N(P1382)&gt;0,OR(ISNUMBER(SEARCH("Hình KDB",U1382)),ISNUMBER(SEARCH("Hình tele",U1382)),ISNUMBER(SEARCH("sai code",U1382)),ISNUMBER(SEARCH("ST nhận",U1382)))),"Kho đông mát",IF(AND(W1382="DC giao thiếu",OR(ISNUMBER(SEARCH("Hình KDB",U1382)),ISNUMBER(SEARCH("Hình tele",U1382)),ISNUMBER(SEARCH("sai code",U1382)))),"Kho đông mát",IF(W1382="DC giao thiếu","Chưa xác định",IF(AND(W1382="DC pick sai",OR(ISNUMBER(SEARCH("Hình KDB",U1382)),ISNUMBER(SEARCH("Hình tele",U1382)),ISNUMBER(SEARCH("sai code",U1382)),ISNUMBER(SEARCH("ST nhận",U1382)))),"Kho đông mát",IF(W1382="DC pick sai","Chưa xác định",IF(AND(W1382="Hao hụt",N(O1382)&gt;0,OR(ISNUMBER(SEARCH("Hình KDB",U1382)),ISNUMBER(SEARCH("Hình tele",U1382)),ISNUMBER(SEARCH("sai code",U1382)),ISNUMBER(SEARCH("ST nhận",U1382)))),"Kho đông mát",IF(W1382="Hao hụt","Chưa xác định",IF(OR(W1382="VT giao sai điểm",W1382="Không đạt nhiệt độ",W1382="TX giao thiếu kiện",W1382="Hàng không đạt CL"),"Kho đông mát",IF(W1382="Chưa xác định","Chưa xác định",IF(N(P1382)&gt;0,"Chưa xác định",""))))))))))))</f>
        <v>Kho đông mát</v>
      </c>
      <c r="AA1382" s="109" t="s">
        <v>802</v>
      </c>
      <c r="AB1382" s="106"/>
      <c r="AC1382" s="158"/>
      <c r="AD1382" s="160"/>
      <c r="AE1382" s="127"/>
      <c r="AF1382" s="113"/>
      <c r="AG1382" s="114" t="str">
        <f t="array" ref="AG1382">XLOOKUP(F1382,'CLV2'!A:A,'CLV2'!E:E)</f>
        <v>2.MEAT</v>
      </c>
      <c r="AH1382" s="115" t="str">
        <f t="array" ref="AH1382">XLOOKUP(F1382,'CLV2'!A:A,'CLV2'!F:F)</f>
        <v>3.PORK</v>
      </c>
      <c r="AI1382" s="115" t="str">
        <f t="shared" si="8"/>
        <v>Pack</v>
      </c>
      <c r="AJ1382" s="116">
        <f t="shared" si="9"/>
        <v>1</v>
      </c>
      <c r="AK1382" s="117" t="str">
        <f t="array" ref="AK1382">XLOOKUP(F1382,'GIÁ'!A:A,'GIÁ'!D:D)</f>
        <v>17646.95</v>
      </c>
      <c r="AL1382" s="118">
        <f t="shared" si="10"/>
        <v>35293.9</v>
      </c>
      <c r="AM1382" s="118">
        <f t="shared" si="11"/>
        <v>0</v>
      </c>
      <c r="AN1382" s="119">
        <f t="shared" si="12"/>
        <v>0</v>
      </c>
      <c r="AO1382" s="118">
        <f t="shared" si="13"/>
        <v>35293.9</v>
      </c>
      <c r="AP1382" s="121">
        <f t="shared" si="14"/>
        <v>0</v>
      </c>
      <c r="AQ1382" s="122"/>
      <c r="AR1382" s="119"/>
    </row>
    <row r="1383" ht="22.5" customHeight="1">
      <c r="A1383" s="89">
        <v>46231.0</v>
      </c>
      <c r="B1383" s="90">
        <v>0.5194444444444445</v>
      </c>
      <c r="C1383" s="91" t="s">
        <v>668</v>
      </c>
      <c r="D1383" s="92" t="str">
        <f t="array" ref="D1383">XLOOKUP(C1383,'DS ST'!A:A,'DS ST'!B:B)</f>
        <v>A157</v>
      </c>
      <c r="E1383" s="94" t="str">
        <f t="array" ref="E1383">XLOOKUP($F1383,'GIÁ'!$A:$A,'GIÁ'!$E:$E)</f>
        <v>ĐÔNG</v>
      </c>
      <c r="F1383" s="94">
        <v>9.555894501924E12</v>
      </c>
      <c r="G1383" s="95" t="s">
        <v>3296</v>
      </c>
      <c r="H1383" s="95" t="s">
        <v>224</v>
      </c>
      <c r="I1383" s="96">
        <v>4.0</v>
      </c>
      <c r="J1383" s="96">
        <v>0.0</v>
      </c>
      <c r="K1383" s="98">
        <f t="shared" si="4"/>
        <v>4</v>
      </c>
      <c r="L1383" s="99" t="s">
        <v>5165</v>
      </c>
      <c r="M1383" s="100" t="s">
        <v>5166</v>
      </c>
      <c r="N1383" s="101" t="s">
        <v>5167</v>
      </c>
      <c r="O1383" s="128"/>
      <c r="P1383" s="100"/>
      <c r="Q1383" s="103">
        <f t="shared" si="5"/>
        <v>4</v>
      </c>
      <c r="R1383" s="161"/>
      <c r="S1383" s="105" t="s">
        <v>14</v>
      </c>
      <c r="T1383" s="106"/>
      <c r="U1383" s="107"/>
      <c r="V1383" s="108" t="s">
        <v>756</v>
      </c>
      <c r="W1383" s="109" t="s">
        <v>1312</v>
      </c>
      <c r="X1383" s="110" t="str">
        <f t="shared" si="6"/>
        <v/>
      </c>
      <c r="Y1383" s="110" t="str">
        <f t="shared" si="7"/>
        <v/>
      </c>
      <c r="Z1383" s="109" t="s">
        <v>797</v>
      </c>
      <c r="AA1383" s="109" t="s">
        <v>802</v>
      </c>
      <c r="AB1383" s="163" t="s">
        <v>5168</v>
      </c>
      <c r="AC1383" s="159" t="s">
        <v>1329</v>
      </c>
      <c r="AD1383" s="160"/>
      <c r="AE1383" s="127"/>
      <c r="AF1383" s="113"/>
      <c r="AG1383" s="114" t="str">
        <f t="array" ref="AG1383">XLOOKUP(F1383,'CLV2'!A:A,'CLV2'!E:E)</f>
        <v>2.FROZEN FOODS</v>
      </c>
      <c r="AH1383" s="115" t="str">
        <f t="array" ref="AH1383">XLOOKUP(F1383,'CLV2'!A:A,'CLV2'!F:F)</f>
        <v>3.HOTPOT AND FRIED</v>
      </c>
      <c r="AI1383" s="115" t="str">
        <f t="shared" si="8"/>
        <v>Pack</v>
      </c>
      <c r="AJ1383" s="116">
        <f t="shared" si="9"/>
        <v>1</v>
      </c>
      <c r="AK1383" s="117" t="str">
        <f t="array" ref="AK1383">XLOOKUP(F1383,'GIÁ'!A:A,'GIÁ'!D:D)</f>
        <v>69289.18</v>
      </c>
      <c r="AL1383" s="118">
        <f t="shared" si="10"/>
        <v>277156.72</v>
      </c>
      <c r="AM1383" s="118">
        <f t="shared" si="11"/>
        <v>0</v>
      </c>
      <c r="AN1383" s="119">
        <f t="shared" si="12"/>
        <v>0</v>
      </c>
      <c r="AO1383" s="118">
        <f t="shared" si="13"/>
        <v>277156.72</v>
      </c>
      <c r="AP1383" s="121">
        <f t="shared" si="14"/>
        <v>0</v>
      </c>
      <c r="AQ1383" s="122"/>
      <c r="AR1383" s="119"/>
    </row>
    <row r="1384" ht="22.5" customHeight="1">
      <c r="A1384" s="89">
        <v>46231.0</v>
      </c>
      <c r="B1384" s="90">
        <v>0.5194444444444445</v>
      </c>
      <c r="C1384" s="91" t="s">
        <v>668</v>
      </c>
      <c r="D1384" s="92" t="str">
        <f t="array" ref="D1384">XLOOKUP(C1384,'DS ST'!A:A,'DS ST'!B:B)</f>
        <v>A157</v>
      </c>
      <c r="E1384" s="94" t="str">
        <f t="array" ref="E1384">XLOOKUP($F1384,'GIÁ'!$A:$A,'GIÁ'!$E:$E)</f>
        <v>ĐÔNG</v>
      </c>
      <c r="F1384" s="94">
        <v>8.935297103726E12</v>
      </c>
      <c r="G1384" s="95" t="s">
        <v>2028</v>
      </c>
      <c r="H1384" s="95" t="s">
        <v>224</v>
      </c>
      <c r="I1384" s="96">
        <v>4.0</v>
      </c>
      <c r="J1384" s="96">
        <v>2.0</v>
      </c>
      <c r="K1384" s="98">
        <f t="shared" si="4"/>
        <v>2</v>
      </c>
      <c r="L1384" s="99" t="s">
        <v>5165</v>
      </c>
      <c r="M1384" s="100" t="s">
        <v>5166</v>
      </c>
      <c r="N1384" s="101" t="s">
        <v>5167</v>
      </c>
      <c r="O1384" s="128"/>
      <c r="P1384" s="100"/>
      <c r="Q1384" s="103">
        <f t="shared" si="5"/>
        <v>2</v>
      </c>
      <c r="R1384" s="161"/>
      <c r="S1384" s="105" t="s">
        <v>14</v>
      </c>
      <c r="T1384" s="106" t="s">
        <v>5169</v>
      </c>
      <c r="U1384" s="107" t="s">
        <v>5170</v>
      </c>
      <c r="V1384" s="108" t="s">
        <v>756</v>
      </c>
      <c r="W1384" s="109" t="s">
        <v>2842</v>
      </c>
      <c r="X1384" s="110" t="str">
        <f t="shared" si="6"/>
        <v/>
      </c>
      <c r="Y1384" s="110" t="str">
        <f t="shared" si="7"/>
        <v/>
      </c>
      <c r="Z1384" s="139" t="str">
        <f>IF(N(Q1384)&lt;=0,"",IF(ISNUMBER(SEARCH("Thiếu kiện",V1384)),"Kho đông mát",IF(AND(N(Q1384)&gt;0,N(P1384)&gt;0,OR(ISNUMBER(SEARCH("Hình KDB",U1384)),ISNUMBER(SEARCH("Hình tele",U1384)),ISNUMBER(SEARCH("sai code",U1384)),ISNUMBER(SEARCH("ST nhận",U1384)))),"Kho đông mát",IF(AND(W1384="DC giao thiếu",OR(ISNUMBER(SEARCH("Hình KDB",U1384)),ISNUMBER(SEARCH("Hình tele",U1384)),ISNUMBER(SEARCH("sai code",U1384)))),"Kho đông mát",IF(W1384="DC giao thiếu","Chưa xác định",IF(AND(W1384="DC pick sai",OR(ISNUMBER(SEARCH("Hình KDB",U1384)),ISNUMBER(SEARCH("Hình tele",U1384)),ISNUMBER(SEARCH("sai code",U1384)),ISNUMBER(SEARCH("ST nhận",U1384)))),"Kho đông mát",IF(W1384="DC pick sai","Chưa xác định",IF(AND(W1384="Hao hụt",N(O1384)&gt;0,OR(ISNUMBER(SEARCH("Hình KDB",U1384)),ISNUMBER(SEARCH("Hình tele",U1384)),ISNUMBER(SEARCH("sai code",U1384)),ISNUMBER(SEARCH("ST nhận",U1384)))),"Kho đông mát",IF(W1384="Hao hụt","Chưa xác định",IF(OR(W1384="VT giao sai điểm",W1384="Không đạt nhiệt độ",W1384="TX giao thiếu kiện",W1384="Hàng không đạt CL"),"Kho đông mát",IF(W1384="Chưa xác định","Chưa xác định",IF(N(P1384)&gt;0,"Chưa xác định",""))))))))))))</f>
        <v>Kho đông mát</v>
      </c>
      <c r="AA1384" s="109" t="s">
        <v>802</v>
      </c>
      <c r="AB1384" s="106" t="s">
        <v>4692</v>
      </c>
      <c r="AC1384" s="158"/>
      <c r="AD1384" s="160"/>
      <c r="AE1384" s="127"/>
      <c r="AF1384" s="113"/>
      <c r="AG1384" s="114" t="str">
        <f t="array" ref="AG1384">XLOOKUP(F1384,'CLV2'!A:A,'CLV2'!E:E)</f>
        <v>2.FROZEN FOODS</v>
      </c>
      <c r="AH1384" s="115" t="str">
        <f t="array" ref="AH1384">XLOOKUP(F1384,'CLV2'!A:A,'CLV2'!F:F)</f>
        <v>3.PIZZA - READY MEALS</v>
      </c>
      <c r="AI1384" s="115" t="str">
        <f t="shared" si="8"/>
        <v>Pack</v>
      </c>
      <c r="AJ1384" s="116">
        <f t="shared" si="9"/>
        <v>0.5</v>
      </c>
      <c r="AK1384" s="117" t="str">
        <f t="array" ref="AK1384">XLOOKUP(F1384,'GIÁ'!A:A,'GIÁ'!D:D)</f>
        <v>61056.95</v>
      </c>
      <c r="AL1384" s="118">
        <f t="shared" si="10"/>
        <v>122113.9</v>
      </c>
      <c r="AM1384" s="118">
        <f t="shared" si="11"/>
        <v>0</v>
      </c>
      <c r="AN1384" s="119">
        <f t="shared" si="12"/>
        <v>0</v>
      </c>
      <c r="AO1384" s="118">
        <f t="shared" si="13"/>
        <v>122113.9</v>
      </c>
      <c r="AP1384" s="121">
        <f t="shared" si="14"/>
        <v>0</v>
      </c>
      <c r="AQ1384" s="122"/>
      <c r="AR1384" s="119"/>
    </row>
    <row r="1385" ht="22.5" customHeight="1">
      <c r="A1385" s="89">
        <v>46231.0</v>
      </c>
      <c r="B1385" s="90">
        <v>0.5194444444444445</v>
      </c>
      <c r="C1385" s="91" t="s">
        <v>668</v>
      </c>
      <c r="D1385" s="92" t="str">
        <f t="array" ref="D1385">XLOOKUP(C1385,'DS ST'!A:A,'DS ST'!B:B)</f>
        <v>A157</v>
      </c>
      <c r="E1385" s="94" t="str">
        <f t="array" ref="E1385">XLOOKUP($F1385,'GIÁ'!$A:$A,'GIÁ'!$E:$E)</f>
        <v>ĐÔNG</v>
      </c>
      <c r="F1385" s="94">
        <v>8.934717275081E12</v>
      </c>
      <c r="G1385" s="95" t="s">
        <v>1735</v>
      </c>
      <c r="H1385" s="95" t="s">
        <v>224</v>
      </c>
      <c r="I1385" s="96">
        <v>10.0</v>
      </c>
      <c r="J1385" s="96">
        <v>0.0</v>
      </c>
      <c r="K1385" s="98">
        <f t="shared" si="4"/>
        <v>10</v>
      </c>
      <c r="L1385" s="99" t="s">
        <v>5165</v>
      </c>
      <c r="M1385" s="100" t="s">
        <v>5166</v>
      </c>
      <c r="N1385" s="101" t="s">
        <v>5167</v>
      </c>
      <c r="O1385" s="128"/>
      <c r="P1385" s="100"/>
      <c r="Q1385" s="103">
        <f t="shared" si="5"/>
        <v>10</v>
      </c>
      <c r="R1385" s="161"/>
      <c r="S1385" s="105" t="s">
        <v>14</v>
      </c>
      <c r="T1385" s="106"/>
      <c r="U1385" s="107"/>
      <c r="V1385" s="108" t="s">
        <v>756</v>
      </c>
      <c r="W1385" s="109" t="s">
        <v>1312</v>
      </c>
      <c r="X1385" s="110" t="str">
        <f t="shared" si="6"/>
        <v/>
      </c>
      <c r="Y1385" s="110" t="str">
        <f t="shared" si="7"/>
        <v/>
      </c>
      <c r="Z1385" s="109" t="s">
        <v>797</v>
      </c>
      <c r="AA1385" s="109" t="s">
        <v>802</v>
      </c>
      <c r="AB1385" s="163" t="s">
        <v>5168</v>
      </c>
      <c r="AC1385" s="159" t="s">
        <v>1329</v>
      </c>
      <c r="AD1385" s="160"/>
      <c r="AE1385" s="127"/>
      <c r="AF1385" s="113"/>
      <c r="AG1385" s="114" t="str">
        <f t="array" ref="AG1385">XLOOKUP(F1385,'CLV2'!A:A,'CLV2'!E:E)</f>
        <v>2.FROZEN FOODS</v>
      </c>
      <c r="AH1385" s="115" t="str">
        <f t="array" ref="AH1385">XLOOKUP(F1385,'CLV2'!A:A,'CLV2'!F:F)</f>
        <v>3.DUMPLINGS</v>
      </c>
      <c r="AI1385" s="115" t="str">
        <f t="shared" si="8"/>
        <v>Pack</v>
      </c>
      <c r="AJ1385" s="116">
        <f t="shared" si="9"/>
        <v>1</v>
      </c>
      <c r="AK1385" s="117" t="str">
        <f t="array" ref="AK1385">XLOOKUP(F1385,'GIÁ'!A:A,'GIÁ'!D:D)</f>
        <v>42036.39</v>
      </c>
      <c r="AL1385" s="118">
        <f t="shared" si="10"/>
        <v>420363.9</v>
      </c>
      <c r="AM1385" s="118">
        <f t="shared" si="11"/>
        <v>0</v>
      </c>
      <c r="AN1385" s="119">
        <f t="shared" si="12"/>
        <v>0</v>
      </c>
      <c r="AO1385" s="118">
        <f t="shared" si="13"/>
        <v>420363.9</v>
      </c>
      <c r="AP1385" s="121">
        <f t="shared" si="14"/>
        <v>0</v>
      </c>
      <c r="AQ1385" s="122"/>
      <c r="AR1385" s="119"/>
    </row>
    <row r="1386" ht="22.5" customHeight="1">
      <c r="A1386" s="89">
        <v>46231.0</v>
      </c>
      <c r="B1386" s="90">
        <v>0.5111111111111111</v>
      </c>
      <c r="C1386" s="91" t="s">
        <v>1246</v>
      </c>
      <c r="D1386" s="129" t="str">
        <f t="array" ref="D1386">XLOOKUP(C1386,'DS ST'!A:A,'DS ST'!B:B)</f>
        <v>ERT</v>
      </c>
      <c r="E1386" s="94" t="str">
        <f t="array" ref="E1386">XLOOKUP($F1386,'GIÁ'!$A:$A,'GIÁ'!$E:$E)</f>
        <v>MÁT</v>
      </c>
      <c r="F1386" s="94">
        <v>8.936146442614E12</v>
      </c>
      <c r="G1386" s="95" t="s">
        <v>2502</v>
      </c>
      <c r="H1386" s="95" t="s">
        <v>787</v>
      </c>
      <c r="I1386" s="96">
        <v>2.0</v>
      </c>
      <c r="J1386" s="96">
        <v>0.0</v>
      </c>
      <c r="K1386" s="98">
        <f t="shared" si="4"/>
        <v>2</v>
      </c>
      <c r="L1386" s="99" t="s">
        <v>5171</v>
      </c>
      <c r="M1386" s="100" t="s">
        <v>5172</v>
      </c>
      <c r="N1386" s="101" t="s">
        <v>5173</v>
      </c>
      <c r="O1386" s="128"/>
      <c r="P1386" s="100"/>
      <c r="Q1386" s="103">
        <f t="shared" si="5"/>
        <v>2</v>
      </c>
      <c r="R1386" s="161"/>
      <c r="S1386" s="105"/>
      <c r="T1386" s="106"/>
      <c r="U1386" s="107" t="s">
        <v>4986</v>
      </c>
      <c r="V1386" s="108" t="s">
        <v>4012</v>
      </c>
      <c r="W1386" s="109" t="s">
        <v>1908</v>
      </c>
      <c r="X1386" s="110" t="str">
        <f t="shared" si="6"/>
        <v/>
      </c>
      <c r="Y1386" s="110" t="str">
        <f t="shared" si="7"/>
        <v/>
      </c>
      <c r="Z1386" s="139" t="str">
        <f t="shared" ref="Z1386:Z1388" si="85">IF(N(Q1386)&lt;=0,"",IF(ISNUMBER(SEARCH("Thiếu kiện",V1386)),"Kho đông mát",IF(AND(N(Q1386)&gt;0,N(P1386)&gt;0,OR(ISNUMBER(SEARCH("Hình KDB",U1386)),ISNUMBER(SEARCH("Hình tele",U1386)),ISNUMBER(SEARCH("sai code",U1386)),ISNUMBER(SEARCH("ST nhận",U1386)))),"Kho đông mát",IF(AND(W1386="DC giao thiếu",OR(ISNUMBER(SEARCH("Hình KDB",U1386)),ISNUMBER(SEARCH("Hình tele",U1386)),ISNUMBER(SEARCH("sai code",U1386)))),"Kho đông mát",IF(W1386="DC giao thiếu","Chưa xác định",IF(AND(W1386="DC pick sai",OR(ISNUMBER(SEARCH("Hình KDB",U1386)),ISNUMBER(SEARCH("Hình tele",U1386)),ISNUMBER(SEARCH("sai code",U1386)),ISNUMBER(SEARCH("ST nhận",U1386)))),"Kho đông mát",IF(W1386="DC pick sai","Chưa xác định",IF(AND(W1386="Hao hụt",N(O1386)&gt;0,OR(ISNUMBER(SEARCH("Hình KDB",U1386)),ISNUMBER(SEARCH("Hình tele",U1386)),ISNUMBER(SEARCH("sai code",U1386)),ISNUMBER(SEARCH("ST nhận",U1386)))),"Kho đông mát",IF(W1386="Hao hụt","Chưa xác định",IF(OR(W1386="VT giao sai điểm",W1386="Không đạt nhiệt độ",W1386="TX giao thiếu kiện",W1386="Hàng không đạt CL"),"Kho đông mát",IF(W1386="Chưa xác định","Chưa xác định",IF(N(P1386)&gt;0,"Chưa xác định",""))))))))))))</f>
        <v>Kho đông mát</v>
      </c>
      <c r="AA1386" s="109" t="s">
        <v>802</v>
      </c>
      <c r="AB1386" s="106"/>
      <c r="AC1386" s="158"/>
      <c r="AD1386" s="160"/>
      <c r="AE1386" s="127"/>
      <c r="AF1386" s="113"/>
      <c r="AG1386" s="114" t="str">
        <f t="array" ref="AG1386">XLOOKUP(F1386,'CLV2'!A:A,'CLV2'!E:E)</f>
        <v>2.MEAT</v>
      </c>
      <c r="AH1386" s="115" t="str">
        <f t="array" ref="AH1386">XLOOKUP(F1386,'CLV2'!A:A,'CLV2'!F:F)</f>
        <v>3.PORK</v>
      </c>
      <c r="AI1386" s="115" t="str">
        <f t="shared" si="8"/>
        <v>Pack</v>
      </c>
      <c r="AJ1386" s="116">
        <f t="shared" si="9"/>
        <v>1</v>
      </c>
      <c r="AK1386" s="117" t="str">
        <f t="array" ref="AK1386">XLOOKUP(F1386,'GIÁ'!A:A,'GIÁ'!D:D)</f>
        <v>17646.95</v>
      </c>
      <c r="AL1386" s="118">
        <f t="shared" si="10"/>
        <v>35293.9</v>
      </c>
      <c r="AM1386" s="118">
        <f t="shared" si="11"/>
        <v>0</v>
      </c>
      <c r="AN1386" s="119">
        <f t="shared" si="12"/>
        <v>0</v>
      </c>
      <c r="AO1386" s="118">
        <f t="shared" si="13"/>
        <v>35293.9</v>
      </c>
      <c r="AP1386" s="121">
        <f t="shared" si="14"/>
        <v>0</v>
      </c>
      <c r="AQ1386" s="122"/>
      <c r="AR1386" s="119"/>
    </row>
    <row r="1387" ht="22.5" customHeight="1">
      <c r="A1387" s="89">
        <v>46231.0</v>
      </c>
      <c r="B1387" s="90">
        <v>0.5138888888888888</v>
      </c>
      <c r="C1387" s="91" t="s">
        <v>1353</v>
      </c>
      <c r="D1387" s="129" t="str">
        <f t="array" ref="D1387">XLOOKUP(C1387,'DS ST'!A:A,'DS ST'!B:B)</f>
        <v>LVN</v>
      </c>
      <c r="E1387" s="94" t="str">
        <f t="array" ref="E1387">XLOOKUP($F1387,'GIÁ'!$A:$A,'GIÁ'!$E:$E)</f>
        <v>MÁT</v>
      </c>
      <c r="F1387" s="94">
        <v>8.936146442614E12</v>
      </c>
      <c r="G1387" s="95" t="s">
        <v>2502</v>
      </c>
      <c r="H1387" s="95" t="s">
        <v>787</v>
      </c>
      <c r="I1387" s="96">
        <v>5.0</v>
      </c>
      <c r="J1387" s="96">
        <v>0.0</v>
      </c>
      <c r="K1387" s="98">
        <f t="shared" si="4"/>
        <v>5</v>
      </c>
      <c r="L1387" s="99" t="s">
        <v>5174</v>
      </c>
      <c r="M1387" s="100" t="s">
        <v>5175</v>
      </c>
      <c r="N1387" s="101" t="s">
        <v>5176</v>
      </c>
      <c r="O1387" s="128"/>
      <c r="P1387" s="100"/>
      <c r="Q1387" s="103">
        <f t="shared" si="5"/>
        <v>5</v>
      </c>
      <c r="R1387" s="161"/>
      <c r="S1387" s="105"/>
      <c r="T1387" s="106"/>
      <c r="U1387" s="107" t="s">
        <v>4986</v>
      </c>
      <c r="V1387" s="108" t="s">
        <v>4012</v>
      </c>
      <c r="W1387" s="109" t="s">
        <v>1908</v>
      </c>
      <c r="X1387" s="110" t="str">
        <f t="shared" si="6"/>
        <v/>
      </c>
      <c r="Y1387" s="110" t="str">
        <f t="shared" si="7"/>
        <v/>
      </c>
      <c r="Z1387" s="139" t="str">
        <f t="shared" si="85"/>
        <v>Kho đông mát</v>
      </c>
      <c r="AA1387" s="109" t="s">
        <v>802</v>
      </c>
      <c r="AB1387" s="106"/>
      <c r="AC1387" s="158"/>
      <c r="AD1387" s="160"/>
      <c r="AE1387" s="127"/>
      <c r="AF1387" s="113"/>
      <c r="AG1387" s="114" t="str">
        <f t="array" ref="AG1387">XLOOKUP(F1387,'CLV2'!A:A,'CLV2'!E:E)</f>
        <v>2.MEAT</v>
      </c>
      <c r="AH1387" s="115" t="str">
        <f t="array" ref="AH1387">XLOOKUP(F1387,'CLV2'!A:A,'CLV2'!F:F)</f>
        <v>3.PORK</v>
      </c>
      <c r="AI1387" s="115" t="str">
        <f t="shared" si="8"/>
        <v>Pack</v>
      </c>
      <c r="AJ1387" s="116">
        <f t="shared" si="9"/>
        <v>1</v>
      </c>
      <c r="AK1387" s="117" t="str">
        <f t="array" ref="AK1387">XLOOKUP(F1387,'GIÁ'!A:A,'GIÁ'!D:D)</f>
        <v>17646.95</v>
      </c>
      <c r="AL1387" s="118">
        <f t="shared" si="10"/>
        <v>88234.75</v>
      </c>
      <c r="AM1387" s="118">
        <f t="shared" si="11"/>
        <v>0</v>
      </c>
      <c r="AN1387" s="119">
        <f t="shared" si="12"/>
        <v>0</v>
      </c>
      <c r="AO1387" s="118">
        <f t="shared" si="13"/>
        <v>88234.75</v>
      </c>
      <c r="AP1387" s="121">
        <f t="shared" si="14"/>
        <v>0</v>
      </c>
      <c r="AQ1387" s="122"/>
      <c r="AR1387" s="119"/>
    </row>
    <row r="1388" ht="22.5" customHeight="1">
      <c r="A1388" s="89">
        <v>46231.0</v>
      </c>
      <c r="B1388" s="90">
        <v>0.5979166666666667</v>
      </c>
      <c r="C1388" s="91" t="s">
        <v>793</v>
      </c>
      <c r="D1388" s="129" t="str">
        <f t="array" ref="D1388">XLOOKUP(C1388,'DS ST'!A:A,'DS ST'!B:B)</f>
        <v>A177</v>
      </c>
      <c r="E1388" s="94" t="str">
        <f t="array" ref="E1388">XLOOKUP($F1388,'GIÁ'!$A:$A,'GIÁ'!$E:$E)</f>
        <v>MÁT</v>
      </c>
      <c r="F1388" s="94">
        <v>8.936146442614E12</v>
      </c>
      <c r="G1388" s="95" t="s">
        <v>2502</v>
      </c>
      <c r="H1388" s="95" t="s">
        <v>787</v>
      </c>
      <c r="I1388" s="96">
        <v>1.0</v>
      </c>
      <c r="J1388" s="96">
        <v>0.0</v>
      </c>
      <c r="K1388" s="98">
        <f t="shared" si="4"/>
        <v>1</v>
      </c>
      <c r="L1388" s="99" t="s">
        <v>5177</v>
      </c>
      <c r="M1388" s="100" t="s">
        <v>5178</v>
      </c>
      <c r="N1388" s="101" t="e">
        <v>#N/A</v>
      </c>
      <c r="O1388" s="128"/>
      <c r="P1388" s="100"/>
      <c r="Q1388" s="103">
        <f t="shared" si="5"/>
        <v>1</v>
      </c>
      <c r="R1388" s="161"/>
      <c r="S1388" s="105" t="s">
        <v>14</v>
      </c>
      <c r="T1388" s="106"/>
      <c r="U1388" s="107" t="s">
        <v>4986</v>
      </c>
      <c r="V1388" s="108" t="s">
        <v>4012</v>
      </c>
      <c r="W1388" s="109" t="s">
        <v>1908</v>
      </c>
      <c r="X1388" s="110" t="str">
        <f t="shared" si="6"/>
        <v/>
      </c>
      <c r="Y1388" s="110" t="str">
        <f t="shared" si="7"/>
        <v/>
      </c>
      <c r="Z1388" s="139" t="str">
        <f t="shared" si="85"/>
        <v>Kho đông mát</v>
      </c>
      <c r="AA1388" s="109" t="s">
        <v>802</v>
      </c>
      <c r="AB1388" s="106"/>
      <c r="AC1388" s="158"/>
      <c r="AD1388" s="160"/>
      <c r="AE1388" s="127"/>
      <c r="AF1388" s="113"/>
      <c r="AG1388" s="114" t="str">
        <f t="array" ref="AG1388">XLOOKUP(F1388,'CLV2'!A:A,'CLV2'!E:E)</f>
        <v>2.MEAT</v>
      </c>
      <c r="AH1388" s="115" t="str">
        <f t="array" ref="AH1388">XLOOKUP(F1388,'CLV2'!A:A,'CLV2'!F:F)</f>
        <v>3.PORK</v>
      </c>
      <c r="AI1388" s="115" t="str">
        <f t="shared" si="8"/>
        <v>Pack</v>
      </c>
      <c r="AJ1388" s="116">
        <f t="shared" si="9"/>
        <v>1</v>
      </c>
      <c r="AK1388" s="117" t="str">
        <f t="array" ref="AK1388">XLOOKUP(F1388,'GIÁ'!A:A,'GIÁ'!D:D)</f>
        <v>17646.95</v>
      </c>
      <c r="AL1388" s="118">
        <f t="shared" si="10"/>
        <v>17646.95</v>
      </c>
      <c r="AM1388" s="118">
        <f t="shared" si="11"/>
        <v>0</v>
      </c>
      <c r="AN1388" s="119">
        <f t="shared" si="12"/>
        <v>0</v>
      </c>
      <c r="AO1388" s="118">
        <f t="shared" si="13"/>
        <v>17646.95</v>
      </c>
      <c r="AP1388" s="121">
        <f t="shared" si="14"/>
        <v>0</v>
      </c>
      <c r="AQ1388" s="122"/>
      <c r="AR1388" s="119"/>
    </row>
    <row r="1389" ht="22.5" customHeight="1">
      <c r="A1389" s="89">
        <v>46231.0</v>
      </c>
      <c r="B1389" s="90">
        <v>0.5979166666666667</v>
      </c>
      <c r="C1389" s="91" t="s">
        <v>793</v>
      </c>
      <c r="D1389" s="92" t="str">
        <f t="array" ref="D1389">XLOOKUP(C1389,'DS ST'!A:A,'DS ST'!B:B)</f>
        <v>A177</v>
      </c>
      <c r="E1389" s="94" t="str">
        <f t="array" ref="E1389">XLOOKUP($F1389,'GIÁ'!$A:$A,'GIÁ'!$E:$E)</f>
        <v>ĐÔNG</v>
      </c>
      <c r="F1389" s="94">
        <v>9.555894501924E12</v>
      </c>
      <c r="G1389" s="95" t="s">
        <v>3296</v>
      </c>
      <c r="H1389" s="95" t="s">
        <v>224</v>
      </c>
      <c r="I1389" s="96">
        <v>2.0</v>
      </c>
      <c r="J1389" s="96">
        <v>0.0</v>
      </c>
      <c r="K1389" s="98">
        <f t="shared" si="4"/>
        <v>2</v>
      </c>
      <c r="L1389" s="99" t="s">
        <v>5177</v>
      </c>
      <c r="M1389" s="100" t="s">
        <v>5178</v>
      </c>
      <c r="N1389" s="101" t="e">
        <v>#N/A</v>
      </c>
      <c r="O1389" s="128"/>
      <c r="P1389" s="100"/>
      <c r="Q1389" s="103">
        <f t="shared" si="5"/>
        <v>2</v>
      </c>
      <c r="R1389" s="161"/>
      <c r="S1389" s="105" t="s">
        <v>14</v>
      </c>
      <c r="T1389" s="106"/>
      <c r="U1389" s="107"/>
      <c r="V1389" s="108" t="s">
        <v>756</v>
      </c>
      <c r="W1389" s="109" t="s">
        <v>1312</v>
      </c>
      <c r="X1389" s="110" t="str">
        <f t="shared" si="6"/>
        <v/>
      </c>
      <c r="Y1389" s="110" t="str">
        <f t="shared" si="7"/>
        <v/>
      </c>
      <c r="Z1389" s="109" t="s">
        <v>797</v>
      </c>
      <c r="AA1389" s="109" t="s">
        <v>802</v>
      </c>
      <c r="AB1389" s="149" t="s">
        <v>5179</v>
      </c>
      <c r="AC1389" s="159" t="s">
        <v>1329</v>
      </c>
      <c r="AD1389" s="160"/>
      <c r="AE1389" s="127"/>
      <c r="AF1389" s="113"/>
      <c r="AG1389" s="114" t="str">
        <f t="array" ref="AG1389">XLOOKUP(F1389,'CLV2'!A:A,'CLV2'!E:E)</f>
        <v>2.FROZEN FOODS</v>
      </c>
      <c r="AH1389" s="115" t="str">
        <f t="array" ref="AH1389">XLOOKUP(F1389,'CLV2'!A:A,'CLV2'!F:F)</f>
        <v>3.HOTPOT AND FRIED</v>
      </c>
      <c r="AI1389" s="115" t="str">
        <f t="shared" si="8"/>
        <v>Pack</v>
      </c>
      <c r="AJ1389" s="116">
        <f t="shared" si="9"/>
        <v>1</v>
      </c>
      <c r="AK1389" s="117" t="str">
        <f t="array" ref="AK1389">XLOOKUP(F1389,'GIÁ'!A:A,'GIÁ'!D:D)</f>
        <v>69289.18</v>
      </c>
      <c r="AL1389" s="118">
        <f t="shared" si="10"/>
        <v>138578.36</v>
      </c>
      <c r="AM1389" s="118">
        <f t="shared" si="11"/>
        <v>0</v>
      </c>
      <c r="AN1389" s="119">
        <f t="shared" si="12"/>
        <v>0</v>
      </c>
      <c r="AO1389" s="118">
        <f t="shared" si="13"/>
        <v>138578.36</v>
      </c>
      <c r="AP1389" s="121">
        <f t="shared" si="14"/>
        <v>0</v>
      </c>
      <c r="AQ1389" s="122"/>
      <c r="AR1389" s="119"/>
    </row>
    <row r="1390" ht="22.5" customHeight="1">
      <c r="A1390" s="89">
        <v>46231.0</v>
      </c>
      <c r="B1390" s="90">
        <v>0.5979166666666667</v>
      </c>
      <c r="C1390" s="91" t="s">
        <v>793</v>
      </c>
      <c r="D1390" s="92" t="str">
        <f t="array" ref="D1390">XLOOKUP(C1390,'DS ST'!A:A,'DS ST'!B:B)</f>
        <v>A177</v>
      </c>
      <c r="E1390" s="94" t="str">
        <f t="array" ref="E1390">XLOOKUP($F1390,'GIÁ'!$A:$A,'GIÁ'!$E:$E)</f>
        <v>ĐÔNG</v>
      </c>
      <c r="F1390" s="94">
        <v>8.936077113232E12</v>
      </c>
      <c r="G1390" s="95" t="s">
        <v>2350</v>
      </c>
      <c r="H1390" s="95" t="s">
        <v>1206</v>
      </c>
      <c r="I1390" s="96">
        <v>4.0</v>
      </c>
      <c r="J1390" s="96">
        <v>0.0</v>
      </c>
      <c r="K1390" s="98">
        <f t="shared" si="4"/>
        <v>4</v>
      </c>
      <c r="L1390" s="99" t="s">
        <v>5177</v>
      </c>
      <c r="M1390" s="100" t="s">
        <v>5178</v>
      </c>
      <c r="N1390" s="101" t="e">
        <v>#N/A</v>
      </c>
      <c r="O1390" s="128"/>
      <c r="P1390" s="100"/>
      <c r="Q1390" s="103">
        <f t="shared" si="5"/>
        <v>4</v>
      </c>
      <c r="R1390" s="161"/>
      <c r="S1390" s="105" t="s">
        <v>14</v>
      </c>
      <c r="T1390" s="106"/>
      <c r="U1390" s="107"/>
      <c r="V1390" s="108" t="s">
        <v>756</v>
      </c>
      <c r="W1390" s="109" t="s">
        <v>1312</v>
      </c>
      <c r="X1390" s="110" t="str">
        <f t="shared" si="6"/>
        <v/>
      </c>
      <c r="Y1390" s="110" t="str">
        <f t="shared" si="7"/>
        <v/>
      </c>
      <c r="Z1390" s="109" t="s">
        <v>797</v>
      </c>
      <c r="AA1390" s="109" t="s">
        <v>802</v>
      </c>
      <c r="AB1390" s="149" t="s">
        <v>5179</v>
      </c>
      <c r="AC1390" s="159" t="s">
        <v>1329</v>
      </c>
      <c r="AD1390" s="160"/>
      <c r="AE1390" s="127"/>
      <c r="AF1390" s="113"/>
      <c r="AG1390" s="114" t="str">
        <f t="array" ref="AG1390">XLOOKUP(F1390,'CLV2'!A:A,'CLV2'!E:E)</f>
        <v>2.FROZEN FOODS</v>
      </c>
      <c r="AH1390" s="115" t="str">
        <f t="array" ref="AH1390">XLOOKUP(F1390,'CLV2'!A:A,'CLV2'!F:F)</f>
        <v>3.PIZZA - READY MEALS</v>
      </c>
      <c r="AI1390" s="115" t="str">
        <f t="shared" si="8"/>
        <v>Pack</v>
      </c>
      <c r="AJ1390" s="116">
        <f t="shared" si="9"/>
        <v>1</v>
      </c>
      <c r="AK1390" s="117" t="str">
        <f t="array" ref="AK1390">XLOOKUP(F1390,'GIÁ'!A:A,'GIÁ'!D:D)</f>
        <v>49154.71</v>
      </c>
      <c r="AL1390" s="118">
        <f t="shared" si="10"/>
        <v>196618.84</v>
      </c>
      <c r="AM1390" s="118">
        <f t="shared" si="11"/>
        <v>0</v>
      </c>
      <c r="AN1390" s="119">
        <f t="shared" si="12"/>
        <v>0</v>
      </c>
      <c r="AO1390" s="118">
        <f t="shared" si="13"/>
        <v>196618.84</v>
      </c>
      <c r="AP1390" s="121">
        <f t="shared" si="14"/>
        <v>0</v>
      </c>
      <c r="AQ1390" s="122"/>
      <c r="AR1390" s="119"/>
    </row>
    <row r="1391" ht="22.5" customHeight="1">
      <c r="A1391" s="89">
        <v>46231.0</v>
      </c>
      <c r="B1391" s="90">
        <v>0.5708333333333333</v>
      </c>
      <c r="C1391" s="91" t="s">
        <v>146</v>
      </c>
      <c r="D1391" s="129" t="str">
        <f t="array" ref="D1391">XLOOKUP(C1391,'DS ST'!A:A,'DS ST'!B:B)</f>
        <v>A109</v>
      </c>
      <c r="E1391" s="94" t="str">
        <f t="array" ref="E1391">XLOOKUP($F1391,'GIÁ'!$A:$A,'GIÁ'!$E:$E)</f>
        <v>MÁT</v>
      </c>
      <c r="F1391" s="94">
        <v>8.936146442614E12</v>
      </c>
      <c r="G1391" s="95" t="s">
        <v>2502</v>
      </c>
      <c r="H1391" s="95" t="s">
        <v>787</v>
      </c>
      <c r="I1391" s="96">
        <v>2.0</v>
      </c>
      <c r="J1391" s="96">
        <v>0.0</v>
      </c>
      <c r="K1391" s="98">
        <f t="shared" si="4"/>
        <v>2</v>
      </c>
      <c r="L1391" s="99" t="s">
        <v>5180</v>
      </c>
      <c r="M1391" s="100" t="s">
        <v>5181</v>
      </c>
      <c r="N1391" s="101" t="s">
        <v>5182</v>
      </c>
      <c r="O1391" s="128"/>
      <c r="P1391" s="100"/>
      <c r="Q1391" s="103">
        <f t="shared" si="5"/>
        <v>2</v>
      </c>
      <c r="R1391" s="161"/>
      <c r="S1391" s="105"/>
      <c r="T1391" s="106"/>
      <c r="U1391" s="107" t="s">
        <v>4986</v>
      </c>
      <c r="V1391" s="108" t="s">
        <v>4012</v>
      </c>
      <c r="W1391" s="109" t="s">
        <v>1908</v>
      </c>
      <c r="X1391" s="110" t="str">
        <f t="shared" si="6"/>
        <v/>
      </c>
      <c r="Y1391" s="110" t="str">
        <f t="shared" si="7"/>
        <v/>
      </c>
      <c r="Z1391" s="139" t="str">
        <f>IF(N(Q1391)&lt;=0,"",IF(ISNUMBER(SEARCH("Thiếu kiện",V1391)),"Kho đông mát",IF(AND(N(Q1391)&gt;0,N(P1391)&gt;0,OR(ISNUMBER(SEARCH("Hình KDB",U1391)),ISNUMBER(SEARCH("Hình tele",U1391)),ISNUMBER(SEARCH("sai code",U1391)),ISNUMBER(SEARCH("ST nhận",U1391)))),"Kho đông mát",IF(AND(W1391="DC giao thiếu",OR(ISNUMBER(SEARCH("Hình KDB",U1391)),ISNUMBER(SEARCH("Hình tele",U1391)),ISNUMBER(SEARCH("sai code",U1391)))),"Kho đông mát",IF(W1391="DC giao thiếu","Chưa xác định",IF(AND(W1391="DC pick sai",OR(ISNUMBER(SEARCH("Hình KDB",U1391)),ISNUMBER(SEARCH("Hình tele",U1391)),ISNUMBER(SEARCH("sai code",U1391)),ISNUMBER(SEARCH("ST nhận",U1391)))),"Kho đông mát",IF(W1391="DC pick sai","Chưa xác định",IF(AND(W1391="Hao hụt",N(O1391)&gt;0,OR(ISNUMBER(SEARCH("Hình KDB",U1391)),ISNUMBER(SEARCH("Hình tele",U1391)),ISNUMBER(SEARCH("sai code",U1391)),ISNUMBER(SEARCH("ST nhận",U1391)))),"Kho đông mát",IF(W1391="Hao hụt","Chưa xác định",IF(OR(W1391="VT giao sai điểm",W1391="Không đạt nhiệt độ",W1391="TX giao thiếu kiện",W1391="Hàng không đạt CL"),"Kho đông mát",IF(W1391="Chưa xác định","Chưa xác định",IF(N(P1391)&gt;0,"Chưa xác định",""))))))))))))</f>
        <v>Kho đông mát</v>
      </c>
      <c r="AA1391" s="109" t="s">
        <v>802</v>
      </c>
      <c r="AB1391" s="106"/>
      <c r="AC1391" s="158"/>
      <c r="AD1391" s="160"/>
      <c r="AE1391" s="127"/>
      <c r="AF1391" s="113"/>
      <c r="AG1391" s="114" t="str">
        <f t="array" ref="AG1391">XLOOKUP(F1391,'CLV2'!A:A,'CLV2'!E:E)</f>
        <v>2.MEAT</v>
      </c>
      <c r="AH1391" s="115" t="str">
        <f t="array" ref="AH1391">XLOOKUP(F1391,'CLV2'!A:A,'CLV2'!F:F)</f>
        <v>3.PORK</v>
      </c>
      <c r="AI1391" s="115" t="str">
        <f t="shared" si="8"/>
        <v>Pack</v>
      </c>
      <c r="AJ1391" s="116">
        <f t="shared" si="9"/>
        <v>1</v>
      </c>
      <c r="AK1391" s="117" t="str">
        <f t="array" ref="AK1391">XLOOKUP(F1391,'GIÁ'!A:A,'GIÁ'!D:D)</f>
        <v>17646.95</v>
      </c>
      <c r="AL1391" s="118">
        <f t="shared" si="10"/>
        <v>35293.9</v>
      </c>
      <c r="AM1391" s="118">
        <f t="shared" si="11"/>
        <v>0</v>
      </c>
      <c r="AN1391" s="119">
        <f t="shared" si="12"/>
        <v>0</v>
      </c>
      <c r="AO1391" s="118">
        <f t="shared" si="13"/>
        <v>35293.9</v>
      </c>
      <c r="AP1391" s="121">
        <f t="shared" si="14"/>
        <v>0</v>
      </c>
      <c r="AQ1391" s="122"/>
      <c r="AR1391" s="119"/>
    </row>
    <row r="1392" ht="22.5" customHeight="1">
      <c r="A1392" s="89">
        <v>46231.0</v>
      </c>
      <c r="B1392" s="90">
        <v>0.5708333333333333</v>
      </c>
      <c r="C1392" s="91" t="s">
        <v>146</v>
      </c>
      <c r="D1392" s="92" t="str">
        <f t="array" ref="D1392">XLOOKUP(C1392,'DS ST'!A:A,'DS ST'!B:B)</f>
        <v>A109</v>
      </c>
      <c r="E1392" s="94" t="str">
        <f t="array" ref="E1392">XLOOKUP($F1392,'GIÁ'!$A:$A,'GIÁ'!$E:$E)</f>
        <v>ĐÔNG</v>
      </c>
      <c r="F1392" s="94">
        <v>8.934717275081E12</v>
      </c>
      <c r="G1392" s="95" t="s">
        <v>1735</v>
      </c>
      <c r="H1392" s="95" t="s">
        <v>224</v>
      </c>
      <c r="I1392" s="96">
        <v>12.0</v>
      </c>
      <c r="J1392" s="96">
        <v>0.0</v>
      </c>
      <c r="K1392" s="98">
        <f t="shared" si="4"/>
        <v>12</v>
      </c>
      <c r="L1392" s="99" t="s">
        <v>5180</v>
      </c>
      <c r="M1392" s="100" t="s">
        <v>5181</v>
      </c>
      <c r="N1392" s="101" t="s">
        <v>5182</v>
      </c>
      <c r="O1392" s="128"/>
      <c r="P1392" s="100"/>
      <c r="Q1392" s="103">
        <f t="shared" si="5"/>
        <v>12</v>
      </c>
      <c r="R1392" s="161"/>
      <c r="S1392" s="105" t="s">
        <v>14</v>
      </c>
      <c r="T1392" s="106"/>
      <c r="U1392" s="107"/>
      <c r="V1392" s="108" t="s">
        <v>756</v>
      </c>
      <c r="W1392" s="109" t="s">
        <v>1312</v>
      </c>
      <c r="X1392" s="110" t="str">
        <f t="shared" si="6"/>
        <v/>
      </c>
      <c r="Y1392" s="110" t="str">
        <f t="shared" si="7"/>
        <v/>
      </c>
      <c r="Z1392" s="109" t="s">
        <v>797</v>
      </c>
      <c r="AA1392" s="109" t="s">
        <v>802</v>
      </c>
      <c r="AB1392" s="149" t="s">
        <v>5183</v>
      </c>
      <c r="AC1392" s="158"/>
      <c r="AD1392" s="160"/>
      <c r="AE1392" s="127"/>
      <c r="AF1392" s="113"/>
      <c r="AG1392" s="114" t="str">
        <f t="array" ref="AG1392">XLOOKUP(F1392,'CLV2'!A:A,'CLV2'!E:E)</f>
        <v>2.FROZEN FOODS</v>
      </c>
      <c r="AH1392" s="115" t="str">
        <f t="array" ref="AH1392">XLOOKUP(F1392,'CLV2'!A:A,'CLV2'!F:F)</f>
        <v>3.DUMPLINGS</v>
      </c>
      <c r="AI1392" s="115" t="str">
        <f t="shared" si="8"/>
        <v>Pack</v>
      </c>
      <c r="AJ1392" s="116">
        <f t="shared" si="9"/>
        <v>1</v>
      </c>
      <c r="AK1392" s="117" t="str">
        <f t="array" ref="AK1392">XLOOKUP(F1392,'GIÁ'!A:A,'GIÁ'!D:D)</f>
        <v>42036.39</v>
      </c>
      <c r="AL1392" s="118">
        <f t="shared" si="10"/>
        <v>504436.68</v>
      </c>
      <c r="AM1392" s="118">
        <f t="shared" si="11"/>
        <v>0</v>
      </c>
      <c r="AN1392" s="119">
        <f t="shared" si="12"/>
        <v>0</v>
      </c>
      <c r="AO1392" s="118">
        <f t="shared" si="13"/>
        <v>504436.68</v>
      </c>
      <c r="AP1392" s="121">
        <f t="shared" si="14"/>
        <v>0</v>
      </c>
      <c r="AQ1392" s="122"/>
      <c r="AR1392" s="119"/>
    </row>
    <row r="1393" ht="22.5" customHeight="1">
      <c r="A1393" s="89">
        <v>46231.0</v>
      </c>
      <c r="B1393" s="90">
        <v>0.5013888888888889</v>
      </c>
      <c r="C1393" s="91" t="s">
        <v>1043</v>
      </c>
      <c r="D1393" s="129" t="str">
        <f t="array" ref="D1393">XLOOKUP(C1393,'DS ST'!A:A,'DS ST'!B:B)</f>
        <v>A220</v>
      </c>
      <c r="E1393" s="94" t="str">
        <f t="array" ref="E1393">XLOOKUP($F1393,'GIÁ'!$A:$A,'GIÁ'!$E:$E)</f>
        <v>MÁT</v>
      </c>
      <c r="F1393" s="94">
        <v>8.936146442614E12</v>
      </c>
      <c r="G1393" s="95" t="s">
        <v>2502</v>
      </c>
      <c r="H1393" s="95" t="s">
        <v>787</v>
      </c>
      <c r="I1393" s="96">
        <v>2.0</v>
      </c>
      <c r="J1393" s="96">
        <v>0.0</v>
      </c>
      <c r="K1393" s="98">
        <f t="shared" si="4"/>
        <v>2</v>
      </c>
      <c r="L1393" s="99" t="s">
        <v>5184</v>
      </c>
      <c r="M1393" s="100" t="s">
        <v>5185</v>
      </c>
      <c r="N1393" s="101" t="s">
        <v>5186</v>
      </c>
      <c r="O1393" s="128"/>
      <c r="P1393" s="100"/>
      <c r="Q1393" s="103">
        <f t="shared" si="5"/>
        <v>2</v>
      </c>
      <c r="R1393" s="161"/>
      <c r="S1393" s="105"/>
      <c r="T1393" s="106"/>
      <c r="U1393" s="107" t="s">
        <v>4986</v>
      </c>
      <c r="V1393" s="108" t="s">
        <v>4012</v>
      </c>
      <c r="W1393" s="109" t="s">
        <v>1908</v>
      </c>
      <c r="X1393" s="110" t="str">
        <f t="shared" si="6"/>
        <v/>
      </c>
      <c r="Y1393" s="110" t="str">
        <f t="shared" si="7"/>
        <v/>
      </c>
      <c r="Z1393" s="139" t="str">
        <f>IF(N(Q1393)&lt;=0,"",IF(ISNUMBER(SEARCH("Thiếu kiện",V1393)),"Kho đông mát",IF(AND(N(Q1393)&gt;0,N(P1393)&gt;0,OR(ISNUMBER(SEARCH("Hình KDB",U1393)),ISNUMBER(SEARCH("Hình tele",U1393)),ISNUMBER(SEARCH("sai code",U1393)),ISNUMBER(SEARCH("ST nhận",U1393)))),"Kho đông mát",IF(AND(W1393="DC giao thiếu",OR(ISNUMBER(SEARCH("Hình KDB",U1393)),ISNUMBER(SEARCH("Hình tele",U1393)),ISNUMBER(SEARCH("sai code",U1393)))),"Kho đông mát",IF(W1393="DC giao thiếu","Chưa xác định",IF(AND(W1393="DC pick sai",OR(ISNUMBER(SEARCH("Hình KDB",U1393)),ISNUMBER(SEARCH("Hình tele",U1393)),ISNUMBER(SEARCH("sai code",U1393)),ISNUMBER(SEARCH("ST nhận",U1393)))),"Kho đông mát",IF(W1393="DC pick sai","Chưa xác định",IF(AND(W1393="Hao hụt",N(O1393)&gt;0,OR(ISNUMBER(SEARCH("Hình KDB",U1393)),ISNUMBER(SEARCH("Hình tele",U1393)),ISNUMBER(SEARCH("sai code",U1393)),ISNUMBER(SEARCH("ST nhận",U1393)))),"Kho đông mát",IF(W1393="Hao hụt","Chưa xác định",IF(OR(W1393="VT giao sai điểm",W1393="Không đạt nhiệt độ",W1393="TX giao thiếu kiện",W1393="Hàng không đạt CL"),"Kho đông mát",IF(W1393="Chưa xác định","Chưa xác định",IF(N(P1393)&gt;0,"Chưa xác định",""))))))))))))</f>
        <v>Kho đông mát</v>
      </c>
      <c r="AA1393" s="109" t="s">
        <v>802</v>
      </c>
      <c r="AB1393" s="106"/>
      <c r="AC1393" s="158"/>
      <c r="AD1393" s="160"/>
      <c r="AE1393" s="127"/>
      <c r="AF1393" s="113"/>
      <c r="AG1393" s="114" t="str">
        <f t="array" ref="AG1393">XLOOKUP(F1393,'CLV2'!A:A,'CLV2'!E:E)</f>
        <v>2.MEAT</v>
      </c>
      <c r="AH1393" s="115" t="str">
        <f t="array" ref="AH1393">XLOOKUP(F1393,'CLV2'!A:A,'CLV2'!F:F)</f>
        <v>3.PORK</v>
      </c>
      <c r="AI1393" s="115" t="str">
        <f t="shared" si="8"/>
        <v>Pack</v>
      </c>
      <c r="AJ1393" s="116">
        <f t="shared" si="9"/>
        <v>1</v>
      </c>
      <c r="AK1393" s="117" t="str">
        <f t="array" ref="AK1393">XLOOKUP(F1393,'GIÁ'!A:A,'GIÁ'!D:D)</f>
        <v>17646.95</v>
      </c>
      <c r="AL1393" s="118">
        <f t="shared" si="10"/>
        <v>35293.9</v>
      </c>
      <c r="AM1393" s="118">
        <f t="shared" si="11"/>
        <v>0</v>
      </c>
      <c r="AN1393" s="119">
        <f t="shared" si="12"/>
        <v>0</v>
      </c>
      <c r="AO1393" s="118">
        <f t="shared" si="13"/>
        <v>35293.9</v>
      </c>
      <c r="AP1393" s="121">
        <f t="shared" si="14"/>
        <v>0</v>
      </c>
      <c r="AQ1393" s="122"/>
      <c r="AR1393" s="119"/>
    </row>
    <row r="1394" ht="22.5" customHeight="1">
      <c r="A1394" s="89">
        <v>46231.0</v>
      </c>
      <c r="B1394" s="90">
        <v>0.5013888888888889</v>
      </c>
      <c r="C1394" s="91" t="s">
        <v>1043</v>
      </c>
      <c r="D1394" s="92" t="str">
        <f t="array" ref="D1394">XLOOKUP(C1394,'DS ST'!A:A,'DS ST'!B:B)</f>
        <v>A220</v>
      </c>
      <c r="E1394" s="94" t="str">
        <f t="array" ref="E1394">XLOOKUP($F1394,'GIÁ'!$A:$A,'GIÁ'!$E:$E)</f>
        <v>ĐÔNG</v>
      </c>
      <c r="F1394" s="94">
        <v>9.555894501924E12</v>
      </c>
      <c r="G1394" s="95" t="s">
        <v>3296</v>
      </c>
      <c r="H1394" s="95" t="s">
        <v>224</v>
      </c>
      <c r="I1394" s="96">
        <v>2.0</v>
      </c>
      <c r="J1394" s="96">
        <v>0.0</v>
      </c>
      <c r="K1394" s="98">
        <f t="shared" si="4"/>
        <v>2</v>
      </c>
      <c r="L1394" s="99" t="s">
        <v>5184</v>
      </c>
      <c r="M1394" s="100" t="s">
        <v>5185</v>
      </c>
      <c r="N1394" s="101" t="s">
        <v>5186</v>
      </c>
      <c r="O1394" s="128"/>
      <c r="P1394" s="100"/>
      <c r="Q1394" s="103">
        <f t="shared" si="5"/>
        <v>2</v>
      </c>
      <c r="R1394" s="161"/>
      <c r="S1394" s="105"/>
      <c r="T1394" s="106"/>
      <c r="U1394" s="107"/>
      <c r="V1394" s="108" t="s">
        <v>756</v>
      </c>
      <c r="W1394" s="109" t="s">
        <v>1312</v>
      </c>
      <c r="X1394" s="110" t="str">
        <f t="shared" si="6"/>
        <v/>
      </c>
      <c r="Y1394" s="110" t="str">
        <f t="shared" si="7"/>
        <v/>
      </c>
      <c r="Z1394" s="109" t="s">
        <v>797</v>
      </c>
      <c r="AA1394" s="109" t="s">
        <v>802</v>
      </c>
      <c r="AB1394" s="149" t="s">
        <v>5187</v>
      </c>
      <c r="AC1394" s="159" t="s">
        <v>1329</v>
      </c>
      <c r="AD1394" s="160"/>
      <c r="AE1394" s="127"/>
      <c r="AF1394" s="113"/>
      <c r="AG1394" s="114" t="str">
        <f t="array" ref="AG1394">XLOOKUP(F1394,'CLV2'!A:A,'CLV2'!E:E)</f>
        <v>2.FROZEN FOODS</v>
      </c>
      <c r="AH1394" s="115" t="str">
        <f t="array" ref="AH1394">XLOOKUP(F1394,'CLV2'!A:A,'CLV2'!F:F)</f>
        <v>3.HOTPOT AND FRIED</v>
      </c>
      <c r="AI1394" s="115" t="str">
        <f t="shared" si="8"/>
        <v>Pack</v>
      </c>
      <c r="AJ1394" s="116">
        <f t="shared" si="9"/>
        <v>1</v>
      </c>
      <c r="AK1394" s="117" t="str">
        <f t="array" ref="AK1394">XLOOKUP(F1394,'GIÁ'!A:A,'GIÁ'!D:D)</f>
        <v>69289.18</v>
      </c>
      <c r="AL1394" s="118">
        <f t="shared" si="10"/>
        <v>138578.36</v>
      </c>
      <c r="AM1394" s="118">
        <f t="shared" si="11"/>
        <v>0</v>
      </c>
      <c r="AN1394" s="119">
        <f t="shared" si="12"/>
        <v>0</v>
      </c>
      <c r="AO1394" s="118">
        <f t="shared" si="13"/>
        <v>138578.36</v>
      </c>
      <c r="AP1394" s="121">
        <f t="shared" si="14"/>
        <v>0</v>
      </c>
      <c r="AQ1394" s="122"/>
      <c r="AR1394" s="119"/>
    </row>
    <row r="1395" ht="22.5" customHeight="1">
      <c r="A1395" s="89">
        <v>46231.0</v>
      </c>
      <c r="B1395" s="90">
        <v>0.5013888888888889</v>
      </c>
      <c r="C1395" s="91" t="s">
        <v>1043</v>
      </c>
      <c r="D1395" s="92" t="str">
        <f t="array" ref="D1395">XLOOKUP(C1395,'DS ST'!A:A,'DS ST'!B:B)</f>
        <v>A220</v>
      </c>
      <c r="E1395" s="94" t="str">
        <f t="array" ref="E1395">XLOOKUP($F1395,'GIÁ'!$A:$A,'GIÁ'!$E:$E)</f>
        <v>ĐÔNG</v>
      </c>
      <c r="F1395" s="94">
        <v>8.936077113232E12</v>
      </c>
      <c r="G1395" s="95" t="s">
        <v>2350</v>
      </c>
      <c r="H1395" s="95" t="s">
        <v>1206</v>
      </c>
      <c r="I1395" s="96">
        <v>4.0</v>
      </c>
      <c r="J1395" s="96">
        <v>0.0</v>
      </c>
      <c r="K1395" s="98">
        <f t="shared" si="4"/>
        <v>4</v>
      </c>
      <c r="L1395" s="99" t="s">
        <v>5184</v>
      </c>
      <c r="M1395" s="100" t="s">
        <v>5185</v>
      </c>
      <c r="N1395" s="101" t="s">
        <v>5186</v>
      </c>
      <c r="O1395" s="128"/>
      <c r="P1395" s="100"/>
      <c r="Q1395" s="103">
        <f t="shared" si="5"/>
        <v>4</v>
      </c>
      <c r="R1395" s="161"/>
      <c r="S1395" s="105"/>
      <c r="T1395" s="106"/>
      <c r="U1395" s="107"/>
      <c r="V1395" s="108" t="s">
        <v>756</v>
      </c>
      <c r="W1395" s="109" t="s">
        <v>1312</v>
      </c>
      <c r="X1395" s="110" t="str">
        <f t="shared" si="6"/>
        <v/>
      </c>
      <c r="Y1395" s="110" t="str">
        <f t="shared" si="7"/>
        <v/>
      </c>
      <c r="Z1395" s="109" t="s">
        <v>797</v>
      </c>
      <c r="AA1395" s="109" t="s">
        <v>802</v>
      </c>
      <c r="AB1395" s="149" t="s">
        <v>5187</v>
      </c>
      <c r="AC1395" s="159" t="s">
        <v>1329</v>
      </c>
      <c r="AD1395" s="160"/>
      <c r="AE1395" s="127"/>
      <c r="AF1395" s="113"/>
      <c r="AG1395" s="114" t="str">
        <f t="array" ref="AG1395">XLOOKUP(F1395,'CLV2'!A:A,'CLV2'!E:E)</f>
        <v>2.FROZEN FOODS</v>
      </c>
      <c r="AH1395" s="115" t="str">
        <f t="array" ref="AH1395">XLOOKUP(F1395,'CLV2'!A:A,'CLV2'!F:F)</f>
        <v>3.PIZZA - READY MEALS</v>
      </c>
      <c r="AI1395" s="115" t="str">
        <f t="shared" si="8"/>
        <v>Pack</v>
      </c>
      <c r="AJ1395" s="116">
        <f t="shared" si="9"/>
        <v>1</v>
      </c>
      <c r="AK1395" s="117" t="str">
        <f t="array" ref="AK1395">XLOOKUP(F1395,'GIÁ'!A:A,'GIÁ'!D:D)</f>
        <v>49154.71</v>
      </c>
      <c r="AL1395" s="118">
        <f t="shared" si="10"/>
        <v>196618.84</v>
      </c>
      <c r="AM1395" s="118">
        <f t="shared" si="11"/>
        <v>0</v>
      </c>
      <c r="AN1395" s="119">
        <f t="shared" si="12"/>
        <v>0</v>
      </c>
      <c r="AO1395" s="118">
        <f t="shared" si="13"/>
        <v>196618.84</v>
      </c>
      <c r="AP1395" s="121">
        <f t="shared" si="14"/>
        <v>0</v>
      </c>
      <c r="AQ1395" s="122"/>
      <c r="AR1395" s="119"/>
    </row>
    <row r="1396" ht="22.5" customHeight="1">
      <c r="A1396" s="89">
        <v>46231.0</v>
      </c>
      <c r="B1396" s="90">
        <v>0.48541666666666666</v>
      </c>
      <c r="C1396" s="91" t="s">
        <v>426</v>
      </c>
      <c r="D1396" s="129" t="str">
        <f t="array" ref="D1396">XLOOKUP(C1396,'DS ST'!A:A,'DS ST'!B:B)</f>
        <v>A129</v>
      </c>
      <c r="E1396" s="94" t="str">
        <f t="array" ref="E1396">XLOOKUP($F1396,'GIÁ'!$A:$A,'GIÁ'!$E:$E)</f>
        <v>MÁT</v>
      </c>
      <c r="F1396" s="94">
        <v>8.936146442614E12</v>
      </c>
      <c r="G1396" s="95" t="s">
        <v>2502</v>
      </c>
      <c r="H1396" s="95" t="s">
        <v>787</v>
      </c>
      <c r="I1396" s="96">
        <v>2.0</v>
      </c>
      <c r="J1396" s="96">
        <v>0.0</v>
      </c>
      <c r="K1396" s="98">
        <f t="shared" si="4"/>
        <v>2</v>
      </c>
      <c r="L1396" s="99" t="s">
        <v>5188</v>
      </c>
      <c r="M1396" s="100" t="s">
        <v>5189</v>
      </c>
      <c r="N1396" s="101" t="s">
        <v>5190</v>
      </c>
      <c r="O1396" s="128"/>
      <c r="P1396" s="100"/>
      <c r="Q1396" s="103">
        <f t="shared" si="5"/>
        <v>2</v>
      </c>
      <c r="R1396" s="161"/>
      <c r="S1396" s="105" t="s">
        <v>14</v>
      </c>
      <c r="T1396" s="106" t="s">
        <v>5191</v>
      </c>
      <c r="U1396" s="107" t="s">
        <v>4986</v>
      </c>
      <c r="V1396" s="108" t="s">
        <v>4012</v>
      </c>
      <c r="W1396" s="109" t="s">
        <v>1908</v>
      </c>
      <c r="X1396" s="110" t="str">
        <f t="shared" si="6"/>
        <v/>
      </c>
      <c r="Y1396" s="110" t="str">
        <f t="shared" si="7"/>
        <v/>
      </c>
      <c r="Z1396" s="139" t="str">
        <f t="shared" ref="Z1396:Z1397" si="86">IF(N(Q1396)&lt;=0,"",IF(ISNUMBER(SEARCH("Thiếu kiện",V1396)),"Kho đông mát",IF(AND(N(Q1396)&gt;0,N(P1396)&gt;0,OR(ISNUMBER(SEARCH("Hình KDB",U1396)),ISNUMBER(SEARCH("Hình tele",U1396)),ISNUMBER(SEARCH("sai code",U1396)),ISNUMBER(SEARCH("ST nhận",U1396)))),"Kho đông mát",IF(AND(W1396="DC giao thiếu",OR(ISNUMBER(SEARCH("Hình KDB",U1396)),ISNUMBER(SEARCH("Hình tele",U1396)),ISNUMBER(SEARCH("sai code",U1396)))),"Kho đông mát",IF(W1396="DC giao thiếu","Chưa xác định",IF(AND(W1396="DC pick sai",OR(ISNUMBER(SEARCH("Hình KDB",U1396)),ISNUMBER(SEARCH("Hình tele",U1396)),ISNUMBER(SEARCH("sai code",U1396)),ISNUMBER(SEARCH("ST nhận",U1396)))),"Kho đông mát",IF(W1396="DC pick sai","Chưa xác định",IF(AND(W1396="Hao hụt",N(O1396)&gt;0,OR(ISNUMBER(SEARCH("Hình KDB",U1396)),ISNUMBER(SEARCH("Hình tele",U1396)),ISNUMBER(SEARCH("sai code",U1396)),ISNUMBER(SEARCH("ST nhận",U1396)))),"Kho đông mát",IF(W1396="Hao hụt","Chưa xác định",IF(OR(W1396="VT giao sai điểm",W1396="Không đạt nhiệt độ",W1396="TX giao thiếu kiện",W1396="Hàng không đạt CL"),"Kho đông mát",IF(W1396="Chưa xác định","Chưa xác định",IF(N(P1396)&gt;0,"Chưa xác định",""))))))))))))</f>
        <v>Kho đông mát</v>
      </c>
      <c r="AA1396" s="109" t="s">
        <v>802</v>
      </c>
      <c r="AB1396" s="106"/>
      <c r="AC1396" s="158"/>
      <c r="AD1396" s="160"/>
      <c r="AE1396" s="127"/>
      <c r="AF1396" s="113"/>
      <c r="AG1396" s="114" t="str">
        <f t="array" ref="AG1396">XLOOKUP(F1396,'CLV2'!A:A,'CLV2'!E:E)</f>
        <v>2.MEAT</v>
      </c>
      <c r="AH1396" s="115" t="str">
        <f t="array" ref="AH1396">XLOOKUP(F1396,'CLV2'!A:A,'CLV2'!F:F)</f>
        <v>3.PORK</v>
      </c>
      <c r="AI1396" s="115" t="str">
        <f t="shared" si="8"/>
        <v>Pack</v>
      </c>
      <c r="AJ1396" s="116">
        <f t="shared" si="9"/>
        <v>1</v>
      </c>
      <c r="AK1396" s="117" t="str">
        <f t="array" ref="AK1396">XLOOKUP(F1396,'GIÁ'!A:A,'GIÁ'!D:D)</f>
        <v>17646.95</v>
      </c>
      <c r="AL1396" s="118">
        <f t="shared" si="10"/>
        <v>35293.9</v>
      </c>
      <c r="AM1396" s="118">
        <f t="shared" si="11"/>
        <v>0</v>
      </c>
      <c r="AN1396" s="119">
        <f t="shared" si="12"/>
        <v>0</v>
      </c>
      <c r="AO1396" s="118">
        <f t="shared" si="13"/>
        <v>35293.9</v>
      </c>
      <c r="AP1396" s="121">
        <f t="shared" si="14"/>
        <v>0</v>
      </c>
      <c r="AQ1396" s="122"/>
      <c r="AR1396" s="119"/>
    </row>
    <row r="1397" ht="22.5" customHeight="1">
      <c r="A1397" s="89">
        <v>46231.0</v>
      </c>
      <c r="B1397" s="90">
        <v>0.48541666666666666</v>
      </c>
      <c r="C1397" s="91" t="s">
        <v>426</v>
      </c>
      <c r="D1397" s="129" t="str">
        <f t="array" ref="D1397">XLOOKUP(C1397,'DS ST'!A:A,'DS ST'!B:B)</f>
        <v>A129</v>
      </c>
      <c r="E1397" s="94" t="str">
        <f t="array" ref="E1397">XLOOKUP($F1397,'GIÁ'!$A:$A,'GIÁ'!$E:$E)</f>
        <v>ĐÔNG</v>
      </c>
      <c r="F1397" s="94">
        <v>8.938555386725E12</v>
      </c>
      <c r="G1397" s="95" t="s">
        <v>3156</v>
      </c>
      <c r="H1397" s="95" t="s">
        <v>224</v>
      </c>
      <c r="I1397" s="96">
        <v>6.0</v>
      </c>
      <c r="J1397" s="96">
        <v>5.0</v>
      </c>
      <c r="K1397" s="98">
        <f t="shared" si="4"/>
        <v>1</v>
      </c>
      <c r="L1397" s="99" t="s">
        <v>5188</v>
      </c>
      <c r="M1397" s="100" t="s">
        <v>5189</v>
      </c>
      <c r="N1397" s="101" t="s">
        <v>5190</v>
      </c>
      <c r="O1397" s="128"/>
      <c r="P1397" s="100"/>
      <c r="Q1397" s="103">
        <f t="shared" si="5"/>
        <v>1</v>
      </c>
      <c r="R1397" s="161"/>
      <c r="S1397" s="105" t="s">
        <v>14</v>
      </c>
      <c r="T1397" s="106" t="s">
        <v>5191</v>
      </c>
      <c r="U1397" s="107" t="s">
        <v>3695</v>
      </c>
      <c r="V1397" s="108" t="s">
        <v>756</v>
      </c>
      <c r="W1397" s="109" t="s">
        <v>1312</v>
      </c>
      <c r="X1397" s="110" t="str">
        <f t="shared" si="6"/>
        <v/>
      </c>
      <c r="Y1397" s="110" t="str">
        <f t="shared" si="7"/>
        <v/>
      </c>
      <c r="Z1397" s="139" t="str">
        <f t="shared" si="86"/>
        <v>Kho đông mát</v>
      </c>
      <c r="AA1397" s="109" t="s">
        <v>802</v>
      </c>
      <c r="AB1397" s="106" t="s">
        <v>4692</v>
      </c>
      <c r="AC1397" s="159" t="s">
        <v>1329</v>
      </c>
      <c r="AD1397" s="160"/>
      <c r="AE1397" s="127"/>
      <c r="AF1397" s="113"/>
      <c r="AG1397" s="114" t="str">
        <f t="array" ref="AG1397">XLOOKUP(F1397,'CLV2'!A:A,'CLV2'!E:E)</f>
        <v>2.FROZEN FOODS</v>
      </c>
      <c r="AH1397" s="115" t="str">
        <f t="array" ref="AH1397">XLOOKUP(F1397,'CLV2'!A:A,'CLV2'!F:F)</f>
        <v>3.PASTRY AND DESSERTS</v>
      </c>
      <c r="AI1397" s="115" t="str">
        <f t="shared" si="8"/>
        <v>Pack</v>
      </c>
      <c r="AJ1397" s="116">
        <f t="shared" si="9"/>
        <v>0.1666666667</v>
      </c>
      <c r="AK1397" s="117" t="str">
        <f t="array" ref="AK1397">XLOOKUP(F1397,'GIÁ'!A:A,'GIÁ'!D:D)</f>
        <v>26016.14</v>
      </c>
      <c r="AL1397" s="118">
        <f t="shared" si="10"/>
        <v>26016.14</v>
      </c>
      <c r="AM1397" s="118">
        <f t="shared" si="11"/>
        <v>0</v>
      </c>
      <c r="AN1397" s="119">
        <f t="shared" si="12"/>
        <v>0</v>
      </c>
      <c r="AO1397" s="118">
        <f t="shared" si="13"/>
        <v>26016.14</v>
      </c>
      <c r="AP1397" s="121">
        <f t="shared" si="14"/>
        <v>0</v>
      </c>
      <c r="AQ1397" s="122"/>
      <c r="AR1397" s="119"/>
    </row>
    <row r="1398" ht="22.5" customHeight="1">
      <c r="A1398" s="89">
        <v>46231.0</v>
      </c>
      <c r="B1398" s="90">
        <v>0.48541666666666666</v>
      </c>
      <c r="C1398" s="91" t="s">
        <v>426</v>
      </c>
      <c r="D1398" s="92" t="str">
        <f t="array" ref="D1398">XLOOKUP(C1398,'DS ST'!A:A,'DS ST'!B:B)</f>
        <v>A129</v>
      </c>
      <c r="E1398" s="94" t="str">
        <f t="array" ref="E1398">XLOOKUP($F1398,'GIÁ'!$A:$A,'GIÁ'!$E:$E)</f>
        <v>ĐÔNG</v>
      </c>
      <c r="F1398" s="94">
        <v>8.934717275081E12</v>
      </c>
      <c r="G1398" s="95" t="s">
        <v>1735</v>
      </c>
      <c r="H1398" s="95" t="s">
        <v>224</v>
      </c>
      <c r="I1398" s="96">
        <v>16.0</v>
      </c>
      <c r="J1398" s="96">
        <v>0.0</v>
      </c>
      <c r="K1398" s="98">
        <f t="shared" si="4"/>
        <v>16</v>
      </c>
      <c r="L1398" s="99" t="s">
        <v>5188</v>
      </c>
      <c r="M1398" s="100" t="s">
        <v>5189</v>
      </c>
      <c r="N1398" s="101" t="s">
        <v>5190</v>
      </c>
      <c r="O1398" s="128"/>
      <c r="P1398" s="100"/>
      <c r="Q1398" s="103">
        <f t="shared" si="5"/>
        <v>16</v>
      </c>
      <c r="R1398" s="161"/>
      <c r="S1398" s="105" t="s">
        <v>14</v>
      </c>
      <c r="T1398" s="106" t="s">
        <v>5191</v>
      </c>
      <c r="U1398" s="107"/>
      <c r="V1398" s="108" t="s">
        <v>756</v>
      </c>
      <c r="W1398" s="109" t="s">
        <v>1312</v>
      </c>
      <c r="X1398" s="110" t="str">
        <f t="shared" si="6"/>
        <v/>
      </c>
      <c r="Y1398" s="110" t="str">
        <f t="shared" si="7"/>
        <v/>
      </c>
      <c r="Z1398" s="109" t="s">
        <v>797</v>
      </c>
      <c r="AA1398" s="109" t="s">
        <v>802</v>
      </c>
      <c r="AB1398" s="149" t="s">
        <v>5192</v>
      </c>
      <c r="AC1398" s="158"/>
      <c r="AD1398" s="160"/>
      <c r="AE1398" s="127"/>
      <c r="AF1398" s="113"/>
      <c r="AG1398" s="114" t="str">
        <f t="array" ref="AG1398">XLOOKUP(F1398,'CLV2'!A:A,'CLV2'!E:E)</f>
        <v>2.FROZEN FOODS</v>
      </c>
      <c r="AH1398" s="115" t="str">
        <f t="array" ref="AH1398">XLOOKUP(F1398,'CLV2'!A:A,'CLV2'!F:F)</f>
        <v>3.DUMPLINGS</v>
      </c>
      <c r="AI1398" s="115" t="str">
        <f t="shared" si="8"/>
        <v>Pack</v>
      </c>
      <c r="AJ1398" s="116">
        <f t="shared" si="9"/>
        <v>1</v>
      </c>
      <c r="AK1398" s="117" t="str">
        <f t="array" ref="AK1398">XLOOKUP(F1398,'GIÁ'!A:A,'GIÁ'!D:D)</f>
        <v>42036.39</v>
      </c>
      <c r="AL1398" s="118">
        <f t="shared" si="10"/>
        <v>672582.24</v>
      </c>
      <c r="AM1398" s="118">
        <f t="shared" si="11"/>
        <v>0</v>
      </c>
      <c r="AN1398" s="119">
        <f t="shared" si="12"/>
        <v>0</v>
      </c>
      <c r="AO1398" s="118">
        <f t="shared" si="13"/>
        <v>672582.24</v>
      </c>
      <c r="AP1398" s="121">
        <f t="shared" si="14"/>
        <v>0</v>
      </c>
      <c r="AQ1398" s="122"/>
      <c r="AR1398" s="119"/>
    </row>
    <row r="1399" ht="22.5" customHeight="1">
      <c r="A1399" s="89">
        <v>46231.0</v>
      </c>
      <c r="B1399" s="90">
        <v>0.5020833333333333</v>
      </c>
      <c r="C1399" s="91" t="s">
        <v>1531</v>
      </c>
      <c r="D1399" s="129" t="str">
        <f t="array" ref="D1399">XLOOKUP(C1399,'DS ST'!A:A,'DS ST'!B:B)</f>
        <v>PHL</v>
      </c>
      <c r="E1399" s="94" t="str">
        <f t="array" ref="E1399">XLOOKUP($F1399,'GIÁ'!$A:$A,'GIÁ'!$E:$E)</f>
        <v>MÁT</v>
      </c>
      <c r="F1399" s="94">
        <v>8.936146442614E12</v>
      </c>
      <c r="G1399" s="95" t="s">
        <v>2502</v>
      </c>
      <c r="H1399" s="95" t="s">
        <v>787</v>
      </c>
      <c r="I1399" s="96">
        <v>4.0</v>
      </c>
      <c r="J1399" s="96">
        <v>0.0</v>
      </c>
      <c r="K1399" s="98">
        <f t="shared" si="4"/>
        <v>4</v>
      </c>
      <c r="L1399" s="99" t="s">
        <v>5193</v>
      </c>
      <c r="M1399" s="100" t="s">
        <v>5194</v>
      </c>
      <c r="N1399" s="101" t="s">
        <v>5195</v>
      </c>
      <c r="O1399" s="128"/>
      <c r="P1399" s="100"/>
      <c r="Q1399" s="103">
        <f t="shared" si="5"/>
        <v>4</v>
      </c>
      <c r="R1399" s="161"/>
      <c r="S1399" s="105"/>
      <c r="T1399" s="106"/>
      <c r="U1399" s="107" t="s">
        <v>4986</v>
      </c>
      <c r="V1399" s="108" t="s">
        <v>4012</v>
      </c>
      <c r="W1399" s="109" t="s">
        <v>1908</v>
      </c>
      <c r="X1399" s="110" t="str">
        <f t="shared" si="6"/>
        <v/>
      </c>
      <c r="Y1399" s="110" t="str">
        <f t="shared" si="7"/>
        <v/>
      </c>
      <c r="Z1399" s="139" t="str">
        <f t="shared" ref="Z1399:Z1400" si="87">IF(N(Q1399)&lt;=0,"",IF(ISNUMBER(SEARCH("Thiếu kiện",V1399)),"Kho đông mát",IF(AND(N(Q1399)&gt;0,N(P1399)&gt;0,OR(ISNUMBER(SEARCH("Hình KDB",U1399)),ISNUMBER(SEARCH("Hình tele",U1399)),ISNUMBER(SEARCH("sai code",U1399)),ISNUMBER(SEARCH("ST nhận",U1399)))),"Kho đông mát",IF(AND(W1399="DC giao thiếu",OR(ISNUMBER(SEARCH("Hình KDB",U1399)),ISNUMBER(SEARCH("Hình tele",U1399)),ISNUMBER(SEARCH("sai code",U1399)))),"Kho đông mát",IF(W1399="DC giao thiếu","Chưa xác định",IF(AND(W1399="DC pick sai",OR(ISNUMBER(SEARCH("Hình KDB",U1399)),ISNUMBER(SEARCH("Hình tele",U1399)),ISNUMBER(SEARCH("sai code",U1399)),ISNUMBER(SEARCH("ST nhận",U1399)))),"Kho đông mát",IF(W1399="DC pick sai","Chưa xác định",IF(AND(W1399="Hao hụt",N(O1399)&gt;0,OR(ISNUMBER(SEARCH("Hình KDB",U1399)),ISNUMBER(SEARCH("Hình tele",U1399)),ISNUMBER(SEARCH("sai code",U1399)),ISNUMBER(SEARCH("ST nhận",U1399)))),"Kho đông mát",IF(W1399="Hao hụt","Chưa xác định",IF(OR(W1399="VT giao sai điểm",W1399="Không đạt nhiệt độ",W1399="TX giao thiếu kiện",W1399="Hàng không đạt CL"),"Kho đông mát",IF(W1399="Chưa xác định","Chưa xác định",IF(N(P1399)&gt;0,"Chưa xác định",""))))))))))))</f>
        <v>Kho đông mát</v>
      </c>
      <c r="AA1399" s="109" t="s">
        <v>802</v>
      </c>
      <c r="AB1399" s="106"/>
      <c r="AC1399" s="158"/>
      <c r="AD1399" s="160"/>
      <c r="AE1399" s="127"/>
      <c r="AF1399" s="113"/>
      <c r="AG1399" s="114" t="str">
        <f t="array" ref="AG1399">XLOOKUP(F1399,'CLV2'!A:A,'CLV2'!E:E)</f>
        <v>2.MEAT</v>
      </c>
      <c r="AH1399" s="115" t="str">
        <f t="array" ref="AH1399">XLOOKUP(F1399,'CLV2'!A:A,'CLV2'!F:F)</f>
        <v>3.PORK</v>
      </c>
      <c r="AI1399" s="115" t="str">
        <f t="shared" si="8"/>
        <v>Pack</v>
      </c>
      <c r="AJ1399" s="116">
        <f t="shared" si="9"/>
        <v>1</v>
      </c>
      <c r="AK1399" s="117" t="str">
        <f t="array" ref="AK1399">XLOOKUP(F1399,'GIÁ'!A:A,'GIÁ'!D:D)</f>
        <v>17646.95</v>
      </c>
      <c r="AL1399" s="118">
        <f t="shared" si="10"/>
        <v>70587.8</v>
      </c>
      <c r="AM1399" s="118">
        <f t="shared" si="11"/>
        <v>0</v>
      </c>
      <c r="AN1399" s="119">
        <f t="shared" si="12"/>
        <v>0</v>
      </c>
      <c r="AO1399" s="118">
        <f t="shared" si="13"/>
        <v>70587.8</v>
      </c>
      <c r="AP1399" s="121">
        <f t="shared" si="14"/>
        <v>0</v>
      </c>
      <c r="AQ1399" s="122"/>
      <c r="AR1399" s="119"/>
    </row>
    <row r="1400" ht="22.5" customHeight="1">
      <c r="A1400" s="89">
        <v>46231.0</v>
      </c>
      <c r="B1400" s="90">
        <v>0.44375</v>
      </c>
      <c r="C1400" s="91" t="s">
        <v>1658</v>
      </c>
      <c r="D1400" s="129" t="str">
        <f t="array" ref="D1400">XLOOKUP(C1400,'DS ST'!A:A,'DS ST'!B:B)</f>
        <v>TMY</v>
      </c>
      <c r="E1400" s="94" t="str">
        <f t="array" ref="E1400">XLOOKUP($F1400,'GIÁ'!$A:$A,'GIÁ'!$E:$E)</f>
        <v>MÁT</v>
      </c>
      <c r="F1400" s="94">
        <v>8.936146442614E12</v>
      </c>
      <c r="G1400" s="95" t="s">
        <v>2502</v>
      </c>
      <c r="H1400" s="95" t="s">
        <v>787</v>
      </c>
      <c r="I1400" s="96">
        <v>12.0</v>
      </c>
      <c r="J1400" s="96">
        <v>0.0</v>
      </c>
      <c r="K1400" s="98">
        <f t="shared" si="4"/>
        <v>12</v>
      </c>
      <c r="L1400" s="99" t="s">
        <v>5196</v>
      </c>
      <c r="M1400" s="100" t="s">
        <v>5197</v>
      </c>
      <c r="N1400" s="101" t="s">
        <v>5198</v>
      </c>
      <c r="O1400" s="128"/>
      <c r="P1400" s="100"/>
      <c r="Q1400" s="103">
        <f t="shared" si="5"/>
        <v>12</v>
      </c>
      <c r="R1400" s="161"/>
      <c r="S1400" s="105"/>
      <c r="T1400" s="106"/>
      <c r="U1400" s="107" t="s">
        <v>4986</v>
      </c>
      <c r="V1400" s="108" t="s">
        <v>756</v>
      </c>
      <c r="W1400" s="109" t="s">
        <v>1908</v>
      </c>
      <c r="X1400" s="110" t="str">
        <f t="shared" si="6"/>
        <v/>
      </c>
      <c r="Y1400" s="110" t="str">
        <f t="shared" si="7"/>
        <v/>
      </c>
      <c r="Z1400" s="139" t="str">
        <f t="shared" si="87"/>
        <v/>
      </c>
      <c r="AA1400" s="109" t="s">
        <v>802</v>
      </c>
      <c r="AB1400" s="106"/>
      <c r="AC1400" s="158"/>
      <c r="AD1400" s="160"/>
      <c r="AE1400" s="127"/>
      <c r="AF1400" s="113"/>
      <c r="AG1400" s="114" t="str">
        <f t="array" ref="AG1400">XLOOKUP(F1400,'CLV2'!A:A,'CLV2'!E:E)</f>
        <v>2.MEAT</v>
      </c>
      <c r="AH1400" s="115" t="str">
        <f t="array" ref="AH1400">XLOOKUP(F1400,'CLV2'!A:A,'CLV2'!F:F)</f>
        <v>3.PORK</v>
      </c>
      <c r="AI1400" s="115" t="str">
        <f t="shared" si="8"/>
        <v>Pack</v>
      </c>
      <c r="AJ1400" s="116">
        <f t="shared" si="9"/>
        <v>1</v>
      </c>
      <c r="AK1400" s="117" t="str">
        <f t="array" ref="AK1400">XLOOKUP(F1400,'GIÁ'!A:A,'GIÁ'!D:D)</f>
        <v>17646.95</v>
      </c>
      <c r="AL1400" s="118">
        <f t="shared" si="10"/>
        <v>211763.4</v>
      </c>
      <c r="AM1400" s="118">
        <f t="shared" si="11"/>
        <v>0</v>
      </c>
      <c r="AN1400" s="119">
        <f t="shared" si="12"/>
        <v>0</v>
      </c>
      <c r="AO1400" s="118">
        <f t="shared" si="13"/>
        <v>0</v>
      </c>
      <c r="AP1400" s="121">
        <f t="shared" si="14"/>
        <v>0</v>
      </c>
      <c r="AQ1400" s="122"/>
      <c r="AR1400" s="119"/>
    </row>
    <row r="1401" ht="22.5" customHeight="1">
      <c r="A1401" s="89">
        <v>46231.0</v>
      </c>
      <c r="B1401" s="90">
        <v>0.44375</v>
      </c>
      <c r="C1401" s="91" t="s">
        <v>1658</v>
      </c>
      <c r="D1401" s="92" t="str">
        <f t="array" ref="D1401">XLOOKUP(C1401,'DS ST'!A:A,'DS ST'!B:B)</f>
        <v>TMY</v>
      </c>
      <c r="E1401" s="94" t="str">
        <f t="array" ref="E1401">XLOOKUP($F1401,'GIÁ'!$A:$A,'GIÁ'!$E:$E)</f>
        <v>ĐÔNG</v>
      </c>
      <c r="F1401" s="94">
        <v>8.934717401336E12</v>
      </c>
      <c r="G1401" s="95" t="s">
        <v>1750</v>
      </c>
      <c r="H1401" s="95" t="s">
        <v>224</v>
      </c>
      <c r="I1401" s="96">
        <v>6.0</v>
      </c>
      <c r="J1401" s="96">
        <v>0.0</v>
      </c>
      <c r="K1401" s="98">
        <f t="shared" si="4"/>
        <v>6</v>
      </c>
      <c r="L1401" s="99" t="s">
        <v>5196</v>
      </c>
      <c r="M1401" s="100" t="s">
        <v>5197</v>
      </c>
      <c r="N1401" s="101" t="s">
        <v>5198</v>
      </c>
      <c r="O1401" s="128"/>
      <c r="P1401" s="100"/>
      <c r="Q1401" s="103">
        <f t="shared" si="5"/>
        <v>6</v>
      </c>
      <c r="R1401" s="161"/>
      <c r="S1401" s="105"/>
      <c r="T1401" s="106"/>
      <c r="U1401" s="107"/>
      <c r="V1401" s="108" t="s">
        <v>756</v>
      </c>
      <c r="W1401" s="109" t="s">
        <v>1312</v>
      </c>
      <c r="X1401" s="110" t="str">
        <f t="shared" si="6"/>
        <v/>
      </c>
      <c r="Y1401" s="110" t="str">
        <f t="shared" si="7"/>
        <v/>
      </c>
      <c r="Z1401" s="109" t="s">
        <v>797</v>
      </c>
      <c r="AA1401" s="109" t="s">
        <v>802</v>
      </c>
      <c r="AB1401" s="149" t="s">
        <v>5199</v>
      </c>
      <c r="AC1401" s="159" t="s">
        <v>1329</v>
      </c>
      <c r="AD1401" s="160"/>
      <c r="AE1401" s="127"/>
      <c r="AF1401" s="113"/>
      <c r="AG1401" s="114" t="str">
        <f t="array" ref="AG1401">XLOOKUP(F1401,'CLV2'!A:A,'CLV2'!E:E)</f>
        <v>2.FROZEN FOODS</v>
      </c>
      <c r="AH1401" s="115" t="str">
        <f t="array" ref="AH1401">XLOOKUP(F1401,'CLV2'!A:A,'CLV2'!F:F)</f>
        <v>3.DUMPLINGS</v>
      </c>
      <c r="AI1401" s="115" t="str">
        <f t="shared" si="8"/>
        <v>Pack</v>
      </c>
      <c r="AJ1401" s="116">
        <f t="shared" si="9"/>
        <v>1</v>
      </c>
      <c r="AK1401" s="117" t="str">
        <f t="array" ref="AK1401">XLOOKUP(F1401,'GIÁ'!A:A,'GIÁ'!D:D)</f>
        <v>39374.44</v>
      </c>
      <c r="AL1401" s="118">
        <f t="shared" si="10"/>
        <v>236246.64</v>
      </c>
      <c r="AM1401" s="118">
        <f t="shared" si="11"/>
        <v>0</v>
      </c>
      <c r="AN1401" s="119">
        <f t="shared" si="12"/>
        <v>0</v>
      </c>
      <c r="AO1401" s="118">
        <f t="shared" si="13"/>
        <v>236246.64</v>
      </c>
      <c r="AP1401" s="121">
        <f t="shared" si="14"/>
        <v>0</v>
      </c>
      <c r="AQ1401" s="122"/>
      <c r="AR1401" s="119"/>
    </row>
    <row r="1402" ht="22.5" customHeight="1">
      <c r="A1402" s="89">
        <v>46231.0</v>
      </c>
      <c r="B1402" s="90">
        <v>0.5888888888888889</v>
      </c>
      <c r="C1402" s="91" t="s">
        <v>1335</v>
      </c>
      <c r="D1402" s="92" t="str">
        <f t="array" ref="D1402">XLOOKUP(C1402,'DS ST'!A:A,'DS ST'!B:B)</f>
        <v>LPM</v>
      </c>
      <c r="E1402" s="94" t="str">
        <f t="array" ref="E1402">XLOOKUP($F1402,'GIÁ'!$A:$A,'GIÁ'!$E:$E)</f>
        <v>ĐÔNG</v>
      </c>
      <c r="F1402" s="94">
        <v>9.555894501924E12</v>
      </c>
      <c r="G1402" s="95" t="s">
        <v>3296</v>
      </c>
      <c r="H1402" s="95" t="s">
        <v>224</v>
      </c>
      <c r="I1402" s="96">
        <v>4.0</v>
      </c>
      <c r="J1402" s="96">
        <v>0.0</v>
      </c>
      <c r="K1402" s="98">
        <f t="shared" si="4"/>
        <v>4</v>
      </c>
      <c r="L1402" s="99" t="s">
        <v>5200</v>
      </c>
      <c r="M1402" s="100" t="s">
        <v>5201</v>
      </c>
      <c r="N1402" s="101" t="s">
        <v>5202</v>
      </c>
      <c r="O1402" s="128"/>
      <c r="P1402" s="100"/>
      <c r="Q1402" s="103">
        <f t="shared" si="5"/>
        <v>4</v>
      </c>
      <c r="R1402" s="161"/>
      <c r="S1402" s="105"/>
      <c r="T1402" s="106"/>
      <c r="U1402" s="107"/>
      <c r="V1402" s="108" t="s">
        <v>756</v>
      </c>
      <c r="W1402" s="109" t="s">
        <v>1312</v>
      </c>
      <c r="X1402" s="110" t="str">
        <f t="shared" si="6"/>
        <v/>
      </c>
      <c r="Y1402" s="110" t="str">
        <f t="shared" si="7"/>
        <v/>
      </c>
      <c r="Z1402" s="109" t="s">
        <v>797</v>
      </c>
      <c r="AA1402" s="109" t="s">
        <v>802</v>
      </c>
      <c r="AB1402" s="149" t="s">
        <v>5203</v>
      </c>
      <c r="AC1402" s="158"/>
      <c r="AD1402" s="160"/>
      <c r="AE1402" s="127"/>
      <c r="AF1402" s="113"/>
      <c r="AG1402" s="114" t="str">
        <f t="array" ref="AG1402">XLOOKUP(F1402,'CLV2'!A:A,'CLV2'!E:E)</f>
        <v>2.FROZEN FOODS</v>
      </c>
      <c r="AH1402" s="115" t="str">
        <f t="array" ref="AH1402">XLOOKUP(F1402,'CLV2'!A:A,'CLV2'!F:F)</f>
        <v>3.HOTPOT AND FRIED</v>
      </c>
      <c r="AI1402" s="115" t="str">
        <f t="shared" si="8"/>
        <v>Pack</v>
      </c>
      <c r="AJ1402" s="116">
        <f t="shared" si="9"/>
        <v>1</v>
      </c>
      <c r="AK1402" s="117" t="str">
        <f t="array" ref="AK1402">XLOOKUP(F1402,'GIÁ'!A:A,'GIÁ'!D:D)</f>
        <v>69289.18</v>
      </c>
      <c r="AL1402" s="118">
        <f t="shared" si="10"/>
        <v>277156.72</v>
      </c>
      <c r="AM1402" s="118">
        <f t="shared" si="11"/>
        <v>0</v>
      </c>
      <c r="AN1402" s="119">
        <f t="shared" si="12"/>
        <v>0</v>
      </c>
      <c r="AO1402" s="118">
        <f t="shared" si="13"/>
        <v>277156.72</v>
      </c>
      <c r="AP1402" s="121">
        <f t="shared" si="14"/>
        <v>0</v>
      </c>
      <c r="AQ1402" s="122"/>
      <c r="AR1402" s="119"/>
    </row>
    <row r="1403" ht="22.5" customHeight="1">
      <c r="A1403" s="89">
        <v>46231.0</v>
      </c>
      <c r="B1403" s="90">
        <v>0.5888888888888889</v>
      </c>
      <c r="C1403" s="91" t="s">
        <v>1335</v>
      </c>
      <c r="D1403" s="92" t="str">
        <f t="array" ref="D1403">XLOOKUP(C1403,'DS ST'!A:A,'DS ST'!B:B)</f>
        <v>LPM</v>
      </c>
      <c r="E1403" s="94" t="str">
        <f t="array" ref="E1403">XLOOKUP($F1403,'GIÁ'!$A:$A,'GIÁ'!$E:$E)</f>
        <v>ĐÔNG</v>
      </c>
      <c r="F1403" s="94">
        <v>8.935297103726E12</v>
      </c>
      <c r="G1403" s="95" t="s">
        <v>2028</v>
      </c>
      <c r="H1403" s="95" t="s">
        <v>224</v>
      </c>
      <c r="I1403" s="96">
        <v>4.0</v>
      </c>
      <c r="J1403" s="96">
        <v>0.0</v>
      </c>
      <c r="K1403" s="98">
        <f t="shared" si="4"/>
        <v>4</v>
      </c>
      <c r="L1403" s="99" t="s">
        <v>5200</v>
      </c>
      <c r="M1403" s="100" t="s">
        <v>5201</v>
      </c>
      <c r="N1403" s="101" t="s">
        <v>5202</v>
      </c>
      <c r="O1403" s="128"/>
      <c r="P1403" s="100"/>
      <c r="Q1403" s="103">
        <f t="shared" si="5"/>
        <v>4</v>
      </c>
      <c r="R1403" s="161"/>
      <c r="S1403" s="105"/>
      <c r="T1403" s="106"/>
      <c r="U1403" s="107"/>
      <c r="V1403" s="108" t="s">
        <v>756</v>
      </c>
      <c r="W1403" s="109" t="s">
        <v>1312</v>
      </c>
      <c r="X1403" s="110" t="str">
        <f t="shared" si="6"/>
        <v/>
      </c>
      <c r="Y1403" s="110" t="str">
        <f t="shared" si="7"/>
        <v/>
      </c>
      <c r="Z1403" s="109" t="s">
        <v>797</v>
      </c>
      <c r="AA1403" s="109" t="s">
        <v>802</v>
      </c>
      <c r="AB1403" s="149" t="s">
        <v>5203</v>
      </c>
      <c r="AC1403" s="158"/>
      <c r="AD1403" s="160"/>
      <c r="AE1403" s="127"/>
      <c r="AF1403" s="113"/>
      <c r="AG1403" s="114" t="str">
        <f t="array" ref="AG1403">XLOOKUP(F1403,'CLV2'!A:A,'CLV2'!E:E)</f>
        <v>2.FROZEN FOODS</v>
      </c>
      <c r="AH1403" s="115" t="str">
        <f t="array" ref="AH1403">XLOOKUP(F1403,'CLV2'!A:A,'CLV2'!F:F)</f>
        <v>3.PIZZA - READY MEALS</v>
      </c>
      <c r="AI1403" s="115" t="str">
        <f t="shared" si="8"/>
        <v>Pack</v>
      </c>
      <c r="AJ1403" s="116">
        <f t="shared" si="9"/>
        <v>1</v>
      </c>
      <c r="AK1403" s="117" t="str">
        <f t="array" ref="AK1403">XLOOKUP(F1403,'GIÁ'!A:A,'GIÁ'!D:D)</f>
        <v>61056.95</v>
      </c>
      <c r="AL1403" s="118">
        <f t="shared" si="10"/>
        <v>244227.8</v>
      </c>
      <c r="AM1403" s="118">
        <f t="shared" si="11"/>
        <v>0</v>
      </c>
      <c r="AN1403" s="119">
        <f t="shared" si="12"/>
        <v>0</v>
      </c>
      <c r="AO1403" s="118">
        <f t="shared" si="13"/>
        <v>244227.8</v>
      </c>
      <c r="AP1403" s="121">
        <f t="shared" si="14"/>
        <v>0</v>
      </c>
      <c r="AQ1403" s="122"/>
      <c r="AR1403" s="119"/>
    </row>
    <row r="1404" ht="22.5" customHeight="1">
      <c r="A1404" s="89">
        <v>46231.0</v>
      </c>
      <c r="B1404" s="90">
        <v>0.5888888888888889</v>
      </c>
      <c r="C1404" s="91" t="s">
        <v>1335</v>
      </c>
      <c r="D1404" s="92" t="str">
        <f t="array" ref="D1404">XLOOKUP(C1404,'DS ST'!A:A,'DS ST'!B:B)</f>
        <v>LPM</v>
      </c>
      <c r="E1404" s="94" t="str">
        <f t="array" ref="E1404">XLOOKUP($F1404,'GIÁ'!$A:$A,'GIÁ'!$E:$E)</f>
        <v>ĐÔNG</v>
      </c>
      <c r="F1404" s="94">
        <v>8.934717275081E12</v>
      </c>
      <c r="G1404" s="95" t="s">
        <v>1735</v>
      </c>
      <c r="H1404" s="95" t="s">
        <v>224</v>
      </c>
      <c r="I1404" s="96">
        <v>4.0</v>
      </c>
      <c r="J1404" s="96">
        <v>0.0</v>
      </c>
      <c r="K1404" s="98">
        <f t="shared" si="4"/>
        <v>4</v>
      </c>
      <c r="L1404" s="99" t="s">
        <v>5200</v>
      </c>
      <c r="M1404" s="100" t="s">
        <v>5201</v>
      </c>
      <c r="N1404" s="101" t="s">
        <v>5202</v>
      </c>
      <c r="O1404" s="128"/>
      <c r="P1404" s="100"/>
      <c r="Q1404" s="103">
        <f t="shared" si="5"/>
        <v>4</v>
      </c>
      <c r="R1404" s="161"/>
      <c r="S1404" s="105"/>
      <c r="T1404" s="106"/>
      <c r="U1404" s="107"/>
      <c r="V1404" s="108" t="s">
        <v>756</v>
      </c>
      <c r="W1404" s="109" t="s">
        <v>1312</v>
      </c>
      <c r="X1404" s="110" t="str">
        <f t="shared" si="6"/>
        <v/>
      </c>
      <c r="Y1404" s="110" t="str">
        <f t="shared" si="7"/>
        <v/>
      </c>
      <c r="Z1404" s="109" t="s">
        <v>797</v>
      </c>
      <c r="AA1404" s="109" t="s">
        <v>802</v>
      </c>
      <c r="AB1404" s="149" t="s">
        <v>5203</v>
      </c>
      <c r="AC1404" s="158"/>
      <c r="AD1404" s="160"/>
      <c r="AE1404" s="127"/>
      <c r="AF1404" s="113"/>
      <c r="AG1404" s="114" t="str">
        <f t="array" ref="AG1404">XLOOKUP(F1404,'CLV2'!A:A,'CLV2'!E:E)</f>
        <v>2.FROZEN FOODS</v>
      </c>
      <c r="AH1404" s="115" t="str">
        <f t="array" ref="AH1404">XLOOKUP(F1404,'CLV2'!A:A,'CLV2'!F:F)</f>
        <v>3.DUMPLINGS</v>
      </c>
      <c r="AI1404" s="115" t="str">
        <f t="shared" si="8"/>
        <v>Pack</v>
      </c>
      <c r="AJ1404" s="116">
        <f t="shared" si="9"/>
        <v>1</v>
      </c>
      <c r="AK1404" s="117" t="str">
        <f t="array" ref="AK1404">XLOOKUP(F1404,'GIÁ'!A:A,'GIÁ'!D:D)</f>
        <v>42036.39</v>
      </c>
      <c r="AL1404" s="118">
        <f t="shared" si="10"/>
        <v>168145.56</v>
      </c>
      <c r="AM1404" s="118">
        <f t="shared" si="11"/>
        <v>0</v>
      </c>
      <c r="AN1404" s="119">
        <f t="shared" si="12"/>
        <v>0</v>
      </c>
      <c r="AO1404" s="118">
        <f t="shared" si="13"/>
        <v>168145.56</v>
      </c>
      <c r="AP1404" s="121">
        <f t="shared" si="14"/>
        <v>0</v>
      </c>
      <c r="AQ1404" s="122"/>
      <c r="AR1404" s="119"/>
    </row>
    <row r="1405" ht="22.5" customHeight="1">
      <c r="A1405" s="89">
        <v>46231.0</v>
      </c>
      <c r="B1405" s="90">
        <v>0.7472222222222222</v>
      </c>
      <c r="C1405" s="91" t="s">
        <v>1133</v>
      </c>
      <c r="D1405" s="129" t="str">
        <f t="array" ref="D1405">XLOOKUP(C1405,'DS ST'!A:A,'DS ST'!B:B)</f>
        <v>BVB</v>
      </c>
      <c r="E1405" s="94" t="str">
        <f t="array" ref="E1405">XLOOKUP($F1405,'GIÁ'!$A:$A,'GIÁ'!$E:$E)</f>
        <v>ĐÔNG</v>
      </c>
      <c r="F1405" s="94">
        <v>8.938535604597E12</v>
      </c>
      <c r="G1405" s="95" t="s">
        <v>3063</v>
      </c>
      <c r="H1405" s="95" t="s">
        <v>93</v>
      </c>
      <c r="I1405" s="96">
        <v>6.0</v>
      </c>
      <c r="J1405" s="96">
        <v>0.0</v>
      </c>
      <c r="K1405" s="98">
        <f t="shared" si="4"/>
        <v>6</v>
      </c>
      <c r="L1405" s="99" t="s">
        <v>5204</v>
      </c>
      <c r="M1405" s="100" t="s">
        <v>5205</v>
      </c>
      <c r="N1405" s="101" t="e">
        <v>#N/A</v>
      </c>
      <c r="O1405" s="128"/>
      <c r="P1405" s="100"/>
      <c r="Q1405" s="103">
        <f t="shared" si="5"/>
        <v>6</v>
      </c>
      <c r="R1405" s="161"/>
      <c r="S1405" s="105"/>
      <c r="T1405" s="106"/>
      <c r="U1405" s="107"/>
      <c r="V1405" s="108" t="s">
        <v>4012</v>
      </c>
      <c r="W1405" s="109" t="s">
        <v>4026</v>
      </c>
      <c r="X1405" s="110" t="str">
        <f t="shared" si="6"/>
        <v/>
      </c>
      <c r="Y1405" s="110" t="str">
        <f t="shared" si="7"/>
        <v/>
      </c>
      <c r="Z1405" s="139" t="str">
        <f t="shared" ref="Z1405:Z1429" si="88">IF(N(Q1405)&lt;=0,"",IF(ISNUMBER(SEARCH("Thiếu kiện",V1405)),"Kho đông mát",IF(AND(N(Q1405)&gt;0,N(P1405)&gt;0,OR(ISNUMBER(SEARCH("Hình KDB",U1405)),ISNUMBER(SEARCH("Hình tele",U1405)),ISNUMBER(SEARCH("sai code",U1405)),ISNUMBER(SEARCH("ST nhận",U1405)))),"Kho đông mát",IF(AND(W1405="DC giao thiếu",OR(ISNUMBER(SEARCH("Hình KDB",U1405)),ISNUMBER(SEARCH("Hình tele",U1405)),ISNUMBER(SEARCH("sai code",U1405)))),"Kho đông mát",IF(W1405="DC giao thiếu","Chưa xác định",IF(AND(W1405="DC pick sai",OR(ISNUMBER(SEARCH("Hình KDB",U1405)),ISNUMBER(SEARCH("Hình tele",U1405)),ISNUMBER(SEARCH("sai code",U1405)),ISNUMBER(SEARCH("ST nhận",U1405)))),"Kho đông mát",IF(W1405="DC pick sai","Chưa xác định",IF(AND(W1405="Hao hụt",N(O1405)&gt;0,OR(ISNUMBER(SEARCH("Hình KDB",U1405)),ISNUMBER(SEARCH("Hình tele",U1405)),ISNUMBER(SEARCH("sai code",U1405)),ISNUMBER(SEARCH("ST nhận",U1405)))),"Kho đông mát",IF(W1405="Hao hụt","Chưa xác định",IF(OR(W1405="VT giao sai điểm",W1405="Không đạt nhiệt độ",W1405="TX giao thiếu kiện",W1405="Hàng không đạt CL"),"Kho đông mát",IF(W1405="Chưa xác định","Chưa xác định",IF(N(P1405)&gt;0,"Chưa xác định",""))))))))))))</f>
        <v>Kho đông mát</v>
      </c>
      <c r="AA1405" s="108" t="s">
        <v>802</v>
      </c>
      <c r="AB1405" s="106"/>
      <c r="AC1405" s="158"/>
      <c r="AD1405" s="160"/>
      <c r="AE1405" s="127"/>
      <c r="AF1405" s="113"/>
      <c r="AG1405" s="114" t="str">
        <f t="array" ref="AG1405">XLOOKUP(F1405,'CLV2'!A:A,'CLV2'!E:E)</f>
        <v>2.FISH AND SEAFOOD</v>
      </c>
      <c r="AH1405" s="115" t="str">
        <f t="array" ref="AH1405">XLOOKUP(F1405,'CLV2'!A:A,'CLV2'!F:F)</f>
        <v>3.FROZEN FISH AND SEAFOOD</v>
      </c>
      <c r="AI1405" s="115" t="str">
        <f t="shared" si="8"/>
        <v>Pack</v>
      </c>
      <c r="AJ1405" s="116">
        <f t="shared" si="9"/>
        <v>1</v>
      </c>
      <c r="AK1405" s="117" t="str">
        <f t="array" ref="AK1405">XLOOKUP(F1405,'GIÁ'!A:A,'GIÁ'!D:D)</f>
        <v>54841.46</v>
      </c>
      <c r="AL1405" s="118">
        <f t="shared" si="10"/>
        <v>329048.76</v>
      </c>
      <c r="AM1405" s="118">
        <f t="shared" si="11"/>
        <v>0</v>
      </c>
      <c r="AN1405" s="119">
        <f t="shared" si="12"/>
        <v>0</v>
      </c>
      <c r="AO1405" s="118">
        <f t="shared" si="13"/>
        <v>329048.76</v>
      </c>
      <c r="AP1405" s="121">
        <f t="shared" si="14"/>
        <v>0</v>
      </c>
      <c r="AQ1405" s="122"/>
      <c r="AR1405" s="119"/>
    </row>
    <row r="1406" ht="22.5" customHeight="1">
      <c r="A1406" s="89">
        <v>46231.0</v>
      </c>
      <c r="B1406" s="90">
        <v>0.7472222222222222</v>
      </c>
      <c r="C1406" s="91" t="s">
        <v>1133</v>
      </c>
      <c r="D1406" s="129" t="str">
        <f t="array" ref="D1406">XLOOKUP(C1406,'DS ST'!A:A,'DS ST'!B:B)</f>
        <v>BVB</v>
      </c>
      <c r="E1406" s="94" t="str">
        <f t="array" ref="E1406">XLOOKUP($F1406,'GIÁ'!$A:$A,'GIÁ'!$E:$E)</f>
        <v>ĐÔNG</v>
      </c>
      <c r="F1406" s="94">
        <v>8.938535604047E12</v>
      </c>
      <c r="G1406" s="95" t="s">
        <v>3054</v>
      </c>
      <c r="H1406" s="95" t="s">
        <v>787</v>
      </c>
      <c r="I1406" s="96">
        <v>1.0</v>
      </c>
      <c r="J1406" s="96">
        <v>0.0</v>
      </c>
      <c r="K1406" s="98">
        <f t="shared" si="4"/>
        <v>1</v>
      </c>
      <c r="L1406" s="99" t="s">
        <v>5204</v>
      </c>
      <c r="M1406" s="100" t="s">
        <v>5205</v>
      </c>
      <c r="N1406" s="101" t="e">
        <v>#N/A</v>
      </c>
      <c r="O1406" s="128"/>
      <c r="P1406" s="100"/>
      <c r="Q1406" s="103">
        <f t="shared" si="5"/>
        <v>1</v>
      </c>
      <c r="R1406" s="161"/>
      <c r="S1406" s="105"/>
      <c r="T1406" s="106"/>
      <c r="U1406" s="107"/>
      <c r="V1406" s="108" t="s">
        <v>4012</v>
      </c>
      <c r="W1406" s="109" t="s">
        <v>4026</v>
      </c>
      <c r="X1406" s="110" t="str">
        <f t="shared" si="6"/>
        <v/>
      </c>
      <c r="Y1406" s="110" t="str">
        <f t="shared" si="7"/>
        <v/>
      </c>
      <c r="Z1406" s="139" t="str">
        <f t="shared" si="88"/>
        <v>Kho đông mát</v>
      </c>
      <c r="AA1406" s="108" t="s">
        <v>802</v>
      </c>
      <c r="AB1406" s="106"/>
      <c r="AC1406" s="158"/>
      <c r="AD1406" s="160"/>
      <c r="AE1406" s="127"/>
      <c r="AF1406" s="113"/>
      <c r="AG1406" s="114" t="str">
        <f t="array" ref="AG1406">XLOOKUP(F1406,'CLV2'!A:A,'CLV2'!E:E)</f>
        <v>2.FISH AND SEAFOOD</v>
      </c>
      <c r="AH1406" s="115" t="str">
        <f t="array" ref="AH1406">XLOOKUP(F1406,'CLV2'!A:A,'CLV2'!F:F)</f>
        <v>3.FROZEN FISH AND SEAFOOD</v>
      </c>
      <c r="AI1406" s="115" t="str">
        <f t="shared" si="8"/>
        <v>Pack</v>
      </c>
      <c r="AJ1406" s="116">
        <f t="shared" si="9"/>
        <v>1</v>
      </c>
      <c r="AK1406" s="117" t="str">
        <f t="array" ref="AK1406">XLOOKUP(F1406,'GIÁ'!A:A,'GIÁ'!D:D)</f>
        <v>48011.15</v>
      </c>
      <c r="AL1406" s="118">
        <f t="shared" si="10"/>
        <v>48011.15</v>
      </c>
      <c r="AM1406" s="118">
        <f t="shared" si="11"/>
        <v>0</v>
      </c>
      <c r="AN1406" s="119">
        <f t="shared" si="12"/>
        <v>0</v>
      </c>
      <c r="AO1406" s="118">
        <f t="shared" si="13"/>
        <v>48011.15</v>
      </c>
      <c r="AP1406" s="121">
        <f t="shared" si="14"/>
        <v>0</v>
      </c>
      <c r="AQ1406" s="122"/>
      <c r="AR1406" s="119"/>
    </row>
    <row r="1407" ht="22.5" customHeight="1">
      <c r="A1407" s="89">
        <v>46231.0</v>
      </c>
      <c r="B1407" s="90">
        <v>0.7472222222222222</v>
      </c>
      <c r="C1407" s="91" t="s">
        <v>1133</v>
      </c>
      <c r="D1407" s="129" t="str">
        <f t="array" ref="D1407">XLOOKUP(C1407,'DS ST'!A:A,'DS ST'!B:B)</f>
        <v>BVB</v>
      </c>
      <c r="E1407" s="94" t="str">
        <f t="array" ref="E1407">XLOOKUP($F1407,'GIÁ'!$A:$A,'GIÁ'!$E:$E)</f>
        <v>ĐÔNG</v>
      </c>
      <c r="F1407" s="94">
        <v>8.936187610423E12</v>
      </c>
      <c r="G1407" s="95" t="s">
        <v>2596</v>
      </c>
      <c r="H1407" s="95" t="s">
        <v>224</v>
      </c>
      <c r="I1407" s="96">
        <v>2.0</v>
      </c>
      <c r="J1407" s="96">
        <v>0.0</v>
      </c>
      <c r="K1407" s="98">
        <f t="shared" si="4"/>
        <v>2</v>
      </c>
      <c r="L1407" s="99" t="s">
        <v>5204</v>
      </c>
      <c r="M1407" s="100" t="s">
        <v>5205</v>
      </c>
      <c r="N1407" s="101" t="e">
        <v>#N/A</v>
      </c>
      <c r="O1407" s="128"/>
      <c r="P1407" s="100"/>
      <c r="Q1407" s="103">
        <f t="shared" si="5"/>
        <v>2</v>
      </c>
      <c r="R1407" s="161"/>
      <c r="S1407" s="105"/>
      <c r="T1407" s="106"/>
      <c r="U1407" s="107"/>
      <c r="V1407" s="108" t="s">
        <v>4012</v>
      </c>
      <c r="W1407" s="109" t="s">
        <v>4026</v>
      </c>
      <c r="X1407" s="110" t="str">
        <f t="shared" si="6"/>
        <v/>
      </c>
      <c r="Y1407" s="110" t="str">
        <f t="shared" si="7"/>
        <v/>
      </c>
      <c r="Z1407" s="139" t="str">
        <f t="shared" si="88"/>
        <v>Kho đông mát</v>
      </c>
      <c r="AA1407" s="109" t="s">
        <v>802</v>
      </c>
      <c r="AB1407" s="106"/>
      <c r="AC1407" s="158"/>
      <c r="AD1407" s="160"/>
      <c r="AE1407" s="127"/>
      <c r="AF1407" s="113"/>
      <c r="AG1407" s="114" t="str">
        <f t="array" ref="AG1407">XLOOKUP(F1407,'CLV2'!A:A,'CLV2'!E:E)</f>
        <v>2.FISH AND SEAFOOD</v>
      </c>
      <c r="AH1407" s="115" t="str">
        <f t="array" ref="AH1407">XLOOKUP(F1407,'CLV2'!A:A,'CLV2'!F:F)</f>
        <v>3.FROZEN FISH AND SEAFOOD</v>
      </c>
      <c r="AI1407" s="115" t="str">
        <f t="shared" si="8"/>
        <v>Pack</v>
      </c>
      <c r="AJ1407" s="116">
        <f t="shared" si="9"/>
        <v>1</v>
      </c>
      <c r="AK1407" s="117" t="str">
        <f t="array" ref="AK1407">XLOOKUP(F1407,'GIÁ'!A:A,'GIÁ'!D:D)</f>
        <v>241040.00</v>
      </c>
      <c r="AL1407" s="118">
        <f t="shared" si="10"/>
        <v>482080</v>
      </c>
      <c r="AM1407" s="118">
        <f t="shared" si="11"/>
        <v>0</v>
      </c>
      <c r="AN1407" s="119">
        <f t="shared" si="12"/>
        <v>0</v>
      </c>
      <c r="AO1407" s="118">
        <f t="shared" si="13"/>
        <v>482080</v>
      </c>
      <c r="AP1407" s="121">
        <f t="shared" si="14"/>
        <v>0</v>
      </c>
      <c r="AQ1407" s="122"/>
      <c r="AR1407" s="119"/>
    </row>
    <row r="1408" ht="22.5" customHeight="1">
      <c r="A1408" s="89">
        <v>46231.0</v>
      </c>
      <c r="B1408" s="90">
        <v>0.7472222222222222</v>
      </c>
      <c r="C1408" s="91" t="s">
        <v>1133</v>
      </c>
      <c r="D1408" s="129" t="str">
        <f t="array" ref="D1408">XLOOKUP(C1408,'DS ST'!A:A,'DS ST'!B:B)</f>
        <v>BVB</v>
      </c>
      <c r="E1408" s="94" t="str">
        <f t="array" ref="E1408">XLOOKUP($F1408,'GIÁ'!$A:$A,'GIÁ'!$E:$E)</f>
        <v>ĐÔNG</v>
      </c>
      <c r="F1408" s="94">
        <v>8.936187610089E12</v>
      </c>
      <c r="G1408" s="95" t="s">
        <v>2590</v>
      </c>
      <c r="H1408" s="95" t="s">
        <v>224</v>
      </c>
      <c r="I1408" s="96">
        <v>4.0</v>
      </c>
      <c r="J1408" s="96">
        <v>0.0</v>
      </c>
      <c r="K1408" s="98">
        <f t="shared" si="4"/>
        <v>4</v>
      </c>
      <c r="L1408" s="99" t="s">
        <v>5204</v>
      </c>
      <c r="M1408" s="100" t="s">
        <v>5205</v>
      </c>
      <c r="N1408" s="101" t="e">
        <v>#N/A</v>
      </c>
      <c r="O1408" s="128"/>
      <c r="P1408" s="100"/>
      <c r="Q1408" s="103">
        <f t="shared" si="5"/>
        <v>4</v>
      </c>
      <c r="R1408" s="161"/>
      <c r="S1408" s="105"/>
      <c r="T1408" s="106"/>
      <c r="U1408" s="107"/>
      <c r="V1408" s="108" t="s">
        <v>4012</v>
      </c>
      <c r="W1408" s="109" t="s">
        <v>4026</v>
      </c>
      <c r="X1408" s="110" t="str">
        <f t="shared" si="6"/>
        <v/>
      </c>
      <c r="Y1408" s="110" t="str">
        <f t="shared" si="7"/>
        <v/>
      </c>
      <c r="Z1408" s="139" t="str">
        <f t="shared" si="88"/>
        <v>Kho đông mát</v>
      </c>
      <c r="AA1408" s="108" t="s">
        <v>802</v>
      </c>
      <c r="AB1408" s="106"/>
      <c r="AC1408" s="158"/>
      <c r="AD1408" s="160"/>
      <c r="AE1408" s="127"/>
      <c r="AF1408" s="113"/>
      <c r="AG1408" s="114" t="str">
        <f t="array" ref="AG1408">XLOOKUP(F1408,'CLV2'!A:A,'CLV2'!E:E)</f>
        <v>2.FISH AND SEAFOOD</v>
      </c>
      <c r="AH1408" s="115" t="str">
        <f t="array" ref="AH1408">XLOOKUP(F1408,'CLV2'!A:A,'CLV2'!F:F)</f>
        <v>3.FROZEN FISH AND SEAFOOD</v>
      </c>
      <c r="AI1408" s="115" t="str">
        <f t="shared" si="8"/>
        <v>Pack</v>
      </c>
      <c r="AJ1408" s="116">
        <f t="shared" si="9"/>
        <v>1</v>
      </c>
      <c r="AK1408" s="117" t="str">
        <f t="array" ref="AK1408">XLOOKUP(F1408,'GIÁ'!A:A,'GIÁ'!D:D)</f>
        <v>73948.55</v>
      </c>
      <c r="AL1408" s="118">
        <f t="shared" si="10"/>
        <v>295794.2</v>
      </c>
      <c r="AM1408" s="118">
        <f t="shared" si="11"/>
        <v>0</v>
      </c>
      <c r="AN1408" s="119">
        <f t="shared" si="12"/>
        <v>0</v>
      </c>
      <c r="AO1408" s="118">
        <f t="shared" si="13"/>
        <v>295794.2</v>
      </c>
      <c r="AP1408" s="121">
        <f t="shared" si="14"/>
        <v>0</v>
      </c>
      <c r="AQ1408" s="122"/>
      <c r="AR1408" s="119"/>
    </row>
    <row r="1409" ht="22.5" customHeight="1">
      <c r="A1409" s="89">
        <v>46231.0</v>
      </c>
      <c r="B1409" s="90">
        <v>0.7472222222222222</v>
      </c>
      <c r="C1409" s="91" t="s">
        <v>1133</v>
      </c>
      <c r="D1409" s="129" t="str">
        <f t="array" ref="D1409">XLOOKUP(C1409,'DS ST'!A:A,'DS ST'!B:B)</f>
        <v>BVB</v>
      </c>
      <c r="E1409" s="94" t="str">
        <f t="array" ref="E1409">XLOOKUP($F1409,'GIÁ'!$A:$A,'GIÁ'!$E:$E)</f>
        <v>ĐÔNG</v>
      </c>
      <c r="F1409" s="94">
        <v>6.938104600151E12</v>
      </c>
      <c r="G1409" s="95" t="s">
        <v>1351</v>
      </c>
      <c r="H1409" s="95" t="s">
        <v>57</v>
      </c>
      <c r="I1409" s="96">
        <v>10.0</v>
      </c>
      <c r="J1409" s="96">
        <v>0.0</v>
      </c>
      <c r="K1409" s="98">
        <f t="shared" si="4"/>
        <v>10</v>
      </c>
      <c r="L1409" s="99" t="s">
        <v>5204</v>
      </c>
      <c r="M1409" s="100" t="s">
        <v>5205</v>
      </c>
      <c r="N1409" s="101" t="e">
        <v>#N/A</v>
      </c>
      <c r="O1409" s="128"/>
      <c r="P1409" s="100"/>
      <c r="Q1409" s="103">
        <f t="shared" si="5"/>
        <v>10</v>
      </c>
      <c r="R1409" s="161"/>
      <c r="S1409" s="105"/>
      <c r="T1409" s="106"/>
      <c r="U1409" s="107"/>
      <c r="V1409" s="108" t="s">
        <v>4012</v>
      </c>
      <c r="W1409" s="109" t="s">
        <v>4026</v>
      </c>
      <c r="X1409" s="110" t="str">
        <f t="shared" si="6"/>
        <v/>
      </c>
      <c r="Y1409" s="110" t="str">
        <f t="shared" si="7"/>
        <v/>
      </c>
      <c r="Z1409" s="139" t="str">
        <f t="shared" si="88"/>
        <v>Kho đông mát</v>
      </c>
      <c r="AA1409" s="108" t="s">
        <v>802</v>
      </c>
      <c r="AB1409" s="106"/>
      <c r="AC1409" s="158"/>
      <c r="AD1409" s="160"/>
      <c r="AE1409" s="127"/>
      <c r="AF1409" s="113"/>
      <c r="AG1409" s="114" t="str">
        <f t="array" ref="AG1409">XLOOKUP(F1409,'CLV2'!A:A,'CLV2'!E:E)</f>
        <v>2.FISH AND SEAFOOD</v>
      </c>
      <c r="AH1409" s="115" t="str">
        <f t="array" ref="AH1409">XLOOKUP(F1409,'CLV2'!A:A,'CLV2'!F:F)</f>
        <v>3.FROZEN FISH AND SEAFOOD</v>
      </c>
      <c r="AI1409" s="115" t="str">
        <f t="shared" si="8"/>
        <v>Pack</v>
      </c>
      <c r="AJ1409" s="116">
        <f t="shared" si="9"/>
        <v>1</v>
      </c>
      <c r="AK1409" s="117" t="str">
        <f t="array" ref="AK1409">XLOOKUP(F1409,'GIÁ'!A:A,'GIÁ'!D:D)</f>
        <v>57000.00</v>
      </c>
      <c r="AL1409" s="118">
        <f t="shared" si="10"/>
        <v>570000</v>
      </c>
      <c r="AM1409" s="118">
        <f t="shared" si="11"/>
        <v>0</v>
      </c>
      <c r="AN1409" s="119">
        <f t="shared" si="12"/>
        <v>0</v>
      </c>
      <c r="AO1409" s="118">
        <f t="shared" si="13"/>
        <v>570000</v>
      </c>
      <c r="AP1409" s="121">
        <f t="shared" si="14"/>
        <v>0</v>
      </c>
      <c r="AQ1409" s="122"/>
      <c r="AR1409" s="119"/>
    </row>
    <row r="1410" ht="22.5" customHeight="1">
      <c r="A1410" s="89">
        <v>46231.0</v>
      </c>
      <c r="B1410" s="90">
        <v>0.7472222222222222</v>
      </c>
      <c r="C1410" s="91" t="s">
        <v>1133</v>
      </c>
      <c r="D1410" s="129" t="str">
        <f t="array" ref="D1410">XLOOKUP(C1410,'DS ST'!A:A,'DS ST'!B:B)</f>
        <v>BVB</v>
      </c>
      <c r="E1410" s="94" t="str">
        <f t="array" ref="E1410">XLOOKUP($F1410,'GIÁ'!$A:$A,'GIÁ'!$E:$E)</f>
        <v>ĐÔNG</v>
      </c>
      <c r="F1410" s="94">
        <v>8.936077110132E12</v>
      </c>
      <c r="G1410" s="95" t="s">
        <v>2331</v>
      </c>
      <c r="H1410" s="95" t="s">
        <v>224</v>
      </c>
      <c r="I1410" s="96">
        <v>8.0</v>
      </c>
      <c r="J1410" s="96">
        <v>0.0</v>
      </c>
      <c r="K1410" s="98">
        <f t="shared" si="4"/>
        <v>8</v>
      </c>
      <c r="L1410" s="99" t="s">
        <v>5204</v>
      </c>
      <c r="M1410" s="100" t="s">
        <v>5205</v>
      </c>
      <c r="N1410" s="101" t="e">
        <v>#N/A</v>
      </c>
      <c r="O1410" s="128"/>
      <c r="P1410" s="100"/>
      <c r="Q1410" s="103">
        <f t="shared" si="5"/>
        <v>8</v>
      </c>
      <c r="R1410" s="161"/>
      <c r="S1410" s="105"/>
      <c r="T1410" s="106"/>
      <c r="U1410" s="107"/>
      <c r="V1410" s="108" t="s">
        <v>4012</v>
      </c>
      <c r="W1410" s="109" t="s">
        <v>4026</v>
      </c>
      <c r="X1410" s="110" t="str">
        <f t="shared" si="6"/>
        <v/>
      </c>
      <c r="Y1410" s="110" t="str">
        <f t="shared" si="7"/>
        <v/>
      </c>
      <c r="Z1410" s="139" t="str">
        <f t="shared" si="88"/>
        <v>Kho đông mát</v>
      </c>
      <c r="AA1410" s="108" t="s">
        <v>802</v>
      </c>
      <c r="AB1410" s="106"/>
      <c r="AC1410" s="158"/>
      <c r="AD1410" s="160"/>
      <c r="AE1410" s="127"/>
      <c r="AF1410" s="113"/>
      <c r="AG1410" s="114" t="str">
        <f t="array" ref="AG1410">XLOOKUP(F1410,'CLV2'!A:A,'CLV2'!E:E)</f>
        <v>2.FROZEN FOODS</v>
      </c>
      <c r="AH1410" s="115" t="str">
        <f t="array" ref="AH1410">XLOOKUP(F1410,'CLV2'!A:A,'CLV2'!F:F)</f>
        <v>3.DUMPLINGS</v>
      </c>
      <c r="AI1410" s="115" t="str">
        <f t="shared" si="8"/>
        <v>Pack</v>
      </c>
      <c r="AJ1410" s="116">
        <f t="shared" si="9"/>
        <v>1</v>
      </c>
      <c r="AK1410" s="117" t="str">
        <f t="array" ref="AK1410">XLOOKUP(F1410,'GIÁ'!A:A,'GIÁ'!D:D)</f>
        <v>35838.13</v>
      </c>
      <c r="AL1410" s="118">
        <f t="shared" si="10"/>
        <v>286705.04</v>
      </c>
      <c r="AM1410" s="118">
        <f t="shared" si="11"/>
        <v>0</v>
      </c>
      <c r="AN1410" s="119">
        <f t="shared" si="12"/>
        <v>0</v>
      </c>
      <c r="AO1410" s="118">
        <f t="shared" si="13"/>
        <v>286705.04</v>
      </c>
      <c r="AP1410" s="121">
        <f t="shared" si="14"/>
        <v>0</v>
      </c>
      <c r="AQ1410" s="122"/>
      <c r="AR1410" s="119"/>
    </row>
    <row r="1411" ht="22.5" customHeight="1">
      <c r="A1411" s="89">
        <v>46231.0</v>
      </c>
      <c r="B1411" s="90">
        <v>0.7472222222222222</v>
      </c>
      <c r="C1411" s="91" t="s">
        <v>1133</v>
      </c>
      <c r="D1411" s="129" t="str">
        <f t="array" ref="D1411">XLOOKUP(C1411,'DS ST'!A:A,'DS ST'!B:B)</f>
        <v>BVB</v>
      </c>
      <c r="E1411" s="94" t="str">
        <f t="array" ref="E1411">XLOOKUP($F1411,'GIÁ'!$A:$A,'GIÁ'!$E:$E)</f>
        <v>ĐÔNG</v>
      </c>
      <c r="F1411" s="94">
        <v>8.936077113829E12</v>
      </c>
      <c r="G1411" s="95" t="s">
        <v>2373</v>
      </c>
      <c r="H1411" s="95" t="s">
        <v>224</v>
      </c>
      <c r="I1411" s="96">
        <v>4.0</v>
      </c>
      <c r="J1411" s="96">
        <v>0.0</v>
      </c>
      <c r="K1411" s="98">
        <f t="shared" si="4"/>
        <v>4</v>
      </c>
      <c r="L1411" s="99" t="s">
        <v>5204</v>
      </c>
      <c r="M1411" s="100" t="s">
        <v>5205</v>
      </c>
      <c r="N1411" s="101" t="e">
        <v>#N/A</v>
      </c>
      <c r="O1411" s="128"/>
      <c r="P1411" s="100"/>
      <c r="Q1411" s="103">
        <f t="shared" si="5"/>
        <v>4</v>
      </c>
      <c r="R1411" s="161"/>
      <c r="S1411" s="105"/>
      <c r="T1411" s="106"/>
      <c r="U1411" s="107"/>
      <c r="V1411" s="108" t="s">
        <v>4012</v>
      </c>
      <c r="W1411" s="109" t="s">
        <v>4026</v>
      </c>
      <c r="X1411" s="110" t="str">
        <f t="shared" si="6"/>
        <v/>
      </c>
      <c r="Y1411" s="110" t="str">
        <f t="shared" si="7"/>
        <v/>
      </c>
      <c r="Z1411" s="139" t="str">
        <f t="shared" si="88"/>
        <v>Kho đông mát</v>
      </c>
      <c r="AA1411" s="108" t="s">
        <v>802</v>
      </c>
      <c r="AB1411" s="106"/>
      <c r="AC1411" s="158"/>
      <c r="AD1411" s="160"/>
      <c r="AE1411" s="127"/>
      <c r="AF1411" s="113"/>
      <c r="AG1411" s="114" t="str">
        <f t="array" ref="AG1411">XLOOKUP(F1411,'CLV2'!A:A,'CLV2'!E:E)</f>
        <v>2.FROZEN FOODS</v>
      </c>
      <c r="AH1411" s="115" t="str">
        <f t="array" ref="AH1411">XLOOKUP(F1411,'CLV2'!A:A,'CLV2'!F:F)</f>
        <v>3.DUMPLINGS</v>
      </c>
      <c r="AI1411" s="115" t="str">
        <f t="shared" si="8"/>
        <v>Pack</v>
      </c>
      <c r="AJ1411" s="116">
        <f t="shared" si="9"/>
        <v>1</v>
      </c>
      <c r="AK1411" s="117" t="str">
        <f t="array" ref="AK1411">XLOOKUP(F1411,'GIÁ'!A:A,'GIÁ'!D:D)</f>
        <v>40010.98</v>
      </c>
      <c r="AL1411" s="118">
        <f t="shared" si="10"/>
        <v>160043.92</v>
      </c>
      <c r="AM1411" s="118">
        <f t="shared" si="11"/>
        <v>0</v>
      </c>
      <c r="AN1411" s="119">
        <f t="shared" si="12"/>
        <v>0</v>
      </c>
      <c r="AO1411" s="118">
        <f t="shared" si="13"/>
        <v>160043.92</v>
      </c>
      <c r="AP1411" s="121">
        <f t="shared" si="14"/>
        <v>0</v>
      </c>
      <c r="AQ1411" s="122"/>
      <c r="AR1411" s="119"/>
    </row>
    <row r="1412" ht="22.5" customHeight="1">
      <c r="A1412" s="89">
        <v>46231.0</v>
      </c>
      <c r="B1412" s="90">
        <v>0.7472222222222222</v>
      </c>
      <c r="C1412" s="91" t="s">
        <v>1133</v>
      </c>
      <c r="D1412" s="129" t="str">
        <f t="array" ref="D1412">XLOOKUP(C1412,'DS ST'!A:A,'DS ST'!B:B)</f>
        <v>BVB</v>
      </c>
      <c r="E1412" s="94" t="str">
        <f t="array" ref="E1412">XLOOKUP($F1412,'GIÁ'!$A:$A,'GIÁ'!$E:$E)</f>
        <v>ĐÔNG</v>
      </c>
      <c r="F1412" s="94">
        <v>8.93531971013E12</v>
      </c>
      <c r="G1412" s="95" t="s">
        <v>2054</v>
      </c>
      <c r="H1412" s="95" t="s">
        <v>224</v>
      </c>
      <c r="I1412" s="96">
        <v>6.0</v>
      </c>
      <c r="J1412" s="96">
        <v>0.0</v>
      </c>
      <c r="K1412" s="98">
        <f t="shared" si="4"/>
        <v>6</v>
      </c>
      <c r="L1412" s="99" t="s">
        <v>5204</v>
      </c>
      <c r="M1412" s="100" t="s">
        <v>5205</v>
      </c>
      <c r="N1412" s="101" t="e">
        <v>#N/A</v>
      </c>
      <c r="O1412" s="128"/>
      <c r="P1412" s="100"/>
      <c r="Q1412" s="103">
        <f t="shared" si="5"/>
        <v>6</v>
      </c>
      <c r="R1412" s="161"/>
      <c r="S1412" s="105"/>
      <c r="T1412" s="106"/>
      <c r="U1412" s="107"/>
      <c r="V1412" s="108" t="s">
        <v>4012</v>
      </c>
      <c r="W1412" s="109" t="s">
        <v>4026</v>
      </c>
      <c r="X1412" s="110" t="str">
        <f t="shared" si="6"/>
        <v/>
      </c>
      <c r="Y1412" s="110" t="str">
        <f t="shared" si="7"/>
        <v/>
      </c>
      <c r="Z1412" s="139" t="str">
        <f t="shared" si="88"/>
        <v>Kho đông mát</v>
      </c>
      <c r="AA1412" s="108" t="s">
        <v>802</v>
      </c>
      <c r="AB1412" s="106"/>
      <c r="AC1412" s="158"/>
      <c r="AD1412" s="160"/>
      <c r="AE1412" s="127"/>
      <c r="AF1412" s="113"/>
      <c r="AG1412" s="114" t="str">
        <f t="array" ref="AG1412">XLOOKUP(F1412,'CLV2'!A:A,'CLV2'!E:E)</f>
        <v>2.FROZEN FOODS</v>
      </c>
      <c r="AH1412" s="115" t="str">
        <f t="array" ref="AH1412">XLOOKUP(F1412,'CLV2'!A:A,'CLV2'!F:F)</f>
        <v>3.HOTPOT AND FRIED</v>
      </c>
      <c r="AI1412" s="115" t="str">
        <f t="shared" si="8"/>
        <v>Pack</v>
      </c>
      <c r="AJ1412" s="116">
        <f t="shared" si="9"/>
        <v>1</v>
      </c>
      <c r="AK1412" s="117" t="str">
        <f t="array" ref="AK1412">XLOOKUP(F1412,'GIÁ'!A:A,'GIÁ'!D:D)</f>
        <v>31343.02</v>
      </c>
      <c r="AL1412" s="118">
        <f t="shared" si="10"/>
        <v>188058.12</v>
      </c>
      <c r="AM1412" s="118">
        <f t="shared" si="11"/>
        <v>0</v>
      </c>
      <c r="AN1412" s="119">
        <f t="shared" si="12"/>
        <v>0</v>
      </c>
      <c r="AO1412" s="118">
        <f t="shared" si="13"/>
        <v>188058.12</v>
      </c>
      <c r="AP1412" s="121">
        <f t="shared" si="14"/>
        <v>0</v>
      </c>
      <c r="AQ1412" s="122"/>
      <c r="AR1412" s="119"/>
    </row>
    <row r="1413" ht="22.5" customHeight="1">
      <c r="A1413" s="89">
        <v>46231.0</v>
      </c>
      <c r="B1413" s="90">
        <v>0.7472222222222222</v>
      </c>
      <c r="C1413" s="91" t="s">
        <v>1133</v>
      </c>
      <c r="D1413" s="129" t="str">
        <f t="array" ref="D1413">XLOOKUP(C1413,'DS ST'!A:A,'DS ST'!B:B)</f>
        <v>BVB</v>
      </c>
      <c r="E1413" s="94" t="str">
        <f t="array" ref="E1413">XLOOKUP($F1413,'GIÁ'!$A:$A,'GIÁ'!$E:$E)</f>
        <v>ĐÔNG</v>
      </c>
      <c r="F1413" s="94">
        <v>8.935319711311E12</v>
      </c>
      <c r="G1413" s="95" t="s">
        <v>2061</v>
      </c>
      <c r="H1413" s="95" t="s">
        <v>224</v>
      </c>
      <c r="I1413" s="96">
        <v>4.0</v>
      </c>
      <c r="J1413" s="96">
        <v>0.0</v>
      </c>
      <c r="K1413" s="98">
        <f t="shared" si="4"/>
        <v>4</v>
      </c>
      <c r="L1413" s="99" t="s">
        <v>5204</v>
      </c>
      <c r="M1413" s="100" t="s">
        <v>5205</v>
      </c>
      <c r="N1413" s="101" t="e">
        <v>#N/A</v>
      </c>
      <c r="O1413" s="128"/>
      <c r="P1413" s="100"/>
      <c r="Q1413" s="103">
        <f t="shared" si="5"/>
        <v>4</v>
      </c>
      <c r="R1413" s="161"/>
      <c r="S1413" s="105"/>
      <c r="T1413" s="106"/>
      <c r="U1413" s="107"/>
      <c r="V1413" s="108" t="s">
        <v>4012</v>
      </c>
      <c r="W1413" s="109" t="s">
        <v>4026</v>
      </c>
      <c r="X1413" s="110" t="str">
        <f t="shared" si="6"/>
        <v/>
      </c>
      <c r="Y1413" s="110" t="str">
        <f t="shared" si="7"/>
        <v/>
      </c>
      <c r="Z1413" s="139" t="str">
        <f t="shared" si="88"/>
        <v>Kho đông mát</v>
      </c>
      <c r="AA1413" s="108" t="s">
        <v>802</v>
      </c>
      <c r="AB1413" s="106"/>
      <c r="AC1413" s="158"/>
      <c r="AD1413" s="160"/>
      <c r="AE1413" s="127"/>
      <c r="AF1413" s="113"/>
      <c r="AG1413" s="114" t="str">
        <f t="array" ref="AG1413">XLOOKUP(F1413,'CLV2'!A:A,'CLV2'!E:E)</f>
        <v>2.FROZEN FOODS</v>
      </c>
      <c r="AH1413" s="115" t="str">
        <f t="array" ref="AH1413">XLOOKUP(F1413,'CLV2'!A:A,'CLV2'!F:F)</f>
        <v>3.HOTPOT AND FRIED</v>
      </c>
      <c r="AI1413" s="115" t="str">
        <f t="shared" si="8"/>
        <v>Pack</v>
      </c>
      <c r="AJ1413" s="116">
        <f t="shared" si="9"/>
        <v>1</v>
      </c>
      <c r="AK1413" s="117" t="str">
        <f t="array" ref="AK1413">XLOOKUP(F1413,'GIÁ'!A:A,'GIÁ'!D:D)</f>
        <v>30542.46</v>
      </c>
      <c r="AL1413" s="118">
        <f t="shared" si="10"/>
        <v>122169.84</v>
      </c>
      <c r="AM1413" s="118">
        <f t="shared" si="11"/>
        <v>0</v>
      </c>
      <c r="AN1413" s="119">
        <f t="shared" si="12"/>
        <v>0</v>
      </c>
      <c r="AO1413" s="118">
        <f t="shared" si="13"/>
        <v>122169.84</v>
      </c>
      <c r="AP1413" s="121">
        <f t="shared" si="14"/>
        <v>0</v>
      </c>
      <c r="AQ1413" s="122"/>
      <c r="AR1413" s="119"/>
    </row>
    <row r="1414" ht="22.5" customHeight="1">
      <c r="A1414" s="89">
        <v>46231.0</v>
      </c>
      <c r="B1414" s="90">
        <v>0.7472222222222222</v>
      </c>
      <c r="C1414" s="91" t="s">
        <v>1133</v>
      </c>
      <c r="D1414" s="129" t="str">
        <f t="array" ref="D1414">XLOOKUP(C1414,'DS ST'!A:A,'DS ST'!B:B)</f>
        <v>BVB</v>
      </c>
      <c r="E1414" s="94" t="str">
        <f t="array" ref="E1414">XLOOKUP($F1414,'GIÁ'!$A:$A,'GIÁ'!$E:$E)</f>
        <v>ĐÔNG</v>
      </c>
      <c r="F1414" s="94">
        <v>9.555894504567E12</v>
      </c>
      <c r="G1414" s="95" t="s">
        <v>3303</v>
      </c>
      <c r="H1414" s="95" t="s">
        <v>224</v>
      </c>
      <c r="I1414" s="96">
        <v>4.0</v>
      </c>
      <c r="J1414" s="96">
        <v>0.0</v>
      </c>
      <c r="K1414" s="98">
        <f t="shared" si="4"/>
        <v>4</v>
      </c>
      <c r="L1414" s="99" t="s">
        <v>5204</v>
      </c>
      <c r="M1414" s="100" t="s">
        <v>5205</v>
      </c>
      <c r="N1414" s="101" t="e">
        <v>#N/A</v>
      </c>
      <c r="O1414" s="128"/>
      <c r="P1414" s="100"/>
      <c r="Q1414" s="103">
        <f t="shared" si="5"/>
        <v>4</v>
      </c>
      <c r="R1414" s="161"/>
      <c r="S1414" s="105"/>
      <c r="T1414" s="106"/>
      <c r="U1414" s="107"/>
      <c r="V1414" s="108" t="s">
        <v>4012</v>
      </c>
      <c r="W1414" s="109" t="s">
        <v>4026</v>
      </c>
      <c r="X1414" s="110" t="str">
        <f t="shared" si="6"/>
        <v/>
      </c>
      <c r="Y1414" s="110" t="str">
        <f t="shared" si="7"/>
        <v/>
      </c>
      <c r="Z1414" s="139" t="str">
        <f t="shared" si="88"/>
        <v>Kho đông mát</v>
      </c>
      <c r="AA1414" s="108" t="s">
        <v>802</v>
      </c>
      <c r="AB1414" s="106"/>
      <c r="AC1414" s="158"/>
      <c r="AD1414" s="160"/>
      <c r="AE1414" s="127"/>
      <c r="AF1414" s="113"/>
      <c r="AG1414" s="114" t="str">
        <f t="array" ref="AG1414">XLOOKUP(F1414,'CLV2'!A:A,'CLV2'!E:E)</f>
        <v>2.FROZEN FOODS</v>
      </c>
      <c r="AH1414" s="115" t="str">
        <f t="array" ref="AH1414">XLOOKUP(F1414,'CLV2'!A:A,'CLV2'!F:F)</f>
        <v>3.HOTPOT AND FRIED</v>
      </c>
      <c r="AI1414" s="115" t="str">
        <f t="shared" si="8"/>
        <v>Pack</v>
      </c>
      <c r="AJ1414" s="116">
        <f t="shared" si="9"/>
        <v>1</v>
      </c>
      <c r="AK1414" s="117" t="str">
        <f t="array" ref="AK1414">XLOOKUP(F1414,'GIÁ'!A:A,'GIÁ'!D:D)</f>
        <v>68779.37</v>
      </c>
      <c r="AL1414" s="118">
        <f t="shared" si="10"/>
        <v>275117.48</v>
      </c>
      <c r="AM1414" s="118">
        <f t="shared" si="11"/>
        <v>0</v>
      </c>
      <c r="AN1414" s="119">
        <f t="shared" si="12"/>
        <v>0</v>
      </c>
      <c r="AO1414" s="118">
        <f t="shared" si="13"/>
        <v>275117.48</v>
      </c>
      <c r="AP1414" s="121">
        <f t="shared" si="14"/>
        <v>0</v>
      </c>
      <c r="AQ1414" s="122"/>
      <c r="AR1414" s="119"/>
    </row>
    <row r="1415" ht="22.5" customHeight="1">
      <c r="A1415" s="89">
        <v>46231.0</v>
      </c>
      <c r="B1415" s="90">
        <v>0.7472222222222222</v>
      </c>
      <c r="C1415" s="91" t="s">
        <v>1133</v>
      </c>
      <c r="D1415" s="129" t="str">
        <f t="array" ref="D1415">XLOOKUP(C1415,'DS ST'!A:A,'DS ST'!B:B)</f>
        <v>BVB</v>
      </c>
      <c r="E1415" s="94" t="str">
        <f t="array" ref="E1415">XLOOKUP($F1415,'GIÁ'!$A:$A,'GIÁ'!$E:$E)</f>
        <v>ĐÔNG</v>
      </c>
      <c r="F1415" s="94">
        <v>9.555894501924E12</v>
      </c>
      <c r="G1415" s="95" t="s">
        <v>3296</v>
      </c>
      <c r="H1415" s="95" t="s">
        <v>224</v>
      </c>
      <c r="I1415" s="96">
        <v>2.0</v>
      </c>
      <c r="J1415" s="96">
        <v>0.0</v>
      </c>
      <c r="K1415" s="98">
        <f t="shared" si="4"/>
        <v>2</v>
      </c>
      <c r="L1415" s="99" t="s">
        <v>5204</v>
      </c>
      <c r="M1415" s="100" t="s">
        <v>5205</v>
      </c>
      <c r="N1415" s="101" t="e">
        <v>#N/A</v>
      </c>
      <c r="O1415" s="128"/>
      <c r="P1415" s="100"/>
      <c r="Q1415" s="103">
        <f t="shared" si="5"/>
        <v>2</v>
      </c>
      <c r="R1415" s="161"/>
      <c r="S1415" s="105"/>
      <c r="T1415" s="106"/>
      <c r="U1415" s="107"/>
      <c r="V1415" s="108" t="s">
        <v>4012</v>
      </c>
      <c r="W1415" s="109" t="s">
        <v>4026</v>
      </c>
      <c r="X1415" s="110" t="str">
        <f t="shared" si="6"/>
        <v/>
      </c>
      <c r="Y1415" s="110" t="str">
        <f t="shared" si="7"/>
        <v/>
      </c>
      <c r="Z1415" s="139" t="str">
        <f t="shared" si="88"/>
        <v>Kho đông mát</v>
      </c>
      <c r="AA1415" s="108" t="s">
        <v>802</v>
      </c>
      <c r="AB1415" s="106"/>
      <c r="AC1415" s="158"/>
      <c r="AD1415" s="160"/>
      <c r="AE1415" s="127"/>
      <c r="AF1415" s="113"/>
      <c r="AG1415" s="114" t="str">
        <f t="array" ref="AG1415">XLOOKUP(F1415,'CLV2'!A:A,'CLV2'!E:E)</f>
        <v>2.FROZEN FOODS</v>
      </c>
      <c r="AH1415" s="115" t="str">
        <f t="array" ref="AH1415">XLOOKUP(F1415,'CLV2'!A:A,'CLV2'!F:F)</f>
        <v>3.HOTPOT AND FRIED</v>
      </c>
      <c r="AI1415" s="115" t="str">
        <f t="shared" si="8"/>
        <v>Pack</v>
      </c>
      <c r="AJ1415" s="116">
        <f t="shared" si="9"/>
        <v>1</v>
      </c>
      <c r="AK1415" s="117" t="str">
        <f t="array" ref="AK1415">XLOOKUP(F1415,'GIÁ'!A:A,'GIÁ'!D:D)</f>
        <v>69289.18</v>
      </c>
      <c r="AL1415" s="118">
        <f t="shared" si="10"/>
        <v>138578.36</v>
      </c>
      <c r="AM1415" s="118">
        <f t="shared" si="11"/>
        <v>0</v>
      </c>
      <c r="AN1415" s="119">
        <f t="shared" si="12"/>
        <v>0</v>
      </c>
      <c r="AO1415" s="118">
        <f t="shared" si="13"/>
        <v>138578.36</v>
      </c>
      <c r="AP1415" s="121">
        <f t="shared" si="14"/>
        <v>0</v>
      </c>
      <c r="AQ1415" s="122"/>
      <c r="AR1415" s="119"/>
    </row>
    <row r="1416" ht="22.5" customHeight="1">
      <c r="A1416" s="89">
        <v>46231.0</v>
      </c>
      <c r="B1416" s="90">
        <v>0.7472222222222222</v>
      </c>
      <c r="C1416" s="91" t="s">
        <v>1133</v>
      </c>
      <c r="D1416" s="129" t="str">
        <f t="array" ref="D1416">XLOOKUP(C1416,'DS ST'!A:A,'DS ST'!B:B)</f>
        <v>BVB</v>
      </c>
      <c r="E1416" s="94" t="str">
        <f t="array" ref="E1416">XLOOKUP($F1416,'GIÁ'!$A:$A,'GIÁ'!$E:$E)</f>
        <v>ĐÔNG</v>
      </c>
      <c r="F1416" s="94">
        <v>8.9352756001E12</v>
      </c>
      <c r="G1416" s="95" t="s">
        <v>1983</v>
      </c>
      <c r="H1416" s="95" t="s">
        <v>224</v>
      </c>
      <c r="I1416" s="96">
        <v>4.0</v>
      </c>
      <c r="J1416" s="96">
        <v>0.0</v>
      </c>
      <c r="K1416" s="98">
        <f t="shared" si="4"/>
        <v>4</v>
      </c>
      <c r="L1416" s="99" t="s">
        <v>5204</v>
      </c>
      <c r="M1416" s="100" t="s">
        <v>5205</v>
      </c>
      <c r="N1416" s="101" t="e">
        <v>#N/A</v>
      </c>
      <c r="O1416" s="128"/>
      <c r="P1416" s="100"/>
      <c r="Q1416" s="103">
        <f t="shared" si="5"/>
        <v>4</v>
      </c>
      <c r="R1416" s="161"/>
      <c r="S1416" s="105"/>
      <c r="T1416" s="106"/>
      <c r="U1416" s="107"/>
      <c r="V1416" s="108" t="s">
        <v>4012</v>
      </c>
      <c r="W1416" s="109" t="s">
        <v>4026</v>
      </c>
      <c r="X1416" s="110" t="str">
        <f t="shared" si="6"/>
        <v/>
      </c>
      <c r="Y1416" s="110" t="str">
        <f t="shared" si="7"/>
        <v/>
      </c>
      <c r="Z1416" s="139" t="str">
        <f t="shared" si="88"/>
        <v>Kho đông mát</v>
      </c>
      <c r="AA1416" s="108" t="s">
        <v>802</v>
      </c>
      <c r="AB1416" s="106"/>
      <c r="AC1416" s="158"/>
      <c r="AD1416" s="160"/>
      <c r="AE1416" s="127"/>
      <c r="AF1416" s="113"/>
      <c r="AG1416" s="114" t="str">
        <f t="array" ref="AG1416">XLOOKUP(F1416,'CLV2'!A:A,'CLV2'!E:E)</f>
        <v>2.FROZEN FOODS</v>
      </c>
      <c r="AH1416" s="115" t="str">
        <f t="array" ref="AH1416">XLOOKUP(F1416,'CLV2'!A:A,'CLV2'!F:F)</f>
        <v>3.HOTPOT AND FRIED</v>
      </c>
      <c r="AI1416" s="115" t="str">
        <f t="shared" si="8"/>
        <v>Pack</v>
      </c>
      <c r="AJ1416" s="116">
        <f t="shared" si="9"/>
        <v>1</v>
      </c>
      <c r="AK1416" s="117" t="str">
        <f t="array" ref="AK1416">XLOOKUP(F1416,'GIÁ'!A:A,'GIÁ'!D:D)</f>
        <v>63661.55</v>
      </c>
      <c r="AL1416" s="118">
        <f t="shared" si="10"/>
        <v>254646.2</v>
      </c>
      <c r="AM1416" s="118">
        <f t="shared" si="11"/>
        <v>0</v>
      </c>
      <c r="AN1416" s="119">
        <f t="shared" si="12"/>
        <v>0</v>
      </c>
      <c r="AO1416" s="118">
        <f t="shared" si="13"/>
        <v>254646.2</v>
      </c>
      <c r="AP1416" s="121">
        <f t="shared" si="14"/>
        <v>0</v>
      </c>
      <c r="AQ1416" s="122"/>
      <c r="AR1416" s="119"/>
    </row>
    <row r="1417" ht="22.5" customHeight="1">
      <c r="A1417" s="89">
        <v>46231.0</v>
      </c>
      <c r="B1417" s="90">
        <v>0.7472222222222222</v>
      </c>
      <c r="C1417" s="91" t="s">
        <v>1133</v>
      </c>
      <c r="D1417" s="129" t="str">
        <f t="array" ref="D1417">XLOOKUP(C1417,'DS ST'!A:A,'DS ST'!B:B)</f>
        <v>BVB</v>
      </c>
      <c r="E1417" s="94" t="str">
        <f t="array" ref="E1417">XLOOKUP($F1417,'GIÁ'!$A:$A,'GIÁ'!$E:$E)</f>
        <v>ĐÔNG</v>
      </c>
      <c r="F1417" s="94">
        <v>8.934717262012E12</v>
      </c>
      <c r="G1417" s="95" t="s">
        <v>1715</v>
      </c>
      <c r="H1417" s="95" t="s">
        <v>224</v>
      </c>
      <c r="I1417" s="96">
        <v>6.0</v>
      </c>
      <c r="J1417" s="96">
        <v>0.0</v>
      </c>
      <c r="K1417" s="98">
        <f t="shared" si="4"/>
        <v>6</v>
      </c>
      <c r="L1417" s="99" t="s">
        <v>5204</v>
      </c>
      <c r="M1417" s="100" t="s">
        <v>5205</v>
      </c>
      <c r="N1417" s="101" t="e">
        <v>#N/A</v>
      </c>
      <c r="O1417" s="128"/>
      <c r="P1417" s="100"/>
      <c r="Q1417" s="103">
        <f t="shared" si="5"/>
        <v>6</v>
      </c>
      <c r="R1417" s="161"/>
      <c r="S1417" s="105"/>
      <c r="T1417" s="106"/>
      <c r="U1417" s="107"/>
      <c r="V1417" s="108" t="s">
        <v>4012</v>
      </c>
      <c r="W1417" s="109" t="s">
        <v>4026</v>
      </c>
      <c r="X1417" s="110" t="str">
        <f t="shared" si="6"/>
        <v/>
      </c>
      <c r="Y1417" s="110" t="str">
        <f t="shared" si="7"/>
        <v/>
      </c>
      <c r="Z1417" s="139" t="str">
        <f t="shared" si="88"/>
        <v>Kho đông mát</v>
      </c>
      <c r="AA1417" s="108" t="s">
        <v>802</v>
      </c>
      <c r="AB1417" s="106"/>
      <c r="AC1417" s="158"/>
      <c r="AD1417" s="160"/>
      <c r="AE1417" s="127"/>
      <c r="AF1417" s="113"/>
      <c r="AG1417" s="114" t="str">
        <f t="array" ref="AG1417">XLOOKUP(F1417,'CLV2'!A:A,'CLV2'!E:E)</f>
        <v>2.FROZEN FOODS</v>
      </c>
      <c r="AH1417" s="115" t="str">
        <f t="array" ref="AH1417">XLOOKUP(F1417,'CLV2'!A:A,'CLV2'!F:F)</f>
        <v>3.HOTPOT AND FRIED</v>
      </c>
      <c r="AI1417" s="115" t="str">
        <f t="shared" si="8"/>
        <v>Pack</v>
      </c>
      <c r="AJ1417" s="116">
        <f t="shared" si="9"/>
        <v>1</v>
      </c>
      <c r="AK1417" s="117" t="str">
        <f t="array" ref="AK1417">XLOOKUP(F1417,'GIÁ'!A:A,'GIÁ'!D:D)</f>
        <v>32686.96</v>
      </c>
      <c r="AL1417" s="118">
        <f t="shared" si="10"/>
        <v>196121.76</v>
      </c>
      <c r="AM1417" s="118">
        <f t="shared" si="11"/>
        <v>0</v>
      </c>
      <c r="AN1417" s="119">
        <f t="shared" si="12"/>
        <v>0</v>
      </c>
      <c r="AO1417" s="118">
        <f t="shared" si="13"/>
        <v>196121.76</v>
      </c>
      <c r="AP1417" s="121">
        <f t="shared" si="14"/>
        <v>0</v>
      </c>
      <c r="AQ1417" s="122"/>
      <c r="AR1417" s="119"/>
    </row>
    <row r="1418" ht="22.5" customHeight="1">
      <c r="A1418" s="89">
        <v>46231.0</v>
      </c>
      <c r="B1418" s="90">
        <v>0.7472222222222222</v>
      </c>
      <c r="C1418" s="91" t="s">
        <v>1133</v>
      </c>
      <c r="D1418" s="129" t="str">
        <f t="array" ref="D1418">XLOOKUP(C1418,'DS ST'!A:A,'DS ST'!B:B)</f>
        <v>BVB</v>
      </c>
      <c r="E1418" s="94" t="str">
        <f t="array" ref="E1418">XLOOKUP($F1418,'GIÁ'!$A:$A,'GIÁ'!$E:$E)</f>
        <v>ĐÔNG</v>
      </c>
      <c r="F1418" s="94">
        <v>8.934717261336E12</v>
      </c>
      <c r="G1418" s="95" t="s">
        <v>1710</v>
      </c>
      <c r="H1418" s="95" t="s">
        <v>224</v>
      </c>
      <c r="I1418" s="96">
        <v>4.0</v>
      </c>
      <c r="J1418" s="96">
        <v>0.0</v>
      </c>
      <c r="K1418" s="98">
        <f t="shared" si="4"/>
        <v>4</v>
      </c>
      <c r="L1418" s="99" t="s">
        <v>5204</v>
      </c>
      <c r="M1418" s="100" t="s">
        <v>5205</v>
      </c>
      <c r="N1418" s="101" t="e">
        <v>#N/A</v>
      </c>
      <c r="O1418" s="128"/>
      <c r="P1418" s="100"/>
      <c r="Q1418" s="103">
        <f t="shared" si="5"/>
        <v>4</v>
      </c>
      <c r="R1418" s="161"/>
      <c r="S1418" s="105"/>
      <c r="T1418" s="106"/>
      <c r="U1418" s="107"/>
      <c r="V1418" s="108" t="s">
        <v>4012</v>
      </c>
      <c r="W1418" s="109" t="s">
        <v>4026</v>
      </c>
      <c r="X1418" s="110" t="str">
        <f t="shared" si="6"/>
        <v/>
      </c>
      <c r="Y1418" s="110" t="str">
        <f t="shared" si="7"/>
        <v/>
      </c>
      <c r="Z1418" s="139" t="str">
        <f t="shared" si="88"/>
        <v>Kho đông mát</v>
      </c>
      <c r="AA1418" s="108" t="s">
        <v>802</v>
      </c>
      <c r="AB1418" s="106"/>
      <c r="AC1418" s="158"/>
      <c r="AD1418" s="160"/>
      <c r="AE1418" s="127"/>
      <c r="AF1418" s="113"/>
      <c r="AG1418" s="114" t="str">
        <f t="array" ref="AG1418">XLOOKUP(F1418,'CLV2'!A:A,'CLV2'!E:E)</f>
        <v>2.FROZEN FOODS</v>
      </c>
      <c r="AH1418" s="115" t="str">
        <f t="array" ref="AH1418">XLOOKUP(F1418,'CLV2'!A:A,'CLV2'!F:F)</f>
        <v>3.HOTPOT AND FRIED</v>
      </c>
      <c r="AI1418" s="115" t="str">
        <f t="shared" si="8"/>
        <v>Pack</v>
      </c>
      <c r="AJ1418" s="116">
        <f t="shared" si="9"/>
        <v>1</v>
      </c>
      <c r="AK1418" s="117" t="str">
        <f t="array" ref="AK1418">XLOOKUP(F1418,'GIÁ'!A:A,'GIÁ'!D:D)</f>
        <v>46253.48</v>
      </c>
      <c r="AL1418" s="118">
        <f t="shared" si="10"/>
        <v>185013.92</v>
      </c>
      <c r="AM1418" s="118">
        <f t="shared" si="11"/>
        <v>0</v>
      </c>
      <c r="AN1418" s="119">
        <f t="shared" si="12"/>
        <v>0</v>
      </c>
      <c r="AO1418" s="118">
        <f t="shared" si="13"/>
        <v>185013.92</v>
      </c>
      <c r="AP1418" s="121">
        <f t="shared" si="14"/>
        <v>0</v>
      </c>
      <c r="AQ1418" s="122"/>
      <c r="AR1418" s="119"/>
    </row>
    <row r="1419" ht="22.5" customHeight="1">
      <c r="A1419" s="89">
        <v>46231.0</v>
      </c>
      <c r="B1419" s="90">
        <v>0.7472222222222222</v>
      </c>
      <c r="C1419" s="91" t="s">
        <v>1133</v>
      </c>
      <c r="D1419" s="129" t="str">
        <f t="array" ref="D1419">XLOOKUP(C1419,'DS ST'!A:A,'DS ST'!B:B)</f>
        <v>BVB</v>
      </c>
      <c r="E1419" s="94" t="str">
        <f t="array" ref="E1419">XLOOKUP($F1419,'GIÁ'!$A:$A,'GIÁ'!$E:$E)</f>
        <v>ĐÔNG</v>
      </c>
      <c r="F1419" s="94">
        <v>8.938532826121E12</v>
      </c>
      <c r="G1419" s="95" t="s">
        <v>3050</v>
      </c>
      <c r="H1419" s="95" t="s">
        <v>224</v>
      </c>
      <c r="I1419" s="96">
        <v>2.0</v>
      </c>
      <c r="J1419" s="96">
        <v>0.0</v>
      </c>
      <c r="K1419" s="98">
        <f t="shared" si="4"/>
        <v>2</v>
      </c>
      <c r="L1419" s="99" t="s">
        <v>5204</v>
      </c>
      <c r="M1419" s="100" t="s">
        <v>5205</v>
      </c>
      <c r="N1419" s="101" t="e">
        <v>#N/A</v>
      </c>
      <c r="O1419" s="128"/>
      <c r="P1419" s="100"/>
      <c r="Q1419" s="103">
        <f t="shared" si="5"/>
        <v>2</v>
      </c>
      <c r="R1419" s="161"/>
      <c r="S1419" s="105"/>
      <c r="T1419" s="106"/>
      <c r="U1419" s="107"/>
      <c r="V1419" s="108" t="s">
        <v>4012</v>
      </c>
      <c r="W1419" s="109" t="s">
        <v>4026</v>
      </c>
      <c r="X1419" s="110" t="str">
        <f t="shared" si="6"/>
        <v/>
      </c>
      <c r="Y1419" s="110" t="str">
        <f t="shared" si="7"/>
        <v/>
      </c>
      <c r="Z1419" s="139" t="str">
        <f t="shared" si="88"/>
        <v>Kho đông mát</v>
      </c>
      <c r="AA1419" s="108" t="s">
        <v>802</v>
      </c>
      <c r="AB1419" s="106"/>
      <c r="AC1419" s="158"/>
      <c r="AD1419" s="160"/>
      <c r="AE1419" s="127"/>
      <c r="AF1419" s="113"/>
      <c r="AG1419" s="114" t="str">
        <f t="array" ref="AG1419">XLOOKUP(F1419,'CLV2'!A:A,'CLV2'!E:E)</f>
        <v>2.FROZEN FOODS</v>
      </c>
      <c r="AH1419" s="115" t="str">
        <f t="array" ref="AH1419">XLOOKUP(F1419,'CLV2'!A:A,'CLV2'!F:F)</f>
        <v>3.PASTRY AND DESSERTS</v>
      </c>
      <c r="AI1419" s="115" t="str">
        <f t="shared" si="8"/>
        <v>Pack</v>
      </c>
      <c r="AJ1419" s="116">
        <f t="shared" si="9"/>
        <v>1</v>
      </c>
      <c r="AK1419" s="117" t="str">
        <f t="array" ref="AK1419">XLOOKUP(F1419,'GIÁ'!A:A,'GIÁ'!D:D)</f>
        <v>21599.37</v>
      </c>
      <c r="AL1419" s="118">
        <f t="shared" si="10"/>
        <v>43198.74</v>
      </c>
      <c r="AM1419" s="118">
        <f t="shared" si="11"/>
        <v>0</v>
      </c>
      <c r="AN1419" s="119">
        <f t="shared" si="12"/>
        <v>0</v>
      </c>
      <c r="AO1419" s="118">
        <f t="shared" si="13"/>
        <v>43198.74</v>
      </c>
      <c r="AP1419" s="121">
        <f t="shared" si="14"/>
        <v>0</v>
      </c>
      <c r="AQ1419" s="122"/>
      <c r="AR1419" s="119"/>
    </row>
    <row r="1420" ht="22.5" customHeight="1">
      <c r="A1420" s="89">
        <v>46231.0</v>
      </c>
      <c r="B1420" s="90">
        <v>0.7472222222222222</v>
      </c>
      <c r="C1420" s="91" t="s">
        <v>1133</v>
      </c>
      <c r="D1420" s="129" t="str">
        <f t="array" ref="D1420">XLOOKUP(C1420,'DS ST'!A:A,'DS ST'!B:B)</f>
        <v>BVB</v>
      </c>
      <c r="E1420" s="94" t="str">
        <f t="array" ref="E1420">XLOOKUP($F1420,'GIÁ'!$A:$A,'GIÁ'!$E:$E)</f>
        <v>ĐÔNG</v>
      </c>
      <c r="F1420" s="94">
        <v>8.93607627967E12</v>
      </c>
      <c r="G1420" s="95" t="s">
        <v>2317</v>
      </c>
      <c r="H1420" s="95" t="s">
        <v>224</v>
      </c>
      <c r="I1420" s="96">
        <v>2.0</v>
      </c>
      <c r="J1420" s="96">
        <v>0.0</v>
      </c>
      <c r="K1420" s="98">
        <f t="shared" si="4"/>
        <v>2</v>
      </c>
      <c r="L1420" s="99" t="s">
        <v>5204</v>
      </c>
      <c r="M1420" s="100" t="s">
        <v>5205</v>
      </c>
      <c r="N1420" s="101" t="e">
        <v>#N/A</v>
      </c>
      <c r="O1420" s="128"/>
      <c r="P1420" s="100"/>
      <c r="Q1420" s="103">
        <f t="shared" si="5"/>
        <v>2</v>
      </c>
      <c r="R1420" s="161"/>
      <c r="S1420" s="105"/>
      <c r="T1420" s="106"/>
      <c r="U1420" s="107"/>
      <c r="V1420" s="108" t="s">
        <v>4012</v>
      </c>
      <c r="W1420" s="109" t="s">
        <v>4026</v>
      </c>
      <c r="X1420" s="110" t="str">
        <f t="shared" si="6"/>
        <v/>
      </c>
      <c r="Y1420" s="110" t="str">
        <f t="shared" si="7"/>
        <v/>
      </c>
      <c r="Z1420" s="139" t="str">
        <f t="shared" si="88"/>
        <v>Kho đông mát</v>
      </c>
      <c r="AA1420" s="108" t="s">
        <v>802</v>
      </c>
      <c r="AB1420" s="106"/>
      <c r="AC1420" s="158"/>
      <c r="AD1420" s="160"/>
      <c r="AE1420" s="127"/>
      <c r="AF1420" s="113"/>
      <c r="AG1420" s="114" t="str">
        <f t="array" ref="AG1420">XLOOKUP(F1420,'CLV2'!A:A,'CLV2'!E:E)</f>
        <v>2.FROZEN FOODS</v>
      </c>
      <c r="AH1420" s="115" t="str">
        <f t="array" ref="AH1420">XLOOKUP(F1420,'CLV2'!A:A,'CLV2'!F:F)</f>
        <v>3.PASTRY AND DESSERTS</v>
      </c>
      <c r="AI1420" s="115" t="str">
        <f t="shared" si="8"/>
        <v>Pack</v>
      </c>
      <c r="AJ1420" s="116">
        <f t="shared" si="9"/>
        <v>1</v>
      </c>
      <c r="AK1420" s="117" t="str">
        <f t="array" ref="AK1420">XLOOKUP(F1420,'GIÁ'!A:A,'GIÁ'!D:D)</f>
        <v>26872.96</v>
      </c>
      <c r="AL1420" s="118">
        <f t="shared" si="10"/>
        <v>53745.92</v>
      </c>
      <c r="AM1420" s="118">
        <f t="shared" si="11"/>
        <v>0</v>
      </c>
      <c r="AN1420" s="119">
        <f t="shared" si="12"/>
        <v>0</v>
      </c>
      <c r="AO1420" s="118">
        <f t="shared" si="13"/>
        <v>53745.92</v>
      </c>
      <c r="AP1420" s="121">
        <f t="shared" si="14"/>
        <v>0</v>
      </c>
      <c r="AQ1420" s="122"/>
      <c r="AR1420" s="119"/>
    </row>
    <row r="1421" ht="22.5" customHeight="1">
      <c r="A1421" s="89">
        <v>46231.0</v>
      </c>
      <c r="B1421" s="90">
        <v>0.7472222222222222</v>
      </c>
      <c r="C1421" s="91" t="s">
        <v>1133</v>
      </c>
      <c r="D1421" s="129" t="str">
        <f t="array" ref="D1421">XLOOKUP(C1421,'DS ST'!A:A,'DS ST'!B:B)</f>
        <v>BVB</v>
      </c>
      <c r="E1421" s="94" t="str">
        <f t="array" ref="E1421">XLOOKUP($F1421,'GIÁ'!$A:$A,'GIÁ'!$E:$E)</f>
        <v>ĐÔNG</v>
      </c>
      <c r="F1421" s="94">
        <v>8.936200101563E12</v>
      </c>
      <c r="G1421" s="95" t="s">
        <v>2637</v>
      </c>
      <c r="H1421" s="95" t="s">
        <v>224</v>
      </c>
      <c r="I1421" s="96">
        <v>4.0</v>
      </c>
      <c r="J1421" s="96">
        <v>0.0</v>
      </c>
      <c r="K1421" s="98">
        <f t="shared" si="4"/>
        <v>4</v>
      </c>
      <c r="L1421" s="99" t="s">
        <v>5204</v>
      </c>
      <c r="M1421" s="100" t="s">
        <v>5205</v>
      </c>
      <c r="N1421" s="101" t="e">
        <v>#N/A</v>
      </c>
      <c r="O1421" s="128"/>
      <c r="P1421" s="100"/>
      <c r="Q1421" s="103">
        <f t="shared" si="5"/>
        <v>4</v>
      </c>
      <c r="R1421" s="161"/>
      <c r="S1421" s="105"/>
      <c r="T1421" s="106"/>
      <c r="U1421" s="107"/>
      <c r="V1421" s="108" t="s">
        <v>4012</v>
      </c>
      <c r="W1421" s="109" t="s">
        <v>4026</v>
      </c>
      <c r="X1421" s="110" t="str">
        <f t="shared" si="6"/>
        <v/>
      </c>
      <c r="Y1421" s="110" t="str">
        <f t="shared" si="7"/>
        <v/>
      </c>
      <c r="Z1421" s="139" t="str">
        <f t="shared" si="88"/>
        <v>Kho đông mát</v>
      </c>
      <c r="AA1421" s="108" t="s">
        <v>802</v>
      </c>
      <c r="AB1421" s="106"/>
      <c r="AC1421" s="158"/>
      <c r="AD1421" s="160"/>
      <c r="AE1421" s="127"/>
      <c r="AF1421" s="113"/>
      <c r="AG1421" s="114" t="str">
        <f t="array" ref="AG1421">XLOOKUP(F1421,'CLV2'!A:A,'CLV2'!E:E)</f>
        <v>2.FROZEN FOODS</v>
      </c>
      <c r="AH1421" s="115" t="str">
        <f t="array" ref="AH1421">XLOOKUP(F1421,'CLV2'!A:A,'CLV2'!F:F)</f>
        <v>3.PASTRY AND DESSERTS</v>
      </c>
      <c r="AI1421" s="115" t="str">
        <f t="shared" si="8"/>
        <v>Pack</v>
      </c>
      <c r="AJ1421" s="116">
        <f t="shared" si="9"/>
        <v>1</v>
      </c>
      <c r="AK1421" s="117" t="str">
        <f t="array" ref="AK1421">XLOOKUP(F1421,'GIÁ'!A:A,'GIÁ'!D:D)</f>
        <v>24299.49</v>
      </c>
      <c r="AL1421" s="118">
        <f t="shared" si="10"/>
        <v>97197.96</v>
      </c>
      <c r="AM1421" s="118">
        <f t="shared" si="11"/>
        <v>0</v>
      </c>
      <c r="AN1421" s="119">
        <f t="shared" si="12"/>
        <v>0</v>
      </c>
      <c r="AO1421" s="118">
        <f t="shared" si="13"/>
        <v>97197.96</v>
      </c>
      <c r="AP1421" s="121">
        <f t="shared" si="14"/>
        <v>0</v>
      </c>
      <c r="AQ1421" s="122"/>
      <c r="AR1421" s="119"/>
    </row>
    <row r="1422" ht="22.5" customHeight="1">
      <c r="A1422" s="89">
        <v>46231.0</v>
      </c>
      <c r="B1422" s="90">
        <v>0.7472222222222222</v>
      </c>
      <c r="C1422" s="91" t="s">
        <v>1133</v>
      </c>
      <c r="D1422" s="129" t="str">
        <f t="array" ref="D1422">XLOOKUP(C1422,'DS ST'!A:A,'DS ST'!B:B)</f>
        <v>BVB</v>
      </c>
      <c r="E1422" s="94" t="str">
        <f t="array" ref="E1422">XLOOKUP($F1422,'GIÁ'!$A:$A,'GIÁ'!$E:$E)</f>
        <v>ĐÔNG</v>
      </c>
      <c r="F1422" s="94">
        <v>8.938539773022E12</v>
      </c>
      <c r="G1422" s="95" t="s">
        <v>3074</v>
      </c>
      <c r="H1422" s="95" t="s">
        <v>57</v>
      </c>
      <c r="I1422" s="96">
        <v>6.0</v>
      </c>
      <c r="J1422" s="96">
        <v>0.0</v>
      </c>
      <c r="K1422" s="98">
        <f t="shared" si="4"/>
        <v>6</v>
      </c>
      <c r="L1422" s="99" t="s">
        <v>5204</v>
      </c>
      <c r="M1422" s="100" t="s">
        <v>5205</v>
      </c>
      <c r="N1422" s="101" t="e">
        <v>#N/A</v>
      </c>
      <c r="O1422" s="128"/>
      <c r="P1422" s="100"/>
      <c r="Q1422" s="103">
        <f t="shared" si="5"/>
        <v>6</v>
      </c>
      <c r="R1422" s="161"/>
      <c r="S1422" s="105"/>
      <c r="T1422" s="106"/>
      <c r="U1422" s="107"/>
      <c r="V1422" s="108" t="s">
        <v>4012</v>
      </c>
      <c r="W1422" s="109" t="s">
        <v>4026</v>
      </c>
      <c r="X1422" s="110" t="str">
        <f t="shared" si="6"/>
        <v/>
      </c>
      <c r="Y1422" s="110" t="str">
        <f t="shared" si="7"/>
        <v/>
      </c>
      <c r="Z1422" s="139" t="str">
        <f t="shared" si="88"/>
        <v>Kho đông mát</v>
      </c>
      <c r="AA1422" s="108" t="s">
        <v>802</v>
      </c>
      <c r="AB1422" s="106"/>
      <c r="AC1422" s="158"/>
      <c r="AD1422" s="160"/>
      <c r="AE1422" s="127"/>
      <c r="AF1422" s="113"/>
      <c r="AG1422" s="114" t="str">
        <f t="array" ref="AG1422">XLOOKUP(F1422,'CLV2'!A:A,'CLV2'!E:E)</f>
        <v>2.FROZEN FOODS</v>
      </c>
      <c r="AH1422" s="115" t="str">
        <f t="array" ref="AH1422">XLOOKUP(F1422,'CLV2'!A:A,'CLV2'!F:F)</f>
        <v>3.PIZZA - READY MEALS</v>
      </c>
      <c r="AI1422" s="115" t="str">
        <f t="shared" si="8"/>
        <v>Pack</v>
      </c>
      <c r="AJ1422" s="116">
        <f t="shared" si="9"/>
        <v>1</v>
      </c>
      <c r="AK1422" s="117" t="str">
        <f t="array" ref="AK1422">XLOOKUP(F1422,'GIÁ'!A:A,'GIÁ'!D:D)</f>
        <v>18748.27</v>
      </c>
      <c r="AL1422" s="118">
        <f t="shared" si="10"/>
        <v>112489.62</v>
      </c>
      <c r="AM1422" s="118">
        <f t="shared" si="11"/>
        <v>0</v>
      </c>
      <c r="AN1422" s="119">
        <f t="shared" si="12"/>
        <v>0</v>
      </c>
      <c r="AO1422" s="118">
        <f t="shared" si="13"/>
        <v>112489.62</v>
      </c>
      <c r="AP1422" s="121">
        <f t="shared" si="14"/>
        <v>0</v>
      </c>
      <c r="AQ1422" s="122"/>
      <c r="AR1422" s="119"/>
    </row>
    <row r="1423" ht="22.5" customHeight="1">
      <c r="A1423" s="89">
        <v>46231.0</v>
      </c>
      <c r="B1423" s="90">
        <v>0.7472222222222222</v>
      </c>
      <c r="C1423" s="91" t="s">
        <v>1133</v>
      </c>
      <c r="D1423" s="129" t="str">
        <f t="array" ref="D1423">XLOOKUP(C1423,'DS ST'!A:A,'DS ST'!B:B)</f>
        <v>BVB</v>
      </c>
      <c r="E1423" s="94" t="str">
        <f t="array" ref="E1423">XLOOKUP($F1423,'GIÁ'!$A:$A,'GIÁ'!$E:$E)</f>
        <v>ĐÔNG</v>
      </c>
      <c r="F1423" s="94">
        <v>8.936077113232E12</v>
      </c>
      <c r="G1423" s="95" t="s">
        <v>2350</v>
      </c>
      <c r="H1423" s="95" t="s">
        <v>1206</v>
      </c>
      <c r="I1423" s="96">
        <v>2.0</v>
      </c>
      <c r="J1423" s="96">
        <v>0.0</v>
      </c>
      <c r="K1423" s="98">
        <f t="shared" si="4"/>
        <v>2</v>
      </c>
      <c r="L1423" s="99" t="s">
        <v>5204</v>
      </c>
      <c r="M1423" s="100" t="s">
        <v>5205</v>
      </c>
      <c r="N1423" s="101" t="e">
        <v>#N/A</v>
      </c>
      <c r="O1423" s="128"/>
      <c r="P1423" s="100"/>
      <c r="Q1423" s="103">
        <f t="shared" si="5"/>
        <v>2</v>
      </c>
      <c r="R1423" s="161"/>
      <c r="S1423" s="105"/>
      <c r="T1423" s="106"/>
      <c r="U1423" s="107"/>
      <c r="V1423" s="108" t="s">
        <v>4012</v>
      </c>
      <c r="W1423" s="109" t="s">
        <v>4026</v>
      </c>
      <c r="X1423" s="110" t="str">
        <f t="shared" si="6"/>
        <v/>
      </c>
      <c r="Y1423" s="110" t="str">
        <f t="shared" si="7"/>
        <v/>
      </c>
      <c r="Z1423" s="139" t="str">
        <f t="shared" si="88"/>
        <v>Kho đông mát</v>
      </c>
      <c r="AA1423" s="108" t="s">
        <v>802</v>
      </c>
      <c r="AB1423" s="106"/>
      <c r="AC1423" s="158"/>
      <c r="AD1423" s="160"/>
      <c r="AE1423" s="127"/>
      <c r="AF1423" s="113"/>
      <c r="AG1423" s="114" t="str">
        <f t="array" ref="AG1423">XLOOKUP(F1423,'CLV2'!A:A,'CLV2'!E:E)</f>
        <v>2.FROZEN FOODS</v>
      </c>
      <c r="AH1423" s="115" t="str">
        <f t="array" ref="AH1423">XLOOKUP(F1423,'CLV2'!A:A,'CLV2'!F:F)</f>
        <v>3.PIZZA - READY MEALS</v>
      </c>
      <c r="AI1423" s="115" t="str">
        <f t="shared" si="8"/>
        <v>Pack</v>
      </c>
      <c r="AJ1423" s="116">
        <f t="shared" si="9"/>
        <v>1</v>
      </c>
      <c r="AK1423" s="117" t="str">
        <f t="array" ref="AK1423">XLOOKUP(F1423,'GIÁ'!A:A,'GIÁ'!D:D)</f>
        <v>49154.71</v>
      </c>
      <c r="AL1423" s="118">
        <f t="shared" si="10"/>
        <v>98309.42</v>
      </c>
      <c r="AM1423" s="118">
        <f t="shared" si="11"/>
        <v>0</v>
      </c>
      <c r="AN1423" s="119">
        <f t="shared" si="12"/>
        <v>0</v>
      </c>
      <c r="AO1423" s="118">
        <f t="shared" si="13"/>
        <v>98309.42</v>
      </c>
      <c r="AP1423" s="121">
        <f t="shared" si="14"/>
        <v>0</v>
      </c>
      <c r="AQ1423" s="122"/>
      <c r="AR1423" s="119"/>
    </row>
    <row r="1424" ht="22.5" customHeight="1">
      <c r="A1424" s="89">
        <v>46231.0</v>
      </c>
      <c r="B1424" s="90">
        <v>0.7472222222222222</v>
      </c>
      <c r="C1424" s="91" t="s">
        <v>1133</v>
      </c>
      <c r="D1424" s="129" t="str">
        <f t="array" ref="D1424">XLOOKUP(C1424,'DS ST'!A:A,'DS ST'!B:B)</f>
        <v>BVB</v>
      </c>
      <c r="E1424" s="94" t="str">
        <f t="array" ref="E1424">XLOOKUP($F1424,'GIÁ'!$A:$A,'GIÁ'!$E:$E)</f>
        <v>ĐÔNG</v>
      </c>
      <c r="F1424" s="94">
        <v>8.936077113287E12</v>
      </c>
      <c r="G1424" s="95" t="s">
        <v>2357</v>
      </c>
      <c r="H1424" s="95" t="s">
        <v>1206</v>
      </c>
      <c r="I1424" s="96">
        <v>2.0</v>
      </c>
      <c r="J1424" s="96">
        <v>0.0</v>
      </c>
      <c r="K1424" s="98">
        <f t="shared" si="4"/>
        <v>2</v>
      </c>
      <c r="L1424" s="99" t="s">
        <v>5204</v>
      </c>
      <c r="M1424" s="100" t="s">
        <v>5205</v>
      </c>
      <c r="N1424" s="101" t="e">
        <v>#N/A</v>
      </c>
      <c r="O1424" s="128"/>
      <c r="P1424" s="100"/>
      <c r="Q1424" s="103">
        <f t="shared" si="5"/>
        <v>2</v>
      </c>
      <c r="R1424" s="161"/>
      <c r="S1424" s="105"/>
      <c r="T1424" s="106"/>
      <c r="U1424" s="107"/>
      <c r="V1424" s="108" t="s">
        <v>4012</v>
      </c>
      <c r="W1424" s="109" t="s">
        <v>4026</v>
      </c>
      <c r="X1424" s="110" t="str">
        <f t="shared" si="6"/>
        <v/>
      </c>
      <c r="Y1424" s="110" t="str">
        <f t="shared" si="7"/>
        <v/>
      </c>
      <c r="Z1424" s="139" t="str">
        <f t="shared" si="88"/>
        <v>Kho đông mát</v>
      </c>
      <c r="AA1424" s="108" t="s">
        <v>802</v>
      </c>
      <c r="AB1424" s="106"/>
      <c r="AC1424" s="158"/>
      <c r="AD1424" s="160"/>
      <c r="AE1424" s="127"/>
      <c r="AF1424" s="113"/>
      <c r="AG1424" s="114" t="str">
        <f t="array" ref="AG1424">XLOOKUP(F1424,'CLV2'!A:A,'CLV2'!E:E)</f>
        <v>2.FROZEN FOODS</v>
      </c>
      <c r="AH1424" s="115" t="str">
        <f t="array" ref="AH1424">XLOOKUP(F1424,'CLV2'!A:A,'CLV2'!F:F)</f>
        <v>3.PIZZA - READY MEALS</v>
      </c>
      <c r="AI1424" s="115" t="str">
        <f t="shared" si="8"/>
        <v>Pack</v>
      </c>
      <c r="AJ1424" s="116">
        <f t="shared" si="9"/>
        <v>1</v>
      </c>
      <c r="AK1424" s="117" t="str">
        <f t="array" ref="AK1424">XLOOKUP(F1424,'GIÁ'!A:A,'GIÁ'!D:D)</f>
        <v>26257.77</v>
      </c>
      <c r="AL1424" s="118">
        <f t="shared" si="10"/>
        <v>52515.54</v>
      </c>
      <c r="AM1424" s="118">
        <f t="shared" si="11"/>
        <v>0</v>
      </c>
      <c r="AN1424" s="119">
        <f t="shared" si="12"/>
        <v>0</v>
      </c>
      <c r="AO1424" s="118">
        <f t="shared" si="13"/>
        <v>52515.54</v>
      </c>
      <c r="AP1424" s="121">
        <f t="shared" si="14"/>
        <v>0</v>
      </c>
      <c r="AQ1424" s="122"/>
      <c r="AR1424" s="119"/>
    </row>
    <row r="1425" ht="22.5" customHeight="1">
      <c r="A1425" s="89">
        <v>46231.0</v>
      </c>
      <c r="B1425" s="90">
        <v>0.7472222222222222</v>
      </c>
      <c r="C1425" s="91" t="s">
        <v>1133</v>
      </c>
      <c r="D1425" s="129" t="str">
        <f t="array" ref="D1425">XLOOKUP(C1425,'DS ST'!A:A,'DS ST'!B:B)</f>
        <v>BVB</v>
      </c>
      <c r="E1425" s="94" t="str">
        <f t="array" ref="E1425">XLOOKUP($F1425,'GIÁ'!$A:$A,'GIÁ'!$E:$E)</f>
        <v>ĐÔNG</v>
      </c>
      <c r="F1425" s="94">
        <v>8.80111416473E12</v>
      </c>
      <c r="G1425" s="95" t="s">
        <v>1422</v>
      </c>
      <c r="H1425" s="95" t="s">
        <v>224</v>
      </c>
      <c r="I1425" s="96">
        <v>2.0</v>
      </c>
      <c r="J1425" s="96">
        <v>0.0</v>
      </c>
      <c r="K1425" s="98">
        <f t="shared" si="4"/>
        <v>2</v>
      </c>
      <c r="L1425" s="99" t="s">
        <v>5204</v>
      </c>
      <c r="M1425" s="100" t="s">
        <v>5205</v>
      </c>
      <c r="N1425" s="101" t="e">
        <v>#N/A</v>
      </c>
      <c r="O1425" s="128"/>
      <c r="P1425" s="100"/>
      <c r="Q1425" s="103">
        <f t="shared" si="5"/>
        <v>2</v>
      </c>
      <c r="R1425" s="161"/>
      <c r="S1425" s="105"/>
      <c r="T1425" s="106"/>
      <c r="U1425" s="107"/>
      <c r="V1425" s="108" t="s">
        <v>4012</v>
      </c>
      <c r="W1425" s="109" t="s">
        <v>4026</v>
      </c>
      <c r="X1425" s="110" t="str">
        <f t="shared" si="6"/>
        <v/>
      </c>
      <c r="Y1425" s="110" t="str">
        <f t="shared" si="7"/>
        <v/>
      </c>
      <c r="Z1425" s="139" t="str">
        <f t="shared" si="88"/>
        <v>Kho đông mát</v>
      </c>
      <c r="AA1425" s="108" t="s">
        <v>802</v>
      </c>
      <c r="AB1425" s="106"/>
      <c r="AC1425" s="158"/>
      <c r="AD1425" s="160"/>
      <c r="AE1425" s="127"/>
      <c r="AF1425" s="113"/>
      <c r="AG1425" s="114" t="str">
        <f t="array" ref="AG1425">XLOOKUP(F1425,'CLV2'!A:A,'CLV2'!E:E)</f>
        <v>2.FROZEN FOODS</v>
      </c>
      <c r="AH1425" s="115" t="str">
        <f t="array" ref="AH1425">XLOOKUP(F1425,'CLV2'!A:A,'CLV2'!F:F)</f>
        <v>3.PIZZA - READY MEALS</v>
      </c>
      <c r="AI1425" s="115" t="str">
        <f t="shared" si="8"/>
        <v>Pack</v>
      </c>
      <c r="AJ1425" s="116">
        <f t="shared" si="9"/>
        <v>1</v>
      </c>
      <c r="AK1425" s="117" t="str">
        <f t="array" ref="AK1425">XLOOKUP(F1425,'GIÁ'!A:A,'GIÁ'!D:D)</f>
        <v>46278.22</v>
      </c>
      <c r="AL1425" s="118">
        <f t="shared" si="10"/>
        <v>92556.44</v>
      </c>
      <c r="AM1425" s="118">
        <f t="shared" si="11"/>
        <v>0</v>
      </c>
      <c r="AN1425" s="119">
        <f t="shared" si="12"/>
        <v>0</v>
      </c>
      <c r="AO1425" s="118">
        <f t="shared" si="13"/>
        <v>92556.44</v>
      </c>
      <c r="AP1425" s="121">
        <f t="shared" si="14"/>
        <v>0</v>
      </c>
      <c r="AQ1425" s="122"/>
      <c r="AR1425" s="119"/>
    </row>
    <row r="1426" ht="22.5" customHeight="1">
      <c r="A1426" s="89">
        <v>46231.0</v>
      </c>
      <c r="B1426" s="90">
        <v>0.7472222222222222</v>
      </c>
      <c r="C1426" s="91" t="s">
        <v>1133</v>
      </c>
      <c r="D1426" s="129" t="str">
        <f t="array" ref="D1426">XLOOKUP(C1426,'DS ST'!A:A,'DS ST'!B:B)</f>
        <v>BVB</v>
      </c>
      <c r="E1426" s="94" t="str">
        <f t="array" ref="E1426">XLOOKUP($F1426,'GIÁ'!$A:$A,'GIÁ'!$E:$E)</f>
        <v>ĐÔNG</v>
      </c>
      <c r="F1426" s="94">
        <v>8.935101607211E12</v>
      </c>
      <c r="G1426" s="95" t="s">
        <v>1879</v>
      </c>
      <c r="H1426" s="95" t="s">
        <v>224</v>
      </c>
      <c r="I1426" s="96">
        <v>6.0</v>
      </c>
      <c r="J1426" s="96">
        <v>0.0</v>
      </c>
      <c r="K1426" s="98">
        <f t="shared" si="4"/>
        <v>6</v>
      </c>
      <c r="L1426" s="99" t="s">
        <v>5204</v>
      </c>
      <c r="M1426" s="100" t="s">
        <v>5205</v>
      </c>
      <c r="N1426" s="101" t="e">
        <v>#N/A</v>
      </c>
      <c r="O1426" s="128"/>
      <c r="P1426" s="100"/>
      <c r="Q1426" s="103">
        <f t="shared" si="5"/>
        <v>6</v>
      </c>
      <c r="R1426" s="161"/>
      <c r="S1426" s="105"/>
      <c r="T1426" s="106"/>
      <c r="U1426" s="107"/>
      <c r="V1426" s="108" t="s">
        <v>4012</v>
      </c>
      <c r="W1426" s="109" t="s">
        <v>4026</v>
      </c>
      <c r="X1426" s="110" t="str">
        <f t="shared" si="6"/>
        <v/>
      </c>
      <c r="Y1426" s="110" t="str">
        <f t="shared" si="7"/>
        <v/>
      </c>
      <c r="Z1426" s="139" t="str">
        <f t="shared" si="88"/>
        <v>Kho đông mát</v>
      </c>
      <c r="AA1426" s="108" t="s">
        <v>802</v>
      </c>
      <c r="AB1426" s="106"/>
      <c r="AC1426" s="158"/>
      <c r="AD1426" s="160"/>
      <c r="AE1426" s="127"/>
      <c r="AF1426" s="113"/>
      <c r="AG1426" s="114" t="str">
        <f t="array" ref="AG1426">XLOOKUP(F1426,'CLV2'!A:A,'CLV2'!E:E)</f>
        <v>2.FROZEN FOODS</v>
      </c>
      <c r="AH1426" s="115" t="str">
        <f t="array" ref="AH1426">XLOOKUP(F1426,'CLV2'!A:A,'CLV2'!F:F)</f>
        <v>3.DUMPLINGS</v>
      </c>
      <c r="AI1426" s="115" t="str">
        <f t="shared" si="8"/>
        <v>Pack</v>
      </c>
      <c r="AJ1426" s="116">
        <f t="shared" si="9"/>
        <v>1</v>
      </c>
      <c r="AK1426" s="117" t="str">
        <f t="array" ref="AK1426">XLOOKUP(F1426,'GIÁ'!A:A,'GIÁ'!D:D)</f>
        <v>22033.98</v>
      </c>
      <c r="AL1426" s="118">
        <f t="shared" si="10"/>
        <v>132203.88</v>
      </c>
      <c r="AM1426" s="118">
        <f t="shared" si="11"/>
        <v>0</v>
      </c>
      <c r="AN1426" s="119">
        <f t="shared" si="12"/>
        <v>0</v>
      </c>
      <c r="AO1426" s="118">
        <f t="shared" si="13"/>
        <v>132203.88</v>
      </c>
      <c r="AP1426" s="121">
        <f t="shared" si="14"/>
        <v>0</v>
      </c>
      <c r="AQ1426" s="122"/>
      <c r="AR1426" s="119"/>
    </row>
    <row r="1427" ht="22.5" customHeight="1">
      <c r="A1427" s="89">
        <v>46231.0</v>
      </c>
      <c r="B1427" s="90">
        <v>0.7472222222222222</v>
      </c>
      <c r="C1427" s="91" t="s">
        <v>1133</v>
      </c>
      <c r="D1427" s="129" t="str">
        <f t="array" ref="D1427">XLOOKUP(C1427,'DS ST'!A:A,'DS ST'!B:B)</f>
        <v>BVB</v>
      </c>
      <c r="E1427" s="94" t="str">
        <f t="array" ref="E1427">XLOOKUP($F1427,'GIÁ'!$A:$A,'GIÁ'!$E:$E)</f>
        <v>ĐÔNG</v>
      </c>
      <c r="F1427" s="94">
        <v>8.934717402432E12</v>
      </c>
      <c r="G1427" s="95" t="s">
        <v>1764</v>
      </c>
      <c r="H1427" s="95" t="s">
        <v>224</v>
      </c>
      <c r="I1427" s="96">
        <v>6.0</v>
      </c>
      <c r="J1427" s="96">
        <v>0.0</v>
      </c>
      <c r="K1427" s="98">
        <f t="shared" si="4"/>
        <v>6</v>
      </c>
      <c r="L1427" s="99" t="s">
        <v>5204</v>
      </c>
      <c r="M1427" s="100" t="s">
        <v>5205</v>
      </c>
      <c r="N1427" s="101" t="e">
        <v>#N/A</v>
      </c>
      <c r="O1427" s="128"/>
      <c r="P1427" s="100"/>
      <c r="Q1427" s="103">
        <f t="shared" si="5"/>
        <v>6</v>
      </c>
      <c r="R1427" s="161"/>
      <c r="S1427" s="105"/>
      <c r="T1427" s="106"/>
      <c r="U1427" s="107"/>
      <c r="V1427" s="108" t="s">
        <v>4012</v>
      </c>
      <c r="W1427" s="109" t="s">
        <v>4026</v>
      </c>
      <c r="X1427" s="110" t="str">
        <f t="shared" si="6"/>
        <v/>
      </c>
      <c r="Y1427" s="110" t="str">
        <f t="shared" si="7"/>
        <v/>
      </c>
      <c r="Z1427" s="139" t="str">
        <f t="shared" si="88"/>
        <v>Kho đông mát</v>
      </c>
      <c r="AA1427" s="108" t="s">
        <v>802</v>
      </c>
      <c r="AB1427" s="106"/>
      <c r="AC1427" s="158"/>
      <c r="AD1427" s="160"/>
      <c r="AE1427" s="127"/>
      <c r="AF1427" s="113"/>
      <c r="AG1427" s="114" t="str">
        <f t="array" ref="AG1427">XLOOKUP(F1427,'CLV2'!A:A,'CLV2'!E:E)</f>
        <v>2.FROZEN FOODS</v>
      </c>
      <c r="AH1427" s="115" t="str">
        <f t="array" ref="AH1427">XLOOKUP(F1427,'CLV2'!A:A,'CLV2'!F:F)</f>
        <v>3.DUMPLINGS</v>
      </c>
      <c r="AI1427" s="115" t="str">
        <f t="shared" si="8"/>
        <v>Pack</v>
      </c>
      <c r="AJ1427" s="116">
        <f t="shared" si="9"/>
        <v>1</v>
      </c>
      <c r="AK1427" s="117" t="str">
        <f t="array" ref="AK1427">XLOOKUP(F1427,'GIÁ'!A:A,'GIÁ'!D:D)</f>
        <v>48599.58</v>
      </c>
      <c r="AL1427" s="118">
        <f t="shared" si="10"/>
        <v>291597.48</v>
      </c>
      <c r="AM1427" s="118">
        <f t="shared" si="11"/>
        <v>0</v>
      </c>
      <c r="AN1427" s="119">
        <f t="shared" si="12"/>
        <v>0</v>
      </c>
      <c r="AO1427" s="118">
        <f t="shared" si="13"/>
        <v>291597.48</v>
      </c>
      <c r="AP1427" s="121">
        <f t="shared" si="14"/>
        <v>0</v>
      </c>
      <c r="AQ1427" s="122"/>
      <c r="AR1427" s="119"/>
    </row>
    <row r="1428" ht="22.5" customHeight="1">
      <c r="A1428" s="89">
        <v>46231.0</v>
      </c>
      <c r="B1428" s="90">
        <v>0.7472222222222222</v>
      </c>
      <c r="C1428" s="91" t="s">
        <v>1133</v>
      </c>
      <c r="D1428" s="129" t="str">
        <f t="array" ref="D1428">XLOOKUP(C1428,'DS ST'!A:A,'DS ST'!B:B)</f>
        <v>BVB</v>
      </c>
      <c r="E1428" s="94" t="str">
        <f t="array" ref="E1428">XLOOKUP($F1428,'GIÁ'!$A:$A,'GIÁ'!$E:$E)</f>
        <v>ĐÔNG</v>
      </c>
      <c r="F1428" s="94">
        <v>8.934717275081E12</v>
      </c>
      <c r="G1428" s="95" t="s">
        <v>1735</v>
      </c>
      <c r="H1428" s="95" t="s">
        <v>224</v>
      </c>
      <c r="I1428" s="96">
        <v>14.0</v>
      </c>
      <c r="J1428" s="96">
        <v>0.0</v>
      </c>
      <c r="K1428" s="98">
        <f t="shared" si="4"/>
        <v>14</v>
      </c>
      <c r="L1428" s="99" t="s">
        <v>5204</v>
      </c>
      <c r="M1428" s="100" t="s">
        <v>5205</v>
      </c>
      <c r="N1428" s="101" t="e">
        <v>#N/A</v>
      </c>
      <c r="O1428" s="128"/>
      <c r="P1428" s="100"/>
      <c r="Q1428" s="103">
        <f t="shared" si="5"/>
        <v>14</v>
      </c>
      <c r="R1428" s="161"/>
      <c r="S1428" s="105"/>
      <c r="T1428" s="106"/>
      <c r="U1428" s="107"/>
      <c r="V1428" s="108" t="s">
        <v>4012</v>
      </c>
      <c r="W1428" s="109" t="s">
        <v>4026</v>
      </c>
      <c r="X1428" s="110" t="str">
        <f t="shared" si="6"/>
        <v/>
      </c>
      <c r="Y1428" s="110" t="str">
        <f t="shared" si="7"/>
        <v/>
      </c>
      <c r="Z1428" s="139" t="str">
        <f t="shared" si="88"/>
        <v>Kho đông mát</v>
      </c>
      <c r="AA1428" s="108" t="s">
        <v>802</v>
      </c>
      <c r="AB1428" s="106"/>
      <c r="AC1428" s="158"/>
      <c r="AD1428" s="160"/>
      <c r="AE1428" s="127"/>
      <c r="AF1428" s="113"/>
      <c r="AG1428" s="114" t="str">
        <f t="array" ref="AG1428">XLOOKUP(F1428,'CLV2'!A:A,'CLV2'!E:E)</f>
        <v>2.FROZEN FOODS</v>
      </c>
      <c r="AH1428" s="115" t="str">
        <f t="array" ref="AH1428">XLOOKUP(F1428,'CLV2'!A:A,'CLV2'!F:F)</f>
        <v>3.DUMPLINGS</v>
      </c>
      <c r="AI1428" s="115" t="str">
        <f t="shared" si="8"/>
        <v>Pack</v>
      </c>
      <c r="AJ1428" s="116">
        <f t="shared" si="9"/>
        <v>1</v>
      </c>
      <c r="AK1428" s="117" t="str">
        <f t="array" ref="AK1428">XLOOKUP(F1428,'GIÁ'!A:A,'GIÁ'!D:D)</f>
        <v>42036.39</v>
      </c>
      <c r="AL1428" s="118">
        <f t="shared" si="10"/>
        <v>588509.46</v>
      </c>
      <c r="AM1428" s="118">
        <f t="shared" si="11"/>
        <v>0</v>
      </c>
      <c r="AN1428" s="119">
        <f t="shared" si="12"/>
        <v>0</v>
      </c>
      <c r="AO1428" s="118">
        <f t="shared" si="13"/>
        <v>588509.46</v>
      </c>
      <c r="AP1428" s="121">
        <f t="shared" si="14"/>
        <v>0</v>
      </c>
      <c r="AQ1428" s="122"/>
      <c r="AR1428" s="119"/>
    </row>
    <row r="1429" ht="22.5" customHeight="1">
      <c r="A1429" s="89">
        <v>46231.0</v>
      </c>
      <c r="B1429" s="90">
        <v>0.58125</v>
      </c>
      <c r="C1429" s="91" t="s">
        <v>1304</v>
      </c>
      <c r="D1429" s="129" t="str">
        <f t="array" ref="D1429">XLOOKUP(C1429,'DS ST'!A:A,'DS ST'!B:B)</f>
        <v>HTP</v>
      </c>
      <c r="E1429" s="94" t="str">
        <f t="array" ref="E1429">XLOOKUP($F1429,'GIÁ'!$A:$A,'GIÁ'!$E:$E)</f>
        <v>MÁT</v>
      </c>
      <c r="F1429" s="94">
        <v>8.936146442614E12</v>
      </c>
      <c r="G1429" s="95" t="s">
        <v>2502</v>
      </c>
      <c r="H1429" s="95" t="s">
        <v>787</v>
      </c>
      <c r="I1429" s="96">
        <v>4.0</v>
      </c>
      <c r="J1429" s="96">
        <v>0.0</v>
      </c>
      <c r="K1429" s="98">
        <f t="shared" si="4"/>
        <v>4</v>
      </c>
      <c r="L1429" s="99" t="s">
        <v>5206</v>
      </c>
      <c r="M1429" s="100" t="s">
        <v>5207</v>
      </c>
      <c r="N1429" s="101" t="s">
        <v>5208</v>
      </c>
      <c r="O1429" s="128"/>
      <c r="P1429" s="100"/>
      <c r="Q1429" s="103">
        <f t="shared" si="5"/>
        <v>4</v>
      </c>
      <c r="R1429" s="161"/>
      <c r="S1429" s="105"/>
      <c r="T1429" s="106"/>
      <c r="U1429" s="107" t="s">
        <v>4986</v>
      </c>
      <c r="V1429" s="108" t="s">
        <v>4012</v>
      </c>
      <c r="W1429" s="109" t="s">
        <v>1908</v>
      </c>
      <c r="X1429" s="110" t="str">
        <f t="shared" si="6"/>
        <v/>
      </c>
      <c r="Y1429" s="110" t="str">
        <f t="shared" si="7"/>
        <v/>
      </c>
      <c r="Z1429" s="139" t="str">
        <f t="shared" si="88"/>
        <v>Kho đông mát</v>
      </c>
      <c r="AA1429" s="109" t="s">
        <v>802</v>
      </c>
      <c r="AB1429" s="106"/>
      <c r="AC1429" s="158"/>
      <c r="AD1429" s="160"/>
      <c r="AE1429" s="127"/>
      <c r="AF1429" s="113"/>
      <c r="AG1429" s="114" t="str">
        <f t="array" ref="AG1429">XLOOKUP(F1429,'CLV2'!A:A,'CLV2'!E:E)</f>
        <v>2.MEAT</v>
      </c>
      <c r="AH1429" s="115" t="str">
        <f t="array" ref="AH1429">XLOOKUP(F1429,'CLV2'!A:A,'CLV2'!F:F)</f>
        <v>3.PORK</v>
      </c>
      <c r="AI1429" s="115" t="str">
        <f t="shared" si="8"/>
        <v>Pack</v>
      </c>
      <c r="AJ1429" s="116">
        <f t="shared" si="9"/>
        <v>1</v>
      </c>
      <c r="AK1429" s="117" t="str">
        <f t="array" ref="AK1429">XLOOKUP(F1429,'GIÁ'!A:A,'GIÁ'!D:D)</f>
        <v>17646.95</v>
      </c>
      <c r="AL1429" s="118">
        <f t="shared" si="10"/>
        <v>70587.8</v>
      </c>
      <c r="AM1429" s="118">
        <f t="shared" si="11"/>
        <v>0</v>
      </c>
      <c r="AN1429" s="119">
        <f t="shared" si="12"/>
        <v>0</v>
      </c>
      <c r="AO1429" s="118">
        <f t="shared" si="13"/>
        <v>70587.8</v>
      </c>
      <c r="AP1429" s="121">
        <f t="shared" si="14"/>
        <v>0</v>
      </c>
      <c r="AQ1429" s="122"/>
      <c r="AR1429" s="119"/>
    </row>
    <row r="1430" ht="22.5" customHeight="1">
      <c r="A1430" s="89">
        <v>46231.0</v>
      </c>
      <c r="B1430" s="90">
        <v>0.58125</v>
      </c>
      <c r="C1430" s="91" t="s">
        <v>1304</v>
      </c>
      <c r="D1430" s="92" t="str">
        <f t="array" ref="D1430">XLOOKUP(C1430,'DS ST'!A:A,'DS ST'!B:B)</f>
        <v>HTP</v>
      </c>
      <c r="E1430" s="94" t="str">
        <f t="array" ref="E1430">XLOOKUP($F1430,'GIÁ'!$A:$A,'GIÁ'!$E:$E)</f>
        <v>ĐÔNG</v>
      </c>
      <c r="F1430" s="94">
        <v>8.934717275081E12</v>
      </c>
      <c r="G1430" s="95" t="s">
        <v>1735</v>
      </c>
      <c r="H1430" s="95" t="s">
        <v>224</v>
      </c>
      <c r="I1430" s="96">
        <v>18.0</v>
      </c>
      <c r="J1430" s="96">
        <v>0.0</v>
      </c>
      <c r="K1430" s="98">
        <f t="shared" si="4"/>
        <v>18</v>
      </c>
      <c r="L1430" s="99" t="s">
        <v>5206</v>
      </c>
      <c r="M1430" s="100" t="s">
        <v>5207</v>
      </c>
      <c r="N1430" s="101" t="s">
        <v>5208</v>
      </c>
      <c r="O1430" s="128"/>
      <c r="P1430" s="100"/>
      <c r="Q1430" s="103">
        <f t="shared" si="5"/>
        <v>18</v>
      </c>
      <c r="R1430" s="161"/>
      <c r="S1430" s="105"/>
      <c r="T1430" s="106"/>
      <c r="U1430" s="107"/>
      <c r="V1430" s="108" t="s">
        <v>756</v>
      </c>
      <c r="W1430" s="109" t="s">
        <v>1312</v>
      </c>
      <c r="X1430" s="110" t="str">
        <f t="shared" si="6"/>
        <v/>
      </c>
      <c r="Y1430" s="110" t="str">
        <f t="shared" si="7"/>
        <v/>
      </c>
      <c r="Z1430" s="109" t="s">
        <v>797</v>
      </c>
      <c r="AA1430" s="109" t="s">
        <v>802</v>
      </c>
      <c r="AB1430" s="149" t="s">
        <v>5209</v>
      </c>
      <c r="AC1430" s="158"/>
      <c r="AD1430" s="160"/>
      <c r="AE1430" s="127"/>
      <c r="AF1430" s="113"/>
      <c r="AG1430" s="114" t="str">
        <f t="array" ref="AG1430">XLOOKUP(F1430,'CLV2'!A:A,'CLV2'!E:E)</f>
        <v>2.FROZEN FOODS</v>
      </c>
      <c r="AH1430" s="115" t="str">
        <f t="array" ref="AH1430">XLOOKUP(F1430,'CLV2'!A:A,'CLV2'!F:F)</f>
        <v>3.DUMPLINGS</v>
      </c>
      <c r="AI1430" s="115" t="str">
        <f t="shared" si="8"/>
        <v>Pack</v>
      </c>
      <c r="AJ1430" s="116">
        <f t="shared" si="9"/>
        <v>1</v>
      </c>
      <c r="AK1430" s="117" t="str">
        <f t="array" ref="AK1430">XLOOKUP(F1430,'GIÁ'!A:A,'GIÁ'!D:D)</f>
        <v>42036.39</v>
      </c>
      <c r="AL1430" s="118">
        <f t="shared" si="10"/>
        <v>756655.02</v>
      </c>
      <c r="AM1430" s="118">
        <f t="shared" si="11"/>
        <v>0</v>
      </c>
      <c r="AN1430" s="119">
        <f t="shared" si="12"/>
        <v>0</v>
      </c>
      <c r="AO1430" s="118">
        <f t="shared" si="13"/>
        <v>756655.02</v>
      </c>
      <c r="AP1430" s="121">
        <f t="shared" si="14"/>
        <v>0</v>
      </c>
      <c r="AQ1430" s="122"/>
      <c r="AR1430" s="119"/>
    </row>
    <row r="1431" ht="22.5" customHeight="1">
      <c r="A1431" s="89">
        <v>46231.0</v>
      </c>
      <c r="B1431" s="90">
        <v>0.58125</v>
      </c>
      <c r="C1431" s="91" t="s">
        <v>1304</v>
      </c>
      <c r="D1431" s="92" t="str">
        <f t="array" ref="D1431">XLOOKUP(C1431,'DS ST'!A:A,'DS ST'!B:B)</f>
        <v>HTP</v>
      </c>
      <c r="E1431" s="94" t="str">
        <f t="array" ref="E1431">XLOOKUP($F1431,'GIÁ'!$A:$A,'GIÁ'!$E:$E)</f>
        <v>ĐÔNG</v>
      </c>
      <c r="F1431" s="94">
        <v>8.934717401336E12</v>
      </c>
      <c r="G1431" s="95" t="s">
        <v>1750</v>
      </c>
      <c r="H1431" s="95" t="s">
        <v>224</v>
      </c>
      <c r="I1431" s="96">
        <v>4.0</v>
      </c>
      <c r="J1431" s="96">
        <v>0.0</v>
      </c>
      <c r="K1431" s="98">
        <f t="shared" si="4"/>
        <v>4</v>
      </c>
      <c r="L1431" s="99" t="s">
        <v>5206</v>
      </c>
      <c r="M1431" s="100" t="s">
        <v>5207</v>
      </c>
      <c r="N1431" s="101" t="s">
        <v>5208</v>
      </c>
      <c r="O1431" s="128"/>
      <c r="P1431" s="100"/>
      <c r="Q1431" s="103">
        <f t="shared" si="5"/>
        <v>4</v>
      </c>
      <c r="R1431" s="161"/>
      <c r="S1431" s="105"/>
      <c r="T1431" s="106"/>
      <c r="U1431" s="107"/>
      <c r="V1431" s="108" t="s">
        <v>756</v>
      </c>
      <c r="W1431" s="109" t="s">
        <v>1312</v>
      </c>
      <c r="X1431" s="110" t="str">
        <f t="shared" si="6"/>
        <v/>
      </c>
      <c r="Y1431" s="110" t="str">
        <f t="shared" si="7"/>
        <v/>
      </c>
      <c r="Z1431" s="109" t="s">
        <v>797</v>
      </c>
      <c r="AA1431" s="109" t="s">
        <v>802</v>
      </c>
      <c r="AB1431" s="149" t="s">
        <v>5209</v>
      </c>
      <c r="AC1431" s="158"/>
      <c r="AD1431" s="160"/>
      <c r="AE1431" s="127"/>
      <c r="AF1431" s="113"/>
      <c r="AG1431" s="114" t="str">
        <f t="array" ref="AG1431">XLOOKUP(F1431,'CLV2'!A:A,'CLV2'!E:E)</f>
        <v>2.FROZEN FOODS</v>
      </c>
      <c r="AH1431" s="115" t="str">
        <f t="array" ref="AH1431">XLOOKUP(F1431,'CLV2'!A:A,'CLV2'!F:F)</f>
        <v>3.DUMPLINGS</v>
      </c>
      <c r="AI1431" s="115" t="str">
        <f t="shared" si="8"/>
        <v>Pack</v>
      </c>
      <c r="AJ1431" s="116">
        <f t="shared" si="9"/>
        <v>1</v>
      </c>
      <c r="AK1431" s="117" t="str">
        <f t="array" ref="AK1431">XLOOKUP(F1431,'GIÁ'!A:A,'GIÁ'!D:D)</f>
        <v>39374.44</v>
      </c>
      <c r="AL1431" s="118">
        <f t="shared" si="10"/>
        <v>157497.76</v>
      </c>
      <c r="AM1431" s="118">
        <f t="shared" si="11"/>
        <v>0</v>
      </c>
      <c r="AN1431" s="119">
        <f t="shared" si="12"/>
        <v>0</v>
      </c>
      <c r="AO1431" s="118">
        <f t="shared" si="13"/>
        <v>157497.76</v>
      </c>
      <c r="AP1431" s="121">
        <f t="shared" si="14"/>
        <v>0</v>
      </c>
      <c r="AQ1431" s="122"/>
      <c r="AR1431" s="119"/>
    </row>
    <row r="1432" ht="22.5" customHeight="1">
      <c r="A1432" s="89">
        <v>46231.0</v>
      </c>
      <c r="B1432" s="90">
        <v>0.42430555555555555</v>
      </c>
      <c r="C1432" s="91" t="s">
        <v>608</v>
      </c>
      <c r="D1432" s="129" t="str">
        <f t="array" ref="D1432">XLOOKUP(C1432,'DS ST'!A:A,'DS ST'!B:B)</f>
        <v>A147</v>
      </c>
      <c r="E1432" s="94" t="str">
        <f t="array" ref="E1432">XLOOKUP($F1432,'GIÁ'!$A:$A,'GIÁ'!$E:$E)</f>
        <v>MÁT</v>
      </c>
      <c r="F1432" s="94">
        <v>8.936146442614E12</v>
      </c>
      <c r="G1432" s="95" t="s">
        <v>2502</v>
      </c>
      <c r="H1432" s="95" t="s">
        <v>787</v>
      </c>
      <c r="I1432" s="96">
        <v>1.0</v>
      </c>
      <c r="J1432" s="96">
        <v>0.0</v>
      </c>
      <c r="K1432" s="98">
        <f t="shared" si="4"/>
        <v>1</v>
      </c>
      <c r="L1432" s="99" t="s">
        <v>5210</v>
      </c>
      <c r="M1432" s="100" t="s">
        <v>5211</v>
      </c>
      <c r="N1432" s="101" t="s">
        <v>5212</v>
      </c>
      <c r="O1432" s="128"/>
      <c r="P1432" s="100"/>
      <c r="Q1432" s="103">
        <f t="shared" si="5"/>
        <v>1</v>
      </c>
      <c r="R1432" s="161"/>
      <c r="S1432" s="105"/>
      <c r="T1432" s="106"/>
      <c r="U1432" s="107" t="s">
        <v>4986</v>
      </c>
      <c r="V1432" s="108" t="s">
        <v>4012</v>
      </c>
      <c r="W1432" s="109" t="s">
        <v>1908</v>
      </c>
      <c r="X1432" s="110" t="str">
        <f t="shared" si="6"/>
        <v/>
      </c>
      <c r="Y1432" s="110" t="str">
        <f t="shared" si="7"/>
        <v/>
      </c>
      <c r="Z1432" s="139" t="str">
        <f>IF(N(Q1432)&lt;=0,"",IF(ISNUMBER(SEARCH("Thiếu kiện",V1432)),"Kho đông mát",IF(AND(N(Q1432)&gt;0,N(P1432)&gt;0,OR(ISNUMBER(SEARCH("Hình KDB",U1432)),ISNUMBER(SEARCH("Hình tele",U1432)),ISNUMBER(SEARCH("sai code",U1432)),ISNUMBER(SEARCH("ST nhận",U1432)))),"Kho đông mát",IF(AND(W1432="DC giao thiếu",OR(ISNUMBER(SEARCH("Hình KDB",U1432)),ISNUMBER(SEARCH("Hình tele",U1432)),ISNUMBER(SEARCH("sai code",U1432)))),"Kho đông mát",IF(W1432="DC giao thiếu","Chưa xác định",IF(AND(W1432="DC pick sai",OR(ISNUMBER(SEARCH("Hình KDB",U1432)),ISNUMBER(SEARCH("Hình tele",U1432)),ISNUMBER(SEARCH("sai code",U1432)),ISNUMBER(SEARCH("ST nhận",U1432)))),"Kho đông mát",IF(W1432="DC pick sai","Chưa xác định",IF(AND(W1432="Hao hụt",N(O1432)&gt;0,OR(ISNUMBER(SEARCH("Hình KDB",U1432)),ISNUMBER(SEARCH("Hình tele",U1432)),ISNUMBER(SEARCH("sai code",U1432)),ISNUMBER(SEARCH("ST nhận",U1432)))),"Kho đông mát",IF(W1432="Hao hụt","Chưa xác định",IF(OR(W1432="VT giao sai điểm",W1432="Không đạt nhiệt độ",W1432="TX giao thiếu kiện",W1432="Hàng không đạt CL"),"Kho đông mát",IF(W1432="Chưa xác định","Chưa xác định",IF(N(P1432)&gt;0,"Chưa xác định",""))))))))))))</f>
        <v>Kho đông mát</v>
      </c>
      <c r="AA1432" s="109" t="s">
        <v>802</v>
      </c>
      <c r="AB1432" s="106"/>
      <c r="AC1432" s="158"/>
      <c r="AD1432" s="160"/>
      <c r="AE1432" s="127"/>
      <c r="AF1432" s="113"/>
      <c r="AG1432" s="114" t="str">
        <f t="array" ref="AG1432">XLOOKUP(F1432,'CLV2'!A:A,'CLV2'!E:E)</f>
        <v>2.MEAT</v>
      </c>
      <c r="AH1432" s="115" t="str">
        <f t="array" ref="AH1432">XLOOKUP(F1432,'CLV2'!A:A,'CLV2'!F:F)</f>
        <v>3.PORK</v>
      </c>
      <c r="AI1432" s="115" t="str">
        <f t="shared" si="8"/>
        <v>Pack</v>
      </c>
      <c r="AJ1432" s="116">
        <f t="shared" si="9"/>
        <v>1</v>
      </c>
      <c r="AK1432" s="117" t="str">
        <f t="array" ref="AK1432">XLOOKUP(F1432,'GIÁ'!A:A,'GIÁ'!D:D)</f>
        <v>17646.95</v>
      </c>
      <c r="AL1432" s="118">
        <f t="shared" si="10"/>
        <v>17646.95</v>
      </c>
      <c r="AM1432" s="118">
        <f t="shared" si="11"/>
        <v>0</v>
      </c>
      <c r="AN1432" s="119">
        <f t="shared" si="12"/>
        <v>0</v>
      </c>
      <c r="AO1432" s="118">
        <f t="shared" si="13"/>
        <v>17646.95</v>
      </c>
      <c r="AP1432" s="121">
        <f t="shared" si="14"/>
        <v>0</v>
      </c>
      <c r="AQ1432" s="122"/>
      <c r="AR1432" s="119"/>
    </row>
    <row r="1433" ht="22.5" customHeight="1">
      <c r="A1433" s="89">
        <v>46231.0</v>
      </c>
      <c r="B1433" s="90">
        <v>0.42430555555555555</v>
      </c>
      <c r="C1433" s="91" t="s">
        <v>608</v>
      </c>
      <c r="D1433" s="92" t="str">
        <f t="array" ref="D1433">XLOOKUP(C1433,'DS ST'!A:A,'DS ST'!B:B)</f>
        <v>A147</v>
      </c>
      <c r="E1433" s="94" t="str">
        <f t="array" ref="E1433">XLOOKUP($F1433,'GIÁ'!$A:$A,'GIÁ'!$E:$E)</f>
        <v>ĐÔNG</v>
      </c>
      <c r="F1433" s="94">
        <v>9.555894501924E12</v>
      </c>
      <c r="G1433" s="95" t="s">
        <v>3296</v>
      </c>
      <c r="H1433" s="95" t="s">
        <v>224</v>
      </c>
      <c r="I1433" s="96">
        <v>2.0</v>
      </c>
      <c r="J1433" s="96">
        <v>0.0</v>
      </c>
      <c r="K1433" s="98">
        <f t="shared" si="4"/>
        <v>2</v>
      </c>
      <c r="L1433" s="99" t="s">
        <v>5210</v>
      </c>
      <c r="M1433" s="100" t="s">
        <v>5211</v>
      </c>
      <c r="N1433" s="101" t="s">
        <v>5212</v>
      </c>
      <c r="O1433" s="128"/>
      <c r="P1433" s="100"/>
      <c r="Q1433" s="103">
        <f t="shared" si="5"/>
        <v>2</v>
      </c>
      <c r="R1433" s="161"/>
      <c r="S1433" s="105"/>
      <c r="T1433" s="106"/>
      <c r="U1433" s="107"/>
      <c r="V1433" s="108" t="s">
        <v>756</v>
      </c>
      <c r="W1433" s="109" t="s">
        <v>1312</v>
      </c>
      <c r="X1433" s="110" t="str">
        <f t="shared" si="6"/>
        <v/>
      </c>
      <c r="Y1433" s="110" t="str">
        <f t="shared" si="7"/>
        <v/>
      </c>
      <c r="Z1433" s="109" t="s">
        <v>797</v>
      </c>
      <c r="AA1433" s="109" t="s">
        <v>802</v>
      </c>
      <c r="AB1433" s="149" t="s">
        <v>5213</v>
      </c>
      <c r="AC1433" s="159" t="s">
        <v>1329</v>
      </c>
      <c r="AD1433" s="160"/>
      <c r="AE1433" s="127"/>
      <c r="AF1433" s="113"/>
      <c r="AG1433" s="114" t="str">
        <f t="array" ref="AG1433">XLOOKUP(F1433,'CLV2'!A:A,'CLV2'!E:E)</f>
        <v>2.FROZEN FOODS</v>
      </c>
      <c r="AH1433" s="115" t="str">
        <f t="array" ref="AH1433">XLOOKUP(F1433,'CLV2'!A:A,'CLV2'!F:F)</f>
        <v>3.HOTPOT AND FRIED</v>
      </c>
      <c r="AI1433" s="115" t="str">
        <f t="shared" si="8"/>
        <v>Pack</v>
      </c>
      <c r="AJ1433" s="116">
        <f t="shared" si="9"/>
        <v>1</v>
      </c>
      <c r="AK1433" s="117" t="str">
        <f t="array" ref="AK1433">XLOOKUP(F1433,'GIÁ'!A:A,'GIÁ'!D:D)</f>
        <v>69289.18</v>
      </c>
      <c r="AL1433" s="118">
        <f t="shared" si="10"/>
        <v>138578.36</v>
      </c>
      <c r="AM1433" s="118">
        <f t="shared" si="11"/>
        <v>0</v>
      </c>
      <c r="AN1433" s="119">
        <f t="shared" si="12"/>
        <v>0</v>
      </c>
      <c r="AO1433" s="118">
        <f t="shared" si="13"/>
        <v>138578.36</v>
      </c>
      <c r="AP1433" s="121">
        <f t="shared" si="14"/>
        <v>0</v>
      </c>
      <c r="AQ1433" s="122"/>
      <c r="AR1433" s="119"/>
    </row>
    <row r="1434" ht="22.5" customHeight="1">
      <c r="A1434" s="89">
        <v>46231.0</v>
      </c>
      <c r="B1434" s="90">
        <v>0.42430555555555555</v>
      </c>
      <c r="C1434" s="91" t="s">
        <v>608</v>
      </c>
      <c r="D1434" s="92" t="str">
        <f t="array" ref="D1434">XLOOKUP(C1434,'DS ST'!A:A,'DS ST'!B:B)</f>
        <v>A147</v>
      </c>
      <c r="E1434" s="94" t="str">
        <f t="array" ref="E1434">XLOOKUP($F1434,'GIÁ'!$A:$A,'GIÁ'!$E:$E)</f>
        <v>ĐÔNG</v>
      </c>
      <c r="F1434" s="94">
        <v>8.934717275081E12</v>
      </c>
      <c r="G1434" s="95" t="s">
        <v>1735</v>
      </c>
      <c r="H1434" s="95" t="s">
        <v>224</v>
      </c>
      <c r="I1434" s="96">
        <v>8.0</v>
      </c>
      <c r="J1434" s="96">
        <v>0.0</v>
      </c>
      <c r="K1434" s="98">
        <f t="shared" si="4"/>
        <v>8</v>
      </c>
      <c r="L1434" s="99" t="s">
        <v>5210</v>
      </c>
      <c r="M1434" s="100" t="s">
        <v>5211</v>
      </c>
      <c r="N1434" s="101" t="s">
        <v>5212</v>
      </c>
      <c r="O1434" s="128"/>
      <c r="P1434" s="100"/>
      <c r="Q1434" s="103">
        <f t="shared" si="5"/>
        <v>8</v>
      </c>
      <c r="R1434" s="161"/>
      <c r="S1434" s="105"/>
      <c r="T1434" s="106"/>
      <c r="U1434" s="107"/>
      <c r="V1434" s="108" t="s">
        <v>756</v>
      </c>
      <c r="W1434" s="109" t="s">
        <v>1312</v>
      </c>
      <c r="X1434" s="110" t="str">
        <f t="shared" si="6"/>
        <v/>
      </c>
      <c r="Y1434" s="110" t="str">
        <f t="shared" si="7"/>
        <v/>
      </c>
      <c r="Z1434" s="109" t="s">
        <v>797</v>
      </c>
      <c r="AA1434" s="109" t="s">
        <v>802</v>
      </c>
      <c r="AB1434" s="149" t="s">
        <v>5213</v>
      </c>
      <c r="AC1434" s="159" t="s">
        <v>1329</v>
      </c>
      <c r="AD1434" s="160"/>
      <c r="AE1434" s="127"/>
      <c r="AF1434" s="113"/>
      <c r="AG1434" s="114" t="str">
        <f t="array" ref="AG1434">XLOOKUP(F1434,'CLV2'!A:A,'CLV2'!E:E)</f>
        <v>2.FROZEN FOODS</v>
      </c>
      <c r="AH1434" s="115" t="str">
        <f t="array" ref="AH1434">XLOOKUP(F1434,'CLV2'!A:A,'CLV2'!F:F)</f>
        <v>3.DUMPLINGS</v>
      </c>
      <c r="AI1434" s="115" t="str">
        <f t="shared" si="8"/>
        <v>Pack</v>
      </c>
      <c r="AJ1434" s="116">
        <f t="shared" si="9"/>
        <v>1</v>
      </c>
      <c r="AK1434" s="117" t="str">
        <f t="array" ref="AK1434">XLOOKUP(F1434,'GIÁ'!A:A,'GIÁ'!D:D)</f>
        <v>42036.39</v>
      </c>
      <c r="AL1434" s="118">
        <f t="shared" si="10"/>
        <v>336291.12</v>
      </c>
      <c r="AM1434" s="118">
        <f t="shared" si="11"/>
        <v>0</v>
      </c>
      <c r="AN1434" s="119">
        <f t="shared" si="12"/>
        <v>0</v>
      </c>
      <c r="AO1434" s="118">
        <f t="shared" si="13"/>
        <v>336291.12</v>
      </c>
      <c r="AP1434" s="121">
        <f t="shared" si="14"/>
        <v>0</v>
      </c>
      <c r="AQ1434" s="122"/>
      <c r="AR1434" s="119"/>
    </row>
    <row r="1435" ht="22.5" customHeight="1">
      <c r="A1435" s="89">
        <v>46231.0</v>
      </c>
      <c r="B1435" s="90">
        <v>0.44722222222222224</v>
      </c>
      <c r="C1435" s="91" t="s">
        <v>1338</v>
      </c>
      <c r="D1435" s="129" t="str">
        <f t="array" ref="D1435">XLOOKUP(C1435,'DS ST'!A:A,'DS ST'!B:B)</f>
        <v>LTC</v>
      </c>
      <c r="E1435" s="94" t="str">
        <f t="array" ref="E1435">XLOOKUP($F1435,'GIÁ'!$A:$A,'GIÁ'!$E:$E)</f>
        <v>MÁT</v>
      </c>
      <c r="F1435" s="94">
        <v>8.936146442614E12</v>
      </c>
      <c r="G1435" s="95" t="s">
        <v>2502</v>
      </c>
      <c r="H1435" s="95" t="s">
        <v>787</v>
      </c>
      <c r="I1435" s="96">
        <v>4.0</v>
      </c>
      <c r="J1435" s="96">
        <v>0.0</v>
      </c>
      <c r="K1435" s="98">
        <f t="shared" si="4"/>
        <v>4</v>
      </c>
      <c r="L1435" s="99" t="s">
        <v>5214</v>
      </c>
      <c r="M1435" s="100" t="s">
        <v>5215</v>
      </c>
      <c r="N1435" s="101" t="s">
        <v>5216</v>
      </c>
      <c r="O1435" s="128"/>
      <c r="P1435" s="100"/>
      <c r="Q1435" s="103">
        <f t="shared" si="5"/>
        <v>4</v>
      </c>
      <c r="R1435" s="161"/>
      <c r="S1435" s="105"/>
      <c r="T1435" s="106"/>
      <c r="U1435" s="107" t="s">
        <v>4986</v>
      </c>
      <c r="V1435" s="108" t="s">
        <v>4012</v>
      </c>
      <c r="W1435" s="109" t="s">
        <v>1908</v>
      </c>
      <c r="X1435" s="110" t="str">
        <f t="shared" si="6"/>
        <v/>
      </c>
      <c r="Y1435" s="110" t="str">
        <f t="shared" si="7"/>
        <v/>
      </c>
      <c r="Z1435" s="139" t="str">
        <f t="shared" ref="Z1435:Z1437" si="89">IF(N(Q1435)&lt;=0,"",IF(ISNUMBER(SEARCH("Thiếu kiện",V1435)),"Kho đông mát",IF(AND(N(Q1435)&gt;0,N(P1435)&gt;0,OR(ISNUMBER(SEARCH("Hình KDB",U1435)),ISNUMBER(SEARCH("Hình tele",U1435)),ISNUMBER(SEARCH("sai code",U1435)),ISNUMBER(SEARCH("ST nhận",U1435)))),"Kho đông mát",IF(AND(W1435="DC giao thiếu",OR(ISNUMBER(SEARCH("Hình KDB",U1435)),ISNUMBER(SEARCH("Hình tele",U1435)),ISNUMBER(SEARCH("sai code",U1435)))),"Kho đông mát",IF(W1435="DC giao thiếu","Chưa xác định",IF(AND(W1435="DC pick sai",OR(ISNUMBER(SEARCH("Hình KDB",U1435)),ISNUMBER(SEARCH("Hình tele",U1435)),ISNUMBER(SEARCH("sai code",U1435)),ISNUMBER(SEARCH("ST nhận",U1435)))),"Kho đông mát",IF(W1435="DC pick sai","Chưa xác định",IF(AND(W1435="Hao hụt",N(O1435)&gt;0,OR(ISNUMBER(SEARCH("Hình KDB",U1435)),ISNUMBER(SEARCH("Hình tele",U1435)),ISNUMBER(SEARCH("sai code",U1435)),ISNUMBER(SEARCH("ST nhận",U1435)))),"Kho đông mát",IF(W1435="Hao hụt","Chưa xác định",IF(OR(W1435="VT giao sai điểm",W1435="Không đạt nhiệt độ",W1435="TX giao thiếu kiện",W1435="Hàng không đạt CL"),"Kho đông mát",IF(W1435="Chưa xác định","Chưa xác định",IF(N(P1435)&gt;0,"Chưa xác định",""))))))))))))</f>
        <v>Kho đông mát</v>
      </c>
      <c r="AA1435" s="109" t="s">
        <v>802</v>
      </c>
      <c r="AB1435" s="106"/>
      <c r="AC1435" s="158"/>
      <c r="AD1435" s="160"/>
      <c r="AE1435" s="127"/>
      <c r="AF1435" s="113"/>
      <c r="AG1435" s="114" t="str">
        <f t="array" ref="AG1435">XLOOKUP(F1435,'CLV2'!A:A,'CLV2'!E:E)</f>
        <v>2.MEAT</v>
      </c>
      <c r="AH1435" s="115" t="str">
        <f t="array" ref="AH1435">XLOOKUP(F1435,'CLV2'!A:A,'CLV2'!F:F)</f>
        <v>3.PORK</v>
      </c>
      <c r="AI1435" s="115" t="str">
        <f t="shared" si="8"/>
        <v>Pack</v>
      </c>
      <c r="AJ1435" s="116">
        <f t="shared" si="9"/>
        <v>1</v>
      </c>
      <c r="AK1435" s="117" t="str">
        <f t="array" ref="AK1435">XLOOKUP(F1435,'GIÁ'!A:A,'GIÁ'!D:D)</f>
        <v>17646.95</v>
      </c>
      <c r="AL1435" s="118">
        <f t="shared" si="10"/>
        <v>70587.8</v>
      </c>
      <c r="AM1435" s="118">
        <f t="shared" si="11"/>
        <v>0</v>
      </c>
      <c r="AN1435" s="119">
        <f t="shared" si="12"/>
        <v>0</v>
      </c>
      <c r="AO1435" s="118">
        <f t="shared" si="13"/>
        <v>70587.8</v>
      </c>
      <c r="AP1435" s="121">
        <f t="shared" si="14"/>
        <v>0</v>
      </c>
      <c r="AQ1435" s="122"/>
      <c r="AR1435" s="119"/>
    </row>
    <row r="1436" ht="22.5" customHeight="1">
      <c r="A1436" s="89">
        <v>46231.0</v>
      </c>
      <c r="B1436" s="90">
        <v>0.44722222222222224</v>
      </c>
      <c r="C1436" s="91" t="s">
        <v>1338</v>
      </c>
      <c r="D1436" s="129" t="str">
        <f t="array" ref="D1436">XLOOKUP(C1436,'DS ST'!A:A,'DS ST'!B:B)</f>
        <v>LTC</v>
      </c>
      <c r="E1436" s="94" t="str">
        <f t="array" ref="E1436">XLOOKUP($F1436,'GIÁ'!$A:$A,'GIÁ'!$E:$E)</f>
        <v>ĐÔNG</v>
      </c>
      <c r="F1436" s="94">
        <v>8.936210415551E12</v>
      </c>
      <c r="G1436" s="95" t="s">
        <v>2676</v>
      </c>
      <c r="H1436" s="95" t="s">
        <v>224</v>
      </c>
      <c r="I1436" s="96">
        <v>12.0</v>
      </c>
      <c r="J1436" s="96">
        <v>0.0</v>
      </c>
      <c r="K1436" s="98">
        <f t="shared" si="4"/>
        <v>12</v>
      </c>
      <c r="L1436" s="99" t="s">
        <v>5214</v>
      </c>
      <c r="M1436" s="100" t="s">
        <v>5215</v>
      </c>
      <c r="N1436" s="101" t="s">
        <v>5216</v>
      </c>
      <c r="O1436" s="128"/>
      <c r="P1436" s="100"/>
      <c r="Q1436" s="103">
        <f t="shared" si="5"/>
        <v>12</v>
      </c>
      <c r="R1436" s="161"/>
      <c r="S1436" s="105"/>
      <c r="T1436" s="106"/>
      <c r="U1436" s="107" t="s">
        <v>5217</v>
      </c>
      <c r="V1436" s="108" t="s">
        <v>756</v>
      </c>
      <c r="W1436" s="109" t="s">
        <v>1312</v>
      </c>
      <c r="X1436" s="110" t="str">
        <f t="shared" si="6"/>
        <v/>
      </c>
      <c r="Y1436" s="110" t="str">
        <f t="shared" si="7"/>
        <v/>
      </c>
      <c r="Z1436" s="139" t="str">
        <f t="shared" si="89"/>
        <v>Kho đông mát</v>
      </c>
      <c r="AA1436" s="109" t="s">
        <v>802</v>
      </c>
      <c r="AB1436" s="106" t="s">
        <v>4692</v>
      </c>
      <c r="AC1436" s="158"/>
      <c r="AD1436" s="160"/>
      <c r="AE1436" s="127"/>
      <c r="AF1436" s="113"/>
      <c r="AG1436" s="114" t="str">
        <f t="array" ref="AG1436">XLOOKUP(F1436,'CLV2'!A:A,'CLV2'!E:E)</f>
        <v>2.FROZEN FOODS</v>
      </c>
      <c r="AH1436" s="115" t="str">
        <f t="array" ref="AH1436">XLOOKUP(F1436,'CLV2'!A:A,'CLV2'!F:F)</f>
        <v>3.DUMPLINGS</v>
      </c>
      <c r="AI1436" s="115" t="str">
        <f t="shared" si="8"/>
        <v>Pack</v>
      </c>
      <c r="AJ1436" s="116">
        <f t="shared" si="9"/>
        <v>1</v>
      </c>
      <c r="AK1436" s="117" t="str">
        <f t="array" ref="AK1436">XLOOKUP(F1436,'GIÁ'!A:A,'GIÁ'!D:D)</f>
        <v>24150.20</v>
      </c>
      <c r="AL1436" s="118">
        <f t="shared" si="10"/>
        <v>289802.4</v>
      </c>
      <c r="AM1436" s="118">
        <f t="shared" si="11"/>
        <v>0</v>
      </c>
      <c r="AN1436" s="119">
        <f t="shared" si="12"/>
        <v>0</v>
      </c>
      <c r="AO1436" s="118">
        <f t="shared" si="13"/>
        <v>289802.4</v>
      </c>
      <c r="AP1436" s="121">
        <f t="shared" si="14"/>
        <v>0</v>
      </c>
      <c r="AQ1436" s="122"/>
      <c r="AR1436" s="119"/>
    </row>
    <row r="1437" ht="22.5" customHeight="1">
      <c r="A1437" s="89">
        <v>46231.0</v>
      </c>
      <c r="B1437" s="90">
        <v>0.5319444444444444</v>
      </c>
      <c r="C1437" s="91" t="s">
        <v>571</v>
      </c>
      <c r="D1437" s="129" t="str">
        <f t="array" ref="D1437">XLOOKUP(C1437,'DS ST'!A:A,'DS ST'!B:B)</f>
        <v>A144</v>
      </c>
      <c r="E1437" s="94" t="str">
        <f t="array" ref="E1437">XLOOKUP($F1437,'GIÁ'!$A:$A,'GIÁ'!$E:$E)</f>
        <v>MÁT</v>
      </c>
      <c r="F1437" s="94">
        <v>8.936146442614E12</v>
      </c>
      <c r="G1437" s="95" t="s">
        <v>2502</v>
      </c>
      <c r="H1437" s="95" t="s">
        <v>787</v>
      </c>
      <c r="I1437" s="96">
        <v>2.0</v>
      </c>
      <c r="J1437" s="96">
        <v>0.0</v>
      </c>
      <c r="K1437" s="98">
        <f t="shared" si="4"/>
        <v>2</v>
      </c>
      <c r="L1437" s="99" t="s">
        <v>5218</v>
      </c>
      <c r="M1437" s="100" t="s">
        <v>5219</v>
      </c>
      <c r="N1437" s="101" t="e">
        <v>#N/A</v>
      </c>
      <c r="O1437" s="128"/>
      <c r="P1437" s="100"/>
      <c r="Q1437" s="103">
        <f t="shared" si="5"/>
        <v>2</v>
      </c>
      <c r="R1437" s="161"/>
      <c r="S1437" s="105"/>
      <c r="T1437" s="106"/>
      <c r="U1437" s="107" t="s">
        <v>4986</v>
      </c>
      <c r="V1437" s="108" t="s">
        <v>4012</v>
      </c>
      <c r="W1437" s="109" t="s">
        <v>1908</v>
      </c>
      <c r="X1437" s="110" t="str">
        <f t="shared" si="6"/>
        <v/>
      </c>
      <c r="Y1437" s="110" t="str">
        <f t="shared" si="7"/>
        <v/>
      </c>
      <c r="Z1437" s="139" t="str">
        <f t="shared" si="89"/>
        <v>Kho đông mát</v>
      </c>
      <c r="AA1437" s="109" t="s">
        <v>802</v>
      </c>
      <c r="AB1437" s="106"/>
      <c r="AC1437" s="158"/>
      <c r="AD1437" s="160"/>
      <c r="AE1437" s="127"/>
      <c r="AF1437" s="113"/>
      <c r="AG1437" s="114" t="str">
        <f t="array" ref="AG1437">XLOOKUP(F1437,'CLV2'!A:A,'CLV2'!E:E)</f>
        <v>2.MEAT</v>
      </c>
      <c r="AH1437" s="115" t="str">
        <f t="array" ref="AH1437">XLOOKUP(F1437,'CLV2'!A:A,'CLV2'!F:F)</f>
        <v>3.PORK</v>
      </c>
      <c r="AI1437" s="115" t="str">
        <f t="shared" si="8"/>
        <v>Pack</v>
      </c>
      <c r="AJ1437" s="116">
        <f t="shared" si="9"/>
        <v>1</v>
      </c>
      <c r="AK1437" s="117" t="str">
        <f t="array" ref="AK1437">XLOOKUP(F1437,'GIÁ'!A:A,'GIÁ'!D:D)</f>
        <v>17646.95</v>
      </c>
      <c r="AL1437" s="118">
        <f t="shared" si="10"/>
        <v>35293.9</v>
      </c>
      <c r="AM1437" s="118">
        <f t="shared" si="11"/>
        <v>0</v>
      </c>
      <c r="AN1437" s="119">
        <f t="shared" si="12"/>
        <v>0</v>
      </c>
      <c r="AO1437" s="118">
        <f t="shared" si="13"/>
        <v>35293.9</v>
      </c>
      <c r="AP1437" s="121">
        <f t="shared" si="14"/>
        <v>0</v>
      </c>
      <c r="AQ1437" s="122"/>
      <c r="AR1437" s="119"/>
    </row>
    <row r="1438" ht="22.5" customHeight="1">
      <c r="A1438" s="89">
        <v>46231.0</v>
      </c>
      <c r="B1438" s="90">
        <v>0.5319444444444444</v>
      </c>
      <c r="C1438" s="91" t="s">
        <v>571</v>
      </c>
      <c r="D1438" s="92" t="str">
        <f t="array" ref="D1438">XLOOKUP(C1438,'DS ST'!A:A,'DS ST'!B:B)</f>
        <v>A144</v>
      </c>
      <c r="E1438" s="94" t="str">
        <f t="array" ref="E1438">XLOOKUP($F1438,'GIÁ'!$A:$A,'GIÁ'!$E:$E)</f>
        <v>ĐÔNG</v>
      </c>
      <c r="F1438" s="94">
        <v>9.555894501924E12</v>
      </c>
      <c r="G1438" s="95" t="s">
        <v>3296</v>
      </c>
      <c r="H1438" s="95" t="s">
        <v>224</v>
      </c>
      <c r="I1438" s="96">
        <v>4.0</v>
      </c>
      <c r="J1438" s="96">
        <v>0.0</v>
      </c>
      <c r="K1438" s="98">
        <f t="shared" si="4"/>
        <v>4</v>
      </c>
      <c r="L1438" s="99" t="s">
        <v>5218</v>
      </c>
      <c r="M1438" s="100" t="s">
        <v>5219</v>
      </c>
      <c r="N1438" s="101" t="e">
        <v>#N/A</v>
      </c>
      <c r="O1438" s="128"/>
      <c r="P1438" s="100"/>
      <c r="Q1438" s="103">
        <f t="shared" si="5"/>
        <v>4</v>
      </c>
      <c r="R1438" s="161"/>
      <c r="S1438" s="105"/>
      <c r="T1438" s="106"/>
      <c r="U1438" s="107"/>
      <c r="V1438" s="108" t="s">
        <v>756</v>
      </c>
      <c r="W1438" s="109" t="s">
        <v>1312</v>
      </c>
      <c r="X1438" s="110" t="str">
        <f t="shared" si="6"/>
        <v/>
      </c>
      <c r="Y1438" s="110" t="str">
        <f t="shared" si="7"/>
        <v/>
      </c>
      <c r="Z1438" s="109" t="s">
        <v>797</v>
      </c>
      <c r="AA1438" s="109" t="s">
        <v>802</v>
      </c>
      <c r="AB1438" s="149" t="s">
        <v>5220</v>
      </c>
      <c r="AC1438" s="159" t="s">
        <v>1329</v>
      </c>
      <c r="AD1438" s="160"/>
      <c r="AE1438" s="127"/>
      <c r="AF1438" s="113"/>
      <c r="AG1438" s="114" t="str">
        <f t="array" ref="AG1438">XLOOKUP(F1438,'CLV2'!A:A,'CLV2'!E:E)</f>
        <v>2.FROZEN FOODS</v>
      </c>
      <c r="AH1438" s="115" t="str">
        <f t="array" ref="AH1438">XLOOKUP(F1438,'CLV2'!A:A,'CLV2'!F:F)</f>
        <v>3.HOTPOT AND FRIED</v>
      </c>
      <c r="AI1438" s="115" t="str">
        <f t="shared" si="8"/>
        <v>Pack</v>
      </c>
      <c r="AJ1438" s="116">
        <f t="shared" si="9"/>
        <v>1</v>
      </c>
      <c r="AK1438" s="117" t="str">
        <f t="array" ref="AK1438">XLOOKUP(F1438,'GIÁ'!A:A,'GIÁ'!D:D)</f>
        <v>69289.18</v>
      </c>
      <c r="AL1438" s="118">
        <f t="shared" si="10"/>
        <v>277156.72</v>
      </c>
      <c r="AM1438" s="118">
        <f t="shared" si="11"/>
        <v>0</v>
      </c>
      <c r="AN1438" s="119">
        <f t="shared" si="12"/>
        <v>0</v>
      </c>
      <c r="AO1438" s="118">
        <f t="shared" si="13"/>
        <v>277156.72</v>
      </c>
      <c r="AP1438" s="121">
        <f t="shared" si="14"/>
        <v>0</v>
      </c>
      <c r="AQ1438" s="122"/>
      <c r="AR1438" s="119"/>
    </row>
    <row r="1439" ht="22.5" customHeight="1">
      <c r="A1439" s="89">
        <v>46231.0</v>
      </c>
      <c r="B1439" s="90">
        <v>0.5319444444444444</v>
      </c>
      <c r="C1439" s="91" t="s">
        <v>571</v>
      </c>
      <c r="D1439" s="92" t="str">
        <f t="array" ref="D1439">XLOOKUP(C1439,'DS ST'!A:A,'DS ST'!B:B)</f>
        <v>A144</v>
      </c>
      <c r="E1439" s="94" t="str">
        <f t="array" ref="E1439">XLOOKUP($F1439,'GIÁ'!$A:$A,'GIÁ'!$E:$E)</f>
        <v>ĐÔNG</v>
      </c>
      <c r="F1439" s="94">
        <v>8.935297103726E12</v>
      </c>
      <c r="G1439" s="95" t="s">
        <v>2028</v>
      </c>
      <c r="H1439" s="95" t="s">
        <v>224</v>
      </c>
      <c r="I1439" s="96">
        <v>4.0</v>
      </c>
      <c r="J1439" s="96">
        <v>0.0</v>
      </c>
      <c r="K1439" s="98">
        <f t="shared" si="4"/>
        <v>4</v>
      </c>
      <c r="L1439" s="99" t="s">
        <v>5218</v>
      </c>
      <c r="M1439" s="100" t="s">
        <v>5219</v>
      </c>
      <c r="N1439" s="101" t="e">
        <v>#N/A</v>
      </c>
      <c r="O1439" s="128"/>
      <c r="P1439" s="100"/>
      <c r="Q1439" s="103">
        <f t="shared" si="5"/>
        <v>4</v>
      </c>
      <c r="R1439" s="161"/>
      <c r="S1439" s="105"/>
      <c r="T1439" s="106"/>
      <c r="U1439" s="107"/>
      <c r="V1439" s="108" t="s">
        <v>756</v>
      </c>
      <c r="W1439" s="109" t="s">
        <v>1312</v>
      </c>
      <c r="X1439" s="110" t="str">
        <f t="shared" si="6"/>
        <v/>
      </c>
      <c r="Y1439" s="110" t="str">
        <f t="shared" si="7"/>
        <v/>
      </c>
      <c r="Z1439" s="109" t="s">
        <v>797</v>
      </c>
      <c r="AA1439" s="109" t="s">
        <v>802</v>
      </c>
      <c r="AB1439" s="149" t="s">
        <v>5220</v>
      </c>
      <c r="AC1439" s="159" t="s">
        <v>1329</v>
      </c>
      <c r="AD1439" s="160"/>
      <c r="AE1439" s="127"/>
      <c r="AF1439" s="113"/>
      <c r="AG1439" s="114" t="str">
        <f t="array" ref="AG1439">XLOOKUP(F1439,'CLV2'!A:A,'CLV2'!E:E)</f>
        <v>2.FROZEN FOODS</v>
      </c>
      <c r="AH1439" s="115" t="str">
        <f t="array" ref="AH1439">XLOOKUP(F1439,'CLV2'!A:A,'CLV2'!F:F)</f>
        <v>3.PIZZA - READY MEALS</v>
      </c>
      <c r="AI1439" s="115" t="str">
        <f t="shared" si="8"/>
        <v>Pack</v>
      </c>
      <c r="AJ1439" s="116">
        <f t="shared" si="9"/>
        <v>1</v>
      </c>
      <c r="AK1439" s="117" t="str">
        <f t="array" ref="AK1439">XLOOKUP(F1439,'GIÁ'!A:A,'GIÁ'!D:D)</f>
        <v>61056.95</v>
      </c>
      <c r="AL1439" s="118">
        <f t="shared" si="10"/>
        <v>244227.8</v>
      </c>
      <c r="AM1439" s="118">
        <f t="shared" si="11"/>
        <v>0</v>
      </c>
      <c r="AN1439" s="119">
        <f t="shared" si="12"/>
        <v>0</v>
      </c>
      <c r="AO1439" s="118">
        <f t="shared" si="13"/>
        <v>244227.8</v>
      </c>
      <c r="AP1439" s="121">
        <f t="shared" si="14"/>
        <v>0</v>
      </c>
      <c r="AQ1439" s="122"/>
      <c r="AR1439" s="119"/>
    </row>
    <row r="1440" ht="22.5" customHeight="1">
      <c r="A1440" s="89">
        <v>46231.0</v>
      </c>
      <c r="B1440" s="90">
        <v>0.5319444444444444</v>
      </c>
      <c r="C1440" s="91" t="s">
        <v>571</v>
      </c>
      <c r="D1440" s="92" t="str">
        <f t="array" ref="D1440">XLOOKUP(C1440,'DS ST'!A:A,'DS ST'!B:B)</f>
        <v>A144</v>
      </c>
      <c r="E1440" s="94" t="str">
        <f t="array" ref="E1440">XLOOKUP($F1440,'GIÁ'!$A:$A,'GIÁ'!$E:$E)</f>
        <v>ĐÔNG</v>
      </c>
      <c r="F1440" s="94">
        <v>8.934717275081E12</v>
      </c>
      <c r="G1440" s="95" t="s">
        <v>1735</v>
      </c>
      <c r="H1440" s="95" t="s">
        <v>224</v>
      </c>
      <c r="I1440" s="96">
        <v>2.0</v>
      </c>
      <c r="J1440" s="96">
        <v>0.0</v>
      </c>
      <c r="K1440" s="98">
        <f t="shared" si="4"/>
        <v>2</v>
      </c>
      <c r="L1440" s="99" t="s">
        <v>5218</v>
      </c>
      <c r="M1440" s="100" t="s">
        <v>5219</v>
      </c>
      <c r="N1440" s="101" t="e">
        <v>#N/A</v>
      </c>
      <c r="O1440" s="128"/>
      <c r="P1440" s="100"/>
      <c r="Q1440" s="103">
        <f t="shared" si="5"/>
        <v>2</v>
      </c>
      <c r="R1440" s="161"/>
      <c r="S1440" s="105"/>
      <c r="T1440" s="106"/>
      <c r="U1440" s="107"/>
      <c r="V1440" s="108" t="s">
        <v>756</v>
      </c>
      <c r="W1440" s="109" t="s">
        <v>1312</v>
      </c>
      <c r="X1440" s="110" t="str">
        <f t="shared" si="6"/>
        <v/>
      </c>
      <c r="Y1440" s="110" t="str">
        <f t="shared" si="7"/>
        <v/>
      </c>
      <c r="Z1440" s="109" t="s">
        <v>797</v>
      </c>
      <c r="AA1440" s="109" t="s">
        <v>802</v>
      </c>
      <c r="AB1440" s="149" t="s">
        <v>5220</v>
      </c>
      <c r="AC1440" s="159" t="s">
        <v>1329</v>
      </c>
      <c r="AD1440" s="160"/>
      <c r="AE1440" s="127"/>
      <c r="AF1440" s="113"/>
      <c r="AG1440" s="114" t="str">
        <f t="array" ref="AG1440">XLOOKUP(F1440,'CLV2'!A:A,'CLV2'!E:E)</f>
        <v>2.FROZEN FOODS</v>
      </c>
      <c r="AH1440" s="115" t="str">
        <f t="array" ref="AH1440">XLOOKUP(F1440,'CLV2'!A:A,'CLV2'!F:F)</f>
        <v>3.DUMPLINGS</v>
      </c>
      <c r="AI1440" s="115" t="str">
        <f t="shared" si="8"/>
        <v>Pack</v>
      </c>
      <c r="AJ1440" s="116">
        <f t="shared" si="9"/>
        <v>1</v>
      </c>
      <c r="AK1440" s="117" t="str">
        <f t="array" ref="AK1440">XLOOKUP(F1440,'GIÁ'!A:A,'GIÁ'!D:D)</f>
        <v>42036.39</v>
      </c>
      <c r="AL1440" s="118">
        <f t="shared" si="10"/>
        <v>84072.78</v>
      </c>
      <c r="AM1440" s="118">
        <f t="shared" si="11"/>
        <v>0</v>
      </c>
      <c r="AN1440" s="119">
        <f t="shared" si="12"/>
        <v>0</v>
      </c>
      <c r="AO1440" s="118">
        <f t="shared" si="13"/>
        <v>84072.78</v>
      </c>
      <c r="AP1440" s="121">
        <f t="shared" si="14"/>
        <v>0</v>
      </c>
      <c r="AQ1440" s="122"/>
      <c r="AR1440" s="119"/>
    </row>
    <row r="1441" ht="22.5" customHeight="1">
      <c r="A1441" s="89">
        <v>46231.0</v>
      </c>
      <c r="B1441" s="90">
        <v>0.4444444444444444</v>
      </c>
      <c r="C1441" s="91" t="s">
        <v>936</v>
      </c>
      <c r="D1441" s="129" t="str">
        <f t="array" ref="D1441">XLOOKUP(C1441,'DS ST'!A:A,'DS ST'!B:B)</f>
        <v>A198</v>
      </c>
      <c r="E1441" s="94" t="str">
        <f t="array" ref="E1441">XLOOKUP($F1441,'GIÁ'!$A:$A,'GIÁ'!$E:$E)</f>
        <v>MÁT</v>
      </c>
      <c r="F1441" s="94">
        <v>8.936146442614E12</v>
      </c>
      <c r="G1441" s="95" t="s">
        <v>2502</v>
      </c>
      <c r="H1441" s="95" t="s">
        <v>787</v>
      </c>
      <c r="I1441" s="96">
        <v>2.0</v>
      </c>
      <c r="J1441" s="96">
        <v>0.0</v>
      </c>
      <c r="K1441" s="98">
        <f t="shared" si="4"/>
        <v>2</v>
      </c>
      <c r="L1441" s="99" t="s">
        <v>5221</v>
      </c>
      <c r="M1441" s="100" t="s">
        <v>5222</v>
      </c>
      <c r="N1441" s="101" t="s">
        <v>5223</v>
      </c>
      <c r="O1441" s="128"/>
      <c r="P1441" s="100"/>
      <c r="Q1441" s="103">
        <f t="shared" si="5"/>
        <v>2</v>
      </c>
      <c r="R1441" s="161"/>
      <c r="S1441" s="105" t="s">
        <v>14</v>
      </c>
      <c r="T1441" s="106"/>
      <c r="U1441" s="107" t="s">
        <v>4986</v>
      </c>
      <c r="V1441" s="108" t="s">
        <v>4012</v>
      </c>
      <c r="W1441" s="109" t="s">
        <v>1908</v>
      </c>
      <c r="X1441" s="110" t="str">
        <f t="shared" si="6"/>
        <v/>
      </c>
      <c r="Y1441" s="110" t="str">
        <f t="shared" si="7"/>
        <v/>
      </c>
      <c r="Z1441" s="139" t="str">
        <f>IF(N(Q1441)&lt;=0,"",IF(ISNUMBER(SEARCH("Thiếu kiện",V1441)),"Kho đông mát",IF(AND(N(Q1441)&gt;0,N(P1441)&gt;0,OR(ISNUMBER(SEARCH("Hình KDB",U1441)),ISNUMBER(SEARCH("Hình tele",U1441)),ISNUMBER(SEARCH("sai code",U1441)),ISNUMBER(SEARCH("ST nhận",U1441)))),"Kho đông mát",IF(AND(W1441="DC giao thiếu",OR(ISNUMBER(SEARCH("Hình KDB",U1441)),ISNUMBER(SEARCH("Hình tele",U1441)),ISNUMBER(SEARCH("sai code",U1441)))),"Kho đông mát",IF(W1441="DC giao thiếu","Chưa xác định",IF(AND(W1441="DC pick sai",OR(ISNUMBER(SEARCH("Hình KDB",U1441)),ISNUMBER(SEARCH("Hình tele",U1441)),ISNUMBER(SEARCH("sai code",U1441)),ISNUMBER(SEARCH("ST nhận",U1441)))),"Kho đông mát",IF(W1441="DC pick sai","Chưa xác định",IF(AND(W1441="Hao hụt",N(O1441)&gt;0,OR(ISNUMBER(SEARCH("Hình KDB",U1441)),ISNUMBER(SEARCH("Hình tele",U1441)),ISNUMBER(SEARCH("sai code",U1441)),ISNUMBER(SEARCH("ST nhận",U1441)))),"Kho đông mát",IF(W1441="Hao hụt","Chưa xác định",IF(OR(W1441="VT giao sai điểm",W1441="Không đạt nhiệt độ",W1441="TX giao thiếu kiện",W1441="Hàng không đạt CL"),"Kho đông mát",IF(W1441="Chưa xác định","Chưa xác định",IF(N(P1441)&gt;0,"Chưa xác định",""))))))))))))</f>
        <v>Kho đông mát</v>
      </c>
      <c r="AA1441" s="109" t="s">
        <v>802</v>
      </c>
      <c r="AB1441" s="106"/>
      <c r="AC1441" s="158"/>
      <c r="AD1441" s="160"/>
      <c r="AE1441" s="127"/>
      <c r="AF1441" s="113"/>
      <c r="AG1441" s="114" t="str">
        <f t="array" ref="AG1441">XLOOKUP(F1441,'CLV2'!A:A,'CLV2'!E:E)</f>
        <v>2.MEAT</v>
      </c>
      <c r="AH1441" s="115" t="str">
        <f t="array" ref="AH1441">XLOOKUP(F1441,'CLV2'!A:A,'CLV2'!F:F)</f>
        <v>3.PORK</v>
      </c>
      <c r="AI1441" s="115" t="str">
        <f t="shared" si="8"/>
        <v>Pack</v>
      </c>
      <c r="AJ1441" s="116">
        <f t="shared" si="9"/>
        <v>1</v>
      </c>
      <c r="AK1441" s="117" t="str">
        <f t="array" ref="AK1441">XLOOKUP(F1441,'GIÁ'!A:A,'GIÁ'!D:D)</f>
        <v>17646.95</v>
      </c>
      <c r="AL1441" s="118">
        <f t="shared" si="10"/>
        <v>35293.9</v>
      </c>
      <c r="AM1441" s="118">
        <f t="shared" si="11"/>
        <v>0</v>
      </c>
      <c r="AN1441" s="119">
        <f t="shared" si="12"/>
        <v>0</v>
      </c>
      <c r="AO1441" s="118">
        <f t="shared" si="13"/>
        <v>35293.9</v>
      </c>
      <c r="AP1441" s="121">
        <f t="shared" si="14"/>
        <v>0</v>
      </c>
      <c r="AQ1441" s="122"/>
      <c r="AR1441" s="119"/>
    </row>
    <row r="1442" ht="22.5" customHeight="1">
      <c r="A1442" s="89">
        <v>46231.0</v>
      </c>
      <c r="B1442" s="90">
        <v>0.4444444444444444</v>
      </c>
      <c r="C1442" s="91" t="s">
        <v>936</v>
      </c>
      <c r="D1442" s="92" t="str">
        <f t="array" ref="D1442">XLOOKUP(C1442,'DS ST'!A:A,'DS ST'!B:B)</f>
        <v>A198</v>
      </c>
      <c r="E1442" s="94" t="str">
        <f t="array" ref="E1442">XLOOKUP($F1442,'GIÁ'!$A:$A,'GIÁ'!$E:$E)</f>
        <v>ĐÔNG</v>
      </c>
      <c r="F1442" s="94">
        <v>9.555894501924E12</v>
      </c>
      <c r="G1442" s="95" t="s">
        <v>3296</v>
      </c>
      <c r="H1442" s="95" t="s">
        <v>224</v>
      </c>
      <c r="I1442" s="96">
        <v>2.0</v>
      </c>
      <c r="J1442" s="96">
        <v>0.0</v>
      </c>
      <c r="K1442" s="98">
        <f t="shared" si="4"/>
        <v>2</v>
      </c>
      <c r="L1442" s="99" t="s">
        <v>5221</v>
      </c>
      <c r="M1442" s="100" t="s">
        <v>5222</v>
      </c>
      <c r="N1442" s="101" t="s">
        <v>5223</v>
      </c>
      <c r="O1442" s="128"/>
      <c r="P1442" s="100"/>
      <c r="Q1442" s="103">
        <f t="shared" si="5"/>
        <v>2</v>
      </c>
      <c r="R1442" s="161"/>
      <c r="S1442" s="105" t="s">
        <v>14</v>
      </c>
      <c r="T1442" s="106"/>
      <c r="U1442" s="107"/>
      <c r="V1442" s="108" t="s">
        <v>756</v>
      </c>
      <c r="W1442" s="109" t="s">
        <v>1312</v>
      </c>
      <c r="X1442" s="110" t="str">
        <f t="shared" si="6"/>
        <v/>
      </c>
      <c r="Y1442" s="110" t="str">
        <f t="shared" si="7"/>
        <v/>
      </c>
      <c r="Z1442" s="109" t="s">
        <v>797</v>
      </c>
      <c r="AA1442" s="109" t="s">
        <v>802</v>
      </c>
      <c r="AB1442" s="149" t="s">
        <v>5224</v>
      </c>
      <c r="AC1442" s="159" t="s">
        <v>1329</v>
      </c>
      <c r="AD1442" s="160"/>
      <c r="AE1442" s="127"/>
      <c r="AF1442" s="113"/>
      <c r="AG1442" s="114" t="str">
        <f t="array" ref="AG1442">XLOOKUP(F1442,'CLV2'!A:A,'CLV2'!E:E)</f>
        <v>2.FROZEN FOODS</v>
      </c>
      <c r="AH1442" s="115" t="str">
        <f t="array" ref="AH1442">XLOOKUP(F1442,'CLV2'!A:A,'CLV2'!F:F)</f>
        <v>3.HOTPOT AND FRIED</v>
      </c>
      <c r="AI1442" s="115" t="str">
        <f t="shared" si="8"/>
        <v>Pack</v>
      </c>
      <c r="AJ1442" s="116">
        <f t="shared" si="9"/>
        <v>1</v>
      </c>
      <c r="AK1442" s="117" t="str">
        <f t="array" ref="AK1442">XLOOKUP(F1442,'GIÁ'!A:A,'GIÁ'!D:D)</f>
        <v>69289.18</v>
      </c>
      <c r="AL1442" s="118">
        <f t="shared" si="10"/>
        <v>138578.36</v>
      </c>
      <c r="AM1442" s="118">
        <f t="shared" si="11"/>
        <v>0</v>
      </c>
      <c r="AN1442" s="119">
        <f t="shared" si="12"/>
        <v>0</v>
      </c>
      <c r="AO1442" s="118">
        <f t="shared" si="13"/>
        <v>138578.36</v>
      </c>
      <c r="AP1442" s="121">
        <f t="shared" si="14"/>
        <v>0</v>
      </c>
      <c r="AQ1442" s="122"/>
      <c r="AR1442" s="119"/>
    </row>
    <row r="1443" ht="22.5" customHeight="1">
      <c r="A1443" s="89">
        <v>46231.0</v>
      </c>
      <c r="B1443" s="90">
        <v>0.4444444444444444</v>
      </c>
      <c r="C1443" s="91" t="s">
        <v>936</v>
      </c>
      <c r="D1443" s="92" t="str">
        <f t="array" ref="D1443">XLOOKUP(C1443,'DS ST'!A:A,'DS ST'!B:B)</f>
        <v>A198</v>
      </c>
      <c r="E1443" s="94" t="str">
        <f t="array" ref="E1443">XLOOKUP($F1443,'GIÁ'!$A:$A,'GIÁ'!$E:$E)</f>
        <v>ĐÔNG</v>
      </c>
      <c r="F1443" s="94">
        <v>8.936077113232E12</v>
      </c>
      <c r="G1443" s="95" t="s">
        <v>2350</v>
      </c>
      <c r="H1443" s="95" t="s">
        <v>1206</v>
      </c>
      <c r="I1443" s="96">
        <v>4.0</v>
      </c>
      <c r="J1443" s="96">
        <v>0.0</v>
      </c>
      <c r="K1443" s="98">
        <f t="shared" si="4"/>
        <v>4</v>
      </c>
      <c r="L1443" s="99" t="s">
        <v>5221</v>
      </c>
      <c r="M1443" s="100" t="s">
        <v>5222</v>
      </c>
      <c r="N1443" s="101" t="s">
        <v>5223</v>
      </c>
      <c r="O1443" s="128"/>
      <c r="P1443" s="100"/>
      <c r="Q1443" s="103">
        <f t="shared" si="5"/>
        <v>4</v>
      </c>
      <c r="R1443" s="161"/>
      <c r="S1443" s="105" t="s">
        <v>14</v>
      </c>
      <c r="T1443" s="106"/>
      <c r="U1443" s="107"/>
      <c r="V1443" s="108" t="s">
        <v>756</v>
      </c>
      <c r="W1443" s="109" t="s">
        <v>1312</v>
      </c>
      <c r="X1443" s="110" t="str">
        <f t="shared" si="6"/>
        <v/>
      </c>
      <c r="Y1443" s="110" t="str">
        <f t="shared" si="7"/>
        <v/>
      </c>
      <c r="Z1443" s="109" t="s">
        <v>797</v>
      </c>
      <c r="AA1443" s="109" t="s">
        <v>802</v>
      </c>
      <c r="AB1443" s="149" t="s">
        <v>5224</v>
      </c>
      <c r="AC1443" s="159" t="s">
        <v>1329</v>
      </c>
      <c r="AD1443" s="160"/>
      <c r="AE1443" s="127"/>
      <c r="AF1443" s="113"/>
      <c r="AG1443" s="114" t="str">
        <f t="array" ref="AG1443">XLOOKUP(F1443,'CLV2'!A:A,'CLV2'!E:E)</f>
        <v>2.FROZEN FOODS</v>
      </c>
      <c r="AH1443" s="115" t="str">
        <f t="array" ref="AH1443">XLOOKUP(F1443,'CLV2'!A:A,'CLV2'!F:F)</f>
        <v>3.PIZZA - READY MEALS</v>
      </c>
      <c r="AI1443" s="115" t="str">
        <f t="shared" si="8"/>
        <v>Pack</v>
      </c>
      <c r="AJ1443" s="116">
        <f t="shared" si="9"/>
        <v>1</v>
      </c>
      <c r="AK1443" s="117" t="str">
        <f t="array" ref="AK1443">XLOOKUP(F1443,'GIÁ'!A:A,'GIÁ'!D:D)</f>
        <v>49154.71</v>
      </c>
      <c r="AL1443" s="118">
        <f t="shared" si="10"/>
        <v>196618.84</v>
      </c>
      <c r="AM1443" s="118">
        <f t="shared" si="11"/>
        <v>0</v>
      </c>
      <c r="AN1443" s="119">
        <f t="shared" si="12"/>
        <v>0</v>
      </c>
      <c r="AO1443" s="118">
        <f t="shared" si="13"/>
        <v>196618.84</v>
      </c>
      <c r="AP1443" s="121">
        <f t="shared" si="14"/>
        <v>0</v>
      </c>
      <c r="AQ1443" s="122"/>
      <c r="AR1443" s="119"/>
    </row>
    <row r="1444" ht="22.5" customHeight="1">
      <c r="A1444" s="89">
        <v>46231.0</v>
      </c>
      <c r="B1444" s="90">
        <v>0.49236111111111114</v>
      </c>
      <c r="C1444" s="91" t="s">
        <v>628</v>
      </c>
      <c r="D1444" s="129" t="str">
        <f t="array" ref="D1444">XLOOKUP(C1444,'DS ST'!A:A,'DS ST'!B:B)</f>
        <v>A150</v>
      </c>
      <c r="E1444" s="94" t="str">
        <f t="array" ref="E1444">XLOOKUP($F1444,'GIÁ'!$A:$A,'GIÁ'!$E:$E)</f>
        <v>MÁT</v>
      </c>
      <c r="F1444" s="94">
        <v>8.936146442614E12</v>
      </c>
      <c r="G1444" s="95" t="s">
        <v>2502</v>
      </c>
      <c r="H1444" s="95" t="s">
        <v>787</v>
      </c>
      <c r="I1444" s="96">
        <v>2.0</v>
      </c>
      <c r="J1444" s="96">
        <v>0.0</v>
      </c>
      <c r="K1444" s="98">
        <f t="shared" si="4"/>
        <v>2</v>
      </c>
      <c r="L1444" s="99" t="s">
        <v>5225</v>
      </c>
      <c r="M1444" s="100" t="s">
        <v>5226</v>
      </c>
      <c r="N1444" s="101" t="s">
        <v>5227</v>
      </c>
      <c r="O1444" s="128"/>
      <c r="P1444" s="100"/>
      <c r="Q1444" s="103">
        <f t="shared" si="5"/>
        <v>2</v>
      </c>
      <c r="R1444" s="161"/>
      <c r="S1444" s="105"/>
      <c r="T1444" s="106"/>
      <c r="U1444" s="107" t="s">
        <v>4986</v>
      </c>
      <c r="V1444" s="108" t="s">
        <v>4012</v>
      </c>
      <c r="W1444" s="109" t="s">
        <v>1908</v>
      </c>
      <c r="X1444" s="110" t="str">
        <f t="shared" si="6"/>
        <v/>
      </c>
      <c r="Y1444" s="110" t="str">
        <f t="shared" si="7"/>
        <v/>
      </c>
      <c r="Z1444" s="139" t="str">
        <f t="shared" ref="Z1444:Z1445" si="90">IF(N(Q1444)&lt;=0,"",IF(ISNUMBER(SEARCH("Thiếu kiện",V1444)),"Kho đông mát",IF(AND(N(Q1444)&gt;0,N(P1444)&gt;0,OR(ISNUMBER(SEARCH("Hình KDB",U1444)),ISNUMBER(SEARCH("Hình tele",U1444)),ISNUMBER(SEARCH("sai code",U1444)),ISNUMBER(SEARCH("ST nhận",U1444)))),"Kho đông mát",IF(AND(W1444="DC giao thiếu",OR(ISNUMBER(SEARCH("Hình KDB",U1444)),ISNUMBER(SEARCH("Hình tele",U1444)),ISNUMBER(SEARCH("sai code",U1444)))),"Kho đông mát",IF(W1444="DC giao thiếu","Chưa xác định",IF(AND(W1444="DC pick sai",OR(ISNUMBER(SEARCH("Hình KDB",U1444)),ISNUMBER(SEARCH("Hình tele",U1444)),ISNUMBER(SEARCH("sai code",U1444)),ISNUMBER(SEARCH("ST nhận",U1444)))),"Kho đông mát",IF(W1444="DC pick sai","Chưa xác định",IF(AND(W1444="Hao hụt",N(O1444)&gt;0,OR(ISNUMBER(SEARCH("Hình KDB",U1444)),ISNUMBER(SEARCH("Hình tele",U1444)),ISNUMBER(SEARCH("sai code",U1444)),ISNUMBER(SEARCH("ST nhận",U1444)))),"Kho đông mát",IF(W1444="Hao hụt","Chưa xác định",IF(OR(W1444="VT giao sai điểm",W1444="Không đạt nhiệt độ",W1444="TX giao thiếu kiện",W1444="Hàng không đạt CL"),"Kho đông mát",IF(W1444="Chưa xác định","Chưa xác định",IF(N(P1444)&gt;0,"Chưa xác định",""))))))))))))</f>
        <v>Kho đông mát</v>
      </c>
      <c r="AA1444" s="109" t="s">
        <v>802</v>
      </c>
      <c r="AB1444" s="106"/>
      <c r="AC1444" s="158"/>
      <c r="AD1444" s="160"/>
      <c r="AE1444" s="127"/>
      <c r="AF1444" s="113"/>
      <c r="AG1444" s="114" t="str">
        <f t="array" ref="AG1444">XLOOKUP(F1444,'CLV2'!A:A,'CLV2'!E:E)</f>
        <v>2.MEAT</v>
      </c>
      <c r="AH1444" s="115" t="str">
        <f t="array" ref="AH1444">XLOOKUP(F1444,'CLV2'!A:A,'CLV2'!F:F)</f>
        <v>3.PORK</v>
      </c>
      <c r="AI1444" s="115" t="str">
        <f t="shared" si="8"/>
        <v>Pack</v>
      </c>
      <c r="AJ1444" s="116">
        <f t="shared" si="9"/>
        <v>1</v>
      </c>
      <c r="AK1444" s="117" t="str">
        <f t="array" ref="AK1444">XLOOKUP(F1444,'GIÁ'!A:A,'GIÁ'!D:D)</f>
        <v>17646.95</v>
      </c>
      <c r="AL1444" s="118">
        <f t="shared" si="10"/>
        <v>35293.9</v>
      </c>
      <c r="AM1444" s="118">
        <f t="shared" si="11"/>
        <v>0</v>
      </c>
      <c r="AN1444" s="119">
        <f t="shared" si="12"/>
        <v>0</v>
      </c>
      <c r="AO1444" s="118">
        <f t="shared" si="13"/>
        <v>35293.9</v>
      </c>
      <c r="AP1444" s="121">
        <f t="shared" si="14"/>
        <v>0</v>
      </c>
      <c r="AQ1444" s="122"/>
      <c r="AR1444" s="119"/>
    </row>
    <row r="1445" ht="22.5" customHeight="1">
      <c r="A1445" s="89">
        <v>46231.0</v>
      </c>
      <c r="B1445" s="90">
        <v>0.4361111111111111</v>
      </c>
      <c r="C1445" s="91" t="s">
        <v>722</v>
      </c>
      <c r="D1445" s="129" t="str">
        <f t="array" ref="D1445">XLOOKUP(C1445,'DS ST'!A:A,'DS ST'!B:B)</f>
        <v>A165</v>
      </c>
      <c r="E1445" s="94" t="str">
        <f t="array" ref="E1445">XLOOKUP($F1445,'GIÁ'!$A:$A,'GIÁ'!$E:$E)</f>
        <v>MÁT</v>
      </c>
      <c r="F1445" s="94">
        <v>8.936146442614E12</v>
      </c>
      <c r="G1445" s="95" t="s">
        <v>2502</v>
      </c>
      <c r="H1445" s="95" t="s">
        <v>787</v>
      </c>
      <c r="I1445" s="96">
        <v>2.0</v>
      </c>
      <c r="J1445" s="96">
        <v>0.0</v>
      </c>
      <c r="K1445" s="98">
        <f t="shared" si="4"/>
        <v>2</v>
      </c>
      <c r="L1445" s="99" t="s">
        <v>5228</v>
      </c>
      <c r="M1445" s="100" t="s">
        <v>5229</v>
      </c>
      <c r="N1445" s="101" t="s">
        <v>5230</v>
      </c>
      <c r="O1445" s="128"/>
      <c r="P1445" s="100"/>
      <c r="Q1445" s="103">
        <f t="shared" si="5"/>
        <v>2</v>
      </c>
      <c r="R1445" s="161"/>
      <c r="S1445" s="105"/>
      <c r="T1445" s="106"/>
      <c r="U1445" s="107" t="s">
        <v>4986</v>
      </c>
      <c r="V1445" s="108" t="s">
        <v>4012</v>
      </c>
      <c r="W1445" s="109" t="s">
        <v>1908</v>
      </c>
      <c r="X1445" s="110" t="str">
        <f t="shared" si="6"/>
        <v/>
      </c>
      <c r="Y1445" s="110" t="str">
        <f t="shared" si="7"/>
        <v/>
      </c>
      <c r="Z1445" s="139" t="str">
        <f t="shared" si="90"/>
        <v>Kho đông mát</v>
      </c>
      <c r="AA1445" s="109" t="s">
        <v>802</v>
      </c>
      <c r="AB1445" s="106"/>
      <c r="AC1445" s="158"/>
      <c r="AD1445" s="160"/>
      <c r="AE1445" s="127"/>
      <c r="AF1445" s="113"/>
      <c r="AG1445" s="114" t="str">
        <f t="array" ref="AG1445">XLOOKUP(F1445,'CLV2'!A:A,'CLV2'!E:E)</f>
        <v>2.MEAT</v>
      </c>
      <c r="AH1445" s="115" t="str">
        <f t="array" ref="AH1445">XLOOKUP(F1445,'CLV2'!A:A,'CLV2'!F:F)</f>
        <v>3.PORK</v>
      </c>
      <c r="AI1445" s="115" t="str">
        <f t="shared" si="8"/>
        <v>Pack</v>
      </c>
      <c r="AJ1445" s="116">
        <f t="shared" si="9"/>
        <v>1</v>
      </c>
      <c r="AK1445" s="117" t="str">
        <f t="array" ref="AK1445">XLOOKUP(F1445,'GIÁ'!A:A,'GIÁ'!D:D)</f>
        <v>17646.95</v>
      </c>
      <c r="AL1445" s="118">
        <f t="shared" si="10"/>
        <v>35293.9</v>
      </c>
      <c r="AM1445" s="118">
        <f t="shared" si="11"/>
        <v>0</v>
      </c>
      <c r="AN1445" s="119">
        <f t="shared" si="12"/>
        <v>0</v>
      </c>
      <c r="AO1445" s="118">
        <f t="shared" si="13"/>
        <v>35293.9</v>
      </c>
      <c r="AP1445" s="121">
        <f t="shared" si="14"/>
        <v>0</v>
      </c>
      <c r="AQ1445" s="122"/>
      <c r="AR1445" s="119"/>
    </row>
    <row r="1446" ht="22.5" customHeight="1">
      <c r="A1446" s="89">
        <v>46231.0</v>
      </c>
      <c r="B1446" s="90">
        <v>0.4361111111111111</v>
      </c>
      <c r="C1446" s="91" t="s">
        <v>722</v>
      </c>
      <c r="D1446" s="129" t="str">
        <f t="array" ref="D1446">XLOOKUP(C1446,'DS ST'!A:A,'DS ST'!B:B)</f>
        <v>A165</v>
      </c>
      <c r="E1446" s="94" t="str">
        <f t="array" ref="E1446">XLOOKUP($F1446,'GIÁ'!$A:$A,'GIÁ'!$E:$E)</f>
        <v>ĐÔNG</v>
      </c>
      <c r="F1446" s="94">
        <v>9.555894501924E12</v>
      </c>
      <c r="G1446" s="95" t="s">
        <v>3296</v>
      </c>
      <c r="H1446" s="95" t="s">
        <v>224</v>
      </c>
      <c r="I1446" s="96">
        <v>2.0</v>
      </c>
      <c r="J1446" s="96">
        <v>0.0</v>
      </c>
      <c r="K1446" s="98">
        <f t="shared" si="4"/>
        <v>2</v>
      </c>
      <c r="L1446" s="99" t="s">
        <v>5228</v>
      </c>
      <c r="M1446" s="100" t="s">
        <v>5229</v>
      </c>
      <c r="N1446" s="101" t="s">
        <v>5230</v>
      </c>
      <c r="O1446" s="128"/>
      <c r="P1446" s="100"/>
      <c r="Q1446" s="103">
        <f t="shared" si="5"/>
        <v>2</v>
      </c>
      <c r="R1446" s="161"/>
      <c r="S1446" s="105"/>
      <c r="T1446" s="106"/>
      <c r="U1446" s="107"/>
      <c r="V1446" s="108" t="s">
        <v>756</v>
      </c>
      <c r="W1446" s="109" t="s">
        <v>1312</v>
      </c>
      <c r="X1446" s="110" t="str">
        <f t="shared" si="6"/>
        <v/>
      </c>
      <c r="Y1446" s="110" t="str">
        <f t="shared" si="7"/>
        <v/>
      </c>
      <c r="Z1446" s="109" t="s">
        <v>797</v>
      </c>
      <c r="AA1446" s="109" t="s">
        <v>802</v>
      </c>
      <c r="AB1446" s="112" t="s">
        <v>5231</v>
      </c>
      <c r="AC1446" s="159" t="s">
        <v>1329</v>
      </c>
      <c r="AD1446" s="160"/>
      <c r="AE1446" s="127"/>
      <c r="AF1446" s="113"/>
      <c r="AG1446" s="114" t="str">
        <f t="array" ref="AG1446">XLOOKUP(F1446,'CLV2'!A:A,'CLV2'!E:E)</f>
        <v>2.FROZEN FOODS</v>
      </c>
      <c r="AH1446" s="115" t="str">
        <f t="array" ref="AH1446">XLOOKUP(F1446,'CLV2'!A:A,'CLV2'!F:F)</f>
        <v>3.HOTPOT AND FRIED</v>
      </c>
      <c r="AI1446" s="115" t="str">
        <f t="shared" si="8"/>
        <v>Pack</v>
      </c>
      <c r="AJ1446" s="116">
        <f t="shared" si="9"/>
        <v>1</v>
      </c>
      <c r="AK1446" s="117" t="str">
        <f t="array" ref="AK1446">XLOOKUP(F1446,'GIÁ'!A:A,'GIÁ'!D:D)</f>
        <v>69289.18</v>
      </c>
      <c r="AL1446" s="118">
        <f t="shared" si="10"/>
        <v>138578.36</v>
      </c>
      <c r="AM1446" s="118">
        <f t="shared" si="11"/>
        <v>0</v>
      </c>
      <c r="AN1446" s="119">
        <f t="shared" si="12"/>
        <v>0</v>
      </c>
      <c r="AO1446" s="118">
        <f t="shared" si="13"/>
        <v>138578.36</v>
      </c>
      <c r="AP1446" s="121">
        <f t="shared" si="14"/>
        <v>0</v>
      </c>
      <c r="AQ1446" s="122"/>
      <c r="AR1446" s="119"/>
    </row>
    <row r="1447" ht="22.5" customHeight="1">
      <c r="A1447" s="89">
        <v>46231.0</v>
      </c>
      <c r="B1447" s="90">
        <v>0.4361111111111111</v>
      </c>
      <c r="C1447" s="91" t="s">
        <v>722</v>
      </c>
      <c r="D1447" s="129" t="str">
        <f t="array" ref="D1447">XLOOKUP(C1447,'DS ST'!A:A,'DS ST'!B:B)</f>
        <v>A165</v>
      </c>
      <c r="E1447" s="94" t="str">
        <f t="array" ref="E1447">XLOOKUP($F1447,'GIÁ'!$A:$A,'GIÁ'!$E:$E)</f>
        <v>ĐÔNG</v>
      </c>
      <c r="F1447" s="94">
        <v>8.936077113232E12</v>
      </c>
      <c r="G1447" s="95" t="s">
        <v>2350</v>
      </c>
      <c r="H1447" s="95" t="s">
        <v>1206</v>
      </c>
      <c r="I1447" s="96">
        <v>2.0</v>
      </c>
      <c r="J1447" s="96">
        <v>0.0</v>
      </c>
      <c r="K1447" s="98">
        <f t="shared" si="4"/>
        <v>2</v>
      </c>
      <c r="L1447" s="99" t="s">
        <v>5228</v>
      </c>
      <c r="M1447" s="100" t="s">
        <v>5229</v>
      </c>
      <c r="N1447" s="101" t="s">
        <v>5230</v>
      </c>
      <c r="O1447" s="128"/>
      <c r="P1447" s="100"/>
      <c r="Q1447" s="103">
        <f t="shared" si="5"/>
        <v>2</v>
      </c>
      <c r="R1447" s="161"/>
      <c r="S1447" s="105"/>
      <c r="T1447" s="106"/>
      <c r="U1447" s="107"/>
      <c r="V1447" s="108" t="s">
        <v>756</v>
      </c>
      <c r="W1447" s="109" t="s">
        <v>1312</v>
      </c>
      <c r="X1447" s="110" t="str">
        <f t="shared" si="6"/>
        <v/>
      </c>
      <c r="Y1447" s="110" t="str">
        <f t="shared" si="7"/>
        <v/>
      </c>
      <c r="Z1447" s="109" t="s">
        <v>797</v>
      </c>
      <c r="AA1447" s="109" t="s">
        <v>802</v>
      </c>
      <c r="AB1447" s="112" t="s">
        <v>5231</v>
      </c>
      <c r="AC1447" s="159" t="s">
        <v>1329</v>
      </c>
      <c r="AD1447" s="160"/>
      <c r="AE1447" s="127"/>
      <c r="AF1447" s="113"/>
      <c r="AG1447" s="114" t="str">
        <f t="array" ref="AG1447">XLOOKUP(F1447,'CLV2'!A:A,'CLV2'!E:E)</f>
        <v>2.FROZEN FOODS</v>
      </c>
      <c r="AH1447" s="115" t="str">
        <f t="array" ref="AH1447">XLOOKUP(F1447,'CLV2'!A:A,'CLV2'!F:F)</f>
        <v>3.PIZZA - READY MEALS</v>
      </c>
      <c r="AI1447" s="115" t="str">
        <f t="shared" si="8"/>
        <v>Pack</v>
      </c>
      <c r="AJ1447" s="116">
        <f t="shared" si="9"/>
        <v>1</v>
      </c>
      <c r="AK1447" s="117" t="str">
        <f t="array" ref="AK1447">XLOOKUP(F1447,'GIÁ'!A:A,'GIÁ'!D:D)</f>
        <v>49154.71</v>
      </c>
      <c r="AL1447" s="118">
        <f t="shared" si="10"/>
        <v>98309.42</v>
      </c>
      <c r="AM1447" s="118">
        <f t="shared" si="11"/>
        <v>0</v>
      </c>
      <c r="AN1447" s="119">
        <f t="shared" si="12"/>
        <v>0</v>
      </c>
      <c r="AO1447" s="118">
        <f t="shared" si="13"/>
        <v>98309.42</v>
      </c>
      <c r="AP1447" s="121">
        <f t="shared" si="14"/>
        <v>0</v>
      </c>
      <c r="AQ1447" s="122"/>
      <c r="AR1447" s="119"/>
    </row>
    <row r="1448" ht="22.5" customHeight="1">
      <c r="A1448" s="89">
        <v>46231.0</v>
      </c>
      <c r="B1448" s="90">
        <v>0.4875</v>
      </c>
      <c r="C1448" s="91" t="s">
        <v>1267</v>
      </c>
      <c r="D1448" s="129" t="str">
        <f t="array" ref="D1448">XLOOKUP(C1448,'DS ST'!A:A,'DS ST'!B:B)</f>
        <v>HLR</v>
      </c>
      <c r="E1448" s="94" t="str">
        <f t="array" ref="E1448">XLOOKUP($F1448,'GIÁ'!$A:$A,'GIÁ'!$E:$E)</f>
        <v>MÁT</v>
      </c>
      <c r="F1448" s="94">
        <v>8.936146442614E12</v>
      </c>
      <c r="G1448" s="95" t="s">
        <v>2502</v>
      </c>
      <c r="H1448" s="95" t="s">
        <v>787</v>
      </c>
      <c r="I1448" s="96">
        <v>3.0</v>
      </c>
      <c r="J1448" s="96">
        <v>0.0</v>
      </c>
      <c r="K1448" s="98">
        <f t="shared" si="4"/>
        <v>3</v>
      </c>
      <c r="L1448" s="99" t="s">
        <v>5232</v>
      </c>
      <c r="M1448" s="100" t="s">
        <v>5233</v>
      </c>
      <c r="N1448" s="101" t="s">
        <v>5234</v>
      </c>
      <c r="O1448" s="128"/>
      <c r="P1448" s="100"/>
      <c r="Q1448" s="103">
        <f t="shared" si="5"/>
        <v>3</v>
      </c>
      <c r="R1448" s="161"/>
      <c r="S1448" s="105"/>
      <c r="T1448" s="106" t="s">
        <v>4113</v>
      </c>
      <c r="U1448" s="107" t="s">
        <v>4986</v>
      </c>
      <c r="V1448" s="108" t="s">
        <v>4012</v>
      </c>
      <c r="W1448" s="109" t="s">
        <v>1908</v>
      </c>
      <c r="X1448" s="110" t="str">
        <f t="shared" si="6"/>
        <v/>
      </c>
      <c r="Y1448" s="110" t="str">
        <f t="shared" si="7"/>
        <v/>
      </c>
      <c r="Z1448" s="139" t="str">
        <f>IF(N(Q1448)&lt;=0,"",IF(ISNUMBER(SEARCH("Thiếu kiện",V1448)),"Kho đông mát",IF(AND(N(Q1448)&gt;0,N(P1448)&gt;0,OR(ISNUMBER(SEARCH("Hình KDB",U1448)),ISNUMBER(SEARCH("Hình tele",U1448)),ISNUMBER(SEARCH("sai code",U1448)),ISNUMBER(SEARCH("ST nhận",U1448)))),"Kho đông mát",IF(AND(W1448="DC giao thiếu",OR(ISNUMBER(SEARCH("Hình KDB",U1448)),ISNUMBER(SEARCH("Hình tele",U1448)),ISNUMBER(SEARCH("sai code",U1448)))),"Kho đông mát",IF(W1448="DC giao thiếu","Chưa xác định",IF(AND(W1448="DC pick sai",OR(ISNUMBER(SEARCH("Hình KDB",U1448)),ISNUMBER(SEARCH("Hình tele",U1448)),ISNUMBER(SEARCH("sai code",U1448)),ISNUMBER(SEARCH("ST nhận",U1448)))),"Kho đông mát",IF(W1448="DC pick sai","Chưa xác định",IF(AND(W1448="Hao hụt",N(O1448)&gt;0,OR(ISNUMBER(SEARCH("Hình KDB",U1448)),ISNUMBER(SEARCH("Hình tele",U1448)),ISNUMBER(SEARCH("sai code",U1448)),ISNUMBER(SEARCH("ST nhận",U1448)))),"Kho đông mát",IF(W1448="Hao hụt","Chưa xác định",IF(OR(W1448="VT giao sai điểm",W1448="Không đạt nhiệt độ",W1448="TX giao thiếu kiện",W1448="Hàng không đạt CL"),"Kho đông mát",IF(W1448="Chưa xác định","Chưa xác định",IF(N(P1448)&gt;0,"Chưa xác định",""))))))))))))</f>
        <v>Kho đông mát</v>
      </c>
      <c r="AA1448" s="109" t="s">
        <v>802</v>
      </c>
      <c r="AB1448" s="106"/>
      <c r="AC1448" s="158"/>
      <c r="AD1448" s="160"/>
      <c r="AE1448" s="127"/>
      <c r="AF1448" s="113"/>
      <c r="AG1448" s="114" t="str">
        <f t="array" ref="AG1448">XLOOKUP(F1448,'CLV2'!A:A,'CLV2'!E:E)</f>
        <v>2.MEAT</v>
      </c>
      <c r="AH1448" s="115" t="str">
        <f t="array" ref="AH1448">XLOOKUP(F1448,'CLV2'!A:A,'CLV2'!F:F)</f>
        <v>3.PORK</v>
      </c>
      <c r="AI1448" s="115" t="str">
        <f t="shared" si="8"/>
        <v>Pack</v>
      </c>
      <c r="AJ1448" s="116">
        <f t="shared" si="9"/>
        <v>1</v>
      </c>
      <c r="AK1448" s="117" t="str">
        <f t="array" ref="AK1448">XLOOKUP(F1448,'GIÁ'!A:A,'GIÁ'!D:D)</f>
        <v>17646.95</v>
      </c>
      <c r="AL1448" s="118">
        <f t="shared" si="10"/>
        <v>52940.85</v>
      </c>
      <c r="AM1448" s="118">
        <f t="shared" si="11"/>
        <v>0</v>
      </c>
      <c r="AN1448" s="119">
        <f t="shared" si="12"/>
        <v>0</v>
      </c>
      <c r="AO1448" s="118">
        <f t="shared" si="13"/>
        <v>52940.85</v>
      </c>
      <c r="AP1448" s="121">
        <f t="shared" si="14"/>
        <v>0</v>
      </c>
      <c r="AQ1448" s="122"/>
      <c r="AR1448" s="119"/>
    </row>
    <row r="1449" ht="22.5" customHeight="1">
      <c r="A1449" s="89">
        <v>46231.0</v>
      </c>
      <c r="B1449" s="90">
        <v>0.4875</v>
      </c>
      <c r="C1449" s="91" t="s">
        <v>1267</v>
      </c>
      <c r="D1449" s="92" t="str">
        <f t="array" ref="D1449">XLOOKUP(C1449,'DS ST'!A:A,'DS ST'!B:B)</f>
        <v>HLR</v>
      </c>
      <c r="E1449" s="94" t="str">
        <f t="array" ref="E1449">XLOOKUP($F1449,'GIÁ'!$A:$A,'GIÁ'!$E:$E)</f>
        <v>ĐÔNG</v>
      </c>
      <c r="F1449" s="94">
        <v>8.938532826008E12</v>
      </c>
      <c r="G1449" s="95" t="s">
        <v>3046</v>
      </c>
      <c r="H1449" s="95" t="s">
        <v>224</v>
      </c>
      <c r="I1449" s="96">
        <v>10.0</v>
      </c>
      <c r="J1449" s="96">
        <v>0.0</v>
      </c>
      <c r="K1449" s="98">
        <f t="shared" si="4"/>
        <v>10</v>
      </c>
      <c r="L1449" s="99" t="s">
        <v>5232</v>
      </c>
      <c r="M1449" s="100" t="s">
        <v>5233</v>
      </c>
      <c r="N1449" s="101" t="s">
        <v>5234</v>
      </c>
      <c r="O1449" s="128"/>
      <c r="P1449" s="100"/>
      <c r="Q1449" s="103">
        <f t="shared" si="5"/>
        <v>10</v>
      </c>
      <c r="R1449" s="161"/>
      <c r="S1449" s="105"/>
      <c r="T1449" s="106" t="s">
        <v>4113</v>
      </c>
      <c r="U1449" s="107"/>
      <c r="V1449" s="108" t="s">
        <v>756</v>
      </c>
      <c r="W1449" s="109" t="s">
        <v>1312</v>
      </c>
      <c r="X1449" s="110" t="str">
        <f t="shared" si="6"/>
        <v/>
      </c>
      <c r="Y1449" s="110" t="str">
        <f t="shared" si="7"/>
        <v/>
      </c>
      <c r="Z1449" s="109" t="s">
        <v>797</v>
      </c>
      <c r="AA1449" s="109" t="s">
        <v>802</v>
      </c>
      <c r="AB1449" s="149" t="s">
        <v>5235</v>
      </c>
      <c r="AC1449" s="159" t="s">
        <v>1329</v>
      </c>
      <c r="AD1449" s="160"/>
      <c r="AE1449" s="127"/>
      <c r="AF1449" s="113"/>
      <c r="AG1449" s="114" t="str">
        <f t="array" ref="AG1449">XLOOKUP(F1449,'CLV2'!A:A,'CLV2'!E:E)</f>
        <v>2.FROZEN FOODS</v>
      </c>
      <c r="AH1449" s="115" t="str">
        <f t="array" ref="AH1449">XLOOKUP(F1449,'CLV2'!A:A,'CLV2'!F:F)</f>
        <v>3.PASTRY AND DESSERTS</v>
      </c>
      <c r="AI1449" s="115" t="str">
        <f t="shared" si="8"/>
        <v>Pack</v>
      </c>
      <c r="AJ1449" s="116">
        <f t="shared" si="9"/>
        <v>1</v>
      </c>
      <c r="AK1449" s="117" t="str">
        <f t="array" ref="AK1449">XLOOKUP(F1449,'GIÁ'!A:A,'GIÁ'!D:D)</f>
        <v>22371.33</v>
      </c>
      <c r="AL1449" s="118">
        <f t="shared" si="10"/>
        <v>223713.3</v>
      </c>
      <c r="AM1449" s="118">
        <f t="shared" si="11"/>
        <v>0</v>
      </c>
      <c r="AN1449" s="119">
        <f t="shared" si="12"/>
        <v>0</v>
      </c>
      <c r="AO1449" s="118">
        <f t="shared" si="13"/>
        <v>223713.3</v>
      </c>
      <c r="AP1449" s="121">
        <f t="shared" si="14"/>
        <v>0</v>
      </c>
      <c r="AQ1449" s="122"/>
      <c r="AR1449" s="119"/>
    </row>
    <row r="1450" ht="22.5" customHeight="1">
      <c r="A1450" s="89">
        <v>46231.0</v>
      </c>
      <c r="B1450" s="90">
        <v>0.4875</v>
      </c>
      <c r="C1450" s="91" t="s">
        <v>1267</v>
      </c>
      <c r="D1450" s="129" t="str">
        <f t="array" ref="D1450">XLOOKUP(C1450,'DS ST'!A:A,'DS ST'!B:B)</f>
        <v>HLR</v>
      </c>
      <c r="E1450" s="94" t="str">
        <f t="array" ref="E1450">XLOOKUP($F1450,'GIÁ'!$A:$A,'GIÁ'!$E:$E)</f>
        <v>ĐÔNG</v>
      </c>
      <c r="F1450" s="94">
        <v>8.9352756001E12</v>
      </c>
      <c r="G1450" s="95" t="s">
        <v>1983</v>
      </c>
      <c r="H1450" s="95" t="s">
        <v>224</v>
      </c>
      <c r="I1450" s="96">
        <v>4.0</v>
      </c>
      <c r="J1450" s="96">
        <v>0.0</v>
      </c>
      <c r="K1450" s="98">
        <f t="shared" si="4"/>
        <v>4</v>
      </c>
      <c r="L1450" s="99" t="s">
        <v>5232</v>
      </c>
      <c r="M1450" s="100" t="s">
        <v>5233</v>
      </c>
      <c r="N1450" s="101" t="s">
        <v>5234</v>
      </c>
      <c r="O1450" s="128"/>
      <c r="P1450" s="100"/>
      <c r="Q1450" s="103">
        <f t="shared" si="5"/>
        <v>4</v>
      </c>
      <c r="R1450" s="161"/>
      <c r="S1450" s="105"/>
      <c r="T1450" s="106" t="s">
        <v>4113</v>
      </c>
      <c r="U1450" s="107" t="s">
        <v>5236</v>
      </c>
      <c r="V1450" s="108" t="s">
        <v>756</v>
      </c>
      <c r="W1450" s="109" t="s">
        <v>1312</v>
      </c>
      <c r="X1450" s="110" t="str">
        <f t="shared" si="6"/>
        <v/>
      </c>
      <c r="Y1450" s="110" t="str">
        <f t="shared" si="7"/>
        <v/>
      </c>
      <c r="Z1450" s="139" t="str">
        <f t="shared" ref="Z1450:Z1451" si="91">IF(N(Q1450)&lt;=0,"",IF(ISNUMBER(SEARCH("Thiếu kiện",V1450)),"Kho đông mát",IF(AND(N(Q1450)&gt;0,N(P1450)&gt;0,OR(ISNUMBER(SEARCH("Hình KDB",U1450)),ISNUMBER(SEARCH("Hình tele",U1450)),ISNUMBER(SEARCH("sai code",U1450)),ISNUMBER(SEARCH("ST nhận",U1450)))),"Kho đông mát",IF(AND(W1450="DC giao thiếu",OR(ISNUMBER(SEARCH("Hình KDB",U1450)),ISNUMBER(SEARCH("Hình tele",U1450)),ISNUMBER(SEARCH("sai code",U1450)))),"Kho đông mát",IF(W1450="DC giao thiếu","Chưa xác định",IF(AND(W1450="DC pick sai",OR(ISNUMBER(SEARCH("Hình KDB",U1450)),ISNUMBER(SEARCH("Hình tele",U1450)),ISNUMBER(SEARCH("sai code",U1450)),ISNUMBER(SEARCH("ST nhận",U1450)))),"Kho đông mát",IF(W1450="DC pick sai","Chưa xác định",IF(AND(W1450="Hao hụt",N(O1450)&gt;0,OR(ISNUMBER(SEARCH("Hình KDB",U1450)),ISNUMBER(SEARCH("Hình tele",U1450)),ISNUMBER(SEARCH("sai code",U1450)),ISNUMBER(SEARCH("ST nhận",U1450)))),"Kho đông mát",IF(W1450="Hao hụt","Chưa xác định",IF(OR(W1450="VT giao sai điểm",W1450="Không đạt nhiệt độ",W1450="TX giao thiếu kiện",W1450="Hàng không đạt CL"),"Kho đông mát",IF(W1450="Chưa xác định","Chưa xác định",IF(N(P1450)&gt;0,"Chưa xác định",""))))))))))))</f>
        <v>Kho đông mát</v>
      </c>
      <c r="AA1450" s="109" t="s">
        <v>802</v>
      </c>
      <c r="AB1450" s="106" t="s">
        <v>4692</v>
      </c>
      <c r="AC1450" s="158"/>
      <c r="AD1450" s="160"/>
      <c r="AE1450" s="127"/>
      <c r="AF1450" s="113"/>
      <c r="AG1450" s="114" t="str">
        <f t="array" ref="AG1450">XLOOKUP(F1450,'CLV2'!A:A,'CLV2'!E:E)</f>
        <v>2.FROZEN FOODS</v>
      </c>
      <c r="AH1450" s="115" t="str">
        <f t="array" ref="AH1450">XLOOKUP(F1450,'CLV2'!A:A,'CLV2'!F:F)</f>
        <v>3.HOTPOT AND FRIED</v>
      </c>
      <c r="AI1450" s="115" t="str">
        <f t="shared" si="8"/>
        <v>Pack</v>
      </c>
      <c r="AJ1450" s="116">
        <f t="shared" si="9"/>
        <v>1</v>
      </c>
      <c r="AK1450" s="117" t="str">
        <f t="array" ref="AK1450">XLOOKUP(F1450,'GIÁ'!A:A,'GIÁ'!D:D)</f>
        <v>63661.55</v>
      </c>
      <c r="AL1450" s="118">
        <f t="shared" si="10"/>
        <v>254646.2</v>
      </c>
      <c r="AM1450" s="118">
        <f t="shared" si="11"/>
        <v>0</v>
      </c>
      <c r="AN1450" s="119">
        <f t="shared" si="12"/>
        <v>0</v>
      </c>
      <c r="AO1450" s="118">
        <f t="shared" si="13"/>
        <v>254646.2</v>
      </c>
      <c r="AP1450" s="121">
        <f t="shared" si="14"/>
        <v>0</v>
      </c>
      <c r="AQ1450" s="122"/>
      <c r="AR1450" s="119"/>
    </row>
    <row r="1451" ht="22.5" customHeight="1">
      <c r="A1451" s="89">
        <v>46231.0</v>
      </c>
      <c r="B1451" s="90">
        <v>0.4395833333333333</v>
      </c>
      <c r="C1451" s="91" t="s">
        <v>730</v>
      </c>
      <c r="D1451" s="129" t="str">
        <f t="array" ref="D1451">XLOOKUP(C1451,'DS ST'!A:A,'DS ST'!B:B)</f>
        <v>A166</v>
      </c>
      <c r="E1451" s="94" t="str">
        <f t="array" ref="E1451">XLOOKUP($F1451,'GIÁ'!$A:$A,'GIÁ'!$E:$E)</f>
        <v>MÁT</v>
      </c>
      <c r="F1451" s="94">
        <v>8.936146442614E12</v>
      </c>
      <c r="G1451" s="95" t="s">
        <v>2502</v>
      </c>
      <c r="H1451" s="95" t="s">
        <v>787</v>
      </c>
      <c r="I1451" s="96">
        <v>1.0</v>
      </c>
      <c r="J1451" s="96">
        <v>0.0</v>
      </c>
      <c r="K1451" s="98">
        <f t="shared" si="4"/>
        <v>1</v>
      </c>
      <c r="L1451" s="99" t="s">
        <v>5237</v>
      </c>
      <c r="M1451" s="100" t="s">
        <v>5238</v>
      </c>
      <c r="N1451" s="101" t="s">
        <v>5239</v>
      </c>
      <c r="O1451" s="128"/>
      <c r="P1451" s="100"/>
      <c r="Q1451" s="103">
        <f t="shared" si="5"/>
        <v>1</v>
      </c>
      <c r="R1451" s="161"/>
      <c r="S1451" s="105"/>
      <c r="T1451" s="106"/>
      <c r="U1451" s="107" t="s">
        <v>4986</v>
      </c>
      <c r="V1451" s="108" t="s">
        <v>4012</v>
      </c>
      <c r="W1451" s="109" t="s">
        <v>1908</v>
      </c>
      <c r="X1451" s="110" t="str">
        <f t="shared" si="6"/>
        <v/>
      </c>
      <c r="Y1451" s="110" t="str">
        <f t="shared" si="7"/>
        <v/>
      </c>
      <c r="Z1451" s="139" t="str">
        <f t="shared" si="91"/>
        <v>Kho đông mát</v>
      </c>
      <c r="AA1451" s="109" t="s">
        <v>802</v>
      </c>
      <c r="AB1451" s="106"/>
      <c r="AC1451" s="158"/>
      <c r="AD1451" s="160"/>
      <c r="AE1451" s="127"/>
      <c r="AF1451" s="113"/>
      <c r="AG1451" s="114" t="str">
        <f t="array" ref="AG1451">XLOOKUP(F1451,'CLV2'!A:A,'CLV2'!E:E)</f>
        <v>2.MEAT</v>
      </c>
      <c r="AH1451" s="115" t="str">
        <f t="array" ref="AH1451">XLOOKUP(F1451,'CLV2'!A:A,'CLV2'!F:F)</f>
        <v>3.PORK</v>
      </c>
      <c r="AI1451" s="115" t="str">
        <f t="shared" si="8"/>
        <v>Pack</v>
      </c>
      <c r="AJ1451" s="116">
        <f t="shared" si="9"/>
        <v>1</v>
      </c>
      <c r="AK1451" s="117" t="str">
        <f t="array" ref="AK1451">XLOOKUP(F1451,'GIÁ'!A:A,'GIÁ'!D:D)</f>
        <v>17646.95</v>
      </c>
      <c r="AL1451" s="118">
        <f t="shared" si="10"/>
        <v>17646.95</v>
      </c>
      <c r="AM1451" s="118">
        <f t="shared" si="11"/>
        <v>0</v>
      </c>
      <c r="AN1451" s="119">
        <f t="shared" si="12"/>
        <v>0</v>
      </c>
      <c r="AO1451" s="118">
        <f t="shared" si="13"/>
        <v>17646.95</v>
      </c>
      <c r="AP1451" s="121">
        <f t="shared" si="14"/>
        <v>0</v>
      </c>
      <c r="AQ1451" s="122"/>
      <c r="AR1451" s="119"/>
    </row>
    <row r="1452" ht="22.5" customHeight="1">
      <c r="A1452" s="89">
        <v>46231.0</v>
      </c>
      <c r="B1452" s="90">
        <v>0.4777777777777778</v>
      </c>
      <c r="C1452" s="91" t="s">
        <v>1600</v>
      </c>
      <c r="D1452" s="129" t="str">
        <f t="array" ref="D1452">XLOOKUP(C1452,'DS ST'!A:A,'DS ST'!B:B)</f>
        <v>RVS</v>
      </c>
      <c r="E1452" s="94" t="str">
        <f t="array" ref="E1452">XLOOKUP($F1452,'GIÁ'!$A:$A,'GIÁ'!$E:$E)</f>
        <v>ĐÔNG</v>
      </c>
      <c r="F1452" s="94">
        <v>8.934717401336E12</v>
      </c>
      <c r="G1452" s="95" t="s">
        <v>1750</v>
      </c>
      <c r="H1452" s="95" t="s">
        <v>224</v>
      </c>
      <c r="I1452" s="96">
        <v>6.0</v>
      </c>
      <c r="J1452" s="96">
        <v>0.0</v>
      </c>
      <c r="K1452" s="98">
        <f t="shared" si="4"/>
        <v>6</v>
      </c>
      <c r="L1452" s="99" t="s">
        <v>5240</v>
      </c>
      <c r="M1452" s="100" t="s">
        <v>5241</v>
      </c>
      <c r="N1452" s="101" t="s">
        <v>5242</v>
      </c>
      <c r="O1452" s="128"/>
      <c r="P1452" s="100"/>
      <c r="Q1452" s="103">
        <f t="shared" si="5"/>
        <v>6</v>
      </c>
      <c r="R1452" s="161"/>
      <c r="S1452" s="105"/>
      <c r="T1452" s="144" t="s">
        <v>5243</v>
      </c>
      <c r="U1452" s="107"/>
      <c r="V1452" s="108" t="s">
        <v>756</v>
      </c>
      <c r="W1452" s="109" t="s">
        <v>1312</v>
      </c>
      <c r="X1452" s="110" t="str">
        <f t="shared" si="6"/>
        <v/>
      </c>
      <c r="Y1452" s="110" t="str">
        <f t="shared" si="7"/>
        <v/>
      </c>
      <c r="Z1452" s="109" t="s">
        <v>797</v>
      </c>
      <c r="AA1452" s="109" t="s">
        <v>802</v>
      </c>
      <c r="AB1452" s="112" t="s">
        <v>5244</v>
      </c>
      <c r="AC1452" s="159" t="s">
        <v>1329</v>
      </c>
      <c r="AD1452" s="160"/>
      <c r="AE1452" s="127"/>
      <c r="AF1452" s="113"/>
      <c r="AG1452" s="114" t="str">
        <f t="array" ref="AG1452">XLOOKUP(F1452,'CLV2'!A:A,'CLV2'!E:E)</f>
        <v>2.FROZEN FOODS</v>
      </c>
      <c r="AH1452" s="115" t="str">
        <f t="array" ref="AH1452">XLOOKUP(F1452,'CLV2'!A:A,'CLV2'!F:F)</f>
        <v>3.DUMPLINGS</v>
      </c>
      <c r="AI1452" s="115" t="str">
        <f t="shared" si="8"/>
        <v>Pack</v>
      </c>
      <c r="AJ1452" s="116">
        <f t="shared" si="9"/>
        <v>1</v>
      </c>
      <c r="AK1452" s="117" t="str">
        <f t="array" ref="AK1452">XLOOKUP(F1452,'GIÁ'!A:A,'GIÁ'!D:D)</f>
        <v>39374.44</v>
      </c>
      <c r="AL1452" s="118">
        <f t="shared" si="10"/>
        <v>236246.64</v>
      </c>
      <c r="AM1452" s="118">
        <f t="shared" si="11"/>
        <v>0</v>
      </c>
      <c r="AN1452" s="119">
        <f t="shared" si="12"/>
        <v>0</v>
      </c>
      <c r="AO1452" s="118">
        <f t="shared" si="13"/>
        <v>236246.64</v>
      </c>
      <c r="AP1452" s="121">
        <f t="shared" si="14"/>
        <v>0</v>
      </c>
      <c r="AQ1452" s="122"/>
      <c r="AR1452" s="119"/>
    </row>
    <row r="1453" ht="22.5" customHeight="1">
      <c r="A1453" s="89">
        <v>46231.0</v>
      </c>
      <c r="B1453" s="90">
        <v>0.4673611111111111</v>
      </c>
      <c r="C1453" s="91" t="s">
        <v>1553</v>
      </c>
      <c r="D1453" s="129" t="str">
        <f t="array" ref="D1453">XLOOKUP(C1453,'DS ST'!A:A,'DS ST'!B:B)</f>
        <v>PTN</v>
      </c>
      <c r="E1453" s="94" t="str">
        <f t="array" ref="E1453">XLOOKUP($F1453,'GIÁ'!$A:$A,'GIÁ'!$E:$E)</f>
        <v>MÁT</v>
      </c>
      <c r="F1453" s="94">
        <v>8.936146442614E12</v>
      </c>
      <c r="G1453" s="95" t="s">
        <v>2502</v>
      </c>
      <c r="H1453" s="95" t="s">
        <v>787</v>
      </c>
      <c r="I1453" s="96">
        <v>3.0</v>
      </c>
      <c r="J1453" s="96">
        <v>0.0</v>
      </c>
      <c r="K1453" s="98">
        <f t="shared" si="4"/>
        <v>3</v>
      </c>
      <c r="L1453" s="99" t="s">
        <v>5245</v>
      </c>
      <c r="M1453" s="100" t="s">
        <v>5246</v>
      </c>
      <c r="N1453" s="101" t="s">
        <v>5247</v>
      </c>
      <c r="O1453" s="128"/>
      <c r="P1453" s="100"/>
      <c r="Q1453" s="103">
        <f t="shared" si="5"/>
        <v>3</v>
      </c>
      <c r="R1453" s="161"/>
      <c r="S1453" s="105"/>
      <c r="T1453" s="106"/>
      <c r="U1453" s="107" t="s">
        <v>4986</v>
      </c>
      <c r="V1453" s="108" t="s">
        <v>4012</v>
      </c>
      <c r="W1453" s="109" t="s">
        <v>1908</v>
      </c>
      <c r="X1453" s="110" t="str">
        <f t="shared" si="6"/>
        <v/>
      </c>
      <c r="Y1453" s="110" t="str">
        <f t="shared" si="7"/>
        <v/>
      </c>
      <c r="Z1453" s="139" t="str">
        <f t="shared" ref="Z1453:Z1455" si="92">IF(N(Q1453)&lt;=0,"",IF(ISNUMBER(SEARCH("Thiếu kiện",V1453)),"Kho đông mát",IF(AND(N(Q1453)&gt;0,N(P1453)&gt;0,OR(ISNUMBER(SEARCH("Hình KDB",U1453)),ISNUMBER(SEARCH("Hình tele",U1453)),ISNUMBER(SEARCH("sai code",U1453)),ISNUMBER(SEARCH("ST nhận",U1453)))),"Kho đông mát",IF(AND(W1453="DC giao thiếu",OR(ISNUMBER(SEARCH("Hình KDB",U1453)),ISNUMBER(SEARCH("Hình tele",U1453)),ISNUMBER(SEARCH("sai code",U1453)))),"Kho đông mát",IF(W1453="DC giao thiếu","Chưa xác định",IF(AND(W1453="DC pick sai",OR(ISNUMBER(SEARCH("Hình KDB",U1453)),ISNUMBER(SEARCH("Hình tele",U1453)),ISNUMBER(SEARCH("sai code",U1453)),ISNUMBER(SEARCH("ST nhận",U1453)))),"Kho đông mát",IF(W1453="DC pick sai","Chưa xác định",IF(AND(W1453="Hao hụt",N(O1453)&gt;0,OR(ISNUMBER(SEARCH("Hình KDB",U1453)),ISNUMBER(SEARCH("Hình tele",U1453)),ISNUMBER(SEARCH("sai code",U1453)),ISNUMBER(SEARCH("ST nhận",U1453)))),"Kho đông mát",IF(W1453="Hao hụt","Chưa xác định",IF(OR(W1453="VT giao sai điểm",W1453="Không đạt nhiệt độ",W1453="TX giao thiếu kiện",W1453="Hàng không đạt CL"),"Kho đông mát",IF(W1453="Chưa xác định","Chưa xác định",IF(N(P1453)&gt;0,"Chưa xác định",""))))))))))))</f>
        <v>Kho đông mát</v>
      </c>
      <c r="AA1453" s="109" t="s">
        <v>802</v>
      </c>
      <c r="AB1453" s="106"/>
      <c r="AC1453" s="158"/>
      <c r="AD1453" s="160"/>
      <c r="AE1453" s="127"/>
      <c r="AF1453" s="113"/>
      <c r="AG1453" s="114" t="str">
        <f t="array" ref="AG1453">XLOOKUP(F1453,'CLV2'!A:A,'CLV2'!E:E)</f>
        <v>2.MEAT</v>
      </c>
      <c r="AH1453" s="115" t="str">
        <f t="array" ref="AH1453">XLOOKUP(F1453,'CLV2'!A:A,'CLV2'!F:F)</f>
        <v>3.PORK</v>
      </c>
      <c r="AI1453" s="115" t="str">
        <f t="shared" si="8"/>
        <v>Pack</v>
      </c>
      <c r="AJ1453" s="116">
        <f t="shared" si="9"/>
        <v>1</v>
      </c>
      <c r="AK1453" s="117" t="str">
        <f t="array" ref="AK1453">XLOOKUP(F1453,'GIÁ'!A:A,'GIÁ'!D:D)</f>
        <v>17646.95</v>
      </c>
      <c r="AL1453" s="118">
        <f t="shared" si="10"/>
        <v>52940.85</v>
      </c>
      <c r="AM1453" s="118">
        <f t="shared" si="11"/>
        <v>0</v>
      </c>
      <c r="AN1453" s="119">
        <f t="shared" si="12"/>
        <v>0</v>
      </c>
      <c r="AO1453" s="118">
        <f t="shared" si="13"/>
        <v>52940.85</v>
      </c>
      <c r="AP1453" s="121">
        <f t="shared" si="14"/>
        <v>0</v>
      </c>
      <c r="AQ1453" s="122"/>
      <c r="AR1453" s="119"/>
    </row>
    <row r="1454" ht="22.5" customHeight="1">
      <c r="A1454" s="89">
        <v>46231.0</v>
      </c>
      <c r="B1454" s="90">
        <v>0.4673611111111111</v>
      </c>
      <c r="C1454" s="91" t="s">
        <v>1553</v>
      </c>
      <c r="D1454" s="129" t="str">
        <f t="array" ref="D1454">XLOOKUP(C1454,'DS ST'!A:A,'DS ST'!B:B)</f>
        <v>PTN</v>
      </c>
      <c r="E1454" s="94" t="str">
        <f t="array" ref="E1454">XLOOKUP($F1454,'GIÁ'!$A:$A,'GIÁ'!$E:$E)</f>
        <v>ĐÔNG</v>
      </c>
      <c r="F1454" s="94">
        <v>8.936077113263E12</v>
      </c>
      <c r="G1454" s="95" t="s">
        <v>2355</v>
      </c>
      <c r="H1454" s="95" t="s">
        <v>1206</v>
      </c>
      <c r="I1454" s="96">
        <v>4.0</v>
      </c>
      <c r="J1454" s="96">
        <v>2.0</v>
      </c>
      <c r="K1454" s="98">
        <f t="shared" si="4"/>
        <v>2</v>
      </c>
      <c r="L1454" s="99" t="s">
        <v>5245</v>
      </c>
      <c r="M1454" s="100" t="s">
        <v>5246</v>
      </c>
      <c r="N1454" s="101" t="s">
        <v>5247</v>
      </c>
      <c r="O1454" s="128"/>
      <c r="P1454" s="100"/>
      <c r="Q1454" s="103">
        <f t="shared" si="5"/>
        <v>2</v>
      </c>
      <c r="R1454" s="161"/>
      <c r="S1454" s="105" t="s">
        <v>14</v>
      </c>
      <c r="T1454" s="106"/>
      <c r="U1454" s="107" t="s">
        <v>3695</v>
      </c>
      <c r="V1454" s="108" t="s">
        <v>756</v>
      </c>
      <c r="W1454" s="109" t="s">
        <v>1312</v>
      </c>
      <c r="X1454" s="110" t="str">
        <f t="shared" si="6"/>
        <v/>
      </c>
      <c r="Y1454" s="110" t="str">
        <f t="shared" si="7"/>
        <v/>
      </c>
      <c r="Z1454" s="139" t="str">
        <f t="shared" si="92"/>
        <v>Kho đông mát</v>
      </c>
      <c r="AA1454" s="109" t="s">
        <v>802</v>
      </c>
      <c r="AB1454" s="106" t="s">
        <v>4692</v>
      </c>
      <c r="AC1454" s="159" t="s">
        <v>1329</v>
      </c>
      <c r="AD1454" s="160"/>
      <c r="AE1454" s="127"/>
      <c r="AF1454" s="113"/>
      <c r="AG1454" s="114" t="str">
        <f t="array" ref="AG1454">XLOOKUP(F1454,'CLV2'!A:A,'CLV2'!E:E)</f>
        <v>2.FROZEN FOODS</v>
      </c>
      <c r="AH1454" s="115" t="str">
        <f t="array" ref="AH1454">XLOOKUP(F1454,'CLV2'!A:A,'CLV2'!F:F)</f>
        <v>3.PIZZA - READY MEALS</v>
      </c>
      <c r="AI1454" s="115" t="str">
        <f t="shared" si="8"/>
        <v>Pack</v>
      </c>
      <c r="AJ1454" s="116">
        <f t="shared" si="9"/>
        <v>0.5</v>
      </c>
      <c r="AK1454" s="117" t="str">
        <f t="array" ref="AK1454">XLOOKUP(F1454,'GIÁ'!A:A,'GIÁ'!D:D)</f>
        <v>44198.14</v>
      </c>
      <c r="AL1454" s="118">
        <f t="shared" si="10"/>
        <v>88396.28</v>
      </c>
      <c r="AM1454" s="118">
        <f t="shared" si="11"/>
        <v>0</v>
      </c>
      <c r="AN1454" s="119">
        <f t="shared" si="12"/>
        <v>0</v>
      </c>
      <c r="AO1454" s="118">
        <f t="shared" si="13"/>
        <v>88396.28</v>
      </c>
      <c r="AP1454" s="121">
        <f t="shared" si="14"/>
        <v>0</v>
      </c>
      <c r="AQ1454" s="122"/>
      <c r="AR1454" s="119"/>
    </row>
    <row r="1455" ht="22.5" customHeight="1">
      <c r="A1455" s="89">
        <v>46231.0</v>
      </c>
      <c r="B1455" s="90">
        <v>0.45694444444444443</v>
      </c>
      <c r="C1455" s="91" t="s">
        <v>1572</v>
      </c>
      <c r="D1455" s="129" t="str">
        <f t="array" ref="D1455">XLOOKUP(C1455,'DS ST'!A:A,'DS ST'!B:B)</f>
        <v>Q7R</v>
      </c>
      <c r="E1455" s="94" t="str">
        <f t="array" ref="E1455">XLOOKUP($F1455,'GIÁ'!$A:$A,'GIÁ'!$E:$E)</f>
        <v>MÁT</v>
      </c>
      <c r="F1455" s="94">
        <v>8.936146442614E12</v>
      </c>
      <c r="G1455" s="95" t="s">
        <v>2502</v>
      </c>
      <c r="H1455" s="95" t="s">
        <v>787</v>
      </c>
      <c r="I1455" s="96">
        <v>3.0</v>
      </c>
      <c r="J1455" s="96">
        <v>0.0</v>
      </c>
      <c r="K1455" s="98">
        <f t="shared" si="4"/>
        <v>3</v>
      </c>
      <c r="L1455" s="99" t="s">
        <v>5248</v>
      </c>
      <c r="M1455" s="100" t="s">
        <v>5249</v>
      </c>
      <c r="N1455" s="101" t="s">
        <v>5250</v>
      </c>
      <c r="O1455" s="128"/>
      <c r="P1455" s="100"/>
      <c r="Q1455" s="103">
        <f t="shared" si="5"/>
        <v>3</v>
      </c>
      <c r="R1455" s="161"/>
      <c r="S1455" s="105" t="s">
        <v>14</v>
      </c>
      <c r="T1455" s="106" t="s">
        <v>5251</v>
      </c>
      <c r="U1455" s="107" t="s">
        <v>4986</v>
      </c>
      <c r="V1455" s="108" t="s">
        <v>4012</v>
      </c>
      <c r="W1455" s="109" t="s">
        <v>1908</v>
      </c>
      <c r="X1455" s="110" t="str">
        <f t="shared" si="6"/>
        <v/>
      </c>
      <c r="Y1455" s="110" t="str">
        <f t="shared" si="7"/>
        <v/>
      </c>
      <c r="Z1455" s="139" t="str">
        <f t="shared" si="92"/>
        <v>Kho đông mát</v>
      </c>
      <c r="AA1455" s="109" t="s">
        <v>802</v>
      </c>
      <c r="AB1455" s="106"/>
      <c r="AC1455" s="158"/>
      <c r="AD1455" s="160"/>
      <c r="AE1455" s="127"/>
      <c r="AF1455" s="113"/>
      <c r="AG1455" s="114" t="str">
        <f t="array" ref="AG1455">XLOOKUP(F1455,'CLV2'!A:A,'CLV2'!E:E)</f>
        <v>2.MEAT</v>
      </c>
      <c r="AH1455" s="115" t="str">
        <f t="array" ref="AH1455">XLOOKUP(F1455,'CLV2'!A:A,'CLV2'!F:F)</f>
        <v>3.PORK</v>
      </c>
      <c r="AI1455" s="115" t="str">
        <f t="shared" si="8"/>
        <v>Pack</v>
      </c>
      <c r="AJ1455" s="116">
        <f t="shared" si="9"/>
        <v>1</v>
      </c>
      <c r="AK1455" s="117" t="str">
        <f t="array" ref="AK1455">XLOOKUP(F1455,'GIÁ'!A:A,'GIÁ'!D:D)</f>
        <v>17646.95</v>
      </c>
      <c r="AL1455" s="118">
        <f t="shared" si="10"/>
        <v>52940.85</v>
      </c>
      <c r="AM1455" s="118">
        <f t="shared" si="11"/>
        <v>0</v>
      </c>
      <c r="AN1455" s="119">
        <f t="shared" si="12"/>
        <v>0</v>
      </c>
      <c r="AO1455" s="118">
        <f t="shared" si="13"/>
        <v>52940.85</v>
      </c>
      <c r="AP1455" s="121">
        <f t="shared" si="14"/>
        <v>0</v>
      </c>
      <c r="AQ1455" s="122"/>
      <c r="AR1455" s="119"/>
    </row>
    <row r="1456" ht="22.5" customHeight="1">
      <c r="A1456" s="89">
        <v>46231.0</v>
      </c>
      <c r="B1456" s="90">
        <v>0.45694444444444443</v>
      </c>
      <c r="C1456" s="91" t="s">
        <v>1572</v>
      </c>
      <c r="D1456" s="92" t="str">
        <f t="array" ref="D1456">XLOOKUP(C1456,'DS ST'!A:A,'DS ST'!B:B)</f>
        <v>Q7R</v>
      </c>
      <c r="E1456" s="94" t="str">
        <f t="array" ref="E1456">XLOOKUP($F1456,'GIÁ'!$A:$A,'GIÁ'!$E:$E)</f>
        <v>ĐÔNG</v>
      </c>
      <c r="F1456" s="94">
        <v>8.938532826008E12</v>
      </c>
      <c r="G1456" s="95" t="s">
        <v>3046</v>
      </c>
      <c r="H1456" s="95" t="s">
        <v>224</v>
      </c>
      <c r="I1456" s="96">
        <v>16.0</v>
      </c>
      <c r="J1456" s="96">
        <v>0.0</v>
      </c>
      <c r="K1456" s="98">
        <f t="shared" si="4"/>
        <v>16</v>
      </c>
      <c r="L1456" s="99" t="s">
        <v>5248</v>
      </c>
      <c r="M1456" s="100" t="s">
        <v>5249</v>
      </c>
      <c r="N1456" s="101" t="s">
        <v>5250</v>
      </c>
      <c r="O1456" s="128"/>
      <c r="P1456" s="100"/>
      <c r="Q1456" s="103">
        <f t="shared" si="5"/>
        <v>16</v>
      </c>
      <c r="R1456" s="161"/>
      <c r="S1456" s="105" t="s">
        <v>14</v>
      </c>
      <c r="T1456" s="106" t="s">
        <v>5251</v>
      </c>
      <c r="U1456" s="107"/>
      <c r="V1456" s="108" t="s">
        <v>756</v>
      </c>
      <c r="W1456" s="109" t="s">
        <v>1312</v>
      </c>
      <c r="X1456" s="110" t="str">
        <f t="shared" si="6"/>
        <v/>
      </c>
      <c r="Y1456" s="110" t="str">
        <f t="shared" si="7"/>
        <v/>
      </c>
      <c r="Z1456" s="109" t="s">
        <v>797</v>
      </c>
      <c r="AA1456" s="109" t="s">
        <v>802</v>
      </c>
      <c r="AB1456" s="149" t="s">
        <v>5252</v>
      </c>
      <c r="AC1456" s="158"/>
      <c r="AD1456" s="160"/>
      <c r="AE1456" s="127"/>
      <c r="AF1456" s="113"/>
      <c r="AG1456" s="114" t="str">
        <f t="array" ref="AG1456">XLOOKUP(F1456,'CLV2'!A:A,'CLV2'!E:E)</f>
        <v>2.FROZEN FOODS</v>
      </c>
      <c r="AH1456" s="115" t="str">
        <f t="array" ref="AH1456">XLOOKUP(F1456,'CLV2'!A:A,'CLV2'!F:F)</f>
        <v>3.PASTRY AND DESSERTS</v>
      </c>
      <c r="AI1456" s="115" t="str">
        <f t="shared" si="8"/>
        <v>Pack</v>
      </c>
      <c r="AJ1456" s="116">
        <f t="shared" si="9"/>
        <v>1</v>
      </c>
      <c r="AK1456" s="117" t="str">
        <f t="array" ref="AK1456">XLOOKUP(F1456,'GIÁ'!A:A,'GIÁ'!D:D)</f>
        <v>22371.33</v>
      </c>
      <c r="AL1456" s="118">
        <f t="shared" si="10"/>
        <v>357941.28</v>
      </c>
      <c r="AM1456" s="118">
        <f t="shared" si="11"/>
        <v>0</v>
      </c>
      <c r="AN1456" s="119">
        <f t="shared" si="12"/>
        <v>0</v>
      </c>
      <c r="AO1456" s="118">
        <f t="shared" si="13"/>
        <v>357941.28</v>
      </c>
      <c r="AP1456" s="121">
        <f t="shared" si="14"/>
        <v>0</v>
      </c>
      <c r="AQ1456" s="122"/>
      <c r="AR1456" s="119"/>
    </row>
    <row r="1457" ht="22.5" customHeight="1">
      <c r="A1457" s="89">
        <v>46231.0</v>
      </c>
      <c r="B1457" s="90">
        <v>0.44513888888888886</v>
      </c>
      <c r="C1457" s="91" t="s">
        <v>1309</v>
      </c>
      <c r="D1457" s="129" t="str">
        <f t="array" ref="D1457">XLOOKUP(C1457,'DS ST'!A:A,'DS ST'!B:B)</f>
        <v>HV2</v>
      </c>
      <c r="E1457" s="94" t="str">
        <f t="array" ref="E1457">XLOOKUP($F1457,'GIÁ'!$A:$A,'GIÁ'!$E:$E)</f>
        <v>MÁT</v>
      </c>
      <c r="F1457" s="94">
        <v>8.936146442614E12</v>
      </c>
      <c r="G1457" s="95" t="s">
        <v>2502</v>
      </c>
      <c r="H1457" s="95" t="s">
        <v>787</v>
      </c>
      <c r="I1457" s="96">
        <v>3.0</v>
      </c>
      <c r="J1457" s="96">
        <v>0.0</v>
      </c>
      <c r="K1457" s="98">
        <f t="shared" si="4"/>
        <v>3</v>
      </c>
      <c r="L1457" s="99" t="s">
        <v>5253</v>
      </c>
      <c r="M1457" s="100" t="s">
        <v>5254</v>
      </c>
      <c r="N1457" s="101" t="s">
        <v>5255</v>
      </c>
      <c r="O1457" s="128"/>
      <c r="P1457" s="100"/>
      <c r="Q1457" s="103">
        <f t="shared" si="5"/>
        <v>3</v>
      </c>
      <c r="R1457" s="161"/>
      <c r="S1457" s="105"/>
      <c r="T1457" s="106"/>
      <c r="U1457" s="107" t="s">
        <v>4986</v>
      </c>
      <c r="V1457" s="108" t="s">
        <v>4012</v>
      </c>
      <c r="W1457" s="109" t="s">
        <v>1908</v>
      </c>
      <c r="X1457" s="110" t="str">
        <f t="shared" si="6"/>
        <v/>
      </c>
      <c r="Y1457" s="110" t="str">
        <f t="shared" si="7"/>
        <v/>
      </c>
      <c r="Z1457" s="139" t="str">
        <f t="shared" ref="Z1457:Z1460" si="93">IF(N(Q1457)&lt;=0,"",IF(ISNUMBER(SEARCH("Thiếu kiện",V1457)),"Kho đông mát",IF(AND(N(Q1457)&gt;0,N(P1457)&gt;0,OR(ISNUMBER(SEARCH("Hình KDB",U1457)),ISNUMBER(SEARCH("Hình tele",U1457)),ISNUMBER(SEARCH("sai code",U1457)),ISNUMBER(SEARCH("ST nhận",U1457)))),"Kho đông mát",IF(AND(W1457="DC giao thiếu",OR(ISNUMBER(SEARCH("Hình KDB",U1457)),ISNUMBER(SEARCH("Hình tele",U1457)),ISNUMBER(SEARCH("sai code",U1457)))),"Kho đông mát",IF(W1457="DC giao thiếu","Chưa xác định",IF(AND(W1457="DC pick sai",OR(ISNUMBER(SEARCH("Hình KDB",U1457)),ISNUMBER(SEARCH("Hình tele",U1457)),ISNUMBER(SEARCH("sai code",U1457)),ISNUMBER(SEARCH("ST nhận",U1457)))),"Kho đông mát",IF(W1457="DC pick sai","Chưa xác định",IF(AND(W1457="Hao hụt",N(O1457)&gt;0,OR(ISNUMBER(SEARCH("Hình KDB",U1457)),ISNUMBER(SEARCH("Hình tele",U1457)),ISNUMBER(SEARCH("sai code",U1457)),ISNUMBER(SEARCH("ST nhận",U1457)))),"Kho đông mát",IF(W1457="Hao hụt","Chưa xác định",IF(OR(W1457="VT giao sai điểm",W1457="Không đạt nhiệt độ",W1457="TX giao thiếu kiện",W1457="Hàng không đạt CL"),"Kho đông mát",IF(W1457="Chưa xác định","Chưa xác định",IF(N(P1457)&gt;0,"Chưa xác định",""))))))))))))</f>
        <v>Kho đông mát</v>
      </c>
      <c r="AA1457" s="109" t="s">
        <v>802</v>
      </c>
      <c r="AB1457" s="106"/>
      <c r="AC1457" s="158"/>
      <c r="AD1457" s="160"/>
      <c r="AE1457" s="127"/>
      <c r="AF1457" s="113"/>
      <c r="AG1457" s="114" t="str">
        <f t="array" ref="AG1457">XLOOKUP(F1457,'CLV2'!A:A,'CLV2'!E:E)</f>
        <v>2.MEAT</v>
      </c>
      <c r="AH1457" s="115" t="str">
        <f t="array" ref="AH1457">XLOOKUP(F1457,'CLV2'!A:A,'CLV2'!F:F)</f>
        <v>3.PORK</v>
      </c>
      <c r="AI1457" s="115" t="str">
        <f t="shared" si="8"/>
        <v>Pack</v>
      </c>
      <c r="AJ1457" s="116">
        <f t="shared" si="9"/>
        <v>1</v>
      </c>
      <c r="AK1457" s="117" t="str">
        <f t="array" ref="AK1457">XLOOKUP(F1457,'GIÁ'!A:A,'GIÁ'!D:D)</f>
        <v>17646.95</v>
      </c>
      <c r="AL1457" s="118">
        <f t="shared" si="10"/>
        <v>52940.85</v>
      </c>
      <c r="AM1457" s="118">
        <f t="shared" si="11"/>
        <v>0</v>
      </c>
      <c r="AN1457" s="119">
        <f t="shared" si="12"/>
        <v>0</v>
      </c>
      <c r="AO1457" s="118">
        <f t="shared" si="13"/>
        <v>52940.85</v>
      </c>
      <c r="AP1457" s="121">
        <f t="shared" si="14"/>
        <v>0</v>
      </c>
      <c r="AQ1457" s="122"/>
      <c r="AR1457" s="119"/>
    </row>
    <row r="1458" ht="22.5" customHeight="1">
      <c r="A1458" s="89">
        <v>46231.0</v>
      </c>
      <c r="B1458" s="90">
        <v>0.5319444444444444</v>
      </c>
      <c r="C1458" s="91" t="s">
        <v>1203</v>
      </c>
      <c r="D1458" s="129" t="str">
        <f t="array" ref="D1458">XLOOKUP(C1458,'DS ST'!A:A,'DS ST'!B:B)</f>
        <v>ECG</v>
      </c>
      <c r="E1458" s="94" t="str">
        <f t="array" ref="E1458">XLOOKUP($F1458,'GIÁ'!$A:$A,'GIÁ'!$E:$E)</f>
        <v>MÁT</v>
      </c>
      <c r="F1458" s="94">
        <v>8.936146442614E12</v>
      </c>
      <c r="G1458" s="95" t="s">
        <v>2502</v>
      </c>
      <c r="H1458" s="95" t="s">
        <v>787</v>
      </c>
      <c r="I1458" s="96">
        <v>2.0</v>
      </c>
      <c r="J1458" s="96">
        <v>0.0</v>
      </c>
      <c r="K1458" s="98">
        <f t="shared" si="4"/>
        <v>2</v>
      </c>
      <c r="L1458" s="99" t="s">
        <v>5256</v>
      </c>
      <c r="M1458" s="100" t="s">
        <v>5257</v>
      </c>
      <c r="N1458" s="101" t="s">
        <v>5258</v>
      </c>
      <c r="O1458" s="128"/>
      <c r="P1458" s="100"/>
      <c r="Q1458" s="103">
        <f t="shared" si="5"/>
        <v>2</v>
      </c>
      <c r="R1458" s="161"/>
      <c r="S1458" s="105"/>
      <c r="T1458" s="106"/>
      <c r="U1458" s="107" t="s">
        <v>4986</v>
      </c>
      <c r="V1458" s="108" t="s">
        <v>4012</v>
      </c>
      <c r="W1458" s="109" t="s">
        <v>1908</v>
      </c>
      <c r="X1458" s="110" t="str">
        <f t="shared" si="6"/>
        <v/>
      </c>
      <c r="Y1458" s="110" t="str">
        <f t="shared" si="7"/>
        <v/>
      </c>
      <c r="Z1458" s="139" t="str">
        <f t="shared" si="93"/>
        <v>Kho đông mát</v>
      </c>
      <c r="AA1458" s="109" t="s">
        <v>802</v>
      </c>
      <c r="AB1458" s="106"/>
      <c r="AC1458" s="158"/>
      <c r="AD1458" s="160"/>
      <c r="AE1458" s="127"/>
      <c r="AF1458" s="113"/>
      <c r="AG1458" s="114" t="str">
        <f t="array" ref="AG1458">XLOOKUP(F1458,'CLV2'!A:A,'CLV2'!E:E)</f>
        <v>2.MEAT</v>
      </c>
      <c r="AH1458" s="115" t="str">
        <f t="array" ref="AH1458">XLOOKUP(F1458,'CLV2'!A:A,'CLV2'!F:F)</f>
        <v>3.PORK</v>
      </c>
      <c r="AI1458" s="115" t="str">
        <f t="shared" si="8"/>
        <v>Pack</v>
      </c>
      <c r="AJ1458" s="116">
        <f t="shared" si="9"/>
        <v>1</v>
      </c>
      <c r="AK1458" s="117" t="str">
        <f t="array" ref="AK1458">XLOOKUP(F1458,'GIÁ'!A:A,'GIÁ'!D:D)</f>
        <v>17646.95</v>
      </c>
      <c r="AL1458" s="118">
        <f t="shared" si="10"/>
        <v>35293.9</v>
      </c>
      <c r="AM1458" s="118">
        <f t="shared" si="11"/>
        <v>0</v>
      </c>
      <c r="AN1458" s="119">
        <f t="shared" si="12"/>
        <v>0</v>
      </c>
      <c r="AO1458" s="118">
        <f t="shared" si="13"/>
        <v>35293.9</v>
      </c>
      <c r="AP1458" s="121">
        <f t="shared" si="14"/>
        <v>0</v>
      </c>
      <c r="AQ1458" s="122"/>
      <c r="AR1458" s="119"/>
    </row>
    <row r="1459" ht="22.5" customHeight="1">
      <c r="A1459" s="89">
        <v>46231.0</v>
      </c>
      <c r="B1459" s="90">
        <v>0.5319444444444444</v>
      </c>
      <c r="C1459" s="91" t="s">
        <v>1203</v>
      </c>
      <c r="D1459" s="92" t="str">
        <f t="array" ref="D1459">XLOOKUP(C1459,'DS ST'!A:A,'DS ST'!B:B)</f>
        <v>ECG</v>
      </c>
      <c r="E1459" s="94" t="str">
        <f t="array" ref="E1459">XLOOKUP($F1459,'GIÁ'!$A:$A,'GIÁ'!$E:$E)</f>
        <v>ĐÔNG</v>
      </c>
      <c r="F1459" s="94">
        <v>8.934717401336E12</v>
      </c>
      <c r="G1459" s="95" t="s">
        <v>1750</v>
      </c>
      <c r="H1459" s="95" t="s">
        <v>224</v>
      </c>
      <c r="I1459" s="96">
        <v>4.0</v>
      </c>
      <c r="J1459" s="96">
        <v>0.0</v>
      </c>
      <c r="K1459" s="98">
        <f t="shared" si="4"/>
        <v>4</v>
      </c>
      <c r="L1459" s="99" t="s">
        <v>5256</v>
      </c>
      <c r="M1459" s="100" t="s">
        <v>5257</v>
      </c>
      <c r="N1459" s="101" t="s">
        <v>5258</v>
      </c>
      <c r="O1459" s="128"/>
      <c r="P1459" s="100"/>
      <c r="Q1459" s="103">
        <f t="shared" si="5"/>
        <v>4</v>
      </c>
      <c r="R1459" s="161"/>
      <c r="S1459" s="105"/>
      <c r="T1459" s="106" t="s">
        <v>5259</v>
      </c>
      <c r="U1459" s="107"/>
      <c r="V1459" s="108" t="s">
        <v>756</v>
      </c>
      <c r="W1459" s="109" t="s">
        <v>1312</v>
      </c>
      <c r="X1459" s="110" t="str">
        <f t="shared" si="6"/>
        <v/>
      </c>
      <c r="Y1459" s="110" t="str">
        <f t="shared" si="7"/>
        <v/>
      </c>
      <c r="Z1459" s="139" t="str">
        <f t="shared" si="93"/>
        <v>Chưa xác định</v>
      </c>
      <c r="AA1459" s="109" t="s">
        <v>5260</v>
      </c>
      <c r="AB1459" s="151" t="s">
        <v>5261</v>
      </c>
      <c r="AC1459" s="158"/>
      <c r="AD1459" s="160"/>
      <c r="AE1459" s="127"/>
      <c r="AF1459" s="113"/>
      <c r="AG1459" s="114" t="str">
        <f t="array" ref="AG1459">XLOOKUP(F1459,'CLV2'!A:A,'CLV2'!E:E)</f>
        <v>2.FROZEN FOODS</v>
      </c>
      <c r="AH1459" s="115" t="str">
        <f t="array" ref="AH1459">XLOOKUP(F1459,'CLV2'!A:A,'CLV2'!F:F)</f>
        <v>3.DUMPLINGS</v>
      </c>
      <c r="AI1459" s="115" t="str">
        <f t="shared" si="8"/>
        <v>Pack</v>
      </c>
      <c r="AJ1459" s="116">
        <f t="shared" si="9"/>
        <v>1</v>
      </c>
      <c r="AK1459" s="117" t="str">
        <f t="array" ref="AK1459">XLOOKUP(F1459,'GIÁ'!A:A,'GIÁ'!D:D)</f>
        <v>39374.44</v>
      </c>
      <c r="AL1459" s="118">
        <f t="shared" si="10"/>
        <v>157497.76</v>
      </c>
      <c r="AM1459" s="118">
        <f t="shared" si="11"/>
        <v>0</v>
      </c>
      <c r="AN1459" s="119">
        <f t="shared" si="12"/>
        <v>0</v>
      </c>
      <c r="AO1459" s="118">
        <f t="shared" si="13"/>
        <v>0</v>
      </c>
      <c r="AP1459" s="121">
        <f t="shared" si="14"/>
        <v>157497.76</v>
      </c>
      <c r="AQ1459" s="122"/>
      <c r="AR1459" s="119"/>
    </row>
    <row r="1460" ht="22.5" customHeight="1">
      <c r="A1460" s="89">
        <v>46231.0</v>
      </c>
      <c r="B1460" s="90">
        <v>0.42569444444444443</v>
      </c>
      <c r="C1460" s="91" t="s">
        <v>549</v>
      </c>
      <c r="D1460" s="129" t="str">
        <f t="array" ref="D1460">XLOOKUP(C1460,'DS ST'!A:A,'DS ST'!B:B)</f>
        <v>A141</v>
      </c>
      <c r="E1460" s="94" t="str">
        <f t="array" ref="E1460">XLOOKUP($F1460,'GIÁ'!$A:$A,'GIÁ'!$E:$E)</f>
        <v>MÁT</v>
      </c>
      <c r="F1460" s="94">
        <v>8.936146442614E12</v>
      </c>
      <c r="G1460" s="95" t="s">
        <v>2502</v>
      </c>
      <c r="H1460" s="95" t="s">
        <v>787</v>
      </c>
      <c r="I1460" s="96">
        <v>3.0</v>
      </c>
      <c r="J1460" s="96">
        <v>0.0</v>
      </c>
      <c r="K1460" s="98">
        <f t="shared" si="4"/>
        <v>3</v>
      </c>
      <c r="L1460" s="99" t="s">
        <v>5262</v>
      </c>
      <c r="M1460" s="100" t="s">
        <v>5263</v>
      </c>
      <c r="N1460" s="101" t="s">
        <v>5264</v>
      </c>
      <c r="O1460" s="128"/>
      <c r="P1460" s="100"/>
      <c r="Q1460" s="103">
        <f t="shared" si="5"/>
        <v>3</v>
      </c>
      <c r="R1460" s="161"/>
      <c r="S1460" s="105"/>
      <c r="T1460" s="106"/>
      <c r="U1460" s="107" t="s">
        <v>4986</v>
      </c>
      <c r="V1460" s="108" t="s">
        <v>4012</v>
      </c>
      <c r="W1460" s="109" t="s">
        <v>1908</v>
      </c>
      <c r="X1460" s="110" t="str">
        <f t="shared" si="6"/>
        <v/>
      </c>
      <c r="Y1460" s="110" t="str">
        <f t="shared" si="7"/>
        <v/>
      </c>
      <c r="Z1460" s="139" t="str">
        <f t="shared" si="93"/>
        <v>Kho đông mát</v>
      </c>
      <c r="AA1460" s="109" t="s">
        <v>802</v>
      </c>
      <c r="AB1460" s="106"/>
      <c r="AC1460" s="158"/>
      <c r="AD1460" s="160"/>
      <c r="AE1460" s="127"/>
      <c r="AF1460" s="113"/>
      <c r="AG1460" s="114" t="str">
        <f t="array" ref="AG1460">XLOOKUP(F1460,'CLV2'!A:A,'CLV2'!E:E)</f>
        <v>2.MEAT</v>
      </c>
      <c r="AH1460" s="115" t="str">
        <f t="array" ref="AH1460">XLOOKUP(F1460,'CLV2'!A:A,'CLV2'!F:F)</f>
        <v>3.PORK</v>
      </c>
      <c r="AI1460" s="115" t="str">
        <f t="shared" si="8"/>
        <v>Pack</v>
      </c>
      <c r="AJ1460" s="116">
        <f t="shared" si="9"/>
        <v>1</v>
      </c>
      <c r="AK1460" s="117" t="str">
        <f t="array" ref="AK1460">XLOOKUP(F1460,'GIÁ'!A:A,'GIÁ'!D:D)</f>
        <v>17646.95</v>
      </c>
      <c r="AL1460" s="118">
        <f t="shared" si="10"/>
        <v>52940.85</v>
      </c>
      <c r="AM1460" s="118">
        <f t="shared" si="11"/>
        <v>0</v>
      </c>
      <c r="AN1460" s="119">
        <f t="shared" si="12"/>
        <v>0</v>
      </c>
      <c r="AO1460" s="118">
        <f t="shared" si="13"/>
        <v>52940.85</v>
      </c>
      <c r="AP1460" s="121">
        <f t="shared" si="14"/>
        <v>0</v>
      </c>
      <c r="AQ1460" s="122"/>
      <c r="AR1460" s="119"/>
    </row>
    <row r="1461" ht="22.5" customHeight="1">
      <c r="A1461" s="89">
        <v>46231.0</v>
      </c>
      <c r="B1461" s="90">
        <v>0.42569444444444443</v>
      </c>
      <c r="C1461" s="91" t="s">
        <v>549</v>
      </c>
      <c r="D1461" s="92" t="str">
        <f t="array" ref="D1461">XLOOKUP(C1461,'DS ST'!A:A,'DS ST'!B:B)</f>
        <v>A141</v>
      </c>
      <c r="E1461" s="94" t="str">
        <f t="array" ref="E1461">XLOOKUP($F1461,'GIÁ'!$A:$A,'GIÁ'!$E:$E)</f>
        <v>ĐÔNG</v>
      </c>
      <c r="F1461" s="94">
        <v>8.938527710374E12</v>
      </c>
      <c r="G1461" s="95" t="s">
        <v>3001</v>
      </c>
      <c r="H1461" s="95" t="s">
        <v>224</v>
      </c>
      <c r="I1461" s="96">
        <v>2.0</v>
      </c>
      <c r="J1461" s="96">
        <v>0.0</v>
      </c>
      <c r="K1461" s="98">
        <f t="shared" si="4"/>
        <v>2</v>
      </c>
      <c r="L1461" s="99" t="s">
        <v>5262</v>
      </c>
      <c r="M1461" s="100" t="s">
        <v>5263</v>
      </c>
      <c r="N1461" s="101" t="s">
        <v>5264</v>
      </c>
      <c r="O1461" s="128"/>
      <c r="P1461" s="100"/>
      <c r="Q1461" s="103">
        <f t="shared" si="5"/>
        <v>2</v>
      </c>
      <c r="R1461" s="161"/>
      <c r="S1461" s="105"/>
      <c r="T1461" s="106"/>
      <c r="U1461" s="107"/>
      <c r="V1461" s="108" t="s">
        <v>756</v>
      </c>
      <c r="W1461" s="109" t="s">
        <v>1312</v>
      </c>
      <c r="X1461" s="110" t="str">
        <f t="shared" si="6"/>
        <v/>
      </c>
      <c r="Y1461" s="110" t="str">
        <f t="shared" si="7"/>
        <v/>
      </c>
      <c r="Z1461" s="109" t="s">
        <v>797</v>
      </c>
      <c r="AA1461" s="109" t="s">
        <v>802</v>
      </c>
      <c r="AB1461" s="163" t="s">
        <v>5265</v>
      </c>
      <c r="AC1461" s="159" t="s">
        <v>1329</v>
      </c>
      <c r="AD1461" s="160"/>
      <c r="AE1461" s="127"/>
      <c r="AF1461" s="113"/>
      <c r="AG1461" s="114" t="str">
        <f t="array" ref="AG1461">XLOOKUP(F1461,'CLV2'!A:A,'CLV2'!E:E)</f>
        <v>2.FISH AND SEAFOOD</v>
      </c>
      <c r="AH1461" s="115" t="str">
        <f t="array" ref="AH1461">XLOOKUP(F1461,'CLV2'!A:A,'CLV2'!F:F)</f>
        <v>3.FROZEN FISH AND SEAFOOD</v>
      </c>
      <c r="AI1461" s="115" t="str">
        <f t="shared" si="8"/>
        <v>Pack</v>
      </c>
      <c r="AJ1461" s="116">
        <f t="shared" si="9"/>
        <v>1</v>
      </c>
      <c r="AK1461" s="117" t="str">
        <f t="array" ref="AK1461">XLOOKUP(F1461,'GIÁ'!A:A,'GIÁ'!D:D)</f>
        <v>75989.39</v>
      </c>
      <c r="AL1461" s="118">
        <f t="shared" si="10"/>
        <v>151978.78</v>
      </c>
      <c r="AM1461" s="118">
        <f t="shared" si="11"/>
        <v>0</v>
      </c>
      <c r="AN1461" s="119">
        <f t="shared" si="12"/>
        <v>0</v>
      </c>
      <c r="AO1461" s="118">
        <f t="shared" si="13"/>
        <v>151978.78</v>
      </c>
      <c r="AP1461" s="121">
        <f t="shared" si="14"/>
        <v>0</v>
      </c>
      <c r="AQ1461" s="122"/>
      <c r="AR1461" s="119"/>
    </row>
    <row r="1462" ht="22.5" customHeight="1">
      <c r="A1462" s="89">
        <v>46231.0</v>
      </c>
      <c r="B1462" s="90">
        <v>0.42569444444444443</v>
      </c>
      <c r="C1462" s="91" t="s">
        <v>549</v>
      </c>
      <c r="D1462" s="92" t="str">
        <f t="array" ref="D1462">XLOOKUP(C1462,'DS ST'!A:A,'DS ST'!B:B)</f>
        <v>A141</v>
      </c>
      <c r="E1462" s="94" t="str">
        <f t="array" ref="E1462">XLOOKUP($F1462,'GIÁ'!$A:$A,'GIÁ'!$E:$E)</f>
        <v>ĐÔNG</v>
      </c>
      <c r="F1462" s="94">
        <v>8.938532826008E12</v>
      </c>
      <c r="G1462" s="95" t="s">
        <v>3046</v>
      </c>
      <c r="H1462" s="95" t="s">
        <v>224</v>
      </c>
      <c r="I1462" s="96">
        <v>6.0</v>
      </c>
      <c r="J1462" s="96">
        <v>0.0</v>
      </c>
      <c r="K1462" s="98">
        <f t="shared" si="4"/>
        <v>6</v>
      </c>
      <c r="L1462" s="99" t="s">
        <v>5262</v>
      </c>
      <c r="M1462" s="100" t="s">
        <v>5263</v>
      </c>
      <c r="N1462" s="101" t="s">
        <v>5264</v>
      </c>
      <c r="O1462" s="128"/>
      <c r="P1462" s="100"/>
      <c r="Q1462" s="103">
        <f t="shared" si="5"/>
        <v>6</v>
      </c>
      <c r="R1462" s="161"/>
      <c r="S1462" s="105"/>
      <c r="T1462" s="106"/>
      <c r="U1462" s="107"/>
      <c r="V1462" s="108" t="s">
        <v>756</v>
      </c>
      <c r="W1462" s="109" t="s">
        <v>1312</v>
      </c>
      <c r="X1462" s="110" t="str">
        <f t="shared" si="6"/>
        <v/>
      </c>
      <c r="Y1462" s="110" t="str">
        <f t="shared" si="7"/>
        <v/>
      </c>
      <c r="Z1462" s="109" t="s">
        <v>797</v>
      </c>
      <c r="AA1462" s="109" t="s">
        <v>802</v>
      </c>
      <c r="AB1462" s="163" t="s">
        <v>5265</v>
      </c>
      <c r="AC1462" s="159" t="s">
        <v>1329</v>
      </c>
      <c r="AD1462" s="160"/>
      <c r="AE1462" s="127"/>
      <c r="AF1462" s="113"/>
      <c r="AG1462" s="114" t="str">
        <f t="array" ref="AG1462">XLOOKUP(F1462,'CLV2'!A:A,'CLV2'!E:E)</f>
        <v>2.FROZEN FOODS</v>
      </c>
      <c r="AH1462" s="115" t="str">
        <f t="array" ref="AH1462">XLOOKUP(F1462,'CLV2'!A:A,'CLV2'!F:F)</f>
        <v>3.PASTRY AND DESSERTS</v>
      </c>
      <c r="AI1462" s="115" t="str">
        <f t="shared" si="8"/>
        <v>Pack</v>
      </c>
      <c r="AJ1462" s="116">
        <f t="shared" si="9"/>
        <v>1</v>
      </c>
      <c r="AK1462" s="117" t="str">
        <f t="array" ref="AK1462">XLOOKUP(F1462,'GIÁ'!A:A,'GIÁ'!D:D)</f>
        <v>22371.33</v>
      </c>
      <c r="AL1462" s="118">
        <f t="shared" si="10"/>
        <v>134227.98</v>
      </c>
      <c r="AM1462" s="118">
        <f t="shared" si="11"/>
        <v>0</v>
      </c>
      <c r="AN1462" s="119">
        <f t="shared" si="12"/>
        <v>0</v>
      </c>
      <c r="AO1462" s="118">
        <f t="shared" si="13"/>
        <v>134227.98</v>
      </c>
      <c r="AP1462" s="121">
        <f t="shared" si="14"/>
        <v>0</v>
      </c>
      <c r="AQ1462" s="122"/>
      <c r="AR1462" s="119"/>
    </row>
    <row r="1463" ht="22.5" customHeight="1">
      <c r="A1463" s="89">
        <v>46231.0</v>
      </c>
      <c r="B1463" s="90">
        <v>0.42569444444444443</v>
      </c>
      <c r="C1463" s="91" t="s">
        <v>549</v>
      </c>
      <c r="D1463" s="92" t="str">
        <f t="array" ref="D1463">XLOOKUP(C1463,'DS ST'!A:A,'DS ST'!B:B)</f>
        <v>A141</v>
      </c>
      <c r="E1463" s="94" t="str">
        <f t="array" ref="E1463">XLOOKUP($F1463,'GIÁ'!$A:$A,'GIÁ'!$E:$E)</f>
        <v>ĐÔNG</v>
      </c>
      <c r="F1463" s="94">
        <v>8.934717401336E12</v>
      </c>
      <c r="G1463" s="95" t="s">
        <v>1750</v>
      </c>
      <c r="H1463" s="95" t="s">
        <v>224</v>
      </c>
      <c r="I1463" s="96">
        <v>6.0</v>
      </c>
      <c r="J1463" s="96">
        <v>0.0</v>
      </c>
      <c r="K1463" s="98">
        <f t="shared" si="4"/>
        <v>6</v>
      </c>
      <c r="L1463" s="99" t="s">
        <v>5262</v>
      </c>
      <c r="M1463" s="100" t="s">
        <v>5263</v>
      </c>
      <c r="N1463" s="101" t="s">
        <v>5264</v>
      </c>
      <c r="O1463" s="128"/>
      <c r="P1463" s="100"/>
      <c r="Q1463" s="103">
        <f t="shared" si="5"/>
        <v>6</v>
      </c>
      <c r="R1463" s="161"/>
      <c r="S1463" s="105"/>
      <c r="T1463" s="106"/>
      <c r="U1463" s="107"/>
      <c r="V1463" s="108" t="s">
        <v>756</v>
      </c>
      <c r="W1463" s="109" t="s">
        <v>1312</v>
      </c>
      <c r="X1463" s="110" t="str">
        <f t="shared" si="6"/>
        <v/>
      </c>
      <c r="Y1463" s="110" t="str">
        <f t="shared" si="7"/>
        <v/>
      </c>
      <c r="Z1463" s="109" t="s">
        <v>797</v>
      </c>
      <c r="AA1463" s="109" t="s">
        <v>802</v>
      </c>
      <c r="AB1463" s="163" t="s">
        <v>5265</v>
      </c>
      <c r="AC1463" s="159" t="s">
        <v>1329</v>
      </c>
      <c r="AD1463" s="160"/>
      <c r="AE1463" s="127"/>
      <c r="AF1463" s="113"/>
      <c r="AG1463" s="114" t="str">
        <f t="array" ref="AG1463">XLOOKUP(F1463,'CLV2'!A:A,'CLV2'!E:E)</f>
        <v>2.FROZEN FOODS</v>
      </c>
      <c r="AH1463" s="115" t="str">
        <f t="array" ref="AH1463">XLOOKUP(F1463,'CLV2'!A:A,'CLV2'!F:F)</f>
        <v>3.DUMPLINGS</v>
      </c>
      <c r="AI1463" s="115" t="str">
        <f t="shared" si="8"/>
        <v>Pack</v>
      </c>
      <c r="AJ1463" s="116">
        <f t="shared" si="9"/>
        <v>1</v>
      </c>
      <c r="AK1463" s="117" t="str">
        <f t="array" ref="AK1463">XLOOKUP(F1463,'GIÁ'!A:A,'GIÁ'!D:D)</f>
        <v>39374.44</v>
      </c>
      <c r="AL1463" s="118">
        <f t="shared" si="10"/>
        <v>236246.64</v>
      </c>
      <c r="AM1463" s="118">
        <f t="shared" si="11"/>
        <v>0</v>
      </c>
      <c r="AN1463" s="119">
        <f t="shared" si="12"/>
        <v>0</v>
      </c>
      <c r="AO1463" s="118">
        <f t="shared" si="13"/>
        <v>236246.64</v>
      </c>
      <c r="AP1463" s="121">
        <f t="shared" si="14"/>
        <v>0</v>
      </c>
      <c r="AQ1463" s="122"/>
      <c r="AR1463" s="119"/>
    </row>
    <row r="1464" ht="22.5" customHeight="1">
      <c r="A1464" s="89">
        <v>46231.0</v>
      </c>
      <c r="B1464" s="90">
        <v>0.43680555555555556</v>
      </c>
      <c r="C1464" s="91" t="s">
        <v>1510</v>
      </c>
      <c r="D1464" s="129" t="str">
        <f t="array" ref="D1464">XLOOKUP(C1464,'DS ST'!A:A,'DS ST'!B:B)</f>
        <v>PGS</v>
      </c>
      <c r="E1464" s="94" t="str">
        <f t="array" ref="E1464">XLOOKUP($F1464,'GIÁ'!$A:$A,'GIÁ'!$E:$E)</f>
        <v>MÁT</v>
      </c>
      <c r="F1464" s="94">
        <v>8.936146442614E12</v>
      </c>
      <c r="G1464" s="95" t="s">
        <v>2502</v>
      </c>
      <c r="H1464" s="95" t="s">
        <v>787</v>
      </c>
      <c r="I1464" s="96">
        <v>4.0</v>
      </c>
      <c r="J1464" s="96">
        <v>0.0</v>
      </c>
      <c r="K1464" s="98">
        <f t="shared" si="4"/>
        <v>4</v>
      </c>
      <c r="L1464" s="99" t="s">
        <v>5266</v>
      </c>
      <c r="M1464" s="100" t="s">
        <v>5267</v>
      </c>
      <c r="N1464" s="101" t="s">
        <v>5268</v>
      </c>
      <c r="O1464" s="128"/>
      <c r="P1464" s="100"/>
      <c r="Q1464" s="103">
        <f t="shared" si="5"/>
        <v>4</v>
      </c>
      <c r="R1464" s="161"/>
      <c r="S1464" s="105" t="s">
        <v>14</v>
      </c>
      <c r="T1464" s="106"/>
      <c r="U1464" s="107" t="s">
        <v>4986</v>
      </c>
      <c r="V1464" s="108" t="s">
        <v>4012</v>
      </c>
      <c r="W1464" s="109" t="s">
        <v>1908</v>
      </c>
      <c r="X1464" s="110" t="str">
        <f t="shared" si="6"/>
        <v/>
      </c>
      <c r="Y1464" s="110" t="str">
        <f t="shared" si="7"/>
        <v/>
      </c>
      <c r="Z1464" s="139" t="str">
        <f>IF(N(Q1464)&lt;=0,"",IF(ISNUMBER(SEARCH("Thiếu kiện",V1464)),"Kho đông mát",IF(AND(N(Q1464)&gt;0,N(P1464)&gt;0,OR(ISNUMBER(SEARCH("Hình KDB",U1464)),ISNUMBER(SEARCH("Hình tele",U1464)),ISNUMBER(SEARCH("sai code",U1464)),ISNUMBER(SEARCH("ST nhận",U1464)))),"Kho đông mát",IF(AND(W1464="DC giao thiếu",OR(ISNUMBER(SEARCH("Hình KDB",U1464)),ISNUMBER(SEARCH("Hình tele",U1464)),ISNUMBER(SEARCH("sai code",U1464)))),"Kho đông mát",IF(W1464="DC giao thiếu","Chưa xác định",IF(AND(W1464="DC pick sai",OR(ISNUMBER(SEARCH("Hình KDB",U1464)),ISNUMBER(SEARCH("Hình tele",U1464)),ISNUMBER(SEARCH("sai code",U1464)),ISNUMBER(SEARCH("ST nhận",U1464)))),"Kho đông mát",IF(W1464="DC pick sai","Chưa xác định",IF(AND(W1464="Hao hụt",N(O1464)&gt;0,OR(ISNUMBER(SEARCH("Hình KDB",U1464)),ISNUMBER(SEARCH("Hình tele",U1464)),ISNUMBER(SEARCH("sai code",U1464)),ISNUMBER(SEARCH("ST nhận",U1464)))),"Kho đông mát",IF(W1464="Hao hụt","Chưa xác định",IF(OR(W1464="VT giao sai điểm",W1464="Không đạt nhiệt độ",W1464="TX giao thiếu kiện",W1464="Hàng không đạt CL"),"Kho đông mát",IF(W1464="Chưa xác định","Chưa xác định",IF(N(P1464)&gt;0,"Chưa xác định",""))))))))))))</f>
        <v>Kho đông mát</v>
      </c>
      <c r="AA1464" s="109" t="s">
        <v>802</v>
      </c>
      <c r="AB1464" s="106"/>
      <c r="AC1464" s="158"/>
      <c r="AD1464" s="160"/>
      <c r="AE1464" s="127"/>
      <c r="AF1464" s="113"/>
      <c r="AG1464" s="114" t="str">
        <f t="array" ref="AG1464">XLOOKUP(F1464,'CLV2'!A:A,'CLV2'!E:E)</f>
        <v>2.MEAT</v>
      </c>
      <c r="AH1464" s="115" t="str">
        <f t="array" ref="AH1464">XLOOKUP(F1464,'CLV2'!A:A,'CLV2'!F:F)</f>
        <v>3.PORK</v>
      </c>
      <c r="AI1464" s="115" t="str">
        <f t="shared" si="8"/>
        <v>Pack</v>
      </c>
      <c r="AJ1464" s="116">
        <f t="shared" si="9"/>
        <v>1</v>
      </c>
      <c r="AK1464" s="117" t="str">
        <f t="array" ref="AK1464">XLOOKUP(F1464,'GIÁ'!A:A,'GIÁ'!D:D)</f>
        <v>17646.95</v>
      </c>
      <c r="AL1464" s="118">
        <f t="shared" si="10"/>
        <v>70587.8</v>
      </c>
      <c r="AM1464" s="118">
        <f t="shared" si="11"/>
        <v>0</v>
      </c>
      <c r="AN1464" s="119">
        <f t="shared" si="12"/>
        <v>0</v>
      </c>
      <c r="AO1464" s="118">
        <f t="shared" si="13"/>
        <v>70587.8</v>
      </c>
      <c r="AP1464" s="121">
        <f t="shared" si="14"/>
        <v>0</v>
      </c>
      <c r="AQ1464" s="122"/>
      <c r="AR1464" s="119"/>
    </row>
    <row r="1465" ht="22.5" customHeight="1">
      <c r="A1465" s="89">
        <v>46231.0</v>
      </c>
      <c r="B1465" s="90">
        <v>0.43680555555555556</v>
      </c>
      <c r="C1465" s="91" t="s">
        <v>1510</v>
      </c>
      <c r="D1465" s="92" t="str">
        <f t="array" ref="D1465">XLOOKUP(C1465,'DS ST'!A:A,'DS ST'!B:B)</f>
        <v>PGS</v>
      </c>
      <c r="E1465" s="94" t="str">
        <f t="array" ref="E1465">XLOOKUP($F1465,'GIÁ'!$A:$A,'GIÁ'!$E:$E)</f>
        <v>ĐÔNG</v>
      </c>
      <c r="F1465" s="94">
        <v>8.934717275081E12</v>
      </c>
      <c r="G1465" s="95" t="s">
        <v>1735</v>
      </c>
      <c r="H1465" s="95" t="s">
        <v>224</v>
      </c>
      <c r="I1465" s="96">
        <v>16.0</v>
      </c>
      <c r="J1465" s="96">
        <v>0.0</v>
      </c>
      <c r="K1465" s="98">
        <f t="shared" si="4"/>
        <v>16</v>
      </c>
      <c r="L1465" s="99" t="s">
        <v>5266</v>
      </c>
      <c r="M1465" s="100" t="s">
        <v>5267</v>
      </c>
      <c r="N1465" s="101" t="s">
        <v>5268</v>
      </c>
      <c r="O1465" s="128"/>
      <c r="P1465" s="100"/>
      <c r="Q1465" s="103">
        <f t="shared" si="5"/>
        <v>16</v>
      </c>
      <c r="R1465" s="161"/>
      <c r="S1465" s="105" t="s">
        <v>14</v>
      </c>
      <c r="T1465" s="106"/>
      <c r="U1465" s="107"/>
      <c r="V1465" s="108" t="s">
        <v>756</v>
      </c>
      <c r="W1465" s="109" t="s">
        <v>1312</v>
      </c>
      <c r="X1465" s="110" t="str">
        <f t="shared" si="6"/>
        <v/>
      </c>
      <c r="Y1465" s="110" t="str">
        <f t="shared" si="7"/>
        <v/>
      </c>
      <c r="Z1465" s="109" t="s">
        <v>797</v>
      </c>
      <c r="AA1465" s="109" t="s">
        <v>802</v>
      </c>
      <c r="AB1465" s="112" t="s">
        <v>5269</v>
      </c>
      <c r="AC1465" s="159" t="s">
        <v>3555</v>
      </c>
      <c r="AD1465" s="162" t="s">
        <v>5270</v>
      </c>
      <c r="AE1465" s="127"/>
      <c r="AF1465" s="113"/>
      <c r="AG1465" s="114" t="str">
        <f t="array" ref="AG1465">XLOOKUP(F1465,'CLV2'!A:A,'CLV2'!E:E)</f>
        <v>2.FROZEN FOODS</v>
      </c>
      <c r="AH1465" s="115" t="str">
        <f t="array" ref="AH1465">XLOOKUP(F1465,'CLV2'!A:A,'CLV2'!F:F)</f>
        <v>3.DUMPLINGS</v>
      </c>
      <c r="AI1465" s="115" t="str">
        <f t="shared" si="8"/>
        <v>Pack</v>
      </c>
      <c r="AJ1465" s="116">
        <f t="shared" si="9"/>
        <v>1</v>
      </c>
      <c r="AK1465" s="117" t="str">
        <f t="array" ref="AK1465">XLOOKUP(F1465,'GIÁ'!A:A,'GIÁ'!D:D)</f>
        <v>42036.39</v>
      </c>
      <c r="AL1465" s="118">
        <f t="shared" si="10"/>
        <v>672582.24</v>
      </c>
      <c r="AM1465" s="118">
        <f t="shared" si="11"/>
        <v>0</v>
      </c>
      <c r="AN1465" s="119">
        <f t="shared" si="12"/>
        <v>0</v>
      </c>
      <c r="AO1465" s="118">
        <f t="shared" si="13"/>
        <v>672582.24</v>
      </c>
      <c r="AP1465" s="121">
        <f t="shared" si="14"/>
        <v>0</v>
      </c>
      <c r="AQ1465" s="122"/>
      <c r="AR1465" s="119"/>
    </row>
    <row r="1466" ht="22.5" customHeight="1">
      <c r="A1466" s="89">
        <v>46231.0</v>
      </c>
      <c r="B1466" s="90">
        <v>0.43680555555555556</v>
      </c>
      <c r="C1466" s="91" t="s">
        <v>1510</v>
      </c>
      <c r="D1466" s="92" t="str">
        <f t="array" ref="D1466">XLOOKUP(C1466,'DS ST'!A:A,'DS ST'!B:B)</f>
        <v>PGS</v>
      </c>
      <c r="E1466" s="94" t="str">
        <f t="array" ref="E1466">XLOOKUP($F1466,'GIÁ'!$A:$A,'GIÁ'!$E:$E)</f>
        <v>ĐÔNG</v>
      </c>
      <c r="F1466" s="94">
        <v>8.934717401336E12</v>
      </c>
      <c r="G1466" s="95" t="s">
        <v>1750</v>
      </c>
      <c r="H1466" s="95" t="s">
        <v>224</v>
      </c>
      <c r="I1466" s="96">
        <v>6.0</v>
      </c>
      <c r="J1466" s="96">
        <v>0.0</v>
      </c>
      <c r="K1466" s="98">
        <f t="shared" si="4"/>
        <v>6</v>
      </c>
      <c r="L1466" s="99" t="s">
        <v>5266</v>
      </c>
      <c r="M1466" s="100" t="s">
        <v>5267</v>
      </c>
      <c r="N1466" s="101" t="s">
        <v>5268</v>
      </c>
      <c r="O1466" s="128"/>
      <c r="P1466" s="100"/>
      <c r="Q1466" s="103">
        <f t="shared" si="5"/>
        <v>6</v>
      </c>
      <c r="R1466" s="161"/>
      <c r="S1466" s="105" t="s">
        <v>14</v>
      </c>
      <c r="T1466" s="106"/>
      <c r="U1466" s="107"/>
      <c r="V1466" s="108" t="s">
        <v>756</v>
      </c>
      <c r="W1466" s="109" t="s">
        <v>1312</v>
      </c>
      <c r="X1466" s="110" t="str">
        <f t="shared" si="6"/>
        <v/>
      </c>
      <c r="Y1466" s="110" t="str">
        <f t="shared" si="7"/>
        <v/>
      </c>
      <c r="Z1466" s="109" t="s">
        <v>797</v>
      </c>
      <c r="AA1466" s="109" t="s">
        <v>802</v>
      </c>
      <c r="AB1466" s="112" t="s">
        <v>5269</v>
      </c>
      <c r="AC1466" s="159" t="s">
        <v>3555</v>
      </c>
      <c r="AD1466" s="162" t="s">
        <v>5270</v>
      </c>
      <c r="AE1466" s="127"/>
      <c r="AF1466" s="113"/>
      <c r="AG1466" s="114" t="str">
        <f t="array" ref="AG1466">XLOOKUP(F1466,'CLV2'!A:A,'CLV2'!E:E)</f>
        <v>2.FROZEN FOODS</v>
      </c>
      <c r="AH1466" s="115" t="str">
        <f t="array" ref="AH1466">XLOOKUP(F1466,'CLV2'!A:A,'CLV2'!F:F)</f>
        <v>3.DUMPLINGS</v>
      </c>
      <c r="AI1466" s="115" t="str">
        <f t="shared" si="8"/>
        <v>Pack</v>
      </c>
      <c r="AJ1466" s="116">
        <f t="shared" si="9"/>
        <v>1</v>
      </c>
      <c r="AK1466" s="117" t="str">
        <f t="array" ref="AK1466">XLOOKUP(F1466,'GIÁ'!A:A,'GIÁ'!D:D)</f>
        <v>39374.44</v>
      </c>
      <c r="AL1466" s="118">
        <f t="shared" si="10"/>
        <v>236246.64</v>
      </c>
      <c r="AM1466" s="118">
        <f t="shared" si="11"/>
        <v>0</v>
      </c>
      <c r="AN1466" s="119">
        <f t="shared" si="12"/>
        <v>0</v>
      </c>
      <c r="AO1466" s="118">
        <f t="shared" si="13"/>
        <v>236246.64</v>
      </c>
      <c r="AP1466" s="121">
        <f t="shared" si="14"/>
        <v>0</v>
      </c>
      <c r="AQ1466" s="122"/>
      <c r="AR1466" s="119"/>
    </row>
    <row r="1467" ht="22.5" customHeight="1">
      <c r="A1467" s="89">
        <v>46231.0</v>
      </c>
      <c r="B1467" s="90">
        <v>0.46944444444444444</v>
      </c>
      <c r="C1467" s="91" t="s">
        <v>1280</v>
      </c>
      <c r="D1467" s="129" t="str">
        <f t="array" ref="D1467">XLOOKUP(C1467,'DS ST'!A:A,'DS ST'!B:B)</f>
        <v>HNN</v>
      </c>
      <c r="E1467" s="94" t="str">
        <f t="array" ref="E1467">XLOOKUP($F1467,'GIÁ'!$A:$A,'GIÁ'!$E:$E)</f>
        <v>MÁT</v>
      </c>
      <c r="F1467" s="94">
        <v>8.936146442614E12</v>
      </c>
      <c r="G1467" s="95" t="s">
        <v>2502</v>
      </c>
      <c r="H1467" s="95" t="s">
        <v>787</v>
      </c>
      <c r="I1467" s="96">
        <v>3.0</v>
      </c>
      <c r="J1467" s="96">
        <v>0.0</v>
      </c>
      <c r="K1467" s="98">
        <f t="shared" si="4"/>
        <v>3</v>
      </c>
      <c r="L1467" s="99" t="s">
        <v>5271</v>
      </c>
      <c r="M1467" s="100" t="s">
        <v>5272</v>
      </c>
      <c r="N1467" s="101" t="s">
        <v>5273</v>
      </c>
      <c r="O1467" s="128"/>
      <c r="P1467" s="100"/>
      <c r="Q1467" s="103">
        <f t="shared" si="5"/>
        <v>3</v>
      </c>
      <c r="R1467" s="161"/>
      <c r="S1467" s="105"/>
      <c r="T1467" s="106"/>
      <c r="U1467" s="107" t="s">
        <v>4986</v>
      </c>
      <c r="V1467" s="108" t="s">
        <v>4012</v>
      </c>
      <c r="W1467" s="109" t="s">
        <v>1908</v>
      </c>
      <c r="X1467" s="110" t="str">
        <f t="shared" si="6"/>
        <v/>
      </c>
      <c r="Y1467" s="110" t="str">
        <f t="shared" si="7"/>
        <v/>
      </c>
      <c r="Z1467" s="139" t="str">
        <f>IF(N(Q1467)&lt;=0,"",IF(ISNUMBER(SEARCH("Thiếu kiện",V1467)),"Kho đông mát",IF(AND(N(Q1467)&gt;0,N(P1467)&gt;0,OR(ISNUMBER(SEARCH("Hình KDB",U1467)),ISNUMBER(SEARCH("Hình tele",U1467)),ISNUMBER(SEARCH("sai code",U1467)),ISNUMBER(SEARCH("ST nhận",U1467)))),"Kho đông mát",IF(AND(W1467="DC giao thiếu",OR(ISNUMBER(SEARCH("Hình KDB",U1467)),ISNUMBER(SEARCH("Hình tele",U1467)),ISNUMBER(SEARCH("sai code",U1467)))),"Kho đông mát",IF(W1467="DC giao thiếu","Chưa xác định",IF(AND(W1467="DC pick sai",OR(ISNUMBER(SEARCH("Hình KDB",U1467)),ISNUMBER(SEARCH("Hình tele",U1467)),ISNUMBER(SEARCH("sai code",U1467)),ISNUMBER(SEARCH("ST nhận",U1467)))),"Kho đông mát",IF(W1467="DC pick sai","Chưa xác định",IF(AND(W1467="Hao hụt",N(O1467)&gt;0,OR(ISNUMBER(SEARCH("Hình KDB",U1467)),ISNUMBER(SEARCH("Hình tele",U1467)),ISNUMBER(SEARCH("sai code",U1467)),ISNUMBER(SEARCH("ST nhận",U1467)))),"Kho đông mát",IF(W1467="Hao hụt","Chưa xác định",IF(OR(W1467="VT giao sai điểm",W1467="Không đạt nhiệt độ",W1467="TX giao thiếu kiện",W1467="Hàng không đạt CL"),"Kho đông mát",IF(W1467="Chưa xác định","Chưa xác định",IF(N(P1467)&gt;0,"Chưa xác định",""))))))))))))</f>
        <v>Kho đông mát</v>
      </c>
      <c r="AA1467" s="109" t="s">
        <v>802</v>
      </c>
      <c r="AB1467" s="106"/>
      <c r="AC1467" s="158"/>
      <c r="AD1467" s="160"/>
      <c r="AE1467" s="127"/>
      <c r="AF1467" s="113"/>
      <c r="AG1467" s="114" t="str">
        <f t="array" ref="AG1467">XLOOKUP(F1467,'CLV2'!A:A,'CLV2'!E:E)</f>
        <v>2.MEAT</v>
      </c>
      <c r="AH1467" s="115" t="str">
        <f t="array" ref="AH1467">XLOOKUP(F1467,'CLV2'!A:A,'CLV2'!F:F)</f>
        <v>3.PORK</v>
      </c>
      <c r="AI1467" s="115" t="str">
        <f t="shared" si="8"/>
        <v>Pack</v>
      </c>
      <c r="AJ1467" s="116">
        <f t="shared" si="9"/>
        <v>1</v>
      </c>
      <c r="AK1467" s="117" t="str">
        <f t="array" ref="AK1467">XLOOKUP(F1467,'GIÁ'!A:A,'GIÁ'!D:D)</f>
        <v>17646.95</v>
      </c>
      <c r="AL1467" s="118">
        <f t="shared" si="10"/>
        <v>52940.85</v>
      </c>
      <c r="AM1467" s="118">
        <f t="shared" si="11"/>
        <v>0</v>
      </c>
      <c r="AN1467" s="119">
        <f t="shared" si="12"/>
        <v>0</v>
      </c>
      <c r="AO1467" s="118">
        <f t="shared" si="13"/>
        <v>52940.85</v>
      </c>
      <c r="AP1467" s="121">
        <f t="shared" si="14"/>
        <v>0</v>
      </c>
      <c r="AQ1467" s="122"/>
      <c r="AR1467" s="119"/>
    </row>
    <row r="1468" ht="22.5" customHeight="1">
      <c r="A1468" s="89">
        <v>46231.0</v>
      </c>
      <c r="B1468" s="90">
        <v>0.46944444444444444</v>
      </c>
      <c r="C1468" s="91" t="s">
        <v>1280</v>
      </c>
      <c r="D1468" s="92" t="str">
        <f t="array" ref="D1468">XLOOKUP(C1468,'DS ST'!A:A,'DS ST'!B:B)</f>
        <v>HNN</v>
      </c>
      <c r="E1468" s="94" t="str">
        <f t="array" ref="E1468">XLOOKUP($F1468,'GIÁ'!$A:$A,'GIÁ'!$E:$E)</f>
        <v>ĐÔNG</v>
      </c>
      <c r="F1468" s="94">
        <v>8.938555386725E12</v>
      </c>
      <c r="G1468" s="95" t="s">
        <v>3156</v>
      </c>
      <c r="H1468" s="95" t="s">
        <v>224</v>
      </c>
      <c r="I1468" s="96">
        <v>2.0</v>
      </c>
      <c r="J1468" s="96">
        <v>0.0</v>
      </c>
      <c r="K1468" s="98">
        <f t="shared" si="4"/>
        <v>2</v>
      </c>
      <c r="L1468" s="99" t="s">
        <v>5271</v>
      </c>
      <c r="M1468" s="100" t="s">
        <v>5272</v>
      </c>
      <c r="N1468" s="101" t="s">
        <v>5273</v>
      </c>
      <c r="O1468" s="128"/>
      <c r="P1468" s="100"/>
      <c r="Q1468" s="103">
        <f t="shared" si="5"/>
        <v>2</v>
      </c>
      <c r="R1468" s="161"/>
      <c r="S1468" s="105"/>
      <c r="T1468" s="106"/>
      <c r="U1468" s="107"/>
      <c r="V1468" s="108" t="s">
        <v>756</v>
      </c>
      <c r="W1468" s="109" t="s">
        <v>1312</v>
      </c>
      <c r="X1468" s="110" t="str">
        <f t="shared" si="6"/>
        <v/>
      </c>
      <c r="Y1468" s="110" t="str">
        <f t="shared" si="7"/>
        <v/>
      </c>
      <c r="Z1468" s="109" t="s">
        <v>797</v>
      </c>
      <c r="AA1468" s="109" t="s">
        <v>802</v>
      </c>
      <c r="AB1468" s="149" t="s">
        <v>5274</v>
      </c>
      <c r="AC1468" s="159" t="s">
        <v>1329</v>
      </c>
      <c r="AD1468" s="160"/>
      <c r="AE1468" s="127"/>
      <c r="AF1468" s="113"/>
      <c r="AG1468" s="114" t="str">
        <f t="array" ref="AG1468">XLOOKUP(F1468,'CLV2'!A:A,'CLV2'!E:E)</f>
        <v>2.FROZEN FOODS</v>
      </c>
      <c r="AH1468" s="115" t="str">
        <f t="array" ref="AH1468">XLOOKUP(F1468,'CLV2'!A:A,'CLV2'!F:F)</f>
        <v>3.PASTRY AND DESSERTS</v>
      </c>
      <c r="AI1468" s="115" t="str">
        <f t="shared" si="8"/>
        <v>Pack</v>
      </c>
      <c r="AJ1468" s="116">
        <f t="shared" si="9"/>
        <v>1</v>
      </c>
      <c r="AK1468" s="117" t="str">
        <f t="array" ref="AK1468">XLOOKUP(F1468,'GIÁ'!A:A,'GIÁ'!D:D)</f>
        <v>26016.14</v>
      </c>
      <c r="AL1468" s="118">
        <f t="shared" si="10"/>
        <v>52032.28</v>
      </c>
      <c r="AM1468" s="118">
        <f t="shared" si="11"/>
        <v>0</v>
      </c>
      <c r="AN1468" s="119">
        <f t="shared" si="12"/>
        <v>0</v>
      </c>
      <c r="AO1468" s="118">
        <f t="shared" si="13"/>
        <v>52032.28</v>
      </c>
      <c r="AP1468" s="121">
        <f t="shared" si="14"/>
        <v>0</v>
      </c>
      <c r="AQ1468" s="122"/>
      <c r="AR1468" s="119"/>
    </row>
    <row r="1469" ht="22.5" customHeight="1">
      <c r="A1469" s="89">
        <v>46231.0</v>
      </c>
      <c r="B1469" s="90">
        <v>0.46944444444444444</v>
      </c>
      <c r="C1469" s="91" t="s">
        <v>1280</v>
      </c>
      <c r="D1469" s="92" t="str">
        <f t="array" ref="D1469">XLOOKUP(C1469,'DS ST'!A:A,'DS ST'!B:B)</f>
        <v>HNN</v>
      </c>
      <c r="E1469" s="94" t="str">
        <f t="array" ref="E1469">XLOOKUP($F1469,'GIÁ'!$A:$A,'GIÁ'!$E:$E)</f>
        <v>ĐÔNG</v>
      </c>
      <c r="F1469" s="94">
        <v>8.934717275081E12</v>
      </c>
      <c r="G1469" s="95" t="s">
        <v>1735</v>
      </c>
      <c r="H1469" s="95" t="s">
        <v>224</v>
      </c>
      <c r="I1469" s="96">
        <v>6.0</v>
      </c>
      <c r="J1469" s="96">
        <v>0.0</v>
      </c>
      <c r="K1469" s="98">
        <f t="shared" si="4"/>
        <v>6</v>
      </c>
      <c r="L1469" s="99" t="s">
        <v>5271</v>
      </c>
      <c r="M1469" s="100" t="s">
        <v>5272</v>
      </c>
      <c r="N1469" s="101" t="s">
        <v>5273</v>
      </c>
      <c r="O1469" s="128"/>
      <c r="P1469" s="100"/>
      <c r="Q1469" s="103">
        <f t="shared" si="5"/>
        <v>6</v>
      </c>
      <c r="R1469" s="161"/>
      <c r="S1469" s="105"/>
      <c r="T1469" s="106"/>
      <c r="U1469" s="107"/>
      <c r="V1469" s="108" t="s">
        <v>756</v>
      </c>
      <c r="W1469" s="109" t="s">
        <v>1312</v>
      </c>
      <c r="X1469" s="110" t="str">
        <f t="shared" si="6"/>
        <v/>
      </c>
      <c r="Y1469" s="110" t="str">
        <f t="shared" si="7"/>
        <v/>
      </c>
      <c r="Z1469" s="109" t="s">
        <v>797</v>
      </c>
      <c r="AA1469" s="109" t="s">
        <v>802</v>
      </c>
      <c r="AB1469" s="149" t="s">
        <v>5274</v>
      </c>
      <c r="AC1469" s="159" t="s">
        <v>1329</v>
      </c>
      <c r="AD1469" s="160"/>
      <c r="AE1469" s="127"/>
      <c r="AF1469" s="113"/>
      <c r="AG1469" s="114" t="str">
        <f t="array" ref="AG1469">XLOOKUP(F1469,'CLV2'!A:A,'CLV2'!E:E)</f>
        <v>2.FROZEN FOODS</v>
      </c>
      <c r="AH1469" s="115" t="str">
        <f t="array" ref="AH1469">XLOOKUP(F1469,'CLV2'!A:A,'CLV2'!F:F)</f>
        <v>3.DUMPLINGS</v>
      </c>
      <c r="AI1469" s="115" t="str">
        <f t="shared" si="8"/>
        <v>Pack</v>
      </c>
      <c r="AJ1469" s="116">
        <f t="shared" si="9"/>
        <v>1</v>
      </c>
      <c r="AK1469" s="117" t="str">
        <f t="array" ref="AK1469">XLOOKUP(F1469,'GIÁ'!A:A,'GIÁ'!D:D)</f>
        <v>42036.39</v>
      </c>
      <c r="AL1469" s="118">
        <f t="shared" si="10"/>
        <v>252218.34</v>
      </c>
      <c r="AM1469" s="118">
        <f t="shared" si="11"/>
        <v>0</v>
      </c>
      <c r="AN1469" s="119">
        <f t="shared" si="12"/>
        <v>0</v>
      </c>
      <c r="AO1469" s="118">
        <f t="shared" si="13"/>
        <v>252218.34</v>
      </c>
      <c r="AP1469" s="121">
        <f t="shared" si="14"/>
        <v>0</v>
      </c>
      <c r="AQ1469" s="122"/>
      <c r="AR1469" s="119"/>
    </row>
    <row r="1470" ht="22.5" customHeight="1">
      <c r="A1470" s="89">
        <v>46231.0</v>
      </c>
      <c r="B1470" s="90">
        <v>0.5069444444444444</v>
      </c>
      <c r="C1470" s="91" t="s">
        <v>202</v>
      </c>
      <c r="D1470" s="92" t="str">
        <f t="array" ref="D1470">XLOOKUP(C1470,'DS ST'!A:A,'DS ST'!B:B)</f>
        <v>A114</v>
      </c>
      <c r="E1470" s="94" t="str">
        <f t="array" ref="E1470">XLOOKUP($F1470,'GIÁ'!$A:$A,'GIÁ'!$E:$E)</f>
        <v>ĐÔNG</v>
      </c>
      <c r="F1470" s="94">
        <v>9.555894501924E12</v>
      </c>
      <c r="G1470" s="95" t="s">
        <v>3296</v>
      </c>
      <c r="H1470" s="95" t="s">
        <v>224</v>
      </c>
      <c r="I1470" s="96">
        <v>2.0</v>
      </c>
      <c r="J1470" s="96">
        <v>0.0</v>
      </c>
      <c r="K1470" s="98">
        <f t="shared" si="4"/>
        <v>2</v>
      </c>
      <c r="L1470" s="99" t="s">
        <v>5275</v>
      </c>
      <c r="M1470" s="100" t="s">
        <v>5276</v>
      </c>
      <c r="N1470" s="101" t="s">
        <v>5277</v>
      </c>
      <c r="O1470" s="128"/>
      <c r="P1470" s="100"/>
      <c r="Q1470" s="103">
        <f t="shared" si="5"/>
        <v>2</v>
      </c>
      <c r="R1470" s="161"/>
      <c r="S1470" s="105"/>
      <c r="T1470" s="106"/>
      <c r="U1470" s="107"/>
      <c r="V1470" s="108" t="s">
        <v>756</v>
      </c>
      <c r="W1470" s="109" t="s">
        <v>1312</v>
      </c>
      <c r="X1470" s="110" t="str">
        <f t="shared" si="6"/>
        <v/>
      </c>
      <c r="Y1470" s="110" t="str">
        <f t="shared" si="7"/>
        <v/>
      </c>
      <c r="Z1470" s="109" t="s">
        <v>797</v>
      </c>
      <c r="AA1470" s="109" t="s">
        <v>802</v>
      </c>
      <c r="AB1470" s="149" t="s">
        <v>5278</v>
      </c>
      <c r="AC1470" s="159" t="s">
        <v>1329</v>
      </c>
      <c r="AD1470" s="160"/>
      <c r="AE1470" s="127"/>
      <c r="AF1470" s="113"/>
      <c r="AG1470" s="114" t="str">
        <f t="array" ref="AG1470">XLOOKUP(F1470,'CLV2'!A:A,'CLV2'!E:E)</f>
        <v>2.FROZEN FOODS</v>
      </c>
      <c r="AH1470" s="115" t="str">
        <f t="array" ref="AH1470">XLOOKUP(F1470,'CLV2'!A:A,'CLV2'!F:F)</f>
        <v>3.HOTPOT AND FRIED</v>
      </c>
      <c r="AI1470" s="115" t="str">
        <f t="shared" si="8"/>
        <v>Pack</v>
      </c>
      <c r="AJ1470" s="116">
        <f t="shared" si="9"/>
        <v>1</v>
      </c>
      <c r="AK1470" s="117" t="str">
        <f t="array" ref="AK1470">XLOOKUP(F1470,'GIÁ'!A:A,'GIÁ'!D:D)</f>
        <v>69289.18</v>
      </c>
      <c r="AL1470" s="118">
        <f t="shared" si="10"/>
        <v>138578.36</v>
      </c>
      <c r="AM1470" s="118">
        <f t="shared" si="11"/>
        <v>0</v>
      </c>
      <c r="AN1470" s="119">
        <f t="shared" si="12"/>
        <v>0</v>
      </c>
      <c r="AO1470" s="118">
        <f t="shared" si="13"/>
        <v>138578.36</v>
      </c>
      <c r="AP1470" s="121">
        <f t="shared" si="14"/>
        <v>0</v>
      </c>
      <c r="AQ1470" s="122"/>
      <c r="AR1470" s="119"/>
    </row>
    <row r="1471" ht="22.5" customHeight="1">
      <c r="A1471" s="89">
        <v>46231.0</v>
      </c>
      <c r="B1471" s="90">
        <v>0.5069444444444444</v>
      </c>
      <c r="C1471" s="91" t="s">
        <v>202</v>
      </c>
      <c r="D1471" s="92" t="str">
        <f t="array" ref="D1471">XLOOKUP(C1471,'DS ST'!A:A,'DS ST'!B:B)</f>
        <v>A114</v>
      </c>
      <c r="E1471" s="94" t="str">
        <f t="array" ref="E1471">XLOOKUP($F1471,'GIÁ'!$A:$A,'GIÁ'!$E:$E)</f>
        <v>ĐÔNG</v>
      </c>
      <c r="F1471" s="94">
        <v>8.936077113232E12</v>
      </c>
      <c r="G1471" s="95" t="s">
        <v>2350</v>
      </c>
      <c r="H1471" s="95" t="s">
        <v>1206</v>
      </c>
      <c r="I1471" s="96">
        <v>4.0</v>
      </c>
      <c r="J1471" s="96">
        <v>0.0</v>
      </c>
      <c r="K1471" s="98">
        <f t="shared" si="4"/>
        <v>4</v>
      </c>
      <c r="L1471" s="99" t="s">
        <v>5275</v>
      </c>
      <c r="M1471" s="100" t="s">
        <v>5276</v>
      </c>
      <c r="N1471" s="101" t="s">
        <v>5277</v>
      </c>
      <c r="O1471" s="128"/>
      <c r="P1471" s="100"/>
      <c r="Q1471" s="103">
        <f t="shared" si="5"/>
        <v>4</v>
      </c>
      <c r="R1471" s="161"/>
      <c r="S1471" s="105"/>
      <c r="T1471" s="106"/>
      <c r="U1471" s="107"/>
      <c r="V1471" s="108" t="s">
        <v>756</v>
      </c>
      <c r="W1471" s="109" t="s">
        <v>1312</v>
      </c>
      <c r="X1471" s="110" t="str">
        <f t="shared" si="6"/>
        <v/>
      </c>
      <c r="Y1471" s="110" t="str">
        <f t="shared" si="7"/>
        <v/>
      </c>
      <c r="Z1471" s="109" t="s">
        <v>797</v>
      </c>
      <c r="AA1471" s="109" t="s">
        <v>802</v>
      </c>
      <c r="AB1471" s="149" t="s">
        <v>5278</v>
      </c>
      <c r="AC1471" s="159" t="s">
        <v>1329</v>
      </c>
      <c r="AD1471" s="160"/>
      <c r="AE1471" s="127"/>
      <c r="AF1471" s="113"/>
      <c r="AG1471" s="114" t="str">
        <f t="array" ref="AG1471">XLOOKUP(F1471,'CLV2'!A:A,'CLV2'!E:E)</f>
        <v>2.FROZEN FOODS</v>
      </c>
      <c r="AH1471" s="115" t="str">
        <f t="array" ref="AH1471">XLOOKUP(F1471,'CLV2'!A:A,'CLV2'!F:F)</f>
        <v>3.PIZZA - READY MEALS</v>
      </c>
      <c r="AI1471" s="115" t="str">
        <f t="shared" si="8"/>
        <v>Pack</v>
      </c>
      <c r="AJ1471" s="116">
        <f t="shared" si="9"/>
        <v>1</v>
      </c>
      <c r="AK1471" s="117" t="str">
        <f t="array" ref="AK1471">XLOOKUP(F1471,'GIÁ'!A:A,'GIÁ'!D:D)</f>
        <v>49154.71</v>
      </c>
      <c r="AL1471" s="118">
        <f t="shared" si="10"/>
        <v>196618.84</v>
      </c>
      <c r="AM1471" s="118">
        <f t="shared" si="11"/>
        <v>0</v>
      </c>
      <c r="AN1471" s="119">
        <f t="shared" si="12"/>
        <v>0</v>
      </c>
      <c r="AO1471" s="118">
        <f t="shared" si="13"/>
        <v>196618.84</v>
      </c>
      <c r="AP1471" s="121">
        <f t="shared" si="14"/>
        <v>0</v>
      </c>
      <c r="AQ1471" s="122"/>
      <c r="AR1471" s="119"/>
    </row>
    <row r="1472" ht="22.5" customHeight="1">
      <c r="A1472" s="89">
        <v>46231.0</v>
      </c>
      <c r="B1472" s="90">
        <v>0.5006944444444444</v>
      </c>
      <c r="C1472" s="91" t="s">
        <v>768</v>
      </c>
      <c r="D1472" s="129" t="str">
        <f t="array" ref="D1472">XLOOKUP(C1472,'DS ST'!A:A,'DS ST'!B:B)</f>
        <v>A171</v>
      </c>
      <c r="E1472" s="94" t="str">
        <f t="array" ref="E1472">XLOOKUP($F1472,'GIÁ'!$A:$A,'GIÁ'!$E:$E)</f>
        <v>MÁT</v>
      </c>
      <c r="F1472" s="94">
        <v>8.936146442614E12</v>
      </c>
      <c r="G1472" s="95" t="s">
        <v>2502</v>
      </c>
      <c r="H1472" s="95" t="s">
        <v>787</v>
      </c>
      <c r="I1472" s="96">
        <v>2.0</v>
      </c>
      <c r="J1472" s="96">
        <v>0.0</v>
      </c>
      <c r="K1472" s="98">
        <f t="shared" si="4"/>
        <v>2</v>
      </c>
      <c r="L1472" s="99" t="s">
        <v>5279</v>
      </c>
      <c r="M1472" s="100" t="s">
        <v>5280</v>
      </c>
      <c r="N1472" s="101" t="s">
        <v>5281</v>
      </c>
      <c r="O1472" s="128"/>
      <c r="P1472" s="100"/>
      <c r="Q1472" s="103">
        <f t="shared" si="5"/>
        <v>2</v>
      </c>
      <c r="R1472" s="161"/>
      <c r="S1472" s="105"/>
      <c r="T1472" s="106"/>
      <c r="U1472" s="107" t="s">
        <v>4986</v>
      </c>
      <c r="V1472" s="108" t="s">
        <v>4012</v>
      </c>
      <c r="W1472" s="109" t="s">
        <v>1908</v>
      </c>
      <c r="X1472" s="110" t="str">
        <f t="shared" si="6"/>
        <v/>
      </c>
      <c r="Y1472" s="110" t="str">
        <f t="shared" si="7"/>
        <v/>
      </c>
      <c r="Z1472" s="139" t="str">
        <f>IF(N(Q1472)&lt;=0,"",IF(ISNUMBER(SEARCH("Thiếu kiện",V1472)),"Kho đông mát",IF(AND(N(Q1472)&gt;0,N(P1472)&gt;0,OR(ISNUMBER(SEARCH("Hình KDB",U1472)),ISNUMBER(SEARCH("Hình tele",U1472)),ISNUMBER(SEARCH("sai code",U1472)),ISNUMBER(SEARCH("ST nhận",U1472)))),"Kho đông mát",IF(AND(W1472="DC giao thiếu",OR(ISNUMBER(SEARCH("Hình KDB",U1472)),ISNUMBER(SEARCH("Hình tele",U1472)),ISNUMBER(SEARCH("sai code",U1472)))),"Kho đông mát",IF(W1472="DC giao thiếu","Chưa xác định",IF(AND(W1472="DC pick sai",OR(ISNUMBER(SEARCH("Hình KDB",U1472)),ISNUMBER(SEARCH("Hình tele",U1472)),ISNUMBER(SEARCH("sai code",U1472)),ISNUMBER(SEARCH("ST nhận",U1472)))),"Kho đông mát",IF(W1472="DC pick sai","Chưa xác định",IF(AND(W1472="Hao hụt",N(O1472)&gt;0,OR(ISNUMBER(SEARCH("Hình KDB",U1472)),ISNUMBER(SEARCH("Hình tele",U1472)),ISNUMBER(SEARCH("sai code",U1472)),ISNUMBER(SEARCH("ST nhận",U1472)))),"Kho đông mát",IF(W1472="Hao hụt","Chưa xác định",IF(OR(W1472="VT giao sai điểm",W1472="Không đạt nhiệt độ",W1472="TX giao thiếu kiện",W1472="Hàng không đạt CL"),"Kho đông mát",IF(W1472="Chưa xác định","Chưa xác định",IF(N(P1472)&gt;0,"Chưa xác định",""))))))))))))</f>
        <v>Kho đông mát</v>
      </c>
      <c r="AA1472" s="109" t="s">
        <v>802</v>
      </c>
      <c r="AB1472" s="106"/>
      <c r="AC1472" s="158"/>
      <c r="AD1472" s="160"/>
      <c r="AE1472" s="127"/>
      <c r="AF1472" s="113"/>
      <c r="AG1472" s="114" t="str">
        <f t="array" ref="AG1472">XLOOKUP(F1472,'CLV2'!A:A,'CLV2'!E:E)</f>
        <v>2.MEAT</v>
      </c>
      <c r="AH1472" s="115" t="str">
        <f t="array" ref="AH1472">XLOOKUP(F1472,'CLV2'!A:A,'CLV2'!F:F)</f>
        <v>3.PORK</v>
      </c>
      <c r="AI1472" s="115" t="str">
        <f t="shared" si="8"/>
        <v>Pack</v>
      </c>
      <c r="AJ1472" s="116">
        <f t="shared" si="9"/>
        <v>1</v>
      </c>
      <c r="AK1472" s="117" t="str">
        <f t="array" ref="AK1472">XLOOKUP(F1472,'GIÁ'!A:A,'GIÁ'!D:D)</f>
        <v>17646.95</v>
      </c>
      <c r="AL1472" s="118">
        <f t="shared" si="10"/>
        <v>35293.9</v>
      </c>
      <c r="AM1472" s="118">
        <f t="shared" si="11"/>
        <v>0</v>
      </c>
      <c r="AN1472" s="119">
        <f t="shared" si="12"/>
        <v>0</v>
      </c>
      <c r="AO1472" s="118">
        <f t="shared" si="13"/>
        <v>35293.9</v>
      </c>
      <c r="AP1472" s="121">
        <f t="shared" si="14"/>
        <v>0</v>
      </c>
      <c r="AQ1472" s="122"/>
      <c r="AR1472" s="119"/>
    </row>
    <row r="1473" ht="22.5" customHeight="1">
      <c r="A1473" s="89">
        <v>46231.0</v>
      </c>
      <c r="B1473" s="90">
        <v>0.5006944444444444</v>
      </c>
      <c r="C1473" s="91" t="s">
        <v>768</v>
      </c>
      <c r="D1473" s="92" t="str">
        <f t="array" ref="D1473">XLOOKUP(C1473,'DS ST'!A:A,'DS ST'!B:B)</f>
        <v>A171</v>
      </c>
      <c r="E1473" s="94" t="str">
        <f t="array" ref="E1473">XLOOKUP($F1473,'GIÁ'!$A:$A,'GIÁ'!$E:$E)</f>
        <v>ĐÔNG</v>
      </c>
      <c r="F1473" s="94">
        <v>8.938555386725E12</v>
      </c>
      <c r="G1473" s="95" t="s">
        <v>3156</v>
      </c>
      <c r="H1473" s="95" t="s">
        <v>224</v>
      </c>
      <c r="I1473" s="96">
        <v>2.0</v>
      </c>
      <c r="J1473" s="96">
        <v>0.0</v>
      </c>
      <c r="K1473" s="98">
        <f t="shared" si="4"/>
        <v>2</v>
      </c>
      <c r="L1473" s="99" t="s">
        <v>5279</v>
      </c>
      <c r="M1473" s="100" t="s">
        <v>5280</v>
      </c>
      <c r="N1473" s="101" t="s">
        <v>5281</v>
      </c>
      <c r="O1473" s="128"/>
      <c r="P1473" s="100"/>
      <c r="Q1473" s="103">
        <f t="shared" si="5"/>
        <v>2</v>
      </c>
      <c r="R1473" s="161"/>
      <c r="S1473" s="105"/>
      <c r="T1473" s="106"/>
      <c r="U1473" s="107"/>
      <c r="V1473" s="108" t="s">
        <v>756</v>
      </c>
      <c r="W1473" s="109" t="s">
        <v>1312</v>
      </c>
      <c r="X1473" s="110" t="str">
        <f t="shared" si="6"/>
        <v/>
      </c>
      <c r="Y1473" s="110" t="str">
        <f t="shared" si="7"/>
        <v/>
      </c>
      <c r="Z1473" s="109" t="s">
        <v>797</v>
      </c>
      <c r="AA1473" s="109" t="s">
        <v>802</v>
      </c>
      <c r="AB1473" s="149" t="s">
        <v>5282</v>
      </c>
      <c r="AC1473" s="159" t="s">
        <v>1329</v>
      </c>
      <c r="AD1473" s="160"/>
      <c r="AE1473" s="127"/>
      <c r="AF1473" s="113"/>
      <c r="AG1473" s="114" t="str">
        <f t="array" ref="AG1473">XLOOKUP(F1473,'CLV2'!A:A,'CLV2'!E:E)</f>
        <v>2.FROZEN FOODS</v>
      </c>
      <c r="AH1473" s="115" t="str">
        <f t="array" ref="AH1473">XLOOKUP(F1473,'CLV2'!A:A,'CLV2'!F:F)</f>
        <v>3.PASTRY AND DESSERTS</v>
      </c>
      <c r="AI1473" s="115" t="str">
        <f t="shared" si="8"/>
        <v>Pack</v>
      </c>
      <c r="AJ1473" s="116">
        <f t="shared" si="9"/>
        <v>1</v>
      </c>
      <c r="AK1473" s="117" t="str">
        <f t="array" ref="AK1473">XLOOKUP(F1473,'GIÁ'!A:A,'GIÁ'!D:D)</f>
        <v>26016.14</v>
      </c>
      <c r="AL1473" s="118">
        <f t="shared" si="10"/>
        <v>52032.28</v>
      </c>
      <c r="AM1473" s="118">
        <f t="shared" si="11"/>
        <v>0</v>
      </c>
      <c r="AN1473" s="119">
        <f t="shared" si="12"/>
        <v>0</v>
      </c>
      <c r="AO1473" s="118">
        <f t="shared" si="13"/>
        <v>52032.28</v>
      </c>
      <c r="AP1473" s="121">
        <f t="shared" si="14"/>
        <v>0</v>
      </c>
      <c r="AQ1473" s="122"/>
      <c r="AR1473" s="119"/>
    </row>
    <row r="1474" ht="22.5" customHeight="1">
      <c r="A1474" s="89">
        <v>46231.0</v>
      </c>
      <c r="B1474" s="90">
        <v>0.5006944444444444</v>
      </c>
      <c r="C1474" s="91" t="s">
        <v>768</v>
      </c>
      <c r="D1474" s="92" t="str">
        <f t="array" ref="D1474">XLOOKUP(C1474,'DS ST'!A:A,'DS ST'!B:B)</f>
        <v>A171</v>
      </c>
      <c r="E1474" s="94" t="str">
        <f t="array" ref="E1474">XLOOKUP($F1474,'GIÁ'!$A:$A,'GIÁ'!$E:$E)</f>
        <v>ĐÔNG</v>
      </c>
      <c r="F1474" s="94">
        <v>8.934717275081E12</v>
      </c>
      <c r="G1474" s="95" t="s">
        <v>1735</v>
      </c>
      <c r="H1474" s="95" t="s">
        <v>224</v>
      </c>
      <c r="I1474" s="96">
        <v>6.0</v>
      </c>
      <c r="J1474" s="96">
        <v>0.0</v>
      </c>
      <c r="K1474" s="98">
        <f t="shared" si="4"/>
        <v>6</v>
      </c>
      <c r="L1474" s="99" t="s">
        <v>5279</v>
      </c>
      <c r="M1474" s="100" t="s">
        <v>5280</v>
      </c>
      <c r="N1474" s="101" t="s">
        <v>5281</v>
      </c>
      <c r="O1474" s="128"/>
      <c r="P1474" s="100"/>
      <c r="Q1474" s="103">
        <f t="shared" si="5"/>
        <v>6</v>
      </c>
      <c r="R1474" s="161"/>
      <c r="S1474" s="105"/>
      <c r="T1474" s="106"/>
      <c r="U1474" s="107"/>
      <c r="V1474" s="108" t="s">
        <v>756</v>
      </c>
      <c r="W1474" s="109" t="s">
        <v>1312</v>
      </c>
      <c r="X1474" s="110" t="str">
        <f t="shared" si="6"/>
        <v/>
      </c>
      <c r="Y1474" s="110" t="str">
        <f t="shared" si="7"/>
        <v/>
      </c>
      <c r="Z1474" s="109" t="s">
        <v>797</v>
      </c>
      <c r="AA1474" s="109" t="s">
        <v>802</v>
      </c>
      <c r="AB1474" s="149" t="s">
        <v>5282</v>
      </c>
      <c r="AC1474" s="159" t="s">
        <v>1329</v>
      </c>
      <c r="AD1474" s="160"/>
      <c r="AE1474" s="127"/>
      <c r="AF1474" s="113"/>
      <c r="AG1474" s="114" t="str">
        <f t="array" ref="AG1474">XLOOKUP(F1474,'CLV2'!A:A,'CLV2'!E:E)</f>
        <v>2.FROZEN FOODS</v>
      </c>
      <c r="AH1474" s="115" t="str">
        <f t="array" ref="AH1474">XLOOKUP(F1474,'CLV2'!A:A,'CLV2'!F:F)</f>
        <v>3.DUMPLINGS</v>
      </c>
      <c r="AI1474" s="115" t="str">
        <f t="shared" si="8"/>
        <v>Pack</v>
      </c>
      <c r="AJ1474" s="116">
        <f t="shared" si="9"/>
        <v>1</v>
      </c>
      <c r="AK1474" s="117" t="str">
        <f t="array" ref="AK1474">XLOOKUP(F1474,'GIÁ'!A:A,'GIÁ'!D:D)</f>
        <v>42036.39</v>
      </c>
      <c r="AL1474" s="118">
        <f t="shared" si="10"/>
        <v>252218.34</v>
      </c>
      <c r="AM1474" s="118">
        <f t="shared" si="11"/>
        <v>0</v>
      </c>
      <c r="AN1474" s="119">
        <f t="shared" si="12"/>
        <v>0</v>
      </c>
      <c r="AO1474" s="118">
        <f t="shared" si="13"/>
        <v>252218.34</v>
      </c>
      <c r="AP1474" s="121">
        <f t="shared" si="14"/>
        <v>0</v>
      </c>
      <c r="AQ1474" s="122"/>
      <c r="AR1474" s="119"/>
    </row>
    <row r="1475" ht="22.5" customHeight="1">
      <c r="A1475" s="89">
        <v>46231.0</v>
      </c>
      <c r="B1475" s="90">
        <v>0.5340277777777778</v>
      </c>
      <c r="C1475" s="91" t="s">
        <v>448</v>
      </c>
      <c r="D1475" s="129" t="str">
        <f t="array" ref="D1475">XLOOKUP(C1475,'DS ST'!A:A,'DS ST'!B:B)</f>
        <v>A131</v>
      </c>
      <c r="E1475" s="94" t="str">
        <f t="array" ref="E1475">XLOOKUP($F1475,'GIÁ'!$A:$A,'GIÁ'!$E:$E)</f>
        <v>MÁT</v>
      </c>
      <c r="F1475" s="94">
        <v>8.936146442614E12</v>
      </c>
      <c r="G1475" s="95" t="s">
        <v>2502</v>
      </c>
      <c r="H1475" s="95" t="s">
        <v>787</v>
      </c>
      <c r="I1475" s="96">
        <v>1.0</v>
      </c>
      <c r="J1475" s="96">
        <v>0.0</v>
      </c>
      <c r="K1475" s="98">
        <f t="shared" si="4"/>
        <v>1</v>
      </c>
      <c r="L1475" s="99" t="s">
        <v>5283</v>
      </c>
      <c r="M1475" s="100" t="s">
        <v>5284</v>
      </c>
      <c r="N1475" s="101" t="s">
        <v>5285</v>
      </c>
      <c r="O1475" s="128"/>
      <c r="P1475" s="100"/>
      <c r="Q1475" s="103">
        <f t="shared" si="5"/>
        <v>1</v>
      </c>
      <c r="R1475" s="161"/>
      <c r="S1475" s="105"/>
      <c r="T1475" s="106"/>
      <c r="U1475" s="107" t="s">
        <v>4986</v>
      </c>
      <c r="V1475" s="108" t="s">
        <v>4012</v>
      </c>
      <c r="W1475" s="109" t="s">
        <v>1908</v>
      </c>
      <c r="X1475" s="110" t="str">
        <f t="shared" si="6"/>
        <v/>
      </c>
      <c r="Y1475" s="110" t="str">
        <f t="shared" si="7"/>
        <v/>
      </c>
      <c r="Z1475" s="139" t="str">
        <f t="shared" ref="Z1475:Z1478" si="94">IF(N(Q1475)&lt;=0,"",IF(ISNUMBER(SEARCH("Thiếu kiện",V1475)),"Kho đông mát",IF(AND(N(Q1475)&gt;0,N(P1475)&gt;0,OR(ISNUMBER(SEARCH("Hình KDB",U1475)),ISNUMBER(SEARCH("Hình tele",U1475)),ISNUMBER(SEARCH("sai code",U1475)),ISNUMBER(SEARCH("ST nhận",U1475)))),"Kho đông mát",IF(AND(W1475="DC giao thiếu",OR(ISNUMBER(SEARCH("Hình KDB",U1475)),ISNUMBER(SEARCH("Hình tele",U1475)),ISNUMBER(SEARCH("sai code",U1475)))),"Kho đông mát",IF(W1475="DC giao thiếu","Chưa xác định",IF(AND(W1475="DC pick sai",OR(ISNUMBER(SEARCH("Hình KDB",U1475)),ISNUMBER(SEARCH("Hình tele",U1475)),ISNUMBER(SEARCH("sai code",U1475)),ISNUMBER(SEARCH("ST nhận",U1475)))),"Kho đông mát",IF(W1475="DC pick sai","Chưa xác định",IF(AND(W1475="Hao hụt",N(O1475)&gt;0,OR(ISNUMBER(SEARCH("Hình KDB",U1475)),ISNUMBER(SEARCH("Hình tele",U1475)),ISNUMBER(SEARCH("sai code",U1475)),ISNUMBER(SEARCH("ST nhận",U1475)))),"Kho đông mát",IF(W1475="Hao hụt","Chưa xác định",IF(OR(W1475="VT giao sai điểm",W1475="Không đạt nhiệt độ",W1475="TX giao thiếu kiện",W1475="Hàng không đạt CL"),"Kho đông mát",IF(W1475="Chưa xác định","Chưa xác định",IF(N(P1475)&gt;0,"Chưa xác định",""))))))))))))</f>
        <v>Kho đông mát</v>
      </c>
      <c r="AA1475" s="109" t="s">
        <v>802</v>
      </c>
      <c r="AB1475" s="106"/>
      <c r="AC1475" s="158"/>
      <c r="AD1475" s="160"/>
      <c r="AE1475" s="127"/>
      <c r="AF1475" s="113"/>
      <c r="AG1475" s="114" t="str">
        <f t="array" ref="AG1475">XLOOKUP(F1475,'CLV2'!A:A,'CLV2'!E:E)</f>
        <v>2.MEAT</v>
      </c>
      <c r="AH1475" s="115" t="str">
        <f t="array" ref="AH1475">XLOOKUP(F1475,'CLV2'!A:A,'CLV2'!F:F)</f>
        <v>3.PORK</v>
      </c>
      <c r="AI1475" s="115" t="str">
        <f t="shared" si="8"/>
        <v>Pack</v>
      </c>
      <c r="AJ1475" s="116">
        <f t="shared" si="9"/>
        <v>1</v>
      </c>
      <c r="AK1475" s="117" t="str">
        <f t="array" ref="AK1475">XLOOKUP(F1475,'GIÁ'!A:A,'GIÁ'!D:D)</f>
        <v>17646.95</v>
      </c>
      <c r="AL1475" s="118">
        <f t="shared" si="10"/>
        <v>17646.95</v>
      </c>
      <c r="AM1475" s="118">
        <f t="shared" si="11"/>
        <v>0</v>
      </c>
      <c r="AN1475" s="119">
        <f t="shared" si="12"/>
        <v>0</v>
      </c>
      <c r="AO1475" s="118">
        <f t="shared" si="13"/>
        <v>17646.95</v>
      </c>
      <c r="AP1475" s="121">
        <f t="shared" si="14"/>
        <v>0</v>
      </c>
      <c r="AQ1475" s="122"/>
      <c r="AR1475" s="119"/>
    </row>
    <row r="1476" ht="22.5" customHeight="1">
      <c r="A1476" s="89">
        <v>46231.0</v>
      </c>
      <c r="B1476" s="90">
        <v>0.5340277777777778</v>
      </c>
      <c r="C1476" s="91" t="s">
        <v>448</v>
      </c>
      <c r="D1476" s="129" t="str">
        <f t="array" ref="D1476">XLOOKUP(C1476,'DS ST'!A:A,'DS ST'!B:B)</f>
        <v>A131</v>
      </c>
      <c r="E1476" s="94" t="str">
        <f t="array" ref="E1476">XLOOKUP($F1476,'GIÁ'!$A:$A,'GIÁ'!$E:$E)</f>
        <v>ĐÔNG</v>
      </c>
      <c r="F1476" s="94">
        <v>9.555894501924E12</v>
      </c>
      <c r="G1476" s="95" t="s">
        <v>3296</v>
      </c>
      <c r="H1476" s="95" t="s">
        <v>224</v>
      </c>
      <c r="I1476" s="96">
        <v>2.0</v>
      </c>
      <c r="J1476" s="96">
        <v>0.0</v>
      </c>
      <c r="K1476" s="98">
        <f t="shared" si="4"/>
        <v>2</v>
      </c>
      <c r="L1476" s="99" t="s">
        <v>5283</v>
      </c>
      <c r="M1476" s="100" t="s">
        <v>5284</v>
      </c>
      <c r="N1476" s="101" t="s">
        <v>5285</v>
      </c>
      <c r="O1476" s="128"/>
      <c r="P1476" s="100"/>
      <c r="Q1476" s="103">
        <f t="shared" si="5"/>
        <v>2</v>
      </c>
      <c r="R1476" s="161"/>
      <c r="S1476" s="105"/>
      <c r="T1476" s="106"/>
      <c r="U1476" s="107"/>
      <c r="V1476" s="108" t="s">
        <v>4012</v>
      </c>
      <c r="W1476" s="109" t="s">
        <v>1312</v>
      </c>
      <c r="X1476" s="110" t="str">
        <f t="shared" si="6"/>
        <v/>
      </c>
      <c r="Y1476" s="110" t="str">
        <f t="shared" si="7"/>
        <v/>
      </c>
      <c r="Z1476" s="139" t="str">
        <f t="shared" si="94"/>
        <v>Kho đông mát</v>
      </c>
      <c r="AA1476" s="109" t="s">
        <v>802</v>
      </c>
      <c r="AB1476" s="106" t="s">
        <v>4692</v>
      </c>
      <c r="AC1476" s="158"/>
      <c r="AD1476" s="160"/>
      <c r="AE1476" s="127"/>
      <c r="AF1476" s="113"/>
      <c r="AG1476" s="114" t="str">
        <f t="array" ref="AG1476">XLOOKUP(F1476,'CLV2'!A:A,'CLV2'!E:E)</f>
        <v>2.FROZEN FOODS</v>
      </c>
      <c r="AH1476" s="115" t="str">
        <f t="array" ref="AH1476">XLOOKUP(F1476,'CLV2'!A:A,'CLV2'!F:F)</f>
        <v>3.HOTPOT AND FRIED</v>
      </c>
      <c r="AI1476" s="115" t="str">
        <f t="shared" si="8"/>
        <v>Pack</v>
      </c>
      <c r="AJ1476" s="116">
        <f t="shared" si="9"/>
        <v>1</v>
      </c>
      <c r="AK1476" s="117" t="str">
        <f t="array" ref="AK1476">XLOOKUP(F1476,'GIÁ'!A:A,'GIÁ'!D:D)</f>
        <v>69289.18</v>
      </c>
      <c r="AL1476" s="118">
        <f t="shared" si="10"/>
        <v>138578.36</v>
      </c>
      <c r="AM1476" s="118">
        <f t="shared" si="11"/>
        <v>0</v>
      </c>
      <c r="AN1476" s="119">
        <f t="shared" si="12"/>
        <v>0</v>
      </c>
      <c r="AO1476" s="118">
        <f t="shared" si="13"/>
        <v>138578.36</v>
      </c>
      <c r="AP1476" s="121">
        <f t="shared" si="14"/>
        <v>0</v>
      </c>
      <c r="AQ1476" s="122"/>
      <c r="AR1476" s="119"/>
    </row>
    <row r="1477" ht="22.5" customHeight="1">
      <c r="A1477" s="89">
        <v>46231.0</v>
      </c>
      <c r="B1477" s="90">
        <v>0.5340277777777778</v>
      </c>
      <c r="C1477" s="91" t="s">
        <v>448</v>
      </c>
      <c r="D1477" s="129" t="str">
        <f t="array" ref="D1477">XLOOKUP(C1477,'DS ST'!A:A,'DS ST'!B:B)</f>
        <v>A131</v>
      </c>
      <c r="E1477" s="94" t="str">
        <f t="array" ref="E1477">XLOOKUP($F1477,'GIÁ'!$A:$A,'GIÁ'!$E:$E)</f>
        <v>ĐÔNG</v>
      </c>
      <c r="F1477" s="94">
        <v>8.936077113232E12</v>
      </c>
      <c r="G1477" s="95" t="s">
        <v>2350</v>
      </c>
      <c r="H1477" s="95" t="s">
        <v>1206</v>
      </c>
      <c r="I1477" s="96">
        <v>2.0</v>
      </c>
      <c r="J1477" s="96">
        <v>0.0</v>
      </c>
      <c r="K1477" s="98">
        <f t="shared" si="4"/>
        <v>2</v>
      </c>
      <c r="L1477" s="99" t="s">
        <v>5283</v>
      </c>
      <c r="M1477" s="100" t="s">
        <v>5284</v>
      </c>
      <c r="N1477" s="101" t="s">
        <v>5285</v>
      </c>
      <c r="O1477" s="128"/>
      <c r="P1477" s="100"/>
      <c r="Q1477" s="103">
        <f t="shared" si="5"/>
        <v>2</v>
      </c>
      <c r="R1477" s="161"/>
      <c r="S1477" s="105"/>
      <c r="T1477" s="106"/>
      <c r="U1477" s="107"/>
      <c r="V1477" s="108" t="s">
        <v>4012</v>
      </c>
      <c r="W1477" s="109" t="s">
        <v>1312</v>
      </c>
      <c r="X1477" s="110" t="str">
        <f t="shared" si="6"/>
        <v/>
      </c>
      <c r="Y1477" s="110" t="str">
        <f t="shared" si="7"/>
        <v/>
      </c>
      <c r="Z1477" s="139" t="str">
        <f t="shared" si="94"/>
        <v>Kho đông mát</v>
      </c>
      <c r="AA1477" s="109" t="s">
        <v>802</v>
      </c>
      <c r="AB1477" s="106" t="s">
        <v>4692</v>
      </c>
      <c r="AC1477" s="158"/>
      <c r="AD1477" s="160"/>
      <c r="AE1477" s="127"/>
      <c r="AF1477" s="113"/>
      <c r="AG1477" s="114" t="str">
        <f t="array" ref="AG1477">XLOOKUP(F1477,'CLV2'!A:A,'CLV2'!E:E)</f>
        <v>2.FROZEN FOODS</v>
      </c>
      <c r="AH1477" s="115" t="str">
        <f t="array" ref="AH1477">XLOOKUP(F1477,'CLV2'!A:A,'CLV2'!F:F)</f>
        <v>3.PIZZA - READY MEALS</v>
      </c>
      <c r="AI1477" s="115" t="str">
        <f t="shared" si="8"/>
        <v>Pack</v>
      </c>
      <c r="AJ1477" s="116">
        <f t="shared" si="9"/>
        <v>1</v>
      </c>
      <c r="AK1477" s="117" t="str">
        <f t="array" ref="AK1477">XLOOKUP(F1477,'GIÁ'!A:A,'GIÁ'!D:D)</f>
        <v>49154.71</v>
      </c>
      <c r="AL1477" s="118">
        <f t="shared" si="10"/>
        <v>98309.42</v>
      </c>
      <c r="AM1477" s="118">
        <f t="shared" si="11"/>
        <v>0</v>
      </c>
      <c r="AN1477" s="119">
        <f t="shared" si="12"/>
        <v>0</v>
      </c>
      <c r="AO1477" s="118">
        <f t="shared" si="13"/>
        <v>98309.42</v>
      </c>
      <c r="AP1477" s="121">
        <f t="shared" si="14"/>
        <v>0</v>
      </c>
      <c r="AQ1477" s="122"/>
      <c r="AR1477" s="119"/>
    </row>
    <row r="1478" ht="22.5" customHeight="1">
      <c r="A1478" s="89">
        <v>46231.0</v>
      </c>
      <c r="B1478" s="90">
        <v>0.47847222222222224</v>
      </c>
      <c r="C1478" s="91" t="s">
        <v>1180</v>
      </c>
      <c r="D1478" s="129" t="str">
        <f t="array" ref="D1478">XLOOKUP(C1478,'DS ST'!A:A,'DS ST'!B:B)</f>
        <v>DMR</v>
      </c>
      <c r="E1478" s="94" t="str">
        <f t="array" ref="E1478">XLOOKUP($F1478,'GIÁ'!$A:$A,'GIÁ'!$E:$E)</f>
        <v>MÁT</v>
      </c>
      <c r="F1478" s="94">
        <v>8.936146442614E12</v>
      </c>
      <c r="G1478" s="95" t="s">
        <v>2502</v>
      </c>
      <c r="H1478" s="95" t="s">
        <v>787</v>
      </c>
      <c r="I1478" s="96">
        <v>1.0</v>
      </c>
      <c r="J1478" s="96">
        <v>0.0</v>
      </c>
      <c r="K1478" s="98">
        <f t="shared" si="4"/>
        <v>1</v>
      </c>
      <c r="L1478" s="99" t="s">
        <v>5286</v>
      </c>
      <c r="M1478" s="100" t="s">
        <v>5287</v>
      </c>
      <c r="N1478" s="101" t="s">
        <v>5288</v>
      </c>
      <c r="O1478" s="128"/>
      <c r="P1478" s="100"/>
      <c r="Q1478" s="103">
        <f t="shared" si="5"/>
        <v>1</v>
      </c>
      <c r="R1478" s="161"/>
      <c r="S1478" s="105"/>
      <c r="T1478" s="106"/>
      <c r="U1478" s="107" t="s">
        <v>4986</v>
      </c>
      <c r="V1478" s="108" t="s">
        <v>4012</v>
      </c>
      <c r="W1478" s="109" t="s">
        <v>1908</v>
      </c>
      <c r="X1478" s="110" t="str">
        <f t="shared" si="6"/>
        <v/>
      </c>
      <c r="Y1478" s="110" t="str">
        <f t="shared" si="7"/>
        <v/>
      </c>
      <c r="Z1478" s="139" t="str">
        <f t="shared" si="94"/>
        <v>Kho đông mát</v>
      </c>
      <c r="AA1478" s="109" t="s">
        <v>802</v>
      </c>
      <c r="AB1478" s="106"/>
      <c r="AC1478" s="158"/>
      <c r="AD1478" s="160"/>
      <c r="AE1478" s="127"/>
      <c r="AF1478" s="113"/>
      <c r="AG1478" s="114" t="str">
        <f t="array" ref="AG1478">XLOOKUP(F1478,'CLV2'!A:A,'CLV2'!E:E)</f>
        <v>2.MEAT</v>
      </c>
      <c r="AH1478" s="115" t="str">
        <f t="array" ref="AH1478">XLOOKUP(F1478,'CLV2'!A:A,'CLV2'!F:F)</f>
        <v>3.PORK</v>
      </c>
      <c r="AI1478" s="115" t="str">
        <f t="shared" si="8"/>
        <v>Pack</v>
      </c>
      <c r="AJ1478" s="116">
        <f t="shared" si="9"/>
        <v>1</v>
      </c>
      <c r="AK1478" s="117" t="str">
        <f t="array" ref="AK1478">XLOOKUP(F1478,'GIÁ'!A:A,'GIÁ'!D:D)</f>
        <v>17646.95</v>
      </c>
      <c r="AL1478" s="118">
        <f t="shared" si="10"/>
        <v>17646.95</v>
      </c>
      <c r="AM1478" s="118">
        <f t="shared" si="11"/>
        <v>0</v>
      </c>
      <c r="AN1478" s="119">
        <f t="shared" si="12"/>
        <v>0</v>
      </c>
      <c r="AO1478" s="118">
        <f t="shared" si="13"/>
        <v>17646.95</v>
      </c>
      <c r="AP1478" s="121">
        <f t="shared" si="14"/>
        <v>0</v>
      </c>
      <c r="AQ1478" s="122"/>
      <c r="AR1478" s="119"/>
    </row>
    <row r="1479" ht="22.5" customHeight="1">
      <c r="A1479" s="89">
        <v>46231.0</v>
      </c>
      <c r="B1479" s="90">
        <v>0.47847222222222224</v>
      </c>
      <c r="C1479" s="91" t="s">
        <v>1180</v>
      </c>
      <c r="D1479" s="92" t="str">
        <f t="array" ref="D1479">XLOOKUP(C1479,'DS ST'!A:A,'DS ST'!B:B)</f>
        <v>DMR</v>
      </c>
      <c r="E1479" s="94" t="str">
        <f t="array" ref="E1479">XLOOKUP($F1479,'GIÁ'!$A:$A,'GIÁ'!$E:$E)</f>
        <v>ĐÔNG</v>
      </c>
      <c r="F1479" s="94">
        <v>8.934717401336E12</v>
      </c>
      <c r="G1479" s="95" t="s">
        <v>1750</v>
      </c>
      <c r="H1479" s="95" t="s">
        <v>224</v>
      </c>
      <c r="I1479" s="96">
        <v>4.0</v>
      </c>
      <c r="J1479" s="96">
        <v>0.0</v>
      </c>
      <c r="K1479" s="98">
        <f t="shared" si="4"/>
        <v>4</v>
      </c>
      <c r="L1479" s="99" t="s">
        <v>5286</v>
      </c>
      <c r="M1479" s="100" t="s">
        <v>5287</v>
      </c>
      <c r="N1479" s="101" t="s">
        <v>5288</v>
      </c>
      <c r="O1479" s="128"/>
      <c r="P1479" s="100"/>
      <c r="Q1479" s="103">
        <f t="shared" si="5"/>
        <v>4</v>
      </c>
      <c r="R1479" s="161"/>
      <c r="S1479" s="105"/>
      <c r="T1479" s="106"/>
      <c r="U1479" s="107"/>
      <c r="V1479" s="108" t="s">
        <v>756</v>
      </c>
      <c r="W1479" s="109" t="s">
        <v>1312</v>
      </c>
      <c r="X1479" s="110" t="str">
        <f t="shared" si="6"/>
        <v/>
      </c>
      <c r="Y1479" s="110" t="str">
        <f t="shared" si="7"/>
        <v/>
      </c>
      <c r="Z1479" s="109" t="s">
        <v>797</v>
      </c>
      <c r="AA1479" s="109" t="s">
        <v>802</v>
      </c>
      <c r="AB1479" s="149" t="s">
        <v>5289</v>
      </c>
      <c r="AC1479" s="159" t="s">
        <v>1329</v>
      </c>
      <c r="AD1479" s="160"/>
      <c r="AE1479" s="127"/>
      <c r="AF1479" s="113"/>
      <c r="AG1479" s="114" t="str">
        <f t="array" ref="AG1479">XLOOKUP(F1479,'CLV2'!A:A,'CLV2'!E:E)</f>
        <v>2.FROZEN FOODS</v>
      </c>
      <c r="AH1479" s="115" t="str">
        <f t="array" ref="AH1479">XLOOKUP(F1479,'CLV2'!A:A,'CLV2'!F:F)</f>
        <v>3.DUMPLINGS</v>
      </c>
      <c r="AI1479" s="115" t="str">
        <f t="shared" si="8"/>
        <v>Pack</v>
      </c>
      <c r="AJ1479" s="116">
        <f t="shared" si="9"/>
        <v>1</v>
      </c>
      <c r="AK1479" s="117" t="str">
        <f t="array" ref="AK1479">XLOOKUP(F1479,'GIÁ'!A:A,'GIÁ'!D:D)</f>
        <v>39374.44</v>
      </c>
      <c r="AL1479" s="118">
        <f t="shared" si="10"/>
        <v>157497.76</v>
      </c>
      <c r="AM1479" s="118">
        <f t="shared" si="11"/>
        <v>0</v>
      </c>
      <c r="AN1479" s="119">
        <f t="shared" si="12"/>
        <v>0</v>
      </c>
      <c r="AO1479" s="118">
        <f t="shared" si="13"/>
        <v>157497.76</v>
      </c>
      <c r="AP1479" s="121">
        <f t="shared" si="14"/>
        <v>0</v>
      </c>
      <c r="AQ1479" s="122"/>
      <c r="AR1479" s="119"/>
    </row>
    <row r="1480" ht="22.5" customHeight="1">
      <c r="A1480" s="89">
        <v>46231.0</v>
      </c>
      <c r="B1480" s="90">
        <v>0.47847222222222224</v>
      </c>
      <c r="C1480" s="91" t="s">
        <v>1180</v>
      </c>
      <c r="D1480" s="92" t="str">
        <f t="array" ref="D1480">XLOOKUP(C1480,'DS ST'!A:A,'DS ST'!B:B)</f>
        <v>DMR</v>
      </c>
      <c r="E1480" s="94" t="str">
        <f t="array" ref="E1480">XLOOKUP($F1480,'GIÁ'!$A:$A,'GIÁ'!$E:$E)</f>
        <v>ĐÔNG</v>
      </c>
      <c r="F1480" s="94">
        <v>9.555894515624E12</v>
      </c>
      <c r="G1480" s="95" t="s">
        <v>3305</v>
      </c>
      <c r="H1480" s="95" t="s">
        <v>224</v>
      </c>
      <c r="I1480" s="96">
        <v>2.0</v>
      </c>
      <c r="J1480" s="96">
        <v>0.0</v>
      </c>
      <c r="K1480" s="98">
        <f t="shared" si="4"/>
        <v>2</v>
      </c>
      <c r="L1480" s="99" t="s">
        <v>5286</v>
      </c>
      <c r="M1480" s="100" t="s">
        <v>5287</v>
      </c>
      <c r="N1480" s="101" t="s">
        <v>5288</v>
      </c>
      <c r="O1480" s="128"/>
      <c r="P1480" s="100"/>
      <c r="Q1480" s="103">
        <f t="shared" si="5"/>
        <v>2</v>
      </c>
      <c r="R1480" s="161"/>
      <c r="S1480" s="105"/>
      <c r="T1480" s="106"/>
      <c r="U1480" s="107"/>
      <c r="V1480" s="108" t="s">
        <v>756</v>
      </c>
      <c r="W1480" s="109" t="s">
        <v>1312</v>
      </c>
      <c r="X1480" s="110" t="str">
        <f t="shared" si="6"/>
        <v/>
      </c>
      <c r="Y1480" s="110" t="str">
        <f t="shared" si="7"/>
        <v/>
      </c>
      <c r="Z1480" s="109" t="s">
        <v>797</v>
      </c>
      <c r="AA1480" s="109" t="s">
        <v>802</v>
      </c>
      <c r="AB1480" s="149" t="s">
        <v>5289</v>
      </c>
      <c r="AC1480" s="159" t="s">
        <v>3555</v>
      </c>
      <c r="AD1480" s="162" t="s">
        <v>5290</v>
      </c>
      <c r="AE1480" s="108" t="s">
        <v>5015</v>
      </c>
      <c r="AF1480" s="113"/>
      <c r="AG1480" s="114" t="str">
        <f t="array" ref="AG1480">XLOOKUP(F1480,'CLV2'!A:A,'CLV2'!E:E)</f>
        <v>2.FROZEN FOODS</v>
      </c>
      <c r="AH1480" s="115" t="str">
        <f t="array" ref="AH1480">XLOOKUP(F1480,'CLV2'!A:A,'CLV2'!F:F)</f>
        <v>3.HOTPOT AND FRIED</v>
      </c>
      <c r="AI1480" s="115" t="str">
        <f t="shared" si="8"/>
        <v>Pack</v>
      </c>
      <c r="AJ1480" s="116">
        <f t="shared" si="9"/>
        <v>1</v>
      </c>
      <c r="AK1480" s="117" t="str">
        <f t="array" ref="AK1480">XLOOKUP(F1480,'GIÁ'!A:A,'GIÁ'!D:D)</f>
        <v>87761.05</v>
      </c>
      <c r="AL1480" s="118">
        <f t="shared" si="10"/>
        <v>175522.1</v>
      </c>
      <c r="AM1480" s="118">
        <f t="shared" si="11"/>
        <v>0</v>
      </c>
      <c r="AN1480" s="119">
        <f t="shared" si="12"/>
        <v>0</v>
      </c>
      <c r="AO1480" s="118">
        <f t="shared" si="13"/>
        <v>175522.1</v>
      </c>
      <c r="AP1480" s="121">
        <f t="shared" si="14"/>
        <v>0</v>
      </c>
      <c r="AQ1480" s="122"/>
      <c r="AR1480" s="119"/>
    </row>
    <row r="1481" ht="22.5" customHeight="1">
      <c r="A1481" s="89">
        <v>46231.0</v>
      </c>
      <c r="B1481" s="90">
        <v>0.46597222222222223</v>
      </c>
      <c r="C1481" s="91" t="s">
        <v>175</v>
      </c>
      <c r="D1481" s="129" t="str">
        <f t="array" ref="D1481">XLOOKUP(C1481,'DS ST'!A:A,'DS ST'!B:B)</f>
        <v>A112</v>
      </c>
      <c r="E1481" s="94" t="str">
        <f t="array" ref="E1481">XLOOKUP($F1481,'GIÁ'!$A:$A,'GIÁ'!$E:$E)</f>
        <v>MÁT</v>
      </c>
      <c r="F1481" s="94">
        <v>8.936146442614E12</v>
      </c>
      <c r="G1481" s="95" t="s">
        <v>2502</v>
      </c>
      <c r="H1481" s="95" t="s">
        <v>787</v>
      </c>
      <c r="I1481" s="96">
        <v>2.0</v>
      </c>
      <c r="J1481" s="96">
        <v>0.0</v>
      </c>
      <c r="K1481" s="98">
        <f t="shared" si="4"/>
        <v>2</v>
      </c>
      <c r="L1481" s="99" t="s">
        <v>5291</v>
      </c>
      <c r="M1481" s="100" t="s">
        <v>5292</v>
      </c>
      <c r="N1481" s="101" t="s">
        <v>5293</v>
      </c>
      <c r="O1481" s="128"/>
      <c r="P1481" s="100"/>
      <c r="Q1481" s="103">
        <f t="shared" si="5"/>
        <v>2</v>
      </c>
      <c r="R1481" s="161"/>
      <c r="S1481" s="105"/>
      <c r="T1481" s="106"/>
      <c r="U1481" s="107" t="s">
        <v>4986</v>
      </c>
      <c r="V1481" s="108" t="s">
        <v>4012</v>
      </c>
      <c r="W1481" s="109" t="s">
        <v>1908</v>
      </c>
      <c r="X1481" s="110" t="str">
        <f t="shared" si="6"/>
        <v/>
      </c>
      <c r="Y1481" s="110" t="str">
        <f t="shared" si="7"/>
        <v/>
      </c>
      <c r="Z1481" s="139" t="str">
        <f t="shared" ref="Z1481:Z1483" si="95">IF(N(Q1481)&lt;=0,"",IF(ISNUMBER(SEARCH("Thiếu kiện",V1481)),"Kho đông mát",IF(AND(N(Q1481)&gt;0,N(P1481)&gt;0,OR(ISNUMBER(SEARCH("Hình KDB",U1481)),ISNUMBER(SEARCH("Hình tele",U1481)),ISNUMBER(SEARCH("sai code",U1481)),ISNUMBER(SEARCH("ST nhận",U1481)))),"Kho đông mát",IF(AND(W1481="DC giao thiếu",OR(ISNUMBER(SEARCH("Hình KDB",U1481)),ISNUMBER(SEARCH("Hình tele",U1481)),ISNUMBER(SEARCH("sai code",U1481)))),"Kho đông mát",IF(W1481="DC giao thiếu","Chưa xác định",IF(AND(W1481="DC pick sai",OR(ISNUMBER(SEARCH("Hình KDB",U1481)),ISNUMBER(SEARCH("Hình tele",U1481)),ISNUMBER(SEARCH("sai code",U1481)),ISNUMBER(SEARCH("ST nhận",U1481)))),"Kho đông mát",IF(W1481="DC pick sai","Chưa xác định",IF(AND(W1481="Hao hụt",N(O1481)&gt;0,OR(ISNUMBER(SEARCH("Hình KDB",U1481)),ISNUMBER(SEARCH("Hình tele",U1481)),ISNUMBER(SEARCH("sai code",U1481)),ISNUMBER(SEARCH("ST nhận",U1481)))),"Kho đông mát",IF(W1481="Hao hụt","Chưa xác định",IF(OR(W1481="VT giao sai điểm",W1481="Không đạt nhiệt độ",W1481="TX giao thiếu kiện",W1481="Hàng không đạt CL"),"Kho đông mát",IF(W1481="Chưa xác định","Chưa xác định",IF(N(P1481)&gt;0,"Chưa xác định",""))))))))))))</f>
        <v>Kho đông mát</v>
      </c>
      <c r="AA1481" s="109" t="s">
        <v>802</v>
      </c>
      <c r="AB1481" s="106"/>
      <c r="AC1481" s="158"/>
      <c r="AD1481" s="160"/>
      <c r="AE1481" s="127"/>
      <c r="AF1481" s="113"/>
      <c r="AG1481" s="114" t="str">
        <f t="array" ref="AG1481">XLOOKUP(F1481,'CLV2'!A:A,'CLV2'!E:E)</f>
        <v>2.MEAT</v>
      </c>
      <c r="AH1481" s="115" t="str">
        <f t="array" ref="AH1481">XLOOKUP(F1481,'CLV2'!A:A,'CLV2'!F:F)</f>
        <v>3.PORK</v>
      </c>
      <c r="AI1481" s="115" t="str">
        <f t="shared" si="8"/>
        <v>Pack</v>
      </c>
      <c r="AJ1481" s="116">
        <f t="shared" si="9"/>
        <v>1</v>
      </c>
      <c r="AK1481" s="117" t="str">
        <f t="array" ref="AK1481">XLOOKUP(F1481,'GIÁ'!A:A,'GIÁ'!D:D)</f>
        <v>17646.95</v>
      </c>
      <c r="AL1481" s="118">
        <f t="shared" si="10"/>
        <v>35293.9</v>
      </c>
      <c r="AM1481" s="118">
        <f t="shared" si="11"/>
        <v>0</v>
      </c>
      <c r="AN1481" s="119">
        <f t="shared" si="12"/>
        <v>0</v>
      </c>
      <c r="AO1481" s="118">
        <f t="shared" si="13"/>
        <v>35293.9</v>
      </c>
      <c r="AP1481" s="121">
        <f t="shared" si="14"/>
        <v>0</v>
      </c>
      <c r="AQ1481" s="122"/>
      <c r="AR1481" s="119"/>
    </row>
    <row r="1482" ht="22.5" customHeight="1">
      <c r="A1482" s="89">
        <v>46231.0</v>
      </c>
      <c r="B1482" s="90">
        <v>0.46875</v>
      </c>
      <c r="C1482" s="91" t="s">
        <v>1260</v>
      </c>
      <c r="D1482" s="129" t="str">
        <f t="array" ref="D1482">XLOOKUP(C1482,'DS ST'!A:A,'DS ST'!B:B)</f>
        <v>HHG</v>
      </c>
      <c r="E1482" s="94" t="str">
        <f t="array" ref="E1482">XLOOKUP($F1482,'GIÁ'!$A:$A,'GIÁ'!$E:$E)</f>
        <v>MÁT</v>
      </c>
      <c r="F1482" s="94">
        <v>8.936146442614E12</v>
      </c>
      <c r="G1482" s="95" t="s">
        <v>2502</v>
      </c>
      <c r="H1482" s="95" t="s">
        <v>787</v>
      </c>
      <c r="I1482" s="96">
        <v>1.0</v>
      </c>
      <c r="J1482" s="96">
        <v>0.0</v>
      </c>
      <c r="K1482" s="98">
        <f t="shared" si="4"/>
        <v>1</v>
      </c>
      <c r="L1482" s="99" t="s">
        <v>5294</v>
      </c>
      <c r="M1482" s="100" t="s">
        <v>5295</v>
      </c>
      <c r="N1482" s="101" t="s">
        <v>5296</v>
      </c>
      <c r="O1482" s="128"/>
      <c r="P1482" s="100"/>
      <c r="Q1482" s="103">
        <f t="shared" si="5"/>
        <v>1</v>
      </c>
      <c r="R1482" s="161"/>
      <c r="S1482" s="105"/>
      <c r="T1482" s="106"/>
      <c r="U1482" s="107" t="s">
        <v>4986</v>
      </c>
      <c r="V1482" s="108" t="s">
        <v>4012</v>
      </c>
      <c r="W1482" s="109" t="s">
        <v>1908</v>
      </c>
      <c r="X1482" s="110" t="str">
        <f t="shared" si="6"/>
        <v/>
      </c>
      <c r="Y1482" s="110" t="str">
        <f t="shared" si="7"/>
        <v/>
      </c>
      <c r="Z1482" s="139" t="str">
        <f t="shared" si="95"/>
        <v>Kho đông mát</v>
      </c>
      <c r="AA1482" s="109" t="s">
        <v>802</v>
      </c>
      <c r="AB1482" s="106"/>
      <c r="AC1482" s="158"/>
      <c r="AD1482" s="160"/>
      <c r="AE1482" s="127"/>
      <c r="AF1482" s="113"/>
      <c r="AG1482" s="114" t="str">
        <f t="array" ref="AG1482">XLOOKUP(F1482,'CLV2'!A:A,'CLV2'!E:E)</f>
        <v>2.MEAT</v>
      </c>
      <c r="AH1482" s="115" t="str">
        <f t="array" ref="AH1482">XLOOKUP(F1482,'CLV2'!A:A,'CLV2'!F:F)</f>
        <v>3.PORK</v>
      </c>
      <c r="AI1482" s="115" t="str">
        <f t="shared" si="8"/>
        <v>Pack</v>
      </c>
      <c r="AJ1482" s="116">
        <f t="shared" si="9"/>
        <v>1</v>
      </c>
      <c r="AK1482" s="117" t="str">
        <f t="array" ref="AK1482">XLOOKUP(F1482,'GIÁ'!A:A,'GIÁ'!D:D)</f>
        <v>17646.95</v>
      </c>
      <c r="AL1482" s="118">
        <f t="shared" si="10"/>
        <v>17646.95</v>
      </c>
      <c r="AM1482" s="118">
        <f t="shared" si="11"/>
        <v>0</v>
      </c>
      <c r="AN1482" s="119">
        <f t="shared" si="12"/>
        <v>0</v>
      </c>
      <c r="AO1482" s="118">
        <f t="shared" si="13"/>
        <v>17646.95</v>
      </c>
      <c r="AP1482" s="121">
        <f t="shared" si="14"/>
        <v>0</v>
      </c>
      <c r="AQ1482" s="122"/>
      <c r="AR1482" s="119"/>
    </row>
    <row r="1483" ht="22.5" customHeight="1">
      <c r="A1483" s="89">
        <v>46231.0</v>
      </c>
      <c r="B1483" s="90">
        <v>0.51875</v>
      </c>
      <c r="C1483" s="91" t="s">
        <v>269</v>
      </c>
      <c r="D1483" s="129" t="str">
        <f t="array" ref="D1483">XLOOKUP(C1483,'DS ST'!A:A,'DS ST'!B:B)</f>
        <v>A120</v>
      </c>
      <c r="E1483" s="94" t="str">
        <f t="array" ref="E1483">XLOOKUP($F1483,'GIÁ'!$A:$A,'GIÁ'!$E:$E)</f>
        <v>MÁT</v>
      </c>
      <c r="F1483" s="94">
        <v>8.936146442614E12</v>
      </c>
      <c r="G1483" s="95" t="s">
        <v>2502</v>
      </c>
      <c r="H1483" s="95" t="s">
        <v>787</v>
      </c>
      <c r="I1483" s="96">
        <v>2.0</v>
      </c>
      <c r="J1483" s="96">
        <v>0.0</v>
      </c>
      <c r="K1483" s="98">
        <f t="shared" si="4"/>
        <v>2</v>
      </c>
      <c r="L1483" s="99" t="s">
        <v>5297</v>
      </c>
      <c r="M1483" s="100" t="s">
        <v>5298</v>
      </c>
      <c r="N1483" s="101" t="s">
        <v>5299</v>
      </c>
      <c r="O1483" s="128"/>
      <c r="P1483" s="100"/>
      <c r="Q1483" s="103">
        <f t="shared" si="5"/>
        <v>2</v>
      </c>
      <c r="R1483" s="161"/>
      <c r="S1483" s="105"/>
      <c r="T1483" s="106"/>
      <c r="U1483" s="107" t="s">
        <v>4986</v>
      </c>
      <c r="V1483" s="108" t="s">
        <v>4012</v>
      </c>
      <c r="W1483" s="109" t="s">
        <v>1908</v>
      </c>
      <c r="X1483" s="110" t="str">
        <f t="shared" si="6"/>
        <v/>
      </c>
      <c r="Y1483" s="110" t="str">
        <f t="shared" si="7"/>
        <v/>
      </c>
      <c r="Z1483" s="139" t="str">
        <f t="shared" si="95"/>
        <v>Kho đông mát</v>
      </c>
      <c r="AA1483" s="109" t="s">
        <v>802</v>
      </c>
      <c r="AB1483" s="106"/>
      <c r="AC1483" s="158"/>
      <c r="AD1483" s="160"/>
      <c r="AE1483" s="127"/>
      <c r="AF1483" s="113"/>
      <c r="AG1483" s="114" t="str">
        <f t="array" ref="AG1483">XLOOKUP(F1483,'CLV2'!A:A,'CLV2'!E:E)</f>
        <v>2.MEAT</v>
      </c>
      <c r="AH1483" s="115" t="str">
        <f t="array" ref="AH1483">XLOOKUP(F1483,'CLV2'!A:A,'CLV2'!F:F)</f>
        <v>3.PORK</v>
      </c>
      <c r="AI1483" s="115" t="str">
        <f t="shared" si="8"/>
        <v>Pack</v>
      </c>
      <c r="AJ1483" s="116">
        <f t="shared" si="9"/>
        <v>1</v>
      </c>
      <c r="AK1483" s="117" t="str">
        <f t="array" ref="AK1483">XLOOKUP(F1483,'GIÁ'!A:A,'GIÁ'!D:D)</f>
        <v>17646.95</v>
      </c>
      <c r="AL1483" s="118">
        <f t="shared" si="10"/>
        <v>35293.9</v>
      </c>
      <c r="AM1483" s="118">
        <f t="shared" si="11"/>
        <v>0</v>
      </c>
      <c r="AN1483" s="119">
        <f t="shared" si="12"/>
        <v>0</v>
      </c>
      <c r="AO1483" s="118">
        <f t="shared" si="13"/>
        <v>35293.9</v>
      </c>
      <c r="AP1483" s="121">
        <f t="shared" si="14"/>
        <v>0</v>
      </c>
      <c r="AQ1483" s="122"/>
      <c r="AR1483" s="119"/>
    </row>
    <row r="1484" ht="22.5" customHeight="1">
      <c r="A1484" s="89">
        <v>46231.0</v>
      </c>
      <c r="B1484" s="90">
        <v>0.51875</v>
      </c>
      <c r="C1484" s="91" t="s">
        <v>269</v>
      </c>
      <c r="D1484" s="92" t="str">
        <f t="array" ref="D1484">XLOOKUP(C1484,'DS ST'!A:A,'DS ST'!B:B)</f>
        <v>A120</v>
      </c>
      <c r="E1484" s="94" t="str">
        <f t="array" ref="E1484">XLOOKUP($F1484,'GIÁ'!$A:$A,'GIÁ'!$E:$E)</f>
        <v>ĐÔNG</v>
      </c>
      <c r="F1484" s="94">
        <v>8.938532826008E12</v>
      </c>
      <c r="G1484" s="95" t="s">
        <v>3046</v>
      </c>
      <c r="H1484" s="95" t="s">
        <v>224</v>
      </c>
      <c r="I1484" s="96">
        <v>8.0</v>
      </c>
      <c r="J1484" s="96">
        <v>0.0</v>
      </c>
      <c r="K1484" s="98">
        <f t="shared" si="4"/>
        <v>8</v>
      </c>
      <c r="L1484" s="99" t="s">
        <v>5297</v>
      </c>
      <c r="M1484" s="100" t="s">
        <v>5298</v>
      </c>
      <c r="N1484" s="101" t="s">
        <v>5299</v>
      </c>
      <c r="O1484" s="128"/>
      <c r="P1484" s="100"/>
      <c r="Q1484" s="103">
        <f t="shared" si="5"/>
        <v>8</v>
      </c>
      <c r="R1484" s="161"/>
      <c r="S1484" s="105"/>
      <c r="T1484" s="106"/>
      <c r="U1484" s="107"/>
      <c r="V1484" s="108" t="s">
        <v>756</v>
      </c>
      <c r="W1484" s="109" t="s">
        <v>1312</v>
      </c>
      <c r="X1484" s="110" t="str">
        <f t="shared" si="6"/>
        <v/>
      </c>
      <c r="Y1484" s="110" t="str">
        <f t="shared" si="7"/>
        <v/>
      </c>
      <c r="Z1484" s="109" t="s">
        <v>797</v>
      </c>
      <c r="AA1484" s="109" t="s">
        <v>802</v>
      </c>
      <c r="AB1484" s="149" t="s">
        <v>5300</v>
      </c>
      <c r="AC1484" s="159" t="s">
        <v>1329</v>
      </c>
      <c r="AD1484" s="160"/>
      <c r="AE1484" s="127"/>
      <c r="AF1484" s="113"/>
      <c r="AG1484" s="114" t="str">
        <f t="array" ref="AG1484">XLOOKUP(F1484,'CLV2'!A:A,'CLV2'!E:E)</f>
        <v>2.FROZEN FOODS</v>
      </c>
      <c r="AH1484" s="115" t="str">
        <f t="array" ref="AH1484">XLOOKUP(F1484,'CLV2'!A:A,'CLV2'!F:F)</f>
        <v>3.PASTRY AND DESSERTS</v>
      </c>
      <c r="AI1484" s="115" t="str">
        <f t="shared" si="8"/>
        <v>Pack</v>
      </c>
      <c r="AJ1484" s="116">
        <f t="shared" si="9"/>
        <v>1</v>
      </c>
      <c r="AK1484" s="117" t="str">
        <f t="array" ref="AK1484">XLOOKUP(F1484,'GIÁ'!A:A,'GIÁ'!D:D)</f>
        <v>22371.33</v>
      </c>
      <c r="AL1484" s="118">
        <f t="shared" si="10"/>
        <v>178970.64</v>
      </c>
      <c r="AM1484" s="118">
        <f t="shared" si="11"/>
        <v>0</v>
      </c>
      <c r="AN1484" s="119">
        <f t="shared" si="12"/>
        <v>0</v>
      </c>
      <c r="AO1484" s="118">
        <f t="shared" si="13"/>
        <v>178970.64</v>
      </c>
      <c r="AP1484" s="121">
        <f t="shared" si="14"/>
        <v>0</v>
      </c>
      <c r="AQ1484" s="122"/>
      <c r="AR1484" s="119"/>
    </row>
    <row r="1485" ht="22.5" customHeight="1">
      <c r="A1485" s="89">
        <v>46231.0</v>
      </c>
      <c r="B1485" s="90">
        <v>0.51875</v>
      </c>
      <c r="C1485" s="91" t="s">
        <v>269</v>
      </c>
      <c r="D1485" s="92" t="str">
        <f t="array" ref="D1485">XLOOKUP(C1485,'DS ST'!A:A,'DS ST'!B:B)</f>
        <v>A120</v>
      </c>
      <c r="E1485" s="94" t="str">
        <f t="array" ref="E1485">XLOOKUP($F1485,'GIÁ'!$A:$A,'GIÁ'!$E:$E)</f>
        <v>ĐÔNG</v>
      </c>
      <c r="F1485" s="94">
        <v>8.934717401336E12</v>
      </c>
      <c r="G1485" s="95" t="s">
        <v>1750</v>
      </c>
      <c r="H1485" s="95" t="s">
        <v>224</v>
      </c>
      <c r="I1485" s="96">
        <v>6.0</v>
      </c>
      <c r="J1485" s="96">
        <v>0.0</v>
      </c>
      <c r="K1485" s="98">
        <f t="shared" si="4"/>
        <v>6</v>
      </c>
      <c r="L1485" s="99" t="s">
        <v>5297</v>
      </c>
      <c r="M1485" s="100" t="s">
        <v>5298</v>
      </c>
      <c r="N1485" s="101" t="s">
        <v>5299</v>
      </c>
      <c r="O1485" s="128"/>
      <c r="P1485" s="100"/>
      <c r="Q1485" s="103">
        <f t="shared" si="5"/>
        <v>6</v>
      </c>
      <c r="R1485" s="161"/>
      <c r="S1485" s="105"/>
      <c r="T1485" s="106"/>
      <c r="U1485" s="107"/>
      <c r="V1485" s="108" t="s">
        <v>756</v>
      </c>
      <c r="W1485" s="109" t="s">
        <v>1312</v>
      </c>
      <c r="X1485" s="110" t="str">
        <f t="shared" si="6"/>
        <v/>
      </c>
      <c r="Y1485" s="110" t="str">
        <f t="shared" si="7"/>
        <v/>
      </c>
      <c r="Z1485" s="109" t="s">
        <v>797</v>
      </c>
      <c r="AA1485" s="109" t="s">
        <v>802</v>
      </c>
      <c r="AB1485" s="149" t="s">
        <v>5300</v>
      </c>
      <c r="AC1485" s="159" t="s">
        <v>1329</v>
      </c>
      <c r="AD1485" s="160"/>
      <c r="AE1485" s="127"/>
      <c r="AF1485" s="113"/>
      <c r="AG1485" s="114" t="str">
        <f t="array" ref="AG1485">XLOOKUP(F1485,'CLV2'!A:A,'CLV2'!E:E)</f>
        <v>2.FROZEN FOODS</v>
      </c>
      <c r="AH1485" s="115" t="str">
        <f t="array" ref="AH1485">XLOOKUP(F1485,'CLV2'!A:A,'CLV2'!F:F)</f>
        <v>3.DUMPLINGS</v>
      </c>
      <c r="AI1485" s="115" t="str">
        <f t="shared" si="8"/>
        <v>Pack</v>
      </c>
      <c r="AJ1485" s="116">
        <f t="shared" si="9"/>
        <v>1</v>
      </c>
      <c r="AK1485" s="117" t="str">
        <f t="array" ref="AK1485">XLOOKUP(F1485,'GIÁ'!A:A,'GIÁ'!D:D)</f>
        <v>39374.44</v>
      </c>
      <c r="AL1485" s="118">
        <f t="shared" si="10"/>
        <v>236246.64</v>
      </c>
      <c r="AM1485" s="118">
        <f t="shared" si="11"/>
        <v>0</v>
      </c>
      <c r="AN1485" s="119">
        <f t="shared" si="12"/>
        <v>0</v>
      </c>
      <c r="AO1485" s="118">
        <f t="shared" si="13"/>
        <v>236246.64</v>
      </c>
      <c r="AP1485" s="121">
        <f t="shared" si="14"/>
        <v>0</v>
      </c>
      <c r="AQ1485" s="122"/>
      <c r="AR1485" s="119"/>
    </row>
    <row r="1486" ht="22.5" customHeight="1">
      <c r="A1486" s="89">
        <v>46231.0</v>
      </c>
      <c r="B1486" s="90">
        <v>0.6986111111111111</v>
      </c>
      <c r="C1486" s="91" t="s">
        <v>246</v>
      </c>
      <c r="D1486" s="92" t="str">
        <f t="array" ref="D1486">XLOOKUP(C1486,'DS ST'!A:A,'DS ST'!B:B)</f>
        <v>A118</v>
      </c>
      <c r="E1486" s="94" t="str">
        <f t="array" ref="E1486">XLOOKUP($F1486,'GIÁ'!$A:$A,'GIÁ'!$E:$E)</f>
        <v>ĐÔNG</v>
      </c>
      <c r="F1486" s="94">
        <v>8.934717401336E12</v>
      </c>
      <c r="G1486" s="95" t="s">
        <v>1750</v>
      </c>
      <c r="H1486" s="95" t="s">
        <v>224</v>
      </c>
      <c r="I1486" s="96">
        <v>6.0</v>
      </c>
      <c r="J1486" s="96">
        <v>0.0</v>
      </c>
      <c r="K1486" s="98">
        <f t="shared" si="4"/>
        <v>6</v>
      </c>
      <c r="L1486" s="99" t="s">
        <v>5301</v>
      </c>
      <c r="M1486" s="100" t="s">
        <v>5302</v>
      </c>
      <c r="N1486" s="101" t="e">
        <v>#N/A</v>
      </c>
      <c r="O1486" s="128"/>
      <c r="P1486" s="100"/>
      <c r="Q1486" s="103">
        <f t="shared" si="5"/>
        <v>6</v>
      </c>
      <c r="R1486" s="161"/>
      <c r="S1486" s="105"/>
      <c r="T1486" s="106"/>
      <c r="U1486" s="107"/>
      <c r="V1486" s="108" t="s">
        <v>756</v>
      </c>
      <c r="W1486" s="109" t="s">
        <v>1312</v>
      </c>
      <c r="X1486" s="110" t="str">
        <f t="shared" si="6"/>
        <v/>
      </c>
      <c r="Y1486" s="110" t="str">
        <f t="shared" si="7"/>
        <v/>
      </c>
      <c r="Z1486" s="109" t="s">
        <v>797</v>
      </c>
      <c r="AA1486" s="109" t="s">
        <v>802</v>
      </c>
      <c r="AB1486" s="149" t="s">
        <v>5303</v>
      </c>
      <c r="AC1486" s="159" t="s">
        <v>3555</v>
      </c>
      <c r="AD1486" s="162" t="s">
        <v>5304</v>
      </c>
      <c r="AE1486" s="127"/>
      <c r="AF1486" s="113"/>
      <c r="AG1486" s="114" t="str">
        <f t="array" ref="AG1486">XLOOKUP(F1486,'CLV2'!A:A,'CLV2'!E:E)</f>
        <v>2.FROZEN FOODS</v>
      </c>
      <c r="AH1486" s="115" t="str">
        <f t="array" ref="AH1486">XLOOKUP(F1486,'CLV2'!A:A,'CLV2'!F:F)</f>
        <v>3.DUMPLINGS</v>
      </c>
      <c r="AI1486" s="115" t="str">
        <f t="shared" si="8"/>
        <v>Pack</v>
      </c>
      <c r="AJ1486" s="116">
        <f t="shared" si="9"/>
        <v>1</v>
      </c>
      <c r="AK1486" s="117" t="str">
        <f t="array" ref="AK1486">XLOOKUP(F1486,'GIÁ'!A:A,'GIÁ'!D:D)</f>
        <v>39374.44</v>
      </c>
      <c r="AL1486" s="118">
        <f t="shared" si="10"/>
        <v>236246.64</v>
      </c>
      <c r="AM1486" s="118">
        <f t="shared" si="11"/>
        <v>0</v>
      </c>
      <c r="AN1486" s="119">
        <f t="shared" si="12"/>
        <v>0</v>
      </c>
      <c r="AO1486" s="118">
        <f t="shared" si="13"/>
        <v>236246.64</v>
      </c>
      <c r="AP1486" s="121">
        <f t="shared" si="14"/>
        <v>0</v>
      </c>
      <c r="AQ1486" s="122"/>
      <c r="AR1486" s="119"/>
    </row>
    <row r="1487" ht="22.5" customHeight="1">
      <c r="A1487" s="89">
        <v>46231.0</v>
      </c>
      <c r="B1487" s="90">
        <v>0.48055555555555557</v>
      </c>
      <c r="C1487" s="91" t="s">
        <v>1684</v>
      </c>
      <c r="D1487" s="129" t="str">
        <f t="array" ref="D1487">XLOOKUP(C1487,'DS ST'!A:A,'DS ST'!B:B)</f>
        <v>TSO</v>
      </c>
      <c r="E1487" s="94" t="str">
        <f t="array" ref="E1487">XLOOKUP($F1487,'GIÁ'!$A:$A,'GIÁ'!$E:$E)</f>
        <v>MÁT</v>
      </c>
      <c r="F1487" s="94">
        <v>8.936146442614E12</v>
      </c>
      <c r="G1487" s="95" t="s">
        <v>2502</v>
      </c>
      <c r="H1487" s="95" t="s">
        <v>787</v>
      </c>
      <c r="I1487" s="96">
        <v>9.0</v>
      </c>
      <c r="J1487" s="96">
        <v>0.0</v>
      </c>
      <c r="K1487" s="98">
        <f t="shared" si="4"/>
        <v>9</v>
      </c>
      <c r="L1487" s="99" t="s">
        <v>5305</v>
      </c>
      <c r="M1487" s="100" t="s">
        <v>5306</v>
      </c>
      <c r="N1487" s="101" t="s">
        <v>5307</v>
      </c>
      <c r="O1487" s="128"/>
      <c r="P1487" s="100"/>
      <c r="Q1487" s="103">
        <f t="shared" si="5"/>
        <v>9</v>
      </c>
      <c r="R1487" s="161"/>
      <c r="S1487" s="105"/>
      <c r="T1487" s="106"/>
      <c r="U1487" s="107" t="s">
        <v>4986</v>
      </c>
      <c r="V1487" s="108" t="s">
        <v>4012</v>
      </c>
      <c r="W1487" s="109" t="s">
        <v>1908</v>
      </c>
      <c r="X1487" s="110" t="str">
        <f t="shared" si="6"/>
        <v/>
      </c>
      <c r="Y1487" s="110" t="str">
        <f t="shared" si="7"/>
        <v/>
      </c>
      <c r="Z1487" s="139" t="str">
        <f>IF(N(Q1487)&lt;=0,"",IF(ISNUMBER(SEARCH("Thiếu kiện",V1487)),"Kho đông mát",IF(AND(N(Q1487)&gt;0,N(P1487)&gt;0,OR(ISNUMBER(SEARCH("Hình KDB",U1487)),ISNUMBER(SEARCH("Hình tele",U1487)),ISNUMBER(SEARCH("sai code",U1487)),ISNUMBER(SEARCH("ST nhận",U1487)))),"Kho đông mát",IF(AND(W1487="DC giao thiếu",OR(ISNUMBER(SEARCH("Hình KDB",U1487)),ISNUMBER(SEARCH("Hình tele",U1487)),ISNUMBER(SEARCH("sai code",U1487)))),"Kho đông mát",IF(W1487="DC giao thiếu","Chưa xác định",IF(AND(W1487="DC pick sai",OR(ISNUMBER(SEARCH("Hình KDB",U1487)),ISNUMBER(SEARCH("Hình tele",U1487)),ISNUMBER(SEARCH("sai code",U1487)),ISNUMBER(SEARCH("ST nhận",U1487)))),"Kho đông mát",IF(W1487="DC pick sai","Chưa xác định",IF(AND(W1487="Hao hụt",N(O1487)&gt;0,OR(ISNUMBER(SEARCH("Hình KDB",U1487)),ISNUMBER(SEARCH("Hình tele",U1487)),ISNUMBER(SEARCH("sai code",U1487)),ISNUMBER(SEARCH("ST nhận",U1487)))),"Kho đông mát",IF(W1487="Hao hụt","Chưa xác định",IF(OR(W1487="VT giao sai điểm",W1487="Không đạt nhiệt độ",W1487="TX giao thiếu kiện",W1487="Hàng không đạt CL"),"Kho đông mát",IF(W1487="Chưa xác định","Chưa xác định",IF(N(P1487)&gt;0,"Chưa xác định",""))))))))))))</f>
        <v>Kho đông mát</v>
      </c>
      <c r="AA1487" s="109" t="s">
        <v>802</v>
      </c>
      <c r="AB1487" s="106"/>
      <c r="AC1487" s="158"/>
      <c r="AD1487" s="160"/>
      <c r="AE1487" s="127"/>
      <c r="AF1487" s="113"/>
      <c r="AG1487" s="114" t="str">
        <f t="array" ref="AG1487">XLOOKUP(F1487,'CLV2'!A:A,'CLV2'!E:E)</f>
        <v>2.MEAT</v>
      </c>
      <c r="AH1487" s="115" t="str">
        <f t="array" ref="AH1487">XLOOKUP(F1487,'CLV2'!A:A,'CLV2'!F:F)</f>
        <v>3.PORK</v>
      </c>
      <c r="AI1487" s="115" t="str">
        <f t="shared" si="8"/>
        <v>Pack</v>
      </c>
      <c r="AJ1487" s="116">
        <f t="shared" si="9"/>
        <v>1</v>
      </c>
      <c r="AK1487" s="117" t="str">
        <f t="array" ref="AK1487">XLOOKUP(F1487,'GIÁ'!A:A,'GIÁ'!D:D)</f>
        <v>17646.95</v>
      </c>
      <c r="AL1487" s="118">
        <f t="shared" si="10"/>
        <v>158822.55</v>
      </c>
      <c r="AM1487" s="118">
        <f t="shared" si="11"/>
        <v>0</v>
      </c>
      <c r="AN1487" s="119">
        <f t="shared" si="12"/>
        <v>0</v>
      </c>
      <c r="AO1487" s="118">
        <f t="shared" si="13"/>
        <v>158822.55</v>
      </c>
      <c r="AP1487" s="121">
        <f t="shared" si="14"/>
        <v>0</v>
      </c>
      <c r="AQ1487" s="122"/>
      <c r="AR1487" s="119"/>
    </row>
    <row r="1488" ht="22.5" customHeight="1">
      <c r="A1488" s="89">
        <v>46231.0</v>
      </c>
      <c r="B1488" s="90">
        <v>0.48055555555555557</v>
      </c>
      <c r="C1488" s="91" t="s">
        <v>1684</v>
      </c>
      <c r="D1488" s="92" t="str">
        <f t="array" ref="D1488">XLOOKUP(C1488,'DS ST'!A:A,'DS ST'!B:B)</f>
        <v>TSO</v>
      </c>
      <c r="E1488" s="94" t="str">
        <f t="array" ref="E1488">XLOOKUP($F1488,'GIÁ'!$A:$A,'GIÁ'!$E:$E)</f>
        <v>ĐÔNG</v>
      </c>
      <c r="F1488" s="94">
        <v>8.938527710374E12</v>
      </c>
      <c r="G1488" s="95" t="s">
        <v>3001</v>
      </c>
      <c r="H1488" s="95" t="s">
        <v>224</v>
      </c>
      <c r="I1488" s="96">
        <v>4.0</v>
      </c>
      <c r="J1488" s="96">
        <v>2.0</v>
      </c>
      <c r="K1488" s="98">
        <f t="shared" si="4"/>
        <v>2</v>
      </c>
      <c r="L1488" s="99" t="s">
        <v>5305</v>
      </c>
      <c r="M1488" s="100" t="s">
        <v>5306</v>
      </c>
      <c r="N1488" s="101" t="s">
        <v>5307</v>
      </c>
      <c r="O1488" s="128"/>
      <c r="P1488" s="100"/>
      <c r="Q1488" s="103">
        <f t="shared" si="5"/>
        <v>2</v>
      </c>
      <c r="R1488" s="161"/>
      <c r="S1488" s="105"/>
      <c r="T1488" s="106"/>
      <c r="U1488" s="107"/>
      <c r="V1488" s="108" t="s">
        <v>756</v>
      </c>
      <c r="W1488" s="109" t="s">
        <v>1312</v>
      </c>
      <c r="X1488" s="110" t="str">
        <f t="shared" si="6"/>
        <v/>
      </c>
      <c r="Y1488" s="110" t="str">
        <f t="shared" si="7"/>
        <v/>
      </c>
      <c r="Z1488" s="109" t="s">
        <v>797</v>
      </c>
      <c r="AA1488" s="109" t="s">
        <v>802</v>
      </c>
      <c r="AB1488" s="164" t="s">
        <v>1686</v>
      </c>
      <c r="AC1488" s="159" t="s">
        <v>1329</v>
      </c>
      <c r="AD1488" s="160"/>
      <c r="AE1488" s="127"/>
      <c r="AF1488" s="113"/>
      <c r="AG1488" s="114" t="str">
        <f t="array" ref="AG1488">XLOOKUP(F1488,'CLV2'!A:A,'CLV2'!E:E)</f>
        <v>2.FISH AND SEAFOOD</v>
      </c>
      <c r="AH1488" s="115" t="str">
        <f t="array" ref="AH1488">XLOOKUP(F1488,'CLV2'!A:A,'CLV2'!F:F)</f>
        <v>3.FROZEN FISH AND SEAFOOD</v>
      </c>
      <c r="AI1488" s="115" t="str">
        <f t="shared" si="8"/>
        <v>Pack</v>
      </c>
      <c r="AJ1488" s="116">
        <f t="shared" si="9"/>
        <v>0.5</v>
      </c>
      <c r="AK1488" s="117" t="str">
        <f t="array" ref="AK1488">XLOOKUP(F1488,'GIÁ'!A:A,'GIÁ'!D:D)</f>
        <v>75989.39</v>
      </c>
      <c r="AL1488" s="118">
        <f t="shared" si="10"/>
        <v>151978.78</v>
      </c>
      <c r="AM1488" s="118">
        <f t="shared" si="11"/>
        <v>0</v>
      </c>
      <c r="AN1488" s="119">
        <f t="shared" si="12"/>
        <v>0</v>
      </c>
      <c r="AO1488" s="118">
        <f t="shared" si="13"/>
        <v>151978.78</v>
      </c>
      <c r="AP1488" s="121">
        <f t="shared" si="14"/>
        <v>0</v>
      </c>
      <c r="AQ1488" s="122"/>
      <c r="AR1488" s="119"/>
    </row>
    <row r="1489" ht="22.5" customHeight="1">
      <c r="A1489" s="89">
        <v>46231.0</v>
      </c>
      <c r="B1489" s="90">
        <v>0.48055555555555557</v>
      </c>
      <c r="C1489" s="91" t="s">
        <v>1684</v>
      </c>
      <c r="D1489" s="92" t="str">
        <f t="array" ref="D1489">XLOOKUP(C1489,'DS ST'!A:A,'DS ST'!B:B)</f>
        <v>TSO</v>
      </c>
      <c r="E1489" s="94" t="str">
        <f t="array" ref="E1489">XLOOKUP($F1489,'GIÁ'!$A:$A,'GIÁ'!$E:$E)</f>
        <v>ĐÔNG</v>
      </c>
      <c r="F1489" s="94">
        <v>8.938532826008E12</v>
      </c>
      <c r="G1489" s="95" t="s">
        <v>3046</v>
      </c>
      <c r="H1489" s="95" t="s">
        <v>224</v>
      </c>
      <c r="I1489" s="96">
        <v>30.0</v>
      </c>
      <c r="J1489" s="96">
        <v>0.0</v>
      </c>
      <c r="K1489" s="98">
        <f t="shared" si="4"/>
        <v>30</v>
      </c>
      <c r="L1489" s="99" t="s">
        <v>5305</v>
      </c>
      <c r="M1489" s="100" t="s">
        <v>5306</v>
      </c>
      <c r="N1489" s="101" t="s">
        <v>5307</v>
      </c>
      <c r="O1489" s="128"/>
      <c r="P1489" s="100"/>
      <c r="Q1489" s="103">
        <f t="shared" si="5"/>
        <v>30</v>
      </c>
      <c r="R1489" s="161"/>
      <c r="S1489" s="105"/>
      <c r="T1489" s="106"/>
      <c r="U1489" s="107"/>
      <c r="V1489" s="108" t="s">
        <v>756</v>
      </c>
      <c r="W1489" s="109" t="s">
        <v>1312</v>
      </c>
      <c r="X1489" s="110" t="str">
        <f t="shared" si="6"/>
        <v/>
      </c>
      <c r="Y1489" s="110" t="str">
        <f t="shared" si="7"/>
        <v/>
      </c>
      <c r="Z1489" s="109" t="s">
        <v>797</v>
      </c>
      <c r="AA1489" s="109" t="s">
        <v>802</v>
      </c>
      <c r="AB1489" s="112" t="s">
        <v>1686</v>
      </c>
      <c r="AC1489" s="158"/>
      <c r="AD1489" s="160"/>
      <c r="AE1489" s="127"/>
      <c r="AF1489" s="113"/>
      <c r="AG1489" s="114" t="str">
        <f t="array" ref="AG1489">XLOOKUP(F1489,'CLV2'!A:A,'CLV2'!E:E)</f>
        <v>2.FROZEN FOODS</v>
      </c>
      <c r="AH1489" s="115" t="str">
        <f t="array" ref="AH1489">XLOOKUP(F1489,'CLV2'!A:A,'CLV2'!F:F)</f>
        <v>3.PASTRY AND DESSERTS</v>
      </c>
      <c r="AI1489" s="115" t="str">
        <f t="shared" si="8"/>
        <v>Pack</v>
      </c>
      <c r="AJ1489" s="116">
        <f t="shared" si="9"/>
        <v>1</v>
      </c>
      <c r="AK1489" s="117" t="str">
        <f t="array" ref="AK1489">XLOOKUP(F1489,'GIÁ'!A:A,'GIÁ'!D:D)</f>
        <v>22371.33</v>
      </c>
      <c r="AL1489" s="118">
        <f t="shared" si="10"/>
        <v>671139.9</v>
      </c>
      <c r="AM1489" s="118">
        <f t="shared" si="11"/>
        <v>0</v>
      </c>
      <c r="AN1489" s="119">
        <f t="shared" si="12"/>
        <v>0</v>
      </c>
      <c r="AO1489" s="118">
        <f t="shared" si="13"/>
        <v>671139.9</v>
      </c>
      <c r="AP1489" s="121">
        <f t="shared" si="14"/>
        <v>0</v>
      </c>
      <c r="AQ1489" s="122"/>
      <c r="AR1489" s="119"/>
    </row>
    <row r="1490" ht="22.5" customHeight="1">
      <c r="A1490" s="89">
        <v>46231.0</v>
      </c>
      <c r="B1490" s="90">
        <v>0.5020833333333333</v>
      </c>
      <c r="C1490" s="91" t="s">
        <v>155</v>
      </c>
      <c r="D1490" s="129" t="str">
        <f t="array" ref="D1490">XLOOKUP(C1490,'DS ST'!A:A,'DS ST'!B:B)</f>
        <v>A110</v>
      </c>
      <c r="E1490" s="94" t="str">
        <f t="array" ref="E1490">XLOOKUP($F1490,'GIÁ'!$A:$A,'GIÁ'!$E:$E)</f>
        <v>MÁT</v>
      </c>
      <c r="F1490" s="94">
        <v>8.936146442614E12</v>
      </c>
      <c r="G1490" s="95" t="s">
        <v>2502</v>
      </c>
      <c r="H1490" s="95" t="s">
        <v>787</v>
      </c>
      <c r="I1490" s="96">
        <v>2.0</v>
      </c>
      <c r="J1490" s="96">
        <v>0.0</v>
      </c>
      <c r="K1490" s="98">
        <f t="shared" si="4"/>
        <v>2</v>
      </c>
      <c r="L1490" s="99" t="s">
        <v>5308</v>
      </c>
      <c r="M1490" s="100" t="s">
        <v>5309</v>
      </c>
      <c r="N1490" s="101" t="s">
        <v>5310</v>
      </c>
      <c r="O1490" s="128"/>
      <c r="P1490" s="100"/>
      <c r="Q1490" s="103">
        <f t="shared" si="5"/>
        <v>2</v>
      </c>
      <c r="R1490" s="161"/>
      <c r="S1490" s="105"/>
      <c r="T1490" s="106"/>
      <c r="U1490" s="107" t="s">
        <v>4986</v>
      </c>
      <c r="V1490" s="108" t="s">
        <v>4012</v>
      </c>
      <c r="W1490" s="109" t="s">
        <v>1908</v>
      </c>
      <c r="X1490" s="110" t="str">
        <f t="shared" si="6"/>
        <v/>
      </c>
      <c r="Y1490" s="110" t="str">
        <f t="shared" si="7"/>
        <v/>
      </c>
      <c r="Z1490" s="139" t="str">
        <f>IF(N(Q1490)&lt;=0,"",IF(ISNUMBER(SEARCH("Thiếu kiện",V1490)),"Kho đông mát",IF(AND(N(Q1490)&gt;0,N(P1490)&gt;0,OR(ISNUMBER(SEARCH("Hình KDB",U1490)),ISNUMBER(SEARCH("Hình tele",U1490)),ISNUMBER(SEARCH("sai code",U1490)),ISNUMBER(SEARCH("ST nhận",U1490)))),"Kho đông mát",IF(AND(W1490="DC giao thiếu",OR(ISNUMBER(SEARCH("Hình KDB",U1490)),ISNUMBER(SEARCH("Hình tele",U1490)),ISNUMBER(SEARCH("sai code",U1490)))),"Kho đông mát",IF(W1490="DC giao thiếu","Chưa xác định",IF(AND(W1490="DC pick sai",OR(ISNUMBER(SEARCH("Hình KDB",U1490)),ISNUMBER(SEARCH("Hình tele",U1490)),ISNUMBER(SEARCH("sai code",U1490)),ISNUMBER(SEARCH("ST nhận",U1490)))),"Kho đông mát",IF(W1490="DC pick sai","Chưa xác định",IF(AND(W1490="Hao hụt",N(O1490)&gt;0,OR(ISNUMBER(SEARCH("Hình KDB",U1490)),ISNUMBER(SEARCH("Hình tele",U1490)),ISNUMBER(SEARCH("sai code",U1490)),ISNUMBER(SEARCH("ST nhận",U1490)))),"Kho đông mát",IF(W1490="Hao hụt","Chưa xác định",IF(OR(W1490="VT giao sai điểm",W1490="Không đạt nhiệt độ",W1490="TX giao thiếu kiện",W1490="Hàng không đạt CL"),"Kho đông mát",IF(W1490="Chưa xác định","Chưa xác định",IF(N(P1490)&gt;0,"Chưa xác định",""))))))))))))</f>
        <v>Kho đông mát</v>
      </c>
      <c r="AA1490" s="109" t="s">
        <v>802</v>
      </c>
      <c r="AB1490" s="106"/>
      <c r="AC1490" s="158"/>
      <c r="AD1490" s="160"/>
      <c r="AE1490" s="127"/>
      <c r="AF1490" s="113"/>
      <c r="AG1490" s="114" t="str">
        <f t="array" ref="AG1490">XLOOKUP(F1490,'CLV2'!A:A,'CLV2'!E:E)</f>
        <v>2.MEAT</v>
      </c>
      <c r="AH1490" s="115" t="str">
        <f t="array" ref="AH1490">XLOOKUP(F1490,'CLV2'!A:A,'CLV2'!F:F)</f>
        <v>3.PORK</v>
      </c>
      <c r="AI1490" s="115" t="str">
        <f t="shared" si="8"/>
        <v>Pack</v>
      </c>
      <c r="AJ1490" s="116">
        <f t="shared" si="9"/>
        <v>1</v>
      </c>
      <c r="AK1490" s="117" t="str">
        <f t="array" ref="AK1490">XLOOKUP(F1490,'GIÁ'!A:A,'GIÁ'!D:D)</f>
        <v>17646.95</v>
      </c>
      <c r="AL1490" s="118">
        <f t="shared" si="10"/>
        <v>35293.9</v>
      </c>
      <c r="AM1490" s="118">
        <f t="shared" si="11"/>
        <v>0</v>
      </c>
      <c r="AN1490" s="119">
        <f t="shared" si="12"/>
        <v>0</v>
      </c>
      <c r="AO1490" s="118">
        <f t="shared" si="13"/>
        <v>35293.9</v>
      </c>
      <c r="AP1490" s="121">
        <f t="shared" si="14"/>
        <v>0</v>
      </c>
      <c r="AQ1490" s="122"/>
      <c r="AR1490" s="119"/>
    </row>
    <row r="1491" ht="22.5" customHeight="1">
      <c r="A1491" s="89">
        <v>46231.0</v>
      </c>
      <c r="B1491" s="90">
        <v>0.5020833333333333</v>
      </c>
      <c r="C1491" s="91" t="s">
        <v>155</v>
      </c>
      <c r="D1491" s="92" t="str">
        <f t="array" ref="D1491">XLOOKUP(C1491,'DS ST'!A:A,'DS ST'!B:B)</f>
        <v>A110</v>
      </c>
      <c r="E1491" s="94" t="str">
        <f t="array" ref="E1491">XLOOKUP($F1491,'GIÁ'!$A:$A,'GIÁ'!$E:$E)</f>
        <v>ĐÔNG</v>
      </c>
      <c r="F1491" s="94">
        <v>8.934717401336E12</v>
      </c>
      <c r="G1491" s="95" t="s">
        <v>1750</v>
      </c>
      <c r="H1491" s="95" t="s">
        <v>224</v>
      </c>
      <c r="I1491" s="96">
        <v>4.0</v>
      </c>
      <c r="J1491" s="96">
        <v>0.0</v>
      </c>
      <c r="K1491" s="98">
        <f t="shared" si="4"/>
        <v>4</v>
      </c>
      <c r="L1491" s="99" t="s">
        <v>5308</v>
      </c>
      <c r="M1491" s="100" t="s">
        <v>5309</v>
      </c>
      <c r="N1491" s="101" t="s">
        <v>5310</v>
      </c>
      <c r="O1491" s="128"/>
      <c r="P1491" s="100"/>
      <c r="Q1491" s="103">
        <f t="shared" si="5"/>
        <v>4</v>
      </c>
      <c r="R1491" s="161"/>
      <c r="S1491" s="105"/>
      <c r="T1491" s="106"/>
      <c r="U1491" s="107"/>
      <c r="V1491" s="108" t="s">
        <v>756</v>
      </c>
      <c r="W1491" s="109" t="s">
        <v>1312</v>
      </c>
      <c r="X1491" s="110" t="str">
        <f t="shared" si="6"/>
        <v/>
      </c>
      <c r="Y1491" s="110" t="str">
        <f t="shared" si="7"/>
        <v/>
      </c>
      <c r="Z1491" s="109" t="s">
        <v>797</v>
      </c>
      <c r="AA1491" s="109" t="s">
        <v>802</v>
      </c>
      <c r="AB1491" s="149" t="s">
        <v>4305</v>
      </c>
      <c r="AC1491" s="159" t="s">
        <v>1329</v>
      </c>
      <c r="AD1491" s="160"/>
      <c r="AE1491" s="127"/>
      <c r="AF1491" s="113"/>
      <c r="AG1491" s="114" t="str">
        <f t="array" ref="AG1491">XLOOKUP(F1491,'CLV2'!A:A,'CLV2'!E:E)</f>
        <v>2.FROZEN FOODS</v>
      </c>
      <c r="AH1491" s="115" t="str">
        <f t="array" ref="AH1491">XLOOKUP(F1491,'CLV2'!A:A,'CLV2'!F:F)</f>
        <v>3.DUMPLINGS</v>
      </c>
      <c r="AI1491" s="115" t="str">
        <f t="shared" si="8"/>
        <v>Pack</v>
      </c>
      <c r="AJ1491" s="116">
        <f t="shared" si="9"/>
        <v>1</v>
      </c>
      <c r="AK1491" s="117" t="str">
        <f t="array" ref="AK1491">XLOOKUP(F1491,'GIÁ'!A:A,'GIÁ'!D:D)</f>
        <v>39374.44</v>
      </c>
      <c r="AL1491" s="118">
        <f t="shared" si="10"/>
        <v>157497.76</v>
      </c>
      <c r="AM1491" s="118">
        <f t="shared" si="11"/>
        <v>0</v>
      </c>
      <c r="AN1491" s="119">
        <f t="shared" si="12"/>
        <v>0</v>
      </c>
      <c r="AO1491" s="118">
        <f t="shared" si="13"/>
        <v>157497.76</v>
      </c>
      <c r="AP1491" s="121">
        <f t="shared" si="14"/>
        <v>0</v>
      </c>
      <c r="AQ1491" s="122"/>
      <c r="AR1491" s="119"/>
    </row>
    <row r="1492" ht="22.5" customHeight="1">
      <c r="A1492" s="89">
        <v>46231.0</v>
      </c>
      <c r="B1492" s="90">
        <v>0.56875</v>
      </c>
      <c r="C1492" s="91" t="s">
        <v>871</v>
      </c>
      <c r="D1492" s="129" t="str">
        <f t="array" ref="D1492">XLOOKUP(C1492,'DS ST'!A:A,'DS ST'!B:B)</f>
        <v>A188</v>
      </c>
      <c r="E1492" s="94" t="str">
        <f t="array" ref="E1492">XLOOKUP($F1492,'GIÁ'!$A:$A,'GIÁ'!$E:$E)</f>
        <v>MÁT</v>
      </c>
      <c r="F1492" s="94">
        <v>8.936146442614E12</v>
      </c>
      <c r="G1492" s="95" t="s">
        <v>2502</v>
      </c>
      <c r="H1492" s="95" t="s">
        <v>787</v>
      </c>
      <c r="I1492" s="96">
        <v>1.0</v>
      </c>
      <c r="J1492" s="96">
        <v>0.0</v>
      </c>
      <c r="K1492" s="98">
        <f t="shared" si="4"/>
        <v>1</v>
      </c>
      <c r="L1492" s="99" t="s">
        <v>5311</v>
      </c>
      <c r="M1492" s="100" t="s">
        <v>5312</v>
      </c>
      <c r="N1492" s="101" t="s">
        <v>5313</v>
      </c>
      <c r="O1492" s="128"/>
      <c r="P1492" s="100"/>
      <c r="Q1492" s="103">
        <f t="shared" si="5"/>
        <v>1</v>
      </c>
      <c r="R1492" s="161"/>
      <c r="S1492" s="105"/>
      <c r="T1492" s="106" t="s">
        <v>4311</v>
      </c>
      <c r="U1492" s="107" t="s">
        <v>4986</v>
      </c>
      <c r="V1492" s="108" t="s">
        <v>4012</v>
      </c>
      <c r="W1492" s="109" t="s">
        <v>1908</v>
      </c>
      <c r="X1492" s="110" t="str">
        <f t="shared" si="6"/>
        <v/>
      </c>
      <c r="Y1492" s="110" t="str">
        <f t="shared" si="7"/>
        <v/>
      </c>
      <c r="Z1492" s="139" t="str">
        <f>IF(N(Q1492)&lt;=0,"",IF(ISNUMBER(SEARCH("Thiếu kiện",V1492)),"Kho đông mát",IF(AND(N(Q1492)&gt;0,N(P1492)&gt;0,OR(ISNUMBER(SEARCH("Hình KDB",U1492)),ISNUMBER(SEARCH("Hình tele",U1492)),ISNUMBER(SEARCH("sai code",U1492)),ISNUMBER(SEARCH("ST nhận",U1492)))),"Kho đông mát",IF(AND(W1492="DC giao thiếu",OR(ISNUMBER(SEARCH("Hình KDB",U1492)),ISNUMBER(SEARCH("Hình tele",U1492)),ISNUMBER(SEARCH("sai code",U1492)))),"Kho đông mát",IF(W1492="DC giao thiếu","Chưa xác định",IF(AND(W1492="DC pick sai",OR(ISNUMBER(SEARCH("Hình KDB",U1492)),ISNUMBER(SEARCH("Hình tele",U1492)),ISNUMBER(SEARCH("sai code",U1492)),ISNUMBER(SEARCH("ST nhận",U1492)))),"Kho đông mát",IF(W1492="DC pick sai","Chưa xác định",IF(AND(W1492="Hao hụt",N(O1492)&gt;0,OR(ISNUMBER(SEARCH("Hình KDB",U1492)),ISNUMBER(SEARCH("Hình tele",U1492)),ISNUMBER(SEARCH("sai code",U1492)),ISNUMBER(SEARCH("ST nhận",U1492)))),"Kho đông mát",IF(W1492="Hao hụt","Chưa xác định",IF(OR(W1492="VT giao sai điểm",W1492="Không đạt nhiệt độ",W1492="TX giao thiếu kiện",W1492="Hàng không đạt CL"),"Kho đông mát",IF(W1492="Chưa xác định","Chưa xác định",IF(N(P1492)&gt;0,"Chưa xác định",""))))))))))))</f>
        <v>Kho đông mát</v>
      </c>
      <c r="AA1492" s="109" t="s">
        <v>802</v>
      </c>
      <c r="AB1492" s="106"/>
      <c r="AC1492" s="158"/>
      <c r="AD1492" s="160"/>
      <c r="AE1492" s="127"/>
      <c r="AF1492" s="113"/>
      <c r="AG1492" s="114" t="str">
        <f t="array" ref="AG1492">XLOOKUP(F1492,'CLV2'!A:A,'CLV2'!E:E)</f>
        <v>2.MEAT</v>
      </c>
      <c r="AH1492" s="115" t="str">
        <f t="array" ref="AH1492">XLOOKUP(F1492,'CLV2'!A:A,'CLV2'!F:F)</f>
        <v>3.PORK</v>
      </c>
      <c r="AI1492" s="115" t="str">
        <f t="shared" si="8"/>
        <v>Pack</v>
      </c>
      <c r="AJ1492" s="116">
        <f t="shared" si="9"/>
        <v>1</v>
      </c>
      <c r="AK1492" s="117" t="str">
        <f t="array" ref="AK1492">XLOOKUP(F1492,'GIÁ'!A:A,'GIÁ'!D:D)</f>
        <v>17646.95</v>
      </c>
      <c r="AL1492" s="118">
        <f t="shared" si="10"/>
        <v>17646.95</v>
      </c>
      <c r="AM1492" s="118">
        <f t="shared" si="11"/>
        <v>0</v>
      </c>
      <c r="AN1492" s="119">
        <f t="shared" si="12"/>
        <v>0</v>
      </c>
      <c r="AO1492" s="118">
        <f t="shared" si="13"/>
        <v>17646.95</v>
      </c>
      <c r="AP1492" s="121">
        <f t="shared" si="14"/>
        <v>0</v>
      </c>
      <c r="AQ1492" s="122"/>
      <c r="AR1492" s="119"/>
    </row>
    <row r="1493" ht="22.5" customHeight="1">
      <c r="A1493" s="89">
        <v>46231.0</v>
      </c>
      <c r="B1493" s="90">
        <v>0.56875</v>
      </c>
      <c r="C1493" s="91" t="s">
        <v>871</v>
      </c>
      <c r="D1493" s="92" t="str">
        <f t="array" ref="D1493">XLOOKUP(C1493,'DS ST'!A:A,'DS ST'!B:B)</f>
        <v>A188</v>
      </c>
      <c r="E1493" s="94" t="str">
        <f t="array" ref="E1493">XLOOKUP($F1493,'GIÁ'!$A:$A,'GIÁ'!$E:$E)</f>
        <v>ĐÔNG</v>
      </c>
      <c r="F1493" s="94">
        <v>9.555894501924E12</v>
      </c>
      <c r="G1493" s="95" t="s">
        <v>3296</v>
      </c>
      <c r="H1493" s="95" t="s">
        <v>224</v>
      </c>
      <c r="I1493" s="96">
        <v>2.0</v>
      </c>
      <c r="J1493" s="96">
        <v>0.0</v>
      </c>
      <c r="K1493" s="98">
        <f t="shared" si="4"/>
        <v>2</v>
      </c>
      <c r="L1493" s="99" t="s">
        <v>5311</v>
      </c>
      <c r="M1493" s="100" t="s">
        <v>5312</v>
      </c>
      <c r="N1493" s="101" t="s">
        <v>5313</v>
      </c>
      <c r="O1493" s="128"/>
      <c r="P1493" s="100"/>
      <c r="Q1493" s="103">
        <f t="shared" si="5"/>
        <v>2</v>
      </c>
      <c r="R1493" s="161"/>
      <c r="S1493" s="105"/>
      <c r="T1493" s="106" t="s">
        <v>4312</v>
      </c>
      <c r="U1493" s="107"/>
      <c r="V1493" s="108" t="s">
        <v>756</v>
      </c>
      <c r="W1493" s="109" t="s">
        <v>1312</v>
      </c>
      <c r="X1493" s="110" t="str">
        <f t="shared" si="6"/>
        <v/>
      </c>
      <c r="Y1493" s="110" t="str">
        <f t="shared" si="7"/>
        <v/>
      </c>
      <c r="Z1493" s="109" t="s">
        <v>797</v>
      </c>
      <c r="AA1493" s="109" t="s">
        <v>802</v>
      </c>
      <c r="AB1493" s="149" t="s">
        <v>5314</v>
      </c>
      <c r="AC1493" s="159" t="s">
        <v>1329</v>
      </c>
      <c r="AD1493" s="160"/>
      <c r="AE1493" s="127"/>
      <c r="AF1493" s="113"/>
      <c r="AG1493" s="114" t="str">
        <f t="array" ref="AG1493">XLOOKUP(F1493,'CLV2'!A:A,'CLV2'!E:E)</f>
        <v>2.FROZEN FOODS</v>
      </c>
      <c r="AH1493" s="115" t="str">
        <f t="array" ref="AH1493">XLOOKUP(F1493,'CLV2'!A:A,'CLV2'!F:F)</f>
        <v>3.HOTPOT AND FRIED</v>
      </c>
      <c r="AI1493" s="115" t="str">
        <f t="shared" si="8"/>
        <v>Pack</v>
      </c>
      <c r="AJ1493" s="116">
        <f t="shared" si="9"/>
        <v>1</v>
      </c>
      <c r="AK1493" s="117" t="str">
        <f t="array" ref="AK1493">XLOOKUP(F1493,'GIÁ'!A:A,'GIÁ'!D:D)</f>
        <v>69289.18</v>
      </c>
      <c r="AL1493" s="118">
        <f t="shared" si="10"/>
        <v>138578.36</v>
      </c>
      <c r="AM1493" s="118">
        <f t="shared" si="11"/>
        <v>0</v>
      </c>
      <c r="AN1493" s="119">
        <f t="shared" si="12"/>
        <v>0</v>
      </c>
      <c r="AO1493" s="118">
        <f t="shared" si="13"/>
        <v>138578.36</v>
      </c>
      <c r="AP1493" s="121">
        <f t="shared" si="14"/>
        <v>0</v>
      </c>
      <c r="AQ1493" s="122"/>
      <c r="AR1493" s="119"/>
    </row>
    <row r="1494" ht="22.5" customHeight="1">
      <c r="A1494" s="89">
        <v>46231.0</v>
      </c>
      <c r="B1494" s="90">
        <v>0.56875</v>
      </c>
      <c r="C1494" s="91" t="s">
        <v>871</v>
      </c>
      <c r="D1494" s="92" t="str">
        <f t="array" ref="D1494">XLOOKUP(C1494,'DS ST'!A:A,'DS ST'!B:B)</f>
        <v>A188</v>
      </c>
      <c r="E1494" s="94" t="str">
        <f t="array" ref="E1494">XLOOKUP($F1494,'GIÁ'!$A:$A,'GIÁ'!$E:$E)</f>
        <v>ĐÔNG</v>
      </c>
      <c r="F1494" s="94">
        <v>8.936077113232E12</v>
      </c>
      <c r="G1494" s="95" t="s">
        <v>2350</v>
      </c>
      <c r="H1494" s="95" t="s">
        <v>1206</v>
      </c>
      <c r="I1494" s="96">
        <v>4.0</v>
      </c>
      <c r="J1494" s="96">
        <v>0.0</v>
      </c>
      <c r="K1494" s="98">
        <f t="shared" si="4"/>
        <v>4</v>
      </c>
      <c r="L1494" s="99" t="s">
        <v>5311</v>
      </c>
      <c r="M1494" s="100" t="s">
        <v>5312</v>
      </c>
      <c r="N1494" s="101" t="s">
        <v>5313</v>
      </c>
      <c r="O1494" s="128"/>
      <c r="P1494" s="100"/>
      <c r="Q1494" s="103">
        <f t="shared" si="5"/>
        <v>4</v>
      </c>
      <c r="R1494" s="161"/>
      <c r="S1494" s="105"/>
      <c r="T1494" s="106" t="s">
        <v>4312</v>
      </c>
      <c r="U1494" s="107"/>
      <c r="V1494" s="108" t="s">
        <v>756</v>
      </c>
      <c r="W1494" s="109" t="s">
        <v>1312</v>
      </c>
      <c r="X1494" s="110" t="str">
        <f t="shared" si="6"/>
        <v/>
      </c>
      <c r="Y1494" s="110" t="str">
        <f t="shared" si="7"/>
        <v/>
      </c>
      <c r="Z1494" s="109" t="s">
        <v>797</v>
      </c>
      <c r="AA1494" s="109" t="s">
        <v>802</v>
      </c>
      <c r="AB1494" s="149" t="s">
        <v>5314</v>
      </c>
      <c r="AC1494" s="159" t="s">
        <v>1329</v>
      </c>
      <c r="AD1494" s="160"/>
      <c r="AE1494" s="127"/>
      <c r="AF1494" s="113"/>
      <c r="AG1494" s="114" t="str">
        <f t="array" ref="AG1494">XLOOKUP(F1494,'CLV2'!A:A,'CLV2'!E:E)</f>
        <v>2.FROZEN FOODS</v>
      </c>
      <c r="AH1494" s="115" t="str">
        <f t="array" ref="AH1494">XLOOKUP(F1494,'CLV2'!A:A,'CLV2'!F:F)</f>
        <v>3.PIZZA - READY MEALS</v>
      </c>
      <c r="AI1494" s="115" t="str">
        <f t="shared" si="8"/>
        <v>Pack</v>
      </c>
      <c r="AJ1494" s="116">
        <f t="shared" si="9"/>
        <v>1</v>
      </c>
      <c r="AK1494" s="117" t="str">
        <f t="array" ref="AK1494">XLOOKUP(F1494,'GIÁ'!A:A,'GIÁ'!D:D)</f>
        <v>49154.71</v>
      </c>
      <c r="AL1494" s="118">
        <f t="shared" si="10"/>
        <v>196618.84</v>
      </c>
      <c r="AM1494" s="118">
        <f t="shared" si="11"/>
        <v>0</v>
      </c>
      <c r="AN1494" s="119">
        <f t="shared" si="12"/>
        <v>0</v>
      </c>
      <c r="AO1494" s="118">
        <f t="shared" si="13"/>
        <v>196618.84</v>
      </c>
      <c r="AP1494" s="121">
        <f t="shared" si="14"/>
        <v>0</v>
      </c>
      <c r="AQ1494" s="122"/>
      <c r="AR1494" s="119"/>
    </row>
    <row r="1495" ht="22.5" customHeight="1">
      <c r="A1495" s="89">
        <v>46231.0</v>
      </c>
      <c r="B1495" s="90">
        <v>0.5534722222222223</v>
      </c>
      <c r="C1495" s="91" t="s">
        <v>975</v>
      </c>
      <c r="D1495" s="129" t="str">
        <f t="array" ref="D1495">XLOOKUP(C1495,'DS ST'!A:A,'DS ST'!B:B)</f>
        <v>A203</v>
      </c>
      <c r="E1495" s="94" t="str">
        <f t="array" ref="E1495">XLOOKUP($F1495,'GIÁ'!$A:$A,'GIÁ'!$E:$E)</f>
        <v>MÁT</v>
      </c>
      <c r="F1495" s="94">
        <v>8.936146442614E12</v>
      </c>
      <c r="G1495" s="95" t="s">
        <v>2502</v>
      </c>
      <c r="H1495" s="95" t="s">
        <v>787</v>
      </c>
      <c r="I1495" s="96">
        <v>1.0</v>
      </c>
      <c r="J1495" s="96">
        <v>0.0</v>
      </c>
      <c r="K1495" s="98">
        <f t="shared" si="4"/>
        <v>1</v>
      </c>
      <c r="L1495" s="99" t="s">
        <v>5315</v>
      </c>
      <c r="M1495" s="100" t="s">
        <v>5316</v>
      </c>
      <c r="N1495" s="101" t="e">
        <v>#N/A</v>
      </c>
      <c r="O1495" s="128"/>
      <c r="P1495" s="100"/>
      <c r="Q1495" s="103">
        <f t="shared" si="5"/>
        <v>1</v>
      </c>
      <c r="R1495" s="161"/>
      <c r="S1495" s="105"/>
      <c r="T1495" s="106"/>
      <c r="U1495" s="107" t="s">
        <v>4986</v>
      </c>
      <c r="V1495" s="108" t="s">
        <v>4012</v>
      </c>
      <c r="W1495" s="109" t="s">
        <v>1908</v>
      </c>
      <c r="X1495" s="110" t="str">
        <f t="shared" si="6"/>
        <v/>
      </c>
      <c r="Y1495" s="110" t="str">
        <f t="shared" si="7"/>
        <v/>
      </c>
      <c r="Z1495" s="139" t="str">
        <f t="shared" ref="Z1495:Z1501" si="96">IF(N(Q1495)&lt;=0,"",IF(ISNUMBER(SEARCH("Thiếu kiện",V1495)),"Kho đông mát",IF(AND(N(Q1495)&gt;0,N(P1495)&gt;0,OR(ISNUMBER(SEARCH("Hình KDB",U1495)),ISNUMBER(SEARCH("Hình tele",U1495)),ISNUMBER(SEARCH("sai code",U1495)),ISNUMBER(SEARCH("ST nhận",U1495)))),"Kho đông mát",IF(AND(W1495="DC giao thiếu",OR(ISNUMBER(SEARCH("Hình KDB",U1495)),ISNUMBER(SEARCH("Hình tele",U1495)),ISNUMBER(SEARCH("sai code",U1495)))),"Kho đông mát",IF(W1495="DC giao thiếu","Chưa xác định",IF(AND(W1495="DC pick sai",OR(ISNUMBER(SEARCH("Hình KDB",U1495)),ISNUMBER(SEARCH("Hình tele",U1495)),ISNUMBER(SEARCH("sai code",U1495)),ISNUMBER(SEARCH("ST nhận",U1495)))),"Kho đông mát",IF(W1495="DC pick sai","Chưa xác định",IF(AND(W1495="Hao hụt",N(O1495)&gt;0,OR(ISNUMBER(SEARCH("Hình KDB",U1495)),ISNUMBER(SEARCH("Hình tele",U1495)),ISNUMBER(SEARCH("sai code",U1495)),ISNUMBER(SEARCH("ST nhận",U1495)))),"Kho đông mát",IF(W1495="Hao hụt","Chưa xác định",IF(OR(W1495="VT giao sai điểm",W1495="Không đạt nhiệt độ",W1495="TX giao thiếu kiện",W1495="Hàng không đạt CL"),"Kho đông mát",IF(W1495="Chưa xác định","Chưa xác định",IF(N(P1495)&gt;0,"Chưa xác định",""))))))))))))</f>
        <v>Kho đông mát</v>
      </c>
      <c r="AA1495" s="109" t="s">
        <v>802</v>
      </c>
      <c r="AB1495" s="106"/>
      <c r="AC1495" s="158"/>
      <c r="AD1495" s="160"/>
      <c r="AE1495" s="127"/>
      <c r="AF1495" s="113"/>
      <c r="AG1495" s="114" t="str">
        <f t="array" ref="AG1495">XLOOKUP(F1495,'CLV2'!A:A,'CLV2'!E:E)</f>
        <v>2.MEAT</v>
      </c>
      <c r="AH1495" s="115" t="str">
        <f t="array" ref="AH1495">XLOOKUP(F1495,'CLV2'!A:A,'CLV2'!F:F)</f>
        <v>3.PORK</v>
      </c>
      <c r="AI1495" s="115" t="str">
        <f t="shared" si="8"/>
        <v>Pack</v>
      </c>
      <c r="AJ1495" s="116">
        <f t="shared" si="9"/>
        <v>1</v>
      </c>
      <c r="AK1495" s="117" t="str">
        <f t="array" ref="AK1495">XLOOKUP(F1495,'GIÁ'!A:A,'GIÁ'!D:D)</f>
        <v>17646.95</v>
      </c>
      <c r="AL1495" s="118">
        <f t="shared" si="10"/>
        <v>17646.95</v>
      </c>
      <c r="AM1495" s="118">
        <f t="shared" si="11"/>
        <v>0</v>
      </c>
      <c r="AN1495" s="119">
        <f t="shared" si="12"/>
        <v>0</v>
      </c>
      <c r="AO1495" s="118">
        <f t="shared" si="13"/>
        <v>17646.95</v>
      </c>
      <c r="AP1495" s="121">
        <f t="shared" si="14"/>
        <v>0</v>
      </c>
      <c r="AQ1495" s="122"/>
      <c r="AR1495" s="119"/>
    </row>
    <row r="1496" ht="22.5" customHeight="1">
      <c r="A1496" s="89">
        <v>46231.0</v>
      </c>
      <c r="B1496" s="90">
        <v>0.7555555555555555</v>
      </c>
      <c r="C1496" s="91" t="s">
        <v>1486</v>
      </c>
      <c r="D1496" s="129" t="str">
        <f t="array" ref="D1496">XLOOKUP(C1496,'DS ST'!A:A,'DS ST'!B:B)</f>
        <v>NVQ</v>
      </c>
      <c r="E1496" s="94" t="str">
        <f t="array" ref="E1496">XLOOKUP($F1496,'GIÁ'!$A:$A,'GIÁ'!$E:$E)</f>
        <v>MÁT</v>
      </c>
      <c r="F1496" s="94">
        <v>8.936146442614E12</v>
      </c>
      <c r="G1496" s="95" t="s">
        <v>2502</v>
      </c>
      <c r="H1496" s="95" t="s">
        <v>787</v>
      </c>
      <c r="I1496" s="96">
        <v>3.0</v>
      </c>
      <c r="J1496" s="96">
        <v>0.0</v>
      </c>
      <c r="K1496" s="98">
        <f t="shared" si="4"/>
        <v>3</v>
      </c>
      <c r="L1496" s="99" t="s">
        <v>5317</v>
      </c>
      <c r="M1496" s="100" t="s">
        <v>5318</v>
      </c>
      <c r="N1496" s="101" t="e">
        <v>#N/A</v>
      </c>
      <c r="O1496" s="128"/>
      <c r="P1496" s="100"/>
      <c r="Q1496" s="103">
        <f t="shared" si="5"/>
        <v>3</v>
      </c>
      <c r="R1496" s="161"/>
      <c r="S1496" s="105"/>
      <c r="T1496" s="106"/>
      <c r="U1496" s="107" t="s">
        <v>4986</v>
      </c>
      <c r="V1496" s="108" t="s">
        <v>4012</v>
      </c>
      <c r="W1496" s="109" t="s">
        <v>1908</v>
      </c>
      <c r="X1496" s="110" t="str">
        <f t="shared" si="6"/>
        <v/>
      </c>
      <c r="Y1496" s="110" t="str">
        <f t="shared" si="7"/>
        <v/>
      </c>
      <c r="Z1496" s="139" t="str">
        <f t="shared" si="96"/>
        <v>Kho đông mát</v>
      </c>
      <c r="AA1496" s="109" t="s">
        <v>802</v>
      </c>
      <c r="AB1496" s="106"/>
      <c r="AC1496" s="158"/>
      <c r="AD1496" s="160"/>
      <c r="AE1496" s="127"/>
      <c r="AF1496" s="113"/>
      <c r="AG1496" s="114" t="str">
        <f t="array" ref="AG1496">XLOOKUP(F1496,'CLV2'!A:A,'CLV2'!E:E)</f>
        <v>2.MEAT</v>
      </c>
      <c r="AH1496" s="115" t="str">
        <f t="array" ref="AH1496">XLOOKUP(F1496,'CLV2'!A:A,'CLV2'!F:F)</f>
        <v>3.PORK</v>
      </c>
      <c r="AI1496" s="115" t="str">
        <f t="shared" si="8"/>
        <v>Pack</v>
      </c>
      <c r="AJ1496" s="116">
        <f t="shared" si="9"/>
        <v>1</v>
      </c>
      <c r="AK1496" s="117" t="str">
        <f t="array" ref="AK1496">XLOOKUP(F1496,'GIÁ'!A:A,'GIÁ'!D:D)</f>
        <v>17646.95</v>
      </c>
      <c r="AL1496" s="118">
        <f t="shared" si="10"/>
        <v>52940.85</v>
      </c>
      <c r="AM1496" s="118">
        <f t="shared" si="11"/>
        <v>0</v>
      </c>
      <c r="AN1496" s="119">
        <f t="shared" si="12"/>
        <v>0</v>
      </c>
      <c r="AO1496" s="118">
        <f t="shared" si="13"/>
        <v>52940.85</v>
      </c>
      <c r="AP1496" s="121">
        <f t="shared" si="14"/>
        <v>0</v>
      </c>
      <c r="AQ1496" s="122"/>
      <c r="AR1496" s="119"/>
    </row>
    <row r="1497" ht="22.5" customHeight="1">
      <c r="A1497" s="89">
        <v>46231.0</v>
      </c>
      <c r="B1497" s="90">
        <v>0.9145833333333333</v>
      </c>
      <c r="C1497" s="91" t="s">
        <v>222</v>
      </c>
      <c r="D1497" s="129" t="str">
        <f t="array" ref="D1497">XLOOKUP(C1497,'DS ST'!A:A,'DS ST'!B:B)</f>
        <v>A116</v>
      </c>
      <c r="E1497" s="94" t="str">
        <f t="array" ref="E1497">XLOOKUP($F1497,'GIÁ'!$A:$A,'GIÁ'!$E:$E)</f>
        <v>MÁT</v>
      </c>
      <c r="F1497" s="94">
        <v>8.936146442614E12</v>
      </c>
      <c r="G1497" s="95" t="s">
        <v>2502</v>
      </c>
      <c r="H1497" s="95" t="s">
        <v>787</v>
      </c>
      <c r="I1497" s="96">
        <v>1.0</v>
      </c>
      <c r="J1497" s="96">
        <v>0.0</v>
      </c>
      <c r="K1497" s="98">
        <f t="shared" si="4"/>
        <v>1</v>
      </c>
      <c r="L1497" s="99" t="s">
        <v>5319</v>
      </c>
      <c r="M1497" s="100" t="s">
        <v>5320</v>
      </c>
      <c r="N1497" s="101" t="e">
        <v>#N/A</v>
      </c>
      <c r="O1497" s="128"/>
      <c r="P1497" s="100"/>
      <c r="Q1497" s="103">
        <f t="shared" si="5"/>
        <v>1</v>
      </c>
      <c r="R1497" s="161"/>
      <c r="S1497" s="105"/>
      <c r="T1497" s="106"/>
      <c r="U1497" s="107" t="s">
        <v>4986</v>
      </c>
      <c r="V1497" s="108" t="s">
        <v>4012</v>
      </c>
      <c r="W1497" s="109" t="s">
        <v>1908</v>
      </c>
      <c r="X1497" s="110" t="str">
        <f t="shared" si="6"/>
        <v/>
      </c>
      <c r="Y1497" s="110" t="str">
        <f t="shared" si="7"/>
        <v/>
      </c>
      <c r="Z1497" s="139" t="str">
        <f t="shared" si="96"/>
        <v>Kho đông mát</v>
      </c>
      <c r="AA1497" s="109" t="s">
        <v>802</v>
      </c>
      <c r="AB1497" s="106"/>
      <c r="AC1497" s="158"/>
      <c r="AD1497" s="160"/>
      <c r="AE1497" s="127"/>
      <c r="AF1497" s="113"/>
      <c r="AG1497" s="114" t="str">
        <f t="array" ref="AG1497">XLOOKUP(F1497,'CLV2'!A:A,'CLV2'!E:E)</f>
        <v>2.MEAT</v>
      </c>
      <c r="AH1497" s="115" t="str">
        <f t="array" ref="AH1497">XLOOKUP(F1497,'CLV2'!A:A,'CLV2'!F:F)</f>
        <v>3.PORK</v>
      </c>
      <c r="AI1497" s="115" t="str">
        <f t="shared" si="8"/>
        <v>Pack</v>
      </c>
      <c r="AJ1497" s="116">
        <f t="shared" si="9"/>
        <v>1</v>
      </c>
      <c r="AK1497" s="117" t="str">
        <f t="array" ref="AK1497">XLOOKUP(F1497,'GIÁ'!A:A,'GIÁ'!D:D)</f>
        <v>17646.95</v>
      </c>
      <c r="AL1497" s="118">
        <f t="shared" si="10"/>
        <v>17646.95</v>
      </c>
      <c r="AM1497" s="118">
        <f t="shared" si="11"/>
        <v>0</v>
      </c>
      <c r="AN1497" s="119">
        <f t="shared" si="12"/>
        <v>0</v>
      </c>
      <c r="AO1497" s="118">
        <f t="shared" si="13"/>
        <v>17646.95</v>
      </c>
      <c r="AP1497" s="121">
        <f t="shared" si="14"/>
        <v>0</v>
      </c>
      <c r="AQ1497" s="122"/>
      <c r="AR1497" s="119"/>
    </row>
    <row r="1498" ht="22.5" customHeight="1">
      <c r="A1498" s="89">
        <v>46231.0</v>
      </c>
      <c r="B1498" s="90">
        <v>0.5736111111111111</v>
      </c>
      <c r="C1498" s="91" t="s">
        <v>1551</v>
      </c>
      <c r="D1498" s="129" t="str">
        <f t="array" ref="D1498">XLOOKUP(C1498,'DS ST'!A:A,'DS ST'!B:B)</f>
        <v>PPZ</v>
      </c>
      <c r="E1498" s="94" t="str">
        <f t="array" ref="E1498">XLOOKUP($F1498,'GIÁ'!$A:$A,'GIÁ'!$E:$E)</f>
        <v>MÁT</v>
      </c>
      <c r="F1498" s="94">
        <v>8.936146442614E12</v>
      </c>
      <c r="G1498" s="95" t="s">
        <v>2502</v>
      </c>
      <c r="H1498" s="95" t="s">
        <v>787</v>
      </c>
      <c r="I1498" s="96">
        <v>2.0</v>
      </c>
      <c r="J1498" s="96">
        <v>0.0</v>
      </c>
      <c r="K1498" s="98">
        <f t="shared" si="4"/>
        <v>2</v>
      </c>
      <c r="L1498" s="99" t="s">
        <v>5321</v>
      </c>
      <c r="M1498" s="100" t="s">
        <v>5322</v>
      </c>
      <c r="N1498" s="101" t="e">
        <v>#N/A</v>
      </c>
      <c r="O1498" s="128"/>
      <c r="P1498" s="100"/>
      <c r="Q1498" s="103">
        <f t="shared" si="5"/>
        <v>2</v>
      </c>
      <c r="R1498" s="161"/>
      <c r="S1498" s="105"/>
      <c r="T1498" s="106"/>
      <c r="U1498" s="107" t="s">
        <v>4986</v>
      </c>
      <c r="V1498" s="108" t="s">
        <v>4012</v>
      </c>
      <c r="W1498" s="109" t="s">
        <v>1908</v>
      </c>
      <c r="X1498" s="110" t="str">
        <f t="shared" si="6"/>
        <v/>
      </c>
      <c r="Y1498" s="110" t="str">
        <f t="shared" si="7"/>
        <v/>
      </c>
      <c r="Z1498" s="139" t="str">
        <f t="shared" si="96"/>
        <v>Kho đông mát</v>
      </c>
      <c r="AA1498" s="109" t="s">
        <v>802</v>
      </c>
      <c r="AB1498" s="106"/>
      <c r="AC1498" s="158"/>
      <c r="AD1498" s="160"/>
      <c r="AE1498" s="127"/>
      <c r="AF1498" s="113"/>
      <c r="AG1498" s="114" t="str">
        <f t="array" ref="AG1498">XLOOKUP(F1498,'CLV2'!A:A,'CLV2'!E:E)</f>
        <v>2.MEAT</v>
      </c>
      <c r="AH1498" s="115" t="str">
        <f t="array" ref="AH1498">XLOOKUP(F1498,'CLV2'!A:A,'CLV2'!F:F)</f>
        <v>3.PORK</v>
      </c>
      <c r="AI1498" s="115" t="str">
        <f t="shared" si="8"/>
        <v>Pack</v>
      </c>
      <c r="AJ1498" s="116">
        <f t="shared" si="9"/>
        <v>1</v>
      </c>
      <c r="AK1498" s="117" t="str">
        <f t="array" ref="AK1498">XLOOKUP(F1498,'GIÁ'!A:A,'GIÁ'!D:D)</f>
        <v>17646.95</v>
      </c>
      <c r="AL1498" s="118">
        <f t="shared" si="10"/>
        <v>35293.9</v>
      </c>
      <c r="AM1498" s="118">
        <f t="shared" si="11"/>
        <v>0</v>
      </c>
      <c r="AN1498" s="119">
        <f t="shared" si="12"/>
        <v>0</v>
      </c>
      <c r="AO1498" s="118">
        <f t="shared" si="13"/>
        <v>35293.9</v>
      </c>
      <c r="AP1498" s="121">
        <f t="shared" si="14"/>
        <v>0</v>
      </c>
      <c r="AQ1498" s="122"/>
      <c r="AR1498" s="119"/>
    </row>
    <row r="1499" ht="22.5" customHeight="1">
      <c r="A1499" s="89">
        <v>46231.0</v>
      </c>
      <c r="B1499" s="90">
        <v>0.7666666666666667</v>
      </c>
      <c r="C1499" s="91" t="s">
        <v>1276</v>
      </c>
      <c r="D1499" s="129" t="str">
        <f t="array" ref="D1499">XLOOKUP(C1499,'DS ST'!A:A,'DS ST'!B:B)</f>
        <v>HNG</v>
      </c>
      <c r="E1499" s="94" t="str">
        <f t="array" ref="E1499">XLOOKUP($F1499,'GIÁ'!$A:$A,'GIÁ'!$E:$E)</f>
        <v>MÁT</v>
      </c>
      <c r="F1499" s="94">
        <v>8.936146442614E12</v>
      </c>
      <c r="G1499" s="95" t="s">
        <v>2502</v>
      </c>
      <c r="H1499" s="95" t="s">
        <v>787</v>
      </c>
      <c r="I1499" s="96">
        <v>2.0</v>
      </c>
      <c r="J1499" s="96">
        <v>0.0</v>
      </c>
      <c r="K1499" s="98">
        <f t="shared" si="4"/>
        <v>2</v>
      </c>
      <c r="L1499" s="99" t="s">
        <v>5323</v>
      </c>
      <c r="M1499" s="100" t="s">
        <v>5324</v>
      </c>
      <c r="N1499" s="101" t="e">
        <v>#N/A</v>
      </c>
      <c r="O1499" s="128"/>
      <c r="P1499" s="100"/>
      <c r="Q1499" s="103">
        <f t="shared" si="5"/>
        <v>2</v>
      </c>
      <c r="R1499" s="161"/>
      <c r="S1499" s="105"/>
      <c r="T1499" s="106"/>
      <c r="U1499" s="107" t="s">
        <v>4986</v>
      </c>
      <c r="V1499" s="108" t="s">
        <v>4012</v>
      </c>
      <c r="W1499" s="109" t="s">
        <v>1908</v>
      </c>
      <c r="X1499" s="110" t="str">
        <f t="shared" si="6"/>
        <v/>
      </c>
      <c r="Y1499" s="110" t="str">
        <f t="shared" si="7"/>
        <v/>
      </c>
      <c r="Z1499" s="139" t="str">
        <f t="shared" si="96"/>
        <v>Kho đông mát</v>
      </c>
      <c r="AA1499" s="109" t="s">
        <v>802</v>
      </c>
      <c r="AB1499" s="106"/>
      <c r="AC1499" s="158"/>
      <c r="AD1499" s="160"/>
      <c r="AE1499" s="127"/>
      <c r="AF1499" s="113"/>
      <c r="AG1499" s="114" t="str">
        <f t="array" ref="AG1499">XLOOKUP(F1499,'CLV2'!A:A,'CLV2'!E:E)</f>
        <v>2.MEAT</v>
      </c>
      <c r="AH1499" s="115" t="str">
        <f t="array" ref="AH1499">XLOOKUP(F1499,'CLV2'!A:A,'CLV2'!F:F)</f>
        <v>3.PORK</v>
      </c>
      <c r="AI1499" s="115" t="str">
        <f t="shared" si="8"/>
        <v>Pack</v>
      </c>
      <c r="AJ1499" s="116">
        <f t="shared" si="9"/>
        <v>1</v>
      </c>
      <c r="AK1499" s="117" t="str">
        <f t="array" ref="AK1499">XLOOKUP(F1499,'GIÁ'!A:A,'GIÁ'!D:D)</f>
        <v>17646.95</v>
      </c>
      <c r="AL1499" s="118">
        <f t="shared" si="10"/>
        <v>35293.9</v>
      </c>
      <c r="AM1499" s="118">
        <f t="shared" si="11"/>
        <v>0</v>
      </c>
      <c r="AN1499" s="119">
        <f t="shared" si="12"/>
        <v>0</v>
      </c>
      <c r="AO1499" s="118">
        <f t="shared" si="13"/>
        <v>35293.9</v>
      </c>
      <c r="AP1499" s="121">
        <f t="shared" si="14"/>
        <v>0</v>
      </c>
      <c r="AQ1499" s="122"/>
      <c r="AR1499" s="119"/>
    </row>
    <row r="1500" ht="22.5" customHeight="1">
      <c r="A1500" s="89">
        <v>46231.0</v>
      </c>
      <c r="B1500" s="90">
        <v>0.5902777777777778</v>
      </c>
      <c r="C1500" s="91" t="s">
        <v>955</v>
      </c>
      <c r="D1500" s="129" t="str">
        <f t="array" ref="D1500">XLOOKUP(C1500,'DS ST'!A:A,'DS ST'!B:B)</f>
        <v>A200</v>
      </c>
      <c r="E1500" s="94" t="str">
        <f t="array" ref="E1500">XLOOKUP($F1500,'GIÁ'!$A:$A,'GIÁ'!$E:$E)</f>
        <v>MÁT</v>
      </c>
      <c r="F1500" s="94">
        <v>8.936146442614E12</v>
      </c>
      <c r="G1500" s="95" t="s">
        <v>2502</v>
      </c>
      <c r="H1500" s="95" t="s">
        <v>787</v>
      </c>
      <c r="I1500" s="96">
        <v>2.0</v>
      </c>
      <c r="J1500" s="96">
        <v>0.0</v>
      </c>
      <c r="K1500" s="98">
        <f t="shared" si="4"/>
        <v>2</v>
      </c>
      <c r="L1500" s="99" t="s">
        <v>5325</v>
      </c>
      <c r="M1500" s="100" t="s">
        <v>5326</v>
      </c>
      <c r="N1500" s="101" t="e">
        <v>#N/A</v>
      </c>
      <c r="O1500" s="128"/>
      <c r="P1500" s="100"/>
      <c r="Q1500" s="103">
        <f t="shared" si="5"/>
        <v>2</v>
      </c>
      <c r="R1500" s="161"/>
      <c r="S1500" s="105" t="s">
        <v>14</v>
      </c>
      <c r="T1500" s="106"/>
      <c r="U1500" s="107" t="s">
        <v>4986</v>
      </c>
      <c r="V1500" s="108" t="s">
        <v>4012</v>
      </c>
      <c r="W1500" s="109" t="s">
        <v>1908</v>
      </c>
      <c r="X1500" s="110" t="str">
        <f t="shared" si="6"/>
        <v/>
      </c>
      <c r="Y1500" s="110" t="str">
        <f t="shared" si="7"/>
        <v/>
      </c>
      <c r="Z1500" s="139" t="str">
        <f t="shared" si="96"/>
        <v>Kho đông mát</v>
      </c>
      <c r="AA1500" s="109" t="s">
        <v>802</v>
      </c>
      <c r="AB1500" s="106"/>
      <c r="AC1500" s="158"/>
      <c r="AD1500" s="160"/>
      <c r="AE1500" s="127"/>
      <c r="AF1500" s="113"/>
      <c r="AG1500" s="114" t="str">
        <f t="array" ref="AG1500">XLOOKUP(F1500,'CLV2'!A:A,'CLV2'!E:E)</f>
        <v>2.MEAT</v>
      </c>
      <c r="AH1500" s="115" t="str">
        <f t="array" ref="AH1500">XLOOKUP(F1500,'CLV2'!A:A,'CLV2'!F:F)</f>
        <v>3.PORK</v>
      </c>
      <c r="AI1500" s="115" t="str">
        <f t="shared" si="8"/>
        <v>Pack</v>
      </c>
      <c r="AJ1500" s="116">
        <f t="shared" si="9"/>
        <v>1</v>
      </c>
      <c r="AK1500" s="117" t="str">
        <f t="array" ref="AK1500">XLOOKUP(F1500,'GIÁ'!A:A,'GIÁ'!D:D)</f>
        <v>17646.95</v>
      </c>
      <c r="AL1500" s="118">
        <f t="shared" si="10"/>
        <v>35293.9</v>
      </c>
      <c r="AM1500" s="118">
        <f t="shared" si="11"/>
        <v>0</v>
      </c>
      <c r="AN1500" s="119">
        <f t="shared" si="12"/>
        <v>0</v>
      </c>
      <c r="AO1500" s="118">
        <f t="shared" si="13"/>
        <v>35293.9</v>
      </c>
      <c r="AP1500" s="121">
        <f t="shared" si="14"/>
        <v>0</v>
      </c>
      <c r="AQ1500" s="122"/>
      <c r="AR1500" s="119"/>
    </row>
    <row r="1501" ht="22.5" customHeight="1">
      <c r="A1501" s="89">
        <v>46231.0</v>
      </c>
      <c r="B1501" s="90">
        <v>0.5069444444444444</v>
      </c>
      <c r="C1501" s="91" t="s">
        <v>1174</v>
      </c>
      <c r="D1501" s="129" t="str">
        <f t="array" ref="D1501">XLOOKUP(C1501,'DS ST'!A:A,'DS ST'!B:B)</f>
        <v>D10</v>
      </c>
      <c r="E1501" s="94" t="str">
        <f t="array" ref="E1501">XLOOKUP($F1501,'GIÁ'!$A:$A,'GIÁ'!$E:$E)</f>
        <v>MÁT</v>
      </c>
      <c r="F1501" s="94">
        <v>8.936146442614E12</v>
      </c>
      <c r="G1501" s="95" t="s">
        <v>2502</v>
      </c>
      <c r="H1501" s="95" t="s">
        <v>787</v>
      </c>
      <c r="I1501" s="96">
        <v>2.0</v>
      </c>
      <c r="J1501" s="96">
        <v>0.0</v>
      </c>
      <c r="K1501" s="98">
        <f t="shared" si="4"/>
        <v>2</v>
      </c>
      <c r="L1501" s="99" t="s">
        <v>5327</v>
      </c>
      <c r="M1501" s="100" t="s">
        <v>5328</v>
      </c>
      <c r="N1501" s="101" t="s">
        <v>5329</v>
      </c>
      <c r="O1501" s="128"/>
      <c r="P1501" s="100"/>
      <c r="Q1501" s="103">
        <f t="shared" si="5"/>
        <v>2</v>
      </c>
      <c r="R1501" s="161"/>
      <c r="S1501" s="105"/>
      <c r="T1501" s="106"/>
      <c r="U1501" s="107" t="s">
        <v>4986</v>
      </c>
      <c r="V1501" s="108" t="s">
        <v>4012</v>
      </c>
      <c r="W1501" s="109" t="s">
        <v>1908</v>
      </c>
      <c r="X1501" s="110" t="str">
        <f t="shared" si="6"/>
        <v/>
      </c>
      <c r="Y1501" s="110" t="str">
        <f t="shared" si="7"/>
        <v/>
      </c>
      <c r="Z1501" s="139" t="str">
        <f t="shared" si="96"/>
        <v>Kho đông mát</v>
      </c>
      <c r="AA1501" s="109" t="s">
        <v>802</v>
      </c>
      <c r="AB1501" s="106"/>
      <c r="AC1501" s="158"/>
      <c r="AD1501" s="160"/>
      <c r="AE1501" s="127"/>
      <c r="AF1501" s="113"/>
      <c r="AG1501" s="114" t="str">
        <f t="array" ref="AG1501">XLOOKUP(F1501,'CLV2'!A:A,'CLV2'!E:E)</f>
        <v>2.MEAT</v>
      </c>
      <c r="AH1501" s="115" t="str">
        <f t="array" ref="AH1501">XLOOKUP(F1501,'CLV2'!A:A,'CLV2'!F:F)</f>
        <v>3.PORK</v>
      </c>
      <c r="AI1501" s="115" t="str">
        <f t="shared" si="8"/>
        <v>Pack</v>
      </c>
      <c r="AJ1501" s="116">
        <f t="shared" si="9"/>
        <v>1</v>
      </c>
      <c r="AK1501" s="117" t="str">
        <f t="array" ref="AK1501">XLOOKUP(F1501,'GIÁ'!A:A,'GIÁ'!D:D)</f>
        <v>17646.95</v>
      </c>
      <c r="AL1501" s="118">
        <f t="shared" si="10"/>
        <v>35293.9</v>
      </c>
      <c r="AM1501" s="118">
        <f t="shared" si="11"/>
        <v>0</v>
      </c>
      <c r="AN1501" s="119">
        <f t="shared" si="12"/>
        <v>0</v>
      </c>
      <c r="AO1501" s="118">
        <f t="shared" si="13"/>
        <v>35293.9</v>
      </c>
      <c r="AP1501" s="121">
        <f t="shared" si="14"/>
        <v>0</v>
      </c>
      <c r="AQ1501" s="122"/>
      <c r="AR1501" s="119"/>
    </row>
    <row r="1502" ht="22.5" customHeight="1">
      <c r="A1502" s="89">
        <v>46231.0</v>
      </c>
      <c r="B1502" s="90">
        <v>0.5069444444444444</v>
      </c>
      <c r="C1502" s="91" t="s">
        <v>1174</v>
      </c>
      <c r="D1502" s="92" t="str">
        <f t="array" ref="D1502">XLOOKUP(C1502,'DS ST'!A:A,'DS ST'!B:B)</f>
        <v>D10</v>
      </c>
      <c r="E1502" s="94" t="str">
        <f t="array" ref="E1502">XLOOKUP($F1502,'GIÁ'!$A:$A,'GIÁ'!$E:$E)</f>
        <v>ĐÔNG</v>
      </c>
      <c r="F1502" s="94">
        <v>8.9352756001E12</v>
      </c>
      <c r="G1502" s="95" t="s">
        <v>1983</v>
      </c>
      <c r="H1502" s="95" t="s">
        <v>224</v>
      </c>
      <c r="I1502" s="96">
        <v>6.0</v>
      </c>
      <c r="J1502" s="96">
        <v>0.0</v>
      </c>
      <c r="K1502" s="98">
        <f t="shared" si="4"/>
        <v>6</v>
      </c>
      <c r="L1502" s="99" t="s">
        <v>5327</v>
      </c>
      <c r="M1502" s="100" t="s">
        <v>5328</v>
      </c>
      <c r="N1502" s="101" t="s">
        <v>5329</v>
      </c>
      <c r="O1502" s="128"/>
      <c r="P1502" s="100"/>
      <c r="Q1502" s="103">
        <f t="shared" si="5"/>
        <v>6</v>
      </c>
      <c r="R1502" s="161"/>
      <c r="S1502" s="105"/>
      <c r="T1502" s="106"/>
      <c r="U1502" s="107"/>
      <c r="V1502" s="108" t="s">
        <v>756</v>
      </c>
      <c r="W1502" s="109" t="s">
        <v>1312</v>
      </c>
      <c r="X1502" s="110" t="str">
        <f t="shared" si="6"/>
        <v/>
      </c>
      <c r="Y1502" s="110" t="str">
        <f t="shared" si="7"/>
        <v/>
      </c>
      <c r="Z1502" s="109" t="s">
        <v>797</v>
      </c>
      <c r="AA1502" s="109" t="s">
        <v>802</v>
      </c>
      <c r="AB1502" s="149" t="s">
        <v>5330</v>
      </c>
      <c r="AC1502" s="159" t="s">
        <v>1329</v>
      </c>
      <c r="AD1502" s="160"/>
      <c r="AE1502" s="127"/>
      <c r="AF1502" s="113"/>
      <c r="AG1502" s="114" t="str">
        <f t="array" ref="AG1502">XLOOKUP(F1502,'CLV2'!A:A,'CLV2'!E:E)</f>
        <v>2.FROZEN FOODS</v>
      </c>
      <c r="AH1502" s="115" t="str">
        <f t="array" ref="AH1502">XLOOKUP(F1502,'CLV2'!A:A,'CLV2'!F:F)</f>
        <v>3.HOTPOT AND FRIED</v>
      </c>
      <c r="AI1502" s="115" t="str">
        <f t="shared" si="8"/>
        <v>Pack</v>
      </c>
      <c r="AJ1502" s="116">
        <f t="shared" si="9"/>
        <v>1</v>
      </c>
      <c r="AK1502" s="117" t="str">
        <f t="array" ref="AK1502">XLOOKUP(F1502,'GIÁ'!A:A,'GIÁ'!D:D)</f>
        <v>63661.55</v>
      </c>
      <c r="AL1502" s="118">
        <f t="shared" si="10"/>
        <v>381969.3</v>
      </c>
      <c r="AM1502" s="118">
        <f t="shared" si="11"/>
        <v>0</v>
      </c>
      <c r="AN1502" s="119">
        <f t="shared" si="12"/>
        <v>0</v>
      </c>
      <c r="AO1502" s="118">
        <f t="shared" si="13"/>
        <v>381969.3</v>
      </c>
      <c r="AP1502" s="121">
        <f t="shared" si="14"/>
        <v>0</v>
      </c>
      <c r="AQ1502" s="122"/>
      <c r="AR1502" s="119"/>
    </row>
    <row r="1503" ht="22.5" customHeight="1">
      <c r="A1503" s="89">
        <v>46231.0</v>
      </c>
      <c r="B1503" s="90">
        <v>0.56875</v>
      </c>
      <c r="C1503" s="91" t="s">
        <v>1263</v>
      </c>
      <c r="D1503" s="129" t="str">
        <f t="array" ref="D1503">XLOOKUP(C1503,'DS ST'!A:A,'DS ST'!B:B)</f>
        <v>HHM</v>
      </c>
      <c r="E1503" s="94" t="str">
        <f t="array" ref="E1503">XLOOKUP($F1503,'GIÁ'!$A:$A,'GIÁ'!$E:$E)</f>
        <v>MÁT</v>
      </c>
      <c r="F1503" s="94">
        <v>8.936146442614E12</v>
      </c>
      <c r="G1503" s="95" t="s">
        <v>2502</v>
      </c>
      <c r="H1503" s="95" t="s">
        <v>787</v>
      </c>
      <c r="I1503" s="96">
        <v>3.0</v>
      </c>
      <c r="J1503" s="96">
        <v>0.0</v>
      </c>
      <c r="K1503" s="98">
        <f t="shared" si="4"/>
        <v>3</v>
      </c>
      <c r="L1503" s="99" t="s">
        <v>5331</v>
      </c>
      <c r="M1503" s="100" t="s">
        <v>5332</v>
      </c>
      <c r="N1503" s="101" t="s">
        <v>5333</v>
      </c>
      <c r="O1503" s="128"/>
      <c r="P1503" s="100"/>
      <c r="Q1503" s="103">
        <f t="shared" si="5"/>
        <v>3</v>
      </c>
      <c r="R1503" s="161"/>
      <c r="S1503" s="105"/>
      <c r="T1503" s="106"/>
      <c r="U1503" s="107" t="s">
        <v>4986</v>
      </c>
      <c r="V1503" s="108" t="s">
        <v>4012</v>
      </c>
      <c r="W1503" s="109" t="s">
        <v>1908</v>
      </c>
      <c r="X1503" s="110" t="str">
        <f t="shared" si="6"/>
        <v/>
      </c>
      <c r="Y1503" s="110" t="str">
        <f t="shared" si="7"/>
        <v/>
      </c>
      <c r="Z1503" s="139" t="str">
        <f>IF(N(Q1503)&lt;=0,"",IF(ISNUMBER(SEARCH("Thiếu kiện",V1503)),"Kho đông mát",IF(AND(N(Q1503)&gt;0,N(P1503)&gt;0,OR(ISNUMBER(SEARCH("Hình KDB",U1503)),ISNUMBER(SEARCH("Hình tele",U1503)),ISNUMBER(SEARCH("sai code",U1503)),ISNUMBER(SEARCH("ST nhận",U1503)))),"Kho đông mát",IF(AND(W1503="DC giao thiếu",OR(ISNUMBER(SEARCH("Hình KDB",U1503)),ISNUMBER(SEARCH("Hình tele",U1503)),ISNUMBER(SEARCH("sai code",U1503)))),"Kho đông mát",IF(W1503="DC giao thiếu","Chưa xác định",IF(AND(W1503="DC pick sai",OR(ISNUMBER(SEARCH("Hình KDB",U1503)),ISNUMBER(SEARCH("Hình tele",U1503)),ISNUMBER(SEARCH("sai code",U1503)),ISNUMBER(SEARCH("ST nhận",U1503)))),"Kho đông mát",IF(W1503="DC pick sai","Chưa xác định",IF(AND(W1503="Hao hụt",N(O1503)&gt;0,OR(ISNUMBER(SEARCH("Hình KDB",U1503)),ISNUMBER(SEARCH("Hình tele",U1503)),ISNUMBER(SEARCH("sai code",U1503)),ISNUMBER(SEARCH("ST nhận",U1503)))),"Kho đông mát",IF(W1503="Hao hụt","Chưa xác định",IF(OR(W1503="VT giao sai điểm",W1503="Không đạt nhiệt độ",W1503="TX giao thiếu kiện",W1503="Hàng không đạt CL"),"Kho đông mát",IF(W1503="Chưa xác định","Chưa xác định",IF(N(P1503)&gt;0,"Chưa xác định",""))))))))))))</f>
        <v>Kho đông mát</v>
      </c>
      <c r="AA1503" s="109" t="s">
        <v>802</v>
      </c>
      <c r="AB1503" s="106"/>
      <c r="AC1503" s="158"/>
      <c r="AD1503" s="160"/>
      <c r="AE1503" s="127"/>
      <c r="AF1503" s="113"/>
      <c r="AG1503" s="114" t="str">
        <f t="array" ref="AG1503">XLOOKUP(F1503,'CLV2'!A:A,'CLV2'!E:E)</f>
        <v>2.MEAT</v>
      </c>
      <c r="AH1503" s="115" t="str">
        <f t="array" ref="AH1503">XLOOKUP(F1503,'CLV2'!A:A,'CLV2'!F:F)</f>
        <v>3.PORK</v>
      </c>
      <c r="AI1503" s="115" t="str">
        <f t="shared" si="8"/>
        <v>Pack</v>
      </c>
      <c r="AJ1503" s="116">
        <f t="shared" si="9"/>
        <v>1</v>
      </c>
      <c r="AK1503" s="117" t="str">
        <f t="array" ref="AK1503">XLOOKUP(F1503,'GIÁ'!A:A,'GIÁ'!D:D)</f>
        <v>17646.95</v>
      </c>
      <c r="AL1503" s="118">
        <f t="shared" si="10"/>
        <v>52940.85</v>
      </c>
      <c r="AM1503" s="118">
        <f t="shared" si="11"/>
        <v>0</v>
      </c>
      <c r="AN1503" s="119">
        <f t="shared" si="12"/>
        <v>0</v>
      </c>
      <c r="AO1503" s="118">
        <f t="shared" si="13"/>
        <v>52940.85</v>
      </c>
      <c r="AP1503" s="121">
        <f t="shared" si="14"/>
        <v>0</v>
      </c>
      <c r="AQ1503" s="122"/>
      <c r="AR1503" s="119"/>
    </row>
    <row r="1504" ht="22.5" customHeight="1">
      <c r="A1504" s="89">
        <v>46231.0</v>
      </c>
      <c r="B1504" s="90">
        <v>0.56875</v>
      </c>
      <c r="C1504" s="91" t="s">
        <v>1263</v>
      </c>
      <c r="D1504" s="92" t="str">
        <f t="array" ref="D1504">XLOOKUP(C1504,'DS ST'!A:A,'DS ST'!B:B)</f>
        <v>HHM</v>
      </c>
      <c r="E1504" s="94" t="str">
        <f t="array" ref="E1504">XLOOKUP($F1504,'GIÁ'!$A:$A,'GIÁ'!$E:$E)</f>
        <v>ĐÔNG</v>
      </c>
      <c r="F1504" s="94">
        <v>8.934717401336E12</v>
      </c>
      <c r="G1504" s="95" t="s">
        <v>1750</v>
      </c>
      <c r="H1504" s="95" t="s">
        <v>224</v>
      </c>
      <c r="I1504" s="96">
        <v>4.0</v>
      </c>
      <c r="J1504" s="96">
        <v>0.0</v>
      </c>
      <c r="K1504" s="98">
        <f t="shared" si="4"/>
        <v>4</v>
      </c>
      <c r="L1504" s="99" t="s">
        <v>5331</v>
      </c>
      <c r="M1504" s="100" t="s">
        <v>5332</v>
      </c>
      <c r="N1504" s="101" t="s">
        <v>5333</v>
      </c>
      <c r="O1504" s="128"/>
      <c r="P1504" s="100"/>
      <c r="Q1504" s="103">
        <f t="shared" si="5"/>
        <v>4</v>
      </c>
      <c r="R1504" s="161"/>
      <c r="S1504" s="105"/>
      <c r="T1504" s="106"/>
      <c r="U1504" s="107"/>
      <c r="V1504" s="108" t="s">
        <v>756</v>
      </c>
      <c r="W1504" s="109" t="s">
        <v>1312</v>
      </c>
      <c r="X1504" s="110" t="str">
        <f t="shared" si="6"/>
        <v/>
      </c>
      <c r="Y1504" s="110" t="str">
        <f t="shared" si="7"/>
        <v/>
      </c>
      <c r="Z1504" s="109" t="s">
        <v>797</v>
      </c>
      <c r="AA1504" s="109" t="s">
        <v>802</v>
      </c>
      <c r="AB1504" s="149" t="s">
        <v>5334</v>
      </c>
      <c r="AC1504" s="159" t="s">
        <v>1329</v>
      </c>
      <c r="AD1504" s="160"/>
      <c r="AE1504" s="127"/>
      <c r="AF1504" s="113"/>
      <c r="AG1504" s="114" t="str">
        <f t="array" ref="AG1504">XLOOKUP(F1504,'CLV2'!A:A,'CLV2'!E:E)</f>
        <v>2.FROZEN FOODS</v>
      </c>
      <c r="AH1504" s="115" t="str">
        <f t="array" ref="AH1504">XLOOKUP(F1504,'CLV2'!A:A,'CLV2'!F:F)</f>
        <v>3.DUMPLINGS</v>
      </c>
      <c r="AI1504" s="115" t="str">
        <f t="shared" si="8"/>
        <v>Pack</v>
      </c>
      <c r="AJ1504" s="116">
        <f t="shared" si="9"/>
        <v>1</v>
      </c>
      <c r="AK1504" s="117" t="str">
        <f t="array" ref="AK1504">XLOOKUP(F1504,'GIÁ'!A:A,'GIÁ'!D:D)</f>
        <v>39374.44</v>
      </c>
      <c r="AL1504" s="118">
        <f t="shared" si="10"/>
        <v>157497.76</v>
      </c>
      <c r="AM1504" s="118">
        <f t="shared" si="11"/>
        <v>0</v>
      </c>
      <c r="AN1504" s="119">
        <f t="shared" si="12"/>
        <v>0</v>
      </c>
      <c r="AO1504" s="118">
        <f t="shared" si="13"/>
        <v>157497.76</v>
      </c>
      <c r="AP1504" s="121">
        <f t="shared" si="14"/>
        <v>0</v>
      </c>
      <c r="AQ1504" s="122"/>
      <c r="AR1504" s="119"/>
    </row>
    <row r="1505" ht="22.5" customHeight="1">
      <c r="A1505" s="89">
        <v>46231.0</v>
      </c>
      <c r="B1505" s="90">
        <v>0.4798611111111111</v>
      </c>
      <c r="C1505" s="91" t="s">
        <v>518</v>
      </c>
      <c r="D1505" s="129" t="str">
        <f t="array" ref="D1505">XLOOKUP(C1505,'DS ST'!A:A,'DS ST'!B:B)</f>
        <v>A138</v>
      </c>
      <c r="E1505" s="94" t="str">
        <f t="array" ref="E1505">XLOOKUP($F1505,'GIÁ'!$A:$A,'GIÁ'!$E:$E)</f>
        <v>MÁT</v>
      </c>
      <c r="F1505" s="94">
        <v>8.936146442614E12</v>
      </c>
      <c r="G1505" s="95" t="s">
        <v>2502</v>
      </c>
      <c r="H1505" s="95" t="s">
        <v>787</v>
      </c>
      <c r="I1505" s="96">
        <v>1.0</v>
      </c>
      <c r="J1505" s="96">
        <v>0.0</v>
      </c>
      <c r="K1505" s="98">
        <f t="shared" si="4"/>
        <v>1</v>
      </c>
      <c r="L1505" s="99" t="s">
        <v>5335</v>
      </c>
      <c r="M1505" s="100" t="s">
        <v>5336</v>
      </c>
      <c r="N1505" s="101" t="s">
        <v>5337</v>
      </c>
      <c r="O1505" s="128"/>
      <c r="P1505" s="100"/>
      <c r="Q1505" s="103">
        <f t="shared" si="5"/>
        <v>1</v>
      </c>
      <c r="R1505" s="161"/>
      <c r="S1505" s="105" t="s">
        <v>14</v>
      </c>
      <c r="T1505" s="106"/>
      <c r="U1505" s="107" t="s">
        <v>4986</v>
      </c>
      <c r="V1505" s="108" t="s">
        <v>4012</v>
      </c>
      <c r="W1505" s="109" t="s">
        <v>1908</v>
      </c>
      <c r="X1505" s="110" t="str">
        <f t="shared" si="6"/>
        <v/>
      </c>
      <c r="Y1505" s="110" t="str">
        <f t="shared" si="7"/>
        <v/>
      </c>
      <c r="Z1505" s="139" t="s">
        <v>797</v>
      </c>
      <c r="AA1505" s="109" t="s">
        <v>802</v>
      </c>
      <c r="AB1505" s="106"/>
      <c r="AC1505" s="158"/>
      <c r="AD1505" s="160"/>
      <c r="AE1505" s="127"/>
      <c r="AF1505" s="113"/>
      <c r="AG1505" s="114" t="str">
        <f t="array" ref="AG1505">XLOOKUP(F1505,'CLV2'!A:A,'CLV2'!E:E)</f>
        <v>2.MEAT</v>
      </c>
      <c r="AH1505" s="115" t="str">
        <f t="array" ref="AH1505">XLOOKUP(F1505,'CLV2'!A:A,'CLV2'!F:F)</f>
        <v>3.PORK</v>
      </c>
      <c r="AI1505" s="115" t="str">
        <f t="shared" si="8"/>
        <v>Pack</v>
      </c>
      <c r="AJ1505" s="116">
        <f t="shared" si="9"/>
        <v>1</v>
      </c>
      <c r="AK1505" s="117" t="str">
        <f t="array" ref="AK1505">XLOOKUP(F1505,'GIÁ'!A:A,'GIÁ'!D:D)</f>
        <v>17646.95</v>
      </c>
      <c r="AL1505" s="118">
        <f t="shared" si="10"/>
        <v>17646.95</v>
      </c>
      <c r="AM1505" s="118">
        <f t="shared" si="11"/>
        <v>0</v>
      </c>
      <c r="AN1505" s="119">
        <f t="shared" si="12"/>
        <v>0</v>
      </c>
      <c r="AO1505" s="118">
        <f t="shared" si="13"/>
        <v>17646.95</v>
      </c>
      <c r="AP1505" s="121">
        <f t="shared" si="14"/>
        <v>0</v>
      </c>
      <c r="AQ1505" s="122"/>
      <c r="AR1505" s="119"/>
    </row>
    <row r="1506" ht="22.5" customHeight="1">
      <c r="A1506" s="89">
        <v>46231.0</v>
      </c>
      <c r="B1506" s="90">
        <v>0.4798611111111111</v>
      </c>
      <c r="C1506" s="91" t="s">
        <v>518</v>
      </c>
      <c r="D1506" s="92" t="str">
        <f t="array" ref="D1506">XLOOKUP(C1506,'DS ST'!A:A,'DS ST'!B:B)</f>
        <v>A138</v>
      </c>
      <c r="E1506" s="94" t="str">
        <f t="array" ref="E1506">XLOOKUP($F1506,'GIÁ'!$A:$A,'GIÁ'!$E:$E)</f>
        <v>ĐÔNG</v>
      </c>
      <c r="F1506" s="94">
        <v>8.934717401336E12</v>
      </c>
      <c r="G1506" s="95" t="s">
        <v>1750</v>
      </c>
      <c r="H1506" s="95" t="s">
        <v>224</v>
      </c>
      <c r="I1506" s="96">
        <v>6.0</v>
      </c>
      <c r="J1506" s="96">
        <v>0.0</v>
      </c>
      <c r="K1506" s="98">
        <f t="shared" si="4"/>
        <v>6</v>
      </c>
      <c r="L1506" s="99" t="s">
        <v>5335</v>
      </c>
      <c r="M1506" s="100" t="s">
        <v>5336</v>
      </c>
      <c r="N1506" s="101" t="s">
        <v>5337</v>
      </c>
      <c r="O1506" s="128"/>
      <c r="P1506" s="100"/>
      <c r="Q1506" s="103">
        <f t="shared" si="5"/>
        <v>6</v>
      </c>
      <c r="R1506" s="161"/>
      <c r="S1506" s="105" t="s">
        <v>14</v>
      </c>
      <c r="T1506" s="106"/>
      <c r="U1506" s="107"/>
      <c r="V1506" s="108" t="s">
        <v>756</v>
      </c>
      <c r="W1506" s="109" t="s">
        <v>1312</v>
      </c>
      <c r="X1506" s="110" t="str">
        <f t="shared" si="6"/>
        <v/>
      </c>
      <c r="Y1506" s="110" t="str">
        <f t="shared" si="7"/>
        <v/>
      </c>
      <c r="Z1506" s="109" t="s">
        <v>797</v>
      </c>
      <c r="AA1506" s="109" t="s">
        <v>802</v>
      </c>
      <c r="AB1506" s="149" t="s">
        <v>5338</v>
      </c>
      <c r="AC1506" s="159" t="s">
        <v>1329</v>
      </c>
      <c r="AD1506" s="160"/>
      <c r="AE1506" s="127"/>
      <c r="AF1506" s="113"/>
      <c r="AG1506" s="114" t="str">
        <f t="array" ref="AG1506">XLOOKUP(F1506,'CLV2'!A:A,'CLV2'!E:E)</f>
        <v>2.FROZEN FOODS</v>
      </c>
      <c r="AH1506" s="115" t="str">
        <f t="array" ref="AH1506">XLOOKUP(F1506,'CLV2'!A:A,'CLV2'!F:F)</f>
        <v>3.DUMPLINGS</v>
      </c>
      <c r="AI1506" s="115" t="str">
        <f t="shared" si="8"/>
        <v>Pack</v>
      </c>
      <c r="AJ1506" s="116">
        <f t="shared" si="9"/>
        <v>1</v>
      </c>
      <c r="AK1506" s="117" t="str">
        <f t="array" ref="AK1506">XLOOKUP(F1506,'GIÁ'!A:A,'GIÁ'!D:D)</f>
        <v>39374.44</v>
      </c>
      <c r="AL1506" s="118">
        <f t="shared" si="10"/>
        <v>236246.64</v>
      </c>
      <c r="AM1506" s="118">
        <f t="shared" si="11"/>
        <v>0</v>
      </c>
      <c r="AN1506" s="119">
        <f t="shared" si="12"/>
        <v>0</v>
      </c>
      <c r="AO1506" s="118">
        <f t="shared" si="13"/>
        <v>236246.64</v>
      </c>
      <c r="AP1506" s="121">
        <f t="shared" si="14"/>
        <v>0</v>
      </c>
      <c r="AQ1506" s="122"/>
      <c r="AR1506" s="119"/>
    </row>
    <row r="1507" ht="22.5" customHeight="1">
      <c r="A1507" s="89">
        <v>46231.0</v>
      </c>
      <c r="B1507" s="90">
        <v>0.8833333333333333</v>
      </c>
      <c r="C1507" s="91" t="s">
        <v>1157</v>
      </c>
      <c r="D1507" s="129" t="str">
        <f t="array" ref="D1507">XLOOKUP(C1507,'DS ST'!A:A,'DS ST'!B:B)</f>
        <v>CLG</v>
      </c>
      <c r="E1507" s="94" t="str">
        <f t="array" ref="E1507">XLOOKUP($F1507,'GIÁ'!$A:$A,'GIÁ'!$E:$E)</f>
        <v>MÁT</v>
      </c>
      <c r="F1507" s="94">
        <v>8.936146442614E12</v>
      </c>
      <c r="G1507" s="95" t="s">
        <v>2502</v>
      </c>
      <c r="H1507" s="95" t="s">
        <v>787</v>
      </c>
      <c r="I1507" s="96">
        <v>2.0</v>
      </c>
      <c r="J1507" s="96">
        <v>0.0</v>
      </c>
      <c r="K1507" s="98">
        <f t="shared" si="4"/>
        <v>2</v>
      </c>
      <c r="L1507" s="99" t="s">
        <v>5339</v>
      </c>
      <c r="M1507" s="100" t="s">
        <v>5340</v>
      </c>
      <c r="N1507" s="101" t="e">
        <v>#N/A</v>
      </c>
      <c r="O1507" s="128"/>
      <c r="P1507" s="100"/>
      <c r="Q1507" s="103">
        <f t="shared" si="5"/>
        <v>2</v>
      </c>
      <c r="R1507" s="161"/>
      <c r="S1507" s="105"/>
      <c r="T1507" s="106"/>
      <c r="U1507" s="107" t="s">
        <v>4986</v>
      </c>
      <c r="V1507" s="108" t="s">
        <v>4012</v>
      </c>
      <c r="W1507" s="109" t="s">
        <v>1908</v>
      </c>
      <c r="X1507" s="110" t="str">
        <f t="shared" si="6"/>
        <v/>
      </c>
      <c r="Y1507" s="110" t="str">
        <f t="shared" si="7"/>
        <v/>
      </c>
      <c r="Z1507" s="139" t="str">
        <f>IF(N(Q1507)&lt;=0,"",IF(ISNUMBER(SEARCH("Thiếu kiện",V1507)),"Kho đông mát",IF(AND(N(Q1507)&gt;0,N(P1507)&gt;0,OR(ISNUMBER(SEARCH("Hình KDB",U1507)),ISNUMBER(SEARCH("Hình tele",U1507)),ISNUMBER(SEARCH("sai code",U1507)),ISNUMBER(SEARCH("ST nhận",U1507)))),"Kho đông mát",IF(AND(W1507="DC giao thiếu",OR(ISNUMBER(SEARCH("Hình KDB",U1507)),ISNUMBER(SEARCH("Hình tele",U1507)),ISNUMBER(SEARCH("sai code",U1507)))),"Kho đông mát",IF(W1507="DC giao thiếu","Chưa xác định",IF(AND(W1507="DC pick sai",OR(ISNUMBER(SEARCH("Hình KDB",U1507)),ISNUMBER(SEARCH("Hình tele",U1507)),ISNUMBER(SEARCH("sai code",U1507)),ISNUMBER(SEARCH("ST nhận",U1507)))),"Kho đông mát",IF(W1507="DC pick sai","Chưa xác định",IF(AND(W1507="Hao hụt",N(O1507)&gt;0,OR(ISNUMBER(SEARCH("Hình KDB",U1507)),ISNUMBER(SEARCH("Hình tele",U1507)),ISNUMBER(SEARCH("sai code",U1507)),ISNUMBER(SEARCH("ST nhận",U1507)))),"Kho đông mát",IF(W1507="Hao hụt","Chưa xác định",IF(OR(W1507="VT giao sai điểm",W1507="Không đạt nhiệt độ",W1507="TX giao thiếu kiện",W1507="Hàng không đạt CL"),"Kho đông mát",IF(W1507="Chưa xác định","Chưa xác định",IF(N(P1507)&gt;0,"Chưa xác định",""))))))))))))</f>
        <v>Kho đông mát</v>
      </c>
      <c r="AA1507" s="109" t="s">
        <v>802</v>
      </c>
      <c r="AB1507" s="106"/>
      <c r="AC1507" s="158"/>
      <c r="AD1507" s="160"/>
      <c r="AE1507" s="127"/>
      <c r="AF1507" s="113"/>
      <c r="AG1507" s="114" t="str">
        <f t="array" ref="AG1507">XLOOKUP(F1507,'CLV2'!A:A,'CLV2'!E:E)</f>
        <v>2.MEAT</v>
      </c>
      <c r="AH1507" s="115" t="str">
        <f t="array" ref="AH1507">XLOOKUP(F1507,'CLV2'!A:A,'CLV2'!F:F)</f>
        <v>3.PORK</v>
      </c>
      <c r="AI1507" s="115" t="str">
        <f t="shared" si="8"/>
        <v>Pack</v>
      </c>
      <c r="AJ1507" s="116">
        <f t="shared" si="9"/>
        <v>1</v>
      </c>
      <c r="AK1507" s="117" t="str">
        <f t="array" ref="AK1507">XLOOKUP(F1507,'GIÁ'!A:A,'GIÁ'!D:D)</f>
        <v>17646.95</v>
      </c>
      <c r="AL1507" s="118">
        <f t="shared" si="10"/>
        <v>35293.9</v>
      </c>
      <c r="AM1507" s="118">
        <f t="shared" si="11"/>
        <v>0</v>
      </c>
      <c r="AN1507" s="119">
        <f t="shared" si="12"/>
        <v>0</v>
      </c>
      <c r="AO1507" s="118">
        <f t="shared" si="13"/>
        <v>35293.9</v>
      </c>
      <c r="AP1507" s="121">
        <f t="shared" si="14"/>
        <v>0</v>
      </c>
      <c r="AQ1507" s="122"/>
      <c r="AR1507" s="119"/>
    </row>
    <row r="1508" ht="22.5" customHeight="1">
      <c r="A1508" s="89">
        <v>46231.0</v>
      </c>
      <c r="B1508" s="90">
        <v>0.4263888888888889</v>
      </c>
      <c r="C1508" s="91" t="s">
        <v>946</v>
      </c>
      <c r="D1508" s="92" t="str">
        <f t="array" ref="D1508">XLOOKUP(C1508,'DS ST'!A:A,'DS ST'!B:B)</f>
        <v>A199</v>
      </c>
      <c r="E1508" s="94" t="str">
        <f t="array" ref="E1508">XLOOKUP($F1508,'GIÁ'!$A:$A,'GIÁ'!$E:$E)</f>
        <v>ĐÔNG</v>
      </c>
      <c r="F1508" s="94">
        <v>8.93607627967E12</v>
      </c>
      <c r="G1508" s="95" t="s">
        <v>2317</v>
      </c>
      <c r="H1508" s="95" t="s">
        <v>224</v>
      </c>
      <c r="I1508" s="96">
        <v>2.0</v>
      </c>
      <c r="J1508" s="96">
        <v>0.0</v>
      </c>
      <c r="K1508" s="98">
        <f t="shared" si="4"/>
        <v>2</v>
      </c>
      <c r="L1508" s="99" t="s">
        <v>5341</v>
      </c>
      <c r="M1508" s="100" t="s">
        <v>5342</v>
      </c>
      <c r="N1508" s="101" t="s">
        <v>5343</v>
      </c>
      <c r="O1508" s="128"/>
      <c r="P1508" s="100"/>
      <c r="Q1508" s="103">
        <f t="shared" si="5"/>
        <v>2</v>
      </c>
      <c r="R1508" s="161"/>
      <c r="S1508" s="105"/>
      <c r="T1508" s="106"/>
      <c r="U1508" s="107"/>
      <c r="V1508" s="108" t="s">
        <v>756</v>
      </c>
      <c r="W1508" s="109" t="s">
        <v>1312</v>
      </c>
      <c r="X1508" s="110" t="str">
        <f t="shared" si="6"/>
        <v/>
      </c>
      <c r="Y1508" s="110" t="str">
        <f t="shared" si="7"/>
        <v/>
      </c>
      <c r="Z1508" s="109" t="s">
        <v>797</v>
      </c>
      <c r="AA1508" s="109" t="s">
        <v>802</v>
      </c>
      <c r="AB1508" s="149" t="s">
        <v>5344</v>
      </c>
      <c r="AC1508" s="159" t="s">
        <v>1329</v>
      </c>
      <c r="AD1508" s="160"/>
      <c r="AE1508" s="127"/>
      <c r="AF1508" s="113"/>
      <c r="AG1508" s="114" t="str">
        <f t="array" ref="AG1508">XLOOKUP(F1508,'CLV2'!A:A,'CLV2'!E:E)</f>
        <v>2.FROZEN FOODS</v>
      </c>
      <c r="AH1508" s="115" t="str">
        <f t="array" ref="AH1508">XLOOKUP(F1508,'CLV2'!A:A,'CLV2'!F:F)</f>
        <v>3.PASTRY AND DESSERTS</v>
      </c>
      <c r="AI1508" s="115" t="str">
        <f t="shared" si="8"/>
        <v>Pack</v>
      </c>
      <c r="AJ1508" s="116">
        <f t="shared" si="9"/>
        <v>1</v>
      </c>
      <c r="AK1508" s="117" t="str">
        <f t="array" ref="AK1508">XLOOKUP(F1508,'GIÁ'!A:A,'GIÁ'!D:D)</f>
        <v>26872.96</v>
      </c>
      <c r="AL1508" s="118">
        <f t="shared" si="10"/>
        <v>53745.92</v>
      </c>
      <c r="AM1508" s="118">
        <f t="shared" si="11"/>
        <v>0</v>
      </c>
      <c r="AN1508" s="119">
        <f t="shared" si="12"/>
        <v>0</v>
      </c>
      <c r="AO1508" s="118">
        <f t="shared" si="13"/>
        <v>53745.92</v>
      </c>
      <c r="AP1508" s="121">
        <f t="shared" si="14"/>
        <v>0</v>
      </c>
      <c r="AQ1508" s="122"/>
      <c r="AR1508" s="119"/>
    </row>
    <row r="1509" ht="22.5" customHeight="1">
      <c r="A1509" s="89">
        <v>46231.0</v>
      </c>
      <c r="B1509" s="90">
        <v>0.4263888888888889</v>
      </c>
      <c r="C1509" s="91" t="s">
        <v>946</v>
      </c>
      <c r="D1509" s="92" t="str">
        <f t="array" ref="D1509">XLOOKUP(C1509,'DS ST'!A:A,'DS ST'!B:B)</f>
        <v>A199</v>
      </c>
      <c r="E1509" s="94" t="str">
        <f t="array" ref="E1509">XLOOKUP($F1509,'GIÁ'!$A:$A,'GIÁ'!$E:$E)</f>
        <v>ĐÔNG</v>
      </c>
      <c r="F1509" s="94">
        <v>8.934717275081E12</v>
      </c>
      <c r="G1509" s="95" t="s">
        <v>1735</v>
      </c>
      <c r="H1509" s="95" t="s">
        <v>224</v>
      </c>
      <c r="I1509" s="96">
        <v>6.0</v>
      </c>
      <c r="J1509" s="96">
        <v>0.0</v>
      </c>
      <c r="K1509" s="98">
        <f t="shared" si="4"/>
        <v>6</v>
      </c>
      <c r="L1509" s="99" t="s">
        <v>5341</v>
      </c>
      <c r="M1509" s="100" t="s">
        <v>5342</v>
      </c>
      <c r="N1509" s="101" t="s">
        <v>5343</v>
      </c>
      <c r="O1509" s="128"/>
      <c r="P1509" s="100"/>
      <c r="Q1509" s="103">
        <f t="shared" si="5"/>
        <v>6</v>
      </c>
      <c r="R1509" s="161"/>
      <c r="S1509" s="105"/>
      <c r="T1509" s="106"/>
      <c r="U1509" s="107"/>
      <c r="V1509" s="108" t="s">
        <v>756</v>
      </c>
      <c r="W1509" s="109" t="s">
        <v>1312</v>
      </c>
      <c r="X1509" s="110" t="str">
        <f t="shared" si="6"/>
        <v/>
      </c>
      <c r="Y1509" s="110" t="str">
        <f t="shared" si="7"/>
        <v/>
      </c>
      <c r="Z1509" s="109" t="s">
        <v>797</v>
      </c>
      <c r="AA1509" s="109" t="s">
        <v>802</v>
      </c>
      <c r="AB1509" s="149" t="s">
        <v>5344</v>
      </c>
      <c r="AC1509" s="159" t="s">
        <v>1329</v>
      </c>
      <c r="AD1509" s="160"/>
      <c r="AE1509" s="127"/>
      <c r="AF1509" s="113"/>
      <c r="AG1509" s="114" t="str">
        <f t="array" ref="AG1509">XLOOKUP(F1509,'CLV2'!A:A,'CLV2'!E:E)</f>
        <v>2.FROZEN FOODS</v>
      </c>
      <c r="AH1509" s="115" t="str">
        <f t="array" ref="AH1509">XLOOKUP(F1509,'CLV2'!A:A,'CLV2'!F:F)</f>
        <v>3.DUMPLINGS</v>
      </c>
      <c r="AI1509" s="115" t="str">
        <f t="shared" si="8"/>
        <v>Pack</v>
      </c>
      <c r="AJ1509" s="116">
        <f t="shared" si="9"/>
        <v>1</v>
      </c>
      <c r="AK1509" s="117" t="str">
        <f t="array" ref="AK1509">XLOOKUP(F1509,'GIÁ'!A:A,'GIÁ'!D:D)</f>
        <v>42036.39</v>
      </c>
      <c r="AL1509" s="118">
        <f t="shared" si="10"/>
        <v>252218.34</v>
      </c>
      <c r="AM1509" s="118">
        <f t="shared" si="11"/>
        <v>0</v>
      </c>
      <c r="AN1509" s="119">
        <f t="shared" si="12"/>
        <v>0</v>
      </c>
      <c r="AO1509" s="118">
        <f t="shared" si="13"/>
        <v>252218.34</v>
      </c>
      <c r="AP1509" s="121">
        <f t="shared" si="14"/>
        <v>0</v>
      </c>
      <c r="AQ1509" s="122"/>
      <c r="AR1509" s="119"/>
    </row>
    <row r="1510" ht="22.5" customHeight="1">
      <c r="A1510" s="89">
        <v>46231.0</v>
      </c>
      <c r="B1510" s="90">
        <v>0.5201388888888889</v>
      </c>
      <c r="C1510" s="91" t="s">
        <v>1269</v>
      </c>
      <c r="D1510" s="129" t="str">
        <f t="array" ref="D1510">XLOOKUP(C1510,'DS ST'!A:A,'DS ST'!B:B)</f>
        <v>HMN</v>
      </c>
      <c r="E1510" s="94" t="str">
        <f t="array" ref="E1510">XLOOKUP($F1510,'GIÁ'!$A:$A,'GIÁ'!$E:$E)</f>
        <v>MÁT</v>
      </c>
      <c r="F1510" s="94">
        <v>8.936146442614E12</v>
      </c>
      <c r="G1510" s="95" t="s">
        <v>2502</v>
      </c>
      <c r="H1510" s="95" t="s">
        <v>787</v>
      </c>
      <c r="I1510" s="96">
        <v>2.0</v>
      </c>
      <c r="J1510" s="96">
        <v>0.0</v>
      </c>
      <c r="K1510" s="98">
        <f t="shared" si="4"/>
        <v>2</v>
      </c>
      <c r="L1510" s="99" t="s">
        <v>5345</v>
      </c>
      <c r="M1510" s="100" t="s">
        <v>5346</v>
      </c>
      <c r="N1510" s="101" t="s">
        <v>5347</v>
      </c>
      <c r="O1510" s="128"/>
      <c r="P1510" s="100"/>
      <c r="Q1510" s="103">
        <f t="shared" si="5"/>
        <v>2</v>
      </c>
      <c r="R1510" s="161"/>
      <c r="S1510" s="105"/>
      <c r="T1510" s="106"/>
      <c r="U1510" s="107" t="s">
        <v>4986</v>
      </c>
      <c r="V1510" s="108" t="s">
        <v>4012</v>
      </c>
      <c r="W1510" s="109" t="s">
        <v>1908</v>
      </c>
      <c r="X1510" s="110" t="str">
        <f t="shared" si="6"/>
        <v/>
      </c>
      <c r="Y1510" s="110" t="str">
        <f t="shared" si="7"/>
        <v/>
      </c>
      <c r="Z1510" s="139" t="str">
        <f>IF(N(Q1510)&lt;=0,"",IF(ISNUMBER(SEARCH("Thiếu kiện",V1510)),"Kho đông mát",IF(AND(N(Q1510)&gt;0,N(P1510)&gt;0,OR(ISNUMBER(SEARCH("Hình KDB",U1510)),ISNUMBER(SEARCH("Hình tele",U1510)),ISNUMBER(SEARCH("sai code",U1510)),ISNUMBER(SEARCH("ST nhận",U1510)))),"Kho đông mát",IF(AND(W1510="DC giao thiếu",OR(ISNUMBER(SEARCH("Hình KDB",U1510)),ISNUMBER(SEARCH("Hình tele",U1510)),ISNUMBER(SEARCH("sai code",U1510)))),"Kho đông mát",IF(W1510="DC giao thiếu","Chưa xác định",IF(AND(W1510="DC pick sai",OR(ISNUMBER(SEARCH("Hình KDB",U1510)),ISNUMBER(SEARCH("Hình tele",U1510)),ISNUMBER(SEARCH("sai code",U1510)),ISNUMBER(SEARCH("ST nhận",U1510)))),"Kho đông mát",IF(W1510="DC pick sai","Chưa xác định",IF(AND(W1510="Hao hụt",N(O1510)&gt;0,OR(ISNUMBER(SEARCH("Hình KDB",U1510)),ISNUMBER(SEARCH("Hình tele",U1510)),ISNUMBER(SEARCH("sai code",U1510)),ISNUMBER(SEARCH("ST nhận",U1510)))),"Kho đông mát",IF(W1510="Hao hụt","Chưa xác định",IF(OR(W1510="VT giao sai điểm",W1510="Không đạt nhiệt độ",W1510="TX giao thiếu kiện",W1510="Hàng không đạt CL"),"Kho đông mát",IF(W1510="Chưa xác định","Chưa xác định",IF(N(P1510)&gt;0,"Chưa xác định",""))))))))))))</f>
        <v>Kho đông mát</v>
      </c>
      <c r="AA1510" s="109" t="s">
        <v>802</v>
      </c>
      <c r="AB1510" s="106"/>
      <c r="AC1510" s="158"/>
      <c r="AD1510" s="160"/>
      <c r="AE1510" s="127"/>
      <c r="AF1510" s="113"/>
      <c r="AG1510" s="114" t="str">
        <f t="array" ref="AG1510">XLOOKUP(F1510,'CLV2'!A:A,'CLV2'!E:E)</f>
        <v>2.MEAT</v>
      </c>
      <c r="AH1510" s="115" t="str">
        <f t="array" ref="AH1510">XLOOKUP(F1510,'CLV2'!A:A,'CLV2'!F:F)</f>
        <v>3.PORK</v>
      </c>
      <c r="AI1510" s="115" t="str">
        <f t="shared" si="8"/>
        <v>Pack</v>
      </c>
      <c r="AJ1510" s="116">
        <f t="shared" si="9"/>
        <v>1</v>
      </c>
      <c r="AK1510" s="117" t="str">
        <f t="array" ref="AK1510">XLOOKUP(F1510,'GIÁ'!A:A,'GIÁ'!D:D)</f>
        <v>17646.95</v>
      </c>
      <c r="AL1510" s="118">
        <f t="shared" si="10"/>
        <v>35293.9</v>
      </c>
      <c r="AM1510" s="118">
        <f t="shared" si="11"/>
        <v>0</v>
      </c>
      <c r="AN1510" s="119">
        <f t="shared" si="12"/>
        <v>0</v>
      </c>
      <c r="AO1510" s="118">
        <f t="shared" si="13"/>
        <v>35293.9</v>
      </c>
      <c r="AP1510" s="121">
        <f t="shared" si="14"/>
        <v>0</v>
      </c>
      <c r="AQ1510" s="122"/>
      <c r="AR1510" s="119"/>
    </row>
    <row r="1511" ht="22.5" customHeight="1">
      <c r="A1511" s="89">
        <v>46231.0</v>
      </c>
      <c r="B1511" s="90">
        <v>0.5201388888888889</v>
      </c>
      <c r="C1511" s="91" t="s">
        <v>1269</v>
      </c>
      <c r="D1511" s="92" t="str">
        <f t="array" ref="D1511">XLOOKUP(C1511,'DS ST'!A:A,'DS ST'!B:B)</f>
        <v>HMN</v>
      </c>
      <c r="E1511" s="94" t="str">
        <f t="array" ref="E1511">XLOOKUP($F1511,'GIÁ'!$A:$A,'GIÁ'!$E:$E)</f>
        <v>ĐÔNG</v>
      </c>
      <c r="F1511" s="94">
        <v>9.555894501924E12</v>
      </c>
      <c r="G1511" s="95" t="s">
        <v>3296</v>
      </c>
      <c r="H1511" s="95" t="s">
        <v>224</v>
      </c>
      <c r="I1511" s="96">
        <v>4.0</v>
      </c>
      <c r="J1511" s="96">
        <v>0.0</v>
      </c>
      <c r="K1511" s="98">
        <f t="shared" si="4"/>
        <v>4</v>
      </c>
      <c r="L1511" s="99" t="s">
        <v>5345</v>
      </c>
      <c r="M1511" s="100" t="s">
        <v>5346</v>
      </c>
      <c r="N1511" s="101" t="s">
        <v>5347</v>
      </c>
      <c r="O1511" s="128"/>
      <c r="P1511" s="100"/>
      <c r="Q1511" s="103">
        <f t="shared" si="5"/>
        <v>4</v>
      </c>
      <c r="R1511" s="161"/>
      <c r="S1511" s="105"/>
      <c r="T1511" s="106"/>
      <c r="U1511" s="107"/>
      <c r="V1511" s="108" t="s">
        <v>756</v>
      </c>
      <c r="W1511" s="109" t="s">
        <v>1312</v>
      </c>
      <c r="X1511" s="110" t="str">
        <f t="shared" si="6"/>
        <v/>
      </c>
      <c r="Y1511" s="110" t="str">
        <f t="shared" si="7"/>
        <v/>
      </c>
      <c r="Z1511" s="109" t="s">
        <v>797</v>
      </c>
      <c r="AA1511" s="109" t="s">
        <v>802</v>
      </c>
      <c r="AB1511" s="149" t="s">
        <v>4457</v>
      </c>
      <c r="AC1511" s="159" t="s">
        <v>1329</v>
      </c>
      <c r="AD1511" s="160"/>
      <c r="AE1511" s="127"/>
      <c r="AF1511" s="113"/>
      <c r="AG1511" s="114" t="str">
        <f t="array" ref="AG1511">XLOOKUP(F1511,'CLV2'!A:A,'CLV2'!E:E)</f>
        <v>2.FROZEN FOODS</v>
      </c>
      <c r="AH1511" s="115" t="str">
        <f t="array" ref="AH1511">XLOOKUP(F1511,'CLV2'!A:A,'CLV2'!F:F)</f>
        <v>3.HOTPOT AND FRIED</v>
      </c>
      <c r="AI1511" s="115" t="str">
        <f t="shared" si="8"/>
        <v>Pack</v>
      </c>
      <c r="AJ1511" s="116">
        <f t="shared" si="9"/>
        <v>1</v>
      </c>
      <c r="AK1511" s="117" t="str">
        <f t="array" ref="AK1511">XLOOKUP(F1511,'GIÁ'!A:A,'GIÁ'!D:D)</f>
        <v>69289.18</v>
      </c>
      <c r="AL1511" s="118">
        <f t="shared" si="10"/>
        <v>277156.72</v>
      </c>
      <c r="AM1511" s="118">
        <f t="shared" si="11"/>
        <v>0</v>
      </c>
      <c r="AN1511" s="119">
        <f t="shared" si="12"/>
        <v>0</v>
      </c>
      <c r="AO1511" s="118">
        <f t="shared" si="13"/>
        <v>277156.72</v>
      </c>
      <c r="AP1511" s="121">
        <f t="shared" si="14"/>
        <v>0</v>
      </c>
      <c r="AQ1511" s="122"/>
      <c r="AR1511" s="119"/>
    </row>
    <row r="1512" ht="22.5" customHeight="1">
      <c r="A1512" s="89">
        <v>46231.0</v>
      </c>
      <c r="B1512" s="90">
        <v>0.5201388888888889</v>
      </c>
      <c r="C1512" s="91" t="s">
        <v>1269</v>
      </c>
      <c r="D1512" s="92" t="str">
        <f t="array" ref="D1512">XLOOKUP(C1512,'DS ST'!A:A,'DS ST'!B:B)</f>
        <v>HMN</v>
      </c>
      <c r="E1512" s="94" t="str">
        <f t="array" ref="E1512">XLOOKUP($F1512,'GIÁ'!$A:$A,'GIÁ'!$E:$E)</f>
        <v>ĐÔNG</v>
      </c>
      <c r="F1512" s="94">
        <v>8.938532826008E12</v>
      </c>
      <c r="G1512" s="95" t="s">
        <v>3046</v>
      </c>
      <c r="H1512" s="95" t="s">
        <v>224</v>
      </c>
      <c r="I1512" s="96">
        <v>8.0</v>
      </c>
      <c r="J1512" s="96">
        <v>0.0</v>
      </c>
      <c r="K1512" s="98">
        <f t="shared" si="4"/>
        <v>8</v>
      </c>
      <c r="L1512" s="99" t="s">
        <v>5345</v>
      </c>
      <c r="M1512" s="100" t="s">
        <v>5346</v>
      </c>
      <c r="N1512" s="101" t="s">
        <v>5347</v>
      </c>
      <c r="O1512" s="128"/>
      <c r="P1512" s="100"/>
      <c r="Q1512" s="103">
        <f t="shared" si="5"/>
        <v>8</v>
      </c>
      <c r="R1512" s="161"/>
      <c r="S1512" s="105"/>
      <c r="T1512" s="106"/>
      <c r="U1512" s="107"/>
      <c r="V1512" s="108" t="s">
        <v>756</v>
      </c>
      <c r="W1512" s="109" t="s">
        <v>1312</v>
      </c>
      <c r="X1512" s="110" t="str">
        <f t="shared" si="6"/>
        <v/>
      </c>
      <c r="Y1512" s="110" t="str">
        <f t="shared" si="7"/>
        <v/>
      </c>
      <c r="Z1512" s="109" t="s">
        <v>797</v>
      </c>
      <c r="AA1512" s="109" t="s">
        <v>802</v>
      </c>
      <c r="AB1512" s="149" t="s">
        <v>4457</v>
      </c>
      <c r="AC1512" s="159" t="s">
        <v>1329</v>
      </c>
      <c r="AD1512" s="160"/>
      <c r="AE1512" s="127"/>
      <c r="AF1512" s="113"/>
      <c r="AG1512" s="114" t="str">
        <f t="array" ref="AG1512">XLOOKUP(F1512,'CLV2'!A:A,'CLV2'!E:E)</f>
        <v>2.FROZEN FOODS</v>
      </c>
      <c r="AH1512" s="115" t="str">
        <f t="array" ref="AH1512">XLOOKUP(F1512,'CLV2'!A:A,'CLV2'!F:F)</f>
        <v>3.PASTRY AND DESSERTS</v>
      </c>
      <c r="AI1512" s="115" t="str">
        <f t="shared" si="8"/>
        <v>Pack</v>
      </c>
      <c r="AJ1512" s="116">
        <f t="shared" si="9"/>
        <v>1</v>
      </c>
      <c r="AK1512" s="117" t="str">
        <f t="array" ref="AK1512">XLOOKUP(F1512,'GIÁ'!A:A,'GIÁ'!D:D)</f>
        <v>22371.33</v>
      </c>
      <c r="AL1512" s="118">
        <f t="shared" si="10"/>
        <v>178970.64</v>
      </c>
      <c r="AM1512" s="118">
        <f t="shared" si="11"/>
        <v>0</v>
      </c>
      <c r="AN1512" s="119">
        <f t="shared" si="12"/>
        <v>0</v>
      </c>
      <c r="AO1512" s="118">
        <f t="shared" si="13"/>
        <v>178970.64</v>
      </c>
      <c r="AP1512" s="121">
        <f t="shared" si="14"/>
        <v>0</v>
      </c>
      <c r="AQ1512" s="122"/>
      <c r="AR1512" s="119"/>
    </row>
    <row r="1513" ht="22.5" customHeight="1">
      <c r="A1513" s="89">
        <v>46231.0</v>
      </c>
      <c r="B1513" s="90">
        <v>0.5201388888888889</v>
      </c>
      <c r="C1513" s="91" t="s">
        <v>1269</v>
      </c>
      <c r="D1513" s="92" t="str">
        <f t="array" ref="D1513">XLOOKUP(C1513,'DS ST'!A:A,'DS ST'!B:B)</f>
        <v>HMN</v>
      </c>
      <c r="E1513" s="94" t="str">
        <f t="array" ref="E1513">XLOOKUP($F1513,'GIÁ'!$A:$A,'GIÁ'!$E:$E)</f>
        <v>ĐÔNG</v>
      </c>
      <c r="F1513" s="94">
        <v>8.934717275081E12</v>
      </c>
      <c r="G1513" s="95" t="s">
        <v>1735</v>
      </c>
      <c r="H1513" s="95" t="s">
        <v>224</v>
      </c>
      <c r="I1513" s="96">
        <v>18.0</v>
      </c>
      <c r="J1513" s="96">
        <v>0.0</v>
      </c>
      <c r="K1513" s="98">
        <f t="shared" si="4"/>
        <v>18</v>
      </c>
      <c r="L1513" s="99" t="s">
        <v>5345</v>
      </c>
      <c r="M1513" s="100" t="s">
        <v>5346</v>
      </c>
      <c r="N1513" s="101" t="s">
        <v>5347</v>
      </c>
      <c r="O1513" s="128"/>
      <c r="P1513" s="100"/>
      <c r="Q1513" s="103">
        <f t="shared" si="5"/>
        <v>18</v>
      </c>
      <c r="R1513" s="161"/>
      <c r="S1513" s="105"/>
      <c r="T1513" s="106"/>
      <c r="U1513" s="107"/>
      <c r="V1513" s="108" t="s">
        <v>756</v>
      </c>
      <c r="W1513" s="109" t="s">
        <v>1312</v>
      </c>
      <c r="X1513" s="110" t="str">
        <f t="shared" si="6"/>
        <v/>
      </c>
      <c r="Y1513" s="110" t="str">
        <f t="shared" si="7"/>
        <v/>
      </c>
      <c r="Z1513" s="109" t="s">
        <v>797</v>
      </c>
      <c r="AA1513" s="109" t="s">
        <v>802</v>
      </c>
      <c r="AB1513" s="149" t="s">
        <v>4457</v>
      </c>
      <c r="AC1513" s="158"/>
      <c r="AD1513" s="160"/>
      <c r="AE1513" s="127"/>
      <c r="AF1513" s="113"/>
      <c r="AG1513" s="114" t="str">
        <f t="array" ref="AG1513">XLOOKUP(F1513,'CLV2'!A:A,'CLV2'!E:E)</f>
        <v>2.FROZEN FOODS</v>
      </c>
      <c r="AH1513" s="115" t="str">
        <f t="array" ref="AH1513">XLOOKUP(F1513,'CLV2'!A:A,'CLV2'!F:F)</f>
        <v>3.DUMPLINGS</v>
      </c>
      <c r="AI1513" s="115" t="str">
        <f t="shared" si="8"/>
        <v>Pack</v>
      </c>
      <c r="AJ1513" s="116">
        <f t="shared" si="9"/>
        <v>1</v>
      </c>
      <c r="AK1513" s="117" t="str">
        <f t="array" ref="AK1513">XLOOKUP(F1513,'GIÁ'!A:A,'GIÁ'!D:D)</f>
        <v>42036.39</v>
      </c>
      <c r="AL1513" s="118">
        <f t="shared" si="10"/>
        <v>756655.02</v>
      </c>
      <c r="AM1513" s="118">
        <f t="shared" si="11"/>
        <v>0</v>
      </c>
      <c r="AN1513" s="119">
        <f t="shared" si="12"/>
        <v>0</v>
      </c>
      <c r="AO1513" s="118">
        <f t="shared" si="13"/>
        <v>756655.02</v>
      </c>
      <c r="AP1513" s="121">
        <f t="shared" si="14"/>
        <v>0</v>
      </c>
      <c r="AQ1513" s="122"/>
      <c r="AR1513" s="119"/>
    </row>
    <row r="1514" ht="22.5" customHeight="1">
      <c r="A1514" s="89">
        <v>46231.0</v>
      </c>
      <c r="B1514" s="90">
        <v>0.5201388888888889</v>
      </c>
      <c r="C1514" s="91" t="s">
        <v>1269</v>
      </c>
      <c r="D1514" s="92" t="str">
        <f t="array" ref="D1514">XLOOKUP(C1514,'DS ST'!A:A,'DS ST'!B:B)</f>
        <v>HMN</v>
      </c>
      <c r="E1514" s="94" t="str">
        <f t="array" ref="E1514">XLOOKUP($F1514,'GIÁ'!$A:$A,'GIÁ'!$E:$E)</f>
        <v>ĐÔNG</v>
      </c>
      <c r="F1514" s="94">
        <v>8.93608324335E12</v>
      </c>
      <c r="G1514" s="95" t="s">
        <v>2388</v>
      </c>
      <c r="H1514" s="95" t="s">
        <v>224</v>
      </c>
      <c r="I1514" s="96">
        <v>2.0</v>
      </c>
      <c r="J1514" s="96">
        <v>0.0</v>
      </c>
      <c r="K1514" s="98">
        <f t="shared" si="4"/>
        <v>2</v>
      </c>
      <c r="L1514" s="99" t="s">
        <v>5345</v>
      </c>
      <c r="M1514" s="100" t="s">
        <v>5346</v>
      </c>
      <c r="N1514" s="101" t="s">
        <v>5347</v>
      </c>
      <c r="O1514" s="128"/>
      <c r="P1514" s="100"/>
      <c r="Q1514" s="103">
        <f t="shared" si="5"/>
        <v>2</v>
      </c>
      <c r="R1514" s="161"/>
      <c r="S1514" s="105"/>
      <c r="T1514" s="106"/>
      <c r="U1514" s="107"/>
      <c r="V1514" s="108" t="s">
        <v>756</v>
      </c>
      <c r="W1514" s="109" t="s">
        <v>1312</v>
      </c>
      <c r="X1514" s="110" t="str">
        <f t="shared" si="6"/>
        <v/>
      </c>
      <c r="Y1514" s="110" t="str">
        <f t="shared" si="7"/>
        <v/>
      </c>
      <c r="Z1514" s="109" t="s">
        <v>797</v>
      </c>
      <c r="AA1514" s="109" t="s">
        <v>802</v>
      </c>
      <c r="AB1514" s="149" t="s">
        <v>4457</v>
      </c>
      <c r="AC1514" s="159" t="s">
        <v>1329</v>
      </c>
      <c r="AD1514" s="160"/>
      <c r="AE1514" s="127"/>
      <c r="AF1514" s="113"/>
      <c r="AG1514" s="114" t="str">
        <f t="array" ref="AG1514">XLOOKUP(F1514,'CLV2'!A:A,'CLV2'!E:E)</f>
        <v>2.FROZEN FOODS</v>
      </c>
      <c r="AH1514" s="115" t="str">
        <f t="array" ref="AH1514">XLOOKUP(F1514,'CLV2'!A:A,'CLV2'!F:F)</f>
        <v>3.HOTPOT AND FRIED</v>
      </c>
      <c r="AI1514" s="115" t="str">
        <f t="shared" si="8"/>
        <v>Pack</v>
      </c>
      <c r="AJ1514" s="116">
        <f t="shared" si="9"/>
        <v>1</v>
      </c>
      <c r="AK1514" s="117" t="str">
        <f t="array" ref="AK1514">XLOOKUP(F1514,'GIÁ'!A:A,'GIÁ'!D:D)</f>
        <v>30731.38</v>
      </c>
      <c r="AL1514" s="118">
        <f t="shared" si="10"/>
        <v>61462.76</v>
      </c>
      <c r="AM1514" s="118">
        <f t="shared" si="11"/>
        <v>0</v>
      </c>
      <c r="AN1514" s="119">
        <f t="shared" si="12"/>
        <v>0</v>
      </c>
      <c r="AO1514" s="118">
        <f t="shared" si="13"/>
        <v>61462.76</v>
      </c>
      <c r="AP1514" s="121">
        <f t="shared" si="14"/>
        <v>0</v>
      </c>
      <c r="AQ1514" s="122"/>
      <c r="AR1514" s="119"/>
    </row>
    <row r="1515" ht="22.5" customHeight="1">
      <c r="A1515" s="89">
        <v>46231.0</v>
      </c>
      <c r="B1515" s="90">
        <v>0.5201388888888889</v>
      </c>
      <c r="C1515" s="91" t="s">
        <v>1269</v>
      </c>
      <c r="D1515" s="92" t="str">
        <f t="array" ref="D1515">XLOOKUP(C1515,'DS ST'!A:A,'DS ST'!B:B)</f>
        <v>HMN</v>
      </c>
      <c r="E1515" s="94" t="str">
        <f t="array" ref="E1515">XLOOKUP($F1515,'GIÁ'!$A:$A,'GIÁ'!$E:$E)</f>
        <v>ĐÔNG</v>
      </c>
      <c r="F1515" s="94">
        <v>8.934717401336E12</v>
      </c>
      <c r="G1515" s="95" t="s">
        <v>1750</v>
      </c>
      <c r="H1515" s="95" t="s">
        <v>224</v>
      </c>
      <c r="I1515" s="96">
        <v>2.0</v>
      </c>
      <c r="J1515" s="96">
        <v>0.0</v>
      </c>
      <c r="K1515" s="98">
        <f t="shared" si="4"/>
        <v>2</v>
      </c>
      <c r="L1515" s="99" t="s">
        <v>5345</v>
      </c>
      <c r="M1515" s="100" t="s">
        <v>5346</v>
      </c>
      <c r="N1515" s="101" t="s">
        <v>5347</v>
      </c>
      <c r="O1515" s="128"/>
      <c r="P1515" s="100"/>
      <c r="Q1515" s="103">
        <f t="shared" si="5"/>
        <v>2</v>
      </c>
      <c r="R1515" s="161"/>
      <c r="S1515" s="105"/>
      <c r="T1515" s="106"/>
      <c r="U1515" s="107"/>
      <c r="V1515" s="108" t="s">
        <v>756</v>
      </c>
      <c r="W1515" s="109" t="s">
        <v>1312</v>
      </c>
      <c r="X1515" s="110" t="str">
        <f t="shared" si="6"/>
        <v/>
      </c>
      <c r="Y1515" s="110" t="str">
        <f t="shared" si="7"/>
        <v/>
      </c>
      <c r="Z1515" s="109" t="s">
        <v>797</v>
      </c>
      <c r="AA1515" s="109" t="s">
        <v>802</v>
      </c>
      <c r="AB1515" s="149" t="s">
        <v>4457</v>
      </c>
      <c r="AC1515" s="159" t="s">
        <v>1329</v>
      </c>
      <c r="AD1515" s="160"/>
      <c r="AE1515" s="127"/>
      <c r="AF1515" s="113"/>
      <c r="AG1515" s="114" t="str">
        <f t="array" ref="AG1515">XLOOKUP(F1515,'CLV2'!A:A,'CLV2'!E:E)</f>
        <v>2.FROZEN FOODS</v>
      </c>
      <c r="AH1515" s="115" t="str">
        <f t="array" ref="AH1515">XLOOKUP(F1515,'CLV2'!A:A,'CLV2'!F:F)</f>
        <v>3.DUMPLINGS</v>
      </c>
      <c r="AI1515" s="115" t="str">
        <f t="shared" si="8"/>
        <v>Pack</v>
      </c>
      <c r="AJ1515" s="116">
        <f t="shared" si="9"/>
        <v>1</v>
      </c>
      <c r="AK1515" s="117" t="str">
        <f t="array" ref="AK1515">XLOOKUP(F1515,'GIÁ'!A:A,'GIÁ'!D:D)</f>
        <v>39374.44</v>
      </c>
      <c r="AL1515" s="118">
        <f t="shared" si="10"/>
        <v>78748.88</v>
      </c>
      <c r="AM1515" s="118">
        <f t="shared" si="11"/>
        <v>0</v>
      </c>
      <c r="AN1515" s="119">
        <f t="shared" si="12"/>
        <v>0</v>
      </c>
      <c r="AO1515" s="118">
        <f t="shared" si="13"/>
        <v>78748.88</v>
      </c>
      <c r="AP1515" s="121">
        <f t="shared" si="14"/>
        <v>0</v>
      </c>
      <c r="AQ1515" s="122"/>
      <c r="AR1515" s="119"/>
    </row>
    <row r="1516" ht="22.5" customHeight="1">
      <c r="A1516" s="89">
        <v>46231.0</v>
      </c>
      <c r="B1516" s="90">
        <v>0.5104166666666666</v>
      </c>
      <c r="C1516" s="91" t="s">
        <v>886</v>
      </c>
      <c r="D1516" s="129" t="str">
        <f t="array" ref="D1516">XLOOKUP(C1516,'DS ST'!A:A,'DS ST'!B:B)</f>
        <v>A190</v>
      </c>
      <c r="E1516" s="94" t="str">
        <f t="array" ref="E1516">XLOOKUP($F1516,'GIÁ'!$A:$A,'GIÁ'!$E:$E)</f>
        <v>MÁT</v>
      </c>
      <c r="F1516" s="94">
        <v>8.936146442614E12</v>
      </c>
      <c r="G1516" s="95" t="s">
        <v>2502</v>
      </c>
      <c r="H1516" s="95" t="s">
        <v>787</v>
      </c>
      <c r="I1516" s="96">
        <v>2.0</v>
      </c>
      <c r="J1516" s="96">
        <v>0.0</v>
      </c>
      <c r="K1516" s="98">
        <f t="shared" si="4"/>
        <v>2</v>
      </c>
      <c r="L1516" s="99" t="s">
        <v>5348</v>
      </c>
      <c r="M1516" s="100" t="s">
        <v>5349</v>
      </c>
      <c r="N1516" s="101" t="e">
        <v>#N/A</v>
      </c>
      <c r="O1516" s="128"/>
      <c r="P1516" s="100"/>
      <c r="Q1516" s="103">
        <f t="shared" si="5"/>
        <v>2</v>
      </c>
      <c r="R1516" s="161"/>
      <c r="S1516" s="105"/>
      <c r="T1516" s="106"/>
      <c r="U1516" s="107" t="s">
        <v>4986</v>
      </c>
      <c r="V1516" s="108" t="s">
        <v>4012</v>
      </c>
      <c r="W1516" s="109" t="s">
        <v>1908</v>
      </c>
      <c r="X1516" s="110" t="str">
        <f t="shared" si="6"/>
        <v/>
      </c>
      <c r="Y1516" s="110" t="str">
        <f t="shared" si="7"/>
        <v/>
      </c>
      <c r="Z1516" s="139" t="str">
        <f t="shared" ref="Z1516:Z1557" si="97">IF(N(Q1516)&lt;=0,"",IF(ISNUMBER(SEARCH("Thiếu kiện",V1516)),"Kho đông mát",IF(AND(N(Q1516)&gt;0,N(P1516)&gt;0,OR(ISNUMBER(SEARCH("Hình KDB",U1516)),ISNUMBER(SEARCH("Hình tele",U1516)),ISNUMBER(SEARCH("sai code",U1516)),ISNUMBER(SEARCH("ST nhận",U1516)))),"Kho đông mát",IF(AND(W1516="DC giao thiếu",OR(ISNUMBER(SEARCH("Hình KDB",U1516)),ISNUMBER(SEARCH("Hình tele",U1516)),ISNUMBER(SEARCH("sai code",U1516)))),"Kho đông mát",IF(W1516="DC giao thiếu","Chưa xác định",IF(AND(W1516="DC pick sai",OR(ISNUMBER(SEARCH("Hình KDB",U1516)),ISNUMBER(SEARCH("Hình tele",U1516)),ISNUMBER(SEARCH("sai code",U1516)),ISNUMBER(SEARCH("ST nhận",U1516)))),"Kho đông mát",IF(W1516="DC pick sai","Chưa xác định",IF(AND(W1516="Hao hụt",N(O1516)&gt;0,OR(ISNUMBER(SEARCH("Hình KDB",U1516)),ISNUMBER(SEARCH("Hình tele",U1516)),ISNUMBER(SEARCH("sai code",U1516)),ISNUMBER(SEARCH("ST nhận",U1516)))),"Kho đông mát",IF(W1516="Hao hụt","Chưa xác định",IF(OR(W1516="VT giao sai điểm",W1516="Không đạt nhiệt độ",W1516="TX giao thiếu kiện",W1516="Hàng không đạt CL"),"Kho đông mát",IF(W1516="Chưa xác định","Chưa xác định",IF(N(P1516)&gt;0,"Chưa xác định",""))))))))))))</f>
        <v>Kho đông mát</v>
      </c>
      <c r="AA1516" s="109" t="s">
        <v>802</v>
      </c>
      <c r="AB1516" s="106"/>
      <c r="AC1516" s="158"/>
      <c r="AD1516" s="160"/>
      <c r="AE1516" s="127"/>
      <c r="AF1516" s="113"/>
      <c r="AG1516" s="114" t="str">
        <f t="array" ref="AG1516">XLOOKUP(F1516,'CLV2'!A:A,'CLV2'!E:E)</f>
        <v>2.MEAT</v>
      </c>
      <c r="AH1516" s="115" t="str">
        <f t="array" ref="AH1516">XLOOKUP(F1516,'CLV2'!A:A,'CLV2'!F:F)</f>
        <v>3.PORK</v>
      </c>
      <c r="AI1516" s="115" t="str">
        <f t="shared" si="8"/>
        <v>Pack</v>
      </c>
      <c r="AJ1516" s="116">
        <f t="shared" si="9"/>
        <v>1</v>
      </c>
      <c r="AK1516" s="117" t="str">
        <f t="array" ref="AK1516">XLOOKUP(F1516,'GIÁ'!A:A,'GIÁ'!D:D)</f>
        <v>17646.95</v>
      </c>
      <c r="AL1516" s="118">
        <f t="shared" si="10"/>
        <v>35293.9</v>
      </c>
      <c r="AM1516" s="118">
        <f t="shared" si="11"/>
        <v>0</v>
      </c>
      <c r="AN1516" s="119">
        <f t="shared" si="12"/>
        <v>0</v>
      </c>
      <c r="AO1516" s="118">
        <f t="shared" si="13"/>
        <v>35293.9</v>
      </c>
      <c r="AP1516" s="121">
        <f t="shared" si="14"/>
        <v>0</v>
      </c>
      <c r="AQ1516" s="122"/>
      <c r="AR1516" s="119"/>
    </row>
    <row r="1517" ht="22.5" customHeight="1">
      <c r="A1517" s="89">
        <v>46231.0</v>
      </c>
      <c r="B1517" s="90">
        <v>0.3951388888888889</v>
      </c>
      <c r="C1517" s="91" t="s">
        <v>1779</v>
      </c>
      <c r="D1517" s="129" t="str">
        <f t="array" ref="D1517">XLOOKUP(C1517,'DS ST'!A:A,'DS ST'!B:B)</f>
        <v>VPC</v>
      </c>
      <c r="E1517" s="94" t="str">
        <f t="array" ref="E1517">XLOOKUP($F1517,'GIÁ'!$A:$A,'GIÁ'!$E:$E)</f>
        <v>MÁT</v>
      </c>
      <c r="F1517" s="94">
        <v>8.936146442614E12</v>
      </c>
      <c r="G1517" s="95" t="s">
        <v>2502</v>
      </c>
      <c r="H1517" s="95" t="s">
        <v>787</v>
      </c>
      <c r="I1517" s="96">
        <v>5.0</v>
      </c>
      <c r="J1517" s="96">
        <v>0.0</v>
      </c>
      <c r="K1517" s="98">
        <f t="shared" si="4"/>
        <v>5</v>
      </c>
      <c r="L1517" s="99" t="s">
        <v>5350</v>
      </c>
      <c r="M1517" s="100" t="s">
        <v>5351</v>
      </c>
      <c r="N1517" s="101" t="e">
        <v>#N/A</v>
      </c>
      <c r="O1517" s="128"/>
      <c r="P1517" s="100"/>
      <c r="Q1517" s="103">
        <f t="shared" si="5"/>
        <v>5</v>
      </c>
      <c r="R1517" s="161"/>
      <c r="S1517" s="105"/>
      <c r="T1517" s="106"/>
      <c r="U1517" s="107" t="s">
        <v>4986</v>
      </c>
      <c r="V1517" s="108" t="s">
        <v>4012</v>
      </c>
      <c r="W1517" s="109" t="s">
        <v>1908</v>
      </c>
      <c r="X1517" s="110" t="str">
        <f t="shared" si="6"/>
        <v/>
      </c>
      <c r="Y1517" s="110" t="str">
        <f t="shared" si="7"/>
        <v/>
      </c>
      <c r="Z1517" s="139" t="str">
        <f t="shared" si="97"/>
        <v>Kho đông mát</v>
      </c>
      <c r="AA1517" s="109" t="s">
        <v>802</v>
      </c>
      <c r="AB1517" s="106"/>
      <c r="AC1517" s="158"/>
      <c r="AD1517" s="160"/>
      <c r="AE1517" s="127"/>
      <c r="AF1517" s="113"/>
      <c r="AG1517" s="114" t="str">
        <f t="array" ref="AG1517">XLOOKUP(F1517,'CLV2'!A:A,'CLV2'!E:E)</f>
        <v>2.MEAT</v>
      </c>
      <c r="AH1517" s="115" t="str">
        <f t="array" ref="AH1517">XLOOKUP(F1517,'CLV2'!A:A,'CLV2'!F:F)</f>
        <v>3.PORK</v>
      </c>
      <c r="AI1517" s="115" t="str">
        <f t="shared" si="8"/>
        <v>Pack</v>
      </c>
      <c r="AJ1517" s="116">
        <f t="shared" si="9"/>
        <v>1</v>
      </c>
      <c r="AK1517" s="117" t="str">
        <f t="array" ref="AK1517">XLOOKUP(F1517,'GIÁ'!A:A,'GIÁ'!D:D)</f>
        <v>17646.95</v>
      </c>
      <c r="AL1517" s="118">
        <f t="shared" si="10"/>
        <v>88234.75</v>
      </c>
      <c r="AM1517" s="118">
        <f t="shared" si="11"/>
        <v>0</v>
      </c>
      <c r="AN1517" s="119">
        <f t="shared" si="12"/>
        <v>0</v>
      </c>
      <c r="AO1517" s="118">
        <f t="shared" si="13"/>
        <v>88234.75</v>
      </c>
      <c r="AP1517" s="121">
        <f t="shared" si="14"/>
        <v>0</v>
      </c>
      <c r="AQ1517" s="122"/>
      <c r="AR1517" s="119"/>
    </row>
    <row r="1518" ht="22.5" customHeight="1">
      <c r="A1518" s="89">
        <v>46231.0</v>
      </c>
      <c r="B1518" s="90">
        <v>0.41458333333333336</v>
      </c>
      <c r="C1518" s="91" t="s">
        <v>1647</v>
      </c>
      <c r="D1518" s="129" t="str">
        <f t="array" ref="D1518">XLOOKUP(C1518,'DS ST'!A:A,'DS ST'!B:B)</f>
        <v>THN</v>
      </c>
      <c r="E1518" s="94" t="str">
        <f t="array" ref="E1518">XLOOKUP($F1518,'GIÁ'!$A:$A,'GIÁ'!$E:$E)</f>
        <v>MÁT</v>
      </c>
      <c r="F1518" s="94">
        <v>8.936146442614E12</v>
      </c>
      <c r="G1518" s="95" t="s">
        <v>2502</v>
      </c>
      <c r="H1518" s="95" t="s">
        <v>787</v>
      </c>
      <c r="I1518" s="96">
        <v>4.0</v>
      </c>
      <c r="J1518" s="96">
        <v>0.0</v>
      </c>
      <c r="K1518" s="98">
        <f t="shared" si="4"/>
        <v>4</v>
      </c>
      <c r="L1518" s="99" t="s">
        <v>5352</v>
      </c>
      <c r="M1518" s="100" t="s">
        <v>5353</v>
      </c>
      <c r="N1518" s="101" t="e">
        <v>#N/A</v>
      </c>
      <c r="O1518" s="128"/>
      <c r="P1518" s="100"/>
      <c r="Q1518" s="103">
        <f t="shared" si="5"/>
        <v>4</v>
      </c>
      <c r="R1518" s="161"/>
      <c r="S1518" s="105"/>
      <c r="T1518" s="106"/>
      <c r="U1518" s="107" t="s">
        <v>4986</v>
      </c>
      <c r="V1518" s="108" t="s">
        <v>4012</v>
      </c>
      <c r="W1518" s="109" t="s">
        <v>1908</v>
      </c>
      <c r="X1518" s="110" t="str">
        <f t="shared" si="6"/>
        <v/>
      </c>
      <c r="Y1518" s="110" t="str">
        <f t="shared" si="7"/>
        <v/>
      </c>
      <c r="Z1518" s="139" t="str">
        <f t="shared" si="97"/>
        <v>Kho đông mát</v>
      </c>
      <c r="AA1518" s="109" t="s">
        <v>802</v>
      </c>
      <c r="AB1518" s="106"/>
      <c r="AC1518" s="158"/>
      <c r="AD1518" s="160"/>
      <c r="AE1518" s="127"/>
      <c r="AF1518" s="113"/>
      <c r="AG1518" s="114" t="str">
        <f t="array" ref="AG1518">XLOOKUP(F1518,'CLV2'!A:A,'CLV2'!E:E)</f>
        <v>2.MEAT</v>
      </c>
      <c r="AH1518" s="115" t="str">
        <f t="array" ref="AH1518">XLOOKUP(F1518,'CLV2'!A:A,'CLV2'!F:F)</f>
        <v>3.PORK</v>
      </c>
      <c r="AI1518" s="115" t="str">
        <f t="shared" si="8"/>
        <v>Pack</v>
      </c>
      <c r="AJ1518" s="116">
        <f t="shared" si="9"/>
        <v>1</v>
      </c>
      <c r="AK1518" s="117" t="str">
        <f t="array" ref="AK1518">XLOOKUP(F1518,'GIÁ'!A:A,'GIÁ'!D:D)</f>
        <v>17646.95</v>
      </c>
      <c r="AL1518" s="118">
        <f t="shared" si="10"/>
        <v>70587.8</v>
      </c>
      <c r="AM1518" s="118">
        <f t="shared" si="11"/>
        <v>0</v>
      </c>
      <c r="AN1518" s="119">
        <f t="shared" si="12"/>
        <v>0</v>
      </c>
      <c r="AO1518" s="118">
        <f t="shared" si="13"/>
        <v>70587.8</v>
      </c>
      <c r="AP1518" s="121">
        <f t="shared" si="14"/>
        <v>0</v>
      </c>
      <c r="AQ1518" s="122"/>
      <c r="AR1518" s="119"/>
    </row>
    <row r="1519" ht="22.5" customHeight="1">
      <c r="A1519" s="89">
        <v>46231.0</v>
      </c>
      <c r="B1519" s="90">
        <v>0.6819444444444445</v>
      </c>
      <c r="C1519" s="91" t="s">
        <v>117</v>
      </c>
      <c r="D1519" s="129" t="str">
        <f t="array" ref="D1519">XLOOKUP(C1519,'DS ST'!A:A,'DS ST'!B:B)</f>
        <v>A107</v>
      </c>
      <c r="E1519" s="94" t="str">
        <f t="array" ref="E1519">XLOOKUP($F1519,'GIÁ'!$A:$A,'GIÁ'!$E:$E)</f>
        <v>MÁT</v>
      </c>
      <c r="F1519" s="94">
        <v>8.936146442614E12</v>
      </c>
      <c r="G1519" s="95" t="s">
        <v>2502</v>
      </c>
      <c r="H1519" s="95" t="s">
        <v>787</v>
      </c>
      <c r="I1519" s="96">
        <v>4.0</v>
      </c>
      <c r="J1519" s="96">
        <v>0.0</v>
      </c>
      <c r="K1519" s="98">
        <f t="shared" si="4"/>
        <v>4</v>
      </c>
      <c r="L1519" s="99" t="s">
        <v>5354</v>
      </c>
      <c r="M1519" s="100" t="s">
        <v>5355</v>
      </c>
      <c r="N1519" s="101" t="e">
        <v>#N/A</v>
      </c>
      <c r="O1519" s="128"/>
      <c r="P1519" s="100"/>
      <c r="Q1519" s="103">
        <f t="shared" si="5"/>
        <v>4</v>
      </c>
      <c r="R1519" s="161"/>
      <c r="S1519" s="105"/>
      <c r="T1519" s="106"/>
      <c r="U1519" s="107" t="s">
        <v>4986</v>
      </c>
      <c r="V1519" s="108" t="s">
        <v>4012</v>
      </c>
      <c r="W1519" s="109" t="s">
        <v>1908</v>
      </c>
      <c r="X1519" s="110" t="str">
        <f t="shared" si="6"/>
        <v/>
      </c>
      <c r="Y1519" s="110" t="str">
        <f t="shared" si="7"/>
        <v/>
      </c>
      <c r="Z1519" s="139" t="str">
        <f t="shared" si="97"/>
        <v>Kho đông mát</v>
      </c>
      <c r="AA1519" s="109" t="s">
        <v>802</v>
      </c>
      <c r="AB1519" s="106"/>
      <c r="AC1519" s="158"/>
      <c r="AD1519" s="160"/>
      <c r="AE1519" s="127"/>
      <c r="AF1519" s="113"/>
      <c r="AG1519" s="114" t="str">
        <f t="array" ref="AG1519">XLOOKUP(F1519,'CLV2'!A:A,'CLV2'!E:E)</f>
        <v>2.MEAT</v>
      </c>
      <c r="AH1519" s="115" t="str">
        <f t="array" ref="AH1519">XLOOKUP(F1519,'CLV2'!A:A,'CLV2'!F:F)</f>
        <v>3.PORK</v>
      </c>
      <c r="AI1519" s="115" t="str">
        <f t="shared" si="8"/>
        <v>Pack</v>
      </c>
      <c r="AJ1519" s="116">
        <f t="shared" si="9"/>
        <v>1</v>
      </c>
      <c r="AK1519" s="117" t="str">
        <f t="array" ref="AK1519">XLOOKUP(F1519,'GIÁ'!A:A,'GIÁ'!D:D)</f>
        <v>17646.95</v>
      </c>
      <c r="AL1519" s="118">
        <f t="shared" si="10"/>
        <v>70587.8</v>
      </c>
      <c r="AM1519" s="118">
        <f t="shared" si="11"/>
        <v>0</v>
      </c>
      <c r="AN1519" s="119">
        <f t="shared" si="12"/>
        <v>0</v>
      </c>
      <c r="AO1519" s="118">
        <f t="shared" si="13"/>
        <v>70587.8</v>
      </c>
      <c r="AP1519" s="121">
        <f t="shared" si="14"/>
        <v>0</v>
      </c>
      <c r="AQ1519" s="122"/>
      <c r="AR1519" s="119"/>
    </row>
    <row r="1520" ht="22.5" customHeight="1">
      <c r="A1520" s="89">
        <v>46231.0</v>
      </c>
      <c r="B1520" s="90">
        <v>0.6090277777777777</v>
      </c>
      <c r="C1520" s="91" t="s">
        <v>659</v>
      </c>
      <c r="D1520" s="129" t="str">
        <f t="array" ref="D1520">XLOOKUP(C1520,'DS ST'!A:A,'DS ST'!B:B)</f>
        <v>A156</v>
      </c>
      <c r="E1520" s="94" t="str">
        <f t="array" ref="E1520">XLOOKUP($F1520,'GIÁ'!$A:$A,'GIÁ'!$E:$E)</f>
        <v>MÁT</v>
      </c>
      <c r="F1520" s="94">
        <v>8.936146442614E12</v>
      </c>
      <c r="G1520" s="95" t="s">
        <v>2502</v>
      </c>
      <c r="H1520" s="95" t="s">
        <v>787</v>
      </c>
      <c r="I1520" s="96">
        <v>1.0</v>
      </c>
      <c r="J1520" s="96">
        <v>0.0</v>
      </c>
      <c r="K1520" s="98">
        <f t="shared" si="4"/>
        <v>1</v>
      </c>
      <c r="L1520" s="99" t="s">
        <v>5356</v>
      </c>
      <c r="M1520" s="100" t="s">
        <v>5357</v>
      </c>
      <c r="N1520" s="101" t="e">
        <v>#N/A</v>
      </c>
      <c r="O1520" s="128"/>
      <c r="P1520" s="100"/>
      <c r="Q1520" s="103">
        <f t="shared" si="5"/>
        <v>1</v>
      </c>
      <c r="R1520" s="161"/>
      <c r="S1520" s="105"/>
      <c r="T1520" s="106"/>
      <c r="U1520" s="107" t="s">
        <v>4986</v>
      </c>
      <c r="V1520" s="108" t="s">
        <v>4012</v>
      </c>
      <c r="W1520" s="109" t="s">
        <v>1908</v>
      </c>
      <c r="X1520" s="110" t="str">
        <f t="shared" si="6"/>
        <v/>
      </c>
      <c r="Y1520" s="110" t="str">
        <f t="shared" si="7"/>
        <v/>
      </c>
      <c r="Z1520" s="139" t="str">
        <f t="shared" si="97"/>
        <v>Kho đông mát</v>
      </c>
      <c r="AA1520" s="109" t="s">
        <v>802</v>
      </c>
      <c r="AB1520" s="106"/>
      <c r="AC1520" s="158"/>
      <c r="AD1520" s="160"/>
      <c r="AE1520" s="127"/>
      <c r="AF1520" s="113"/>
      <c r="AG1520" s="114" t="str">
        <f t="array" ref="AG1520">XLOOKUP(F1520,'CLV2'!A:A,'CLV2'!E:E)</f>
        <v>2.MEAT</v>
      </c>
      <c r="AH1520" s="115" t="str">
        <f t="array" ref="AH1520">XLOOKUP(F1520,'CLV2'!A:A,'CLV2'!F:F)</f>
        <v>3.PORK</v>
      </c>
      <c r="AI1520" s="115" t="str">
        <f t="shared" si="8"/>
        <v>Pack</v>
      </c>
      <c r="AJ1520" s="116">
        <f t="shared" si="9"/>
        <v>1</v>
      </c>
      <c r="AK1520" s="117" t="str">
        <f t="array" ref="AK1520">XLOOKUP(F1520,'GIÁ'!A:A,'GIÁ'!D:D)</f>
        <v>17646.95</v>
      </c>
      <c r="AL1520" s="118">
        <f t="shared" si="10"/>
        <v>17646.95</v>
      </c>
      <c r="AM1520" s="118">
        <f t="shared" si="11"/>
        <v>0</v>
      </c>
      <c r="AN1520" s="119">
        <f t="shared" si="12"/>
        <v>0</v>
      </c>
      <c r="AO1520" s="118">
        <f t="shared" si="13"/>
        <v>17646.95</v>
      </c>
      <c r="AP1520" s="121">
        <f t="shared" si="14"/>
        <v>0</v>
      </c>
      <c r="AQ1520" s="122"/>
      <c r="AR1520" s="119"/>
    </row>
    <row r="1521" ht="22.5" customHeight="1">
      <c r="A1521" s="89">
        <v>46231.0</v>
      </c>
      <c r="B1521" s="90">
        <v>0.7458333333333333</v>
      </c>
      <c r="C1521" s="91" t="s">
        <v>679</v>
      </c>
      <c r="D1521" s="129" t="str">
        <f t="array" ref="D1521">XLOOKUP(C1521,'DS ST'!A:A,'DS ST'!B:B)</f>
        <v>A158</v>
      </c>
      <c r="E1521" s="94" t="str">
        <f t="array" ref="E1521">XLOOKUP($F1521,'GIÁ'!$A:$A,'GIÁ'!$E:$E)</f>
        <v>MÁT</v>
      </c>
      <c r="F1521" s="94">
        <v>8.936146442614E12</v>
      </c>
      <c r="G1521" s="95" t="s">
        <v>2502</v>
      </c>
      <c r="H1521" s="95" t="s">
        <v>787</v>
      </c>
      <c r="I1521" s="96">
        <v>3.0</v>
      </c>
      <c r="J1521" s="96">
        <v>0.0</v>
      </c>
      <c r="K1521" s="98">
        <f t="shared" si="4"/>
        <v>3</v>
      </c>
      <c r="L1521" s="99" t="s">
        <v>5358</v>
      </c>
      <c r="M1521" s="100" t="s">
        <v>5359</v>
      </c>
      <c r="N1521" s="101" t="e">
        <v>#N/A</v>
      </c>
      <c r="O1521" s="128"/>
      <c r="P1521" s="100"/>
      <c r="Q1521" s="103">
        <f t="shared" si="5"/>
        <v>3</v>
      </c>
      <c r="R1521" s="161"/>
      <c r="S1521" s="105"/>
      <c r="T1521" s="106"/>
      <c r="U1521" s="107" t="s">
        <v>4986</v>
      </c>
      <c r="V1521" s="108" t="s">
        <v>4012</v>
      </c>
      <c r="W1521" s="109" t="s">
        <v>1908</v>
      </c>
      <c r="X1521" s="110" t="str">
        <f t="shared" si="6"/>
        <v/>
      </c>
      <c r="Y1521" s="110" t="str">
        <f t="shared" si="7"/>
        <v/>
      </c>
      <c r="Z1521" s="139" t="str">
        <f t="shared" si="97"/>
        <v>Kho đông mát</v>
      </c>
      <c r="AA1521" s="109" t="s">
        <v>802</v>
      </c>
      <c r="AB1521" s="106"/>
      <c r="AC1521" s="158"/>
      <c r="AD1521" s="160"/>
      <c r="AE1521" s="127"/>
      <c r="AF1521" s="113"/>
      <c r="AG1521" s="114" t="str">
        <f t="array" ref="AG1521">XLOOKUP(F1521,'CLV2'!A:A,'CLV2'!E:E)</f>
        <v>2.MEAT</v>
      </c>
      <c r="AH1521" s="115" t="str">
        <f t="array" ref="AH1521">XLOOKUP(F1521,'CLV2'!A:A,'CLV2'!F:F)</f>
        <v>3.PORK</v>
      </c>
      <c r="AI1521" s="115" t="str">
        <f t="shared" si="8"/>
        <v>Pack</v>
      </c>
      <c r="AJ1521" s="116">
        <f t="shared" si="9"/>
        <v>1</v>
      </c>
      <c r="AK1521" s="117" t="str">
        <f t="array" ref="AK1521">XLOOKUP(F1521,'GIÁ'!A:A,'GIÁ'!D:D)</f>
        <v>17646.95</v>
      </c>
      <c r="AL1521" s="118">
        <f t="shared" si="10"/>
        <v>52940.85</v>
      </c>
      <c r="AM1521" s="118">
        <f t="shared" si="11"/>
        <v>0</v>
      </c>
      <c r="AN1521" s="119">
        <f t="shared" si="12"/>
        <v>0</v>
      </c>
      <c r="AO1521" s="118">
        <f t="shared" si="13"/>
        <v>52940.85</v>
      </c>
      <c r="AP1521" s="121">
        <f t="shared" si="14"/>
        <v>0</v>
      </c>
      <c r="AQ1521" s="122"/>
      <c r="AR1521" s="119"/>
    </row>
    <row r="1522" ht="22.5" customHeight="1">
      <c r="A1522" s="89">
        <v>46231.0</v>
      </c>
      <c r="B1522" s="90">
        <v>0.9208333333333333</v>
      </c>
      <c r="C1522" s="91" t="s">
        <v>378</v>
      </c>
      <c r="D1522" s="129" t="str">
        <f t="array" ref="D1522">XLOOKUP(C1522,'DS ST'!A:A,'DS ST'!B:B)</f>
        <v>A125</v>
      </c>
      <c r="E1522" s="94" t="str">
        <f t="array" ref="E1522">XLOOKUP($F1522,'GIÁ'!$A:$A,'GIÁ'!$E:$E)</f>
        <v>MÁT</v>
      </c>
      <c r="F1522" s="94">
        <v>8.936146442614E12</v>
      </c>
      <c r="G1522" s="95" t="s">
        <v>2502</v>
      </c>
      <c r="H1522" s="95" t="s">
        <v>787</v>
      </c>
      <c r="I1522" s="96">
        <v>2.0</v>
      </c>
      <c r="J1522" s="96">
        <v>0.0</v>
      </c>
      <c r="K1522" s="98">
        <f t="shared" si="4"/>
        <v>2</v>
      </c>
      <c r="L1522" s="99" t="s">
        <v>5360</v>
      </c>
      <c r="M1522" s="100" t="s">
        <v>5361</v>
      </c>
      <c r="N1522" s="101" t="e">
        <v>#N/A</v>
      </c>
      <c r="O1522" s="128"/>
      <c r="P1522" s="100"/>
      <c r="Q1522" s="103">
        <f t="shared" si="5"/>
        <v>2</v>
      </c>
      <c r="R1522" s="161"/>
      <c r="S1522" s="105" t="s">
        <v>14</v>
      </c>
      <c r="T1522" s="106"/>
      <c r="U1522" s="107" t="s">
        <v>4986</v>
      </c>
      <c r="V1522" s="108" t="s">
        <v>4012</v>
      </c>
      <c r="W1522" s="109" t="s">
        <v>1908</v>
      </c>
      <c r="X1522" s="110" t="str">
        <f t="shared" si="6"/>
        <v/>
      </c>
      <c r="Y1522" s="110" t="str">
        <f t="shared" si="7"/>
        <v/>
      </c>
      <c r="Z1522" s="139" t="str">
        <f t="shared" si="97"/>
        <v>Kho đông mát</v>
      </c>
      <c r="AA1522" s="109" t="s">
        <v>802</v>
      </c>
      <c r="AB1522" s="106"/>
      <c r="AC1522" s="158"/>
      <c r="AD1522" s="160"/>
      <c r="AE1522" s="127"/>
      <c r="AF1522" s="113"/>
      <c r="AG1522" s="114" t="str">
        <f t="array" ref="AG1522">XLOOKUP(F1522,'CLV2'!A:A,'CLV2'!E:E)</f>
        <v>2.MEAT</v>
      </c>
      <c r="AH1522" s="115" t="str">
        <f t="array" ref="AH1522">XLOOKUP(F1522,'CLV2'!A:A,'CLV2'!F:F)</f>
        <v>3.PORK</v>
      </c>
      <c r="AI1522" s="115" t="str">
        <f t="shared" si="8"/>
        <v>Pack</v>
      </c>
      <c r="AJ1522" s="116">
        <f t="shared" si="9"/>
        <v>1</v>
      </c>
      <c r="AK1522" s="117" t="str">
        <f t="array" ref="AK1522">XLOOKUP(F1522,'GIÁ'!A:A,'GIÁ'!D:D)</f>
        <v>17646.95</v>
      </c>
      <c r="AL1522" s="118">
        <f t="shared" si="10"/>
        <v>35293.9</v>
      </c>
      <c r="AM1522" s="118">
        <f t="shared" si="11"/>
        <v>0</v>
      </c>
      <c r="AN1522" s="119">
        <f t="shared" si="12"/>
        <v>0</v>
      </c>
      <c r="AO1522" s="118">
        <f t="shared" si="13"/>
        <v>35293.9</v>
      </c>
      <c r="AP1522" s="121">
        <f t="shared" si="14"/>
        <v>0</v>
      </c>
      <c r="AQ1522" s="122"/>
      <c r="AR1522" s="119"/>
    </row>
    <row r="1523" ht="22.5" customHeight="1">
      <c r="A1523" s="89">
        <v>46231.0</v>
      </c>
      <c r="B1523" s="90">
        <v>0.9159722222222222</v>
      </c>
      <c r="C1523" s="91" t="s">
        <v>21</v>
      </c>
      <c r="D1523" s="129" t="str">
        <f t="array" ref="D1523">XLOOKUP(C1523,'DS ST'!A:A,'DS ST'!B:B)</f>
        <v>A102</v>
      </c>
      <c r="E1523" s="94" t="str">
        <f t="array" ref="E1523">XLOOKUP($F1523,'GIÁ'!$A:$A,'GIÁ'!$E:$E)</f>
        <v>MÁT</v>
      </c>
      <c r="F1523" s="94">
        <v>8.936146442614E12</v>
      </c>
      <c r="G1523" s="95" t="s">
        <v>2502</v>
      </c>
      <c r="H1523" s="95" t="s">
        <v>787</v>
      </c>
      <c r="I1523" s="96">
        <v>1.0</v>
      </c>
      <c r="J1523" s="96">
        <v>0.0</v>
      </c>
      <c r="K1523" s="98">
        <f t="shared" si="4"/>
        <v>1</v>
      </c>
      <c r="L1523" s="99" t="s">
        <v>5362</v>
      </c>
      <c r="M1523" s="100" t="s">
        <v>5363</v>
      </c>
      <c r="N1523" s="101" t="e">
        <v>#N/A</v>
      </c>
      <c r="O1523" s="128"/>
      <c r="P1523" s="100"/>
      <c r="Q1523" s="103">
        <f t="shared" si="5"/>
        <v>1</v>
      </c>
      <c r="R1523" s="161"/>
      <c r="S1523" s="105"/>
      <c r="T1523" s="106"/>
      <c r="U1523" s="107" t="s">
        <v>4986</v>
      </c>
      <c r="V1523" s="108" t="s">
        <v>4012</v>
      </c>
      <c r="W1523" s="109" t="s">
        <v>1908</v>
      </c>
      <c r="X1523" s="110" t="str">
        <f t="shared" si="6"/>
        <v/>
      </c>
      <c r="Y1523" s="110" t="str">
        <f t="shared" si="7"/>
        <v/>
      </c>
      <c r="Z1523" s="139" t="str">
        <f t="shared" si="97"/>
        <v>Kho đông mát</v>
      </c>
      <c r="AA1523" s="109" t="s">
        <v>802</v>
      </c>
      <c r="AB1523" s="106"/>
      <c r="AC1523" s="158"/>
      <c r="AD1523" s="160"/>
      <c r="AE1523" s="127"/>
      <c r="AF1523" s="113"/>
      <c r="AG1523" s="114" t="str">
        <f t="array" ref="AG1523">XLOOKUP(F1523,'CLV2'!A:A,'CLV2'!E:E)</f>
        <v>2.MEAT</v>
      </c>
      <c r="AH1523" s="115" t="str">
        <f t="array" ref="AH1523">XLOOKUP(F1523,'CLV2'!A:A,'CLV2'!F:F)</f>
        <v>3.PORK</v>
      </c>
      <c r="AI1523" s="115" t="str">
        <f t="shared" si="8"/>
        <v>Pack</v>
      </c>
      <c r="AJ1523" s="116">
        <f t="shared" si="9"/>
        <v>1</v>
      </c>
      <c r="AK1523" s="117" t="str">
        <f t="array" ref="AK1523">XLOOKUP(F1523,'GIÁ'!A:A,'GIÁ'!D:D)</f>
        <v>17646.95</v>
      </c>
      <c r="AL1523" s="118">
        <f t="shared" si="10"/>
        <v>17646.95</v>
      </c>
      <c r="AM1523" s="118">
        <f t="shared" si="11"/>
        <v>0</v>
      </c>
      <c r="AN1523" s="119">
        <f t="shared" si="12"/>
        <v>0</v>
      </c>
      <c r="AO1523" s="118">
        <f t="shared" si="13"/>
        <v>17646.95</v>
      </c>
      <c r="AP1523" s="121">
        <f t="shared" si="14"/>
        <v>0</v>
      </c>
      <c r="AQ1523" s="122"/>
      <c r="AR1523" s="119"/>
    </row>
    <row r="1524" ht="22.5" customHeight="1">
      <c r="A1524" s="89">
        <v>46231.0</v>
      </c>
      <c r="B1524" s="90">
        <v>0.4930555555555556</v>
      </c>
      <c r="C1524" s="91" t="s">
        <v>458</v>
      </c>
      <c r="D1524" s="129" t="str">
        <f t="array" ref="D1524">XLOOKUP(C1524,'DS ST'!A:A,'DS ST'!B:B)</f>
        <v>A132</v>
      </c>
      <c r="E1524" s="94" t="str">
        <f t="array" ref="E1524">XLOOKUP($F1524,'GIÁ'!$A:$A,'GIÁ'!$E:$E)</f>
        <v>MÁT</v>
      </c>
      <c r="F1524" s="94">
        <v>8.936146442614E12</v>
      </c>
      <c r="G1524" s="95" t="s">
        <v>2502</v>
      </c>
      <c r="H1524" s="95" t="s">
        <v>787</v>
      </c>
      <c r="I1524" s="96">
        <v>2.0</v>
      </c>
      <c r="J1524" s="96">
        <v>0.0</v>
      </c>
      <c r="K1524" s="98">
        <f t="shared" si="4"/>
        <v>2</v>
      </c>
      <c r="L1524" s="99" t="s">
        <v>5364</v>
      </c>
      <c r="M1524" s="100" t="s">
        <v>5365</v>
      </c>
      <c r="N1524" s="101" t="e">
        <v>#N/A</v>
      </c>
      <c r="O1524" s="128"/>
      <c r="P1524" s="100"/>
      <c r="Q1524" s="103">
        <f t="shared" si="5"/>
        <v>2</v>
      </c>
      <c r="R1524" s="161"/>
      <c r="S1524" s="105" t="s">
        <v>14</v>
      </c>
      <c r="T1524" s="106"/>
      <c r="U1524" s="107" t="s">
        <v>4986</v>
      </c>
      <c r="V1524" s="108" t="s">
        <v>4012</v>
      </c>
      <c r="W1524" s="109" t="s">
        <v>1908</v>
      </c>
      <c r="X1524" s="110" t="str">
        <f t="shared" si="6"/>
        <v/>
      </c>
      <c r="Y1524" s="110" t="str">
        <f t="shared" si="7"/>
        <v/>
      </c>
      <c r="Z1524" s="139" t="str">
        <f t="shared" si="97"/>
        <v>Kho đông mát</v>
      </c>
      <c r="AA1524" s="109" t="s">
        <v>802</v>
      </c>
      <c r="AB1524" s="106"/>
      <c r="AC1524" s="158"/>
      <c r="AD1524" s="160"/>
      <c r="AE1524" s="127"/>
      <c r="AF1524" s="113"/>
      <c r="AG1524" s="114" t="str">
        <f t="array" ref="AG1524">XLOOKUP(F1524,'CLV2'!A:A,'CLV2'!E:E)</f>
        <v>2.MEAT</v>
      </c>
      <c r="AH1524" s="115" t="str">
        <f t="array" ref="AH1524">XLOOKUP(F1524,'CLV2'!A:A,'CLV2'!F:F)</f>
        <v>3.PORK</v>
      </c>
      <c r="AI1524" s="115" t="str">
        <f t="shared" si="8"/>
        <v>Pack</v>
      </c>
      <c r="AJ1524" s="116">
        <f t="shared" si="9"/>
        <v>1</v>
      </c>
      <c r="AK1524" s="117" t="str">
        <f t="array" ref="AK1524">XLOOKUP(F1524,'GIÁ'!A:A,'GIÁ'!D:D)</f>
        <v>17646.95</v>
      </c>
      <c r="AL1524" s="118">
        <f t="shared" si="10"/>
        <v>35293.9</v>
      </c>
      <c r="AM1524" s="118">
        <f t="shared" si="11"/>
        <v>0</v>
      </c>
      <c r="AN1524" s="119">
        <f t="shared" si="12"/>
        <v>0</v>
      </c>
      <c r="AO1524" s="118">
        <f t="shared" si="13"/>
        <v>35293.9</v>
      </c>
      <c r="AP1524" s="121">
        <f t="shared" si="14"/>
        <v>0</v>
      </c>
      <c r="AQ1524" s="122"/>
      <c r="AR1524" s="119"/>
    </row>
    <row r="1525" ht="22.5" customHeight="1">
      <c r="A1525" s="89">
        <v>46231.0</v>
      </c>
      <c r="B1525" s="90">
        <v>0.7472222222222222</v>
      </c>
      <c r="C1525" s="91" t="s">
        <v>1396</v>
      </c>
      <c r="D1525" s="129" t="str">
        <f t="array" ref="D1525">XLOOKUP(C1525,'DS ST'!A:A,'DS ST'!B:B)</f>
        <v>NDH</v>
      </c>
      <c r="E1525" s="94" t="str">
        <f t="array" ref="E1525">XLOOKUP($F1525,'GIÁ'!$A:$A,'GIÁ'!$E:$E)</f>
        <v>MÁT</v>
      </c>
      <c r="F1525" s="94">
        <v>8.936146442614E12</v>
      </c>
      <c r="G1525" s="95" t="s">
        <v>2502</v>
      </c>
      <c r="H1525" s="95" t="s">
        <v>787</v>
      </c>
      <c r="I1525" s="96">
        <v>6.0</v>
      </c>
      <c r="J1525" s="96">
        <v>0.0</v>
      </c>
      <c r="K1525" s="98">
        <f t="shared" si="4"/>
        <v>6</v>
      </c>
      <c r="L1525" s="99" t="s">
        <v>5366</v>
      </c>
      <c r="M1525" s="100" t="s">
        <v>5367</v>
      </c>
      <c r="N1525" s="101" t="e">
        <v>#N/A</v>
      </c>
      <c r="O1525" s="128"/>
      <c r="P1525" s="100"/>
      <c r="Q1525" s="103">
        <f t="shared" si="5"/>
        <v>6</v>
      </c>
      <c r="R1525" s="161"/>
      <c r="S1525" s="105"/>
      <c r="T1525" s="106"/>
      <c r="U1525" s="107" t="s">
        <v>4986</v>
      </c>
      <c r="V1525" s="108" t="s">
        <v>4012</v>
      </c>
      <c r="W1525" s="109" t="s">
        <v>1908</v>
      </c>
      <c r="X1525" s="110" t="str">
        <f t="shared" si="6"/>
        <v/>
      </c>
      <c r="Y1525" s="110" t="str">
        <f t="shared" si="7"/>
        <v/>
      </c>
      <c r="Z1525" s="139" t="str">
        <f t="shared" si="97"/>
        <v>Kho đông mát</v>
      </c>
      <c r="AA1525" s="109" t="s">
        <v>802</v>
      </c>
      <c r="AB1525" s="106"/>
      <c r="AC1525" s="158"/>
      <c r="AD1525" s="160"/>
      <c r="AE1525" s="127"/>
      <c r="AF1525" s="113"/>
      <c r="AG1525" s="114" t="str">
        <f t="array" ref="AG1525">XLOOKUP(F1525,'CLV2'!A:A,'CLV2'!E:E)</f>
        <v>2.MEAT</v>
      </c>
      <c r="AH1525" s="115" t="str">
        <f t="array" ref="AH1525">XLOOKUP(F1525,'CLV2'!A:A,'CLV2'!F:F)</f>
        <v>3.PORK</v>
      </c>
      <c r="AI1525" s="115" t="str">
        <f t="shared" si="8"/>
        <v>Pack</v>
      </c>
      <c r="AJ1525" s="116">
        <f t="shared" si="9"/>
        <v>1</v>
      </c>
      <c r="AK1525" s="117" t="str">
        <f t="array" ref="AK1525">XLOOKUP(F1525,'GIÁ'!A:A,'GIÁ'!D:D)</f>
        <v>17646.95</v>
      </c>
      <c r="AL1525" s="118">
        <f t="shared" si="10"/>
        <v>105881.7</v>
      </c>
      <c r="AM1525" s="118">
        <f t="shared" si="11"/>
        <v>0</v>
      </c>
      <c r="AN1525" s="119">
        <f t="shared" si="12"/>
        <v>0</v>
      </c>
      <c r="AO1525" s="118">
        <f t="shared" si="13"/>
        <v>105881.7</v>
      </c>
      <c r="AP1525" s="121">
        <f t="shared" si="14"/>
        <v>0</v>
      </c>
      <c r="AQ1525" s="122"/>
      <c r="AR1525" s="119"/>
    </row>
    <row r="1526" ht="22.5" customHeight="1">
      <c r="A1526" s="89">
        <v>46231.0</v>
      </c>
      <c r="B1526" s="90">
        <v>0.47152777777777777</v>
      </c>
      <c r="C1526" s="91" t="s">
        <v>1430</v>
      </c>
      <c r="D1526" s="129" t="str">
        <f t="array" ref="D1526">XLOOKUP(C1526,'DS ST'!A:A,'DS ST'!B:B)</f>
        <v>NTD</v>
      </c>
      <c r="E1526" s="94" t="str">
        <f t="array" ref="E1526">XLOOKUP($F1526,'GIÁ'!$A:$A,'GIÁ'!$E:$E)</f>
        <v>MÁT</v>
      </c>
      <c r="F1526" s="94">
        <v>8.936146442614E12</v>
      </c>
      <c r="G1526" s="95" t="s">
        <v>2502</v>
      </c>
      <c r="H1526" s="95" t="s">
        <v>787</v>
      </c>
      <c r="I1526" s="96">
        <v>3.0</v>
      </c>
      <c r="J1526" s="96">
        <v>0.0</v>
      </c>
      <c r="K1526" s="98">
        <f t="shared" si="4"/>
        <v>3</v>
      </c>
      <c r="L1526" s="99" t="s">
        <v>5368</v>
      </c>
      <c r="M1526" s="100" t="s">
        <v>5369</v>
      </c>
      <c r="N1526" s="101" t="e">
        <v>#N/A</v>
      </c>
      <c r="O1526" s="128"/>
      <c r="P1526" s="100"/>
      <c r="Q1526" s="103">
        <f t="shared" si="5"/>
        <v>3</v>
      </c>
      <c r="R1526" s="161"/>
      <c r="S1526" s="105"/>
      <c r="T1526" s="106"/>
      <c r="U1526" s="107" t="s">
        <v>4986</v>
      </c>
      <c r="V1526" s="108" t="s">
        <v>4012</v>
      </c>
      <c r="W1526" s="109" t="s">
        <v>1908</v>
      </c>
      <c r="X1526" s="110" t="str">
        <f t="shared" si="6"/>
        <v/>
      </c>
      <c r="Y1526" s="110" t="str">
        <f t="shared" si="7"/>
        <v/>
      </c>
      <c r="Z1526" s="139" t="str">
        <f t="shared" si="97"/>
        <v>Kho đông mát</v>
      </c>
      <c r="AA1526" s="109" t="s">
        <v>802</v>
      </c>
      <c r="AB1526" s="106"/>
      <c r="AC1526" s="158"/>
      <c r="AD1526" s="160"/>
      <c r="AE1526" s="127"/>
      <c r="AF1526" s="113"/>
      <c r="AG1526" s="114" t="str">
        <f t="array" ref="AG1526">XLOOKUP(F1526,'CLV2'!A:A,'CLV2'!E:E)</f>
        <v>2.MEAT</v>
      </c>
      <c r="AH1526" s="115" t="str">
        <f t="array" ref="AH1526">XLOOKUP(F1526,'CLV2'!A:A,'CLV2'!F:F)</f>
        <v>3.PORK</v>
      </c>
      <c r="AI1526" s="115" t="str">
        <f t="shared" si="8"/>
        <v>Pack</v>
      </c>
      <c r="AJ1526" s="116">
        <f t="shared" si="9"/>
        <v>1</v>
      </c>
      <c r="AK1526" s="117" t="str">
        <f t="array" ref="AK1526">XLOOKUP(F1526,'GIÁ'!A:A,'GIÁ'!D:D)</f>
        <v>17646.95</v>
      </c>
      <c r="AL1526" s="118">
        <f t="shared" si="10"/>
        <v>52940.85</v>
      </c>
      <c r="AM1526" s="118">
        <f t="shared" si="11"/>
        <v>0</v>
      </c>
      <c r="AN1526" s="119">
        <f t="shared" si="12"/>
        <v>0</v>
      </c>
      <c r="AO1526" s="118">
        <f t="shared" si="13"/>
        <v>52940.85</v>
      </c>
      <c r="AP1526" s="121">
        <f t="shared" si="14"/>
        <v>0</v>
      </c>
      <c r="AQ1526" s="122"/>
      <c r="AR1526" s="119"/>
    </row>
    <row r="1527" ht="22.5" customHeight="1">
      <c r="A1527" s="89">
        <v>46231.0</v>
      </c>
      <c r="B1527" s="90">
        <v>0.6020833333333333</v>
      </c>
      <c r="C1527" s="91" t="s">
        <v>1341</v>
      </c>
      <c r="D1527" s="129" t="str">
        <f t="array" ref="D1527">XLOOKUP(C1527,'DS ST'!A:A,'DS ST'!B:B)</f>
        <v>LVH</v>
      </c>
      <c r="E1527" s="94" t="str">
        <f t="array" ref="E1527">XLOOKUP($F1527,'GIÁ'!$A:$A,'GIÁ'!$E:$E)</f>
        <v>MÁT</v>
      </c>
      <c r="F1527" s="94">
        <v>8.936146442614E12</v>
      </c>
      <c r="G1527" s="95" t="s">
        <v>2502</v>
      </c>
      <c r="H1527" s="95" t="s">
        <v>787</v>
      </c>
      <c r="I1527" s="96">
        <v>3.0</v>
      </c>
      <c r="J1527" s="96">
        <v>0.0</v>
      </c>
      <c r="K1527" s="98">
        <f t="shared" si="4"/>
        <v>3</v>
      </c>
      <c r="L1527" s="99" t="s">
        <v>5370</v>
      </c>
      <c r="M1527" s="100" t="s">
        <v>5371</v>
      </c>
      <c r="N1527" s="101" t="e">
        <v>#N/A</v>
      </c>
      <c r="O1527" s="128"/>
      <c r="P1527" s="100"/>
      <c r="Q1527" s="103">
        <f t="shared" si="5"/>
        <v>3</v>
      </c>
      <c r="R1527" s="161"/>
      <c r="S1527" s="105"/>
      <c r="T1527" s="106"/>
      <c r="U1527" s="107" t="s">
        <v>4986</v>
      </c>
      <c r="V1527" s="108" t="s">
        <v>4012</v>
      </c>
      <c r="W1527" s="109" t="s">
        <v>1908</v>
      </c>
      <c r="X1527" s="110" t="str">
        <f t="shared" si="6"/>
        <v/>
      </c>
      <c r="Y1527" s="110" t="str">
        <f t="shared" si="7"/>
        <v/>
      </c>
      <c r="Z1527" s="139" t="str">
        <f t="shared" si="97"/>
        <v>Kho đông mát</v>
      </c>
      <c r="AA1527" s="109" t="s">
        <v>802</v>
      </c>
      <c r="AB1527" s="106"/>
      <c r="AC1527" s="158"/>
      <c r="AD1527" s="160"/>
      <c r="AE1527" s="127"/>
      <c r="AF1527" s="113"/>
      <c r="AG1527" s="114" t="str">
        <f t="array" ref="AG1527">XLOOKUP(F1527,'CLV2'!A:A,'CLV2'!E:E)</f>
        <v>2.MEAT</v>
      </c>
      <c r="AH1527" s="115" t="str">
        <f t="array" ref="AH1527">XLOOKUP(F1527,'CLV2'!A:A,'CLV2'!F:F)</f>
        <v>3.PORK</v>
      </c>
      <c r="AI1527" s="115" t="str">
        <f t="shared" si="8"/>
        <v>Pack</v>
      </c>
      <c r="AJ1527" s="116">
        <f t="shared" si="9"/>
        <v>1</v>
      </c>
      <c r="AK1527" s="117" t="str">
        <f t="array" ref="AK1527">XLOOKUP(F1527,'GIÁ'!A:A,'GIÁ'!D:D)</f>
        <v>17646.95</v>
      </c>
      <c r="AL1527" s="118">
        <f t="shared" si="10"/>
        <v>52940.85</v>
      </c>
      <c r="AM1527" s="118">
        <f t="shared" si="11"/>
        <v>0</v>
      </c>
      <c r="AN1527" s="119">
        <f t="shared" si="12"/>
        <v>0</v>
      </c>
      <c r="AO1527" s="118">
        <f t="shared" si="13"/>
        <v>52940.85</v>
      </c>
      <c r="AP1527" s="121">
        <f t="shared" si="14"/>
        <v>0</v>
      </c>
      <c r="AQ1527" s="122"/>
      <c r="AR1527" s="119"/>
    </row>
    <row r="1528" ht="22.5" customHeight="1">
      <c r="A1528" s="89">
        <v>46231.0</v>
      </c>
      <c r="B1528" s="90">
        <v>0.8083333333333333</v>
      </c>
      <c r="C1528" s="91" t="s">
        <v>644</v>
      </c>
      <c r="D1528" s="129" t="str">
        <f t="array" ref="D1528">XLOOKUP(C1528,'DS ST'!A:A,'DS ST'!B:B)</f>
        <v>A154</v>
      </c>
      <c r="E1528" s="94" t="str">
        <f t="array" ref="E1528">XLOOKUP($F1528,'GIÁ'!$A:$A,'GIÁ'!$E:$E)</f>
        <v>MÁT</v>
      </c>
      <c r="F1528" s="94">
        <v>8.936146442614E12</v>
      </c>
      <c r="G1528" s="95" t="s">
        <v>2502</v>
      </c>
      <c r="H1528" s="95" t="s">
        <v>787</v>
      </c>
      <c r="I1528" s="96">
        <v>5.0</v>
      </c>
      <c r="J1528" s="96">
        <v>0.0</v>
      </c>
      <c r="K1528" s="98">
        <f t="shared" si="4"/>
        <v>5</v>
      </c>
      <c r="L1528" s="99" t="s">
        <v>5372</v>
      </c>
      <c r="M1528" s="100" t="s">
        <v>5373</v>
      </c>
      <c r="N1528" s="101" t="e">
        <v>#N/A</v>
      </c>
      <c r="O1528" s="128"/>
      <c r="P1528" s="100"/>
      <c r="Q1528" s="103">
        <f t="shared" si="5"/>
        <v>5</v>
      </c>
      <c r="R1528" s="161"/>
      <c r="S1528" s="105"/>
      <c r="T1528" s="106"/>
      <c r="U1528" s="107" t="s">
        <v>4986</v>
      </c>
      <c r="V1528" s="108" t="s">
        <v>4012</v>
      </c>
      <c r="W1528" s="109" t="s">
        <v>1908</v>
      </c>
      <c r="X1528" s="110" t="str">
        <f t="shared" si="6"/>
        <v/>
      </c>
      <c r="Y1528" s="110" t="str">
        <f t="shared" si="7"/>
        <v/>
      </c>
      <c r="Z1528" s="139" t="str">
        <f t="shared" si="97"/>
        <v>Kho đông mát</v>
      </c>
      <c r="AA1528" s="109" t="s">
        <v>802</v>
      </c>
      <c r="AB1528" s="106"/>
      <c r="AC1528" s="158"/>
      <c r="AD1528" s="160"/>
      <c r="AE1528" s="127"/>
      <c r="AF1528" s="113"/>
      <c r="AG1528" s="114" t="str">
        <f t="array" ref="AG1528">XLOOKUP(F1528,'CLV2'!A:A,'CLV2'!E:E)</f>
        <v>2.MEAT</v>
      </c>
      <c r="AH1528" s="115" t="str">
        <f t="array" ref="AH1528">XLOOKUP(F1528,'CLV2'!A:A,'CLV2'!F:F)</f>
        <v>3.PORK</v>
      </c>
      <c r="AI1528" s="115" t="str">
        <f t="shared" si="8"/>
        <v>Pack</v>
      </c>
      <c r="AJ1528" s="116">
        <f t="shared" si="9"/>
        <v>1</v>
      </c>
      <c r="AK1528" s="117" t="str">
        <f t="array" ref="AK1528">XLOOKUP(F1528,'GIÁ'!A:A,'GIÁ'!D:D)</f>
        <v>17646.95</v>
      </c>
      <c r="AL1528" s="118">
        <f t="shared" si="10"/>
        <v>88234.75</v>
      </c>
      <c r="AM1528" s="118">
        <f t="shared" si="11"/>
        <v>0</v>
      </c>
      <c r="AN1528" s="119">
        <f t="shared" si="12"/>
        <v>0</v>
      </c>
      <c r="AO1528" s="118">
        <f t="shared" si="13"/>
        <v>88234.75</v>
      </c>
      <c r="AP1528" s="121">
        <f t="shared" si="14"/>
        <v>0</v>
      </c>
      <c r="AQ1528" s="122"/>
      <c r="AR1528" s="119"/>
    </row>
    <row r="1529" ht="22.5" customHeight="1">
      <c r="A1529" s="89">
        <v>46231.0</v>
      </c>
      <c r="B1529" s="90">
        <v>0.8</v>
      </c>
      <c r="C1529" s="91" t="s">
        <v>295</v>
      </c>
      <c r="D1529" s="129" t="str">
        <f t="array" ref="D1529">XLOOKUP(C1529,'DS ST'!A:A,'DS ST'!B:B)</f>
        <v>A123</v>
      </c>
      <c r="E1529" s="94" t="str">
        <f t="array" ref="E1529">XLOOKUP($F1529,'GIÁ'!$A:$A,'GIÁ'!$E:$E)</f>
        <v>MÁT</v>
      </c>
      <c r="F1529" s="94">
        <v>8.936146442614E12</v>
      </c>
      <c r="G1529" s="95" t="s">
        <v>2502</v>
      </c>
      <c r="H1529" s="95" t="s">
        <v>787</v>
      </c>
      <c r="I1529" s="96">
        <v>1.0</v>
      </c>
      <c r="J1529" s="96">
        <v>0.0</v>
      </c>
      <c r="K1529" s="98">
        <f t="shared" si="4"/>
        <v>1</v>
      </c>
      <c r="L1529" s="99" t="s">
        <v>5374</v>
      </c>
      <c r="M1529" s="100" t="s">
        <v>5375</v>
      </c>
      <c r="N1529" s="101" t="e">
        <v>#N/A</v>
      </c>
      <c r="O1529" s="128"/>
      <c r="P1529" s="100"/>
      <c r="Q1529" s="103">
        <f t="shared" si="5"/>
        <v>1</v>
      </c>
      <c r="R1529" s="161"/>
      <c r="S1529" s="105"/>
      <c r="T1529" s="106"/>
      <c r="U1529" s="107" t="s">
        <v>4986</v>
      </c>
      <c r="V1529" s="108" t="s">
        <v>4012</v>
      </c>
      <c r="W1529" s="109" t="s">
        <v>1908</v>
      </c>
      <c r="X1529" s="110" t="str">
        <f t="shared" si="6"/>
        <v/>
      </c>
      <c r="Y1529" s="110" t="str">
        <f t="shared" si="7"/>
        <v/>
      </c>
      <c r="Z1529" s="139" t="str">
        <f t="shared" si="97"/>
        <v>Kho đông mát</v>
      </c>
      <c r="AA1529" s="109" t="s">
        <v>802</v>
      </c>
      <c r="AB1529" s="106"/>
      <c r="AC1529" s="158"/>
      <c r="AD1529" s="160"/>
      <c r="AE1529" s="127"/>
      <c r="AF1529" s="113"/>
      <c r="AG1529" s="114" t="str">
        <f t="array" ref="AG1529">XLOOKUP(F1529,'CLV2'!A:A,'CLV2'!E:E)</f>
        <v>2.MEAT</v>
      </c>
      <c r="AH1529" s="115" t="str">
        <f t="array" ref="AH1529">XLOOKUP(F1529,'CLV2'!A:A,'CLV2'!F:F)</f>
        <v>3.PORK</v>
      </c>
      <c r="AI1529" s="115" t="str">
        <f t="shared" si="8"/>
        <v>Pack</v>
      </c>
      <c r="AJ1529" s="116">
        <f t="shared" si="9"/>
        <v>1</v>
      </c>
      <c r="AK1529" s="117" t="str">
        <f t="array" ref="AK1529">XLOOKUP(F1529,'GIÁ'!A:A,'GIÁ'!D:D)</f>
        <v>17646.95</v>
      </c>
      <c r="AL1529" s="118">
        <f t="shared" si="10"/>
        <v>17646.95</v>
      </c>
      <c r="AM1529" s="118">
        <f t="shared" si="11"/>
        <v>0</v>
      </c>
      <c r="AN1529" s="119">
        <f t="shared" si="12"/>
        <v>0</v>
      </c>
      <c r="AO1529" s="118">
        <f t="shared" si="13"/>
        <v>17646.95</v>
      </c>
      <c r="AP1529" s="121">
        <f t="shared" si="14"/>
        <v>0</v>
      </c>
      <c r="AQ1529" s="122"/>
      <c r="AR1529" s="119"/>
    </row>
    <row r="1530" ht="22.5" customHeight="1">
      <c r="A1530" s="89">
        <v>46231.0</v>
      </c>
      <c r="B1530" s="90">
        <v>0.5111111111111111</v>
      </c>
      <c r="C1530" s="91" t="s">
        <v>1406</v>
      </c>
      <c r="D1530" s="129" t="str">
        <f t="array" ref="D1530">XLOOKUP(C1530,'DS ST'!A:A,'DS ST'!B:B)</f>
        <v>NDT</v>
      </c>
      <c r="E1530" s="94" t="str">
        <f t="array" ref="E1530">XLOOKUP($F1530,'GIÁ'!$A:$A,'GIÁ'!$E:$E)</f>
        <v>MÁT</v>
      </c>
      <c r="F1530" s="94">
        <v>8.936146442614E12</v>
      </c>
      <c r="G1530" s="95" t="s">
        <v>2502</v>
      </c>
      <c r="H1530" s="95" t="s">
        <v>787</v>
      </c>
      <c r="I1530" s="96">
        <v>1.0</v>
      </c>
      <c r="J1530" s="96">
        <v>0.0</v>
      </c>
      <c r="K1530" s="98">
        <f t="shared" si="4"/>
        <v>1</v>
      </c>
      <c r="L1530" s="99" t="s">
        <v>5376</v>
      </c>
      <c r="M1530" s="100" t="s">
        <v>5377</v>
      </c>
      <c r="N1530" s="101" t="e">
        <v>#N/A</v>
      </c>
      <c r="O1530" s="128"/>
      <c r="P1530" s="100"/>
      <c r="Q1530" s="103">
        <f t="shared" si="5"/>
        <v>1</v>
      </c>
      <c r="R1530" s="161"/>
      <c r="S1530" s="105"/>
      <c r="T1530" s="106"/>
      <c r="U1530" s="107" t="s">
        <v>4986</v>
      </c>
      <c r="V1530" s="108" t="s">
        <v>4012</v>
      </c>
      <c r="W1530" s="109" t="s">
        <v>1908</v>
      </c>
      <c r="X1530" s="110" t="str">
        <f t="shared" si="6"/>
        <v/>
      </c>
      <c r="Y1530" s="110" t="str">
        <f t="shared" si="7"/>
        <v/>
      </c>
      <c r="Z1530" s="139" t="str">
        <f t="shared" si="97"/>
        <v>Kho đông mát</v>
      </c>
      <c r="AA1530" s="109" t="s">
        <v>802</v>
      </c>
      <c r="AB1530" s="106"/>
      <c r="AC1530" s="158"/>
      <c r="AD1530" s="160"/>
      <c r="AE1530" s="127"/>
      <c r="AF1530" s="113"/>
      <c r="AG1530" s="114" t="str">
        <f t="array" ref="AG1530">XLOOKUP(F1530,'CLV2'!A:A,'CLV2'!E:E)</f>
        <v>2.MEAT</v>
      </c>
      <c r="AH1530" s="115" t="str">
        <f t="array" ref="AH1530">XLOOKUP(F1530,'CLV2'!A:A,'CLV2'!F:F)</f>
        <v>3.PORK</v>
      </c>
      <c r="AI1530" s="115" t="str">
        <f t="shared" si="8"/>
        <v>Pack</v>
      </c>
      <c r="AJ1530" s="116">
        <f t="shared" si="9"/>
        <v>1</v>
      </c>
      <c r="AK1530" s="117" t="str">
        <f t="array" ref="AK1530">XLOOKUP(F1530,'GIÁ'!A:A,'GIÁ'!D:D)</f>
        <v>17646.95</v>
      </c>
      <c r="AL1530" s="118">
        <f t="shared" si="10"/>
        <v>17646.95</v>
      </c>
      <c r="AM1530" s="118">
        <f t="shared" si="11"/>
        <v>0</v>
      </c>
      <c r="AN1530" s="119">
        <f t="shared" si="12"/>
        <v>0</v>
      </c>
      <c r="AO1530" s="118">
        <f t="shared" si="13"/>
        <v>17646.95</v>
      </c>
      <c r="AP1530" s="121">
        <f t="shared" si="14"/>
        <v>0</v>
      </c>
      <c r="AQ1530" s="122"/>
      <c r="AR1530" s="119"/>
    </row>
    <row r="1531" ht="22.5" customHeight="1">
      <c r="A1531" s="89">
        <v>46231.0</v>
      </c>
      <c r="B1531" s="90">
        <v>0.6034722222222222</v>
      </c>
      <c r="C1531" s="91" t="s">
        <v>134</v>
      </c>
      <c r="D1531" s="129" t="str">
        <f t="array" ref="D1531">XLOOKUP(C1531,'DS ST'!A:A,'DS ST'!B:B)</f>
        <v>A108</v>
      </c>
      <c r="E1531" s="94" t="str">
        <f t="array" ref="E1531">XLOOKUP($F1531,'GIÁ'!$A:$A,'GIÁ'!$E:$E)</f>
        <v>MÁT</v>
      </c>
      <c r="F1531" s="94">
        <v>8.936146442614E12</v>
      </c>
      <c r="G1531" s="95" t="s">
        <v>2502</v>
      </c>
      <c r="H1531" s="95" t="s">
        <v>787</v>
      </c>
      <c r="I1531" s="96">
        <v>2.0</v>
      </c>
      <c r="J1531" s="96">
        <v>0.0</v>
      </c>
      <c r="K1531" s="98">
        <f t="shared" si="4"/>
        <v>2</v>
      </c>
      <c r="L1531" s="99" t="s">
        <v>5378</v>
      </c>
      <c r="M1531" s="100" t="s">
        <v>5379</v>
      </c>
      <c r="N1531" s="101" t="e">
        <v>#N/A</v>
      </c>
      <c r="O1531" s="128"/>
      <c r="P1531" s="100"/>
      <c r="Q1531" s="103">
        <f t="shared" si="5"/>
        <v>2</v>
      </c>
      <c r="R1531" s="161"/>
      <c r="S1531" s="105"/>
      <c r="T1531" s="106"/>
      <c r="U1531" s="107" t="s">
        <v>4986</v>
      </c>
      <c r="V1531" s="108" t="s">
        <v>4012</v>
      </c>
      <c r="W1531" s="109" t="s">
        <v>1908</v>
      </c>
      <c r="X1531" s="110" t="str">
        <f t="shared" si="6"/>
        <v/>
      </c>
      <c r="Y1531" s="110" t="str">
        <f t="shared" si="7"/>
        <v/>
      </c>
      <c r="Z1531" s="139" t="str">
        <f t="shared" si="97"/>
        <v>Kho đông mát</v>
      </c>
      <c r="AA1531" s="109" t="s">
        <v>802</v>
      </c>
      <c r="AB1531" s="106"/>
      <c r="AC1531" s="158"/>
      <c r="AD1531" s="160"/>
      <c r="AE1531" s="127"/>
      <c r="AF1531" s="113"/>
      <c r="AG1531" s="114" t="str">
        <f t="array" ref="AG1531">XLOOKUP(F1531,'CLV2'!A:A,'CLV2'!E:E)</f>
        <v>2.MEAT</v>
      </c>
      <c r="AH1531" s="115" t="str">
        <f t="array" ref="AH1531">XLOOKUP(F1531,'CLV2'!A:A,'CLV2'!F:F)</f>
        <v>3.PORK</v>
      </c>
      <c r="AI1531" s="115" t="str">
        <f t="shared" si="8"/>
        <v>Pack</v>
      </c>
      <c r="AJ1531" s="116">
        <f t="shared" si="9"/>
        <v>1</v>
      </c>
      <c r="AK1531" s="117" t="str">
        <f t="array" ref="AK1531">XLOOKUP(F1531,'GIÁ'!A:A,'GIÁ'!D:D)</f>
        <v>17646.95</v>
      </c>
      <c r="AL1531" s="118">
        <f t="shared" si="10"/>
        <v>35293.9</v>
      </c>
      <c r="AM1531" s="118">
        <f t="shared" si="11"/>
        <v>0</v>
      </c>
      <c r="AN1531" s="119">
        <f t="shared" si="12"/>
        <v>0</v>
      </c>
      <c r="AO1531" s="118">
        <f t="shared" si="13"/>
        <v>35293.9</v>
      </c>
      <c r="AP1531" s="121">
        <f t="shared" si="14"/>
        <v>0</v>
      </c>
      <c r="AQ1531" s="122"/>
      <c r="AR1531" s="119"/>
    </row>
    <row r="1532" ht="22.5" customHeight="1">
      <c r="A1532" s="89">
        <v>46231.0</v>
      </c>
      <c r="B1532" s="90">
        <v>0.5888888888888889</v>
      </c>
      <c r="C1532" s="91" t="s">
        <v>438</v>
      </c>
      <c r="D1532" s="129" t="str">
        <f t="array" ref="D1532">XLOOKUP(C1532,'DS ST'!A:A,'DS ST'!B:B)</f>
        <v>A130</v>
      </c>
      <c r="E1532" s="94" t="str">
        <f t="array" ref="E1532">XLOOKUP($F1532,'GIÁ'!$A:$A,'GIÁ'!$E:$E)</f>
        <v>MÁT</v>
      </c>
      <c r="F1532" s="94">
        <v>8.936146442614E12</v>
      </c>
      <c r="G1532" s="95" t="s">
        <v>2502</v>
      </c>
      <c r="H1532" s="95" t="s">
        <v>787</v>
      </c>
      <c r="I1532" s="96">
        <v>2.0</v>
      </c>
      <c r="J1532" s="96">
        <v>0.0</v>
      </c>
      <c r="K1532" s="98">
        <f t="shared" si="4"/>
        <v>2</v>
      </c>
      <c r="L1532" s="99" t="s">
        <v>5380</v>
      </c>
      <c r="M1532" s="100" t="s">
        <v>5381</v>
      </c>
      <c r="N1532" s="101" t="e">
        <v>#N/A</v>
      </c>
      <c r="O1532" s="128"/>
      <c r="P1532" s="100"/>
      <c r="Q1532" s="103">
        <f t="shared" si="5"/>
        <v>2</v>
      </c>
      <c r="R1532" s="161"/>
      <c r="S1532" s="105"/>
      <c r="T1532" s="106"/>
      <c r="U1532" s="107" t="s">
        <v>4986</v>
      </c>
      <c r="V1532" s="108" t="s">
        <v>4012</v>
      </c>
      <c r="W1532" s="109" t="s">
        <v>1908</v>
      </c>
      <c r="X1532" s="110" t="str">
        <f t="shared" si="6"/>
        <v/>
      </c>
      <c r="Y1532" s="110" t="str">
        <f t="shared" si="7"/>
        <v/>
      </c>
      <c r="Z1532" s="139" t="str">
        <f t="shared" si="97"/>
        <v>Kho đông mát</v>
      </c>
      <c r="AA1532" s="109" t="s">
        <v>802</v>
      </c>
      <c r="AB1532" s="106"/>
      <c r="AC1532" s="158"/>
      <c r="AD1532" s="160"/>
      <c r="AE1532" s="127"/>
      <c r="AF1532" s="113"/>
      <c r="AG1532" s="114" t="str">
        <f t="array" ref="AG1532">XLOOKUP(F1532,'CLV2'!A:A,'CLV2'!E:E)</f>
        <v>2.MEAT</v>
      </c>
      <c r="AH1532" s="115" t="str">
        <f t="array" ref="AH1532">XLOOKUP(F1532,'CLV2'!A:A,'CLV2'!F:F)</f>
        <v>3.PORK</v>
      </c>
      <c r="AI1532" s="115" t="str">
        <f t="shared" si="8"/>
        <v>Pack</v>
      </c>
      <c r="AJ1532" s="116">
        <f t="shared" si="9"/>
        <v>1</v>
      </c>
      <c r="AK1532" s="117" t="str">
        <f t="array" ref="AK1532">XLOOKUP(F1532,'GIÁ'!A:A,'GIÁ'!D:D)</f>
        <v>17646.95</v>
      </c>
      <c r="AL1532" s="118">
        <f t="shared" si="10"/>
        <v>35293.9</v>
      </c>
      <c r="AM1532" s="118">
        <f t="shared" si="11"/>
        <v>0</v>
      </c>
      <c r="AN1532" s="119">
        <f t="shared" si="12"/>
        <v>0</v>
      </c>
      <c r="AO1532" s="118">
        <f t="shared" si="13"/>
        <v>35293.9</v>
      </c>
      <c r="AP1532" s="121">
        <f t="shared" si="14"/>
        <v>0</v>
      </c>
      <c r="AQ1532" s="122"/>
      <c r="AR1532" s="119"/>
    </row>
    <row r="1533" ht="22.5" customHeight="1">
      <c r="A1533" s="89">
        <v>46231.0</v>
      </c>
      <c r="B1533" s="90">
        <v>0.7819444444444444</v>
      </c>
      <c r="C1533" s="91" t="s">
        <v>1200</v>
      </c>
      <c r="D1533" s="129" t="str">
        <f t="array" ref="D1533">XLOOKUP(C1533,'DS ST'!A:A,'DS ST'!B:B)</f>
        <v>DXH</v>
      </c>
      <c r="E1533" s="94" t="str">
        <f t="array" ref="E1533">XLOOKUP($F1533,'GIÁ'!$A:$A,'GIÁ'!$E:$E)</f>
        <v>MÁT</v>
      </c>
      <c r="F1533" s="94">
        <v>8.936146442614E12</v>
      </c>
      <c r="G1533" s="95" t="s">
        <v>2502</v>
      </c>
      <c r="H1533" s="95" t="s">
        <v>787</v>
      </c>
      <c r="I1533" s="96">
        <v>2.0</v>
      </c>
      <c r="J1533" s="96">
        <v>0.0</v>
      </c>
      <c r="K1533" s="98">
        <f t="shared" si="4"/>
        <v>2</v>
      </c>
      <c r="L1533" s="99" t="s">
        <v>5382</v>
      </c>
      <c r="M1533" s="100" t="s">
        <v>5383</v>
      </c>
      <c r="N1533" s="101" t="e">
        <v>#N/A</v>
      </c>
      <c r="O1533" s="128"/>
      <c r="P1533" s="100"/>
      <c r="Q1533" s="103">
        <f t="shared" si="5"/>
        <v>2</v>
      </c>
      <c r="R1533" s="161"/>
      <c r="S1533" s="105"/>
      <c r="T1533" s="106"/>
      <c r="U1533" s="107" t="s">
        <v>4986</v>
      </c>
      <c r="V1533" s="108" t="s">
        <v>4012</v>
      </c>
      <c r="W1533" s="109" t="s">
        <v>1908</v>
      </c>
      <c r="X1533" s="110" t="str">
        <f t="shared" si="6"/>
        <v/>
      </c>
      <c r="Y1533" s="110" t="str">
        <f t="shared" si="7"/>
        <v/>
      </c>
      <c r="Z1533" s="139" t="str">
        <f t="shared" si="97"/>
        <v>Kho đông mát</v>
      </c>
      <c r="AA1533" s="109" t="s">
        <v>802</v>
      </c>
      <c r="AB1533" s="106"/>
      <c r="AC1533" s="158"/>
      <c r="AD1533" s="160"/>
      <c r="AE1533" s="127"/>
      <c r="AF1533" s="113"/>
      <c r="AG1533" s="114" t="str">
        <f t="array" ref="AG1533">XLOOKUP(F1533,'CLV2'!A:A,'CLV2'!E:E)</f>
        <v>2.MEAT</v>
      </c>
      <c r="AH1533" s="115" t="str">
        <f t="array" ref="AH1533">XLOOKUP(F1533,'CLV2'!A:A,'CLV2'!F:F)</f>
        <v>3.PORK</v>
      </c>
      <c r="AI1533" s="115" t="str">
        <f t="shared" si="8"/>
        <v>Pack</v>
      </c>
      <c r="AJ1533" s="116">
        <f t="shared" si="9"/>
        <v>1</v>
      </c>
      <c r="AK1533" s="117" t="str">
        <f t="array" ref="AK1533">XLOOKUP(F1533,'GIÁ'!A:A,'GIÁ'!D:D)</f>
        <v>17646.95</v>
      </c>
      <c r="AL1533" s="118">
        <f t="shared" si="10"/>
        <v>35293.9</v>
      </c>
      <c r="AM1533" s="118">
        <f t="shared" si="11"/>
        <v>0</v>
      </c>
      <c r="AN1533" s="119">
        <f t="shared" si="12"/>
        <v>0</v>
      </c>
      <c r="AO1533" s="118">
        <f t="shared" si="13"/>
        <v>35293.9</v>
      </c>
      <c r="AP1533" s="121">
        <f t="shared" si="14"/>
        <v>0</v>
      </c>
      <c r="AQ1533" s="122"/>
      <c r="AR1533" s="119"/>
    </row>
    <row r="1534" ht="22.5" customHeight="1">
      <c r="A1534" s="89">
        <v>46231.0</v>
      </c>
      <c r="B1534" s="90">
        <v>0.7791666666666667</v>
      </c>
      <c r="C1534" s="91" t="s">
        <v>864</v>
      </c>
      <c r="D1534" s="129" t="str">
        <f t="array" ref="D1534">XLOOKUP(C1534,'DS ST'!A:A,'DS ST'!B:B)</f>
        <v>A187</v>
      </c>
      <c r="E1534" s="94" t="str">
        <f t="array" ref="E1534">XLOOKUP($F1534,'GIÁ'!$A:$A,'GIÁ'!$E:$E)</f>
        <v>MÁT</v>
      </c>
      <c r="F1534" s="94">
        <v>8.936146442614E12</v>
      </c>
      <c r="G1534" s="95" t="s">
        <v>2502</v>
      </c>
      <c r="H1534" s="95" t="s">
        <v>787</v>
      </c>
      <c r="I1534" s="96">
        <v>3.0</v>
      </c>
      <c r="J1534" s="96">
        <v>0.0</v>
      </c>
      <c r="K1534" s="98">
        <f t="shared" si="4"/>
        <v>3</v>
      </c>
      <c r="L1534" s="99" t="s">
        <v>5384</v>
      </c>
      <c r="M1534" s="100" t="s">
        <v>5385</v>
      </c>
      <c r="N1534" s="101" t="e">
        <v>#N/A</v>
      </c>
      <c r="O1534" s="128"/>
      <c r="P1534" s="100"/>
      <c r="Q1534" s="103">
        <f t="shared" si="5"/>
        <v>3</v>
      </c>
      <c r="R1534" s="161"/>
      <c r="S1534" s="105"/>
      <c r="T1534" s="106"/>
      <c r="U1534" s="107" t="s">
        <v>4986</v>
      </c>
      <c r="V1534" s="108" t="s">
        <v>4012</v>
      </c>
      <c r="W1534" s="109" t="s">
        <v>1908</v>
      </c>
      <c r="X1534" s="110" t="str">
        <f t="shared" si="6"/>
        <v/>
      </c>
      <c r="Y1534" s="110" t="str">
        <f t="shared" si="7"/>
        <v/>
      </c>
      <c r="Z1534" s="139" t="str">
        <f t="shared" si="97"/>
        <v>Kho đông mát</v>
      </c>
      <c r="AA1534" s="109" t="s">
        <v>802</v>
      </c>
      <c r="AB1534" s="106"/>
      <c r="AC1534" s="158"/>
      <c r="AD1534" s="160"/>
      <c r="AE1534" s="127"/>
      <c r="AF1534" s="113"/>
      <c r="AG1534" s="114" t="str">
        <f t="array" ref="AG1534">XLOOKUP(F1534,'CLV2'!A:A,'CLV2'!E:E)</f>
        <v>2.MEAT</v>
      </c>
      <c r="AH1534" s="115" t="str">
        <f t="array" ref="AH1534">XLOOKUP(F1534,'CLV2'!A:A,'CLV2'!F:F)</f>
        <v>3.PORK</v>
      </c>
      <c r="AI1534" s="115" t="str">
        <f t="shared" si="8"/>
        <v>Pack</v>
      </c>
      <c r="AJ1534" s="116">
        <f t="shared" si="9"/>
        <v>1</v>
      </c>
      <c r="AK1534" s="117" t="str">
        <f t="array" ref="AK1534">XLOOKUP(F1534,'GIÁ'!A:A,'GIÁ'!D:D)</f>
        <v>17646.95</v>
      </c>
      <c r="AL1534" s="118">
        <f t="shared" si="10"/>
        <v>52940.85</v>
      </c>
      <c r="AM1534" s="118">
        <f t="shared" si="11"/>
        <v>0</v>
      </c>
      <c r="AN1534" s="119">
        <f t="shared" si="12"/>
        <v>0</v>
      </c>
      <c r="AO1534" s="118">
        <f t="shared" si="13"/>
        <v>52940.85</v>
      </c>
      <c r="AP1534" s="121">
        <f t="shared" si="14"/>
        <v>0</v>
      </c>
      <c r="AQ1534" s="122"/>
      <c r="AR1534" s="119"/>
    </row>
    <row r="1535" ht="22.5" customHeight="1">
      <c r="A1535" s="89">
        <v>46231.0</v>
      </c>
      <c r="B1535" s="90">
        <v>0.5986111111111111</v>
      </c>
      <c r="C1535" s="91" t="s">
        <v>1579</v>
      </c>
      <c r="D1535" s="129" t="str">
        <f t="array" ref="D1535">XLOOKUP(C1535,'DS ST'!A:A,'DS ST'!B:B)</f>
        <v>QHG</v>
      </c>
      <c r="E1535" s="94" t="str">
        <f t="array" ref="E1535">XLOOKUP($F1535,'GIÁ'!$A:$A,'GIÁ'!$E:$E)</f>
        <v>MÁT</v>
      </c>
      <c r="F1535" s="94">
        <v>8.936146442614E12</v>
      </c>
      <c r="G1535" s="95" t="s">
        <v>2502</v>
      </c>
      <c r="H1535" s="95" t="s">
        <v>787</v>
      </c>
      <c r="I1535" s="96">
        <v>3.0</v>
      </c>
      <c r="J1535" s="96">
        <v>0.0</v>
      </c>
      <c r="K1535" s="98">
        <f t="shared" si="4"/>
        <v>3</v>
      </c>
      <c r="L1535" s="99" t="s">
        <v>5386</v>
      </c>
      <c r="M1535" s="100" t="s">
        <v>5387</v>
      </c>
      <c r="N1535" s="101" t="e">
        <v>#N/A</v>
      </c>
      <c r="O1535" s="128"/>
      <c r="P1535" s="100"/>
      <c r="Q1535" s="103">
        <f t="shared" si="5"/>
        <v>3</v>
      </c>
      <c r="R1535" s="161"/>
      <c r="S1535" s="105" t="s">
        <v>14</v>
      </c>
      <c r="T1535" s="106"/>
      <c r="U1535" s="107" t="s">
        <v>4986</v>
      </c>
      <c r="V1535" s="108" t="s">
        <v>4012</v>
      </c>
      <c r="W1535" s="109" t="s">
        <v>1908</v>
      </c>
      <c r="X1535" s="110" t="str">
        <f t="shared" si="6"/>
        <v/>
      </c>
      <c r="Y1535" s="110" t="str">
        <f t="shared" si="7"/>
        <v/>
      </c>
      <c r="Z1535" s="139" t="str">
        <f t="shared" si="97"/>
        <v>Kho đông mát</v>
      </c>
      <c r="AA1535" s="109" t="s">
        <v>802</v>
      </c>
      <c r="AB1535" s="106"/>
      <c r="AC1535" s="158"/>
      <c r="AD1535" s="160"/>
      <c r="AE1535" s="127"/>
      <c r="AF1535" s="113"/>
      <c r="AG1535" s="114" t="str">
        <f t="array" ref="AG1535">XLOOKUP(F1535,'CLV2'!A:A,'CLV2'!E:E)</f>
        <v>2.MEAT</v>
      </c>
      <c r="AH1535" s="115" t="str">
        <f t="array" ref="AH1535">XLOOKUP(F1535,'CLV2'!A:A,'CLV2'!F:F)</f>
        <v>3.PORK</v>
      </c>
      <c r="AI1535" s="115" t="str">
        <f t="shared" si="8"/>
        <v>Pack</v>
      </c>
      <c r="AJ1535" s="116">
        <f t="shared" si="9"/>
        <v>1</v>
      </c>
      <c r="AK1535" s="117" t="str">
        <f t="array" ref="AK1535">XLOOKUP(F1535,'GIÁ'!A:A,'GIÁ'!D:D)</f>
        <v>17646.95</v>
      </c>
      <c r="AL1535" s="118">
        <f t="shared" si="10"/>
        <v>52940.85</v>
      </c>
      <c r="AM1535" s="118">
        <f t="shared" si="11"/>
        <v>0</v>
      </c>
      <c r="AN1535" s="119">
        <f t="shared" si="12"/>
        <v>0</v>
      </c>
      <c r="AO1535" s="118">
        <f t="shared" si="13"/>
        <v>52940.85</v>
      </c>
      <c r="AP1535" s="121">
        <f t="shared" si="14"/>
        <v>0</v>
      </c>
      <c r="AQ1535" s="122"/>
      <c r="AR1535" s="119"/>
    </row>
    <row r="1536" ht="22.5" customHeight="1">
      <c r="A1536" s="89">
        <v>46231.0</v>
      </c>
      <c r="B1536" s="90">
        <v>0.5909722222222222</v>
      </c>
      <c r="C1536" s="91" t="s">
        <v>508</v>
      </c>
      <c r="D1536" s="129" t="str">
        <f t="array" ref="D1536">XLOOKUP(C1536,'DS ST'!A:A,'DS ST'!B:B)</f>
        <v>A137</v>
      </c>
      <c r="E1536" s="94" t="str">
        <f t="array" ref="E1536">XLOOKUP($F1536,'GIÁ'!$A:$A,'GIÁ'!$E:$E)</f>
        <v>MÁT</v>
      </c>
      <c r="F1536" s="94">
        <v>8.936146442614E12</v>
      </c>
      <c r="G1536" s="95" t="s">
        <v>2502</v>
      </c>
      <c r="H1536" s="95" t="s">
        <v>787</v>
      </c>
      <c r="I1536" s="96">
        <v>1.0</v>
      </c>
      <c r="J1536" s="96">
        <v>0.0</v>
      </c>
      <c r="K1536" s="98">
        <f t="shared" si="4"/>
        <v>1</v>
      </c>
      <c r="L1536" s="99" t="s">
        <v>5388</v>
      </c>
      <c r="M1536" s="100" t="s">
        <v>5389</v>
      </c>
      <c r="N1536" s="101" t="e">
        <v>#N/A</v>
      </c>
      <c r="O1536" s="128"/>
      <c r="P1536" s="100"/>
      <c r="Q1536" s="103">
        <f t="shared" si="5"/>
        <v>1</v>
      </c>
      <c r="R1536" s="161"/>
      <c r="S1536" s="105"/>
      <c r="T1536" s="106"/>
      <c r="U1536" s="107" t="s">
        <v>4986</v>
      </c>
      <c r="V1536" s="108" t="s">
        <v>4012</v>
      </c>
      <c r="W1536" s="109" t="s">
        <v>1908</v>
      </c>
      <c r="X1536" s="110" t="str">
        <f t="shared" si="6"/>
        <v/>
      </c>
      <c r="Y1536" s="110" t="str">
        <f t="shared" si="7"/>
        <v/>
      </c>
      <c r="Z1536" s="139" t="str">
        <f t="shared" si="97"/>
        <v>Kho đông mát</v>
      </c>
      <c r="AA1536" s="109" t="s">
        <v>802</v>
      </c>
      <c r="AB1536" s="106"/>
      <c r="AC1536" s="158"/>
      <c r="AD1536" s="160"/>
      <c r="AE1536" s="127"/>
      <c r="AF1536" s="113"/>
      <c r="AG1536" s="114" t="str">
        <f t="array" ref="AG1536">XLOOKUP(F1536,'CLV2'!A:A,'CLV2'!E:E)</f>
        <v>2.MEAT</v>
      </c>
      <c r="AH1536" s="115" t="str">
        <f t="array" ref="AH1536">XLOOKUP(F1536,'CLV2'!A:A,'CLV2'!F:F)</f>
        <v>3.PORK</v>
      </c>
      <c r="AI1536" s="115" t="str">
        <f t="shared" si="8"/>
        <v>Pack</v>
      </c>
      <c r="AJ1536" s="116">
        <f t="shared" si="9"/>
        <v>1</v>
      </c>
      <c r="AK1536" s="117" t="str">
        <f t="array" ref="AK1536">XLOOKUP(F1536,'GIÁ'!A:A,'GIÁ'!D:D)</f>
        <v>17646.95</v>
      </c>
      <c r="AL1536" s="118">
        <f t="shared" si="10"/>
        <v>17646.95</v>
      </c>
      <c r="AM1536" s="118">
        <f t="shared" si="11"/>
        <v>0</v>
      </c>
      <c r="AN1536" s="119">
        <f t="shared" si="12"/>
        <v>0</v>
      </c>
      <c r="AO1536" s="118">
        <f t="shared" si="13"/>
        <v>17646.95</v>
      </c>
      <c r="AP1536" s="121">
        <f t="shared" si="14"/>
        <v>0</v>
      </c>
      <c r="AQ1536" s="122"/>
      <c r="AR1536" s="119"/>
    </row>
    <row r="1537" ht="22.5" customHeight="1">
      <c r="A1537" s="89">
        <v>46231.0</v>
      </c>
      <c r="B1537" s="90">
        <v>0.7659722222222223</v>
      </c>
      <c r="C1537" s="91" t="s">
        <v>1192</v>
      </c>
      <c r="D1537" s="129" t="str">
        <f t="array" ref="D1537">XLOOKUP(C1537,'DS ST'!A:A,'DS ST'!B:B)</f>
        <v>DS3</v>
      </c>
      <c r="E1537" s="94" t="str">
        <f t="array" ref="E1537">XLOOKUP($F1537,'GIÁ'!$A:$A,'GIÁ'!$E:$E)</f>
        <v>MÁT</v>
      </c>
      <c r="F1537" s="94">
        <v>8.936146442614E12</v>
      </c>
      <c r="G1537" s="95" t="s">
        <v>2502</v>
      </c>
      <c r="H1537" s="95" t="s">
        <v>787</v>
      </c>
      <c r="I1537" s="96">
        <v>5.0</v>
      </c>
      <c r="J1537" s="96">
        <v>0.0</v>
      </c>
      <c r="K1537" s="98">
        <f t="shared" si="4"/>
        <v>5</v>
      </c>
      <c r="L1537" s="99" t="s">
        <v>5390</v>
      </c>
      <c r="M1537" s="100" t="s">
        <v>5391</v>
      </c>
      <c r="N1537" s="101" t="e">
        <v>#N/A</v>
      </c>
      <c r="O1537" s="128"/>
      <c r="P1537" s="100"/>
      <c r="Q1537" s="103">
        <f t="shared" si="5"/>
        <v>5</v>
      </c>
      <c r="R1537" s="161"/>
      <c r="S1537" s="105"/>
      <c r="T1537" s="106"/>
      <c r="U1537" s="107" t="s">
        <v>4986</v>
      </c>
      <c r="V1537" s="108" t="s">
        <v>4012</v>
      </c>
      <c r="W1537" s="109" t="s">
        <v>1908</v>
      </c>
      <c r="X1537" s="110" t="str">
        <f t="shared" si="6"/>
        <v/>
      </c>
      <c r="Y1537" s="110" t="str">
        <f t="shared" si="7"/>
        <v/>
      </c>
      <c r="Z1537" s="139" t="str">
        <f t="shared" si="97"/>
        <v>Kho đông mát</v>
      </c>
      <c r="AA1537" s="109" t="s">
        <v>802</v>
      </c>
      <c r="AB1537" s="106"/>
      <c r="AC1537" s="158"/>
      <c r="AD1537" s="160"/>
      <c r="AE1537" s="127"/>
      <c r="AF1537" s="113"/>
      <c r="AG1537" s="114" t="str">
        <f t="array" ref="AG1537">XLOOKUP(F1537,'CLV2'!A:A,'CLV2'!E:E)</f>
        <v>2.MEAT</v>
      </c>
      <c r="AH1537" s="115" t="str">
        <f t="array" ref="AH1537">XLOOKUP(F1537,'CLV2'!A:A,'CLV2'!F:F)</f>
        <v>3.PORK</v>
      </c>
      <c r="AI1537" s="115" t="str">
        <f t="shared" si="8"/>
        <v>Pack</v>
      </c>
      <c r="AJ1537" s="116">
        <f t="shared" si="9"/>
        <v>1</v>
      </c>
      <c r="AK1537" s="117" t="str">
        <f t="array" ref="AK1537">XLOOKUP(F1537,'GIÁ'!A:A,'GIÁ'!D:D)</f>
        <v>17646.95</v>
      </c>
      <c r="AL1537" s="118">
        <f t="shared" si="10"/>
        <v>88234.75</v>
      </c>
      <c r="AM1537" s="118">
        <f t="shared" si="11"/>
        <v>0</v>
      </c>
      <c r="AN1537" s="119">
        <f t="shared" si="12"/>
        <v>0</v>
      </c>
      <c r="AO1537" s="118">
        <f t="shared" si="13"/>
        <v>88234.75</v>
      </c>
      <c r="AP1537" s="121">
        <f t="shared" si="14"/>
        <v>0</v>
      </c>
      <c r="AQ1537" s="122"/>
      <c r="AR1537" s="119"/>
    </row>
    <row r="1538" ht="22.5" customHeight="1">
      <c r="A1538" s="89">
        <v>46231.0</v>
      </c>
      <c r="B1538" s="90">
        <v>0.9333333333333333</v>
      </c>
      <c r="C1538" s="91" t="s">
        <v>363</v>
      </c>
      <c r="D1538" s="129" t="str">
        <f t="array" ref="D1538">XLOOKUP(C1538,'DS ST'!A:A,'DS ST'!B:B)</f>
        <v>A124</v>
      </c>
      <c r="E1538" s="94" t="str">
        <f t="array" ref="E1538">XLOOKUP($F1538,'GIÁ'!$A:$A,'GIÁ'!$E:$E)</f>
        <v>MÁT</v>
      </c>
      <c r="F1538" s="94">
        <v>8.936146442614E12</v>
      </c>
      <c r="G1538" s="95" t="s">
        <v>2502</v>
      </c>
      <c r="H1538" s="95" t="s">
        <v>787</v>
      </c>
      <c r="I1538" s="96">
        <v>2.0</v>
      </c>
      <c r="J1538" s="96">
        <v>0.0</v>
      </c>
      <c r="K1538" s="98">
        <f t="shared" si="4"/>
        <v>2</v>
      </c>
      <c r="L1538" s="99" t="s">
        <v>5392</v>
      </c>
      <c r="M1538" s="100" t="s">
        <v>5393</v>
      </c>
      <c r="N1538" s="101" t="e">
        <v>#N/A</v>
      </c>
      <c r="O1538" s="128"/>
      <c r="P1538" s="100"/>
      <c r="Q1538" s="103">
        <f t="shared" si="5"/>
        <v>2</v>
      </c>
      <c r="R1538" s="161"/>
      <c r="S1538" s="105"/>
      <c r="T1538" s="106" t="s">
        <v>4624</v>
      </c>
      <c r="U1538" s="107" t="s">
        <v>4986</v>
      </c>
      <c r="V1538" s="108" t="s">
        <v>4012</v>
      </c>
      <c r="W1538" s="109" t="s">
        <v>1908</v>
      </c>
      <c r="X1538" s="110" t="str">
        <f t="shared" si="6"/>
        <v/>
      </c>
      <c r="Y1538" s="110" t="str">
        <f t="shared" si="7"/>
        <v/>
      </c>
      <c r="Z1538" s="139" t="str">
        <f t="shared" si="97"/>
        <v>Kho đông mát</v>
      </c>
      <c r="AA1538" s="109" t="s">
        <v>802</v>
      </c>
      <c r="AB1538" s="106"/>
      <c r="AC1538" s="158"/>
      <c r="AD1538" s="160"/>
      <c r="AE1538" s="127"/>
      <c r="AF1538" s="113"/>
      <c r="AG1538" s="114" t="str">
        <f t="array" ref="AG1538">XLOOKUP(F1538,'CLV2'!A:A,'CLV2'!E:E)</f>
        <v>2.MEAT</v>
      </c>
      <c r="AH1538" s="115" t="str">
        <f t="array" ref="AH1538">XLOOKUP(F1538,'CLV2'!A:A,'CLV2'!F:F)</f>
        <v>3.PORK</v>
      </c>
      <c r="AI1538" s="115" t="str">
        <f t="shared" si="8"/>
        <v>Pack</v>
      </c>
      <c r="AJ1538" s="116">
        <f t="shared" si="9"/>
        <v>1</v>
      </c>
      <c r="AK1538" s="117" t="str">
        <f t="array" ref="AK1538">XLOOKUP(F1538,'GIÁ'!A:A,'GIÁ'!D:D)</f>
        <v>17646.95</v>
      </c>
      <c r="AL1538" s="118">
        <f t="shared" si="10"/>
        <v>35293.9</v>
      </c>
      <c r="AM1538" s="118">
        <f t="shared" si="11"/>
        <v>0</v>
      </c>
      <c r="AN1538" s="119">
        <f t="shared" si="12"/>
        <v>0</v>
      </c>
      <c r="AO1538" s="118">
        <f t="shared" si="13"/>
        <v>35293.9</v>
      </c>
      <c r="AP1538" s="121">
        <f t="shared" si="14"/>
        <v>0</v>
      </c>
      <c r="AQ1538" s="122"/>
      <c r="AR1538" s="119"/>
    </row>
    <row r="1539" ht="22.5" customHeight="1">
      <c r="A1539" s="89">
        <v>46231.0</v>
      </c>
      <c r="B1539" s="90">
        <v>0.6506944444444445</v>
      </c>
      <c r="C1539" s="91" t="s">
        <v>835</v>
      </c>
      <c r="D1539" s="129" t="str">
        <f t="array" ref="D1539">XLOOKUP(C1539,'DS ST'!A:A,'DS ST'!B:B)</f>
        <v>A183</v>
      </c>
      <c r="E1539" s="94" t="str">
        <f t="array" ref="E1539">XLOOKUP($F1539,'GIÁ'!$A:$A,'GIÁ'!$E:$E)</f>
        <v>MÁT</v>
      </c>
      <c r="F1539" s="94">
        <v>8.936146442614E12</v>
      </c>
      <c r="G1539" s="95" t="s">
        <v>2502</v>
      </c>
      <c r="H1539" s="95" t="s">
        <v>787</v>
      </c>
      <c r="I1539" s="96">
        <v>1.0</v>
      </c>
      <c r="J1539" s="96">
        <v>0.0</v>
      </c>
      <c r="K1539" s="98">
        <f t="shared" si="4"/>
        <v>1</v>
      </c>
      <c r="L1539" s="99" t="s">
        <v>5394</v>
      </c>
      <c r="M1539" s="100" t="s">
        <v>5395</v>
      </c>
      <c r="N1539" s="101" t="e">
        <v>#N/A</v>
      </c>
      <c r="O1539" s="128"/>
      <c r="P1539" s="100"/>
      <c r="Q1539" s="103">
        <f t="shared" si="5"/>
        <v>1</v>
      </c>
      <c r="R1539" s="161"/>
      <c r="S1539" s="105" t="s">
        <v>14</v>
      </c>
      <c r="T1539" s="106"/>
      <c r="U1539" s="107" t="s">
        <v>4986</v>
      </c>
      <c r="V1539" s="108" t="s">
        <v>4012</v>
      </c>
      <c r="W1539" s="109" t="s">
        <v>1908</v>
      </c>
      <c r="X1539" s="110" t="str">
        <f t="shared" si="6"/>
        <v/>
      </c>
      <c r="Y1539" s="110" t="str">
        <f t="shared" si="7"/>
        <v/>
      </c>
      <c r="Z1539" s="139" t="str">
        <f t="shared" si="97"/>
        <v>Kho đông mát</v>
      </c>
      <c r="AA1539" s="109" t="s">
        <v>802</v>
      </c>
      <c r="AB1539" s="106"/>
      <c r="AC1539" s="158"/>
      <c r="AD1539" s="160"/>
      <c r="AE1539" s="127"/>
      <c r="AF1539" s="113"/>
      <c r="AG1539" s="114" t="str">
        <f t="array" ref="AG1539">XLOOKUP(F1539,'CLV2'!A:A,'CLV2'!E:E)</f>
        <v>2.MEAT</v>
      </c>
      <c r="AH1539" s="115" t="str">
        <f t="array" ref="AH1539">XLOOKUP(F1539,'CLV2'!A:A,'CLV2'!F:F)</f>
        <v>3.PORK</v>
      </c>
      <c r="AI1539" s="115" t="str">
        <f t="shared" si="8"/>
        <v>Pack</v>
      </c>
      <c r="AJ1539" s="116">
        <f t="shared" si="9"/>
        <v>1</v>
      </c>
      <c r="AK1539" s="117" t="str">
        <f t="array" ref="AK1539">XLOOKUP(F1539,'GIÁ'!A:A,'GIÁ'!D:D)</f>
        <v>17646.95</v>
      </c>
      <c r="AL1539" s="118">
        <f t="shared" si="10"/>
        <v>17646.95</v>
      </c>
      <c r="AM1539" s="118">
        <f t="shared" si="11"/>
        <v>0</v>
      </c>
      <c r="AN1539" s="119">
        <f t="shared" si="12"/>
        <v>0</v>
      </c>
      <c r="AO1539" s="118">
        <f t="shared" si="13"/>
        <v>17646.95</v>
      </c>
      <c r="AP1539" s="121">
        <f t="shared" si="14"/>
        <v>0</v>
      </c>
      <c r="AQ1539" s="122"/>
      <c r="AR1539" s="119"/>
    </row>
    <row r="1540" ht="22.5" customHeight="1">
      <c r="A1540" s="89">
        <v>46231.0</v>
      </c>
      <c r="B1540" s="90">
        <v>0.5222222222222223</v>
      </c>
      <c r="C1540" s="91" t="s">
        <v>1075</v>
      </c>
      <c r="D1540" s="129" t="str">
        <f t="array" ref="D1540">XLOOKUP(C1540,'DS ST'!A:A,'DS ST'!B:B)</f>
        <v>A225</v>
      </c>
      <c r="E1540" s="94" t="str">
        <f t="array" ref="E1540">XLOOKUP($F1540,'GIÁ'!$A:$A,'GIÁ'!$E:$E)</f>
        <v>ĐÔNG</v>
      </c>
      <c r="F1540" s="94">
        <v>9.555894501924E12</v>
      </c>
      <c r="G1540" s="95" t="s">
        <v>3296</v>
      </c>
      <c r="H1540" s="95" t="s">
        <v>224</v>
      </c>
      <c r="I1540" s="96">
        <v>2.0</v>
      </c>
      <c r="J1540" s="96">
        <v>0.0</v>
      </c>
      <c r="K1540" s="98">
        <f t="shared" si="4"/>
        <v>2</v>
      </c>
      <c r="L1540" s="99" t="s">
        <v>5396</v>
      </c>
      <c r="M1540" s="100" t="s">
        <v>5397</v>
      </c>
      <c r="N1540" s="101" t="s">
        <v>5398</v>
      </c>
      <c r="O1540" s="128"/>
      <c r="P1540" s="100">
        <v>2.0</v>
      </c>
      <c r="Q1540" s="103">
        <f t="shared" si="5"/>
        <v>0</v>
      </c>
      <c r="R1540" s="161" t="s">
        <v>5399</v>
      </c>
      <c r="S1540" s="105"/>
      <c r="T1540" s="106"/>
      <c r="U1540" s="107" t="s">
        <v>5400</v>
      </c>
      <c r="V1540" s="108" t="s">
        <v>756</v>
      </c>
      <c r="W1540" s="109" t="s">
        <v>5401</v>
      </c>
      <c r="X1540" s="110" t="str">
        <f t="shared" si="6"/>
        <v/>
      </c>
      <c r="Y1540" s="110" t="str">
        <f t="shared" si="7"/>
        <v>Siêu thị</v>
      </c>
      <c r="Z1540" s="139" t="str">
        <f t="shared" si="97"/>
        <v/>
      </c>
      <c r="AA1540" s="109" t="s">
        <v>802</v>
      </c>
      <c r="AB1540" s="106"/>
      <c r="AC1540" s="158"/>
      <c r="AD1540" s="160"/>
      <c r="AE1540" s="127"/>
      <c r="AF1540" s="113"/>
      <c r="AG1540" s="114" t="str">
        <f t="array" ref="AG1540">XLOOKUP(F1540,'CLV2'!A:A,'CLV2'!E:E)</f>
        <v>2.FROZEN FOODS</v>
      </c>
      <c r="AH1540" s="115" t="str">
        <f t="array" ref="AH1540">XLOOKUP(F1540,'CLV2'!A:A,'CLV2'!F:F)</f>
        <v>3.HOTPOT AND FRIED</v>
      </c>
      <c r="AI1540" s="115" t="str">
        <f t="shared" si="8"/>
        <v>Pack</v>
      </c>
      <c r="AJ1540" s="116">
        <f t="shared" si="9"/>
        <v>1</v>
      </c>
      <c r="AK1540" s="117" t="str">
        <f t="array" ref="AK1540">XLOOKUP(F1540,'GIÁ'!A:A,'GIÁ'!D:D)</f>
        <v>69289.18</v>
      </c>
      <c r="AL1540" s="118">
        <f t="shared" si="10"/>
        <v>138578.36</v>
      </c>
      <c r="AM1540" s="118">
        <f t="shared" si="11"/>
        <v>0</v>
      </c>
      <c r="AN1540" s="119">
        <f t="shared" si="12"/>
        <v>138578.36</v>
      </c>
      <c r="AO1540" s="118">
        <f t="shared" si="13"/>
        <v>0</v>
      </c>
      <c r="AP1540" s="121">
        <f t="shared" si="14"/>
        <v>0</v>
      </c>
      <c r="AQ1540" s="122"/>
      <c r="AR1540" s="119"/>
    </row>
    <row r="1541" ht="22.5" customHeight="1">
      <c r="A1541" s="89">
        <v>46231.0</v>
      </c>
      <c r="B1541" s="90">
        <v>0.7611111111111111</v>
      </c>
      <c r="C1541" s="91" t="s">
        <v>1319</v>
      </c>
      <c r="D1541" s="129" t="str">
        <f t="array" ref="D1541">XLOOKUP(C1541,'DS ST'!A:A,'DS ST'!B:B)</f>
        <v>JKD</v>
      </c>
      <c r="E1541" s="94" t="str">
        <f t="array" ref="E1541">XLOOKUP($F1541,'GIÁ'!$A:$A,'GIÁ'!$E:$E)</f>
        <v>MÁT</v>
      </c>
      <c r="F1541" s="94">
        <v>8.936146442614E12</v>
      </c>
      <c r="G1541" s="95" t="s">
        <v>2502</v>
      </c>
      <c r="H1541" s="95" t="s">
        <v>787</v>
      </c>
      <c r="I1541" s="96">
        <v>2.0</v>
      </c>
      <c r="J1541" s="96">
        <v>0.0</v>
      </c>
      <c r="K1541" s="98">
        <f t="shared" si="4"/>
        <v>2</v>
      </c>
      <c r="L1541" s="99" t="s">
        <v>5402</v>
      </c>
      <c r="M1541" s="100" t="s">
        <v>5403</v>
      </c>
      <c r="N1541" s="101" t="e">
        <v>#N/A</v>
      </c>
      <c r="O1541" s="128"/>
      <c r="P1541" s="100"/>
      <c r="Q1541" s="103">
        <f t="shared" si="5"/>
        <v>2</v>
      </c>
      <c r="R1541" s="161"/>
      <c r="S1541" s="105"/>
      <c r="T1541" s="106"/>
      <c r="U1541" s="107" t="s">
        <v>4986</v>
      </c>
      <c r="V1541" s="108" t="s">
        <v>4012</v>
      </c>
      <c r="W1541" s="109" t="s">
        <v>1908</v>
      </c>
      <c r="X1541" s="110" t="str">
        <f t="shared" si="6"/>
        <v/>
      </c>
      <c r="Y1541" s="110" t="str">
        <f t="shared" si="7"/>
        <v/>
      </c>
      <c r="Z1541" s="139" t="str">
        <f t="shared" si="97"/>
        <v>Kho đông mát</v>
      </c>
      <c r="AA1541" s="109" t="s">
        <v>802</v>
      </c>
      <c r="AB1541" s="106"/>
      <c r="AC1541" s="158"/>
      <c r="AD1541" s="160"/>
      <c r="AE1541" s="127"/>
      <c r="AF1541" s="113"/>
      <c r="AG1541" s="114" t="str">
        <f t="array" ref="AG1541">XLOOKUP(F1541,'CLV2'!A:A,'CLV2'!E:E)</f>
        <v>2.MEAT</v>
      </c>
      <c r="AH1541" s="115" t="str">
        <f t="array" ref="AH1541">XLOOKUP(F1541,'CLV2'!A:A,'CLV2'!F:F)</f>
        <v>3.PORK</v>
      </c>
      <c r="AI1541" s="115" t="str">
        <f t="shared" si="8"/>
        <v>Pack</v>
      </c>
      <c r="AJ1541" s="116">
        <f t="shared" si="9"/>
        <v>1</v>
      </c>
      <c r="AK1541" s="117" t="str">
        <f t="array" ref="AK1541">XLOOKUP(F1541,'GIÁ'!A:A,'GIÁ'!D:D)</f>
        <v>17646.95</v>
      </c>
      <c r="AL1541" s="118">
        <f t="shared" si="10"/>
        <v>35293.9</v>
      </c>
      <c r="AM1541" s="118">
        <f t="shared" si="11"/>
        <v>0</v>
      </c>
      <c r="AN1541" s="119">
        <f t="shared" si="12"/>
        <v>0</v>
      </c>
      <c r="AO1541" s="118">
        <f t="shared" si="13"/>
        <v>35293.9</v>
      </c>
      <c r="AP1541" s="121">
        <f t="shared" si="14"/>
        <v>0</v>
      </c>
      <c r="AQ1541" s="122"/>
      <c r="AR1541" s="119"/>
    </row>
    <row r="1542" ht="22.5" customHeight="1">
      <c r="A1542" s="89">
        <v>46231.0</v>
      </c>
      <c r="B1542" s="90">
        <v>0.55625</v>
      </c>
      <c r="C1542" s="91" t="s">
        <v>816</v>
      </c>
      <c r="D1542" s="129" t="str">
        <f t="array" ref="D1542">XLOOKUP(C1542,'DS ST'!A:A,'DS ST'!B:B)</f>
        <v>A181</v>
      </c>
      <c r="E1542" s="94" t="str">
        <f t="array" ref="E1542">XLOOKUP($F1542,'GIÁ'!$A:$A,'GIÁ'!$E:$E)</f>
        <v>MÁT</v>
      </c>
      <c r="F1542" s="94">
        <v>8.936146442614E12</v>
      </c>
      <c r="G1542" s="95" t="s">
        <v>2502</v>
      </c>
      <c r="H1542" s="95" t="s">
        <v>787</v>
      </c>
      <c r="I1542" s="96">
        <v>4.0</v>
      </c>
      <c r="J1542" s="96">
        <v>0.0</v>
      </c>
      <c r="K1542" s="98">
        <f t="shared" si="4"/>
        <v>4</v>
      </c>
      <c r="L1542" s="99" t="s">
        <v>5404</v>
      </c>
      <c r="M1542" s="100" t="s">
        <v>5405</v>
      </c>
      <c r="N1542" s="101" t="e">
        <v>#N/A</v>
      </c>
      <c r="O1542" s="128"/>
      <c r="P1542" s="100"/>
      <c r="Q1542" s="103">
        <f t="shared" si="5"/>
        <v>4</v>
      </c>
      <c r="R1542" s="161"/>
      <c r="S1542" s="105"/>
      <c r="T1542" s="106" t="s">
        <v>4658</v>
      </c>
      <c r="U1542" s="107" t="s">
        <v>4986</v>
      </c>
      <c r="V1542" s="108" t="s">
        <v>4012</v>
      </c>
      <c r="W1542" s="109" t="s">
        <v>1908</v>
      </c>
      <c r="X1542" s="110" t="str">
        <f t="shared" si="6"/>
        <v/>
      </c>
      <c r="Y1542" s="110" t="str">
        <f t="shared" si="7"/>
        <v/>
      </c>
      <c r="Z1542" s="139" t="str">
        <f t="shared" si="97"/>
        <v>Kho đông mát</v>
      </c>
      <c r="AA1542" s="109" t="s">
        <v>802</v>
      </c>
      <c r="AB1542" s="106"/>
      <c r="AC1542" s="158"/>
      <c r="AD1542" s="160"/>
      <c r="AE1542" s="127"/>
      <c r="AF1542" s="113"/>
      <c r="AG1542" s="114" t="str">
        <f t="array" ref="AG1542">XLOOKUP(F1542,'CLV2'!A:A,'CLV2'!E:E)</f>
        <v>2.MEAT</v>
      </c>
      <c r="AH1542" s="115" t="str">
        <f t="array" ref="AH1542">XLOOKUP(F1542,'CLV2'!A:A,'CLV2'!F:F)</f>
        <v>3.PORK</v>
      </c>
      <c r="AI1542" s="115" t="str">
        <f t="shared" si="8"/>
        <v>Pack</v>
      </c>
      <c r="AJ1542" s="116">
        <f t="shared" si="9"/>
        <v>1</v>
      </c>
      <c r="AK1542" s="117" t="str">
        <f t="array" ref="AK1542">XLOOKUP(F1542,'GIÁ'!A:A,'GIÁ'!D:D)</f>
        <v>17646.95</v>
      </c>
      <c r="AL1542" s="118">
        <f t="shared" si="10"/>
        <v>70587.8</v>
      </c>
      <c r="AM1542" s="118">
        <f t="shared" si="11"/>
        <v>0</v>
      </c>
      <c r="AN1542" s="119">
        <f t="shared" si="12"/>
        <v>0</v>
      </c>
      <c r="AO1542" s="118">
        <f t="shared" si="13"/>
        <v>70587.8</v>
      </c>
      <c r="AP1542" s="121">
        <f t="shared" si="14"/>
        <v>0</v>
      </c>
      <c r="AQ1542" s="122"/>
      <c r="AR1542" s="119"/>
    </row>
    <row r="1543" ht="22.5" customHeight="1">
      <c r="A1543" s="89">
        <v>46231.0</v>
      </c>
      <c r="B1543" s="90">
        <v>0.5680555555555555</v>
      </c>
      <c r="C1543" s="91" t="s">
        <v>163</v>
      </c>
      <c r="D1543" s="129" t="str">
        <f t="array" ref="D1543">XLOOKUP(C1543,'DS ST'!A:A,'DS ST'!B:B)</f>
        <v>A111</v>
      </c>
      <c r="E1543" s="94" t="str">
        <f t="array" ref="E1543">XLOOKUP($F1543,'GIÁ'!$A:$A,'GIÁ'!$E:$E)</f>
        <v>MÁT</v>
      </c>
      <c r="F1543" s="94">
        <v>8.936146442614E12</v>
      </c>
      <c r="G1543" s="95" t="s">
        <v>2502</v>
      </c>
      <c r="H1543" s="95" t="s">
        <v>787</v>
      </c>
      <c r="I1543" s="96">
        <v>1.0</v>
      </c>
      <c r="J1543" s="96">
        <v>0.0</v>
      </c>
      <c r="K1543" s="98">
        <f t="shared" si="4"/>
        <v>1</v>
      </c>
      <c r="L1543" s="99" t="s">
        <v>5406</v>
      </c>
      <c r="M1543" s="100" t="s">
        <v>5407</v>
      </c>
      <c r="N1543" s="101" t="e">
        <v>#N/A</v>
      </c>
      <c r="O1543" s="128"/>
      <c r="P1543" s="100"/>
      <c r="Q1543" s="103">
        <f t="shared" si="5"/>
        <v>1</v>
      </c>
      <c r="R1543" s="161"/>
      <c r="S1543" s="105"/>
      <c r="T1543" s="106"/>
      <c r="U1543" s="107" t="s">
        <v>4986</v>
      </c>
      <c r="V1543" s="108" t="s">
        <v>4012</v>
      </c>
      <c r="W1543" s="109" t="s">
        <v>1908</v>
      </c>
      <c r="X1543" s="110" t="str">
        <f t="shared" si="6"/>
        <v/>
      </c>
      <c r="Y1543" s="110" t="str">
        <f t="shared" si="7"/>
        <v/>
      </c>
      <c r="Z1543" s="139" t="str">
        <f t="shared" si="97"/>
        <v>Kho đông mát</v>
      </c>
      <c r="AA1543" s="109" t="s">
        <v>802</v>
      </c>
      <c r="AB1543" s="106"/>
      <c r="AC1543" s="158"/>
      <c r="AD1543" s="160"/>
      <c r="AE1543" s="127"/>
      <c r="AF1543" s="113"/>
      <c r="AG1543" s="114" t="str">
        <f t="array" ref="AG1543">XLOOKUP(F1543,'CLV2'!A:A,'CLV2'!E:E)</f>
        <v>2.MEAT</v>
      </c>
      <c r="AH1543" s="115" t="str">
        <f t="array" ref="AH1543">XLOOKUP(F1543,'CLV2'!A:A,'CLV2'!F:F)</f>
        <v>3.PORK</v>
      </c>
      <c r="AI1543" s="115" t="str">
        <f t="shared" si="8"/>
        <v>Pack</v>
      </c>
      <c r="AJ1543" s="116">
        <f t="shared" si="9"/>
        <v>1</v>
      </c>
      <c r="AK1543" s="117" t="str">
        <f t="array" ref="AK1543">XLOOKUP(F1543,'GIÁ'!A:A,'GIÁ'!D:D)</f>
        <v>17646.95</v>
      </c>
      <c r="AL1543" s="118">
        <f t="shared" si="10"/>
        <v>17646.95</v>
      </c>
      <c r="AM1543" s="118">
        <f t="shared" si="11"/>
        <v>0</v>
      </c>
      <c r="AN1543" s="119">
        <f t="shared" si="12"/>
        <v>0</v>
      </c>
      <c r="AO1543" s="118">
        <f t="shared" si="13"/>
        <v>17646.95</v>
      </c>
      <c r="AP1543" s="121">
        <f t="shared" si="14"/>
        <v>0</v>
      </c>
      <c r="AQ1543" s="122"/>
      <c r="AR1543" s="119"/>
    </row>
    <row r="1544" ht="22.5" customHeight="1">
      <c r="A1544" s="89">
        <v>46231.0</v>
      </c>
      <c r="B1544" s="90">
        <v>0.63125</v>
      </c>
      <c r="C1544" s="91" t="s">
        <v>1753</v>
      </c>
      <c r="D1544" s="129" t="str">
        <f t="array" ref="D1544">XLOOKUP(C1544,'DS ST'!A:A,'DS ST'!B:B)</f>
        <v>VH7</v>
      </c>
      <c r="E1544" s="94" t="str">
        <f t="array" ref="E1544">XLOOKUP($F1544,'GIÁ'!$A:$A,'GIÁ'!$E:$E)</f>
        <v>MÁT</v>
      </c>
      <c r="F1544" s="94">
        <v>8.936146442614E12</v>
      </c>
      <c r="G1544" s="95" t="s">
        <v>2502</v>
      </c>
      <c r="H1544" s="95" t="s">
        <v>787</v>
      </c>
      <c r="I1544" s="96">
        <v>2.0</v>
      </c>
      <c r="J1544" s="96">
        <v>0.0</v>
      </c>
      <c r="K1544" s="98">
        <f t="shared" si="4"/>
        <v>2</v>
      </c>
      <c r="L1544" s="99" t="s">
        <v>5408</v>
      </c>
      <c r="M1544" s="100" t="s">
        <v>5409</v>
      </c>
      <c r="N1544" s="101" t="e">
        <v>#N/A</v>
      </c>
      <c r="O1544" s="128"/>
      <c r="P1544" s="100"/>
      <c r="Q1544" s="103">
        <f t="shared" si="5"/>
        <v>2</v>
      </c>
      <c r="R1544" s="161"/>
      <c r="S1544" s="105"/>
      <c r="T1544" s="106"/>
      <c r="U1544" s="107" t="s">
        <v>4986</v>
      </c>
      <c r="V1544" s="108" t="s">
        <v>4012</v>
      </c>
      <c r="W1544" s="109" t="s">
        <v>1908</v>
      </c>
      <c r="X1544" s="110" t="str">
        <f t="shared" si="6"/>
        <v/>
      </c>
      <c r="Y1544" s="110" t="str">
        <f t="shared" si="7"/>
        <v/>
      </c>
      <c r="Z1544" s="139" t="str">
        <f t="shared" si="97"/>
        <v>Kho đông mát</v>
      </c>
      <c r="AA1544" s="109" t="s">
        <v>802</v>
      </c>
      <c r="AB1544" s="106"/>
      <c r="AC1544" s="158"/>
      <c r="AD1544" s="160"/>
      <c r="AE1544" s="127"/>
      <c r="AF1544" s="113"/>
      <c r="AG1544" s="114" t="str">
        <f t="array" ref="AG1544">XLOOKUP(F1544,'CLV2'!A:A,'CLV2'!E:E)</f>
        <v>2.MEAT</v>
      </c>
      <c r="AH1544" s="115" t="str">
        <f t="array" ref="AH1544">XLOOKUP(F1544,'CLV2'!A:A,'CLV2'!F:F)</f>
        <v>3.PORK</v>
      </c>
      <c r="AI1544" s="115" t="str">
        <f t="shared" si="8"/>
        <v>Pack</v>
      </c>
      <c r="AJ1544" s="116">
        <f t="shared" si="9"/>
        <v>1</v>
      </c>
      <c r="AK1544" s="117" t="str">
        <f t="array" ref="AK1544">XLOOKUP(F1544,'GIÁ'!A:A,'GIÁ'!D:D)</f>
        <v>17646.95</v>
      </c>
      <c r="AL1544" s="118">
        <f t="shared" si="10"/>
        <v>35293.9</v>
      </c>
      <c r="AM1544" s="118">
        <f t="shared" si="11"/>
        <v>0</v>
      </c>
      <c r="AN1544" s="119">
        <f t="shared" si="12"/>
        <v>0</v>
      </c>
      <c r="AO1544" s="118">
        <f t="shared" si="13"/>
        <v>35293.9</v>
      </c>
      <c r="AP1544" s="121">
        <f t="shared" si="14"/>
        <v>0</v>
      </c>
      <c r="AQ1544" s="122"/>
      <c r="AR1544" s="119"/>
    </row>
    <row r="1545" ht="22.5" customHeight="1">
      <c r="A1545" s="89">
        <v>46231.0</v>
      </c>
      <c r="B1545" s="90">
        <v>0.7618055555555555</v>
      </c>
      <c r="C1545" s="91" t="s">
        <v>404</v>
      </c>
      <c r="D1545" s="129" t="str">
        <f t="array" ref="D1545">XLOOKUP(C1545,'DS ST'!A:A,'DS ST'!B:B)</f>
        <v>A127</v>
      </c>
      <c r="E1545" s="94" t="str">
        <f t="array" ref="E1545">XLOOKUP($F1545,'GIÁ'!$A:$A,'GIÁ'!$E:$E)</f>
        <v>MÁT</v>
      </c>
      <c r="F1545" s="94">
        <v>8.936146442614E12</v>
      </c>
      <c r="G1545" s="95" t="s">
        <v>2502</v>
      </c>
      <c r="H1545" s="95" t="s">
        <v>787</v>
      </c>
      <c r="I1545" s="96">
        <v>1.0</v>
      </c>
      <c r="J1545" s="96">
        <v>0.0</v>
      </c>
      <c r="K1545" s="98">
        <f t="shared" si="4"/>
        <v>1</v>
      </c>
      <c r="L1545" s="99" t="s">
        <v>5410</v>
      </c>
      <c r="M1545" s="100" t="s">
        <v>5411</v>
      </c>
      <c r="N1545" s="101" t="e">
        <v>#N/A</v>
      </c>
      <c r="O1545" s="128"/>
      <c r="P1545" s="100"/>
      <c r="Q1545" s="103">
        <f t="shared" si="5"/>
        <v>1</v>
      </c>
      <c r="R1545" s="161"/>
      <c r="S1545" s="105" t="s">
        <v>14</v>
      </c>
      <c r="T1545" s="106"/>
      <c r="U1545" s="107" t="s">
        <v>4986</v>
      </c>
      <c r="V1545" s="108" t="s">
        <v>4012</v>
      </c>
      <c r="W1545" s="109" t="s">
        <v>1908</v>
      </c>
      <c r="X1545" s="110" t="str">
        <f t="shared" si="6"/>
        <v/>
      </c>
      <c r="Y1545" s="110" t="str">
        <f t="shared" si="7"/>
        <v/>
      </c>
      <c r="Z1545" s="139" t="str">
        <f t="shared" si="97"/>
        <v>Kho đông mát</v>
      </c>
      <c r="AA1545" s="109" t="s">
        <v>802</v>
      </c>
      <c r="AB1545" s="106"/>
      <c r="AC1545" s="158"/>
      <c r="AD1545" s="160"/>
      <c r="AE1545" s="127"/>
      <c r="AF1545" s="113"/>
      <c r="AG1545" s="114" t="str">
        <f t="array" ref="AG1545">XLOOKUP(F1545,'CLV2'!A:A,'CLV2'!E:E)</f>
        <v>2.MEAT</v>
      </c>
      <c r="AH1545" s="115" t="str">
        <f t="array" ref="AH1545">XLOOKUP(F1545,'CLV2'!A:A,'CLV2'!F:F)</f>
        <v>3.PORK</v>
      </c>
      <c r="AI1545" s="115" t="str">
        <f t="shared" si="8"/>
        <v>Pack</v>
      </c>
      <c r="AJ1545" s="116">
        <f t="shared" si="9"/>
        <v>1</v>
      </c>
      <c r="AK1545" s="117" t="str">
        <f t="array" ref="AK1545">XLOOKUP(F1545,'GIÁ'!A:A,'GIÁ'!D:D)</f>
        <v>17646.95</v>
      </c>
      <c r="AL1545" s="118">
        <f t="shared" si="10"/>
        <v>17646.95</v>
      </c>
      <c r="AM1545" s="118">
        <f t="shared" si="11"/>
        <v>0</v>
      </c>
      <c r="AN1545" s="119">
        <f t="shared" si="12"/>
        <v>0</v>
      </c>
      <c r="AO1545" s="118">
        <f t="shared" si="13"/>
        <v>17646.95</v>
      </c>
      <c r="AP1545" s="121">
        <f t="shared" si="14"/>
        <v>0</v>
      </c>
      <c r="AQ1545" s="122"/>
      <c r="AR1545" s="119"/>
    </row>
    <row r="1546" ht="22.5" customHeight="1">
      <c r="A1546" s="89">
        <v>46231.0</v>
      </c>
      <c r="B1546" s="90">
        <v>0.7541666666666667</v>
      </c>
      <c r="C1546" s="91" t="s">
        <v>1620</v>
      </c>
      <c r="D1546" s="129" t="str">
        <f t="array" ref="D1546">XLOOKUP(C1546,'DS ST'!A:A,'DS ST'!B:B)</f>
        <v>SFR</v>
      </c>
      <c r="E1546" s="94" t="str">
        <f t="array" ref="E1546">XLOOKUP($F1546,'GIÁ'!$A:$A,'GIÁ'!$E:$E)</f>
        <v>MÁT</v>
      </c>
      <c r="F1546" s="94">
        <v>8.936146442614E12</v>
      </c>
      <c r="G1546" s="95" t="s">
        <v>2502</v>
      </c>
      <c r="H1546" s="95" t="s">
        <v>787</v>
      </c>
      <c r="I1546" s="96">
        <v>3.0</v>
      </c>
      <c r="J1546" s="96">
        <v>0.0</v>
      </c>
      <c r="K1546" s="98">
        <f t="shared" si="4"/>
        <v>3</v>
      </c>
      <c r="L1546" s="99" t="s">
        <v>5412</v>
      </c>
      <c r="M1546" s="100" t="s">
        <v>5413</v>
      </c>
      <c r="N1546" s="101" t="e">
        <v>#N/A</v>
      </c>
      <c r="O1546" s="128"/>
      <c r="P1546" s="100"/>
      <c r="Q1546" s="103">
        <f t="shared" si="5"/>
        <v>3</v>
      </c>
      <c r="R1546" s="161"/>
      <c r="S1546" s="105"/>
      <c r="T1546" s="106"/>
      <c r="U1546" s="107" t="s">
        <v>4986</v>
      </c>
      <c r="V1546" s="108" t="s">
        <v>4012</v>
      </c>
      <c r="W1546" s="109" t="s">
        <v>1908</v>
      </c>
      <c r="X1546" s="110" t="str">
        <f t="shared" si="6"/>
        <v/>
      </c>
      <c r="Y1546" s="110" t="str">
        <f t="shared" si="7"/>
        <v/>
      </c>
      <c r="Z1546" s="139" t="str">
        <f t="shared" si="97"/>
        <v>Kho đông mát</v>
      </c>
      <c r="AA1546" s="109" t="s">
        <v>802</v>
      </c>
      <c r="AB1546" s="106"/>
      <c r="AC1546" s="158"/>
      <c r="AD1546" s="160"/>
      <c r="AE1546" s="127"/>
      <c r="AF1546" s="113"/>
      <c r="AG1546" s="114" t="str">
        <f t="array" ref="AG1546">XLOOKUP(F1546,'CLV2'!A:A,'CLV2'!E:E)</f>
        <v>2.MEAT</v>
      </c>
      <c r="AH1546" s="115" t="str">
        <f t="array" ref="AH1546">XLOOKUP(F1546,'CLV2'!A:A,'CLV2'!F:F)</f>
        <v>3.PORK</v>
      </c>
      <c r="AI1546" s="115" t="str">
        <f t="shared" si="8"/>
        <v>Pack</v>
      </c>
      <c r="AJ1546" s="116">
        <f t="shared" si="9"/>
        <v>1</v>
      </c>
      <c r="AK1546" s="117" t="str">
        <f t="array" ref="AK1546">XLOOKUP(F1546,'GIÁ'!A:A,'GIÁ'!D:D)</f>
        <v>17646.95</v>
      </c>
      <c r="AL1546" s="118">
        <f t="shared" si="10"/>
        <v>52940.85</v>
      </c>
      <c r="AM1546" s="118">
        <f t="shared" si="11"/>
        <v>0</v>
      </c>
      <c r="AN1546" s="119">
        <f t="shared" si="12"/>
        <v>0</v>
      </c>
      <c r="AO1546" s="118">
        <f t="shared" si="13"/>
        <v>52940.85</v>
      </c>
      <c r="AP1546" s="121">
        <f t="shared" si="14"/>
        <v>0</v>
      </c>
      <c r="AQ1546" s="122"/>
      <c r="AR1546" s="119"/>
    </row>
    <row r="1547" ht="22.5" customHeight="1">
      <c r="A1547" s="89">
        <v>46231.0</v>
      </c>
      <c r="B1547" s="90">
        <v>0.5881944444444445</v>
      </c>
      <c r="C1547" s="91" t="s">
        <v>1746</v>
      </c>
      <c r="D1547" s="129" t="str">
        <f t="array" ref="D1547">XLOOKUP(C1547,'DS ST'!A:A,'DS ST'!B:B)</f>
        <v>VH6</v>
      </c>
      <c r="E1547" s="94" t="str">
        <f t="array" ref="E1547">XLOOKUP($F1547,'GIÁ'!$A:$A,'GIÁ'!$E:$E)</f>
        <v>MÁT</v>
      </c>
      <c r="F1547" s="94">
        <v>8.936146442614E12</v>
      </c>
      <c r="G1547" s="95" t="s">
        <v>2502</v>
      </c>
      <c r="H1547" s="95" t="s">
        <v>787</v>
      </c>
      <c r="I1547" s="96">
        <v>2.0</v>
      </c>
      <c r="J1547" s="96">
        <v>0.0</v>
      </c>
      <c r="K1547" s="98">
        <f t="shared" si="4"/>
        <v>2</v>
      </c>
      <c r="L1547" s="99" t="s">
        <v>5414</v>
      </c>
      <c r="M1547" s="100" t="s">
        <v>5415</v>
      </c>
      <c r="N1547" s="101" t="e">
        <v>#N/A</v>
      </c>
      <c r="O1547" s="128"/>
      <c r="P1547" s="100"/>
      <c r="Q1547" s="103">
        <f t="shared" si="5"/>
        <v>2</v>
      </c>
      <c r="R1547" s="161"/>
      <c r="S1547" s="105"/>
      <c r="T1547" s="106"/>
      <c r="U1547" s="107" t="s">
        <v>4986</v>
      </c>
      <c r="V1547" s="108" t="s">
        <v>4012</v>
      </c>
      <c r="W1547" s="109" t="s">
        <v>1908</v>
      </c>
      <c r="X1547" s="110" t="str">
        <f t="shared" si="6"/>
        <v/>
      </c>
      <c r="Y1547" s="110" t="str">
        <f t="shared" si="7"/>
        <v/>
      </c>
      <c r="Z1547" s="139" t="str">
        <f t="shared" si="97"/>
        <v>Kho đông mát</v>
      </c>
      <c r="AA1547" s="109" t="s">
        <v>802</v>
      </c>
      <c r="AB1547" s="106"/>
      <c r="AC1547" s="158"/>
      <c r="AD1547" s="160"/>
      <c r="AE1547" s="127"/>
      <c r="AF1547" s="113"/>
      <c r="AG1547" s="114" t="str">
        <f t="array" ref="AG1547">XLOOKUP(F1547,'CLV2'!A:A,'CLV2'!E:E)</f>
        <v>2.MEAT</v>
      </c>
      <c r="AH1547" s="115" t="str">
        <f t="array" ref="AH1547">XLOOKUP(F1547,'CLV2'!A:A,'CLV2'!F:F)</f>
        <v>3.PORK</v>
      </c>
      <c r="AI1547" s="115" t="str">
        <f t="shared" si="8"/>
        <v>Pack</v>
      </c>
      <c r="AJ1547" s="116">
        <f t="shared" si="9"/>
        <v>1</v>
      </c>
      <c r="AK1547" s="117" t="str">
        <f t="array" ref="AK1547">XLOOKUP(F1547,'GIÁ'!A:A,'GIÁ'!D:D)</f>
        <v>17646.95</v>
      </c>
      <c r="AL1547" s="118">
        <f t="shared" si="10"/>
        <v>35293.9</v>
      </c>
      <c r="AM1547" s="118">
        <f t="shared" si="11"/>
        <v>0</v>
      </c>
      <c r="AN1547" s="119">
        <f t="shared" si="12"/>
        <v>0</v>
      </c>
      <c r="AO1547" s="118">
        <f t="shared" si="13"/>
        <v>35293.9</v>
      </c>
      <c r="AP1547" s="121">
        <f t="shared" si="14"/>
        <v>0</v>
      </c>
      <c r="AQ1547" s="122"/>
      <c r="AR1547" s="119"/>
    </row>
    <row r="1548" ht="22.5" customHeight="1">
      <c r="A1548" s="89">
        <v>46231.0</v>
      </c>
      <c r="B1548" s="90">
        <v>0.7611111111111111</v>
      </c>
      <c r="C1548" s="91" t="s">
        <v>1725</v>
      </c>
      <c r="D1548" s="129" t="str">
        <f t="array" ref="D1548">XLOOKUP(C1548,'DS ST'!A:A,'DS ST'!B:B)</f>
        <v>VH4</v>
      </c>
      <c r="E1548" s="94" t="str">
        <f t="array" ref="E1548">XLOOKUP($F1548,'GIÁ'!$A:$A,'GIÁ'!$E:$E)</f>
        <v>MÁT</v>
      </c>
      <c r="F1548" s="94">
        <v>8.936146442614E12</v>
      </c>
      <c r="G1548" s="95" t="s">
        <v>2502</v>
      </c>
      <c r="H1548" s="95" t="s">
        <v>787</v>
      </c>
      <c r="I1548" s="96">
        <v>2.0</v>
      </c>
      <c r="J1548" s="96">
        <v>0.0</v>
      </c>
      <c r="K1548" s="98">
        <f t="shared" si="4"/>
        <v>2</v>
      </c>
      <c r="L1548" s="99" t="s">
        <v>5416</v>
      </c>
      <c r="M1548" s="100" t="s">
        <v>5417</v>
      </c>
      <c r="N1548" s="101" t="e">
        <v>#N/A</v>
      </c>
      <c r="O1548" s="128"/>
      <c r="P1548" s="100"/>
      <c r="Q1548" s="103">
        <f t="shared" si="5"/>
        <v>2</v>
      </c>
      <c r="R1548" s="161"/>
      <c r="S1548" s="105"/>
      <c r="T1548" s="106"/>
      <c r="U1548" s="107" t="s">
        <v>4986</v>
      </c>
      <c r="V1548" s="108" t="s">
        <v>4012</v>
      </c>
      <c r="W1548" s="109" t="s">
        <v>1908</v>
      </c>
      <c r="X1548" s="110" t="str">
        <f t="shared" si="6"/>
        <v/>
      </c>
      <c r="Y1548" s="110" t="str">
        <f t="shared" si="7"/>
        <v/>
      </c>
      <c r="Z1548" s="139" t="str">
        <f t="shared" si="97"/>
        <v>Kho đông mát</v>
      </c>
      <c r="AA1548" s="109" t="s">
        <v>802</v>
      </c>
      <c r="AB1548" s="106"/>
      <c r="AC1548" s="158"/>
      <c r="AD1548" s="160"/>
      <c r="AE1548" s="127"/>
      <c r="AF1548" s="113"/>
      <c r="AG1548" s="114" t="str">
        <f t="array" ref="AG1548">XLOOKUP(F1548,'CLV2'!A:A,'CLV2'!E:E)</f>
        <v>2.MEAT</v>
      </c>
      <c r="AH1548" s="115" t="str">
        <f t="array" ref="AH1548">XLOOKUP(F1548,'CLV2'!A:A,'CLV2'!F:F)</f>
        <v>3.PORK</v>
      </c>
      <c r="AI1548" s="115" t="str">
        <f t="shared" si="8"/>
        <v>Pack</v>
      </c>
      <c r="AJ1548" s="116">
        <f t="shared" si="9"/>
        <v>1</v>
      </c>
      <c r="AK1548" s="117" t="str">
        <f t="array" ref="AK1548">XLOOKUP(F1548,'GIÁ'!A:A,'GIÁ'!D:D)</f>
        <v>17646.95</v>
      </c>
      <c r="AL1548" s="118">
        <f t="shared" si="10"/>
        <v>35293.9</v>
      </c>
      <c r="AM1548" s="118">
        <f t="shared" si="11"/>
        <v>0</v>
      </c>
      <c r="AN1548" s="119">
        <f t="shared" si="12"/>
        <v>0</v>
      </c>
      <c r="AO1548" s="118">
        <f t="shared" si="13"/>
        <v>35293.9</v>
      </c>
      <c r="AP1548" s="121">
        <f t="shared" si="14"/>
        <v>0</v>
      </c>
      <c r="AQ1548" s="122"/>
      <c r="AR1548" s="119"/>
    </row>
    <row r="1549" ht="22.5" customHeight="1">
      <c r="A1549" s="89">
        <v>46231.0</v>
      </c>
      <c r="B1549" s="90">
        <v>0.5875</v>
      </c>
      <c r="C1549" s="91" t="s">
        <v>828</v>
      </c>
      <c r="D1549" s="129" t="str">
        <f t="array" ref="D1549">XLOOKUP(C1549,'DS ST'!A:A,'DS ST'!B:B)</f>
        <v>A182</v>
      </c>
      <c r="E1549" s="94" t="str">
        <f t="array" ref="E1549">XLOOKUP($F1549,'GIÁ'!$A:$A,'GIÁ'!$E:$E)</f>
        <v>MÁT</v>
      </c>
      <c r="F1549" s="94">
        <v>8.936146442614E12</v>
      </c>
      <c r="G1549" s="95" t="s">
        <v>2502</v>
      </c>
      <c r="H1549" s="95" t="s">
        <v>787</v>
      </c>
      <c r="I1549" s="96">
        <v>1.0</v>
      </c>
      <c r="J1549" s="96">
        <v>0.0</v>
      </c>
      <c r="K1549" s="98">
        <f t="shared" si="4"/>
        <v>1</v>
      </c>
      <c r="L1549" s="99" t="s">
        <v>5418</v>
      </c>
      <c r="M1549" s="100" t="s">
        <v>5419</v>
      </c>
      <c r="N1549" s="101" t="e">
        <v>#N/A</v>
      </c>
      <c r="O1549" s="128"/>
      <c r="P1549" s="100"/>
      <c r="Q1549" s="103">
        <f t="shared" si="5"/>
        <v>1</v>
      </c>
      <c r="R1549" s="161"/>
      <c r="S1549" s="105"/>
      <c r="T1549" s="106"/>
      <c r="U1549" s="107" t="s">
        <v>4986</v>
      </c>
      <c r="V1549" s="108" t="s">
        <v>4012</v>
      </c>
      <c r="W1549" s="109" t="s">
        <v>1908</v>
      </c>
      <c r="X1549" s="110" t="str">
        <f t="shared" si="6"/>
        <v/>
      </c>
      <c r="Y1549" s="110" t="str">
        <f t="shared" si="7"/>
        <v/>
      </c>
      <c r="Z1549" s="139" t="str">
        <f t="shared" si="97"/>
        <v>Kho đông mát</v>
      </c>
      <c r="AA1549" s="109" t="s">
        <v>802</v>
      </c>
      <c r="AB1549" s="106"/>
      <c r="AC1549" s="158"/>
      <c r="AD1549" s="160"/>
      <c r="AE1549" s="127"/>
      <c r="AF1549" s="113"/>
      <c r="AG1549" s="114" t="str">
        <f t="array" ref="AG1549">XLOOKUP(F1549,'CLV2'!A:A,'CLV2'!E:E)</f>
        <v>2.MEAT</v>
      </c>
      <c r="AH1549" s="115" t="str">
        <f t="array" ref="AH1549">XLOOKUP(F1549,'CLV2'!A:A,'CLV2'!F:F)</f>
        <v>3.PORK</v>
      </c>
      <c r="AI1549" s="115" t="str">
        <f t="shared" si="8"/>
        <v>Pack</v>
      </c>
      <c r="AJ1549" s="116">
        <f t="shared" si="9"/>
        <v>1</v>
      </c>
      <c r="AK1549" s="117" t="str">
        <f t="array" ref="AK1549">XLOOKUP(F1549,'GIÁ'!A:A,'GIÁ'!D:D)</f>
        <v>17646.95</v>
      </c>
      <c r="AL1549" s="118">
        <f t="shared" si="10"/>
        <v>17646.95</v>
      </c>
      <c r="AM1549" s="118">
        <f t="shared" si="11"/>
        <v>0</v>
      </c>
      <c r="AN1549" s="119">
        <f t="shared" si="12"/>
        <v>0</v>
      </c>
      <c r="AO1549" s="118">
        <f t="shared" si="13"/>
        <v>17646.95</v>
      </c>
      <c r="AP1549" s="121">
        <f t="shared" si="14"/>
        <v>0</v>
      </c>
      <c r="AQ1549" s="122"/>
      <c r="AR1549" s="119"/>
    </row>
    <row r="1550" ht="22.5" customHeight="1">
      <c r="A1550" s="89">
        <v>46231.0</v>
      </c>
      <c r="B1550" s="90">
        <v>0.53125</v>
      </c>
      <c r="C1550" s="91" t="s">
        <v>1719</v>
      </c>
      <c r="D1550" s="129" t="str">
        <f t="array" ref="D1550">XLOOKUP(C1550,'DS ST'!A:A,'DS ST'!B:B)</f>
        <v>VH3</v>
      </c>
      <c r="E1550" s="94" t="str">
        <f t="array" ref="E1550">XLOOKUP($F1550,'GIÁ'!$A:$A,'GIÁ'!$E:$E)</f>
        <v>MÁT</v>
      </c>
      <c r="F1550" s="94">
        <v>8.936146442614E12</v>
      </c>
      <c r="G1550" s="95" t="s">
        <v>2502</v>
      </c>
      <c r="H1550" s="95" t="s">
        <v>787</v>
      </c>
      <c r="I1550" s="96">
        <v>2.0</v>
      </c>
      <c r="J1550" s="96">
        <v>0.0</v>
      </c>
      <c r="K1550" s="98">
        <f t="shared" si="4"/>
        <v>2</v>
      </c>
      <c r="L1550" s="99" t="s">
        <v>5420</v>
      </c>
      <c r="M1550" s="100" t="s">
        <v>5421</v>
      </c>
      <c r="N1550" s="101" t="e">
        <v>#N/A</v>
      </c>
      <c r="O1550" s="128"/>
      <c r="P1550" s="100"/>
      <c r="Q1550" s="103">
        <f t="shared" si="5"/>
        <v>2</v>
      </c>
      <c r="R1550" s="161"/>
      <c r="S1550" s="105"/>
      <c r="T1550" s="106"/>
      <c r="U1550" s="107" t="s">
        <v>4986</v>
      </c>
      <c r="V1550" s="108" t="s">
        <v>4012</v>
      </c>
      <c r="W1550" s="109" t="s">
        <v>1908</v>
      </c>
      <c r="X1550" s="110" t="str">
        <f t="shared" si="6"/>
        <v/>
      </c>
      <c r="Y1550" s="110" t="str">
        <f t="shared" si="7"/>
        <v/>
      </c>
      <c r="Z1550" s="139" t="str">
        <f t="shared" si="97"/>
        <v>Kho đông mát</v>
      </c>
      <c r="AA1550" s="109" t="s">
        <v>802</v>
      </c>
      <c r="AB1550" s="106"/>
      <c r="AC1550" s="158"/>
      <c r="AD1550" s="160"/>
      <c r="AE1550" s="127"/>
      <c r="AF1550" s="113"/>
      <c r="AG1550" s="114" t="str">
        <f t="array" ref="AG1550">XLOOKUP(F1550,'CLV2'!A:A,'CLV2'!E:E)</f>
        <v>2.MEAT</v>
      </c>
      <c r="AH1550" s="115" t="str">
        <f t="array" ref="AH1550">XLOOKUP(F1550,'CLV2'!A:A,'CLV2'!F:F)</f>
        <v>3.PORK</v>
      </c>
      <c r="AI1550" s="115" t="str">
        <f t="shared" si="8"/>
        <v>Pack</v>
      </c>
      <c r="AJ1550" s="116">
        <f t="shared" si="9"/>
        <v>1</v>
      </c>
      <c r="AK1550" s="117" t="str">
        <f t="array" ref="AK1550">XLOOKUP(F1550,'GIÁ'!A:A,'GIÁ'!D:D)</f>
        <v>17646.95</v>
      </c>
      <c r="AL1550" s="118">
        <f t="shared" si="10"/>
        <v>35293.9</v>
      </c>
      <c r="AM1550" s="118">
        <f t="shared" si="11"/>
        <v>0</v>
      </c>
      <c r="AN1550" s="119">
        <f t="shared" si="12"/>
        <v>0</v>
      </c>
      <c r="AO1550" s="118">
        <f t="shared" si="13"/>
        <v>35293.9</v>
      </c>
      <c r="AP1550" s="121">
        <f t="shared" si="14"/>
        <v>0</v>
      </c>
      <c r="AQ1550" s="122"/>
      <c r="AR1550" s="119"/>
    </row>
    <row r="1551" ht="22.5" customHeight="1">
      <c r="A1551" s="89">
        <v>46231.0</v>
      </c>
      <c r="B1551" s="90">
        <v>0.9055555555555556</v>
      </c>
      <c r="C1551" s="91" t="s">
        <v>1707</v>
      </c>
      <c r="D1551" s="129" t="str">
        <f t="array" ref="D1551">XLOOKUP(C1551,'DS ST'!A:A,'DS ST'!B:B)</f>
        <v>VH2</v>
      </c>
      <c r="E1551" s="94" t="str">
        <f t="array" ref="E1551">XLOOKUP($F1551,'GIÁ'!$A:$A,'GIÁ'!$E:$E)</f>
        <v>MÁT</v>
      </c>
      <c r="F1551" s="94">
        <v>8.936146442614E12</v>
      </c>
      <c r="G1551" s="95" t="s">
        <v>2502</v>
      </c>
      <c r="H1551" s="95" t="s">
        <v>787</v>
      </c>
      <c r="I1551" s="96">
        <v>1.0</v>
      </c>
      <c r="J1551" s="96">
        <v>0.0</v>
      </c>
      <c r="K1551" s="98">
        <f t="shared" si="4"/>
        <v>1</v>
      </c>
      <c r="L1551" s="99" t="s">
        <v>5422</v>
      </c>
      <c r="M1551" s="100" t="s">
        <v>5423</v>
      </c>
      <c r="N1551" s="101" t="e">
        <v>#N/A</v>
      </c>
      <c r="O1551" s="128"/>
      <c r="P1551" s="100"/>
      <c r="Q1551" s="103">
        <f t="shared" si="5"/>
        <v>1</v>
      </c>
      <c r="R1551" s="161"/>
      <c r="S1551" s="105" t="s">
        <v>14</v>
      </c>
      <c r="T1551" s="106"/>
      <c r="U1551" s="107" t="s">
        <v>4986</v>
      </c>
      <c r="V1551" s="108" t="s">
        <v>4012</v>
      </c>
      <c r="W1551" s="109" t="s">
        <v>1908</v>
      </c>
      <c r="X1551" s="110" t="str">
        <f t="shared" si="6"/>
        <v/>
      </c>
      <c r="Y1551" s="110" t="str">
        <f t="shared" si="7"/>
        <v/>
      </c>
      <c r="Z1551" s="139" t="str">
        <f t="shared" si="97"/>
        <v>Kho đông mát</v>
      </c>
      <c r="AA1551" s="109" t="s">
        <v>802</v>
      </c>
      <c r="AB1551" s="106"/>
      <c r="AC1551" s="158"/>
      <c r="AD1551" s="160"/>
      <c r="AE1551" s="127"/>
      <c r="AF1551" s="113"/>
      <c r="AG1551" s="114" t="str">
        <f t="array" ref="AG1551">XLOOKUP(F1551,'CLV2'!A:A,'CLV2'!E:E)</f>
        <v>2.MEAT</v>
      </c>
      <c r="AH1551" s="115" t="str">
        <f t="array" ref="AH1551">XLOOKUP(F1551,'CLV2'!A:A,'CLV2'!F:F)</f>
        <v>3.PORK</v>
      </c>
      <c r="AI1551" s="115" t="str">
        <f t="shared" si="8"/>
        <v>Pack</v>
      </c>
      <c r="AJ1551" s="116">
        <f t="shared" si="9"/>
        <v>1</v>
      </c>
      <c r="AK1551" s="117" t="str">
        <f t="array" ref="AK1551">XLOOKUP(F1551,'GIÁ'!A:A,'GIÁ'!D:D)</f>
        <v>17646.95</v>
      </c>
      <c r="AL1551" s="118">
        <f t="shared" si="10"/>
        <v>17646.95</v>
      </c>
      <c r="AM1551" s="118">
        <f t="shared" si="11"/>
        <v>0</v>
      </c>
      <c r="AN1551" s="119">
        <f t="shared" si="12"/>
        <v>0</v>
      </c>
      <c r="AO1551" s="118">
        <f t="shared" si="13"/>
        <v>17646.95</v>
      </c>
      <c r="AP1551" s="121">
        <f t="shared" si="14"/>
        <v>0</v>
      </c>
      <c r="AQ1551" s="122"/>
      <c r="AR1551" s="119"/>
    </row>
    <row r="1552" ht="22.5" customHeight="1">
      <c r="A1552" s="89">
        <v>46231.0</v>
      </c>
      <c r="B1552" s="90">
        <v>0.8368055555555556</v>
      </c>
      <c r="C1552" s="91" t="s">
        <v>1111</v>
      </c>
      <c r="D1552" s="129" t="str">
        <f t="array" ref="D1552">XLOOKUP(C1552,'DS ST'!A:A,'DS ST'!B:B)</f>
        <v>AV4</v>
      </c>
      <c r="E1552" s="94" t="str">
        <f t="array" ref="E1552">XLOOKUP($F1552,'GIÁ'!$A:$A,'GIÁ'!$E:$E)</f>
        <v>MÁT</v>
      </c>
      <c r="F1552" s="94">
        <v>8.936146442614E12</v>
      </c>
      <c r="G1552" s="95" t="s">
        <v>2502</v>
      </c>
      <c r="H1552" s="95" t="s">
        <v>787</v>
      </c>
      <c r="I1552" s="96">
        <v>2.0</v>
      </c>
      <c r="J1552" s="96">
        <v>0.0</v>
      </c>
      <c r="K1552" s="98">
        <f t="shared" si="4"/>
        <v>2</v>
      </c>
      <c r="L1552" s="99" t="s">
        <v>5424</v>
      </c>
      <c r="M1552" s="100" t="s">
        <v>5425</v>
      </c>
      <c r="N1552" s="101" t="e">
        <v>#N/A</v>
      </c>
      <c r="O1552" s="128"/>
      <c r="P1552" s="100"/>
      <c r="Q1552" s="103">
        <f t="shared" si="5"/>
        <v>2</v>
      </c>
      <c r="R1552" s="161"/>
      <c r="S1552" s="105"/>
      <c r="T1552" s="106"/>
      <c r="U1552" s="107" t="s">
        <v>4986</v>
      </c>
      <c r="V1552" s="108" t="s">
        <v>4012</v>
      </c>
      <c r="W1552" s="109" t="s">
        <v>1908</v>
      </c>
      <c r="X1552" s="110" t="str">
        <f t="shared" si="6"/>
        <v/>
      </c>
      <c r="Y1552" s="110" t="str">
        <f t="shared" si="7"/>
        <v/>
      </c>
      <c r="Z1552" s="139" t="str">
        <f t="shared" si="97"/>
        <v>Kho đông mát</v>
      </c>
      <c r="AA1552" s="109" t="s">
        <v>802</v>
      </c>
      <c r="AB1552" s="106"/>
      <c r="AC1552" s="158"/>
      <c r="AD1552" s="160"/>
      <c r="AE1552" s="127"/>
      <c r="AF1552" s="113"/>
      <c r="AG1552" s="114" t="str">
        <f t="array" ref="AG1552">XLOOKUP(F1552,'CLV2'!A:A,'CLV2'!E:E)</f>
        <v>2.MEAT</v>
      </c>
      <c r="AH1552" s="115" t="str">
        <f t="array" ref="AH1552">XLOOKUP(F1552,'CLV2'!A:A,'CLV2'!F:F)</f>
        <v>3.PORK</v>
      </c>
      <c r="AI1552" s="115" t="str">
        <f t="shared" si="8"/>
        <v>Pack</v>
      </c>
      <c r="AJ1552" s="116">
        <f t="shared" si="9"/>
        <v>1</v>
      </c>
      <c r="AK1552" s="117" t="str">
        <f t="array" ref="AK1552">XLOOKUP(F1552,'GIÁ'!A:A,'GIÁ'!D:D)</f>
        <v>17646.95</v>
      </c>
      <c r="AL1552" s="118">
        <f t="shared" si="10"/>
        <v>35293.9</v>
      </c>
      <c r="AM1552" s="118">
        <f t="shared" si="11"/>
        <v>0</v>
      </c>
      <c r="AN1552" s="119">
        <f t="shared" si="12"/>
        <v>0</v>
      </c>
      <c r="AO1552" s="118">
        <f t="shared" si="13"/>
        <v>35293.9</v>
      </c>
      <c r="AP1552" s="121">
        <f t="shared" si="14"/>
        <v>0</v>
      </c>
      <c r="AQ1552" s="122"/>
      <c r="AR1552" s="119"/>
    </row>
    <row r="1553" ht="22.5" customHeight="1">
      <c r="A1553" s="89">
        <v>46231.0</v>
      </c>
      <c r="B1553" s="90">
        <v>0.9138888888888889</v>
      </c>
      <c r="C1553" s="91" t="s">
        <v>903</v>
      </c>
      <c r="D1553" s="129" t="str">
        <f t="array" ref="D1553">XLOOKUP(C1553,'DS ST'!A:A,'DS ST'!B:B)</f>
        <v>A193</v>
      </c>
      <c r="E1553" s="94" t="str">
        <f t="array" ref="E1553">XLOOKUP($F1553,'GIÁ'!$A:$A,'GIÁ'!$E:$E)</f>
        <v>MÁT</v>
      </c>
      <c r="F1553" s="94">
        <v>8.936146442614E12</v>
      </c>
      <c r="G1553" s="95" t="s">
        <v>2502</v>
      </c>
      <c r="H1553" s="95" t="s">
        <v>787</v>
      </c>
      <c r="I1553" s="96">
        <v>4.0</v>
      </c>
      <c r="J1553" s="96">
        <v>0.0</v>
      </c>
      <c r="K1553" s="98">
        <f t="shared" si="4"/>
        <v>4</v>
      </c>
      <c r="L1553" s="99" t="s">
        <v>5426</v>
      </c>
      <c r="M1553" s="100" t="s">
        <v>5427</v>
      </c>
      <c r="N1553" s="101" t="e">
        <v>#N/A</v>
      </c>
      <c r="O1553" s="128"/>
      <c r="P1553" s="100"/>
      <c r="Q1553" s="103">
        <f t="shared" si="5"/>
        <v>4</v>
      </c>
      <c r="R1553" s="161"/>
      <c r="S1553" s="105"/>
      <c r="T1553" s="106"/>
      <c r="U1553" s="107" t="s">
        <v>4986</v>
      </c>
      <c r="V1553" s="108" t="s">
        <v>4012</v>
      </c>
      <c r="W1553" s="109" t="s">
        <v>1908</v>
      </c>
      <c r="X1553" s="110" t="str">
        <f t="shared" si="6"/>
        <v/>
      </c>
      <c r="Y1553" s="110" t="str">
        <f t="shared" si="7"/>
        <v/>
      </c>
      <c r="Z1553" s="139" t="str">
        <f t="shared" si="97"/>
        <v>Kho đông mát</v>
      </c>
      <c r="AA1553" s="109" t="s">
        <v>802</v>
      </c>
      <c r="AB1553" s="106"/>
      <c r="AC1553" s="158"/>
      <c r="AD1553" s="160"/>
      <c r="AE1553" s="127"/>
      <c r="AF1553" s="113"/>
      <c r="AG1553" s="114" t="str">
        <f t="array" ref="AG1553">XLOOKUP(F1553,'CLV2'!A:A,'CLV2'!E:E)</f>
        <v>2.MEAT</v>
      </c>
      <c r="AH1553" s="115" t="str">
        <f t="array" ref="AH1553">XLOOKUP(F1553,'CLV2'!A:A,'CLV2'!F:F)</f>
        <v>3.PORK</v>
      </c>
      <c r="AI1553" s="115" t="str">
        <f t="shared" si="8"/>
        <v>Pack</v>
      </c>
      <c r="AJ1553" s="116">
        <f t="shared" si="9"/>
        <v>1</v>
      </c>
      <c r="AK1553" s="117" t="str">
        <f t="array" ref="AK1553">XLOOKUP(F1553,'GIÁ'!A:A,'GIÁ'!D:D)</f>
        <v>17646.95</v>
      </c>
      <c r="AL1553" s="118">
        <f t="shared" si="10"/>
        <v>70587.8</v>
      </c>
      <c r="AM1553" s="118">
        <f t="shared" si="11"/>
        <v>0</v>
      </c>
      <c r="AN1553" s="119">
        <f t="shared" si="12"/>
        <v>0</v>
      </c>
      <c r="AO1553" s="118">
        <f t="shared" si="13"/>
        <v>70587.8</v>
      </c>
      <c r="AP1553" s="121">
        <f t="shared" si="14"/>
        <v>0</v>
      </c>
      <c r="AQ1553" s="122"/>
      <c r="AR1553" s="119"/>
    </row>
    <row r="1554" ht="22.5" customHeight="1">
      <c r="A1554" s="89">
        <v>46231.0</v>
      </c>
      <c r="B1554" s="91">
        <v>0.0</v>
      </c>
      <c r="C1554" s="91" t="s">
        <v>1255</v>
      </c>
      <c r="D1554" s="129" t="str">
        <f t="array" ref="D1554">XLOOKUP(C1554,'DS ST'!A:A,'DS ST'!B:B)</f>
        <v>GHA</v>
      </c>
      <c r="E1554" s="94" t="str">
        <f t="array" ref="E1554">XLOOKUP($F1554,'GIÁ'!$A:$A,'GIÁ'!$E:$E)</f>
        <v>MÁT</v>
      </c>
      <c r="F1554" s="94">
        <v>8.936146442614E12</v>
      </c>
      <c r="G1554" s="95" t="s">
        <v>2502</v>
      </c>
      <c r="H1554" s="95" t="s">
        <v>787</v>
      </c>
      <c r="I1554" s="96">
        <v>3.0</v>
      </c>
      <c r="J1554" s="96">
        <v>0.0</v>
      </c>
      <c r="K1554" s="98">
        <f t="shared" si="4"/>
        <v>3</v>
      </c>
      <c r="L1554" s="99" t="s">
        <v>5428</v>
      </c>
      <c r="M1554" s="100" t="s">
        <v>5429</v>
      </c>
      <c r="N1554" s="101" t="e">
        <v>#N/A</v>
      </c>
      <c r="O1554" s="128"/>
      <c r="P1554" s="100"/>
      <c r="Q1554" s="103">
        <f t="shared" si="5"/>
        <v>3</v>
      </c>
      <c r="R1554" s="161"/>
      <c r="S1554" s="105"/>
      <c r="T1554" s="106"/>
      <c r="U1554" s="107" t="s">
        <v>4986</v>
      </c>
      <c r="V1554" s="108" t="s">
        <v>4012</v>
      </c>
      <c r="W1554" s="109" t="s">
        <v>1908</v>
      </c>
      <c r="X1554" s="110" t="str">
        <f t="shared" si="6"/>
        <v/>
      </c>
      <c r="Y1554" s="110" t="str">
        <f t="shared" si="7"/>
        <v/>
      </c>
      <c r="Z1554" s="139" t="str">
        <f t="shared" si="97"/>
        <v>Kho đông mát</v>
      </c>
      <c r="AA1554" s="109" t="s">
        <v>802</v>
      </c>
      <c r="AB1554" s="106"/>
      <c r="AC1554" s="158"/>
      <c r="AD1554" s="160"/>
      <c r="AE1554" s="127"/>
      <c r="AF1554" s="113"/>
      <c r="AG1554" s="114" t="str">
        <f t="array" ref="AG1554">XLOOKUP(F1554,'CLV2'!A:A,'CLV2'!E:E)</f>
        <v>2.MEAT</v>
      </c>
      <c r="AH1554" s="115" t="str">
        <f t="array" ref="AH1554">XLOOKUP(F1554,'CLV2'!A:A,'CLV2'!F:F)</f>
        <v>3.PORK</v>
      </c>
      <c r="AI1554" s="115" t="str">
        <f t="shared" si="8"/>
        <v>Pack</v>
      </c>
      <c r="AJ1554" s="116">
        <f t="shared" si="9"/>
        <v>1</v>
      </c>
      <c r="AK1554" s="117" t="str">
        <f t="array" ref="AK1554">XLOOKUP(F1554,'GIÁ'!A:A,'GIÁ'!D:D)</f>
        <v>17646.95</v>
      </c>
      <c r="AL1554" s="118">
        <f t="shared" si="10"/>
        <v>52940.85</v>
      </c>
      <c r="AM1554" s="118">
        <f t="shared" si="11"/>
        <v>0</v>
      </c>
      <c r="AN1554" s="119">
        <f t="shared" si="12"/>
        <v>0</v>
      </c>
      <c r="AO1554" s="118">
        <f t="shared" si="13"/>
        <v>52940.85</v>
      </c>
      <c r="AP1554" s="121">
        <f t="shared" si="14"/>
        <v>0</v>
      </c>
      <c r="AQ1554" s="122"/>
      <c r="AR1554" s="119"/>
    </row>
    <row r="1555" ht="22.5" customHeight="1">
      <c r="A1555" s="89">
        <v>46231.0</v>
      </c>
      <c r="B1555" s="90">
        <v>0.5</v>
      </c>
      <c r="C1555" s="91" t="s">
        <v>740</v>
      </c>
      <c r="D1555" s="129" t="str">
        <f t="array" ref="D1555">XLOOKUP(C1555,'DS ST'!A:A,'DS ST'!B:B)</f>
        <v>A167</v>
      </c>
      <c r="E1555" s="94" t="str">
        <f t="array" ref="E1555">XLOOKUP($F1555,'GIÁ'!$A:$A,'GIÁ'!$E:$E)</f>
        <v>MÁT</v>
      </c>
      <c r="F1555" s="94">
        <v>8.936146442614E12</v>
      </c>
      <c r="G1555" s="95" t="s">
        <v>2502</v>
      </c>
      <c r="H1555" s="95" t="s">
        <v>787</v>
      </c>
      <c r="I1555" s="96">
        <v>1.0</v>
      </c>
      <c r="J1555" s="96">
        <v>0.0</v>
      </c>
      <c r="K1555" s="98">
        <f t="shared" si="4"/>
        <v>1</v>
      </c>
      <c r="L1555" s="99" t="s">
        <v>5430</v>
      </c>
      <c r="M1555" s="100" t="s">
        <v>5431</v>
      </c>
      <c r="N1555" s="101" t="e">
        <v>#N/A</v>
      </c>
      <c r="O1555" s="128"/>
      <c r="P1555" s="100"/>
      <c r="Q1555" s="103">
        <f t="shared" si="5"/>
        <v>1</v>
      </c>
      <c r="R1555" s="161"/>
      <c r="S1555" s="105"/>
      <c r="T1555" s="106"/>
      <c r="U1555" s="107" t="s">
        <v>4986</v>
      </c>
      <c r="V1555" s="108" t="s">
        <v>4012</v>
      </c>
      <c r="W1555" s="109" t="s">
        <v>1908</v>
      </c>
      <c r="X1555" s="110" t="str">
        <f t="shared" si="6"/>
        <v/>
      </c>
      <c r="Y1555" s="110" t="str">
        <f t="shared" si="7"/>
        <v/>
      </c>
      <c r="Z1555" s="139" t="str">
        <f t="shared" si="97"/>
        <v>Kho đông mát</v>
      </c>
      <c r="AA1555" s="109" t="s">
        <v>802</v>
      </c>
      <c r="AB1555" s="106"/>
      <c r="AC1555" s="158"/>
      <c r="AD1555" s="160"/>
      <c r="AE1555" s="127"/>
      <c r="AF1555" s="113"/>
      <c r="AG1555" s="114" t="str">
        <f t="array" ref="AG1555">XLOOKUP(F1555,'CLV2'!A:A,'CLV2'!E:E)</f>
        <v>2.MEAT</v>
      </c>
      <c r="AH1555" s="115" t="str">
        <f t="array" ref="AH1555">XLOOKUP(F1555,'CLV2'!A:A,'CLV2'!F:F)</f>
        <v>3.PORK</v>
      </c>
      <c r="AI1555" s="115" t="str">
        <f t="shared" si="8"/>
        <v>Pack</v>
      </c>
      <c r="AJ1555" s="116">
        <f t="shared" si="9"/>
        <v>1</v>
      </c>
      <c r="AK1555" s="117" t="str">
        <f t="array" ref="AK1555">XLOOKUP(F1555,'GIÁ'!A:A,'GIÁ'!D:D)</f>
        <v>17646.95</v>
      </c>
      <c r="AL1555" s="118">
        <f t="shared" si="10"/>
        <v>17646.95</v>
      </c>
      <c r="AM1555" s="118">
        <f t="shared" si="11"/>
        <v>0</v>
      </c>
      <c r="AN1555" s="119">
        <f t="shared" si="12"/>
        <v>0</v>
      </c>
      <c r="AO1555" s="118">
        <f t="shared" si="13"/>
        <v>17646.95</v>
      </c>
      <c r="AP1555" s="121">
        <f t="shared" si="14"/>
        <v>0</v>
      </c>
      <c r="AQ1555" s="122"/>
      <c r="AR1555" s="119"/>
    </row>
    <row r="1556" ht="22.5" customHeight="1">
      <c r="A1556" s="89">
        <v>46231.0</v>
      </c>
      <c r="B1556" s="90">
        <v>0.5930555555555556</v>
      </c>
      <c r="C1556" s="91" t="s">
        <v>1173</v>
      </c>
      <c r="D1556" s="129" t="str">
        <f t="array" ref="D1556">XLOOKUP(C1556,'DS ST'!A:A,'DS ST'!B:B)</f>
        <v>CTH</v>
      </c>
      <c r="E1556" s="94" t="str">
        <f t="array" ref="E1556">XLOOKUP($F1556,'GIÁ'!$A:$A,'GIÁ'!$E:$E)</f>
        <v>MÁT</v>
      </c>
      <c r="F1556" s="94">
        <v>8.936146442614E12</v>
      </c>
      <c r="G1556" s="95" t="s">
        <v>2502</v>
      </c>
      <c r="H1556" s="95" t="s">
        <v>787</v>
      </c>
      <c r="I1556" s="96">
        <v>2.0</v>
      </c>
      <c r="J1556" s="96">
        <v>0.0</v>
      </c>
      <c r="K1556" s="98">
        <f t="shared" si="4"/>
        <v>2</v>
      </c>
      <c r="L1556" s="99" t="s">
        <v>5432</v>
      </c>
      <c r="M1556" s="100" t="s">
        <v>5433</v>
      </c>
      <c r="N1556" s="101" t="e">
        <v>#N/A</v>
      </c>
      <c r="O1556" s="128"/>
      <c r="P1556" s="100"/>
      <c r="Q1556" s="103">
        <f t="shared" si="5"/>
        <v>2</v>
      </c>
      <c r="R1556" s="161"/>
      <c r="S1556" s="105"/>
      <c r="T1556" s="106"/>
      <c r="U1556" s="107" t="s">
        <v>4986</v>
      </c>
      <c r="V1556" s="108" t="s">
        <v>4012</v>
      </c>
      <c r="W1556" s="109" t="s">
        <v>1908</v>
      </c>
      <c r="X1556" s="110" t="str">
        <f t="shared" si="6"/>
        <v/>
      </c>
      <c r="Y1556" s="110" t="str">
        <f t="shared" si="7"/>
        <v/>
      </c>
      <c r="Z1556" s="139" t="str">
        <f t="shared" si="97"/>
        <v>Kho đông mát</v>
      </c>
      <c r="AA1556" s="109" t="s">
        <v>802</v>
      </c>
      <c r="AB1556" s="106"/>
      <c r="AC1556" s="158"/>
      <c r="AD1556" s="160"/>
      <c r="AE1556" s="127"/>
      <c r="AF1556" s="113"/>
      <c r="AG1556" s="114" t="str">
        <f t="array" ref="AG1556">XLOOKUP(F1556,'CLV2'!A:A,'CLV2'!E:E)</f>
        <v>2.MEAT</v>
      </c>
      <c r="AH1556" s="115" t="str">
        <f t="array" ref="AH1556">XLOOKUP(F1556,'CLV2'!A:A,'CLV2'!F:F)</f>
        <v>3.PORK</v>
      </c>
      <c r="AI1556" s="115" t="str">
        <f t="shared" si="8"/>
        <v>Pack</v>
      </c>
      <c r="AJ1556" s="116">
        <f t="shared" si="9"/>
        <v>1</v>
      </c>
      <c r="AK1556" s="117" t="str">
        <f t="array" ref="AK1556">XLOOKUP(F1556,'GIÁ'!A:A,'GIÁ'!D:D)</f>
        <v>17646.95</v>
      </c>
      <c r="AL1556" s="118">
        <f t="shared" si="10"/>
        <v>35293.9</v>
      </c>
      <c r="AM1556" s="118">
        <f t="shared" si="11"/>
        <v>0</v>
      </c>
      <c r="AN1556" s="119">
        <f t="shared" si="12"/>
        <v>0</v>
      </c>
      <c r="AO1556" s="118">
        <f t="shared" si="13"/>
        <v>35293.9</v>
      </c>
      <c r="AP1556" s="121">
        <f t="shared" si="14"/>
        <v>0</v>
      </c>
      <c r="AQ1556" s="122"/>
      <c r="AR1556" s="119"/>
    </row>
    <row r="1557" ht="22.5" customHeight="1">
      <c r="A1557" s="89">
        <v>46231.0</v>
      </c>
      <c r="B1557" s="90">
        <v>0.4888888888888889</v>
      </c>
      <c r="C1557" s="91" t="s">
        <v>1252</v>
      </c>
      <c r="D1557" s="129" t="str">
        <f t="array" ref="D1557">XLOOKUP(C1557,'DS ST'!A:A,'DS ST'!B:B)</f>
        <v>GDU</v>
      </c>
      <c r="E1557" s="94" t="str">
        <f t="array" ref="E1557">XLOOKUP($F1557,'GIÁ'!$A:$A,'GIÁ'!$E:$E)</f>
        <v>MÁT</v>
      </c>
      <c r="F1557" s="94">
        <v>8.936146442614E12</v>
      </c>
      <c r="G1557" s="95" t="s">
        <v>2502</v>
      </c>
      <c r="H1557" s="95" t="s">
        <v>787</v>
      </c>
      <c r="I1557" s="96">
        <v>3.0</v>
      </c>
      <c r="J1557" s="96">
        <v>0.0</v>
      </c>
      <c r="K1557" s="98">
        <f t="shared" si="4"/>
        <v>3</v>
      </c>
      <c r="L1557" s="99" t="s">
        <v>5434</v>
      </c>
      <c r="M1557" s="100" t="s">
        <v>5435</v>
      </c>
      <c r="N1557" s="101" t="s">
        <v>5436</v>
      </c>
      <c r="O1557" s="128"/>
      <c r="P1557" s="100"/>
      <c r="Q1557" s="103">
        <f t="shared" si="5"/>
        <v>3</v>
      </c>
      <c r="R1557" s="161"/>
      <c r="S1557" s="105"/>
      <c r="T1557" s="106"/>
      <c r="U1557" s="107" t="s">
        <v>4986</v>
      </c>
      <c r="V1557" s="108" t="s">
        <v>4012</v>
      </c>
      <c r="W1557" s="109" t="s">
        <v>1908</v>
      </c>
      <c r="X1557" s="110" t="str">
        <f t="shared" si="6"/>
        <v/>
      </c>
      <c r="Y1557" s="110" t="str">
        <f t="shared" si="7"/>
        <v/>
      </c>
      <c r="Z1557" s="139" t="str">
        <f t="shared" si="97"/>
        <v>Kho đông mát</v>
      </c>
      <c r="AA1557" s="109" t="s">
        <v>802</v>
      </c>
      <c r="AB1557" s="106"/>
      <c r="AC1557" s="158"/>
      <c r="AD1557" s="162" t="s">
        <v>4692</v>
      </c>
      <c r="AE1557" s="127"/>
      <c r="AF1557" s="113"/>
      <c r="AG1557" s="114" t="str">
        <f t="array" ref="AG1557">XLOOKUP(F1557,'CLV2'!A:A,'CLV2'!E:E)</f>
        <v>2.MEAT</v>
      </c>
      <c r="AH1557" s="115" t="str">
        <f t="array" ref="AH1557">XLOOKUP(F1557,'CLV2'!A:A,'CLV2'!F:F)</f>
        <v>3.PORK</v>
      </c>
      <c r="AI1557" s="115" t="str">
        <f t="shared" si="8"/>
        <v>Pack</v>
      </c>
      <c r="AJ1557" s="116">
        <f t="shared" si="9"/>
        <v>1</v>
      </c>
      <c r="AK1557" s="117" t="str">
        <f t="array" ref="AK1557">XLOOKUP(F1557,'GIÁ'!A:A,'GIÁ'!D:D)</f>
        <v>17646.95</v>
      </c>
      <c r="AL1557" s="118">
        <f t="shared" si="10"/>
        <v>52940.85</v>
      </c>
      <c r="AM1557" s="118">
        <f t="shared" si="11"/>
        <v>0</v>
      </c>
      <c r="AN1557" s="119">
        <f t="shared" si="12"/>
        <v>0</v>
      </c>
      <c r="AO1557" s="118">
        <f t="shared" si="13"/>
        <v>52940.85</v>
      </c>
      <c r="AP1557" s="121">
        <f t="shared" si="14"/>
        <v>0</v>
      </c>
      <c r="AQ1557" s="122"/>
      <c r="AR1557" s="119"/>
    </row>
    <row r="1558" ht="22.5" customHeight="1">
      <c r="A1558" s="89">
        <v>46231.0</v>
      </c>
      <c r="B1558" s="90">
        <v>0.4888888888888889</v>
      </c>
      <c r="C1558" s="91" t="s">
        <v>1252</v>
      </c>
      <c r="D1558" s="92" t="str">
        <f t="array" ref="D1558">XLOOKUP(C1558,'DS ST'!A:A,'DS ST'!B:B)</f>
        <v>GDU</v>
      </c>
      <c r="E1558" s="94" t="str">
        <f t="array" ref="E1558">XLOOKUP($F1558,'GIÁ'!$A:$A,'GIÁ'!$E:$E)</f>
        <v>ĐÔNG</v>
      </c>
      <c r="F1558" s="94">
        <v>8.934717275081E12</v>
      </c>
      <c r="G1558" s="95" t="s">
        <v>1735</v>
      </c>
      <c r="H1558" s="95" t="s">
        <v>224</v>
      </c>
      <c r="I1558" s="96">
        <v>10.0</v>
      </c>
      <c r="J1558" s="96">
        <v>0.0</v>
      </c>
      <c r="K1558" s="98">
        <f t="shared" si="4"/>
        <v>10</v>
      </c>
      <c r="L1558" s="99" t="s">
        <v>5434</v>
      </c>
      <c r="M1558" s="100" t="s">
        <v>5435</v>
      </c>
      <c r="N1558" s="101" t="s">
        <v>5436</v>
      </c>
      <c r="O1558" s="128"/>
      <c r="P1558" s="100"/>
      <c r="Q1558" s="103">
        <f t="shared" si="5"/>
        <v>10</v>
      </c>
      <c r="R1558" s="161"/>
      <c r="S1558" s="105"/>
      <c r="T1558" s="106"/>
      <c r="U1558" s="107"/>
      <c r="V1558" s="108" t="s">
        <v>756</v>
      </c>
      <c r="W1558" s="109" t="s">
        <v>1312</v>
      </c>
      <c r="X1558" s="110" t="str">
        <f t="shared" si="6"/>
        <v/>
      </c>
      <c r="Y1558" s="110" t="str">
        <f t="shared" si="7"/>
        <v/>
      </c>
      <c r="Z1558" s="109" t="s">
        <v>797</v>
      </c>
      <c r="AA1558" s="109" t="s">
        <v>802</v>
      </c>
      <c r="AB1558" s="149" t="s">
        <v>5437</v>
      </c>
      <c r="AC1558" s="159" t="s">
        <v>1329</v>
      </c>
      <c r="AD1558" s="162"/>
      <c r="AE1558" s="127"/>
      <c r="AF1558" s="113"/>
      <c r="AG1558" s="114" t="str">
        <f t="array" ref="AG1558">XLOOKUP(F1558,'CLV2'!A:A,'CLV2'!E:E)</f>
        <v>2.FROZEN FOODS</v>
      </c>
      <c r="AH1558" s="115" t="str">
        <f t="array" ref="AH1558">XLOOKUP(F1558,'CLV2'!A:A,'CLV2'!F:F)</f>
        <v>3.DUMPLINGS</v>
      </c>
      <c r="AI1558" s="115" t="str">
        <f t="shared" si="8"/>
        <v>Pack</v>
      </c>
      <c r="AJ1558" s="116">
        <f t="shared" si="9"/>
        <v>1</v>
      </c>
      <c r="AK1558" s="117" t="str">
        <f t="array" ref="AK1558">XLOOKUP(F1558,'GIÁ'!A:A,'GIÁ'!D:D)</f>
        <v>42036.39</v>
      </c>
      <c r="AL1558" s="118">
        <f t="shared" si="10"/>
        <v>420363.9</v>
      </c>
      <c r="AM1558" s="118">
        <f t="shared" si="11"/>
        <v>0</v>
      </c>
      <c r="AN1558" s="119">
        <f t="shared" si="12"/>
        <v>0</v>
      </c>
      <c r="AO1558" s="118">
        <f t="shared" si="13"/>
        <v>420363.9</v>
      </c>
      <c r="AP1558" s="121">
        <f t="shared" si="14"/>
        <v>0</v>
      </c>
      <c r="AQ1558" s="122"/>
      <c r="AR1558" s="119"/>
    </row>
    <row r="1559" ht="22.5" customHeight="1">
      <c r="A1559" s="89">
        <v>46231.0</v>
      </c>
      <c r="B1559" s="90">
        <v>0.4888888888888889</v>
      </c>
      <c r="C1559" s="91" t="s">
        <v>1252</v>
      </c>
      <c r="D1559" s="92" t="str">
        <f t="array" ref="D1559">XLOOKUP(C1559,'DS ST'!A:A,'DS ST'!B:B)</f>
        <v>GDU</v>
      </c>
      <c r="E1559" s="94" t="str">
        <f t="array" ref="E1559">XLOOKUP($F1559,'GIÁ'!$A:$A,'GIÁ'!$E:$E)</f>
        <v>ĐÔNG</v>
      </c>
      <c r="F1559" s="94">
        <v>8.934717401336E12</v>
      </c>
      <c r="G1559" s="95" t="s">
        <v>1750</v>
      </c>
      <c r="H1559" s="95" t="s">
        <v>224</v>
      </c>
      <c r="I1559" s="96">
        <v>6.0</v>
      </c>
      <c r="J1559" s="96">
        <v>0.0</v>
      </c>
      <c r="K1559" s="98">
        <f t="shared" si="4"/>
        <v>6</v>
      </c>
      <c r="L1559" s="99" t="s">
        <v>5434</v>
      </c>
      <c r="M1559" s="100" t="s">
        <v>5435</v>
      </c>
      <c r="N1559" s="101" t="s">
        <v>5436</v>
      </c>
      <c r="O1559" s="128"/>
      <c r="P1559" s="100"/>
      <c r="Q1559" s="103">
        <f t="shared" si="5"/>
        <v>6</v>
      </c>
      <c r="R1559" s="161"/>
      <c r="S1559" s="105"/>
      <c r="T1559" s="106"/>
      <c r="U1559" s="107"/>
      <c r="V1559" s="108" t="s">
        <v>756</v>
      </c>
      <c r="W1559" s="109" t="s">
        <v>1312</v>
      </c>
      <c r="X1559" s="110" t="str">
        <f t="shared" si="6"/>
        <v/>
      </c>
      <c r="Y1559" s="110" t="str">
        <f t="shared" si="7"/>
        <v/>
      </c>
      <c r="Z1559" s="109" t="s">
        <v>797</v>
      </c>
      <c r="AA1559" s="109" t="s">
        <v>802</v>
      </c>
      <c r="AB1559" s="149" t="s">
        <v>5437</v>
      </c>
      <c r="AC1559" s="159" t="s">
        <v>1329</v>
      </c>
      <c r="AD1559" s="162"/>
      <c r="AE1559" s="127"/>
      <c r="AF1559" s="113"/>
      <c r="AG1559" s="114" t="str">
        <f t="array" ref="AG1559">XLOOKUP(F1559,'CLV2'!A:A,'CLV2'!E:E)</f>
        <v>2.FROZEN FOODS</v>
      </c>
      <c r="AH1559" s="115" t="str">
        <f t="array" ref="AH1559">XLOOKUP(F1559,'CLV2'!A:A,'CLV2'!F:F)</f>
        <v>3.DUMPLINGS</v>
      </c>
      <c r="AI1559" s="115" t="str">
        <f t="shared" si="8"/>
        <v>Pack</v>
      </c>
      <c r="AJ1559" s="116">
        <f t="shared" si="9"/>
        <v>1</v>
      </c>
      <c r="AK1559" s="117" t="str">
        <f t="array" ref="AK1559">XLOOKUP(F1559,'GIÁ'!A:A,'GIÁ'!D:D)</f>
        <v>39374.44</v>
      </c>
      <c r="AL1559" s="118">
        <f t="shared" si="10"/>
        <v>236246.64</v>
      </c>
      <c r="AM1559" s="118">
        <f t="shared" si="11"/>
        <v>0</v>
      </c>
      <c r="AN1559" s="119">
        <f t="shared" si="12"/>
        <v>0</v>
      </c>
      <c r="AO1559" s="118">
        <f t="shared" si="13"/>
        <v>236246.64</v>
      </c>
      <c r="AP1559" s="121">
        <f t="shared" si="14"/>
        <v>0</v>
      </c>
      <c r="AQ1559" s="122"/>
      <c r="AR1559" s="119"/>
    </row>
    <row r="1560" ht="22.5" customHeight="1">
      <c r="A1560" s="89">
        <v>46231.0</v>
      </c>
      <c r="B1560" s="90">
        <v>0.49583333333333335</v>
      </c>
      <c r="C1560" s="91" t="s">
        <v>1771</v>
      </c>
      <c r="D1560" s="129" t="str">
        <f t="array" ref="D1560">XLOOKUP(C1560,'DS ST'!A:A,'DS ST'!B:B)</f>
        <v>VLA</v>
      </c>
      <c r="E1560" s="94" t="str">
        <f t="array" ref="E1560">XLOOKUP($F1560,'GIÁ'!$A:$A,'GIÁ'!$E:$E)</f>
        <v>MÁT</v>
      </c>
      <c r="F1560" s="94">
        <v>8.936146442614E12</v>
      </c>
      <c r="G1560" s="95" t="s">
        <v>2502</v>
      </c>
      <c r="H1560" s="95" t="s">
        <v>787</v>
      </c>
      <c r="I1560" s="96">
        <v>2.0</v>
      </c>
      <c r="J1560" s="96">
        <v>0.0</v>
      </c>
      <c r="K1560" s="98">
        <f t="shared" si="4"/>
        <v>2</v>
      </c>
      <c r="L1560" s="99" t="s">
        <v>5438</v>
      </c>
      <c r="M1560" s="100" t="s">
        <v>5439</v>
      </c>
      <c r="N1560" s="101" t="s">
        <v>5440</v>
      </c>
      <c r="O1560" s="128"/>
      <c r="P1560" s="100"/>
      <c r="Q1560" s="103">
        <f t="shared" si="5"/>
        <v>2</v>
      </c>
      <c r="R1560" s="104"/>
      <c r="S1560" s="105"/>
      <c r="T1560" s="106"/>
      <c r="U1560" s="107" t="s">
        <v>4986</v>
      </c>
      <c r="V1560" s="108" t="s">
        <v>4012</v>
      </c>
      <c r="W1560" s="109" t="s">
        <v>1908</v>
      </c>
      <c r="X1560" s="110" t="str">
        <f t="shared" si="6"/>
        <v/>
      </c>
      <c r="Y1560" s="110" t="str">
        <f t="shared" si="7"/>
        <v/>
      </c>
      <c r="Z1560" s="139" t="str">
        <f>IF(N(Q1560)&lt;=0,"",IF(ISNUMBER(SEARCH("Thiếu kiện",V1560)),"Kho đông mát",IF(AND(N(Q1560)&gt;0,N(P1560)&gt;0,OR(ISNUMBER(SEARCH("Hình KDB",U1560)),ISNUMBER(SEARCH("Hình tele",U1560)),ISNUMBER(SEARCH("sai code",U1560)),ISNUMBER(SEARCH("ST nhận",U1560)))),"Kho đông mát",IF(AND(W1560="DC giao thiếu",OR(ISNUMBER(SEARCH("Hình KDB",U1560)),ISNUMBER(SEARCH("Hình tele",U1560)),ISNUMBER(SEARCH("sai code",U1560)))),"Kho đông mát",IF(W1560="DC giao thiếu","Chưa xác định",IF(AND(W1560="DC pick sai",OR(ISNUMBER(SEARCH("Hình KDB",U1560)),ISNUMBER(SEARCH("Hình tele",U1560)),ISNUMBER(SEARCH("sai code",U1560)),ISNUMBER(SEARCH("ST nhận",U1560)))),"Kho đông mát",IF(W1560="DC pick sai","Chưa xác định",IF(AND(W1560="Hao hụt",N(O1560)&gt;0,OR(ISNUMBER(SEARCH("Hình KDB",U1560)),ISNUMBER(SEARCH("Hình tele",U1560)),ISNUMBER(SEARCH("sai code",U1560)),ISNUMBER(SEARCH("ST nhận",U1560)))),"Kho đông mát",IF(W1560="Hao hụt","Chưa xác định",IF(OR(W1560="VT giao sai điểm",W1560="Không đạt nhiệt độ",W1560="TX giao thiếu kiện",W1560="Hàng không đạt CL"),"Kho đông mát",IF(W1560="Chưa xác định","Chưa xác định",IF(N(P1560)&gt;0,"Chưa xác định",""))))))))))))</f>
        <v>Kho đông mát</v>
      </c>
      <c r="AA1560" s="109" t="s">
        <v>802</v>
      </c>
      <c r="AB1560" s="106"/>
      <c r="AC1560" s="158"/>
      <c r="AD1560" s="160"/>
      <c r="AE1560" s="127"/>
      <c r="AF1560" s="113"/>
      <c r="AG1560" s="114" t="str">
        <f t="array" ref="AG1560">XLOOKUP(F1560,'CLV2'!A:A,'CLV2'!E:E)</f>
        <v>2.MEAT</v>
      </c>
      <c r="AH1560" s="115" t="str">
        <f t="array" ref="AH1560">XLOOKUP(F1560,'CLV2'!A:A,'CLV2'!F:F)</f>
        <v>3.PORK</v>
      </c>
      <c r="AI1560" s="115" t="str">
        <f t="shared" si="8"/>
        <v>Pack</v>
      </c>
      <c r="AJ1560" s="116">
        <f t="shared" si="9"/>
        <v>1</v>
      </c>
      <c r="AK1560" s="117" t="str">
        <f t="array" ref="AK1560">XLOOKUP(F1560,'GIÁ'!A:A,'GIÁ'!D:D)</f>
        <v>17646.95</v>
      </c>
      <c r="AL1560" s="118">
        <f t="shared" si="10"/>
        <v>35293.9</v>
      </c>
      <c r="AM1560" s="118">
        <f t="shared" si="11"/>
        <v>0</v>
      </c>
      <c r="AN1560" s="119">
        <f t="shared" si="12"/>
        <v>0</v>
      </c>
      <c r="AO1560" s="118">
        <f t="shared" si="13"/>
        <v>35293.9</v>
      </c>
      <c r="AP1560" s="121">
        <f t="shared" si="14"/>
        <v>0</v>
      </c>
      <c r="AQ1560" s="122"/>
      <c r="AR1560" s="119"/>
    </row>
    <row r="1561" ht="22.5" customHeight="1">
      <c r="A1561" s="89">
        <v>46231.0</v>
      </c>
      <c r="B1561" s="90">
        <v>0.49583333333333335</v>
      </c>
      <c r="C1561" s="91" t="s">
        <v>1771</v>
      </c>
      <c r="D1561" s="92" t="str">
        <f t="array" ref="D1561">XLOOKUP(C1561,'DS ST'!A:A,'DS ST'!B:B)</f>
        <v>VLA</v>
      </c>
      <c r="E1561" s="94" t="str">
        <f t="array" ref="E1561">XLOOKUP($F1561,'GIÁ'!$A:$A,'GIÁ'!$E:$E)</f>
        <v>ĐÔNG</v>
      </c>
      <c r="F1561" s="94">
        <v>8.934717275081E12</v>
      </c>
      <c r="G1561" s="95" t="s">
        <v>1735</v>
      </c>
      <c r="H1561" s="95" t="s">
        <v>224</v>
      </c>
      <c r="I1561" s="96">
        <v>8.0</v>
      </c>
      <c r="J1561" s="96">
        <v>0.0</v>
      </c>
      <c r="K1561" s="98">
        <f t="shared" si="4"/>
        <v>8</v>
      </c>
      <c r="L1561" s="99" t="s">
        <v>5438</v>
      </c>
      <c r="M1561" s="100" t="s">
        <v>5439</v>
      </c>
      <c r="N1561" s="101" t="s">
        <v>5440</v>
      </c>
      <c r="O1561" s="128"/>
      <c r="P1561" s="100"/>
      <c r="Q1561" s="103">
        <f t="shared" si="5"/>
        <v>8</v>
      </c>
      <c r="R1561" s="104"/>
      <c r="S1561" s="105"/>
      <c r="T1561" s="106"/>
      <c r="U1561" s="107"/>
      <c r="V1561" s="108" t="s">
        <v>756</v>
      </c>
      <c r="W1561" s="109" t="s">
        <v>1312</v>
      </c>
      <c r="X1561" s="110" t="str">
        <f t="shared" si="6"/>
        <v/>
      </c>
      <c r="Y1561" s="110" t="str">
        <f t="shared" si="7"/>
        <v/>
      </c>
      <c r="Z1561" s="109" t="s">
        <v>797</v>
      </c>
      <c r="AA1561" s="109" t="s">
        <v>802</v>
      </c>
      <c r="AB1561" s="112" t="s">
        <v>4884</v>
      </c>
      <c r="AC1561" s="159" t="s">
        <v>3555</v>
      </c>
      <c r="AD1561" s="162" t="s">
        <v>5441</v>
      </c>
      <c r="AE1561" s="127"/>
      <c r="AF1561" s="113"/>
      <c r="AG1561" s="114" t="str">
        <f t="array" ref="AG1561">XLOOKUP(F1561,'CLV2'!A:A,'CLV2'!E:E)</f>
        <v>2.FROZEN FOODS</v>
      </c>
      <c r="AH1561" s="115" t="str">
        <f t="array" ref="AH1561">XLOOKUP(F1561,'CLV2'!A:A,'CLV2'!F:F)</f>
        <v>3.DUMPLINGS</v>
      </c>
      <c r="AI1561" s="115" t="str">
        <f t="shared" si="8"/>
        <v>Pack</v>
      </c>
      <c r="AJ1561" s="116">
        <f t="shared" si="9"/>
        <v>1</v>
      </c>
      <c r="AK1561" s="117" t="str">
        <f t="array" ref="AK1561">XLOOKUP(F1561,'GIÁ'!A:A,'GIÁ'!D:D)</f>
        <v>42036.39</v>
      </c>
      <c r="AL1561" s="118">
        <f t="shared" si="10"/>
        <v>336291.12</v>
      </c>
      <c r="AM1561" s="118">
        <f t="shared" si="11"/>
        <v>0</v>
      </c>
      <c r="AN1561" s="119">
        <f t="shared" si="12"/>
        <v>0</v>
      </c>
      <c r="AO1561" s="118">
        <f t="shared" si="13"/>
        <v>336291.12</v>
      </c>
      <c r="AP1561" s="121">
        <f t="shared" si="14"/>
        <v>0</v>
      </c>
      <c r="AQ1561" s="122"/>
      <c r="AR1561" s="119"/>
    </row>
    <row r="1562" ht="22.5" customHeight="1">
      <c r="A1562" s="89">
        <v>46231.0</v>
      </c>
      <c r="B1562" s="90">
        <v>0.49583333333333335</v>
      </c>
      <c r="C1562" s="91" t="s">
        <v>1771</v>
      </c>
      <c r="D1562" s="92" t="str">
        <f t="array" ref="D1562">XLOOKUP(C1562,'DS ST'!A:A,'DS ST'!B:B)</f>
        <v>VLA</v>
      </c>
      <c r="E1562" s="94" t="str">
        <f t="array" ref="E1562">XLOOKUP($F1562,'GIÁ'!$A:$A,'GIÁ'!$E:$E)</f>
        <v>ĐÔNG</v>
      </c>
      <c r="F1562" s="94">
        <v>8.934717401336E12</v>
      </c>
      <c r="G1562" s="95" t="s">
        <v>1750</v>
      </c>
      <c r="H1562" s="95" t="s">
        <v>224</v>
      </c>
      <c r="I1562" s="96">
        <v>2.0</v>
      </c>
      <c r="J1562" s="96">
        <v>0.0</v>
      </c>
      <c r="K1562" s="98">
        <f t="shared" si="4"/>
        <v>2</v>
      </c>
      <c r="L1562" s="99" t="s">
        <v>5438</v>
      </c>
      <c r="M1562" s="100" t="s">
        <v>5439</v>
      </c>
      <c r="N1562" s="101" t="s">
        <v>5440</v>
      </c>
      <c r="O1562" s="128"/>
      <c r="P1562" s="100"/>
      <c r="Q1562" s="103">
        <f t="shared" si="5"/>
        <v>2</v>
      </c>
      <c r="R1562" s="104"/>
      <c r="S1562" s="105"/>
      <c r="T1562" s="106"/>
      <c r="U1562" s="107"/>
      <c r="V1562" s="108" t="s">
        <v>756</v>
      </c>
      <c r="W1562" s="109" t="s">
        <v>1312</v>
      </c>
      <c r="X1562" s="110" t="str">
        <f t="shared" si="6"/>
        <v/>
      </c>
      <c r="Y1562" s="110" t="str">
        <f t="shared" si="7"/>
        <v/>
      </c>
      <c r="Z1562" s="109" t="s">
        <v>797</v>
      </c>
      <c r="AA1562" s="109" t="s">
        <v>802</v>
      </c>
      <c r="AB1562" s="112" t="s">
        <v>4884</v>
      </c>
      <c r="AC1562" s="159" t="s">
        <v>1329</v>
      </c>
      <c r="AD1562" s="160"/>
      <c r="AE1562" s="127"/>
      <c r="AF1562" s="113"/>
      <c r="AG1562" s="114" t="str">
        <f t="array" ref="AG1562">XLOOKUP(F1562,'CLV2'!A:A,'CLV2'!E:E)</f>
        <v>2.FROZEN FOODS</v>
      </c>
      <c r="AH1562" s="115" t="str">
        <f t="array" ref="AH1562">XLOOKUP(F1562,'CLV2'!A:A,'CLV2'!F:F)</f>
        <v>3.DUMPLINGS</v>
      </c>
      <c r="AI1562" s="115" t="str">
        <f t="shared" si="8"/>
        <v>Pack</v>
      </c>
      <c r="AJ1562" s="116">
        <f t="shared" si="9"/>
        <v>1</v>
      </c>
      <c r="AK1562" s="117" t="str">
        <f t="array" ref="AK1562">XLOOKUP(F1562,'GIÁ'!A:A,'GIÁ'!D:D)</f>
        <v>39374.44</v>
      </c>
      <c r="AL1562" s="118">
        <f t="shared" si="10"/>
        <v>78748.88</v>
      </c>
      <c r="AM1562" s="118">
        <f t="shared" si="11"/>
        <v>0</v>
      </c>
      <c r="AN1562" s="119">
        <f t="shared" si="12"/>
        <v>0</v>
      </c>
      <c r="AO1562" s="118">
        <f t="shared" si="13"/>
        <v>78748.88</v>
      </c>
      <c r="AP1562" s="121">
        <f t="shared" si="14"/>
        <v>0</v>
      </c>
      <c r="AQ1562" s="122"/>
      <c r="AR1562" s="119"/>
    </row>
    <row r="1563" ht="22.5" customHeight="1">
      <c r="A1563" s="89">
        <v>46231.0</v>
      </c>
      <c r="B1563" s="90">
        <v>0.44930555555555557</v>
      </c>
      <c r="C1563" s="91" t="s">
        <v>584</v>
      </c>
      <c r="D1563" s="129" t="str">
        <f t="array" ref="D1563">XLOOKUP(C1563,'DS ST'!A:A,'DS ST'!B:B)</f>
        <v>A145</v>
      </c>
      <c r="E1563" s="94" t="str">
        <f t="array" ref="E1563">XLOOKUP($F1563,'GIÁ'!$A:$A,'GIÁ'!$E:$E)</f>
        <v>MÁT</v>
      </c>
      <c r="F1563" s="94">
        <v>8.936146442614E12</v>
      </c>
      <c r="G1563" s="95" t="s">
        <v>2502</v>
      </c>
      <c r="H1563" s="95" t="s">
        <v>787</v>
      </c>
      <c r="I1563" s="96">
        <v>1.0</v>
      </c>
      <c r="J1563" s="96">
        <v>0.0</v>
      </c>
      <c r="K1563" s="98">
        <f t="shared" si="4"/>
        <v>1</v>
      </c>
      <c r="L1563" s="99" t="s">
        <v>5442</v>
      </c>
      <c r="M1563" s="100" t="s">
        <v>5443</v>
      </c>
      <c r="N1563" s="101" t="s">
        <v>5444</v>
      </c>
      <c r="O1563" s="128"/>
      <c r="P1563" s="100"/>
      <c r="Q1563" s="103">
        <f t="shared" si="5"/>
        <v>1</v>
      </c>
      <c r="R1563" s="161"/>
      <c r="S1563" s="105"/>
      <c r="T1563" s="106"/>
      <c r="U1563" s="107" t="s">
        <v>4986</v>
      </c>
      <c r="V1563" s="108" t="s">
        <v>4012</v>
      </c>
      <c r="W1563" s="109" t="s">
        <v>1908</v>
      </c>
      <c r="X1563" s="110" t="str">
        <f t="shared" si="6"/>
        <v/>
      </c>
      <c r="Y1563" s="110" t="str">
        <f t="shared" si="7"/>
        <v/>
      </c>
      <c r="Z1563" s="139" t="str">
        <f>IF(N(Q1563)&lt;=0,"",IF(ISNUMBER(SEARCH("Thiếu kiện",V1563)),"Kho đông mát",IF(AND(N(Q1563)&gt;0,N(P1563)&gt;0,OR(ISNUMBER(SEARCH("Hình KDB",U1563)),ISNUMBER(SEARCH("Hình tele",U1563)),ISNUMBER(SEARCH("sai code",U1563)),ISNUMBER(SEARCH("ST nhận",U1563)))),"Kho đông mát",IF(AND(W1563="DC giao thiếu",OR(ISNUMBER(SEARCH("Hình KDB",U1563)),ISNUMBER(SEARCH("Hình tele",U1563)),ISNUMBER(SEARCH("sai code",U1563)))),"Kho đông mát",IF(W1563="DC giao thiếu","Chưa xác định",IF(AND(W1563="DC pick sai",OR(ISNUMBER(SEARCH("Hình KDB",U1563)),ISNUMBER(SEARCH("Hình tele",U1563)),ISNUMBER(SEARCH("sai code",U1563)),ISNUMBER(SEARCH("ST nhận",U1563)))),"Kho đông mát",IF(W1563="DC pick sai","Chưa xác định",IF(AND(W1563="Hao hụt",N(O1563)&gt;0,OR(ISNUMBER(SEARCH("Hình KDB",U1563)),ISNUMBER(SEARCH("Hình tele",U1563)),ISNUMBER(SEARCH("sai code",U1563)),ISNUMBER(SEARCH("ST nhận",U1563)))),"Kho đông mát",IF(W1563="Hao hụt","Chưa xác định",IF(OR(W1563="VT giao sai điểm",W1563="Không đạt nhiệt độ",W1563="TX giao thiếu kiện",W1563="Hàng không đạt CL"),"Kho đông mát",IF(W1563="Chưa xác định","Chưa xác định",IF(N(P1563)&gt;0,"Chưa xác định",""))))))))))))</f>
        <v>Kho đông mát</v>
      </c>
      <c r="AA1563" s="109" t="s">
        <v>802</v>
      </c>
      <c r="AB1563" s="106"/>
      <c r="AC1563" s="158"/>
      <c r="AD1563" s="160"/>
      <c r="AE1563" s="127"/>
      <c r="AF1563" s="113"/>
      <c r="AG1563" s="114" t="str">
        <f t="array" ref="AG1563">XLOOKUP(F1563,'CLV2'!A:A,'CLV2'!E:E)</f>
        <v>2.MEAT</v>
      </c>
      <c r="AH1563" s="115" t="str">
        <f t="array" ref="AH1563">XLOOKUP(F1563,'CLV2'!A:A,'CLV2'!F:F)</f>
        <v>3.PORK</v>
      </c>
      <c r="AI1563" s="115" t="str">
        <f t="shared" si="8"/>
        <v>Pack</v>
      </c>
      <c r="AJ1563" s="116">
        <f t="shared" si="9"/>
        <v>1</v>
      </c>
      <c r="AK1563" s="117" t="str">
        <f t="array" ref="AK1563">XLOOKUP(F1563,'GIÁ'!A:A,'GIÁ'!D:D)</f>
        <v>17646.95</v>
      </c>
      <c r="AL1563" s="118">
        <f t="shared" si="10"/>
        <v>17646.95</v>
      </c>
      <c r="AM1563" s="118">
        <f t="shared" si="11"/>
        <v>0</v>
      </c>
      <c r="AN1563" s="119">
        <f t="shared" si="12"/>
        <v>0</v>
      </c>
      <c r="AO1563" s="118">
        <f t="shared" si="13"/>
        <v>17646.95</v>
      </c>
      <c r="AP1563" s="121">
        <f t="shared" si="14"/>
        <v>0</v>
      </c>
      <c r="AQ1563" s="122"/>
      <c r="AR1563" s="119"/>
    </row>
    <row r="1564" ht="22.5" customHeight="1">
      <c r="A1564" s="89">
        <v>46231.0</v>
      </c>
      <c r="B1564" s="90">
        <v>0.4666666666666667</v>
      </c>
      <c r="C1564" s="91" t="s">
        <v>1167</v>
      </c>
      <c r="D1564" s="92" t="str">
        <f t="array" ref="D1564">XLOOKUP(C1564,'DS ST'!A:A,'DS ST'!B:B)</f>
        <v>CN1</v>
      </c>
      <c r="E1564" s="94" t="str">
        <f t="array" ref="E1564">XLOOKUP($F1564,'GIÁ'!$A:$A,'GIÁ'!$E:$E)</f>
        <v>ĐÔNG</v>
      </c>
      <c r="F1564" s="94">
        <v>9.555894501924E12</v>
      </c>
      <c r="G1564" s="95" t="s">
        <v>3296</v>
      </c>
      <c r="H1564" s="95" t="s">
        <v>224</v>
      </c>
      <c r="I1564" s="96">
        <v>2.0</v>
      </c>
      <c r="J1564" s="96">
        <v>0.0</v>
      </c>
      <c r="K1564" s="98">
        <f t="shared" si="4"/>
        <v>2</v>
      </c>
      <c r="L1564" s="99" t="s">
        <v>5445</v>
      </c>
      <c r="M1564" s="100" t="s">
        <v>5446</v>
      </c>
      <c r="N1564" s="101" t="s">
        <v>5447</v>
      </c>
      <c r="O1564" s="128"/>
      <c r="P1564" s="100"/>
      <c r="Q1564" s="103">
        <f t="shared" si="5"/>
        <v>2</v>
      </c>
      <c r="R1564" s="161"/>
      <c r="S1564" s="105"/>
      <c r="T1564" s="106"/>
      <c r="U1564" s="107"/>
      <c r="V1564" s="108" t="s">
        <v>756</v>
      </c>
      <c r="W1564" s="109" t="s">
        <v>1312</v>
      </c>
      <c r="X1564" s="110" t="str">
        <f t="shared" si="6"/>
        <v/>
      </c>
      <c r="Y1564" s="110" t="str">
        <f t="shared" si="7"/>
        <v/>
      </c>
      <c r="Z1564" s="109" t="s">
        <v>797</v>
      </c>
      <c r="AA1564" s="109" t="s">
        <v>802</v>
      </c>
      <c r="AB1564" s="149" t="s">
        <v>4896</v>
      </c>
      <c r="AC1564" s="159" t="s">
        <v>3555</v>
      </c>
      <c r="AD1564" s="162" t="s">
        <v>5448</v>
      </c>
      <c r="AE1564" s="108" t="s">
        <v>5015</v>
      </c>
      <c r="AF1564" s="144" t="s">
        <v>5449</v>
      </c>
      <c r="AG1564" s="114" t="str">
        <f t="array" ref="AG1564">XLOOKUP(F1564,'CLV2'!A:A,'CLV2'!E:E)</f>
        <v>2.FROZEN FOODS</v>
      </c>
      <c r="AH1564" s="115" t="str">
        <f t="array" ref="AH1564">XLOOKUP(F1564,'CLV2'!A:A,'CLV2'!F:F)</f>
        <v>3.HOTPOT AND FRIED</v>
      </c>
      <c r="AI1564" s="115" t="str">
        <f t="shared" si="8"/>
        <v>Pack</v>
      </c>
      <c r="AJ1564" s="116">
        <f t="shared" si="9"/>
        <v>1</v>
      </c>
      <c r="AK1564" s="117" t="str">
        <f t="array" ref="AK1564">XLOOKUP(F1564,'GIÁ'!A:A,'GIÁ'!D:D)</f>
        <v>69289.18</v>
      </c>
      <c r="AL1564" s="118">
        <f t="shared" si="10"/>
        <v>138578.36</v>
      </c>
      <c r="AM1564" s="118">
        <f t="shared" si="11"/>
        <v>0</v>
      </c>
      <c r="AN1564" s="119">
        <f t="shared" si="12"/>
        <v>0</v>
      </c>
      <c r="AO1564" s="118">
        <f t="shared" si="13"/>
        <v>138578.36</v>
      </c>
      <c r="AP1564" s="121">
        <f t="shared" si="14"/>
        <v>0</v>
      </c>
      <c r="AQ1564" s="122"/>
      <c r="AR1564" s="119"/>
    </row>
    <row r="1565" ht="22.5" customHeight="1">
      <c r="A1565" s="89">
        <v>46231.0</v>
      </c>
      <c r="B1565" s="90">
        <v>0.4666666666666667</v>
      </c>
      <c r="C1565" s="91" t="s">
        <v>1167</v>
      </c>
      <c r="D1565" s="92" t="str">
        <f t="array" ref="D1565">XLOOKUP(C1565,'DS ST'!A:A,'DS ST'!B:B)</f>
        <v>CN1</v>
      </c>
      <c r="E1565" s="94" t="str">
        <f t="array" ref="E1565">XLOOKUP($F1565,'GIÁ'!$A:$A,'GIÁ'!$E:$E)</f>
        <v>ĐÔNG</v>
      </c>
      <c r="F1565" s="94">
        <v>8.938555386725E12</v>
      </c>
      <c r="G1565" s="95" t="s">
        <v>3156</v>
      </c>
      <c r="H1565" s="95" t="s">
        <v>224</v>
      </c>
      <c r="I1565" s="96">
        <v>2.0</v>
      </c>
      <c r="J1565" s="96">
        <v>0.0</v>
      </c>
      <c r="K1565" s="98">
        <f t="shared" si="4"/>
        <v>2</v>
      </c>
      <c r="L1565" s="99" t="s">
        <v>5445</v>
      </c>
      <c r="M1565" s="100" t="s">
        <v>5446</v>
      </c>
      <c r="N1565" s="101" t="s">
        <v>5447</v>
      </c>
      <c r="O1565" s="128"/>
      <c r="P1565" s="100"/>
      <c r="Q1565" s="103">
        <f t="shared" si="5"/>
        <v>2</v>
      </c>
      <c r="R1565" s="161"/>
      <c r="S1565" s="105"/>
      <c r="T1565" s="106"/>
      <c r="U1565" s="107"/>
      <c r="V1565" s="108" t="s">
        <v>756</v>
      </c>
      <c r="W1565" s="109" t="s">
        <v>1312</v>
      </c>
      <c r="X1565" s="110" t="str">
        <f t="shared" si="6"/>
        <v/>
      </c>
      <c r="Y1565" s="110" t="str">
        <f t="shared" si="7"/>
        <v/>
      </c>
      <c r="Z1565" s="109" t="s">
        <v>797</v>
      </c>
      <c r="AA1565" s="109" t="s">
        <v>802</v>
      </c>
      <c r="AB1565" s="149" t="s">
        <v>4896</v>
      </c>
      <c r="AC1565" s="159" t="s">
        <v>3555</v>
      </c>
      <c r="AD1565" s="162" t="s">
        <v>5448</v>
      </c>
      <c r="AE1565" s="108" t="s">
        <v>5015</v>
      </c>
      <c r="AF1565" s="144" t="s">
        <v>5449</v>
      </c>
      <c r="AG1565" s="114" t="str">
        <f t="array" ref="AG1565">XLOOKUP(F1565,'CLV2'!A:A,'CLV2'!E:E)</f>
        <v>2.FROZEN FOODS</v>
      </c>
      <c r="AH1565" s="115" t="str">
        <f t="array" ref="AH1565">XLOOKUP(F1565,'CLV2'!A:A,'CLV2'!F:F)</f>
        <v>3.PASTRY AND DESSERTS</v>
      </c>
      <c r="AI1565" s="115" t="str">
        <f t="shared" si="8"/>
        <v>Pack</v>
      </c>
      <c r="AJ1565" s="116">
        <f t="shared" si="9"/>
        <v>1</v>
      </c>
      <c r="AK1565" s="117" t="str">
        <f t="array" ref="AK1565">XLOOKUP(F1565,'GIÁ'!A:A,'GIÁ'!D:D)</f>
        <v>26016.14</v>
      </c>
      <c r="AL1565" s="118">
        <f t="shared" si="10"/>
        <v>52032.28</v>
      </c>
      <c r="AM1565" s="118">
        <f t="shared" si="11"/>
        <v>0</v>
      </c>
      <c r="AN1565" s="119">
        <f t="shared" si="12"/>
        <v>0</v>
      </c>
      <c r="AO1565" s="118">
        <f t="shared" si="13"/>
        <v>52032.28</v>
      </c>
      <c r="AP1565" s="121">
        <f t="shared" si="14"/>
        <v>0</v>
      </c>
      <c r="AQ1565" s="122"/>
      <c r="AR1565" s="119"/>
    </row>
    <row r="1566" ht="22.5" customHeight="1">
      <c r="A1566" s="89">
        <v>46231.0</v>
      </c>
      <c r="B1566" s="90">
        <v>0.4666666666666667</v>
      </c>
      <c r="C1566" s="91" t="s">
        <v>1167</v>
      </c>
      <c r="D1566" s="92" t="str">
        <f t="array" ref="D1566">XLOOKUP(C1566,'DS ST'!A:A,'DS ST'!B:B)</f>
        <v>CN1</v>
      </c>
      <c r="E1566" s="94" t="str">
        <f t="array" ref="E1566">XLOOKUP($F1566,'GIÁ'!$A:$A,'GIÁ'!$E:$E)</f>
        <v>ĐÔNG</v>
      </c>
      <c r="F1566" s="94">
        <v>8.936077113232E12</v>
      </c>
      <c r="G1566" s="95" t="s">
        <v>2350</v>
      </c>
      <c r="H1566" s="95" t="s">
        <v>1206</v>
      </c>
      <c r="I1566" s="96">
        <v>4.0</v>
      </c>
      <c r="J1566" s="96">
        <v>0.0</v>
      </c>
      <c r="K1566" s="98">
        <f t="shared" si="4"/>
        <v>4</v>
      </c>
      <c r="L1566" s="99" t="s">
        <v>5445</v>
      </c>
      <c r="M1566" s="100" t="s">
        <v>5446</v>
      </c>
      <c r="N1566" s="101" t="s">
        <v>5447</v>
      </c>
      <c r="O1566" s="128"/>
      <c r="P1566" s="100"/>
      <c r="Q1566" s="103">
        <f t="shared" si="5"/>
        <v>4</v>
      </c>
      <c r="R1566" s="161"/>
      <c r="S1566" s="105"/>
      <c r="T1566" s="106"/>
      <c r="U1566" s="107"/>
      <c r="V1566" s="108" t="s">
        <v>756</v>
      </c>
      <c r="W1566" s="109" t="s">
        <v>1312</v>
      </c>
      <c r="X1566" s="110" t="str">
        <f t="shared" si="6"/>
        <v/>
      </c>
      <c r="Y1566" s="110" t="str">
        <f t="shared" si="7"/>
        <v/>
      </c>
      <c r="Z1566" s="109" t="s">
        <v>797</v>
      </c>
      <c r="AA1566" s="109" t="s">
        <v>802</v>
      </c>
      <c r="AB1566" s="149" t="s">
        <v>4896</v>
      </c>
      <c r="AC1566" s="159" t="s">
        <v>3555</v>
      </c>
      <c r="AD1566" s="162" t="s">
        <v>5448</v>
      </c>
      <c r="AE1566" s="108" t="s">
        <v>5015</v>
      </c>
      <c r="AF1566" s="144" t="s">
        <v>5449</v>
      </c>
      <c r="AG1566" s="114" t="str">
        <f t="array" ref="AG1566">XLOOKUP(F1566,'CLV2'!A:A,'CLV2'!E:E)</f>
        <v>2.FROZEN FOODS</v>
      </c>
      <c r="AH1566" s="115" t="str">
        <f t="array" ref="AH1566">XLOOKUP(F1566,'CLV2'!A:A,'CLV2'!F:F)</f>
        <v>3.PIZZA - READY MEALS</v>
      </c>
      <c r="AI1566" s="115" t="str">
        <f t="shared" si="8"/>
        <v>Pack</v>
      </c>
      <c r="AJ1566" s="116">
        <f t="shared" si="9"/>
        <v>1</v>
      </c>
      <c r="AK1566" s="117" t="str">
        <f t="array" ref="AK1566">XLOOKUP(F1566,'GIÁ'!A:A,'GIÁ'!D:D)</f>
        <v>49154.71</v>
      </c>
      <c r="AL1566" s="118">
        <f t="shared" si="10"/>
        <v>196618.84</v>
      </c>
      <c r="AM1566" s="118">
        <f t="shared" si="11"/>
        <v>0</v>
      </c>
      <c r="AN1566" s="119">
        <f t="shared" si="12"/>
        <v>0</v>
      </c>
      <c r="AO1566" s="118">
        <f t="shared" si="13"/>
        <v>196618.84</v>
      </c>
      <c r="AP1566" s="121">
        <f t="shared" si="14"/>
        <v>0</v>
      </c>
      <c r="AQ1566" s="122"/>
      <c r="AR1566" s="119"/>
    </row>
    <row r="1567" ht="22.5" customHeight="1">
      <c r="A1567" s="89">
        <v>46231.0</v>
      </c>
      <c r="B1567" s="90">
        <v>0.5</v>
      </c>
      <c r="C1567" s="91" t="s">
        <v>684</v>
      </c>
      <c r="D1567" s="92" t="str">
        <f t="array" ref="D1567">XLOOKUP(C1567,'DS ST'!A:A,'DS ST'!B:B)</f>
        <v>A159</v>
      </c>
      <c r="E1567" s="94" t="str">
        <f t="array" ref="E1567">XLOOKUP($F1567,'GIÁ'!$A:$A,'GIÁ'!$E:$E)</f>
        <v>ĐÔNG</v>
      </c>
      <c r="F1567" s="94">
        <v>9.555894501924E12</v>
      </c>
      <c r="G1567" s="95" t="s">
        <v>3296</v>
      </c>
      <c r="H1567" s="95" t="s">
        <v>224</v>
      </c>
      <c r="I1567" s="96">
        <v>2.0</v>
      </c>
      <c r="J1567" s="96">
        <v>0.0</v>
      </c>
      <c r="K1567" s="98">
        <f t="shared" si="4"/>
        <v>2</v>
      </c>
      <c r="L1567" s="99" t="s">
        <v>5450</v>
      </c>
      <c r="M1567" s="100" t="s">
        <v>5451</v>
      </c>
      <c r="N1567" s="101" t="s">
        <v>5452</v>
      </c>
      <c r="O1567" s="128"/>
      <c r="P1567" s="100"/>
      <c r="Q1567" s="103">
        <f t="shared" si="5"/>
        <v>2</v>
      </c>
      <c r="R1567" s="161"/>
      <c r="S1567" s="105"/>
      <c r="T1567" s="106"/>
      <c r="U1567" s="107"/>
      <c r="V1567" s="108" t="s">
        <v>756</v>
      </c>
      <c r="W1567" s="109" t="s">
        <v>1312</v>
      </c>
      <c r="X1567" s="110" t="str">
        <f t="shared" si="6"/>
        <v/>
      </c>
      <c r="Y1567" s="110" t="str">
        <f t="shared" si="7"/>
        <v/>
      </c>
      <c r="Z1567" s="109" t="s">
        <v>797</v>
      </c>
      <c r="AA1567" s="109" t="s">
        <v>802</v>
      </c>
      <c r="AB1567" s="149" t="s">
        <v>5453</v>
      </c>
      <c r="AC1567" s="159" t="s">
        <v>3555</v>
      </c>
      <c r="AD1567" s="162" t="s">
        <v>5454</v>
      </c>
      <c r="AE1567" s="108" t="s">
        <v>5015</v>
      </c>
      <c r="AF1567" s="113"/>
      <c r="AG1567" s="114" t="str">
        <f t="array" ref="AG1567">XLOOKUP(F1567,'CLV2'!A:A,'CLV2'!E:E)</f>
        <v>2.FROZEN FOODS</v>
      </c>
      <c r="AH1567" s="115" t="str">
        <f t="array" ref="AH1567">XLOOKUP(F1567,'CLV2'!A:A,'CLV2'!F:F)</f>
        <v>3.HOTPOT AND FRIED</v>
      </c>
      <c r="AI1567" s="115" t="str">
        <f t="shared" si="8"/>
        <v>Pack</v>
      </c>
      <c r="AJ1567" s="116">
        <f t="shared" si="9"/>
        <v>1</v>
      </c>
      <c r="AK1567" s="117" t="str">
        <f t="array" ref="AK1567">XLOOKUP(F1567,'GIÁ'!A:A,'GIÁ'!D:D)</f>
        <v>69289.18</v>
      </c>
      <c r="AL1567" s="118">
        <f t="shared" si="10"/>
        <v>138578.36</v>
      </c>
      <c r="AM1567" s="118">
        <f t="shared" si="11"/>
        <v>0</v>
      </c>
      <c r="AN1567" s="119">
        <f t="shared" si="12"/>
        <v>0</v>
      </c>
      <c r="AO1567" s="118">
        <f t="shared" si="13"/>
        <v>138578.36</v>
      </c>
      <c r="AP1567" s="121">
        <f t="shared" si="14"/>
        <v>0</v>
      </c>
      <c r="AQ1567" s="122"/>
      <c r="AR1567" s="119"/>
    </row>
    <row r="1568" ht="22.5" customHeight="1">
      <c r="A1568" s="89">
        <v>46231.0</v>
      </c>
      <c r="B1568" s="90">
        <v>0.5</v>
      </c>
      <c r="C1568" s="91" t="s">
        <v>684</v>
      </c>
      <c r="D1568" s="92" t="str">
        <f t="array" ref="D1568">XLOOKUP(C1568,'DS ST'!A:A,'DS ST'!B:B)</f>
        <v>A159</v>
      </c>
      <c r="E1568" s="94" t="str">
        <f t="array" ref="E1568">XLOOKUP($F1568,'GIÁ'!$A:$A,'GIÁ'!$E:$E)</f>
        <v>ĐÔNG</v>
      </c>
      <c r="F1568" s="94">
        <v>8.936077113232E12</v>
      </c>
      <c r="G1568" s="95" t="s">
        <v>2350</v>
      </c>
      <c r="H1568" s="95" t="s">
        <v>1206</v>
      </c>
      <c r="I1568" s="96">
        <v>4.0</v>
      </c>
      <c r="J1568" s="96">
        <v>0.0</v>
      </c>
      <c r="K1568" s="98">
        <f t="shared" si="4"/>
        <v>4</v>
      </c>
      <c r="L1568" s="99" t="s">
        <v>5450</v>
      </c>
      <c r="M1568" s="100" t="s">
        <v>5451</v>
      </c>
      <c r="N1568" s="101" t="s">
        <v>5452</v>
      </c>
      <c r="O1568" s="128"/>
      <c r="P1568" s="100"/>
      <c r="Q1568" s="103">
        <f t="shared" si="5"/>
        <v>4</v>
      </c>
      <c r="R1568" s="161"/>
      <c r="S1568" s="105"/>
      <c r="T1568" s="106"/>
      <c r="U1568" s="107"/>
      <c r="V1568" s="108" t="s">
        <v>756</v>
      </c>
      <c r="W1568" s="109" t="s">
        <v>1312</v>
      </c>
      <c r="X1568" s="110" t="str">
        <f t="shared" si="6"/>
        <v/>
      </c>
      <c r="Y1568" s="110" t="str">
        <f t="shared" si="7"/>
        <v/>
      </c>
      <c r="Z1568" s="109" t="s">
        <v>797</v>
      </c>
      <c r="AA1568" s="109" t="s">
        <v>802</v>
      </c>
      <c r="AB1568" s="149" t="s">
        <v>5453</v>
      </c>
      <c r="AC1568" s="159" t="s">
        <v>1329</v>
      </c>
      <c r="AD1568" s="160"/>
      <c r="AE1568" s="127"/>
      <c r="AF1568" s="113"/>
      <c r="AG1568" s="114" t="str">
        <f t="array" ref="AG1568">XLOOKUP(F1568,'CLV2'!A:A,'CLV2'!E:E)</f>
        <v>2.FROZEN FOODS</v>
      </c>
      <c r="AH1568" s="115" t="str">
        <f t="array" ref="AH1568">XLOOKUP(F1568,'CLV2'!A:A,'CLV2'!F:F)</f>
        <v>3.PIZZA - READY MEALS</v>
      </c>
      <c r="AI1568" s="115" t="str">
        <f t="shared" si="8"/>
        <v>Pack</v>
      </c>
      <c r="AJ1568" s="116">
        <f t="shared" si="9"/>
        <v>1</v>
      </c>
      <c r="AK1568" s="117" t="str">
        <f t="array" ref="AK1568">XLOOKUP(F1568,'GIÁ'!A:A,'GIÁ'!D:D)</f>
        <v>49154.71</v>
      </c>
      <c r="AL1568" s="118">
        <f t="shared" si="10"/>
        <v>196618.84</v>
      </c>
      <c r="AM1568" s="118">
        <f t="shared" si="11"/>
        <v>0</v>
      </c>
      <c r="AN1568" s="119">
        <f t="shared" si="12"/>
        <v>0</v>
      </c>
      <c r="AO1568" s="118">
        <f t="shared" si="13"/>
        <v>196618.84</v>
      </c>
      <c r="AP1568" s="121">
        <f t="shared" si="14"/>
        <v>0</v>
      </c>
      <c r="AQ1568" s="122"/>
      <c r="AR1568" s="119"/>
    </row>
    <row r="1569" ht="22.5" customHeight="1">
      <c r="A1569" s="89">
        <v>46231.0</v>
      </c>
      <c r="B1569" s="90">
        <v>0.5090277777777777</v>
      </c>
      <c r="C1569" s="91" t="s">
        <v>1690</v>
      </c>
      <c r="D1569" s="129" t="str">
        <f t="array" ref="D1569">XLOOKUP(C1569,'DS ST'!A:A,'DS ST'!B:B)</f>
        <v>TVK</v>
      </c>
      <c r="E1569" s="94" t="str">
        <f t="array" ref="E1569">XLOOKUP($F1569,'GIÁ'!$A:$A,'GIÁ'!$E:$E)</f>
        <v>MÁT</v>
      </c>
      <c r="F1569" s="94">
        <v>8.936146442614E12</v>
      </c>
      <c r="G1569" s="95" t="s">
        <v>2502</v>
      </c>
      <c r="H1569" s="95" t="s">
        <v>787</v>
      </c>
      <c r="I1569" s="96">
        <v>2.0</v>
      </c>
      <c r="J1569" s="96">
        <v>0.0</v>
      </c>
      <c r="K1569" s="98">
        <f t="shared" si="4"/>
        <v>2</v>
      </c>
      <c r="L1569" s="99" t="s">
        <v>5455</v>
      </c>
      <c r="M1569" s="100" t="s">
        <v>5456</v>
      </c>
      <c r="N1569" s="101" t="s">
        <v>5457</v>
      </c>
      <c r="O1569" s="128"/>
      <c r="P1569" s="100"/>
      <c r="Q1569" s="103">
        <f t="shared" si="5"/>
        <v>2</v>
      </c>
      <c r="R1569" s="161"/>
      <c r="S1569" s="105" t="s">
        <v>14</v>
      </c>
      <c r="T1569" s="106"/>
      <c r="U1569" s="107" t="s">
        <v>4986</v>
      </c>
      <c r="V1569" s="108" t="s">
        <v>4012</v>
      </c>
      <c r="W1569" s="109" t="s">
        <v>1908</v>
      </c>
      <c r="X1569" s="110" t="str">
        <f t="shared" si="6"/>
        <v/>
      </c>
      <c r="Y1569" s="110" t="str">
        <f t="shared" si="7"/>
        <v/>
      </c>
      <c r="Z1569" s="139" t="str">
        <f>IF(N(Q1569)&lt;=0,"",IF(ISNUMBER(SEARCH("Thiếu kiện",V1569)),"Kho đông mát",IF(AND(N(Q1569)&gt;0,N(P1569)&gt;0,OR(ISNUMBER(SEARCH("Hình KDB",U1569)),ISNUMBER(SEARCH("Hình tele",U1569)),ISNUMBER(SEARCH("sai code",U1569)),ISNUMBER(SEARCH("ST nhận",U1569)))),"Kho đông mát",IF(AND(W1569="DC giao thiếu",OR(ISNUMBER(SEARCH("Hình KDB",U1569)),ISNUMBER(SEARCH("Hình tele",U1569)),ISNUMBER(SEARCH("sai code",U1569)))),"Kho đông mát",IF(W1569="DC giao thiếu","Chưa xác định",IF(AND(W1569="DC pick sai",OR(ISNUMBER(SEARCH("Hình KDB",U1569)),ISNUMBER(SEARCH("Hình tele",U1569)),ISNUMBER(SEARCH("sai code",U1569)),ISNUMBER(SEARCH("ST nhận",U1569)))),"Kho đông mát",IF(W1569="DC pick sai","Chưa xác định",IF(AND(W1569="Hao hụt",N(O1569)&gt;0,OR(ISNUMBER(SEARCH("Hình KDB",U1569)),ISNUMBER(SEARCH("Hình tele",U1569)),ISNUMBER(SEARCH("sai code",U1569)),ISNUMBER(SEARCH("ST nhận",U1569)))),"Kho đông mát",IF(W1569="Hao hụt","Chưa xác định",IF(OR(W1569="VT giao sai điểm",W1569="Không đạt nhiệt độ",W1569="TX giao thiếu kiện",W1569="Hàng không đạt CL"),"Kho đông mát",IF(W1569="Chưa xác định","Chưa xác định",IF(N(P1569)&gt;0,"Chưa xác định",""))))))))))))</f>
        <v>Kho đông mát</v>
      </c>
      <c r="AA1569" s="109" t="s">
        <v>802</v>
      </c>
      <c r="AB1569" s="106"/>
      <c r="AC1569" s="158"/>
      <c r="AD1569" s="160"/>
      <c r="AE1569" s="127"/>
      <c r="AF1569" s="113"/>
      <c r="AG1569" s="114" t="str">
        <f t="array" ref="AG1569">XLOOKUP(F1569,'CLV2'!A:A,'CLV2'!E:E)</f>
        <v>2.MEAT</v>
      </c>
      <c r="AH1569" s="115" t="str">
        <f t="array" ref="AH1569">XLOOKUP(F1569,'CLV2'!A:A,'CLV2'!F:F)</f>
        <v>3.PORK</v>
      </c>
      <c r="AI1569" s="115" t="str">
        <f t="shared" si="8"/>
        <v>Pack</v>
      </c>
      <c r="AJ1569" s="116">
        <f t="shared" si="9"/>
        <v>1</v>
      </c>
      <c r="AK1569" s="117" t="str">
        <f t="array" ref="AK1569">XLOOKUP(F1569,'GIÁ'!A:A,'GIÁ'!D:D)</f>
        <v>17646.95</v>
      </c>
      <c r="AL1569" s="118">
        <f t="shared" si="10"/>
        <v>35293.9</v>
      </c>
      <c r="AM1569" s="118">
        <f t="shared" si="11"/>
        <v>0</v>
      </c>
      <c r="AN1569" s="119">
        <f t="shared" si="12"/>
        <v>0</v>
      </c>
      <c r="AO1569" s="118">
        <f t="shared" si="13"/>
        <v>35293.9</v>
      </c>
      <c r="AP1569" s="121">
        <f t="shared" si="14"/>
        <v>0</v>
      </c>
      <c r="AQ1569" s="122"/>
      <c r="AR1569" s="119"/>
    </row>
    <row r="1570" ht="22.5" customHeight="1">
      <c r="A1570" s="89">
        <v>46231.0</v>
      </c>
      <c r="B1570" s="90">
        <v>0.5090277777777777</v>
      </c>
      <c r="C1570" s="91" t="s">
        <v>1690</v>
      </c>
      <c r="D1570" s="92" t="str">
        <f t="array" ref="D1570">XLOOKUP(C1570,'DS ST'!A:A,'DS ST'!B:B)</f>
        <v>TVK</v>
      </c>
      <c r="E1570" s="94" t="str">
        <f t="array" ref="E1570">XLOOKUP($F1570,'GIÁ'!$A:$A,'GIÁ'!$E:$E)</f>
        <v>ĐÔNG</v>
      </c>
      <c r="F1570" s="94">
        <v>8.938555386725E12</v>
      </c>
      <c r="G1570" s="95" t="s">
        <v>3156</v>
      </c>
      <c r="H1570" s="95" t="s">
        <v>224</v>
      </c>
      <c r="I1570" s="96">
        <v>2.0</v>
      </c>
      <c r="J1570" s="96">
        <v>0.0</v>
      </c>
      <c r="K1570" s="98">
        <f t="shared" si="4"/>
        <v>2</v>
      </c>
      <c r="L1570" s="99" t="s">
        <v>5455</v>
      </c>
      <c r="M1570" s="100" t="s">
        <v>5456</v>
      </c>
      <c r="N1570" s="101" t="s">
        <v>5457</v>
      </c>
      <c r="O1570" s="128"/>
      <c r="P1570" s="100"/>
      <c r="Q1570" s="103">
        <f t="shared" si="5"/>
        <v>2</v>
      </c>
      <c r="R1570" s="161"/>
      <c r="S1570" s="105" t="s">
        <v>14</v>
      </c>
      <c r="T1570" s="106"/>
      <c r="U1570" s="107"/>
      <c r="V1570" s="108" t="s">
        <v>756</v>
      </c>
      <c r="W1570" s="109" t="s">
        <v>1312</v>
      </c>
      <c r="X1570" s="110" t="str">
        <f t="shared" si="6"/>
        <v/>
      </c>
      <c r="Y1570" s="110" t="str">
        <f t="shared" si="7"/>
        <v/>
      </c>
      <c r="Z1570" s="109" t="s">
        <v>797</v>
      </c>
      <c r="AA1570" s="109" t="s">
        <v>802</v>
      </c>
      <c r="AB1570" s="149" t="s">
        <v>5458</v>
      </c>
      <c r="AC1570" s="159" t="s">
        <v>1329</v>
      </c>
      <c r="AD1570" s="160"/>
      <c r="AE1570" s="127"/>
      <c r="AF1570" s="113"/>
      <c r="AG1570" s="114" t="str">
        <f t="array" ref="AG1570">XLOOKUP(F1570,'CLV2'!A:A,'CLV2'!E:E)</f>
        <v>2.FROZEN FOODS</v>
      </c>
      <c r="AH1570" s="115" t="str">
        <f t="array" ref="AH1570">XLOOKUP(F1570,'CLV2'!A:A,'CLV2'!F:F)</f>
        <v>3.PASTRY AND DESSERTS</v>
      </c>
      <c r="AI1570" s="115" t="str">
        <f t="shared" si="8"/>
        <v>Pack</v>
      </c>
      <c r="AJ1570" s="116">
        <f t="shared" si="9"/>
        <v>1</v>
      </c>
      <c r="AK1570" s="117" t="str">
        <f t="array" ref="AK1570">XLOOKUP(F1570,'GIÁ'!A:A,'GIÁ'!D:D)</f>
        <v>26016.14</v>
      </c>
      <c r="AL1570" s="118">
        <f t="shared" si="10"/>
        <v>52032.28</v>
      </c>
      <c r="AM1570" s="118">
        <f t="shared" si="11"/>
        <v>0</v>
      </c>
      <c r="AN1570" s="119">
        <f t="shared" si="12"/>
        <v>0</v>
      </c>
      <c r="AO1570" s="118">
        <f t="shared" si="13"/>
        <v>52032.28</v>
      </c>
      <c r="AP1570" s="121">
        <f t="shared" si="14"/>
        <v>0</v>
      </c>
      <c r="AQ1570" s="122"/>
      <c r="AR1570" s="119"/>
    </row>
    <row r="1571" ht="22.5" customHeight="1">
      <c r="A1571" s="89">
        <v>46231.0</v>
      </c>
      <c r="B1571" s="90">
        <v>0.5090277777777777</v>
      </c>
      <c r="C1571" s="91" t="s">
        <v>1690</v>
      </c>
      <c r="D1571" s="92" t="str">
        <f t="array" ref="D1571">XLOOKUP(C1571,'DS ST'!A:A,'DS ST'!B:B)</f>
        <v>TVK</v>
      </c>
      <c r="E1571" s="94" t="str">
        <f t="array" ref="E1571">XLOOKUP($F1571,'GIÁ'!$A:$A,'GIÁ'!$E:$E)</f>
        <v>ĐÔNG</v>
      </c>
      <c r="F1571" s="94">
        <v>8.934717275081E12</v>
      </c>
      <c r="G1571" s="95" t="s">
        <v>1735</v>
      </c>
      <c r="H1571" s="95" t="s">
        <v>224</v>
      </c>
      <c r="I1571" s="96">
        <v>10.0</v>
      </c>
      <c r="J1571" s="96">
        <v>0.0</v>
      </c>
      <c r="K1571" s="98">
        <f t="shared" si="4"/>
        <v>10</v>
      </c>
      <c r="L1571" s="99" t="s">
        <v>5455</v>
      </c>
      <c r="M1571" s="100" t="s">
        <v>5456</v>
      </c>
      <c r="N1571" s="101" t="s">
        <v>5457</v>
      </c>
      <c r="O1571" s="128"/>
      <c r="P1571" s="100"/>
      <c r="Q1571" s="103">
        <f t="shared" si="5"/>
        <v>10</v>
      </c>
      <c r="R1571" s="161"/>
      <c r="S1571" s="105" t="s">
        <v>14</v>
      </c>
      <c r="T1571" s="106"/>
      <c r="U1571" s="107"/>
      <c r="V1571" s="108" t="s">
        <v>756</v>
      </c>
      <c r="W1571" s="109" t="s">
        <v>1312</v>
      </c>
      <c r="X1571" s="110" t="str">
        <f t="shared" si="6"/>
        <v/>
      </c>
      <c r="Y1571" s="110" t="str">
        <f t="shared" si="7"/>
        <v/>
      </c>
      <c r="Z1571" s="109" t="s">
        <v>797</v>
      </c>
      <c r="AA1571" s="109" t="s">
        <v>802</v>
      </c>
      <c r="AB1571" s="149" t="s">
        <v>5458</v>
      </c>
      <c r="AC1571" s="159" t="s">
        <v>3555</v>
      </c>
      <c r="AD1571" s="162" t="s">
        <v>5304</v>
      </c>
      <c r="AE1571" s="127"/>
      <c r="AF1571" s="113"/>
      <c r="AG1571" s="114" t="str">
        <f t="array" ref="AG1571">XLOOKUP(F1571,'CLV2'!A:A,'CLV2'!E:E)</f>
        <v>2.FROZEN FOODS</v>
      </c>
      <c r="AH1571" s="115" t="str">
        <f t="array" ref="AH1571">XLOOKUP(F1571,'CLV2'!A:A,'CLV2'!F:F)</f>
        <v>3.DUMPLINGS</v>
      </c>
      <c r="AI1571" s="115" t="str">
        <f t="shared" si="8"/>
        <v>Pack</v>
      </c>
      <c r="AJ1571" s="116">
        <f t="shared" si="9"/>
        <v>1</v>
      </c>
      <c r="AK1571" s="117" t="str">
        <f t="array" ref="AK1571">XLOOKUP(F1571,'GIÁ'!A:A,'GIÁ'!D:D)</f>
        <v>42036.39</v>
      </c>
      <c r="AL1571" s="118">
        <f t="shared" si="10"/>
        <v>420363.9</v>
      </c>
      <c r="AM1571" s="118">
        <f t="shared" si="11"/>
        <v>0</v>
      </c>
      <c r="AN1571" s="119">
        <f t="shared" si="12"/>
        <v>0</v>
      </c>
      <c r="AO1571" s="118">
        <f t="shared" si="13"/>
        <v>420363.9</v>
      </c>
      <c r="AP1571" s="121">
        <f t="shared" si="14"/>
        <v>0</v>
      </c>
      <c r="AQ1571" s="122"/>
      <c r="AR1571" s="119"/>
    </row>
    <row r="1572" ht="22.5" customHeight="1">
      <c r="A1572" s="89">
        <v>46231.0</v>
      </c>
      <c r="B1572" s="90">
        <v>0.42430555555555555</v>
      </c>
      <c r="C1572" s="91" t="s">
        <v>562</v>
      </c>
      <c r="D1572" s="129" t="str">
        <f t="array" ref="D1572">XLOOKUP(C1572,'DS ST'!A:A,'DS ST'!B:B)</f>
        <v>A143</v>
      </c>
      <c r="E1572" s="94" t="str">
        <f t="array" ref="E1572">XLOOKUP($F1572,'GIÁ'!$A:$A,'GIÁ'!$E:$E)</f>
        <v>MÁT</v>
      </c>
      <c r="F1572" s="94">
        <v>8.936146442614E12</v>
      </c>
      <c r="G1572" s="95" t="s">
        <v>2502</v>
      </c>
      <c r="H1572" s="95" t="s">
        <v>787</v>
      </c>
      <c r="I1572" s="96">
        <v>2.0</v>
      </c>
      <c r="J1572" s="96">
        <v>0.0</v>
      </c>
      <c r="K1572" s="98">
        <f t="shared" si="4"/>
        <v>2</v>
      </c>
      <c r="L1572" s="99" t="s">
        <v>5459</v>
      </c>
      <c r="M1572" s="100" t="s">
        <v>5460</v>
      </c>
      <c r="N1572" s="101" t="e">
        <v>#N/A</v>
      </c>
      <c r="O1572" s="128"/>
      <c r="P1572" s="100"/>
      <c r="Q1572" s="103">
        <f t="shared" si="5"/>
        <v>2</v>
      </c>
      <c r="R1572" s="161"/>
      <c r="S1572" s="105"/>
      <c r="T1572" s="106"/>
      <c r="U1572" s="107" t="s">
        <v>4986</v>
      </c>
      <c r="V1572" s="108" t="s">
        <v>4012</v>
      </c>
      <c r="W1572" s="109" t="s">
        <v>1908</v>
      </c>
      <c r="X1572" s="110" t="str">
        <f t="shared" si="6"/>
        <v/>
      </c>
      <c r="Y1572" s="110" t="str">
        <f t="shared" si="7"/>
        <v/>
      </c>
      <c r="Z1572" s="139" t="str">
        <f>IF(N(Q1572)&lt;=0,"",IF(ISNUMBER(SEARCH("Thiếu kiện",V1572)),"Kho đông mát",IF(AND(N(Q1572)&gt;0,N(P1572)&gt;0,OR(ISNUMBER(SEARCH("Hình KDB",U1572)),ISNUMBER(SEARCH("Hình tele",U1572)),ISNUMBER(SEARCH("sai code",U1572)),ISNUMBER(SEARCH("ST nhận",U1572)))),"Kho đông mát",IF(AND(W1572="DC giao thiếu",OR(ISNUMBER(SEARCH("Hình KDB",U1572)),ISNUMBER(SEARCH("Hình tele",U1572)),ISNUMBER(SEARCH("sai code",U1572)))),"Kho đông mát",IF(W1572="DC giao thiếu","Chưa xác định",IF(AND(W1572="DC pick sai",OR(ISNUMBER(SEARCH("Hình KDB",U1572)),ISNUMBER(SEARCH("Hình tele",U1572)),ISNUMBER(SEARCH("sai code",U1572)),ISNUMBER(SEARCH("ST nhận",U1572)))),"Kho đông mát",IF(W1572="DC pick sai","Chưa xác định",IF(AND(W1572="Hao hụt",N(O1572)&gt;0,OR(ISNUMBER(SEARCH("Hình KDB",U1572)),ISNUMBER(SEARCH("Hình tele",U1572)),ISNUMBER(SEARCH("sai code",U1572)),ISNUMBER(SEARCH("ST nhận",U1572)))),"Kho đông mát",IF(W1572="Hao hụt","Chưa xác định",IF(OR(W1572="VT giao sai điểm",W1572="Không đạt nhiệt độ",W1572="TX giao thiếu kiện",W1572="Hàng không đạt CL"),"Kho đông mát",IF(W1572="Chưa xác định","Chưa xác định",IF(N(P1572)&gt;0,"Chưa xác định",""))))))))))))</f>
        <v>Kho đông mát</v>
      </c>
      <c r="AA1572" s="109" t="s">
        <v>802</v>
      </c>
      <c r="AB1572" s="106"/>
      <c r="AC1572" s="158"/>
      <c r="AD1572" s="160"/>
      <c r="AE1572" s="127"/>
      <c r="AF1572" s="113"/>
      <c r="AG1572" s="114" t="str">
        <f t="array" ref="AG1572">XLOOKUP(F1572,'CLV2'!A:A,'CLV2'!E:E)</f>
        <v>2.MEAT</v>
      </c>
      <c r="AH1572" s="115" t="str">
        <f t="array" ref="AH1572">XLOOKUP(F1572,'CLV2'!A:A,'CLV2'!F:F)</f>
        <v>3.PORK</v>
      </c>
      <c r="AI1572" s="115" t="str">
        <f t="shared" si="8"/>
        <v>Pack</v>
      </c>
      <c r="AJ1572" s="116">
        <f t="shared" si="9"/>
        <v>1</v>
      </c>
      <c r="AK1572" s="117" t="str">
        <f t="array" ref="AK1572">XLOOKUP(F1572,'GIÁ'!A:A,'GIÁ'!D:D)</f>
        <v>17646.95</v>
      </c>
      <c r="AL1572" s="118">
        <f t="shared" si="10"/>
        <v>35293.9</v>
      </c>
      <c r="AM1572" s="118">
        <f t="shared" si="11"/>
        <v>0</v>
      </c>
      <c r="AN1572" s="119">
        <f t="shared" si="12"/>
        <v>0</v>
      </c>
      <c r="AO1572" s="118">
        <f t="shared" si="13"/>
        <v>35293.9</v>
      </c>
      <c r="AP1572" s="121">
        <f t="shared" si="14"/>
        <v>0</v>
      </c>
      <c r="AQ1572" s="122"/>
      <c r="AR1572" s="119"/>
    </row>
    <row r="1573" ht="22.5" customHeight="1">
      <c r="A1573" s="89">
        <v>46231.0</v>
      </c>
      <c r="B1573" s="90">
        <v>0.42430555555555555</v>
      </c>
      <c r="C1573" s="91" t="s">
        <v>562</v>
      </c>
      <c r="D1573" s="92" t="str">
        <f t="array" ref="D1573">XLOOKUP(C1573,'DS ST'!A:A,'DS ST'!B:B)</f>
        <v>A143</v>
      </c>
      <c r="E1573" s="94" t="str">
        <f t="array" ref="E1573">XLOOKUP($F1573,'GIÁ'!$A:$A,'GIÁ'!$E:$E)</f>
        <v>ĐÔNG</v>
      </c>
      <c r="F1573" s="94">
        <v>9.555894501924E12</v>
      </c>
      <c r="G1573" s="95" t="s">
        <v>3296</v>
      </c>
      <c r="H1573" s="95" t="s">
        <v>224</v>
      </c>
      <c r="I1573" s="96">
        <v>2.0</v>
      </c>
      <c r="J1573" s="96">
        <v>0.0</v>
      </c>
      <c r="K1573" s="98">
        <f t="shared" si="4"/>
        <v>2</v>
      </c>
      <c r="L1573" s="99" t="s">
        <v>5459</v>
      </c>
      <c r="M1573" s="100" t="s">
        <v>5460</v>
      </c>
      <c r="N1573" s="101" t="e">
        <v>#N/A</v>
      </c>
      <c r="O1573" s="128"/>
      <c r="P1573" s="100"/>
      <c r="Q1573" s="103">
        <f t="shared" si="5"/>
        <v>2</v>
      </c>
      <c r="R1573" s="161"/>
      <c r="S1573" s="105"/>
      <c r="T1573" s="106"/>
      <c r="U1573" s="107"/>
      <c r="V1573" s="108" t="s">
        <v>756</v>
      </c>
      <c r="W1573" s="109" t="s">
        <v>1312</v>
      </c>
      <c r="X1573" s="110" t="str">
        <f t="shared" si="6"/>
        <v/>
      </c>
      <c r="Y1573" s="110" t="str">
        <f t="shared" si="7"/>
        <v/>
      </c>
      <c r="Z1573" s="109" t="s">
        <v>797</v>
      </c>
      <c r="AA1573" s="109" t="s">
        <v>802</v>
      </c>
      <c r="AB1573" s="149" t="s">
        <v>5461</v>
      </c>
      <c r="AC1573" s="159" t="s">
        <v>3555</v>
      </c>
      <c r="AD1573" s="162" t="s">
        <v>5441</v>
      </c>
      <c r="AE1573" s="127"/>
      <c r="AF1573" s="113"/>
      <c r="AG1573" s="114" t="str">
        <f t="array" ref="AG1573">XLOOKUP(F1573,'CLV2'!A:A,'CLV2'!E:E)</f>
        <v>2.FROZEN FOODS</v>
      </c>
      <c r="AH1573" s="115" t="str">
        <f t="array" ref="AH1573">XLOOKUP(F1573,'CLV2'!A:A,'CLV2'!F:F)</f>
        <v>3.HOTPOT AND FRIED</v>
      </c>
      <c r="AI1573" s="115" t="str">
        <f t="shared" si="8"/>
        <v>Pack</v>
      </c>
      <c r="AJ1573" s="116">
        <f t="shared" si="9"/>
        <v>1</v>
      </c>
      <c r="AK1573" s="117" t="str">
        <f t="array" ref="AK1573">XLOOKUP(F1573,'GIÁ'!A:A,'GIÁ'!D:D)</f>
        <v>69289.18</v>
      </c>
      <c r="AL1573" s="118">
        <f t="shared" si="10"/>
        <v>138578.36</v>
      </c>
      <c r="AM1573" s="118">
        <f t="shared" si="11"/>
        <v>0</v>
      </c>
      <c r="AN1573" s="119">
        <f t="shared" si="12"/>
        <v>0</v>
      </c>
      <c r="AO1573" s="118">
        <f t="shared" si="13"/>
        <v>138578.36</v>
      </c>
      <c r="AP1573" s="121">
        <f t="shared" si="14"/>
        <v>0</v>
      </c>
      <c r="AQ1573" s="122"/>
      <c r="AR1573" s="119"/>
    </row>
    <row r="1574" ht="22.5" customHeight="1">
      <c r="A1574" s="89">
        <v>46231.0</v>
      </c>
      <c r="B1574" s="90">
        <v>0.46805555555555556</v>
      </c>
      <c r="C1574" s="91" t="s">
        <v>1147</v>
      </c>
      <c r="D1574" s="129" t="str">
        <f t="array" ref="D1574">XLOOKUP(C1574,'DS ST'!A:A,'DS ST'!B:B)</f>
        <v>CKO</v>
      </c>
      <c r="E1574" s="94" t="str">
        <f t="array" ref="E1574">XLOOKUP($F1574,'GIÁ'!$A:$A,'GIÁ'!$E:$E)</f>
        <v>MÁT</v>
      </c>
      <c r="F1574" s="94">
        <v>8.936146442614E12</v>
      </c>
      <c r="G1574" s="95" t="s">
        <v>2502</v>
      </c>
      <c r="H1574" s="95" t="s">
        <v>787</v>
      </c>
      <c r="I1574" s="96">
        <v>6.0</v>
      </c>
      <c r="J1574" s="96">
        <v>0.0</v>
      </c>
      <c r="K1574" s="98">
        <f t="shared" si="4"/>
        <v>6</v>
      </c>
      <c r="L1574" s="99" t="s">
        <v>5462</v>
      </c>
      <c r="M1574" s="100" t="s">
        <v>5463</v>
      </c>
      <c r="N1574" s="101" t="s">
        <v>5464</v>
      </c>
      <c r="O1574" s="128"/>
      <c r="P1574" s="100"/>
      <c r="Q1574" s="103">
        <f t="shared" si="5"/>
        <v>6</v>
      </c>
      <c r="R1574" s="161"/>
      <c r="S1574" s="105"/>
      <c r="T1574" s="106"/>
      <c r="U1574" s="107" t="s">
        <v>4986</v>
      </c>
      <c r="V1574" s="108" t="s">
        <v>4012</v>
      </c>
      <c r="W1574" s="109" t="s">
        <v>1908</v>
      </c>
      <c r="X1574" s="110" t="str">
        <f t="shared" si="6"/>
        <v/>
      </c>
      <c r="Y1574" s="110" t="str">
        <f t="shared" si="7"/>
        <v/>
      </c>
      <c r="Z1574" s="139" t="str">
        <f>IF(N(Q1574)&lt;=0,"",IF(ISNUMBER(SEARCH("Thiếu kiện",V1574)),"Kho đông mát",IF(AND(N(Q1574)&gt;0,N(P1574)&gt;0,OR(ISNUMBER(SEARCH("Hình KDB",U1574)),ISNUMBER(SEARCH("Hình tele",U1574)),ISNUMBER(SEARCH("sai code",U1574)),ISNUMBER(SEARCH("ST nhận",U1574)))),"Kho đông mát",IF(AND(W1574="DC giao thiếu",OR(ISNUMBER(SEARCH("Hình KDB",U1574)),ISNUMBER(SEARCH("Hình tele",U1574)),ISNUMBER(SEARCH("sai code",U1574)))),"Kho đông mát",IF(W1574="DC giao thiếu","Chưa xác định",IF(AND(W1574="DC pick sai",OR(ISNUMBER(SEARCH("Hình KDB",U1574)),ISNUMBER(SEARCH("Hình tele",U1574)),ISNUMBER(SEARCH("sai code",U1574)),ISNUMBER(SEARCH("ST nhận",U1574)))),"Kho đông mát",IF(W1574="DC pick sai","Chưa xác định",IF(AND(W1574="Hao hụt",N(O1574)&gt;0,OR(ISNUMBER(SEARCH("Hình KDB",U1574)),ISNUMBER(SEARCH("Hình tele",U1574)),ISNUMBER(SEARCH("sai code",U1574)),ISNUMBER(SEARCH("ST nhận",U1574)))),"Kho đông mát",IF(W1574="Hao hụt","Chưa xác định",IF(OR(W1574="VT giao sai điểm",W1574="Không đạt nhiệt độ",W1574="TX giao thiếu kiện",W1574="Hàng không đạt CL"),"Kho đông mát",IF(W1574="Chưa xác định","Chưa xác định",IF(N(P1574)&gt;0,"Chưa xác định",""))))))))))))</f>
        <v>Kho đông mát</v>
      </c>
      <c r="AA1574" s="109" t="s">
        <v>802</v>
      </c>
      <c r="AB1574" s="106"/>
      <c r="AC1574" s="158"/>
      <c r="AD1574" s="160"/>
      <c r="AE1574" s="127"/>
      <c r="AF1574" s="113"/>
      <c r="AG1574" s="114" t="str">
        <f t="array" ref="AG1574">XLOOKUP(F1574,'CLV2'!A:A,'CLV2'!E:E)</f>
        <v>2.MEAT</v>
      </c>
      <c r="AH1574" s="115" t="str">
        <f t="array" ref="AH1574">XLOOKUP(F1574,'CLV2'!A:A,'CLV2'!F:F)</f>
        <v>3.PORK</v>
      </c>
      <c r="AI1574" s="115" t="str">
        <f t="shared" si="8"/>
        <v>Pack</v>
      </c>
      <c r="AJ1574" s="116">
        <f t="shared" si="9"/>
        <v>1</v>
      </c>
      <c r="AK1574" s="117" t="str">
        <f t="array" ref="AK1574">XLOOKUP(F1574,'GIÁ'!A:A,'GIÁ'!D:D)</f>
        <v>17646.95</v>
      </c>
      <c r="AL1574" s="118">
        <f t="shared" si="10"/>
        <v>105881.7</v>
      </c>
      <c r="AM1574" s="118">
        <f t="shared" si="11"/>
        <v>0</v>
      </c>
      <c r="AN1574" s="119">
        <f t="shared" si="12"/>
        <v>0</v>
      </c>
      <c r="AO1574" s="118">
        <f t="shared" si="13"/>
        <v>105881.7</v>
      </c>
      <c r="AP1574" s="121">
        <f t="shared" si="14"/>
        <v>0</v>
      </c>
      <c r="AQ1574" s="122"/>
      <c r="AR1574" s="119"/>
    </row>
    <row r="1575" ht="22.5" customHeight="1">
      <c r="A1575" s="89">
        <v>46231.0</v>
      </c>
      <c r="B1575" s="90">
        <v>0.45625</v>
      </c>
      <c r="C1575" s="91" t="s">
        <v>919</v>
      </c>
      <c r="D1575" s="92" t="str">
        <f t="array" ref="D1575">XLOOKUP(C1575,'DS ST'!A:A,'DS ST'!B:B)</f>
        <v>A195</v>
      </c>
      <c r="E1575" s="94" t="str">
        <f t="array" ref="E1575">XLOOKUP($F1575,'GIÁ'!$A:$A,'GIÁ'!$E:$E)</f>
        <v>ĐÔNG</v>
      </c>
      <c r="F1575" s="94">
        <v>9.555894501924E12</v>
      </c>
      <c r="G1575" s="95" t="s">
        <v>3296</v>
      </c>
      <c r="H1575" s="95" t="s">
        <v>224</v>
      </c>
      <c r="I1575" s="96">
        <v>2.0</v>
      </c>
      <c r="J1575" s="96">
        <v>0.0</v>
      </c>
      <c r="K1575" s="98">
        <f t="shared" si="4"/>
        <v>2</v>
      </c>
      <c r="L1575" s="99" t="s">
        <v>5465</v>
      </c>
      <c r="M1575" s="100" t="s">
        <v>5466</v>
      </c>
      <c r="N1575" s="101" t="s">
        <v>5467</v>
      </c>
      <c r="O1575" s="128"/>
      <c r="P1575" s="100"/>
      <c r="Q1575" s="103">
        <f t="shared" si="5"/>
        <v>2</v>
      </c>
      <c r="R1575" s="161"/>
      <c r="S1575" s="105" t="s">
        <v>14</v>
      </c>
      <c r="T1575" s="106"/>
      <c r="U1575" s="107"/>
      <c r="V1575" s="108" t="s">
        <v>756</v>
      </c>
      <c r="W1575" s="109" t="s">
        <v>1312</v>
      </c>
      <c r="X1575" s="110" t="str">
        <f t="shared" si="6"/>
        <v/>
      </c>
      <c r="Y1575" s="110" t="str">
        <f t="shared" si="7"/>
        <v/>
      </c>
      <c r="Z1575" s="109" t="s">
        <v>797</v>
      </c>
      <c r="AA1575" s="109" t="s">
        <v>802</v>
      </c>
      <c r="AB1575" s="149" t="s">
        <v>5468</v>
      </c>
      <c r="AC1575" s="159" t="s">
        <v>3555</v>
      </c>
      <c r="AD1575" s="162" t="s">
        <v>5290</v>
      </c>
      <c r="AE1575" s="108" t="s">
        <v>5015</v>
      </c>
      <c r="AF1575" s="113"/>
      <c r="AG1575" s="114" t="str">
        <f t="array" ref="AG1575">XLOOKUP(F1575,'CLV2'!A:A,'CLV2'!E:E)</f>
        <v>2.FROZEN FOODS</v>
      </c>
      <c r="AH1575" s="115" t="str">
        <f t="array" ref="AH1575">XLOOKUP(F1575,'CLV2'!A:A,'CLV2'!F:F)</f>
        <v>3.HOTPOT AND FRIED</v>
      </c>
      <c r="AI1575" s="115" t="str">
        <f t="shared" si="8"/>
        <v>Pack</v>
      </c>
      <c r="AJ1575" s="116">
        <f t="shared" si="9"/>
        <v>1</v>
      </c>
      <c r="AK1575" s="117" t="str">
        <f t="array" ref="AK1575">XLOOKUP(F1575,'GIÁ'!A:A,'GIÁ'!D:D)</f>
        <v>69289.18</v>
      </c>
      <c r="AL1575" s="118">
        <f t="shared" si="10"/>
        <v>138578.36</v>
      </c>
      <c r="AM1575" s="118">
        <f t="shared" si="11"/>
        <v>0</v>
      </c>
      <c r="AN1575" s="119">
        <f t="shared" si="12"/>
        <v>0</v>
      </c>
      <c r="AO1575" s="118">
        <f t="shared" si="13"/>
        <v>138578.36</v>
      </c>
      <c r="AP1575" s="121">
        <f t="shared" si="14"/>
        <v>0</v>
      </c>
      <c r="AQ1575" s="122"/>
      <c r="AR1575" s="119"/>
    </row>
    <row r="1576" ht="22.5" customHeight="1">
      <c r="A1576" s="89">
        <v>46231.0</v>
      </c>
      <c r="B1576" s="90">
        <v>0.45625</v>
      </c>
      <c r="C1576" s="91" t="s">
        <v>919</v>
      </c>
      <c r="D1576" s="92" t="str">
        <f t="array" ref="D1576">XLOOKUP(C1576,'DS ST'!A:A,'DS ST'!B:B)</f>
        <v>A195</v>
      </c>
      <c r="E1576" s="94" t="str">
        <f t="array" ref="E1576">XLOOKUP($F1576,'GIÁ'!$A:$A,'GIÁ'!$E:$E)</f>
        <v>ĐÔNG</v>
      </c>
      <c r="F1576" s="94">
        <v>8.936077113232E12</v>
      </c>
      <c r="G1576" s="95" t="s">
        <v>2350</v>
      </c>
      <c r="H1576" s="95" t="s">
        <v>1206</v>
      </c>
      <c r="I1576" s="96">
        <v>2.0</v>
      </c>
      <c r="J1576" s="96">
        <v>0.0</v>
      </c>
      <c r="K1576" s="98">
        <f t="shared" si="4"/>
        <v>2</v>
      </c>
      <c r="L1576" s="99" t="s">
        <v>5465</v>
      </c>
      <c r="M1576" s="100" t="s">
        <v>5466</v>
      </c>
      <c r="N1576" s="101" t="s">
        <v>5467</v>
      </c>
      <c r="O1576" s="128"/>
      <c r="P1576" s="100"/>
      <c r="Q1576" s="103">
        <f t="shared" si="5"/>
        <v>2</v>
      </c>
      <c r="R1576" s="161"/>
      <c r="S1576" s="105" t="s">
        <v>14</v>
      </c>
      <c r="T1576" s="106"/>
      <c r="U1576" s="107"/>
      <c r="V1576" s="108" t="s">
        <v>756</v>
      </c>
      <c r="W1576" s="109" t="s">
        <v>1312</v>
      </c>
      <c r="X1576" s="110" t="str">
        <f t="shared" si="6"/>
        <v/>
      </c>
      <c r="Y1576" s="110" t="str">
        <f t="shared" si="7"/>
        <v/>
      </c>
      <c r="Z1576" s="109" t="s">
        <v>797</v>
      </c>
      <c r="AA1576" s="109" t="s">
        <v>802</v>
      </c>
      <c r="AB1576" s="149" t="s">
        <v>5468</v>
      </c>
      <c r="AC1576" s="159" t="s">
        <v>3555</v>
      </c>
      <c r="AD1576" s="162" t="s">
        <v>5290</v>
      </c>
      <c r="AE1576" s="108" t="s">
        <v>5015</v>
      </c>
      <c r="AF1576" s="113"/>
      <c r="AG1576" s="114" t="str">
        <f t="array" ref="AG1576">XLOOKUP(F1576,'CLV2'!A:A,'CLV2'!E:E)</f>
        <v>2.FROZEN FOODS</v>
      </c>
      <c r="AH1576" s="115" t="str">
        <f t="array" ref="AH1576">XLOOKUP(F1576,'CLV2'!A:A,'CLV2'!F:F)</f>
        <v>3.PIZZA - READY MEALS</v>
      </c>
      <c r="AI1576" s="115" t="str">
        <f t="shared" si="8"/>
        <v>Pack</v>
      </c>
      <c r="AJ1576" s="116">
        <f t="shared" si="9"/>
        <v>1</v>
      </c>
      <c r="AK1576" s="117" t="str">
        <f t="array" ref="AK1576">XLOOKUP(F1576,'GIÁ'!A:A,'GIÁ'!D:D)</f>
        <v>49154.71</v>
      </c>
      <c r="AL1576" s="118">
        <f t="shared" si="10"/>
        <v>98309.42</v>
      </c>
      <c r="AM1576" s="118">
        <f t="shared" si="11"/>
        <v>0</v>
      </c>
      <c r="AN1576" s="119">
        <f t="shared" si="12"/>
        <v>0</v>
      </c>
      <c r="AO1576" s="118">
        <f t="shared" si="13"/>
        <v>98309.42</v>
      </c>
      <c r="AP1576" s="121">
        <f t="shared" si="14"/>
        <v>0</v>
      </c>
      <c r="AQ1576" s="122"/>
      <c r="AR1576" s="119"/>
    </row>
    <row r="1577" ht="22.5" customHeight="1">
      <c r="A1577" s="89">
        <v>46231.0</v>
      </c>
      <c r="B1577" s="90">
        <v>0.5208333333333334</v>
      </c>
      <c r="C1577" s="91" t="s">
        <v>855</v>
      </c>
      <c r="D1577" s="92" t="str">
        <f t="array" ref="D1577">XLOOKUP(C1577,'DS ST'!A:A,'DS ST'!B:B)</f>
        <v>A186</v>
      </c>
      <c r="E1577" s="94" t="str">
        <f t="array" ref="E1577">XLOOKUP($F1577,'GIÁ'!$A:$A,'GIÁ'!$E:$E)</f>
        <v>ĐÔNG</v>
      </c>
      <c r="F1577" s="94">
        <v>9.555894501924E12</v>
      </c>
      <c r="G1577" s="95" t="s">
        <v>3296</v>
      </c>
      <c r="H1577" s="95" t="s">
        <v>224</v>
      </c>
      <c r="I1577" s="96">
        <v>4.0</v>
      </c>
      <c r="J1577" s="96">
        <v>0.0</v>
      </c>
      <c r="K1577" s="98">
        <f t="shared" si="4"/>
        <v>4</v>
      </c>
      <c r="L1577" s="99" t="s">
        <v>5469</v>
      </c>
      <c r="M1577" s="100" t="s">
        <v>5470</v>
      </c>
      <c r="N1577" s="101" t="s">
        <v>5471</v>
      </c>
      <c r="O1577" s="128"/>
      <c r="P1577" s="100"/>
      <c r="Q1577" s="103">
        <f t="shared" si="5"/>
        <v>4</v>
      </c>
      <c r="R1577" s="161"/>
      <c r="S1577" s="105" t="s">
        <v>14</v>
      </c>
      <c r="T1577" s="106"/>
      <c r="U1577" s="107"/>
      <c r="V1577" s="108" t="s">
        <v>756</v>
      </c>
      <c r="W1577" s="109" t="s">
        <v>1312</v>
      </c>
      <c r="X1577" s="110" t="str">
        <f t="shared" si="6"/>
        <v/>
      </c>
      <c r="Y1577" s="110" t="str">
        <f t="shared" si="7"/>
        <v/>
      </c>
      <c r="Z1577" s="109" t="s">
        <v>797</v>
      </c>
      <c r="AA1577" s="109" t="s">
        <v>802</v>
      </c>
      <c r="AB1577" s="149" t="s">
        <v>5472</v>
      </c>
      <c r="AC1577" s="159" t="s">
        <v>1329</v>
      </c>
      <c r="AD1577" s="160"/>
      <c r="AE1577" s="127"/>
      <c r="AF1577" s="113"/>
      <c r="AG1577" s="114" t="str">
        <f t="array" ref="AG1577">XLOOKUP(F1577,'CLV2'!A:A,'CLV2'!E:E)</f>
        <v>2.FROZEN FOODS</v>
      </c>
      <c r="AH1577" s="115" t="str">
        <f t="array" ref="AH1577">XLOOKUP(F1577,'CLV2'!A:A,'CLV2'!F:F)</f>
        <v>3.HOTPOT AND FRIED</v>
      </c>
      <c r="AI1577" s="115" t="str">
        <f t="shared" si="8"/>
        <v>Pack</v>
      </c>
      <c r="AJ1577" s="116">
        <f t="shared" si="9"/>
        <v>1</v>
      </c>
      <c r="AK1577" s="117" t="str">
        <f t="array" ref="AK1577">XLOOKUP(F1577,'GIÁ'!A:A,'GIÁ'!D:D)</f>
        <v>69289.18</v>
      </c>
      <c r="AL1577" s="118">
        <f t="shared" si="10"/>
        <v>277156.72</v>
      </c>
      <c r="AM1577" s="118">
        <f t="shared" si="11"/>
        <v>0</v>
      </c>
      <c r="AN1577" s="119">
        <f t="shared" si="12"/>
        <v>0</v>
      </c>
      <c r="AO1577" s="118">
        <f t="shared" si="13"/>
        <v>277156.72</v>
      </c>
      <c r="AP1577" s="121">
        <f t="shared" si="14"/>
        <v>0</v>
      </c>
      <c r="AQ1577" s="122"/>
      <c r="AR1577" s="119"/>
    </row>
    <row r="1578" ht="22.5" customHeight="1">
      <c r="A1578" s="89">
        <v>46231.0</v>
      </c>
      <c r="B1578" s="90">
        <v>0.5208333333333334</v>
      </c>
      <c r="C1578" s="91" t="s">
        <v>855</v>
      </c>
      <c r="D1578" s="92" t="str">
        <f t="array" ref="D1578">XLOOKUP(C1578,'DS ST'!A:A,'DS ST'!B:B)</f>
        <v>A186</v>
      </c>
      <c r="E1578" s="94" t="str">
        <f t="array" ref="E1578">XLOOKUP($F1578,'GIÁ'!$A:$A,'GIÁ'!$E:$E)</f>
        <v>ĐÔNG</v>
      </c>
      <c r="F1578" s="94">
        <v>8.936077113232E12</v>
      </c>
      <c r="G1578" s="95" t="s">
        <v>2350</v>
      </c>
      <c r="H1578" s="95" t="s">
        <v>1206</v>
      </c>
      <c r="I1578" s="96">
        <v>4.0</v>
      </c>
      <c r="J1578" s="96">
        <v>0.0</v>
      </c>
      <c r="K1578" s="98">
        <f t="shared" si="4"/>
        <v>4</v>
      </c>
      <c r="L1578" s="99" t="s">
        <v>5469</v>
      </c>
      <c r="M1578" s="100" t="s">
        <v>5470</v>
      </c>
      <c r="N1578" s="101" t="s">
        <v>5471</v>
      </c>
      <c r="O1578" s="128"/>
      <c r="P1578" s="100"/>
      <c r="Q1578" s="103">
        <f t="shared" si="5"/>
        <v>4</v>
      </c>
      <c r="R1578" s="161"/>
      <c r="S1578" s="105" t="s">
        <v>14</v>
      </c>
      <c r="T1578" s="106"/>
      <c r="U1578" s="107"/>
      <c r="V1578" s="108" t="s">
        <v>756</v>
      </c>
      <c r="W1578" s="109" t="s">
        <v>1312</v>
      </c>
      <c r="X1578" s="110" t="str">
        <f t="shared" si="6"/>
        <v/>
      </c>
      <c r="Y1578" s="110" t="str">
        <f t="shared" si="7"/>
        <v/>
      </c>
      <c r="Z1578" s="109" t="s">
        <v>797</v>
      </c>
      <c r="AA1578" s="109" t="s">
        <v>802</v>
      </c>
      <c r="AB1578" s="149" t="s">
        <v>5472</v>
      </c>
      <c r="AC1578" s="159" t="s">
        <v>1329</v>
      </c>
      <c r="AD1578" s="160"/>
      <c r="AE1578" s="127"/>
      <c r="AF1578" s="113"/>
      <c r="AG1578" s="114" t="str">
        <f t="array" ref="AG1578">XLOOKUP(F1578,'CLV2'!A:A,'CLV2'!E:E)</f>
        <v>2.FROZEN FOODS</v>
      </c>
      <c r="AH1578" s="115" t="str">
        <f t="array" ref="AH1578">XLOOKUP(F1578,'CLV2'!A:A,'CLV2'!F:F)</f>
        <v>3.PIZZA - READY MEALS</v>
      </c>
      <c r="AI1578" s="115" t="str">
        <f t="shared" si="8"/>
        <v>Pack</v>
      </c>
      <c r="AJ1578" s="116">
        <f t="shared" si="9"/>
        <v>1</v>
      </c>
      <c r="AK1578" s="117" t="str">
        <f t="array" ref="AK1578">XLOOKUP(F1578,'GIÁ'!A:A,'GIÁ'!D:D)</f>
        <v>49154.71</v>
      </c>
      <c r="AL1578" s="118">
        <f t="shared" si="10"/>
        <v>196618.84</v>
      </c>
      <c r="AM1578" s="118">
        <f t="shared" si="11"/>
        <v>0</v>
      </c>
      <c r="AN1578" s="119">
        <f t="shared" si="12"/>
        <v>0</v>
      </c>
      <c r="AO1578" s="118">
        <f t="shared" si="13"/>
        <v>196618.84</v>
      </c>
      <c r="AP1578" s="121">
        <f t="shared" si="14"/>
        <v>0</v>
      </c>
      <c r="AQ1578" s="122"/>
      <c r="AR1578" s="119"/>
    </row>
    <row r="1579" ht="22.5" customHeight="1">
      <c r="A1579" s="89">
        <v>46231.0</v>
      </c>
      <c r="B1579" s="90">
        <v>0.5076388888888889</v>
      </c>
      <c r="C1579" s="91" t="s">
        <v>1587</v>
      </c>
      <c r="D1579" s="129" t="str">
        <f t="array" ref="D1579">XLOOKUP(C1579,'DS ST'!A:A,'DS ST'!B:B)</f>
        <v>RS4</v>
      </c>
      <c r="E1579" s="94" t="str">
        <f t="array" ref="E1579">XLOOKUP($F1579,'GIÁ'!$A:$A,'GIÁ'!$E:$E)</f>
        <v>MÁT</v>
      </c>
      <c r="F1579" s="94">
        <v>8.936146442614E12</v>
      </c>
      <c r="G1579" s="95" t="s">
        <v>2502</v>
      </c>
      <c r="H1579" s="95" t="s">
        <v>787</v>
      </c>
      <c r="I1579" s="96">
        <v>1.0</v>
      </c>
      <c r="J1579" s="96">
        <v>0.0</v>
      </c>
      <c r="K1579" s="98">
        <f t="shared" si="4"/>
        <v>1</v>
      </c>
      <c r="L1579" s="99" t="s">
        <v>5473</v>
      </c>
      <c r="M1579" s="100" t="s">
        <v>5474</v>
      </c>
      <c r="N1579" s="101" t="s">
        <v>5475</v>
      </c>
      <c r="O1579" s="128"/>
      <c r="P1579" s="100"/>
      <c r="Q1579" s="103">
        <f t="shared" si="5"/>
        <v>1</v>
      </c>
      <c r="R1579" s="161"/>
      <c r="S1579" s="105" t="s">
        <v>14</v>
      </c>
      <c r="T1579" s="106"/>
      <c r="U1579" s="107" t="s">
        <v>4986</v>
      </c>
      <c r="V1579" s="108" t="s">
        <v>4012</v>
      </c>
      <c r="W1579" s="109" t="s">
        <v>1908</v>
      </c>
      <c r="X1579" s="110" t="str">
        <f t="shared" si="6"/>
        <v/>
      </c>
      <c r="Y1579" s="110" t="str">
        <f t="shared" si="7"/>
        <v/>
      </c>
      <c r="Z1579" s="139" t="str">
        <f>IF(N(Q1579)&lt;=0,"",IF(ISNUMBER(SEARCH("Thiếu kiện",V1579)),"Kho đông mát",IF(AND(N(Q1579)&gt;0,N(P1579)&gt;0,OR(ISNUMBER(SEARCH("Hình KDB",U1579)),ISNUMBER(SEARCH("Hình tele",U1579)),ISNUMBER(SEARCH("sai code",U1579)),ISNUMBER(SEARCH("ST nhận",U1579)))),"Kho đông mát",IF(AND(W1579="DC giao thiếu",OR(ISNUMBER(SEARCH("Hình KDB",U1579)),ISNUMBER(SEARCH("Hình tele",U1579)),ISNUMBER(SEARCH("sai code",U1579)))),"Kho đông mát",IF(W1579="DC giao thiếu","Chưa xác định",IF(AND(W1579="DC pick sai",OR(ISNUMBER(SEARCH("Hình KDB",U1579)),ISNUMBER(SEARCH("Hình tele",U1579)),ISNUMBER(SEARCH("sai code",U1579)),ISNUMBER(SEARCH("ST nhận",U1579)))),"Kho đông mát",IF(W1579="DC pick sai","Chưa xác định",IF(AND(W1579="Hao hụt",N(O1579)&gt;0,OR(ISNUMBER(SEARCH("Hình KDB",U1579)),ISNUMBER(SEARCH("Hình tele",U1579)),ISNUMBER(SEARCH("sai code",U1579)),ISNUMBER(SEARCH("ST nhận",U1579)))),"Kho đông mát",IF(W1579="Hao hụt","Chưa xác định",IF(OR(W1579="VT giao sai điểm",W1579="Không đạt nhiệt độ",W1579="TX giao thiếu kiện",W1579="Hàng không đạt CL"),"Kho đông mát",IF(W1579="Chưa xác định","Chưa xác định",IF(N(P1579)&gt;0,"Chưa xác định",""))))))))))))</f>
        <v>Kho đông mát</v>
      </c>
      <c r="AA1579" s="109" t="s">
        <v>802</v>
      </c>
      <c r="AB1579" s="106"/>
      <c r="AC1579" s="158"/>
      <c r="AD1579" s="160"/>
      <c r="AE1579" s="127"/>
      <c r="AF1579" s="113"/>
      <c r="AG1579" s="114" t="str">
        <f t="array" ref="AG1579">XLOOKUP(F1579,'CLV2'!A:A,'CLV2'!E:E)</f>
        <v>2.MEAT</v>
      </c>
      <c r="AH1579" s="115" t="str">
        <f t="array" ref="AH1579">XLOOKUP(F1579,'CLV2'!A:A,'CLV2'!F:F)</f>
        <v>3.PORK</v>
      </c>
      <c r="AI1579" s="115" t="str">
        <f t="shared" si="8"/>
        <v>Pack</v>
      </c>
      <c r="AJ1579" s="116">
        <f t="shared" si="9"/>
        <v>1</v>
      </c>
      <c r="AK1579" s="117" t="str">
        <f t="array" ref="AK1579">XLOOKUP(F1579,'GIÁ'!A:A,'GIÁ'!D:D)</f>
        <v>17646.95</v>
      </c>
      <c r="AL1579" s="118">
        <f t="shared" si="10"/>
        <v>17646.95</v>
      </c>
      <c r="AM1579" s="118">
        <f t="shared" si="11"/>
        <v>0</v>
      </c>
      <c r="AN1579" s="119">
        <f t="shared" si="12"/>
        <v>0</v>
      </c>
      <c r="AO1579" s="118">
        <f t="shared" si="13"/>
        <v>17646.95</v>
      </c>
      <c r="AP1579" s="121">
        <f t="shared" si="14"/>
        <v>0</v>
      </c>
      <c r="AQ1579" s="122"/>
      <c r="AR1579" s="119"/>
    </row>
    <row r="1580" ht="22.5" customHeight="1">
      <c r="A1580" s="89">
        <v>46231.0</v>
      </c>
      <c r="B1580" s="90">
        <v>0.5076388888888889</v>
      </c>
      <c r="C1580" s="91" t="s">
        <v>1587</v>
      </c>
      <c r="D1580" s="92" t="str">
        <f t="array" ref="D1580">XLOOKUP(C1580,'DS ST'!A:A,'DS ST'!B:B)</f>
        <v>RS4</v>
      </c>
      <c r="E1580" s="94" t="str">
        <f t="array" ref="E1580">XLOOKUP($F1580,'GIÁ'!$A:$A,'GIÁ'!$E:$E)</f>
        <v>ĐÔNG</v>
      </c>
      <c r="F1580" s="94">
        <v>9.555894501924E12</v>
      </c>
      <c r="G1580" s="95" t="s">
        <v>3296</v>
      </c>
      <c r="H1580" s="95" t="s">
        <v>224</v>
      </c>
      <c r="I1580" s="96">
        <v>4.0</v>
      </c>
      <c r="J1580" s="96">
        <v>0.0</v>
      </c>
      <c r="K1580" s="98">
        <f t="shared" si="4"/>
        <v>4</v>
      </c>
      <c r="L1580" s="99" t="s">
        <v>5473</v>
      </c>
      <c r="M1580" s="100" t="s">
        <v>5474</v>
      </c>
      <c r="N1580" s="101" t="s">
        <v>5475</v>
      </c>
      <c r="O1580" s="128"/>
      <c r="P1580" s="100"/>
      <c r="Q1580" s="103">
        <f t="shared" si="5"/>
        <v>4</v>
      </c>
      <c r="R1580" s="161"/>
      <c r="S1580" s="105"/>
      <c r="T1580" s="106"/>
      <c r="U1580" s="107"/>
      <c r="V1580" s="108" t="s">
        <v>756</v>
      </c>
      <c r="W1580" s="109" t="s">
        <v>1312</v>
      </c>
      <c r="X1580" s="110" t="str">
        <f t="shared" si="6"/>
        <v/>
      </c>
      <c r="Y1580" s="110" t="str">
        <f t="shared" si="7"/>
        <v/>
      </c>
      <c r="Z1580" s="109" t="s">
        <v>797</v>
      </c>
      <c r="AA1580" s="109" t="s">
        <v>802</v>
      </c>
      <c r="AB1580" s="149" t="s">
        <v>5476</v>
      </c>
      <c r="AC1580" s="159" t="s">
        <v>1329</v>
      </c>
      <c r="AD1580" s="162"/>
      <c r="AE1580" s="127"/>
      <c r="AF1580" s="113"/>
      <c r="AG1580" s="114" t="str">
        <f t="array" ref="AG1580">XLOOKUP(F1580,'CLV2'!A:A,'CLV2'!E:E)</f>
        <v>2.FROZEN FOODS</v>
      </c>
      <c r="AH1580" s="115" t="str">
        <f t="array" ref="AH1580">XLOOKUP(F1580,'CLV2'!A:A,'CLV2'!F:F)</f>
        <v>3.HOTPOT AND FRIED</v>
      </c>
      <c r="AI1580" s="115" t="str">
        <f t="shared" si="8"/>
        <v>Pack</v>
      </c>
      <c r="AJ1580" s="116">
        <f t="shared" si="9"/>
        <v>1</v>
      </c>
      <c r="AK1580" s="117" t="str">
        <f t="array" ref="AK1580">XLOOKUP(F1580,'GIÁ'!A:A,'GIÁ'!D:D)</f>
        <v>69289.18</v>
      </c>
      <c r="AL1580" s="118">
        <f t="shared" si="10"/>
        <v>277156.72</v>
      </c>
      <c r="AM1580" s="118">
        <f t="shared" si="11"/>
        <v>0</v>
      </c>
      <c r="AN1580" s="119">
        <f t="shared" si="12"/>
        <v>0</v>
      </c>
      <c r="AO1580" s="118">
        <f t="shared" si="13"/>
        <v>277156.72</v>
      </c>
      <c r="AP1580" s="121">
        <f t="shared" si="14"/>
        <v>0</v>
      </c>
      <c r="AQ1580" s="122"/>
      <c r="AR1580" s="119"/>
    </row>
    <row r="1581" ht="22.5" customHeight="1">
      <c r="A1581" s="89">
        <v>46231.0</v>
      </c>
      <c r="B1581" s="90">
        <v>0.5076388888888889</v>
      </c>
      <c r="C1581" s="91" t="s">
        <v>1587</v>
      </c>
      <c r="D1581" s="92" t="str">
        <f t="array" ref="D1581">XLOOKUP(C1581,'DS ST'!A:A,'DS ST'!B:B)</f>
        <v>RS4</v>
      </c>
      <c r="E1581" s="94" t="str">
        <f t="array" ref="E1581">XLOOKUP($F1581,'GIÁ'!$A:$A,'GIÁ'!$E:$E)</f>
        <v>ĐÔNG</v>
      </c>
      <c r="F1581" s="94">
        <v>8.936077113232E12</v>
      </c>
      <c r="G1581" s="95" t="s">
        <v>2350</v>
      </c>
      <c r="H1581" s="95" t="s">
        <v>1206</v>
      </c>
      <c r="I1581" s="96">
        <v>4.0</v>
      </c>
      <c r="J1581" s="96">
        <v>0.0</v>
      </c>
      <c r="K1581" s="98">
        <f t="shared" si="4"/>
        <v>4</v>
      </c>
      <c r="L1581" s="99" t="s">
        <v>5473</v>
      </c>
      <c r="M1581" s="100" t="s">
        <v>5474</v>
      </c>
      <c r="N1581" s="101" t="s">
        <v>5475</v>
      </c>
      <c r="O1581" s="128"/>
      <c r="P1581" s="100"/>
      <c r="Q1581" s="103">
        <f t="shared" si="5"/>
        <v>4</v>
      </c>
      <c r="R1581" s="161"/>
      <c r="S1581" s="105"/>
      <c r="T1581" s="106"/>
      <c r="U1581" s="107"/>
      <c r="V1581" s="108" t="s">
        <v>756</v>
      </c>
      <c r="W1581" s="109" t="s">
        <v>1312</v>
      </c>
      <c r="X1581" s="110" t="str">
        <f t="shared" si="6"/>
        <v/>
      </c>
      <c r="Y1581" s="110" t="str">
        <f t="shared" si="7"/>
        <v/>
      </c>
      <c r="Z1581" s="109" t="s">
        <v>797</v>
      </c>
      <c r="AA1581" s="109" t="s">
        <v>802</v>
      </c>
      <c r="AB1581" s="149" t="s">
        <v>5476</v>
      </c>
      <c r="AC1581" s="159" t="s">
        <v>1329</v>
      </c>
      <c r="AD1581" s="162"/>
      <c r="AE1581" s="127"/>
      <c r="AF1581" s="113"/>
      <c r="AG1581" s="114" t="str">
        <f t="array" ref="AG1581">XLOOKUP(F1581,'CLV2'!A:A,'CLV2'!E:E)</f>
        <v>2.FROZEN FOODS</v>
      </c>
      <c r="AH1581" s="115" t="str">
        <f t="array" ref="AH1581">XLOOKUP(F1581,'CLV2'!A:A,'CLV2'!F:F)</f>
        <v>3.PIZZA - READY MEALS</v>
      </c>
      <c r="AI1581" s="115" t="str">
        <f t="shared" si="8"/>
        <v>Pack</v>
      </c>
      <c r="AJ1581" s="116">
        <f t="shared" si="9"/>
        <v>1</v>
      </c>
      <c r="AK1581" s="117" t="str">
        <f t="array" ref="AK1581">XLOOKUP(F1581,'GIÁ'!A:A,'GIÁ'!D:D)</f>
        <v>49154.71</v>
      </c>
      <c r="AL1581" s="118">
        <f t="shared" si="10"/>
        <v>196618.84</v>
      </c>
      <c r="AM1581" s="118">
        <f t="shared" si="11"/>
        <v>0</v>
      </c>
      <c r="AN1581" s="119">
        <f t="shared" si="12"/>
        <v>0</v>
      </c>
      <c r="AO1581" s="118">
        <f t="shared" si="13"/>
        <v>196618.84</v>
      </c>
      <c r="AP1581" s="121">
        <f t="shared" si="14"/>
        <v>0</v>
      </c>
      <c r="AQ1581" s="122"/>
      <c r="AR1581" s="119"/>
    </row>
    <row r="1582" ht="22.5" customHeight="1">
      <c r="A1582" s="89">
        <v>46231.0</v>
      </c>
      <c r="B1582" s="90">
        <v>0.5076388888888889</v>
      </c>
      <c r="C1582" s="91" t="s">
        <v>1587</v>
      </c>
      <c r="D1582" s="92" t="str">
        <f t="array" ref="D1582">XLOOKUP(C1582,'DS ST'!A:A,'DS ST'!B:B)</f>
        <v>RS4</v>
      </c>
      <c r="E1582" s="94" t="str">
        <f t="array" ref="E1582">XLOOKUP($F1582,'GIÁ'!$A:$A,'GIÁ'!$E:$E)</f>
        <v>ĐÔNG</v>
      </c>
      <c r="F1582" s="94">
        <v>8.935297103726E12</v>
      </c>
      <c r="G1582" s="95" t="s">
        <v>2028</v>
      </c>
      <c r="H1582" s="95" t="s">
        <v>224</v>
      </c>
      <c r="I1582" s="96">
        <v>2.0</v>
      </c>
      <c r="J1582" s="96">
        <v>0.0</v>
      </c>
      <c r="K1582" s="98">
        <f t="shared" si="4"/>
        <v>2</v>
      </c>
      <c r="L1582" s="99" t="s">
        <v>5473</v>
      </c>
      <c r="M1582" s="100" t="s">
        <v>5474</v>
      </c>
      <c r="N1582" s="101" t="s">
        <v>5475</v>
      </c>
      <c r="O1582" s="128"/>
      <c r="P1582" s="100"/>
      <c r="Q1582" s="103">
        <f t="shared" si="5"/>
        <v>2</v>
      </c>
      <c r="R1582" s="161"/>
      <c r="S1582" s="105"/>
      <c r="T1582" s="106"/>
      <c r="U1582" s="107"/>
      <c r="V1582" s="108" t="s">
        <v>756</v>
      </c>
      <c r="W1582" s="109" t="s">
        <v>1312</v>
      </c>
      <c r="X1582" s="110" t="str">
        <f t="shared" si="6"/>
        <v/>
      </c>
      <c r="Y1582" s="110" t="str">
        <f t="shared" si="7"/>
        <v/>
      </c>
      <c r="Z1582" s="109" t="s">
        <v>797</v>
      </c>
      <c r="AA1582" s="109" t="s">
        <v>802</v>
      </c>
      <c r="AB1582" s="149" t="s">
        <v>5476</v>
      </c>
      <c r="AC1582" s="159" t="s">
        <v>1329</v>
      </c>
      <c r="AD1582" s="162"/>
      <c r="AE1582" s="127"/>
      <c r="AF1582" s="113"/>
      <c r="AG1582" s="114" t="str">
        <f t="array" ref="AG1582">XLOOKUP(F1582,'CLV2'!A:A,'CLV2'!E:E)</f>
        <v>2.FROZEN FOODS</v>
      </c>
      <c r="AH1582" s="115" t="str">
        <f t="array" ref="AH1582">XLOOKUP(F1582,'CLV2'!A:A,'CLV2'!F:F)</f>
        <v>3.PIZZA - READY MEALS</v>
      </c>
      <c r="AI1582" s="115" t="str">
        <f t="shared" si="8"/>
        <v>Pack</v>
      </c>
      <c r="AJ1582" s="116">
        <f t="shared" si="9"/>
        <v>1</v>
      </c>
      <c r="AK1582" s="117" t="str">
        <f t="array" ref="AK1582">XLOOKUP(F1582,'GIÁ'!A:A,'GIÁ'!D:D)</f>
        <v>61056.95</v>
      </c>
      <c r="AL1582" s="118">
        <f t="shared" si="10"/>
        <v>122113.9</v>
      </c>
      <c r="AM1582" s="118">
        <f t="shared" si="11"/>
        <v>0</v>
      </c>
      <c r="AN1582" s="119">
        <f t="shared" si="12"/>
        <v>0</v>
      </c>
      <c r="AO1582" s="118">
        <f t="shared" si="13"/>
        <v>122113.9</v>
      </c>
      <c r="AP1582" s="121">
        <f t="shared" si="14"/>
        <v>0</v>
      </c>
      <c r="AQ1582" s="122"/>
      <c r="AR1582" s="119"/>
    </row>
    <row r="1583" ht="22.5" customHeight="1">
      <c r="A1583" s="89">
        <v>46231.0</v>
      </c>
      <c r="B1583" s="90">
        <v>0.5381944444444444</v>
      </c>
      <c r="C1583" s="91" t="s">
        <v>1153</v>
      </c>
      <c r="D1583" s="129" t="str">
        <f t="array" ref="D1583">XLOOKUP(C1583,'DS ST'!A:A,'DS ST'!B:B)</f>
        <v>CLD</v>
      </c>
      <c r="E1583" s="94" t="str">
        <f t="array" ref="E1583">XLOOKUP($F1583,'GIÁ'!$A:$A,'GIÁ'!$E:$E)</f>
        <v>MÁT</v>
      </c>
      <c r="F1583" s="94">
        <v>8.936146442614E12</v>
      </c>
      <c r="G1583" s="95" t="s">
        <v>2502</v>
      </c>
      <c r="H1583" s="95" t="s">
        <v>787</v>
      </c>
      <c r="I1583" s="96">
        <v>4.0</v>
      </c>
      <c r="J1583" s="96">
        <v>0.0</v>
      </c>
      <c r="K1583" s="98">
        <f t="shared" si="4"/>
        <v>4</v>
      </c>
      <c r="L1583" s="99" t="s">
        <v>5477</v>
      </c>
      <c r="M1583" s="100" t="s">
        <v>5478</v>
      </c>
      <c r="N1583" s="101" t="s">
        <v>5479</v>
      </c>
      <c r="O1583" s="128"/>
      <c r="P1583" s="100"/>
      <c r="Q1583" s="103">
        <f t="shared" si="5"/>
        <v>4</v>
      </c>
      <c r="R1583" s="161"/>
      <c r="S1583" s="105"/>
      <c r="T1583" s="106"/>
      <c r="U1583" s="107" t="s">
        <v>4986</v>
      </c>
      <c r="V1583" s="108" t="s">
        <v>4012</v>
      </c>
      <c r="W1583" s="109" t="s">
        <v>1908</v>
      </c>
      <c r="X1583" s="110" t="str">
        <f t="shared" si="6"/>
        <v/>
      </c>
      <c r="Y1583" s="110" t="str">
        <f t="shared" si="7"/>
        <v/>
      </c>
      <c r="Z1583" s="139" t="str">
        <f>IF(N(Q1583)&lt;=0,"",IF(ISNUMBER(SEARCH("Thiếu kiện",V1583)),"Kho đông mát",IF(AND(N(Q1583)&gt;0,N(P1583)&gt;0,OR(ISNUMBER(SEARCH("Hình KDB",U1583)),ISNUMBER(SEARCH("Hình tele",U1583)),ISNUMBER(SEARCH("sai code",U1583)),ISNUMBER(SEARCH("ST nhận",U1583)))),"Kho đông mát",IF(AND(W1583="DC giao thiếu",OR(ISNUMBER(SEARCH("Hình KDB",U1583)),ISNUMBER(SEARCH("Hình tele",U1583)),ISNUMBER(SEARCH("sai code",U1583)))),"Kho đông mát",IF(W1583="DC giao thiếu","Chưa xác định",IF(AND(W1583="DC pick sai",OR(ISNUMBER(SEARCH("Hình KDB",U1583)),ISNUMBER(SEARCH("Hình tele",U1583)),ISNUMBER(SEARCH("sai code",U1583)),ISNUMBER(SEARCH("ST nhận",U1583)))),"Kho đông mát",IF(W1583="DC pick sai","Chưa xác định",IF(AND(W1583="Hao hụt",N(O1583)&gt;0,OR(ISNUMBER(SEARCH("Hình KDB",U1583)),ISNUMBER(SEARCH("Hình tele",U1583)),ISNUMBER(SEARCH("sai code",U1583)),ISNUMBER(SEARCH("ST nhận",U1583)))),"Kho đông mát",IF(W1583="Hao hụt","Chưa xác định",IF(OR(W1583="VT giao sai điểm",W1583="Không đạt nhiệt độ",W1583="TX giao thiếu kiện",W1583="Hàng không đạt CL"),"Kho đông mát",IF(W1583="Chưa xác định","Chưa xác định",IF(N(P1583)&gt;0,"Chưa xác định",""))))))))))))</f>
        <v>Kho đông mát</v>
      </c>
      <c r="AA1583" s="109" t="s">
        <v>802</v>
      </c>
      <c r="AB1583" s="106"/>
      <c r="AC1583" s="158"/>
      <c r="AD1583" s="160"/>
      <c r="AE1583" s="127"/>
      <c r="AF1583" s="113"/>
      <c r="AG1583" s="114" t="str">
        <f t="array" ref="AG1583">XLOOKUP(F1583,'CLV2'!A:A,'CLV2'!E:E)</f>
        <v>2.MEAT</v>
      </c>
      <c r="AH1583" s="115" t="str">
        <f t="array" ref="AH1583">XLOOKUP(F1583,'CLV2'!A:A,'CLV2'!F:F)</f>
        <v>3.PORK</v>
      </c>
      <c r="AI1583" s="115" t="str">
        <f t="shared" si="8"/>
        <v>Pack</v>
      </c>
      <c r="AJ1583" s="116">
        <f t="shared" si="9"/>
        <v>1</v>
      </c>
      <c r="AK1583" s="117" t="str">
        <f t="array" ref="AK1583">XLOOKUP(F1583,'GIÁ'!A:A,'GIÁ'!D:D)</f>
        <v>17646.95</v>
      </c>
      <c r="AL1583" s="118">
        <f t="shared" si="10"/>
        <v>70587.8</v>
      </c>
      <c r="AM1583" s="118">
        <f t="shared" si="11"/>
        <v>0</v>
      </c>
      <c r="AN1583" s="119">
        <f t="shared" si="12"/>
        <v>0</v>
      </c>
      <c r="AO1583" s="118">
        <f t="shared" si="13"/>
        <v>70587.8</v>
      </c>
      <c r="AP1583" s="121">
        <f t="shared" si="14"/>
        <v>0</v>
      </c>
      <c r="AQ1583" s="122"/>
      <c r="AR1583" s="119"/>
    </row>
    <row r="1584" ht="22.5" customHeight="1">
      <c r="A1584" s="89">
        <v>46231.0</v>
      </c>
      <c r="B1584" s="90">
        <v>0.5381944444444444</v>
      </c>
      <c r="C1584" s="91" t="s">
        <v>1153</v>
      </c>
      <c r="D1584" s="92" t="str">
        <f t="array" ref="D1584">XLOOKUP(C1584,'DS ST'!A:A,'DS ST'!B:B)</f>
        <v>CLD</v>
      </c>
      <c r="E1584" s="94" t="str">
        <f t="array" ref="E1584">XLOOKUP($F1584,'GIÁ'!$A:$A,'GIÁ'!$E:$E)</f>
        <v>ĐÔNG</v>
      </c>
      <c r="F1584" s="94">
        <v>8.9352756001E12</v>
      </c>
      <c r="G1584" s="95" t="s">
        <v>1983</v>
      </c>
      <c r="H1584" s="95" t="s">
        <v>224</v>
      </c>
      <c r="I1584" s="96">
        <v>4.0</v>
      </c>
      <c r="J1584" s="96">
        <v>0.0</v>
      </c>
      <c r="K1584" s="98">
        <f t="shared" si="4"/>
        <v>4</v>
      </c>
      <c r="L1584" s="99" t="s">
        <v>5477</v>
      </c>
      <c r="M1584" s="100" t="s">
        <v>5478</v>
      </c>
      <c r="N1584" s="101" t="s">
        <v>5479</v>
      </c>
      <c r="O1584" s="128"/>
      <c r="P1584" s="100"/>
      <c r="Q1584" s="103">
        <f t="shared" si="5"/>
        <v>4</v>
      </c>
      <c r="R1584" s="161"/>
      <c r="S1584" s="105"/>
      <c r="T1584" s="106"/>
      <c r="U1584" s="107"/>
      <c r="V1584" s="108" t="s">
        <v>756</v>
      </c>
      <c r="W1584" s="109" t="s">
        <v>1312</v>
      </c>
      <c r="X1584" s="110" t="str">
        <f t="shared" si="6"/>
        <v/>
      </c>
      <c r="Y1584" s="110" t="str">
        <f t="shared" si="7"/>
        <v/>
      </c>
      <c r="Z1584" s="109" t="s">
        <v>797</v>
      </c>
      <c r="AA1584" s="109" t="s">
        <v>802</v>
      </c>
      <c r="AB1584" s="149" t="s">
        <v>5480</v>
      </c>
      <c r="AC1584" s="159" t="s">
        <v>1329</v>
      </c>
      <c r="AD1584" s="160"/>
      <c r="AE1584" s="127"/>
      <c r="AF1584" s="113"/>
      <c r="AG1584" s="165" t="str">
        <f t="array" ref="AG1584">XLOOKUP(F1584,'CLV2'!A:A,'CLV2'!E:E)</f>
        <v>2.FROZEN FOODS</v>
      </c>
      <c r="AH1584" s="115" t="str">
        <f t="array" ref="AH1584">XLOOKUP(F1584,'CLV2'!A:A,'CLV2'!F:F)</f>
        <v>3.HOTPOT AND FRIED</v>
      </c>
      <c r="AI1584" s="115" t="str">
        <f t="shared" si="8"/>
        <v>Pack</v>
      </c>
      <c r="AJ1584" s="116">
        <f t="shared" si="9"/>
        <v>1</v>
      </c>
      <c r="AK1584" s="117" t="str">
        <f t="array" ref="AK1584">XLOOKUP(F1584,'GIÁ'!A:A,'GIÁ'!D:D)</f>
        <v>63661.55</v>
      </c>
      <c r="AL1584" s="118">
        <f t="shared" si="10"/>
        <v>254646.2</v>
      </c>
      <c r="AM1584" s="118">
        <f t="shared" si="11"/>
        <v>0</v>
      </c>
      <c r="AN1584" s="119">
        <f t="shared" si="12"/>
        <v>0</v>
      </c>
      <c r="AO1584" s="118">
        <f t="shared" si="13"/>
        <v>254646.2</v>
      </c>
      <c r="AP1584" s="121">
        <f t="shared" si="14"/>
        <v>0</v>
      </c>
      <c r="AQ1584" s="122"/>
      <c r="AR1584" s="119"/>
    </row>
    <row r="1585" ht="22.5" customHeight="1">
      <c r="A1585" s="89">
        <v>46231.0</v>
      </c>
      <c r="B1585" s="90">
        <v>0.5381944444444444</v>
      </c>
      <c r="C1585" s="91" t="s">
        <v>1153</v>
      </c>
      <c r="D1585" s="92" t="str">
        <f t="array" ref="D1585">XLOOKUP(C1585,'DS ST'!A:A,'DS ST'!B:B)</f>
        <v>CLD</v>
      </c>
      <c r="E1585" s="94" t="str">
        <f t="array" ref="E1585">XLOOKUP($F1585,'GIÁ'!$A:$A,'GIÁ'!$E:$E)</f>
        <v>ĐÔNG</v>
      </c>
      <c r="F1585" s="94">
        <v>8.934717401336E12</v>
      </c>
      <c r="G1585" s="95" t="s">
        <v>1750</v>
      </c>
      <c r="H1585" s="95" t="s">
        <v>224</v>
      </c>
      <c r="I1585" s="96">
        <v>6.0</v>
      </c>
      <c r="J1585" s="96">
        <v>0.0</v>
      </c>
      <c r="K1585" s="98">
        <f t="shared" si="4"/>
        <v>6</v>
      </c>
      <c r="L1585" s="99" t="s">
        <v>5477</v>
      </c>
      <c r="M1585" s="100" t="s">
        <v>5478</v>
      </c>
      <c r="N1585" s="101" t="s">
        <v>5479</v>
      </c>
      <c r="O1585" s="128"/>
      <c r="P1585" s="100"/>
      <c r="Q1585" s="103">
        <f t="shared" si="5"/>
        <v>6</v>
      </c>
      <c r="R1585" s="161"/>
      <c r="S1585" s="105"/>
      <c r="T1585" s="106"/>
      <c r="U1585" s="107"/>
      <c r="V1585" s="108" t="s">
        <v>756</v>
      </c>
      <c r="W1585" s="109" t="s">
        <v>1312</v>
      </c>
      <c r="X1585" s="110" t="str">
        <f t="shared" si="6"/>
        <v/>
      </c>
      <c r="Y1585" s="110" t="str">
        <f t="shared" si="7"/>
        <v/>
      </c>
      <c r="Z1585" s="109" t="s">
        <v>797</v>
      </c>
      <c r="AA1585" s="109" t="s">
        <v>802</v>
      </c>
      <c r="AB1585" s="149" t="s">
        <v>5480</v>
      </c>
      <c r="AC1585" s="159" t="s">
        <v>1329</v>
      </c>
      <c r="AD1585" s="160"/>
      <c r="AE1585" s="127"/>
      <c r="AF1585" s="113"/>
      <c r="AG1585" s="165" t="str">
        <f t="array" ref="AG1585">XLOOKUP(F1585,'CLV2'!A:A,'CLV2'!E:E)</f>
        <v>2.FROZEN FOODS</v>
      </c>
      <c r="AH1585" s="115" t="str">
        <f t="array" ref="AH1585">XLOOKUP(F1585,'CLV2'!A:A,'CLV2'!F:F)</f>
        <v>3.DUMPLINGS</v>
      </c>
      <c r="AI1585" s="115" t="str">
        <f t="shared" si="8"/>
        <v>Pack</v>
      </c>
      <c r="AJ1585" s="116">
        <f t="shared" si="9"/>
        <v>1</v>
      </c>
      <c r="AK1585" s="117" t="str">
        <f t="array" ref="AK1585">XLOOKUP(F1585,'GIÁ'!A:A,'GIÁ'!D:D)</f>
        <v>39374.44</v>
      </c>
      <c r="AL1585" s="118">
        <f t="shared" si="10"/>
        <v>236246.64</v>
      </c>
      <c r="AM1585" s="118">
        <f t="shared" si="11"/>
        <v>0</v>
      </c>
      <c r="AN1585" s="119">
        <f t="shared" si="12"/>
        <v>0</v>
      </c>
      <c r="AO1585" s="118">
        <f t="shared" si="13"/>
        <v>236246.64</v>
      </c>
      <c r="AP1585" s="121">
        <f t="shared" si="14"/>
        <v>0</v>
      </c>
      <c r="AQ1585" s="122"/>
      <c r="AR1585" s="119"/>
    </row>
    <row r="1586" ht="22.5" customHeight="1">
      <c r="A1586" s="89">
        <v>46231.0</v>
      </c>
      <c r="B1586" s="90">
        <v>0.47638888888888886</v>
      </c>
      <c r="C1586" s="91" t="s">
        <v>705</v>
      </c>
      <c r="D1586" s="92" t="str">
        <f t="array" ref="D1586">XLOOKUP(C1586,'DS ST'!A:A,'DS ST'!B:B)</f>
        <v>A163</v>
      </c>
      <c r="E1586" s="94" t="str">
        <f t="array" ref="E1586">XLOOKUP($F1586,'GIÁ'!$A:$A,'GIÁ'!$E:$E)</f>
        <v>ĐÔNG</v>
      </c>
      <c r="F1586" s="94">
        <v>8.934717275081E12</v>
      </c>
      <c r="G1586" s="95" t="s">
        <v>1735</v>
      </c>
      <c r="H1586" s="95" t="s">
        <v>224</v>
      </c>
      <c r="I1586" s="96">
        <v>6.0</v>
      </c>
      <c r="J1586" s="96">
        <v>0.0</v>
      </c>
      <c r="K1586" s="98">
        <f t="shared" si="4"/>
        <v>6</v>
      </c>
      <c r="L1586" s="99" t="s">
        <v>5481</v>
      </c>
      <c r="M1586" s="100" t="s">
        <v>5482</v>
      </c>
      <c r="N1586" s="101" t="s">
        <v>5483</v>
      </c>
      <c r="O1586" s="128"/>
      <c r="P1586" s="100"/>
      <c r="Q1586" s="103">
        <f t="shared" si="5"/>
        <v>6</v>
      </c>
      <c r="R1586" s="161"/>
      <c r="S1586" s="105"/>
      <c r="T1586" s="106"/>
      <c r="U1586" s="107"/>
      <c r="V1586" s="108" t="s">
        <v>756</v>
      </c>
      <c r="W1586" s="109" t="s">
        <v>1312</v>
      </c>
      <c r="X1586" s="110" t="str">
        <f t="shared" si="6"/>
        <v/>
      </c>
      <c r="Y1586" s="110" t="str">
        <f t="shared" si="7"/>
        <v/>
      </c>
      <c r="Z1586" s="109" t="s">
        <v>797</v>
      </c>
      <c r="AA1586" s="109" t="s">
        <v>802</v>
      </c>
      <c r="AB1586" s="149" t="s">
        <v>4967</v>
      </c>
      <c r="AC1586" s="159" t="s">
        <v>1329</v>
      </c>
      <c r="AD1586" s="160"/>
      <c r="AE1586" s="127"/>
      <c r="AF1586" s="113"/>
      <c r="AG1586" s="165" t="str">
        <f t="array" ref="AG1586">XLOOKUP(F1586,'CLV2'!A:A,'CLV2'!E:E)</f>
        <v>2.FROZEN FOODS</v>
      </c>
      <c r="AH1586" s="115" t="str">
        <f t="array" ref="AH1586">XLOOKUP(F1586,'CLV2'!A:A,'CLV2'!F:F)</f>
        <v>3.DUMPLINGS</v>
      </c>
      <c r="AI1586" s="115" t="str">
        <f t="shared" si="8"/>
        <v>Pack</v>
      </c>
      <c r="AJ1586" s="116">
        <f t="shared" si="9"/>
        <v>1</v>
      </c>
      <c r="AK1586" s="117" t="str">
        <f t="array" ref="AK1586">XLOOKUP(F1586,'GIÁ'!A:A,'GIÁ'!D:D)</f>
        <v>42036.39</v>
      </c>
      <c r="AL1586" s="118">
        <f t="shared" si="10"/>
        <v>252218.34</v>
      </c>
      <c r="AM1586" s="118">
        <f t="shared" si="11"/>
        <v>0</v>
      </c>
      <c r="AN1586" s="119">
        <f t="shared" si="12"/>
        <v>0</v>
      </c>
      <c r="AO1586" s="118">
        <f t="shared" si="13"/>
        <v>252218.34</v>
      </c>
      <c r="AP1586" s="121">
        <f t="shared" si="14"/>
        <v>0</v>
      </c>
      <c r="AQ1586" s="122"/>
      <c r="AR1586" s="119"/>
    </row>
    <row r="1587" ht="22.5" customHeight="1">
      <c r="A1587" s="89">
        <v>46231.0</v>
      </c>
      <c r="B1587" s="90">
        <v>0.49722222222222223</v>
      </c>
      <c r="C1587" s="91" t="s">
        <v>1450</v>
      </c>
      <c r="D1587" s="129" t="str">
        <f t="array" ref="D1587">XLOOKUP(C1587,'DS ST'!A:A,'DS ST'!B:B)</f>
        <v>NTT</v>
      </c>
      <c r="E1587" s="94" t="str">
        <f t="array" ref="E1587">XLOOKUP($F1587,'GIÁ'!$A:$A,'GIÁ'!$E:$E)</f>
        <v>MÁT</v>
      </c>
      <c r="F1587" s="94">
        <v>8.936146442614E12</v>
      </c>
      <c r="G1587" s="95" t="s">
        <v>2502</v>
      </c>
      <c r="H1587" s="95" t="s">
        <v>787</v>
      </c>
      <c r="I1587" s="96">
        <v>7.0</v>
      </c>
      <c r="J1587" s="96">
        <v>0.0</v>
      </c>
      <c r="K1587" s="98">
        <f t="shared" si="4"/>
        <v>7</v>
      </c>
      <c r="L1587" s="99" t="s">
        <v>5484</v>
      </c>
      <c r="M1587" s="100" t="s">
        <v>5485</v>
      </c>
      <c r="N1587" s="101" t="s">
        <v>5486</v>
      </c>
      <c r="O1587" s="128"/>
      <c r="P1587" s="100"/>
      <c r="Q1587" s="103">
        <f t="shared" si="5"/>
        <v>7</v>
      </c>
      <c r="R1587" s="161"/>
      <c r="S1587" s="105"/>
      <c r="T1587" s="106"/>
      <c r="U1587" s="107" t="s">
        <v>4986</v>
      </c>
      <c r="V1587" s="108" t="s">
        <v>4012</v>
      </c>
      <c r="W1587" s="109" t="s">
        <v>4026</v>
      </c>
      <c r="X1587" s="110" t="str">
        <f t="shared" si="6"/>
        <v/>
      </c>
      <c r="Y1587" s="110" t="str">
        <f t="shared" si="7"/>
        <v/>
      </c>
      <c r="Z1587" s="139" t="str">
        <f t="shared" ref="Z1587:Z1616" si="98">IF(N(Q1587)&lt;=0,"",IF(ISNUMBER(SEARCH("Thiếu kiện",V1587)),"Kho đông mát",IF(AND(N(Q1587)&gt;0,N(P1587)&gt;0,OR(ISNUMBER(SEARCH("Hình KDB",U1587)),ISNUMBER(SEARCH("Hình tele",U1587)),ISNUMBER(SEARCH("sai code",U1587)),ISNUMBER(SEARCH("ST nhận",U1587)))),"Kho đông mát",IF(AND(W1587="DC giao thiếu",OR(ISNUMBER(SEARCH("Hình KDB",U1587)),ISNUMBER(SEARCH("Hình tele",U1587)),ISNUMBER(SEARCH("sai code",U1587)))),"Kho đông mát",IF(W1587="DC giao thiếu","Chưa xác định",IF(AND(W1587="DC pick sai",OR(ISNUMBER(SEARCH("Hình KDB",U1587)),ISNUMBER(SEARCH("Hình tele",U1587)),ISNUMBER(SEARCH("sai code",U1587)),ISNUMBER(SEARCH("ST nhận",U1587)))),"Kho đông mát",IF(W1587="DC pick sai","Chưa xác định",IF(AND(W1587="Hao hụt",N(O1587)&gt;0,OR(ISNUMBER(SEARCH("Hình KDB",U1587)),ISNUMBER(SEARCH("Hình tele",U1587)),ISNUMBER(SEARCH("sai code",U1587)),ISNUMBER(SEARCH("ST nhận",U1587)))),"Kho đông mát",IF(W1587="Hao hụt","Chưa xác định",IF(OR(W1587="VT giao sai điểm",W1587="Không đạt nhiệt độ",W1587="TX giao thiếu kiện",W1587="Hàng không đạt CL"),"Kho đông mát",IF(W1587="Chưa xác định","Chưa xác định",IF(N(P1587)&gt;0,"Chưa xác định",""))))))))))))</f>
        <v>Kho đông mát</v>
      </c>
      <c r="AA1587" s="109" t="s">
        <v>802</v>
      </c>
      <c r="AB1587" s="106"/>
      <c r="AC1587" s="158"/>
      <c r="AD1587" s="160"/>
      <c r="AE1587" s="127"/>
      <c r="AF1587" s="113"/>
      <c r="AG1587" s="165" t="str">
        <f t="array" ref="AG1587">XLOOKUP(F1587,'CLV2'!A:A,'CLV2'!E:E)</f>
        <v>2.MEAT</v>
      </c>
      <c r="AH1587" s="115" t="str">
        <f t="array" ref="AH1587">XLOOKUP(F1587,'CLV2'!A:A,'CLV2'!F:F)</f>
        <v>3.PORK</v>
      </c>
      <c r="AI1587" s="115" t="str">
        <f t="shared" si="8"/>
        <v>Pack</v>
      </c>
      <c r="AJ1587" s="116">
        <f t="shared" si="9"/>
        <v>1</v>
      </c>
      <c r="AK1587" s="117" t="str">
        <f t="array" ref="AK1587">XLOOKUP(F1587,'GIÁ'!A:A,'GIÁ'!D:D)</f>
        <v>17646.95</v>
      </c>
      <c r="AL1587" s="118">
        <f t="shared" si="10"/>
        <v>123528.65</v>
      </c>
      <c r="AM1587" s="118">
        <f t="shared" si="11"/>
        <v>0</v>
      </c>
      <c r="AN1587" s="119">
        <f t="shared" si="12"/>
        <v>0</v>
      </c>
      <c r="AO1587" s="118">
        <f t="shared" si="13"/>
        <v>123528.65</v>
      </c>
      <c r="AP1587" s="121">
        <f t="shared" si="14"/>
        <v>0</v>
      </c>
      <c r="AQ1587" s="122"/>
      <c r="AR1587" s="119"/>
    </row>
    <row r="1588" ht="22.5" customHeight="1">
      <c r="A1588" s="89">
        <v>46231.0</v>
      </c>
      <c r="B1588" s="90">
        <v>0.49722222222222223</v>
      </c>
      <c r="C1588" s="91" t="s">
        <v>1450</v>
      </c>
      <c r="D1588" s="129" t="str">
        <f t="array" ref="D1588">XLOOKUP(C1588,'DS ST'!A:A,'DS ST'!B:B)</f>
        <v>NTT</v>
      </c>
      <c r="E1588" s="94" t="str">
        <f t="array" ref="E1588">XLOOKUP($F1588,'GIÁ'!$A:$A,'GIÁ'!$E:$E)</f>
        <v>ĐÔNG</v>
      </c>
      <c r="F1588" s="94">
        <v>8.938527710565E12</v>
      </c>
      <c r="G1588" s="95" t="s">
        <v>3007</v>
      </c>
      <c r="H1588" s="95" t="s">
        <v>224</v>
      </c>
      <c r="I1588" s="96">
        <v>2.0</v>
      </c>
      <c r="J1588" s="96">
        <v>0.0</v>
      </c>
      <c r="K1588" s="98">
        <f t="shared" si="4"/>
        <v>2</v>
      </c>
      <c r="L1588" s="99" t="s">
        <v>5484</v>
      </c>
      <c r="M1588" s="100" t="s">
        <v>5485</v>
      </c>
      <c r="N1588" s="101" t="s">
        <v>5486</v>
      </c>
      <c r="O1588" s="128"/>
      <c r="P1588" s="100"/>
      <c r="Q1588" s="103">
        <f t="shared" si="5"/>
        <v>2</v>
      </c>
      <c r="R1588" s="161"/>
      <c r="S1588" s="105"/>
      <c r="T1588" s="106"/>
      <c r="U1588" s="107"/>
      <c r="V1588" s="108" t="s">
        <v>4012</v>
      </c>
      <c r="W1588" s="109" t="s">
        <v>4026</v>
      </c>
      <c r="X1588" s="110" t="str">
        <f t="shared" si="6"/>
        <v/>
      </c>
      <c r="Y1588" s="110" t="str">
        <f t="shared" si="7"/>
        <v/>
      </c>
      <c r="Z1588" s="139" t="str">
        <f t="shared" si="98"/>
        <v>Kho đông mát</v>
      </c>
      <c r="AA1588" s="109" t="s">
        <v>802</v>
      </c>
      <c r="AB1588" s="106"/>
      <c r="AC1588" s="158"/>
      <c r="AD1588" s="160"/>
      <c r="AE1588" s="127"/>
      <c r="AF1588" s="113"/>
      <c r="AG1588" s="165" t="str">
        <f t="array" ref="AG1588">XLOOKUP(F1588,'CLV2'!A:A,'CLV2'!E:E)</f>
        <v>2.FISH AND SEAFOOD</v>
      </c>
      <c r="AH1588" s="115" t="str">
        <f t="array" ref="AH1588">XLOOKUP(F1588,'CLV2'!A:A,'CLV2'!F:F)</f>
        <v>3.FROZEN FISH AND SEAFOOD</v>
      </c>
      <c r="AI1588" s="115" t="str">
        <f t="shared" si="8"/>
        <v>Pack</v>
      </c>
      <c r="AJ1588" s="116">
        <f t="shared" si="9"/>
        <v>1</v>
      </c>
      <c r="AK1588" s="117" t="str">
        <f t="array" ref="AK1588">XLOOKUP(F1588,'GIÁ'!A:A,'GIÁ'!D:D)</f>
        <v>61119.00</v>
      </c>
      <c r="AL1588" s="118">
        <f t="shared" si="10"/>
        <v>122238</v>
      </c>
      <c r="AM1588" s="118">
        <f t="shared" si="11"/>
        <v>0</v>
      </c>
      <c r="AN1588" s="119">
        <f t="shared" si="12"/>
        <v>0</v>
      </c>
      <c r="AO1588" s="118">
        <f t="shared" si="13"/>
        <v>122238</v>
      </c>
      <c r="AP1588" s="121">
        <f t="shared" si="14"/>
        <v>0</v>
      </c>
      <c r="AQ1588" s="122"/>
      <c r="AR1588" s="119"/>
    </row>
    <row r="1589" ht="22.5" customHeight="1">
      <c r="A1589" s="89">
        <v>46231.0</v>
      </c>
      <c r="B1589" s="90">
        <v>0.49722222222222223</v>
      </c>
      <c r="C1589" s="91" t="s">
        <v>1450</v>
      </c>
      <c r="D1589" s="129" t="str">
        <f t="array" ref="D1589">XLOOKUP(C1589,'DS ST'!A:A,'DS ST'!B:B)</f>
        <v>NTT</v>
      </c>
      <c r="E1589" s="94" t="str">
        <f t="array" ref="E1589">XLOOKUP($F1589,'GIÁ'!$A:$A,'GIÁ'!$E:$E)</f>
        <v>ĐÔNG</v>
      </c>
      <c r="F1589" s="94">
        <v>8.938535604597E12</v>
      </c>
      <c r="G1589" s="95" t="s">
        <v>3063</v>
      </c>
      <c r="H1589" s="95" t="s">
        <v>93</v>
      </c>
      <c r="I1589" s="96">
        <v>4.0</v>
      </c>
      <c r="J1589" s="96">
        <v>0.0</v>
      </c>
      <c r="K1589" s="98">
        <f t="shared" si="4"/>
        <v>4</v>
      </c>
      <c r="L1589" s="99" t="s">
        <v>5484</v>
      </c>
      <c r="M1589" s="100" t="s">
        <v>5485</v>
      </c>
      <c r="N1589" s="101" t="s">
        <v>5486</v>
      </c>
      <c r="O1589" s="128"/>
      <c r="P1589" s="100"/>
      <c r="Q1589" s="103">
        <f t="shared" si="5"/>
        <v>4</v>
      </c>
      <c r="R1589" s="161"/>
      <c r="S1589" s="105"/>
      <c r="T1589" s="106"/>
      <c r="U1589" s="107"/>
      <c r="V1589" s="108" t="s">
        <v>4012</v>
      </c>
      <c r="W1589" s="109" t="s">
        <v>4026</v>
      </c>
      <c r="X1589" s="110" t="str">
        <f t="shared" si="6"/>
        <v/>
      </c>
      <c r="Y1589" s="110" t="str">
        <f t="shared" si="7"/>
        <v/>
      </c>
      <c r="Z1589" s="139" t="str">
        <f t="shared" si="98"/>
        <v>Kho đông mát</v>
      </c>
      <c r="AA1589" s="109" t="s">
        <v>802</v>
      </c>
      <c r="AB1589" s="106"/>
      <c r="AC1589" s="158"/>
      <c r="AD1589" s="160"/>
      <c r="AE1589" s="127"/>
      <c r="AF1589" s="113"/>
      <c r="AG1589" s="165" t="str">
        <f t="array" ref="AG1589">XLOOKUP(F1589,'CLV2'!A:A,'CLV2'!E:E)</f>
        <v>2.FISH AND SEAFOOD</v>
      </c>
      <c r="AH1589" s="115" t="str">
        <f t="array" ref="AH1589">XLOOKUP(F1589,'CLV2'!A:A,'CLV2'!F:F)</f>
        <v>3.FROZEN FISH AND SEAFOOD</v>
      </c>
      <c r="AI1589" s="115" t="str">
        <f t="shared" si="8"/>
        <v>Pack</v>
      </c>
      <c r="AJ1589" s="116">
        <f t="shared" si="9"/>
        <v>1</v>
      </c>
      <c r="AK1589" s="117" t="str">
        <f t="array" ref="AK1589">XLOOKUP(F1589,'GIÁ'!A:A,'GIÁ'!D:D)</f>
        <v>54841.46</v>
      </c>
      <c r="AL1589" s="118">
        <f t="shared" si="10"/>
        <v>219365.84</v>
      </c>
      <c r="AM1589" s="118">
        <f t="shared" si="11"/>
        <v>0</v>
      </c>
      <c r="AN1589" s="119">
        <f t="shared" si="12"/>
        <v>0</v>
      </c>
      <c r="AO1589" s="118">
        <f t="shared" si="13"/>
        <v>219365.84</v>
      </c>
      <c r="AP1589" s="121">
        <f t="shared" si="14"/>
        <v>0</v>
      </c>
      <c r="AQ1589" s="122"/>
      <c r="AR1589" s="119"/>
    </row>
    <row r="1590" ht="22.5" customHeight="1">
      <c r="A1590" s="89">
        <v>46231.0</v>
      </c>
      <c r="B1590" s="90">
        <v>0.49722222222222223</v>
      </c>
      <c r="C1590" s="91" t="s">
        <v>1450</v>
      </c>
      <c r="D1590" s="129" t="str">
        <f t="array" ref="D1590">XLOOKUP(C1590,'DS ST'!A:A,'DS ST'!B:B)</f>
        <v>NTT</v>
      </c>
      <c r="E1590" s="94" t="str">
        <f t="array" ref="E1590">XLOOKUP($F1590,'GIÁ'!$A:$A,'GIÁ'!$E:$E)</f>
        <v>ĐÔNG</v>
      </c>
      <c r="F1590" s="94">
        <v>8.938535604047E12</v>
      </c>
      <c r="G1590" s="95" t="s">
        <v>3054</v>
      </c>
      <c r="H1590" s="95" t="s">
        <v>787</v>
      </c>
      <c r="I1590" s="96">
        <v>1.0</v>
      </c>
      <c r="J1590" s="96">
        <v>0.0</v>
      </c>
      <c r="K1590" s="98">
        <f t="shared" si="4"/>
        <v>1</v>
      </c>
      <c r="L1590" s="99" t="s">
        <v>5484</v>
      </c>
      <c r="M1590" s="100" t="s">
        <v>5485</v>
      </c>
      <c r="N1590" s="101" t="s">
        <v>5486</v>
      </c>
      <c r="O1590" s="128"/>
      <c r="P1590" s="100"/>
      <c r="Q1590" s="103">
        <f t="shared" si="5"/>
        <v>1</v>
      </c>
      <c r="R1590" s="161"/>
      <c r="S1590" s="105"/>
      <c r="T1590" s="106"/>
      <c r="U1590" s="107"/>
      <c r="V1590" s="108" t="s">
        <v>4012</v>
      </c>
      <c r="W1590" s="109" t="s">
        <v>4026</v>
      </c>
      <c r="X1590" s="110" t="str">
        <f t="shared" si="6"/>
        <v/>
      </c>
      <c r="Y1590" s="110" t="str">
        <f t="shared" si="7"/>
        <v/>
      </c>
      <c r="Z1590" s="139" t="str">
        <f t="shared" si="98"/>
        <v>Kho đông mát</v>
      </c>
      <c r="AA1590" s="109" t="s">
        <v>802</v>
      </c>
      <c r="AB1590" s="106"/>
      <c r="AC1590" s="158"/>
      <c r="AD1590" s="160"/>
      <c r="AE1590" s="127"/>
      <c r="AF1590" s="113"/>
      <c r="AG1590" s="165" t="str">
        <f t="array" ref="AG1590">XLOOKUP(F1590,'CLV2'!A:A,'CLV2'!E:E)</f>
        <v>2.FISH AND SEAFOOD</v>
      </c>
      <c r="AH1590" s="115" t="str">
        <f t="array" ref="AH1590">XLOOKUP(F1590,'CLV2'!A:A,'CLV2'!F:F)</f>
        <v>3.FROZEN FISH AND SEAFOOD</v>
      </c>
      <c r="AI1590" s="115" t="str">
        <f t="shared" si="8"/>
        <v>Pack</v>
      </c>
      <c r="AJ1590" s="116">
        <f t="shared" si="9"/>
        <v>1</v>
      </c>
      <c r="AK1590" s="117" t="str">
        <f t="array" ref="AK1590">XLOOKUP(F1590,'GIÁ'!A:A,'GIÁ'!D:D)</f>
        <v>48011.15</v>
      </c>
      <c r="AL1590" s="118">
        <f t="shared" si="10"/>
        <v>48011.15</v>
      </c>
      <c r="AM1590" s="118">
        <f t="shared" si="11"/>
        <v>0</v>
      </c>
      <c r="AN1590" s="119">
        <f t="shared" si="12"/>
        <v>0</v>
      </c>
      <c r="AO1590" s="118">
        <f t="shared" si="13"/>
        <v>48011.15</v>
      </c>
      <c r="AP1590" s="121">
        <f t="shared" si="14"/>
        <v>0</v>
      </c>
      <c r="AQ1590" s="122"/>
      <c r="AR1590" s="119"/>
    </row>
    <row r="1591" ht="22.5" customHeight="1">
      <c r="A1591" s="89">
        <v>46231.0</v>
      </c>
      <c r="B1591" s="90">
        <v>0.49722222222222223</v>
      </c>
      <c r="C1591" s="91" t="s">
        <v>1450</v>
      </c>
      <c r="D1591" s="129" t="str">
        <f t="array" ref="D1591">XLOOKUP(C1591,'DS ST'!A:A,'DS ST'!B:B)</f>
        <v>NTT</v>
      </c>
      <c r="E1591" s="94" t="str">
        <f t="array" ref="E1591">XLOOKUP($F1591,'GIÁ'!$A:$A,'GIÁ'!$E:$E)</f>
        <v>ĐÔNG</v>
      </c>
      <c r="F1591" s="94">
        <v>6.938104600151E12</v>
      </c>
      <c r="G1591" s="95" t="s">
        <v>1351</v>
      </c>
      <c r="H1591" s="95" t="s">
        <v>57</v>
      </c>
      <c r="I1591" s="96">
        <v>16.0</v>
      </c>
      <c r="J1591" s="96">
        <v>0.0</v>
      </c>
      <c r="K1591" s="98">
        <f t="shared" si="4"/>
        <v>16</v>
      </c>
      <c r="L1591" s="99" t="s">
        <v>5484</v>
      </c>
      <c r="M1591" s="100" t="s">
        <v>5485</v>
      </c>
      <c r="N1591" s="101" t="s">
        <v>5486</v>
      </c>
      <c r="O1591" s="128"/>
      <c r="P1591" s="100"/>
      <c r="Q1591" s="103">
        <f t="shared" si="5"/>
        <v>16</v>
      </c>
      <c r="R1591" s="161"/>
      <c r="S1591" s="105"/>
      <c r="T1591" s="106"/>
      <c r="U1591" s="107"/>
      <c r="V1591" s="108" t="s">
        <v>4012</v>
      </c>
      <c r="W1591" s="109" t="s">
        <v>4026</v>
      </c>
      <c r="X1591" s="110" t="str">
        <f t="shared" si="6"/>
        <v/>
      </c>
      <c r="Y1591" s="110" t="str">
        <f t="shared" si="7"/>
        <v/>
      </c>
      <c r="Z1591" s="139" t="str">
        <f t="shared" si="98"/>
        <v>Kho đông mát</v>
      </c>
      <c r="AA1591" s="109" t="s">
        <v>802</v>
      </c>
      <c r="AB1591" s="106"/>
      <c r="AC1591" s="158"/>
      <c r="AD1591" s="160"/>
      <c r="AE1591" s="127"/>
      <c r="AF1591" s="113"/>
      <c r="AG1591" s="165" t="str">
        <f t="array" ref="AG1591">XLOOKUP(F1591,'CLV2'!A:A,'CLV2'!E:E)</f>
        <v>2.FISH AND SEAFOOD</v>
      </c>
      <c r="AH1591" s="115" t="str">
        <f t="array" ref="AH1591">XLOOKUP(F1591,'CLV2'!A:A,'CLV2'!F:F)</f>
        <v>3.FROZEN FISH AND SEAFOOD</v>
      </c>
      <c r="AI1591" s="115" t="str">
        <f t="shared" si="8"/>
        <v>Pack</v>
      </c>
      <c r="AJ1591" s="116">
        <f t="shared" si="9"/>
        <v>1</v>
      </c>
      <c r="AK1591" s="117" t="str">
        <f t="array" ref="AK1591">XLOOKUP(F1591,'GIÁ'!A:A,'GIÁ'!D:D)</f>
        <v>57000.00</v>
      </c>
      <c r="AL1591" s="118">
        <f t="shared" si="10"/>
        <v>912000</v>
      </c>
      <c r="AM1591" s="118">
        <f t="shared" si="11"/>
        <v>0</v>
      </c>
      <c r="AN1591" s="119">
        <f t="shared" si="12"/>
        <v>0</v>
      </c>
      <c r="AO1591" s="118">
        <f t="shared" si="13"/>
        <v>912000</v>
      </c>
      <c r="AP1591" s="121">
        <f t="shared" si="14"/>
        <v>0</v>
      </c>
      <c r="AQ1591" s="122"/>
      <c r="AR1591" s="119"/>
    </row>
    <row r="1592" ht="22.5" customHeight="1">
      <c r="A1592" s="89">
        <v>46231.0</v>
      </c>
      <c r="B1592" s="90">
        <v>0.49722222222222223</v>
      </c>
      <c r="C1592" s="91" t="s">
        <v>1450</v>
      </c>
      <c r="D1592" s="129" t="str">
        <f t="array" ref="D1592">XLOOKUP(C1592,'DS ST'!A:A,'DS ST'!B:B)</f>
        <v>NTT</v>
      </c>
      <c r="E1592" s="94" t="str">
        <f t="array" ref="E1592">XLOOKUP($F1592,'GIÁ'!$A:$A,'GIÁ'!$E:$E)</f>
        <v>ĐÔNG</v>
      </c>
      <c r="F1592" s="94">
        <v>8.936077113829E12</v>
      </c>
      <c r="G1592" s="95" t="s">
        <v>2373</v>
      </c>
      <c r="H1592" s="95" t="s">
        <v>224</v>
      </c>
      <c r="I1592" s="96">
        <v>6.0</v>
      </c>
      <c r="J1592" s="96">
        <v>0.0</v>
      </c>
      <c r="K1592" s="98">
        <f t="shared" si="4"/>
        <v>6</v>
      </c>
      <c r="L1592" s="99" t="s">
        <v>5484</v>
      </c>
      <c r="M1592" s="100" t="s">
        <v>5485</v>
      </c>
      <c r="N1592" s="101" t="s">
        <v>5486</v>
      </c>
      <c r="O1592" s="128"/>
      <c r="P1592" s="100"/>
      <c r="Q1592" s="103">
        <f t="shared" si="5"/>
        <v>6</v>
      </c>
      <c r="R1592" s="161"/>
      <c r="S1592" s="105"/>
      <c r="T1592" s="106"/>
      <c r="U1592" s="107"/>
      <c r="V1592" s="108" t="s">
        <v>4012</v>
      </c>
      <c r="W1592" s="109" t="s">
        <v>4026</v>
      </c>
      <c r="X1592" s="110" t="str">
        <f t="shared" si="6"/>
        <v/>
      </c>
      <c r="Y1592" s="110" t="str">
        <f t="shared" si="7"/>
        <v/>
      </c>
      <c r="Z1592" s="139" t="str">
        <f t="shared" si="98"/>
        <v>Kho đông mát</v>
      </c>
      <c r="AA1592" s="109" t="s">
        <v>802</v>
      </c>
      <c r="AB1592" s="106"/>
      <c r="AC1592" s="158"/>
      <c r="AD1592" s="160"/>
      <c r="AE1592" s="127"/>
      <c r="AF1592" s="113"/>
      <c r="AG1592" s="165" t="str">
        <f t="array" ref="AG1592">XLOOKUP(F1592,'CLV2'!A:A,'CLV2'!E:E)</f>
        <v>2.FROZEN FOODS</v>
      </c>
      <c r="AH1592" s="115" t="str">
        <f t="array" ref="AH1592">XLOOKUP(F1592,'CLV2'!A:A,'CLV2'!F:F)</f>
        <v>3.DUMPLINGS</v>
      </c>
      <c r="AI1592" s="115" t="str">
        <f t="shared" si="8"/>
        <v>Pack</v>
      </c>
      <c r="AJ1592" s="116">
        <f t="shared" si="9"/>
        <v>1</v>
      </c>
      <c r="AK1592" s="117" t="str">
        <f t="array" ref="AK1592">XLOOKUP(F1592,'GIÁ'!A:A,'GIÁ'!D:D)</f>
        <v>40010.98</v>
      </c>
      <c r="AL1592" s="118">
        <f t="shared" si="10"/>
        <v>240065.88</v>
      </c>
      <c r="AM1592" s="118">
        <f t="shared" si="11"/>
        <v>0</v>
      </c>
      <c r="AN1592" s="119">
        <f t="shared" si="12"/>
        <v>0</v>
      </c>
      <c r="AO1592" s="118">
        <f t="shared" si="13"/>
        <v>240065.88</v>
      </c>
      <c r="AP1592" s="121">
        <f t="shared" si="14"/>
        <v>0</v>
      </c>
      <c r="AQ1592" s="122"/>
      <c r="AR1592" s="119"/>
    </row>
    <row r="1593" ht="22.5" customHeight="1">
      <c r="A1593" s="89">
        <v>46231.0</v>
      </c>
      <c r="B1593" s="90">
        <v>0.49722222222222223</v>
      </c>
      <c r="C1593" s="91" t="s">
        <v>1450</v>
      </c>
      <c r="D1593" s="129" t="str">
        <f t="array" ref="D1593">XLOOKUP(C1593,'DS ST'!A:A,'DS ST'!B:B)</f>
        <v>NTT</v>
      </c>
      <c r="E1593" s="94" t="str">
        <f t="array" ref="E1593">XLOOKUP($F1593,'GIÁ'!$A:$A,'GIÁ'!$E:$E)</f>
        <v>ĐÔNG</v>
      </c>
      <c r="F1593" s="94">
        <v>8.935319710499E12</v>
      </c>
      <c r="G1593" s="95" t="s">
        <v>2056</v>
      </c>
      <c r="H1593" s="95" t="s">
        <v>224</v>
      </c>
      <c r="I1593" s="96">
        <v>4.0</v>
      </c>
      <c r="J1593" s="96">
        <v>0.0</v>
      </c>
      <c r="K1593" s="98">
        <f t="shared" si="4"/>
        <v>4</v>
      </c>
      <c r="L1593" s="99" t="s">
        <v>5484</v>
      </c>
      <c r="M1593" s="100" t="s">
        <v>5485</v>
      </c>
      <c r="N1593" s="101" t="s">
        <v>5486</v>
      </c>
      <c r="O1593" s="128"/>
      <c r="P1593" s="100"/>
      <c r="Q1593" s="103">
        <f t="shared" si="5"/>
        <v>4</v>
      </c>
      <c r="R1593" s="161"/>
      <c r="S1593" s="105"/>
      <c r="T1593" s="106"/>
      <c r="U1593" s="107"/>
      <c r="V1593" s="108" t="s">
        <v>4012</v>
      </c>
      <c r="W1593" s="109" t="s">
        <v>4026</v>
      </c>
      <c r="X1593" s="110" t="str">
        <f t="shared" si="6"/>
        <v/>
      </c>
      <c r="Y1593" s="110" t="str">
        <f t="shared" si="7"/>
        <v/>
      </c>
      <c r="Z1593" s="139" t="str">
        <f t="shared" si="98"/>
        <v>Kho đông mát</v>
      </c>
      <c r="AA1593" s="109" t="s">
        <v>802</v>
      </c>
      <c r="AB1593" s="106"/>
      <c r="AC1593" s="158"/>
      <c r="AD1593" s="160"/>
      <c r="AE1593" s="127"/>
      <c r="AF1593" s="113"/>
      <c r="AG1593" s="165" t="str">
        <f t="array" ref="AG1593">XLOOKUP(F1593,'CLV2'!A:A,'CLV2'!E:E)</f>
        <v>2.FROZEN FOODS</v>
      </c>
      <c r="AH1593" s="115" t="str">
        <f t="array" ref="AH1593">XLOOKUP(F1593,'CLV2'!A:A,'CLV2'!F:F)</f>
        <v>3.HOTPOT AND FRIED</v>
      </c>
      <c r="AI1593" s="115" t="str">
        <f t="shared" si="8"/>
        <v>Pack</v>
      </c>
      <c r="AJ1593" s="116">
        <f t="shared" si="9"/>
        <v>1</v>
      </c>
      <c r="AK1593" s="117" t="str">
        <f t="array" ref="AK1593">XLOOKUP(F1593,'GIÁ'!A:A,'GIÁ'!D:D)</f>
        <v>39627.31</v>
      </c>
      <c r="AL1593" s="118">
        <f t="shared" si="10"/>
        <v>158509.24</v>
      </c>
      <c r="AM1593" s="118">
        <f t="shared" si="11"/>
        <v>0</v>
      </c>
      <c r="AN1593" s="119">
        <f t="shared" si="12"/>
        <v>0</v>
      </c>
      <c r="AO1593" s="118">
        <f t="shared" si="13"/>
        <v>158509.24</v>
      </c>
      <c r="AP1593" s="121">
        <f t="shared" si="14"/>
        <v>0</v>
      </c>
      <c r="AQ1593" s="122"/>
      <c r="AR1593" s="119"/>
    </row>
    <row r="1594" ht="22.5" customHeight="1">
      <c r="A1594" s="89">
        <v>46231.0</v>
      </c>
      <c r="B1594" s="90">
        <v>0.49722222222222223</v>
      </c>
      <c r="C1594" s="91" t="s">
        <v>1450</v>
      </c>
      <c r="D1594" s="129" t="str">
        <f t="array" ref="D1594">XLOOKUP(C1594,'DS ST'!A:A,'DS ST'!B:B)</f>
        <v>NTT</v>
      </c>
      <c r="E1594" s="94" t="str">
        <f t="array" ref="E1594">XLOOKUP($F1594,'GIÁ'!$A:$A,'GIÁ'!$E:$E)</f>
        <v>ĐÔNG</v>
      </c>
      <c r="F1594" s="94">
        <v>8.935319711311E12</v>
      </c>
      <c r="G1594" s="95" t="s">
        <v>2061</v>
      </c>
      <c r="H1594" s="95" t="s">
        <v>224</v>
      </c>
      <c r="I1594" s="96">
        <v>6.0</v>
      </c>
      <c r="J1594" s="96">
        <v>0.0</v>
      </c>
      <c r="K1594" s="98">
        <f t="shared" si="4"/>
        <v>6</v>
      </c>
      <c r="L1594" s="99" t="s">
        <v>5484</v>
      </c>
      <c r="M1594" s="100" t="s">
        <v>5485</v>
      </c>
      <c r="N1594" s="101" t="s">
        <v>5486</v>
      </c>
      <c r="O1594" s="128"/>
      <c r="P1594" s="100"/>
      <c r="Q1594" s="103">
        <f t="shared" si="5"/>
        <v>6</v>
      </c>
      <c r="R1594" s="161"/>
      <c r="S1594" s="105"/>
      <c r="T1594" s="106"/>
      <c r="U1594" s="107"/>
      <c r="V1594" s="108" t="s">
        <v>4012</v>
      </c>
      <c r="W1594" s="109" t="s">
        <v>4026</v>
      </c>
      <c r="X1594" s="110" t="str">
        <f t="shared" si="6"/>
        <v/>
      </c>
      <c r="Y1594" s="110" t="str">
        <f t="shared" si="7"/>
        <v/>
      </c>
      <c r="Z1594" s="139" t="str">
        <f t="shared" si="98"/>
        <v>Kho đông mát</v>
      </c>
      <c r="AA1594" s="109" t="s">
        <v>802</v>
      </c>
      <c r="AB1594" s="106"/>
      <c r="AC1594" s="158"/>
      <c r="AD1594" s="160"/>
      <c r="AE1594" s="127"/>
      <c r="AF1594" s="113"/>
      <c r="AG1594" s="165" t="str">
        <f t="array" ref="AG1594">XLOOKUP(F1594,'CLV2'!A:A,'CLV2'!E:E)</f>
        <v>2.FROZEN FOODS</v>
      </c>
      <c r="AH1594" s="115" t="str">
        <f t="array" ref="AH1594">XLOOKUP(F1594,'CLV2'!A:A,'CLV2'!F:F)</f>
        <v>3.HOTPOT AND FRIED</v>
      </c>
      <c r="AI1594" s="115" t="str">
        <f t="shared" si="8"/>
        <v>Pack</v>
      </c>
      <c r="AJ1594" s="116">
        <f t="shared" si="9"/>
        <v>1</v>
      </c>
      <c r="AK1594" s="117" t="str">
        <f t="array" ref="AK1594">XLOOKUP(F1594,'GIÁ'!A:A,'GIÁ'!D:D)</f>
        <v>30542.46</v>
      </c>
      <c r="AL1594" s="118">
        <f t="shared" si="10"/>
        <v>183254.76</v>
      </c>
      <c r="AM1594" s="118">
        <f t="shared" si="11"/>
        <v>0</v>
      </c>
      <c r="AN1594" s="119">
        <f t="shared" si="12"/>
        <v>0</v>
      </c>
      <c r="AO1594" s="118">
        <f t="shared" si="13"/>
        <v>183254.76</v>
      </c>
      <c r="AP1594" s="121">
        <f t="shared" si="14"/>
        <v>0</v>
      </c>
      <c r="AQ1594" s="122"/>
      <c r="AR1594" s="119"/>
    </row>
    <row r="1595" ht="22.5" customHeight="1">
      <c r="A1595" s="89">
        <v>46231.0</v>
      </c>
      <c r="B1595" s="90">
        <v>0.49722222222222223</v>
      </c>
      <c r="C1595" s="91" t="s">
        <v>1450</v>
      </c>
      <c r="D1595" s="129" t="str">
        <f t="array" ref="D1595">XLOOKUP(C1595,'DS ST'!A:A,'DS ST'!B:B)</f>
        <v>NTT</v>
      </c>
      <c r="E1595" s="94" t="str">
        <f t="array" ref="E1595">XLOOKUP($F1595,'GIÁ'!$A:$A,'GIÁ'!$E:$E)</f>
        <v>ĐÔNG</v>
      </c>
      <c r="F1595" s="94">
        <v>9.555894501924E12</v>
      </c>
      <c r="G1595" s="95" t="s">
        <v>3296</v>
      </c>
      <c r="H1595" s="95" t="s">
        <v>224</v>
      </c>
      <c r="I1595" s="96">
        <v>2.0</v>
      </c>
      <c r="J1595" s="96">
        <v>0.0</v>
      </c>
      <c r="K1595" s="98">
        <f t="shared" si="4"/>
        <v>2</v>
      </c>
      <c r="L1595" s="99" t="s">
        <v>5484</v>
      </c>
      <c r="M1595" s="100" t="s">
        <v>5485</v>
      </c>
      <c r="N1595" s="101" t="s">
        <v>5486</v>
      </c>
      <c r="O1595" s="128"/>
      <c r="P1595" s="100"/>
      <c r="Q1595" s="103">
        <f t="shared" si="5"/>
        <v>2</v>
      </c>
      <c r="R1595" s="161"/>
      <c r="S1595" s="105"/>
      <c r="T1595" s="106"/>
      <c r="U1595" s="107"/>
      <c r="V1595" s="108" t="s">
        <v>4012</v>
      </c>
      <c r="W1595" s="109" t="s">
        <v>4026</v>
      </c>
      <c r="X1595" s="110" t="str">
        <f t="shared" si="6"/>
        <v/>
      </c>
      <c r="Y1595" s="110" t="str">
        <f t="shared" si="7"/>
        <v/>
      </c>
      <c r="Z1595" s="139" t="str">
        <f t="shared" si="98"/>
        <v>Kho đông mát</v>
      </c>
      <c r="AA1595" s="109" t="s">
        <v>802</v>
      </c>
      <c r="AB1595" s="106"/>
      <c r="AC1595" s="158"/>
      <c r="AD1595" s="160"/>
      <c r="AE1595" s="127"/>
      <c r="AF1595" s="113"/>
      <c r="AG1595" s="165" t="str">
        <f t="array" ref="AG1595">XLOOKUP(F1595,'CLV2'!A:A,'CLV2'!E:E)</f>
        <v>2.FROZEN FOODS</v>
      </c>
      <c r="AH1595" s="115" t="str">
        <f t="array" ref="AH1595">XLOOKUP(F1595,'CLV2'!A:A,'CLV2'!F:F)</f>
        <v>3.HOTPOT AND FRIED</v>
      </c>
      <c r="AI1595" s="115" t="str">
        <f t="shared" si="8"/>
        <v>Pack</v>
      </c>
      <c r="AJ1595" s="116">
        <f t="shared" si="9"/>
        <v>1</v>
      </c>
      <c r="AK1595" s="117" t="str">
        <f t="array" ref="AK1595">XLOOKUP(F1595,'GIÁ'!A:A,'GIÁ'!D:D)</f>
        <v>69289.18</v>
      </c>
      <c r="AL1595" s="118">
        <f t="shared" si="10"/>
        <v>138578.36</v>
      </c>
      <c r="AM1595" s="118">
        <f t="shared" si="11"/>
        <v>0</v>
      </c>
      <c r="AN1595" s="119">
        <f t="shared" si="12"/>
        <v>0</v>
      </c>
      <c r="AO1595" s="118">
        <f t="shared" si="13"/>
        <v>138578.36</v>
      </c>
      <c r="AP1595" s="121">
        <f t="shared" si="14"/>
        <v>0</v>
      </c>
      <c r="AQ1595" s="122"/>
      <c r="AR1595" s="119"/>
    </row>
    <row r="1596" ht="22.5" customHeight="1">
      <c r="A1596" s="89">
        <v>46231.0</v>
      </c>
      <c r="B1596" s="90">
        <v>0.49722222222222223</v>
      </c>
      <c r="C1596" s="91" t="s">
        <v>1450</v>
      </c>
      <c r="D1596" s="129" t="str">
        <f t="array" ref="D1596">XLOOKUP(C1596,'DS ST'!A:A,'DS ST'!B:B)</f>
        <v>NTT</v>
      </c>
      <c r="E1596" s="94" t="str">
        <f t="array" ref="E1596">XLOOKUP($F1596,'GIÁ'!$A:$A,'GIÁ'!$E:$E)</f>
        <v>ĐÔNG</v>
      </c>
      <c r="F1596" s="94">
        <v>8.9352756001E12</v>
      </c>
      <c r="G1596" s="95" t="s">
        <v>1983</v>
      </c>
      <c r="H1596" s="95" t="s">
        <v>224</v>
      </c>
      <c r="I1596" s="96">
        <v>4.0</v>
      </c>
      <c r="J1596" s="96">
        <v>0.0</v>
      </c>
      <c r="K1596" s="98">
        <f t="shared" si="4"/>
        <v>4</v>
      </c>
      <c r="L1596" s="99" t="s">
        <v>5484</v>
      </c>
      <c r="M1596" s="100" t="s">
        <v>5485</v>
      </c>
      <c r="N1596" s="101" t="s">
        <v>5486</v>
      </c>
      <c r="O1596" s="128"/>
      <c r="P1596" s="100"/>
      <c r="Q1596" s="103">
        <f t="shared" si="5"/>
        <v>4</v>
      </c>
      <c r="R1596" s="161"/>
      <c r="S1596" s="105"/>
      <c r="T1596" s="106"/>
      <c r="U1596" s="107"/>
      <c r="V1596" s="108" t="s">
        <v>4012</v>
      </c>
      <c r="W1596" s="109" t="s">
        <v>4026</v>
      </c>
      <c r="X1596" s="110" t="str">
        <f t="shared" si="6"/>
        <v/>
      </c>
      <c r="Y1596" s="110" t="str">
        <f t="shared" si="7"/>
        <v/>
      </c>
      <c r="Z1596" s="139" t="str">
        <f t="shared" si="98"/>
        <v>Kho đông mát</v>
      </c>
      <c r="AA1596" s="109" t="s">
        <v>802</v>
      </c>
      <c r="AB1596" s="106"/>
      <c r="AC1596" s="158"/>
      <c r="AD1596" s="160"/>
      <c r="AE1596" s="127"/>
      <c r="AF1596" s="113"/>
      <c r="AG1596" s="165" t="str">
        <f t="array" ref="AG1596">XLOOKUP(F1596,'CLV2'!A:A,'CLV2'!E:E)</f>
        <v>2.FROZEN FOODS</v>
      </c>
      <c r="AH1596" s="115" t="str">
        <f t="array" ref="AH1596">XLOOKUP(F1596,'CLV2'!A:A,'CLV2'!F:F)</f>
        <v>3.HOTPOT AND FRIED</v>
      </c>
      <c r="AI1596" s="115" t="str">
        <f t="shared" si="8"/>
        <v>Pack</v>
      </c>
      <c r="AJ1596" s="116">
        <f t="shared" si="9"/>
        <v>1</v>
      </c>
      <c r="AK1596" s="117" t="str">
        <f t="array" ref="AK1596">XLOOKUP(F1596,'GIÁ'!A:A,'GIÁ'!D:D)</f>
        <v>63661.55</v>
      </c>
      <c r="AL1596" s="118">
        <f t="shared" si="10"/>
        <v>254646.2</v>
      </c>
      <c r="AM1596" s="118">
        <f t="shared" si="11"/>
        <v>0</v>
      </c>
      <c r="AN1596" s="119">
        <f t="shared" si="12"/>
        <v>0</v>
      </c>
      <c r="AO1596" s="118">
        <f t="shared" si="13"/>
        <v>254646.2</v>
      </c>
      <c r="AP1596" s="121">
        <f t="shared" si="14"/>
        <v>0</v>
      </c>
      <c r="AQ1596" s="122"/>
      <c r="AR1596" s="119"/>
    </row>
    <row r="1597" ht="22.5" customHeight="1">
      <c r="A1597" s="89">
        <v>46231.0</v>
      </c>
      <c r="B1597" s="90">
        <v>0.49722222222222223</v>
      </c>
      <c r="C1597" s="91" t="s">
        <v>1450</v>
      </c>
      <c r="D1597" s="129" t="str">
        <f t="array" ref="D1597">XLOOKUP(C1597,'DS ST'!A:A,'DS ST'!B:B)</f>
        <v>NTT</v>
      </c>
      <c r="E1597" s="94" t="str">
        <f t="array" ref="E1597">XLOOKUP($F1597,'GIÁ'!$A:$A,'GIÁ'!$E:$E)</f>
        <v>ĐÔNG</v>
      </c>
      <c r="F1597" s="94">
        <v>9.555715202061E12</v>
      </c>
      <c r="G1597" s="95" t="s">
        <v>3294</v>
      </c>
      <c r="H1597" s="95" t="s">
        <v>224</v>
      </c>
      <c r="I1597" s="96">
        <v>2.0</v>
      </c>
      <c r="J1597" s="96">
        <v>0.0</v>
      </c>
      <c r="K1597" s="98">
        <f t="shared" si="4"/>
        <v>2</v>
      </c>
      <c r="L1597" s="99" t="s">
        <v>5484</v>
      </c>
      <c r="M1597" s="100" t="s">
        <v>5485</v>
      </c>
      <c r="N1597" s="101" t="s">
        <v>5486</v>
      </c>
      <c r="O1597" s="128"/>
      <c r="P1597" s="100"/>
      <c r="Q1597" s="103">
        <f t="shared" si="5"/>
        <v>2</v>
      </c>
      <c r="R1597" s="161"/>
      <c r="S1597" s="105"/>
      <c r="T1597" s="106"/>
      <c r="U1597" s="107"/>
      <c r="V1597" s="108" t="s">
        <v>4012</v>
      </c>
      <c r="W1597" s="109" t="s">
        <v>4026</v>
      </c>
      <c r="X1597" s="110" t="str">
        <f t="shared" si="6"/>
        <v/>
      </c>
      <c r="Y1597" s="110" t="str">
        <f t="shared" si="7"/>
        <v/>
      </c>
      <c r="Z1597" s="139" t="str">
        <f t="shared" si="98"/>
        <v>Kho đông mát</v>
      </c>
      <c r="AA1597" s="109" t="s">
        <v>802</v>
      </c>
      <c r="AB1597" s="106"/>
      <c r="AC1597" s="158"/>
      <c r="AD1597" s="160"/>
      <c r="AE1597" s="127"/>
      <c r="AF1597" s="113"/>
      <c r="AG1597" s="165" t="str">
        <f t="array" ref="AG1597">XLOOKUP(F1597,'CLV2'!A:A,'CLV2'!E:E)</f>
        <v>2.FROZEN FOODS</v>
      </c>
      <c r="AH1597" s="115" t="str">
        <f t="array" ref="AH1597">XLOOKUP(F1597,'CLV2'!A:A,'CLV2'!F:F)</f>
        <v>3.HOTPOT AND FRIED</v>
      </c>
      <c r="AI1597" s="115" t="str">
        <f t="shared" si="8"/>
        <v>Pack</v>
      </c>
      <c r="AJ1597" s="116">
        <f t="shared" si="9"/>
        <v>1</v>
      </c>
      <c r="AK1597" s="117" t="str">
        <f t="array" ref="AK1597">XLOOKUP(F1597,'GIÁ'!A:A,'GIÁ'!D:D)</f>
        <v>110339.90</v>
      </c>
      <c r="AL1597" s="118">
        <f t="shared" si="10"/>
        <v>220679.8</v>
      </c>
      <c r="AM1597" s="118">
        <f t="shared" si="11"/>
        <v>0</v>
      </c>
      <c r="AN1597" s="119">
        <f t="shared" si="12"/>
        <v>0</v>
      </c>
      <c r="AO1597" s="118">
        <f t="shared" si="13"/>
        <v>220679.8</v>
      </c>
      <c r="AP1597" s="121">
        <f t="shared" si="14"/>
        <v>0</v>
      </c>
      <c r="AQ1597" s="122"/>
      <c r="AR1597" s="119"/>
    </row>
    <row r="1598" ht="22.5" customHeight="1">
      <c r="A1598" s="89">
        <v>46231.0</v>
      </c>
      <c r="B1598" s="90">
        <v>0.49722222222222223</v>
      </c>
      <c r="C1598" s="91" t="s">
        <v>1450</v>
      </c>
      <c r="D1598" s="129" t="str">
        <f t="array" ref="D1598">XLOOKUP(C1598,'DS ST'!A:A,'DS ST'!B:B)</f>
        <v>NTT</v>
      </c>
      <c r="E1598" s="94" t="str">
        <f t="array" ref="E1598">XLOOKUP($F1598,'GIÁ'!$A:$A,'GIÁ'!$E:$E)</f>
        <v>ĐÔNG</v>
      </c>
      <c r="F1598" s="94">
        <v>8.934717264474E12</v>
      </c>
      <c r="G1598" s="95" t="s">
        <v>1717</v>
      </c>
      <c r="H1598" s="95" t="s">
        <v>224</v>
      </c>
      <c r="I1598" s="96">
        <v>4.0</v>
      </c>
      <c r="J1598" s="96">
        <v>0.0</v>
      </c>
      <c r="K1598" s="98">
        <f t="shared" si="4"/>
        <v>4</v>
      </c>
      <c r="L1598" s="99" t="s">
        <v>5484</v>
      </c>
      <c r="M1598" s="100" t="s">
        <v>5485</v>
      </c>
      <c r="N1598" s="101" t="s">
        <v>5486</v>
      </c>
      <c r="O1598" s="128"/>
      <c r="P1598" s="100"/>
      <c r="Q1598" s="103">
        <f t="shared" si="5"/>
        <v>4</v>
      </c>
      <c r="R1598" s="161"/>
      <c r="S1598" s="105"/>
      <c r="T1598" s="106"/>
      <c r="U1598" s="107"/>
      <c r="V1598" s="108" t="s">
        <v>4012</v>
      </c>
      <c r="W1598" s="109" t="s">
        <v>4026</v>
      </c>
      <c r="X1598" s="110" t="str">
        <f t="shared" si="6"/>
        <v/>
      </c>
      <c r="Y1598" s="110" t="str">
        <f t="shared" si="7"/>
        <v/>
      </c>
      <c r="Z1598" s="139" t="str">
        <f t="shared" si="98"/>
        <v>Kho đông mát</v>
      </c>
      <c r="AA1598" s="109" t="s">
        <v>802</v>
      </c>
      <c r="AB1598" s="106"/>
      <c r="AC1598" s="158"/>
      <c r="AD1598" s="160"/>
      <c r="AE1598" s="127"/>
      <c r="AF1598" s="113"/>
      <c r="AG1598" s="165" t="str">
        <f t="array" ref="AG1598">XLOOKUP(F1598,'CLV2'!A:A,'CLV2'!E:E)</f>
        <v>2.FROZEN FOODS</v>
      </c>
      <c r="AH1598" s="115" t="str">
        <f t="array" ref="AH1598">XLOOKUP(F1598,'CLV2'!A:A,'CLV2'!F:F)</f>
        <v>3.HOTPOT AND FRIED</v>
      </c>
      <c r="AI1598" s="115" t="str">
        <f t="shared" si="8"/>
        <v>Pack</v>
      </c>
      <c r="AJ1598" s="116">
        <f t="shared" si="9"/>
        <v>1</v>
      </c>
      <c r="AK1598" s="117" t="str">
        <f t="array" ref="AK1598">XLOOKUP(F1598,'GIÁ'!A:A,'GIÁ'!D:D)</f>
        <v>45233.68</v>
      </c>
      <c r="AL1598" s="118">
        <f t="shared" si="10"/>
        <v>180934.72</v>
      </c>
      <c r="AM1598" s="118">
        <f t="shared" si="11"/>
        <v>0</v>
      </c>
      <c r="AN1598" s="119">
        <f t="shared" si="12"/>
        <v>0</v>
      </c>
      <c r="AO1598" s="118">
        <f t="shared" si="13"/>
        <v>180934.72</v>
      </c>
      <c r="AP1598" s="121">
        <f t="shared" si="14"/>
        <v>0</v>
      </c>
      <c r="AQ1598" s="122"/>
      <c r="AR1598" s="119"/>
    </row>
    <row r="1599" ht="22.5" customHeight="1">
      <c r="A1599" s="89">
        <v>46231.0</v>
      </c>
      <c r="B1599" s="90">
        <v>0.49722222222222223</v>
      </c>
      <c r="C1599" s="91" t="s">
        <v>1450</v>
      </c>
      <c r="D1599" s="129" t="str">
        <f t="array" ref="D1599">XLOOKUP(C1599,'DS ST'!A:A,'DS ST'!B:B)</f>
        <v>NTT</v>
      </c>
      <c r="E1599" s="94" t="str">
        <f t="array" ref="E1599">XLOOKUP($F1599,'GIÁ'!$A:$A,'GIÁ'!$E:$E)</f>
        <v>ĐÔNG</v>
      </c>
      <c r="F1599" s="94">
        <v>8.934717266003E12</v>
      </c>
      <c r="G1599" s="95" t="s">
        <v>1721</v>
      </c>
      <c r="H1599" s="95" t="s">
        <v>224</v>
      </c>
      <c r="I1599" s="96">
        <v>6.0</v>
      </c>
      <c r="J1599" s="96">
        <v>0.0</v>
      </c>
      <c r="K1599" s="98">
        <f t="shared" si="4"/>
        <v>6</v>
      </c>
      <c r="L1599" s="99" t="s">
        <v>5484</v>
      </c>
      <c r="M1599" s="100" t="s">
        <v>5485</v>
      </c>
      <c r="N1599" s="101" t="s">
        <v>5486</v>
      </c>
      <c r="O1599" s="128"/>
      <c r="P1599" s="100"/>
      <c r="Q1599" s="103">
        <f t="shared" si="5"/>
        <v>6</v>
      </c>
      <c r="R1599" s="161"/>
      <c r="S1599" s="105"/>
      <c r="T1599" s="106"/>
      <c r="U1599" s="107"/>
      <c r="V1599" s="108" t="s">
        <v>4012</v>
      </c>
      <c r="W1599" s="109" t="s">
        <v>4026</v>
      </c>
      <c r="X1599" s="110" t="str">
        <f t="shared" si="6"/>
        <v/>
      </c>
      <c r="Y1599" s="110" t="str">
        <f t="shared" si="7"/>
        <v/>
      </c>
      <c r="Z1599" s="139" t="str">
        <f t="shared" si="98"/>
        <v>Kho đông mát</v>
      </c>
      <c r="AA1599" s="109" t="s">
        <v>802</v>
      </c>
      <c r="AB1599" s="106"/>
      <c r="AC1599" s="158"/>
      <c r="AD1599" s="160"/>
      <c r="AE1599" s="127"/>
      <c r="AF1599" s="113"/>
      <c r="AG1599" s="165" t="str">
        <f t="array" ref="AG1599">XLOOKUP(F1599,'CLV2'!A:A,'CLV2'!E:E)</f>
        <v>2.FROZEN FOODS</v>
      </c>
      <c r="AH1599" s="115" t="str">
        <f t="array" ref="AH1599">XLOOKUP(F1599,'CLV2'!A:A,'CLV2'!F:F)</f>
        <v>3.HOTPOT AND FRIED</v>
      </c>
      <c r="AI1599" s="115" t="str">
        <f t="shared" si="8"/>
        <v>Pack</v>
      </c>
      <c r="AJ1599" s="116">
        <f t="shared" si="9"/>
        <v>1</v>
      </c>
      <c r="AK1599" s="117" t="str">
        <f t="array" ref="AK1599">XLOOKUP(F1599,'GIÁ'!A:A,'GIÁ'!D:D)</f>
        <v>54599.71</v>
      </c>
      <c r="AL1599" s="118">
        <f t="shared" si="10"/>
        <v>327598.26</v>
      </c>
      <c r="AM1599" s="118">
        <f t="shared" si="11"/>
        <v>0</v>
      </c>
      <c r="AN1599" s="119">
        <f t="shared" si="12"/>
        <v>0</v>
      </c>
      <c r="AO1599" s="118">
        <f t="shared" si="13"/>
        <v>327598.26</v>
      </c>
      <c r="AP1599" s="121">
        <f t="shared" si="14"/>
        <v>0</v>
      </c>
      <c r="AQ1599" s="122"/>
      <c r="AR1599" s="119"/>
    </row>
    <row r="1600" ht="22.5" customHeight="1">
      <c r="A1600" s="89">
        <v>46231.0</v>
      </c>
      <c r="B1600" s="90">
        <v>0.49722222222222223</v>
      </c>
      <c r="C1600" s="91" t="s">
        <v>1450</v>
      </c>
      <c r="D1600" s="129" t="str">
        <f t="array" ref="D1600">XLOOKUP(C1600,'DS ST'!A:A,'DS ST'!B:B)</f>
        <v>NTT</v>
      </c>
      <c r="E1600" s="94" t="str">
        <f t="array" ref="E1600">XLOOKUP($F1600,'GIÁ'!$A:$A,'GIÁ'!$E:$E)</f>
        <v>ĐÔNG</v>
      </c>
      <c r="F1600" s="94">
        <v>8.938532826008E12</v>
      </c>
      <c r="G1600" s="95" t="s">
        <v>3046</v>
      </c>
      <c r="H1600" s="95" t="s">
        <v>224</v>
      </c>
      <c r="I1600" s="96">
        <v>10.0</v>
      </c>
      <c r="J1600" s="96">
        <v>0.0</v>
      </c>
      <c r="K1600" s="98">
        <f t="shared" si="4"/>
        <v>10</v>
      </c>
      <c r="L1600" s="99" t="s">
        <v>5484</v>
      </c>
      <c r="M1600" s="100" t="s">
        <v>5485</v>
      </c>
      <c r="N1600" s="101" t="s">
        <v>5486</v>
      </c>
      <c r="O1600" s="128"/>
      <c r="P1600" s="100"/>
      <c r="Q1600" s="103">
        <f t="shared" si="5"/>
        <v>10</v>
      </c>
      <c r="R1600" s="161"/>
      <c r="S1600" s="105"/>
      <c r="T1600" s="106"/>
      <c r="U1600" s="107"/>
      <c r="V1600" s="108" t="s">
        <v>4012</v>
      </c>
      <c r="W1600" s="109" t="s">
        <v>4026</v>
      </c>
      <c r="X1600" s="110" t="str">
        <f t="shared" si="6"/>
        <v/>
      </c>
      <c r="Y1600" s="110" t="str">
        <f t="shared" si="7"/>
        <v/>
      </c>
      <c r="Z1600" s="139" t="str">
        <f t="shared" si="98"/>
        <v>Kho đông mát</v>
      </c>
      <c r="AA1600" s="109" t="s">
        <v>802</v>
      </c>
      <c r="AB1600" s="106"/>
      <c r="AC1600" s="158"/>
      <c r="AD1600" s="160"/>
      <c r="AE1600" s="127"/>
      <c r="AF1600" s="113"/>
      <c r="AG1600" s="165" t="str">
        <f t="array" ref="AG1600">XLOOKUP(F1600,'CLV2'!A:A,'CLV2'!E:E)</f>
        <v>2.FROZEN FOODS</v>
      </c>
      <c r="AH1600" s="115" t="str">
        <f t="array" ref="AH1600">XLOOKUP(F1600,'CLV2'!A:A,'CLV2'!F:F)</f>
        <v>3.PASTRY AND DESSERTS</v>
      </c>
      <c r="AI1600" s="115" t="str">
        <f t="shared" si="8"/>
        <v>Pack</v>
      </c>
      <c r="AJ1600" s="116">
        <f t="shared" si="9"/>
        <v>1</v>
      </c>
      <c r="AK1600" s="117" t="str">
        <f t="array" ref="AK1600">XLOOKUP(F1600,'GIÁ'!A:A,'GIÁ'!D:D)</f>
        <v>22371.33</v>
      </c>
      <c r="AL1600" s="118">
        <f t="shared" si="10"/>
        <v>223713.3</v>
      </c>
      <c r="AM1600" s="118">
        <f t="shared" si="11"/>
        <v>0</v>
      </c>
      <c r="AN1600" s="119">
        <f t="shared" si="12"/>
        <v>0</v>
      </c>
      <c r="AO1600" s="118">
        <f t="shared" si="13"/>
        <v>223713.3</v>
      </c>
      <c r="AP1600" s="121">
        <f t="shared" si="14"/>
        <v>0</v>
      </c>
      <c r="AQ1600" s="122"/>
      <c r="AR1600" s="119"/>
    </row>
    <row r="1601" ht="22.5" customHeight="1">
      <c r="A1601" s="89">
        <v>46231.0</v>
      </c>
      <c r="B1601" s="90">
        <v>0.49722222222222223</v>
      </c>
      <c r="C1601" s="91" t="s">
        <v>1450</v>
      </c>
      <c r="D1601" s="129" t="str">
        <f t="array" ref="D1601">XLOOKUP(C1601,'DS ST'!A:A,'DS ST'!B:B)</f>
        <v>NTT</v>
      </c>
      <c r="E1601" s="94" t="str">
        <f t="array" ref="E1601">XLOOKUP($F1601,'GIÁ'!$A:$A,'GIÁ'!$E:$E)</f>
        <v>ĐÔNG</v>
      </c>
      <c r="F1601" s="94">
        <v>8.93607627967E12</v>
      </c>
      <c r="G1601" s="95" t="s">
        <v>2317</v>
      </c>
      <c r="H1601" s="95" t="s">
        <v>224</v>
      </c>
      <c r="I1601" s="96">
        <v>2.0</v>
      </c>
      <c r="J1601" s="96">
        <v>0.0</v>
      </c>
      <c r="K1601" s="98">
        <f t="shared" si="4"/>
        <v>2</v>
      </c>
      <c r="L1601" s="99" t="s">
        <v>5484</v>
      </c>
      <c r="M1601" s="100" t="s">
        <v>5485</v>
      </c>
      <c r="N1601" s="101" t="s">
        <v>5486</v>
      </c>
      <c r="O1601" s="128"/>
      <c r="P1601" s="100"/>
      <c r="Q1601" s="103">
        <f t="shared" si="5"/>
        <v>2</v>
      </c>
      <c r="R1601" s="161"/>
      <c r="S1601" s="105"/>
      <c r="T1601" s="106"/>
      <c r="U1601" s="107"/>
      <c r="V1601" s="108" t="s">
        <v>4012</v>
      </c>
      <c r="W1601" s="109" t="s">
        <v>4026</v>
      </c>
      <c r="X1601" s="110" t="str">
        <f t="shared" si="6"/>
        <v/>
      </c>
      <c r="Y1601" s="110" t="str">
        <f t="shared" si="7"/>
        <v/>
      </c>
      <c r="Z1601" s="139" t="str">
        <f t="shared" si="98"/>
        <v>Kho đông mát</v>
      </c>
      <c r="AA1601" s="109" t="s">
        <v>802</v>
      </c>
      <c r="AB1601" s="106"/>
      <c r="AC1601" s="158"/>
      <c r="AD1601" s="160"/>
      <c r="AE1601" s="127"/>
      <c r="AF1601" s="113"/>
      <c r="AG1601" s="165" t="str">
        <f t="array" ref="AG1601">XLOOKUP(F1601,'CLV2'!A:A,'CLV2'!E:E)</f>
        <v>2.FROZEN FOODS</v>
      </c>
      <c r="AH1601" s="115" t="str">
        <f t="array" ref="AH1601">XLOOKUP(F1601,'CLV2'!A:A,'CLV2'!F:F)</f>
        <v>3.PASTRY AND DESSERTS</v>
      </c>
      <c r="AI1601" s="115" t="str">
        <f t="shared" si="8"/>
        <v>Pack</v>
      </c>
      <c r="AJ1601" s="116">
        <f t="shared" si="9"/>
        <v>1</v>
      </c>
      <c r="AK1601" s="117" t="str">
        <f t="array" ref="AK1601">XLOOKUP(F1601,'GIÁ'!A:A,'GIÁ'!D:D)</f>
        <v>26872.96</v>
      </c>
      <c r="AL1601" s="118">
        <f t="shared" si="10"/>
        <v>53745.92</v>
      </c>
      <c r="AM1601" s="118">
        <f t="shared" si="11"/>
        <v>0</v>
      </c>
      <c r="AN1601" s="119">
        <f t="shared" si="12"/>
        <v>0</v>
      </c>
      <c r="AO1601" s="118">
        <f t="shared" si="13"/>
        <v>53745.92</v>
      </c>
      <c r="AP1601" s="121">
        <f t="shared" si="14"/>
        <v>0</v>
      </c>
      <c r="AQ1601" s="122"/>
      <c r="AR1601" s="119"/>
    </row>
    <row r="1602" ht="22.5" customHeight="1">
      <c r="A1602" s="89">
        <v>46231.0</v>
      </c>
      <c r="B1602" s="90">
        <v>0.49722222222222223</v>
      </c>
      <c r="C1602" s="91" t="s">
        <v>1450</v>
      </c>
      <c r="D1602" s="129" t="str">
        <f t="array" ref="D1602">XLOOKUP(C1602,'DS ST'!A:A,'DS ST'!B:B)</f>
        <v>NTT</v>
      </c>
      <c r="E1602" s="94" t="str">
        <f t="array" ref="E1602">XLOOKUP($F1602,'GIÁ'!$A:$A,'GIÁ'!$E:$E)</f>
        <v>ĐÔNG</v>
      </c>
      <c r="F1602" s="94">
        <v>8.936076279755E12</v>
      </c>
      <c r="G1602" s="95" t="s">
        <v>2321</v>
      </c>
      <c r="H1602" s="95" t="s">
        <v>224</v>
      </c>
      <c r="I1602" s="96">
        <v>2.0</v>
      </c>
      <c r="J1602" s="96">
        <v>0.0</v>
      </c>
      <c r="K1602" s="98">
        <f t="shared" si="4"/>
        <v>2</v>
      </c>
      <c r="L1602" s="99" t="s">
        <v>5484</v>
      </c>
      <c r="M1602" s="100" t="s">
        <v>5485</v>
      </c>
      <c r="N1602" s="101" t="s">
        <v>5486</v>
      </c>
      <c r="O1602" s="128"/>
      <c r="P1602" s="100"/>
      <c r="Q1602" s="103">
        <f t="shared" si="5"/>
        <v>2</v>
      </c>
      <c r="R1602" s="161"/>
      <c r="S1602" s="105"/>
      <c r="T1602" s="106"/>
      <c r="U1602" s="107"/>
      <c r="V1602" s="108" t="s">
        <v>4012</v>
      </c>
      <c r="W1602" s="109" t="s">
        <v>4026</v>
      </c>
      <c r="X1602" s="110" t="str">
        <f t="shared" si="6"/>
        <v/>
      </c>
      <c r="Y1602" s="110" t="str">
        <f t="shared" si="7"/>
        <v/>
      </c>
      <c r="Z1602" s="139" t="str">
        <f t="shared" si="98"/>
        <v>Kho đông mát</v>
      </c>
      <c r="AA1602" s="109" t="s">
        <v>802</v>
      </c>
      <c r="AB1602" s="106"/>
      <c r="AC1602" s="158"/>
      <c r="AD1602" s="160"/>
      <c r="AE1602" s="127"/>
      <c r="AF1602" s="113"/>
      <c r="AG1602" s="165" t="str">
        <f t="array" ref="AG1602">XLOOKUP(F1602,'CLV2'!A:A,'CLV2'!E:E)</f>
        <v>2.FROZEN FOODS</v>
      </c>
      <c r="AH1602" s="115" t="str">
        <f t="array" ref="AH1602">XLOOKUP(F1602,'CLV2'!A:A,'CLV2'!F:F)</f>
        <v>3.PASTRY AND DESSERTS</v>
      </c>
      <c r="AI1602" s="115" t="str">
        <f t="shared" si="8"/>
        <v>Pack</v>
      </c>
      <c r="AJ1602" s="116">
        <f t="shared" si="9"/>
        <v>1</v>
      </c>
      <c r="AK1602" s="117" t="str">
        <f t="array" ref="AK1602">XLOOKUP(F1602,'GIÁ'!A:A,'GIÁ'!D:D)</f>
        <v>26024.08</v>
      </c>
      <c r="AL1602" s="118">
        <f t="shared" si="10"/>
        <v>52048.16</v>
      </c>
      <c r="AM1602" s="118">
        <f t="shared" si="11"/>
        <v>0</v>
      </c>
      <c r="AN1602" s="119">
        <f t="shared" si="12"/>
        <v>0</v>
      </c>
      <c r="AO1602" s="118">
        <f t="shared" si="13"/>
        <v>52048.16</v>
      </c>
      <c r="AP1602" s="121">
        <f t="shared" si="14"/>
        <v>0</v>
      </c>
      <c r="AQ1602" s="122"/>
      <c r="AR1602" s="119"/>
    </row>
    <row r="1603" ht="22.5" customHeight="1">
      <c r="A1603" s="89">
        <v>46231.0</v>
      </c>
      <c r="B1603" s="90">
        <v>0.49722222222222223</v>
      </c>
      <c r="C1603" s="91" t="s">
        <v>1450</v>
      </c>
      <c r="D1603" s="129" t="str">
        <f t="array" ref="D1603">XLOOKUP(C1603,'DS ST'!A:A,'DS ST'!B:B)</f>
        <v>NTT</v>
      </c>
      <c r="E1603" s="94" t="str">
        <f t="array" ref="E1603">XLOOKUP($F1603,'GIÁ'!$A:$A,'GIÁ'!$E:$E)</f>
        <v>ĐÔNG</v>
      </c>
      <c r="F1603" s="94">
        <v>8.906078780894E12</v>
      </c>
      <c r="G1603" s="95" t="s">
        <v>1569</v>
      </c>
      <c r="H1603" s="95" t="s">
        <v>75</v>
      </c>
      <c r="I1603" s="96">
        <v>6.0</v>
      </c>
      <c r="J1603" s="96">
        <v>0.0</v>
      </c>
      <c r="K1603" s="98">
        <f t="shared" si="4"/>
        <v>6</v>
      </c>
      <c r="L1603" s="99" t="s">
        <v>5484</v>
      </c>
      <c r="M1603" s="100" t="s">
        <v>5485</v>
      </c>
      <c r="N1603" s="101" t="s">
        <v>5486</v>
      </c>
      <c r="O1603" s="128"/>
      <c r="P1603" s="100"/>
      <c r="Q1603" s="103">
        <f t="shared" si="5"/>
        <v>6</v>
      </c>
      <c r="R1603" s="161"/>
      <c r="S1603" s="105"/>
      <c r="T1603" s="106"/>
      <c r="U1603" s="107"/>
      <c r="V1603" s="108" t="s">
        <v>4012</v>
      </c>
      <c r="W1603" s="109" t="s">
        <v>4026</v>
      </c>
      <c r="X1603" s="110" t="str">
        <f t="shared" si="6"/>
        <v/>
      </c>
      <c r="Y1603" s="110" t="str">
        <f t="shared" si="7"/>
        <v/>
      </c>
      <c r="Z1603" s="139" t="str">
        <f t="shared" si="98"/>
        <v>Kho đông mát</v>
      </c>
      <c r="AA1603" s="109" t="s">
        <v>802</v>
      </c>
      <c r="AB1603" s="106"/>
      <c r="AC1603" s="158"/>
      <c r="AD1603" s="160"/>
      <c r="AE1603" s="127"/>
      <c r="AF1603" s="113"/>
      <c r="AG1603" s="165" t="str">
        <f t="array" ref="AG1603">XLOOKUP(F1603,'CLV2'!A:A,'CLV2'!E:E)</f>
        <v>2.FROZEN FOODS</v>
      </c>
      <c r="AH1603" s="115" t="str">
        <f t="array" ref="AH1603">XLOOKUP(F1603,'CLV2'!A:A,'CLV2'!F:F)</f>
        <v>3.PASTRY AND DESSERTS</v>
      </c>
      <c r="AI1603" s="115" t="str">
        <f t="shared" si="8"/>
        <v>Pack</v>
      </c>
      <c r="AJ1603" s="116">
        <f t="shared" si="9"/>
        <v>1</v>
      </c>
      <c r="AK1603" s="117" t="str">
        <f t="array" ref="AK1603">XLOOKUP(F1603,'GIÁ'!A:A,'GIÁ'!D:D)</f>
        <v>50560.43</v>
      </c>
      <c r="AL1603" s="118">
        <f t="shared" si="10"/>
        <v>303362.58</v>
      </c>
      <c r="AM1603" s="118">
        <f t="shared" si="11"/>
        <v>0</v>
      </c>
      <c r="AN1603" s="119">
        <f t="shared" si="12"/>
        <v>0</v>
      </c>
      <c r="AO1603" s="118">
        <f t="shared" si="13"/>
        <v>303362.58</v>
      </c>
      <c r="AP1603" s="121">
        <f t="shared" si="14"/>
        <v>0</v>
      </c>
      <c r="AQ1603" s="122"/>
      <c r="AR1603" s="119"/>
    </row>
    <row r="1604" ht="22.5" customHeight="1">
      <c r="A1604" s="89">
        <v>46231.0</v>
      </c>
      <c r="B1604" s="90">
        <v>0.49722222222222223</v>
      </c>
      <c r="C1604" s="91" t="s">
        <v>1450</v>
      </c>
      <c r="D1604" s="129" t="str">
        <f t="array" ref="D1604">XLOOKUP(C1604,'DS ST'!A:A,'DS ST'!B:B)</f>
        <v>NTT</v>
      </c>
      <c r="E1604" s="94" t="str">
        <f t="array" ref="E1604">XLOOKUP($F1604,'GIÁ'!$A:$A,'GIÁ'!$E:$E)</f>
        <v>ĐÔNG</v>
      </c>
      <c r="F1604" s="94">
        <v>8.936077113232E12</v>
      </c>
      <c r="G1604" s="95" t="s">
        <v>2350</v>
      </c>
      <c r="H1604" s="95" t="s">
        <v>1206</v>
      </c>
      <c r="I1604" s="96">
        <v>4.0</v>
      </c>
      <c r="J1604" s="96">
        <v>0.0</v>
      </c>
      <c r="K1604" s="98">
        <f t="shared" si="4"/>
        <v>4</v>
      </c>
      <c r="L1604" s="99" t="s">
        <v>5484</v>
      </c>
      <c r="M1604" s="100" t="s">
        <v>5485</v>
      </c>
      <c r="N1604" s="101" t="s">
        <v>5486</v>
      </c>
      <c r="O1604" s="128"/>
      <c r="P1604" s="100"/>
      <c r="Q1604" s="103">
        <f t="shared" si="5"/>
        <v>4</v>
      </c>
      <c r="R1604" s="161"/>
      <c r="S1604" s="105"/>
      <c r="T1604" s="106"/>
      <c r="U1604" s="107"/>
      <c r="V1604" s="108" t="s">
        <v>4012</v>
      </c>
      <c r="W1604" s="109" t="s">
        <v>4026</v>
      </c>
      <c r="X1604" s="110" t="str">
        <f t="shared" si="6"/>
        <v/>
      </c>
      <c r="Y1604" s="110" t="str">
        <f t="shared" si="7"/>
        <v/>
      </c>
      <c r="Z1604" s="139" t="str">
        <f t="shared" si="98"/>
        <v>Kho đông mát</v>
      </c>
      <c r="AA1604" s="109" t="s">
        <v>802</v>
      </c>
      <c r="AB1604" s="106"/>
      <c r="AC1604" s="158"/>
      <c r="AD1604" s="160"/>
      <c r="AE1604" s="127"/>
      <c r="AF1604" s="113"/>
      <c r="AG1604" s="165" t="str">
        <f t="array" ref="AG1604">XLOOKUP(F1604,'CLV2'!A:A,'CLV2'!E:E)</f>
        <v>2.FROZEN FOODS</v>
      </c>
      <c r="AH1604" s="115" t="str">
        <f t="array" ref="AH1604">XLOOKUP(F1604,'CLV2'!A:A,'CLV2'!F:F)</f>
        <v>3.PIZZA - READY MEALS</v>
      </c>
      <c r="AI1604" s="115" t="str">
        <f t="shared" si="8"/>
        <v>Pack</v>
      </c>
      <c r="AJ1604" s="116">
        <f t="shared" si="9"/>
        <v>1</v>
      </c>
      <c r="AK1604" s="117" t="str">
        <f t="array" ref="AK1604">XLOOKUP(F1604,'GIÁ'!A:A,'GIÁ'!D:D)</f>
        <v>49154.71</v>
      </c>
      <c r="AL1604" s="118">
        <f t="shared" si="10"/>
        <v>196618.84</v>
      </c>
      <c r="AM1604" s="118">
        <f t="shared" si="11"/>
        <v>0</v>
      </c>
      <c r="AN1604" s="119">
        <f t="shared" si="12"/>
        <v>0</v>
      </c>
      <c r="AO1604" s="118">
        <f t="shared" si="13"/>
        <v>196618.84</v>
      </c>
      <c r="AP1604" s="121">
        <f t="shared" si="14"/>
        <v>0</v>
      </c>
      <c r="AQ1604" s="122"/>
      <c r="AR1604" s="119"/>
    </row>
    <row r="1605" ht="22.5" customHeight="1">
      <c r="A1605" s="89">
        <v>46231.0</v>
      </c>
      <c r="B1605" s="90">
        <v>0.49722222222222223</v>
      </c>
      <c r="C1605" s="91" t="s">
        <v>1450</v>
      </c>
      <c r="D1605" s="129" t="str">
        <f t="array" ref="D1605">XLOOKUP(C1605,'DS ST'!A:A,'DS ST'!B:B)</f>
        <v>NTT</v>
      </c>
      <c r="E1605" s="94" t="str">
        <f t="array" ref="E1605">XLOOKUP($F1605,'GIÁ'!$A:$A,'GIÁ'!$E:$E)</f>
        <v>ĐÔNG</v>
      </c>
      <c r="F1605" s="94">
        <v>8.80111416473E12</v>
      </c>
      <c r="G1605" s="95" t="s">
        <v>1422</v>
      </c>
      <c r="H1605" s="95" t="s">
        <v>224</v>
      </c>
      <c r="I1605" s="96">
        <v>2.0</v>
      </c>
      <c r="J1605" s="96">
        <v>0.0</v>
      </c>
      <c r="K1605" s="98">
        <f t="shared" si="4"/>
        <v>2</v>
      </c>
      <c r="L1605" s="99" t="s">
        <v>5484</v>
      </c>
      <c r="M1605" s="100" t="s">
        <v>5485</v>
      </c>
      <c r="N1605" s="101" t="s">
        <v>5486</v>
      </c>
      <c r="O1605" s="128"/>
      <c r="P1605" s="100"/>
      <c r="Q1605" s="103">
        <f t="shared" si="5"/>
        <v>2</v>
      </c>
      <c r="R1605" s="161"/>
      <c r="S1605" s="105"/>
      <c r="T1605" s="106"/>
      <c r="U1605" s="107"/>
      <c r="V1605" s="108" t="s">
        <v>4012</v>
      </c>
      <c r="W1605" s="109" t="s">
        <v>4026</v>
      </c>
      <c r="X1605" s="110" t="str">
        <f t="shared" si="6"/>
        <v/>
      </c>
      <c r="Y1605" s="110" t="str">
        <f t="shared" si="7"/>
        <v/>
      </c>
      <c r="Z1605" s="139" t="str">
        <f t="shared" si="98"/>
        <v>Kho đông mát</v>
      </c>
      <c r="AA1605" s="109" t="s">
        <v>802</v>
      </c>
      <c r="AB1605" s="106"/>
      <c r="AC1605" s="158"/>
      <c r="AD1605" s="160"/>
      <c r="AE1605" s="127"/>
      <c r="AF1605" s="113"/>
      <c r="AG1605" s="165" t="str">
        <f t="array" ref="AG1605">XLOOKUP(F1605,'CLV2'!A:A,'CLV2'!E:E)</f>
        <v>2.FROZEN FOODS</v>
      </c>
      <c r="AH1605" s="115" t="str">
        <f t="array" ref="AH1605">XLOOKUP(F1605,'CLV2'!A:A,'CLV2'!F:F)</f>
        <v>3.PIZZA - READY MEALS</v>
      </c>
      <c r="AI1605" s="115" t="str">
        <f t="shared" si="8"/>
        <v>Pack</v>
      </c>
      <c r="AJ1605" s="116">
        <f t="shared" si="9"/>
        <v>1</v>
      </c>
      <c r="AK1605" s="117" t="str">
        <f t="array" ref="AK1605">XLOOKUP(F1605,'GIÁ'!A:A,'GIÁ'!D:D)</f>
        <v>46278.22</v>
      </c>
      <c r="AL1605" s="118">
        <f t="shared" si="10"/>
        <v>92556.44</v>
      </c>
      <c r="AM1605" s="118">
        <f t="shared" si="11"/>
        <v>0</v>
      </c>
      <c r="AN1605" s="119">
        <f t="shared" si="12"/>
        <v>0</v>
      </c>
      <c r="AO1605" s="118">
        <f t="shared" si="13"/>
        <v>92556.44</v>
      </c>
      <c r="AP1605" s="121">
        <f t="shared" si="14"/>
        <v>0</v>
      </c>
      <c r="AQ1605" s="122"/>
      <c r="AR1605" s="119"/>
    </row>
    <row r="1606" ht="22.5" customHeight="1">
      <c r="A1606" s="89">
        <v>46231.0</v>
      </c>
      <c r="B1606" s="90">
        <v>0.49722222222222223</v>
      </c>
      <c r="C1606" s="91" t="s">
        <v>1450</v>
      </c>
      <c r="D1606" s="129" t="str">
        <f t="array" ref="D1606">XLOOKUP(C1606,'DS ST'!A:A,'DS ST'!B:B)</f>
        <v>NTT</v>
      </c>
      <c r="E1606" s="94" t="str">
        <f t="array" ref="E1606">XLOOKUP($F1606,'GIÁ'!$A:$A,'GIÁ'!$E:$E)</f>
        <v>ĐÔNG</v>
      </c>
      <c r="F1606" s="94">
        <v>8.936013238791E12</v>
      </c>
      <c r="G1606" s="95" t="s">
        <v>2178</v>
      </c>
      <c r="H1606" s="95" t="s">
        <v>57</v>
      </c>
      <c r="I1606" s="96">
        <v>2.0</v>
      </c>
      <c r="J1606" s="96">
        <v>0.0</v>
      </c>
      <c r="K1606" s="98">
        <f t="shared" si="4"/>
        <v>2</v>
      </c>
      <c r="L1606" s="99" t="s">
        <v>5484</v>
      </c>
      <c r="M1606" s="100" t="s">
        <v>5485</v>
      </c>
      <c r="N1606" s="101" t="s">
        <v>5486</v>
      </c>
      <c r="O1606" s="128"/>
      <c r="P1606" s="100"/>
      <c r="Q1606" s="103">
        <f t="shared" si="5"/>
        <v>2</v>
      </c>
      <c r="R1606" s="161"/>
      <c r="S1606" s="105"/>
      <c r="T1606" s="106"/>
      <c r="U1606" s="107"/>
      <c r="V1606" s="108" t="s">
        <v>4012</v>
      </c>
      <c r="W1606" s="109" t="s">
        <v>4026</v>
      </c>
      <c r="X1606" s="110" t="str">
        <f t="shared" si="6"/>
        <v/>
      </c>
      <c r="Y1606" s="110" t="str">
        <f t="shared" si="7"/>
        <v/>
      </c>
      <c r="Z1606" s="139" t="str">
        <f t="shared" si="98"/>
        <v>Kho đông mát</v>
      </c>
      <c r="AA1606" s="109" t="s">
        <v>802</v>
      </c>
      <c r="AB1606" s="106"/>
      <c r="AC1606" s="158"/>
      <c r="AD1606" s="160"/>
      <c r="AE1606" s="127"/>
      <c r="AF1606" s="113"/>
      <c r="AG1606" s="165" t="str">
        <f t="array" ref="AG1606">XLOOKUP(F1606,'CLV2'!A:A,'CLV2'!E:E)</f>
        <v>2.FROZEN FOODS</v>
      </c>
      <c r="AH1606" s="115" t="str">
        <f t="array" ref="AH1606">XLOOKUP(F1606,'CLV2'!A:A,'CLV2'!F:F)</f>
        <v>3.PIZZA - READY MEALS</v>
      </c>
      <c r="AI1606" s="115" t="str">
        <f t="shared" si="8"/>
        <v>Pack</v>
      </c>
      <c r="AJ1606" s="116">
        <f t="shared" si="9"/>
        <v>1</v>
      </c>
      <c r="AK1606" s="117" t="str">
        <f t="array" ref="AK1606">XLOOKUP(F1606,'GIÁ'!A:A,'GIÁ'!D:D)</f>
        <v>22578.43</v>
      </c>
      <c r="AL1606" s="118">
        <f t="shared" si="10"/>
        <v>45156.86</v>
      </c>
      <c r="AM1606" s="118">
        <f t="shared" si="11"/>
        <v>0</v>
      </c>
      <c r="AN1606" s="119">
        <f t="shared" si="12"/>
        <v>0</v>
      </c>
      <c r="AO1606" s="118">
        <f t="shared" si="13"/>
        <v>45156.86</v>
      </c>
      <c r="AP1606" s="121">
        <f t="shared" si="14"/>
        <v>0</v>
      </c>
      <c r="AQ1606" s="122"/>
      <c r="AR1606" s="119"/>
    </row>
    <row r="1607" ht="22.5" customHeight="1">
      <c r="A1607" s="89">
        <v>46231.0</v>
      </c>
      <c r="B1607" s="90">
        <v>0.49722222222222223</v>
      </c>
      <c r="C1607" s="91" t="s">
        <v>1450</v>
      </c>
      <c r="D1607" s="129" t="str">
        <f t="array" ref="D1607">XLOOKUP(C1607,'DS ST'!A:A,'DS ST'!B:B)</f>
        <v>NTT</v>
      </c>
      <c r="E1607" s="94" t="str">
        <f t="array" ref="E1607">XLOOKUP($F1607,'GIÁ'!$A:$A,'GIÁ'!$E:$E)</f>
        <v>ĐÔNG</v>
      </c>
      <c r="F1607" s="94">
        <v>8.935101607211E12</v>
      </c>
      <c r="G1607" s="95" t="s">
        <v>1879</v>
      </c>
      <c r="H1607" s="95" t="s">
        <v>224</v>
      </c>
      <c r="I1607" s="96">
        <v>6.0</v>
      </c>
      <c r="J1607" s="96">
        <v>0.0</v>
      </c>
      <c r="K1607" s="98">
        <f t="shared" si="4"/>
        <v>6</v>
      </c>
      <c r="L1607" s="99" t="s">
        <v>5484</v>
      </c>
      <c r="M1607" s="100" t="s">
        <v>5485</v>
      </c>
      <c r="N1607" s="101" t="s">
        <v>5486</v>
      </c>
      <c r="O1607" s="128"/>
      <c r="P1607" s="100"/>
      <c r="Q1607" s="103">
        <f t="shared" si="5"/>
        <v>6</v>
      </c>
      <c r="R1607" s="161"/>
      <c r="S1607" s="105"/>
      <c r="T1607" s="106"/>
      <c r="U1607" s="107"/>
      <c r="V1607" s="108" t="s">
        <v>4012</v>
      </c>
      <c r="W1607" s="109" t="s">
        <v>4026</v>
      </c>
      <c r="X1607" s="110" t="str">
        <f t="shared" si="6"/>
        <v/>
      </c>
      <c r="Y1607" s="110" t="str">
        <f t="shared" si="7"/>
        <v/>
      </c>
      <c r="Z1607" s="139" t="str">
        <f t="shared" si="98"/>
        <v>Kho đông mát</v>
      </c>
      <c r="AA1607" s="109" t="s">
        <v>802</v>
      </c>
      <c r="AB1607" s="106"/>
      <c r="AC1607" s="158"/>
      <c r="AD1607" s="160"/>
      <c r="AE1607" s="127"/>
      <c r="AF1607" s="113"/>
      <c r="AG1607" s="165" t="str">
        <f t="array" ref="AG1607">XLOOKUP(F1607,'CLV2'!A:A,'CLV2'!E:E)</f>
        <v>2.FROZEN FOODS</v>
      </c>
      <c r="AH1607" s="115" t="str">
        <f t="array" ref="AH1607">XLOOKUP(F1607,'CLV2'!A:A,'CLV2'!F:F)</f>
        <v>3.DUMPLINGS</v>
      </c>
      <c r="AI1607" s="115" t="str">
        <f t="shared" si="8"/>
        <v>Pack</v>
      </c>
      <c r="AJ1607" s="116">
        <f t="shared" si="9"/>
        <v>1</v>
      </c>
      <c r="AK1607" s="117" t="str">
        <f t="array" ref="AK1607">XLOOKUP(F1607,'GIÁ'!A:A,'GIÁ'!D:D)</f>
        <v>22033.98</v>
      </c>
      <c r="AL1607" s="118">
        <f t="shared" si="10"/>
        <v>132203.88</v>
      </c>
      <c r="AM1607" s="118">
        <f t="shared" si="11"/>
        <v>0</v>
      </c>
      <c r="AN1607" s="119">
        <f t="shared" si="12"/>
        <v>0</v>
      </c>
      <c r="AO1607" s="118">
        <f t="shared" si="13"/>
        <v>132203.88</v>
      </c>
      <c r="AP1607" s="121">
        <f t="shared" si="14"/>
        <v>0</v>
      </c>
      <c r="AQ1607" s="122"/>
      <c r="AR1607" s="119"/>
    </row>
    <row r="1608" ht="22.5" customHeight="1">
      <c r="A1608" s="89">
        <v>46231.0</v>
      </c>
      <c r="B1608" s="90">
        <v>0.49722222222222223</v>
      </c>
      <c r="C1608" s="91" t="s">
        <v>1450</v>
      </c>
      <c r="D1608" s="129" t="str">
        <f t="array" ref="D1608">XLOOKUP(C1608,'DS ST'!A:A,'DS ST'!B:B)</f>
        <v>NTT</v>
      </c>
      <c r="E1608" s="94" t="str">
        <f t="array" ref="E1608">XLOOKUP($F1608,'GIÁ'!$A:$A,'GIÁ'!$E:$E)</f>
        <v>ĐÔNG</v>
      </c>
      <c r="F1608" s="94">
        <v>8.934717275081E12</v>
      </c>
      <c r="G1608" s="95" t="s">
        <v>1735</v>
      </c>
      <c r="H1608" s="95" t="s">
        <v>224</v>
      </c>
      <c r="I1608" s="96">
        <v>6.0</v>
      </c>
      <c r="J1608" s="96">
        <v>0.0</v>
      </c>
      <c r="K1608" s="98">
        <f t="shared" si="4"/>
        <v>6</v>
      </c>
      <c r="L1608" s="99" t="s">
        <v>5484</v>
      </c>
      <c r="M1608" s="100" t="s">
        <v>5485</v>
      </c>
      <c r="N1608" s="101" t="s">
        <v>5486</v>
      </c>
      <c r="O1608" s="128"/>
      <c r="P1608" s="100"/>
      <c r="Q1608" s="103">
        <f t="shared" si="5"/>
        <v>6</v>
      </c>
      <c r="R1608" s="161"/>
      <c r="S1608" s="105"/>
      <c r="T1608" s="106"/>
      <c r="U1608" s="107"/>
      <c r="V1608" s="108" t="s">
        <v>4012</v>
      </c>
      <c r="W1608" s="109" t="s">
        <v>4026</v>
      </c>
      <c r="X1608" s="110" t="str">
        <f t="shared" si="6"/>
        <v/>
      </c>
      <c r="Y1608" s="110" t="str">
        <f t="shared" si="7"/>
        <v/>
      </c>
      <c r="Z1608" s="139" t="str">
        <f t="shared" si="98"/>
        <v>Kho đông mát</v>
      </c>
      <c r="AA1608" s="109" t="s">
        <v>802</v>
      </c>
      <c r="AB1608" s="106"/>
      <c r="AC1608" s="158"/>
      <c r="AD1608" s="160"/>
      <c r="AE1608" s="127"/>
      <c r="AF1608" s="113"/>
      <c r="AG1608" s="165" t="str">
        <f t="array" ref="AG1608">XLOOKUP(F1608,'CLV2'!A:A,'CLV2'!E:E)</f>
        <v>2.FROZEN FOODS</v>
      </c>
      <c r="AH1608" s="115" t="str">
        <f t="array" ref="AH1608">XLOOKUP(F1608,'CLV2'!A:A,'CLV2'!F:F)</f>
        <v>3.DUMPLINGS</v>
      </c>
      <c r="AI1608" s="115" t="str">
        <f t="shared" si="8"/>
        <v>Pack</v>
      </c>
      <c r="AJ1608" s="116">
        <f t="shared" si="9"/>
        <v>1</v>
      </c>
      <c r="AK1608" s="117" t="str">
        <f t="array" ref="AK1608">XLOOKUP(F1608,'GIÁ'!A:A,'GIÁ'!D:D)</f>
        <v>42036.39</v>
      </c>
      <c r="AL1608" s="118">
        <f t="shared" si="10"/>
        <v>252218.34</v>
      </c>
      <c r="AM1608" s="118">
        <f t="shared" si="11"/>
        <v>0</v>
      </c>
      <c r="AN1608" s="119">
        <f t="shared" si="12"/>
        <v>0</v>
      </c>
      <c r="AO1608" s="118">
        <f t="shared" si="13"/>
        <v>252218.34</v>
      </c>
      <c r="AP1608" s="121">
        <f t="shared" si="14"/>
        <v>0</v>
      </c>
      <c r="AQ1608" s="122"/>
      <c r="AR1608" s="119"/>
    </row>
    <row r="1609" ht="22.5" customHeight="1">
      <c r="A1609" s="89">
        <v>46231.0</v>
      </c>
      <c r="B1609" s="90">
        <v>0.49722222222222223</v>
      </c>
      <c r="C1609" s="91" t="s">
        <v>1450</v>
      </c>
      <c r="D1609" s="129" t="str">
        <f t="array" ref="D1609">XLOOKUP(C1609,'DS ST'!A:A,'DS ST'!B:B)</f>
        <v>NTT</v>
      </c>
      <c r="E1609" s="94" t="str">
        <f t="array" ref="E1609">XLOOKUP($F1609,'GIÁ'!$A:$A,'GIÁ'!$E:$E)</f>
        <v>ĐÔNG</v>
      </c>
      <c r="F1609" s="94">
        <v>8.938523699055E12</v>
      </c>
      <c r="G1609" s="95" t="s">
        <v>2991</v>
      </c>
      <c r="H1609" s="95" t="s">
        <v>57</v>
      </c>
      <c r="I1609" s="96">
        <v>10.0</v>
      </c>
      <c r="J1609" s="96">
        <v>0.0</v>
      </c>
      <c r="K1609" s="98">
        <f t="shared" si="4"/>
        <v>10</v>
      </c>
      <c r="L1609" s="99" t="s">
        <v>5484</v>
      </c>
      <c r="M1609" s="100" t="s">
        <v>5485</v>
      </c>
      <c r="N1609" s="101" t="s">
        <v>5486</v>
      </c>
      <c r="O1609" s="128"/>
      <c r="P1609" s="100"/>
      <c r="Q1609" s="103">
        <f t="shared" si="5"/>
        <v>10</v>
      </c>
      <c r="R1609" s="161"/>
      <c r="S1609" s="105"/>
      <c r="T1609" s="106"/>
      <c r="U1609" s="107"/>
      <c r="V1609" s="108" t="s">
        <v>4012</v>
      </c>
      <c r="W1609" s="109" t="s">
        <v>4026</v>
      </c>
      <c r="X1609" s="110" t="str">
        <f t="shared" si="6"/>
        <v/>
      </c>
      <c r="Y1609" s="110" t="str">
        <f t="shared" si="7"/>
        <v/>
      </c>
      <c r="Z1609" s="139" t="str">
        <f t="shared" si="98"/>
        <v>Kho đông mát</v>
      </c>
      <c r="AA1609" s="109" t="s">
        <v>802</v>
      </c>
      <c r="AB1609" s="106"/>
      <c r="AC1609" s="158"/>
      <c r="AD1609" s="160"/>
      <c r="AE1609" s="127"/>
      <c r="AF1609" s="113"/>
      <c r="AG1609" s="165" t="str">
        <f t="array" ref="AG1609">XLOOKUP(F1609,'CLV2'!A:A,'CLV2'!E:E)</f>
        <v>2.FROZEN FOODS</v>
      </c>
      <c r="AH1609" s="115" t="str">
        <f t="array" ref="AH1609">XLOOKUP(F1609,'CLV2'!A:A,'CLV2'!F:F)</f>
        <v>3.PIZZA - READY MEALS</v>
      </c>
      <c r="AI1609" s="115" t="str">
        <f t="shared" si="8"/>
        <v>Pack</v>
      </c>
      <c r="AJ1609" s="116">
        <f t="shared" si="9"/>
        <v>1</v>
      </c>
      <c r="AK1609" s="117" t="str">
        <f t="array" ref="AK1609">XLOOKUP(F1609,'GIÁ'!A:A,'GIÁ'!D:D)</f>
        <v>24380.80</v>
      </c>
      <c r="AL1609" s="118">
        <f t="shared" si="10"/>
        <v>243808</v>
      </c>
      <c r="AM1609" s="118">
        <f t="shared" si="11"/>
        <v>0</v>
      </c>
      <c r="AN1609" s="119">
        <f t="shared" si="12"/>
        <v>0</v>
      </c>
      <c r="AO1609" s="118">
        <f t="shared" si="13"/>
        <v>243808</v>
      </c>
      <c r="AP1609" s="121">
        <f t="shared" si="14"/>
        <v>0</v>
      </c>
      <c r="AQ1609" s="122"/>
      <c r="AR1609" s="119"/>
    </row>
    <row r="1610" ht="22.5" customHeight="1">
      <c r="A1610" s="89">
        <v>46231.0</v>
      </c>
      <c r="B1610" s="90">
        <v>0.49722222222222223</v>
      </c>
      <c r="C1610" s="91" t="s">
        <v>1450</v>
      </c>
      <c r="D1610" s="129" t="str">
        <f t="array" ref="D1610">XLOOKUP(C1610,'DS ST'!A:A,'DS ST'!B:B)</f>
        <v>NTT</v>
      </c>
      <c r="E1610" s="94" t="str">
        <f t="array" ref="E1610">XLOOKUP($F1610,'GIÁ'!$A:$A,'GIÁ'!$E:$E)</f>
        <v>ĐÔNG</v>
      </c>
      <c r="F1610" s="94">
        <v>8.938532826183E12</v>
      </c>
      <c r="G1610" s="95" t="s">
        <v>3052</v>
      </c>
      <c r="H1610" s="95" t="s">
        <v>224</v>
      </c>
      <c r="I1610" s="96">
        <v>2.0</v>
      </c>
      <c r="J1610" s="96">
        <v>0.0</v>
      </c>
      <c r="K1610" s="98">
        <f t="shared" si="4"/>
        <v>2</v>
      </c>
      <c r="L1610" s="99" t="s">
        <v>5484</v>
      </c>
      <c r="M1610" s="100" t="s">
        <v>5485</v>
      </c>
      <c r="N1610" s="101" t="s">
        <v>5486</v>
      </c>
      <c r="O1610" s="128"/>
      <c r="P1610" s="100"/>
      <c r="Q1610" s="103">
        <f t="shared" si="5"/>
        <v>2</v>
      </c>
      <c r="R1610" s="161"/>
      <c r="S1610" s="105"/>
      <c r="T1610" s="106"/>
      <c r="U1610" s="107"/>
      <c r="V1610" s="108" t="s">
        <v>4012</v>
      </c>
      <c r="W1610" s="109" t="s">
        <v>4026</v>
      </c>
      <c r="X1610" s="110" t="str">
        <f t="shared" si="6"/>
        <v/>
      </c>
      <c r="Y1610" s="110" t="str">
        <f t="shared" si="7"/>
        <v/>
      </c>
      <c r="Z1610" s="139" t="str">
        <f t="shared" si="98"/>
        <v>Kho đông mát</v>
      </c>
      <c r="AA1610" s="109" t="s">
        <v>802</v>
      </c>
      <c r="AB1610" s="106"/>
      <c r="AC1610" s="158"/>
      <c r="AD1610" s="160"/>
      <c r="AE1610" s="127"/>
      <c r="AF1610" s="113"/>
      <c r="AG1610" s="165" t="str">
        <f t="array" ref="AG1610">XLOOKUP(F1610,'CLV2'!A:A,'CLV2'!E:E)</f>
        <v>2.FROZEN FOODS</v>
      </c>
      <c r="AH1610" s="115" t="str">
        <f t="array" ref="AH1610">XLOOKUP(F1610,'CLV2'!A:A,'CLV2'!F:F)</f>
        <v>3.PASTRY AND DESSERTS</v>
      </c>
      <c r="AI1610" s="115" t="str">
        <f t="shared" si="8"/>
        <v>Pack</v>
      </c>
      <c r="AJ1610" s="116">
        <f t="shared" si="9"/>
        <v>1</v>
      </c>
      <c r="AK1610" s="117" t="str">
        <f t="array" ref="AK1610">XLOOKUP(F1610,'GIÁ'!A:A,'GIÁ'!D:D)</f>
        <v>27480.45</v>
      </c>
      <c r="AL1610" s="118">
        <f t="shared" si="10"/>
        <v>54960.9</v>
      </c>
      <c r="AM1610" s="118">
        <f t="shared" si="11"/>
        <v>0</v>
      </c>
      <c r="AN1610" s="119">
        <f t="shared" si="12"/>
        <v>0</v>
      </c>
      <c r="AO1610" s="118">
        <f t="shared" si="13"/>
        <v>54960.9</v>
      </c>
      <c r="AP1610" s="121">
        <f t="shared" si="14"/>
        <v>0</v>
      </c>
      <c r="AQ1610" s="122"/>
      <c r="AR1610" s="119"/>
    </row>
    <row r="1611" ht="22.5" customHeight="1">
      <c r="A1611" s="89">
        <v>46231.0</v>
      </c>
      <c r="B1611" s="90">
        <v>0.49722222222222223</v>
      </c>
      <c r="C1611" s="91" t="s">
        <v>1450</v>
      </c>
      <c r="D1611" s="129" t="str">
        <f t="array" ref="D1611">XLOOKUP(C1611,'DS ST'!A:A,'DS ST'!B:B)</f>
        <v>NTT</v>
      </c>
      <c r="E1611" s="94" t="str">
        <f t="array" ref="E1611">XLOOKUP($F1611,'GIÁ'!$A:$A,'GIÁ'!$E:$E)</f>
        <v>ĐÔNG</v>
      </c>
      <c r="F1611" s="94">
        <v>8.936210415551E12</v>
      </c>
      <c r="G1611" s="95" t="s">
        <v>2676</v>
      </c>
      <c r="H1611" s="95" t="s">
        <v>224</v>
      </c>
      <c r="I1611" s="96">
        <v>14.0</v>
      </c>
      <c r="J1611" s="96">
        <v>0.0</v>
      </c>
      <c r="K1611" s="98">
        <f t="shared" si="4"/>
        <v>14</v>
      </c>
      <c r="L1611" s="99" t="s">
        <v>5484</v>
      </c>
      <c r="M1611" s="100" t="s">
        <v>5485</v>
      </c>
      <c r="N1611" s="101" t="s">
        <v>5486</v>
      </c>
      <c r="O1611" s="128"/>
      <c r="P1611" s="100"/>
      <c r="Q1611" s="103">
        <f t="shared" si="5"/>
        <v>14</v>
      </c>
      <c r="R1611" s="161"/>
      <c r="S1611" s="105"/>
      <c r="T1611" s="106"/>
      <c r="U1611" s="107"/>
      <c r="V1611" s="108" t="s">
        <v>4012</v>
      </c>
      <c r="W1611" s="109" t="s">
        <v>4026</v>
      </c>
      <c r="X1611" s="110" t="str">
        <f t="shared" si="6"/>
        <v/>
      </c>
      <c r="Y1611" s="110" t="str">
        <f t="shared" si="7"/>
        <v/>
      </c>
      <c r="Z1611" s="139" t="str">
        <f t="shared" si="98"/>
        <v>Kho đông mát</v>
      </c>
      <c r="AA1611" s="109" t="s">
        <v>802</v>
      </c>
      <c r="AB1611" s="106"/>
      <c r="AC1611" s="158"/>
      <c r="AD1611" s="160"/>
      <c r="AE1611" s="127"/>
      <c r="AF1611" s="113"/>
      <c r="AG1611" s="165" t="str">
        <f t="array" ref="AG1611">XLOOKUP(F1611,'CLV2'!A:A,'CLV2'!E:E)</f>
        <v>2.FROZEN FOODS</v>
      </c>
      <c r="AH1611" s="115" t="str">
        <f t="array" ref="AH1611">XLOOKUP(F1611,'CLV2'!A:A,'CLV2'!F:F)</f>
        <v>3.DUMPLINGS</v>
      </c>
      <c r="AI1611" s="115" t="str">
        <f t="shared" si="8"/>
        <v>Pack</v>
      </c>
      <c r="AJ1611" s="116">
        <f t="shared" si="9"/>
        <v>1</v>
      </c>
      <c r="AK1611" s="117" t="str">
        <f t="array" ref="AK1611">XLOOKUP(F1611,'GIÁ'!A:A,'GIÁ'!D:D)</f>
        <v>24150.20</v>
      </c>
      <c r="AL1611" s="118">
        <f t="shared" si="10"/>
        <v>338102.8</v>
      </c>
      <c r="AM1611" s="118">
        <f t="shared" si="11"/>
        <v>0</v>
      </c>
      <c r="AN1611" s="119">
        <f t="shared" si="12"/>
        <v>0</v>
      </c>
      <c r="AO1611" s="118">
        <f t="shared" si="13"/>
        <v>338102.8</v>
      </c>
      <c r="AP1611" s="121">
        <f t="shared" si="14"/>
        <v>0</v>
      </c>
      <c r="AQ1611" s="122"/>
      <c r="AR1611" s="119"/>
    </row>
    <row r="1612" ht="22.5" customHeight="1">
      <c r="A1612" s="89">
        <v>46231.0</v>
      </c>
      <c r="B1612" s="90">
        <v>0.49722222222222223</v>
      </c>
      <c r="C1612" s="91" t="s">
        <v>1450</v>
      </c>
      <c r="D1612" s="129" t="str">
        <f t="array" ref="D1612">XLOOKUP(C1612,'DS ST'!A:A,'DS ST'!B:B)</f>
        <v>NTT</v>
      </c>
      <c r="E1612" s="94" t="str">
        <f t="array" ref="E1612">XLOOKUP($F1612,'GIÁ'!$A:$A,'GIÁ'!$E:$E)</f>
        <v>ĐÔNG</v>
      </c>
      <c r="F1612" s="94">
        <v>8.935101608461E12</v>
      </c>
      <c r="G1612" s="95" t="s">
        <v>1899</v>
      </c>
      <c r="H1612" s="95" t="s">
        <v>224</v>
      </c>
      <c r="I1612" s="96">
        <v>6.0</v>
      </c>
      <c r="J1612" s="96">
        <v>0.0</v>
      </c>
      <c r="K1612" s="98">
        <f t="shared" si="4"/>
        <v>6</v>
      </c>
      <c r="L1612" s="99" t="s">
        <v>5484</v>
      </c>
      <c r="M1612" s="100" t="s">
        <v>5485</v>
      </c>
      <c r="N1612" s="101" t="s">
        <v>5486</v>
      </c>
      <c r="O1612" s="128"/>
      <c r="P1612" s="100"/>
      <c r="Q1612" s="103">
        <f t="shared" si="5"/>
        <v>6</v>
      </c>
      <c r="R1612" s="161"/>
      <c r="S1612" s="105"/>
      <c r="T1612" s="106"/>
      <c r="U1612" s="107"/>
      <c r="V1612" s="108" t="s">
        <v>4012</v>
      </c>
      <c r="W1612" s="109" t="s">
        <v>4026</v>
      </c>
      <c r="X1612" s="110" t="str">
        <f t="shared" si="6"/>
        <v/>
      </c>
      <c r="Y1612" s="110" t="str">
        <f t="shared" si="7"/>
        <v/>
      </c>
      <c r="Z1612" s="139" t="str">
        <f t="shared" si="98"/>
        <v>Kho đông mát</v>
      </c>
      <c r="AA1612" s="109" t="s">
        <v>802</v>
      </c>
      <c r="AB1612" s="106"/>
      <c r="AC1612" s="158"/>
      <c r="AD1612" s="160"/>
      <c r="AE1612" s="127"/>
      <c r="AF1612" s="113"/>
      <c r="AG1612" s="165" t="str">
        <f t="array" ref="AG1612">XLOOKUP(F1612,'CLV2'!A:A,'CLV2'!E:E)</f>
        <v>2.FROZEN FOODS</v>
      </c>
      <c r="AH1612" s="115" t="str">
        <f t="array" ref="AH1612">XLOOKUP(F1612,'CLV2'!A:A,'CLV2'!F:F)</f>
        <v>3.HOTPOT AND FRIED</v>
      </c>
      <c r="AI1612" s="115" t="str">
        <f t="shared" si="8"/>
        <v>Pack</v>
      </c>
      <c r="AJ1612" s="116">
        <f t="shared" si="9"/>
        <v>1</v>
      </c>
      <c r="AK1612" s="117" t="str">
        <f t="array" ref="AK1612">XLOOKUP(F1612,'GIÁ'!A:A,'GIÁ'!D:D)</f>
        <v>16904.85</v>
      </c>
      <c r="AL1612" s="118">
        <f t="shared" si="10"/>
        <v>101429.1</v>
      </c>
      <c r="AM1612" s="118">
        <f t="shared" si="11"/>
        <v>0</v>
      </c>
      <c r="AN1612" s="119">
        <f t="shared" si="12"/>
        <v>0</v>
      </c>
      <c r="AO1612" s="118">
        <f t="shared" si="13"/>
        <v>101429.1</v>
      </c>
      <c r="AP1612" s="121">
        <f t="shared" si="14"/>
        <v>0</v>
      </c>
      <c r="AQ1612" s="122"/>
      <c r="AR1612" s="119"/>
    </row>
    <row r="1613" ht="22.5" customHeight="1">
      <c r="A1613" s="89">
        <v>46231.0</v>
      </c>
      <c r="B1613" s="90">
        <v>0.49722222222222223</v>
      </c>
      <c r="C1613" s="91" t="s">
        <v>1450</v>
      </c>
      <c r="D1613" s="129" t="str">
        <f t="array" ref="D1613">XLOOKUP(C1613,'DS ST'!A:A,'DS ST'!B:B)</f>
        <v>NTT</v>
      </c>
      <c r="E1613" s="94" t="str">
        <f t="array" ref="E1613">XLOOKUP($F1613,'GIÁ'!$A:$A,'GIÁ'!$E:$E)</f>
        <v>ĐÔNG</v>
      </c>
      <c r="F1613" s="94">
        <v>8.936077113263E12</v>
      </c>
      <c r="G1613" s="95" t="s">
        <v>2355</v>
      </c>
      <c r="H1613" s="95" t="s">
        <v>1206</v>
      </c>
      <c r="I1613" s="96">
        <v>2.0</v>
      </c>
      <c r="J1613" s="96">
        <v>0.0</v>
      </c>
      <c r="K1613" s="98">
        <f t="shared" si="4"/>
        <v>2</v>
      </c>
      <c r="L1613" s="99" t="s">
        <v>5484</v>
      </c>
      <c r="M1613" s="100" t="s">
        <v>5485</v>
      </c>
      <c r="N1613" s="101" t="s">
        <v>5486</v>
      </c>
      <c r="O1613" s="128"/>
      <c r="P1613" s="100"/>
      <c r="Q1613" s="103">
        <f t="shared" si="5"/>
        <v>2</v>
      </c>
      <c r="R1613" s="161"/>
      <c r="S1613" s="105"/>
      <c r="T1613" s="106"/>
      <c r="U1613" s="107"/>
      <c r="V1613" s="108" t="s">
        <v>4012</v>
      </c>
      <c r="W1613" s="109" t="s">
        <v>4026</v>
      </c>
      <c r="X1613" s="110" t="str">
        <f t="shared" si="6"/>
        <v/>
      </c>
      <c r="Y1613" s="110" t="str">
        <f t="shared" si="7"/>
        <v/>
      </c>
      <c r="Z1613" s="139" t="str">
        <f t="shared" si="98"/>
        <v>Kho đông mát</v>
      </c>
      <c r="AA1613" s="109" t="s">
        <v>802</v>
      </c>
      <c r="AB1613" s="106"/>
      <c r="AC1613" s="158"/>
      <c r="AD1613" s="160"/>
      <c r="AE1613" s="127"/>
      <c r="AF1613" s="113"/>
      <c r="AG1613" s="165" t="str">
        <f t="array" ref="AG1613">XLOOKUP(F1613,'CLV2'!A:A,'CLV2'!E:E)</f>
        <v>2.FROZEN FOODS</v>
      </c>
      <c r="AH1613" s="115" t="str">
        <f t="array" ref="AH1613">XLOOKUP(F1613,'CLV2'!A:A,'CLV2'!F:F)</f>
        <v>3.PIZZA - READY MEALS</v>
      </c>
      <c r="AI1613" s="115" t="str">
        <f t="shared" si="8"/>
        <v>Pack</v>
      </c>
      <c r="AJ1613" s="116">
        <f t="shared" si="9"/>
        <v>1</v>
      </c>
      <c r="AK1613" s="117" t="str">
        <f t="array" ref="AK1613">XLOOKUP(F1613,'GIÁ'!A:A,'GIÁ'!D:D)</f>
        <v>44198.14</v>
      </c>
      <c r="AL1613" s="118">
        <f t="shared" si="10"/>
        <v>88396.28</v>
      </c>
      <c r="AM1613" s="118">
        <f t="shared" si="11"/>
        <v>0</v>
      </c>
      <c r="AN1613" s="119">
        <f t="shared" si="12"/>
        <v>0</v>
      </c>
      <c r="AO1613" s="118">
        <f t="shared" si="13"/>
        <v>88396.28</v>
      </c>
      <c r="AP1613" s="121">
        <f t="shared" si="14"/>
        <v>0</v>
      </c>
      <c r="AQ1613" s="122"/>
      <c r="AR1613" s="119"/>
    </row>
    <row r="1614" ht="22.5" customHeight="1">
      <c r="A1614" s="89">
        <v>46231.0</v>
      </c>
      <c r="B1614" s="90">
        <v>0.49722222222222223</v>
      </c>
      <c r="C1614" s="91" t="s">
        <v>1450</v>
      </c>
      <c r="D1614" s="129" t="str">
        <f t="array" ref="D1614">XLOOKUP(C1614,'DS ST'!A:A,'DS ST'!B:B)</f>
        <v>NTT</v>
      </c>
      <c r="E1614" s="94" t="str">
        <f t="array" ref="E1614">XLOOKUP($F1614,'GIÁ'!$A:$A,'GIÁ'!$E:$E)</f>
        <v>ĐÔNG</v>
      </c>
      <c r="F1614" s="94">
        <v>9.555894515624E12</v>
      </c>
      <c r="G1614" s="95" t="s">
        <v>3305</v>
      </c>
      <c r="H1614" s="95" t="s">
        <v>224</v>
      </c>
      <c r="I1614" s="96">
        <v>2.0</v>
      </c>
      <c r="J1614" s="96">
        <v>0.0</v>
      </c>
      <c r="K1614" s="98">
        <f t="shared" si="4"/>
        <v>2</v>
      </c>
      <c r="L1614" s="99" t="s">
        <v>5484</v>
      </c>
      <c r="M1614" s="100" t="s">
        <v>5485</v>
      </c>
      <c r="N1614" s="101" t="s">
        <v>5486</v>
      </c>
      <c r="O1614" s="128"/>
      <c r="P1614" s="100"/>
      <c r="Q1614" s="103">
        <f t="shared" si="5"/>
        <v>2</v>
      </c>
      <c r="R1614" s="161"/>
      <c r="S1614" s="105"/>
      <c r="T1614" s="106"/>
      <c r="U1614" s="107"/>
      <c r="V1614" s="108" t="s">
        <v>4012</v>
      </c>
      <c r="W1614" s="109" t="s">
        <v>4026</v>
      </c>
      <c r="X1614" s="110" t="str">
        <f t="shared" si="6"/>
        <v/>
      </c>
      <c r="Y1614" s="110" t="str">
        <f t="shared" si="7"/>
        <v/>
      </c>
      <c r="Z1614" s="139" t="str">
        <f t="shared" si="98"/>
        <v>Kho đông mát</v>
      </c>
      <c r="AA1614" s="109" t="s">
        <v>802</v>
      </c>
      <c r="AB1614" s="106"/>
      <c r="AC1614" s="158"/>
      <c r="AD1614" s="160"/>
      <c r="AE1614" s="127"/>
      <c r="AF1614" s="113"/>
      <c r="AG1614" s="165" t="str">
        <f t="array" ref="AG1614">XLOOKUP(F1614,'CLV2'!A:A,'CLV2'!E:E)</f>
        <v>2.FROZEN FOODS</v>
      </c>
      <c r="AH1614" s="115" t="str">
        <f t="array" ref="AH1614">XLOOKUP(F1614,'CLV2'!A:A,'CLV2'!F:F)</f>
        <v>3.HOTPOT AND FRIED</v>
      </c>
      <c r="AI1614" s="115" t="str">
        <f t="shared" si="8"/>
        <v>Pack</v>
      </c>
      <c r="AJ1614" s="116">
        <f t="shared" si="9"/>
        <v>1</v>
      </c>
      <c r="AK1614" s="117" t="str">
        <f t="array" ref="AK1614">XLOOKUP(F1614,'GIÁ'!A:A,'GIÁ'!D:D)</f>
        <v>87761.05</v>
      </c>
      <c r="AL1614" s="118">
        <f t="shared" si="10"/>
        <v>175522.1</v>
      </c>
      <c r="AM1614" s="118">
        <f t="shared" si="11"/>
        <v>0</v>
      </c>
      <c r="AN1614" s="119">
        <f t="shared" si="12"/>
        <v>0</v>
      </c>
      <c r="AO1614" s="118">
        <f t="shared" si="13"/>
        <v>175522.1</v>
      </c>
      <c r="AP1614" s="121">
        <f t="shared" si="14"/>
        <v>0</v>
      </c>
      <c r="AQ1614" s="122"/>
      <c r="AR1614" s="119"/>
    </row>
    <row r="1615" ht="22.5" customHeight="1">
      <c r="A1615" s="89">
        <v>46231.0</v>
      </c>
      <c r="B1615" s="90">
        <v>0.49722222222222223</v>
      </c>
      <c r="C1615" s="91" t="s">
        <v>1450</v>
      </c>
      <c r="D1615" s="129" t="str">
        <f t="array" ref="D1615">XLOOKUP(C1615,'DS ST'!A:A,'DS ST'!B:B)</f>
        <v>NTT</v>
      </c>
      <c r="E1615" s="94" t="str">
        <f t="array" ref="E1615">XLOOKUP($F1615,'GIÁ'!$A:$A,'GIÁ'!$E:$E)</f>
        <v>ĐÔNG</v>
      </c>
      <c r="F1615" s="94">
        <v>8.938562334023E12</v>
      </c>
      <c r="G1615" s="95" t="s">
        <v>3181</v>
      </c>
      <c r="H1615" s="95" t="s">
        <v>57</v>
      </c>
      <c r="I1615" s="96">
        <v>4.0</v>
      </c>
      <c r="J1615" s="96">
        <v>0.0</v>
      </c>
      <c r="K1615" s="98">
        <f t="shared" si="4"/>
        <v>4</v>
      </c>
      <c r="L1615" s="99" t="s">
        <v>5484</v>
      </c>
      <c r="M1615" s="100" t="s">
        <v>5485</v>
      </c>
      <c r="N1615" s="101" t="s">
        <v>5486</v>
      </c>
      <c r="O1615" s="128"/>
      <c r="P1615" s="100"/>
      <c r="Q1615" s="103">
        <f t="shared" si="5"/>
        <v>4</v>
      </c>
      <c r="R1615" s="161"/>
      <c r="S1615" s="105"/>
      <c r="T1615" s="106"/>
      <c r="U1615" s="107"/>
      <c r="V1615" s="108" t="s">
        <v>4012</v>
      </c>
      <c r="W1615" s="109" t="s">
        <v>4026</v>
      </c>
      <c r="X1615" s="110" t="str">
        <f t="shared" si="6"/>
        <v/>
      </c>
      <c r="Y1615" s="110" t="str">
        <f t="shared" si="7"/>
        <v/>
      </c>
      <c r="Z1615" s="139" t="str">
        <f t="shared" si="98"/>
        <v>Kho đông mát</v>
      </c>
      <c r="AA1615" s="109" t="s">
        <v>802</v>
      </c>
      <c r="AB1615" s="106"/>
      <c r="AC1615" s="158"/>
      <c r="AD1615" s="160"/>
      <c r="AE1615" s="127"/>
      <c r="AF1615" s="113"/>
      <c r="AG1615" s="165" t="str">
        <f t="array" ref="AG1615">XLOOKUP(F1615,'CLV2'!A:A,'CLV2'!E:E)</f>
        <v>2.FROZEN FOODS</v>
      </c>
      <c r="AH1615" s="115" t="str">
        <f t="array" ref="AH1615">XLOOKUP(F1615,'CLV2'!A:A,'CLV2'!F:F)</f>
        <v>3.PIZZA - READY MEALS</v>
      </c>
      <c r="AI1615" s="115" t="str">
        <f t="shared" si="8"/>
        <v>Pack</v>
      </c>
      <c r="AJ1615" s="116">
        <f t="shared" si="9"/>
        <v>1</v>
      </c>
      <c r="AK1615" s="117" t="str">
        <f t="array" ref="AK1615">XLOOKUP(F1615,'GIÁ'!A:A,'GIÁ'!D:D)</f>
        <v>43635.50</v>
      </c>
      <c r="AL1615" s="118">
        <f t="shared" si="10"/>
        <v>174542</v>
      </c>
      <c r="AM1615" s="118">
        <f t="shared" si="11"/>
        <v>0</v>
      </c>
      <c r="AN1615" s="119">
        <f t="shared" si="12"/>
        <v>0</v>
      </c>
      <c r="AO1615" s="118">
        <f t="shared" si="13"/>
        <v>174542</v>
      </c>
      <c r="AP1615" s="121">
        <f t="shared" si="14"/>
        <v>0</v>
      </c>
      <c r="AQ1615" s="122"/>
      <c r="AR1615" s="119"/>
    </row>
    <row r="1616" ht="22.5" customHeight="1">
      <c r="A1616" s="89">
        <v>46231.0</v>
      </c>
      <c r="B1616" s="90">
        <v>0.49722222222222223</v>
      </c>
      <c r="C1616" s="91" t="s">
        <v>1450</v>
      </c>
      <c r="D1616" s="129" t="str">
        <f t="array" ref="D1616">XLOOKUP(C1616,'DS ST'!A:A,'DS ST'!B:B)</f>
        <v>NTT</v>
      </c>
      <c r="E1616" s="94" t="str">
        <f t="array" ref="E1616">XLOOKUP($F1616,'GIÁ'!$A:$A,'GIÁ'!$E:$E)</f>
        <v>ĐÔNG</v>
      </c>
      <c r="F1616" s="94">
        <v>8.935039573602E12</v>
      </c>
      <c r="G1616" s="95" t="s">
        <v>1827</v>
      </c>
      <c r="H1616" s="95" t="s">
        <v>224</v>
      </c>
      <c r="I1616" s="96">
        <v>4.0</v>
      </c>
      <c r="J1616" s="96">
        <v>0.0</v>
      </c>
      <c r="K1616" s="98">
        <f t="shared" si="4"/>
        <v>4</v>
      </c>
      <c r="L1616" s="99" t="s">
        <v>5484</v>
      </c>
      <c r="M1616" s="100" t="s">
        <v>5485</v>
      </c>
      <c r="N1616" s="101" t="s">
        <v>5486</v>
      </c>
      <c r="O1616" s="128"/>
      <c r="P1616" s="100"/>
      <c r="Q1616" s="103">
        <f t="shared" si="5"/>
        <v>4</v>
      </c>
      <c r="R1616" s="161"/>
      <c r="S1616" s="105"/>
      <c r="T1616" s="106"/>
      <c r="U1616" s="107"/>
      <c r="V1616" s="108" t="s">
        <v>4012</v>
      </c>
      <c r="W1616" s="109" t="s">
        <v>4026</v>
      </c>
      <c r="X1616" s="110" t="str">
        <f t="shared" si="6"/>
        <v/>
      </c>
      <c r="Y1616" s="110" t="str">
        <f t="shared" si="7"/>
        <v/>
      </c>
      <c r="Z1616" s="139" t="str">
        <f t="shared" si="98"/>
        <v>Kho đông mát</v>
      </c>
      <c r="AA1616" s="109" t="s">
        <v>802</v>
      </c>
      <c r="AB1616" s="106"/>
      <c r="AC1616" s="158"/>
      <c r="AD1616" s="160"/>
      <c r="AE1616" s="127"/>
      <c r="AF1616" s="113"/>
      <c r="AG1616" s="165" t="str">
        <f t="array" ref="AG1616">XLOOKUP(F1616,'CLV2'!A:A,'CLV2'!E:E)</f>
        <v>2.FROZEN FOODS</v>
      </c>
      <c r="AH1616" s="115" t="str">
        <f t="array" ref="AH1616">XLOOKUP(F1616,'CLV2'!A:A,'CLV2'!F:F)</f>
        <v>3.PIZZA - READY MEALS</v>
      </c>
      <c r="AI1616" s="115" t="str">
        <f t="shared" si="8"/>
        <v>Pack</v>
      </c>
      <c r="AJ1616" s="116">
        <f t="shared" si="9"/>
        <v>1</v>
      </c>
      <c r="AK1616" s="117" t="str">
        <f t="array" ref="AK1616">XLOOKUP(F1616,'GIÁ'!A:A,'GIÁ'!D:D)</f>
        <v>44050.80</v>
      </c>
      <c r="AL1616" s="118">
        <f t="shared" si="10"/>
        <v>176203.2</v>
      </c>
      <c r="AM1616" s="118">
        <f t="shared" si="11"/>
        <v>0</v>
      </c>
      <c r="AN1616" s="119">
        <f t="shared" si="12"/>
        <v>0</v>
      </c>
      <c r="AO1616" s="118">
        <f t="shared" si="13"/>
        <v>176203.2</v>
      </c>
      <c r="AP1616" s="121">
        <f t="shared" si="14"/>
        <v>0</v>
      </c>
      <c r="AQ1616" s="122"/>
      <c r="AR1616" s="119"/>
    </row>
    <row r="1617" ht="22.5" customHeight="1">
      <c r="A1617" s="89">
        <v>46231.0</v>
      </c>
      <c r="B1617" s="90">
        <v>0.5361111111111111</v>
      </c>
      <c r="C1617" s="91" t="s">
        <v>598</v>
      </c>
      <c r="D1617" s="92" t="str">
        <f t="array" ref="D1617">XLOOKUP(C1617,'DS ST'!A:A,'DS ST'!B:B)</f>
        <v>A146</v>
      </c>
      <c r="E1617" s="94" t="str">
        <f t="array" ref="E1617">XLOOKUP($F1617,'GIÁ'!$A:$A,'GIÁ'!$E:$E)</f>
        <v>ĐÔNG</v>
      </c>
      <c r="F1617" s="94">
        <v>8.938555386725E12</v>
      </c>
      <c r="G1617" s="95" t="s">
        <v>3156</v>
      </c>
      <c r="H1617" s="95" t="s">
        <v>224</v>
      </c>
      <c r="I1617" s="96">
        <v>4.0</v>
      </c>
      <c r="J1617" s="96">
        <v>0.0</v>
      </c>
      <c r="K1617" s="98">
        <f t="shared" si="4"/>
        <v>4</v>
      </c>
      <c r="L1617" s="99" t="s">
        <v>5487</v>
      </c>
      <c r="M1617" s="100" t="s">
        <v>5488</v>
      </c>
      <c r="N1617" s="101" t="s">
        <v>5489</v>
      </c>
      <c r="O1617" s="128"/>
      <c r="P1617" s="100"/>
      <c r="Q1617" s="103">
        <f t="shared" si="5"/>
        <v>4</v>
      </c>
      <c r="R1617" s="161"/>
      <c r="S1617" s="105"/>
      <c r="T1617" s="106"/>
      <c r="U1617" s="107"/>
      <c r="V1617" s="108" t="s">
        <v>756</v>
      </c>
      <c r="W1617" s="109" t="s">
        <v>1312</v>
      </c>
      <c r="X1617" s="110" t="str">
        <f t="shared" si="6"/>
        <v/>
      </c>
      <c r="Y1617" s="110" t="str">
        <f t="shared" si="7"/>
        <v/>
      </c>
      <c r="Z1617" s="109" t="s">
        <v>797</v>
      </c>
      <c r="AA1617" s="109" t="s">
        <v>802</v>
      </c>
      <c r="AB1617" s="149" t="s">
        <v>5490</v>
      </c>
      <c r="AC1617" s="159" t="s">
        <v>1329</v>
      </c>
      <c r="AD1617" s="160"/>
      <c r="AE1617" s="127"/>
      <c r="AF1617" s="113"/>
      <c r="AG1617" s="165" t="str">
        <f t="array" ref="AG1617">XLOOKUP(F1617,'CLV2'!A:A,'CLV2'!E:E)</f>
        <v>2.FROZEN FOODS</v>
      </c>
      <c r="AH1617" s="115" t="str">
        <f t="array" ref="AH1617">XLOOKUP(F1617,'CLV2'!A:A,'CLV2'!F:F)</f>
        <v>3.PASTRY AND DESSERTS</v>
      </c>
      <c r="AI1617" s="115" t="str">
        <f t="shared" si="8"/>
        <v>Pack</v>
      </c>
      <c r="AJ1617" s="116">
        <f t="shared" si="9"/>
        <v>1</v>
      </c>
      <c r="AK1617" s="117" t="str">
        <f t="array" ref="AK1617">XLOOKUP(F1617,'GIÁ'!A:A,'GIÁ'!D:D)</f>
        <v>26016.14</v>
      </c>
      <c r="AL1617" s="118">
        <f t="shared" si="10"/>
        <v>104064.56</v>
      </c>
      <c r="AM1617" s="118">
        <f t="shared" si="11"/>
        <v>0</v>
      </c>
      <c r="AN1617" s="119">
        <f t="shared" si="12"/>
        <v>0</v>
      </c>
      <c r="AO1617" s="118">
        <f t="shared" si="13"/>
        <v>104064.56</v>
      </c>
      <c r="AP1617" s="121">
        <f t="shared" si="14"/>
        <v>0</v>
      </c>
      <c r="AQ1617" s="122"/>
      <c r="AR1617" s="119"/>
    </row>
    <row r="1618" ht="22.5" customHeight="1">
      <c r="A1618" s="89">
        <v>46231.0</v>
      </c>
      <c r="B1618" s="90">
        <v>0.5361111111111111</v>
      </c>
      <c r="C1618" s="91" t="s">
        <v>598</v>
      </c>
      <c r="D1618" s="92" t="str">
        <f t="array" ref="D1618">XLOOKUP(C1618,'DS ST'!A:A,'DS ST'!B:B)</f>
        <v>A146</v>
      </c>
      <c r="E1618" s="94" t="str">
        <f t="array" ref="E1618">XLOOKUP($F1618,'GIÁ'!$A:$A,'GIÁ'!$E:$E)</f>
        <v>ĐÔNG</v>
      </c>
      <c r="F1618" s="94">
        <v>9.555894501924E12</v>
      </c>
      <c r="G1618" s="95" t="s">
        <v>3296</v>
      </c>
      <c r="H1618" s="95" t="s">
        <v>224</v>
      </c>
      <c r="I1618" s="96">
        <v>4.0</v>
      </c>
      <c r="J1618" s="96">
        <v>0.0</v>
      </c>
      <c r="K1618" s="98">
        <f t="shared" si="4"/>
        <v>4</v>
      </c>
      <c r="L1618" s="99" t="s">
        <v>5487</v>
      </c>
      <c r="M1618" s="100" t="s">
        <v>5488</v>
      </c>
      <c r="N1618" s="101" t="s">
        <v>5489</v>
      </c>
      <c r="O1618" s="128"/>
      <c r="P1618" s="100"/>
      <c r="Q1618" s="103">
        <f t="shared" si="5"/>
        <v>4</v>
      </c>
      <c r="R1618" s="161"/>
      <c r="S1618" s="105"/>
      <c r="T1618" s="106"/>
      <c r="U1618" s="107"/>
      <c r="V1618" s="108" t="s">
        <v>756</v>
      </c>
      <c r="W1618" s="109" t="s">
        <v>1312</v>
      </c>
      <c r="X1618" s="110" t="str">
        <f t="shared" si="6"/>
        <v/>
      </c>
      <c r="Y1618" s="110" t="str">
        <f t="shared" si="7"/>
        <v/>
      </c>
      <c r="Z1618" s="109" t="s">
        <v>797</v>
      </c>
      <c r="AA1618" s="109" t="s">
        <v>802</v>
      </c>
      <c r="AB1618" s="149" t="s">
        <v>5490</v>
      </c>
      <c r="AC1618" s="159" t="s">
        <v>1329</v>
      </c>
      <c r="AD1618" s="160"/>
      <c r="AE1618" s="127"/>
      <c r="AF1618" s="113"/>
      <c r="AG1618" s="165" t="str">
        <f t="array" ref="AG1618">XLOOKUP(F1618,'CLV2'!A:A,'CLV2'!E:E)</f>
        <v>2.FROZEN FOODS</v>
      </c>
      <c r="AH1618" s="115" t="str">
        <f t="array" ref="AH1618">XLOOKUP(F1618,'CLV2'!A:A,'CLV2'!F:F)</f>
        <v>3.HOTPOT AND FRIED</v>
      </c>
      <c r="AI1618" s="115" t="str">
        <f t="shared" si="8"/>
        <v>Pack</v>
      </c>
      <c r="AJ1618" s="116">
        <f t="shared" si="9"/>
        <v>1</v>
      </c>
      <c r="AK1618" s="117" t="str">
        <f t="array" ref="AK1618">XLOOKUP(F1618,'GIÁ'!A:A,'GIÁ'!D:D)</f>
        <v>69289.18</v>
      </c>
      <c r="AL1618" s="118">
        <f t="shared" si="10"/>
        <v>277156.72</v>
      </c>
      <c r="AM1618" s="118">
        <f t="shared" si="11"/>
        <v>0</v>
      </c>
      <c r="AN1618" s="119">
        <f t="shared" si="12"/>
        <v>0</v>
      </c>
      <c r="AO1618" s="118">
        <f t="shared" si="13"/>
        <v>277156.72</v>
      </c>
      <c r="AP1618" s="121">
        <f t="shared" si="14"/>
        <v>0</v>
      </c>
      <c r="AQ1618" s="122"/>
      <c r="AR1618" s="119"/>
    </row>
    <row r="1619" ht="22.5" customHeight="1">
      <c r="A1619" s="89">
        <v>46231.0</v>
      </c>
      <c r="B1619" s="90">
        <v>0.46319444444444446</v>
      </c>
      <c r="C1619" s="91" t="s">
        <v>623</v>
      </c>
      <c r="D1619" s="92" t="str">
        <f t="array" ref="D1619">XLOOKUP(C1619,'DS ST'!A:A,'DS ST'!B:B)</f>
        <v>A149</v>
      </c>
      <c r="E1619" s="94" t="str">
        <f t="array" ref="E1619">XLOOKUP($F1619,'GIÁ'!$A:$A,'GIÁ'!$E:$E)</f>
        <v>ĐÔNG</v>
      </c>
      <c r="F1619" s="94">
        <v>9.555894501924E12</v>
      </c>
      <c r="G1619" s="95" t="s">
        <v>3296</v>
      </c>
      <c r="H1619" s="95" t="s">
        <v>224</v>
      </c>
      <c r="I1619" s="96">
        <v>2.0</v>
      </c>
      <c r="J1619" s="96">
        <v>0.0</v>
      </c>
      <c r="K1619" s="98">
        <f t="shared" si="4"/>
        <v>2</v>
      </c>
      <c r="L1619" s="99" t="s">
        <v>5491</v>
      </c>
      <c r="M1619" s="100" t="s">
        <v>5492</v>
      </c>
      <c r="N1619" s="101" t="s">
        <v>5493</v>
      </c>
      <c r="O1619" s="128"/>
      <c r="P1619" s="100"/>
      <c r="Q1619" s="103">
        <f t="shared" si="5"/>
        <v>2</v>
      </c>
      <c r="R1619" s="161"/>
      <c r="S1619" s="105"/>
      <c r="T1619" s="106"/>
      <c r="U1619" s="107"/>
      <c r="V1619" s="108" t="s">
        <v>756</v>
      </c>
      <c r="W1619" s="109" t="s">
        <v>1312</v>
      </c>
      <c r="X1619" s="110" t="str">
        <f t="shared" si="6"/>
        <v/>
      </c>
      <c r="Y1619" s="110" t="str">
        <f t="shared" si="7"/>
        <v/>
      </c>
      <c r="Z1619" s="109" t="s">
        <v>797</v>
      </c>
      <c r="AA1619" s="109" t="s">
        <v>802</v>
      </c>
      <c r="AB1619" s="149" t="s">
        <v>4901</v>
      </c>
      <c r="AC1619" s="159" t="s">
        <v>3555</v>
      </c>
      <c r="AD1619" s="162" t="s">
        <v>5290</v>
      </c>
      <c r="AE1619" s="108" t="s">
        <v>5015</v>
      </c>
      <c r="AF1619" s="113"/>
      <c r="AG1619" s="165" t="str">
        <f t="array" ref="AG1619">XLOOKUP(F1619,'CLV2'!A:A,'CLV2'!E:E)</f>
        <v>2.FROZEN FOODS</v>
      </c>
      <c r="AH1619" s="115" t="str">
        <f t="array" ref="AH1619">XLOOKUP(F1619,'CLV2'!A:A,'CLV2'!F:F)</f>
        <v>3.HOTPOT AND FRIED</v>
      </c>
      <c r="AI1619" s="115" t="str">
        <f t="shared" si="8"/>
        <v>Pack</v>
      </c>
      <c r="AJ1619" s="116">
        <f t="shared" si="9"/>
        <v>1</v>
      </c>
      <c r="AK1619" s="117" t="str">
        <f t="array" ref="AK1619">XLOOKUP(F1619,'GIÁ'!A:A,'GIÁ'!D:D)</f>
        <v>69289.18</v>
      </c>
      <c r="AL1619" s="118">
        <f t="shared" si="10"/>
        <v>138578.36</v>
      </c>
      <c r="AM1619" s="118">
        <f t="shared" si="11"/>
        <v>0</v>
      </c>
      <c r="AN1619" s="119">
        <f t="shared" si="12"/>
        <v>0</v>
      </c>
      <c r="AO1619" s="118">
        <f t="shared" si="13"/>
        <v>138578.36</v>
      </c>
      <c r="AP1619" s="121">
        <f t="shared" si="14"/>
        <v>0</v>
      </c>
      <c r="AQ1619" s="122"/>
      <c r="AR1619" s="119"/>
    </row>
    <row r="1620" ht="22.5" customHeight="1">
      <c r="A1620" s="89">
        <v>46231.0</v>
      </c>
      <c r="B1620" s="90">
        <v>0.46319444444444446</v>
      </c>
      <c r="C1620" s="91" t="s">
        <v>623</v>
      </c>
      <c r="D1620" s="92" t="str">
        <f t="array" ref="D1620">XLOOKUP(C1620,'DS ST'!A:A,'DS ST'!B:B)</f>
        <v>A149</v>
      </c>
      <c r="E1620" s="94" t="str">
        <f t="array" ref="E1620">XLOOKUP($F1620,'GIÁ'!$A:$A,'GIÁ'!$E:$E)</f>
        <v>ĐÔNG</v>
      </c>
      <c r="F1620" s="94">
        <v>8.936077113232E12</v>
      </c>
      <c r="G1620" s="95" t="s">
        <v>2350</v>
      </c>
      <c r="H1620" s="95" t="s">
        <v>1206</v>
      </c>
      <c r="I1620" s="96">
        <v>4.0</v>
      </c>
      <c r="J1620" s="96">
        <v>0.0</v>
      </c>
      <c r="K1620" s="98">
        <f t="shared" si="4"/>
        <v>4</v>
      </c>
      <c r="L1620" s="99" t="s">
        <v>5491</v>
      </c>
      <c r="M1620" s="100" t="s">
        <v>5492</v>
      </c>
      <c r="N1620" s="101" t="s">
        <v>5493</v>
      </c>
      <c r="O1620" s="128"/>
      <c r="P1620" s="100"/>
      <c r="Q1620" s="103">
        <f t="shared" si="5"/>
        <v>4</v>
      </c>
      <c r="R1620" s="161"/>
      <c r="S1620" s="105"/>
      <c r="T1620" s="106"/>
      <c r="U1620" s="107"/>
      <c r="V1620" s="108" t="s">
        <v>756</v>
      </c>
      <c r="W1620" s="109" t="s">
        <v>1312</v>
      </c>
      <c r="X1620" s="110" t="str">
        <f t="shared" si="6"/>
        <v/>
      </c>
      <c r="Y1620" s="110" t="str">
        <f t="shared" si="7"/>
        <v/>
      </c>
      <c r="Z1620" s="109" t="s">
        <v>797</v>
      </c>
      <c r="AA1620" s="109" t="s">
        <v>802</v>
      </c>
      <c r="AB1620" s="149" t="s">
        <v>4901</v>
      </c>
      <c r="AC1620" s="159" t="s">
        <v>3555</v>
      </c>
      <c r="AD1620" s="162" t="s">
        <v>5290</v>
      </c>
      <c r="AE1620" s="108" t="s">
        <v>5015</v>
      </c>
      <c r="AF1620" s="113"/>
      <c r="AG1620" s="165" t="str">
        <f t="array" ref="AG1620">XLOOKUP(F1620,'CLV2'!A:A,'CLV2'!E:E)</f>
        <v>2.FROZEN FOODS</v>
      </c>
      <c r="AH1620" s="115" t="str">
        <f t="array" ref="AH1620">XLOOKUP(F1620,'CLV2'!A:A,'CLV2'!F:F)</f>
        <v>3.PIZZA - READY MEALS</v>
      </c>
      <c r="AI1620" s="115" t="str">
        <f t="shared" si="8"/>
        <v>Pack</v>
      </c>
      <c r="AJ1620" s="116">
        <f t="shared" si="9"/>
        <v>1</v>
      </c>
      <c r="AK1620" s="117" t="str">
        <f t="array" ref="AK1620">XLOOKUP(F1620,'GIÁ'!A:A,'GIÁ'!D:D)</f>
        <v>49154.71</v>
      </c>
      <c r="AL1620" s="118">
        <f t="shared" si="10"/>
        <v>196618.84</v>
      </c>
      <c r="AM1620" s="118">
        <f t="shared" si="11"/>
        <v>0</v>
      </c>
      <c r="AN1620" s="119">
        <f t="shared" si="12"/>
        <v>0</v>
      </c>
      <c r="AO1620" s="118">
        <f t="shared" si="13"/>
        <v>196618.84</v>
      </c>
      <c r="AP1620" s="121">
        <f t="shared" si="14"/>
        <v>0</v>
      </c>
      <c r="AQ1620" s="122"/>
      <c r="AR1620" s="119"/>
    </row>
    <row r="1621" ht="22.5" customHeight="1">
      <c r="A1621" s="89">
        <v>46232.0</v>
      </c>
      <c r="B1621" s="90">
        <v>0.74375</v>
      </c>
      <c r="C1621" s="91" t="s">
        <v>1004</v>
      </c>
      <c r="D1621" s="129" t="str">
        <f t="array" ref="D1621">XLOOKUP(C1621,'DS ST'!A:A,'DS ST'!B:B)</f>
        <v>A209</v>
      </c>
      <c r="E1621" s="94" t="str">
        <f t="array" ref="E1621">XLOOKUP($F1621,'GIÁ'!$A:$A,'GIÁ'!$E:$E)</f>
        <v>MÁT</v>
      </c>
      <c r="F1621" s="94">
        <v>8.935007110921E12</v>
      </c>
      <c r="G1621" s="95" t="s">
        <v>1795</v>
      </c>
      <c r="H1621" s="95" t="s">
        <v>1145</v>
      </c>
      <c r="I1621" s="96">
        <v>5.0</v>
      </c>
      <c r="J1621" s="96">
        <v>4.0</v>
      </c>
      <c r="K1621" s="98">
        <f t="shared" si="4"/>
        <v>1</v>
      </c>
      <c r="L1621" s="99" t="s">
        <v>5494</v>
      </c>
      <c r="M1621" s="100" t="s">
        <v>5495</v>
      </c>
      <c r="N1621" s="101" t="s">
        <v>5496</v>
      </c>
      <c r="O1621" s="128"/>
      <c r="P1621" s="145">
        <v>1.0</v>
      </c>
      <c r="Q1621" s="103">
        <f t="shared" si="5"/>
        <v>0</v>
      </c>
      <c r="R1621" s="161" t="s">
        <v>5497</v>
      </c>
      <c r="S1621" s="105"/>
      <c r="T1621" s="106"/>
      <c r="U1621" s="107"/>
      <c r="V1621" s="108" t="s">
        <v>756</v>
      </c>
      <c r="W1621" s="109" t="s">
        <v>764</v>
      </c>
      <c r="X1621" s="110" t="str">
        <f t="shared" si="6"/>
        <v/>
      </c>
      <c r="Y1621" s="110" t="str">
        <f t="shared" si="7"/>
        <v>Siêu thị</v>
      </c>
      <c r="Z1621" s="139" t="str">
        <f t="shared" ref="Z1621:Z1624" si="99">IF(N(Q1621)&lt;=0,"",IF(ISNUMBER(SEARCH("Thiếu kiện",V1621)),"Kho đông mát",IF(AND(N(Q1621)&gt;0,N(P1621)&gt;0,OR(ISNUMBER(SEARCH("Hình KDB",U1621)),ISNUMBER(SEARCH("Hình tele",U1621)),ISNUMBER(SEARCH("sai code",U1621)),ISNUMBER(SEARCH("ST nhận",U1621)))),"Kho đông mát",IF(AND(W1621="DC giao thiếu",OR(ISNUMBER(SEARCH("Hình KDB",U1621)),ISNUMBER(SEARCH("Hình tele",U1621)),ISNUMBER(SEARCH("sai code",U1621)))),"Kho đông mát",IF(W1621="DC giao thiếu","Chưa xác định",IF(AND(W1621="DC pick sai",OR(ISNUMBER(SEARCH("Hình KDB",U1621)),ISNUMBER(SEARCH("Hình tele",U1621)),ISNUMBER(SEARCH("sai code",U1621)),ISNUMBER(SEARCH("ST nhận",U1621)))),"Kho đông mát",IF(W1621="DC pick sai","Chưa xác định",IF(AND(W1621="Hao hụt",N(O1621)&gt;0,OR(ISNUMBER(SEARCH("Hình KDB",U1621)),ISNUMBER(SEARCH("Hình tele",U1621)),ISNUMBER(SEARCH("sai code",U1621)),ISNUMBER(SEARCH("ST nhận",U1621)))),"Kho đông mát",IF(W1621="Hao hụt","Chưa xác định",IF(OR(W1621="VT giao sai điểm",W1621="Không đạt nhiệt độ",W1621="TX giao thiếu kiện",W1621="Hàng không đạt CL"),"Kho đông mát",IF(W1621="Chưa xác định","Chưa xác định",IF(N(P1621)&gt;0,"Chưa xác định",""))))))))))))</f>
        <v/>
      </c>
      <c r="AA1621" s="109" t="s">
        <v>802</v>
      </c>
      <c r="AB1621" s="106"/>
      <c r="AC1621" s="158"/>
      <c r="AD1621" s="160"/>
      <c r="AE1621" s="127"/>
      <c r="AF1621" s="113"/>
      <c r="AG1621" s="165" t="str">
        <f t="array" ref="AG1621">XLOOKUP(F1621,'CLV2'!A:A,'CLV2'!E:E)</f>
        <v>2.DAIRY</v>
      </c>
      <c r="AH1621" s="115" t="str">
        <f t="array" ref="AH1621">XLOOKUP(F1621,'CLV2'!A:A,'CLV2'!F:F)</f>
        <v>3.FRESH MILK</v>
      </c>
      <c r="AI1621" s="115" t="str">
        <f t="shared" si="8"/>
        <v>Pack</v>
      </c>
      <c r="AJ1621" s="116">
        <f t="shared" si="9"/>
        <v>0.2</v>
      </c>
      <c r="AK1621" s="117" t="str">
        <f t="array" ref="AK1621">XLOOKUP(F1621,'GIÁ'!A:A,'GIÁ'!D:D)</f>
        <v>30226.04</v>
      </c>
      <c r="AL1621" s="118">
        <f t="shared" si="10"/>
        <v>30226.04</v>
      </c>
      <c r="AM1621" s="118">
        <f t="shared" si="11"/>
        <v>0</v>
      </c>
      <c r="AN1621" s="119">
        <f t="shared" si="12"/>
        <v>30226.04</v>
      </c>
      <c r="AO1621" s="118">
        <f t="shared" si="13"/>
        <v>0</v>
      </c>
      <c r="AP1621" s="121">
        <f t="shared" si="14"/>
        <v>0</v>
      </c>
      <c r="AQ1621" s="122"/>
      <c r="AR1621" s="119"/>
    </row>
    <row r="1622" ht="22.5" customHeight="1">
      <c r="A1622" s="89">
        <v>46232.0</v>
      </c>
      <c r="B1622" s="90">
        <v>0.74375</v>
      </c>
      <c r="C1622" s="91" t="s">
        <v>1004</v>
      </c>
      <c r="D1622" s="129" t="str">
        <f t="array" ref="D1622">XLOOKUP(C1622,'DS ST'!A:A,'DS ST'!B:B)</f>
        <v>A209</v>
      </c>
      <c r="E1622" s="94" t="str">
        <f t="array" ref="E1622">XLOOKUP($F1622,'GIÁ'!$A:$A,'GIÁ'!$E:$E)</f>
        <v>MÁT</v>
      </c>
      <c r="F1622" s="94">
        <v>8.936094510236E12</v>
      </c>
      <c r="G1622" s="95" t="s">
        <v>2398</v>
      </c>
      <c r="H1622" s="95" t="s">
        <v>57</v>
      </c>
      <c r="I1622" s="96">
        <v>2.0</v>
      </c>
      <c r="J1622" s="96">
        <v>0.0</v>
      </c>
      <c r="K1622" s="98">
        <f t="shared" si="4"/>
        <v>2</v>
      </c>
      <c r="L1622" s="99" t="s">
        <v>5494</v>
      </c>
      <c r="M1622" s="100" t="s">
        <v>5498</v>
      </c>
      <c r="N1622" s="101" t="s">
        <v>5499</v>
      </c>
      <c r="O1622" s="128"/>
      <c r="P1622" s="145">
        <v>2.0</v>
      </c>
      <c r="Q1622" s="103">
        <f t="shared" si="5"/>
        <v>0</v>
      </c>
      <c r="R1622" s="161" t="s">
        <v>5500</v>
      </c>
      <c r="S1622" s="105"/>
      <c r="T1622" s="106"/>
      <c r="U1622" s="107"/>
      <c r="V1622" s="108" t="s">
        <v>756</v>
      </c>
      <c r="W1622" s="109" t="s">
        <v>764</v>
      </c>
      <c r="X1622" s="110" t="str">
        <f t="shared" si="6"/>
        <v/>
      </c>
      <c r="Y1622" s="110" t="str">
        <f t="shared" si="7"/>
        <v>Siêu thị</v>
      </c>
      <c r="Z1622" s="139" t="str">
        <f t="shared" si="99"/>
        <v/>
      </c>
      <c r="AA1622" s="109" t="s">
        <v>802</v>
      </c>
      <c r="AB1622" s="106"/>
      <c r="AC1622" s="158"/>
      <c r="AD1622" s="160"/>
      <c r="AE1622" s="127"/>
      <c r="AF1622" s="113"/>
      <c r="AG1622" s="165" t="str">
        <f t="array" ref="AG1622">XLOOKUP(F1622,'CLV2'!A:A,'CLV2'!E:E)</f>
        <v>2.DELICA</v>
      </c>
      <c r="AH1622" s="115" t="str">
        <f t="array" ref="AH1622">XLOOKUP(F1622,'CLV2'!A:A,'CLV2'!F:F)</f>
        <v>3.DESSERTS</v>
      </c>
      <c r="AI1622" s="115" t="str">
        <f t="shared" si="8"/>
        <v>Pack</v>
      </c>
      <c r="AJ1622" s="116">
        <f t="shared" si="9"/>
        <v>1</v>
      </c>
      <c r="AK1622" s="117" t="str">
        <f t="array" ref="AK1622">XLOOKUP(F1622,'GIÁ'!A:A,'GIÁ'!D:D)</f>
        <v>13478.81</v>
      </c>
      <c r="AL1622" s="118">
        <f t="shared" si="10"/>
        <v>26957.62</v>
      </c>
      <c r="AM1622" s="118">
        <f t="shared" si="11"/>
        <v>0</v>
      </c>
      <c r="AN1622" s="119">
        <f t="shared" si="12"/>
        <v>26957.62</v>
      </c>
      <c r="AO1622" s="118">
        <f t="shared" si="13"/>
        <v>0</v>
      </c>
      <c r="AP1622" s="121">
        <f t="shared" si="14"/>
        <v>0</v>
      </c>
      <c r="AQ1622" s="122"/>
      <c r="AR1622" s="119"/>
    </row>
    <row r="1623" ht="22.5" customHeight="1">
      <c r="A1623" s="89">
        <v>46232.0</v>
      </c>
      <c r="B1623" s="90">
        <v>0.74375</v>
      </c>
      <c r="C1623" s="91" t="s">
        <v>1004</v>
      </c>
      <c r="D1623" s="129" t="str">
        <f t="array" ref="D1623">XLOOKUP(C1623,'DS ST'!A:A,'DS ST'!B:B)</f>
        <v>A209</v>
      </c>
      <c r="E1623" s="94" t="str">
        <f t="array" ref="E1623">XLOOKUP($F1623,'GIÁ'!$A:$A,'GIÁ'!$E:$E)</f>
        <v>MÁT</v>
      </c>
      <c r="F1623" s="94">
        <v>8.936176751182E12</v>
      </c>
      <c r="G1623" s="95" t="s">
        <v>2529</v>
      </c>
      <c r="H1623" s="95" t="s">
        <v>667</v>
      </c>
      <c r="I1623" s="96">
        <v>2.0</v>
      </c>
      <c r="J1623" s="96">
        <v>0.0</v>
      </c>
      <c r="K1623" s="98">
        <f t="shared" si="4"/>
        <v>2</v>
      </c>
      <c r="L1623" s="99" t="s">
        <v>5494</v>
      </c>
      <c r="M1623" s="100" t="s">
        <v>5498</v>
      </c>
      <c r="N1623" s="101" t="s">
        <v>5499</v>
      </c>
      <c r="O1623" s="128"/>
      <c r="P1623" s="145">
        <v>2.0</v>
      </c>
      <c r="Q1623" s="103">
        <f t="shared" si="5"/>
        <v>0</v>
      </c>
      <c r="R1623" s="161" t="s">
        <v>5500</v>
      </c>
      <c r="S1623" s="105"/>
      <c r="T1623" s="106"/>
      <c r="U1623" s="107"/>
      <c r="V1623" s="108" t="s">
        <v>756</v>
      </c>
      <c r="W1623" s="109" t="s">
        <v>764</v>
      </c>
      <c r="X1623" s="110" t="str">
        <f t="shared" si="6"/>
        <v/>
      </c>
      <c r="Y1623" s="110" t="str">
        <f t="shared" si="7"/>
        <v>Siêu thị</v>
      </c>
      <c r="Z1623" s="139" t="str">
        <f t="shared" si="99"/>
        <v/>
      </c>
      <c r="AA1623" s="109" t="s">
        <v>802</v>
      </c>
      <c r="AB1623" s="106"/>
      <c r="AC1623" s="158"/>
      <c r="AD1623" s="160"/>
      <c r="AE1623" s="127"/>
      <c r="AF1623" s="113"/>
      <c r="AG1623" s="165" t="str">
        <f t="array" ref="AG1623">XLOOKUP(F1623,'CLV2'!A:A,'CLV2'!E:E)</f>
        <v>2.DELICA</v>
      </c>
      <c r="AH1623" s="115" t="str">
        <f t="array" ref="AH1623">XLOOKUP(F1623,'CLV2'!A:A,'CLV2'!F:F)</f>
        <v>3.DESSERTS</v>
      </c>
      <c r="AI1623" s="115" t="str">
        <f t="shared" si="8"/>
        <v>Pack</v>
      </c>
      <c r="AJ1623" s="116">
        <f t="shared" si="9"/>
        <v>1</v>
      </c>
      <c r="AK1623" s="117" t="str">
        <f t="array" ref="AK1623">XLOOKUP(F1623,'GIÁ'!A:A,'GIÁ'!D:D)</f>
        <v>6744.95</v>
      </c>
      <c r="AL1623" s="118">
        <f t="shared" si="10"/>
        <v>13489.9</v>
      </c>
      <c r="AM1623" s="118">
        <f t="shared" si="11"/>
        <v>0</v>
      </c>
      <c r="AN1623" s="119">
        <f t="shared" si="12"/>
        <v>13489.9</v>
      </c>
      <c r="AO1623" s="118">
        <f t="shared" si="13"/>
        <v>0</v>
      </c>
      <c r="AP1623" s="121">
        <f t="shared" si="14"/>
        <v>0</v>
      </c>
      <c r="AQ1623" s="122"/>
      <c r="AR1623" s="119"/>
    </row>
    <row r="1624" ht="22.5" customHeight="1">
      <c r="A1624" s="89">
        <v>46232.0</v>
      </c>
      <c r="B1624" s="90">
        <v>0.74375</v>
      </c>
      <c r="C1624" s="91" t="s">
        <v>1004</v>
      </c>
      <c r="D1624" s="129" t="str">
        <f t="array" ref="D1624">XLOOKUP(C1624,'DS ST'!A:A,'DS ST'!B:B)</f>
        <v>A209</v>
      </c>
      <c r="E1624" s="94" t="str">
        <f t="array" ref="E1624">XLOOKUP($F1624,'GIÁ'!$A:$A,'GIÁ'!$E:$E)</f>
        <v>MÁT</v>
      </c>
      <c r="F1624" s="94">
        <v>8.934673300964E12</v>
      </c>
      <c r="G1624" s="95" t="s">
        <v>1597</v>
      </c>
      <c r="H1624" s="95" t="s">
        <v>57</v>
      </c>
      <c r="I1624" s="96">
        <v>10.0</v>
      </c>
      <c r="J1624" s="96">
        <v>0.0</v>
      </c>
      <c r="K1624" s="98">
        <f t="shared" si="4"/>
        <v>10</v>
      </c>
      <c r="L1624" s="99" t="s">
        <v>5494</v>
      </c>
      <c r="M1624" s="100" t="s">
        <v>5498</v>
      </c>
      <c r="N1624" s="101" t="s">
        <v>5499</v>
      </c>
      <c r="O1624" s="128"/>
      <c r="P1624" s="145">
        <v>10.0</v>
      </c>
      <c r="Q1624" s="103">
        <f t="shared" si="5"/>
        <v>0</v>
      </c>
      <c r="R1624" s="161" t="s">
        <v>5500</v>
      </c>
      <c r="S1624" s="105"/>
      <c r="T1624" s="106"/>
      <c r="U1624" s="107"/>
      <c r="V1624" s="108" t="s">
        <v>756</v>
      </c>
      <c r="W1624" s="109" t="s">
        <v>764</v>
      </c>
      <c r="X1624" s="110" t="str">
        <f t="shared" si="6"/>
        <v/>
      </c>
      <c r="Y1624" s="110" t="str">
        <f t="shared" si="7"/>
        <v>Siêu thị</v>
      </c>
      <c r="Z1624" s="139" t="str">
        <f t="shared" si="99"/>
        <v/>
      </c>
      <c r="AA1624" s="109" t="s">
        <v>802</v>
      </c>
      <c r="AB1624" s="106"/>
      <c r="AC1624" s="158"/>
      <c r="AD1624" s="160"/>
      <c r="AE1624" s="127"/>
      <c r="AF1624" s="113"/>
      <c r="AG1624" s="165" t="str">
        <f t="array" ref="AG1624">XLOOKUP(F1624,'CLV2'!A:A,'CLV2'!E:E)</f>
        <v>2.DAIRY</v>
      </c>
      <c r="AH1624" s="115" t="str">
        <f t="array" ref="AH1624">XLOOKUP(F1624,'CLV2'!A:A,'CLV2'!F:F)</f>
        <v>3.DRINKING YOGURT</v>
      </c>
      <c r="AI1624" s="115" t="str">
        <f t="shared" si="8"/>
        <v>Pack</v>
      </c>
      <c r="AJ1624" s="116">
        <f t="shared" si="9"/>
        <v>1</v>
      </c>
      <c r="AK1624" s="117" t="str">
        <f t="array" ref="AK1624">XLOOKUP(F1624,'GIÁ'!A:A,'GIÁ'!D:D)</f>
        <v>15134.62</v>
      </c>
      <c r="AL1624" s="118">
        <f t="shared" si="10"/>
        <v>151346.2</v>
      </c>
      <c r="AM1624" s="118">
        <f t="shared" si="11"/>
        <v>0</v>
      </c>
      <c r="AN1624" s="119">
        <f t="shared" si="12"/>
        <v>151346.2</v>
      </c>
      <c r="AO1624" s="118">
        <f t="shared" si="13"/>
        <v>0</v>
      </c>
      <c r="AP1624" s="121">
        <f t="shared" si="14"/>
        <v>0</v>
      </c>
      <c r="AQ1624" s="122"/>
      <c r="AR1624" s="119"/>
    </row>
    <row r="1625" ht="22.5" customHeight="1">
      <c r="A1625" s="89">
        <v>46232.0</v>
      </c>
      <c r="B1625" s="90">
        <v>0.4965277777777778</v>
      </c>
      <c r="C1625" s="91" t="s">
        <v>1032</v>
      </c>
      <c r="D1625" s="92" t="str">
        <f t="array" ref="D1625">XLOOKUP(C1625,'DS ST'!A:A,'DS ST'!B:B)</f>
        <v>A214</v>
      </c>
      <c r="E1625" s="94" t="str">
        <f t="array" ref="E1625">XLOOKUP($F1625,'GIÁ'!$A:$A,'GIÁ'!$E:$E)</f>
        <v>MÁT</v>
      </c>
      <c r="F1625" s="94">
        <v>8.936094510236E12</v>
      </c>
      <c r="G1625" s="95" t="s">
        <v>2398</v>
      </c>
      <c r="H1625" s="95" t="s">
        <v>57</v>
      </c>
      <c r="I1625" s="96">
        <v>4.0</v>
      </c>
      <c r="J1625" s="96">
        <v>0.0</v>
      </c>
      <c r="K1625" s="98">
        <f t="shared" si="4"/>
        <v>4</v>
      </c>
      <c r="L1625" s="99" t="s">
        <v>5501</v>
      </c>
      <c r="M1625" s="100" t="s">
        <v>5502</v>
      </c>
      <c r="N1625" s="101" t="s">
        <v>5503</v>
      </c>
      <c r="O1625" s="128"/>
      <c r="P1625" s="100"/>
      <c r="Q1625" s="103">
        <f t="shared" si="5"/>
        <v>4</v>
      </c>
      <c r="R1625" s="161"/>
      <c r="S1625" s="105"/>
      <c r="T1625" s="106" t="s">
        <v>5504</v>
      </c>
      <c r="U1625" s="107"/>
      <c r="V1625" s="108" t="s">
        <v>756</v>
      </c>
      <c r="W1625" s="109" t="s">
        <v>1312</v>
      </c>
      <c r="X1625" s="110" t="str">
        <f t="shared" si="6"/>
        <v/>
      </c>
      <c r="Y1625" s="110" t="str">
        <f t="shared" si="7"/>
        <v/>
      </c>
      <c r="Z1625" s="109" t="s">
        <v>797</v>
      </c>
      <c r="AA1625" s="109" t="s">
        <v>802</v>
      </c>
      <c r="AB1625" s="166" t="s">
        <v>5505</v>
      </c>
      <c r="AC1625" s="158"/>
      <c r="AD1625" s="160"/>
      <c r="AE1625" s="127"/>
      <c r="AF1625" s="113"/>
      <c r="AG1625" s="165" t="str">
        <f t="array" ref="AG1625">XLOOKUP(F1625,'CLV2'!A:A,'CLV2'!E:E)</f>
        <v>2.DELICA</v>
      </c>
      <c r="AH1625" s="115" t="str">
        <f t="array" ref="AH1625">XLOOKUP(F1625,'CLV2'!A:A,'CLV2'!F:F)</f>
        <v>3.DESSERTS</v>
      </c>
      <c r="AI1625" s="115" t="str">
        <f t="shared" si="8"/>
        <v>Pack</v>
      </c>
      <c r="AJ1625" s="116">
        <f t="shared" si="9"/>
        <v>1</v>
      </c>
      <c r="AK1625" s="117" t="str">
        <f t="array" ref="AK1625">XLOOKUP(F1625,'GIÁ'!A:A,'GIÁ'!D:D)</f>
        <v>13478.81</v>
      </c>
      <c r="AL1625" s="118">
        <f t="shared" si="10"/>
        <v>53915.24</v>
      </c>
      <c r="AM1625" s="118">
        <f t="shared" si="11"/>
        <v>0</v>
      </c>
      <c r="AN1625" s="119">
        <f t="shared" si="12"/>
        <v>0</v>
      </c>
      <c r="AO1625" s="118">
        <f t="shared" si="13"/>
        <v>53915.24</v>
      </c>
      <c r="AP1625" s="121">
        <f t="shared" si="14"/>
        <v>0</v>
      </c>
      <c r="AQ1625" s="122"/>
      <c r="AR1625" s="119"/>
    </row>
    <row r="1626" ht="22.5" customHeight="1">
      <c r="A1626" s="89">
        <v>46232.0</v>
      </c>
      <c r="B1626" s="90">
        <v>0.5347222222222222</v>
      </c>
      <c r="C1626" s="91" t="s">
        <v>1501</v>
      </c>
      <c r="D1626" s="129" t="str">
        <f t="array" ref="D1626">XLOOKUP(C1626,'DS ST'!A:A,'DS ST'!B:B)</f>
        <v>OPS</v>
      </c>
      <c r="E1626" s="94" t="str">
        <f t="array" ref="E1626">XLOOKUP($F1626,'GIÁ'!$A:$A,'GIÁ'!$E:$E)</f>
        <v>MÁT</v>
      </c>
      <c r="F1626" s="94">
        <v>8.936216431029E12</v>
      </c>
      <c r="G1626" s="95" t="s">
        <v>2682</v>
      </c>
      <c r="H1626" s="95" t="s">
        <v>224</v>
      </c>
      <c r="I1626" s="96">
        <v>2.0</v>
      </c>
      <c r="J1626" s="96">
        <v>0.0</v>
      </c>
      <c r="K1626" s="98">
        <f t="shared" si="4"/>
        <v>2</v>
      </c>
      <c r="L1626" s="99" t="s">
        <v>5506</v>
      </c>
      <c r="M1626" s="100" t="s">
        <v>5507</v>
      </c>
      <c r="N1626" s="101" t="s">
        <v>5508</v>
      </c>
      <c r="O1626" s="128"/>
      <c r="P1626" s="100">
        <v>2.0</v>
      </c>
      <c r="Q1626" s="103">
        <f t="shared" si="5"/>
        <v>0</v>
      </c>
      <c r="R1626" s="161" t="s">
        <v>5509</v>
      </c>
      <c r="S1626" s="105"/>
      <c r="T1626" s="106"/>
      <c r="U1626" s="107"/>
      <c r="V1626" s="108" t="s">
        <v>756</v>
      </c>
      <c r="W1626" s="109" t="s">
        <v>1908</v>
      </c>
      <c r="X1626" s="110" t="str">
        <f t="shared" si="6"/>
        <v/>
      </c>
      <c r="Y1626" s="110" t="str">
        <f t="shared" si="7"/>
        <v>Siêu thị</v>
      </c>
      <c r="Z1626" s="139" t="str">
        <f t="shared" ref="Z1626:Z1628" si="100">IF(N(Q1626)&lt;=0,"",IF(ISNUMBER(SEARCH("Thiếu kiện",V1626)),"Kho đông mát",IF(AND(N(Q1626)&gt;0,N(P1626)&gt;0,OR(ISNUMBER(SEARCH("Hình KDB",U1626)),ISNUMBER(SEARCH("Hình tele",U1626)),ISNUMBER(SEARCH("sai code",U1626)),ISNUMBER(SEARCH("ST nhận",U1626)))),"Kho đông mát",IF(AND(W1626="DC giao thiếu",OR(ISNUMBER(SEARCH("Hình KDB",U1626)),ISNUMBER(SEARCH("Hình tele",U1626)),ISNUMBER(SEARCH("sai code",U1626)))),"Kho đông mát",IF(W1626="DC giao thiếu","Chưa xác định",IF(AND(W1626="DC pick sai",OR(ISNUMBER(SEARCH("Hình KDB",U1626)),ISNUMBER(SEARCH("Hình tele",U1626)),ISNUMBER(SEARCH("sai code",U1626)),ISNUMBER(SEARCH("ST nhận",U1626)))),"Kho đông mát",IF(W1626="DC pick sai","Chưa xác định",IF(AND(W1626="Hao hụt",N(O1626)&gt;0,OR(ISNUMBER(SEARCH("Hình KDB",U1626)),ISNUMBER(SEARCH("Hình tele",U1626)),ISNUMBER(SEARCH("sai code",U1626)),ISNUMBER(SEARCH("ST nhận",U1626)))),"Kho đông mát",IF(W1626="Hao hụt","Chưa xác định",IF(OR(W1626="VT giao sai điểm",W1626="Không đạt nhiệt độ",W1626="TX giao thiếu kiện",W1626="Hàng không đạt CL"),"Kho đông mát",IF(W1626="Chưa xác định","Chưa xác định",IF(N(P1626)&gt;0,"Chưa xác định",""))))))))))))</f>
        <v/>
      </c>
      <c r="AA1626" s="109" t="s">
        <v>802</v>
      </c>
      <c r="AB1626" s="106"/>
      <c r="AC1626" s="158"/>
      <c r="AD1626" s="160"/>
      <c r="AE1626" s="127"/>
      <c r="AF1626" s="113"/>
      <c r="AG1626" s="165" t="str">
        <f t="array" ref="AG1626">XLOOKUP(F1626,'CLV2'!A:A,'CLV2'!E:E)</f>
        <v>2.CHILLED FOODS</v>
      </c>
      <c r="AH1626" s="115" t="str">
        <f t="array" ref="AH1626">XLOOKUP(F1626,'CLV2'!A:A,'CLV2'!F:F)</f>
        <v>3.HAM AND SAUSAGES</v>
      </c>
      <c r="AI1626" s="115" t="str">
        <f t="shared" si="8"/>
        <v>Pack</v>
      </c>
      <c r="AJ1626" s="116">
        <f t="shared" si="9"/>
        <v>1</v>
      </c>
      <c r="AK1626" s="117" t="str">
        <f t="array" ref="AK1626">XLOOKUP(F1626,'GIÁ'!A:A,'GIÁ'!D:D)</f>
        <v>39050.40</v>
      </c>
      <c r="AL1626" s="118">
        <f t="shared" si="10"/>
        <v>78100.8</v>
      </c>
      <c r="AM1626" s="118">
        <f t="shared" si="11"/>
        <v>0</v>
      </c>
      <c r="AN1626" s="119">
        <f t="shared" si="12"/>
        <v>78100.8</v>
      </c>
      <c r="AO1626" s="118">
        <f t="shared" si="13"/>
        <v>0</v>
      </c>
      <c r="AP1626" s="121">
        <f t="shared" si="14"/>
        <v>0</v>
      </c>
      <c r="AQ1626" s="122"/>
      <c r="AR1626" s="119"/>
    </row>
    <row r="1627" ht="22.5" customHeight="1">
      <c r="A1627" s="89">
        <v>46232.0</v>
      </c>
      <c r="B1627" s="90">
        <v>0.5347222222222222</v>
      </c>
      <c r="C1627" s="91" t="s">
        <v>1501</v>
      </c>
      <c r="D1627" s="129" t="str">
        <f t="array" ref="D1627">XLOOKUP(C1627,'DS ST'!A:A,'DS ST'!B:B)</f>
        <v>OPS</v>
      </c>
      <c r="E1627" s="94" t="str">
        <f t="array" ref="E1627">XLOOKUP($F1627,'GIÁ'!$A:$A,'GIÁ'!$E:$E)</f>
        <v>MÁT</v>
      </c>
      <c r="F1627" s="94">
        <v>10973.0</v>
      </c>
      <c r="G1627" s="95" t="s">
        <v>263</v>
      </c>
      <c r="H1627" s="95" t="s">
        <v>57</v>
      </c>
      <c r="I1627" s="96">
        <v>2.0</v>
      </c>
      <c r="J1627" s="96">
        <v>0.0</v>
      </c>
      <c r="K1627" s="98">
        <f t="shared" si="4"/>
        <v>2</v>
      </c>
      <c r="L1627" s="99" t="s">
        <v>5506</v>
      </c>
      <c r="M1627" s="100" t="s">
        <v>5507</v>
      </c>
      <c r="N1627" s="101" t="s">
        <v>5508</v>
      </c>
      <c r="O1627" s="128"/>
      <c r="P1627" s="100">
        <v>2.0</v>
      </c>
      <c r="Q1627" s="103">
        <f t="shared" si="5"/>
        <v>0</v>
      </c>
      <c r="R1627" s="161" t="s">
        <v>5510</v>
      </c>
      <c r="S1627" s="105"/>
      <c r="T1627" s="106"/>
      <c r="U1627" s="107"/>
      <c r="V1627" s="108" t="s">
        <v>756</v>
      </c>
      <c r="W1627" s="109" t="s">
        <v>1908</v>
      </c>
      <c r="X1627" s="110" t="str">
        <f t="shared" si="6"/>
        <v/>
      </c>
      <c r="Y1627" s="110" t="str">
        <f t="shared" si="7"/>
        <v>Siêu thị</v>
      </c>
      <c r="Z1627" s="139" t="str">
        <f t="shared" si="100"/>
        <v/>
      </c>
      <c r="AA1627" s="109" t="s">
        <v>802</v>
      </c>
      <c r="AB1627" s="106"/>
      <c r="AC1627" s="158"/>
      <c r="AD1627" s="160"/>
      <c r="AE1627" s="127"/>
      <c r="AF1627" s="113"/>
      <c r="AG1627" s="165" t="str">
        <f t="array" ref="AG1627">XLOOKUP(F1627,'CLV2'!A:A,'CLV2'!E:E)</f>
        <v>2.FRUITS</v>
      </c>
      <c r="AH1627" s="115" t="str">
        <f t="array" ref="AH1627">XLOOKUP(F1627,'CLV2'!A:A,'CLV2'!F:F)</f>
        <v>3.IMPORT FRUITS</v>
      </c>
      <c r="AI1627" s="115" t="str">
        <f t="shared" si="8"/>
        <v>Pack</v>
      </c>
      <c r="AJ1627" s="116">
        <f t="shared" si="9"/>
        <v>1</v>
      </c>
      <c r="AK1627" s="117" t="str">
        <f t="array" ref="AK1627">XLOOKUP(F1627,'GIÁ'!A:A,'GIÁ'!D:D)</f>
        <v>60000.00</v>
      </c>
      <c r="AL1627" s="118">
        <f t="shared" si="10"/>
        <v>120000</v>
      </c>
      <c r="AM1627" s="118">
        <f t="shared" si="11"/>
        <v>0</v>
      </c>
      <c r="AN1627" s="119">
        <f t="shared" si="12"/>
        <v>120000</v>
      </c>
      <c r="AO1627" s="118">
        <f t="shared" si="13"/>
        <v>0</v>
      </c>
      <c r="AP1627" s="121">
        <f t="shared" si="14"/>
        <v>0</v>
      </c>
      <c r="AQ1627" s="122"/>
      <c r="AR1627" s="119"/>
    </row>
    <row r="1628" ht="22.5" customHeight="1">
      <c r="A1628" s="89">
        <v>46232.0</v>
      </c>
      <c r="B1628" s="90">
        <v>0.5097222222222222</v>
      </c>
      <c r="C1628" s="91" t="s">
        <v>233</v>
      </c>
      <c r="D1628" s="129" t="str">
        <f t="array" ref="D1628">XLOOKUP(C1628,'DS ST'!A:A,'DS ST'!B:B)</f>
        <v>A117</v>
      </c>
      <c r="E1628" s="94" t="str">
        <f t="array" ref="E1628">XLOOKUP($F1628,'GIÁ'!$A:$A,'GIÁ'!$E:$E)</f>
        <v>MÁT</v>
      </c>
      <c r="F1628" s="94">
        <v>1100918.0</v>
      </c>
      <c r="G1628" s="95" t="s">
        <v>5511</v>
      </c>
      <c r="H1628" s="95" t="s">
        <v>273</v>
      </c>
      <c r="I1628" s="96">
        <v>18.0</v>
      </c>
      <c r="J1628" s="96">
        <v>17.82</v>
      </c>
      <c r="K1628" s="98">
        <f t="shared" si="4"/>
        <v>0.18</v>
      </c>
      <c r="L1628" s="99" t="s">
        <v>5512</v>
      </c>
      <c r="M1628" s="100" t="s">
        <v>5513</v>
      </c>
      <c r="N1628" s="101" t="s">
        <v>5514</v>
      </c>
      <c r="O1628" s="128">
        <v>0.17999999999999972</v>
      </c>
      <c r="P1628" s="100"/>
      <c r="Q1628" s="103">
        <f t="shared" si="5"/>
        <v>0</v>
      </c>
      <c r="R1628" s="161"/>
      <c r="S1628" s="105"/>
      <c r="T1628" s="106"/>
      <c r="U1628" s="107"/>
      <c r="V1628" s="108" t="s">
        <v>756</v>
      </c>
      <c r="W1628" s="109" t="s">
        <v>505</v>
      </c>
      <c r="X1628" s="110" t="str">
        <f t="shared" si="6"/>
        <v>Hao hụt</v>
      </c>
      <c r="Y1628" s="110" t="str">
        <f t="shared" si="7"/>
        <v/>
      </c>
      <c r="Z1628" s="139" t="str">
        <f t="shared" si="100"/>
        <v/>
      </c>
      <c r="AA1628" s="109" t="s">
        <v>802</v>
      </c>
      <c r="AB1628" s="106"/>
      <c r="AC1628" s="158"/>
      <c r="AD1628" s="160"/>
      <c r="AE1628" s="127"/>
      <c r="AF1628" s="113"/>
      <c r="AG1628" s="165" t="str">
        <f t="array" ref="AG1628">XLOOKUP(F1628,'CLV2'!A:A,'CLV2'!E:E)</f>
        <v>2.FRUITS</v>
      </c>
      <c r="AH1628" s="115" t="str">
        <f t="array" ref="AH1628">XLOOKUP(F1628,'CLV2'!A:A,'CLV2'!F:F)</f>
        <v>3.IMPORT FRUITS</v>
      </c>
      <c r="AI1628" s="115" t="str">
        <f t="shared" si="8"/>
        <v>KG</v>
      </c>
      <c r="AJ1628" s="116">
        <f t="shared" si="9"/>
        <v>0.01</v>
      </c>
      <c r="AK1628" s="117" t="str">
        <f t="array" ref="AK1628">XLOOKUP(F1628,'GIÁ'!A:A,'GIÁ'!D:D)</f>
        <v>121296.91</v>
      </c>
      <c r="AL1628" s="118">
        <f t="shared" si="10"/>
        <v>21833.4438</v>
      </c>
      <c r="AM1628" s="118">
        <f t="shared" si="11"/>
        <v>21833.4438</v>
      </c>
      <c r="AN1628" s="119">
        <f t="shared" si="12"/>
        <v>0</v>
      </c>
      <c r="AO1628" s="118">
        <f t="shared" si="13"/>
        <v>0</v>
      </c>
      <c r="AP1628" s="121">
        <f t="shared" si="14"/>
        <v>0</v>
      </c>
      <c r="AQ1628" s="122"/>
      <c r="AR1628" s="119"/>
    </row>
    <row r="1629" ht="22.5" customHeight="1">
      <c r="A1629" s="89">
        <v>46232.0</v>
      </c>
      <c r="B1629" s="90">
        <v>0.5972222222222222</v>
      </c>
      <c r="C1629" s="91" t="s">
        <v>1517</v>
      </c>
      <c r="D1629" s="92" t="str">
        <f t="array" ref="D1629">XLOOKUP(C1629,'DS ST'!A:A,'DS ST'!B:B)</f>
        <v>PHG</v>
      </c>
      <c r="E1629" s="94" t="str">
        <f t="array" ref="E1629">XLOOKUP($F1629,'GIÁ'!$A:$A,'GIÁ'!$E:$E)</f>
        <v>ĐÔNG</v>
      </c>
      <c r="F1629" s="94">
        <v>8.936220300274E12</v>
      </c>
      <c r="G1629" s="95" t="s">
        <v>2705</v>
      </c>
      <c r="H1629" s="95" t="s">
        <v>224</v>
      </c>
      <c r="I1629" s="96">
        <v>8.0</v>
      </c>
      <c r="J1629" s="96">
        <v>6.0</v>
      </c>
      <c r="K1629" s="98">
        <f t="shared" si="4"/>
        <v>2</v>
      </c>
      <c r="L1629" s="99" t="s">
        <v>5515</v>
      </c>
      <c r="M1629" s="100" t="s">
        <v>5516</v>
      </c>
      <c r="N1629" s="101" t="e">
        <v>#N/A</v>
      </c>
      <c r="O1629" s="128"/>
      <c r="P1629" s="100"/>
      <c r="Q1629" s="103">
        <f t="shared" si="5"/>
        <v>2</v>
      </c>
      <c r="R1629" s="161"/>
      <c r="S1629" s="105"/>
      <c r="T1629" s="106"/>
      <c r="U1629" s="107"/>
      <c r="V1629" s="108" t="s">
        <v>756</v>
      </c>
      <c r="W1629" s="109" t="s">
        <v>1312</v>
      </c>
      <c r="X1629" s="110" t="str">
        <f t="shared" si="6"/>
        <v/>
      </c>
      <c r="Y1629" s="110" t="str">
        <f t="shared" si="7"/>
        <v/>
      </c>
      <c r="Z1629" s="109" t="s">
        <v>797</v>
      </c>
      <c r="AA1629" s="109" t="s">
        <v>802</v>
      </c>
      <c r="AB1629" s="166" t="s">
        <v>5517</v>
      </c>
      <c r="AC1629" s="158"/>
      <c r="AD1629" s="160"/>
      <c r="AE1629" s="127"/>
      <c r="AF1629" s="113"/>
      <c r="AG1629" s="165" t="str">
        <f t="array" ref="AG1629">XLOOKUP(F1629,'CLV2'!A:A,'CLV2'!E:E)</f>
        <v>2.FROZEN FOODS</v>
      </c>
      <c r="AH1629" s="115" t="str">
        <f t="array" ref="AH1629">XLOOKUP(F1629,'CLV2'!A:A,'CLV2'!F:F)</f>
        <v>3.HOTPOT AND FRIED</v>
      </c>
      <c r="AI1629" s="115" t="str">
        <f t="shared" si="8"/>
        <v>Pack</v>
      </c>
      <c r="AJ1629" s="116">
        <f t="shared" si="9"/>
        <v>0.25</v>
      </c>
      <c r="AK1629" s="117" t="str">
        <f t="array" ref="AK1629">XLOOKUP(F1629,'GIÁ'!A:A,'GIÁ'!D:D)</f>
        <v>40500.00</v>
      </c>
      <c r="AL1629" s="118">
        <f t="shared" si="10"/>
        <v>81000</v>
      </c>
      <c r="AM1629" s="118">
        <f t="shared" si="11"/>
        <v>0</v>
      </c>
      <c r="AN1629" s="119">
        <f t="shared" si="12"/>
        <v>0</v>
      </c>
      <c r="AO1629" s="118">
        <f t="shared" si="13"/>
        <v>81000</v>
      </c>
      <c r="AP1629" s="121">
        <f t="shared" si="14"/>
        <v>0</v>
      </c>
      <c r="AQ1629" s="122"/>
      <c r="AR1629" s="119"/>
    </row>
    <row r="1630" ht="22.5" customHeight="1">
      <c r="A1630" s="89">
        <v>46232.0</v>
      </c>
      <c r="B1630" s="90">
        <v>0.5972222222222222</v>
      </c>
      <c r="C1630" s="91" t="s">
        <v>1517</v>
      </c>
      <c r="D1630" s="92" t="str">
        <f t="array" ref="D1630">XLOOKUP(C1630,'DS ST'!A:A,'DS ST'!B:B)</f>
        <v>PHG</v>
      </c>
      <c r="E1630" s="94" t="str">
        <f t="array" ref="E1630">XLOOKUP($F1630,'GIÁ'!$A:$A,'GIÁ'!$E:$E)</f>
        <v>ĐÔNG</v>
      </c>
      <c r="F1630" s="94">
        <v>8.938562334054E12</v>
      </c>
      <c r="G1630" s="95" t="s">
        <v>3183</v>
      </c>
      <c r="H1630" s="95" t="s">
        <v>57</v>
      </c>
      <c r="I1630" s="96">
        <v>2.0</v>
      </c>
      <c r="J1630" s="96">
        <v>1.0</v>
      </c>
      <c r="K1630" s="98">
        <f t="shared" si="4"/>
        <v>1</v>
      </c>
      <c r="L1630" s="99" t="s">
        <v>5515</v>
      </c>
      <c r="M1630" s="100" t="s">
        <v>5516</v>
      </c>
      <c r="N1630" s="101" t="e">
        <v>#N/A</v>
      </c>
      <c r="O1630" s="128"/>
      <c r="P1630" s="100"/>
      <c r="Q1630" s="103">
        <f t="shared" si="5"/>
        <v>1</v>
      </c>
      <c r="R1630" s="161"/>
      <c r="S1630" s="105"/>
      <c r="T1630" s="106"/>
      <c r="U1630" s="107"/>
      <c r="V1630" s="108" t="s">
        <v>756</v>
      </c>
      <c r="W1630" s="109" t="s">
        <v>1312</v>
      </c>
      <c r="X1630" s="110" t="str">
        <f t="shared" si="6"/>
        <v/>
      </c>
      <c r="Y1630" s="110" t="str">
        <f t="shared" si="7"/>
        <v/>
      </c>
      <c r="Z1630" s="109" t="s">
        <v>797</v>
      </c>
      <c r="AA1630" s="109" t="s">
        <v>802</v>
      </c>
      <c r="AB1630" s="166" t="s">
        <v>5517</v>
      </c>
      <c r="AC1630" s="158"/>
      <c r="AD1630" s="160"/>
      <c r="AE1630" s="127"/>
      <c r="AF1630" s="113"/>
      <c r="AG1630" s="165" t="str">
        <f t="array" ref="AG1630">XLOOKUP(F1630,'CLV2'!A:A,'CLV2'!E:E)</f>
        <v>2.FROZEN FOODS</v>
      </c>
      <c r="AH1630" s="115" t="str">
        <f t="array" ref="AH1630">XLOOKUP(F1630,'CLV2'!A:A,'CLV2'!F:F)</f>
        <v>3.PIZZA - READY MEALS</v>
      </c>
      <c r="AI1630" s="115" t="str">
        <f t="shared" si="8"/>
        <v>Pack</v>
      </c>
      <c r="AJ1630" s="116">
        <f t="shared" si="9"/>
        <v>0.5</v>
      </c>
      <c r="AK1630" s="117" t="str">
        <f t="array" ref="AK1630">XLOOKUP(F1630,'GIÁ'!A:A,'GIÁ'!D:D)</f>
        <v>45622.63</v>
      </c>
      <c r="AL1630" s="118">
        <f t="shared" si="10"/>
        <v>45622.63</v>
      </c>
      <c r="AM1630" s="118">
        <f t="shared" si="11"/>
        <v>0</v>
      </c>
      <c r="AN1630" s="119">
        <f t="shared" si="12"/>
        <v>0</v>
      </c>
      <c r="AO1630" s="118">
        <f t="shared" si="13"/>
        <v>45622.63</v>
      </c>
      <c r="AP1630" s="121">
        <f t="shared" si="14"/>
        <v>0</v>
      </c>
      <c r="AQ1630" s="122"/>
      <c r="AR1630" s="119"/>
    </row>
    <row r="1631" ht="22.5" customHeight="1">
      <c r="A1631" s="89">
        <v>46232.0</v>
      </c>
      <c r="B1631" s="90">
        <v>0.5972222222222222</v>
      </c>
      <c r="C1631" s="91" t="s">
        <v>1517</v>
      </c>
      <c r="D1631" s="92" t="str">
        <f t="array" ref="D1631">XLOOKUP(C1631,'DS ST'!A:A,'DS ST'!B:B)</f>
        <v>PHG</v>
      </c>
      <c r="E1631" s="94" t="str">
        <f t="array" ref="E1631">XLOOKUP($F1631,'GIÁ'!$A:$A,'GIÁ'!$E:$E)</f>
        <v>ĐÔNG</v>
      </c>
      <c r="F1631" s="94">
        <v>8.936076279731E12</v>
      </c>
      <c r="G1631" s="95" t="s">
        <v>2319</v>
      </c>
      <c r="H1631" s="95" t="s">
        <v>224</v>
      </c>
      <c r="I1631" s="96">
        <v>4.0</v>
      </c>
      <c r="J1631" s="96">
        <v>0.0</v>
      </c>
      <c r="K1631" s="98">
        <f t="shared" si="4"/>
        <v>4</v>
      </c>
      <c r="L1631" s="99" t="s">
        <v>5515</v>
      </c>
      <c r="M1631" s="100" t="s">
        <v>5516</v>
      </c>
      <c r="N1631" s="101" t="e">
        <v>#N/A</v>
      </c>
      <c r="O1631" s="128"/>
      <c r="P1631" s="100"/>
      <c r="Q1631" s="103">
        <f t="shared" si="5"/>
        <v>4</v>
      </c>
      <c r="R1631" s="161"/>
      <c r="S1631" s="105"/>
      <c r="T1631" s="106"/>
      <c r="U1631" s="107"/>
      <c r="V1631" s="108" t="s">
        <v>756</v>
      </c>
      <c r="W1631" s="109" t="s">
        <v>1312</v>
      </c>
      <c r="X1631" s="110" t="str">
        <f t="shared" si="6"/>
        <v/>
      </c>
      <c r="Y1631" s="110" t="str">
        <f t="shared" si="7"/>
        <v/>
      </c>
      <c r="Z1631" s="109" t="s">
        <v>797</v>
      </c>
      <c r="AA1631" s="109" t="s">
        <v>802</v>
      </c>
      <c r="AB1631" s="166" t="s">
        <v>5517</v>
      </c>
      <c r="AC1631" s="158"/>
      <c r="AD1631" s="160"/>
      <c r="AE1631" s="127"/>
      <c r="AF1631" s="113"/>
      <c r="AG1631" s="165" t="str">
        <f t="array" ref="AG1631">XLOOKUP(F1631,'CLV2'!A:A,'CLV2'!E:E)</f>
        <v>2.FROZEN FOODS</v>
      </c>
      <c r="AH1631" s="115" t="str">
        <f t="array" ref="AH1631">XLOOKUP(F1631,'CLV2'!A:A,'CLV2'!F:F)</f>
        <v>3.PASTRY AND DESSERTS</v>
      </c>
      <c r="AI1631" s="115" t="str">
        <f t="shared" si="8"/>
        <v>Pack</v>
      </c>
      <c r="AJ1631" s="116">
        <f t="shared" si="9"/>
        <v>1</v>
      </c>
      <c r="AK1631" s="117" t="str">
        <f t="array" ref="AK1631">XLOOKUP(F1631,'GIÁ'!A:A,'GIÁ'!D:D)</f>
        <v>26958.44</v>
      </c>
      <c r="AL1631" s="118">
        <f t="shared" si="10"/>
        <v>107833.76</v>
      </c>
      <c r="AM1631" s="118">
        <f t="shared" si="11"/>
        <v>0</v>
      </c>
      <c r="AN1631" s="119">
        <f t="shared" si="12"/>
        <v>0</v>
      </c>
      <c r="AO1631" s="118">
        <f t="shared" si="13"/>
        <v>107833.76</v>
      </c>
      <c r="AP1631" s="121">
        <f t="shared" si="14"/>
        <v>0</v>
      </c>
      <c r="AQ1631" s="122"/>
      <c r="AR1631" s="119"/>
    </row>
    <row r="1632" ht="22.5" customHeight="1">
      <c r="A1632" s="89">
        <v>46232.0</v>
      </c>
      <c r="B1632" s="90">
        <v>0.5972222222222222</v>
      </c>
      <c r="C1632" s="91" t="s">
        <v>1517</v>
      </c>
      <c r="D1632" s="92" t="str">
        <f t="array" ref="D1632">XLOOKUP(C1632,'DS ST'!A:A,'DS ST'!B:B)</f>
        <v>PHG</v>
      </c>
      <c r="E1632" s="94" t="str">
        <f t="array" ref="E1632">XLOOKUP($F1632,'GIÁ'!$A:$A,'GIÁ'!$E:$E)</f>
        <v>ĐÔNG</v>
      </c>
      <c r="F1632" s="94">
        <v>8.936220300229E12</v>
      </c>
      <c r="G1632" s="95" t="s">
        <v>3359</v>
      </c>
      <c r="H1632" s="95" t="s">
        <v>224</v>
      </c>
      <c r="I1632" s="96">
        <v>3.0</v>
      </c>
      <c r="J1632" s="96">
        <v>2.0</v>
      </c>
      <c r="K1632" s="98">
        <f t="shared" si="4"/>
        <v>1</v>
      </c>
      <c r="L1632" s="99" t="s">
        <v>5515</v>
      </c>
      <c r="M1632" s="100" t="s">
        <v>5516</v>
      </c>
      <c r="N1632" s="101" t="e">
        <v>#N/A</v>
      </c>
      <c r="O1632" s="128"/>
      <c r="P1632" s="100"/>
      <c r="Q1632" s="103">
        <f t="shared" si="5"/>
        <v>1</v>
      </c>
      <c r="R1632" s="161"/>
      <c r="S1632" s="105"/>
      <c r="T1632" s="106"/>
      <c r="U1632" s="107"/>
      <c r="V1632" s="108" t="s">
        <v>756</v>
      </c>
      <c r="W1632" s="109" t="s">
        <v>1312</v>
      </c>
      <c r="X1632" s="110" t="str">
        <f t="shared" si="6"/>
        <v/>
      </c>
      <c r="Y1632" s="110" t="str">
        <f t="shared" si="7"/>
        <v/>
      </c>
      <c r="Z1632" s="109" t="s">
        <v>797</v>
      </c>
      <c r="AA1632" s="109" t="s">
        <v>802</v>
      </c>
      <c r="AB1632" s="166" t="s">
        <v>5517</v>
      </c>
      <c r="AC1632" s="158"/>
      <c r="AD1632" s="160"/>
      <c r="AE1632" s="127"/>
      <c r="AF1632" s="113"/>
      <c r="AG1632" s="165" t="str">
        <f t="array" ref="AG1632">XLOOKUP(F1632,'CLV2'!A:A,'CLV2'!E:E)</f>
        <v>2.FROZEN FOODS</v>
      </c>
      <c r="AH1632" s="115" t="str">
        <f t="array" ref="AH1632">XLOOKUP(F1632,'CLV2'!A:A,'CLV2'!F:F)</f>
        <v>3.HOTPOT AND FRIED</v>
      </c>
      <c r="AI1632" s="115" t="str">
        <f t="shared" si="8"/>
        <v>Pack</v>
      </c>
      <c r="AJ1632" s="116">
        <f t="shared" si="9"/>
        <v>0.3333333333</v>
      </c>
      <c r="AK1632" s="117">
        <f t="array" ref="AK1632">XLOOKUP(F1632,'GIÁ'!A:A,'GIÁ'!D:D)</f>
        <v>47500</v>
      </c>
      <c r="AL1632" s="118">
        <f t="shared" si="10"/>
        <v>47500</v>
      </c>
      <c r="AM1632" s="118">
        <f t="shared" si="11"/>
        <v>0</v>
      </c>
      <c r="AN1632" s="119">
        <f t="shared" si="12"/>
        <v>0</v>
      </c>
      <c r="AO1632" s="118">
        <f t="shared" si="13"/>
        <v>47500</v>
      </c>
      <c r="AP1632" s="121">
        <f t="shared" si="14"/>
        <v>0</v>
      </c>
      <c r="AQ1632" s="122"/>
      <c r="AR1632" s="119"/>
    </row>
    <row r="1633" ht="22.5" customHeight="1">
      <c r="A1633" s="89">
        <v>46232.0</v>
      </c>
      <c r="B1633" s="90">
        <v>0.6083333333333333</v>
      </c>
      <c r="C1633" s="91" t="s">
        <v>1517</v>
      </c>
      <c r="D1633" s="92" t="str">
        <f t="array" ref="D1633">XLOOKUP(C1633,'DS ST'!A:A,'DS ST'!B:B)</f>
        <v>PHG</v>
      </c>
      <c r="E1633" s="94" t="str">
        <f t="array" ref="E1633">XLOOKUP($F1633,'GIÁ'!$A:$A,'GIÁ'!$E:$E)</f>
        <v>MÁT</v>
      </c>
      <c r="F1633" s="94">
        <v>8.935217413201E12</v>
      </c>
      <c r="G1633" s="95" t="s">
        <v>1946</v>
      </c>
      <c r="H1633" s="95" t="s">
        <v>57</v>
      </c>
      <c r="I1633" s="96">
        <v>48.0</v>
      </c>
      <c r="J1633" s="96">
        <v>0.0</v>
      </c>
      <c r="K1633" s="98">
        <f t="shared" si="4"/>
        <v>48</v>
      </c>
      <c r="L1633" s="99" t="s">
        <v>5518</v>
      </c>
      <c r="M1633" s="100" t="s">
        <v>5519</v>
      </c>
      <c r="N1633" s="101" t="s">
        <v>5520</v>
      </c>
      <c r="O1633" s="128"/>
      <c r="P1633" s="100"/>
      <c r="Q1633" s="103">
        <f t="shared" si="5"/>
        <v>48</v>
      </c>
      <c r="R1633" s="161"/>
      <c r="S1633" s="105"/>
      <c r="T1633" s="106"/>
      <c r="U1633" s="107"/>
      <c r="V1633" s="108" t="s">
        <v>756</v>
      </c>
      <c r="W1633" s="109" t="s">
        <v>1312</v>
      </c>
      <c r="X1633" s="110" t="str">
        <f t="shared" si="6"/>
        <v/>
      </c>
      <c r="Y1633" s="110" t="str">
        <f t="shared" si="7"/>
        <v/>
      </c>
      <c r="Z1633" s="109" t="s">
        <v>797</v>
      </c>
      <c r="AA1633" s="109" t="s">
        <v>802</v>
      </c>
      <c r="AB1633" s="149" t="s">
        <v>5006</v>
      </c>
      <c r="AC1633" s="158"/>
      <c r="AD1633" s="160"/>
      <c r="AE1633" s="127"/>
      <c r="AF1633" s="113"/>
      <c r="AG1633" s="165" t="str">
        <f t="array" ref="AG1633">XLOOKUP(F1633,'CLV2'!A:A,'CLV2'!E:E)</f>
        <v>2.DAIRY</v>
      </c>
      <c r="AH1633" s="115" t="str">
        <f t="array" ref="AH1633">XLOOKUP(F1633,'CLV2'!A:A,'CLV2'!F:F)</f>
        <v>3.YOGURT</v>
      </c>
      <c r="AI1633" s="115" t="str">
        <f t="shared" si="8"/>
        <v>Pack</v>
      </c>
      <c r="AJ1633" s="116">
        <f t="shared" si="9"/>
        <v>1</v>
      </c>
      <c r="AK1633" s="167">
        <f t="array" ref="AK1633">XLOOKUP(F1633,'GIÁ'!A:A,'GIÁ'!D:D)</f>
        <v>1922304</v>
      </c>
      <c r="AL1633" s="118">
        <f t="shared" si="10"/>
        <v>343824.96</v>
      </c>
      <c r="AM1633" s="118">
        <f t="shared" si="11"/>
        <v>0</v>
      </c>
      <c r="AN1633" s="119">
        <f t="shared" si="12"/>
        <v>0</v>
      </c>
      <c r="AO1633" s="118">
        <f t="shared" si="13"/>
        <v>343824.96</v>
      </c>
      <c r="AP1633" s="121">
        <f t="shared" si="14"/>
        <v>0</v>
      </c>
      <c r="AQ1633" s="122"/>
      <c r="AR1633" s="119"/>
    </row>
    <row r="1634" ht="22.5" customHeight="1">
      <c r="A1634" s="89">
        <v>46232.0</v>
      </c>
      <c r="B1634" s="90">
        <v>0.6083333333333333</v>
      </c>
      <c r="C1634" s="91" t="s">
        <v>1517</v>
      </c>
      <c r="D1634" s="129" t="str">
        <f t="array" ref="D1634">XLOOKUP(C1634,'DS ST'!A:A,'DS ST'!B:B)</f>
        <v>PHG</v>
      </c>
      <c r="E1634" s="94" t="str">
        <f t="array" ref="E1634">XLOOKUP($F1634,'GIÁ'!$A:$A,'GIÁ'!$E:$E)</f>
        <v>MÁT</v>
      </c>
      <c r="F1634" s="94">
        <v>8.935217413003E12</v>
      </c>
      <c r="G1634" s="95" t="s">
        <v>1944</v>
      </c>
      <c r="H1634" s="95" t="s">
        <v>57</v>
      </c>
      <c r="I1634" s="96">
        <v>18.0</v>
      </c>
      <c r="J1634" s="96">
        <v>0.0</v>
      </c>
      <c r="K1634" s="98">
        <f t="shared" si="4"/>
        <v>18</v>
      </c>
      <c r="L1634" s="99" t="s">
        <v>5518</v>
      </c>
      <c r="M1634" s="100" t="s">
        <v>5519</v>
      </c>
      <c r="N1634" s="101" t="s">
        <v>5520</v>
      </c>
      <c r="O1634" s="128"/>
      <c r="P1634" s="100">
        <v>16.0</v>
      </c>
      <c r="Q1634" s="103">
        <f t="shared" si="5"/>
        <v>2</v>
      </c>
      <c r="R1634" s="161" t="s">
        <v>5521</v>
      </c>
      <c r="S1634" s="105"/>
      <c r="T1634" s="106"/>
      <c r="U1634" s="107" t="s">
        <v>5522</v>
      </c>
      <c r="V1634" s="108" t="s">
        <v>756</v>
      </c>
      <c r="W1634" s="109" t="s">
        <v>1908</v>
      </c>
      <c r="X1634" s="110" t="str">
        <f t="shared" si="6"/>
        <v/>
      </c>
      <c r="Y1634" s="110" t="str">
        <f t="shared" si="7"/>
        <v>Siêu thị</v>
      </c>
      <c r="Z1634" s="109" t="s">
        <v>797</v>
      </c>
      <c r="AA1634" s="109" t="s">
        <v>802</v>
      </c>
      <c r="AB1634" s="106"/>
      <c r="AC1634" s="158"/>
      <c r="AD1634" s="160"/>
      <c r="AE1634" s="127"/>
      <c r="AF1634" s="113"/>
      <c r="AG1634" s="165" t="str">
        <f t="array" ref="AG1634">XLOOKUP(F1634,'CLV2'!A:A,'CLV2'!E:E)</f>
        <v>2.DAIRY</v>
      </c>
      <c r="AH1634" s="115" t="str">
        <f t="array" ref="AH1634">XLOOKUP(F1634,'CLV2'!A:A,'CLV2'!F:F)</f>
        <v>3.YOGURT</v>
      </c>
      <c r="AI1634" s="115" t="str">
        <f t="shared" si="8"/>
        <v>Pack</v>
      </c>
      <c r="AJ1634" s="116">
        <f t="shared" si="9"/>
        <v>1</v>
      </c>
      <c r="AK1634" s="117" t="str">
        <f t="array" ref="AK1634">XLOOKUP(F1634,'GIÁ'!A:A,'GIÁ'!D:D)</f>
        <v>6072.57</v>
      </c>
      <c r="AL1634" s="118">
        <f t="shared" si="10"/>
        <v>109306.26</v>
      </c>
      <c r="AM1634" s="118">
        <f t="shared" si="11"/>
        <v>0</v>
      </c>
      <c r="AN1634" s="119">
        <f t="shared" si="12"/>
        <v>97161.12</v>
      </c>
      <c r="AO1634" s="118">
        <f t="shared" si="13"/>
        <v>12145.14</v>
      </c>
      <c r="AP1634" s="121">
        <f t="shared" si="14"/>
        <v>0</v>
      </c>
      <c r="AQ1634" s="122"/>
      <c r="AR1634" s="119"/>
    </row>
    <row r="1635" ht="22.5" customHeight="1">
      <c r="A1635" s="89">
        <v>46232.0</v>
      </c>
      <c r="B1635" s="90">
        <v>0.6083333333333333</v>
      </c>
      <c r="C1635" s="91" t="s">
        <v>1517</v>
      </c>
      <c r="D1635" s="129" t="str">
        <f t="array" ref="D1635">XLOOKUP(C1635,'DS ST'!A:A,'DS ST'!B:B)</f>
        <v>PHG</v>
      </c>
      <c r="E1635" s="94" t="str">
        <f t="array" ref="E1635">XLOOKUP($F1635,'GIÁ'!$A:$A,'GIÁ'!$E:$E)</f>
        <v>MÁT</v>
      </c>
      <c r="F1635" s="94">
        <v>8.938500844027E12</v>
      </c>
      <c r="G1635" s="95" t="s">
        <v>2789</v>
      </c>
      <c r="H1635" s="95" t="s">
        <v>57</v>
      </c>
      <c r="I1635" s="96">
        <v>14.0</v>
      </c>
      <c r="J1635" s="96">
        <v>0.0</v>
      </c>
      <c r="K1635" s="98">
        <f t="shared" si="4"/>
        <v>14</v>
      </c>
      <c r="L1635" s="99" t="s">
        <v>5518</v>
      </c>
      <c r="M1635" s="100" t="s">
        <v>5523</v>
      </c>
      <c r="N1635" s="101" t="s">
        <v>5524</v>
      </c>
      <c r="O1635" s="128"/>
      <c r="P1635" s="100">
        <v>14.0</v>
      </c>
      <c r="Q1635" s="103">
        <f t="shared" si="5"/>
        <v>0</v>
      </c>
      <c r="R1635" s="161" t="s">
        <v>5525</v>
      </c>
      <c r="S1635" s="105"/>
      <c r="T1635" s="106"/>
      <c r="U1635" s="107"/>
      <c r="V1635" s="108" t="s">
        <v>756</v>
      </c>
      <c r="W1635" s="109" t="s">
        <v>1908</v>
      </c>
      <c r="X1635" s="110" t="str">
        <f t="shared" si="6"/>
        <v/>
      </c>
      <c r="Y1635" s="110" t="str">
        <f t="shared" si="7"/>
        <v>Siêu thị</v>
      </c>
      <c r="Z1635" s="139" t="str">
        <f t="shared" ref="Z1635:Z1643" si="101">IF(N(Q1635)&lt;=0,"",IF(ISNUMBER(SEARCH("Thiếu kiện",V1635)),"Kho đông mát",IF(AND(N(Q1635)&gt;0,N(P1635)&gt;0,OR(ISNUMBER(SEARCH("Hình KDB",U1635)),ISNUMBER(SEARCH("Hình tele",U1635)),ISNUMBER(SEARCH("sai code",U1635)),ISNUMBER(SEARCH("ST nhận",U1635)))),"Kho đông mát",IF(AND(W1635="DC giao thiếu",OR(ISNUMBER(SEARCH("Hình KDB",U1635)),ISNUMBER(SEARCH("Hình tele",U1635)),ISNUMBER(SEARCH("sai code",U1635)))),"Kho đông mát",IF(W1635="DC giao thiếu","Chưa xác định",IF(AND(W1635="DC pick sai",OR(ISNUMBER(SEARCH("Hình KDB",U1635)),ISNUMBER(SEARCH("Hình tele",U1635)),ISNUMBER(SEARCH("sai code",U1635)),ISNUMBER(SEARCH("ST nhận",U1635)))),"Kho đông mát",IF(W1635="DC pick sai","Chưa xác định",IF(AND(W1635="Hao hụt",N(O1635)&gt;0,OR(ISNUMBER(SEARCH("Hình KDB",U1635)),ISNUMBER(SEARCH("Hình tele",U1635)),ISNUMBER(SEARCH("sai code",U1635)),ISNUMBER(SEARCH("ST nhận",U1635)))),"Kho đông mát",IF(W1635="Hao hụt","Chưa xác định",IF(OR(W1635="VT giao sai điểm",W1635="Không đạt nhiệt độ",W1635="TX giao thiếu kiện",W1635="Hàng không đạt CL"),"Kho đông mát",IF(W1635="Chưa xác định","Chưa xác định",IF(N(P1635)&gt;0,"Chưa xác định",""))))))))))))</f>
        <v/>
      </c>
      <c r="AA1635" s="109" t="s">
        <v>802</v>
      </c>
      <c r="AB1635" s="106"/>
      <c r="AC1635" s="158"/>
      <c r="AD1635" s="160"/>
      <c r="AE1635" s="127"/>
      <c r="AF1635" s="113"/>
      <c r="AG1635" s="165" t="str">
        <f t="array" ref="AG1635">XLOOKUP(F1635,'CLV2'!A:A,'CLV2'!E:E)</f>
        <v>2.CHILLED FOODS</v>
      </c>
      <c r="AH1635" s="115" t="str">
        <f t="array" ref="AH1635">XLOOKUP(F1635,'CLV2'!A:A,'CLV2'!F:F)</f>
        <v>3.OTHER CHILLED PRODUCTS</v>
      </c>
      <c r="AI1635" s="115" t="str">
        <f t="shared" si="8"/>
        <v>Pack</v>
      </c>
      <c r="AJ1635" s="116">
        <f t="shared" si="9"/>
        <v>1</v>
      </c>
      <c r="AK1635" s="117" t="str">
        <f t="array" ref="AK1635">XLOOKUP(F1635,'GIÁ'!A:A,'GIÁ'!D:D)</f>
        <v>8157.61</v>
      </c>
      <c r="AL1635" s="118">
        <f t="shared" si="10"/>
        <v>114206.54</v>
      </c>
      <c r="AM1635" s="118">
        <f t="shared" si="11"/>
        <v>0</v>
      </c>
      <c r="AN1635" s="119">
        <f t="shared" si="12"/>
        <v>114206.54</v>
      </c>
      <c r="AO1635" s="118">
        <f t="shared" si="13"/>
        <v>0</v>
      </c>
      <c r="AP1635" s="121">
        <f t="shared" si="14"/>
        <v>0</v>
      </c>
      <c r="AQ1635" s="122"/>
      <c r="AR1635" s="119"/>
    </row>
    <row r="1636" ht="22.5" customHeight="1">
      <c r="A1636" s="89">
        <v>46232.0</v>
      </c>
      <c r="B1636" s="90">
        <v>0.6083333333333333</v>
      </c>
      <c r="C1636" s="91" t="s">
        <v>1517</v>
      </c>
      <c r="D1636" s="129" t="str">
        <f t="array" ref="D1636">XLOOKUP(C1636,'DS ST'!A:A,'DS ST'!B:B)</f>
        <v>PHG</v>
      </c>
      <c r="E1636" s="94" t="str">
        <f t="array" ref="E1636">XLOOKUP($F1636,'GIÁ'!$A:$A,'GIÁ'!$E:$E)</f>
        <v>MÁT</v>
      </c>
      <c r="F1636" s="94">
        <v>8.938502525726E12</v>
      </c>
      <c r="G1636" s="95" t="s">
        <v>2836</v>
      </c>
      <c r="H1636" s="95" t="s">
        <v>1206</v>
      </c>
      <c r="I1636" s="96">
        <v>6.0</v>
      </c>
      <c r="J1636" s="96">
        <v>0.0</v>
      </c>
      <c r="K1636" s="98">
        <f t="shared" si="4"/>
        <v>6</v>
      </c>
      <c r="L1636" s="99" t="s">
        <v>5518</v>
      </c>
      <c r="M1636" s="100" t="s">
        <v>5523</v>
      </c>
      <c r="N1636" s="101" t="s">
        <v>5524</v>
      </c>
      <c r="O1636" s="128"/>
      <c r="P1636" s="100">
        <v>6.0</v>
      </c>
      <c r="Q1636" s="103">
        <f t="shared" si="5"/>
        <v>0</v>
      </c>
      <c r="R1636" s="161" t="s">
        <v>5525</v>
      </c>
      <c r="S1636" s="105"/>
      <c r="T1636" s="106"/>
      <c r="U1636" s="107"/>
      <c r="V1636" s="108" t="s">
        <v>756</v>
      </c>
      <c r="W1636" s="109" t="s">
        <v>1908</v>
      </c>
      <c r="X1636" s="110" t="str">
        <f t="shared" si="6"/>
        <v/>
      </c>
      <c r="Y1636" s="110" t="str">
        <f t="shared" si="7"/>
        <v>Siêu thị</v>
      </c>
      <c r="Z1636" s="139" t="str">
        <f t="shared" si="101"/>
        <v/>
      </c>
      <c r="AA1636" s="109" t="s">
        <v>802</v>
      </c>
      <c r="AB1636" s="106"/>
      <c r="AC1636" s="158"/>
      <c r="AD1636" s="160"/>
      <c r="AE1636" s="127"/>
      <c r="AF1636" s="113"/>
      <c r="AG1636" s="165" t="str">
        <f t="array" ref="AG1636">XLOOKUP(F1636,'CLV2'!A:A,'CLV2'!E:E)</f>
        <v>2.CHILLED FOODS</v>
      </c>
      <c r="AH1636" s="115" t="str">
        <f t="array" ref="AH1636">XLOOKUP(F1636,'CLV2'!A:A,'CLV2'!F:F)</f>
        <v>3.OTHER CHILLED PRODUCTS</v>
      </c>
      <c r="AI1636" s="115" t="str">
        <f t="shared" si="8"/>
        <v>Pack</v>
      </c>
      <c r="AJ1636" s="116">
        <f t="shared" si="9"/>
        <v>1</v>
      </c>
      <c r="AK1636" s="117" t="str">
        <f t="array" ref="AK1636">XLOOKUP(F1636,'GIÁ'!A:A,'GIÁ'!D:D)</f>
        <v>11152.74</v>
      </c>
      <c r="AL1636" s="118">
        <f t="shared" si="10"/>
        <v>66916.44</v>
      </c>
      <c r="AM1636" s="118">
        <f t="shared" si="11"/>
        <v>0</v>
      </c>
      <c r="AN1636" s="119">
        <f t="shared" si="12"/>
        <v>66916.44</v>
      </c>
      <c r="AO1636" s="118">
        <f t="shared" si="13"/>
        <v>0</v>
      </c>
      <c r="AP1636" s="121">
        <f t="shared" si="14"/>
        <v>0</v>
      </c>
      <c r="AQ1636" s="122"/>
      <c r="AR1636" s="119"/>
    </row>
    <row r="1637" ht="22.5" customHeight="1">
      <c r="A1637" s="89">
        <v>46232.0</v>
      </c>
      <c r="B1637" s="90">
        <v>0.6083333333333333</v>
      </c>
      <c r="C1637" s="91" t="s">
        <v>1517</v>
      </c>
      <c r="D1637" s="129" t="str">
        <f t="array" ref="D1637">XLOOKUP(C1637,'DS ST'!A:A,'DS ST'!B:B)</f>
        <v>PHG</v>
      </c>
      <c r="E1637" s="94" t="str">
        <f t="array" ref="E1637">XLOOKUP($F1637,'GIÁ'!$A:$A,'GIÁ'!$E:$E)</f>
        <v>MÁT</v>
      </c>
      <c r="F1637" s="94">
        <v>8.936049694431E12</v>
      </c>
      <c r="G1637" s="95" t="s">
        <v>2253</v>
      </c>
      <c r="H1637" s="95" t="s">
        <v>57</v>
      </c>
      <c r="I1637" s="96">
        <v>1.0</v>
      </c>
      <c r="J1637" s="96">
        <v>0.0</v>
      </c>
      <c r="K1637" s="98">
        <f t="shared" si="4"/>
        <v>1</v>
      </c>
      <c r="L1637" s="99" t="s">
        <v>5518</v>
      </c>
      <c r="M1637" s="100" t="s">
        <v>5526</v>
      </c>
      <c r="N1637" s="101" t="s">
        <v>5527</v>
      </c>
      <c r="O1637" s="128"/>
      <c r="P1637" s="100">
        <v>1.0</v>
      </c>
      <c r="Q1637" s="103">
        <f t="shared" si="5"/>
        <v>0</v>
      </c>
      <c r="R1637" s="161" t="s">
        <v>5528</v>
      </c>
      <c r="S1637" s="105"/>
      <c r="T1637" s="106"/>
      <c r="U1637" s="107"/>
      <c r="V1637" s="108" t="s">
        <v>756</v>
      </c>
      <c r="W1637" s="109" t="s">
        <v>1908</v>
      </c>
      <c r="X1637" s="110" t="str">
        <f t="shared" si="6"/>
        <v/>
      </c>
      <c r="Y1637" s="110" t="str">
        <f t="shared" si="7"/>
        <v>Siêu thị</v>
      </c>
      <c r="Z1637" s="139" t="str">
        <f t="shared" si="101"/>
        <v/>
      </c>
      <c r="AA1637" s="109" t="s">
        <v>802</v>
      </c>
      <c r="AB1637" s="106"/>
      <c r="AC1637" s="158"/>
      <c r="AD1637" s="160"/>
      <c r="AE1637" s="127"/>
      <c r="AF1637" s="113"/>
      <c r="AG1637" s="165" t="str">
        <f t="array" ref="AG1637">XLOOKUP(F1637,'CLV2'!A:A,'CLV2'!E:E)</f>
        <v>2.VEGETABLES</v>
      </c>
      <c r="AH1637" s="115" t="str">
        <f t="array" ref="AH1637">XLOOKUP(F1637,'CLV2'!A:A,'CLV2'!F:F)</f>
        <v>3.LETTUCE, SNACKABLES</v>
      </c>
      <c r="AI1637" s="115" t="str">
        <f t="shared" si="8"/>
        <v>Pack</v>
      </c>
      <c r="AJ1637" s="116">
        <f t="shared" si="9"/>
        <v>1</v>
      </c>
      <c r="AK1637" s="117" t="str">
        <f t="array" ref="AK1637">XLOOKUP(F1637,'GIÁ'!A:A,'GIÁ'!D:D)</f>
        <v>26437.71</v>
      </c>
      <c r="AL1637" s="118">
        <f t="shared" si="10"/>
        <v>26437.71</v>
      </c>
      <c r="AM1637" s="118">
        <f t="shared" si="11"/>
        <v>0</v>
      </c>
      <c r="AN1637" s="119">
        <f t="shared" si="12"/>
        <v>26437.71</v>
      </c>
      <c r="AO1637" s="118">
        <f t="shared" si="13"/>
        <v>0</v>
      </c>
      <c r="AP1637" s="121">
        <f t="shared" si="14"/>
        <v>0</v>
      </c>
      <c r="AQ1637" s="122"/>
      <c r="AR1637" s="119"/>
    </row>
    <row r="1638" ht="22.5" customHeight="1">
      <c r="A1638" s="89">
        <v>46232.0</v>
      </c>
      <c r="B1638" s="90">
        <v>0.6083333333333333</v>
      </c>
      <c r="C1638" s="91" t="s">
        <v>1517</v>
      </c>
      <c r="D1638" s="129" t="str">
        <f t="array" ref="D1638">XLOOKUP(C1638,'DS ST'!A:A,'DS ST'!B:B)</f>
        <v>PHG</v>
      </c>
      <c r="E1638" s="94" t="str">
        <f t="array" ref="E1638">XLOOKUP($F1638,'GIÁ'!$A:$A,'GIÁ'!$E:$E)</f>
        <v>MÁT</v>
      </c>
      <c r="F1638" s="94">
        <v>8.938525186058E12</v>
      </c>
      <c r="G1638" s="95" t="s">
        <v>2993</v>
      </c>
      <c r="H1638" s="95" t="s">
        <v>224</v>
      </c>
      <c r="I1638" s="96">
        <v>4.0</v>
      </c>
      <c r="J1638" s="96">
        <v>0.0</v>
      </c>
      <c r="K1638" s="98">
        <f t="shared" si="4"/>
        <v>4</v>
      </c>
      <c r="L1638" s="99" t="s">
        <v>5518</v>
      </c>
      <c r="M1638" s="100" t="s">
        <v>5526</v>
      </c>
      <c r="N1638" s="101" t="s">
        <v>5527</v>
      </c>
      <c r="O1638" s="128"/>
      <c r="P1638" s="100">
        <v>4.0</v>
      </c>
      <c r="Q1638" s="103">
        <f t="shared" si="5"/>
        <v>0</v>
      </c>
      <c r="R1638" s="161" t="s">
        <v>5528</v>
      </c>
      <c r="S1638" s="105"/>
      <c r="T1638" s="106"/>
      <c r="U1638" s="107"/>
      <c r="V1638" s="108" t="s">
        <v>756</v>
      </c>
      <c r="W1638" s="109" t="s">
        <v>1908</v>
      </c>
      <c r="X1638" s="110" t="str">
        <f t="shared" si="6"/>
        <v/>
      </c>
      <c r="Y1638" s="110" t="str">
        <f t="shared" si="7"/>
        <v>Siêu thị</v>
      </c>
      <c r="Z1638" s="139" t="str">
        <f t="shared" si="101"/>
        <v/>
      </c>
      <c r="AA1638" s="109" t="s">
        <v>802</v>
      </c>
      <c r="AB1638" s="106"/>
      <c r="AC1638" s="158"/>
      <c r="AD1638" s="160"/>
      <c r="AE1638" s="127"/>
      <c r="AF1638" s="113"/>
      <c r="AG1638" s="165" t="str">
        <f t="array" ref="AG1638">XLOOKUP(F1638,'CLV2'!A:A,'CLV2'!E:E)</f>
        <v>2.VEGETABLES</v>
      </c>
      <c r="AH1638" s="115" t="str">
        <f t="array" ref="AH1638">XLOOKUP(F1638,'CLV2'!A:A,'CLV2'!F:F)</f>
        <v>3.LEAFY VEGGIES</v>
      </c>
      <c r="AI1638" s="115" t="str">
        <f t="shared" si="8"/>
        <v>Pack</v>
      </c>
      <c r="AJ1638" s="116">
        <f t="shared" si="9"/>
        <v>1</v>
      </c>
      <c r="AK1638" s="117" t="str">
        <f t="array" ref="AK1638">XLOOKUP(F1638,'GIÁ'!A:A,'GIÁ'!D:D)</f>
        <v>27966.77</v>
      </c>
      <c r="AL1638" s="118">
        <f t="shared" si="10"/>
        <v>111867.08</v>
      </c>
      <c r="AM1638" s="118">
        <f t="shared" si="11"/>
        <v>0</v>
      </c>
      <c r="AN1638" s="119">
        <f t="shared" si="12"/>
        <v>111867.08</v>
      </c>
      <c r="AO1638" s="118">
        <f t="shared" si="13"/>
        <v>0</v>
      </c>
      <c r="AP1638" s="121">
        <f t="shared" si="14"/>
        <v>0</v>
      </c>
      <c r="AQ1638" s="122"/>
      <c r="AR1638" s="119"/>
    </row>
    <row r="1639" ht="22.5" customHeight="1">
      <c r="A1639" s="89">
        <v>46232.0</v>
      </c>
      <c r="B1639" s="90">
        <v>0.6083333333333333</v>
      </c>
      <c r="C1639" s="91" t="s">
        <v>1517</v>
      </c>
      <c r="D1639" s="129" t="str">
        <f t="array" ref="D1639">XLOOKUP(C1639,'DS ST'!A:A,'DS ST'!B:B)</f>
        <v>PHG</v>
      </c>
      <c r="E1639" s="94" t="str">
        <f t="array" ref="E1639">XLOOKUP($F1639,'GIÁ'!$A:$A,'GIÁ'!$E:$E)</f>
        <v>MÁT</v>
      </c>
      <c r="F1639" s="94">
        <v>8.936204030586E12</v>
      </c>
      <c r="G1639" s="95" t="s">
        <v>2661</v>
      </c>
      <c r="H1639" s="95" t="s">
        <v>224</v>
      </c>
      <c r="I1639" s="96">
        <v>2.0</v>
      </c>
      <c r="J1639" s="96">
        <v>0.0</v>
      </c>
      <c r="K1639" s="98">
        <f t="shared" si="4"/>
        <v>2</v>
      </c>
      <c r="L1639" s="99" t="s">
        <v>5518</v>
      </c>
      <c r="M1639" s="100" t="s">
        <v>5529</v>
      </c>
      <c r="N1639" s="101" t="s">
        <v>5530</v>
      </c>
      <c r="O1639" s="128"/>
      <c r="P1639" s="100">
        <v>2.0</v>
      </c>
      <c r="Q1639" s="103">
        <f t="shared" si="5"/>
        <v>0</v>
      </c>
      <c r="R1639" s="161" t="s">
        <v>5531</v>
      </c>
      <c r="S1639" s="105"/>
      <c r="T1639" s="106"/>
      <c r="U1639" s="107"/>
      <c r="V1639" s="108" t="s">
        <v>756</v>
      </c>
      <c r="W1639" s="109" t="s">
        <v>1908</v>
      </c>
      <c r="X1639" s="110" t="str">
        <f t="shared" si="6"/>
        <v/>
      </c>
      <c r="Y1639" s="110" t="str">
        <f t="shared" si="7"/>
        <v>Siêu thị</v>
      </c>
      <c r="Z1639" s="139" t="str">
        <f t="shared" si="101"/>
        <v/>
      </c>
      <c r="AA1639" s="109" t="s">
        <v>802</v>
      </c>
      <c r="AB1639" s="106"/>
      <c r="AC1639" s="158"/>
      <c r="AD1639" s="160"/>
      <c r="AE1639" s="127"/>
      <c r="AF1639" s="113"/>
      <c r="AG1639" s="165" t="str">
        <f t="array" ref="AG1639">XLOOKUP(F1639,'CLV2'!A:A,'CLV2'!E:E)</f>
        <v>2.VEGETABLES</v>
      </c>
      <c r="AH1639" s="115" t="str">
        <f t="array" ref="AH1639">XLOOKUP(F1639,'CLV2'!A:A,'CLV2'!F:F)</f>
        <v>3.PROCESSED VEGGIES</v>
      </c>
      <c r="AI1639" s="115" t="str">
        <f t="shared" si="8"/>
        <v>Pack</v>
      </c>
      <c r="AJ1639" s="116">
        <f t="shared" si="9"/>
        <v>1</v>
      </c>
      <c r="AK1639" s="117" t="str">
        <f t="array" ref="AK1639">XLOOKUP(F1639,'GIÁ'!A:A,'GIÁ'!D:D)</f>
        <v>19972.85</v>
      </c>
      <c r="AL1639" s="118">
        <f t="shared" si="10"/>
        <v>39945.7</v>
      </c>
      <c r="AM1639" s="118">
        <f t="shared" si="11"/>
        <v>0</v>
      </c>
      <c r="AN1639" s="119">
        <f t="shared" si="12"/>
        <v>39945.7</v>
      </c>
      <c r="AO1639" s="118">
        <f t="shared" si="13"/>
        <v>0</v>
      </c>
      <c r="AP1639" s="121">
        <f t="shared" si="14"/>
        <v>0</v>
      </c>
      <c r="AQ1639" s="122"/>
      <c r="AR1639" s="119"/>
    </row>
    <row r="1640" ht="22.5" customHeight="1">
      <c r="A1640" s="89">
        <v>46232.0</v>
      </c>
      <c r="B1640" s="90">
        <v>0.6083333333333333</v>
      </c>
      <c r="C1640" s="91" t="s">
        <v>1517</v>
      </c>
      <c r="D1640" s="129" t="str">
        <f t="array" ref="D1640">XLOOKUP(C1640,'DS ST'!A:A,'DS ST'!B:B)</f>
        <v>PHG</v>
      </c>
      <c r="E1640" s="94" t="str">
        <f t="array" ref="E1640">XLOOKUP($F1640,'GIÁ'!$A:$A,'GIÁ'!$E:$E)</f>
        <v>MÁT</v>
      </c>
      <c r="F1640" s="94">
        <v>8.936204030906E12</v>
      </c>
      <c r="G1640" s="95" t="s">
        <v>2665</v>
      </c>
      <c r="H1640" s="95" t="s">
        <v>224</v>
      </c>
      <c r="I1640" s="96">
        <v>1.0</v>
      </c>
      <c r="J1640" s="96">
        <v>0.0</v>
      </c>
      <c r="K1640" s="98">
        <f t="shared" si="4"/>
        <v>1</v>
      </c>
      <c r="L1640" s="99" t="s">
        <v>5518</v>
      </c>
      <c r="M1640" s="100" t="s">
        <v>5529</v>
      </c>
      <c r="N1640" s="101" t="s">
        <v>5530</v>
      </c>
      <c r="O1640" s="128"/>
      <c r="P1640" s="100">
        <v>1.0</v>
      </c>
      <c r="Q1640" s="103">
        <f t="shared" si="5"/>
        <v>0</v>
      </c>
      <c r="R1640" s="161" t="s">
        <v>5532</v>
      </c>
      <c r="S1640" s="105"/>
      <c r="T1640" s="106"/>
      <c r="U1640" s="107"/>
      <c r="V1640" s="108" t="s">
        <v>756</v>
      </c>
      <c r="W1640" s="109" t="s">
        <v>1908</v>
      </c>
      <c r="X1640" s="110" t="str">
        <f t="shared" si="6"/>
        <v/>
      </c>
      <c r="Y1640" s="110" t="str">
        <f t="shared" si="7"/>
        <v>Siêu thị</v>
      </c>
      <c r="Z1640" s="139" t="str">
        <f t="shared" si="101"/>
        <v/>
      </c>
      <c r="AA1640" s="109" t="s">
        <v>802</v>
      </c>
      <c r="AB1640" s="106"/>
      <c r="AC1640" s="158"/>
      <c r="AD1640" s="160"/>
      <c r="AE1640" s="127"/>
      <c r="AF1640" s="113"/>
      <c r="AG1640" s="165" t="str">
        <f t="array" ref="AG1640">XLOOKUP(F1640,'CLV2'!A:A,'CLV2'!E:E)</f>
        <v>2.VEGETABLES</v>
      </c>
      <c r="AH1640" s="115" t="str">
        <f t="array" ref="AH1640">XLOOKUP(F1640,'CLV2'!A:A,'CLV2'!F:F)</f>
        <v>3.PROCESSED VEGGIES</v>
      </c>
      <c r="AI1640" s="115" t="str">
        <f t="shared" si="8"/>
        <v>Pack</v>
      </c>
      <c r="AJ1640" s="116">
        <f t="shared" si="9"/>
        <v>1</v>
      </c>
      <c r="AK1640" s="117" t="str">
        <f t="array" ref="AK1640">XLOOKUP(F1640,'GIÁ'!A:A,'GIÁ'!D:D)</f>
        <v>15056.83</v>
      </c>
      <c r="AL1640" s="118">
        <f t="shared" si="10"/>
        <v>15056.83</v>
      </c>
      <c r="AM1640" s="118">
        <f t="shared" si="11"/>
        <v>0</v>
      </c>
      <c r="AN1640" s="119">
        <f t="shared" si="12"/>
        <v>15056.83</v>
      </c>
      <c r="AO1640" s="118">
        <f t="shared" si="13"/>
        <v>0</v>
      </c>
      <c r="AP1640" s="121">
        <f t="shared" si="14"/>
        <v>0</v>
      </c>
      <c r="AQ1640" s="122"/>
      <c r="AR1640" s="119"/>
    </row>
    <row r="1641" ht="22.5" customHeight="1">
      <c r="A1641" s="89">
        <v>46232.0</v>
      </c>
      <c r="B1641" s="90">
        <v>0.6083333333333333</v>
      </c>
      <c r="C1641" s="91" t="s">
        <v>1517</v>
      </c>
      <c r="D1641" s="129" t="str">
        <f t="array" ref="D1641">XLOOKUP(C1641,'DS ST'!A:A,'DS ST'!B:B)</f>
        <v>PHG</v>
      </c>
      <c r="E1641" s="94" t="str">
        <f t="array" ref="E1641">XLOOKUP($F1641,'GIÁ'!$A:$A,'GIÁ'!$E:$E)</f>
        <v>MÁT</v>
      </c>
      <c r="F1641" s="94">
        <v>8.938508605019E12</v>
      </c>
      <c r="G1641" s="95" t="s">
        <v>2918</v>
      </c>
      <c r="H1641" s="95" t="s">
        <v>224</v>
      </c>
      <c r="I1641" s="96">
        <v>1.0</v>
      </c>
      <c r="J1641" s="96">
        <v>0.0</v>
      </c>
      <c r="K1641" s="98">
        <f t="shared" si="4"/>
        <v>1</v>
      </c>
      <c r="L1641" s="99" t="s">
        <v>5518</v>
      </c>
      <c r="M1641" s="100" t="s">
        <v>1922</v>
      </c>
      <c r="N1641" s="101" t="s">
        <v>5533</v>
      </c>
      <c r="O1641" s="128"/>
      <c r="P1641" s="100">
        <v>1.0</v>
      </c>
      <c r="Q1641" s="103">
        <f t="shared" si="5"/>
        <v>0</v>
      </c>
      <c r="R1641" s="161" t="s">
        <v>5534</v>
      </c>
      <c r="S1641" s="105"/>
      <c r="T1641" s="106"/>
      <c r="U1641" s="107"/>
      <c r="V1641" s="108" t="s">
        <v>756</v>
      </c>
      <c r="W1641" s="109" t="s">
        <v>1908</v>
      </c>
      <c r="X1641" s="110" t="str">
        <f t="shared" si="6"/>
        <v/>
      </c>
      <c r="Y1641" s="110" t="str">
        <f t="shared" si="7"/>
        <v>Siêu thị</v>
      </c>
      <c r="Z1641" s="139" t="str">
        <f t="shared" si="101"/>
        <v/>
      </c>
      <c r="AA1641" s="109" t="s">
        <v>802</v>
      </c>
      <c r="AB1641" s="106"/>
      <c r="AC1641" s="158"/>
      <c r="AD1641" s="160"/>
      <c r="AE1641" s="127"/>
      <c r="AF1641" s="113"/>
      <c r="AG1641" s="165" t="str">
        <f t="array" ref="AG1641">XLOOKUP(F1641,'CLV2'!A:A,'CLV2'!E:E)</f>
        <v>2.VEGETABLES</v>
      </c>
      <c r="AH1641" s="115" t="str">
        <f t="array" ref="AH1641">XLOOKUP(F1641,'CLV2'!A:A,'CLV2'!F:F)</f>
        <v>3.LETTUCE, SNACKABLES</v>
      </c>
      <c r="AI1641" s="115" t="str">
        <f t="shared" si="8"/>
        <v>Pack</v>
      </c>
      <c r="AJ1641" s="116">
        <f t="shared" si="9"/>
        <v>1</v>
      </c>
      <c r="AK1641" s="117" t="str">
        <f t="array" ref="AK1641">XLOOKUP(F1641,'GIÁ'!A:A,'GIÁ'!D:D)</f>
        <v>36400.72</v>
      </c>
      <c r="AL1641" s="118">
        <f t="shared" si="10"/>
        <v>36400.72</v>
      </c>
      <c r="AM1641" s="118">
        <f t="shared" si="11"/>
        <v>0</v>
      </c>
      <c r="AN1641" s="119">
        <f t="shared" si="12"/>
        <v>36400.72</v>
      </c>
      <c r="AO1641" s="118">
        <f t="shared" si="13"/>
        <v>0</v>
      </c>
      <c r="AP1641" s="121">
        <f t="shared" si="14"/>
        <v>0</v>
      </c>
      <c r="AQ1641" s="122"/>
      <c r="AR1641" s="119"/>
    </row>
    <row r="1642" ht="22.5" customHeight="1">
      <c r="A1642" s="89">
        <v>46232.0</v>
      </c>
      <c r="B1642" s="90">
        <v>0.6083333333333333</v>
      </c>
      <c r="C1642" s="91" t="s">
        <v>1517</v>
      </c>
      <c r="D1642" s="129" t="str">
        <f t="array" ref="D1642">XLOOKUP(C1642,'DS ST'!A:A,'DS ST'!B:B)</f>
        <v>PHG</v>
      </c>
      <c r="E1642" s="94" t="str">
        <f t="array" ref="E1642">XLOOKUP($F1642,'GIÁ'!$A:$A,'GIÁ'!$E:$E)</f>
        <v>MÁT</v>
      </c>
      <c r="F1642" s="94">
        <v>8.938505512549E12</v>
      </c>
      <c r="G1642" s="95" t="s">
        <v>1920</v>
      </c>
      <c r="H1642" s="95" t="s">
        <v>57</v>
      </c>
      <c r="I1642" s="96">
        <v>1.0</v>
      </c>
      <c r="J1642" s="96">
        <v>0.0</v>
      </c>
      <c r="K1642" s="98">
        <f t="shared" si="4"/>
        <v>1</v>
      </c>
      <c r="L1642" s="99" t="s">
        <v>5518</v>
      </c>
      <c r="M1642" s="100" t="s">
        <v>1922</v>
      </c>
      <c r="N1642" s="101" t="s">
        <v>5533</v>
      </c>
      <c r="O1642" s="128"/>
      <c r="P1642" s="100">
        <v>1.0</v>
      </c>
      <c r="Q1642" s="103">
        <f t="shared" si="5"/>
        <v>0</v>
      </c>
      <c r="R1642" s="161" t="s">
        <v>5535</v>
      </c>
      <c r="S1642" s="105"/>
      <c r="T1642" s="106"/>
      <c r="U1642" s="107"/>
      <c r="V1642" s="108" t="s">
        <v>756</v>
      </c>
      <c r="W1642" s="109" t="s">
        <v>1908</v>
      </c>
      <c r="X1642" s="110" t="str">
        <f t="shared" si="6"/>
        <v/>
      </c>
      <c r="Y1642" s="110" t="str">
        <f t="shared" si="7"/>
        <v>Siêu thị</v>
      </c>
      <c r="Z1642" s="139" t="str">
        <f t="shared" si="101"/>
        <v/>
      </c>
      <c r="AA1642" s="109" t="s">
        <v>802</v>
      </c>
      <c r="AB1642" s="106"/>
      <c r="AC1642" s="158"/>
      <c r="AD1642" s="160"/>
      <c r="AE1642" s="127"/>
      <c r="AF1642" s="113"/>
      <c r="AG1642" s="165" t="str">
        <f t="array" ref="AG1642">XLOOKUP(F1642,'CLV2'!A:A,'CLV2'!E:E)</f>
        <v>2.VEGETABLES</v>
      </c>
      <c r="AH1642" s="115" t="str">
        <f t="array" ref="AH1642">XLOOKUP(F1642,'CLV2'!A:A,'CLV2'!F:F)</f>
        <v>3.PROCESSED VEGGIES</v>
      </c>
      <c r="AI1642" s="115" t="str">
        <f t="shared" si="8"/>
        <v>Pack</v>
      </c>
      <c r="AJ1642" s="116">
        <f t="shared" si="9"/>
        <v>1</v>
      </c>
      <c r="AK1642" s="117" t="str">
        <f t="array" ref="AK1642">XLOOKUP(F1642,'GIÁ'!A:A,'GIÁ'!D:D)</f>
        <v>59477.94</v>
      </c>
      <c r="AL1642" s="118">
        <f t="shared" si="10"/>
        <v>59477.94</v>
      </c>
      <c r="AM1642" s="118">
        <f t="shared" si="11"/>
        <v>0</v>
      </c>
      <c r="AN1642" s="119">
        <f t="shared" si="12"/>
        <v>59477.94</v>
      </c>
      <c r="AO1642" s="118">
        <f t="shared" si="13"/>
        <v>0</v>
      </c>
      <c r="AP1642" s="121">
        <f t="shared" si="14"/>
        <v>0</v>
      </c>
      <c r="AQ1642" s="122"/>
      <c r="AR1642" s="119"/>
    </row>
    <row r="1643" ht="22.5" customHeight="1">
      <c r="A1643" s="89">
        <v>46232.0</v>
      </c>
      <c r="B1643" s="90">
        <v>0.6083333333333333</v>
      </c>
      <c r="C1643" s="91" t="s">
        <v>1517</v>
      </c>
      <c r="D1643" s="129" t="str">
        <f t="array" ref="D1643">XLOOKUP(C1643,'DS ST'!A:A,'DS ST'!B:B)</f>
        <v>PHG</v>
      </c>
      <c r="E1643" s="94" t="str">
        <f t="array" ref="E1643">XLOOKUP($F1643,'GIÁ'!$A:$A,'GIÁ'!$E:$E)</f>
        <v>MÁT</v>
      </c>
      <c r="F1643" s="94">
        <v>10973.0</v>
      </c>
      <c r="G1643" s="95" t="s">
        <v>263</v>
      </c>
      <c r="H1643" s="95" t="s">
        <v>57</v>
      </c>
      <c r="I1643" s="96">
        <v>8.0</v>
      </c>
      <c r="J1643" s="96">
        <v>0.0</v>
      </c>
      <c r="K1643" s="98">
        <f t="shared" si="4"/>
        <v>8</v>
      </c>
      <c r="L1643" s="99" t="s">
        <v>5518</v>
      </c>
      <c r="M1643" s="100" t="s">
        <v>1922</v>
      </c>
      <c r="N1643" s="101" t="s">
        <v>5533</v>
      </c>
      <c r="O1643" s="128"/>
      <c r="P1643" s="100">
        <v>8.0</v>
      </c>
      <c r="Q1643" s="103">
        <f t="shared" si="5"/>
        <v>0</v>
      </c>
      <c r="R1643" s="161" t="s">
        <v>5536</v>
      </c>
      <c r="S1643" s="105"/>
      <c r="T1643" s="106"/>
      <c r="U1643" s="107"/>
      <c r="V1643" s="108" t="s">
        <v>756</v>
      </c>
      <c r="W1643" s="109" t="s">
        <v>1908</v>
      </c>
      <c r="X1643" s="110" t="str">
        <f t="shared" si="6"/>
        <v/>
      </c>
      <c r="Y1643" s="110" t="str">
        <f t="shared" si="7"/>
        <v>Siêu thị</v>
      </c>
      <c r="Z1643" s="139" t="str">
        <f t="shared" si="101"/>
        <v/>
      </c>
      <c r="AA1643" s="109" t="s">
        <v>802</v>
      </c>
      <c r="AB1643" s="106"/>
      <c r="AC1643" s="158"/>
      <c r="AD1643" s="160"/>
      <c r="AE1643" s="127"/>
      <c r="AF1643" s="113"/>
      <c r="AG1643" s="165" t="str">
        <f t="array" ref="AG1643">XLOOKUP(F1643,'CLV2'!A:A,'CLV2'!E:E)</f>
        <v>2.FRUITS</v>
      </c>
      <c r="AH1643" s="115" t="str">
        <f t="array" ref="AH1643">XLOOKUP(F1643,'CLV2'!A:A,'CLV2'!F:F)</f>
        <v>3.IMPORT FRUITS</v>
      </c>
      <c r="AI1643" s="115" t="str">
        <f t="shared" si="8"/>
        <v>Pack</v>
      </c>
      <c r="AJ1643" s="116">
        <f t="shared" si="9"/>
        <v>1</v>
      </c>
      <c r="AK1643" s="117" t="str">
        <f t="array" ref="AK1643">XLOOKUP(F1643,'GIÁ'!A:A,'GIÁ'!D:D)</f>
        <v>60000.00</v>
      </c>
      <c r="AL1643" s="118">
        <f t="shared" si="10"/>
        <v>480000</v>
      </c>
      <c r="AM1643" s="118">
        <f t="shared" si="11"/>
        <v>0</v>
      </c>
      <c r="AN1643" s="119">
        <f t="shared" si="12"/>
        <v>480000</v>
      </c>
      <c r="AO1643" s="118">
        <f t="shared" si="13"/>
        <v>0</v>
      </c>
      <c r="AP1643" s="121">
        <f t="shared" si="14"/>
        <v>0</v>
      </c>
      <c r="AQ1643" s="122"/>
      <c r="AR1643" s="119"/>
    </row>
    <row r="1644" ht="22.5" customHeight="1">
      <c r="A1644" s="89">
        <v>46232.0</v>
      </c>
      <c r="B1644" s="90">
        <v>0.6083333333333333</v>
      </c>
      <c r="C1644" s="91" t="s">
        <v>1517</v>
      </c>
      <c r="D1644" s="92" t="str">
        <f t="array" ref="D1644">XLOOKUP(C1644,'DS ST'!A:A,'DS ST'!B:B)</f>
        <v>PHG</v>
      </c>
      <c r="E1644" s="94" t="str">
        <f t="array" ref="E1644">XLOOKUP($F1644,'GIÁ'!$A:$A,'GIÁ'!$E:$E)</f>
        <v>MÁT</v>
      </c>
      <c r="F1644" s="94">
        <v>8.885020330052E12</v>
      </c>
      <c r="G1644" s="95" t="s">
        <v>1538</v>
      </c>
      <c r="H1644" s="95" t="s">
        <v>1539</v>
      </c>
      <c r="I1644" s="96">
        <v>2.0</v>
      </c>
      <c r="J1644" s="96">
        <v>0.0</v>
      </c>
      <c r="K1644" s="98">
        <f t="shared" si="4"/>
        <v>2</v>
      </c>
      <c r="L1644" s="99" t="s">
        <v>5518</v>
      </c>
      <c r="M1644" s="100" t="s">
        <v>5537</v>
      </c>
      <c r="N1644" s="101" t="s">
        <v>5538</v>
      </c>
      <c r="O1644" s="128"/>
      <c r="P1644" s="100"/>
      <c r="Q1644" s="103">
        <f t="shared" si="5"/>
        <v>2</v>
      </c>
      <c r="R1644" s="161"/>
      <c r="S1644" s="105"/>
      <c r="T1644" s="106"/>
      <c r="U1644" s="107"/>
      <c r="V1644" s="108" t="s">
        <v>756</v>
      </c>
      <c r="W1644" s="109" t="s">
        <v>1312</v>
      </c>
      <c r="X1644" s="110" t="str">
        <f t="shared" si="6"/>
        <v/>
      </c>
      <c r="Y1644" s="110" t="str">
        <f t="shared" si="7"/>
        <v/>
      </c>
      <c r="Z1644" s="109" t="s">
        <v>797</v>
      </c>
      <c r="AA1644" s="109" t="s">
        <v>802</v>
      </c>
      <c r="AB1644" s="149" t="s">
        <v>5006</v>
      </c>
      <c r="AC1644" s="158"/>
      <c r="AD1644" s="160"/>
      <c r="AE1644" s="127"/>
      <c r="AF1644" s="113"/>
      <c r="AG1644" s="165" t="str">
        <f t="array" ref="AG1644">XLOOKUP(F1644,'CLV2'!A:A,'CLV2'!E:E)</f>
        <v>2.VEGETABLES</v>
      </c>
      <c r="AH1644" s="115" t="str">
        <f t="array" ref="AH1644">XLOOKUP(F1644,'CLV2'!A:A,'CLV2'!F:F)</f>
        <v>3.LETTUCE, SNACKABLES</v>
      </c>
      <c r="AI1644" s="115" t="str">
        <f t="shared" si="8"/>
        <v>Pack</v>
      </c>
      <c r="AJ1644" s="116">
        <f t="shared" si="9"/>
        <v>1</v>
      </c>
      <c r="AK1644" s="117" t="str">
        <f t="array" ref="AK1644">XLOOKUP(F1644,'GIÁ'!A:A,'GIÁ'!D:D)</f>
        <v>32640.00</v>
      </c>
      <c r="AL1644" s="118">
        <f t="shared" si="10"/>
        <v>65280</v>
      </c>
      <c r="AM1644" s="118">
        <f t="shared" si="11"/>
        <v>0</v>
      </c>
      <c r="AN1644" s="119">
        <f t="shared" si="12"/>
        <v>0</v>
      </c>
      <c r="AO1644" s="118">
        <f t="shared" si="13"/>
        <v>65280</v>
      </c>
      <c r="AP1644" s="121">
        <f t="shared" si="14"/>
        <v>0</v>
      </c>
      <c r="AQ1644" s="122"/>
      <c r="AR1644" s="119"/>
    </row>
    <row r="1645" ht="22.5" customHeight="1">
      <c r="A1645" s="89">
        <v>46232.0</v>
      </c>
      <c r="B1645" s="90">
        <v>0.6083333333333333</v>
      </c>
      <c r="C1645" s="91" t="s">
        <v>1517</v>
      </c>
      <c r="D1645" s="129" t="str">
        <f t="array" ref="D1645">XLOOKUP(C1645,'DS ST'!A:A,'DS ST'!B:B)</f>
        <v>PHG</v>
      </c>
      <c r="E1645" s="94" t="str">
        <f t="array" ref="E1645">XLOOKUP($F1645,'GIÁ'!$A:$A,'GIÁ'!$E:$E)</f>
        <v>MÁT</v>
      </c>
      <c r="F1645" s="94">
        <v>8.934673608824E12</v>
      </c>
      <c r="G1645" s="95" t="s">
        <v>1696</v>
      </c>
      <c r="H1645" s="95" t="s">
        <v>57</v>
      </c>
      <c r="I1645" s="96">
        <v>24.0</v>
      </c>
      <c r="J1645" s="96">
        <v>0.0</v>
      </c>
      <c r="K1645" s="98">
        <f t="shared" si="4"/>
        <v>24</v>
      </c>
      <c r="L1645" s="99" t="s">
        <v>5518</v>
      </c>
      <c r="M1645" s="100" t="s">
        <v>5539</v>
      </c>
      <c r="N1645" s="101" t="s">
        <v>5540</v>
      </c>
      <c r="O1645" s="128"/>
      <c r="P1645" s="100">
        <v>24.0</v>
      </c>
      <c r="Q1645" s="103">
        <f t="shared" si="5"/>
        <v>0</v>
      </c>
      <c r="R1645" s="161" t="s">
        <v>5521</v>
      </c>
      <c r="S1645" s="105"/>
      <c r="T1645" s="106"/>
      <c r="U1645" s="107"/>
      <c r="V1645" s="108" t="s">
        <v>756</v>
      </c>
      <c r="W1645" s="109" t="s">
        <v>1908</v>
      </c>
      <c r="X1645" s="110" t="str">
        <f t="shared" si="6"/>
        <v/>
      </c>
      <c r="Y1645" s="110" t="str">
        <f t="shared" si="7"/>
        <v>Siêu thị</v>
      </c>
      <c r="Z1645" s="139" t="str">
        <f t="shared" ref="Z1645:Z1650" si="102">IF(N(Q1645)&lt;=0,"",IF(ISNUMBER(SEARCH("Thiếu kiện",V1645)),"Kho đông mát",IF(AND(N(Q1645)&gt;0,N(P1645)&gt;0,OR(ISNUMBER(SEARCH("Hình KDB",U1645)),ISNUMBER(SEARCH("Hình tele",U1645)),ISNUMBER(SEARCH("sai code",U1645)),ISNUMBER(SEARCH("ST nhận",U1645)))),"Kho đông mát",IF(AND(W1645="DC giao thiếu",OR(ISNUMBER(SEARCH("Hình KDB",U1645)),ISNUMBER(SEARCH("Hình tele",U1645)),ISNUMBER(SEARCH("sai code",U1645)))),"Kho đông mát",IF(W1645="DC giao thiếu","Chưa xác định",IF(AND(W1645="DC pick sai",OR(ISNUMBER(SEARCH("Hình KDB",U1645)),ISNUMBER(SEARCH("Hình tele",U1645)),ISNUMBER(SEARCH("sai code",U1645)),ISNUMBER(SEARCH("ST nhận",U1645)))),"Kho đông mát",IF(W1645="DC pick sai","Chưa xác định",IF(AND(W1645="Hao hụt",N(O1645)&gt;0,OR(ISNUMBER(SEARCH("Hình KDB",U1645)),ISNUMBER(SEARCH("Hình tele",U1645)),ISNUMBER(SEARCH("sai code",U1645)),ISNUMBER(SEARCH("ST nhận",U1645)))),"Kho đông mát",IF(W1645="Hao hụt","Chưa xác định",IF(OR(W1645="VT giao sai điểm",W1645="Không đạt nhiệt độ",W1645="TX giao thiếu kiện",W1645="Hàng không đạt CL"),"Kho đông mát",IF(W1645="Chưa xác định","Chưa xác định",IF(N(P1645)&gt;0,"Chưa xác định",""))))))))))))</f>
        <v/>
      </c>
      <c r="AA1645" s="109" t="s">
        <v>802</v>
      </c>
      <c r="AB1645" s="106"/>
      <c r="AC1645" s="158"/>
      <c r="AD1645" s="160"/>
      <c r="AE1645" s="127"/>
      <c r="AF1645" s="113"/>
      <c r="AG1645" s="165" t="str">
        <f t="array" ref="AG1645">XLOOKUP(F1645,'CLV2'!A:A,'CLV2'!E:E)</f>
        <v>2.DAIRY</v>
      </c>
      <c r="AH1645" s="115" t="str">
        <f t="array" ref="AH1645">XLOOKUP(F1645,'CLV2'!A:A,'CLV2'!F:F)</f>
        <v>3.YOGURT</v>
      </c>
      <c r="AI1645" s="115" t="str">
        <f t="shared" si="8"/>
        <v>Pack</v>
      </c>
      <c r="AJ1645" s="116">
        <f t="shared" si="9"/>
        <v>1</v>
      </c>
      <c r="AK1645" s="117" t="str">
        <f t="array" ref="AK1645">XLOOKUP(F1645,'GIÁ'!A:A,'GIÁ'!D:D)</f>
        <v>6642.27</v>
      </c>
      <c r="AL1645" s="118">
        <f t="shared" si="10"/>
        <v>159414.48</v>
      </c>
      <c r="AM1645" s="118">
        <f t="shared" si="11"/>
        <v>0</v>
      </c>
      <c r="AN1645" s="119">
        <f t="shared" si="12"/>
        <v>159414.48</v>
      </c>
      <c r="AO1645" s="118">
        <f t="shared" si="13"/>
        <v>0</v>
      </c>
      <c r="AP1645" s="121">
        <f t="shared" si="14"/>
        <v>0</v>
      </c>
      <c r="AQ1645" s="122"/>
      <c r="AR1645" s="119"/>
    </row>
    <row r="1646" ht="22.5" customHeight="1">
      <c r="A1646" s="89">
        <v>46232.0</v>
      </c>
      <c r="B1646" s="90">
        <v>0.6083333333333333</v>
      </c>
      <c r="C1646" s="91" t="s">
        <v>1517</v>
      </c>
      <c r="D1646" s="129" t="str">
        <f t="array" ref="D1646">XLOOKUP(C1646,'DS ST'!A:A,'DS ST'!B:B)</f>
        <v>PHG</v>
      </c>
      <c r="E1646" s="94" t="str">
        <f t="array" ref="E1646">XLOOKUP($F1646,'GIÁ'!$A:$A,'GIÁ'!$E:$E)</f>
        <v>MÁT</v>
      </c>
      <c r="F1646" s="94">
        <v>8.93600075105E12</v>
      </c>
      <c r="G1646" s="95" t="s">
        <v>2150</v>
      </c>
      <c r="H1646" s="95" t="s">
        <v>224</v>
      </c>
      <c r="I1646" s="96">
        <v>4.0</v>
      </c>
      <c r="J1646" s="96">
        <v>0.0</v>
      </c>
      <c r="K1646" s="98">
        <f t="shared" si="4"/>
        <v>4</v>
      </c>
      <c r="L1646" s="99" t="s">
        <v>5518</v>
      </c>
      <c r="M1646" s="100" t="s">
        <v>5541</v>
      </c>
      <c r="N1646" s="101" t="s">
        <v>5542</v>
      </c>
      <c r="O1646" s="128"/>
      <c r="P1646" s="100">
        <v>4.0</v>
      </c>
      <c r="Q1646" s="103">
        <f t="shared" si="5"/>
        <v>0</v>
      </c>
      <c r="R1646" s="161" t="s">
        <v>5543</v>
      </c>
      <c r="S1646" s="105"/>
      <c r="T1646" s="106"/>
      <c r="U1646" s="107"/>
      <c r="V1646" s="108" t="s">
        <v>756</v>
      </c>
      <c r="W1646" s="109" t="s">
        <v>1908</v>
      </c>
      <c r="X1646" s="110" t="str">
        <f t="shared" si="6"/>
        <v/>
      </c>
      <c r="Y1646" s="110" t="str">
        <f t="shared" si="7"/>
        <v>Siêu thị</v>
      </c>
      <c r="Z1646" s="139" t="str">
        <f t="shared" si="102"/>
        <v/>
      </c>
      <c r="AA1646" s="109" t="s">
        <v>802</v>
      </c>
      <c r="AB1646" s="106"/>
      <c r="AC1646" s="158"/>
      <c r="AD1646" s="160"/>
      <c r="AE1646" s="127"/>
      <c r="AF1646" s="113"/>
      <c r="AG1646" s="165" t="str">
        <f t="array" ref="AG1646">XLOOKUP(F1646,'CLV2'!A:A,'CLV2'!E:E)</f>
        <v>2.CHILLED FOODS</v>
      </c>
      <c r="AH1646" s="115" t="str">
        <f t="array" ref="AH1646">XLOOKUP(F1646,'CLV2'!A:A,'CLV2'!F:F)</f>
        <v>3.OTHER CHILLED PRODUCTS</v>
      </c>
      <c r="AI1646" s="115" t="str">
        <f t="shared" si="8"/>
        <v>Pack</v>
      </c>
      <c r="AJ1646" s="116">
        <f t="shared" si="9"/>
        <v>1</v>
      </c>
      <c r="AK1646" s="117" t="str">
        <f t="array" ref="AK1646">XLOOKUP(F1646,'GIÁ'!A:A,'GIÁ'!D:D)</f>
        <v>23203.89</v>
      </c>
      <c r="AL1646" s="118">
        <f t="shared" si="10"/>
        <v>92815.56</v>
      </c>
      <c r="AM1646" s="118">
        <f t="shared" si="11"/>
        <v>0</v>
      </c>
      <c r="AN1646" s="119">
        <f t="shared" si="12"/>
        <v>92815.56</v>
      </c>
      <c r="AO1646" s="118">
        <f t="shared" si="13"/>
        <v>0</v>
      </c>
      <c r="AP1646" s="121">
        <f t="shared" si="14"/>
        <v>0</v>
      </c>
      <c r="AQ1646" s="122"/>
      <c r="AR1646" s="119"/>
    </row>
    <row r="1647" ht="22.5" customHeight="1">
      <c r="A1647" s="89">
        <v>46232.0</v>
      </c>
      <c r="B1647" s="90">
        <v>0.6083333333333333</v>
      </c>
      <c r="C1647" s="91" t="s">
        <v>1517</v>
      </c>
      <c r="D1647" s="129" t="str">
        <f t="array" ref="D1647">XLOOKUP(C1647,'DS ST'!A:A,'DS ST'!B:B)</f>
        <v>PHG</v>
      </c>
      <c r="E1647" s="94" t="str">
        <f t="array" ref="E1647">XLOOKUP($F1647,'GIÁ'!$A:$A,'GIÁ'!$E:$E)</f>
        <v>MÁT</v>
      </c>
      <c r="F1647" s="94">
        <v>8.935128710109E12</v>
      </c>
      <c r="G1647" s="95" t="s">
        <v>1926</v>
      </c>
      <c r="H1647" s="95" t="s">
        <v>224</v>
      </c>
      <c r="I1647" s="96">
        <v>4.0</v>
      </c>
      <c r="J1647" s="96">
        <v>0.0</v>
      </c>
      <c r="K1647" s="98">
        <f t="shared" si="4"/>
        <v>4</v>
      </c>
      <c r="L1647" s="99" t="s">
        <v>5518</v>
      </c>
      <c r="M1647" s="100" t="s">
        <v>5541</v>
      </c>
      <c r="N1647" s="101" t="s">
        <v>5542</v>
      </c>
      <c r="O1647" s="128"/>
      <c r="P1647" s="100">
        <v>4.0</v>
      </c>
      <c r="Q1647" s="103">
        <f t="shared" si="5"/>
        <v>0</v>
      </c>
      <c r="R1647" s="161" t="s">
        <v>5543</v>
      </c>
      <c r="S1647" s="105"/>
      <c r="T1647" s="106"/>
      <c r="U1647" s="107"/>
      <c r="V1647" s="108" t="s">
        <v>756</v>
      </c>
      <c r="W1647" s="109" t="s">
        <v>1908</v>
      </c>
      <c r="X1647" s="110" t="str">
        <f t="shared" si="6"/>
        <v/>
      </c>
      <c r="Y1647" s="110" t="str">
        <f t="shared" si="7"/>
        <v>Siêu thị</v>
      </c>
      <c r="Z1647" s="139" t="str">
        <f t="shared" si="102"/>
        <v/>
      </c>
      <c r="AA1647" s="109" t="s">
        <v>802</v>
      </c>
      <c r="AB1647" s="106"/>
      <c r="AC1647" s="158"/>
      <c r="AD1647" s="160"/>
      <c r="AE1647" s="127"/>
      <c r="AF1647" s="113"/>
      <c r="AG1647" s="165" t="str">
        <f t="array" ref="AG1647">XLOOKUP(F1647,'CLV2'!A:A,'CLV2'!E:E)</f>
        <v>2.DAIRY</v>
      </c>
      <c r="AH1647" s="115" t="str">
        <f t="array" ref="AH1647">XLOOKUP(F1647,'CLV2'!A:A,'CLV2'!F:F)</f>
        <v>3.BUTTER AND CHEESE</v>
      </c>
      <c r="AI1647" s="115" t="str">
        <f t="shared" si="8"/>
        <v>Pack</v>
      </c>
      <c r="AJ1647" s="116">
        <f t="shared" si="9"/>
        <v>1</v>
      </c>
      <c r="AK1647" s="117" t="str">
        <f t="array" ref="AK1647">XLOOKUP(F1647,'GIÁ'!A:A,'GIÁ'!D:D)</f>
        <v>64810.60</v>
      </c>
      <c r="AL1647" s="118">
        <f t="shared" si="10"/>
        <v>259242.4</v>
      </c>
      <c r="AM1647" s="118">
        <f t="shared" si="11"/>
        <v>0</v>
      </c>
      <c r="AN1647" s="119">
        <f t="shared" si="12"/>
        <v>259242.4</v>
      </c>
      <c r="AO1647" s="118">
        <f t="shared" si="13"/>
        <v>0</v>
      </c>
      <c r="AP1647" s="121">
        <f t="shared" si="14"/>
        <v>0</v>
      </c>
      <c r="AQ1647" s="122"/>
      <c r="AR1647" s="119"/>
    </row>
    <row r="1648" ht="22.5" customHeight="1">
      <c r="A1648" s="89">
        <v>46232.0</v>
      </c>
      <c r="B1648" s="90">
        <v>0.6083333333333333</v>
      </c>
      <c r="C1648" s="91" t="s">
        <v>1517</v>
      </c>
      <c r="D1648" s="129" t="str">
        <f t="array" ref="D1648">XLOOKUP(C1648,'DS ST'!A:A,'DS ST'!B:B)</f>
        <v>PHG</v>
      </c>
      <c r="E1648" s="94" t="str">
        <f t="array" ref="E1648">XLOOKUP($F1648,'GIÁ'!$A:$A,'GIÁ'!$E:$E)</f>
        <v>MÁT</v>
      </c>
      <c r="F1648" s="94">
        <v>8.935360200086E12</v>
      </c>
      <c r="G1648" s="95" t="s">
        <v>2088</v>
      </c>
      <c r="H1648" s="95" t="s">
        <v>57</v>
      </c>
      <c r="I1648" s="96">
        <v>65.0</v>
      </c>
      <c r="J1648" s="96">
        <v>17.0</v>
      </c>
      <c r="K1648" s="98">
        <f t="shared" si="4"/>
        <v>48</v>
      </c>
      <c r="L1648" s="99" t="s">
        <v>5518</v>
      </c>
      <c r="M1648" s="100" t="s">
        <v>5541</v>
      </c>
      <c r="N1648" s="101" t="s">
        <v>5542</v>
      </c>
      <c r="O1648" s="128"/>
      <c r="P1648" s="100">
        <v>48.0</v>
      </c>
      <c r="Q1648" s="103">
        <f t="shared" si="5"/>
        <v>0</v>
      </c>
      <c r="R1648" s="161" t="s">
        <v>5544</v>
      </c>
      <c r="S1648" s="105"/>
      <c r="T1648" s="106"/>
      <c r="U1648" s="107"/>
      <c r="V1648" s="108" t="s">
        <v>756</v>
      </c>
      <c r="W1648" s="109" t="s">
        <v>1908</v>
      </c>
      <c r="X1648" s="110" t="str">
        <f t="shared" si="6"/>
        <v/>
      </c>
      <c r="Y1648" s="110" t="str">
        <f t="shared" si="7"/>
        <v>Siêu thị</v>
      </c>
      <c r="Z1648" s="139" t="str">
        <f t="shared" si="102"/>
        <v/>
      </c>
      <c r="AA1648" s="109" t="s">
        <v>802</v>
      </c>
      <c r="AB1648" s="106"/>
      <c r="AC1648" s="158"/>
      <c r="AD1648" s="160"/>
      <c r="AE1648" s="127"/>
      <c r="AF1648" s="113"/>
      <c r="AG1648" s="165" t="str">
        <f t="array" ref="AG1648">XLOOKUP(F1648,'CLV2'!A:A,'CLV2'!E:E)</f>
        <v>2.FRUITS</v>
      </c>
      <c r="AH1648" s="115" t="str">
        <f t="array" ref="AH1648">XLOOKUP(F1648,'CLV2'!A:A,'CLV2'!F:F)</f>
        <v>3.IMPORT FRUITS</v>
      </c>
      <c r="AI1648" s="115" t="str">
        <f t="shared" si="8"/>
        <v>Pack</v>
      </c>
      <c r="AJ1648" s="116">
        <f t="shared" si="9"/>
        <v>0.7384615385</v>
      </c>
      <c r="AK1648" s="117" t="str">
        <f t="array" ref="AK1648">XLOOKUP(F1648,'GIÁ'!A:A,'GIÁ'!D:D)</f>
        <v>117334.78</v>
      </c>
      <c r="AL1648" s="118">
        <f t="shared" si="10"/>
        <v>5632069.44</v>
      </c>
      <c r="AM1648" s="118">
        <f t="shared" si="11"/>
        <v>0</v>
      </c>
      <c r="AN1648" s="119">
        <f t="shared" si="12"/>
        <v>5632069.44</v>
      </c>
      <c r="AO1648" s="118">
        <f t="shared" si="13"/>
        <v>0</v>
      </c>
      <c r="AP1648" s="121">
        <f t="shared" si="14"/>
        <v>0</v>
      </c>
      <c r="AQ1648" s="122"/>
      <c r="AR1648" s="119"/>
    </row>
    <row r="1649" ht="22.5" customHeight="1">
      <c r="A1649" s="89">
        <v>46232.0</v>
      </c>
      <c r="B1649" s="90">
        <v>0.6083333333333333</v>
      </c>
      <c r="C1649" s="91" t="s">
        <v>1517</v>
      </c>
      <c r="D1649" s="129" t="str">
        <f t="array" ref="D1649">XLOOKUP(C1649,'DS ST'!A:A,'DS ST'!B:B)</f>
        <v>PHG</v>
      </c>
      <c r="E1649" s="94" t="str">
        <f t="array" ref="E1649">XLOOKUP($F1649,'GIÁ'!$A:$A,'GIÁ'!$E:$E)</f>
        <v>MÁT</v>
      </c>
      <c r="F1649" s="94">
        <v>11575.0</v>
      </c>
      <c r="G1649" s="95" t="s">
        <v>908</v>
      </c>
      <c r="H1649" s="95" t="s">
        <v>75</v>
      </c>
      <c r="I1649" s="96">
        <v>10.0</v>
      </c>
      <c r="J1649" s="96">
        <v>7.0</v>
      </c>
      <c r="K1649" s="98">
        <f t="shared" si="4"/>
        <v>3</v>
      </c>
      <c r="L1649" s="99" t="s">
        <v>5518</v>
      </c>
      <c r="M1649" s="100" t="s">
        <v>5545</v>
      </c>
      <c r="N1649" s="101" t="s">
        <v>5546</v>
      </c>
      <c r="O1649" s="128"/>
      <c r="P1649" s="100">
        <v>3.0</v>
      </c>
      <c r="Q1649" s="103">
        <f t="shared" si="5"/>
        <v>0</v>
      </c>
      <c r="R1649" s="161" t="s">
        <v>5543</v>
      </c>
      <c r="S1649" s="105"/>
      <c r="T1649" s="106"/>
      <c r="U1649" s="107"/>
      <c r="V1649" s="108" t="s">
        <v>756</v>
      </c>
      <c r="W1649" s="109" t="s">
        <v>1908</v>
      </c>
      <c r="X1649" s="110" t="str">
        <f t="shared" si="6"/>
        <v/>
      </c>
      <c r="Y1649" s="110" t="str">
        <f t="shared" si="7"/>
        <v>Siêu thị</v>
      </c>
      <c r="Z1649" s="139" t="str">
        <f t="shared" si="102"/>
        <v/>
      </c>
      <c r="AA1649" s="109" t="s">
        <v>802</v>
      </c>
      <c r="AB1649" s="106"/>
      <c r="AC1649" s="158"/>
      <c r="AD1649" s="160"/>
      <c r="AE1649" s="127"/>
      <c r="AF1649" s="113"/>
      <c r="AG1649" s="165" t="str">
        <f t="array" ref="AG1649">XLOOKUP(F1649,'CLV2'!A:A,'CLV2'!E:E)</f>
        <v>2.FRUITS</v>
      </c>
      <c r="AH1649" s="115" t="str">
        <f t="array" ref="AH1649">XLOOKUP(F1649,'CLV2'!A:A,'CLV2'!F:F)</f>
        <v>3.IMPORT FRUITS</v>
      </c>
      <c r="AI1649" s="115" t="str">
        <f t="shared" si="8"/>
        <v>Pack</v>
      </c>
      <c r="AJ1649" s="116">
        <f t="shared" si="9"/>
        <v>0.3</v>
      </c>
      <c r="AK1649" s="117" t="str">
        <f t="array" ref="AK1649">XLOOKUP(F1649,'GIÁ'!A:A,'GIÁ'!D:D)</f>
        <v>54909.18</v>
      </c>
      <c r="AL1649" s="118">
        <f t="shared" si="10"/>
        <v>164727.54</v>
      </c>
      <c r="AM1649" s="118">
        <f t="shared" si="11"/>
        <v>0</v>
      </c>
      <c r="AN1649" s="119">
        <f t="shared" si="12"/>
        <v>164727.54</v>
      </c>
      <c r="AO1649" s="118">
        <f t="shared" si="13"/>
        <v>0</v>
      </c>
      <c r="AP1649" s="121">
        <f t="shared" si="14"/>
        <v>0</v>
      </c>
      <c r="AQ1649" s="122"/>
      <c r="AR1649" s="119"/>
    </row>
    <row r="1650" ht="22.5" customHeight="1">
      <c r="A1650" s="89">
        <v>46232.0</v>
      </c>
      <c r="B1650" s="90">
        <v>0.6083333333333333</v>
      </c>
      <c r="C1650" s="91" t="s">
        <v>1517</v>
      </c>
      <c r="D1650" s="129" t="str">
        <f t="array" ref="D1650">XLOOKUP(C1650,'DS ST'!A:A,'DS ST'!B:B)</f>
        <v>PHG</v>
      </c>
      <c r="E1650" s="94" t="str">
        <f t="array" ref="E1650">XLOOKUP($F1650,'GIÁ'!$A:$A,'GIÁ'!$E:$E)</f>
        <v>MÁT</v>
      </c>
      <c r="F1650" s="94">
        <v>8.934673605823E12</v>
      </c>
      <c r="G1650" s="95" t="s">
        <v>1689</v>
      </c>
      <c r="H1650" s="95" t="s">
        <v>57</v>
      </c>
      <c r="I1650" s="96">
        <v>100.0</v>
      </c>
      <c r="J1650" s="96">
        <v>96.0</v>
      </c>
      <c r="K1650" s="98">
        <f t="shared" si="4"/>
        <v>4</v>
      </c>
      <c r="L1650" s="99" t="s">
        <v>5518</v>
      </c>
      <c r="M1650" s="100" t="s">
        <v>5547</v>
      </c>
      <c r="N1650" s="101" t="s">
        <v>5548</v>
      </c>
      <c r="O1650" s="128"/>
      <c r="P1650" s="100">
        <v>4.0</v>
      </c>
      <c r="Q1650" s="103">
        <f t="shared" si="5"/>
        <v>0</v>
      </c>
      <c r="R1650" s="161" t="s">
        <v>5549</v>
      </c>
      <c r="S1650" s="105"/>
      <c r="T1650" s="106"/>
      <c r="U1650" s="107"/>
      <c r="V1650" s="108" t="s">
        <v>756</v>
      </c>
      <c r="W1650" s="109" t="s">
        <v>1908</v>
      </c>
      <c r="X1650" s="110" t="str">
        <f t="shared" si="6"/>
        <v/>
      </c>
      <c r="Y1650" s="110" t="str">
        <f t="shared" si="7"/>
        <v>Siêu thị</v>
      </c>
      <c r="Z1650" s="139" t="str">
        <f t="shared" si="102"/>
        <v/>
      </c>
      <c r="AA1650" s="109" t="s">
        <v>802</v>
      </c>
      <c r="AB1650" s="106"/>
      <c r="AC1650" s="158"/>
      <c r="AD1650" s="160"/>
      <c r="AE1650" s="127"/>
      <c r="AF1650" s="113"/>
      <c r="AG1650" s="165" t="str">
        <f t="array" ref="AG1650">XLOOKUP(F1650,'CLV2'!A:A,'CLV2'!E:E)</f>
        <v>2.DAIRY</v>
      </c>
      <c r="AH1650" s="115" t="str">
        <f t="array" ref="AH1650">XLOOKUP(F1650,'CLV2'!A:A,'CLV2'!F:F)</f>
        <v>3.YOGURT</v>
      </c>
      <c r="AI1650" s="115" t="str">
        <f t="shared" si="8"/>
        <v>Pack</v>
      </c>
      <c r="AJ1650" s="116">
        <f t="shared" si="9"/>
        <v>0.04</v>
      </c>
      <c r="AK1650" s="117" t="str">
        <f t="array" ref="AK1650">XLOOKUP(F1650,'GIÁ'!A:A,'GIÁ'!D:D)</f>
        <v>5402.30</v>
      </c>
      <c r="AL1650" s="118">
        <f t="shared" si="10"/>
        <v>21609.2</v>
      </c>
      <c r="AM1650" s="118">
        <f t="shared" si="11"/>
        <v>0</v>
      </c>
      <c r="AN1650" s="119">
        <f t="shared" si="12"/>
        <v>21609.2</v>
      </c>
      <c r="AO1650" s="118">
        <f t="shared" si="13"/>
        <v>0</v>
      </c>
      <c r="AP1650" s="121">
        <f t="shared" si="14"/>
        <v>0</v>
      </c>
      <c r="AQ1650" s="122"/>
      <c r="AR1650" s="119"/>
    </row>
    <row r="1651" ht="22.5" customHeight="1">
      <c r="A1651" s="89">
        <v>46232.0</v>
      </c>
      <c r="B1651" s="90">
        <v>0.6083333333333333</v>
      </c>
      <c r="C1651" s="91" t="s">
        <v>1517</v>
      </c>
      <c r="D1651" s="92" t="str">
        <f t="array" ref="D1651">XLOOKUP(C1651,'DS ST'!A:A,'DS ST'!B:B)</f>
        <v>PHG</v>
      </c>
      <c r="E1651" s="94" t="str">
        <f t="array" ref="E1651">XLOOKUP($F1651,'GIÁ'!$A:$A,'GIÁ'!$E:$E)</f>
        <v>MÁT</v>
      </c>
      <c r="F1651" s="94">
        <v>8.934717292033E12</v>
      </c>
      <c r="G1651" s="95" t="s">
        <v>1740</v>
      </c>
      <c r="H1651" s="95" t="s">
        <v>1741</v>
      </c>
      <c r="I1651" s="96">
        <v>6.0</v>
      </c>
      <c r="J1651" s="96">
        <v>5.0</v>
      </c>
      <c r="K1651" s="98">
        <f t="shared" si="4"/>
        <v>1</v>
      </c>
      <c r="L1651" s="99" t="s">
        <v>5518</v>
      </c>
      <c r="M1651" s="100" t="s">
        <v>5550</v>
      </c>
      <c r="N1651" s="101" t="s">
        <v>5551</v>
      </c>
      <c r="O1651" s="128"/>
      <c r="P1651" s="100"/>
      <c r="Q1651" s="103">
        <f t="shared" si="5"/>
        <v>1</v>
      </c>
      <c r="R1651" s="161"/>
      <c r="S1651" s="105"/>
      <c r="T1651" s="106"/>
      <c r="U1651" s="107"/>
      <c r="V1651" s="108" t="s">
        <v>756</v>
      </c>
      <c r="W1651" s="109" t="s">
        <v>1312</v>
      </c>
      <c r="X1651" s="110" t="str">
        <f t="shared" si="6"/>
        <v/>
      </c>
      <c r="Y1651" s="110" t="str">
        <f t="shared" si="7"/>
        <v/>
      </c>
      <c r="Z1651" s="109" t="s">
        <v>797</v>
      </c>
      <c r="AA1651" s="109" t="s">
        <v>802</v>
      </c>
      <c r="AB1651" s="149" t="s">
        <v>5006</v>
      </c>
      <c r="AC1651" s="158"/>
      <c r="AD1651" s="160"/>
      <c r="AE1651" s="127"/>
      <c r="AF1651" s="113"/>
      <c r="AG1651" s="165" t="str">
        <f t="array" ref="AG1651">XLOOKUP(F1651,'CLV2'!A:A,'CLV2'!E:E)</f>
        <v>2.CHILLED FOODS</v>
      </c>
      <c r="AH1651" s="115" t="str">
        <f t="array" ref="AH1651">XLOOKUP(F1651,'CLV2'!A:A,'CLV2'!F:F)</f>
        <v>3.HAM AND SAUSAGES</v>
      </c>
      <c r="AI1651" s="115" t="str">
        <f t="shared" si="8"/>
        <v>Pack</v>
      </c>
      <c r="AJ1651" s="116">
        <f t="shared" si="9"/>
        <v>0.1666666667</v>
      </c>
      <c r="AK1651" s="117" t="str">
        <f t="array" ref="AK1651">XLOOKUP(F1651,'GIÁ'!A:A,'GIÁ'!D:D)</f>
        <v>95418.02</v>
      </c>
      <c r="AL1651" s="118">
        <f t="shared" si="10"/>
        <v>95418.02</v>
      </c>
      <c r="AM1651" s="118">
        <f t="shared" si="11"/>
        <v>0</v>
      </c>
      <c r="AN1651" s="119">
        <f t="shared" si="12"/>
        <v>0</v>
      </c>
      <c r="AO1651" s="118">
        <f t="shared" si="13"/>
        <v>95418.02</v>
      </c>
      <c r="AP1651" s="121">
        <f t="shared" si="14"/>
        <v>0</v>
      </c>
      <c r="AQ1651" s="122"/>
      <c r="AR1651" s="119"/>
    </row>
    <row r="1652" ht="22.5" customHeight="1">
      <c r="A1652" s="89">
        <v>46232.0</v>
      </c>
      <c r="B1652" s="90">
        <v>0.5784722222222223</v>
      </c>
      <c r="C1652" s="91" t="s">
        <v>968</v>
      </c>
      <c r="D1652" s="129" t="str">
        <f t="array" ref="D1652">XLOOKUP(C1652,'DS ST'!A:A,'DS ST'!B:B)</f>
        <v>A202</v>
      </c>
      <c r="E1652" s="94" t="str">
        <f t="array" ref="E1652">XLOOKUP($F1652,'GIÁ'!$A:$A,'GIÁ'!$E:$E)</f>
        <v>ĐÔNG</v>
      </c>
      <c r="F1652" s="94">
        <v>8.938562334054E12</v>
      </c>
      <c r="G1652" s="95" t="s">
        <v>3183</v>
      </c>
      <c r="H1652" s="95" t="s">
        <v>57</v>
      </c>
      <c r="I1652" s="96">
        <v>2.0</v>
      </c>
      <c r="J1652" s="96">
        <v>1.0</v>
      </c>
      <c r="K1652" s="98">
        <f t="shared" si="4"/>
        <v>1</v>
      </c>
      <c r="L1652" s="99" t="s">
        <v>5552</v>
      </c>
      <c r="M1652" s="100" t="s">
        <v>5553</v>
      </c>
      <c r="N1652" s="101" t="e">
        <v>#N/A</v>
      </c>
      <c r="O1652" s="128"/>
      <c r="P1652" s="100"/>
      <c r="Q1652" s="103">
        <f t="shared" si="5"/>
        <v>1</v>
      </c>
      <c r="R1652" s="161"/>
      <c r="S1652" s="105" t="s">
        <v>14</v>
      </c>
      <c r="T1652" s="106"/>
      <c r="U1652" s="107" t="s">
        <v>5554</v>
      </c>
      <c r="V1652" s="108" t="s">
        <v>756</v>
      </c>
      <c r="W1652" s="109" t="s">
        <v>1312</v>
      </c>
      <c r="X1652" s="110" t="str">
        <f t="shared" si="6"/>
        <v/>
      </c>
      <c r="Y1652" s="110" t="str">
        <f t="shared" si="7"/>
        <v/>
      </c>
      <c r="Z1652" s="139" t="str">
        <f>IF(N(Q1652)&lt;=0,"",IF(ISNUMBER(SEARCH("Thiếu kiện",V1652)),"Kho đông mát",IF(AND(N(Q1652)&gt;0,N(P1652)&gt;0,OR(ISNUMBER(SEARCH("Hình KDB",U1652)),ISNUMBER(SEARCH("Hình tele",U1652)),ISNUMBER(SEARCH("sai code",U1652)),ISNUMBER(SEARCH("ST nhận",U1652)))),"Kho đông mát",IF(AND(W1652="DC giao thiếu",OR(ISNUMBER(SEARCH("Hình KDB",U1652)),ISNUMBER(SEARCH("Hình tele",U1652)),ISNUMBER(SEARCH("sai code",U1652)))),"Kho đông mát",IF(W1652="DC giao thiếu","Chưa xác định",IF(AND(W1652="DC pick sai",OR(ISNUMBER(SEARCH("Hình KDB",U1652)),ISNUMBER(SEARCH("Hình tele",U1652)),ISNUMBER(SEARCH("sai code",U1652)),ISNUMBER(SEARCH("ST nhận",U1652)))),"Kho đông mát",IF(W1652="DC pick sai","Chưa xác định",IF(AND(W1652="Hao hụt",N(O1652)&gt;0,OR(ISNUMBER(SEARCH("Hình KDB",U1652)),ISNUMBER(SEARCH("Hình tele",U1652)),ISNUMBER(SEARCH("sai code",U1652)),ISNUMBER(SEARCH("ST nhận",U1652)))),"Kho đông mát",IF(W1652="Hao hụt","Chưa xác định",IF(OR(W1652="VT giao sai điểm",W1652="Không đạt nhiệt độ",W1652="TX giao thiếu kiện",W1652="Hàng không đạt CL"),"Kho đông mát",IF(W1652="Chưa xác định","Chưa xác định",IF(N(P1652)&gt;0,"Chưa xác định",""))))))))))))</f>
        <v>Kho đông mát</v>
      </c>
      <c r="AA1652" s="109" t="s">
        <v>802</v>
      </c>
      <c r="AB1652" s="106"/>
      <c r="AC1652" s="159" t="s">
        <v>1329</v>
      </c>
      <c r="AD1652" s="160"/>
      <c r="AE1652" s="127"/>
      <c r="AF1652" s="113"/>
      <c r="AG1652" s="165" t="str">
        <f t="array" ref="AG1652">XLOOKUP(F1652,'CLV2'!A:A,'CLV2'!E:E)</f>
        <v>2.FROZEN FOODS</v>
      </c>
      <c r="AH1652" s="115" t="str">
        <f t="array" ref="AH1652">XLOOKUP(F1652,'CLV2'!A:A,'CLV2'!F:F)</f>
        <v>3.PIZZA - READY MEALS</v>
      </c>
      <c r="AI1652" s="115" t="str">
        <f t="shared" si="8"/>
        <v>Pack</v>
      </c>
      <c r="AJ1652" s="116">
        <f t="shared" si="9"/>
        <v>0.5</v>
      </c>
      <c r="AK1652" s="117" t="str">
        <f t="array" ref="AK1652">XLOOKUP(F1652,'GIÁ'!A:A,'GIÁ'!D:D)</f>
        <v>45622.63</v>
      </c>
      <c r="AL1652" s="118">
        <f t="shared" si="10"/>
        <v>45622.63</v>
      </c>
      <c r="AM1652" s="118">
        <f t="shared" si="11"/>
        <v>0</v>
      </c>
      <c r="AN1652" s="119">
        <f t="shared" si="12"/>
        <v>0</v>
      </c>
      <c r="AO1652" s="118">
        <f t="shared" si="13"/>
        <v>45622.63</v>
      </c>
      <c r="AP1652" s="121">
        <f t="shared" si="14"/>
        <v>0</v>
      </c>
      <c r="AQ1652" s="122"/>
      <c r="AR1652" s="119"/>
    </row>
    <row r="1653" ht="22.5" customHeight="1">
      <c r="A1653" s="89">
        <v>46232.0</v>
      </c>
      <c r="B1653" s="90">
        <v>0.5909722222222222</v>
      </c>
      <c r="C1653" s="91" t="s">
        <v>1566</v>
      </c>
      <c r="D1653" s="92" t="str">
        <f t="array" ref="D1653">XLOOKUP(C1653,'DS ST'!A:A,'DS ST'!B:B)</f>
        <v>Q50</v>
      </c>
      <c r="E1653" s="94" t="str">
        <f t="array" ref="E1653">XLOOKUP($F1653,'GIÁ'!$A:$A,'GIÁ'!$E:$E)</f>
        <v>ĐÔNG</v>
      </c>
      <c r="F1653" s="94">
        <v>8.935297105409E12</v>
      </c>
      <c r="G1653" s="95" t="s">
        <v>2034</v>
      </c>
      <c r="H1653" s="95" t="s">
        <v>224</v>
      </c>
      <c r="I1653" s="96">
        <v>2.0</v>
      </c>
      <c r="J1653" s="96">
        <v>0.0</v>
      </c>
      <c r="K1653" s="98">
        <f t="shared" si="4"/>
        <v>2</v>
      </c>
      <c r="L1653" s="99" t="s">
        <v>5555</v>
      </c>
      <c r="M1653" s="100" t="s">
        <v>5556</v>
      </c>
      <c r="N1653" s="101"/>
      <c r="O1653" s="128"/>
      <c r="P1653" s="100"/>
      <c r="Q1653" s="103">
        <f t="shared" si="5"/>
        <v>2</v>
      </c>
      <c r="R1653" s="161"/>
      <c r="S1653" s="105"/>
      <c r="T1653" s="106"/>
      <c r="U1653" s="107"/>
      <c r="V1653" s="108" t="s">
        <v>756</v>
      </c>
      <c r="W1653" s="109" t="s">
        <v>1312</v>
      </c>
      <c r="X1653" s="110" t="str">
        <f t="shared" si="6"/>
        <v/>
      </c>
      <c r="Y1653" s="110" t="str">
        <f t="shared" si="7"/>
        <v/>
      </c>
      <c r="Z1653" s="109" t="s">
        <v>797</v>
      </c>
      <c r="AA1653" s="109" t="s">
        <v>802</v>
      </c>
      <c r="AB1653" s="168" t="s">
        <v>5557</v>
      </c>
      <c r="AC1653" s="158"/>
      <c r="AD1653" s="160"/>
      <c r="AE1653" s="127"/>
      <c r="AF1653" s="113"/>
      <c r="AG1653" s="165" t="str">
        <f t="array" ref="AG1653">XLOOKUP(F1653,'CLV2'!A:A,'CLV2'!E:E)</f>
        <v>2.FROZEN FOODS</v>
      </c>
      <c r="AH1653" s="115" t="str">
        <f t="array" ref="AH1653">XLOOKUP(F1653,'CLV2'!A:A,'CLV2'!F:F)</f>
        <v>3.PIZZA - READY MEALS</v>
      </c>
      <c r="AI1653" s="115" t="str">
        <f t="shared" si="8"/>
        <v>Pack</v>
      </c>
      <c r="AJ1653" s="116">
        <f t="shared" si="9"/>
        <v>1</v>
      </c>
      <c r="AK1653" s="117" t="str">
        <f t="array" ref="AK1653">XLOOKUP(F1653,'GIÁ'!A:A,'GIÁ'!D:D)</f>
        <v>60873.43</v>
      </c>
      <c r="AL1653" s="118">
        <f t="shared" si="10"/>
        <v>121746.86</v>
      </c>
      <c r="AM1653" s="118">
        <f t="shared" si="11"/>
        <v>0</v>
      </c>
      <c r="AN1653" s="119">
        <f t="shared" si="12"/>
        <v>0</v>
      </c>
      <c r="AO1653" s="118">
        <f t="shared" si="13"/>
        <v>121746.86</v>
      </c>
      <c r="AP1653" s="121">
        <f t="shared" si="14"/>
        <v>0</v>
      </c>
      <c r="AQ1653" s="122"/>
      <c r="AR1653" s="119"/>
    </row>
    <row r="1654" ht="22.5" customHeight="1">
      <c r="A1654" s="89">
        <v>46232.0</v>
      </c>
      <c r="B1654" s="90">
        <v>0.5909722222222222</v>
      </c>
      <c r="C1654" s="91" t="s">
        <v>1566</v>
      </c>
      <c r="D1654" s="129" t="str">
        <f t="array" ref="D1654">XLOOKUP(C1654,'DS ST'!A:A,'DS ST'!B:B)</f>
        <v>Q50</v>
      </c>
      <c r="E1654" s="94" t="str">
        <f t="array" ref="E1654">XLOOKUP($F1654,'GIÁ'!$A:$A,'GIÁ'!$E:$E)</f>
        <v>ĐÔNG</v>
      </c>
      <c r="F1654" s="94">
        <v>8.936220300229E12</v>
      </c>
      <c r="G1654" s="95" t="s">
        <v>3359</v>
      </c>
      <c r="H1654" s="95" t="s">
        <v>224</v>
      </c>
      <c r="I1654" s="96">
        <v>3.0</v>
      </c>
      <c r="J1654" s="96">
        <v>2.0</v>
      </c>
      <c r="K1654" s="98">
        <f t="shared" si="4"/>
        <v>1</v>
      </c>
      <c r="L1654" s="99" t="s">
        <v>5555</v>
      </c>
      <c r="M1654" s="100" t="s">
        <v>5556</v>
      </c>
      <c r="N1654" s="101" t="e">
        <v>#N/A</v>
      </c>
      <c r="O1654" s="128"/>
      <c r="P1654" s="100"/>
      <c r="Q1654" s="103">
        <f t="shared" si="5"/>
        <v>1</v>
      </c>
      <c r="R1654" s="161"/>
      <c r="S1654" s="105" t="s">
        <v>14</v>
      </c>
      <c r="T1654" s="106"/>
      <c r="U1654" s="107" t="s">
        <v>5554</v>
      </c>
      <c r="V1654" s="108" t="s">
        <v>756</v>
      </c>
      <c r="W1654" s="109" t="s">
        <v>1312</v>
      </c>
      <c r="X1654" s="110" t="str">
        <f t="shared" si="6"/>
        <v/>
      </c>
      <c r="Y1654" s="110" t="str">
        <f t="shared" si="7"/>
        <v/>
      </c>
      <c r="Z1654" s="139" t="str">
        <f t="shared" ref="Z1654:Z1659" si="103">IF(N(Q1654)&lt;=0,"",IF(ISNUMBER(SEARCH("Thiếu kiện",V1654)),"Kho đông mát",IF(AND(N(Q1654)&gt;0,N(P1654)&gt;0,OR(ISNUMBER(SEARCH("Hình KDB",U1654)),ISNUMBER(SEARCH("Hình tele",U1654)),ISNUMBER(SEARCH("sai code",U1654)),ISNUMBER(SEARCH("ST nhận",U1654)))),"Kho đông mát",IF(AND(W1654="DC giao thiếu",OR(ISNUMBER(SEARCH("Hình KDB",U1654)),ISNUMBER(SEARCH("Hình tele",U1654)),ISNUMBER(SEARCH("sai code",U1654)))),"Kho đông mát",IF(W1654="DC giao thiếu","Chưa xác định",IF(AND(W1654="DC pick sai",OR(ISNUMBER(SEARCH("Hình KDB",U1654)),ISNUMBER(SEARCH("Hình tele",U1654)),ISNUMBER(SEARCH("sai code",U1654)),ISNUMBER(SEARCH("ST nhận",U1654)))),"Kho đông mát",IF(W1654="DC pick sai","Chưa xác định",IF(AND(W1654="Hao hụt",N(O1654)&gt;0,OR(ISNUMBER(SEARCH("Hình KDB",U1654)),ISNUMBER(SEARCH("Hình tele",U1654)),ISNUMBER(SEARCH("sai code",U1654)),ISNUMBER(SEARCH("ST nhận",U1654)))),"Kho đông mát",IF(W1654="Hao hụt","Chưa xác định",IF(OR(W1654="VT giao sai điểm",W1654="Không đạt nhiệt độ",W1654="TX giao thiếu kiện",W1654="Hàng không đạt CL"),"Kho đông mát",IF(W1654="Chưa xác định","Chưa xác định",IF(N(P1654)&gt;0,"Chưa xác định",""))))))))))))</f>
        <v>Kho đông mát</v>
      </c>
      <c r="AA1654" s="109" t="s">
        <v>802</v>
      </c>
      <c r="AB1654" s="106"/>
      <c r="AC1654" s="159" t="s">
        <v>1329</v>
      </c>
      <c r="AD1654" s="160"/>
      <c r="AE1654" s="127"/>
      <c r="AF1654" s="113"/>
      <c r="AG1654" s="165" t="str">
        <f t="array" ref="AG1654">XLOOKUP(F1654,'CLV2'!A:A,'CLV2'!E:E)</f>
        <v>2.FROZEN FOODS</v>
      </c>
      <c r="AH1654" s="115" t="str">
        <f t="array" ref="AH1654">XLOOKUP(F1654,'CLV2'!A:A,'CLV2'!F:F)</f>
        <v>3.HOTPOT AND FRIED</v>
      </c>
      <c r="AI1654" s="115" t="str">
        <f t="shared" si="8"/>
        <v>Pack</v>
      </c>
      <c r="AJ1654" s="116">
        <f t="shared" si="9"/>
        <v>0.3333333333</v>
      </c>
      <c r="AK1654" s="117">
        <f t="array" ref="AK1654">XLOOKUP(F1654,'GIÁ'!A:A,'GIÁ'!D:D)</f>
        <v>47500</v>
      </c>
      <c r="AL1654" s="118">
        <f t="shared" si="10"/>
        <v>47500</v>
      </c>
      <c r="AM1654" s="118">
        <f t="shared" si="11"/>
        <v>0</v>
      </c>
      <c r="AN1654" s="119">
        <f t="shared" si="12"/>
        <v>0</v>
      </c>
      <c r="AO1654" s="118">
        <f t="shared" si="13"/>
        <v>47500</v>
      </c>
      <c r="AP1654" s="121">
        <f t="shared" si="14"/>
        <v>0</v>
      </c>
      <c r="AQ1654" s="122"/>
      <c r="AR1654" s="119"/>
    </row>
    <row r="1655" ht="22.5" customHeight="1">
      <c r="A1655" s="89">
        <v>46232.0</v>
      </c>
      <c r="B1655" s="90">
        <v>0.5881944444444445</v>
      </c>
      <c r="C1655" s="91" t="s">
        <v>1566</v>
      </c>
      <c r="D1655" s="92" t="str">
        <f t="array" ref="D1655">XLOOKUP(C1655,'DS ST'!A:A,'DS ST'!B:B)</f>
        <v>Q50</v>
      </c>
      <c r="E1655" s="94" t="str">
        <f t="array" ref="E1655">XLOOKUP($F1655,'GIÁ'!$A:$A,'GIÁ'!$E:$E)</f>
        <v>MÁT</v>
      </c>
      <c r="F1655" s="94">
        <v>8.888319823099E12</v>
      </c>
      <c r="G1655" s="95" t="s">
        <v>1546</v>
      </c>
      <c r="H1655" s="95" t="s">
        <v>57</v>
      </c>
      <c r="I1655" s="96">
        <v>1.0</v>
      </c>
      <c r="J1655" s="96">
        <v>0.0</v>
      </c>
      <c r="K1655" s="98">
        <f t="shared" si="4"/>
        <v>1</v>
      </c>
      <c r="L1655" s="99" t="s">
        <v>5558</v>
      </c>
      <c r="M1655" s="100" t="s">
        <v>5559</v>
      </c>
      <c r="N1655" s="101" t="s">
        <v>5560</v>
      </c>
      <c r="O1655" s="128"/>
      <c r="P1655" s="100"/>
      <c r="Q1655" s="103">
        <f t="shared" si="5"/>
        <v>1</v>
      </c>
      <c r="R1655" s="161"/>
      <c r="S1655" s="105"/>
      <c r="T1655" s="106"/>
      <c r="U1655" s="107"/>
      <c r="V1655" s="108" t="s">
        <v>756</v>
      </c>
      <c r="W1655" s="109" t="s">
        <v>1312</v>
      </c>
      <c r="X1655" s="110" t="str">
        <f t="shared" si="6"/>
        <v/>
      </c>
      <c r="Y1655" s="110" t="str">
        <f t="shared" si="7"/>
        <v/>
      </c>
      <c r="Z1655" s="139" t="str">
        <f t="shared" si="103"/>
        <v>Chưa xác định</v>
      </c>
      <c r="AA1655" s="109" t="s">
        <v>5260</v>
      </c>
      <c r="AB1655" s="106"/>
      <c r="AC1655" s="158"/>
      <c r="AD1655" s="160"/>
      <c r="AE1655" s="127"/>
      <c r="AF1655" s="113"/>
      <c r="AG1655" s="165" t="str">
        <f t="array" ref="AG1655">XLOOKUP(F1655,'CLV2'!A:A,'CLV2'!E:E)</f>
        <v>2.VEGETABLES</v>
      </c>
      <c r="AH1655" s="115" t="str">
        <f t="array" ref="AH1655">XLOOKUP(F1655,'CLV2'!A:A,'CLV2'!F:F)</f>
        <v>3.MUSHROOM</v>
      </c>
      <c r="AI1655" s="115" t="str">
        <f t="shared" si="8"/>
        <v>Pack</v>
      </c>
      <c r="AJ1655" s="116">
        <f t="shared" si="9"/>
        <v>1</v>
      </c>
      <c r="AK1655" s="117" t="str">
        <f t="array" ref="AK1655">XLOOKUP(F1655,'GIÁ'!A:A,'GIÁ'!D:D)</f>
        <v>41000.00</v>
      </c>
      <c r="AL1655" s="118">
        <f t="shared" si="10"/>
        <v>41000</v>
      </c>
      <c r="AM1655" s="118">
        <f t="shared" si="11"/>
        <v>0</v>
      </c>
      <c r="AN1655" s="119">
        <f t="shared" si="12"/>
        <v>0</v>
      </c>
      <c r="AO1655" s="118">
        <f t="shared" si="13"/>
        <v>0</v>
      </c>
      <c r="AP1655" s="121">
        <f t="shared" si="14"/>
        <v>41000</v>
      </c>
      <c r="AQ1655" s="122"/>
      <c r="AR1655" s="119"/>
    </row>
    <row r="1656" ht="22.5" customHeight="1">
      <c r="A1656" s="89">
        <v>46232.0</v>
      </c>
      <c r="B1656" s="90">
        <v>0.5423611111111111</v>
      </c>
      <c r="C1656" s="91" t="s">
        <v>535</v>
      </c>
      <c r="D1656" s="129" t="str">
        <f t="array" ref="D1656">XLOOKUP(C1656,'DS ST'!A:A,'DS ST'!B:B)</f>
        <v>A140</v>
      </c>
      <c r="E1656" s="94" t="str">
        <f t="array" ref="E1656">XLOOKUP($F1656,'GIÁ'!$A:$A,'GIÁ'!$E:$E)</f>
        <v>MÁT</v>
      </c>
      <c r="F1656" s="94">
        <v>8.936243700143E12</v>
      </c>
      <c r="G1656" s="95" t="s">
        <v>2755</v>
      </c>
      <c r="H1656" s="95" t="s">
        <v>57</v>
      </c>
      <c r="I1656" s="96">
        <v>1.0</v>
      </c>
      <c r="J1656" s="96">
        <v>0.0</v>
      </c>
      <c r="K1656" s="98">
        <f t="shared" si="4"/>
        <v>1</v>
      </c>
      <c r="L1656" s="99" t="s">
        <v>5561</v>
      </c>
      <c r="M1656" s="100" t="s">
        <v>5562</v>
      </c>
      <c r="N1656" s="101" t="s">
        <v>5563</v>
      </c>
      <c r="O1656" s="128"/>
      <c r="P1656" s="145">
        <v>1.0</v>
      </c>
      <c r="Q1656" s="103">
        <f t="shared" si="5"/>
        <v>0</v>
      </c>
      <c r="R1656" s="161" t="s">
        <v>5564</v>
      </c>
      <c r="S1656" s="105"/>
      <c r="T1656" s="106"/>
      <c r="U1656" s="107"/>
      <c r="V1656" s="108" t="s">
        <v>756</v>
      </c>
      <c r="W1656" s="109" t="s">
        <v>764</v>
      </c>
      <c r="X1656" s="110" t="str">
        <f t="shared" si="6"/>
        <v/>
      </c>
      <c r="Y1656" s="110" t="str">
        <f t="shared" si="7"/>
        <v>Siêu thị</v>
      </c>
      <c r="Z1656" s="139" t="str">
        <f t="shared" si="103"/>
        <v/>
      </c>
      <c r="AA1656" s="109" t="s">
        <v>802</v>
      </c>
      <c r="AB1656" s="106"/>
      <c r="AC1656" s="158"/>
      <c r="AD1656" s="160"/>
      <c r="AE1656" s="127"/>
      <c r="AF1656" s="113"/>
      <c r="AG1656" s="165" t="str">
        <f t="array" ref="AG1656">XLOOKUP(F1656,'CLV2'!A:A,'CLV2'!E:E)</f>
        <v>2.DELICA</v>
      </c>
      <c r="AH1656" s="115" t="str">
        <f t="array" ref="AH1656">XLOOKUP(F1656,'CLV2'!A:A,'CLV2'!F:F)</f>
        <v>3.COLD AND HOT DELICA</v>
      </c>
      <c r="AI1656" s="115" t="str">
        <f t="shared" si="8"/>
        <v>Pack</v>
      </c>
      <c r="AJ1656" s="116">
        <f t="shared" si="9"/>
        <v>1</v>
      </c>
      <c r="AK1656" s="117" t="str">
        <f t="array" ref="AK1656">XLOOKUP(F1656,'GIÁ'!A:A,'GIÁ'!D:D)</f>
        <v>23600.00</v>
      </c>
      <c r="AL1656" s="118">
        <f t="shared" si="10"/>
        <v>23600</v>
      </c>
      <c r="AM1656" s="118">
        <f t="shared" si="11"/>
        <v>0</v>
      </c>
      <c r="AN1656" s="119">
        <f t="shared" si="12"/>
        <v>23600</v>
      </c>
      <c r="AO1656" s="118">
        <f t="shared" si="13"/>
        <v>0</v>
      </c>
      <c r="AP1656" s="121">
        <f t="shared" si="14"/>
        <v>0</v>
      </c>
      <c r="AQ1656" s="122"/>
      <c r="AR1656" s="119"/>
    </row>
    <row r="1657" ht="22.5" customHeight="1">
      <c r="A1657" s="89">
        <v>46232.0</v>
      </c>
      <c r="B1657" s="90">
        <v>0.5423611111111111</v>
      </c>
      <c r="C1657" s="91" t="s">
        <v>535</v>
      </c>
      <c r="D1657" s="129" t="str">
        <f t="array" ref="D1657">XLOOKUP(C1657,'DS ST'!A:A,'DS ST'!B:B)</f>
        <v>A140</v>
      </c>
      <c r="E1657" s="94" t="str">
        <f t="array" ref="E1657">XLOOKUP($F1657,'GIÁ'!$A:$A,'GIÁ'!$E:$E)</f>
        <v>MÁT</v>
      </c>
      <c r="F1657" s="94">
        <v>8.936243700167E12</v>
      </c>
      <c r="G1657" s="95" t="s">
        <v>2759</v>
      </c>
      <c r="H1657" s="95" t="s">
        <v>57</v>
      </c>
      <c r="I1657" s="96">
        <v>1.0</v>
      </c>
      <c r="J1657" s="96">
        <v>0.0</v>
      </c>
      <c r="K1657" s="98">
        <f t="shared" si="4"/>
        <v>1</v>
      </c>
      <c r="L1657" s="99" t="s">
        <v>5561</v>
      </c>
      <c r="M1657" s="100" t="s">
        <v>5562</v>
      </c>
      <c r="N1657" s="101" t="s">
        <v>5563</v>
      </c>
      <c r="O1657" s="128"/>
      <c r="P1657" s="145">
        <v>1.0</v>
      </c>
      <c r="Q1657" s="103">
        <f t="shared" si="5"/>
        <v>0</v>
      </c>
      <c r="R1657" s="161" t="s">
        <v>5564</v>
      </c>
      <c r="S1657" s="105"/>
      <c r="T1657" s="106"/>
      <c r="U1657" s="107"/>
      <c r="V1657" s="108" t="s">
        <v>756</v>
      </c>
      <c r="W1657" s="109" t="s">
        <v>764</v>
      </c>
      <c r="X1657" s="110" t="str">
        <f t="shared" si="6"/>
        <v/>
      </c>
      <c r="Y1657" s="110" t="str">
        <f t="shared" si="7"/>
        <v>Siêu thị</v>
      </c>
      <c r="Z1657" s="139" t="str">
        <f t="shared" si="103"/>
        <v/>
      </c>
      <c r="AA1657" s="109" t="s">
        <v>802</v>
      </c>
      <c r="AB1657" s="106"/>
      <c r="AC1657" s="158"/>
      <c r="AD1657" s="160"/>
      <c r="AE1657" s="127"/>
      <c r="AF1657" s="113"/>
      <c r="AG1657" s="165" t="str">
        <f t="array" ref="AG1657">XLOOKUP(F1657,'CLV2'!A:A,'CLV2'!E:E)</f>
        <v>2.DELICA</v>
      </c>
      <c r="AH1657" s="115" t="str">
        <f t="array" ref="AH1657">XLOOKUP(F1657,'CLV2'!A:A,'CLV2'!F:F)</f>
        <v>3.COLD AND HOT DELICA</v>
      </c>
      <c r="AI1657" s="115" t="str">
        <f t="shared" si="8"/>
        <v>Pack</v>
      </c>
      <c r="AJ1657" s="116">
        <f t="shared" si="9"/>
        <v>1</v>
      </c>
      <c r="AK1657" s="117" t="str">
        <f t="array" ref="AK1657">XLOOKUP(F1657,'GIÁ'!A:A,'GIÁ'!D:D)</f>
        <v>20400.00</v>
      </c>
      <c r="AL1657" s="118">
        <f t="shared" si="10"/>
        <v>20400</v>
      </c>
      <c r="AM1657" s="118">
        <f t="shared" si="11"/>
        <v>0</v>
      </c>
      <c r="AN1657" s="119">
        <f t="shared" si="12"/>
        <v>20400</v>
      </c>
      <c r="AO1657" s="118">
        <f t="shared" si="13"/>
        <v>0</v>
      </c>
      <c r="AP1657" s="121">
        <f t="shared" si="14"/>
        <v>0</v>
      </c>
      <c r="AQ1657" s="122"/>
      <c r="AR1657" s="119"/>
    </row>
    <row r="1658" ht="22.5" customHeight="1">
      <c r="A1658" s="89">
        <v>46232.0</v>
      </c>
      <c r="B1658" s="90">
        <v>0.5423611111111111</v>
      </c>
      <c r="C1658" s="91" t="s">
        <v>535</v>
      </c>
      <c r="D1658" s="129" t="str">
        <f t="array" ref="D1658">XLOOKUP(C1658,'DS ST'!A:A,'DS ST'!B:B)</f>
        <v>A140</v>
      </c>
      <c r="E1658" s="94" t="str">
        <f t="array" ref="E1658">XLOOKUP($F1658,'GIÁ'!$A:$A,'GIÁ'!$E:$E)</f>
        <v>MÁT</v>
      </c>
      <c r="F1658" s="94">
        <v>8.936243700174E12</v>
      </c>
      <c r="G1658" s="95" t="s">
        <v>2761</v>
      </c>
      <c r="H1658" s="95" t="s">
        <v>57</v>
      </c>
      <c r="I1658" s="96">
        <v>2.0</v>
      </c>
      <c r="J1658" s="96">
        <v>0.0</v>
      </c>
      <c r="K1658" s="98">
        <f t="shared" si="4"/>
        <v>2</v>
      </c>
      <c r="L1658" s="99" t="s">
        <v>5561</v>
      </c>
      <c r="M1658" s="100" t="s">
        <v>5562</v>
      </c>
      <c r="N1658" s="101" t="s">
        <v>5563</v>
      </c>
      <c r="O1658" s="128"/>
      <c r="P1658" s="145">
        <v>2.0</v>
      </c>
      <c r="Q1658" s="103">
        <f t="shared" si="5"/>
        <v>0</v>
      </c>
      <c r="R1658" s="161" t="s">
        <v>5564</v>
      </c>
      <c r="S1658" s="105"/>
      <c r="T1658" s="106"/>
      <c r="U1658" s="107"/>
      <c r="V1658" s="108" t="s">
        <v>756</v>
      </c>
      <c r="W1658" s="109" t="s">
        <v>764</v>
      </c>
      <c r="X1658" s="110" t="str">
        <f t="shared" si="6"/>
        <v/>
      </c>
      <c r="Y1658" s="110" t="str">
        <f t="shared" si="7"/>
        <v>Siêu thị</v>
      </c>
      <c r="Z1658" s="139" t="str">
        <f t="shared" si="103"/>
        <v/>
      </c>
      <c r="AA1658" s="109" t="s">
        <v>802</v>
      </c>
      <c r="AB1658" s="106"/>
      <c r="AC1658" s="158"/>
      <c r="AD1658" s="160"/>
      <c r="AE1658" s="127"/>
      <c r="AF1658" s="113"/>
      <c r="AG1658" s="165" t="str">
        <f t="array" ref="AG1658">XLOOKUP(F1658,'CLV2'!A:A,'CLV2'!E:E)</f>
        <v>2.DELICA</v>
      </c>
      <c r="AH1658" s="115" t="str">
        <f t="array" ref="AH1658">XLOOKUP(F1658,'CLV2'!A:A,'CLV2'!F:F)</f>
        <v>3.COLD AND HOT DELICA</v>
      </c>
      <c r="AI1658" s="115" t="str">
        <f t="shared" si="8"/>
        <v>Pack</v>
      </c>
      <c r="AJ1658" s="116">
        <f t="shared" si="9"/>
        <v>1</v>
      </c>
      <c r="AK1658" s="117" t="str">
        <f t="array" ref="AK1658">XLOOKUP(F1658,'GIÁ'!A:A,'GIÁ'!D:D)</f>
        <v>23138.19</v>
      </c>
      <c r="AL1658" s="118">
        <f t="shared" si="10"/>
        <v>46276.38</v>
      </c>
      <c r="AM1658" s="118">
        <f t="shared" si="11"/>
        <v>0</v>
      </c>
      <c r="AN1658" s="119">
        <f t="shared" si="12"/>
        <v>46276.38</v>
      </c>
      <c r="AO1658" s="118">
        <f t="shared" si="13"/>
        <v>0</v>
      </c>
      <c r="AP1658" s="121">
        <f t="shared" si="14"/>
        <v>0</v>
      </c>
      <c r="AQ1658" s="122"/>
      <c r="AR1658" s="119"/>
    </row>
    <row r="1659" ht="22.5" customHeight="1">
      <c r="A1659" s="89">
        <v>46232.0</v>
      </c>
      <c r="B1659" s="90">
        <v>0.5423611111111111</v>
      </c>
      <c r="C1659" s="91" t="s">
        <v>535</v>
      </c>
      <c r="D1659" s="129" t="str">
        <f t="array" ref="D1659">XLOOKUP(C1659,'DS ST'!A:A,'DS ST'!B:B)</f>
        <v>A140</v>
      </c>
      <c r="E1659" s="94" t="str">
        <f t="array" ref="E1659">XLOOKUP($F1659,'GIÁ'!$A:$A,'GIÁ'!$E:$E)</f>
        <v>MÁT</v>
      </c>
      <c r="F1659" s="94">
        <v>8.938500844027E12</v>
      </c>
      <c r="G1659" s="95" t="s">
        <v>2789</v>
      </c>
      <c r="H1659" s="95" t="s">
        <v>57</v>
      </c>
      <c r="I1659" s="96">
        <v>10.0</v>
      </c>
      <c r="J1659" s="96">
        <v>0.0</v>
      </c>
      <c r="K1659" s="98">
        <f t="shared" si="4"/>
        <v>10</v>
      </c>
      <c r="L1659" s="99" t="s">
        <v>5561</v>
      </c>
      <c r="M1659" s="100" t="s">
        <v>5565</v>
      </c>
      <c r="N1659" s="101" t="s">
        <v>5566</v>
      </c>
      <c r="O1659" s="128"/>
      <c r="P1659" s="100"/>
      <c r="Q1659" s="103">
        <f t="shared" si="5"/>
        <v>10</v>
      </c>
      <c r="R1659" s="161"/>
      <c r="S1659" s="105" t="s">
        <v>14</v>
      </c>
      <c r="T1659" s="106"/>
      <c r="U1659" s="107" t="s">
        <v>5567</v>
      </c>
      <c r="V1659" s="108" t="s">
        <v>756</v>
      </c>
      <c r="W1659" s="109" t="s">
        <v>2842</v>
      </c>
      <c r="X1659" s="110" t="str">
        <f t="shared" si="6"/>
        <v/>
      </c>
      <c r="Y1659" s="110" t="str">
        <f t="shared" si="7"/>
        <v/>
      </c>
      <c r="Z1659" s="139" t="str">
        <f t="shared" si="103"/>
        <v>Kho đông mát</v>
      </c>
      <c r="AA1659" s="109" t="s">
        <v>802</v>
      </c>
      <c r="AB1659" s="106"/>
      <c r="AC1659" s="158"/>
      <c r="AD1659" s="160"/>
      <c r="AE1659" s="127"/>
      <c r="AF1659" s="113"/>
      <c r="AG1659" s="165" t="str">
        <f t="array" ref="AG1659">XLOOKUP(F1659,'CLV2'!A:A,'CLV2'!E:E)</f>
        <v>2.CHILLED FOODS</v>
      </c>
      <c r="AH1659" s="115" t="str">
        <f t="array" ref="AH1659">XLOOKUP(F1659,'CLV2'!A:A,'CLV2'!F:F)</f>
        <v>3.OTHER CHILLED PRODUCTS</v>
      </c>
      <c r="AI1659" s="115" t="str">
        <f t="shared" si="8"/>
        <v>Pack</v>
      </c>
      <c r="AJ1659" s="116">
        <f t="shared" si="9"/>
        <v>1</v>
      </c>
      <c r="AK1659" s="117" t="str">
        <f t="array" ref="AK1659">XLOOKUP(F1659,'GIÁ'!A:A,'GIÁ'!D:D)</f>
        <v>8157.61</v>
      </c>
      <c r="AL1659" s="118">
        <f t="shared" si="10"/>
        <v>81576.1</v>
      </c>
      <c r="AM1659" s="118">
        <f t="shared" si="11"/>
        <v>0</v>
      </c>
      <c r="AN1659" s="119">
        <f t="shared" si="12"/>
        <v>0</v>
      </c>
      <c r="AO1659" s="118">
        <f t="shared" si="13"/>
        <v>81576.1</v>
      </c>
      <c r="AP1659" s="121">
        <f t="shared" si="14"/>
        <v>0</v>
      </c>
      <c r="AQ1659" s="122"/>
      <c r="AR1659" s="119"/>
    </row>
    <row r="1660" ht="22.5" customHeight="1">
      <c r="A1660" s="89">
        <v>46232.0</v>
      </c>
      <c r="B1660" s="90">
        <v>0.6305555555555555</v>
      </c>
      <c r="C1660" s="91" t="s">
        <v>1382</v>
      </c>
      <c r="D1660" s="92" t="str">
        <f t="array" ref="D1660">XLOOKUP(C1660,'DS ST'!A:A,'DS ST'!B:B)</f>
        <v>MZ2</v>
      </c>
      <c r="E1660" s="94" t="str">
        <f t="array" ref="E1660">XLOOKUP($F1660,'GIÁ'!$A:$A,'GIÁ'!$E:$E)</f>
        <v>ĐÔNG</v>
      </c>
      <c r="F1660" s="94">
        <v>8.936220300274E12</v>
      </c>
      <c r="G1660" s="95" t="s">
        <v>2705</v>
      </c>
      <c r="H1660" s="95" t="s">
        <v>224</v>
      </c>
      <c r="I1660" s="96">
        <v>8.0</v>
      </c>
      <c r="J1660" s="96">
        <v>6.0</v>
      </c>
      <c r="K1660" s="98">
        <f t="shared" si="4"/>
        <v>2</v>
      </c>
      <c r="L1660" s="99" t="s">
        <v>5568</v>
      </c>
      <c r="M1660" s="100" t="s">
        <v>5569</v>
      </c>
      <c r="N1660" s="101"/>
      <c r="O1660" s="128"/>
      <c r="P1660" s="100"/>
      <c r="Q1660" s="103">
        <f t="shared" si="5"/>
        <v>2</v>
      </c>
      <c r="R1660" s="161"/>
      <c r="S1660" s="105"/>
      <c r="T1660" s="106"/>
      <c r="U1660" s="107"/>
      <c r="V1660" s="108" t="s">
        <v>756</v>
      </c>
      <c r="W1660" s="109" t="s">
        <v>1312</v>
      </c>
      <c r="X1660" s="110" t="str">
        <f t="shared" si="6"/>
        <v/>
      </c>
      <c r="Y1660" s="110" t="str">
        <f t="shared" si="7"/>
        <v/>
      </c>
      <c r="Z1660" s="109" t="s">
        <v>797</v>
      </c>
      <c r="AA1660" s="109" t="s">
        <v>802</v>
      </c>
      <c r="AB1660" s="168" t="s">
        <v>5023</v>
      </c>
      <c r="AC1660" s="158"/>
      <c r="AD1660" s="160"/>
      <c r="AE1660" s="127"/>
      <c r="AF1660" s="113"/>
      <c r="AG1660" s="165" t="str">
        <f t="array" ref="AG1660">XLOOKUP(F1660,'CLV2'!A:A,'CLV2'!E:E)</f>
        <v>2.FROZEN FOODS</v>
      </c>
      <c r="AH1660" s="115" t="str">
        <f t="array" ref="AH1660">XLOOKUP(F1660,'CLV2'!A:A,'CLV2'!F:F)</f>
        <v>3.HOTPOT AND FRIED</v>
      </c>
      <c r="AI1660" s="115" t="str">
        <f t="shared" si="8"/>
        <v>Pack</v>
      </c>
      <c r="AJ1660" s="116">
        <f t="shared" si="9"/>
        <v>0.25</v>
      </c>
      <c r="AK1660" s="117" t="str">
        <f t="array" ref="AK1660">XLOOKUP(F1660,'GIÁ'!A:A,'GIÁ'!D:D)</f>
        <v>40500.00</v>
      </c>
      <c r="AL1660" s="118">
        <f t="shared" si="10"/>
        <v>81000</v>
      </c>
      <c r="AM1660" s="118">
        <f t="shared" si="11"/>
        <v>0</v>
      </c>
      <c r="AN1660" s="119">
        <f t="shared" si="12"/>
        <v>0</v>
      </c>
      <c r="AO1660" s="118">
        <f t="shared" si="13"/>
        <v>81000</v>
      </c>
      <c r="AP1660" s="121">
        <f t="shared" si="14"/>
        <v>0</v>
      </c>
      <c r="AQ1660" s="122"/>
      <c r="AR1660" s="119"/>
    </row>
    <row r="1661" ht="22.5" customHeight="1">
      <c r="A1661" s="89">
        <v>46232.0</v>
      </c>
      <c r="B1661" s="90">
        <v>0.6305555555555555</v>
      </c>
      <c r="C1661" s="91" t="s">
        <v>1382</v>
      </c>
      <c r="D1661" s="92" t="str">
        <f t="array" ref="D1661">XLOOKUP(C1661,'DS ST'!A:A,'DS ST'!B:B)</f>
        <v>MZ2</v>
      </c>
      <c r="E1661" s="94" t="str">
        <f t="array" ref="E1661">XLOOKUP($F1661,'GIÁ'!$A:$A,'GIÁ'!$E:$E)</f>
        <v>ĐÔNG</v>
      </c>
      <c r="F1661" s="94">
        <v>8.938562334054E12</v>
      </c>
      <c r="G1661" s="95" t="s">
        <v>3183</v>
      </c>
      <c r="H1661" s="95" t="s">
        <v>57</v>
      </c>
      <c r="I1661" s="96">
        <v>6.0</v>
      </c>
      <c r="J1661" s="96">
        <v>3.0</v>
      </c>
      <c r="K1661" s="98">
        <f t="shared" si="4"/>
        <v>3</v>
      </c>
      <c r="L1661" s="99" t="s">
        <v>5568</v>
      </c>
      <c r="M1661" s="100" t="s">
        <v>5569</v>
      </c>
      <c r="N1661" s="101"/>
      <c r="O1661" s="128"/>
      <c r="P1661" s="100"/>
      <c r="Q1661" s="103">
        <f t="shared" si="5"/>
        <v>3</v>
      </c>
      <c r="R1661" s="161"/>
      <c r="S1661" s="105"/>
      <c r="T1661" s="106"/>
      <c r="U1661" s="107"/>
      <c r="V1661" s="108" t="s">
        <v>756</v>
      </c>
      <c r="W1661" s="109" t="s">
        <v>1312</v>
      </c>
      <c r="X1661" s="110" t="str">
        <f t="shared" si="6"/>
        <v/>
      </c>
      <c r="Y1661" s="110" t="str">
        <f t="shared" si="7"/>
        <v/>
      </c>
      <c r="Z1661" s="109" t="s">
        <v>797</v>
      </c>
      <c r="AA1661" s="109" t="s">
        <v>802</v>
      </c>
      <c r="AB1661" s="168" t="s">
        <v>5023</v>
      </c>
      <c r="AC1661" s="158"/>
      <c r="AD1661" s="160"/>
      <c r="AE1661" s="127"/>
      <c r="AF1661" s="113"/>
      <c r="AG1661" s="165" t="str">
        <f t="array" ref="AG1661">XLOOKUP(F1661,'CLV2'!A:A,'CLV2'!E:E)</f>
        <v>2.FROZEN FOODS</v>
      </c>
      <c r="AH1661" s="115" t="str">
        <f t="array" ref="AH1661">XLOOKUP(F1661,'CLV2'!A:A,'CLV2'!F:F)</f>
        <v>3.PIZZA - READY MEALS</v>
      </c>
      <c r="AI1661" s="115" t="str">
        <f t="shared" si="8"/>
        <v>Pack</v>
      </c>
      <c r="AJ1661" s="116">
        <f t="shared" si="9"/>
        <v>0.5</v>
      </c>
      <c r="AK1661" s="117" t="str">
        <f t="array" ref="AK1661">XLOOKUP(F1661,'GIÁ'!A:A,'GIÁ'!D:D)</f>
        <v>45622.63</v>
      </c>
      <c r="AL1661" s="118">
        <f t="shared" si="10"/>
        <v>136867.89</v>
      </c>
      <c r="AM1661" s="118">
        <f t="shared" si="11"/>
        <v>0</v>
      </c>
      <c r="AN1661" s="119">
        <f t="shared" si="12"/>
        <v>0</v>
      </c>
      <c r="AO1661" s="118">
        <f t="shared" si="13"/>
        <v>136867.89</v>
      </c>
      <c r="AP1661" s="121">
        <f t="shared" si="14"/>
        <v>0</v>
      </c>
      <c r="AQ1661" s="122"/>
      <c r="AR1661" s="119"/>
    </row>
    <row r="1662" ht="22.5" customHeight="1">
      <c r="A1662" s="89">
        <v>46232.0</v>
      </c>
      <c r="B1662" s="90">
        <v>0.5270833333333333</v>
      </c>
      <c r="C1662" s="91" t="s">
        <v>1382</v>
      </c>
      <c r="D1662" s="129" t="str">
        <f t="array" ref="D1662">XLOOKUP(C1662,'DS ST'!A:A,'DS ST'!B:B)</f>
        <v>MZ2</v>
      </c>
      <c r="E1662" s="94" t="str">
        <f t="array" ref="E1662">XLOOKUP($F1662,'GIÁ'!$A:$A,'GIÁ'!$E:$E)</f>
        <v>MÁT</v>
      </c>
      <c r="F1662" s="94">
        <v>8.938500844157E12</v>
      </c>
      <c r="G1662" s="95" t="s">
        <v>2795</v>
      </c>
      <c r="H1662" s="95" t="s">
        <v>57</v>
      </c>
      <c r="I1662" s="96">
        <v>6.0</v>
      </c>
      <c r="J1662" s="96">
        <v>0.0</v>
      </c>
      <c r="K1662" s="98">
        <f t="shared" si="4"/>
        <v>6</v>
      </c>
      <c r="L1662" s="99" t="s">
        <v>5570</v>
      </c>
      <c r="M1662" s="100" t="s">
        <v>5571</v>
      </c>
      <c r="N1662" s="101" t="s">
        <v>5572</v>
      </c>
      <c r="O1662" s="128"/>
      <c r="P1662" s="100"/>
      <c r="Q1662" s="103">
        <f t="shared" si="5"/>
        <v>6</v>
      </c>
      <c r="R1662" s="161"/>
      <c r="S1662" s="105" t="s">
        <v>14</v>
      </c>
      <c r="T1662" s="106"/>
      <c r="U1662" s="107" t="s">
        <v>5573</v>
      </c>
      <c r="V1662" s="108" t="s">
        <v>756</v>
      </c>
      <c r="W1662" s="109" t="s">
        <v>2842</v>
      </c>
      <c r="X1662" s="110" t="str">
        <f t="shared" si="6"/>
        <v/>
      </c>
      <c r="Y1662" s="110" t="str">
        <f t="shared" si="7"/>
        <v/>
      </c>
      <c r="Z1662" s="139" t="str">
        <f t="shared" ref="Z1662:Z1673" si="104">IF(N(Q1662)&lt;=0,"",IF(ISNUMBER(SEARCH("Thiếu kiện",V1662)),"Kho đông mát",IF(AND(N(Q1662)&gt;0,N(P1662)&gt;0,OR(ISNUMBER(SEARCH("Hình KDB",U1662)),ISNUMBER(SEARCH("Hình tele",U1662)),ISNUMBER(SEARCH("sai code",U1662)),ISNUMBER(SEARCH("ST nhận",U1662)))),"Kho đông mát",IF(AND(W1662="DC giao thiếu",OR(ISNUMBER(SEARCH("Hình KDB",U1662)),ISNUMBER(SEARCH("Hình tele",U1662)),ISNUMBER(SEARCH("sai code",U1662)))),"Kho đông mát",IF(W1662="DC giao thiếu","Chưa xác định",IF(AND(W1662="DC pick sai",OR(ISNUMBER(SEARCH("Hình KDB",U1662)),ISNUMBER(SEARCH("Hình tele",U1662)),ISNUMBER(SEARCH("sai code",U1662)),ISNUMBER(SEARCH("ST nhận",U1662)))),"Kho đông mát",IF(W1662="DC pick sai","Chưa xác định",IF(AND(W1662="Hao hụt",N(O1662)&gt;0,OR(ISNUMBER(SEARCH("Hình KDB",U1662)),ISNUMBER(SEARCH("Hình tele",U1662)),ISNUMBER(SEARCH("sai code",U1662)),ISNUMBER(SEARCH("ST nhận",U1662)))),"Kho đông mát",IF(W1662="Hao hụt","Chưa xác định",IF(OR(W1662="VT giao sai điểm",W1662="Không đạt nhiệt độ",W1662="TX giao thiếu kiện",W1662="Hàng không đạt CL"),"Kho đông mát",IF(W1662="Chưa xác định","Chưa xác định",IF(N(P1662)&gt;0,"Chưa xác định",""))))))))))))</f>
        <v>Kho đông mát</v>
      </c>
      <c r="AA1662" s="109" t="s">
        <v>802</v>
      </c>
      <c r="AB1662" s="106"/>
      <c r="AC1662" s="158"/>
      <c r="AD1662" s="160"/>
      <c r="AE1662" s="127"/>
      <c r="AF1662" s="113"/>
      <c r="AG1662" s="165" t="str">
        <f t="array" ref="AG1662">XLOOKUP(F1662,'CLV2'!A:A,'CLV2'!E:E)</f>
        <v>2.CHILLED FOODS</v>
      </c>
      <c r="AH1662" s="115" t="str">
        <f t="array" ref="AH1662">XLOOKUP(F1662,'CLV2'!A:A,'CLV2'!F:F)</f>
        <v>3.OTHER CHILLED PRODUCTS</v>
      </c>
      <c r="AI1662" s="115" t="str">
        <f t="shared" si="8"/>
        <v>Pack</v>
      </c>
      <c r="AJ1662" s="116">
        <f t="shared" si="9"/>
        <v>1</v>
      </c>
      <c r="AK1662" s="117" t="str">
        <f t="array" ref="AK1662">XLOOKUP(F1662,'GIÁ'!A:A,'GIÁ'!D:D)</f>
        <v>9990.85</v>
      </c>
      <c r="AL1662" s="118">
        <f t="shared" si="10"/>
        <v>59945.1</v>
      </c>
      <c r="AM1662" s="118">
        <f t="shared" si="11"/>
        <v>0</v>
      </c>
      <c r="AN1662" s="119">
        <f t="shared" si="12"/>
        <v>0</v>
      </c>
      <c r="AO1662" s="118">
        <f t="shared" si="13"/>
        <v>59945.1</v>
      </c>
      <c r="AP1662" s="121">
        <f t="shared" si="14"/>
        <v>0</v>
      </c>
      <c r="AQ1662" s="122"/>
      <c r="AR1662" s="119"/>
    </row>
    <row r="1663" ht="22.5" customHeight="1">
      <c r="A1663" s="89">
        <v>46232.0</v>
      </c>
      <c r="B1663" s="90">
        <v>0.5270833333333333</v>
      </c>
      <c r="C1663" s="91" t="s">
        <v>1382</v>
      </c>
      <c r="D1663" s="129" t="str">
        <f t="array" ref="D1663">XLOOKUP(C1663,'DS ST'!A:A,'DS ST'!B:B)</f>
        <v>MZ2</v>
      </c>
      <c r="E1663" s="94" t="str">
        <f t="array" ref="E1663">XLOOKUP($F1663,'GIÁ'!$A:$A,'GIÁ'!$E:$E)</f>
        <v>MÁT</v>
      </c>
      <c r="F1663" s="94">
        <v>8.935101608409E12</v>
      </c>
      <c r="G1663" s="95" t="s">
        <v>1897</v>
      </c>
      <c r="H1663" s="95" t="s">
        <v>224</v>
      </c>
      <c r="I1663" s="96">
        <v>16.0</v>
      </c>
      <c r="J1663" s="96">
        <v>0.0</v>
      </c>
      <c r="K1663" s="98">
        <f t="shared" si="4"/>
        <v>16</v>
      </c>
      <c r="L1663" s="99" t="s">
        <v>5570</v>
      </c>
      <c r="M1663" s="100" t="s">
        <v>5571</v>
      </c>
      <c r="N1663" s="101" t="s">
        <v>5572</v>
      </c>
      <c r="O1663" s="128"/>
      <c r="P1663" s="100"/>
      <c r="Q1663" s="103">
        <f t="shared" si="5"/>
        <v>16</v>
      </c>
      <c r="R1663" s="161"/>
      <c r="S1663" s="105" t="s">
        <v>14</v>
      </c>
      <c r="T1663" s="106"/>
      <c r="U1663" s="107" t="s">
        <v>5573</v>
      </c>
      <c r="V1663" s="108" t="s">
        <v>756</v>
      </c>
      <c r="W1663" s="109" t="s">
        <v>2842</v>
      </c>
      <c r="X1663" s="110" t="str">
        <f t="shared" si="6"/>
        <v/>
      </c>
      <c r="Y1663" s="110" t="str">
        <f t="shared" si="7"/>
        <v/>
      </c>
      <c r="Z1663" s="139" t="str">
        <f t="shared" si="104"/>
        <v>Kho đông mát</v>
      </c>
      <c r="AA1663" s="109" t="s">
        <v>802</v>
      </c>
      <c r="AB1663" s="106"/>
      <c r="AC1663" s="158"/>
      <c r="AD1663" s="160"/>
      <c r="AE1663" s="127"/>
      <c r="AF1663" s="113"/>
      <c r="AG1663" s="165" t="str">
        <f t="array" ref="AG1663">XLOOKUP(F1663,'CLV2'!A:A,'CLV2'!E:E)</f>
        <v>2.CHILLED FOODS</v>
      </c>
      <c r="AH1663" s="115" t="str">
        <f t="array" ref="AH1663">XLOOKUP(F1663,'CLV2'!A:A,'CLV2'!F:F)</f>
        <v>3.OTHER CHILLED PRODUCTS</v>
      </c>
      <c r="AI1663" s="115" t="str">
        <f t="shared" si="8"/>
        <v>Pack</v>
      </c>
      <c r="AJ1663" s="116">
        <f t="shared" si="9"/>
        <v>1</v>
      </c>
      <c r="AK1663" s="117" t="str">
        <f t="array" ref="AK1663">XLOOKUP(F1663,'GIÁ'!A:A,'GIÁ'!D:D)</f>
        <v>8136.22</v>
      </c>
      <c r="AL1663" s="118">
        <f t="shared" si="10"/>
        <v>130179.52</v>
      </c>
      <c r="AM1663" s="118">
        <f t="shared" si="11"/>
        <v>0</v>
      </c>
      <c r="AN1663" s="119">
        <f t="shared" si="12"/>
        <v>0</v>
      </c>
      <c r="AO1663" s="118">
        <f t="shared" si="13"/>
        <v>130179.52</v>
      </c>
      <c r="AP1663" s="121">
        <f t="shared" si="14"/>
        <v>0</v>
      </c>
      <c r="AQ1663" s="122"/>
      <c r="AR1663" s="119"/>
    </row>
    <row r="1664" ht="22.5" customHeight="1">
      <c r="A1664" s="89">
        <v>46232.0</v>
      </c>
      <c r="B1664" s="90">
        <v>0.5270833333333333</v>
      </c>
      <c r="C1664" s="91" t="s">
        <v>1382</v>
      </c>
      <c r="D1664" s="129" t="str">
        <f t="array" ref="D1664">XLOOKUP(C1664,'DS ST'!A:A,'DS ST'!B:B)</f>
        <v>MZ2</v>
      </c>
      <c r="E1664" s="94" t="str">
        <f t="array" ref="E1664">XLOOKUP($F1664,'GIÁ'!$A:$A,'GIÁ'!$E:$E)</f>
        <v>MÁT</v>
      </c>
      <c r="F1664" s="94">
        <v>8.936000750077E12</v>
      </c>
      <c r="G1664" s="95" t="s">
        <v>2131</v>
      </c>
      <c r="H1664" s="95" t="s">
        <v>57</v>
      </c>
      <c r="I1664" s="96">
        <v>6.0</v>
      </c>
      <c r="J1664" s="96">
        <v>0.0</v>
      </c>
      <c r="K1664" s="98">
        <f t="shared" si="4"/>
        <v>6</v>
      </c>
      <c r="L1664" s="99" t="s">
        <v>5570</v>
      </c>
      <c r="M1664" s="100" t="s">
        <v>5571</v>
      </c>
      <c r="N1664" s="101" t="s">
        <v>5572</v>
      </c>
      <c r="O1664" s="128"/>
      <c r="P1664" s="100"/>
      <c r="Q1664" s="103">
        <f t="shared" si="5"/>
        <v>6</v>
      </c>
      <c r="R1664" s="161"/>
      <c r="S1664" s="105" t="s">
        <v>14</v>
      </c>
      <c r="T1664" s="106"/>
      <c r="U1664" s="107" t="s">
        <v>5573</v>
      </c>
      <c r="V1664" s="108" t="s">
        <v>756</v>
      </c>
      <c r="W1664" s="109" t="s">
        <v>2842</v>
      </c>
      <c r="X1664" s="110" t="str">
        <f t="shared" si="6"/>
        <v/>
      </c>
      <c r="Y1664" s="110" t="str">
        <f t="shared" si="7"/>
        <v/>
      </c>
      <c r="Z1664" s="139" t="str">
        <f t="shared" si="104"/>
        <v>Kho đông mát</v>
      </c>
      <c r="AA1664" s="109" t="s">
        <v>802</v>
      </c>
      <c r="AB1664" s="106"/>
      <c r="AC1664" s="158"/>
      <c r="AD1664" s="160"/>
      <c r="AE1664" s="127"/>
      <c r="AF1664" s="113"/>
      <c r="AG1664" s="165" t="str">
        <f t="array" ref="AG1664">XLOOKUP(F1664,'CLV2'!A:A,'CLV2'!E:E)</f>
        <v>2.CHILLED FOODS</v>
      </c>
      <c r="AH1664" s="115" t="str">
        <f t="array" ref="AH1664">XLOOKUP(F1664,'CLV2'!A:A,'CLV2'!F:F)</f>
        <v>3.OTHER CHILLED PRODUCTS</v>
      </c>
      <c r="AI1664" s="115" t="str">
        <f t="shared" si="8"/>
        <v>Pack</v>
      </c>
      <c r="AJ1664" s="116">
        <f t="shared" si="9"/>
        <v>1</v>
      </c>
      <c r="AK1664" s="117" t="str">
        <f t="array" ref="AK1664">XLOOKUP(F1664,'GIÁ'!A:A,'GIÁ'!D:D)</f>
        <v>10560.10</v>
      </c>
      <c r="AL1664" s="118">
        <f t="shared" si="10"/>
        <v>63360.6</v>
      </c>
      <c r="AM1664" s="118">
        <f t="shared" si="11"/>
        <v>0</v>
      </c>
      <c r="AN1664" s="119">
        <f t="shared" si="12"/>
        <v>0</v>
      </c>
      <c r="AO1664" s="118">
        <f t="shared" si="13"/>
        <v>63360.6</v>
      </c>
      <c r="AP1664" s="121">
        <f t="shared" si="14"/>
        <v>0</v>
      </c>
      <c r="AQ1664" s="122"/>
      <c r="AR1664" s="119"/>
    </row>
    <row r="1665" ht="22.5" customHeight="1">
      <c r="A1665" s="89">
        <v>46232.0</v>
      </c>
      <c r="B1665" s="90">
        <v>0.5270833333333333</v>
      </c>
      <c r="C1665" s="91" t="s">
        <v>1382</v>
      </c>
      <c r="D1665" s="129" t="str">
        <f t="array" ref="D1665">XLOOKUP(C1665,'DS ST'!A:A,'DS ST'!B:B)</f>
        <v>MZ2</v>
      </c>
      <c r="E1665" s="94" t="str">
        <f t="array" ref="E1665">XLOOKUP($F1665,'GIÁ'!$A:$A,'GIÁ'!$E:$E)</f>
        <v>MÁT</v>
      </c>
      <c r="F1665" s="94">
        <v>8.935058921446E12</v>
      </c>
      <c r="G1665" s="95" t="s">
        <v>1849</v>
      </c>
      <c r="H1665" s="95" t="s">
        <v>224</v>
      </c>
      <c r="I1665" s="96">
        <v>2.0</v>
      </c>
      <c r="J1665" s="96">
        <v>0.0</v>
      </c>
      <c r="K1665" s="98">
        <f t="shared" si="4"/>
        <v>2</v>
      </c>
      <c r="L1665" s="99" t="s">
        <v>5570</v>
      </c>
      <c r="M1665" s="100" t="s">
        <v>5571</v>
      </c>
      <c r="N1665" s="101" t="s">
        <v>5572</v>
      </c>
      <c r="O1665" s="128"/>
      <c r="P1665" s="100"/>
      <c r="Q1665" s="103">
        <f t="shared" si="5"/>
        <v>2</v>
      </c>
      <c r="R1665" s="161"/>
      <c r="S1665" s="105" t="s">
        <v>14</v>
      </c>
      <c r="T1665" s="106"/>
      <c r="U1665" s="107" t="s">
        <v>5573</v>
      </c>
      <c r="V1665" s="108" t="s">
        <v>756</v>
      </c>
      <c r="W1665" s="109" t="s">
        <v>2842</v>
      </c>
      <c r="X1665" s="110" t="str">
        <f t="shared" si="6"/>
        <v/>
      </c>
      <c r="Y1665" s="110" t="str">
        <f t="shared" si="7"/>
        <v/>
      </c>
      <c r="Z1665" s="139" t="str">
        <f t="shared" si="104"/>
        <v>Kho đông mát</v>
      </c>
      <c r="AA1665" s="109" t="s">
        <v>802</v>
      </c>
      <c r="AB1665" s="106"/>
      <c r="AC1665" s="158"/>
      <c r="AD1665" s="160"/>
      <c r="AE1665" s="127"/>
      <c r="AF1665" s="113"/>
      <c r="AG1665" s="165" t="str">
        <f t="array" ref="AG1665">XLOOKUP(F1665,'CLV2'!A:A,'CLV2'!E:E)</f>
        <v>2.CHILLED FOODS</v>
      </c>
      <c r="AH1665" s="115" t="str">
        <f t="array" ref="AH1665">XLOOKUP(F1665,'CLV2'!A:A,'CLV2'!F:F)</f>
        <v>3.HAM AND SAUSAGES</v>
      </c>
      <c r="AI1665" s="115" t="str">
        <f t="shared" si="8"/>
        <v>Pack</v>
      </c>
      <c r="AJ1665" s="116">
        <f t="shared" si="9"/>
        <v>1</v>
      </c>
      <c r="AK1665" s="117" t="str">
        <f t="array" ref="AK1665">XLOOKUP(F1665,'GIÁ'!A:A,'GIÁ'!D:D)</f>
        <v>29041.52</v>
      </c>
      <c r="AL1665" s="118">
        <f t="shared" si="10"/>
        <v>58083.04</v>
      </c>
      <c r="AM1665" s="118">
        <f t="shared" si="11"/>
        <v>0</v>
      </c>
      <c r="AN1665" s="119">
        <f t="shared" si="12"/>
        <v>0</v>
      </c>
      <c r="AO1665" s="118">
        <f t="shared" si="13"/>
        <v>58083.04</v>
      </c>
      <c r="AP1665" s="121">
        <f t="shared" si="14"/>
        <v>0</v>
      </c>
      <c r="AQ1665" s="122"/>
      <c r="AR1665" s="119"/>
    </row>
    <row r="1666" ht="22.5" customHeight="1">
      <c r="A1666" s="89">
        <v>46232.0</v>
      </c>
      <c r="B1666" s="90">
        <v>0.5270833333333333</v>
      </c>
      <c r="C1666" s="91" t="s">
        <v>1382</v>
      </c>
      <c r="D1666" s="129" t="str">
        <f t="array" ref="D1666">XLOOKUP(C1666,'DS ST'!A:A,'DS ST'!B:B)</f>
        <v>MZ2</v>
      </c>
      <c r="E1666" s="94" t="str">
        <f t="array" ref="E1666">XLOOKUP($F1666,'GIÁ'!$A:$A,'GIÁ'!$E:$E)</f>
        <v>MÁT</v>
      </c>
      <c r="F1666" s="94">
        <v>8.938508547609E12</v>
      </c>
      <c r="G1666" s="95" t="s">
        <v>2907</v>
      </c>
      <c r="H1666" s="95" t="s">
        <v>75</v>
      </c>
      <c r="I1666" s="96">
        <v>6.0</v>
      </c>
      <c r="J1666" s="96">
        <v>0.0</v>
      </c>
      <c r="K1666" s="98">
        <f t="shared" si="4"/>
        <v>6</v>
      </c>
      <c r="L1666" s="99" t="s">
        <v>5570</v>
      </c>
      <c r="M1666" s="100" t="s">
        <v>5571</v>
      </c>
      <c r="N1666" s="101" t="s">
        <v>5572</v>
      </c>
      <c r="O1666" s="128"/>
      <c r="P1666" s="100"/>
      <c r="Q1666" s="103">
        <f t="shared" si="5"/>
        <v>6</v>
      </c>
      <c r="R1666" s="161"/>
      <c r="S1666" s="105" t="s">
        <v>14</v>
      </c>
      <c r="T1666" s="106"/>
      <c r="U1666" s="107" t="s">
        <v>5573</v>
      </c>
      <c r="V1666" s="108" t="s">
        <v>756</v>
      </c>
      <c r="W1666" s="109" t="s">
        <v>2842</v>
      </c>
      <c r="X1666" s="110" t="str">
        <f t="shared" si="6"/>
        <v/>
      </c>
      <c r="Y1666" s="110" t="str">
        <f t="shared" si="7"/>
        <v/>
      </c>
      <c r="Z1666" s="139" t="str">
        <f t="shared" si="104"/>
        <v>Kho đông mát</v>
      </c>
      <c r="AA1666" s="109" t="s">
        <v>802</v>
      </c>
      <c r="AB1666" s="106"/>
      <c r="AC1666" s="158"/>
      <c r="AD1666" s="160"/>
      <c r="AE1666" s="127"/>
      <c r="AF1666" s="113"/>
      <c r="AG1666" s="165" t="str">
        <f t="array" ref="AG1666">XLOOKUP(F1666,'CLV2'!A:A,'CLV2'!E:E)</f>
        <v>2.CHILLED FOODS</v>
      </c>
      <c r="AH1666" s="115" t="str">
        <f t="array" ref="AH1666">XLOOKUP(F1666,'CLV2'!A:A,'CLV2'!F:F)</f>
        <v>3.OTHER CHILLED PRODUCTS</v>
      </c>
      <c r="AI1666" s="115" t="str">
        <f t="shared" si="8"/>
        <v>Pack</v>
      </c>
      <c r="AJ1666" s="116">
        <f t="shared" si="9"/>
        <v>1</v>
      </c>
      <c r="AK1666" s="117" t="str">
        <f t="array" ref="AK1666">XLOOKUP(F1666,'GIÁ'!A:A,'GIÁ'!D:D)</f>
        <v>34051.28</v>
      </c>
      <c r="AL1666" s="118">
        <f t="shared" si="10"/>
        <v>204307.68</v>
      </c>
      <c r="AM1666" s="118">
        <f t="shared" si="11"/>
        <v>0</v>
      </c>
      <c r="AN1666" s="119">
        <f t="shared" si="12"/>
        <v>0</v>
      </c>
      <c r="AO1666" s="118">
        <f t="shared" si="13"/>
        <v>204307.68</v>
      </c>
      <c r="AP1666" s="121">
        <f t="shared" si="14"/>
        <v>0</v>
      </c>
      <c r="AQ1666" s="122"/>
      <c r="AR1666" s="119"/>
    </row>
    <row r="1667" ht="22.5" customHeight="1">
      <c r="A1667" s="89">
        <v>46232.0</v>
      </c>
      <c r="B1667" s="90">
        <v>0.5270833333333333</v>
      </c>
      <c r="C1667" s="91" t="s">
        <v>1382</v>
      </c>
      <c r="D1667" s="129" t="str">
        <f t="array" ref="D1667">XLOOKUP(C1667,'DS ST'!A:A,'DS ST'!B:B)</f>
        <v>MZ2</v>
      </c>
      <c r="E1667" s="94" t="str">
        <f t="array" ref="E1667">XLOOKUP($F1667,'GIÁ'!$A:$A,'GIÁ'!$E:$E)</f>
        <v>MÁT</v>
      </c>
      <c r="F1667" s="94">
        <v>8.936067100037E12</v>
      </c>
      <c r="G1667" s="95" t="s">
        <v>2273</v>
      </c>
      <c r="H1667" s="95" t="s">
        <v>224</v>
      </c>
      <c r="I1667" s="96">
        <v>4.0</v>
      </c>
      <c r="J1667" s="96">
        <v>0.0</v>
      </c>
      <c r="K1667" s="98">
        <f t="shared" si="4"/>
        <v>4</v>
      </c>
      <c r="L1667" s="99" t="s">
        <v>5570</v>
      </c>
      <c r="M1667" s="100" t="s">
        <v>5571</v>
      </c>
      <c r="N1667" s="101" t="s">
        <v>5572</v>
      </c>
      <c r="O1667" s="128"/>
      <c r="P1667" s="100"/>
      <c r="Q1667" s="103">
        <f t="shared" si="5"/>
        <v>4</v>
      </c>
      <c r="R1667" s="161"/>
      <c r="S1667" s="105" t="s">
        <v>14</v>
      </c>
      <c r="T1667" s="106"/>
      <c r="U1667" s="107" t="s">
        <v>5573</v>
      </c>
      <c r="V1667" s="108" t="s">
        <v>756</v>
      </c>
      <c r="W1667" s="109" t="s">
        <v>2842</v>
      </c>
      <c r="X1667" s="110" t="str">
        <f t="shared" si="6"/>
        <v/>
      </c>
      <c r="Y1667" s="110" t="str">
        <f t="shared" si="7"/>
        <v/>
      </c>
      <c r="Z1667" s="139" t="str">
        <f t="shared" si="104"/>
        <v>Kho đông mát</v>
      </c>
      <c r="AA1667" s="109" t="s">
        <v>802</v>
      </c>
      <c r="AB1667" s="106"/>
      <c r="AC1667" s="158"/>
      <c r="AD1667" s="160"/>
      <c r="AE1667" s="127"/>
      <c r="AF1667" s="113"/>
      <c r="AG1667" s="165" t="str">
        <f t="array" ref="AG1667">XLOOKUP(F1667,'CLV2'!A:A,'CLV2'!E:E)</f>
        <v>2.CHILLED FOODS</v>
      </c>
      <c r="AH1667" s="115" t="str">
        <f t="array" ref="AH1667">XLOOKUP(F1667,'CLV2'!A:A,'CLV2'!F:F)</f>
        <v>3.HAM AND SAUSAGES</v>
      </c>
      <c r="AI1667" s="115" t="str">
        <f t="shared" si="8"/>
        <v>Pack</v>
      </c>
      <c r="AJ1667" s="116">
        <f t="shared" si="9"/>
        <v>1</v>
      </c>
      <c r="AK1667" s="117" t="str">
        <f t="array" ref="AK1667">XLOOKUP(F1667,'GIÁ'!A:A,'GIÁ'!D:D)</f>
        <v>64975.84</v>
      </c>
      <c r="AL1667" s="118">
        <f t="shared" si="10"/>
        <v>259903.36</v>
      </c>
      <c r="AM1667" s="118">
        <f t="shared" si="11"/>
        <v>0</v>
      </c>
      <c r="AN1667" s="119">
        <f t="shared" si="12"/>
        <v>0</v>
      </c>
      <c r="AO1667" s="118">
        <f t="shared" si="13"/>
        <v>259903.36</v>
      </c>
      <c r="AP1667" s="121">
        <f t="shared" si="14"/>
        <v>0</v>
      </c>
      <c r="AQ1667" s="122"/>
      <c r="AR1667" s="119"/>
    </row>
    <row r="1668" ht="22.5" customHeight="1">
      <c r="A1668" s="89">
        <v>46232.0</v>
      </c>
      <c r="B1668" s="90">
        <v>0.7479166666666667</v>
      </c>
      <c r="C1668" s="91" t="s">
        <v>1802</v>
      </c>
      <c r="D1668" s="129" t="str">
        <f t="array" ref="D1668">XLOOKUP(C1668,'DS ST'!A:A,'DS ST'!B:B)</f>
        <v>WGA</v>
      </c>
      <c r="E1668" s="94" t="str">
        <f t="array" ref="E1668">XLOOKUP($F1668,'GIÁ'!$A:$A,'GIÁ'!$E:$E)</f>
        <v>MÁT</v>
      </c>
      <c r="F1668" s="94">
        <v>8.935360200086E12</v>
      </c>
      <c r="G1668" s="95" t="s">
        <v>2088</v>
      </c>
      <c r="H1668" s="95" t="s">
        <v>57</v>
      </c>
      <c r="I1668" s="96">
        <v>2.0</v>
      </c>
      <c r="J1668" s="96">
        <v>1.0</v>
      </c>
      <c r="K1668" s="98">
        <f t="shared" si="4"/>
        <v>1</v>
      </c>
      <c r="L1668" s="99" t="s">
        <v>5574</v>
      </c>
      <c r="M1668" s="100" t="s">
        <v>5575</v>
      </c>
      <c r="N1668" s="101" t="s">
        <v>5576</v>
      </c>
      <c r="O1668" s="128"/>
      <c r="P1668" s="145">
        <v>1.0</v>
      </c>
      <c r="Q1668" s="103">
        <f t="shared" si="5"/>
        <v>0</v>
      </c>
      <c r="R1668" s="161" t="s">
        <v>5577</v>
      </c>
      <c r="S1668" s="105"/>
      <c r="T1668" s="106"/>
      <c r="U1668" s="107"/>
      <c r="V1668" s="108" t="s">
        <v>756</v>
      </c>
      <c r="W1668" s="109" t="s">
        <v>5401</v>
      </c>
      <c r="X1668" s="110" t="str">
        <f t="shared" si="6"/>
        <v/>
      </c>
      <c r="Y1668" s="110" t="str">
        <f t="shared" si="7"/>
        <v>Siêu thị</v>
      </c>
      <c r="Z1668" s="139" t="str">
        <f t="shared" si="104"/>
        <v/>
      </c>
      <c r="AA1668" s="109" t="s">
        <v>802</v>
      </c>
      <c r="AB1668" s="106"/>
      <c r="AC1668" s="158"/>
      <c r="AD1668" s="160"/>
      <c r="AE1668" s="127"/>
      <c r="AF1668" s="113"/>
      <c r="AG1668" s="165" t="str">
        <f t="array" ref="AG1668">XLOOKUP(F1668,'CLV2'!A:A,'CLV2'!E:E)</f>
        <v>2.FRUITS</v>
      </c>
      <c r="AH1668" s="115" t="str">
        <f t="array" ref="AH1668">XLOOKUP(F1668,'CLV2'!A:A,'CLV2'!F:F)</f>
        <v>3.IMPORT FRUITS</v>
      </c>
      <c r="AI1668" s="115" t="str">
        <f t="shared" si="8"/>
        <v>Pack</v>
      </c>
      <c r="AJ1668" s="116">
        <f t="shared" si="9"/>
        <v>0.5</v>
      </c>
      <c r="AK1668" s="117" t="str">
        <f t="array" ref="AK1668">XLOOKUP(F1668,'GIÁ'!A:A,'GIÁ'!D:D)</f>
        <v>117334.78</v>
      </c>
      <c r="AL1668" s="118">
        <f t="shared" si="10"/>
        <v>117334.78</v>
      </c>
      <c r="AM1668" s="118">
        <f t="shared" si="11"/>
        <v>0</v>
      </c>
      <c r="AN1668" s="119">
        <f t="shared" si="12"/>
        <v>117334.78</v>
      </c>
      <c r="AO1668" s="118">
        <f t="shared" si="13"/>
        <v>0</v>
      </c>
      <c r="AP1668" s="121">
        <f t="shared" si="14"/>
        <v>0</v>
      </c>
      <c r="AQ1668" s="122"/>
      <c r="AR1668" s="119"/>
    </row>
    <row r="1669" ht="22.5" customHeight="1">
      <c r="A1669" s="89">
        <v>46232.0</v>
      </c>
      <c r="B1669" s="90">
        <v>0.7479166666666667</v>
      </c>
      <c r="C1669" s="91" t="s">
        <v>1802</v>
      </c>
      <c r="D1669" s="129" t="str">
        <f t="array" ref="D1669">XLOOKUP(C1669,'DS ST'!A:A,'DS ST'!B:B)</f>
        <v>WGA</v>
      </c>
      <c r="E1669" s="94" t="str">
        <f t="array" ref="E1669">XLOOKUP($F1669,'GIÁ'!$A:$A,'GIÁ'!$E:$E)</f>
        <v>MÁT</v>
      </c>
      <c r="F1669" s="94">
        <v>11548.0</v>
      </c>
      <c r="G1669" s="95" t="s">
        <v>865</v>
      </c>
      <c r="H1669" s="95" t="s">
        <v>57</v>
      </c>
      <c r="I1669" s="96">
        <v>1.0</v>
      </c>
      <c r="J1669" s="96">
        <v>0.0</v>
      </c>
      <c r="K1669" s="98">
        <f t="shared" si="4"/>
        <v>1</v>
      </c>
      <c r="L1669" s="99" t="s">
        <v>5574</v>
      </c>
      <c r="M1669" s="100" t="s">
        <v>5578</v>
      </c>
      <c r="N1669" s="101" t="s">
        <v>5576</v>
      </c>
      <c r="O1669" s="128"/>
      <c r="P1669" s="145">
        <v>1.0</v>
      </c>
      <c r="Q1669" s="103">
        <f t="shared" si="5"/>
        <v>0</v>
      </c>
      <c r="R1669" s="161" t="s">
        <v>5577</v>
      </c>
      <c r="S1669" s="105"/>
      <c r="T1669" s="106"/>
      <c r="U1669" s="107"/>
      <c r="V1669" s="108" t="s">
        <v>756</v>
      </c>
      <c r="W1669" s="109" t="s">
        <v>5401</v>
      </c>
      <c r="X1669" s="110" t="str">
        <f t="shared" si="6"/>
        <v/>
      </c>
      <c r="Y1669" s="110" t="str">
        <f t="shared" si="7"/>
        <v>Siêu thị</v>
      </c>
      <c r="Z1669" s="139" t="str">
        <f t="shared" si="104"/>
        <v/>
      </c>
      <c r="AA1669" s="109" t="s">
        <v>802</v>
      </c>
      <c r="AB1669" s="106"/>
      <c r="AC1669" s="158"/>
      <c r="AD1669" s="160"/>
      <c r="AE1669" s="127"/>
      <c r="AF1669" s="113"/>
      <c r="AG1669" s="165" t="str">
        <f t="array" ref="AG1669">XLOOKUP(F1669,'CLV2'!A:A,'CLV2'!E:E)</f>
        <v>2.VEGETABLES</v>
      </c>
      <c r="AH1669" s="115" t="str">
        <f t="array" ref="AH1669">XLOOKUP(F1669,'CLV2'!A:A,'CLV2'!F:F)</f>
        <v>3.PROCESSED VEGGIES</v>
      </c>
      <c r="AI1669" s="115" t="str">
        <f t="shared" si="8"/>
        <v>Pack</v>
      </c>
      <c r="AJ1669" s="116">
        <f t="shared" si="9"/>
        <v>1</v>
      </c>
      <c r="AK1669" s="117" t="str">
        <f t="array" ref="AK1669">XLOOKUP(F1669,'GIÁ'!A:A,'GIÁ'!D:D)</f>
        <v>6542.17</v>
      </c>
      <c r="AL1669" s="118">
        <f t="shared" si="10"/>
        <v>6542.17</v>
      </c>
      <c r="AM1669" s="118">
        <f t="shared" si="11"/>
        <v>0</v>
      </c>
      <c r="AN1669" s="119">
        <f t="shared" si="12"/>
        <v>6542.17</v>
      </c>
      <c r="AO1669" s="118">
        <f t="shared" si="13"/>
        <v>0</v>
      </c>
      <c r="AP1669" s="121">
        <f t="shared" si="14"/>
        <v>0</v>
      </c>
      <c r="AQ1669" s="122"/>
      <c r="AR1669" s="119"/>
    </row>
    <row r="1670" ht="22.5" customHeight="1">
      <c r="A1670" s="89">
        <v>46232.0</v>
      </c>
      <c r="B1670" s="90">
        <v>0.7479166666666667</v>
      </c>
      <c r="C1670" s="91" t="s">
        <v>1802</v>
      </c>
      <c r="D1670" s="129" t="str">
        <f t="array" ref="D1670">XLOOKUP(C1670,'DS ST'!A:A,'DS ST'!B:B)</f>
        <v>WGA</v>
      </c>
      <c r="E1670" s="94" t="str">
        <f t="array" ref="E1670">XLOOKUP($F1670,'GIÁ'!$A:$A,'GIÁ'!$E:$E)</f>
        <v>MÁT</v>
      </c>
      <c r="F1670" s="94">
        <v>11549.0</v>
      </c>
      <c r="G1670" s="95" t="s">
        <v>870</v>
      </c>
      <c r="H1670" s="95" t="s">
        <v>57</v>
      </c>
      <c r="I1670" s="96">
        <v>6.0</v>
      </c>
      <c r="J1670" s="96">
        <v>5.0</v>
      </c>
      <c r="K1670" s="98">
        <f t="shared" si="4"/>
        <v>1</v>
      </c>
      <c r="L1670" s="99" t="s">
        <v>5574</v>
      </c>
      <c r="M1670" s="100" t="s">
        <v>5579</v>
      </c>
      <c r="N1670" s="101" t="s">
        <v>5576</v>
      </c>
      <c r="O1670" s="128"/>
      <c r="P1670" s="145">
        <v>1.0</v>
      </c>
      <c r="Q1670" s="103">
        <f t="shared" si="5"/>
        <v>0</v>
      </c>
      <c r="R1670" s="161" t="s">
        <v>5577</v>
      </c>
      <c r="S1670" s="105"/>
      <c r="T1670" s="106"/>
      <c r="U1670" s="107"/>
      <c r="V1670" s="108" t="s">
        <v>756</v>
      </c>
      <c r="W1670" s="109" t="s">
        <v>5401</v>
      </c>
      <c r="X1670" s="110" t="str">
        <f t="shared" si="6"/>
        <v/>
      </c>
      <c r="Y1670" s="110" t="str">
        <f t="shared" si="7"/>
        <v>Siêu thị</v>
      </c>
      <c r="Z1670" s="139" t="str">
        <f t="shared" si="104"/>
        <v/>
      </c>
      <c r="AA1670" s="109" t="s">
        <v>802</v>
      </c>
      <c r="AB1670" s="106"/>
      <c r="AC1670" s="158"/>
      <c r="AD1670" s="160"/>
      <c r="AE1670" s="127"/>
      <c r="AF1670" s="113"/>
      <c r="AG1670" s="165" t="str">
        <f t="array" ref="AG1670">XLOOKUP(F1670,'CLV2'!A:A,'CLV2'!E:E)</f>
        <v>2.VEGETABLES</v>
      </c>
      <c r="AH1670" s="115" t="str">
        <f t="array" ref="AH1670">XLOOKUP(F1670,'CLV2'!A:A,'CLV2'!F:F)</f>
        <v>3.PROCESSED VEGGIES</v>
      </c>
      <c r="AI1670" s="115" t="str">
        <f t="shared" si="8"/>
        <v>Pack</v>
      </c>
      <c r="AJ1670" s="116">
        <f t="shared" si="9"/>
        <v>0.1666666667</v>
      </c>
      <c r="AK1670" s="117" t="str">
        <f t="array" ref="AK1670">XLOOKUP(F1670,'GIÁ'!A:A,'GIÁ'!D:D)</f>
        <v>4825.44</v>
      </c>
      <c r="AL1670" s="118">
        <f t="shared" si="10"/>
        <v>4825.44</v>
      </c>
      <c r="AM1670" s="118">
        <f t="shared" si="11"/>
        <v>0</v>
      </c>
      <c r="AN1670" s="119">
        <f t="shared" si="12"/>
        <v>4825.44</v>
      </c>
      <c r="AO1670" s="118">
        <f t="shared" si="13"/>
        <v>0</v>
      </c>
      <c r="AP1670" s="121">
        <f t="shared" si="14"/>
        <v>0</v>
      </c>
      <c r="AQ1670" s="122"/>
      <c r="AR1670" s="119"/>
    </row>
    <row r="1671" ht="22.5" customHeight="1">
      <c r="A1671" s="89">
        <v>46232.0</v>
      </c>
      <c r="B1671" s="90">
        <v>0.7479166666666667</v>
      </c>
      <c r="C1671" s="91" t="s">
        <v>1802</v>
      </c>
      <c r="D1671" s="129" t="str">
        <f t="array" ref="D1671">XLOOKUP(C1671,'DS ST'!A:A,'DS ST'!B:B)</f>
        <v>WGA</v>
      </c>
      <c r="E1671" s="94" t="str">
        <f t="array" ref="E1671">XLOOKUP($F1671,'GIÁ'!$A:$A,'GIÁ'!$E:$E)</f>
        <v>MÁT</v>
      </c>
      <c r="F1671" s="94">
        <v>8.935049018643E12</v>
      </c>
      <c r="G1671" s="95" t="s">
        <v>1842</v>
      </c>
      <c r="H1671" s="95" t="s">
        <v>1831</v>
      </c>
      <c r="I1671" s="96">
        <v>24.0</v>
      </c>
      <c r="J1671" s="96">
        <v>20.0</v>
      </c>
      <c r="K1671" s="98">
        <f t="shared" si="4"/>
        <v>4</v>
      </c>
      <c r="L1671" s="99" t="s">
        <v>5574</v>
      </c>
      <c r="M1671" s="100" t="s">
        <v>5580</v>
      </c>
      <c r="N1671" s="101" t="s">
        <v>5576</v>
      </c>
      <c r="O1671" s="128"/>
      <c r="P1671" s="145">
        <v>4.0</v>
      </c>
      <c r="Q1671" s="103">
        <f t="shared" si="5"/>
        <v>0</v>
      </c>
      <c r="R1671" s="161" t="s">
        <v>5577</v>
      </c>
      <c r="S1671" s="105"/>
      <c r="T1671" s="106"/>
      <c r="U1671" s="107"/>
      <c r="V1671" s="108" t="s">
        <v>756</v>
      </c>
      <c r="W1671" s="109" t="s">
        <v>5401</v>
      </c>
      <c r="X1671" s="110" t="str">
        <f t="shared" si="6"/>
        <v/>
      </c>
      <c r="Y1671" s="110" t="str">
        <f t="shared" si="7"/>
        <v>Siêu thị</v>
      </c>
      <c r="Z1671" s="139" t="str">
        <f t="shared" si="104"/>
        <v/>
      </c>
      <c r="AA1671" s="109" t="s">
        <v>802</v>
      </c>
      <c r="AB1671" s="106"/>
      <c r="AC1671" s="158"/>
      <c r="AD1671" s="160"/>
      <c r="AE1671" s="127"/>
      <c r="AF1671" s="113"/>
      <c r="AG1671" s="165" t="str">
        <f t="array" ref="AG1671">XLOOKUP(F1671,'CLV2'!A:A,'CLV2'!E:E)</f>
        <v>2.DAIRY</v>
      </c>
      <c r="AH1671" s="115" t="str">
        <f t="array" ref="AH1671">XLOOKUP(F1671,'CLV2'!A:A,'CLV2'!F:F)</f>
        <v>3.YOGURT</v>
      </c>
      <c r="AI1671" s="115" t="str">
        <f t="shared" si="8"/>
        <v>Pack</v>
      </c>
      <c r="AJ1671" s="116">
        <f t="shared" si="9"/>
        <v>0.1666666667</v>
      </c>
      <c r="AK1671" s="117" t="str">
        <f t="array" ref="AK1671">XLOOKUP(F1671,'GIÁ'!A:A,'GIÁ'!D:D)</f>
        <v>4276.29</v>
      </c>
      <c r="AL1671" s="118">
        <f t="shared" si="10"/>
        <v>17105.16</v>
      </c>
      <c r="AM1671" s="118">
        <f t="shared" si="11"/>
        <v>0</v>
      </c>
      <c r="AN1671" s="119">
        <f t="shared" si="12"/>
        <v>17105.16</v>
      </c>
      <c r="AO1671" s="118">
        <f t="shared" si="13"/>
        <v>0</v>
      </c>
      <c r="AP1671" s="121">
        <f t="shared" si="14"/>
        <v>0</v>
      </c>
      <c r="AQ1671" s="122"/>
      <c r="AR1671" s="119"/>
    </row>
    <row r="1672" ht="22.5" customHeight="1">
      <c r="A1672" s="89">
        <v>46232.0</v>
      </c>
      <c r="B1672" s="90">
        <v>0.6680555555555555</v>
      </c>
      <c r="C1672" s="91" t="s">
        <v>842</v>
      </c>
      <c r="D1672" s="129" t="str">
        <f t="array" ref="D1672">XLOOKUP(C1672,'DS ST'!A:A,'DS ST'!B:B)</f>
        <v>A184</v>
      </c>
      <c r="E1672" s="94" t="str">
        <f t="array" ref="E1672">XLOOKUP($F1672,'GIÁ'!$A:$A,'GIÁ'!$E:$E)</f>
        <v>ĐÔNG</v>
      </c>
      <c r="F1672" s="94">
        <v>8.936220300274E12</v>
      </c>
      <c r="G1672" s="95" t="s">
        <v>2705</v>
      </c>
      <c r="H1672" s="95" t="s">
        <v>224</v>
      </c>
      <c r="I1672" s="96">
        <v>8.0</v>
      </c>
      <c r="J1672" s="96">
        <v>6.0</v>
      </c>
      <c r="K1672" s="98">
        <f t="shared" si="4"/>
        <v>2</v>
      </c>
      <c r="L1672" s="99" t="s">
        <v>5581</v>
      </c>
      <c r="M1672" s="100" t="s">
        <v>5582</v>
      </c>
      <c r="N1672" s="101" t="e">
        <v>#N/A</v>
      </c>
      <c r="O1672" s="128"/>
      <c r="P1672" s="100"/>
      <c r="Q1672" s="103">
        <f t="shared" si="5"/>
        <v>2</v>
      </c>
      <c r="R1672" s="161"/>
      <c r="S1672" s="105" t="s">
        <v>14</v>
      </c>
      <c r="T1672" s="106"/>
      <c r="U1672" s="107" t="s">
        <v>5583</v>
      </c>
      <c r="V1672" s="108" t="s">
        <v>756</v>
      </c>
      <c r="W1672" s="109" t="s">
        <v>1312</v>
      </c>
      <c r="X1672" s="110" t="str">
        <f t="shared" si="6"/>
        <v/>
      </c>
      <c r="Y1672" s="110" t="str">
        <f t="shared" si="7"/>
        <v/>
      </c>
      <c r="Z1672" s="139" t="str">
        <f t="shared" si="104"/>
        <v>Kho đông mát</v>
      </c>
      <c r="AA1672" s="109" t="s">
        <v>802</v>
      </c>
      <c r="AB1672" s="106"/>
      <c r="AC1672" s="159" t="s">
        <v>1329</v>
      </c>
      <c r="AD1672" s="160"/>
      <c r="AE1672" s="127"/>
      <c r="AF1672" s="113"/>
      <c r="AG1672" s="165" t="str">
        <f t="array" ref="AG1672">XLOOKUP(F1672,'CLV2'!A:A,'CLV2'!E:E)</f>
        <v>2.FROZEN FOODS</v>
      </c>
      <c r="AH1672" s="115" t="str">
        <f t="array" ref="AH1672">XLOOKUP(F1672,'CLV2'!A:A,'CLV2'!F:F)</f>
        <v>3.HOTPOT AND FRIED</v>
      </c>
      <c r="AI1672" s="115" t="str">
        <f t="shared" si="8"/>
        <v>Pack</v>
      </c>
      <c r="AJ1672" s="116">
        <f t="shared" si="9"/>
        <v>0.25</v>
      </c>
      <c r="AK1672" s="117" t="str">
        <f t="array" ref="AK1672">XLOOKUP(F1672,'GIÁ'!A:A,'GIÁ'!D:D)</f>
        <v>40500.00</v>
      </c>
      <c r="AL1672" s="118">
        <f t="shared" si="10"/>
        <v>81000</v>
      </c>
      <c r="AM1672" s="118">
        <f t="shared" si="11"/>
        <v>0</v>
      </c>
      <c r="AN1672" s="119">
        <f t="shared" si="12"/>
        <v>0</v>
      </c>
      <c r="AO1672" s="118">
        <f t="shared" si="13"/>
        <v>81000</v>
      </c>
      <c r="AP1672" s="121">
        <f t="shared" si="14"/>
        <v>0</v>
      </c>
      <c r="AQ1672" s="122"/>
      <c r="AR1672" s="119"/>
    </row>
    <row r="1673" ht="22.5" customHeight="1">
      <c r="A1673" s="89">
        <v>46232.0</v>
      </c>
      <c r="B1673" s="90">
        <v>0.6680555555555555</v>
      </c>
      <c r="C1673" s="91" t="s">
        <v>842</v>
      </c>
      <c r="D1673" s="129" t="str">
        <f t="array" ref="D1673">XLOOKUP(C1673,'DS ST'!A:A,'DS ST'!B:B)</f>
        <v>A184</v>
      </c>
      <c r="E1673" s="94" t="str">
        <f t="array" ref="E1673">XLOOKUP($F1673,'GIÁ'!$A:$A,'GIÁ'!$E:$E)</f>
        <v>ĐÔNG</v>
      </c>
      <c r="F1673" s="94">
        <v>8.938562334054E12</v>
      </c>
      <c r="G1673" s="95" t="s">
        <v>3183</v>
      </c>
      <c r="H1673" s="95" t="s">
        <v>57</v>
      </c>
      <c r="I1673" s="96">
        <v>2.0</v>
      </c>
      <c r="J1673" s="96">
        <v>1.0</v>
      </c>
      <c r="K1673" s="98">
        <f t="shared" si="4"/>
        <v>1</v>
      </c>
      <c r="L1673" s="99" t="s">
        <v>5581</v>
      </c>
      <c r="M1673" s="100" t="s">
        <v>5582</v>
      </c>
      <c r="N1673" s="101" t="e">
        <v>#N/A</v>
      </c>
      <c r="O1673" s="128"/>
      <c r="P1673" s="100"/>
      <c r="Q1673" s="103">
        <f t="shared" si="5"/>
        <v>1</v>
      </c>
      <c r="R1673" s="161"/>
      <c r="S1673" s="105" t="s">
        <v>14</v>
      </c>
      <c r="T1673" s="106"/>
      <c r="U1673" s="107" t="s">
        <v>5583</v>
      </c>
      <c r="V1673" s="108" t="s">
        <v>756</v>
      </c>
      <c r="W1673" s="109" t="s">
        <v>1312</v>
      </c>
      <c r="X1673" s="110" t="str">
        <f t="shared" si="6"/>
        <v/>
      </c>
      <c r="Y1673" s="110" t="str">
        <f t="shared" si="7"/>
        <v/>
      </c>
      <c r="Z1673" s="139" t="str">
        <f t="shared" si="104"/>
        <v>Kho đông mát</v>
      </c>
      <c r="AA1673" s="109" t="s">
        <v>802</v>
      </c>
      <c r="AB1673" s="106"/>
      <c r="AC1673" s="159" t="s">
        <v>1329</v>
      </c>
      <c r="AD1673" s="160"/>
      <c r="AE1673" s="127"/>
      <c r="AF1673" s="113"/>
      <c r="AG1673" s="165" t="str">
        <f t="array" ref="AG1673">XLOOKUP(F1673,'CLV2'!A:A,'CLV2'!E:E)</f>
        <v>2.FROZEN FOODS</v>
      </c>
      <c r="AH1673" s="115" t="str">
        <f t="array" ref="AH1673">XLOOKUP(F1673,'CLV2'!A:A,'CLV2'!F:F)</f>
        <v>3.PIZZA - READY MEALS</v>
      </c>
      <c r="AI1673" s="115" t="str">
        <f t="shared" si="8"/>
        <v>Pack</v>
      </c>
      <c r="AJ1673" s="116">
        <f t="shared" si="9"/>
        <v>0.5</v>
      </c>
      <c r="AK1673" s="117" t="str">
        <f t="array" ref="AK1673">XLOOKUP(F1673,'GIÁ'!A:A,'GIÁ'!D:D)</f>
        <v>45622.63</v>
      </c>
      <c r="AL1673" s="118">
        <f t="shared" si="10"/>
        <v>45622.63</v>
      </c>
      <c r="AM1673" s="118">
        <f t="shared" si="11"/>
        <v>0</v>
      </c>
      <c r="AN1673" s="119">
        <f t="shared" si="12"/>
        <v>0</v>
      </c>
      <c r="AO1673" s="118">
        <f t="shared" si="13"/>
        <v>45622.63</v>
      </c>
      <c r="AP1673" s="121">
        <f t="shared" si="14"/>
        <v>0</v>
      </c>
      <c r="AQ1673" s="122"/>
      <c r="AR1673" s="119"/>
    </row>
    <row r="1674" ht="22.5" customHeight="1">
      <c r="A1674" s="89">
        <v>46232.0</v>
      </c>
      <c r="B1674" s="90">
        <v>0.5527777777777778</v>
      </c>
      <c r="C1674" s="91" t="s">
        <v>842</v>
      </c>
      <c r="D1674" s="92" t="str">
        <f t="array" ref="D1674">XLOOKUP(C1674,'DS ST'!A:A,'DS ST'!B:B)</f>
        <v>A184</v>
      </c>
      <c r="E1674" s="94" t="str">
        <f t="array" ref="E1674">XLOOKUP($F1674,'GIÁ'!$A:$A,'GIÁ'!$E:$E)</f>
        <v>MÁT</v>
      </c>
      <c r="F1674" s="94">
        <v>8.936040981493E12</v>
      </c>
      <c r="G1674" s="95" t="s">
        <v>2227</v>
      </c>
      <c r="H1674" s="95" t="s">
        <v>224</v>
      </c>
      <c r="I1674" s="96">
        <v>2.0</v>
      </c>
      <c r="J1674" s="96">
        <v>0.0</v>
      </c>
      <c r="K1674" s="98">
        <f t="shared" si="4"/>
        <v>2</v>
      </c>
      <c r="L1674" s="99" t="s">
        <v>5584</v>
      </c>
      <c r="M1674" s="100" t="s">
        <v>5585</v>
      </c>
      <c r="N1674" s="101" t="s">
        <v>5586</v>
      </c>
      <c r="O1674" s="128"/>
      <c r="P1674" s="100"/>
      <c r="Q1674" s="103">
        <f t="shared" si="5"/>
        <v>2</v>
      </c>
      <c r="R1674" s="161"/>
      <c r="S1674" s="105" t="s">
        <v>14</v>
      </c>
      <c r="T1674" s="106"/>
      <c r="U1674" s="107"/>
      <c r="V1674" s="108" t="s">
        <v>756</v>
      </c>
      <c r="W1674" s="109" t="s">
        <v>1312</v>
      </c>
      <c r="X1674" s="110" t="str">
        <f t="shared" si="6"/>
        <v/>
      </c>
      <c r="Y1674" s="110" t="str">
        <f t="shared" si="7"/>
        <v/>
      </c>
      <c r="Z1674" s="109" t="s">
        <v>797</v>
      </c>
      <c r="AA1674" s="109" t="s">
        <v>802</v>
      </c>
      <c r="AB1674" s="149" t="s">
        <v>3647</v>
      </c>
      <c r="AC1674" s="158"/>
      <c r="AD1674" s="160"/>
      <c r="AE1674" s="127"/>
      <c r="AF1674" s="113"/>
      <c r="AG1674" s="165" t="str">
        <f t="array" ref="AG1674">XLOOKUP(F1674,'CLV2'!A:A,'CLV2'!E:E)</f>
        <v>2.DAIRY</v>
      </c>
      <c r="AH1674" s="115" t="str">
        <f t="array" ref="AH1674">XLOOKUP(F1674,'CLV2'!A:A,'CLV2'!F:F)</f>
        <v>3.BUTTER AND CHEESE</v>
      </c>
      <c r="AI1674" s="115" t="str">
        <f t="shared" si="8"/>
        <v>Pack</v>
      </c>
      <c r="AJ1674" s="116">
        <f t="shared" si="9"/>
        <v>1</v>
      </c>
      <c r="AK1674" s="117" t="str">
        <f t="array" ref="AK1674">XLOOKUP(F1674,'GIÁ'!A:A,'GIÁ'!D:D)</f>
        <v>47498.61</v>
      </c>
      <c r="AL1674" s="118">
        <f t="shared" si="10"/>
        <v>94997.22</v>
      </c>
      <c r="AM1674" s="118">
        <f t="shared" si="11"/>
        <v>0</v>
      </c>
      <c r="AN1674" s="119">
        <f t="shared" si="12"/>
        <v>0</v>
      </c>
      <c r="AO1674" s="118">
        <f t="shared" si="13"/>
        <v>94997.22</v>
      </c>
      <c r="AP1674" s="121">
        <f t="shared" si="14"/>
        <v>0</v>
      </c>
      <c r="AQ1674" s="122"/>
      <c r="AR1674" s="119"/>
    </row>
    <row r="1675" ht="22.5" customHeight="1">
      <c r="A1675" s="89">
        <v>46232.0</v>
      </c>
      <c r="B1675" s="90">
        <v>0.6298611111111111</v>
      </c>
      <c r="C1675" s="91" t="s">
        <v>1386</v>
      </c>
      <c r="D1675" s="129" t="str">
        <f t="array" ref="D1675">XLOOKUP(C1675,'DS ST'!A:A,'DS ST'!B:B)</f>
        <v>MZK</v>
      </c>
      <c r="E1675" s="94" t="str">
        <f t="array" ref="E1675">XLOOKUP($F1675,'GIÁ'!$A:$A,'GIÁ'!$E:$E)</f>
        <v>ĐÔNG</v>
      </c>
      <c r="F1675" s="94">
        <v>8.938562334054E12</v>
      </c>
      <c r="G1675" s="95" t="s">
        <v>3183</v>
      </c>
      <c r="H1675" s="95" t="s">
        <v>57</v>
      </c>
      <c r="I1675" s="96">
        <v>2.0</v>
      </c>
      <c r="J1675" s="96">
        <v>1.0</v>
      </c>
      <c r="K1675" s="98">
        <f t="shared" si="4"/>
        <v>1</v>
      </c>
      <c r="L1675" s="99" t="s">
        <v>5587</v>
      </c>
      <c r="M1675" s="100" t="s">
        <v>5588</v>
      </c>
      <c r="N1675" s="101" t="e">
        <v>#N/A</v>
      </c>
      <c r="O1675" s="128"/>
      <c r="P1675" s="100"/>
      <c r="Q1675" s="103">
        <f t="shared" si="5"/>
        <v>1</v>
      </c>
      <c r="R1675" s="161"/>
      <c r="S1675" s="105"/>
      <c r="T1675" s="106"/>
      <c r="U1675" s="107" t="s">
        <v>3654</v>
      </c>
      <c r="V1675" s="108" t="s">
        <v>756</v>
      </c>
      <c r="W1675" s="109" t="s">
        <v>1312</v>
      </c>
      <c r="X1675" s="110" t="str">
        <f t="shared" si="6"/>
        <v/>
      </c>
      <c r="Y1675" s="110" t="str">
        <f t="shared" si="7"/>
        <v/>
      </c>
      <c r="Z1675" s="139" t="str">
        <f>IF(N(Q1675)&lt;=0,"",IF(ISNUMBER(SEARCH("Thiếu kiện",V1675)),"Kho đông mát",IF(AND(N(Q1675)&gt;0,N(P1675)&gt;0,OR(ISNUMBER(SEARCH("Hình KDB",U1675)),ISNUMBER(SEARCH("Hình tele",U1675)),ISNUMBER(SEARCH("sai code",U1675)),ISNUMBER(SEARCH("ST nhận",U1675)))),"Kho đông mát",IF(AND(W1675="DC giao thiếu",OR(ISNUMBER(SEARCH("Hình KDB",U1675)),ISNUMBER(SEARCH("Hình tele",U1675)),ISNUMBER(SEARCH("sai code",U1675)))),"Kho đông mát",IF(W1675="DC giao thiếu","Chưa xác định",IF(AND(W1675="DC pick sai",OR(ISNUMBER(SEARCH("Hình KDB",U1675)),ISNUMBER(SEARCH("Hình tele",U1675)),ISNUMBER(SEARCH("sai code",U1675)),ISNUMBER(SEARCH("ST nhận",U1675)))),"Kho đông mát",IF(W1675="DC pick sai","Chưa xác định",IF(AND(W1675="Hao hụt",N(O1675)&gt;0,OR(ISNUMBER(SEARCH("Hình KDB",U1675)),ISNUMBER(SEARCH("Hình tele",U1675)),ISNUMBER(SEARCH("sai code",U1675)),ISNUMBER(SEARCH("ST nhận",U1675)))),"Kho đông mát",IF(W1675="Hao hụt","Chưa xác định",IF(OR(W1675="VT giao sai điểm",W1675="Không đạt nhiệt độ",W1675="TX giao thiếu kiện",W1675="Hàng không đạt CL"),"Kho đông mát",IF(W1675="Chưa xác định","Chưa xác định",IF(N(P1675)&gt;0,"Chưa xác định",""))))))))))))</f>
        <v>Kho đông mát</v>
      </c>
      <c r="AA1675" s="109" t="s">
        <v>802</v>
      </c>
      <c r="AB1675" s="106"/>
      <c r="AC1675" s="159" t="s">
        <v>1329</v>
      </c>
      <c r="AD1675" s="160"/>
      <c r="AE1675" s="127"/>
      <c r="AF1675" s="113"/>
      <c r="AG1675" s="165" t="str">
        <f t="array" ref="AG1675">XLOOKUP(F1675,'CLV2'!A:A,'CLV2'!E:E)</f>
        <v>2.FROZEN FOODS</v>
      </c>
      <c r="AH1675" s="115" t="str">
        <f t="array" ref="AH1675">XLOOKUP(F1675,'CLV2'!A:A,'CLV2'!F:F)</f>
        <v>3.PIZZA - READY MEALS</v>
      </c>
      <c r="AI1675" s="115" t="str">
        <f t="shared" si="8"/>
        <v>Pack</v>
      </c>
      <c r="AJ1675" s="116">
        <f t="shared" si="9"/>
        <v>0.5</v>
      </c>
      <c r="AK1675" s="117" t="str">
        <f t="array" ref="AK1675">XLOOKUP(F1675,'GIÁ'!A:A,'GIÁ'!D:D)</f>
        <v>45622.63</v>
      </c>
      <c r="AL1675" s="118">
        <f t="shared" si="10"/>
        <v>45622.63</v>
      </c>
      <c r="AM1675" s="118">
        <f t="shared" si="11"/>
        <v>0</v>
      </c>
      <c r="AN1675" s="119">
        <f t="shared" si="12"/>
        <v>0</v>
      </c>
      <c r="AO1675" s="118">
        <f t="shared" si="13"/>
        <v>45622.63</v>
      </c>
      <c r="AP1675" s="121">
        <f t="shared" si="14"/>
        <v>0</v>
      </c>
      <c r="AQ1675" s="122"/>
      <c r="AR1675" s="119"/>
    </row>
    <row r="1676" ht="22.5" customHeight="1">
      <c r="A1676" s="89">
        <v>46232.0</v>
      </c>
      <c r="B1676" s="90">
        <v>0.4270833333333333</v>
      </c>
      <c r="C1676" s="91" t="s">
        <v>526</v>
      </c>
      <c r="D1676" s="92" t="str">
        <f t="array" ref="D1676">XLOOKUP(C1676,'DS ST'!A:A,'DS ST'!B:B)</f>
        <v>A139</v>
      </c>
      <c r="E1676" s="94" t="str">
        <f t="array" ref="E1676">XLOOKUP($F1676,'GIÁ'!$A:$A,'GIÁ'!$E:$E)</f>
        <v>MÁT</v>
      </c>
      <c r="F1676" s="94">
        <v>10140.0</v>
      </c>
      <c r="G1676" s="95" t="s">
        <v>74</v>
      </c>
      <c r="H1676" s="95" t="s">
        <v>75</v>
      </c>
      <c r="I1676" s="96">
        <v>6.0</v>
      </c>
      <c r="J1676" s="96">
        <v>0.0</v>
      </c>
      <c r="K1676" s="98">
        <f t="shared" si="4"/>
        <v>6</v>
      </c>
      <c r="L1676" s="99" t="s">
        <v>5589</v>
      </c>
      <c r="M1676" s="100" t="s">
        <v>5590</v>
      </c>
      <c r="N1676" s="101" t="s">
        <v>5591</v>
      </c>
      <c r="O1676" s="128"/>
      <c r="P1676" s="100"/>
      <c r="Q1676" s="103">
        <f t="shared" si="5"/>
        <v>6</v>
      </c>
      <c r="R1676" s="161"/>
      <c r="S1676" s="105"/>
      <c r="T1676" s="106"/>
      <c r="U1676" s="107"/>
      <c r="V1676" s="108" t="s">
        <v>756</v>
      </c>
      <c r="W1676" s="109" t="s">
        <v>1312</v>
      </c>
      <c r="X1676" s="110" t="str">
        <f t="shared" si="6"/>
        <v/>
      </c>
      <c r="Y1676" s="110" t="str">
        <f t="shared" si="7"/>
        <v/>
      </c>
      <c r="Z1676" s="109" t="s">
        <v>797</v>
      </c>
      <c r="AA1676" s="109" t="s">
        <v>802</v>
      </c>
      <c r="AB1676" s="149" t="s">
        <v>5042</v>
      </c>
      <c r="AC1676" s="158"/>
      <c r="AD1676" s="160"/>
      <c r="AE1676" s="127"/>
      <c r="AF1676" s="113"/>
      <c r="AG1676" s="165" t="str">
        <f t="array" ref="AG1676">XLOOKUP(F1676,'CLV2'!A:A,'CLV2'!E:E)</f>
        <v>2.FRUITS</v>
      </c>
      <c r="AH1676" s="115" t="str">
        <f t="array" ref="AH1676">XLOOKUP(F1676,'CLV2'!A:A,'CLV2'!F:F)</f>
        <v>3.IMPORT FRUITS</v>
      </c>
      <c r="AI1676" s="115" t="str">
        <f t="shared" si="8"/>
        <v>Pack</v>
      </c>
      <c r="AJ1676" s="116">
        <f t="shared" si="9"/>
        <v>1</v>
      </c>
      <c r="AK1676" s="117" t="str">
        <f t="array" ref="AK1676">XLOOKUP(F1676,'GIÁ'!A:A,'GIÁ'!D:D)</f>
        <v>93295.39</v>
      </c>
      <c r="AL1676" s="118">
        <f t="shared" si="10"/>
        <v>559772.34</v>
      </c>
      <c r="AM1676" s="118">
        <f t="shared" si="11"/>
        <v>0</v>
      </c>
      <c r="AN1676" s="119">
        <f t="shared" si="12"/>
        <v>0</v>
      </c>
      <c r="AO1676" s="118">
        <f t="shared" si="13"/>
        <v>559772.34</v>
      </c>
      <c r="AP1676" s="121">
        <f t="shared" si="14"/>
        <v>0</v>
      </c>
      <c r="AQ1676" s="122"/>
      <c r="AR1676" s="119"/>
    </row>
    <row r="1677" ht="22.5" customHeight="1">
      <c r="A1677" s="89">
        <v>46232.0</v>
      </c>
      <c r="B1677" s="90">
        <v>0.4270833333333333</v>
      </c>
      <c r="C1677" s="91" t="s">
        <v>526</v>
      </c>
      <c r="D1677" s="92" t="str">
        <f t="array" ref="D1677">XLOOKUP(C1677,'DS ST'!A:A,'DS ST'!B:B)</f>
        <v>A139</v>
      </c>
      <c r="E1677" s="94" t="str">
        <f t="array" ref="E1677">XLOOKUP($F1677,'GIÁ'!$A:$A,'GIÁ'!$E:$E)</f>
        <v>MÁT</v>
      </c>
      <c r="F1677" s="94">
        <v>10973.0</v>
      </c>
      <c r="G1677" s="95" t="s">
        <v>263</v>
      </c>
      <c r="H1677" s="95" t="s">
        <v>57</v>
      </c>
      <c r="I1677" s="96">
        <v>9.0</v>
      </c>
      <c r="J1677" s="96">
        <v>0.0</v>
      </c>
      <c r="K1677" s="98">
        <f t="shared" si="4"/>
        <v>9</v>
      </c>
      <c r="L1677" s="99" t="s">
        <v>5589</v>
      </c>
      <c r="M1677" s="100" t="s">
        <v>5590</v>
      </c>
      <c r="N1677" s="101" t="s">
        <v>5591</v>
      </c>
      <c r="O1677" s="128"/>
      <c r="P1677" s="100"/>
      <c r="Q1677" s="103">
        <f t="shared" si="5"/>
        <v>9</v>
      </c>
      <c r="R1677" s="161"/>
      <c r="S1677" s="105"/>
      <c r="T1677" s="106"/>
      <c r="U1677" s="107"/>
      <c r="V1677" s="108" t="s">
        <v>756</v>
      </c>
      <c r="W1677" s="109" t="s">
        <v>1312</v>
      </c>
      <c r="X1677" s="110" t="str">
        <f t="shared" si="6"/>
        <v/>
      </c>
      <c r="Y1677" s="110" t="str">
        <f t="shared" si="7"/>
        <v/>
      </c>
      <c r="Z1677" s="109" t="s">
        <v>797</v>
      </c>
      <c r="AA1677" s="109" t="s">
        <v>802</v>
      </c>
      <c r="AB1677" s="149" t="s">
        <v>5042</v>
      </c>
      <c r="AC1677" s="158"/>
      <c r="AD1677" s="160"/>
      <c r="AE1677" s="127"/>
      <c r="AF1677" s="113"/>
      <c r="AG1677" s="165" t="str">
        <f t="array" ref="AG1677">XLOOKUP(F1677,'CLV2'!A:A,'CLV2'!E:E)</f>
        <v>2.FRUITS</v>
      </c>
      <c r="AH1677" s="115" t="str">
        <f t="array" ref="AH1677">XLOOKUP(F1677,'CLV2'!A:A,'CLV2'!F:F)</f>
        <v>3.IMPORT FRUITS</v>
      </c>
      <c r="AI1677" s="115" t="str">
        <f t="shared" si="8"/>
        <v>Pack</v>
      </c>
      <c r="AJ1677" s="116">
        <f t="shared" si="9"/>
        <v>1</v>
      </c>
      <c r="AK1677" s="117" t="str">
        <f t="array" ref="AK1677">XLOOKUP(F1677,'GIÁ'!A:A,'GIÁ'!D:D)</f>
        <v>60000.00</v>
      </c>
      <c r="AL1677" s="118">
        <f t="shared" si="10"/>
        <v>540000</v>
      </c>
      <c r="AM1677" s="118">
        <f t="shared" si="11"/>
        <v>0</v>
      </c>
      <c r="AN1677" s="119">
        <f t="shared" si="12"/>
        <v>0</v>
      </c>
      <c r="AO1677" s="118">
        <f t="shared" si="13"/>
        <v>540000</v>
      </c>
      <c r="AP1677" s="121">
        <f t="shared" si="14"/>
        <v>0</v>
      </c>
      <c r="AQ1677" s="122"/>
      <c r="AR1677" s="119"/>
    </row>
    <row r="1678" ht="22.5" customHeight="1">
      <c r="A1678" s="89">
        <v>46232.0</v>
      </c>
      <c r="B1678" s="90">
        <v>0.4270833333333333</v>
      </c>
      <c r="C1678" s="91" t="s">
        <v>526</v>
      </c>
      <c r="D1678" s="129" t="str">
        <f t="array" ref="D1678">XLOOKUP(C1678,'DS ST'!A:A,'DS ST'!B:B)</f>
        <v>A139</v>
      </c>
      <c r="E1678" s="94" t="str">
        <f t="array" ref="E1678">XLOOKUP($F1678,'GIÁ'!$A:$A,'GIÁ'!$E:$E)</f>
        <v>MÁT</v>
      </c>
      <c r="F1678" s="94">
        <v>8.938525186072E12</v>
      </c>
      <c r="G1678" s="95" t="s">
        <v>2995</v>
      </c>
      <c r="H1678" s="95" t="s">
        <v>224</v>
      </c>
      <c r="I1678" s="96">
        <v>3.0</v>
      </c>
      <c r="J1678" s="96">
        <v>0.0</v>
      </c>
      <c r="K1678" s="98">
        <f t="shared" si="4"/>
        <v>3</v>
      </c>
      <c r="L1678" s="99" t="s">
        <v>5589</v>
      </c>
      <c r="M1678" s="100" t="s">
        <v>5592</v>
      </c>
      <c r="N1678" s="101" t="s">
        <v>5591</v>
      </c>
      <c r="O1678" s="128"/>
      <c r="P1678" s="100"/>
      <c r="Q1678" s="103">
        <f t="shared" si="5"/>
        <v>3</v>
      </c>
      <c r="R1678" s="161"/>
      <c r="S1678" s="105"/>
      <c r="T1678" s="106" t="s">
        <v>5593</v>
      </c>
      <c r="U1678" s="107" t="s">
        <v>5594</v>
      </c>
      <c r="V1678" s="108" t="s">
        <v>756</v>
      </c>
      <c r="W1678" s="109" t="s">
        <v>1312</v>
      </c>
      <c r="X1678" s="110" t="str">
        <f t="shared" si="6"/>
        <v/>
      </c>
      <c r="Y1678" s="110" t="str">
        <f t="shared" si="7"/>
        <v/>
      </c>
      <c r="Z1678" s="139" t="str">
        <f t="shared" ref="Z1678:Z1679" si="105">IF(N(Q1678)&lt;=0,"",IF(ISNUMBER(SEARCH("Thiếu kiện",V1678)),"Kho đông mát",IF(AND(N(Q1678)&gt;0,N(P1678)&gt;0,OR(ISNUMBER(SEARCH("Hình KDB",U1678)),ISNUMBER(SEARCH("Hình tele",U1678)),ISNUMBER(SEARCH("sai code",U1678)),ISNUMBER(SEARCH("ST nhận",U1678)))),"Kho đông mát",IF(AND(W1678="DC giao thiếu",OR(ISNUMBER(SEARCH("Hình KDB",U1678)),ISNUMBER(SEARCH("Hình tele",U1678)),ISNUMBER(SEARCH("sai code",U1678)))),"Kho đông mát",IF(W1678="DC giao thiếu","Chưa xác định",IF(AND(W1678="DC pick sai",OR(ISNUMBER(SEARCH("Hình KDB",U1678)),ISNUMBER(SEARCH("Hình tele",U1678)),ISNUMBER(SEARCH("sai code",U1678)),ISNUMBER(SEARCH("ST nhận",U1678)))),"Kho đông mát",IF(W1678="DC pick sai","Chưa xác định",IF(AND(W1678="Hao hụt",N(O1678)&gt;0,OR(ISNUMBER(SEARCH("Hình KDB",U1678)),ISNUMBER(SEARCH("Hình tele",U1678)),ISNUMBER(SEARCH("sai code",U1678)),ISNUMBER(SEARCH("ST nhận",U1678)))),"Kho đông mát",IF(W1678="Hao hụt","Chưa xác định",IF(OR(W1678="VT giao sai điểm",W1678="Không đạt nhiệt độ",W1678="TX giao thiếu kiện",W1678="Hàng không đạt CL"),"Kho đông mát",IF(W1678="Chưa xác định","Chưa xác định",IF(N(P1678)&gt;0,"Chưa xác định",""))))))))))))</f>
        <v>Kho đông mát</v>
      </c>
      <c r="AA1678" s="109" t="s">
        <v>802</v>
      </c>
      <c r="AB1678" s="106"/>
      <c r="AC1678" s="158"/>
      <c r="AD1678" s="160"/>
      <c r="AE1678" s="127"/>
      <c r="AF1678" s="113"/>
      <c r="AG1678" s="165" t="str">
        <f t="array" ref="AG1678">XLOOKUP(F1678,'CLV2'!A:A,'CLV2'!E:E)</f>
        <v>2.VEGETABLES</v>
      </c>
      <c r="AH1678" s="115" t="str">
        <f t="array" ref="AH1678">XLOOKUP(F1678,'CLV2'!A:A,'CLV2'!F:F)</f>
        <v>3.LEAFY VEGGIES</v>
      </c>
      <c r="AI1678" s="115" t="str">
        <f t="shared" si="8"/>
        <v>Pack</v>
      </c>
      <c r="AJ1678" s="116">
        <f t="shared" si="9"/>
        <v>1</v>
      </c>
      <c r="AK1678" s="117" t="str">
        <f t="array" ref="AK1678">XLOOKUP(F1678,'GIÁ'!A:A,'GIÁ'!D:D)</f>
        <v>24032.61</v>
      </c>
      <c r="AL1678" s="118">
        <f t="shared" si="10"/>
        <v>72097.83</v>
      </c>
      <c r="AM1678" s="118">
        <f t="shared" si="11"/>
        <v>0</v>
      </c>
      <c r="AN1678" s="119">
        <f t="shared" si="12"/>
        <v>0</v>
      </c>
      <c r="AO1678" s="118">
        <f t="shared" si="13"/>
        <v>72097.83</v>
      </c>
      <c r="AP1678" s="121">
        <f t="shared" si="14"/>
        <v>0</v>
      </c>
      <c r="AQ1678" s="122"/>
      <c r="AR1678" s="119"/>
    </row>
    <row r="1679" ht="22.5" customHeight="1">
      <c r="A1679" s="89">
        <v>46232.0</v>
      </c>
      <c r="B1679" s="90">
        <v>0.51875</v>
      </c>
      <c r="C1679" s="91" t="s">
        <v>1049</v>
      </c>
      <c r="D1679" s="129" t="str">
        <f t="array" ref="D1679">XLOOKUP(C1679,'DS ST'!A:A,'DS ST'!B:B)</f>
        <v>A221</v>
      </c>
      <c r="E1679" s="94" t="str">
        <f t="array" ref="E1679">XLOOKUP($F1679,'GIÁ'!$A:$A,'GIÁ'!$E:$E)</f>
        <v>MÁT</v>
      </c>
      <c r="F1679" s="94">
        <v>8.936176751175E12</v>
      </c>
      <c r="G1679" s="95" t="s">
        <v>2366</v>
      </c>
      <c r="H1679" s="95" t="s">
        <v>667</v>
      </c>
      <c r="I1679" s="96">
        <v>2.0</v>
      </c>
      <c r="J1679" s="96">
        <v>1.0</v>
      </c>
      <c r="K1679" s="98">
        <f t="shared" si="4"/>
        <v>1</v>
      </c>
      <c r="L1679" s="99" t="s">
        <v>5595</v>
      </c>
      <c r="M1679" s="100" t="s">
        <v>5596</v>
      </c>
      <c r="N1679" s="101" t="s">
        <v>5597</v>
      </c>
      <c r="O1679" s="128"/>
      <c r="P1679" s="100"/>
      <c r="Q1679" s="103">
        <f t="shared" si="5"/>
        <v>1</v>
      </c>
      <c r="R1679" s="161"/>
      <c r="S1679" s="105"/>
      <c r="T1679" s="106"/>
      <c r="U1679" s="107" t="s">
        <v>3654</v>
      </c>
      <c r="V1679" s="108" t="s">
        <v>756</v>
      </c>
      <c r="W1679" s="109" t="s">
        <v>1312</v>
      </c>
      <c r="X1679" s="110" t="str">
        <f t="shared" si="6"/>
        <v/>
      </c>
      <c r="Y1679" s="110" t="str">
        <f t="shared" si="7"/>
        <v/>
      </c>
      <c r="Z1679" s="139" t="str">
        <f t="shared" si="105"/>
        <v>Kho đông mát</v>
      </c>
      <c r="AA1679" s="109" t="s">
        <v>802</v>
      </c>
      <c r="AB1679" s="106"/>
      <c r="AC1679" s="159" t="s">
        <v>1329</v>
      </c>
      <c r="AD1679" s="160"/>
      <c r="AE1679" s="127"/>
      <c r="AF1679" s="113"/>
      <c r="AG1679" s="165" t="str">
        <f t="array" ref="AG1679">XLOOKUP(F1679,'CLV2'!A:A,'CLV2'!E:E)</f>
        <v>2.DELICA</v>
      </c>
      <c r="AH1679" s="115" t="str">
        <f t="array" ref="AH1679">XLOOKUP(F1679,'CLV2'!A:A,'CLV2'!F:F)</f>
        <v>3.DESSERTS</v>
      </c>
      <c r="AI1679" s="115" t="str">
        <f t="shared" si="8"/>
        <v>Pack</v>
      </c>
      <c r="AJ1679" s="116">
        <f t="shared" si="9"/>
        <v>0.5</v>
      </c>
      <c r="AK1679" s="117" t="str">
        <f t="array" ref="AK1679">XLOOKUP(F1679,'GIÁ'!A:A,'GIÁ'!D:D)</f>
        <v>6744.99</v>
      </c>
      <c r="AL1679" s="118">
        <f t="shared" si="10"/>
        <v>6744.99</v>
      </c>
      <c r="AM1679" s="118">
        <f t="shared" si="11"/>
        <v>0</v>
      </c>
      <c r="AN1679" s="119">
        <f t="shared" si="12"/>
        <v>0</v>
      </c>
      <c r="AO1679" s="118">
        <f t="shared" si="13"/>
        <v>6744.99</v>
      </c>
      <c r="AP1679" s="121">
        <f t="shared" si="14"/>
        <v>0</v>
      </c>
      <c r="AQ1679" s="122"/>
      <c r="AR1679" s="119"/>
    </row>
    <row r="1680" ht="22.5" customHeight="1">
      <c r="A1680" s="89">
        <v>46232.0</v>
      </c>
      <c r="B1680" s="90">
        <v>0.5166666666666667</v>
      </c>
      <c r="C1680" s="91" t="s">
        <v>1127</v>
      </c>
      <c r="D1680" s="92" t="str">
        <f t="array" ref="D1680">XLOOKUP(C1680,'DS ST'!A:A,'DS ST'!B:B)</f>
        <v>BTH</v>
      </c>
      <c r="E1680" s="94" t="str">
        <f t="array" ref="E1680">XLOOKUP($F1680,'GIÁ'!$A:$A,'GIÁ'!$E:$E)</f>
        <v>MÁT</v>
      </c>
      <c r="F1680" s="94">
        <v>8.935049018643E12</v>
      </c>
      <c r="G1680" s="95" t="s">
        <v>1842</v>
      </c>
      <c r="H1680" s="95" t="s">
        <v>1831</v>
      </c>
      <c r="I1680" s="96">
        <v>48.0</v>
      </c>
      <c r="J1680" s="96">
        <v>0.0</v>
      </c>
      <c r="K1680" s="98">
        <f t="shared" si="4"/>
        <v>48</v>
      </c>
      <c r="L1680" s="99" t="s">
        <v>5598</v>
      </c>
      <c r="M1680" s="100" t="s">
        <v>5599</v>
      </c>
      <c r="N1680" s="101" t="s">
        <v>5600</v>
      </c>
      <c r="O1680" s="128"/>
      <c r="P1680" s="100"/>
      <c r="Q1680" s="103">
        <f t="shared" si="5"/>
        <v>48</v>
      </c>
      <c r="R1680" s="161"/>
      <c r="S1680" s="105"/>
      <c r="T1680" s="106"/>
      <c r="U1680" s="107"/>
      <c r="V1680" s="108" t="s">
        <v>756</v>
      </c>
      <c r="W1680" s="109" t="s">
        <v>1312</v>
      </c>
      <c r="X1680" s="110" t="str">
        <f t="shared" si="6"/>
        <v/>
      </c>
      <c r="Y1680" s="110" t="str">
        <f t="shared" si="7"/>
        <v/>
      </c>
      <c r="Z1680" s="109" t="s">
        <v>797</v>
      </c>
      <c r="AA1680" s="109" t="s">
        <v>802</v>
      </c>
      <c r="AB1680" s="149" t="s">
        <v>5059</v>
      </c>
      <c r="AC1680" s="158"/>
      <c r="AD1680" s="160"/>
      <c r="AE1680" s="127"/>
      <c r="AF1680" s="113"/>
      <c r="AG1680" s="165" t="str">
        <f t="array" ref="AG1680">XLOOKUP(F1680,'CLV2'!A:A,'CLV2'!E:E)</f>
        <v>2.DAIRY</v>
      </c>
      <c r="AH1680" s="115" t="str">
        <f t="array" ref="AH1680">XLOOKUP(F1680,'CLV2'!A:A,'CLV2'!F:F)</f>
        <v>3.YOGURT</v>
      </c>
      <c r="AI1680" s="115" t="str">
        <f t="shared" si="8"/>
        <v>Pack</v>
      </c>
      <c r="AJ1680" s="116">
        <f t="shared" si="9"/>
        <v>1</v>
      </c>
      <c r="AK1680" s="117" t="str">
        <f t="array" ref="AK1680">XLOOKUP(F1680,'GIÁ'!A:A,'GIÁ'!D:D)</f>
        <v>4276.29</v>
      </c>
      <c r="AL1680" s="118">
        <f t="shared" si="10"/>
        <v>205261.92</v>
      </c>
      <c r="AM1680" s="118">
        <f t="shared" si="11"/>
        <v>0</v>
      </c>
      <c r="AN1680" s="119">
        <f t="shared" si="12"/>
        <v>0</v>
      </c>
      <c r="AO1680" s="118">
        <f t="shared" si="13"/>
        <v>205261.92</v>
      </c>
      <c r="AP1680" s="121">
        <f t="shared" si="14"/>
        <v>0</v>
      </c>
      <c r="AQ1680" s="122"/>
      <c r="AR1680" s="119"/>
    </row>
    <row r="1681" ht="22.5" customHeight="1">
      <c r="A1681" s="89">
        <v>46232.0</v>
      </c>
      <c r="B1681" s="90">
        <v>0.5166666666666667</v>
      </c>
      <c r="C1681" s="91" t="s">
        <v>1127</v>
      </c>
      <c r="D1681" s="129" t="str">
        <f t="array" ref="D1681">XLOOKUP(C1681,'DS ST'!A:A,'DS ST'!B:B)</f>
        <v>BTH</v>
      </c>
      <c r="E1681" s="94" t="str">
        <f t="array" ref="E1681">XLOOKUP($F1681,'GIÁ'!$A:$A,'GIÁ'!$E:$E)</f>
        <v>MÁT</v>
      </c>
      <c r="F1681" s="94">
        <v>8.934673605823E12</v>
      </c>
      <c r="G1681" s="95" t="s">
        <v>1689</v>
      </c>
      <c r="H1681" s="95" t="s">
        <v>57</v>
      </c>
      <c r="I1681" s="96">
        <v>52.0</v>
      </c>
      <c r="J1681" s="96">
        <v>48.0</v>
      </c>
      <c r="K1681" s="98">
        <f t="shared" si="4"/>
        <v>4</v>
      </c>
      <c r="L1681" s="99" t="s">
        <v>5598</v>
      </c>
      <c r="M1681" s="100" t="s">
        <v>5601</v>
      </c>
      <c r="N1681" s="101" t="s">
        <v>5602</v>
      </c>
      <c r="O1681" s="128"/>
      <c r="P1681" s="100"/>
      <c r="Q1681" s="103">
        <f t="shared" si="5"/>
        <v>4</v>
      </c>
      <c r="R1681" s="161"/>
      <c r="S1681" s="105"/>
      <c r="T1681" s="106"/>
      <c r="U1681" s="107" t="s">
        <v>3654</v>
      </c>
      <c r="V1681" s="108" t="s">
        <v>756</v>
      </c>
      <c r="W1681" s="109" t="s">
        <v>1312</v>
      </c>
      <c r="X1681" s="110" t="str">
        <f t="shared" si="6"/>
        <v/>
      </c>
      <c r="Y1681" s="110" t="str">
        <f t="shared" si="7"/>
        <v/>
      </c>
      <c r="Z1681" s="139" t="str">
        <f>IF(N(Q1681)&lt;=0,"",IF(ISNUMBER(SEARCH("Thiếu kiện",V1681)),"Kho đông mát",IF(AND(N(Q1681)&gt;0,N(P1681)&gt;0,OR(ISNUMBER(SEARCH("Hình KDB",U1681)),ISNUMBER(SEARCH("Hình tele",U1681)),ISNUMBER(SEARCH("sai code",U1681)),ISNUMBER(SEARCH("ST nhận",U1681)))),"Kho đông mát",IF(AND(W1681="DC giao thiếu",OR(ISNUMBER(SEARCH("Hình KDB",U1681)),ISNUMBER(SEARCH("Hình tele",U1681)),ISNUMBER(SEARCH("sai code",U1681)))),"Kho đông mát",IF(W1681="DC giao thiếu","Chưa xác định",IF(AND(W1681="DC pick sai",OR(ISNUMBER(SEARCH("Hình KDB",U1681)),ISNUMBER(SEARCH("Hình tele",U1681)),ISNUMBER(SEARCH("sai code",U1681)),ISNUMBER(SEARCH("ST nhận",U1681)))),"Kho đông mát",IF(W1681="DC pick sai","Chưa xác định",IF(AND(W1681="Hao hụt",N(O1681)&gt;0,OR(ISNUMBER(SEARCH("Hình KDB",U1681)),ISNUMBER(SEARCH("Hình tele",U1681)),ISNUMBER(SEARCH("sai code",U1681)),ISNUMBER(SEARCH("ST nhận",U1681)))),"Kho đông mát",IF(W1681="Hao hụt","Chưa xác định",IF(OR(W1681="VT giao sai điểm",W1681="Không đạt nhiệt độ",W1681="TX giao thiếu kiện",W1681="Hàng không đạt CL"),"Kho đông mát",IF(W1681="Chưa xác định","Chưa xác định",IF(N(P1681)&gt;0,"Chưa xác định",""))))))))))))</f>
        <v>Kho đông mát</v>
      </c>
      <c r="AA1681" s="109" t="s">
        <v>802</v>
      </c>
      <c r="AB1681" s="106"/>
      <c r="AC1681" s="159" t="s">
        <v>1329</v>
      </c>
      <c r="AD1681" s="160"/>
      <c r="AE1681" s="127"/>
      <c r="AF1681" s="113"/>
      <c r="AG1681" s="165" t="str">
        <f t="array" ref="AG1681">XLOOKUP(F1681,'CLV2'!A:A,'CLV2'!E:E)</f>
        <v>2.DAIRY</v>
      </c>
      <c r="AH1681" s="115" t="str">
        <f t="array" ref="AH1681">XLOOKUP(F1681,'CLV2'!A:A,'CLV2'!F:F)</f>
        <v>3.YOGURT</v>
      </c>
      <c r="AI1681" s="115" t="str">
        <f t="shared" si="8"/>
        <v>Pack</v>
      </c>
      <c r="AJ1681" s="116">
        <f t="shared" si="9"/>
        <v>0.07692307692</v>
      </c>
      <c r="AK1681" s="117" t="str">
        <f t="array" ref="AK1681">XLOOKUP(F1681,'GIÁ'!A:A,'GIÁ'!D:D)</f>
        <v>5402.30</v>
      </c>
      <c r="AL1681" s="118">
        <f t="shared" si="10"/>
        <v>21609.2</v>
      </c>
      <c r="AM1681" s="118">
        <f t="shared" si="11"/>
        <v>0</v>
      </c>
      <c r="AN1681" s="119">
        <f t="shared" si="12"/>
        <v>0</v>
      </c>
      <c r="AO1681" s="118">
        <f t="shared" si="13"/>
        <v>21609.2</v>
      </c>
      <c r="AP1681" s="121">
        <f t="shared" si="14"/>
        <v>0</v>
      </c>
      <c r="AQ1681" s="122"/>
      <c r="AR1681" s="119"/>
    </row>
    <row r="1682" ht="22.5" customHeight="1">
      <c r="A1682" s="89">
        <v>46232.0</v>
      </c>
      <c r="B1682" s="90">
        <v>0.5166666666666667</v>
      </c>
      <c r="C1682" s="91" t="s">
        <v>1127</v>
      </c>
      <c r="D1682" s="92" t="str">
        <f t="array" ref="D1682">XLOOKUP(C1682,'DS ST'!A:A,'DS ST'!B:B)</f>
        <v>BTH</v>
      </c>
      <c r="E1682" s="94" t="str">
        <f t="array" ref="E1682">XLOOKUP($F1682,'GIÁ'!$A:$A,'GIÁ'!$E:$E)</f>
        <v>MÁT</v>
      </c>
      <c r="F1682" s="94">
        <v>8.936183060789E12</v>
      </c>
      <c r="G1682" s="95" t="s">
        <v>2575</v>
      </c>
      <c r="H1682" s="95" t="s">
        <v>224</v>
      </c>
      <c r="I1682" s="96">
        <v>1.0</v>
      </c>
      <c r="J1682" s="96">
        <v>0.0</v>
      </c>
      <c r="K1682" s="98">
        <f t="shared" si="4"/>
        <v>1</v>
      </c>
      <c r="L1682" s="99" t="s">
        <v>5598</v>
      </c>
      <c r="M1682" s="100" t="s">
        <v>5603</v>
      </c>
      <c r="N1682" s="101" t="s">
        <v>5604</v>
      </c>
      <c r="O1682" s="128"/>
      <c r="P1682" s="100"/>
      <c r="Q1682" s="103">
        <f t="shared" si="5"/>
        <v>1</v>
      </c>
      <c r="R1682" s="161"/>
      <c r="S1682" s="105"/>
      <c r="T1682" s="106"/>
      <c r="U1682" s="107"/>
      <c r="V1682" s="108" t="s">
        <v>756</v>
      </c>
      <c r="W1682" s="109" t="s">
        <v>1312</v>
      </c>
      <c r="X1682" s="110" t="str">
        <f t="shared" si="6"/>
        <v/>
      </c>
      <c r="Y1682" s="110" t="str">
        <f t="shared" si="7"/>
        <v/>
      </c>
      <c r="Z1682" s="109" t="s">
        <v>797</v>
      </c>
      <c r="AA1682" s="109" t="s">
        <v>802</v>
      </c>
      <c r="AB1682" s="149" t="s">
        <v>5059</v>
      </c>
      <c r="AC1682" s="158"/>
      <c r="AD1682" s="160"/>
      <c r="AE1682" s="127"/>
      <c r="AF1682" s="113"/>
      <c r="AG1682" s="165" t="str">
        <f t="array" ref="AG1682">XLOOKUP(F1682,'CLV2'!A:A,'CLV2'!E:E)</f>
        <v>2.DELICA</v>
      </c>
      <c r="AH1682" s="115" t="str">
        <f t="array" ref="AH1682">XLOOKUP(F1682,'CLV2'!A:A,'CLV2'!F:F)</f>
        <v>3.COLD AND HOT DELICA</v>
      </c>
      <c r="AI1682" s="115" t="str">
        <f t="shared" si="8"/>
        <v>Pack</v>
      </c>
      <c r="AJ1682" s="116">
        <f t="shared" si="9"/>
        <v>1</v>
      </c>
      <c r="AK1682" s="117" t="str">
        <f t="array" ref="AK1682">XLOOKUP(F1682,'GIÁ'!A:A,'GIÁ'!D:D)</f>
        <v>20182.77</v>
      </c>
      <c r="AL1682" s="118">
        <f t="shared" si="10"/>
        <v>20182.77</v>
      </c>
      <c r="AM1682" s="118">
        <f t="shared" si="11"/>
        <v>0</v>
      </c>
      <c r="AN1682" s="119">
        <f t="shared" si="12"/>
        <v>0</v>
      </c>
      <c r="AO1682" s="118">
        <f t="shared" si="13"/>
        <v>20182.77</v>
      </c>
      <c r="AP1682" s="121">
        <f t="shared" si="14"/>
        <v>0</v>
      </c>
      <c r="AQ1682" s="122"/>
      <c r="AR1682" s="119"/>
    </row>
    <row r="1683" ht="22.5" customHeight="1">
      <c r="A1683" s="89">
        <v>46232.0</v>
      </c>
      <c r="B1683" s="90">
        <v>0.6402777777777777</v>
      </c>
      <c r="C1683" s="91" t="s">
        <v>1199</v>
      </c>
      <c r="D1683" s="129" t="str">
        <f t="array" ref="D1683">XLOOKUP(C1683,'DS ST'!A:A,'DS ST'!B:B)</f>
        <v>DS7</v>
      </c>
      <c r="E1683" s="94" t="str">
        <f t="array" ref="E1683">XLOOKUP($F1683,'GIÁ'!$A:$A,'GIÁ'!$E:$E)</f>
        <v>ĐÔNG</v>
      </c>
      <c r="F1683" s="94">
        <v>8.936220300229E12</v>
      </c>
      <c r="G1683" s="95" t="s">
        <v>3359</v>
      </c>
      <c r="H1683" s="95" t="s">
        <v>224</v>
      </c>
      <c r="I1683" s="96">
        <v>3.0</v>
      </c>
      <c r="J1683" s="96">
        <v>2.0</v>
      </c>
      <c r="K1683" s="98">
        <f t="shared" si="4"/>
        <v>1</v>
      </c>
      <c r="L1683" s="99" t="s">
        <v>5605</v>
      </c>
      <c r="M1683" s="100" t="s">
        <v>5606</v>
      </c>
      <c r="N1683" s="101" t="e">
        <v>#N/A</v>
      </c>
      <c r="O1683" s="128"/>
      <c r="P1683" s="100"/>
      <c r="Q1683" s="103">
        <f t="shared" si="5"/>
        <v>1</v>
      </c>
      <c r="R1683" s="161"/>
      <c r="S1683" s="105"/>
      <c r="T1683" s="106"/>
      <c r="U1683" s="107" t="s">
        <v>3654</v>
      </c>
      <c r="V1683" s="108" t="s">
        <v>756</v>
      </c>
      <c r="W1683" s="109" t="s">
        <v>1312</v>
      </c>
      <c r="X1683" s="110" t="str">
        <f t="shared" si="6"/>
        <v/>
      </c>
      <c r="Y1683" s="110" t="str">
        <f t="shared" si="7"/>
        <v/>
      </c>
      <c r="Z1683" s="139" t="str">
        <f t="shared" ref="Z1683:Z1684" si="106">IF(N(Q1683)&lt;=0,"",IF(ISNUMBER(SEARCH("Thiếu kiện",V1683)),"Kho đông mát",IF(AND(N(Q1683)&gt;0,N(P1683)&gt;0,OR(ISNUMBER(SEARCH("Hình KDB",U1683)),ISNUMBER(SEARCH("Hình tele",U1683)),ISNUMBER(SEARCH("sai code",U1683)),ISNUMBER(SEARCH("ST nhận",U1683)))),"Kho đông mát",IF(AND(W1683="DC giao thiếu",OR(ISNUMBER(SEARCH("Hình KDB",U1683)),ISNUMBER(SEARCH("Hình tele",U1683)),ISNUMBER(SEARCH("sai code",U1683)))),"Kho đông mát",IF(W1683="DC giao thiếu","Chưa xác định",IF(AND(W1683="DC pick sai",OR(ISNUMBER(SEARCH("Hình KDB",U1683)),ISNUMBER(SEARCH("Hình tele",U1683)),ISNUMBER(SEARCH("sai code",U1683)),ISNUMBER(SEARCH("ST nhận",U1683)))),"Kho đông mát",IF(W1683="DC pick sai","Chưa xác định",IF(AND(W1683="Hao hụt",N(O1683)&gt;0,OR(ISNUMBER(SEARCH("Hình KDB",U1683)),ISNUMBER(SEARCH("Hình tele",U1683)),ISNUMBER(SEARCH("sai code",U1683)),ISNUMBER(SEARCH("ST nhận",U1683)))),"Kho đông mát",IF(W1683="Hao hụt","Chưa xác định",IF(OR(W1683="VT giao sai điểm",W1683="Không đạt nhiệt độ",W1683="TX giao thiếu kiện",W1683="Hàng không đạt CL"),"Kho đông mát",IF(W1683="Chưa xác định","Chưa xác định",IF(N(P1683)&gt;0,"Chưa xác định",""))))))))))))</f>
        <v>Kho đông mát</v>
      </c>
      <c r="AA1683" s="109" t="s">
        <v>802</v>
      </c>
      <c r="AB1683" s="106"/>
      <c r="AC1683" s="159" t="s">
        <v>1329</v>
      </c>
      <c r="AD1683" s="160"/>
      <c r="AE1683" s="127"/>
      <c r="AF1683" s="113"/>
      <c r="AG1683" s="165" t="str">
        <f t="array" ref="AG1683">XLOOKUP(F1683,'CLV2'!A:A,'CLV2'!E:E)</f>
        <v>2.FROZEN FOODS</v>
      </c>
      <c r="AH1683" s="115" t="str">
        <f t="array" ref="AH1683">XLOOKUP(F1683,'CLV2'!A:A,'CLV2'!F:F)</f>
        <v>3.HOTPOT AND FRIED</v>
      </c>
      <c r="AI1683" s="115" t="str">
        <f t="shared" si="8"/>
        <v>Pack</v>
      </c>
      <c r="AJ1683" s="116">
        <f t="shared" si="9"/>
        <v>0.3333333333</v>
      </c>
      <c r="AK1683" s="117">
        <f t="array" ref="AK1683">XLOOKUP(F1683,'GIÁ'!A:A,'GIÁ'!D:D)</f>
        <v>47500</v>
      </c>
      <c r="AL1683" s="118">
        <f t="shared" si="10"/>
        <v>47500</v>
      </c>
      <c r="AM1683" s="118">
        <f t="shared" si="11"/>
        <v>0</v>
      </c>
      <c r="AN1683" s="119">
        <f t="shared" si="12"/>
        <v>0</v>
      </c>
      <c r="AO1683" s="118">
        <f t="shared" si="13"/>
        <v>47500</v>
      </c>
      <c r="AP1683" s="121">
        <f t="shared" si="14"/>
        <v>0</v>
      </c>
      <c r="AQ1683" s="122"/>
      <c r="AR1683" s="119"/>
    </row>
    <row r="1684" ht="22.5" customHeight="1">
      <c r="A1684" s="89">
        <v>46232.0</v>
      </c>
      <c r="B1684" s="90">
        <v>0.6263888888888889</v>
      </c>
      <c r="C1684" s="91" t="s">
        <v>1219</v>
      </c>
      <c r="D1684" s="92" t="str">
        <f t="array" ref="D1684">XLOOKUP(C1684,'DS ST'!A:A,'DS ST'!B:B)</f>
        <v>EH3</v>
      </c>
      <c r="E1684" s="94" t="str">
        <f t="array" ref="E1684">XLOOKUP($F1684,'GIÁ'!$A:$A,'GIÁ'!$E:$E)</f>
        <v>MÁT</v>
      </c>
      <c r="F1684" s="94">
        <v>8.936113000021E12</v>
      </c>
      <c r="G1684" s="95" t="s">
        <v>2448</v>
      </c>
      <c r="H1684" s="95" t="s">
        <v>1145</v>
      </c>
      <c r="I1684" s="96">
        <v>2.0</v>
      </c>
      <c r="J1684" s="96">
        <v>1.0</v>
      </c>
      <c r="K1684" s="98">
        <f t="shared" si="4"/>
        <v>1</v>
      </c>
      <c r="L1684" s="99" t="s">
        <v>5607</v>
      </c>
      <c r="M1684" s="100" t="s">
        <v>5608</v>
      </c>
      <c r="N1684" s="101" t="s">
        <v>5609</v>
      </c>
      <c r="O1684" s="128"/>
      <c r="P1684" s="100"/>
      <c r="Q1684" s="103">
        <f t="shared" si="5"/>
        <v>1</v>
      </c>
      <c r="R1684" s="161"/>
      <c r="S1684" s="105"/>
      <c r="T1684" s="106"/>
      <c r="U1684" s="107"/>
      <c r="V1684" s="108" t="s">
        <v>756</v>
      </c>
      <c r="W1684" s="109" t="s">
        <v>1312</v>
      </c>
      <c r="X1684" s="110" t="str">
        <f t="shared" si="6"/>
        <v/>
      </c>
      <c r="Y1684" s="110" t="str">
        <f t="shared" si="7"/>
        <v/>
      </c>
      <c r="Z1684" s="139" t="str">
        <f t="shared" si="106"/>
        <v>Chưa xác định</v>
      </c>
      <c r="AA1684" s="109" t="s">
        <v>5260</v>
      </c>
      <c r="AB1684" s="106"/>
      <c r="AC1684" s="158"/>
      <c r="AD1684" s="160"/>
      <c r="AE1684" s="127"/>
      <c r="AF1684" s="113"/>
      <c r="AG1684" s="165" t="str">
        <f t="array" ref="AG1684">XLOOKUP(F1684,'CLV2'!A:A,'CLV2'!E:E)</f>
        <v>2.DELICA</v>
      </c>
      <c r="AH1684" s="115" t="str">
        <f t="array" ref="AH1684">XLOOKUP(F1684,'CLV2'!A:A,'CLV2'!F:F)</f>
        <v>3.DRINKS</v>
      </c>
      <c r="AI1684" s="115" t="str">
        <f t="shared" si="8"/>
        <v>Pack</v>
      </c>
      <c r="AJ1684" s="116">
        <f t="shared" si="9"/>
        <v>0.5</v>
      </c>
      <c r="AK1684" s="117" t="str">
        <f t="array" ref="AK1684">XLOOKUP(F1684,'GIÁ'!A:A,'GIÁ'!D:D)</f>
        <v>9492.58</v>
      </c>
      <c r="AL1684" s="118">
        <f t="shared" si="10"/>
        <v>9492.58</v>
      </c>
      <c r="AM1684" s="118">
        <f t="shared" si="11"/>
        <v>0</v>
      </c>
      <c r="AN1684" s="119">
        <f t="shared" si="12"/>
        <v>0</v>
      </c>
      <c r="AO1684" s="118">
        <f t="shared" si="13"/>
        <v>0</v>
      </c>
      <c r="AP1684" s="121">
        <f t="shared" si="14"/>
        <v>9492.58</v>
      </c>
      <c r="AQ1684" s="122"/>
      <c r="AR1684" s="119"/>
    </row>
    <row r="1685" ht="22.5" customHeight="1">
      <c r="A1685" s="89">
        <v>46232.0</v>
      </c>
      <c r="B1685" s="90">
        <v>0.5777777777777777</v>
      </c>
      <c r="C1685" s="91" t="s">
        <v>1100</v>
      </c>
      <c r="D1685" s="92" t="str">
        <f t="array" ref="D1685">XLOOKUP(C1685,'DS ST'!A:A,'DS ST'!B:B)</f>
        <v>AKR</v>
      </c>
      <c r="E1685" s="94" t="str">
        <f t="array" ref="E1685">XLOOKUP($F1685,'GIÁ'!$A:$A,'GIÁ'!$E:$E)</f>
        <v>ĐÔNG</v>
      </c>
      <c r="F1685" s="94">
        <v>8.801114175033E12</v>
      </c>
      <c r="G1685" s="95" t="s">
        <v>1424</v>
      </c>
      <c r="H1685" s="95" t="s">
        <v>224</v>
      </c>
      <c r="I1685" s="96">
        <v>2.0</v>
      </c>
      <c r="J1685" s="96">
        <v>0.0</v>
      </c>
      <c r="K1685" s="98">
        <f t="shared" si="4"/>
        <v>2</v>
      </c>
      <c r="L1685" s="99" t="s">
        <v>5610</v>
      </c>
      <c r="M1685" s="100" t="s">
        <v>5611</v>
      </c>
      <c r="N1685" s="101" t="e">
        <v>#N/A</v>
      </c>
      <c r="O1685" s="128"/>
      <c r="P1685" s="100"/>
      <c r="Q1685" s="103">
        <f t="shared" si="5"/>
        <v>2</v>
      </c>
      <c r="R1685" s="161"/>
      <c r="S1685" s="105"/>
      <c r="T1685" s="106"/>
      <c r="U1685" s="107"/>
      <c r="V1685" s="108" t="s">
        <v>756</v>
      </c>
      <c r="W1685" s="109" t="s">
        <v>1312</v>
      </c>
      <c r="X1685" s="110" t="str">
        <f t="shared" si="6"/>
        <v/>
      </c>
      <c r="Y1685" s="110" t="str">
        <f t="shared" si="7"/>
        <v/>
      </c>
      <c r="Z1685" s="109" t="s">
        <v>797</v>
      </c>
      <c r="AA1685" s="109" t="s">
        <v>802</v>
      </c>
      <c r="AB1685" s="149" t="s">
        <v>5612</v>
      </c>
      <c r="AC1685" s="158"/>
      <c r="AD1685" s="160"/>
      <c r="AE1685" s="127"/>
      <c r="AF1685" s="113"/>
      <c r="AG1685" s="165" t="str">
        <f t="array" ref="AG1685">XLOOKUP(F1685,'CLV2'!A:A,'CLV2'!E:E)</f>
        <v>2.FROZEN FOODS</v>
      </c>
      <c r="AH1685" s="115" t="str">
        <f t="array" ref="AH1685">XLOOKUP(F1685,'CLV2'!A:A,'CLV2'!F:F)</f>
        <v>3.HOTPOT AND FRIED</v>
      </c>
      <c r="AI1685" s="115" t="str">
        <f t="shared" si="8"/>
        <v>Pack</v>
      </c>
      <c r="AJ1685" s="116">
        <f t="shared" si="9"/>
        <v>1</v>
      </c>
      <c r="AK1685" s="117" t="str">
        <f t="array" ref="AK1685">XLOOKUP(F1685,'GIÁ'!A:A,'GIÁ'!D:D)</f>
        <v>80540.82</v>
      </c>
      <c r="AL1685" s="118">
        <f t="shared" si="10"/>
        <v>161081.64</v>
      </c>
      <c r="AM1685" s="118">
        <f t="shared" si="11"/>
        <v>0</v>
      </c>
      <c r="AN1685" s="119">
        <f t="shared" si="12"/>
        <v>0</v>
      </c>
      <c r="AO1685" s="118">
        <f t="shared" si="13"/>
        <v>161081.64</v>
      </c>
      <c r="AP1685" s="121">
        <f t="shared" si="14"/>
        <v>0</v>
      </c>
      <c r="AQ1685" s="122"/>
      <c r="AR1685" s="119"/>
    </row>
    <row r="1686" ht="22.5" customHeight="1">
      <c r="A1686" s="89">
        <v>46232.0</v>
      </c>
      <c r="B1686" s="90">
        <v>0.6583333333333333</v>
      </c>
      <c r="C1686" s="91" t="s">
        <v>1100</v>
      </c>
      <c r="D1686" s="129" t="str">
        <f t="array" ref="D1686">XLOOKUP(C1686,'DS ST'!A:A,'DS ST'!B:B)</f>
        <v>AKR</v>
      </c>
      <c r="E1686" s="94" t="str">
        <f t="array" ref="E1686">XLOOKUP($F1686,'GIÁ'!$A:$A,'GIÁ'!$E:$E)</f>
        <v>MÁT</v>
      </c>
      <c r="F1686" s="94">
        <v>1100918.0</v>
      </c>
      <c r="G1686" s="95" t="s">
        <v>5511</v>
      </c>
      <c r="H1686" s="95" t="s">
        <v>273</v>
      </c>
      <c r="I1686" s="96">
        <v>18.0</v>
      </c>
      <c r="J1686" s="96">
        <v>17.48</v>
      </c>
      <c r="K1686" s="98">
        <f t="shared" si="4"/>
        <v>0.52</v>
      </c>
      <c r="L1686" s="99" t="s">
        <v>5613</v>
      </c>
      <c r="M1686" s="100" t="s">
        <v>5614</v>
      </c>
      <c r="N1686" s="101" t="s">
        <v>5615</v>
      </c>
      <c r="O1686" s="128">
        <v>0.5199999999999996</v>
      </c>
      <c r="P1686" s="100"/>
      <c r="Q1686" s="103">
        <f t="shared" si="5"/>
        <v>0</v>
      </c>
      <c r="R1686" s="161"/>
      <c r="S1686" s="105"/>
      <c r="T1686" s="106" t="s">
        <v>5616</v>
      </c>
      <c r="U1686" s="107" t="s">
        <v>3654</v>
      </c>
      <c r="V1686" s="108" t="s">
        <v>756</v>
      </c>
      <c r="W1686" s="109" t="s">
        <v>505</v>
      </c>
      <c r="X1686" s="110" t="str">
        <f t="shared" si="6"/>
        <v>Hao hụt</v>
      </c>
      <c r="Y1686" s="110" t="str">
        <f t="shared" si="7"/>
        <v/>
      </c>
      <c r="Z1686" s="139" t="str">
        <f t="shared" ref="Z1686:Z1691" si="107">IF(N(Q1686)&lt;=0,"",IF(ISNUMBER(SEARCH("Thiếu kiện",V1686)),"Kho đông mát",IF(AND(N(Q1686)&gt;0,N(P1686)&gt;0,OR(ISNUMBER(SEARCH("Hình KDB",U1686)),ISNUMBER(SEARCH("Hình tele",U1686)),ISNUMBER(SEARCH("sai code",U1686)),ISNUMBER(SEARCH("ST nhận",U1686)))),"Kho đông mát",IF(AND(W1686="DC giao thiếu",OR(ISNUMBER(SEARCH("Hình KDB",U1686)),ISNUMBER(SEARCH("Hình tele",U1686)),ISNUMBER(SEARCH("sai code",U1686)))),"Kho đông mát",IF(W1686="DC giao thiếu","Chưa xác định",IF(AND(W1686="DC pick sai",OR(ISNUMBER(SEARCH("Hình KDB",U1686)),ISNUMBER(SEARCH("Hình tele",U1686)),ISNUMBER(SEARCH("sai code",U1686)),ISNUMBER(SEARCH("ST nhận",U1686)))),"Kho đông mát",IF(W1686="DC pick sai","Chưa xác định",IF(AND(W1686="Hao hụt",N(O1686)&gt;0,OR(ISNUMBER(SEARCH("Hình KDB",U1686)),ISNUMBER(SEARCH("Hình tele",U1686)),ISNUMBER(SEARCH("sai code",U1686)),ISNUMBER(SEARCH("ST nhận",U1686)))),"Kho đông mát",IF(W1686="Hao hụt","Chưa xác định",IF(OR(W1686="VT giao sai điểm",W1686="Không đạt nhiệt độ",W1686="TX giao thiếu kiện",W1686="Hàng không đạt CL"),"Kho đông mát",IF(W1686="Chưa xác định","Chưa xác định",IF(N(P1686)&gt;0,"Chưa xác định",""))))))))))))</f>
        <v/>
      </c>
      <c r="AA1686" s="109" t="s">
        <v>802</v>
      </c>
      <c r="AB1686" s="106"/>
      <c r="AC1686" s="158"/>
      <c r="AD1686" s="160"/>
      <c r="AE1686" s="127"/>
      <c r="AF1686" s="113"/>
      <c r="AG1686" s="165" t="str">
        <f t="array" ref="AG1686">XLOOKUP(F1686,'CLV2'!A:A,'CLV2'!E:E)</f>
        <v>2.FRUITS</v>
      </c>
      <c r="AH1686" s="115" t="str">
        <f t="array" ref="AH1686">XLOOKUP(F1686,'CLV2'!A:A,'CLV2'!F:F)</f>
        <v>3.IMPORT FRUITS</v>
      </c>
      <c r="AI1686" s="115" t="str">
        <f t="shared" si="8"/>
        <v>KG</v>
      </c>
      <c r="AJ1686" s="116">
        <f t="shared" si="9"/>
        <v>0.02888888889</v>
      </c>
      <c r="AK1686" s="117" t="str">
        <f t="array" ref="AK1686">XLOOKUP(F1686,'GIÁ'!A:A,'GIÁ'!D:D)</f>
        <v>121296.91</v>
      </c>
      <c r="AL1686" s="118">
        <f t="shared" si="10"/>
        <v>63074.3932</v>
      </c>
      <c r="AM1686" s="118">
        <f t="shared" si="11"/>
        <v>63074.3932</v>
      </c>
      <c r="AN1686" s="119">
        <f t="shared" si="12"/>
        <v>0</v>
      </c>
      <c r="AO1686" s="118">
        <f t="shared" si="13"/>
        <v>0</v>
      </c>
      <c r="AP1686" s="121">
        <f t="shared" si="14"/>
        <v>0</v>
      </c>
      <c r="AQ1686" s="122"/>
      <c r="AR1686" s="119"/>
    </row>
    <row r="1687" ht="22.5" customHeight="1">
      <c r="A1687" s="89">
        <v>46232.0</v>
      </c>
      <c r="B1687" s="90">
        <v>0.6583333333333333</v>
      </c>
      <c r="C1687" s="91" t="s">
        <v>1100</v>
      </c>
      <c r="D1687" s="129" t="str">
        <f t="array" ref="D1687">XLOOKUP(C1687,'DS ST'!A:A,'DS ST'!B:B)</f>
        <v>AKR</v>
      </c>
      <c r="E1687" s="94" t="str">
        <f t="array" ref="E1687">XLOOKUP($F1687,'GIÁ'!$A:$A,'GIÁ'!$E:$E)</f>
        <v>MÁT</v>
      </c>
      <c r="F1687" s="94">
        <v>11742.0</v>
      </c>
      <c r="G1687" s="95" t="s">
        <v>1025</v>
      </c>
      <c r="H1687" s="95" t="s">
        <v>75</v>
      </c>
      <c r="I1687" s="96">
        <v>18.0</v>
      </c>
      <c r="J1687" s="96">
        <v>16.0</v>
      </c>
      <c r="K1687" s="98">
        <f t="shared" si="4"/>
        <v>2</v>
      </c>
      <c r="L1687" s="99" t="s">
        <v>5613</v>
      </c>
      <c r="M1687" s="100" t="s">
        <v>5617</v>
      </c>
      <c r="N1687" s="101" t="s">
        <v>5618</v>
      </c>
      <c r="O1687" s="128"/>
      <c r="P1687" s="100">
        <v>2.0</v>
      </c>
      <c r="Q1687" s="103">
        <f t="shared" si="5"/>
        <v>0</v>
      </c>
      <c r="R1687" s="161" t="s">
        <v>5619</v>
      </c>
      <c r="S1687" s="105"/>
      <c r="T1687" s="106" t="s">
        <v>5616</v>
      </c>
      <c r="U1687" s="107"/>
      <c r="V1687" s="108" t="s">
        <v>756</v>
      </c>
      <c r="W1687" s="109" t="s">
        <v>764</v>
      </c>
      <c r="X1687" s="110" t="str">
        <f t="shared" si="6"/>
        <v/>
      </c>
      <c r="Y1687" s="110" t="str">
        <f t="shared" si="7"/>
        <v>Siêu thị</v>
      </c>
      <c r="Z1687" s="139" t="str">
        <f t="shared" si="107"/>
        <v/>
      </c>
      <c r="AA1687" s="109" t="s">
        <v>802</v>
      </c>
      <c r="AB1687" s="106"/>
      <c r="AC1687" s="158"/>
      <c r="AD1687" s="160"/>
      <c r="AE1687" s="127"/>
      <c r="AF1687" s="113"/>
      <c r="AG1687" s="165" t="str">
        <f t="array" ref="AG1687">XLOOKUP(F1687,'CLV2'!A:A,'CLV2'!E:E)</f>
        <v>2.FRUITS</v>
      </c>
      <c r="AH1687" s="115" t="str">
        <f t="array" ref="AH1687">XLOOKUP(F1687,'CLV2'!A:A,'CLV2'!F:F)</f>
        <v>3.CUTTING FRUITS</v>
      </c>
      <c r="AI1687" s="115" t="str">
        <f t="shared" si="8"/>
        <v>Pack</v>
      </c>
      <c r="AJ1687" s="116">
        <f t="shared" si="9"/>
        <v>0.1111111111</v>
      </c>
      <c r="AK1687" s="117" t="str">
        <f t="array" ref="AK1687">XLOOKUP(F1687,'GIÁ'!A:A,'GIÁ'!D:D)</f>
        <v>20000.00</v>
      </c>
      <c r="AL1687" s="118">
        <f t="shared" si="10"/>
        <v>40000</v>
      </c>
      <c r="AM1687" s="118">
        <f t="shared" si="11"/>
        <v>0</v>
      </c>
      <c r="AN1687" s="119">
        <f t="shared" si="12"/>
        <v>40000</v>
      </c>
      <c r="AO1687" s="118">
        <f t="shared" si="13"/>
        <v>0</v>
      </c>
      <c r="AP1687" s="121">
        <f t="shared" si="14"/>
        <v>0</v>
      </c>
      <c r="AQ1687" s="122"/>
      <c r="AR1687" s="119"/>
    </row>
    <row r="1688" ht="22.5" customHeight="1">
      <c r="A1688" s="89">
        <v>46232.0</v>
      </c>
      <c r="B1688" s="90">
        <v>0.6583333333333333</v>
      </c>
      <c r="C1688" s="91" t="s">
        <v>1100</v>
      </c>
      <c r="D1688" s="129" t="str">
        <f t="array" ref="D1688">XLOOKUP(C1688,'DS ST'!A:A,'DS ST'!B:B)</f>
        <v>AKR</v>
      </c>
      <c r="E1688" s="94" t="str">
        <f t="array" ref="E1688">XLOOKUP($F1688,'GIÁ'!$A:$A,'GIÁ'!$E:$E)</f>
        <v>MÁT</v>
      </c>
      <c r="F1688" s="94">
        <v>8.935217413003E12</v>
      </c>
      <c r="G1688" s="95" t="s">
        <v>1944</v>
      </c>
      <c r="H1688" s="95" t="s">
        <v>57</v>
      </c>
      <c r="I1688" s="96">
        <v>35.0</v>
      </c>
      <c r="J1688" s="96">
        <v>32.0</v>
      </c>
      <c r="K1688" s="98">
        <f t="shared" si="4"/>
        <v>3</v>
      </c>
      <c r="L1688" s="99" t="s">
        <v>5613</v>
      </c>
      <c r="M1688" s="100" t="s">
        <v>5620</v>
      </c>
      <c r="N1688" s="101" t="s">
        <v>5621</v>
      </c>
      <c r="O1688" s="128"/>
      <c r="P1688" s="100"/>
      <c r="Q1688" s="103">
        <f t="shared" si="5"/>
        <v>3</v>
      </c>
      <c r="R1688" s="161"/>
      <c r="S1688" s="105"/>
      <c r="T1688" s="106" t="s">
        <v>5616</v>
      </c>
      <c r="U1688" s="107" t="s">
        <v>5622</v>
      </c>
      <c r="V1688" s="108" t="s">
        <v>756</v>
      </c>
      <c r="W1688" s="109" t="s">
        <v>1312</v>
      </c>
      <c r="X1688" s="110" t="str">
        <f t="shared" si="6"/>
        <v/>
      </c>
      <c r="Y1688" s="110" t="str">
        <f t="shared" si="7"/>
        <v/>
      </c>
      <c r="Z1688" s="139" t="str">
        <f t="shared" si="107"/>
        <v>Kho đông mát</v>
      </c>
      <c r="AA1688" s="109" t="s">
        <v>802</v>
      </c>
      <c r="AB1688" s="106"/>
      <c r="AC1688" s="158"/>
      <c r="AD1688" s="160"/>
      <c r="AE1688" s="127"/>
      <c r="AF1688" s="113"/>
      <c r="AG1688" s="165" t="str">
        <f t="array" ref="AG1688">XLOOKUP(F1688,'CLV2'!A:A,'CLV2'!E:E)</f>
        <v>2.DAIRY</v>
      </c>
      <c r="AH1688" s="115" t="str">
        <f t="array" ref="AH1688">XLOOKUP(F1688,'CLV2'!A:A,'CLV2'!F:F)</f>
        <v>3.YOGURT</v>
      </c>
      <c r="AI1688" s="115" t="str">
        <f t="shared" si="8"/>
        <v>Pack</v>
      </c>
      <c r="AJ1688" s="116">
        <f t="shared" si="9"/>
        <v>0.08571428571</v>
      </c>
      <c r="AK1688" s="117" t="str">
        <f t="array" ref="AK1688">XLOOKUP(F1688,'GIÁ'!A:A,'GIÁ'!D:D)</f>
        <v>6072.57</v>
      </c>
      <c r="AL1688" s="118">
        <f t="shared" si="10"/>
        <v>18217.71</v>
      </c>
      <c r="AM1688" s="118">
        <f t="shared" si="11"/>
        <v>0</v>
      </c>
      <c r="AN1688" s="119">
        <f t="shared" si="12"/>
        <v>0</v>
      </c>
      <c r="AO1688" s="118">
        <f t="shared" si="13"/>
        <v>18217.71</v>
      </c>
      <c r="AP1688" s="121">
        <f t="shared" si="14"/>
        <v>0</v>
      </c>
      <c r="AQ1688" s="122"/>
      <c r="AR1688" s="119"/>
    </row>
    <row r="1689" ht="22.5" customHeight="1">
      <c r="A1689" s="89">
        <v>46232.0</v>
      </c>
      <c r="B1689" s="90">
        <v>0.6583333333333333</v>
      </c>
      <c r="C1689" s="91" t="s">
        <v>1100</v>
      </c>
      <c r="D1689" s="129" t="str">
        <f t="array" ref="D1689">XLOOKUP(C1689,'DS ST'!A:A,'DS ST'!B:B)</f>
        <v>AKR</v>
      </c>
      <c r="E1689" s="94" t="str">
        <f t="array" ref="E1689">XLOOKUP($F1689,'GIÁ'!$A:$A,'GIÁ'!$E:$E)</f>
        <v>MÁT</v>
      </c>
      <c r="F1689" s="94">
        <v>8.938525186058E12</v>
      </c>
      <c r="G1689" s="95" t="s">
        <v>2993</v>
      </c>
      <c r="H1689" s="95" t="s">
        <v>224</v>
      </c>
      <c r="I1689" s="96">
        <v>6.0</v>
      </c>
      <c r="J1689" s="96">
        <v>4.0</v>
      </c>
      <c r="K1689" s="98">
        <f t="shared" si="4"/>
        <v>2</v>
      </c>
      <c r="L1689" s="99" t="s">
        <v>5613</v>
      </c>
      <c r="M1689" s="100" t="s">
        <v>5623</v>
      </c>
      <c r="N1689" s="101" t="s">
        <v>5624</v>
      </c>
      <c r="O1689" s="128"/>
      <c r="P1689" s="100"/>
      <c r="Q1689" s="103">
        <f t="shared" si="5"/>
        <v>2</v>
      </c>
      <c r="R1689" s="161"/>
      <c r="S1689" s="105"/>
      <c r="T1689" s="106" t="s">
        <v>5616</v>
      </c>
      <c r="U1689" s="107" t="s">
        <v>5625</v>
      </c>
      <c r="V1689" s="108" t="s">
        <v>756</v>
      </c>
      <c r="W1689" s="109" t="s">
        <v>1312</v>
      </c>
      <c r="X1689" s="110" t="str">
        <f t="shared" si="6"/>
        <v/>
      </c>
      <c r="Y1689" s="110" t="str">
        <f t="shared" si="7"/>
        <v/>
      </c>
      <c r="Z1689" s="139" t="str">
        <f t="shared" si="107"/>
        <v>Kho đông mát</v>
      </c>
      <c r="AA1689" s="109" t="s">
        <v>802</v>
      </c>
      <c r="AB1689" s="106"/>
      <c r="AC1689" s="158"/>
      <c r="AD1689" s="160"/>
      <c r="AE1689" s="127"/>
      <c r="AF1689" s="113"/>
      <c r="AG1689" s="165" t="str">
        <f t="array" ref="AG1689">XLOOKUP(F1689,'CLV2'!A:A,'CLV2'!E:E)</f>
        <v>2.VEGETABLES</v>
      </c>
      <c r="AH1689" s="115" t="str">
        <f t="array" ref="AH1689">XLOOKUP(F1689,'CLV2'!A:A,'CLV2'!F:F)</f>
        <v>3.LEAFY VEGGIES</v>
      </c>
      <c r="AI1689" s="115" t="str">
        <f t="shared" si="8"/>
        <v>Pack</v>
      </c>
      <c r="AJ1689" s="116">
        <f t="shared" si="9"/>
        <v>0.3333333333</v>
      </c>
      <c r="AK1689" s="117" t="str">
        <f t="array" ref="AK1689">XLOOKUP(F1689,'GIÁ'!A:A,'GIÁ'!D:D)</f>
        <v>27966.77</v>
      </c>
      <c r="AL1689" s="118">
        <f t="shared" si="10"/>
        <v>55933.54</v>
      </c>
      <c r="AM1689" s="118">
        <f t="shared" si="11"/>
        <v>0</v>
      </c>
      <c r="AN1689" s="119">
        <f t="shared" si="12"/>
        <v>0</v>
      </c>
      <c r="AO1689" s="118">
        <f t="shared" si="13"/>
        <v>55933.54</v>
      </c>
      <c r="AP1689" s="121">
        <f t="shared" si="14"/>
        <v>0</v>
      </c>
      <c r="AQ1689" s="122"/>
      <c r="AR1689" s="119"/>
    </row>
    <row r="1690" ht="22.5" customHeight="1">
      <c r="A1690" s="89">
        <v>46232.0</v>
      </c>
      <c r="B1690" s="90">
        <v>0.6583333333333333</v>
      </c>
      <c r="C1690" s="91" t="s">
        <v>1100</v>
      </c>
      <c r="D1690" s="129" t="str">
        <f t="array" ref="D1690">XLOOKUP(C1690,'DS ST'!A:A,'DS ST'!B:B)</f>
        <v>AKR</v>
      </c>
      <c r="E1690" s="94" t="str">
        <f t="array" ref="E1690">XLOOKUP($F1690,'GIÁ'!$A:$A,'GIÁ'!$E:$E)</f>
        <v>MÁT</v>
      </c>
      <c r="F1690" s="94">
        <v>1101310.0</v>
      </c>
      <c r="G1690" s="95" t="s">
        <v>430</v>
      </c>
      <c r="H1690" s="95" t="s">
        <v>273</v>
      </c>
      <c r="I1690" s="96">
        <v>8.6</v>
      </c>
      <c r="J1690" s="96">
        <v>8.18</v>
      </c>
      <c r="K1690" s="98">
        <f t="shared" si="4"/>
        <v>0.42</v>
      </c>
      <c r="L1690" s="99" t="s">
        <v>5613</v>
      </c>
      <c r="M1690" s="100" t="s">
        <v>5626</v>
      </c>
      <c r="N1690" s="101" t="s">
        <v>5627</v>
      </c>
      <c r="O1690" s="128">
        <v>0.41999999999999993</v>
      </c>
      <c r="P1690" s="100"/>
      <c r="Q1690" s="103">
        <f t="shared" si="5"/>
        <v>0</v>
      </c>
      <c r="R1690" s="161"/>
      <c r="S1690" s="105"/>
      <c r="T1690" s="106" t="s">
        <v>5616</v>
      </c>
      <c r="U1690" s="107" t="s">
        <v>3654</v>
      </c>
      <c r="V1690" s="108" t="s">
        <v>756</v>
      </c>
      <c r="W1690" s="109" t="s">
        <v>505</v>
      </c>
      <c r="X1690" s="110" t="str">
        <f t="shared" si="6"/>
        <v>Hao hụt</v>
      </c>
      <c r="Y1690" s="110" t="str">
        <f t="shared" si="7"/>
        <v/>
      </c>
      <c r="Z1690" s="139" t="str">
        <f t="shared" si="107"/>
        <v/>
      </c>
      <c r="AA1690" s="109" t="s">
        <v>802</v>
      </c>
      <c r="AB1690" s="106"/>
      <c r="AC1690" s="158"/>
      <c r="AD1690" s="160"/>
      <c r="AE1690" s="127"/>
      <c r="AF1690" s="113"/>
      <c r="AG1690" s="165" t="str">
        <f t="array" ref="AG1690">XLOOKUP(F1690,'CLV2'!A:A,'CLV2'!E:E)</f>
        <v>2.FRUITS</v>
      </c>
      <c r="AH1690" s="115" t="str">
        <f t="array" ref="AH1690">XLOOKUP(F1690,'CLV2'!A:A,'CLV2'!F:F)</f>
        <v>3.IMPORT FRUITS</v>
      </c>
      <c r="AI1690" s="115" t="str">
        <f t="shared" si="8"/>
        <v>KG</v>
      </c>
      <c r="AJ1690" s="116">
        <f t="shared" si="9"/>
        <v>0.0488372093</v>
      </c>
      <c r="AK1690" s="117" t="str">
        <f t="array" ref="AK1690">XLOOKUP(F1690,'GIÁ'!A:A,'GIÁ'!D:D)</f>
        <v>241014.36</v>
      </c>
      <c r="AL1690" s="118">
        <f t="shared" si="10"/>
        <v>101226.0312</v>
      </c>
      <c r="AM1690" s="118">
        <f t="shared" si="11"/>
        <v>101226.0312</v>
      </c>
      <c r="AN1690" s="119">
        <f t="shared" si="12"/>
        <v>0</v>
      </c>
      <c r="AO1690" s="118">
        <f t="shared" si="13"/>
        <v>0</v>
      </c>
      <c r="AP1690" s="121">
        <f t="shared" si="14"/>
        <v>0</v>
      </c>
      <c r="AQ1690" s="122"/>
      <c r="AR1690" s="119"/>
    </row>
    <row r="1691" ht="22.5" customHeight="1">
      <c r="A1691" s="89">
        <v>46232.0</v>
      </c>
      <c r="B1691" s="90">
        <v>0.6659722222222222</v>
      </c>
      <c r="C1691" s="91" t="s">
        <v>1542</v>
      </c>
      <c r="D1691" s="129" t="str">
        <f t="array" ref="D1691">XLOOKUP(C1691,'DS ST'!A:A,'DS ST'!B:B)</f>
        <v>PKD</v>
      </c>
      <c r="E1691" s="94" t="str">
        <f t="array" ref="E1691">XLOOKUP($F1691,'GIÁ'!$A:$A,'GIÁ'!$E:$E)</f>
        <v>ĐÔNG</v>
      </c>
      <c r="F1691" s="94">
        <v>8.935297105409E12</v>
      </c>
      <c r="G1691" s="95" t="s">
        <v>2034</v>
      </c>
      <c r="H1691" s="95" t="s">
        <v>224</v>
      </c>
      <c r="I1691" s="96">
        <v>2.0</v>
      </c>
      <c r="J1691" s="96">
        <v>0.0</v>
      </c>
      <c r="K1691" s="98">
        <f t="shared" si="4"/>
        <v>2</v>
      </c>
      <c r="L1691" s="99" t="s">
        <v>5628</v>
      </c>
      <c r="M1691" s="100" t="s">
        <v>5629</v>
      </c>
      <c r="N1691" s="101" t="e">
        <v>#N/A</v>
      </c>
      <c r="O1691" s="128"/>
      <c r="P1691" s="100"/>
      <c r="Q1691" s="103">
        <f t="shared" si="5"/>
        <v>2</v>
      </c>
      <c r="R1691" s="161"/>
      <c r="S1691" s="105" t="s">
        <v>5630</v>
      </c>
      <c r="T1691" s="106"/>
      <c r="U1691" s="107" t="s">
        <v>5631</v>
      </c>
      <c r="V1691" s="108" t="s">
        <v>756</v>
      </c>
      <c r="W1691" s="109" t="s">
        <v>1312</v>
      </c>
      <c r="X1691" s="110" t="str">
        <f t="shared" si="6"/>
        <v/>
      </c>
      <c r="Y1691" s="110" t="str">
        <f t="shared" si="7"/>
        <v/>
      </c>
      <c r="Z1691" s="139" t="str">
        <f t="shared" si="107"/>
        <v>Kho đông mát</v>
      </c>
      <c r="AA1691" s="109" t="s">
        <v>802</v>
      </c>
      <c r="AB1691" s="106"/>
      <c r="AC1691" s="158"/>
      <c r="AD1691" s="160"/>
      <c r="AE1691" s="127"/>
      <c r="AF1691" s="113"/>
      <c r="AG1691" s="165" t="str">
        <f t="array" ref="AG1691">XLOOKUP(F1691,'CLV2'!A:A,'CLV2'!E:E)</f>
        <v>2.FROZEN FOODS</v>
      </c>
      <c r="AH1691" s="115" t="str">
        <f t="array" ref="AH1691">XLOOKUP(F1691,'CLV2'!A:A,'CLV2'!F:F)</f>
        <v>3.PIZZA - READY MEALS</v>
      </c>
      <c r="AI1691" s="115" t="str">
        <f t="shared" si="8"/>
        <v>Pack</v>
      </c>
      <c r="AJ1691" s="116">
        <f t="shared" si="9"/>
        <v>1</v>
      </c>
      <c r="AK1691" s="117" t="str">
        <f t="array" ref="AK1691">XLOOKUP(F1691,'GIÁ'!A:A,'GIÁ'!D:D)</f>
        <v>60873.43</v>
      </c>
      <c r="AL1691" s="118">
        <f t="shared" si="10"/>
        <v>121746.86</v>
      </c>
      <c r="AM1691" s="118">
        <f t="shared" si="11"/>
        <v>0</v>
      </c>
      <c r="AN1691" s="119">
        <f t="shared" si="12"/>
        <v>0</v>
      </c>
      <c r="AO1691" s="118">
        <f t="shared" si="13"/>
        <v>121746.86</v>
      </c>
      <c r="AP1691" s="121">
        <f t="shared" si="14"/>
        <v>0</v>
      </c>
      <c r="AQ1691" s="122"/>
      <c r="AR1691" s="119"/>
    </row>
    <row r="1692" ht="22.5" customHeight="1">
      <c r="A1692" s="89">
        <v>46232.0</v>
      </c>
      <c r="B1692" s="90">
        <v>0.5611111111111111</v>
      </c>
      <c r="C1692" s="91" t="s">
        <v>1122</v>
      </c>
      <c r="D1692" s="92" t="str">
        <f t="array" ref="D1692">XLOOKUP(C1692,'DS ST'!A:A,'DS ST'!B:B)</f>
        <v>BQI</v>
      </c>
      <c r="E1692" s="94" t="str">
        <f t="array" ref="E1692">XLOOKUP($F1692,'GIÁ'!$A:$A,'GIÁ'!$E:$E)</f>
        <v>ĐÔNG</v>
      </c>
      <c r="F1692" s="94">
        <v>8.801114175033E12</v>
      </c>
      <c r="G1692" s="95" t="s">
        <v>1424</v>
      </c>
      <c r="H1692" s="95" t="s">
        <v>224</v>
      </c>
      <c r="I1692" s="96">
        <v>4.0</v>
      </c>
      <c r="J1692" s="96">
        <v>0.0</v>
      </c>
      <c r="K1692" s="98">
        <f t="shared" si="4"/>
        <v>4</v>
      </c>
      <c r="L1692" s="99" t="s">
        <v>5632</v>
      </c>
      <c r="M1692" s="100" t="s">
        <v>5633</v>
      </c>
      <c r="N1692" s="101" t="e">
        <v>#N/A</v>
      </c>
      <c r="O1692" s="128"/>
      <c r="P1692" s="100"/>
      <c r="Q1692" s="103">
        <f t="shared" si="5"/>
        <v>4</v>
      </c>
      <c r="R1692" s="161"/>
      <c r="S1692" s="105"/>
      <c r="T1692" s="106"/>
      <c r="U1692" s="107"/>
      <c r="V1692" s="108" t="s">
        <v>756</v>
      </c>
      <c r="W1692" s="109" t="s">
        <v>1312</v>
      </c>
      <c r="X1692" s="110" t="str">
        <f t="shared" si="6"/>
        <v/>
      </c>
      <c r="Y1692" s="110" t="str">
        <f t="shared" si="7"/>
        <v/>
      </c>
      <c r="Z1692" s="109" t="s">
        <v>797</v>
      </c>
      <c r="AA1692" s="109" t="s">
        <v>802</v>
      </c>
      <c r="AB1692" s="149" t="s">
        <v>3685</v>
      </c>
      <c r="AC1692" s="158"/>
      <c r="AD1692" s="160"/>
      <c r="AE1692" s="127"/>
      <c r="AF1692" s="113"/>
      <c r="AG1692" s="165" t="str">
        <f t="array" ref="AG1692">XLOOKUP(F1692,'CLV2'!A:A,'CLV2'!E:E)</f>
        <v>2.FROZEN FOODS</v>
      </c>
      <c r="AH1692" s="115" t="str">
        <f t="array" ref="AH1692">XLOOKUP(F1692,'CLV2'!A:A,'CLV2'!F:F)</f>
        <v>3.HOTPOT AND FRIED</v>
      </c>
      <c r="AI1692" s="115" t="str">
        <f t="shared" si="8"/>
        <v>Pack</v>
      </c>
      <c r="AJ1692" s="116">
        <f t="shared" si="9"/>
        <v>1</v>
      </c>
      <c r="AK1692" s="117" t="str">
        <f t="array" ref="AK1692">XLOOKUP(F1692,'GIÁ'!A:A,'GIÁ'!D:D)</f>
        <v>80540.82</v>
      </c>
      <c r="AL1692" s="118">
        <f t="shared" si="10"/>
        <v>322163.28</v>
      </c>
      <c r="AM1692" s="118">
        <f t="shared" si="11"/>
        <v>0</v>
      </c>
      <c r="AN1692" s="119">
        <f t="shared" si="12"/>
        <v>0</v>
      </c>
      <c r="AO1692" s="118">
        <f t="shared" si="13"/>
        <v>322163.28</v>
      </c>
      <c r="AP1692" s="121">
        <f t="shared" si="14"/>
        <v>0</v>
      </c>
      <c r="AQ1692" s="122"/>
      <c r="AR1692" s="119"/>
    </row>
    <row r="1693" ht="22.5" customHeight="1">
      <c r="A1693" s="89">
        <v>46232.0</v>
      </c>
      <c r="B1693" s="90">
        <v>0.47638888888888886</v>
      </c>
      <c r="C1693" s="91" t="s">
        <v>1122</v>
      </c>
      <c r="D1693" s="92" t="str">
        <f t="array" ref="D1693">XLOOKUP(C1693,'DS ST'!A:A,'DS ST'!B:B)</f>
        <v>BQI</v>
      </c>
      <c r="E1693" s="94" t="str">
        <f t="array" ref="E1693">XLOOKUP($F1693,'GIÁ'!$A:$A,'GIÁ'!$E:$E)</f>
        <v>MÁT</v>
      </c>
      <c r="F1693" s="94">
        <v>8.936076278765E12</v>
      </c>
      <c r="G1693" s="95" t="s">
        <v>2309</v>
      </c>
      <c r="H1693" s="95" t="s">
        <v>57</v>
      </c>
      <c r="I1693" s="96">
        <v>2.0</v>
      </c>
      <c r="J1693" s="96">
        <v>1.0</v>
      </c>
      <c r="K1693" s="98">
        <f t="shared" si="4"/>
        <v>1</v>
      </c>
      <c r="L1693" s="99" t="s">
        <v>5634</v>
      </c>
      <c r="M1693" s="100" t="s">
        <v>5635</v>
      </c>
      <c r="N1693" s="101" t="s">
        <v>5636</v>
      </c>
      <c r="O1693" s="128"/>
      <c r="P1693" s="100"/>
      <c r="Q1693" s="103">
        <f t="shared" si="5"/>
        <v>1</v>
      </c>
      <c r="R1693" s="161"/>
      <c r="S1693" s="105"/>
      <c r="T1693" s="106"/>
      <c r="U1693" s="107"/>
      <c r="V1693" s="108" t="s">
        <v>756</v>
      </c>
      <c r="W1693" s="109" t="s">
        <v>1312</v>
      </c>
      <c r="X1693" s="110" t="str">
        <f t="shared" si="6"/>
        <v/>
      </c>
      <c r="Y1693" s="110" t="str">
        <f t="shared" si="7"/>
        <v/>
      </c>
      <c r="Z1693" s="109" t="s">
        <v>797</v>
      </c>
      <c r="AA1693" s="109" t="s">
        <v>802</v>
      </c>
      <c r="AB1693" s="149" t="s">
        <v>3685</v>
      </c>
      <c r="AC1693" s="158"/>
      <c r="AD1693" s="160"/>
      <c r="AE1693" s="127"/>
      <c r="AF1693" s="113"/>
      <c r="AG1693" s="165" t="str">
        <f t="array" ref="AG1693">XLOOKUP(F1693,'CLV2'!A:A,'CLV2'!E:E)</f>
        <v>2.BAKERY</v>
      </c>
      <c r="AH1693" s="115" t="str">
        <f t="array" ref="AH1693">XLOOKUP(F1693,'CLV2'!A:A,'CLV2'!F:F)</f>
        <v>3.CAKES</v>
      </c>
      <c r="AI1693" s="115" t="str">
        <f t="shared" si="8"/>
        <v>Pack</v>
      </c>
      <c r="AJ1693" s="116">
        <f t="shared" si="9"/>
        <v>0.5</v>
      </c>
      <c r="AK1693" s="117" t="str">
        <f t="array" ref="AK1693">XLOOKUP(F1693,'GIÁ'!A:A,'GIÁ'!D:D)</f>
        <v>11183.70</v>
      </c>
      <c r="AL1693" s="118">
        <f t="shared" si="10"/>
        <v>11183.7</v>
      </c>
      <c r="AM1693" s="118">
        <f t="shared" si="11"/>
        <v>0</v>
      </c>
      <c r="AN1693" s="119">
        <f t="shared" si="12"/>
        <v>0</v>
      </c>
      <c r="AO1693" s="118">
        <f t="shared" si="13"/>
        <v>11183.7</v>
      </c>
      <c r="AP1693" s="121">
        <f t="shared" si="14"/>
        <v>0</v>
      </c>
      <c r="AQ1693" s="122"/>
      <c r="AR1693" s="119"/>
    </row>
    <row r="1694" ht="22.5" customHeight="1">
      <c r="A1694" s="89">
        <v>46232.0</v>
      </c>
      <c r="B1694" s="90">
        <v>0.47638888888888886</v>
      </c>
      <c r="C1694" s="91" t="s">
        <v>1122</v>
      </c>
      <c r="D1694" s="92" t="str">
        <f t="array" ref="D1694">XLOOKUP(C1694,'DS ST'!A:A,'DS ST'!B:B)</f>
        <v>BQI</v>
      </c>
      <c r="E1694" s="94" t="str">
        <f t="array" ref="E1694">XLOOKUP($F1694,'GIÁ'!$A:$A,'GIÁ'!$E:$E)</f>
        <v>MÁT</v>
      </c>
      <c r="F1694" s="94">
        <v>8.938509645076E12</v>
      </c>
      <c r="G1694" s="95" t="s">
        <v>2940</v>
      </c>
      <c r="H1694" s="95" t="s">
        <v>57</v>
      </c>
      <c r="I1694" s="96">
        <v>1.0</v>
      </c>
      <c r="J1694" s="96">
        <v>0.0</v>
      </c>
      <c r="K1694" s="98">
        <f t="shared" si="4"/>
        <v>1</v>
      </c>
      <c r="L1694" s="99" t="s">
        <v>5634</v>
      </c>
      <c r="M1694" s="100" t="s">
        <v>5637</v>
      </c>
      <c r="N1694" s="101" t="s">
        <v>5638</v>
      </c>
      <c r="O1694" s="128"/>
      <c r="P1694" s="100"/>
      <c r="Q1694" s="103">
        <f t="shared" si="5"/>
        <v>1</v>
      </c>
      <c r="R1694" s="161"/>
      <c r="S1694" s="105"/>
      <c r="T1694" s="106"/>
      <c r="U1694" s="107"/>
      <c r="V1694" s="108" t="s">
        <v>756</v>
      </c>
      <c r="W1694" s="109" t="s">
        <v>1312</v>
      </c>
      <c r="X1694" s="110" t="str">
        <f t="shared" si="6"/>
        <v/>
      </c>
      <c r="Y1694" s="110" t="str">
        <f t="shared" si="7"/>
        <v/>
      </c>
      <c r="Z1694" s="109" t="s">
        <v>797</v>
      </c>
      <c r="AA1694" s="109" t="s">
        <v>802</v>
      </c>
      <c r="AB1694" s="149" t="s">
        <v>3685</v>
      </c>
      <c r="AC1694" s="158"/>
      <c r="AD1694" s="160"/>
      <c r="AE1694" s="127"/>
      <c r="AF1694" s="113"/>
      <c r="AG1694" s="165" t="str">
        <f t="array" ref="AG1694">XLOOKUP(F1694,'CLV2'!A:A,'CLV2'!E:E)</f>
        <v>2.FRUITS</v>
      </c>
      <c r="AH1694" s="115" t="str">
        <f t="array" ref="AH1694">XLOOKUP(F1694,'CLV2'!A:A,'CLV2'!F:F)</f>
        <v>3.IMPORT FRUITS</v>
      </c>
      <c r="AI1694" s="115" t="str">
        <f t="shared" si="8"/>
        <v>Pack</v>
      </c>
      <c r="AJ1694" s="116">
        <f t="shared" si="9"/>
        <v>1</v>
      </c>
      <c r="AK1694" s="117" t="str">
        <f t="array" ref="AK1694">XLOOKUP(F1694,'GIÁ'!A:A,'GIÁ'!D:D)</f>
        <v>64533.01</v>
      </c>
      <c r="AL1694" s="118">
        <f t="shared" si="10"/>
        <v>64533.01</v>
      </c>
      <c r="AM1694" s="118">
        <f t="shared" si="11"/>
        <v>0</v>
      </c>
      <c r="AN1694" s="119">
        <f t="shared" si="12"/>
        <v>0</v>
      </c>
      <c r="AO1694" s="118">
        <f t="shared" si="13"/>
        <v>64533.01</v>
      </c>
      <c r="AP1694" s="121">
        <f t="shared" si="14"/>
        <v>0</v>
      </c>
      <c r="AQ1694" s="122"/>
      <c r="AR1694" s="119"/>
    </row>
    <row r="1695" ht="22.5" customHeight="1">
      <c r="A1695" s="89">
        <v>46232.0</v>
      </c>
      <c r="B1695" s="90">
        <v>0.47638888888888886</v>
      </c>
      <c r="C1695" s="91" t="s">
        <v>1122</v>
      </c>
      <c r="D1695" s="92" t="str">
        <f t="array" ref="D1695">XLOOKUP(C1695,'DS ST'!A:A,'DS ST'!B:B)</f>
        <v>BQI</v>
      </c>
      <c r="E1695" s="94" t="str">
        <f t="array" ref="E1695">XLOOKUP($F1695,'GIÁ'!$A:$A,'GIÁ'!$E:$E)</f>
        <v>MÁT</v>
      </c>
      <c r="F1695" s="94">
        <v>8.93504900648E12</v>
      </c>
      <c r="G1695" s="95" t="s">
        <v>1834</v>
      </c>
      <c r="H1695" s="95" t="s">
        <v>1831</v>
      </c>
      <c r="I1695" s="96">
        <v>48.0</v>
      </c>
      <c r="J1695" s="96">
        <v>0.0</v>
      </c>
      <c r="K1695" s="98">
        <f t="shared" si="4"/>
        <v>48</v>
      </c>
      <c r="L1695" s="99" t="s">
        <v>5634</v>
      </c>
      <c r="M1695" s="100" t="s">
        <v>5639</v>
      </c>
      <c r="N1695" s="101" t="s">
        <v>5640</v>
      </c>
      <c r="O1695" s="128"/>
      <c r="P1695" s="100"/>
      <c r="Q1695" s="103">
        <f t="shared" si="5"/>
        <v>48</v>
      </c>
      <c r="R1695" s="161"/>
      <c r="S1695" s="105"/>
      <c r="T1695" s="106"/>
      <c r="U1695" s="107"/>
      <c r="V1695" s="108" t="s">
        <v>756</v>
      </c>
      <c r="W1695" s="109" t="s">
        <v>1312</v>
      </c>
      <c r="X1695" s="110" t="str">
        <f t="shared" si="6"/>
        <v/>
      </c>
      <c r="Y1695" s="110" t="str">
        <f t="shared" si="7"/>
        <v/>
      </c>
      <c r="Z1695" s="109" t="s">
        <v>797</v>
      </c>
      <c r="AA1695" s="109" t="s">
        <v>802</v>
      </c>
      <c r="AB1695" s="149" t="s">
        <v>3685</v>
      </c>
      <c r="AC1695" s="158"/>
      <c r="AD1695" s="160"/>
      <c r="AE1695" s="127"/>
      <c r="AF1695" s="113"/>
      <c r="AG1695" s="165" t="str">
        <f t="array" ref="AG1695">XLOOKUP(F1695,'CLV2'!A:A,'CLV2'!E:E)</f>
        <v>2.DAIRY</v>
      </c>
      <c r="AH1695" s="115" t="str">
        <f t="array" ref="AH1695">XLOOKUP(F1695,'CLV2'!A:A,'CLV2'!F:F)</f>
        <v>3.YOGURT</v>
      </c>
      <c r="AI1695" s="115" t="str">
        <f t="shared" si="8"/>
        <v>Pack</v>
      </c>
      <c r="AJ1695" s="116">
        <f t="shared" si="9"/>
        <v>1</v>
      </c>
      <c r="AK1695" s="117" t="str">
        <f t="array" ref="AK1695">XLOOKUP(F1695,'GIÁ'!A:A,'GIÁ'!D:D)</f>
        <v>5140.97</v>
      </c>
      <c r="AL1695" s="118">
        <f t="shared" si="10"/>
        <v>246766.56</v>
      </c>
      <c r="AM1695" s="118">
        <f t="shared" si="11"/>
        <v>0</v>
      </c>
      <c r="AN1695" s="119">
        <f t="shared" si="12"/>
        <v>0</v>
      </c>
      <c r="AO1695" s="118">
        <f t="shared" si="13"/>
        <v>246766.56</v>
      </c>
      <c r="AP1695" s="121">
        <f t="shared" si="14"/>
        <v>0</v>
      </c>
      <c r="AQ1695" s="122"/>
      <c r="AR1695" s="119"/>
    </row>
    <row r="1696" ht="22.5" customHeight="1">
      <c r="A1696" s="89">
        <v>46232.0</v>
      </c>
      <c r="B1696" s="90">
        <v>0.47638888888888886</v>
      </c>
      <c r="C1696" s="91" t="s">
        <v>1122</v>
      </c>
      <c r="D1696" s="92" t="str">
        <f t="array" ref="D1696">XLOOKUP(C1696,'DS ST'!A:A,'DS ST'!B:B)</f>
        <v>BQI</v>
      </c>
      <c r="E1696" s="94" t="str">
        <f t="array" ref="E1696">XLOOKUP($F1696,'GIÁ'!$A:$A,'GIÁ'!$E:$E)</f>
        <v>MÁT</v>
      </c>
      <c r="F1696" s="94">
        <v>8.935217413201E12</v>
      </c>
      <c r="G1696" s="95" t="s">
        <v>1946</v>
      </c>
      <c r="H1696" s="95" t="s">
        <v>57</v>
      </c>
      <c r="I1696" s="96">
        <v>48.0</v>
      </c>
      <c r="J1696" s="96">
        <v>0.0</v>
      </c>
      <c r="K1696" s="98">
        <f t="shared" si="4"/>
        <v>48</v>
      </c>
      <c r="L1696" s="99" t="s">
        <v>5634</v>
      </c>
      <c r="M1696" s="100" t="s">
        <v>5641</v>
      </c>
      <c r="N1696" s="101" t="s">
        <v>5642</v>
      </c>
      <c r="O1696" s="128"/>
      <c r="P1696" s="100"/>
      <c r="Q1696" s="103">
        <f t="shared" si="5"/>
        <v>48</v>
      </c>
      <c r="R1696" s="161"/>
      <c r="S1696" s="105"/>
      <c r="T1696" s="106"/>
      <c r="U1696" s="107"/>
      <c r="V1696" s="108" t="s">
        <v>756</v>
      </c>
      <c r="W1696" s="109" t="s">
        <v>1312</v>
      </c>
      <c r="X1696" s="110" t="str">
        <f t="shared" si="6"/>
        <v/>
      </c>
      <c r="Y1696" s="110" t="str">
        <f t="shared" si="7"/>
        <v/>
      </c>
      <c r="Z1696" s="109" t="s">
        <v>797</v>
      </c>
      <c r="AA1696" s="109" t="s">
        <v>802</v>
      </c>
      <c r="AB1696" s="149" t="s">
        <v>3685</v>
      </c>
      <c r="AC1696" s="158"/>
      <c r="AD1696" s="160"/>
      <c r="AE1696" s="127"/>
      <c r="AF1696" s="113"/>
      <c r="AG1696" s="165" t="str">
        <f t="array" ref="AG1696">XLOOKUP(F1696,'CLV2'!A:A,'CLV2'!E:E)</f>
        <v>2.DAIRY</v>
      </c>
      <c r="AH1696" s="115" t="str">
        <f t="array" ref="AH1696">XLOOKUP(F1696,'CLV2'!A:A,'CLV2'!F:F)</f>
        <v>3.YOGURT</v>
      </c>
      <c r="AI1696" s="115" t="str">
        <f t="shared" si="8"/>
        <v>Pack</v>
      </c>
      <c r="AJ1696" s="116">
        <f t="shared" si="9"/>
        <v>1</v>
      </c>
      <c r="AK1696" s="167">
        <f t="array" ref="AK1696">XLOOKUP(F1696,'GIÁ'!A:A,'GIÁ'!D:D)</f>
        <v>1922304</v>
      </c>
      <c r="AL1696" s="118">
        <f t="shared" si="10"/>
        <v>343824.96</v>
      </c>
      <c r="AM1696" s="118">
        <f t="shared" si="11"/>
        <v>0</v>
      </c>
      <c r="AN1696" s="119">
        <f t="shared" si="12"/>
        <v>0</v>
      </c>
      <c r="AO1696" s="118">
        <f t="shared" si="13"/>
        <v>343824.96</v>
      </c>
      <c r="AP1696" s="121">
        <f t="shared" si="14"/>
        <v>0</v>
      </c>
      <c r="AQ1696" s="122"/>
      <c r="AR1696" s="119"/>
    </row>
    <row r="1697" ht="22.5" customHeight="1">
      <c r="A1697" s="89">
        <v>46232.0</v>
      </c>
      <c r="B1697" s="90">
        <v>0.47638888888888886</v>
      </c>
      <c r="C1697" s="91" t="s">
        <v>1122</v>
      </c>
      <c r="D1697" s="92" t="str">
        <f t="array" ref="D1697">XLOOKUP(C1697,'DS ST'!A:A,'DS ST'!B:B)</f>
        <v>BQI</v>
      </c>
      <c r="E1697" s="94" t="str">
        <f t="array" ref="E1697">XLOOKUP($F1697,'GIÁ'!$A:$A,'GIÁ'!$E:$E)</f>
        <v>MÁT</v>
      </c>
      <c r="F1697" s="94">
        <v>8.938525186058E12</v>
      </c>
      <c r="G1697" s="95" t="s">
        <v>2993</v>
      </c>
      <c r="H1697" s="95" t="s">
        <v>224</v>
      </c>
      <c r="I1697" s="96">
        <v>1.0</v>
      </c>
      <c r="J1697" s="96">
        <v>0.0</v>
      </c>
      <c r="K1697" s="98">
        <f t="shared" si="4"/>
        <v>1</v>
      </c>
      <c r="L1697" s="99" t="s">
        <v>5634</v>
      </c>
      <c r="M1697" s="100" t="s">
        <v>5643</v>
      </c>
      <c r="N1697" s="101" t="s">
        <v>5644</v>
      </c>
      <c r="O1697" s="128"/>
      <c r="P1697" s="100"/>
      <c r="Q1697" s="103">
        <f t="shared" si="5"/>
        <v>1</v>
      </c>
      <c r="R1697" s="161"/>
      <c r="S1697" s="105"/>
      <c r="T1697" s="106"/>
      <c r="U1697" s="107"/>
      <c r="V1697" s="108" t="s">
        <v>756</v>
      </c>
      <c r="W1697" s="109" t="s">
        <v>1312</v>
      </c>
      <c r="X1697" s="110" t="str">
        <f t="shared" si="6"/>
        <v/>
      </c>
      <c r="Y1697" s="110" t="str">
        <f t="shared" si="7"/>
        <v/>
      </c>
      <c r="Z1697" s="109" t="s">
        <v>797</v>
      </c>
      <c r="AA1697" s="109" t="s">
        <v>802</v>
      </c>
      <c r="AB1697" s="149" t="s">
        <v>3685</v>
      </c>
      <c r="AC1697" s="158"/>
      <c r="AD1697" s="160"/>
      <c r="AE1697" s="127"/>
      <c r="AF1697" s="113"/>
      <c r="AG1697" s="165" t="str">
        <f t="array" ref="AG1697">XLOOKUP(F1697,'CLV2'!A:A,'CLV2'!E:E)</f>
        <v>2.VEGETABLES</v>
      </c>
      <c r="AH1697" s="115" t="str">
        <f t="array" ref="AH1697">XLOOKUP(F1697,'CLV2'!A:A,'CLV2'!F:F)</f>
        <v>3.LEAFY VEGGIES</v>
      </c>
      <c r="AI1697" s="115" t="str">
        <f t="shared" si="8"/>
        <v>Pack</v>
      </c>
      <c r="AJ1697" s="116">
        <f t="shared" si="9"/>
        <v>1</v>
      </c>
      <c r="AK1697" s="117" t="str">
        <f t="array" ref="AK1697">XLOOKUP(F1697,'GIÁ'!A:A,'GIÁ'!D:D)</f>
        <v>27966.77</v>
      </c>
      <c r="AL1697" s="118">
        <f t="shared" si="10"/>
        <v>27966.77</v>
      </c>
      <c r="AM1697" s="118">
        <f t="shared" si="11"/>
        <v>0</v>
      </c>
      <c r="AN1697" s="119">
        <f t="shared" si="12"/>
        <v>0</v>
      </c>
      <c r="AO1697" s="118">
        <f t="shared" si="13"/>
        <v>27966.77</v>
      </c>
      <c r="AP1697" s="121">
        <f t="shared" si="14"/>
        <v>0</v>
      </c>
      <c r="AQ1697" s="122"/>
      <c r="AR1697" s="119"/>
    </row>
    <row r="1698" ht="22.5" customHeight="1">
      <c r="A1698" s="89">
        <v>46232.0</v>
      </c>
      <c r="B1698" s="90">
        <v>0.5701388888888889</v>
      </c>
      <c r="C1698" s="91" t="s">
        <v>1442</v>
      </c>
      <c r="D1698" s="92" t="str">
        <f t="array" ref="D1698">XLOOKUP(C1698,'DS ST'!A:A,'DS ST'!B:B)</f>
        <v>NTO</v>
      </c>
      <c r="E1698" s="94" t="str">
        <f t="array" ref="E1698">XLOOKUP($F1698,'GIÁ'!$A:$A,'GIÁ'!$E:$E)</f>
        <v>ĐÔNG</v>
      </c>
      <c r="F1698" s="94">
        <v>8.801114175033E12</v>
      </c>
      <c r="G1698" s="95" t="s">
        <v>1424</v>
      </c>
      <c r="H1698" s="95" t="s">
        <v>224</v>
      </c>
      <c r="I1698" s="96">
        <v>4.0</v>
      </c>
      <c r="J1698" s="96">
        <v>0.0</v>
      </c>
      <c r="K1698" s="98">
        <f t="shared" si="4"/>
        <v>4</v>
      </c>
      <c r="L1698" s="99" t="s">
        <v>5645</v>
      </c>
      <c r="M1698" s="100" t="s">
        <v>5646</v>
      </c>
      <c r="N1698" s="101" t="e">
        <v>#N/A</v>
      </c>
      <c r="O1698" s="128"/>
      <c r="P1698" s="100">
        <v>4.0</v>
      </c>
      <c r="Q1698" s="103">
        <f t="shared" si="5"/>
        <v>0</v>
      </c>
      <c r="R1698" s="161" t="s">
        <v>5647</v>
      </c>
      <c r="S1698" s="105"/>
      <c r="T1698" s="106"/>
      <c r="U1698" s="107"/>
      <c r="V1698" s="108" t="s">
        <v>756</v>
      </c>
      <c r="W1698" s="109" t="s">
        <v>764</v>
      </c>
      <c r="X1698" s="110" t="str">
        <f t="shared" si="6"/>
        <v/>
      </c>
      <c r="Y1698" s="110" t="str">
        <f t="shared" si="7"/>
        <v>Siêu thị</v>
      </c>
      <c r="Z1698" s="139" t="str">
        <f>IF(N(Q1698)&lt;=0,"",IF(ISNUMBER(SEARCH("Thiếu kiện",V1698)),"Kho đông mát",IF(AND(N(Q1698)&gt;0,N(P1698)&gt;0,OR(ISNUMBER(SEARCH("Hình KDB",U1698)),ISNUMBER(SEARCH("Hình tele",U1698)),ISNUMBER(SEARCH("sai code",U1698)),ISNUMBER(SEARCH("ST nhận",U1698)))),"Kho đông mát",IF(AND(W1698="DC giao thiếu",OR(ISNUMBER(SEARCH("Hình KDB",U1698)),ISNUMBER(SEARCH("Hình tele",U1698)),ISNUMBER(SEARCH("sai code",U1698)))),"Kho đông mát",IF(W1698="DC giao thiếu","Chưa xác định",IF(AND(W1698="DC pick sai",OR(ISNUMBER(SEARCH("Hình KDB",U1698)),ISNUMBER(SEARCH("Hình tele",U1698)),ISNUMBER(SEARCH("sai code",U1698)),ISNUMBER(SEARCH("ST nhận",U1698)))),"Kho đông mát",IF(W1698="DC pick sai","Chưa xác định",IF(AND(W1698="Hao hụt",N(O1698)&gt;0,OR(ISNUMBER(SEARCH("Hình KDB",U1698)),ISNUMBER(SEARCH("Hình tele",U1698)),ISNUMBER(SEARCH("sai code",U1698)),ISNUMBER(SEARCH("ST nhận",U1698)))),"Kho đông mát",IF(W1698="Hao hụt","Chưa xác định",IF(OR(W1698="VT giao sai điểm",W1698="Không đạt nhiệt độ",W1698="TX giao thiếu kiện",W1698="Hàng không đạt CL"),"Kho đông mát",IF(W1698="Chưa xác định","Chưa xác định",IF(N(P1698)&gt;0,"Chưa xác định",""))))))))))))</f>
        <v/>
      </c>
      <c r="AA1698" s="109" t="s">
        <v>802</v>
      </c>
      <c r="AB1698" s="106"/>
      <c r="AC1698" s="158"/>
      <c r="AD1698" s="160"/>
      <c r="AE1698" s="127"/>
      <c r="AF1698" s="113"/>
      <c r="AG1698" s="165" t="str">
        <f t="array" ref="AG1698">XLOOKUP(F1698,'CLV2'!A:A,'CLV2'!E:E)</f>
        <v>2.FROZEN FOODS</v>
      </c>
      <c r="AH1698" s="115" t="str">
        <f t="array" ref="AH1698">XLOOKUP(F1698,'CLV2'!A:A,'CLV2'!F:F)</f>
        <v>3.HOTPOT AND FRIED</v>
      </c>
      <c r="AI1698" s="115" t="str">
        <f t="shared" si="8"/>
        <v>Pack</v>
      </c>
      <c r="AJ1698" s="116">
        <f t="shared" si="9"/>
        <v>1</v>
      </c>
      <c r="AK1698" s="117" t="str">
        <f t="array" ref="AK1698">XLOOKUP(F1698,'GIÁ'!A:A,'GIÁ'!D:D)</f>
        <v>80540.82</v>
      </c>
      <c r="AL1698" s="118">
        <f t="shared" si="10"/>
        <v>322163.28</v>
      </c>
      <c r="AM1698" s="118">
        <f t="shared" si="11"/>
        <v>0</v>
      </c>
      <c r="AN1698" s="119">
        <f t="shared" si="12"/>
        <v>322163.28</v>
      </c>
      <c r="AO1698" s="118">
        <f t="shared" si="13"/>
        <v>0</v>
      </c>
      <c r="AP1698" s="121">
        <f t="shared" si="14"/>
        <v>0</v>
      </c>
      <c r="AQ1698" s="122"/>
      <c r="AR1698" s="119"/>
    </row>
    <row r="1699" ht="22.5" customHeight="1">
      <c r="A1699" s="89">
        <v>46232.0</v>
      </c>
      <c r="B1699" s="90">
        <v>0.5701388888888889</v>
      </c>
      <c r="C1699" s="91" t="s">
        <v>1442</v>
      </c>
      <c r="D1699" s="92" t="str">
        <f t="array" ref="D1699">XLOOKUP(C1699,'DS ST'!A:A,'DS ST'!B:B)</f>
        <v>NTO</v>
      </c>
      <c r="E1699" s="94" t="str">
        <f t="array" ref="E1699">XLOOKUP($F1699,'GIÁ'!$A:$A,'GIÁ'!$E:$E)</f>
        <v>ĐÔNG</v>
      </c>
      <c r="F1699" s="94">
        <v>8.938535604412E12</v>
      </c>
      <c r="G1699" s="95" t="s">
        <v>3061</v>
      </c>
      <c r="H1699" s="95" t="s">
        <v>224</v>
      </c>
      <c r="I1699" s="96">
        <v>4.0</v>
      </c>
      <c r="J1699" s="96">
        <v>0.0</v>
      </c>
      <c r="K1699" s="98">
        <f t="shared" si="4"/>
        <v>4</v>
      </c>
      <c r="L1699" s="99" t="s">
        <v>5645</v>
      </c>
      <c r="M1699" s="100" t="s">
        <v>5646</v>
      </c>
      <c r="N1699" s="101" t="e">
        <v>#N/A</v>
      </c>
      <c r="O1699" s="128"/>
      <c r="P1699" s="100"/>
      <c r="Q1699" s="103">
        <f t="shared" si="5"/>
        <v>4</v>
      </c>
      <c r="R1699" s="161"/>
      <c r="S1699" s="105"/>
      <c r="T1699" s="106"/>
      <c r="U1699" s="107"/>
      <c r="V1699" s="108" t="s">
        <v>756</v>
      </c>
      <c r="W1699" s="109" t="s">
        <v>1312</v>
      </c>
      <c r="X1699" s="110" t="str">
        <f t="shared" si="6"/>
        <v/>
      </c>
      <c r="Y1699" s="110" t="str">
        <f t="shared" si="7"/>
        <v/>
      </c>
      <c r="Z1699" s="109" t="s">
        <v>797</v>
      </c>
      <c r="AA1699" s="109" t="s">
        <v>802</v>
      </c>
      <c r="AB1699" s="169" t="s">
        <v>1443</v>
      </c>
      <c r="AC1699" s="158"/>
      <c r="AD1699" s="160"/>
      <c r="AE1699" s="127"/>
      <c r="AF1699" s="113"/>
      <c r="AG1699" s="165" t="str">
        <f t="array" ref="AG1699">XLOOKUP(F1699,'CLV2'!A:A,'CLV2'!E:E)</f>
        <v>2.FISH AND SEAFOOD</v>
      </c>
      <c r="AH1699" s="115" t="str">
        <f t="array" ref="AH1699">XLOOKUP(F1699,'CLV2'!A:A,'CLV2'!F:F)</f>
        <v>3.FROZEN FISH AND SEAFOOD</v>
      </c>
      <c r="AI1699" s="115" t="str">
        <f t="shared" si="8"/>
        <v>Pack</v>
      </c>
      <c r="AJ1699" s="116">
        <f t="shared" si="9"/>
        <v>1</v>
      </c>
      <c r="AK1699" s="117" t="str">
        <f t="array" ref="AK1699">XLOOKUP(F1699,'GIÁ'!A:A,'GIÁ'!D:D)</f>
        <v>31210.74</v>
      </c>
      <c r="AL1699" s="118">
        <f t="shared" si="10"/>
        <v>124842.96</v>
      </c>
      <c r="AM1699" s="118">
        <f t="shared" si="11"/>
        <v>0</v>
      </c>
      <c r="AN1699" s="119">
        <f t="shared" si="12"/>
        <v>0</v>
      </c>
      <c r="AO1699" s="118">
        <f t="shared" si="13"/>
        <v>124842.96</v>
      </c>
      <c r="AP1699" s="121">
        <f t="shared" si="14"/>
        <v>0</v>
      </c>
      <c r="AQ1699" s="122"/>
      <c r="AR1699" s="119"/>
    </row>
    <row r="1700" ht="22.5" customHeight="1">
      <c r="A1700" s="89">
        <v>46232.0</v>
      </c>
      <c r="B1700" s="90">
        <v>0.4909722222222222</v>
      </c>
      <c r="C1700" s="91" t="s">
        <v>1442</v>
      </c>
      <c r="D1700" s="129" t="str">
        <f t="array" ref="D1700">XLOOKUP(C1700,'DS ST'!A:A,'DS ST'!B:B)</f>
        <v>NTO</v>
      </c>
      <c r="E1700" s="94" t="str">
        <f t="array" ref="E1700">XLOOKUP($F1700,'GIÁ'!$A:$A,'GIÁ'!$E:$E)</f>
        <v>MÁT</v>
      </c>
      <c r="F1700" s="94">
        <v>8.936110051842E12</v>
      </c>
      <c r="G1700" s="95" t="s">
        <v>2442</v>
      </c>
      <c r="H1700" s="95" t="s">
        <v>57</v>
      </c>
      <c r="I1700" s="96">
        <v>1.0</v>
      </c>
      <c r="J1700" s="96">
        <v>0.0</v>
      </c>
      <c r="K1700" s="98">
        <f t="shared" si="4"/>
        <v>1</v>
      </c>
      <c r="L1700" s="99" t="s">
        <v>5648</v>
      </c>
      <c r="M1700" s="100" t="s">
        <v>5649</v>
      </c>
      <c r="N1700" s="101" t="s">
        <v>5650</v>
      </c>
      <c r="O1700" s="128"/>
      <c r="P1700" s="100">
        <v>1.0</v>
      </c>
      <c r="Q1700" s="103">
        <f t="shared" si="5"/>
        <v>0</v>
      </c>
      <c r="R1700" s="161" t="s">
        <v>5651</v>
      </c>
      <c r="S1700" s="105"/>
      <c r="T1700" s="106"/>
      <c r="U1700" s="107"/>
      <c r="V1700" s="108" t="s">
        <v>756</v>
      </c>
      <c r="W1700" s="109" t="s">
        <v>1908</v>
      </c>
      <c r="X1700" s="110" t="str">
        <f t="shared" si="6"/>
        <v/>
      </c>
      <c r="Y1700" s="110" t="str">
        <f t="shared" si="7"/>
        <v>Siêu thị</v>
      </c>
      <c r="Z1700" s="139" t="str">
        <f t="shared" ref="Z1700:Z1740" si="108">IF(N(Q1700)&lt;=0,"",IF(ISNUMBER(SEARCH("Thiếu kiện",V1700)),"Kho đông mát",IF(AND(N(Q1700)&gt;0,N(P1700)&gt;0,OR(ISNUMBER(SEARCH("Hình KDB",U1700)),ISNUMBER(SEARCH("Hình tele",U1700)),ISNUMBER(SEARCH("sai code",U1700)),ISNUMBER(SEARCH("ST nhận",U1700)))),"Kho đông mát",IF(AND(W1700="DC giao thiếu",OR(ISNUMBER(SEARCH("Hình KDB",U1700)),ISNUMBER(SEARCH("Hình tele",U1700)),ISNUMBER(SEARCH("sai code",U1700)))),"Kho đông mát",IF(W1700="DC giao thiếu","Chưa xác định",IF(AND(W1700="DC pick sai",OR(ISNUMBER(SEARCH("Hình KDB",U1700)),ISNUMBER(SEARCH("Hình tele",U1700)),ISNUMBER(SEARCH("sai code",U1700)),ISNUMBER(SEARCH("ST nhận",U1700)))),"Kho đông mát",IF(W1700="DC pick sai","Chưa xác định",IF(AND(W1700="Hao hụt",N(O1700)&gt;0,OR(ISNUMBER(SEARCH("Hình KDB",U1700)),ISNUMBER(SEARCH("Hình tele",U1700)),ISNUMBER(SEARCH("sai code",U1700)),ISNUMBER(SEARCH("ST nhận",U1700)))),"Kho đông mát",IF(W1700="Hao hụt","Chưa xác định",IF(OR(W1700="VT giao sai điểm",W1700="Không đạt nhiệt độ",W1700="TX giao thiếu kiện",W1700="Hàng không đạt CL"),"Kho đông mát",IF(W1700="Chưa xác định","Chưa xác định",IF(N(P1700)&gt;0,"Chưa xác định",""))))))))))))</f>
        <v/>
      </c>
      <c r="AA1700" s="109" t="s">
        <v>802</v>
      </c>
      <c r="AB1700" s="106"/>
      <c r="AC1700" s="158"/>
      <c r="AD1700" s="160"/>
      <c r="AE1700" s="127"/>
      <c r="AF1700" s="113"/>
      <c r="AG1700" s="165" t="str">
        <f t="array" ref="AG1700">XLOOKUP(F1700,'CLV2'!A:A,'CLV2'!E:E)</f>
        <v>2.BAKERY</v>
      </c>
      <c r="AH1700" s="115" t="str">
        <f t="array" ref="AH1700">XLOOKUP(F1700,'CLV2'!A:A,'CLV2'!F:F)</f>
        <v>3.CAKES</v>
      </c>
      <c r="AI1700" s="115" t="str">
        <f t="shared" si="8"/>
        <v>Pack</v>
      </c>
      <c r="AJ1700" s="116">
        <f t="shared" si="9"/>
        <v>1</v>
      </c>
      <c r="AK1700" s="117" t="str">
        <f t="array" ref="AK1700">XLOOKUP(F1700,'GIÁ'!A:A,'GIÁ'!D:D)</f>
        <v>21393.95</v>
      </c>
      <c r="AL1700" s="118">
        <f t="shared" si="10"/>
        <v>21393.95</v>
      </c>
      <c r="AM1700" s="118">
        <f t="shared" si="11"/>
        <v>0</v>
      </c>
      <c r="AN1700" s="119">
        <f t="shared" si="12"/>
        <v>21393.95</v>
      </c>
      <c r="AO1700" s="118">
        <f t="shared" si="13"/>
        <v>0</v>
      </c>
      <c r="AP1700" s="121">
        <f t="shared" si="14"/>
        <v>0</v>
      </c>
      <c r="AQ1700" s="122"/>
      <c r="AR1700" s="119"/>
    </row>
    <row r="1701" ht="22.5" customHeight="1">
      <c r="A1701" s="89">
        <v>46232.0</v>
      </c>
      <c r="B1701" s="90">
        <v>0.4909722222222222</v>
      </c>
      <c r="C1701" s="91" t="s">
        <v>1442</v>
      </c>
      <c r="D1701" s="129" t="str">
        <f t="array" ref="D1701">XLOOKUP(C1701,'DS ST'!A:A,'DS ST'!B:B)</f>
        <v>NTO</v>
      </c>
      <c r="E1701" s="94" t="str">
        <f t="array" ref="E1701">XLOOKUP($F1701,'GIÁ'!$A:$A,'GIÁ'!$E:$E)</f>
        <v>MÁT</v>
      </c>
      <c r="F1701" s="94">
        <v>8.936045452066E12</v>
      </c>
      <c r="G1701" s="95" t="s">
        <v>2236</v>
      </c>
      <c r="H1701" s="95" t="s">
        <v>224</v>
      </c>
      <c r="I1701" s="96">
        <v>6.0</v>
      </c>
      <c r="J1701" s="96">
        <v>0.0</v>
      </c>
      <c r="K1701" s="98">
        <f t="shared" si="4"/>
        <v>6</v>
      </c>
      <c r="L1701" s="99" t="s">
        <v>5648</v>
      </c>
      <c r="M1701" s="100" t="s">
        <v>5652</v>
      </c>
      <c r="N1701" s="101" t="s">
        <v>5653</v>
      </c>
      <c r="O1701" s="128"/>
      <c r="P1701" s="100">
        <v>6.0</v>
      </c>
      <c r="Q1701" s="103">
        <f t="shared" si="5"/>
        <v>0</v>
      </c>
      <c r="R1701" s="161" t="s">
        <v>5654</v>
      </c>
      <c r="S1701" s="105"/>
      <c r="T1701" s="106"/>
      <c r="U1701" s="107"/>
      <c r="V1701" s="108" t="s">
        <v>756</v>
      </c>
      <c r="W1701" s="109" t="s">
        <v>1908</v>
      </c>
      <c r="X1701" s="110" t="str">
        <f t="shared" si="6"/>
        <v/>
      </c>
      <c r="Y1701" s="110" t="str">
        <f t="shared" si="7"/>
        <v>Siêu thị</v>
      </c>
      <c r="Z1701" s="139" t="str">
        <f t="shared" si="108"/>
        <v/>
      </c>
      <c r="AA1701" s="109" t="s">
        <v>802</v>
      </c>
      <c r="AB1701" s="106"/>
      <c r="AC1701" s="158"/>
      <c r="AD1701" s="160"/>
      <c r="AE1701" s="127"/>
      <c r="AF1701" s="113"/>
      <c r="AG1701" s="165" t="str">
        <f t="array" ref="AG1701">XLOOKUP(F1701,'CLV2'!A:A,'CLV2'!E:E)</f>
        <v>2.CHILLED FOODS</v>
      </c>
      <c r="AH1701" s="115" t="str">
        <f t="array" ref="AH1701">XLOOKUP(F1701,'CLV2'!A:A,'CLV2'!F:F)</f>
        <v>3.HAM AND SAUSAGES</v>
      </c>
      <c r="AI1701" s="115" t="str">
        <f t="shared" si="8"/>
        <v>Pack</v>
      </c>
      <c r="AJ1701" s="116">
        <f t="shared" si="9"/>
        <v>1</v>
      </c>
      <c r="AK1701" s="117" t="str">
        <f t="array" ref="AK1701">XLOOKUP(F1701,'GIÁ'!A:A,'GIÁ'!D:D)</f>
        <v>33696.21</v>
      </c>
      <c r="AL1701" s="118">
        <f t="shared" si="10"/>
        <v>202177.26</v>
      </c>
      <c r="AM1701" s="118">
        <f t="shared" si="11"/>
        <v>0</v>
      </c>
      <c r="AN1701" s="119">
        <f t="shared" si="12"/>
        <v>202177.26</v>
      </c>
      <c r="AO1701" s="118">
        <f t="shared" si="13"/>
        <v>0</v>
      </c>
      <c r="AP1701" s="121">
        <f t="shared" si="14"/>
        <v>0</v>
      </c>
      <c r="AQ1701" s="122"/>
      <c r="AR1701" s="119"/>
    </row>
    <row r="1702" ht="22.5" customHeight="1">
      <c r="A1702" s="89">
        <v>46232.0</v>
      </c>
      <c r="B1702" s="90">
        <v>0.4909722222222222</v>
      </c>
      <c r="C1702" s="91" t="s">
        <v>1442</v>
      </c>
      <c r="D1702" s="129" t="str">
        <f t="array" ref="D1702">XLOOKUP(C1702,'DS ST'!A:A,'DS ST'!B:B)</f>
        <v>NTO</v>
      </c>
      <c r="E1702" s="94" t="str">
        <f t="array" ref="E1702">XLOOKUP($F1702,'GIÁ'!$A:$A,'GIÁ'!$E:$E)</f>
        <v>MÁT</v>
      </c>
      <c r="F1702" s="94">
        <v>8.936216431029E12</v>
      </c>
      <c r="G1702" s="95" t="s">
        <v>2682</v>
      </c>
      <c r="H1702" s="95" t="s">
        <v>224</v>
      </c>
      <c r="I1702" s="96">
        <v>2.0</v>
      </c>
      <c r="J1702" s="96">
        <v>0.0</v>
      </c>
      <c r="K1702" s="98">
        <f t="shared" si="4"/>
        <v>2</v>
      </c>
      <c r="L1702" s="99" t="s">
        <v>5648</v>
      </c>
      <c r="M1702" s="100" t="s">
        <v>5652</v>
      </c>
      <c r="N1702" s="101" t="s">
        <v>5653</v>
      </c>
      <c r="O1702" s="128"/>
      <c r="P1702" s="100">
        <v>2.0</v>
      </c>
      <c r="Q1702" s="103">
        <f t="shared" si="5"/>
        <v>0</v>
      </c>
      <c r="R1702" s="161" t="s">
        <v>5654</v>
      </c>
      <c r="S1702" s="105"/>
      <c r="T1702" s="106"/>
      <c r="U1702" s="107"/>
      <c r="V1702" s="108" t="s">
        <v>756</v>
      </c>
      <c r="W1702" s="109" t="s">
        <v>1908</v>
      </c>
      <c r="X1702" s="110" t="str">
        <f t="shared" si="6"/>
        <v/>
      </c>
      <c r="Y1702" s="110" t="str">
        <f t="shared" si="7"/>
        <v>Siêu thị</v>
      </c>
      <c r="Z1702" s="139" t="str">
        <f t="shared" si="108"/>
        <v/>
      </c>
      <c r="AA1702" s="109" t="s">
        <v>802</v>
      </c>
      <c r="AB1702" s="106"/>
      <c r="AC1702" s="158"/>
      <c r="AD1702" s="160"/>
      <c r="AE1702" s="127"/>
      <c r="AF1702" s="113"/>
      <c r="AG1702" s="165" t="str">
        <f t="array" ref="AG1702">XLOOKUP(F1702,'CLV2'!A:A,'CLV2'!E:E)</f>
        <v>2.CHILLED FOODS</v>
      </c>
      <c r="AH1702" s="115" t="str">
        <f t="array" ref="AH1702">XLOOKUP(F1702,'CLV2'!A:A,'CLV2'!F:F)</f>
        <v>3.HAM AND SAUSAGES</v>
      </c>
      <c r="AI1702" s="115" t="str">
        <f t="shared" si="8"/>
        <v>Pack</v>
      </c>
      <c r="AJ1702" s="116">
        <f t="shared" si="9"/>
        <v>1</v>
      </c>
      <c r="AK1702" s="117" t="str">
        <f t="array" ref="AK1702">XLOOKUP(F1702,'GIÁ'!A:A,'GIÁ'!D:D)</f>
        <v>39050.40</v>
      </c>
      <c r="AL1702" s="118">
        <f t="shared" si="10"/>
        <v>78100.8</v>
      </c>
      <c r="AM1702" s="118">
        <f t="shared" si="11"/>
        <v>0</v>
      </c>
      <c r="AN1702" s="119">
        <f t="shared" si="12"/>
        <v>78100.8</v>
      </c>
      <c r="AO1702" s="118">
        <f t="shared" si="13"/>
        <v>0</v>
      </c>
      <c r="AP1702" s="121">
        <f t="shared" si="14"/>
        <v>0</v>
      </c>
      <c r="AQ1702" s="122"/>
      <c r="AR1702" s="119"/>
    </row>
    <row r="1703" ht="22.5" customHeight="1">
      <c r="A1703" s="89">
        <v>46232.0</v>
      </c>
      <c r="B1703" s="90">
        <v>0.4909722222222222</v>
      </c>
      <c r="C1703" s="91" t="s">
        <v>1442</v>
      </c>
      <c r="D1703" s="129" t="str">
        <f t="array" ref="D1703">XLOOKUP(C1703,'DS ST'!A:A,'DS ST'!B:B)</f>
        <v>NTO</v>
      </c>
      <c r="E1703" s="94" t="str">
        <f t="array" ref="E1703">XLOOKUP($F1703,'GIÁ'!$A:$A,'GIÁ'!$E:$E)</f>
        <v>MÁT</v>
      </c>
      <c r="F1703" s="94">
        <v>8.935335402859E12</v>
      </c>
      <c r="G1703" s="95" t="s">
        <v>2076</v>
      </c>
      <c r="H1703" s="95" t="s">
        <v>224</v>
      </c>
      <c r="I1703" s="96">
        <v>2.0</v>
      </c>
      <c r="J1703" s="96">
        <v>0.0</v>
      </c>
      <c r="K1703" s="98">
        <f t="shared" si="4"/>
        <v>2</v>
      </c>
      <c r="L1703" s="99" t="s">
        <v>5648</v>
      </c>
      <c r="M1703" s="100" t="s">
        <v>5652</v>
      </c>
      <c r="N1703" s="101" t="s">
        <v>5653</v>
      </c>
      <c r="O1703" s="128"/>
      <c r="P1703" s="100">
        <v>2.0</v>
      </c>
      <c r="Q1703" s="103">
        <f t="shared" si="5"/>
        <v>0</v>
      </c>
      <c r="R1703" s="161" t="s">
        <v>5654</v>
      </c>
      <c r="S1703" s="105"/>
      <c r="T1703" s="106"/>
      <c r="U1703" s="107"/>
      <c r="V1703" s="108" t="s">
        <v>756</v>
      </c>
      <c r="W1703" s="109" t="s">
        <v>1908</v>
      </c>
      <c r="X1703" s="110" t="str">
        <f t="shared" si="6"/>
        <v/>
      </c>
      <c r="Y1703" s="110" t="str">
        <f t="shared" si="7"/>
        <v>Siêu thị</v>
      </c>
      <c r="Z1703" s="139" t="str">
        <f t="shared" si="108"/>
        <v/>
      </c>
      <c r="AA1703" s="109" t="s">
        <v>802</v>
      </c>
      <c r="AB1703" s="106"/>
      <c r="AC1703" s="158"/>
      <c r="AD1703" s="160"/>
      <c r="AE1703" s="127"/>
      <c r="AF1703" s="113"/>
      <c r="AG1703" s="165" t="str">
        <f t="array" ref="AG1703">XLOOKUP(F1703,'CLV2'!A:A,'CLV2'!E:E)</f>
        <v>2.CHILLED FOODS</v>
      </c>
      <c r="AH1703" s="115" t="str">
        <f t="array" ref="AH1703">XLOOKUP(F1703,'CLV2'!A:A,'CLV2'!F:F)</f>
        <v>3.OTHER CHILLED PRODUCTS</v>
      </c>
      <c r="AI1703" s="115" t="str">
        <f t="shared" si="8"/>
        <v>Pack</v>
      </c>
      <c r="AJ1703" s="116">
        <f t="shared" si="9"/>
        <v>1</v>
      </c>
      <c r="AK1703" s="117" t="str">
        <f t="array" ref="AK1703">XLOOKUP(F1703,'GIÁ'!A:A,'GIÁ'!D:D)</f>
        <v>50615.12</v>
      </c>
      <c r="AL1703" s="118">
        <f t="shared" si="10"/>
        <v>101230.24</v>
      </c>
      <c r="AM1703" s="118">
        <f t="shared" si="11"/>
        <v>0</v>
      </c>
      <c r="AN1703" s="119">
        <f t="shared" si="12"/>
        <v>101230.24</v>
      </c>
      <c r="AO1703" s="118">
        <f t="shared" si="13"/>
        <v>0</v>
      </c>
      <c r="AP1703" s="121">
        <f t="shared" si="14"/>
        <v>0</v>
      </c>
      <c r="AQ1703" s="122"/>
      <c r="AR1703" s="119"/>
    </row>
    <row r="1704" ht="22.5" customHeight="1">
      <c r="A1704" s="89">
        <v>46232.0</v>
      </c>
      <c r="B1704" s="90">
        <v>0.4909722222222222</v>
      </c>
      <c r="C1704" s="91" t="s">
        <v>1442</v>
      </c>
      <c r="D1704" s="129" t="str">
        <f t="array" ref="D1704">XLOOKUP(C1704,'DS ST'!A:A,'DS ST'!B:B)</f>
        <v>NTO</v>
      </c>
      <c r="E1704" s="94" t="str">
        <f t="array" ref="E1704">XLOOKUP($F1704,'GIÁ'!$A:$A,'GIÁ'!$E:$E)</f>
        <v>MÁT</v>
      </c>
      <c r="F1704" s="94">
        <v>8.936176751236E12</v>
      </c>
      <c r="G1704" s="95" t="s">
        <v>2531</v>
      </c>
      <c r="H1704" s="95" t="s">
        <v>57</v>
      </c>
      <c r="I1704" s="96">
        <v>1.0</v>
      </c>
      <c r="J1704" s="96">
        <v>0.0</v>
      </c>
      <c r="K1704" s="98">
        <f t="shared" si="4"/>
        <v>1</v>
      </c>
      <c r="L1704" s="99" t="s">
        <v>5648</v>
      </c>
      <c r="M1704" s="100" t="s">
        <v>5655</v>
      </c>
      <c r="N1704" s="101" t="s">
        <v>5656</v>
      </c>
      <c r="O1704" s="128"/>
      <c r="P1704" s="100">
        <v>1.0</v>
      </c>
      <c r="Q1704" s="103">
        <f t="shared" si="5"/>
        <v>0</v>
      </c>
      <c r="R1704" s="161" t="s">
        <v>5657</v>
      </c>
      <c r="S1704" s="105"/>
      <c r="T1704" s="106"/>
      <c r="U1704" s="107"/>
      <c r="V1704" s="108" t="s">
        <v>756</v>
      </c>
      <c r="W1704" s="109" t="s">
        <v>764</v>
      </c>
      <c r="X1704" s="110" t="str">
        <f t="shared" si="6"/>
        <v/>
      </c>
      <c r="Y1704" s="110" t="str">
        <f t="shared" si="7"/>
        <v>Siêu thị</v>
      </c>
      <c r="Z1704" s="139" t="str">
        <f t="shared" si="108"/>
        <v/>
      </c>
      <c r="AA1704" s="109" t="s">
        <v>802</v>
      </c>
      <c r="AB1704" s="106"/>
      <c r="AC1704" s="158"/>
      <c r="AD1704" s="160"/>
      <c r="AE1704" s="127"/>
      <c r="AF1704" s="113"/>
      <c r="AG1704" s="165" t="str">
        <f t="array" ref="AG1704">XLOOKUP(F1704,'CLV2'!A:A,'CLV2'!E:E)</f>
        <v>2.DELICA</v>
      </c>
      <c r="AH1704" s="115" t="str">
        <f t="array" ref="AH1704">XLOOKUP(F1704,'CLV2'!A:A,'CLV2'!F:F)</f>
        <v>3.COLD AND HOT DELICA</v>
      </c>
      <c r="AI1704" s="115" t="str">
        <f t="shared" si="8"/>
        <v>Pack</v>
      </c>
      <c r="AJ1704" s="116">
        <f t="shared" si="9"/>
        <v>1</v>
      </c>
      <c r="AK1704" s="117" t="str">
        <f t="array" ref="AK1704">XLOOKUP(F1704,'GIÁ'!A:A,'GIÁ'!D:D)</f>
        <v>18050.00</v>
      </c>
      <c r="AL1704" s="118">
        <f t="shared" si="10"/>
        <v>18050</v>
      </c>
      <c r="AM1704" s="118">
        <f t="shared" si="11"/>
        <v>0</v>
      </c>
      <c r="AN1704" s="119">
        <f t="shared" si="12"/>
        <v>18050</v>
      </c>
      <c r="AO1704" s="118">
        <f t="shared" si="13"/>
        <v>0</v>
      </c>
      <c r="AP1704" s="121">
        <f t="shared" si="14"/>
        <v>0</v>
      </c>
      <c r="AQ1704" s="122"/>
      <c r="AR1704" s="119"/>
    </row>
    <row r="1705" ht="22.5" customHeight="1">
      <c r="A1705" s="89">
        <v>46232.0</v>
      </c>
      <c r="B1705" s="90">
        <v>0.4909722222222222</v>
      </c>
      <c r="C1705" s="91" t="s">
        <v>1442</v>
      </c>
      <c r="D1705" s="129" t="str">
        <f t="array" ref="D1705">XLOOKUP(C1705,'DS ST'!A:A,'DS ST'!B:B)</f>
        <v>NTO</v>
      </c>
      <c r="E1705" s="94" t="str">
        <f t="array" ref="E1705">XLOOKUP($F1705,'GIÁ'!$A:$A,'GIÁ'!$E:$E)</f>
        <v>MÁT</v>
      </c>
      <c r="F1705" s="94">
        <v>8.935335401869E12</v>
      </c>
      <c r="G1705" s="95" t="s">
        <v>2067</v>
      </c>
      <c r="H1705" s="95" t="s">
        <v>224</v>
      </c>
      <c r="I1705" s="96">
        <v>2.0</v>
      </c>
      <c r="J1705" s="96">
        <v>0.0</v>
      </c>
      <c r="K1705" s="98">
        <f t="shared" si="4"/>
        <v>2</v>
      </c>
      <c r="L1705" s="99" t="s">
        <v>5648</v>
      </c>
      <c r="M1705" s="100" t="s">
        <v>5658</v>
      </c>
      <c r="N1705" s="101" t="s">
        <v>5659</v>
      </c>
      <c r="O1705" s="128"/>
      <c r="P1705" s="100"/>
      <c r="Q1705" s="103">
        <f t="shared" si="5"/>
        <v>2</v>
      </c>
      <c r="R1705" s="161"/>
      <c r="S1705" s="105" t="s">
        <v>14</v>
      </c>
      <c r="T1705" s="106"/>
      <c r="U1705" s="107" t="s">
        <v>5660</v>
      </c>
      <c r="V1705" s="108" t="s">
        <v>756</v>
      </c>
      <c r="W1705" s="109" t="s">
        <v>2842</v>
      </c>
      <c r="X1705" s="110" t="str">
        <f t="shared" si="6"/>
        <v/>
      </c>
      <c r="Y1705" s="110" t="str">
        <f t="shared" si="7"/>
        <v/>
      </c>
      <c r="Z1705" s="139" t="str">
        <f t="shared" si="108"/>
        <v>Kho đông mát</v>
      </c>
      <c r="AA1705" s="109" t="s">
        <v>802</v>
      </c>
      <c r="AB1705" s="106"/>
      <c r="AC1705" s="158"/>
      <c r="AD1705" s="160"/>
      <c r="AE1705" s="127"/>
      <c r="AF1705" s="113"/>
      <c r="AG1705" s="165" t="str">
        <f t="array" ref="AG1705">XLOOKUP(F1705,'CLV2'!A:A,'CLV2'!E:E)</f>
        <v>2.CHILLED FOODS</v>
      </c>
      <c r="AH1705" s="115" t="str">
        <f t="array" ref="AH1705">XLOOKUP(F1705,'CLV2'!A:A,'CLV2'!F:F)</f>
        <v>3.OTHER CHILLED PRODUCTS</v>
      </c>
      <c r="AI1705" s="115" t="str">
        <f t="shared" si="8"/>
        <v>Pack</v>
      </c>
      <c r="AJ1705" s="116">
        <f t="shared" si="9"/>
        <v>1</v>
      </c>
      <c r="AK1705" s="117" t="str">
        <f t="array" ref="AK1705">XLOOKUP(F1705,'GIÁ'!A:A,'GIÁ'!D:D)</f>
        <v>52723.02</v>
      </c>
      <c r="AL1705" s="118">
        <f t="shared" si="10"/>
        <v>105446.04</v>
      </c>
      <c r="AM1705" s="118">
        <f t="shared" si="11"/>
        <v>0</v>
      </c>
      <c r="AN1705" s="119">
        <f t="shared" si="12"/>
        <v>0</v>
      </c>
      <c r="AO1705" s="118">
        <f t="shared" si="13"/>
        <v>105446.04</v>
      </c>
      <c r="AP1705" s="121">
        <f t="shared" si="14"/>
        <v>0</v>
      </c>
      <c r="AQ1705" s="122"/>
      <c r="AR1705" s="119"/>
    </row>
    <row r="1706" ht="22.5" customHeight="1">
      <c r="A1706" s="89">
        <v>46232.0</v>
      </c>
      <c r="B1706" s="90">
        <v>0.5597222222222222</v>
      </c>
      <c r="C1706" s="91" t="s">
        <v>612</v>
      </c>
      <c r="D1706" s="129" t="str">
        <f t="array" ref="D1706">XLOOKUP(C1706,'DS ST'!A:A,'DS ST'!B:B)</f>
        <v>A148</v>
      </c>
      <c r="E1706" s="94" t="str">
        <f t="array" ref="E1706">XLOOKUP($F1706,'GIÁ'!$A:$A,'GIÁ'!$E:$E)</f>
        <v>ĐÔNG</v>
      </c>
      <c r="F1706" s="94">
        <v>8.936220300274E12</v>
      </c>
      <c r="G1706" s="95" t="s">
        <v>2705</v>
      </c>
      <c r="H1706" s="95" t="s">
        <v>224</v>
      </c>
      <c r="I1706" s="96">
        <v>8.0</v>
      </c>
      <c r="J1706" s="96">
        <v>6.0</v>
      </c>
      <c r="K1706" s="98">
        <f t="shared" si="4"/>
        <v>2</v>
      </c>
      <c r="L1706" s="99" t="s">
        <v>5661</v>
      </c>
      <c r="M1706" s="100" t="s">
        <v>5662</v>
      </c>
      <c r="N1706" s="101" t="e">
        <v>#N/A</v>
      </c>
      <c r="O1706" s="128"/>
      <c r="P1706" s="100"/>
      <c r="Q1706" s="103">
        <f t="shared" si="5"/>
        <v>2</v>
      </c>
      <c r="R1706" s="161"/>
      <c r="S1706" s="105" t="s">
        <v>14</v>
      </c>
      <c r="T1706" s="106"/>
      <c r="U1706" s="107" t="s">
        <v>4541</v>
      </c>
      <c r="V1706" s="108" t="s">
        <v>756</v>
      </c>
      <c r="W1706" s="109" t="s">
        <v>1312</v>
      </c>
      <c r="X1706" s="110" t="str">
        <f t="shared" si="6"/>
        <v/>
      </c>
      <c r="Y1706" s="110" t="str">
        <f t="shared" si="7"/>
        <v/>
      </c>
      <c r="Z1706" s="139" t="str">
        <f t="shared" si="108"/>
        <v>Kho đông mát</v>
      </c>
      <c r="AA1706" s="109" t="s">
        <v>802</v>
      </c>
      <c r="AB1706" s="106"/>
      <c r="AC1706" s="159" t="s">
        <v>1329</v>
      </c>
      <c r="AD1706" s="160"/>
      <c r="AE1706" s="127"/>
      <c r="AF1706" s="113"/>
      <c r="AG1706" s="165" t="str">
        <f t="array" ref="AG1706">XLOOKUP(F1706,'CLV2'!A:A,'CLV2'!E:E)</f>
        <v>2.FROZEN FOODS</v>
      </c>
      <c r="AH1706" s="115" t="str">
        <f t="array" ref="AH1706">XLOOKUP(F1706,'CLV2'!A:A,'CLV2'!F:F)</f>
        <v>3.HOTPOT AND FRIED</v>
      </c>
      <c r="AI1706" s="115" t="str">
        <f t="shared" si="8"/>
        <v>Pack</v>
      </c>
      <c r="AJ1706" s="116">
        <f t="shared" si="9"/>
        <v>0.25</v>
      </c>
      <c r="AK1706" s="117" t="str">
        <f t="array" ref="AK1706">XLOOKUP(F1706,'GIÁ'!A:A,'GIÁ'!D:D)</f>
        <v>40500.00</v>
      </c>
      <c r="AL1706" s="118">
        <f t="shared" si="10"/>
        <v>81000</v>
      </c>
      <c r="AM1706" s="118">
        <f t="shared" si="11"/>
        <v>0</v>
      </c>
      <c r="AN1706" s="119">
        <f t="shared" si="12"/>
        <v>0</v>
      </c>
      <c r="AO1706" s="118">
        <f t="shared" si="13"/>
        <v>81000</v>
      </c>
      <c r="AP1706" s="121">
        <f t="shared" si="14"/>
        <v>0</v>
      </c>
      <c r="AQ1706" s="122"/>
      <c r="AR1706" s="119"/>
    </row>
    <row r="1707" ht="22.5" customHeight="1">
      <c r="A1707" s="89">
        <v>46232.0</v>
      </c>
      <c r="B1707" s="90">
        <v>0.63125</v>
      </c>
      <c r="C1707" s="91" t="s">
        <v>1466</v>
      </c>
      <c r="D1707" s="129" t="str">
        <f t="array" ref="D1707">XLOOKUP(C1707,'DS ST'!A:A,'DS ST'!B:B)</f>
        <v>NVD</v>
      </c>
      <c r="E1707" s="94" t="str">
        <f t="array" ref="E1707">XLOOKUP($F1707,'GIÁ'!$A:$A,'GIÁ'!$E:$E)</f>
        <v>MÁT</v>
      </c>
      <c r="F1707" s="94">
        <v>8.938500844157E12</v>
      </c>
      <c r="G1707" s="95" t="s">
        <v>2795</v>
      </c>
      <c r="H1707" s="95" t="s">
        <v>57</v>
      </c>
      <c r="I1707" s="96">
        <v>8.0</v>
      </c>
      <c r="J1707" s="96">
        <v>0.0</v>
      </c>
      <c r="K1707" s="98">
        <f t="shared" si="4"/>
        <v>8</v>
      </c>
      <c r="L1707" s="99" t="s">
        <v>5663</v>
      </c>
      <c r="M1707" s="100" t="s">
        <v>5664</v>
      </c>
      <c r="N1707" s="101" t="s">
        <v>5665</v>
      </c>
      <c r="O1707" s="128"/>
      <c r="P1707" s="145">
        <v>8.0</v>
      </c>
      <c r="Q1707" s="103">
        <f t="shared" si="5"/>
        <v>0</v>
      </c>
      <c r="R1707" s="161" t="s">
        <v>5666</v>
      </c>
      <c r="S1707" s="105"/>
      <c r="T1707" s="106"/>
      <c r="U1707" s="107"/>
      <c r="V1707" s="108" t="s">
        <v>756</v>
      </c>
      <c r="W1707" s="109" t="s">
        <v>764</v>
      </c>
      <c r="X1707" s="110" t="str">
        <f t="shared" si="6"/>
        <v/>
      </c>
      <c r="Y1707" s="110" t="str">
        <f t="shared" si="7"/>
        <v>Siêu thị</v>
      </c>
      <c r="Z1707" s="139" t="str">
        <f t="shared" si="108"/>
        <v/>
      </c>
      <c r="AA1707" s="109" t="s">
        <v>802</v>
      </c>
      <c r="AB1707" s="106"/>
      <c r="AC1707" s="158"/>
      <c r="AD1707" s="160"/>
      <c r="AE1707" s="127"/>
      <c r="AF1707" s="113"/>
      <c r="AG1707" s="165" t="str">
        <f t="array" ref="AG1707">XLOOKUP(F1707,'CLV2'!A:A,'CLV2'!E:E)</f>
        <v>2.CHILLED FOODS</v>
      </c>
      <c r="AH1707" s="115" t="str">
        <f t="array" ref="AH1707">XLOOKUP(F1707,'CLV2'!A:A,'CLV2'!F:F)</f>
        <v>3.OTHER CHILLED PRODUCTS</v>
      </c>
      <c r="AI1707" s="115" t="str">
        <f t="shared" si="8"/>
        <v>Pack</v>
      </c>
      <c r="AJ1707" s="116">
        <f t="shared" si="9"/>
        <v>1</v>
      </c>
      <c r="AK1707" s="117" t="str">
        <f t="array" ref="AK1707">XLOOKUP(F1707,'GIÁ'!A:A,'GIÁ'!D:D)</f>
        <v>9990.85</v>
      </c>
      <c r="AL1707" s="118">
        <f t="shared" si="10"/>
        <v>79926.8</v>
      </c>
      <c r="AM1707" s="118">
        <f t="shared" si="11"/>
        <v>0</v>
      </c>
      <c r="AN1707" s="119">
        <f t="shared" si="12"/>
        <v>79926.8</v>
      </c>
      <c r="AO1707" s="118">
        <f t="shared" si="13"/>
        <v>0</v>
      </c>
      <c r="AP1707" s="121">
        <f t="shared" si="14"/>
        <v>0</v>
      </c>
      <c r="AQ1707" s="122"/>
      <c r="AR1707" s="119"/>
    </row>
    <row r="1708" ht="22.5" customHeight="1">
      <c r="A1708" s="89">
        <v>46232.0</v>
      </c>
      <c r="B1708" s="90">
        <v>0.63125</v>
      </c>
      <c r="C1708" s="91" t="s">
        <v>1466</v>
      </c>
      <c r="D1708" s="129" t="str">
        <f t="array" ref="D1708">XLOOKUP(C1708,'DS ST'!A:A,'DS ST'!B:B)</f>
        <v>NVD</v>
      </c>
      <c r="E1708" s="94" t="str">
        <f t="array" ref="E1708">XLOOKUP($F1708,'GIÁ'!$A:$A,'GIÁ'!$E:$E)</f>
        <v>MÁT</v>
      </c>
      <c r="F1708" s="94">
        <v>9.336243003951E12</v>
      </c>
      <c r="G1708" s="95" t="s">
        <v>3262</v>
      </c>
      <c r="H1708" s="95" t="s">
        <v>1145</v>
      </c>
      <c r="I1708" s="96">
        <v>2.0</v>
      </c>
      <c r="J1708" s="96">
        <v>0.0</v>
      </c>
      <c r="K1708" s="98">
        <f t="shared" si="4"/>
        <v>2</v>
      </c>
      <c r="L1708" s="99" t="s">
        <v>5663</v>
      </c>
      <c r="M1708" s="100" t="s">
        <v>5667</v>
      </c>
      <c r="N1708" s="101" t="s">
        <v>5668</v>
      </c>
      <c r="O1708" s="128"/>
      <c r="P1708" s="145">
        <v>2.0</v>
      </c>
      <c r="Q1708" s="103">
        <f t="shared" si="5"/>
        <v>0</v>
      </c>
      <c r="R1708" s="161" t="s">
        <v>5669</v>
      </c>
      <c r="S1708" s="105"/>
      <c r="T1708" s="106"/>
      <c r="U1708" s="107"/>
      <c r="V1708" s="108" t="s">
        <v>756</v>
      </c>
      <c r="W1708" s="109" t="s">
        <v>764</v>
      </c>
      <c r="X1708" s="110" t="str">
        <f t="shared" si="6"/>
        <v/>
      </c>
      <c r="Y1708" s="110" t="str">
        <f t="shared" si="7"/>
        <v>Siêu thị</v>
      </c>
      <c r="Z1708" s="139" t="str">
        <f t="shared" si="108"/>
        <v/>
      </c>
      <c r="AA1708" s="109" t="s">
        <v>802</v>
      </c>
      <c r="AB1708" s="106"/>
      <c r="AC1708" s="158"/>
      <c r="AD1708" s="160"/>
      <c r="AE1708" s="127"/>
      <c r="AF1708" s="113"/>
      <c r="AG1708" s="165" t="str">
        <f t="array" ref="AG1708">XLOOKUP(F1708,'CLV2'!A:A,'CLV2'!E:E)</f>
        <v>2.DAIRY</v>
      </c>
      <c r="AH1708" s="115" t="str">
        <f t="array" ref="AH1708">XLOOKUP(F1708,'CLV2'!A:A,'CLV2'!F:F)</f>
        <v>3.FRESH MILK</v>
      </c>
      <c r="AI1708" s="115" t="str">
        <f t="shared" si="8"/>
        <v>Pack</v>
      </c>
      <c r="AJ1708" s="116">
        <f t="shared" si="9"/>
        <v>1</v>
      </c>
      <c r="AK1708" s="117" t="str">
        <f t="array" ref="AK1708">XLOOKUP(F1708,'GIÁ'!A:A,'GIÁ'!D:D)</f>
        <v>71400.00</v>
      </c>
      <c r="AL1708" s="118">
        <f t="shared" si="10"/>
        <v>142800</v>
      </c>
      <c r="AM1708" s="118">
        <f t="shared" si="11"/>
        <v>0</v>
      </c>
      <c r="AN1708" s="119">
        <f t="shared" si="12"/>
        <v>142800</v>
      </c>
      <c r="AO1708" s="118">
        <f t="shared" si="13"/>
        <v>0</v>
      </c>
      <c r="AP1708" s="121">
        <f t="shared" si="14"/>
        <v>0</v>
      </c>
      <c r="AQ1708" s="122"/>
      <c r="AR1708" s="119"/>
    </row>
    <row r="1709" ht="22.5" customHeight="1">
      <c r="A1709" s="89">
        <v>46232.0</v>
      </c>
      <c r="B1709" s="90">
        <v>0.5833333333333334</v>
      </c>
      <c r="C1709" s="91" t="s">
        <v>212</v>
      </c>
      <c r="D1709" s="129" t="str">
        <f t="array" ref="D1709">XLOOKUP(C1709,'DS ST'!A:A,'DS ST'!B:B)</f>
        <v>A115</v>
      </c>
      <c r="E1709" s="94" t="str">
        <f t="array" ref="E1709">XLOOKUP($F1709,'GIÁ'!$A:$A,'GIÁ'!$E:$E)</f>
        <v>MÁT</v>
      </c>
      <c r="F1709" s="94" t="s">
        <v>3330</v>
      </c>
      <c r="G1709" s="95" t="s">
        <v>3331</v>
      </c>
      <c r="H1709" s="95" t="s">
        <v>57</v>
      </c>
      <c r="I1709" s="96">
        <v>1.0</v>
      </c>
      <c r="J1709" s="96">
        <v>0.0</v>
      </c>
      <c r="K1709" s="98">
        <f t="shared" si="4"/>
        <v>1</v>
      </c>
      <c r="L1709" s="99" t="s">
        <v>5670</v>
      </c>
      <c r="M1709" s="100" t="s">
        <v>5671</v>
      </c>
      <c r="N1709" s="101" t="s">
        <v>5672</v>
      </c>
      <c r="O1709" s="128"/>
      <c r="P1709" s="100">
        <v>1.0</v>
      </c>
      <c r="Q1709" s="103">
        <f t="shared" si="5"/>
        <v>0</v>
      </c>
      <c r="R1709" s="161" t="s">
        <v>5673</v>
      </c>
      <c r="S1709" s="105"/>
      <c r="T1709" s="106"/>
      <c r="U1709" s="107"/>
      <c r="V1709" s="108" t="s">
        <v>756</v>
      </c>
      <c r="W1709" s="109" t="s">
        <v>1908</v>
      </c>
      <c r="X1709" s="110" t="str">
        <f t="shared" si="6"/>
        <v/>
      </c>
      <c r="Y1709" s="110" t="str">
        <f t="shared" si="7"/>
        <v>Siêu thị</v>
      </c>
      <c r="Z1709" s="139" t="str">
        <f t="shared" si="108"/>
        <v/>
      </c>
      <c r="AA1709" s="109" t="s">
        <v>802</v>
      </c>
      <c r="AB1709" s="106"/>
      <c r="AC1709" s="158"/>
      <c r="AD1709" s="160"/>
      <c r="AE1709" s="127"/>
      <c r="AF1709" s="113"/>
      <c r="AG1709" s="165" t="str">
        <f t="array" ref="AG1709">XLOOKUP(F1709,'CLV2'!A:A,'CLV2'!E:E)</f>
        <v>2.BAKERY</v>
      </c>
      <c r="AH1709" s="115" t="str">
        <f t="array" ref="AH1709">XLOOKUP(F1709,'CLV2'!A:A,'CLV2'!F:F)</f>
        <v>3.CAKES</v>
      </c>
      <c r="AI1709" s="115" t="str">
        <f t="shared" si="8"/>
        <v>Pack</v>
      </c>
      <c r="AJ1709" s="116">
        <f t="shared" si="9"/>
        <v>1</v>
      </c>
      <c r="AK1709" s="117" t="str">
        <f t="array" ref="AK1709">XLOOKUP(F1709,'GIÁ'!A:A,'GIÁ'!D:D)</f>
        <v>18056.00</v>
      </c>
      <c r="AL1709" s="118">
        <f t="shared" si="10"/>
        <v>18056</v>
      </c>
      <c r="AM1709" s="118">
        <f t="shared" si="11"/>
        <v>0</v>
      </c>
      <c r="AN1709" s="119">
        <f t="shared" si="12"/>
        <v>18056</v>
      </c>
      <c r="AO1709" s="118">
        <f t="shared" si="13"/>
        <v>0</v>
      </c>
      <c r="AP1709" s="121">
        <f t="shared" si="14"/>
        <v>0</v>
      </c>
      <c r="AQ1709" s="122"/>
      <c r="AR1709" s="119"/>
    </row>
    <row r="1710" ht="22.5" customHeight="1">
      <c r="A1710" s="89">
        <v>46232.0</v>
      </c>
      <c r="B1710" s="90">
        <v>0.5833333333333334</v>
      </c>
      <c r="C1710" s="91" t="s">
        <v>212</v>
      </c>
      <c r="D1710" s="129" t="str">
        <f t="array" ref="D1710">XLOOKUP(C1710,'DS ST'!A:A,'DS ST'!B:B)</f>
        <v>A115</v>
      </c>
      <c r="E1710" s="94" t="str">
        <f t="array" ref="E1710">XLOOKUP($F1710,'GIÁ'!$A:$A,'GIÁ'!$E:$E)</f>
        <v>MÁT</v>
      </c>
      <c r="F1710" s="94" t="s">
        <v>3340</v>
      </c>
      <c r="G1710" s="95" t="s">
        <v>3341</v>
      </c>
      <c r="H1710" s="95" t="s">
        <v>57</v>
      </c>
      <c r="I1710" s="96">
        <v>1.0</v>
      </c>
      <c r="J1710" s="96">
        <v>0.0</v>
      </c>
      <c r="K1710" s="98">
        <f t="shared" si="4"/>
        <v>1</v>
      </c>
      <c r="L1710" s="99" t="s">
        <v>5670</v>
      </c>
      <c r="M1710" s="100" t="s">
        <v>5671</v>
      </c>
      <c r="N1710" s="101" t="s">
        <v>5672</v>
      </c>
      <c r="O1710" s="128"/>
      <c r="P1710" s="100">
        <v>1.0</v>
      </c>
      <c r="Q1710" s="103">
        <f t="shared" si="5"/>
        <v>0</v>
      </c>
      <c r="R1710" s="161" t="s">
        <v>5673</v>
      </c>
      <c r="S1710" s="105"/>
      <c r="T1710" s="106"/>
      <c r="U1710" s="107"/>
      <c r="V1710" s="108" t="s">
        <v>756</v>
      </c>
      <c r="W1710" s="109" t="s">
        <v>1908</v>
      </c>
      <c r="X1710" s="110" t="str">
        <f t="shared" si="6"/>
        <v/>
      </c>
      <c r="Y1710" s="110" t="str">
        <f t="shared" si="7"/>
        <v>Siêu thị</v>
      </c>
      <c r="Z1710" s="139" t="str">
        <f t="shared" si="108"/>
        <v/>
      </c>
      <c r="AA1710" s="109" t="s">
        <v>802</v>
      </c>
      <c r="AB1710" s="106"/>
      <c r="AC1710" s="158"/>
      <c r="AD1710" s="160"/>
      <c r="AE1710" s="127"/>
      <c r="AF1710" s="113"/>
      <c r="AG1710" s="165" t="str">
        <f t="array" ref="AG1710">XLOOKUP(F1710,'CLV2'!A:A,'CLV2'!E:E)</f>
        <v>2.BAKERY</v>
      </c>
      <c r="AH1710" s="115" t="str">
        <f t="array" ref="AH1710">XLOOKUP(F1710,'CLV2'!A:A,'CLV2'!F:F)</f>
        <v>3.CAKES</v>
      </c>
      <c r="AI1710" s="115" t="str">
        <f t="shared" si="8"/>
        <v>Pack</v>
      </c>
      <c r="AJ1710" s="116">
        <f t="shared" si="9"/>
        <v>1</v>
      </c>
      <c r="AK1710" s="117" t="str">
        <f t="array" ref="AK1710">XLOOKUP(F1710,'GIÁ'!A:A,'GIÁ'!D:D)</f>
        <v>21296.00</v>
      </c>
      <c r="AL1710" s="118">
        <f t="shared" si="10"/>
        <v>21296</v>
      </c>
      <c r="AM1710" s="118">
        <f t="shared" si="11"/>
        <v>0</v>
      </c>
      <c r="AN1710" s="119">
        <f t="shared" si="12"/>
        <v>21296</v>
      </c>
      <c r="AO1710" s="118">
        <f t="shared" si="13"/>
        <v>0</v>
      </c>
      <c r="AP1710" s="121">
        <f t="shared" si="14"/>
        <v>0</v>
      </c>
      <c r="AQ1710" s="122"/>
      <c r="AR1710" s="119"/>
    </row>
    <row r="1711" ht="22.5" customHeight="1">
      <c r="A1711" s="89">
        <v>46232.0</v>
      </c>
      <c r="B1711" s="90">
        <v>0.5833333333333334</v>
      </c>
      <c r="C1711" s="91" t="s">
        <v>212</v>
      </c>
      <c r="D1711" s="129" t="str">
        <f t="array" ref="D1711">XLOOKUP(C1711,'DS ST'!A:A,'DS ST'!B:B)</f>
        <v>A115</v>
      </c>
      <c r="E1711" s="94" t="str">
        <f t="array" ref="E1711">XLOOKUP($F1711,'GIÁ'!$A:$A,'GIÁ'!$E:$E)</f>
        <v>MÁT</v>
      </c>
      <c r="F1711" s="94">
        <v>8.859574802662E12</v>
      </c>
      <c r="G1711" s="95" t="s">
        <v>1528</v>
      </c>
      <c r="H1711" s="95" t="s">
        <v>57</v>
      </c>
      <c r="I1711" s="96">
        <v>1.0</v>
      </c>
      <c r="J1711" s="96">
        <v>0.0</v>
      </c>
      <c r="K1711" s="98">
        <f t="shared" si="4"/>
        <v>1</v>
      </c>
      <c r="L1711" s="99" t="s">
        <v>5670</v>
      </c>
      <c r="M1711" s="100" t="s">
        <v>5674</v>
      </c>
      <c r="N1711" s="101" t="s">
        <v>5675</v>
      </c>
      <c r="O1711" s="128"/>
      <c r="P1711" s="100">
        <v>1.0</v>
      </c>
      <c r="Q1711" s="103">
        <f t="shared" si="5"/>
        <v>0</v>
      </c>
      <c r="R1711" s="161" t="s">
        <v>5676</v>
      </c>
      <c r="S1711" s="105"/>
      <c r="T1711" s="106"/>
      <c r="U1711" s="107"/>
      <c r="V1711" s="108" t="s">
        <v>756</v>
      </c>
      <c r="W1711" s="109" t="s">
        <v>1908</v>
      </c>
      <c r="X1711" s="110" t="str">
        <f t="shared" si="6"/>
        <v/>
      </c>
      <c r="Y1711" s="110" t="str">
        <f t="shared" si="7"/>
        <v>Siêu thị</v>
      </c>
      <c r="Z1711" s="139" t="str">
        <f t="shared" si="108"/>
        <v/>
      </c>
      <c r="AA1711" s="109" t="s">
        <v>802</v>
      </c>
      <c r="AB1711" s="106"/>
      <c r="AC1711" s="158"/>
      <c r="AD1711" s="160"/>
      <c r="AE1711" s="127"/>
      <c r="AF1711" s="113"/>
      <c r="AG1711" s="165" t="str">
        <f t="array" ref="AG1711">XLOOKUP(F1711,'CLV2'!A:A,'CLV2'!E:E)</f>
        <v>2.FRUITS</v>
      </c>
      <c r="AH1711" s="115" t="str">
        <f t="array" ref="AH1711">XLOOKUP(F1711,'CLV2'!A:A,'CLV2'!F:F)</f>
        <v>3.IMPORT FRUITS</v>
      </c>
      <c r="AI1711" s="115" t="str">
        <f t="shared" si="8"/>
        <v>Pack</v>
      </c>
      <c r="AJ1711" s="116">
        <f t="shared" si="9"/>
        <v>1</v>
      </c>
      <c r="AK1711" s="117" t="str">
        <f t="array" ref="AK1711">XLOOKUP(F1711,'GIÁ'!A:A,'GIÁ'!D:D)</f>
        <v>58933.28</v>
      </c>
      <c r="AL1711" s="118">
        <f t="shared" si="10"/>
        <v>58933.28</v>
      </c>
      <c r="AM1711" s="118">
        <f t="shared" si="11"/>
        <v>0</v>
      </c>
      <c r="AN1711" s="119">
        <f t="shared" si="12"/>
        <v>58933.28</v>
      </c>
      <c r="AO1711" s="118">
        <f t="shared" si="13"/>
        <v>0</v>
      </c>
      <c r="AP1711" s="121">
        <f t="shared" si="14"/>
        <v>0</v>
      </c>
      <c r="AQ1711" s="122"/>
      <c r="AR1711" s="119"/>
    </row>
    <row r="1712" ht="22.5" customHeight="1">
      <c r="A1712" s="89">
        <v>46232.0</v>
      </c>
      <c r="B1712" s="90">
        <v>0.7416666666666667</v>
      </c>
      <c r="C1712" s="91" t="s">
        <v>1763</v>
      </c>
      <c r="D1712" s="129" t="str">
        <f t="array" ref="D1712">XLOOKUP(C1712,'DS ST'!A:A,'DS ST'!B:B)</f>
        <v>VHT</v>
      </c>
      <c r="E1712" s="94" t="str">
        <f t="array" ref="E1712">XLOOKUP($F1712,'GIÁ'!$A:$A,'GIÁ'!$E:$E)</f>
        <v>MÁT</v>
      </c>
      <c r="F1712" s="94">
        <v>8.934673613828E12</v>
      </c>
      <c r="G1712" s="95" t="s">
        <v>1700</v>
      </c>
      <c r="H1712" s="95" t="s">
        <v>57</v>
      </c>
      <c r="I1712" s="96">
        <v>60.0</v>
      </c>
      <c r="J1712" s="96">
        <v>0.0</v>
      </c>
      <c r="K1712" s="98">
        <f t="shared" si="4"/>
        <v>60</v>
      </c>
      <c r="L1712" s="99" t="s">
        <v>5677</v>
      </c>
      <c r="M1712" s="100" t="s">
        <v>5678</v>
      </c>
      <c r="N1712" s="101" t="s">
        <v>5679</v>
      </c>
      <c r="O1712" s="128"/>
      <c r="P1712" s="145">
        <v>60.0</v>
      </c>
      <c r="Q1712" s="103">
        <f t="shared" si="5"/>
        <v>0</v>
      </c>
      <c r="R1712" s="161" t="s">
        <v>5680</v>
      </c>
      <c r="S1712" s="105"/>
      <c r="T1712" s="106"/>
      <c r="U1712" s="107"/>
      <c r="V1712" s="108" t="s">
        <v>756</v>
      </c>
      <c r="W1712" s="109" t="s">
        <v>1908</v>
      </c>
      <c r="X1712" s="110" t="str">
        <f t="shared" si="6"/>
        <v/>
      </c>
      <c r="Y1712" s="110" t="str">
        <f t="shared" si="7"/>
        <v>Siêu thị</v>
      </c>
      <c r="Z1712" s="139" t="str">
        <f t="shared" si="108"/>
        <v/>
      </c>
      <c r="AA1712" s="109" t="s">
        <v>802</v>
      </c>
      <c r="AB1712" s="106"/>
      <c r="AC1712" s="158"/>
      <c r="AD1712" s="160"/>
      <c r="AE1712" s="127"/>
      <c r="AF1712" s="113"/>
      <c r="AG1712" s="165" t="str">
        <f t="array" ref="AG1712">XLOOKUP(F1712,'CLV2'!A:A,'CLV2'!E:E)</f>
        <v>2.DAIRY</v>
      </c>
      <c r="AH1712" s="115" t="str">
        <f t="array" ref="AH1712">XLOOKUP(F1712,'CLV2'!A:A,'CLV2'!F:F)</f>
        <v>3.YOGURT</v>
      </c>
      <c r="AI1712" s="115" t="str">
        <f t="shared" si="8"/>
        <v>Pack</v>
      </c>
      <c r="AJ1712" s="116">
        <f t="shared" si="9"/>
        <v>1</v>
      </c>
      <c r="AK1712" s="117" t="str">
        <f t="array" ref="AK1712">XLOOKUP(F1712,'GIÁ'!A:A,'GIÁ'!D:D)</f>
        <v>5423.65</v>
      </c>
      <c r="AL1712" s="118">
        <f t="shared" si="10"/>
        <v>325419</v>
      </c>
      <c r="AM1712" s="118">
        <f t="shared" si="11"/>
        <v>0</v>
      </c>
      <c r="AN1712" s="119">
        <f t="shared" si="12"/>
        <v>325419</v>
      </c>
      <c r="AO1712" s="118">
        <f t="shared" si="13"/>
        <v>0</v>
      </c>
      <c r="AP1712" s="121">
        <f t="shared" si="14"/>
        <v>0</v>
      </c>
      <c r="AQ1712" s="122"/>
      <c r="AR1712" s="119"/>
    </row>
    <row r="1713" ht="22.5" customHeight="1">
      <c r="A1713" s="89">
        <v>46232.0</v>
      </c>
      <c r="B1713" s="90">
        <v>0.7416666666666667</v>
      </c>
      <c r="C1713" s="91" t="s">
        <v>1763</v>
      </c>
      <c r="D1713" s="129" t="str">
        <f t="array" ref="D1713">XLOOKUP(C1713,'DS ST'!A:A,'DS ST'!B:B)</f>
        <v>VHT</v>
      </c>
      <c r="E1713" s="94" t="str">
        <f t="array" ref="E1713">XLOOKUP($F1713,'GIÁ'!$A:$A,'GIÁ'!$E:$E)</f>
        <v>MÁT</v>
      </c>
      <c r="F1713" s="94">
        <v>8.934673605823E12</v>
      </c>
      <c r="G1713" s="95" t="s">
        <v>1689</v>
      </c>
      <c r="H1713" s="95" t="s">
        <v>57</v>
      </c>
      <c r="I1713" s="96">
        <v>52.0</v>
      </c>
      <c r="J1713" s="96">
        <v>0.0</v>
      </c>
      <c r="K1713" s="98">
        <f t="shared" si="4"/>
        <v>52</v>
      </c>
      <c r="L1713" s="99" t="s">
        <v>5677</v>
      </c>
      <c r="M1713" s="100" t="s">
        <v>5681</v>
      </c>
      <c r="N1713" s="101" t="s">
        <v>5682</v>
      </c>
      <c r="O1713" s="128"/>
      <c r="P1713" s="145">
        <v>52.0</v>
      </c>
      <c r="Q1713" s="103">
        <f t="shared" si="5"/>
        <v>0</v>
      </c>
      <c r="R1713" s="161" t="s">
        <v>5680</v>
      </c>
      <c r="S1713" s="105"/>
      <c r="T1713" s="106"/>
      <c r="U1713" s="107"/>
      <c r="V1713" s="108" t="s">
        <v>756</v>
      </c>
      <c r="W1713" s="109" t="s">
        <v>1908</v>
      </c>
      <c r="X1713" s="110" t="str">
        <f t="shared" si="6"/>
        <v/>
      </c>
      <c r="Y1713" s="110" t="str">
        <f t="shared" si="7"/>
        <v>Siêu thị</v>
      </c>
      <c r="Z1713" s="139" t="str">
        <f t="shared" si="108"/>
        <v/>
      </c>
      <c r="AA1713" s="109" t="s">
        <v>802</v>
      </c>
      <c r="AB1713" s="106"/>
      <c r="AC1713" s="158"/>
      <c r="AD1713" s="160"/>
      <c r="AE1713" s="127"/>
      <c r="AF1713" s="113"/>
      <c r="AG1713" s="165" t="str">
        <f t="array" ref="AG1713">XLOOKUP(F1713,'CLV2'!A:A,'CLV2'!E:E)</f>
        <v>2.DAIRY</v>
      </c>
      <c r="AH1713" s="115" t="str">
        <f t="array" ref="AH1713">XLOOKUP(F1713,'CLV2'!A:A,'CLV2'!F:F)</f>
        <v>3.YOGURT</v>
      </c>
      <c r="AI1713" s="115" t="str">
        <f t="shared" si="8"/>
        <v>Pack</v>
      </c>
      <c r="AJ1713" s="116">
        <f t="shared" si="9"/>
        <v>1</v>
      </c>
      <c r="AK1713" s="117" t="str">
        <f t="array" ref="AK1713">XLOOKUP(F1713,'GIÁ'!A:A,'GIÁ'!D:D)</f>
        <v>5402.30</v>
      </c>
      <c r="AL1713" s="118">
        <f t="shared" si="10"/>
        <v>280919.6</v>
      </c>
      <c r="AM1713" s="118">
        <f t="shared" si="11"/>
        <v>0</v>
      </c>
      <c r="AN1713" s="119">
        <f t="shared" si="12"/>
        <v>280919.6</v>
      </c>
      <c r="AO1713" s="118">
        <f t="shared" si="13"/>
        <v>0</v>
      </c>
      <c r="AP1713" s="121">
        <f t="shared" si="14"/>
        <v>0</v>
      </c>
      <c r="AQ1713" s="122"/>
      <c r="AR1713" s="119"/>
    </row>
    <row r="1714" ht="22.5" customHeight="1">
      <c r="A1714" s="89">
        <v>46232.0</v>
      </c>
      <c r="B1714" s="90">
        <v>0.7416666666666667</v>
      </c>
      <c r="C1714" s="91" t="s">
        <v>1763</v>
      </c>
      <c r="D1714" s="129" t="str">
        <f t="array" ref="D1714">XLOOKUP(C1714,'DS ST'!A:A,'DS ST'!B:B)</f>
        <v>VHT</v>
      </c>
      <c r="E1714" s="94" t="str">
        <f t="array" ref="E1714">XLOOKUP($F1714,'GIÁ'!$A:$A,'GIÁ'!$E:$E)</f>
        <v>MÁT</v>
      </c>
      <c r="F1714" s="94">
        <v>8.936210410815E12</v>
      </c>
      <c r="G1714" s="95" t="s">
        <v>2670</v>
      </c>
      <c r="H1714" s="95" t="s">
        <v>1206</v>
      </c>
      <c r="I1714" s="96">
        <v>4.0</v>
      </c>
      <c r="J1714" s="96">
        <v>0.0</v>
      </c>
      <c r="K1714" s="98">
        <f t="shared" si="4"/>
        <v>4</v>
      </c>
      <c r="L1714" s="99" t="s">
        <v>5677</v>
      </c>
      <c r="M1714" s="100" t="s">
        <v>5683</v>
      </c>
      <c r="N1714" s="101" t="s">
        <v>5684</v>
      </c>
      <c r="O1714" s="128"/>
      <c r="P1714" s="100">
        <v>4.0</v>
      </c>
      <c r="Q1714" s="103">
        <f t="shared" si="5"/>
        <v>0</v>
      </c>
      <c r="R1714" s="161" t="s">
        <v>5685</v>
      </c>
      <c r="S1714" s="105"/>
      <c r="T1714" s="106"/>
      <c r="U1714" s="107"/>
      <c r="V1714" s="108" t="s">
        <v>756</v>
      </c>
      <c r="W1714" s="109" t="s">
        <v>1908</v>
      </c>
      <c r="X1714" s="110" t="str">
        <f t="shared" si="6"/>
        <v/>
      </c>
      <c r="Y1714" s="110" t="str">
        <f t="shared" si="7"/>
        <v>Siêu thị</v>
      </c>
      <c r="Z1714" s="139" t="str">
        <f t="shared" si="108"/>
        <v/>
      </c>
      <c r="AA1714" s="109" t="s">
        <v>802</v>
      </c>
      <c r="AB1714" s="106"/>
      <c r="AC1714" s="158"/>
      <c r="AD1714" s="160"/>
      <c r="AE1714" s="127"/>
      <c r="AF1714" s="113"/>
      <c r="AG1714" s="165" t="str">
        <f t="array" ref="AG1714">XLOOKUP(F1714,'CLV2'!A:A,'CLV2'!E:E)</f>
        <v>2.CHILLED FOODS</v>
      </c>
      <c r="AH1714" s="115" t="str">
        <f t="array" ref="AH1714">XLOOKUP(F1714,'CLV2'!A:A,'CLV2'!F:F)</f>
        <v>3.OTHER CHILLED PRODUCTS</v>
      </c>
      <c r="AI1714" s="115" t="str">
        <f t="shared" si="8"/>
        <v>Pack</v>
      </c>
      <c r="AJ1714" s="116">
        <f t="shared" si="9"/>
        <v>1</v>
      </c>
      <c r="AK1714" s="117" t="str">
        <f t="array" ref="AK1714">XLOOKUP(F1714,'GIÁ'!A:A,'GIÁ'!D:D)</f>
        <v>7155.15</v>
      </c>
      <c r="AL1714" s="118">
        <f t="shared" si="10"/>
        <v>28620.6</v>
      </c>
      <c r="AM1714" s="118">
        <f t="shared" si="11"/>
        <v>0</v>
      </c>
      <c r="AN1714" s="119">
        <f t="shared" si="12"/>
        <v>28620.6</v>
      </c>
      <c r="AO1714" s="118">
        <f t="shared" si="13"/>
        <v>0</v>
      </c>
      <c r="AP1714" s="121">
        <f t="shared" si="14"/>
        <v>0</v>
      </c>
      <c r="AQ1714" s="122"/>
      <c r="AR1714" s="119"/>
    </row>
    <row r="1715" ht="22.5" customHeight="1">
      <c r="A1715" s="89">
        <v>46232.0</v>
      </c>
      <c r="B1715" s="90">
        <v>0.7416666666666667</v>
      </c>
      <c r="C1715" s="91" t="s">
        <v>1763</v>
      </c>
      <c r="D1715" s="129" t="str">
        <f t="array" ref="D1715">XLOOKUP(C1715,'DS ST'!A:A,'DS ST'!B:B)</f>
        <v>VHT</v>
      </c>
      <c r="E1715" s="94" t="str">
        <f t="array" ref="E1715">XLOOKUP($F1715,'GIÁ'!$A:$A,'GIÁ'!$E:$E)</f>
        <v>MÁT</v>
      </c>
      <c r="F1715" s="94">
        <v>8.935007110921E12</v>
      </c>
      <c r="G1715" s="95" t="s">
        <v>1795</v>
      </c>
      <c r="H1715" s="95" t="s">
        <v>1145</v>
      </c>
      <c r="I1715" s="96">
        <v>2.0</v>
      </c>
      <c r="J1715" s="96">
        <v>0.0</v>
      </c>
      <c r="K1715" s="98">
        <f t="shared" si="4"/>
        <v>2</v>
      </c>
      <c r="L1715" s="99" t="s">
        <v>5677</v>
      </c>
      <c r="M1715" s="100" t="s">
        <v>5686</v>
      </c>
      <c r="N1715" s="101" t="s">
        <v>5687</v>
      </c>
      <c r="O1715" s="128"/>
      <c r="P1715" s="100">
        <v>2.0</v>
      </c>
      <c r="Q1715" s="103">
        <f t="shared" si="5"/>
        <v>0</v>
      </c>
      <c r="R1715" s="161" t="s">
        <v>5688</v>
      </c>
      <c r="S1715" s="105"/>
      <c r="T1715" s="106"/>
      <c r="U1715" s="107"/>
      <c r="V1715" s="108" t="s">
        <v>756</v>
      </c>
      <c r="W1715" s="109" t="s">
        <v>1908</v>
      </c>
      <c r="X1715" s="110" t="str">
        <f t="shared" si="6"/>
        <v/>
      </c>
      <c r="Y1715" s="110" t="str">
        <f t="shared" si="7"/>
        <v>Siêu thị</v>
      </c>
      <c r="Z1715" s="139" t="str">
        <f t="shared" si="108"/>
        <v/>
      </c>
      <c r="AA1715" s="109" t="s">
        <v>802</v>
      </c>
      <c r="AB1715" s="106"/>
      <c r="AC1715" s="158"/>
      <c r="AD1715" s="160"/>
      <c r="AE1715" s="127"/>
      <c r="AF1715" s="113"/>
      <c r="AG1715" s="165" t="str">
        <f t="array" ref="AG1715">XLOOKUP(F1715,'CLV2'!A:A,'CLV2'!E:E)</f>
        <v>2.DAIRY</v>
      </c>
      <c r="AH1715" s="115" t="str">
        <f t="array" ref="AH1715">XLOOKUP(F1715,'CLV2'!A:A,'CLV2'!F:F)</f>
        <v>3.FRESH MILK</v>
      </c>
      <c r="AI1715" s="115" t="str">
        <f t="shared" si="8"/>
        <v>Pack</v>
      </c>
      <c r="AJ1715" s="116">
        <f t="shared" si="9"/>
        <v>1</v>
      </c>
      <c r="AK1715" s="117" t="str">
        <f t="array" ref="AK1715">XLOOKUP(F1715,'GIÁ'!A:A,'GIÁ'!D:D)</f>
        <v>30226.04</v>
      </c>
      <c r="AL1715" s="118">
        <f t="shared" si="10"/>
        <v>60452.08</v>
      </c>
      <c r="AM1715" s="118">
        <f t="shared" si="11"/>
        <v>0</v>
      </c>
      <c r="AN1715" s="119">
        <f t="shared" si="12"/>
        <v>60452.08</v>
      </c>
      <c r="AO1715" s="118">
        <f t="shared" si="13"/>
        <v>0</v>
      </c>
      <c r="AP1715" s="121">
        <f t="shared" si="14"/>
        <v>0</v>
      </c>
      <c r="AQ1715" s="122"/>
      <c r="AR1715" s="119"/>
    </row>
    <row r="1716" ht="22.5" customHeight="1">
      <c r="A1716" s="89">
        <v>46232.0</v>
      </c>
      <c r="B1716" s="90">
        <v>0.7416666666666667</v>
      </c>
      <c r="C1716" s="91" t="s">
        <v>1763</v>
      </c>
      <c r="D1716" s="129" t="str">
        <f t="array" ref="D1716">XLOOKUP(C1716,'DS ST'!A:A,'DS ST'!B:B)</f>
        <v>VHT</v>
      </c>
      <c r="E1716" s="94" t="str">
        <f t="array" ref="E1716">XLOOKUP($F1716,'GIÁ'!$A:$A,'GIÁ'!$E:$E)</f>
        <v>MÁT</v>
      </c>
      <c r="F1716" s="94">
        <v>8.935007101059E12</v>
      </c>
      <c r="G1716" s="95" t="s">
        <v>1777</v>
      </c>
      <c r="H1716" s="95" t="s">
        <v>57</v>
      </c>
      <c r="I1716" s="96">
        <v>2.0</v>
      </c>
      <c r="J1716" s="96">
        <v>0.0</v>
      </c>
      <c r="K1716" s="98">
        <f t="shared" si="4"/>
        <v>2</v>
      </c>
      <c r="L1716" s="99" t="s">
        <v>5677</v>
      </c>
      <c r="M1716" s="100" t="s">
        <v>5686</v>
      </c>
      <c r="N1716" s="101" t="s">
        <v>5687</v>
      </c>
      <c r="O1716" s="128"/>
      <c r="P1716" s="100">
        <v>2.0</v>
      </c>
      <c r="Q1716" s="103">
        <f t="shared" si="5"/>
        <v>0</v>
      </c>
      <c r="R1716" s="161" t="s">
        <v>5688</v>
      </c>
      <c r="S1716" s="105"/>
      <c r="T1716" s="106"/>
      <c r="U1716" s="107"/>
      <c r="V1716" s="108" t="s">
        <v>756</v>
      </c>
      <c r="W1716" s="109" t="s">
        <v>1908</v>
      </c>
      <c r="X1716" s="110" t="str">
        <f t="shared" si="6"/>
        <v/>
      </c>
      <c r="Y1716" s="110" t="str">
        <f t="shared" si="7"/>
        <v>Siêu thị</v>
      </c>
      <c r="Z1716" s="139" t="str">
        <f t="shared" si="108"/>
        <v/>
      </c>
      <c r="AA1716" s="109" t="s">
        <v>802</v>
      </c>
      <c r="AB1716" s="106"/>
      <c r="AC1716" s="158"/>
      <c r="AD1716" s="160"/>
      <c r="AE1716" s="127"/>
      <c r="AF1716" s="113"/>
      <c r="AG1716" s="165" t="str">
        <f t="array" ref="AG1716">XLOOKUP(F1716,'CLV2'!A:A,'CLV2'!E:E)</f>
        <v>2.DAIRY</v>
      </c>
      <c r="AH1716" s="115" t="str">
        <f t="array" ref="AH1716">XLOOKUP(F1716,'CLV2'!A:A,'CLV2'!F:F)</f>
        <v>3.FRESH MILK</v>
      </c>
      <c r="AI1716" s="115" t="str">
        <f t="shared" si="8"/>
        <v>Pack</v>
      </c>
      <c r="AJ1716" s="116">
        <f t="shared" si="9"/>
        <v>1</v>
      </c>
      <c r="AK1716" s="117" t="str">
        <f t="array" ref="AK1716">XLOOKUP(F1716,'GIÁ'!A:A,'GIÁ'!D:D)</f>
        <v>28687.46</v>
      </c>
      <c r="AL1716" s="118">
        <f t="shared" si="10"/>
        <v>57374.92</v>
      </c>
      <c r="AM1716" s="118">
        <f t="shared" si="11"/>
        <v>0</v>
      </c>
      <c r="AN1716" s="119">
        <f t="shared" si="12"/>
        <v>57374.92</v>
      </c>
      <c r="AO1716" s="118">
        <f t="shared" si="13"/>
        <v>0</v>
      </c>
      <c r="AP1716" s="121">
        <f t="shared" si="14"/>
        <v>0</v>
      </c>
      <c r="AQ1716" s="122"/>
      <c r="AR1716" s="119"/>
    </row>
    <row r="1717" ht="22.5" customHeight="1">
      <c r="A1717" s="89">
        <v>46232.0</v>
      </c>
      <c r="B1717" s="90">
        <v>0.7416666666666667</v>
      </c>
      <c r="C1717" s="91" t="s">
        <v>1763</v>
      </c>
      <c r="D1717" s="129" t="str">
        <f t="array" ref="D1717">XLOOKUP(C1717,'DS ST'!A:A,'DS ST'!B:B)</f>
        <v>VHT</v>
      </c>
      <c r="E1717" s="94" t="str">
        <f t="array" ref="E1717">XLOOKUP($F1717,'GIÁ'!$A:$A,'GIÁ'!$E:$E)</f>
        <v>MÁT</v>
      </c>
      <c r="F1717" s="94">
        <v>8.935007101103E12</v>
      </c>
      <c r="G1717" s="95" t="s">
        <v>1780</v>
      </c>
      <c r="H1717" s="95" t="s">
        <v>1145</v>
      </c>
      <c r="I1717" s="96">
        <v>2.0</v>
      </c>
      <c r="J1717" s="96">
        <v>0.0</v>
      </c>
      <c r="K1717" s="98">
        <f t="shared" si="4"/>
        <v>2</v>
      </c>
      <c r="L1717" s="99" t="s">
        <v>5677</v>
      </c>
      <c r="M1717" s="100" t="s">
        <v>5686</v>
      </c>
      <c r="N1717" s="101" t="s">
        <v>5687</v>
      </c>
      <c r="O1717" s="128"/>
      <c r="P1717" s="100">
        <v>2.0</v>
      </c>
      <c r="Q1717" s="103">
        <f t="shared" si="5"/>
        <v>0</v>
      </c>
      <c r="R1717" s="161" t="s">
        <v>5688</v>
      </c>
      <c r="S1717" s="105"/>
      <c r="T1717" s="106"/>
      <c r="U1717" s="107"/>
      <c r="V1717" s="108" t="s">
        <v>756</v>
      </c>
      <c r="W1717" s="109" t="s">
        <v>1908</v>
      </c>
      <c r="X1717" s="110" t="str">
        <f t="shared" si="6"/>
        <v/>
      </c>
      <c r="Y1717" s="110" t="str">
        <f t="shared" si="7"/>
        <v>Siêu thị</v>
      </c>
      <c r="Z1717" s="139" t="str">
        <f t="shared" si="108"/>
        <v/>
      </c>
      <c r="AA1717" s="109" t="s">
        <v>802</v>
      </c>
      <c r="AB1717" s="106"/>
      <c r="AC1717" s="158"/>
      <c r="AD1717" s="160"/>
      <c r="AE1717" s="127"/>
      <c r="AF1717" s="113"/>
      <c r="AG1717" s="165" t="str">
        <f t="array" ref="AG1717">XLOOKUP(F1717,'CLV2'!A:A,'CLV2'!E:E)</f>
        <v>2.DAIRY</v>
      </c>
      <c r="AH1717" s="115" t="str">
        <f t="array" ref="AH1717">XLOOKUP(F1717,'CLV2'!A:A,'CLV2'!F:F)</f>
        <v>3.FRESH MILK</v>
      </c>
      <c r="AI1717" s="115" t="str">
        <f t="shared" si="8"/>
        <v>Pack</v>
      </c>
      <c r="AJ1717" s="116">
        <f t="shared" si="9"/>
        <v>1</v>
      </c>
      <c r="AK1717" s="117" t="str">
        <f t="array" ref="AK1717">XLOOKUP(F1717,'GIÁ'!A:A,'GIÁ'!D:D)</f>
        <v>53296.98</v>
      </c>
      <c r="AL1717" s="118">
        <f t="shared" si="10"/>
        <v>106593.96</v>
      </c>
      <c r="AM1717" s="118">
        <f t="shared" si="11"/>
        <v>0</v>
      </c>
      <c r="AN1717" s="119">
        <f t="shared" si="12"/>
        <v>106593.96</v>
      </c>
      <c r="AO1717" s="118">
        <f t="shared" si="13"/>
        <v>0</v>
      </c>
      <c r="AP1717" s="121">
        <f t="shared" si="14"/>
        <v>0</v>
      </c>
      <c r="AQ1717" s="122"/>
      <c r="AR1717" s="119"/>
    </row>
    <row r="1718" ht="22.5" customHeight="1">
      <c r="A1718" s="89">
        <v>46232.0</v>
      </c>
      <c r="B1718" s="90">
        <v>0.7416666666666667</v>
      </c>
      <c r="C1718" s="91" t="s">
        <v>1763</v>
      </c>
      <c r="D1718" s="129" t="str">
        <f t="array" ref="D1718">XLOOKUP(C1718,'DS ST'!A:A,'DS ST'!B:B)</f>
        <v>VHT</v>
      </c>
      <c r="E1718" s="94" t="str">
        <f t="array" ref="E1718">XLOOKUP($F1718,'GIÁ'!$A:$A,'GIÁ'!$E:$E)</f>
        <v>MÁT</v>
      </c>
      <c r="F1718" s="94">
        <v>4.014500513164E12</v>
      </c>
      <c r="G1718" s="95" t="s">
        <v>1213</v>
      </c>
      <c r="H1718" s="95" t="s">
        <v>224</v>
      </c>
      <c r="I1718" s="96">
        <v>4.0</v>
      </c>
      <c r="J1718" s="96">
        <v>0.0</v>
      </c>
      <c r="K1718" s="98">
        <f t="shared" si="4"/>
        <v>4</v>
      </c>
      <c r="L1718" s="99" t="s">
        <v>5677</v>
      </c>
      <c r="M1718" s="100" t="s">
        <v>5686</v>
      </c>
      <c r="N1718" s="101" t="s">
        <v>5687</v>
      </c>
      <c r="O1718" s="128"/>
      <c r="P1718" s="100">
        <v>4.0</v>
      </c>
      <c r="Q1718" s="103">
        <f t="shared" si="5"/>
        <v>0</v>
      </c>
      <c r="R1718" s="161" t="s">
        <v>5688</v>
      </c>
      <c r="S1718" s="105"/>
      <c r="T1718" s="106"/>
      <c r="U1718" s="107"/>
      <c r="V1718" s="108" t="s">
        <v>756</v>
      </c>
      <c r="W1718" s="109" t="s">
        <v>1908</v>
      </c>
      <c r="X1718" s="110" t="str">
        <f t="shared" si="6"/>
        <v/>
      </c>
      <c r="Y1718" s="110" t="str">
        <f t="shared" si="7"/>
        <v>Siêu thị</v>
      </c>
      <c r="Z1718" s="139" t="str">
        <f t="shared" si="108"/>
        <v/>
      </c>
      <c r="AA1718" s="109" t="s">
        <v>802</v>
      </c>
      <c r="AB1718" s="106"/>
      <c r="AC1718" s="158"/>
      <c r="AD1718" s="160"/>
      <c r="AE1718" s="127"/>
      <c r="AF1718" s="113"/>
      <c r="AG1718" s="165" t="str">
        <f t="array" ref="AG1718">XLOOKUP(F1718,'CLV2'!A:A,'CLV2'!E:E)</f>
        <v>2.DAIRY</v>
      </c>
      <c r="AH1718" s="115" t="str">
        <f t="array" ref="AH1718">XLOOKUP(F1718,'CLV2'!A:A,'CLV2'!F:F)</f>
        <v>3.BUTTER AND CHEESE</v>
      </c>
      <c r="AI1718" s="115" t="str">
        <f t="shared" si="8"/>
        <v>Pack</v>
      </c>
      <c r="AJ1718" s="116">
        <f t="shared" si="9"/>
        <v>1</v>
      </c>
      <c r="AK1718" s="117" t="str">
        <f t="array" ref="AK1718">XLOOKUP(F1718,'GIÁ'!A:A,'GIÁ'!D:D)</f>
        <v>45395.14</v>
      </c>
      <c r="AL1718" s="118">
        <f t="shared" si="10"/>
        <v>181580.56</v>
      </c>
      <c r="AM1718" s="118">
        <f t="shared" si="11"/>
        <v>0</v>
      </c>
      <c r="AN1718" s="119">
        <f t="shared" si="12"/>
        <v>181580.56</v>
      </c>
      <c r="AO1718" s="118">
        <f t="shared" si="13"/>
        <v>0</v>
      </c>
      <c r="AP1718" s="121">
        <f t="shared" si="14"/>
        <v>0</v>
      </c>
      <c r="AQ1718" s="122"/>
      <c r="AR1718" s="119"/>
    </row>
    <row r="1719" ht="22.5" customHeight="1">
      <c r="A1719" s="89">
        <v>46232.0</v>
      </c>
      <c r="B1719" s="90">
        <v>0.7416666666666667</v>
      </c>
      <c r="C1719" s="91" t="s">
        <v>1763</v>
      </c>
      <c r="D1719" s="129" t="str">
        <f t="array" ref="D1719">XLOOKUP(C1719,'DS ST'!A:A,'DS ST'!B:B)</f>
        <v>VHT</v>
      </c>
      <c r="E1719" s="94" t="str">
        <f t="array" ref="E1719">XLOOKUP($F1719,'GIÁ'!$A:$A,'GIÁ'!$E:$E)</f>
        <v>MÁT</v>
      </c>
      <c r="F1719" s="94">
        <v>8.850393991995E12</v>
      </c>
      <c r="G1719" s="95" t="s">
        <v>1521</v>
      </c>
      <c r="H1719" s="95" t="s">
        <v>1145</v>
      </c>
      <c r="I1719" s="96">
        <v>6.0</v>
      </c>
      <c r="J1719" s="96">
        <v>0.0</v>
      </c>
      <c r="K1719" s="98">
        <f t="shared" si="4"/>
        <v>6</v>
      </c>
      <c r="L1719" s="99" t="s">
        <v>5677</v>
      </c>
      <c r="M1719" s="100" t="s">
        <v>5686</v>
      </c>
      <c r="N1719" s="101" t="s">
        <v>5687</v>
      </c>
      <c r="O1719" s="128"/>
      <c r="P1719" s="100">
        <v>6.0</v>
      </c>
      <c r="Q1719" s="103">
        <f t="shared" si="5"/>
        <v>0</v>
      </c>
      <c r="R1719" s="161" t="s">
        <v>5688</v>
      </c>
      <c r="S1719" s="105"/>
      <c r="T1719" s="106"/>
      <c r="U1719" s="107"/>
      <c r="V1719" s="108" t="s">
        <v>756</v>
      </c>
      <c r="W1719" s="109" t="s">
        <v>1908</v>
      </c>
      <c r="X1719" s="110" t="str">
        <f t="shared" si="6"/>
        <v/>
      </c>
      <c r="Y1719" s="110" t="str">
        <f t="shared" si="7"/>
        <v>Siêu thị</v>
      </c>
      <c r="Z1719" s="139" t="str">
        <f t="shared" si="108"/>
        <v/>
      </c>
      <c r="AA1719" s="109" t="s">
        <v>802</v>
      </c>
      <c r="AB1719" s="106"/>
      <c r="AC1719" s="158"/>
      <c r="AD1719" s="160"/>
      <c r="AE1719" s="127"/>
      <c r="AF1719" s="113"/>
      <c r="AG1719" s="165" t="str">
        <f t="array" ref="AG1719">XLOOKUP(F1719,'CLV2'!A:A,'CLV2'!E:E)</f>
        <v>2.DAIRY</v>
      </c>
      <c r="AH1719" s="115" t="str">
        <f t="array" ref="AH1719">XLOOKUP(F1719,'CLV2'!A:A,'CLV2'!F:F)</f>
        <v>3.DRINKING YOGURT</v>
      </c>
      <c r="AI1719" s="115" t="str">
        <f t="shared" si="8"/>
        <v>Pack</v>
      </c>
      <c r="AJ1719" s="116">
        <f t="shared" si="9"/>
        <v>1</v>
      </c>
      <c r="AK1719" s="117" t="str">
        <f t="array" ref="AK1719">XLOOKUP(F1719,'GIÁ'!A:A,'GIÁ'!D:D)</f>
        <v>31946.45</v>
      </c>
      <c r="AL1719" s="118">
        <f t="shared" si="10"/>
        <v>191678.7</v>
      </c>
      <c r="AM1719" s="118">
        <f t="shared" si="11"/>
        <v>0</v>
      </c>
      <c r="AN1719" s="119">
        <f t="shared" si="12"/>
        <v>191678.7</v>
      </c>
      <c r="AO1719" s="118">
        <f t="shared" si="13"/>
        <v>0</v>
      </c>
      <c r="AP1719" s="121">
        <f t="shared" si="14"/>
        <v>0</v>
      </c>
      <c r="AQ1719" s="122"/>
      <c r="AR1719" s="119"/>
    </row>
    <row r="1720" ht="22.5" customHeight="1">
      <c r="A1720" s="89">
        <v>46232.0</v>
      </c>
      <c r="B1720" s="90">
        <v>0.7416666666666667</v>
      </c>
      <c r="C1720" s="91" t="s">
        <v>1763</v>
      </c>
      <c r="D1720" s="129" t="str">
        <f t="array" ref="D1720">XLOOKUP(C1720,'DS ST'!A:A,'DS ST'!B:B)</f>
        <v>VHT</v>
      </c>
      <c r="E1720" s="94" t="str">
        <f t="array" ref="E1720">XLOOKUP($F1720,'GIÁ'!$A:$A,'GIÁ'!$E:$E)</f>
        <v>MÁT</v>
      </c>
      <c r="F1720" s="94">
        <v>8.93504900648E12</v>
      </c>
      <c r="G1720" s="95" t="s">
        <v>1834</v>
      </c>
      <c r="H1720" s="95" t="s">
        <v>1831</v>
      </c>
      <c r="I1720" s="96">
        <v>24.0</v>
      </c>
      <c r="J1720" s="96">
        <v>0.0</v>
      </c>
      <c r="K1720" s="98">
        <f t="shared" si="4"/>
        <v>24</v>
      </c>
      <c r="L1720" s="99" t="s">
        <v>5677</v>
      </c>
      <c r="M1720" s="100" t="s">
        <v>5686</v>
      </c>
      <c r="N1720" s="101" t="s">
        <v>5687</v>
      </c>
      <c r="O1720" s="128"/>
      <c r="P1720" s="100">
        <v>24.0</v>
      </c>
      <c r="Q1720" s="103">
        <f t="shared" si="5"/>
        <v>0</v>
      </c>
      <c r="R1720" s="161" t="s">
        <v>5688</v>
      </c>
      <c r="S1720" s="105"/>
      <c r="T1720" s="106"/>
      <c r="U1720" s="107"/>
      <c r="V1720" s="108" t="s">
        <v>756</v>
      </c>
      <c r="W1720" s="109" t="s">
        <v>1908</v>
      </c>
      <c r="X1720" s="110" t="str">
        <f t="shared" si="6"/>
        <v/>
      </c>
      <c r="Y1720" s="110" t="str">
        <f t="shared" si="7"/>
        <v>Siêu thị</v>
      </c>
      <c r="Z1720" s="139" t="str">
        <f t="shared" si="108"/>
        <v/>
      </c>
      <c r="AA1720" s="109" t="s">
        <v>802</v>
      </c>
      <c r="AB1720" s="106"/>
      <c r="AC1720" s="158"/>
      <c r="AD1720" s="160"/>
      <c r="AE1720" s="127"/>
      <c r="AF1720" s="113"/>
      <c r="AG1720" s="165" t="str">
        <f t="array" ref="AG1720">XLOOKUP(F1720,'CLV2'!A:A,'CLV2'!E:E)</f>
        <v>2.DAIRY</v>
      </c>
      <c r="AH1720" s="115" t="str">
        <f t="array" ref="AH1720">XLOOKUP(F1720,'CLV2'!A:A,'CLV2'!F:F)</f>
        <v>3.YOGURT</v>
      </c>
      <c r="AI1720" s="115" t="str">
        <f t="shared" si="8"/>
        <v>Pack</v>
      </c>
      <c r="AJ1720" s="116">
        <f t="shared" si="9"/>
        <v>1</v>
      </c>
      <c r="AK1720" s="117" t="str">
        <f t="array" ref="AK1720">XLOOKUP(F1720,'GIÁ'!A:A,'GIÁ'!D:D)</f>
        <v>5140.97</v>
      </c>
      <c r="AL1720" s="118">
        <f t="shared" si="10"/>
        <v>123383.28</v>
      </c>
      <c r="AM1720" s="118">
        <f t="shared" si="11"/>
        <v>0</v>
      </c>
      <c r="AN1720" s="119">
        <f t="shared" si="12"/>
        <v>123383.28</v>
      </c>
      <c r="AO1720" s="118">
        <f t="shared" si="13"/>
        <v>0</v>
      </c>
      <c r="AP1720" s="121">
        <f t="shared" si="14"/>
        <v>0</v>
      </c>
      <c r="AQ1720" s="122"/>
      <c r="AR1720" s="119"/>
    </row>
    <row r="1721" ht="22.5" customHeight="1">
      <c r="A1721" s="89">
        <v>46232.0</v>
      </c>
      <c r="B1721" s="90">
        <v>0.7416666666666667</v>
      </c>
      <c r="C1721" s="91" t="s">
        <v>1763</v>
      </c>
      <c r="D1721" s="129" t="str">
        <f t="array" ref="D1721">XLOOKUP(C1721,'DS ST'!A:A,'DS ST'!B:B)</f>
        <v>VHT</v>
      </c>
      <c r="E1721" s="94" t="str">
        <f t="array" ref="E1721">XLOOKUP($F1721,'GIÁ'!$A:$A,'GIÁ'!$E:$E)</f>
        <v>MÁT</v>
      </c>
      <c r="F1721" s="94">
        <v>11244.0</v>
      </c>
      <c r="G1721" s="95" t="s">
        <v>719</v>
      </c>
      <c r="H1721" s="95" t="s">
        <v>93</v>
      </c>
      <c r="I1721" s="96">
        <v>1.0</v>
      </c>
      <c r="J1721" s="96">
        <v>0.0</v>
      </c>
      <c r="K1721" s="98">
        <f t="shared" si="4"/>
        <v>1</v>
      </c>
      <c r="L1721" s="99" t="s">
        <v>5677</v>
      </c>
      <c r="M1721" s="100" t="s">
        <v>5686</v>
      </c>
      <c r="N1721" s="101" t="s">
        <v>5687</v>
      </c>
      <c r="O1721" s="128"/>
      <c r="P1721" s="100">
        <v>1.0</v>
      </c>
      <c r="Q1721" s="103">
        <f t="shared" si="5"/>
        <v>0</v>
      </c>
      <c r="R1721" s="161" t="s">
        <v>5688</v>
      </c>
      <c r="S1721" s="105"/>
      <c r="T1721" s="106"/>
      <c r="U1721" s="107"/>
      <c r="V1721" s="108" t="s">
        <v>756</v>
      </c>
      <c r="W1721" s="109" t="s">
        <v>1908</v>
      </c>
      <c r="X1721" s="110" t="str">
        <f t="shared" si="6"/>
        <v/>
      </c>
      <c r="Y1721" s="110" t="str">
        <f t="shared" si="7"/>
        <v>Siêu thị</v>
      </c>
      <c r="Z1721" s="139" t="str">
        <f t="shared" si="108"/>
        <v/>
      </c>
      <c r="AA1721" s="109" t="s">
        <v>802</v>
      </c>
      <c r="AB1721" s="106"/>
      <c r="AC1721" s="158"/>
      <c r="AD1721" s="160"/>
      <c r="AE1721" s="127"/>
      <c r="AF1721" s="113"/>
      <c r="AG1721" s="165" t="str">
        <f t="array" ref="AG1721">XLOOKUP(F1721,'CLV2'!A:A,'CLV2'!E:E)</f>
        <v>2.FRUITS</v>
      </c>
      <c r="AH1721" s="115" t="str">
        <f t="array" ref="AH1721">XLOOKUP(F1721,'CLV2'!A:A,'CLV2'!F:F)</f>
        <v>3.CUTTING FRUITS</v>
      </c>
      <c r="AI1721" s="115" t="str">
        <f t="shared" si="8"/>
        <v>Pack</v>
      </c>
      <c r="AJ1721" s="116">
        <f t="shared" si="9"/>
        <v>1</v>
      </c>
      <c r="AK1721" s="117" t="str">
        <f t="array" ref="AK1721">XLOOKUP(F1721,'GIÁ'!A:A,'GIÁ'!D:D)</f>
        <v>18837.35</v>
      </c>
      <c r="AL1721" s="118">
        <f t="shared" si="10"/>
        <v>18837.35</v>
      </c>
      <c r="AM1721" s="118">
        <f t="shared" si="11"/>
        <v>0</v>
      </c>
      <c r="AN1721" s="119">
        <f t="shared" si="12"/>
        <v>18837.35</v>
      </c>
      <c r="AO1721" s="118">
        <f t="shared" si="13"/>
        <v>0</v>
      </c>
      <c r="AP1721" s="121">
        <f t="shared" si="14"/>
        <v>0</v>
      </c>
      <c r="AQ1721" s="122"/>
      <c r="AR1721" s="119"/>
    </row>
    <row r="1722" ht="22.5" customHeight="1">
      <c r="A1722" s="89">
        <v>46232.0</v>
      </c>
      <c r="B1722" s="90">
        <v>0.7416666666666667</v>
      </c>
      <c r="C1722" s="91" t="s">
        <v>1763</v>
      </c>
      <c r="D1722" s="129" t="str">
        <f t="array" ref="D1722">XLOOKUP(C1722,'DS ST'!A:A,'DS ST'!B:B)</f>
        <v>VHT</v>
      </c>
      <c r="E1722" s="94" t="str">
        <f t="array" ref="E1722">XLOOKUP($F1722,'GIÁ'!$A:$A,'GIÁ'!$E:$E)</f>
        <v>MÁT</v>
      </c>
      <c r="F1722" s="94">
        <v>8.938502525726E12</v>
      </c>
      <c r="G1722" s="95" t="s">
        <v>2836</v>
      </c>
      <c r="H1722" s="95" t="s">
        <v>1206</v>
      </c>
      <c r="I1722" s="96">
        <v>6.0</v>
      </c>
      <c r="J1722" s="96">
        <v>0.0</v>
      </c>
      <c r="K1722" s="98">
        <f t="shared" si="4"/>
        <v>6</v>
      </c>
      <c r="L1722" s="99" t="s">
        <v>5677</v>
      </c>
      <c r="M1722" s="100" t="s">
        <v>5689</v>
      </c>
      <c r="N1722" s="101" t="s">
        <v>5690</v>
      </c>
      <c r="O1722" s="128"/>
      <c r="P1722" s="100">
        <v>6.0</v>
      </c>
      <c r="Q1722" s="103">
        <f t="shared" si="5"/>
        <v>0</v>
      </c>
      <c r="R1722" s="161" t="s">
        <v>5691</v>
      </c>
      <c r="S1722" s="105"/>
      <c r="T1722" s="106"/>
      <c r="U1722" s="107"/>
      <c r="V1722" s="108" t="s">
        <v>756</v>
      </c>
      <c r="W1722" s="109" t="s">
        <v>1908</v>
      </c>
      <c r="X1722" s="110" t="str">
        <f t="shared" si="6"/>
        <v/>
      </c>
      <c r="Y1722" s="110" t="str">
        <f t="shared" si="7"/>
        <v>Siêu thị</v>
      </c>
      <c r="Z1722" s="139" t="str">
        <f t="shared" si="108"/>
        <v/>
      </c>
      <c r="AA1722" s="109" t="s">
        <v>802</v>
      </c>
      <c r="AB1722" s="106"/>
      <c r="AC1722" s="158"/>
      <c r="AD1722" s="160"/>
      <c r="AE1722" s="127"/>
      <c r="AF1722" s="113"/>
      <c r="AG1722" s="165" t="str">
        <f t="array" ref="AG1722">XLOOKUP(F1722,'CLV2'!A:A,'CLV2'!E:E)</f>
        <v>2.CHILLED FOODS</v>
      </c>
      <c r="AH1722" s="115" t="str">
        <f t="array" ref="AH1722">XLOOKUP(F1722,'CLV2'!A:A,'CLV2'!F:F)</f>
        <v>3.OTHER CHILLED PRODUCTS</v>
      </c>
      <c r="AI1722" s="115" t="str">
        <f t="shared" si="8"/>
        <v>Pack</v>
      </c>
      <c r="AJ1722" s="116">
        <f t="shared" si="9"/>
        <v>1</v>
      </c>
      <c r="AK1722" s="117" t="str">
        <f t="array" ref="AK1722">XLOOKUP(F1722,'GIÁ'!A:A,'GIÁ'!D:D)</f>
        <v>11152.74</v>
      </c>
      <c r="AL1722" s="118">
        <f t="shared" si="10"/>
        <v>66916.44</v>
      </c>
      <c r="AM1722" s="118">
        <f t="shared" si="11"/>
        <v>0</v>
      </c>
      <c r="AN1722" s="119">
        <f t="shared" si="12"/>
        <v>66916.44</v>
      </c>
      <c r="AO1722" s="118">
        <f t="shared" si="13"/>
        <v>0</v>
      </c>
      <c r="AP1722" s="121">
        <f t="shared" si="14"/>
        <v>0</v>
      </c>
      <c r="AQ1722" s="122"/>
      <c r="AR1722" s="119"/>
    </row>
    <row r="1723" ht="22.5" customHeight="1">
      <c r="A1723" s="89">
        <v>46232.0</v>
      </c>
      <c r="B1723" s="90">
        <v>0.7416666666666667</v>
      </c>
      <c r="C1723" s="91" t="s">
        <v>1763</v>
      </c>
      <c r="D1723" s="129" t="str">
        <f t="array" ref="D1723">XLOOKUP(C1723,'DS ST'!A:A,'DS ST'!B:B)</f>
        <v>VHT</v>
      </c>
      <c r="E1723" s="94" t="str">
        <f t="array" ref="E1723">XLOOKUP($F1723,'GIÁ'!$A:$A,'GIÁ'!$E:$E)</f>
        <v>MÁT</v>
      </c>
      <c r="F1723" s="94">
        <v>4.014500028859E12</v>
      </c>
      <c r="G1723" s="95" t="s">
        <v>1209</v>
      </c>
      <c r="H1723" s="95" t="s">
        <v>224</v>
      </c>
      <c r="I1723" s="96">
        <v>6.0</v>
      </c>
      <c r="J1723" s="96">
        <v>0.0</v>
      </c>
      <c r="K1723" s="98">
        <f t="shared" si="4"/>
        <v>6</v>
      </c>
      <c r="L1723" s="99" t="s">
        <v>5677</v>
      </c>
      <c r="M1723" s="100" t="s">
        <v>5689</v>
      </c>
      <c r="N1723" s="101" t="s">
        <v>5690</v>
      </c>
      <c r="O1723" s="128"/>
      <c r="P1723" s="100">
        <v>6.0</v>
      </c>
      <c r="Q1723" s="103">
        <f t="shared" si="5"/>
        <v>0</v>
      </c>
      <c r="R1723" s="161" t="s">
        <v>5688</v>
      </c>
      <c r="S1723" s="105"/>
      <c r="T1723" s="106"/>
      <c r="U1723" s="107"/>
      <c r="V1723" s="108" t="s">
        <v>756</v>
      </c>
      <c r="W1723" s="109" t="s">
        <v>1908</v>
      </c>
      <c r="X1723" s="110" t="str">
        <f t="shared" si="6"/>
        <v/>
      </c>
      <c r="Y1723" s="110" t="str">
        <f t="shared" si="7"/>
        <v>Siêu thị</v>
      </c>
      <c r="Z1723" s="139" t="str">
        <f t="shared" si="108"/>
        <v/>
      </c>
      <c r="AA1723" s="109" t="s">
        <v>802</v>
      </c>
      <c r="AB1723" s="106"/>
      <c r="AC1723" s="158"/>
      <c r="AD1723" s="160"/>
      <c r="AE1723" s="127"/>
      <c r="AF1723" s="113"/>
      <c r="AG1723" s="165" t="str">
        <f t="array" ref="AG1723">XLOOKUP(F1723,'CLV2'!A:A,'CLV2'!E:E)</f>
        <v>2.DAIRY</v>
      </c>
      <c r="AH1723" s="115" t="str">
        <f t="array" ref="AH1723">XLOOKUP(F1723,'CLV2'!A:A,'CLV2'!F:F)</f>
        <v>3.BUTTER AND CHEESE</v>
      </c>
      <c r="AI1723" s="115" t="str">
        <f t="shared" si="8"/>
        <v>Pack</v>
      </c>
      <c r="AJ1723" s="116">
        <f t="shared" si="9"/>
        <v>1</v>
      </c>
      <c r="AK1723" s="117" t="str">
        <f t="array" ref="AK1723">XLOOKUP(F1723,'GIÁ'!A:A,'GIÁ'!D:D)</f>
        <v>45316.91</v>
      </c>
      <c r="AL1723" s="118">
        <f t="shared" si="10"/>
        <v>271901.46</v>
      </c>
      <c r="AM1723" s="118">
        <f t="shared" si="11"/>
        <v>0</v>
      </c>
      <c r="AN1723" s="119">
        <f t="shared" si="12"/>
        <v>271901.46</v>
      </c>
      <c r="AO1723" s="118">
        <f t="shared" si="13"/>
        <v>0</v>
      </c>
      <c r="AP1723" s="121">
        <f t="shared" si="14"/>
        <v>0</v>
      </c>
      <c r="AQ1723" s="122"/>
      <c r="AR1723" s="119"/>
    </row>
    <row r="1724" ht="22.5" customHeight="1">
      <c r="A1724" s="89">
        <v>46232.0</v>
      </c>
      <c r="B1724" s="90">
        <v>0.7416666666666667</v>
      </c>
      <c r="C1724" s="91" t="s">
        <v>1763</v>
      </c>
      <c r="D1724" s="129" t="str">
        <f t="array" ref="D1724">XLOOKUP(C1724,'DS ST'!A:A,'DS ST'!B:B)</f>
        <v>VHT</v>
      </c>
      <c r="E1724" s="94" t="str">
        <f t="array" ref="E1724">XLOOKUP($F1724,'GIÁ'!$A:$A,'GIÁ'!$E:$E)</f>
        <v>MÁT</v>
      </c>
      <c r="F1724" s="94">
        <v>1100102.0</v>
      </c>
      <c r="G1724" s="95" t="s">
        <v>5692</v>
      </c>
      <c r="H1724" s="95" t="s">
        <v>273</v>
      </c>
      <c r="I1724" s="96">
        <v>10.0</v>
      </c>
      <c r="J1724" s="96">
        <v>0.0</v>
      </c>
      <c r="K1724" s="98">
        <f t="shared" si="4"/>
        <v>10</v>
      </c>
      <c r="L1724" s="99" t="s">
        <v>5677</v>
      </c>
      <c r="M1724" s="100" t="s">
        <v>5693</v>
      </c>
      <c r="N1724" s="101" t="s">
        <v>5694</v>
      </c>
      <c r="O1724" s="128"/>
      <c r="P1724" s="145">
        <v>10.0</v>
      </c>
      <c r="Q1724" s="103">
        <f t="shared" si="5"/>
        <v>0</v>
      </c>
      <c r="R1724" s="161" t="s">
        <v>5695</v>
      </c>
      <c r="S1724" s="105"/>
      <c r="T1724" s="106"/>
      <c r="U1724" s="107"/>
      <c r="V1724" s="108" t="s">
        <v>756</v>
      </c>
      <c r="W1724" s="109" t="s">
        <v>1908</v>
      </c>
      <c r="X1724" s="110" t="str">
        <f t="shared" si="6"/>
        <v/>
      </c>
      <c r="Y1724" s="110" t="str">
        <f t="shared" si="7"/>
        <v>Siêu thị</v>
      </c>
      <c r="Z1724" s="139" t="str">
        <f t="shared" si="108"/>
        <v/>
      </c>
      <c r="AA1724" s="109" t="s">
        <v>802</v>
      </c>
      <c r="AB1724" s="106"/>
      <c r="AC1724" s="158"/>
      <c r="AD1724" s="160"/>
      <c r="AE1724" s="127"/>
      <c r="AF1724" s="113"/>
      <c r="AG1724" s="165" t="str">
        <f t="array" ref="AG1724">XLOOKUP(F1724,'CLV2'!A:A,'CLV2'!E:E)</f>
        <v>2.FRUITS</v>
      </c>
      <c r="AH1724" s="115" t="str">
        <f t="array" ref="AH1724">XLOOKUP(F1724,'CLV2'!A:A,'CLV2'!F:F)</f>
        <v>3.IMPORT FRUITS</v>
      </c>
      <c r="AI1724" s="115" t="str">
        <f t="shared" si="8"/>
        <v>KG</v>
      </c>
      <c r="AJ1724" s="116">
        <f t="shared" si="9"/>
        <v>1</v>
      </c>
      <c r="AK1724" s="117" t="str">
        <f t="array" ref="AK1724">XLOOKUP(F1724,'GIÁ'!A:A,'GIÁ'!D:D)</f>
        <v>164217.42</v>
      </c>
      <c r="AL1724" s="118">
        <f t="shared" si="10"/>
        <v>1642174.2</v>
      </c>
      <c r="AM1724" s="118">
        <f t="shared" si="11"/>
        <v>0</v>
      </c>
      <c r="AN1724" s="119">
        <f t="shared" si="12"/>
        <v>1642174.2</v>
      </c>
      <c r="AO1724" s="118">
        <f t="shared" si="13"/>
        <v>0</v>
      </c>
      <c r="AP1724" s="121">
        <f t="shared" si="14"/>
        <v>0</v>
      </c>
      <c r="AQ1724" s="122"/>
      <c r="AR1724" s="119"/>
    </row>
    <row r="1725" ht="22.5" customHeight="1">
      <c r="A1725" s="89">
        <v>46232.0</v>
      </c>
      <c r="B1725" s="90">
        <v>0.7416666666666667</v>
      </c>
      <c r="C1725" s="91" t="s">
        <v>1763</v>
      </c>
      <c r="D1725" s="129" t="str">
        <f t="array" ref="D1725">XLOOKUP(C1725,'DS ST'!A:A,'DS ST'!B:B)</f>
        <v>VHT</v>
      </c>
      <c r="E1725" s="94" t="str">
        <f t="array" ref="E1725">XLOOKUP($F1725,'GIÁ'!$A:$A,'GIÁ'!$E:$E)</f>
        <v>MÁT</v>
      </c>
      <c r="F1725" s="94">
        <v>8.935217413508E12</v>
      </c>
      <c r="G1725" s="95" t="s">
        <v>1960</v>
      </c>
      <c r="H1725" s="95" t="s">
        <v>57</v>
      </c>
      <c r="I1725" s="96">
        <v>90.0</v>
      </c>
      <c r="J1725" s="96">
        <v>0.0</v>
      </c>
      <c r="K1725" s="98">
        <f t="shared" si="4"/>
        <v>90</v>
      </c>
      <c r="L1725" s="99" t="s">
        <v>5677</v>
      </c>
      <c r="M1725" s="100" t="s">
        <v>5696</v>
      </c>
      <c r="N1725" s="101" t="s">
        <v>5697</v>
      </c>
      <c r="O1725" s="128"/>
      <c r="P1725" s="145">
        <v>90.0</v>
      </c>
      <c r="Q1725" s="103">
        <f t="shared" si="5"/>
        <v>0</v>
      </c>
      <c r="R1725" s="161" t="s">
        <v>5695</v>
      </c>
      <c r="S1725" s="105"/>
      <c r="T1725" s="106"/>
      <c r="U1725" s="107"/>
      <c r="V1725" s="108" t="s">
        <v>756</v>
      </c>
      <c r="W1725" s="109" t="s">
        <v>1908</v>
      </c>
      <c r="X1725" s="110" t="str">
        <f t="shared" si="6"/>
        <v/>
      </c>
      <c r="Y1725" s="110" t="str">
        <f t="shared" si="7"/>
        <v>Siêu thị</v>
      </c>
      <c r="Z1725" s="139" t="str">
        <f t="shared" si="108"/>
        <v/>
      </c>
      <c r="AA1725" s="109" t="s">
        <v>802</v>
      </c>
      <c r="AB1725" s="106"/>
      <c r="AC1725" s="158"/>
      <c r="AD1725" s="160"/>
      <c r="AE1725" s="127"/>
      <c r="AF1725" s="113"/>
      <c r="AG1725" s="165" t="str">
        <f t="array" ref="AG1725">XLOOKUP(F1725,'CLV2'!A:A,'CLV2'!E:E)</f>
        <v>2.DAIRY</v>
      </c>
      <c r="AH1725" s="115" t="str">
        <f t="array" ref="AH1725">XLOOKUP(F1725,'CLV2'!A:A,'CLV2'!F:F)</f>
        <v>3.YOGURT</v>
      </c>
      <c r="AI1725" s="115" t="str">
        <f t="shared" si="8"/>
        <v>Pack</v>
      </c>
      <c r="AJ1725" s="116">
        <f t="shared" si="9"/>
        <v>1</v>
      </c>
      <c r="AK1725" s="117" t="str">
        <f t="array" ref="AK1725">XLOOKUP(F1725,'GIÁ'!A:A,'GIÁ'!D:D)</f>
        <v>6168.43</v>
      </c>
      <c r="AL1725" s="118">
        <f t="shared" si="10"/>
        <v>555158.7</v>
      </c>
      <c r="AM1725" s="118">
        <f t="shared" si="11"/>
        <v>0</v>
      </c>
      <c r="AN1725" s="119">
        <f t="shared" si="12"/>
        <v>555158.7</v>
      </c>
      <c r="AO1725" s="118">
        <f t="shared" si="13"/>
        <v>0</v>
      </c>
      <c r="AP1725" s="121">
        <f t="shared" si="14"/>
        <v>0</v>
      </c>
      <c r="AQ1725" s="122"/>
      <c r="AR1725" s="119"/>
    </row>
    <row r="1726" ht="22.5" customHeight="1">
      <c r="A1726" s="89">
        <v>46232.0</v>
      </c>
      <c r="B1726" s="90">
        <v>0.7416666666666667</v>
      </c>
      <c r="C1726" s="91" t="s">
        <v>1763</v>
      </c>
      <c r="D1726" s="129" t="str">
        <f t="array" ref="D1726">XLOOKUP(C1726,'DS ST'!A:A,'DS ST'!B:B)</f>
        <v>VHT</v>
      </c>
      <c r="E1726" s="94" t="str">
        <f t="array" ref="E1726">XLOOKUP($F1726,'GIÁ'!$A:$A,'GIÁ'!$E:$E)</f>
        <v>MÁT</v>
      </c>
      <c r="F1726" s="94">
        <v>11749.0</v>
      </c>
      <c r="G1726" s="95" t="s">
        <v>1038</v>
      </c>
      <c r="H1726" s="95" t="s">
        <v>75</v>
      </c>
      <c r="I1726" s="96">
        <v>7.0</v>
      </c>
      <c r="J1726" s="96">
        <v>5.0</v>
      </c>
      <c r="K1726" s="98">
        <f t="shared" si="4"/>
        <v>2</v>
      </c>
      <c r="L1726" s="99" t="s">
        <v>5677</v>
      </c>
      <c r="M1726" s="100" t="s">
        <v>5698</v>
      </c>
      <c r="N1726" s="101" t="s">
        <v>5699</v>
      </c>
      <c r="O1726" s="128"/>
      <c r="P1726" s="145">
        <v>2.0</v>
      </c>
      <c r="Q1726" s="103">
        <f t="shared" si="5"/>
        <v>0</v>
      </c>
      <c r="R1726" s="161" t="s">
        <v>5700</v>
      </c>
      <c r="S1726" s="105"/>
      <c r="T1726" s="106"/>
      <c r="U1726" s="107"/>
      <c r="V1726" s="108" t="s">
        <v>756</v>
      </c>
      <c r="W1726" s="109" t="s">
        <v>1908</v>
      </c>
      <c r="X1726" s="110" t="str">
        <f t="shared" si="6"/>
        <v/>
      </c>
      <c r="Y1726" s="110" t="str">
        <f t="shared" si="7"/>
        <v>Siêu thị</v>
      </c>
      <c r="Z1726" s="139" t="str">
        <f t="shared" si="108"/>
        <v/>
      </c>
      <c r="AA1726" s="109" t="s">
        <v>802</v>
      </c>
      <c r="AB1726" s="106"/>
      <c r="AC1726" s="158"/>
      <c r="AD1726" s="160"/>
      <c r="AE1726" s="127"/>
      <c r="AF1726" s="113"/>
      <c r="AG1726" s="165" t="str">
        <f t="array" ref="AG1726">XLOOKUP(F1726,'CLV2'!A:A,'CLV2'!E:E)</f>
        <v>2.FRUITS</v>
      </c>
      <c r="AH1726" s="115" t="str">
        <f t="array" ref="AH1726">XLOOKUP(F1726,'CLV2'!A:A,'CLV2'!F:F)</f>
        <v>3.IMPORT FRUITS</v>
      </c>
      <c r="AI1726" s="115" t="str">
        <f t="shared" si="8"/>
        <v>Pack</v>
      </c>
      <c r="AJ1726" s="116">
        <f t="shared" si="9"/>
        <v>0.2857142857</v>
      </c>
      <c r="AK1726" s="117" t="str">
        <f t="array" ref="AK1726">XLOOKUP(F1726,'GIÁ'!A:A,'GIÁ'!D:D)</f>
        <v>60163.65</v>
      </c>
      <c r="AL1726" s="118">
        <f t="shared" si="10"/>
        <v>120327.3</v>
      </c>
      <c r="AM1726" s="118">
        <f t="shared" si="11"/>
        <v>0</v>
      </c>
      <c r="AN1726" s="119">
        <f t="shared" si="12"/>
        <v>120327.3</v>
      </c>
      <c r="AO1726" s="118">
        <f t="shared" si="13"/>
        <v>0</v>
      </c>
      <c r="AP1726" s="121">
        <f t="shared" si="14"/>
        <v>0</v>
      </c>
      <c r="AQ1726" s="122"/>
      <c r="AR1726" s="119"/>
    </row>
    <row r="1727" ht="22.5" customHeight="1">
      <c r="A1727" s="89">
        <v>46232.0</v>
      </c>
      <c r="B1727" s="90">
        <v>0.7416666666666667</v>
      </c>
      <c r="C1727" s="91" t="s">
        <v>1763</v>
      </c>
      <c r="D1727" s="92" t="str">
        <f t="array" ref="D1727">XLOOKUP(C1727,'DS ST'!A:A,'DS ST'!B:B)</f>
        <v>VHT</v>
      </c>
      <c r="E1727" s="94" t="str">
        <f t="array" ref="E1727">XLOOKUP($F1727,'GIÁ'!$A:$A,'GIÁ'!$E:$E)</f>
        <v>MÁT</v>
      </c>
      <c r="F1727" s="94">
        <v>8.936049694431E12</v>
      </c>
      <c r="G1727" s="95" t="s">
        <v>2253</v>
      </c>
      <c r="H1727" s="95" t="s">
        <v>57</v>
      </c>
      <c r="I1727" s="96">
        <v>2.0</v>
      </c>
      <c r="J1727" s="96">
        <v>0.0</v>
      </c>
      <c r="K1727" s="98">
        <f t="shared" si="4"/>
        <v>2</v>
      </c>
      <c r="L1727" s="99" t="s">
        <v>5677</v>
      </c>
      <c r="M1727" s="100" t="s">
        <v>5701</v>
      </c>
      <c r="N1727" s="101" t="s">
        <v>5702</v>
      </c>
      <c r="O1727" s="128"/>
      <c r="P1727" s="100"/>
      <c r="Q1727" s="103">
        <f t="shared" si="5"/>
        <v>2</v>
      </c>
      <c r="R1727" s="161"/>
      <c r="S1727" s="105"/>
      <c r="T1727" s="106"/>
      <c r="U1727" s="107"/>
      <c r="V1727" s="108" t="s">
        <v>756</v>
      </c>
      <c r="W1727" s="109" t="s">
        <v>1312</v>
      </c>
      <c r="X1727" s="110" t="str">
        <f t="shared" si="6"/>
        <v/>
      </c>
      <c r="Y1727" s="110" t="str">
        <f t="shared" si="7"/>
        <v/>
      </c>
      <c r="Z1727" s="139" t="str">
        <f t="shared" si="108"/>
        <v>Chưa xác định</v>
      </c>
      <c r="AA1727" s="109" t="s">
        <v>5260</v>
      </c>
      <c r="AB1727" s="106"/>
      <c r="AC1727" s="158"/>
      <c r="AD1727" s="160"/>
      <c r="AE1727" s="127"/>
      <c r="AF1727" s="113"/>
      <c r="AG1727" s="165" t="str">
        <f t="array" ref="AG1727">XLOOKUP(F1727,'CLV2'!A:A,'CLV2'!E:E)</f>
        <v>2.VEGETABLES</v>
      </c>
      <c r="AH1727" s="115" t="str">
        <f t="array" ref="AH1727">XLOOKUP(F1727,'CLV2'!A:A,'CLV2'!F:F)</f>
        <v>3.LETTUCE, SNACKABLES</v>
      </c>
      <c r="AI1727" s="115" t="str">
        <f t="shared" si="8"/>
        <v>Pack</v>
      </c>
      <c r="AJ1727" s="116">
        <f t="shared" si="9"/>
        <v>1</v>
      </c>
      <c r="AK1727" s="117" t="str">
        <f t="array" ref="AK1727">XLOOKUP(F1727,'GIÁ'!A:A,'GIÁ'!D:D)</f>
        <v>26437.71</v>
      </c>
      <c r="AL1727" s="118">
        <f t="shared" si="10"/>
        <v>52875.42</v>
      </c>
      <c r="AM1727" s="118">
        <f t="shared" si="11"/>
        <v>0</v>
      </c>
      <c r="AN1727" s="119">
        <f t="shared" si="12"/>
        <v>0</v>
      </c>
      <c r="AO1727" s="118">
        <f t="shared" si="13"/>
        <v>0</v>
      </c>
      <c r="AP1727" s="121">
        <f t="shared" si="14"/>
        <v>52875.42</v>
      </c>
      <c r="AQ1727" s="122"/>
      <c r="AR1727" s="119"/>
    </row>
    <row r="1728" ht="22.5" customHeight="1">
      <c r="A1728" s="89">
        <v>46232.0</v>
      </c>
      <c r="B1728" s="90">
        <v>0.7416666666666667</v>
      </c>
      <c r="C1728" s="91" t="s">
        <v>1763</v>
      </c>
      <c r="D1728" s="129" t="str">
        <f t="array" ref="D1728">XLOOKUP(C1728,'DS ST'!A:A,'DS ST'!B:B)</f>
        <v>VHT</v>
      </c>
      <c r="E1728" s="94" t="str">
        <f t="array" ref="E1728">XLOOKUP($F1728,'GIÁ'!$A:$A,'GIÁ'!$E:$E)</f>
        <v>MÁT</v>
      </c>
      <c r="F1728" s="94">
        <v>8.938505512044E12</v>
      </c>
      <c r="G1728" s="95" t="s">
        <v>2874</v>
      </c>
      <c r="H1728" s="95" t="s">
        <v>224</v>
      </c>
      <c r="I1728" s="96">
        <v>2.0</v>
      </c>
      <c r="J1728" s="96">
        <v>0.0</v>
      </c>
      <c r="K1728" s="98">
        <f t="shared" si="4"/>
        <v>2</v>
      </c>
      <c r="L1728" s="99" t="s">
        <v>5677</v>
      </c>
      <c r="M1728" s="100" t="s">
        <v>5701</v>
      </c>
      <c r="N1728" s="101" t="s">
        <v>5702</v>
      </c>
      <c r="O1728" s="128"/>
      <c r="P1728" s="100">
        <v>2.0</v>
      </c>
      <c r="Q1728" s="103">
        <f t="shared" si="5"/>
        <v>0</v>
      </c>
      <c r="R1728" s="161" t="s">
        <v>5703</v>
      </c>
      <c r="S1728" s="105"/>
      <c r="T1728" s="106"/>
      <c r="U1728" s="107"/>
      <c r="V1728" s="108" t="s">
        <v>756</v>
      </c>
      <c r="W1728" s="109" t="s">
        <v>1908</v>
      </c>
      <c r="X1728" s="110" t="str">
        <f t="shared" si="6"/>
        <v/>
      </c>
      <c r="Y1728" s="110" t="str">
        <f t="shared" si="7"/>
        <v>Siêu thị</v>
      </c>
      <c r="Z1728" s="139" t="str">
        <f t="shared" si="108"/>
        <v/>
      </c>
      <c r="AA1728" s="109" t="s">
        <v>802</v>
      </c>
      <c r="AB1728" s="106"/>
      <c r="AC1728" s="158"/>
      <c r="AD1728" s="160"/>
      <c r="AE1728" s="127"/>
      <c r="AF1728" s="113"/>
      <c r="AG1728" s="165" t="str">
        <f t="array" ref="AG1728">XLOOKUP(F1728,'CLV2'!A:A,'CLV2'!E:E)</f>
        <v>2.VEGETABLES</v>
      </c>
      <c r="AH1728" s="115" t="str">
        <f t="array" ref="AH1728">XLOOKUP(F1728,'CLV2'!A:A,'CLV2'!F:F)</f>
        <v>3.PROCESSED VEGGIES</v>
      </c>
      <c r="AI1728" s="115" t="str">
        <f t="shared" si="8"/>
        <v>Pack</v>
      </c>
      <c r="AJ1728" s="116">
        <f t="shared" si="9"/>
        <v>1</v>
      </c>
      <c r="AK1728" s="117" t="str">
        <f t="array" ref="AK1728">XLOOKUP(F1728,'GIÁ'!A:A,'GIÁ'!D:D)</f>
        <v>20047.75</v>
      </c>
      <c r="AL1728" s="118">
        <f t="shared" si="10"/>
        <v>40095.5</v>
      </c>
      <c r="AM1728" s="118">
        <f t="shared" si="11"/>
        <v>0</v>
      </c>
      <c r="AN1728" s="119">
        <f t="shared" si="12"/>
        <v>40095.5</v>
      </c>
      <c r="AO1728" s="118">
        <f t="shared" si="13"/>
        <v>0</v>
      </c>
      <c r="AP1728" s="121">
        <f t="shared" si="14"/>
        <v>0</v>
      </c>
      <c r="AQ1728" s="122"/>
      <c r="AR1728" s="119"/>
    </row>
    <row r="1729" ht="22.5" customHeight="1">
      <c r="A1729" s="89">
        <v>46232.0</v>
      </c>
      <c r="B1729" s="90">
        <v>0.7416666666666667</v>
      </c>
      <c r="C1729" s="91" t="s">
        <v>1763</v>
      </c>
      <c r="D1729" s="92" t="str">
        <f t="array" ref="D1729">XLOOKUP(C1729,'DS ST'!A:A,'DS ST'!B:B)</f>
        <v>VHT</v>
      </c>
      <c r="E1729" s="94" t="str">
        <f t="array" ref="E1729">XLOOKUP($F1729,'GIÁ'!$A:$A,'GIÁ'!$E:$E)</f>
        <v>MÁT</v>
      </c>
      <c r="F1729" s="94">
        <v>8.938505512204E12</v>
      </c>
      <c r="G1729" s="95" t="s">
        <v>2878</v>
      </c>
      <c r="H1729" s="95" t="s">
        <v>224</v>
      </c>
      <c r="I1729" s="96">
        <v>2.0</v>
      </c>
      <c r="J1729" s="96">
        <v>0.0</v>
      </c>
      <c r="K1729" s="98">
        <f t="shared" si="4"/>
        <v>2</v>
      </c>
      <c r="L1729" s="99" t="s">
        <v>5677</v>
      </c>
      <c r="M1729" s="100" t="s">
        <v>5701</v>
      </c>
      <c r="N1729" s="101" t="s">
        <v>5702</v>
      </c>
      <c r="O1729" s="128"/>
      <c r="P1729" s="100"/>
      <c r="Q1729" s="103">
        <f t="shared" si="5"/>
        <v>2</v>
      </c>
      <c r="R1729" s="161"/>
      <c r="S1729" s="105"/>
      <c r="T1729" s="106"/>
      <c r="U1729" s="107"/>
      <c r="V1729" s="108" t="s">
        <v>756</v>
      </c>
      <c r="W1729" s="109" t="s">
        <v>1312</v>
      </c>
      <c r="X1729" s="110" t="str">
        <f t="shared" si="6"/>
        <v/>
      </c>
      <c r="Y1729" s="110" t="str">
        <f t="shared" si="7"/>
        <v/>
      </c>
      <c r="Z1729" s="139" t="str">
        <f t="shared" si="108"/>
        <v>Chưa xác định</v>
      </c>
      <c r="AA1729" s="109" t="s">
        <v>5260</v>
      </c>
      <c r="AB1729" s="106"/>
      <c r="AC1729" s="158"/>
      <c r="AD1729" s="160"/>
      <c r="AE1729" s="127"/>
      <c r="AF1729" s="113"/>
      <c r="AG1729" s="165" t="str">
        <f t="array" ref="AG1729">XLOOKUP(F1729,'CLV2'!A:A,'CLV2'!E:E)</f>
        <v>2.VEGETABLES</v>
      </c>
      <c r="AH1729" s="115" t="str">
        <f t="array" ref="AH1729">XLOOKUP(F1729,'CLV2'!A:A,'CLV2'!F:F)</f>
        <v>3.PROCESSED VEGGIES</v>
      </c>
      <c r="AI1729" s="115" t="str">
        <f t="shared" si="8"/>
        <v>Pack</v>
      </c>
      <c r="AJ1729" s="116">
        <f t="shared" si="9"/>
        <v>1</v>
      </c>
      <c r="AK1729" s="117" t="str">
        <f t="array" ref="AK1729">XLOOKUP(F1729,'GIÁ'!A:A,'GIÁ'!D:D)</f>
        <v>24862.74</v>
      </c>
      <c r="AL1729" s="118">
        <f t="shared" si="10"/>
        <v>49725.48</v>
      </c>
      <c r="AM1729" s="118">
        <f t="shared" si="11"/>
        <v>0</v>
      </c>
      <c r="AN1729" s="119">
        <f t="shared" si="12"/>
        <v>0</v>
      </c>
      <c r="AO1729" s="118">
        <f t="shared" si="13"/>
        <v>0</v>
      </c>
      <c r="AP1729" s="121">
        <f t="shared" si="14"/>
        <v>49725.48</v>
      </c>
      <c r="AQ1729" s="122"/>
      <c r="AR1729" s="119"/>
    </row>
    <row r="1730" ht="22.5" customHeight="1">
      <c r="A1730" s="89">
        <v>46232.0</v>
      </c>
      <c r="B1730" s="90">
        <v>0.7416666666666667</v>
      </c>
      <c r="C1730" s="91" t="s">
        <v>1763</v>
      </c>
      <c r="D1730" s="129" t="str">
        <f t="array" ref="D1730">XLOOKUP(C1730,'DS ST'!A:A,'DS ST'!B:B)</f>
        <v>VHT</v>
      </c>
      <c r="E1730" s="94" t="str">
        <f t="array" ref="E1730">XLOOKUP($F1730,'GIÁ'!$A:$A,'GIÁ'!$E:$E)</f>
        <v>MÁT</v>
      </c>
      <c r="F1730" s="94">
        <v>8.93600075105E12</v>
      </c>
      <c r="G1730" s="95" t="s">
        <v>2150</v>
      </c>
      <c r="H1730" s="95" t="s">
        <v>224</v>
      </c>
      <c r="I1730" s="96">
        <v>4.0</v>
      </c>
      <c r="J1730" s="96">
        <v>0.0</v>
      </c>
      <c r="K1730" s="98">
        <f t="shared" si="4"/>
        <v>4</v>
      </c>
      <c r="L1730" s="99" t="s">
        <v>5677</v>
      </c>
      <c r="M1730" s="100" t="s">
        <v>5701</v>
      </c>
      <c r="N1730" s="101" t="s">
        <v>5702</v>
      </c>
      <c r="O1730" s="128"/>
      <c r="P1730" s="100">
        <v>4.0</v>
      </c>
      <c r="Q1730" s="103">
        <f t="shared" si="5"/>
        <v>0</v>
      </c>
      <c r="R1730" s="161" t="s">
        <v>5704</v>
      </c>
      <c r="S1730" s="105"/>
      <c r="T1730" s="106"/>
      <c r="U1730" s="107"/>
      <c r="V1730" s="108" t="s">
        <v>756</v>
      </c>
      <c r="W1730" s="109" t="s">
        <v>1908</v>
      </c>
      <c r="X1730" s="110" t="str">
        <f t="shared" si="6"/>
        <v/>
      </c>
      <c r="Y1730" s="110" t="str">
        <f t="shared" si="7"/>
        <v>Siêu thị</v>
      </c>
      <c r="Z1730" s="139" t="str">
        <f t="shared" si="108"/>
        <v/>
      </c>
      <c r="AA1730" s="109" t="s">
        <v>802</v>
      </c>
      <c r="AB1730" s="106"/>
      <c r="AC1730" s="158"/>
      <c r="AD1730" s="160"/>
      <c r="AE1730" s="127"/>
      <c r="AF1730" s="113"/>
      <c r="AG1730" s="165" t="str">
        <f t="array" ref="AG1730">XLOOKUP(F1730,'CLV2'!A:A,'CLV2'!E:E)</f>
        <v>2.CHILLED FOODS</v>
      </c>
      <c r="AH1730" s="115" t="str">
        <f t="array" ref="AH1730">XLOOKUP(F1730,'CLV2'!A:A,'CLV2'!F:F)</f>
        <v>3.OTHER CHILLED PRODUCTS</v>
      </c>
      <c r="AI1730" s="115" t="str">
        <f t="shared" si="8"/>
        <v>Pack</v>
      </c>
      <c r="AJ1730" s="116">
        <f t="shared" si="9"/>
        <v>1</v>
      </c>
      <c r="AK1730" s="117" t="str">
        <f t="array" ref="AK1730">XLOOKUP(F1730,'GIÁ'!A:A,'GIÁ'!D:D)</f>
        <v>23203.89</v>
      </c>
      <c r="AL1730" s="118">
        <f t="shared" si="10"/>
        <v>92815.56</v>
      </c>
      <c r="AM1730" s="118">
        <f t="shared" si="11"/>
        <v>0</v>
      </c>
      <c r="AN1730" s="119">
        <f t="shared" si="12"/>
        <v>92815.56</v>
      </c>
      <c r="AO1730" s="118">
        <f t="shared" si="13"/>
        <v>0</v>
      </c>
      <c r="AP1730" s="121">
        <f t="shared" si="14"/>
        <v>0</v>
      </c>
      <c r="AQ1730" s="122"/>
      <c r="AR1730" s="119"/>
    </row>
    <row r="1731" ht="22.5" customHeight="1">
      <c r="A1731" s="89">
        <v>46232.0</v>
      </c>
      <c r="B1731" s="90">
        <v>0.7416666666666667</v>
      </c>
      <c r="C1731" s="91" t="s">
        <v>1763</v>
      </c>
      <c r="D1731" s="129" t="str">
        <f t="array" ref="D1731">XLOOKUP(C1731,'DS ST'!A:A,'DS ST'!B:B)</f>
        <v>VHT</v>
      </c>
      <c r="E1731" s="94" t="str">
        <f t="array" ref="E1731">XLOOKUP($F1731,'GIÁ'!$A:$A,'GIÁ'!$E:$E)</f>
        <v>MÁT</v>
      </c>
      <c r="F1731" s="94">
        <v>8.936040981493E12</v>
      </c>
      <c r="G1731" s="95" t="s">
        <v>2227</v>
      </c>
      <c r="H1731" s="95" t="s">
        <v>224</v>
      </c>
      <c r="I1731" s="96">
        <v>6.0</v>
      </c>
      <c r="J1731" s="96">
        <v>0.0</v>
      </c>
      <c r="K1731" s="98">
        <f t="shared" si="4"/>
        <v>6</v>
      </c>
      <c r="L1731" s="99" t="s">
        <v>5677</v>
      </c>
      <c r="M1731" s="100" t="s">
        <v>5701</v>
      </c>
      <c r="N1731" s="101" t="s">
        <v>5702</v>
      </c>
      <c r="O1731" s="128"/>
      <c r="P1731" s="100">
        <v>6.0</v>
      </c>
      <c r="Q1731" s="103">
        <f t="shared" si="5"/>
        <v>0</v>
      </c>
      <c r="R1731" s="161" t="s">
        <v>5704</v>
      </c>
      <c r="S1731" s="105"/>
      <c r="T1731" s="106"/>
      <c r="U1731" s="107"/>
      <c r="V1731" s="108" t="s">
        <v>756</v>
      </c>
      <c r="W1731" s="109" t="s">
        <v>1908</v>
      </c>
      <c r="X1731" s="110" t="str">
        <f t="shared" si="6"/>
        <v/>
      </c>
      <c r="Y1731" s="110" t="str">
        <f t="shared" si="7"/>
        <v>Siêu thị</v>
      </c>
      <c r="Z1731" s="139" t="str">
        <f t="shared" si="108"/>
        <v/>
      </c>
      <c r="AA1731" s="109" t="s">
        <v>802</v>
      </c>
      <c r="AB1731" s="106"/>
      <c r="AC1731" s="158"/>
      <c r="AD1731" s="160"/>
      <c r="AE1731" s="127"/>
      <c r="AF1731" s="113"/>
      <c r="AG1731" s="165" t="str">
        <f t="array" ref="AG1731">XLOOKUP(F1731,'CLV2'!A:A,'CLV2'!E:E)</f>
        <v>2.DAIRY</v>
      </c>
      <c r="AH1731" s="115" t="str">
        <f t="array" ref="AH1731">XLOOKUP(F1731,'CLV2'!A:A,'CLV2'!F:F)</f>
        <v>3.BUTTER AND CHEESE</v>
      </c>
      <c r="AI1731" s="115" t="str">
        <f t="shared" si="8"/>
        <v>Pack</v>
      </c>
      <c r="AJ1731" s="116">
        <f t="shared" si="9"/>
        <v>1</v>
      </c>
      <c r="AK1731" s="117" t="str">
        <f t="array" ref="AK1731">XLOOKUP(F1731,'GIÁ'!A:A,'GIÁ'!D:D)</f>
        <v>47498.61</v>
      </c>
      <c r="AL1731" s="118">
        <f t="shared" si="10"/>
        <v>284991.66</v>
      </c>
      <c r="AM1731" s="118">
        <f t="shared" si="11"/>
        <v>0</v>
      </c>
      <c r="AN1731" s="119">
        <f t="shared" si="12"/>
        <v>284991.66</v>
      </c>
      <c r="AO1731" s="118">
        <f t="shared" si="13"/>
        <v>0</v>
      </c>
      <c r="AP1731" s="121">
        <f t="shared" si="14"/>
        <v>0</v>
      </c>
      <c r="AQ1731" s="122"/>
      <c r="AR1731" s="119"/>
    </row>
    <row r="1732" ht="22.5" customHeight="1">
      <c r="A1732" s="89">
        <v>46232.0</v>
      </c>
      <c r="B1732" s="90">
        <v>0.7416666666666667</v>
      </c>
      <c r="C1732" s="91" t="s">
        <v>1763</v>
      </c>
      <c r="D1732" s="129" t="str">
        <f t="array" ref="D1732">XLOOKUP(C1732,'DS ST'!A:A,'DS ST'!B:B)</f>
        <v>VHT</v>
      </c>
      <c r="E1732" s="94" t="str">
        <f t="array" ref="E1732">XLOOKUP($F1732,'GIÁ'!$A:$A,'GIÁ'!$E:$E)</f>
        <v>MÁT</v>
      </c>
      <c r="F1732" s="94">
        <v>8.936204030586E12</v>
      </c>
      <c r="G1732" s="95" t="s">
        <v>2661</v>
      </c>
      <c r="H1732" s="95" t="s">
        <v>224</v>
      </c>
      <c r="I1732" s="96">
        <v>2.0</v>
      </c>
      <c r="J1732" s="96">
        <v>1.0</v>
      </c>
      <c r="K1732" s="98">
        <f t="shared" si="4"/>
        <v>1</v>
      </c>
      <c r="L1732" s="99" t="s">
        <v>5677</v>
      </c>
      <c r="M1732" s="100" t="s">
        <v>5705</v>
      </c>
      <c r="N1732" s="101" t="s">
        <v>5706</v>
      </c>
      <c r="O1732" s="128"/>
      <c r="P1732" s="100">
        <v>1.0</v>
      </c>
      <c r="Q1732" s="103">
        <f t="shared" si="5"/>
        <v>0</v>
      </c>
      <c r="R1732" s="161" t="s">
        <v>5707</v>
      </c>
      <c r="S1732" s="105"/>
      <c r="T1732" s="106"/>
      <c r="U1732" s="107"/>
      <c r="V1732" s="108" t="s">
        <v>756</v>
      </c>
      <c r="W1732" s="109" t="s">
        <v>1908</v>
      </c>
      <c r="X1732" s="110" t="str">
        <f t="shared" si="6"/>
        <v/>
      </c>
      <c r="Y1732" s="110" t="str">
        <f t="shared" si="7"/>
        <v>Siêu thị</v>
      </c>
      <c r="Z1732" s="139" t="str">
        <f t="shared" si="108"/>
        <v/>
      </c>
      <c r="AA1732" s="109" t="s">
        <v>802</v>
      </c>
      <c r="AB1732" s="106"/>
      <c r="AC1732" s="158"/>
      <c r="AD1732" s="160"/>
      <c r="AE1732" s="127"/>
      <c r="AF1732" s="113"/>
      <c r="AG1732" s="165" t="str">
        <f t="array" ref="AG1732">XLOOKUP(F1732,'CLV2'!A:A,'CLV2'!E:E)</f>
        <v>2.VEGETABLES</v>
      </c>
      <c r="AH1732" s="115" t="str">
        <f t="array" ref="AH1732">XLOOKUP(F1732,'CLV2'!A:A,'CLV2'!F:F)</f>
        <v>3.PROCESSED VEGGIES</v>
      </c>
      <c r="AI1732" s="115" t="str">
        <f t="shared" si="8"/>
        <v>Pack</v>
      </c>
      <c r="AJ1732" s="116">
        <f t="shared" si="9"/>
        <v>0.5</v>
      </c>
      <c r="AK1732" s="117" t="str">
        <f t="array" ref="AK1732">XLOOKUP(F1732,'GIÁ'!A:A,'GIÁ'!D:D)</f>
        <v>19972.85</v>
      </c>
      <c r="AL1732" s="118">
        <f t="shared" si="10"/>
        <v>19972.85</v>
      </c>
      <c r="AM1732" s="118">
        <f t="shared" si="11"/>
        <v>0</v>
      </c>
      <c r="AN1732" s="119">
        <f t="shared" si="12"/>
        <v>19972.85</v>
      </c>
      <c r="AO1732" s="118">
        <f t="shared" si="13"/>
        <v>0</v>
      </c>
      <c r="AP1732" s="121">
        <f t="shared" si="14"/>
        <v>0</v>
      </c>
      <c r="AQ1732" s="122"/>
      <c r="AR1732" s="119"/>
    </row>
    <row r="1733" ht="22.5" customHeight="1">
      <c r="A1733" s="89">
        <v>46232.0</v>
      </c>
      <c r="B1733" s="90">
        <v>0.7416666666666667</v>
      </c>
      <c r="C1733" s="91" t="s">
        <v>1763</v>
      </c>
      <c r="D1733" s="129" t="str">
        <f t="array" ref="D1733">XLOOKUP(C1733,'DS ST'!A:A,'DS ST'!B:B)</f>
        <v>VHT</v>
      </c>
      <c r="E1733" s="94" t="str">
        <f t="array" ref="E1733">XLOOKUP($F1733,'GIÁ'!$A:$A,'GIÁ'!$E:$E)</f>
        <v>MÁT</v>
      </c>
      <c r="F1733" s="94">
        <v>8.936204030265E12</v>
      </c>
      <c r="G1733" s="95" t="s">
        <v>2655</v>
      </c>
      <c r="H1733" s="95" t="s">
        <v>224</v>
      </c>
      <c r="I1733" s="96">
        <v>1.0</v>
      </c>
      <c r="J1733" s="96">
        <v>0.0</v>
      </c>
      <c r="K1733" s="98">
        <f t="shared" si="4"/>
        <v>1</v>
      </c>
      <c r="L1733" s="99" t="s">
        <v>5677</v>
      </c>
      <c r="M1733" s="100" t="s">
        <v>5705</v>
      </c>
      <c r="N1733" s="101" t="s">
        <v>5706</v>
      </c>
      <c r="O1733" s="128"/>
      <c r="P1733" s="100">
        <v>1.0</v>
      </c>
      <c r="Q1733" s="103">
        <f t="shared" si="5"/>
        <v>0</v>
      </c>
      <c r="R1733" s="161" t="s">
        <v>5707</v>
      </c>
      <c r="S1733" s="105"/>
      <c r="T1733" s="106"/>
      <c r="U1733" s="107"/>
      <c r="V1733" s="108" t="s">
        <v>756</v>
      </c>
      <c r="W1733" s="109" t="s">
        <v>1908</v>
      </c>
      <c r="X1733" s="110" t="str">
        <f t="shared" si="6"/>
        <v/>
      </c>
      <c r="Y1733" s="110" t="str">
        <f t="shared" si="7"/>
        <v>Siêu thị</v>
      </c>
      <c r="Z1733" s="139" t="str">
        <f t="shared" si="108"/>
        <v/>
      </c>
      <c r="AA1733" s="109" t="s">
        <v>802</v>
      </c>
      <c r="AB1733" s="106"/>
      <c r="AC1733" s="158"/>
      <c r="AD1733" s="160"/>
      <c r="AE1733" s="127"/>
      <c r="AF1733" s="113"/>
      <c r="AG1733" s="165" t="str">
        <f t="array" ref="AG1733">XLOOKUP(F1733,'CLV2'!A:A,'CLV2'!E:E)</f>
        <v>2.VEGETABLES</v>
      </c>
      <c r="AH1733" s="115" t="str">
        <f t="array" ref="AH1733">XLOOKUP(F1733,'CLV2'!A:A,'CLV2'!F:F)</f>
        <v>3.PROCESSED VEGGIES</v>
      </c>
      <c r="AI1733" s="115" t="str">
        <f t="shared" si="8"/>
        <v>Pack</v>
      </c>
      <c r="AJ1733" s="116">
        <f t="shared" si="9"/>
        <v>1</v>
      </c>
      <c r="AK1733" s="117" t="str">
        <f t="array" ref="AK1733">XLOOKUP(F1733,'GIÁ'!A:A,'GIÁ'!D:D)</f>
        <v>9708.46</v>
      </c>
      <c r="AL1733" s="118">
        <f t="shared" si="10"/>
        <v>9708.46</v>
      </c>
      <c r="AM1733" s="118">
        <f t="shared" si="11"/>
        <v>0</v>
      </c>
      <c r="AN1733" s="119">
        <f t="shared" si="12"/>
        <v>9708.46</v>
      </c>
      <c r="AO1733" s="118">
        <f t="shared" si="13"/>
        <v>0</v>
      </c>
      <c r="AP1733" s="121">
        <f t="shared" si="14"/>
        <v>0</v>
      </c>
      <c r="AQ1733" s="122"/>
      <c r="AR1733" s="119"/>
    </row>
    <row r="1734" ht="22.5" customHeight="1">
      <c r="A1734" s="89">
        <v>46232.0</v>
      </c>
      <c r="B1734" s="90">
        <v>0.7416666666666667</v>
      </c>
      <c r="C1734" s="91" t="s">
        <v>1763</v>
      </c>
      <c r="D1734" s="129" t="str">
        <f t="array" ref="D1734">XLOOKUP(C1734,'DS ST'!A:A,'DS ST'!B:B)</f>
        <v>VHT</v>
      </c>
      <c r="E1734" s="94" t="str">
        <f t="array" ref="E1734">XLOOKUP($F1734,'GIÁ'!$A:$A,'GIÁ'!$E:$E)</f>
        <v>MÁT</v>
      </c>
      <c r="F1734" s="94">
        <v>8.935217413409E12</v>
      </c>
      <c r="G1734" s="95" t="s">
        <v>1956</v>
      </c>
      <c r="H1734" s="95" t="s">
        <v>57</v>
      </c>
      <c r="I1734" s="96">
        <v>48.0</v>
      </c>
      <c r="J1734" s="96">
        <v>0.0</v>
      </c>
      <c r="K1734" s="98">
        <f t="shared" si="4"/>
        <v>48</v>
      </c>
      <c r="L1734" s="99" t="s">
        <v>5677</v>
      </c>
      <c r="M1734" s="100" t="s">
        <v>5708</v>
      </c>
      <c r="N1734" s="101" t="s">
        <v>5709</v>
      </c>
      <c r="O1734" s="128"/>
      <c r="P1734" s="100">
        <v>48.0</v>
      </c>
      <c r="Q1734" s="103">
        <f t="shared" si="5"/>
        <v>0</v>
      </c>
      <c r="R1734" s="161" t="s">
        <v>5695</v>
      </c>
      <c r="S1734" s="105"/>
      <c r="T1734" s="106"/>
      <c r="U1734" s="107"/>
      <c r="V1734" s="108" t="s">
        <v>756</v>
      </c>
      <c r="W1734" s="109" t="s">
        <v>1908</v>
      </c>
      <c r="X1734" s="110" t="str">
        <f t="shared" si="6"/>
        <v/>
      </c>
      <c r="Y1734" s="110" t="str">
        <f t="shared" si="7"/>
        <v>Siêu thị</v>
      </c>
      <c r="Z1734" s="139" t="str">
        <f t="shared" si="108"/>
        <v/>
      </c>
      <c r="AA1734" s="109" t="s">
        <v>802</v>
      </c>
      <c r="AB1734" s="106"/>
      <c r="AC1734" s="158"/>
      <c r="AD1734" s="160"/>
      <c r="AE1734" s="127"/>
      <c r="AF1734" s="113"/>
      <c r="AG1734" s="165" t="str">
        <f t="array" ref="AG1734">XLOOKUP(F1734,'CLV2'!A:A,'CLV2'!E:E)</f>
        <v>2.DAIRY</v>
      </c>
      <c r="AH1734" s="115" t="str">
        <f t="array" ref="AH1734">XLOOKUP(F1734,'CLV2'!A:A,'CLV2'!F:F)</f>
        <v>3.YOGURT</v>
      </c>
      <c r="AI1734" s="115" t="str">
        <f t="shared" si="8"/>
        <v>Pack</v>
      </c>
      <c r="AJ1734" s="116">
        <f t="shared" si="9"/>
        <v>1</v>
      </c>
      <c r="AK1734" s="117" t="str">
        <f t="array" ref="AK1734">XLOOKUP(F1734,'GIÁ'!A:A,'GIÁ'!D:D)</f>
        <v>6167.26</v>
      </c>
      <c r="AL1734" s="118">
        <f t="shared" si="10"/>
        <v>296028.48</v>
      </c>
      <c r="AM1734" s="118">
        <f t="shared" si="11"/>
        <v>0</v>
      </c>
      <c r="AN1734" s="119">
        <f t="shared" si="12"/>
        <v>296028.48</v>
      </c>
      <c r="AO1734" s="118">
        <f t="shared" si="13"/>
        <v>0</v>
      </c>
      <c r="AP1734" s="121">
        <f t="shared" si="14"/>
        <v>0</v>
      </c>
      <c r="AQ1734" s="122"/>
      <c r="AR1734" s="119"/>
    </row>
    <row r="1735" ht="22.5" customHeight="1">
      <c r="A1735" s="89">
        <v>46232.0</v>
      </c>
      <c r="B1735" s="90">
        <v>0.5590277777777778</v>
      </c>
      <c r="C1735" s="91" t="s">
        <v>1791</v>
      </c>
      <c r="D1735" s="92" t="str">
        <f t="array" ref="D1735">XLOOKUP(C1735,'DS ST'!A:A,'DS ST'!B:B)</f>
        <v>VTG</v>
      </c>
      <c r="E1735" s="94" t="str">
        <f t="array" ref="E1735">XLOOKUP($F1735,'GIÁ'!$A:$A,'GIÁ'!$E:$E)</f>
        <v>MÁT</v>
      </c>
      <c r="F1735" s="94">
        <v>8.935217413508E12</v>
      </c>
      <c r="G1735" s="95" t="s">
        <v>1960</v>
      </c>
      <c r="H1735" s="95" t="s">
        <v>57</v>
      </c>
      <c r="I1735" s="96">
        <v>24.0</v>
      </c>
      <c r="J1735" s="96">
        <v>0.0</v>
      </c>
      <c r="K1735" s="98">
        <f t="shared" si="4"/>
        <v>24</v>
      </c>
      <c r="L1735" s="99" t="s">
        <v>5710</v>
      </c>
      <c r="M1735" s="100" t="s">
        <v>5711</v>
      </c>
      <c r="N1735" s="101" t="s">
        <v>5712</v>
      </c>
      <c r="O1735" s="128"/>
      <c r="P1735" s="100"/>
      <c r="Q1735" s="103">
        <f t="shared" si="5"/>
        <v>24</v>
      </c>
      <c r="R1735" s="161"/>
      <c r="S1735" s="105"/>
      <c r="T1735" s="106" t="s">
        <v>5713</v>
      </c>
      <c r="U1735" s="107"/>
      <c r="V1735" s="108" t="s">
        <v>756</v>
      </c>
      <c r="W1735" s="109" t="s">
        <v>1312</v>
      </c>
      <c r="X1735" s="110" t="str">
        <f t="shared" si="6"/>
        <v/>
      </c>
      <c r="Y1735" s="110" t="str">
        <f t="shared" si="7"/>
        <v/>
      </c>
      <c r="Z1735" s="139" t="str">
        <f t="shared" si="108"/>
        <v>Chưa xác định</v>
      </c>
      <c r="AA1735" s="109" t="s">
        <v>5260</v>
      </c>
      <c r="AB1735" s="106"/>
      <c r="AC1735" s="158"/>
      <c r="AD1735" s="160"/>
      <c r="AE1735" s="127"/>
      <c r="AF1735" s="113"/>
      <c r="AG1735" s="165" t="str">
        <f t="array" ref="AG1735">XLOOKUP(F1735,'CLV2'!A:A,'CLV2'!E:E)</f>
        <v>2.DAIRY</v>
      </c>
      <c r="AH1735" s="115" t="str">
        <f t="array" ref="AH1735">XLOOKUP(F1735,'CLV2'!A:A,'CLV2'!F:F)</f>
        <v>3.YOGURT</v>
      </c>
      <c r="AI1735" s="115" t="str">
        <f t="shared" si="8"/>
        <v>Pack</v>
      </c>
      <c r="AJ1735" s="116">
        <f t="shared" si="9"/>
        <v>1</v>
      </c>
      <c r="AK1735" s="117" t="str">
        <f t="array" ref="AK1735">XLOOKUP(F1735,'GIÁ'!A:A,'GIÁ'!D:D)</f>
        <v>6168.43</v>
      </c>
      <c r="AL1735" s="118">
        <f t="shared" si="10"/>
        <v>148042.32</v>
      </c>
      <c r="AM1735" s="118">
        <f t="shared" si="11"/>
        <v>0</v>
      </c>
      <c r="AN1735" s="119">
        <f t="shared" si="12"/>
        <v>0</v>
      </c>
      <c r="AO1735" s="118">
        <f t="shared" si="13"/>
        <v>0</v>
      </c>
      <c r="AP1735" s="121">
        <f t="shared" si="14"/>
        <v>148042.32</v>
      </c>
      <c r="AQ1735" s="122"/>
      <c r="AR1735" s="119"/>
    </row>
    <row r="1736" ht="22.5" customHeight="1">
      <c r="A1736" s="89">
        <v>46232.0</v>
      </c>
      <c r="B1736" s="90">
        <v>0.5590277777777778</v>
      </c>
      <c r="C1736" s="91" t="s">
        <v>1791</v>
      </c>
      <c r="D1736" s="129" t="str">
        <f t="array" ref="D1736">XLOOKUP(C1736,'DS ST'!A:A,'DS ST'!B:B)</f>
        <v>VTG</v>
      </c>
      <c r="E1736" s="94" t="str">
        <f t="array" ref="E1736">XLOOKUP($F1736,'GIÁ'!$A:$A,'GIÁ'!$E:$E)</f>
        <v>MÁT</v>
      </c>
      <c r="F1736" s="94">
        <v>8.938525186058E12</v>
      </c>
      <c r="G1736" s="95" t="s">
        <v>2993</v>
      </c>
      <c r="H1736" s="95" t="s">
        <v>224</v>
      </c>
      <c r="I1736" s="96">
        <v>5.0</v>
      </c>
      <c r="J1736" s="96">
        <v>0.0</v>
      </c>
      <c r="K1736" s="98">
        <f t="shared" si="4"/>
        <v>5</v>
      </c>
      <c r="L1736" s="99" t="s">
        <v>5710</v>
      </c>
      <c r="M1736" s="100" t="s">
        <v>5714</v>
      </c>
      <c r="N1736" s="101" t="s">
        <v>5712</v>
      </c>
      <c r="O1736" s="128"/>
      <c r="P1736" s="100"/>
      <c r="Q1736" s="103">
        <f t="shared" si="5"/>
        <v>5</v>
      </c>
      <c r="R1736" s="161"/>
      <c r="S1736" s="105"/>
      <c r="T1736" s="106" t="s">
        <v>5713</v>
      </c>
      <c r="U1736" s="107" t="s">
        <v>5715</v>
      </c>
      <c r="V1736" s="108" t="s">
        <v>756</v>
      </c>
      <c r="W1736" s="109" t="s">
        <v>1312</v>
      </c>
      <c r="X1736" s="110" t="str">
        <f t="shared" si="6"/>
        <v/>
      </c>
      <c r="Y1736" s="110" t="str">
        <f t="shared" si="7"/>
        <v/>
      </c>
      <c r="Z1736" s="139" t="str">
        <f t="shared" si="108"/>
        <v>Kho đông mát</v>
      </c>
      <c r="AA1736" s="109" t="s">
        <v>802</v>
      </c>
      <c r="AB1736" s="106"/>
      <c r="AC1736" s="158"/>
      <c r="AD1736" s="160"/>
      <c r="AE1736" s="127"/>
      <c r="AF1736" s="113"/>
      <c r="AG1736" s="165" t="str">
        <f t="array" ref="AG1736">XLOOKUP(F1736,'CLV2'!A:A,'CLV2'!E:E)</f>
        <v>2.VEGETABLES</v>
      </c>
      <c r="AH1736" s="115" t="str">
        <f t="array" ref="AH1736">XLOOKUP(F1736,'CLV2'!A:A,'CLV2'!F:F)</f>
        <v>3.LEAFY VEGGIES</v>
      </c>
      <c r="AI1736" s="115" t="str">
        <f t="shared" si="8"/>
        <v>Pack</v>
      </c>
      <c r="AJ1736" s="116">
        <f t="shared" si="9"/>
        <v>1</v>
      </c>
      <c r="AK1736" s="117" t="str">
        <f t="array" ref="AK1736">XLOOKUP(F1736,'GIÁ'!A:A,'GIÁ'!D:D)</f>
        <v>27966.77</v>
      </c>
      <c r="AL1736" s="118">
        <f t="shared" si="10"/>
        <v>139833.85</v>
      </c>
      <c r="AM1736" s="118">
        <f t="shared" si="11"/>
        <v>0</v>
      </c>
      <c r="AN1736" s="119">
        <f t="shared" si="12"/>
        <v>0</v>
      </c>
      <c r="AO1736" s="118">
        <f t="shared" si="13"/>
        <v>139833.85</v>
      </c>
      <c r="AP1736" s="121">
        <f t="shared" si="14"/>
        <v>0</v>
      </c>
      <c r="AQ1736" s="122"/>
      <c r="AR1736" s="119"/>
    </row>
    <row r="1737" ht="22.5" customHeight="1">
      <c r="A1737" s="89">
        <v>46232.0</v>
      </c>
      <c r="B1737" s="90">
        <v>0.5388888888888889</v>
      </c>
      <c r="C1737" s="91" t="s">
        <v>1418</v>
      </c>
      <c r="D1737" s="129" t="str">
        <f t="array" ref="D1737">XLOOKUP(C1737,'DS ST'!A:A,'DS ST'!B:B)</f>
        <v>NHG</v>
      </c>
      <c r="E1737" s="94" t="str">
        <f t="array" ref="E1737">XLOOKUP($F1737,'GIÁ'!$A:$A,'GIÁ'!$E:$E)</f>
        <v>ĐÔNG</v>
      </c>
      <c r="F1737" s="94">
        <v>8.936220300274E12</v>
      </c>
      <c r="G1737" s="95" t="s">
        <v>2705</v>
      </c>
      <c r="H1737" s="95" t="s">
        <v>224</v>
      </c>
      <c r="I1737" s="96">
        <v>10.0</v>
      </c>
      <c r="J1737" s="96">
        <v>8.0</v>
      </c>
      <c r="K1737" s="98">
        <f t="shared" si="4"/>
        <v>2</v>
      </c>
      <c r="L1737" s="99" t="s">
        <v>5716</v>
      </c>
      <c r="M1737" s="100" t="s">
        <v>5717</v>
      </c>
      <c r="N1737" s="101" t="e">
        <v>#N/A</v>
      </c>
      <c r="O1737" s="128"/>
      <c r="P1737" s="100"/>
      <c r="Q1737" s="103">
        <f t="shared" si="5"/>
        <v>2</v>
      </c>
      <c r="R1737" s="161"/>
      <c r="S1737" s="105" t="s">
        <v>14</v>
      </c>
      <c r="T1737" s="106"/>
      <c r="U1737" s="107" t="s">
        <v>4541</v>
      </c>
      <c r="V1737" s="108" t="s">
        <v>756</v>
      </c>
      <c r="W1737" s="109" t="s">
        <v>1312</v>
      </c>
      <c r="X1737" s="110" t="str">
        <f t="shared" si="6"/>
        <v/>
      </c>
      <c r="Y1737" s="110" t="str">
        <f t="shared" si="7"/>
        <v/>
      </c>
      <c r="Z1737" s="139" t="str">
        <f t="shared" si="108"/>
        <v>Kho đông mát</v>
      </c>
      <c r="AA1737" s="109" t="s">
        <v>802</v>
      </c>
      <c r="AB1737" s="106"/>
      <c r="AC1737" s="159" t="s">
        <v>1329</v>
      </c>
      <c r="AD1737" s="160"/>
      <c r="AE1737" s="127"/>
      <c r="AF1737" s="113"/>
      <c r="AG1737" s="165" t="str">
        <f t="array" ref="AG1737">XLOOKUP(F1737,'CLV2'!A:A,'CLV2'!E:E)</f>
        <v>2.FROZEN FOODS</v>
      </c>
      <c r="AH1737" s="115" t="str">
        <f t="array" ref="AH1737">XLOOKUP(F1737,'CLV2'!A:A,'CLV2'!F:F)</f>
        <v>3.HOTPOT AND FRIED</v>
      </c>
      <c r="AI1737" s="115" t="str">
        <f t="shared" si="8"/>
        <v>Pack</v>
      </c>
      <c r="AJ1737" s="116">
        <f t="shared" si="9"/>
        <v>0.2</v>
      </c>
      <c r="AK1737" s="117" t="str">
        <f t="array" ref="AK1737">XLOOKUP(F1737,'GIÁ'!A:A,'GIÁ'!D:D)</f>
        <v>40500.00</v>
      </c>
      <c r="AL1737" s="118">
        <f t="shared" si="10"/>
        <v>81000</v>
      </c>
      <c r="AM1737" s="118">
        <f t="shared" si="11"/>
        <v>0</v>
      </c>
      <c r="AN1737" s="119">
        <f t="shared" si="12"/>
        <v>0</v>
      </c>
      <c r="AO1737" s="118">
        <f t="shared" si="13"/>
        <v>81000</v>
      </c>
      <c r="AP1737" s="121">
        <f t="shared" si="14"/>
        <v>0</v>
      </c>
      <c r="AQ1737" s="122"/>
      <c r="AR1737" s="119"/>
    </row>
    <row r="1738" ht="22.5" customHeight="1">
      <c r="A1738" s="89">
        <v>46232.0</v>
      </c>
      <c r="B1738" s="90">
        <v>0.4701388888888889</v>
      </c>
      <c r="C1738" s="91" t="s">
        <v>1418</v>
      </c>
      <c r="D1738" s="129" t="str">
        <f t="array" ref="D1738">XLOOKUP(C1738,'DS ST'!A:A,'DS ST'!B:B)</f>
        <v>NHG</v>
      </c>
      <c r="E1738" s="94" t="str">
        <f t="array" ref="E1738">XLOOKUP($F1738,'GIÁ'!$A:$A,'GIÁ'!$E:$E)</f>
        <v>MÁT</v>
      </c>
      <c r="F1738" s="94">
        <v>8.938505512204E12</v>
      </c>
      <c r="G1738" s="95" t="s">
        <v>2878</v>
      </c>
      <c r="H1738" s="95" t="s">
        <v>224</v>
      </c>
      <c r="I1738" s="96">
        <v>2.0</v>
      </c>
      <c r="J1738" s="96">
        <v>0.0</v>
      </c>
      <c r="K1738" s="98">
        <f t="shared" si="4"/>
        <v>2</v>
      </c>
      <c r="L1738" s="99" t="s">
        <v>5718</v>
      </c>
      <c r="M1738" s="100" t="s">
        <v>5719</v>
      </c>
      <c r="N1738" s="101" t="s">
        <v>5720</v>
      </c>
      <c r="O1738" s="128"/>
      <c r="P1738" s="100">
        <v>2.0</v>
      </c>
      <c r="Q1738" s="103">
        <f t="shared" si="5"/>
        <v>0</v>
      </c>
      <c r="R1738" s="161" t="s">
        <v>5721</v>
      </c>
      <c r="S1738" s="105"/>
      <c r="T1738" s="106"/>
      <c r="U1738" s="107"/>
      <c r="V1738" s="108" t="s">
        <v>756</v>
      </c>
      <c r="W1738" s="109" t="s">
        <v>764</v>
      </c>
      <c r="X1738" s="110" t="str">
        <f t="shared" si="6"/>
        <v/>
      </c>
      <c r="Y1738" s="110" t="str">
        <f t="shared" si="7"/>
        <v>Siêu thị</v>
      </c>
      <c r="Z1738" s="139" t="str">
        <f t="shared" si="108"/>
        <v/>
      </c>
      <c r="AA1738" s="109" t="s">
        <v>802</v>
      </c>
      <c r="AB1738" s="106"/>
      <c r="AC1738" s="158"/>
      <c r="AD1738" s="160"/>
      <c r="AE1738" s="127"/>
      <c r="AF1738" s="113"/>
      <c r="AG1738" s="165" t="str">
        <f t="array" ref="AG1738">XLOOKUP(F1738,'CLV2'!A:A,'CLV2'!E:E)</f>
        <v>2.VEGETABLES</v>
      </c>
      <c r="AH1738" s="115" t="str">
        <f t="array" ref="AH1738">XLOOKUP(F1738,'CLV2'!A:A,'CLV2'!F:F)</f>
        <v>3.PROCESSED VEGGIES</v>
      </c>
      <c r="AI1738" s="115" t="str">
        <f t="shared" si="8"/>
        <v>Pack</v>
      </c>
      <c r="AJ1738" s="116">
        <f t="shared" si="9"/>
        <v>1</v>
      </c>
      <c r="AK1738" s="117" t="str">
        <f t="array" ref="AK1738">XLOOKUP(F1738,'GIÁ'!A:A,'GIÁ'!D:D)</f>
        <v>24862.74</v>
      </c>
      <c r="AL1738" s="118">
        <f t="shared" si="10"/>
        <v>49725.48</v>
      </c>
      <c r="AM1738" s="118">
        <f t="shared" si="11"/>
        <v>0</v>
      </c>
      <c r="AN1738" s="119">
        <f t="shared" si="12"/>
        <v>49725.48</v>
      </c>
      <c r="AO1738" s="118">
        <f t="shared" si="13"/>
        <v>0</v>
      </c>
      <c r="AP1738" s="121">
        <f t="shared" si="14"/>
        <v>0</v>
      </c>
      <c r="AQ1738" s="122"/>
      <c r="AR1738" s="119"/>
    </row>
    <row r="1739" ht="22.5" customHeight="1">
      <c r="A1739" s="89">
        <v>46232.0</v>
      </c>
      <c r="B1739" s="90">
        <v>0.4701388888888889</v>
      </c>
      <c r="C1739" s="91" t="s">
        <v>1418</v>
      </c>
      <c r="D1739" s="129" t="str">
        <f t="array" ref="D1739">XLOOKUP(C1739,'DS ST'!A:A,'DS ST'!B:B)</f>
        <v>NHG</v>
      </c>
      <c r="E1739" s="94" t="str">
        <f t="array" ref="E1739">XLOOKUP($F1739,'GIÁ'!$A:$A,'GIÁ'!$E:$E)</f>
        <v>MÁT</v>
      </c>
      <c r="F1739" s="94">
        <v>8.936176750017E12</v>
      </c>
      <c r="G1739" s="95" t="s">
        <v>2521</v>
      </c>
      <c r="H1739" s="95" t="s">
        <v>667</v>
      </c>
      <c r="I1739" s="96">
        <v>1.0</v>
      </c>
      <c r="J1739" s="96">
        <v>0.0</v>
      </c>
      <c r="K1739" s="98">
        <f t="shared" si="4"/>
        <v>1</v>
      </c>
      <c r="L1739" s="99" t="s">
        <v>5718</v>
      </c>
      <c r="M1739" s="100" t="s">
        <v>5722</v>
      </c>
      <c r="N1739" s="101" t="s">
        <v>5723</v>
      </c>
      <c r="O1739" s="128"/>
      <c r="P1739" s="100">
        <v>1.0</v>
      </c>
      <c r="Q1739" s="103">
        <f t="shared" si="5"/>
        <v>0</v>
      </c>
      <c r="R1739" s="161" t="s">
        <v>5724</v>
      </c>
      <c r="S1739" s="105"/>
      <c r="T1739" s="106"/>
      <c r="U1739" s="107"/>
      <c r="V1739" s="108" t="s">
        <v>756</v>
      </c>
      <c r="W1739" s="109" t="s">
        <v>764</v>
      </c>
      <c r="X1739" s="110" t="str">
        <f t="shared" si="6"/>
        <v/>
      </c>
      <c r="Y1739" s="110" t="str">
        <f t="shared" si="7"/>
        <v>Siêu thị</v>
      </c>
      <c r="Z1739" s="139" t="str">
        <f t="shared" si="108"/>
        <v/>
      </c>
      <c r="AA1739" s="109" t="s">
        <v>802</v>
      </c>
      <c r="AB1739" s="106"/>
      <c r="AC1739" s="158"/>
      <c r="AD1739" s="160"/>
      <c r="AE1739" s="127"/>
      <c r="AF1739" s="113"/>
      <c r="AG1739" s="165" t="str">
        <f t="array" ref="AG1739">XLOOKUP(F1739,'CLV2'!A:A,'CLV2'!E:E)</f>
        <v>2.DELICA</v>
      </c>
      <c r="AH1739" s="115" t="str">
        <f t="array" ref="AH1739">XLOOKUP(F1739,'CLV2'!A:A,'CLV2'!F:F)</f>
        <v>3.DESSERTS</v>
      </c>
      <c r="AI1739" s="115" t="str">
        <f t="shared" si="8"/>
        <v>Pack</v>
      </c>
      <c r="AJ1739" s="116">
        <f t="shared" si="9"/>
        <v>1</v>
      </c>
      <c r="AK1739" s="117" t="str">
        <f t="array" ref="AK1739">XLOOKUP(F1739,'GIÁ'!A:A,'GIÁ'!D:D)</f>
        <v>6650.00</v>
      </c>
      <c r="AL1739" s="118">
        <f t="shared" si="10"/>
        <v>6650</v>
      </c>
      <c r="AM1739" s="118">
        <f t="shared" si="11"/>
        <v>0</v>
      </c>
      <c r="AN1739" s="119">
        <f t="shared" si="12"/>
        <v>6650</v>
      </c>
      <c r="AO1739" s="118">
        <f t="shared" si="13"/>
        <v>0</v>
      </c>
      <c r="AP1739" s="121">
        <f t="shared" si="14"/>
        <v>0</v>
      </c>
      <c r="AQ1739" s="122"/>
      <c r="AR1739" s="119"/>
    </row>
    <row r="1740" ht="22.5" customHeight="1">
      <c r="A1740" s="89">
        <v>46232.0</v>
      </c>
      <c r="B1740" s="90">
        <v>0.4701388888888889</v>
      </c>
      <c r="C1740" s="91" t="s">
        <v>1418</v>
      </c>
      <c r="D1740" s="129" t="str">
        <f t="array" ref="D1740">XLOOKUP(C1740,'DS ST'!A:A,'DS ST'!B:B)</f>
        <v>NHG</v>
      </c>
      <c r="E1740" s="94" t="str">
        <f t="array" ref="E1740">XLOOKUP($F1740,'GIÁ'!$A:$A,'GIÁ'!$E:$E)</f>
        <v>MÁT</v>
      </c>
      <c r="F1740" s="94">
        <v>8.935335402859E12</v>
      </c>
      <c r="G1740" s="95" t="s">
        <v>2076</v>
      </c>
      <c r="H1740" s="95" t="s">
        <v>224</v>
      </c>
      <c r="I1740" s="96">
        <v>2.0</v>
      </c>
      <c r="J1740" s="96">
        <v>0.0</v>
      </c>
      <c r="K1740" s="98">
        <f t="shared" si="4"/>
        <v>2</v>
      </c>
      <c r="L1740" s="99" t="s">
        <v>5718</v>
      </c>
      <c r="M1740" s="100" t="s">
        <v>5722</v>
      </c>
      <c r="N1740" s="101" t="s">
        <v>5723</v>
      </c>
      <c r="O1740" s="128"/>
      <c r="P1740" s="100">
        <v>2.0</v>
      </c>
      <c r="Q1740" s="103">
        <f t="shared" si="5"/>
        <v>0</v>
      </c>
      <c r="R1740" s="161" t="s">
        <v>5724</v>
      </c>
      <c r="S1740" s="105"/>
      <c r="T1740" s="106"/>
      <c r="U1740" s="107"/>
      <c r="V1740" s="108" t="s">
        <v>756</v>
      </c>
      <c r="W1740" s="109" t="s">
        <v>764</v>
      </c>
      <c r="X1740" s="110" t="str">
        <f t="shared" si="6"/>
        <v/>
      </c>
      <c r="Y1740" s="110" t="str">
        <f t="shared" si="7"/>
        <v>Siêu thị</v>
      </c>
      <c r="Z1740" s="139" t="str">
        <f t="shared" si="108"/>
        <v/>
      </c>
      <c r="AA1740" s="109" t="s">
        <v>802</v>
      </c>
      <c r="AB1740" s="106"/>
      <c r="AC1740" s="158"/>
      <c r="AD1740" s="160"/>
      <c r="AE1740" s="127"/>
      <c r="AF1740" s="113"/>
      <c r="AG1740" s="165" t="str">
        <f t="array" ref="AG1740">XLOOKUP(F1740,'CLV2'!A:A,'CLV2'!E:E)</f>
        <v>2.CHILLED FOODS</v>
      </c>
      <c r="AH1740" s="115" t="str">
        <f t="array" ref="AH1740">XLOOKUP(F1740,'CLV2'!A:A,'CLV2'!F:F)</f>
        <v>3.OTHER CHILLED PRODUCTS</v>
      </c>
      <c r="AI1740" s="115" t="str">
        <f t="shared" si="8"/>
        <v>Pack</v>
      </c>
      <c r="AJ1740" s="116">
        <f t="shared" si="9"/>
        <v>1</v>
      </c>
      <c r="AK1740" s="117" t="str">
        <f t="array" ref="AK1740">XLOOKUP(F1740,'GIÁ'!A:A,'GIÁ'!D:D)</f>
        <v>50615.12</v>
      </c>
      <c r="AL1740" s="118">
        <f t="shared" si="10"/>
        <v>101230.24</v>
      </c>
      <c r="AM1740" s="118">
        <f t="shared" si="11"/>
        <v>0</v>
      </c>
      <c r="AN1740" s="119">
        <f t="shared" si="12"/>
        <v>101230.24</v>
      </c>
      <c r="AO1740" s="118">
        <f t="shared" si="13"/>
        <v>0</v>
      </c>
      <c r="AP1740" s="121">
        <f t="shared" si="14"/>
        <v>0</v>
      </c>
      <c r="AQ1740" s="122"/>
      <c r="AR1740" s="119"/>
    </row>
    <row r="1741" ht="22.5" customHeight="1">
      <c r="A1741" s="89">
        <v>46232.0</v>
      </c>
      <c r="B1741" s="90">
        <v>0.5895833333333333</v>
      </c>
      <c r="C1741" s="91" t="s">
        <v>1676</v>
      </c>
      <c r="D1741" s="92" t="str">
        <f t="array" ref="D1741">XLOOKUP(C1741,'DS ST'!A:A,'DS ST'!B:B)</f>
        <v>TNT</v>
      </c>
      <c r="E1741" s="94" t="str">
        <f t="array" ref="E1741">XLOOKUP($F1741,'GIÁ'!$A:$A,'GIÁ'!$E:$E)</f>
        <v>ĐÔNG</v>
      </c>
      <c r="F1741" s="94">
        <v>8.936220300274E12</v>
      </c>
      <c r="G1741" s="95" t="s">
        <v>2705</v>
      </c>
      <c r="H1741" s="95" t="s">
        <v>224</v>
      </c>
      <c r="I1741" s="96">
        <v>8.0</v>
      </c>
      <c r="J1741" s="96">
        <v>6.0</v>
      </c>
      <c r="K1741" s="98">
        <f t="shared" si="4"/>
        <v>2</v>
      </c>
      <c r="L1741" s="99" t="s">
        <v>5725</v>
      </c>
      <c r="M1741" s="100" t="s">
        <v>5726</v>
      </c>
      <c r="N1741" s="101"/>
      <c r="O1741" s="128"/>
      <c r="P1741" s="100"/>
      <c r="Q1741" s="103">
        <f t="shared" si="5"/>
        <v>2</v>
      </c>
      <c r="R1741" s="161"/>
      <c r="S1741" s="105"/>
      <c r="T1741" s="106"/>
      <c r="U1741" s="107"/>
      <c r="V1741" s="108" t="s">
        <v>756</v>
      </c>
      <c r="W1741" s="109" t="s">
        <v>1312</v>
      </c>
      <c r="X1741" s="110" t="str">
        <f t="shared" si="6"/>
        <v/>
      </c>
      <c r="Y1741" s="110" t="str">
        <f t="shared" si="7"/>
        <v/>
      </c>
      <c r="Z1741" s="109" t="s">
        <v>797</v>
      </c>
      <c r="AA1741" s="109" t="s">
        <v>802</v>
      </c>
      <c r="AB1741" s="168" t="s">
        <v>3792</v>
      </c>
      <c r="AC1741" s="158"/>
      <c r="AD1741" s="160"/>
      <c r="AE1741" s="127"/>
      <c r="AF1741" s="113"/>
      <c r="AG1741" s="165" t="str">
        <f t="array" ref="AG1741">XLOOKUP(F1741,'CLV2'!A:A,'CLV2'!E:E)</f>
        <v>2.FROZEN FOODS</v>
      </c>
      <c r="AH1741" s="115" t="str">
        <f t="array" ref="AH1741">XLOOKUP(F1741,'CLV2'!A:A,'CLV2'!F:F)</f>
        <v>3.HOTPOT AND FRIED</v>
      </c>
      <c r="AI1741" s="115" t="str">
        <f t="shared" si="8"/>
        <v>Pack</v>
      </c>
      <c r="AJ1741" s="116">
        <f t="shared" si="9"/>
        <v>0.25</v>
      </c>
      <c r="AK1741" s="117" t="str">
        <f t="array" ref="AK1741">XLOOKUP(F1741,'GIÁ'!A:A,'GIÁ'!D:D)</f>
        <v>40500.00</v>
      </c>
      <c r="AL1741" s="118">
        <f t="shared" si="10"/>
        <v>81000</v>
      </c>
      <c r="AM1741" s="118">
        <f t="shared" si="11"/>
        <v>0</v>
      </c>
      <c r="AN1741" s="119">
        <f t="shared" si="12"/>
        <v>0</v>
      </c>
      <c r="AO1741" s="118">
        <f t="shared" si="13"/>
        <v>81000</v>
      </c>
      <c r="AP1741" s="121">
        <f t="shared" si="14"/>
        <v>0</v>
      </c>
      <c r="AQ1741" s="122"/>
      <c r="AR1741" s="119"/>
    </row>
    <row r="1742" ht="22.5" customHeight="1">
      <c r="A1742" s="89">
        <v>46232.0</v>
      </c>
      <c r="B1742" s="90">
        <v>0.4465277777777778</v>
      </c>
      <c r="C1742" s="91" t="s">
        <v>1676</v>
      </c>
      <c r="D1742" s="92" t="str">
        <f t="array" ref="D1742">XLOOKUP(C1742,'DS ST'!A:A,'DS ST'!B:B)</f>
        <v>TNT</v>
      </c>
      <c r="E1742" s="94" t="str">
        <f t="array" ref="E1742">XLOOKUP($F1742,'GIÁ'!$A:$A,'GIÁ'!$E:$E)</f>
        <v>MÁT</v>
      </c>
      <c r="F1742" s="94">
        <v>11570.0</v>
      </c>
      <c r="G1742" s="95" t="s">
        <v>901</v>
      </c>
      <c r="H1742" s="95" t="s">
        <v>75</v>
      </c>
      <c r="I1742" s="96">
        <v>3.0</v>
      </c>
      <c r="J1742" s="96">
        <v>0.0</v>
      </c>
      <c r="K1742" s="98">
        <f t="shared" si="4"/>
        <v>3</v>
      </c>
      <c r="L1742" s="99" t="s">
        <v>5727</v>
      </c>
      <c r="M1742" s="100" t="s">
        <v>5728</v>
      </c>
      <c r="N1742" s="101" t="s">
        <v>5729</v>
      </c>
      <c r="O1742" s="128"/>
      <c r="P1742" s="100"/>
      <c r="Q1742" s="103">
        <f t="shared" si="5"/>
        <v>3</v>
      </c>
      <c r="R1742" s="161"/>
      <c r="S1742" s="105"/>
      <c r="T1742" s="106"/>
      <c r="U1742" s="107"/>
      <c r="V1742" s="108" t="s">
        <v>756</v>
      </c>
      <c r="W1742" s="109" t="s">
        <v>1312</v>
      </c>
      <c r="X1742" s="110" t="str">
        <f t="shared" si="6"/>
        <v/>
      </c>
      <c r="Y1742" s="110" t="str">
        <f t="shared" si="7"/>
        <v/>
      </c>
      <c r="Z1742" s="139" t="str">
        <f>IF(N(Q1742)&lt;=0,"",IF(ISNUMBER(SEARCH("Thiếu kiện",V1742)),"Kho đông mát",IF(AND(N(Q1742)&gt;0,N(P1742)&gt;0,OR(ISNUMBER(SEARCH("Hình KDB",U1742)),ISNUMBER(SEARCH("Hình tele",U1742)),ISNUMBER(SEARCH("sai code",U1742)),ISNUMBER(SEARCH("ST nhận",U1742)))),"Kho đông mát",IF(AND(W1742="DC giao thiếu",OR(ISNUMBER(SEARCH("Hình KDB",U1742)),ISNUMBER(SEARCH("Hình tele",U1742)),ISNUMBER(SEARCH("sai code",U1742)))),"Kho đông mát",IF(W1742="DC giao thiếu","Chưa xác định",IF(AND(W1742="DC pick sai",OR(ISNUMBER(SEARCH("Hình KDB",U1742)),ISNUMBER(SEARCH("Hình tele",U1742)),ISNUMBER(SEARCH("sai code",U1742)),ISNUMBER(SEARCH("ST nhận",U1742)))),"Kho đông mát",IF(W1742="DC pick sai","Chưa xác định",IF(AND(W1742="Hao hụt",N(O1742)&gt;0,OR(ISNUMBER(SEARCH("Hình KDB",U1742)),ISNUMBER(SEARCH("Hình tele",U1742)),ISNUMBER(SEARCH("sai code",U1742)),ISNUMBER(SEARCH("ST nhận",U1742)))),"Kho đông mát",IF(W1742="Hao hụt","Chưa xác định",IF(OR(W1742="VT giao sai điểm",W1742="Không đạt nhiệt độ",W1742="TX giao thiếu kiện",W1742="Hàng không đạt CL"),"Kho đông mát",IF(W1742="Chưa xác định","Chưa xác định",IF(N(P1742)&gt;0,"Chưa xác định",""))))))))))))</f>
        <v>Chưa xác định</v>
      </c>
      <c r="AA1742" s="109" t="s">
        <v>5260</v>
      </c>
      <c r="AB1742" s="106"/>
      <c r="AC1742" s="158"/>
      <c r="AD1742" s="160"/>
      <c r="AE1742" s="127"/>
      <c r="AF1742" s="113"/>
      <c r="AG1742" s="165" t="str">
        <f t="array" ref="AG1742">XLOOKUP(F1742,'CLV2'!A:A,'CLV2'!E:E)</f>
        <v>2.FRUITS</v>
      </c>
      <c r="AH1742" s="115" t="str">
        <f t="array" ref="AH1742">XLOOKUP(F1742,'CLV2'!A:A,'CLV2'!F:F)</f>
        <v>3.IMPORT FRUITS</v>
      </c>
      <c r="AI1742" s="115" t="str">
        <f t="shared" si="8"/>
        <v>Pack</v>
      </c>
      <c r="AJ1742" s="116">
        <f t="shared" si="9"/>
        <v>1</v>
      </c>
      <c r="AK1742" s="117" t="str">
        <f t="array" ref="AK1742">XLOOKUP(F1742,'GIÁ'!A:A,'GIÁ'!D:D)</f>
        <v>67482.80</v>
      </c>
      <c r="AL1742" s="118">
        <f t="shared" si="10"/>
        <v>202448.4</v>
      </c>
      <c r="AM1742" s="118">
        <f t="shared" si="11"/>
        <v>0</v>
      </c>
      <c r="AN1742" s="119">
        <f t="shared" si="12"/>
        <v>0</v>
      </c>
      <c r="AO1742" s="118">
        <f t="shared" si="13"/>
        <v>0</v>
      </c>
      <c r="AP1742" s="121">
        <f t="shared" si="14"/>
        <v>202448.4</v>
      </c>
      <c r="AQ1742" s="122"/>
      <c r="AR1742" s="119"/>
    </row>
    <row r="1743" ht="22.5" customHeight="1">
      <c r="A1743" s="89">
        <v>46232.0</v>
      </c>
      <c r="B1743" s="90">
        <v>0.6881944444444444</v>
      </c>
      <c r="C1743" s="91" t="s">
        <v>638</v>
      </c>
      <c r="D1743" s="92" t="str">
        <f t="array" ref="D1743">XLOOKUP(C1743,'DS ST'!A:A,'DS ST'!B:B)</f>
        <v>A151</v>
      </c>
      <c r="E1743" s="94" t="str">
        <f t="array" ref="E1743">XLOOKUP($F1743,'GIÁ'!$A:$A,'GIÁ'!$E:$E)</f>
        <v>ĐÔNG</v>
      </c>
      <c r="F1743" s="94">
        <v>8.936200100092E12</v>
      </c>
      <c r="G1743" s="95" t="s">
        <v>2627</v>
      </c>
      <c r="H1743" s="95" t="s">
        <v>224</v>
      </c>
      <c r="I1743" s="96">
        <v>6.0</v>
      </c>
      <c r="J1743" s="96">
        <v>0.0</v>
      </c>
      <c r="K1743" s="98">
        <f t="shared" si="4"/>
        <v>6</v>
      </c>
      <c r="L1743" s="99" t="s">
        <v>5730</v>
      </c>
      <c r="M1743" s="100" t="s">
        <v>5731</v>
      </c>
      <c r="N1743" s="101" t="e">
        <v>#N/A</v>
      </c>
      <c r="O1743" s="128"/>
      <c r="P1743" s="100"/>
      <c r="Q1743" s="103">
        <f t="shared" si="5"/>
        <v>6</v>
      </c>
      <c r="R1743" s="161"/>
      <c r="S1743" s="105"/>
      <c r="T1743" s="106"/>
      <c r="U1743" s="107"/>
      <c r="V1743" s="108" t="s">
        <v>756</v>
      </c>
      <c r="W1743" s="109" t="s">
        <v>1312</v>
      </c>
      <c r="X1743" s="110" t="str">
        <f t="shared" si="6"/>
        <v/>
      </c>
      <c r="Y1743" s="110" t="str">
        <f t="shared" si="7"/>
        <v/>
      </c>
      <c r="Z1743" s="109" t="s">
        <v>797</v>
      </c>
      <c r="AA1743" s="109" t="s">
        <v>802</v>
      </c>
      <c r="AB1743" s="168" t="s">
        <v>5732</v>
      </c>
      <c r="AC1743" s="158"/>
      <c r="AD1743" s="160"/>
      <c r="AE1743" s="127"/>
      <c r="AF1743" s="113"/>
      <c r="AG1743" s="165" t="str">
        <f t="array" ref="AG1743">XLOOKUP(F1743,'CLV2'!A:A,'CLV2'!E:E)</f>
        <v>2.FROZEN FOODS</v>
      </c>
      <c r="AH1743" s="115" t="str">
        <f t="array" ref="AH1743">XLOOKUP(F1743,'CLV2'!A:A,'CLV2'!F:F)</f>
        <v>3.PASTRY AND DESSERTS</v>
      </c>
      <c r="AI1743" s="115" t="str">
        <f t="shared" si="8"/>
        <v>Pack</v>
      </c>
      <c r="AJ1743" s="116">
        <f t="shared" si="9"/>
        <v>1</v>
      </c>
      <c r="AK1743" s="117" t="str">
        <f t="array" ref="AK1743">XLOOKUP(F1743,'GIÁ'!A:A,'GIÁ'!D:D)</f>
        <v>21715.47</v>
      </c>
      <c r="AL1743" s="118">
        <f t="shared" si="10"/>
        <v>130292.82</v>
      </c>
      <c r="AM1743" s="118">
        <f t="shared" si="11"/>
        <v>0</v>
      </c>
      <c r="AN1743" s="119">
        <f t="shared" si="12"/>
        <v>0</v>
      </c>
      <c r="AO1743" s="118">
        <f t="shared" si="13"/>
        <v>130292.82</v>
      </c>
      <c r="AP1743" s="121">
        <f t="shared" si="14"/>
        <v>0</v>
      </c>
      <c r="AQ1743" s="122"/>
      <c r="AR1743" s="119"/>
    </row>
    <row r="1744" ht="22.5" customHeight="1">
      <c r="A1744" s="89">
        <v>46232.0</v>
      </c>
      <c r="B1744" s="90">
        <v>0.6881944444444444</v>
      </c>
      <c r="C1744" s="91" t="s">
        <v>638</v>
      </c>
      <c r="D1744" s="92" t="str">
        <f t="array" ref="D1744">XLOOKUP(C1744,'DS ST'!A:A,'DS ST'!B:B)</f>
        <v>A151</v>
      </c>
      <c r="E1744" s="94" t="str">
        <f t="array" ref="E1744">XLOOKUP($F1744,'GIÁ'!$A:$A,'GIÁ'!$E:$E)</f>
        <v>ĐÔNG</v>
      </c>
      <c r="F1744" s="94">
        <v>8.935297103726E12</v>
      </c>
      <c r="G1744" s="95" t="s">
        <v>2028</v>
      </c>
      <c r="H1744" s="95" t="s">
        <v>224</v>
      </c>
      <c r="I1744" s="96">
        <v>4.0</v>
      </c>
      <c r="J1744" s="96">
        <v>0.0</v>
      </c>
      <c r="K1744" s="98">
        <f t="shared" si="4"/>
        <v>4</v>
      </c>
      <c r="L1744" s="99" t="s">
        <v>5730</v>
      </c>
      <c r="M1744" s="100" t="s">
        <v>5731</v>
      </c>
      <c r="N1744" s="101"/>
      <c r="O1744" s="128"/>
      <c r="P1744" s="100"/>
      <c r="Q1744" s="103">
        <f t="shared" si="5"/>
        <v>4</v>
      </c>
      <c r="R1744" s="161"/>
      <c r="S1744" s="105"/>
      <c r="T1744" s="106"/>
      <c r="U1744" s="107"/>
      <c r="V1744" s="108" t="s">
        <v>756</v>
      </c>
      <c r="W1744" s="109" t="s">
        <v>1312</v>
      </c>
      <c r="X1744" s="110" t="str">
        <f t="shared" si="6"/>
        <v/>
      </c>
      <c r="Y1744" s="110" t="str">
        <f t="shared" si="7"/>
        <v/>
      </c>
      <c r="Z1744" s="109" t="s">
        <v>797</v>
      </c>
      <c r="AA1744" s="109" t="s">
        <v>802</v>
      </c>
      <c r="AB1744" s="168" t="s">
        <v>5732</v>
      </c>
      <c r="AC1744" s="158"/>
      <c r="AD1744" s="160"/>
      <c r="AE1744" s="127"/>
      <c r="AF1744" s="113"/>
      <c r="AG1744" s="165" t="str">
        <f t="array" ref="AG1744">XLOOKUP(F1744,'CLV2'!A:A,'CLV2'!E:E)</f>
        <v>2.FROZEN FOODS</v>
      </c>
      <c r="AH1744" s="115" t="str">
        <f t="array" ref="AH1744">XLOOKUP(F1744,'CLV2'!A:A,'CLV2'!F:F)</f>
        <v>3.PIZZA - READY MEALS</v>
      </c>
      <c r="AI1744" s="115" t="str">
        <f t="shared" si="8"/>
        <v>Pack</v>
      </c>
      <c r="AJ1744" s="116">
        <f t="shared" si="9"/>
        <v>1</v>
      </c>
      <c r="AK1744" s="117" t="str">
        <f t="array" ref="AK1744">XLOOKUP(F1744,'GIÁ'!A:A,'GIÁ'!D:D)</f>
        <v>61056.95</v>
      </c>
      <c r="AL1744" s="118">
        <f t="shared" si="10"/>
        <v>244227.8</v>
      </c>
      <c r="AM1744" s="118">
        <f t="shared" si="11"/>
        <v>0</v>
      </c>
      <c r="AN1744" s="119">
        <f t="shared" si="12"/>
        <v>0</v>
      </c>
      <c r="AO1744" s="118">
        <f t="shared" si="13"/>
        <v>244227.8</v>
      </c>
      <c r="AP1744" s="121">
        <f t="shared" si="14"/>
        <v>0</v>
      </c>
      <c r="AQ1744" s="122"/>
      <c r="AR1744" s="119"/>
    </row>
    <row r="1745" ht="22.5" customHeight="1">
      <c r="A1745" s="89">
        <v>46232.0</v>
      </c>
      <c r="B1745" s="90">
        <v>0.4777777777777778</v>
      </c>
      <c r="C1745" s="91" t="s">
        <v>638</v>
      </c>
      <c r="D1745" s="129" t="str">
        <f t="array" ref="D1745">XLOOKUP(C1745,'DS ST'!A:A,'DS ST'!B:B)</f>
        <v>A151</v>
      </c>
      <c r="E1745" s="94" t="str">
        <f t="array" ref="E1745">XLOOKUP($F1745,'GIÁ'!$A:$A,'GIÁ'!$E:$E)</f>
        <v>MÁT</v>
      </c>
      <c r="F1745" s="94">
        <v>1100918.0</v>
      </c>
      <c r="G1745" s="95" t="s">
        <v>5511</v>
      </c>
      <c r="H1745" s="95" t="s">
        <v>273</v>
      </c>
      <c r="I1745" s="96">
        <v>18.0</v>
      </c>
      <c r="J1745" s="96">
        <v>17.42</v>
      </c>
      <c r="K1745" s="98">
        <f t="shared" si="4"/>
        <v>0.58</v>
      </c>
      <c r="L1745" s="99" t="s">
        <v>5733</v>
      </c>
      <c r="M1745" s="100" t="s">
        <v>5734</v>
      </c>
      <c r="N1745" s="101" t="s">
        <v>5735</v>
      </c>
      <c r="O1745" s="128">
        <v>0.5799999999999983</v>
      </c>
      <c r="P1745" s="100"/>
      <c r="Q1745" s="103">
        <f t="shared" si="5"/>
        <v>0</v>
      </c>
      <c r="R1745" s="161"/>
      <c r="S1745" s="105" t="s">
        <v>14</v>
      </c>
      <c r="T1745" s="106"/>
      <c r="U1745" s="107" t="s">
        <v>4541</v>
      </c>
      <c r="V1745" s="108" t="s">
        <v>756</v>
      </c>
      <c r="W1745" s="109" t="s">
        <v>505</v>
      </c>
      <c r="X1745" s="110" t="str">
        <f t="shared" si="6"/>
        <v>Hao hụt</v>
      </c>
      <c r="Y1745" s="110" t="str">
        <f t="shared" si="7"/>
        <v/>
      </c>
      <c r="Z1745" s="139" t="str">
        <f>IF(N(Q1745)&lt;=0,"",IF(ISNUMBER(SEARCH("Thiếu kiện",V1745)),"Kho đông mát",IF(AND(N(Q1745)&gt;0,N(P1745)&gt;0,OR(ISNUMBER(SEARCH("Hình KDB",U1745)),ISNUMBER(SEARCH("Hình tele",U1745)),ISNUMBER(SEARCH("sai code",U1745)),ISNUMBER(SEARCH("ST nhận",U1745)))),"Kho đông mát",IF(AND(W1745="DC giao thiếu",OR(ISNUMBER(SEARCH("Hình KDB",U1745)),ISNUMBER(SEARCH("Hình tele",U1745)),ISNUMBER(SEARCH("sai code",U1745)))),"Kho đông mát",IF(W1745="DC giao thiếu","Chưa xác định",IF(AND(W1745="DC pick sai",OR(ISNUMBER(SEARCH("Hình KDB",U1745)),ISNUMBER(SEARCH("Hình tele",U1745)),ISNUMBER(SEARCH("sai code",U1745)),ISNUMBER(SEARCH("ST nhận",U1745)))),"Kho đông mát",IF(W1745="DC pick sai","Chưa xác định",IF(AND(W1745="Hao hụt",N(O1745)&gt;0,OR(ISNUMBER(SEARCH("Hình KDB",U1745)),ISNUMBER(SEARCH("Hình tele",U1745)),ISNUMBER(SEARCH("sai code",U1745)),ISNUMBER(SEARCH("ST nhận",U1745)))),"Kho đông mát",IF(W1745="Hao hụt","Chưa xác định",IF(OR(W1745="VT giao sai điểm",W1745="Không đạt nhiệt độ",W1745="TX giao thiếu kiện",W1745="Hàng không đạt CL"),"Kho đông mát",IF(W1745="Chưa xác định","Chưa xác định",IF(N(P1745)&gt;0,"Chưa xác định",""))))))))))))</f>
        <v/>
      </c>
      <c r="AA1745" s="109" t="s">
        <v>802</v>
      </c>
      <c r="AB1745" s="106"/>
      <c r="AC1745" s="158"/>
      <c r="AD1745" s="160"/>
      <c r="AE1745" s="127"/>
      <c r="AF1745" s="113"/>
      <c r="AG1745" s="165" t="str">
        <f t="array" ref="AG1745">XLOOKUP(F1745,'CLV2'!A:A,'CLV2'!E:E)</f>
        <v>2.FRUITS</v>
      </c>
      <c r="AH1745" s="115" t="str">
        <f t="array" ref="AH1745">XLOOKUP(F1745,'CLV2'!A:A,'CLV2'!F:F)</f>
        <v>3.IMPORT FRUITS</v>
      </c>
      <c r="AI1745" s="115" t="str">
        <f t="shared" si="8"/>
        <v>KG</v>
      </c>
      <c r="AJ1745" s="116">
        <f t="shared" si="9"/>
        <v>0.03222222222</v>
      </c>
      <c r="AK1745" s="117" t="str">
        <f t="array" ref="AK1745">XLOOKUP(F1745,'GIÁ'!A:A,'GIÁ'!D:D)</f>
        <v>121296.91</v>
      </c>
      <c r="AL1745" s="118">
        <f t="shared" si="10"/>
        <v>70352.2078</v>
      </c>
      <c r="AM1745" s="118">
        <f t="shared" si="11"/>
        <v>70352.2078</v>
      </c>
      <c r="AN1745" s="119">
        <f t="shared" si="12"/>
        <v>0</v>
      </c>
      <c r="AO1745" s="118">
        <f t="shared" si="13"/>
        <v>0</v>
      </c>
      <c r="AP1745" s="121">
        <f t="shared" si="14"/>
        <v>0</v>
      </c>
      <c r="AQ1745" s="122"/>
      <c r="AR1745" s="119"/>
    </row>
    <row r="1746" ht="22.5" customHeight="1">
      <c r="A1746" s="89">
        <v>46232.0</v>
      </c>
      <c r="B1746" s="90">
        <v>0.4777777777777778</v>
      </c>
      <c r="C1746" s="91" t="s">
        <v>638</v>
      </c>
      <c r="D1746" s="92" t="str">
        <f t="array" ref="D1746">XLOOKUP(C1746,'DS ST'!A:A,'DS ST'!B:B)</f>
        <v>A151</v>
      </c>
      <c r="E1746" s="94" t="str">
        <f t="array" ref="E1746">XLOOKUP($F1746,'GIÁ'!$A:$A,'GIÁ'!$E:$E)</f>
        <v>MÁT</v>
      </c>
      <c r="F1746" s="94">
        <v>8.936040981493E12</v>
      </c>
      <c r="G1746" s="95" t="s">
        <v>2227</v>
      </c>
      <c r="H1746" s="95" t="s">
        <v>224</v>
      </c>
      <c r="I1746" s="96">
        <v>2.0</v>
      </c>
      <c r="J1746" s="96">
        <v>0.0</v>
      </c>
      <c r="K1746" s="98">
        <f t="shared" si="4"/>
        <v>2</v>
      </c>
      <c r="L1746" s="99" t="s">
        <v>5733</v>
      </c>
      <c r="M1746" s="100" t="s">
        <v>5736</v>
      </c>
      <c r="N1746" s="101" t="s">
        <v>5737</v>
      </c>
      <c r="O1746" s="128"/>
      <c r="P1746" s="100"/>
      <c r="Q1746" s="103">
        <f t="shared" si="5"/>
        <v>2</v>
      </c>
      <c r="R1746" s="161"/>
      <c r="S1746" s="105"/>
      <c r="T1746" s="106"/>
      <c r="U1746" s="107"/>
      <c r="V1746" s="108" t="s">
        <v>756</v>
      </c>
      <c r="W1746" s="109" t="s">
        <v>1312</v>
      </c>
      <c r="X1746" s="110" t="str">
        <f t="shared" si="6"/>
        <v/>
      </c>
      <c r="Y1746" s="110" t="str">
        <f t="shared" si="7"/>
        <v/>
      </c>
      <c r="Z1746" s="109" t="s">
        <v>797</v>
      </c>
      <c r="AA1746" s="109" t="s">
        <v>802</v>
      </c>
      <c r="AB1746" s="149" t="s">
        <v>5732</v>
      </c>
      <c r="AC1746" s="158"/>
      <c r="AD1746" s="160"/>
      <c r="AE1746" s="127"/>
      <c r="AF1746" s="113"/>
      <c r="AG1746" s="165" t="str">
        <f t="array" ref="AG1746">XLOOKUP(F1746,'CLV2'!A:A,'CLV2'!E:E)</f>
        <v>2.DAIRY</v>
      </c>
      <c r="AH1746" s="115" t="str">
        <f t="array" ref="AH1746">XLOOKUP(F1746,'CLV2'!A:A,'CLV2'!F:F)</f>
        <v>3.BUTTER AND CHEESE</v>
      </c>
      <c r="AI1746" s="115" t="str">
        <f t="shared" si="8"/>
        <v>Pack</v>
      </c>
      <c r="AJ1746" s="116">
        <f t="shared" si="9"/>
        <v>1</v>
      </c>
      <c r="AK1746" s="117" t="str">
        <f t="array" ref="AK1746">XLOOKUP(F1746,'GIÁ'!A:A,'GIÁ'!D:D)</f>
        <v>47498.61</v>
      </c>
      <c r="AL1746" s="118">
        <f t="shared" si="10"/>
        <v>94997.22</v>
      </c>
      <c r="AM1746" s="118">
        <f t="shared" si="11"/>
        <v>0</v>
      </c>
      <c r="AN1746" s="119">
        <f t="shared" si="12"/>
        <v>0</v>
      </c>
      <c r="AO1746" s="118">
        <f t="shared" si="13"/>
        <v>94997.22</v>
      </c>
      <c r="AP1746" s="121">
        <f t="shared" si="14"/>
        <v>0</v>
      </c>
      <c r="AQ1746" s="122"/>
      <c r="AR1746" s="119"/>
    </row>
    <row r="1747" ht="22.5" customHeight="1">
      <c r="A1747" s="89">
        <v>46232.0</v>
      </c>
      <c r="B1747" s="90">
        <v>0.6027777777777777</v>
      </c>
      <c r="C1747" s="91" t="s">
        <v>1478</v>
      </c>
      <c r="D1747" s="129" t="str">
        <f t="array" ref="D1747">XLOOKUP(C1747,'DS ST'!A:A,'DS ST'!B:B)</f>
        <v>NVK</v>
      </c>
      <c r="E1747" s="94" t="str">
        <f t="array" ref="E1747">XLOOKUP($F1747,'GIÁ'!$A:$A,'GIÁ'!$E:$E)</f>
        <v>ĐÔNG</v>
      </c>
      <c r="F1747" s="94">
        <v>8.936220300274E12</v>
      </c>
      <c r="G1747" s="95" t="s">
        <v>2705</v>
      </c>
      <c r="H1747" s="95" t="s">
        <v>224</v>
      </c>
      <c r="I1747" s="96">
        <v>8.0</v>
      </c>
      <c r="J1747" s="96">
        <v>6.0</v>
      </c>
      <c r="K1747" s="98">
        <f t="shared" si="4"/>
        <v>2</v>
      </c>
      <c r="L1747" s="99" t="s">
        <v>5738</v>
      </c>
      <c r="M1747" s="100" t="s">
        <v>5739</v>
      </c>
      <c r="N1747" s="101" t="e">
        <v>#N/A</v>
      </c>
      <c r="O1747" s="128"/>
      <c r="P1747" s="100"/>
      <c r="Q1747" s="103">
        <f t="shared" si="5"/>
        <v>2</v>
      </c>
      <c r="R1747" s="161"/>
      <c r="S1747" s="105" t="s">
        <v>14</v>
      </c>
      <c r="T1747" s="106"/>
      <c r="U1747" s="107" t="s">
        <v>3811</v>
      </c>
      <c r="V1747" s="108" t="s">
        <v>756</v>
      </c>
      <c r="W1747" s="109" t="s">
        <v>1312</v>
      </c>
      <c r="X1747" s="110" t="str">
        <f t="shared" si="6"/>
        <v/>
      </c>
      <c r="Y1747" s="110" t="str">
        <f t="shared" si="7"/>
        <v/>
      </c>
      <c r="Z1747" s="139" t="str">
        <f t="shared" ref="Z1747:Z1754" si="109">IF(N(Q1747)&lt;=0,"",IF(ISNUMBER(SEARCH("Thiếu kiện",V1747)),"Kho đông mát",IF(AND(N(Q1747)&gt;0,N(P1747)&gt;0,OR(ISNUMBER(SEARCH("Hình KDB",U1747)),ISNUMBER(SEARCH("Hình tele",U1747)),ISNUMBER(SEARCH("sai code",U1747)),ISNUMBER(SEARCH("ST nhận",U1747)))),"Kho đông mát",IF(AND(W1747="DC giao thiếu",OR(ISNUMBER(SEARCH("Hình KDB",U1747)),ISNUMBER(SEARCH("Hình tele",U1747)),ISNUMBER(SEARCH("sai code",U1747)))),"Kho đông mát",IF(W1747="DC giao thiếu","Chưa xác định",IF(AND(W1747="DC pick sai",OR(ISNUMBER(SEARCH("Hình KDB",U1747)),ISNUMBER(SEARCH("Hình tele",U1747)),ISNUMBER(SEARCH("sai code",U1747)),ISNUMBER(SEARCH("ST nhận",U1747)))),"Kho đông mát",IF(W1747="DC pick sai","Chưa xác định",IF(AND(W1747="Hao hụt",N(O1747)&gt;0,OR(ISNUMBER(SEARCH("Hình KDB",U1747)),ISNUMBER(SEARCH("Hình tele",U1747)),ISNUMBER(SEARCH("sai code",U1747)),ISNUMBER(SEARCH("ST nhận",U1747)))),"Kho đông mát",IF(W1747="Hao hụt","Chưa xác định",IF(OR(W1747="VT giao sai điểm",W1747="Không đạt nhiệt độ",W1747="TX giao thiếu kiện",W1747="Hàng không đạt CL"),"Kho đông mát",IF(W1747="Chưa xác định","Chưa xác định",IF(N(P1747)&gt;0,"Chưa xác định",""))))))))))))</f>
        <v>Kho đông mát</v>
      </c>
      <c r="AA1747" s="109" t="s">
        <v>802</v>
      </c>
      <c r="AB1747" s="106"/>
      <c r="AC1747" s="159" t="s">
        <v>1329</v>
      </c>
      <c r="AD1747" s="160"/>
      <c r="AE1747" s="127"/>
      <c r="AF1747" s="113"/>
      <c r="AG1747" s="165" t="str">
        <f t="array" ref="AG1747">XLOOKUP(F1747,'CLV2'!A:A,'CLV2'!E:E)</f>
        <v>2.FROZEN FOODS</v>
      </c>
      <c r="AH1747" s="115" t="str">
        <f t="array" ref="AH1747">XLOOKUP(F1747,'CLV2'!A:A,'CLV2'!F:F)</f>
        <v>3.HOTPOT AND FRIED</v>
      </c>
      <c r="AI1747" s="115" t="str">
        <f t="shared" si="8"/>
        <v>Pack</v>
      </c>
      <c r="AJ1747" s="116">
        <f t="shared" si="9"/>
        <v>0.25</v>
      </c>
      <c r="AK1747" s="117" t="str">
        <f t="array" ref="AK1747">XLOOKUP(F1747,'GIÁ'!A:A,'GIÁ'!D:D)</f>
        <v>40500.00</v>
      </c>
      <c r="AL1747" s="118">
        <f t="shared" si="10"/>
        <v>81000</v>
      </c>
      <c r="AM1747" s="118">
        <f t="shared" si="11"/>
        <v>0</v>
      </c>
      <c r="AN1747" s="119">
        <f t="shared" si="12"/>
        <v>0</v>
      </c>
      <c r="AO1747" s="118">
        <f t="shared" si="13"/>
        <v>81000</v>
      </c>
      <c r="AP1747" s="121">
        <f t="shared" si="14"/>
        <v>0</v>
      </c>
      <c r="AQ1747" s="122"/>
      <c r="AR1747" s="119"/>
    </row>
    <row r="1748" ht="22.5" customHeight="1">
      <c r="A1748" s="89">
        <v>46232.0</v>
      </c>
      <c r="B1748" s="90">
        <v>0.6583333333333333</v>
      </c>
      <c r="C1748" s="91" t="s">
        <v>1358</v>
      </c>
      <c r="D1748" s="129" t="str">
        <f t="array" ref="D1748">XLOOKUP(C1748,'DS ST'!A:A,'DS ST'!B:B)</f>
        <v>LVT</v>
      </c>
      <c r="E1748" s="94" t="str">
        <f t="array" ref="E1748">XLOOKUP($F1748,'GIÁ'!$A:$A,'GIÁ'!$E:$E)</f>
        <v>ĐÔNG</v>
      </c>
      <c r="F1748" s="94">
        <v>8.938562334054E12</v>
      </c>
      <c r="G1748" s="95" t="s">
        <v>3183</v>
      </c>
      <c r="H1748" s="95" t="s">
        <v>57</v>
      </c>
      <c r="I1748" s="96">
        <v>2.0</v>
      </c>
      <c r="J1748" s="96">
        <v>1.0</v>
      </c>
      <c r="K1748" s="98">
        <f t="shared" si="4"/>
        <v>1</v>
      </c>
      <c r="L1748" s="99" t="s">
        <v>5740</v>
      </c>
      <c r="M1748" s="100" t="s">
        <v>5741</v>
      </c>
      <c r="N1748" s="101" t="e">
        <v>#N/A</v>
      </c>
      <c r="O1748" s="128"/>
      <c r="P1748" s="100"/>
      <c r="Q1748" s="103">
        <f t="shared" si="5"/>
        <v>1</v>
      </c>
      <c r="R1748" s="161"/>
      <c r="S1748" s="105"/>
      <c r="T1748" s="106"/>
      <c r="U1748" s="107" t="s">
        <v>3811</v>
      </c>
      <c r="V1748" s="108" t="s">
        <v>756</v>
      </c>
      <c r="W1748" s="109" t="s">
        <v>1312</v>
      </c>
      <c r="X1748" s="110" t="str">
        <f t="shared" si="6"/>
        <v/>
      </c>
      <c r="Y1748" s="110" t="str">
        <f t="shared" si="7"/>
        <v/>
      </c>
      <c r="Z1748" s="139" t="str">
        <f t="shared" si="109"/>
        <v>Kho đông mát</v>
      </c>
      <c r="AA1748" s="109" t="s">
        <v>802</v>
      </c>
      <c r="AB1748" s="106"/>
      <c r="AC1748" s="159" t="s">
        <v>1329</v>
      </c>
      <c r="AD1748" s="160"/>
      <c r="AE1748" s="127"/>
      <c r="AF1748" s="113"/>
      <c r="AG1748" s="165" t="str">
        <f t="array" ref="AG1748">XLOOKUP(F1748,'CLV2'!A:A,'CLV2'!E:E)</f>
        <v>2.FROZEN FOODS</v>
      </c>
      <c r="AH1748" s="115" t="str">
        <f t="array" ref="AH1748">XLOOKUP(F1748,'CLV2'!A:A,'CLV2'!F:F)</f>
        <v>3.PIZZA - READY MEALS</v>
      </c>
      <c r="AI1748" s="115" t="str">
        <f t="shared" si="8"/>
        <v>Pack</v>
      </c>
      <c r="AJ1748" s="116">
        <f t="shared" si="9"/>
        <v>0.5</v>
      </c>
      <c r="AK1748" s="117" t="str">
        <f t="array" ref="AK1748">XLOOKUP(F1748,'GIÁ'!A:A,'GIÁ'!D:D)</f>
        <v>45622.63</v>
      </c>
      <c r="AL1748" s="118">
        <f t="shared" si="10"/>
        <v>45622.63</v>
      </c>
      <c r="AM1748" s="118">
        <f t="shared" si="11"/>
        <v>0</v>
      </c>
      <c r="AN1748" s="119">
        <f t="shared" si="12"/>
        <v>0</v>
      </c>
      <c r="AO1748" s="118">
        <f t="shared" si="13"/>
        <v>45622.63</v>
      </c>
      <c r="AP1748" s="121">
        <f t="shared" si="14"/>
        <v>0</v>
      </c>
      <c r="AQ1748" s="122"/>
      <c r="AR1748" s="119"/>
    </row>
    <row r="1749" ht="22.5" customHeight="1">
      <c r="A1749" s="89">
        <v>46232.0</v>
      </c>
      <c r="B1749" s="90">
        <v>0.5229166666666667</v>
      </c>
      <c r="C1749" s="91" t="s">
        <v>1358</v>
      </c>
      <c r="D1749" s="129" t="str">
        <f t="array" ref="D1749">XLOOKUP(C1749,'DS ST'!A:A,'DS ST'!B:B)</f>
        <v>LVT</v>
      </c>
      <c r="E1749" s="94" t="str">
        <f t="array" ref="E1749">XLOOKUP($F1749,'GIÁ'!$A:$A,'GIÁ'!$E:$E)</f>
        <v>MÁT</v>
      </c>
      <c r="F1749" s="94">
        <v>8.936076278758E12</v>
      </c>
      <c r="G1749" s="95" t="s">
        <v>2307</v>
      </c>
      <c r="H1749" s="95" t="s">
        <v>57</v>
      </c>
      <c r="I1749" s="96">
        <v>1.0</v>
      </c>
      <c r="J1749" s="96">
        <v>0.0</v>
      </c>
      <c r="K1749" s="98">
        <f t="shared" si="4"/>
        <v>1</v>
      </c>
      <c r="L1749" s="99" t="s">
        <v>5742</v>
      </c>
      <c r="M1749" s="100" t="s">
        <v>5743</v>
      </c>
      <c r="N1749" s="101" t="s">
        <v>5744</v>
      </c>
      <c r="O1749" s="128"/>
      <c r="P1749" s="100"/>
      <c r="Q1749" s="103">
        <f t="shared" si="5"/>
        <v>1</v>
      </c>
      <c r="R1749" s="161"/>
      <c r="S1749" s="105"/>
      <c r="T1749" s="106"/>
      <c r="U1749" s="107"/>
      <c r="V1749" s="108" t="s">
        <v>756</v>
      </c>
      <c r="W1749" s="109" t="s">
        <v>1312</v>
      </c>
      <c r="X1749" s="110" t="str">
        <f t="shared" si="6"/>
        <v/>
      </c>
      <c r="Y1749" s="110" t="str">
        <f t="shared" si="7"/>
        <v/>
      </c>
      <c r="Z1749" s="139" t="str">
        <f t="shared" si="109"/>
        <v>Chưa xác định</v>
      </c>
      <c r="AA1749" s="109" t="s">
        <v>802</v>
      </c>
      <c r="AB1749" s="106"/>
      <c r="AC1749" s="158"/>
      <c r="AD1749" s="160"/>
      <c r="AE1749" s="127"/>
      <c r="AF1749" s="113"/>
      <c r="AG1749" s="165" t="str">
        <f t="array" ref="AG1749">XLOOKUP(F1749,'CLV2'!A:A,'CLV2'!E:E)</f>
        <v>2.BAKERY</v>
      </c>
      <c r="AH1749" s="115" t="str">
        <f t="array" ref="AH1749">XLOOKUP(F1749,'CLV2'!A:A,'CLV2'!F:F)</f>
        <v>3.CAKES</v>
      </c>
      <c r="AI1749" s="115" t="str">
        <f t="shared" si="8"/>
        <v>Pack</v>
      </c>
      <c r="AJ1749" s="116">
        <f t="shared" si="9"/>
        <v>1</v>
      </c>
      <c r="AK1749" s="117" t="str">
        <f t="array" ref="AK1749">XLOOKUP(F1749,'GIÁ'!A:A,'GIÁ'!D:D)</f>
        <v>11225.80</v>
      </c>
      <c r="AL1749" s="118">
        <f t="shared" si="10"/>
        <v>11225.8</v>
      </c>
      <c r="AM1749" s="118">
        <f t="shared" si="11"/>
        <v>0</v>
      </c>
      <c r="AN1749" s="119">
        <f t="shared" si="12"/>
        <v>0</v>
      </c>
      <c r="AO1749" s="118">
        <f t="shared" si="13"/>
        <v>0</v>
      </c>
      <c r="AP1749" s="121">
        <f t="shared" si="14"/>
        <v>11225.8</v>
      </c>
      <c r="AQ1749" s="122"/>
      <c r="AR1749" s="119"/>
    </row>
    <row r="1750" ht="22.5" customHeight="1">
      <c r="A1750" s="89">
        <v>46232.0</v>
      </c>
      <c r="B1750" s="90">
        <v>0.5229166666666667</v>
      </c>
      <c r="C1750" s="91" t="s">
        <v>1358</v>
      </c>
      <c r="D1750" s="129" t="str">
        <f t="array" ref="D1750">XLOOKUP(C1750,'DS ST'!A:A,'DS ST'!B:B)</f>
        <v>LVT</v>
      </c>
      <c r="E1750" s="94" t="str">
        <f t="array" ref="E1750">XLOOKUP($F1750,'GIÁ'!$A:$A,'GIÁ'!$E:$E)</f>
        <v>MÁT</v>
      </c>
      <c r="F1750" s="94">
        <v>8.936216431029E12</v>
      </c>
      <c r="G1750" s="95" t="s">
        <v>2682</v>
      </c>
      <c r="H1750" s="95" t="s">
        <v>224</v>
      </c>
      <c r="I1750" s="96">
        <v>2.0</v>
      </c>
      <c r="J1750" s="96">
        <v>0.0</v>
      </c>
      <c r="K1750" s="98">
        <f t="shared" si="4"/>
        <v>2</v>
      </c>
      <c r="L1750" s="99" t="s">
        <v>5742</v>
      </c>
      <c r="M1750" s="100" t="s">
        <v>5743</v>
      </c>
      <c r="N1750" s="101" t="s">
        <v>5744</v>
      </c>
      <c r="O1750" s="128"/>
      <c r="P1750" s="100">
        <v>2.0</v>
      </c>
      <c r="Q1750" s="103">
        <f t="shared" si="5"/>
        <v>0</v>
      </c>
      <c r="R1750" s="161" t="s">
        <v>5745</v>
      </c>
      <c r="S1750" s="105"/>
      <c r="T1750" s="106"/>
      <c r="U1750" s="107"/>
      <c r="V1750" s="108" t="s">
        <v>756</v>
      </c>
      <c r="W1750" s="109" t="s">
        <v>1908</v>
      </c>
      <c r="X1750" s="110" t="str">
        <f t="shared" si="6"/>
        <v/>
      </c>
      <c r="Y1750" s="110" t="str">
        <f t="shared" si="7"/>
        <v>Siêu thị</v>
      </c>
      <c r="Z1750" s="139" t="str">
        <f t="shared" si="109"/>
        <v/>
      </c>
      <c r="AA1750" s="109" t="s">
        <v>802</v>
      </c>
      <c r="AB1750" s="106"/>
      <c r="AC1750" s="158"/>
      <c r="AD1750" s="160"/>
      <c r="AE1750" s="127"/>
      <c r="AF1750" s="113"/>
      <c r="AG1750" s="165" t="str">
        <f t="array" ref="AG1750">XLOOKUP(F1750,'CLV2'!A:A,'CLV2'!E:E)</f>
        <v>2.CHILLED FOODS</v>
      </c>
      <c r="AH1750" s="115" t="str">
        <f t="array" ref="AH1750">XLOOKUP(F1750,'CLV2'!A:A,'CLV2'!F:F)</f>
        <v>3.HAM AND SAUSAGES</v>
      </c>
      <c r="AI1750" s="115" t="str">
        <f t="shared" si="8"/>
        <v>Pack</v>
      </c>
      <c r="AJ1750" s="116">
        <f t="shared" si="9"/>
        <v>1</v>
      </c>
      <c r="AK1750" s="117" t="str">
        <f t="array" ref="AK1750">XLOOKUP(F1750,'GIÁ'!A:A,'GIÁ'!D:D)</f>
        <v>39050.40</v>
      </c>
      <c r="AL1750" s="118">
        <f t="shared" si="10"/>
        <v>78100.8</v>
      </c>
      <c r="AM1750" s="118">
        <f t="shared" si="11"/>
        <v>0</v>
      </c>
      <c r="AN1750" s="119">
        <f t="shared" si="12"/>
        <v>78100.8</v>
      </c>
      <c r="AO1750" s="118">
        <f t="shared" si="13"/>
        <v>0</v>
      </c>
      <c r="AP1750" s="121">
        <f t="shared" si="14"/>
        <v>0</v>
      </c>
      <c r="AQ1750" s="122"/>
      <c r="AR1750" s="119"/>
    </row>
    <row r="1751" ht="22.5" customHeight="1">
      <c r="A1751" s="89">
        <v>46232.0</v>
      </c>
      <c r="B1751" s="90">
        <v>0.5229166666666667</v>
      </c>
      <c r="C1751" s="91" t="s">
        <v>1358</v>
      </c>
      <c r="D1751" s="129" t="str">
        <f t="array" ref="D1751">XLOOKUP(C1751,'DS ST'!A:A,'DS ST'!B:B)</f>
        <v>LVT</v>
      </c>
      <c r="E1751" s="94" t="str">
        <f t="array" ref="E1751">XLOOKUP($F1751,'GIÁ'!$A:$A,'GIÁ'!$E:$E)</f>
        <v>MÁT</v>
      </c>
      <c r="F1751" s="94">
        <v>8.934673320566E12</v>
      </c>
      <c r="G1751" s="95" t="s">
        <v>1619</v>
      </c>
      <c r="H1751" s="95" t="s">
        <v>1197</v>
      </c>
      <c r="I1751" s="96">
        <v>10.0</v>
      </c>
      <c r="J1751" s="96">
        <v>0.0</v>
      </c>
      <c r="K1751" s="98">
        <f t="shared" si="4"/>
        <v>10</v>
      </c>
      <c r="L1751" s="99" t="s">
        <v>5742</v>
      </c>
      <c r="M1751" s="100" t="s">
        <v>5746</v>
      </c>
      <c r="N1751" s="101" t="s">
        <v>5747</v>
      </c>
      <c r="O1751" s="128"/>
      <c r="P1751" s="100">
        <v>10.0</v>
      </c>
      <c r="Q1751" s="103">
        <f t="shared" si="5"/>
        <v>0</v>
      </c>
      <c r="R1751" s="161" t="s">
        <v>5748</v>
      </c>
      <c r="S1751" s="105"/>
      <c r="T1751" s="106"/>
      <c r="U1751" s="107"/>
      <c r="V1751" s="108" t="s">
        <v>756</v>
      </c>
      <c r="W1751" s="109" t="s">
        <v>1908</v>
      </c>
      <c r="X1751" s="110" t="str">
        <f t="shared" si="6"/>
        <v/>
      </c>
      <c r="Y1751" s="110" t="str">
        <f t="shared" si="7"/>
        <v>Siêu thị</v>
      </c>
      <c r="Z1751" s="139" t="str">
        <f t="shared" si="109"/>
        <v/>
      </c>
      <c r="AA1751" s="109" t="s">
        <v>802</v>
      </c>
      <c r="AB1751" s="106"/>
      <c r="AC1751" s="158"/>
      <c r="AD1751" s="160"/>
      <c r="AE1751" s="127"/>
      <c r="AF1751" s="113"/>
      <c r="AG1751" s="165" t="str">
        <f t="array" ref="AG1751">XLOOKUP(F1751,'CLV2'!A:A,'CLV2'!E:E)</f>
        <v>2.DAIRY</v>
      </c>
      <c r="AH1751" s="115" t="str">
        <f t="array" ref="AH1751">XLOOKUP(F1751,'CLV2'!A:A,'CLV2'!F:F)</f>
        <v>3.DRINKING YOGURT</v>
      </c>
      <c r="AI1751" s="115" t="str">
        <f t="shared" si="8"/>
        <v>Pack</v>
      </c>
      <c r="AJ1751" s="116">
        <f t="shared" si="9"/>
        <v>1</v>
      </c>
      <c r="AK1751" s="117" t="str">
        <f t="array" ref="AK1751">XLOOKUP(F1751,'GIÁ'!A:A,'GIÁ'!D:D)</f>
        <v>19688.16</v>
      </c>
      <c r="AL1751" s="118">
        <f t="shared" si="10"/>
        <v>196881.6</v>
      </c>
      <c r="AM1751" s="118">
        <f t="shared" si="11"/>
        <v>0</v>
      </c>
      <c r="AN1751" s="119">
        <f t="shared" si="12"/>
        <v>196881.6</v>
      </c>
      <c r="AO1751" s="118">
        <f t="shared" si="13"/>
        <v>0</v>
      </c>
      <c r="AP1751" s="121">
        <f t="shared" si="14"/>
        <v>0</v>
      </c>
      <c r="AQ1751" s="122"/>
      <c r="AR1751" s="119"/>
    </row>
    <row r="1752" ht="22.5" customHeight="1">
      <c r="A1752" s="89">
        <v>46232.0</v>
      </c>
      <c r="B1752" s="90">
        <v>0.5229166666666667</v>
      </c>
      <c r="C1752" s="91" t="s">
        <v>1358</v>
      </c>
      <c r="D1752" s="129" t="str">
        <f t="array" ref="D1752">XLOOKUP(C1752,'DS ST'!A:A,'DS ST'!B:B)</f>
        <v>LVT</v>
      </c>
      <c r="E1752" s="94" t="str">
        <f t="array" ref="E1752">XLOOKUP($F1752,'GIÁ'!$A:$A,'GIÁ'!$E:$E)</f>
        <v>MÁT</v>
      </c>
      <c r="F1752" s="94">
        <v>8.938505512044E12</v>
      </c>
      <c r="G1752" s="95" t="s">
        <v>2874</v>
      </c>
      <c r="H1752" s="95" t="s">
        <v>224</v>
      </c>
      <c r="I1752" s="96">
        <v>2.0</v>
      </c>
      <c r="J1752" s="96">
        <v>0.0</v>
      </c>
      <c r="K1752" s="98">
        <f t="shared" si="4"/>
        <v>2</v>
      </c>
      <c r="L1752" s="99" t="s">
        <v>5742</v>
      </c>
      <c r="M1752" s="100" t="s">
        <v>5749</v>
      </c>
      <c r="N1752" s="101" t="s">
        <v>5750</v>
      </c>
      <c r="O1752" s="128"/>
      <c r="P1752" s="100">
        <v>2.0</v>
      </c>
      <c r="Q1752" s="103">
        <f t="shared" si="5"/>
        <v>0</v>
      </c>
      <c r="R1752" s="161" t="s">
        <v>5751</v>
      </c>
      <c r="S1752" s="105"/>
      <c r="T1752" s="106"/>
      <c r="U1752" s="107"/>
      <c r="V1752" s="108" t="s">
        <v>756</v>
      </c>
      <c r="W1752" s="109" t="s">
        <v>1908</v>
      </c>
      <c r="X1752" s="110" t="str">
        <f t="shared" si="6"/>
        <v/>
      </c>
      <c r="Y1752" s="110" t="str">
        <f t="shared" si="7"/>
        <v>Siêu thị</v>
      </c>
      <c r="Z1752" s="139" t="str">
        <f t="shared" si="109"/>
        <v/>
      </c>
      <c r="AA1752" s="109" t="s">
        <v>802</v>
      </c>
      <c r="AB1752" s="106"/>
      <c r="AC1752" s="158"/>
      <c r="AD1752" s="160"/>
      <c r="AE1752" s="127"/>
      <c r="AF1752" s="113"/>
      <c r="AG1752" s="165" t="str">
        <f t="array" ref="AG1752">XLOOKUP(F1752,'CLV2'!A:A,'CLV2'!E:E)</f>
        <v>2.VEGETABLES</v>
      </c>
      <c r="AH1752" s="115" t="str">
        <f t="array" ref="AH1752">XLOOKUP(F1752,'CLV2'!A:A,'CLV2'!F:F)</f>
        <v>3.PROCESSED VEGGIES</v>
      </c>
      <c r="AI1752" s="115" t="str">
        <f t="shared" si="8"/>
        <v>Pack</v>
      </c>
      <c r="AJ1752" s="116">
        <f t="shared" si="9"/>
        <v>1</v>
      </c>
      <c r="AK1752" s="117" t="str">
        <f t="array" ref="AK1752">XLOOKUP(F1752,'GIÁ'!A:A,'GIÁ'!D:D)</f>
        <v>20047.75</v>
      </c>
      <c r="AL1752" s="118">
        <f t="shared" si="10"/>
        <v>40095.5</v>
      </c>
      <c r="AM1752" s="118">
        <f t="shared" si="11"/>
        <v>0</v>
      </c>
      <c r="AN1752" s="119">
        <f t="shared" si="12"/>
        <v>40095.5</v>
      </c>
      <c r="AO1752" s="118">
        <f t="shared" si="13"/>
        <v>0</v>
      </c>
      <c r="AP1752" s="121">
        <f t="shared" si="14"/>
        <v>0</v>
      </c>
      <c r="AQ1752" s="122"/>
      <c r="AR1752" s="119"/>
    </row>
    <row r="1753" ht="22.5" customHeight="1">
      <c r="A1753" s="89">
        <v>46232.0</v>
      </c>
      <c r="B1753" s="90">
        <v>0.5229166666666667</v>
      </c>
      <c r="C1753" s="91" t="s">
        <v>1358</v>
      </c>
      <c r="D1753" s="129" t="str">
        <f t="array" ref="D1753">XLOOKUP(C1753,'DS ST'!A:A,'DS ST'!B:B)</f>
        <v>LVT</v>
      </c>
      <c r="E1753" s="94" t="str">
        <f t="array" ref="E1753">XLOOKUP($F1753,'GIÁ'!$A:$A,'GIÁ'!$E:$E)</f>
        <v>MÁT</v>
      </c>
      <c r="F1753" s="94">
        <v>8.938505512204E12</v>
      </c>
      <c r="G1753" s="95" t="s">
        <v>2878</v>
      </c>
      <c r="H1753" s="95" t="s">
        <v>224</v>
      </c>
      <c r="I1753" s="96">
        <v>3.0</v>
      </c>
      <c r="J1753" s="96">
        <v>0.0</v>
      </c>
      <c r="K1753" s="98">
        <f t="shared" si="4"/>
        <v>3</v>
      </c>
      <c r="L1753" s="99" t="s">
        <v>5742</v>
      </c>
      <c r="M1753" s="100" t="s">
        <v>5749</v>
      </c>
      <c r="N1753" s="101" t="s">
        <v>5750</v>
      </c>
      <c r="O1753" s="128"/>
      <c r="P1753" s="100">
        <v>3.0</v>
      </c>
      <c r="Q1753" s="103">
        <f t="shared" si="5"/>
        <v>0</v>
      </c>
      <c r="R1753" s="161" t="s">
        <v>5752</v>
      </c>
      <c r="S1753" s="105"/>
      <c r="T1753" s="106"/>
      <c r="U1753" s="107"/>
      <c r="V1753" s="108" t="s">
        <v>756</v>
      </c>
      <c r="W1753" s="109" t="s">
        <v>1908</v>
      </c>
      <c r="X1753" s="110" t="str">
        <f t="shared" si="6"/>
        <v/>
      </c>
      <c r="Y1753" s="110" t="str">
        <f t="shared" si="7"/>
        <v>Siêu thị</v>
      </c>
      <c r="Z1753" s="139" t="str">
        <f t="shared" si="109"/>
        <v/>
      </c>
      <c r="AA1753" s="109" t="s">
        <v>802</v>
      </c>
      <c r="AB1753" s="106"/>
      <c r="AC1753" s="158"/>
      <c r="AD1753" s="160"/>
      <c r="AE1753" s="127"/>
      <c r="AF1753" s="113"/>
      <c r="AG1753" s="165" t="str">
        <f t="array" ref="AG1753">XLOOKUP(F1753,'CLV2'!A:A,'CLV2'!E:E)</f>
        <v>2.VEGETABLES</v>
      </c>
      <c r="AH1753" s="115" t="str">
        <f t="array" ref="AH1753">XLOOKUP(F1753,'CLV2'!A:A,'CLV2'!F:F)</f>
        <v>3.PROCESSED VEGGIES</v>
      </c>
      <c r="AI1753" s="115" t="str">
        <f t="shared" si="8"/>
        <v>Pack</v>
      </c>
      <c r="AJ1753" s="116">
        <f t="shared" si="9"/>
        <v>1</v>
      </c>
      <c r="AK1753" s="117" t="str">
        <f t="array" ref="AK1753">XLOOKUP(F1753,'GIÁ'!A:A,'GIÁ'!D:D)</f>
        <v>24862.74</v>
      </c>
      <c r="AL1753" s="118">
        <f t="shared" si="10"/>
        <v>74588.22</v>
      </c>
      <c r="AM1753" s="118">
        <f t="shared" si="11"/>
        <v>0</v>
      </c>
      <c r="AN1753" s="119">
        <f t="shared" si="12"/>
        <v>74588.22</v>
      </c>
      <c r="AO1753" s="118">
        <f t="shared" si="13"/>
        <v>0</v>
      </c>
      <c r="AP1753" s="121">
        <f t="shared" si="14"/>
        <v>0</v>
      </c>
      <c r="AQ1753" s="122"/>
      <c r="AR1753" s="119"/>
    </row>
    <row r="1754" ht="22.5" customHeight="1">
      <c r="A1754" s="89">
        <v>46232.0</v>
      </c>
      <c r="B1754" s="90">
        <v>0.5229166666666667</v>
      </c>
      <c r="C1754" s="91" t="s">
        <v>1358</v>
      </c>
      <c r="D1754" s="129" t="str">
        <f t="array" ref="D1754">XLOOKUP(C1754,'DS ST'!A:A,'DS ST'!B:B)</f>
        <v>LVT</v>
      </c>
      <c r="E1754" s="94" t="str">
        <f t="array" ref="E1754">XLOOKUP($F1754,'GIÁ'!$A:$A,'GIÁ'!$E:$E)</f>
        <v>MÁT</v>
      </c>
      <c r="F1754" s="94">
        <v>8.934673300964E12</v>
      </c>
      <c r="G1754" s="95" t="s">
        <v>1597</v>
      </c>
      <c r="H1754" s="95" t="s">
        <v>57</v>
      </c>
      <c r="I1754" s="96">
        <v>6.0</v>
      </c>
      <c r="J1754" s="96">
        <v>0.0</v>
      </c>
      <c r="K1754" s="98">
        <f t="shared" si="4"/>
        <v>6</v>
      </c>
      <c r="L1754" s="99" t="s">
        <v>5742</v>
      </c>
      <c r="M1754" s="100" t="s">
        <v>5753</v>
      </c>
      <c r="N1754" s="101" t="s">
        <v>5754</v>
      </c>
      <c r="O1754" s="128"/>
      <c r="P1754" s="100">
        <v>6.0</v>
      </c>
      <c r="Q1754" s="103">
        <f t="shared" si="5"/>
        <v>0</v>
      </c>
      <c r="R1754" s="161" t="s">
        <v>5748</v>
      </c>
      <c r="S1754" s="105"/>
      <c r="T1754" s="106"/>
      <c r="U1754" s="107"/>
      <c r="V1754" s="108" t="s">
        <v>756</v>
      </c>
      <c r="W1754" s="109" t="s">
        <v>1908</v>
      </c>
      <c r="X1754" s="110" t="str">
        <f t="shared" si="6"/>
        <v/>
      </c>
      <c r="Y1754" s="110" t="str">
        <f t="shared" si="7"/>
        <v>Siêu thị</v>
      </c>
      <c r="Z1754" s="139" t="str">
        <f t="shared" si="109"/>
        <v/>
      </c>
      <c r="AA1754" s="109" t="s">
        <v>802</v>
      </c>
      <c r="AB1754" s="106"/>
      <c r="AC1754" s="158"/>
      <c r="AD1754" s="160"/>
      <c r="AE1754" s="127"/>
      <c r="AF1754" s="113"/>
      <c r="AG1754" s="165" t="str">
        <f t="array" ref="AG1754">XLOOKUP(F1754,'CLV2'!A:A,'CLV2'!E:E)</f>
        <v>2.DAIRY</v>
      </c>
      <c r="AH1754" s="115" t="str">
        <f t="array" ref="AH1754">XLOOKUP(F1754,'CLV2'!A:A,'CLV2'!F:F)</f>
        <v>3.DRINKING YOGURT</v>
      </c>
      <c r="AI1754" s="115" t="str">
        <f t="shared" si="8"/>
        <v>Pack</v>
      </c>
      <c r="AJ1754" s="116">
        <f t="shared" si="9"/>
        <v>1</v>
      </c>
      <c r="AK1754" s="117" t="str">
        <f t="array" ref="AK1754">XLOOKUP(F1754,'GIÁ'!A:A,'GIÁ'!D:D)</f>
        <v>15134.62</v>
      </c>
      <c r="AL1754" s="118">
        <f t="shared" si="10"/>
        <v>90807.72</v>
      </c>
      <c r="AM1754" s="118">
        <f t="shared" si="11"/>
        <v>0</v>
      </c>
      <c r="AN1754" s="119">
        <f t="shared" si="12"/>
        <v>90807.72</v>
      </c>
      <c r="AO1754" s="118">
        <f t="shared" si="13"/>
        <v>0</v>
      </c>
      <c r="AP1754" s="121">
        <f t="shared" si="14"/>
        <v>0</v>
      </c>
      <c r="AQ1754" s="122"/>
      <c r="AR1754" s="119"/>
    </row>
    <row r="1755" ht="22.5" customHeight="1">
      <c r="A1755" s="89">
        <v>46232.0</v>
      </c>
      <c r="B1755" s="90">
        <v>0.5916666666666667</v>
      </c>
      <c r="C1755" s="91" t="s">
        <v>961</v>
      </c>
      <c r="D1755" s="92" t="str">
        <f t="array" ref="D1755">XLOOKUP(C1755,'DS ST'!A:A,'DS ST'!B:B)</f>
        <v>A201</v>
      </c>
      <c r="E1755" s="94" t="str">
        <f t="array" ref="E1755">XLOOKUP($F1755,'GIÁ'!$A:$A,'GIÁ'!$E:$E)</f>
        <v>ĐÔNG</v>
      </c>
      <c r="F1755" s="94">
        <v>8.934717266003E12</v>
      </c>
      <c r="G1755" s="95" t="s">
        <v>1721</v>
      </c>
      <c r="H1755" s="95" t="s">
        <v>224</v>
      </c>
      <c r="I1755" s="96">
        <v>4.0</v>
      </c>
      <c r="J1755" s="96">
        <v>2.0</v>
      </c>
      <c r="K1755" s="98">
        <f t="shared" si="4"/>
        <v>2</v>
      </c>
      <c r="L1755" s="99" t="s">
        <v>5755</v>
      </c>
      <c r="M1755" s="100" t="s">
        <v>5756</v>
      </c>
      <c r="N1755" s="101"/>
      <c r="O1755" s="128"/>
      <c r="P1755" s="100"/>
      <c r="Q1755" s="103">
        <f t="shared" si="5"/>
        <v>2</v>
      </c>
      <c r="R1755" s="161"/>
      <c r="S1755" s="105"/>
      <c r="T1755" s="106"/>
      <c r="U1755" s="107"/>
      <c r="V1755" s="108" t="s">
        <v>756</v>
      </c>
      <c r="W1755" s="109" t="s">
        <v>1312</v>
      </c>
      <c r="X1755" s="110" t="str">
        <f t="shared" si="6"/>
        <v/>
      </c>
      <c r="Y1755" s="110" t="str">
        <f t="shared" si="7"/>
        <v/>
      </c>
      <c r="Z1755" s="109" t="s">
        <v>797</v>
      </c>
      <c r="AA1755" s="109" t="s">
        <v>802</v>
      </c>
      <c r="AB1755" s="168" t="s">
        <v>5757</v>
      </c>
      <c r="AC1755" s="158"/>
      <c r="AD1755" s="160"/>
      <c r="AE1755" s="127"/>
      <c r="AF1755" s="113"/>
      <c r="AG1755" s="165" t="str">
        <f t="array" ref="AG1755">XLOOKUP(F1755,'CLV2'!A:A,'CLV2'!E:E)</f>
        <v>2.FROZEN FOODS</v>
      </c>
      <c r="AH1755" s="115" t="str">
        <f t="array" ref="AH1755">XLOOKUP(F1755,'CLV2'!A:A,'CLV2'!F:F)</f>
        <v>3.HOTPOT AND FRIED</v>
      </c>
      <c r="AI1755" s="115" t="str">
        <f t="shared" si="8"/>
        <v>Pack</v>
      </c>
      <c r="AJ1755" s="116">
        <f t="shared" si="9"/>
        <v>0.5</v>
      </c>
      <c r="AK1755" s="117" t="str">
        <f t="array" ref="AK1755">XLOOKUP(F1755,'GIÁ'!A:A,'GIÁ'!D:D)</f>
        <v>54599.71</v>
      </c>
      <c r="AL1755" s="118">
        <f t="shared" si="10"/>
        <v>109199.42</v>
      </c>
      <c r="AM1755" s="118">
        <f t="shared" si="11"/>
        <v>0</v>
      </c>
      <c r="AN1755" s="119">
        <f t="shared" si="12"/>
        <v>0</v>
      </c>
      <c r="AO1755" s="118">
        <f t="shared" si="13"/>
        <v>109199.42</v>
      </c>
      <c r="AP1755" s="121">
        <f t="shared" si="14"/>
        <v>0</v>
      </c>
      <c r="AQ1755" s="122"/>
      <c r="AR1755" s="119"/>
    </row>
    <row r="1756" ht="22.5" customHeight="1">
      <c r="A1756" s="89">
        <v>46232.0</v>
      </c>
      <c r="B1756" s="90">
        <v>0.54375</v>
      </c>
      <c r="C1756" s="91" t="s">
        <v>1425</v>
      </c>
      <c r="D1756" s="129" t="str">
        <f t="array" ref="D1756">XLOOKUP(C1756,'DS ST'!A:A,'DS ST'!B:B)</f>
        <v>NKM</v>
      </c>
      <c r="E1756" s="94" t="str">
        <f t="array" ref="E1756">XLOOKUP($F1756,'GIÁ'!$A:$A,'GIÁ'!$E:$E)</f>
        <v>ĐÔNG</v>
      </c>
      <c r="F1756" s="94">
        <v>8.936220300274E12</v>
      </c>
      <c r="G1756" s="95" t="s">
        <v>2705</v>
      </c>
      <c r="H1756" s="95" t="s">
        <v>224</v>
      </c>
      <c r="I1756" s="96">
        <v>8.0</v>
      </c>
      <c r="J1756" s="96">
        <v>6.0</v>
      </c>
      <c r="K1756" s="98">
        <f t="shared" si="4"/>
        <v>2</v>
      </c>
      <c r="L1756" s="99" t="s">
        <v>5758</v>
      </c>
      <c r="M1756" s="100" t="s">
        <v>5759</v>
      </c>
      <c r="N1756" s="101" t="e">
        <v>#N/A</v>
      </c>
      <c r="O1756" s="128"/>
      <c r="P1756" s="100"/>
      <c r="Q1756" s="103">
        <f t="shared" si="5"/>
        <v>2</v>
      </c>
      <c r="R1756" s="161"/>
      <c r="S1756" s="105" t="s">
        <v>14</v>
      </c>
      <c r="T1756" s="106"/>
      <c r="U1756" s="107" t="s">
        <v>5760</v>
      </c>
      <c r="V1756" s="108" t="s">
        <v>756</v>
      </c>
      <c r="W1756" s="109" t="s">
        <v>1312</v>
      </c>
      <c r="X1756" s="110" t="str">
        <f t="shared" si="6"/>
        <v/>
      </c>
      <c r="Y1756" s="110" t="str">
        <f t="shared" si="7"/>
        <v/>
      </c>
      <c r="Z1756" s="139" t="str">
        <f t="shared" ref="Z1756:Z1760" si="110">IF(N(Q1756)&lt;=0,"",IF(ISNUMBER(SEARCH("Thiếu kiện",V1756)),"Kho đông mát",IF(AND(N(Q1756)&gt;0,N(P1756)&gt;0,OR(ISNUMBER(SEARCH("Hình KDB",U1756)),ISNUMBER(SEARCH("Hình tele",U1756)),ISNUMBER(SEARCH("sai code",U1756)),ISNUMBER(SEARCH("ST nhận",U1756)))),"Kho đông mát",IF(AND(W1756="DC giao thiếu",OR(ISNUMBER(SEARCH("Hình KDB",U1756)),ISNUMBER(SEARCH("Hình tele",U1756)),ISNUMBER(SEARCH("sai code",U1756)))),"Kho đông mát",IF(W1756="DC giao thiếu","Chưa xác định",IF(AND(W1756="DC pick sai",OR(ISNUMBER(SEARCH("Hình KDB",U1756)),ISNUMBER(SEARCH("Hình tele",U1756)),ISNUMBER(SEARCH("sai code",U1756)),ISNUMBER(SEARCH("ST nhận",U1756)))),"Kho đông mát",IF(W1756="DC pick sai","Chưa xác định",IF(AND(W1756="Hao hụt",N(O1756)&gt;0,OR(ISNUMBER(SEARCH("Hình KDB",U1756)),ISNUMBER(SEARCH("Hình tele",U1756)),ISNUMBER(SEARCH("sai code",U1756)),ISNUMBER(SEARCH("ST nhận",U1756)))),"Kho đông mát",IF(W1756="Hao hụt","Chưa xác định",IF(OR(W1756="VT giao sai điểm",W1756="Không đạt nhiệt độ",W1756="TX giao thiếu kiện",W1756="Hàng không đạt CL"),"Kho đông mát",IF(W1756="Chưa xác định","Chưa xác định",IF(N(P1756)&gt;0,"Chưa xác định",""))))))))))))</f>
        <v>Kho đông mát</v>
      </c>
      <c r="AA1756" s="109" t="s">
        <v>802</v>
      </c>
      <c r="AB1756" s="106"/>
      <c r="AC1756" s="159" t="s">
        <v>1329</v>
      </c>
      <c r="AD1756" s="160"/>
      <c r="AE1756" s="127"/>
      <c r="AF1756" s="113"/>
      <c r="AG1756" s="165" t="str">
        <f t="array" ref="AG1756">XLOOKUP(F1756,'CLV2'!A:A,'CLV2'!E:E)</f>
        <v>2.FROZEN FOODS</v>
      </c>
      <c r="AH1756" s="115" t="str">
        <f t="array" ref="AH1756">XLOOKUP(F1756,'CLV2'!A:A,'CLV2'!F:F)</f>
        <v>3.HOTPOT AND FRIED</v>
      </c>
      <c r="AI1756" s="115" t="str">
        <f t="shared" si="8"/>
        <v>Pack</v>
      </c>
      <c r="AJ1756" s="116">
        <f t="shared" si="9"/>
        <v>0.25</v>
      </c>
      <c r="AK1756" s="117" t="str">
        <f t="array" ref="AK1756">XLOOKUP(F1756,'GIÁ'!A:A,'GIÁ'!D:D)</f>
        <v>40500.00</v>
      </c>
      <c r="AL1756" s="118">
        <f t="shared" si="10"/>
        <v>81000</v>
      </c>
      <c r="AM1756" s="118">
        <f t="shared" si="11"/>
        <v>0</v>
      </c>
      <c r="AN1756" s="119">
        <f t="shared" si="12"/>
        <v>0</v>
      </c>
      <c r="AO1756" s="118">
        <f t="shared" si="13"/>
        <v>81000</v>
      </c>
      <c r="AP1756" s="121">
        <f t="shared" si="14"/>
        <v>0</v>
      </c>
      <c r="AQ1756" s="122"/>
      <c r="AR1756" s="119"/>
    </row>
    <row r="1757" ht="22.5" customHeight="1">
      <c r="A1757" s="89">
        <v>46232.0</v>
      </c>
      <c r="B1757" s="90">
        <v>0.42083333333333334</v>
      </c>
      <c r="C1757" s="91" t="s">
        <v>1425</v>
      </c>
      <c r="D1757" s="92" t="str">
        <f t="array" ref="D1757">XLOOKUP(C1757,'DS ST'!A:A,'DS ST'!B:B)</f>
        <v>NKM</v>
      </c>
      <c r="E1757" s="94" t="str">
        <f t="array" ref="E1757">XLOOKUP($F1757,'GIÁ'!$A:$A,'GIÁ'!$E:$E)</f>
        <v>MÁT</v>
      </c>
      <c r="F1757" s="94">
        <v>11570.0</v>
      </c>
      <c r="G1757" s="95" t="s">
        <v>901</v>
      </c>
      <c r="H1757" s="95" t="s">
        <v>75</v>
      </c>
      <c r="I1757" s="96">
        <v>1.0</v>
      </c>
      <c r="J1757" s="96">
        <v>0.0</v>
      </c>
      <c r="K1757" s="98">
        <f t="shared" si="4"/>
        <v>1</v>
      </c>
      <c r="L1757" s="99" t="s">
        <v>5761</v>
      </c>
      <c r="M1757" s="100" t="s">
        <v>5762</v>
      </c>
      <c r="N1757" s="101" t="s">
        <v>5763</v>
      </c>
      <c r="O1757" s="128"/>
      <c r="P1757" s="100"/>
      <c r="Q1757" s="103">
        <f t="shared" si="5"/>
        <v>1</v>
      </c>
      <c r="R1757" s="161"/>
      <c r="S1757" s="105"/>
      <c r="T1757" s="106"/>
      <c r="U1757" s="107"/>
      <c r="V1757" s="108" t="s">
        <v>756</v>
      </c>
      <c r="W1757" s="109" t="s">
        <v>1312</v>
      </c>
      <c r="X1757" s="110" t="str">
        <f t="shared" si="6"/>
        <v/>
      </c>
      <c r="Y1757" s="110" t="str">
        <f t="shared" si="7"/>
        <v/>
      </c>
      <c r="Z1757" s="139" t="str">
        <f t="shared" si="110"/>
        <v>Chưa xác định</v>
      </c>
      <c r="AA1757" s="109" t="s">
        <v>802</v>
      </c>
      <c r="AB1757" s="106"/>
      <c r="AC1757" s="158"/>
      <c r="AD1757" s="160"/>
      <c r="AE1757" s="127"/>
      <c r="AF1757" s="113"/>
      <c r="AG1757" s="165" t="str">
        <f t="array" ref="AG1757">XLOOKUP(F1757,'CLV2'!A:A,'CLV2'!E:E)</f>
        <v>2.FRUITS</v>
      </c>
      <c r="AH1757" s="115" t="str">
        <f t="array" ref="AH1757">XLOOKUP(F1757,'CLV2'!A:A,'CLV2'!F:F)</f>
        <v>3.IMPORT FRUITS</v>
      </c>
      <c r="AI1757" s="115" t="str">
        <f t="shared" si="8"/>
        <v>Pack</v>
      </c>
      <c r="AJ1757" s="116">
        <f t="shared" si="9"/>
        <v>1</v>
      </c>
      <c r="AK1757" s="117" t="str">
        <f t="array" ref="AK1757">XLOOKUP(F1757,'GIÁ'!A:A,'GIÁ'!D:D)</f>
        <v>67482.80</v>
      </c>
      <c r="AL1757" s="118">
        <f t="shared" si="10"/>
        <v>67482.8</v>
      </c>
      <c r="AM1757" s="118">
        <f t="shared" si="11"/>
        <v>0</v>
      </c>
      <c r="AN1757" s="119">
        <f t="shared" si="12"/>
        <v>0</v>
      </c>
      <c r="AO1757" s="118">
        <f t="shared" si="13"/>
        <v>0</v>
      </c>
      <c r="AP1757" s="121">
        <f t="shared" si="14"/>
        <v>67482.8</v>
      </c>
      <c r="AQ1757" s="122"/>
      <c r="AR1757" s="119"/>
    </row>
    <row r="1758" ht="22.5" customHeight="1">
      <c r="A1758" s="89">
        <v>46232.0</v>
      </c>
      <c r="B1758" s="90">
        <v>0.42083333333333334</v>
      </c>
      <c r="C1758" s="91" t="s">
        <v>1425</v>
      </c>
      <c r="D1758" s="129" t="str">
        <f t="array" ref="D1758">XLOOKUP(C1758,'DS ST'!A:A,'DS ST'!B:B)</f>
        <v>NKM</v>
      </c>
      <c r="E1758" s="94" t="str">
        <f t="array" ref="E1758">XLOOKUP($F1758,'GIÁ'!$A:$A,'GIÁ'!$E:$E)</f>
        <v>MÁT</v>
      </c>
      <c r="F1758" s="94">
        <v>1100918.0</v>
      </c>
      <c r="G1758" s="95" t="s">
        <v>5511</v>
      </c>
      <c r="H1758" s="95" t="s">
        <v>273</v>
      </c>
      <c r="I1758" s="96">
        <v>18.0</v>
      </c>
      <c r="J1758" s="96">
        <v>17.763</v>
      </c>
      <c r="K1758" s="98">
        <f t="shared" si="4"/>
        <v>0.237</v>
      </c>
      <c r="L1758" s="99" t="s">
        <v>5761</v>
      </c>
      <c r="M1758" s="100" t="s">
        <v>5764</v>
      </c>
      <c r="N1758" s="101" t="s">
        <v>5765</v>
      </c>
      <c r="O1758" s="128">
        <v>0.23699999999999832</v>
      </c>
      <c r="P1758" s="100"/>
      <c r="Q1758" s="103">
        <f t="shared" si="5"/>
        <v>0</v>
      </c>
      <c r="R1758" s="161"/>
      <c r="S1758" s="105" t="s">
        <v>14</v>
      </c>
      <c r="T1758" s="106"/>
      <c r="U1758" s="107" t="s">
        <v>3654</v>
      </c>
      <c r="V1758" s="108" t="s">
        <v>756</v>
      </c>
      <c r="W1758" s="109" t="s">
        <v>505</v>
      </c>
      <c r="X1758" s="110" t="str">
        <f t="shared" si="6"/>
        <v>Hao hụt</v>
      </c>
      <c r="Y1758" s="110" t="str">
        <f t="shared" si="7"/>
        <v/>
      </c>
      <c r="Z1758" s="139" t="str">
        <f t="shared" si="110"/>
        <v/>
      </c>
      <c r="AA1758" s="109" t="s">
        <v>802</v>
      </c>
      <c r="AB1758" s="106"/>
      <c r="AC1758" s="158"/>
      <c r="AD1758" s="160"/>
      <c r="AE1758" s="127"/>
      <c r="AF1758" s="113"/>
      <c r="AG1758" s="165" t="str">
        <f t="array" ref="AG1758">XLOOKUP(F1758,'CLV2'!A:A,'CLV2'!E:E)</f>
        <v>2.FRUITS</v>
      </c>
      <c r="AH1758" s="115" t="str">
        <f t="array" ref="AH1758">XLOOKUP(F1758,'CLV2'!A:A,'CLV2'!F:F)</f>
        <v>3.IMPORT FRUITS</v>
      </c>
      <c r="AI1758" s="115" t="str">
        <f t="shared" si="8"/>
        <v>KG</v>
      </c>
      <c r="AJ1758" s="116">
        <f t="shared" si="9"/>
        <v>0.01316666667</v>
      </c>
      <c r="AK1758" s="117" t="str">
        <f t="array" ref="AK1758">XLOOKUP(F1758,'GIÁ'!A:A,'GIÁ'!D:D)</f>
        <v>121296.91</v>
      </c>
      <c r="AL1758" s="118">
        <f t="shared" si="10"/>
        <v>28747.36767</v>
      </c>
      <c r="AM1758" s="118">
        <f t="shared" si="11"/>
        <v>28747.36767</v>
      </c>
      <c r="AN1758" s="119">
        <f t="shared" si="12"/>
        <v>0</v>
      </c>
      <c r="AO1758" s="118">
        <f t="shared" si="13"/>
        <v>0</v>
      </c>
      <c r="AP1758" s="121">
        <f t="shared" si="14"/>
        <v>0</v>
      </c>
      <c r="AQ1758" s="122"/>
      <c r="AR1758" s="119"/>
    </row>
    <row r="1759" ht="22.5" customHeight="1">
      <c r="A1759" s="89">
        <v>46232.0</v>
      </c>
      <c r="B1759" s="90">
        <v>0.42083333333333334</v>
      </c>
      <c r="C1759" s="91" t="s">
        <v>1425</v>
      </c>
      <c r="D1759" s="129" t="str">
        <f t="array" ref="D1759">XLOOKUP(C1759,'DS ST'!A:A,'DS ST'!B:B)</f>
        <v>NKM</v>
      </c>
      <c r="E1759" s="94" t="str">
        <f t="array" ref="E1759">XLOOKUP($F1759,'GIÁ'!$A:$A,'GIÁ'!$E:$E)</f>
        <v>MÁT</v>
      </c>
      <c r="F1759" s="94">
        <v>8.938531579028E12</v>
      </c>
      <c r="G1759" s="95" t="s">
        <v>3034</v>
      </c>
      <c r="H1759" s="95" t="s">
        <v>1145</v>
      </c>
      <c r="I1759" s="96">
        <v>4.0</v>
      </c>
      <c r="J1759" s="96">
        <v>2.0</v>
      </c>
      <c r="K1759" s="98">
        <f t="shared" si="4"/>
        <v>2</v>
      </c>
      <c r="L1759" s="99" t="s">
        <v>5761</v>
      </c>
      <c r="M1759" s="100" t="s">
        <v>5766</v>
      </c>
      <c r="N1759" s="101" t="s">
        <v>5767</v>
      </c>
      <c r="O1759" s="128"/>
      <c r="P1759" s="100"/>
      <c r="Q1759" s="103">
        <f t="shared" si="5"/>
        <v>2</v>
      </c>
      <c r="R1759" s="161"/>
      <c r="S1759" s="105" t="s">
        <v>14</v>
      </c>
      <c r="T1759" s="106"/>
      <c r="U1759" s="107" t="s">
        <v>3654</v>
      </c>
      <c r="V1759" s="108" t="s">
        <v>756</v>
      </c>
      <c r="W1759" s="109" t="s">
        <v>1312</v>
      </c>
      <c r="X1759" s="110" t="str">
        <f t="shared" si="6"/>
        <v/>
      </c>
      <c r="Y1759" s="110" t="str">
        <f t="shared" si="7"/>
        <v/>
      </c>
      <c r="Z1759" s="139" t="str">
        <f t="shared" si="110"/>
        <v>Kho đông mát</v>
      </c>
      <c r="AA1759" s="109" t="s">
        <v>802</v>
      </c>
      <c r="AB1759" s="106"/>
      <c r="AC1759" s="159" t="s">
        <v>1329</v>
      </c>
      <c r="AD1759" s="160"/>
      <c r="AE1759" s="127"/>
      <c r="AF1759" s="113"/>
      <c r="AG1759" s="165" t="str">
        <f t="array" ref="AG1759">XLOOKUP(F1759,'CLV2'!A:A,'CLV2'!E:E)</f>
        <v>2.DAIRY</v>
      </c>
      <c r="AH1759" s="115" t="str">
        <f t="array" ref="AH1759">XLOOKUP(F1759,'CLV2'!A:A,'CLV2'!F:F)</f>
        <v>3.FRESH MILK</v>
      </c>
      <c r="AI1759" s="115" t="str">
        <f t="shared" si="8"/>
        <v>Pack</v>
      </c>
      <c r="AJ1759" s="116">
        <f t="shared" si="9"/>
        <v>0.5</v>
      </c>
      <c r="AK1759" s="117" t="str">
        <f t="array" ref="AK1759">XLOOKUP(F1759,'GIÁ'!A:A,'GIÁ'!D:D)</f>
        <v>58007.18</v>
      </c>
      <c r="AL1759" s="118">
        <f t="shared" si="10"/>
        <v>116014.36</v>
      </c>
      <c r="AM1759" s="118">
        <f t="shared" si="11"/>
        <v>0</v>
      </c>
      <c r="AN1759" s="119">
        <f t="shared" si="12"/>
        <v>0</v>
      </c>
      <c r="AO1759" s="118">
        <f t="shared" si="13"/>
        <v>116014.36</v>
      </c>
      <c r="AP1759" s="121">
        <f t="shared" si="14"/>
        <v>0</v>
      </c>
      <c r="AQ1759" s="122"/>
      <c r="AR1759" s="119"/>
    </row>
    <row r="1760" ht="22.5" customHeight="1">
      <c r="A1760" s="89">
        <v>46232.0</v>
      </c>
      <c r="B1760" s="90">
        <v>0.42083333333333334</v>
      </c>
      <c r="C1760" s="91" t="s">
        <v>1425</v>
      </c>
      <c r="D1760" s="92" t="str">
        <f t="array" ref="D1760">XLOOKUP(C1760,'DS ST'!A:A,'DS ST'!B:B)</f>
        <v>NKM</v>
      </c>
      <c r="E1760" s="94" t="str">
        <f t="array" ref="E1760">XLOOKUP($F1760,'GIÁ'!$A:$A,'GIÁ'!$E:$E)</f>
        <v>MÁT</v>
      </c>
      <c r="F1760" s="94">
        <v>8.936176750017E12</v>
      </c>
      <c r="G1760" s="95" t="s">
        <v>2521</v>
      </c>
      <c r="H1760" s="95" t="s">
        <v>667</v>
      </c>
      <c r="I1760" s="96">
        <v>1.0</v>
      </c>
      <c r="J1760" s="96">
        <v>0.0</v>
      </c>
      <c r="K1760" s="98">
        <f t="shared" si="4"/>
        <v>1</v>
      </c>
      <c r="L1760" s="99" t="s">
        <v>5761</v>
      </c>
      <c r="M1760" s="100" t="s">
        <v>5768</v>
      </c>
      <c r="N1760" s="101" t="s">
        <v>5769</v>
      </c>
      <c r="O1760" s="128"/>
      <c r="P1760" s="100"/>
      <c r="Q1760" s="103">
        <f t="shared" si="5"/>
        <v>1</v>
      </c>
      <c r="R1760" s="161"/>
      <c r="S1760" s="105"/>
      <c r="T1760" s="106"/>
      <c r="U1760" s="107"/>
      <c r="V1760" s="108" t="s">
        <v>756</v>
      </c>
      <c r="W1760" s="109" t="s">
        <v>1312</v>
      </c>
      <c r="X1760" s="110" t="str">
        <f t="shared" si="6"/>
        <v/>
      </c>
      <c r="Y1760" s="110" t="str">
        <f t="shared" si="7"/>
        <v/>
      </c>
      <c r="Z1760" s="139" t="str">
        <f t="shared" si="110"/>
        <v>Chưa xác định</v>
      </c>
      <c r="AA1760" s="109" t="s">
        <v>802</v>
      </c>
      <c r="AB1760" s="106"/>
      <c r="AC1760" s="158"/>
      <c r="AD1760" s="160"/>
      <c r="AE1760" s="127"/>
      <c r="AF1760" s="113"/>
      <c r="AG1760" s="165" t="str">
        <f t="array" ref="AG1760">XLOOKUP(F1760,'CLV2'!A:A,'CLV2'!E:E)</f>
        <v>2.DELICA</v>
      </c>
      <c r="AH1760" s="115" t="str">
        <f t="array" ref="AH1760">XLOOKUP(F1760,'CLV2'!A:A,'CLV2'!F:F)</f>
        <v>3.DESSERTS</v>
      </c>
      <c r="AI1760" s="115" t="str">
        <f t="shared" si="8"/>
        <v>Pack</v>
      </c>
      <c r="AJ1760" s="116">
        <f t="shared" si="9"/>
        <v>1</v>
      </c>
      <c r="AK1760" s="117" t="str">
        <f t="array" ref="AK1760">XLOOKUP(F1760,'GIÁ'!A:A,'GIÁ'!D:D)</f>
        <v>6650.00</v>
      </c>
      <c r="AL1760" s="118">
        <f t="shared" si="10"/>
        <v>6650</v>
      </c>
      <c r="AM1760" s="118">
        <f t="shared" si="11"/>
        <v>0</v>
      </c>
      <c r="AN1760" s="119">
        <f t="shared" si="12"/>
        <v>0</v>
      </c>
      <c r="AO1760" s="118">
        <f t="shared" si="13"/>
        <v>0</v>
      </c>
      <c r="AP1760" s="121">
        <f t="shared" si="14"/>
        <v>6650</v>
      </c>
      <c r="AQ1760" s="122"/>
      <c r="AR1760" s="119"/>
    </row>
    <row r="1761" ht="22.5" customHeight="1">
      <c r="A1761" s="89">
        <v>46232.0</v>
      </c>
      <c r="B1761" s="90">
        <v>0.7333333333333333</v>
      </c>
      <c r="C1761" s="91" t="s">
        <v>1186</v>
      </c>
      <c r="D1761" s="129" t="str">
        <f t="array" ref="D1761">XLOOKUP(C1761,'DS ST'!A:A,'DS ST'!B:B)</f>
        <v>DQH</v>
      </c>
      <c r="E1761" s="94" t="str">
        <f t="array" ref="E1761">XLOOKUP($F1761,'GIÁ'!$A:$A,'GIÁ'!$E:$E)</f>
        <v>ĐÔNG</v>
      </c>
      <c r="F1761" s="94">
        <v>8.80111416473E12</v>
      </c>
      <c r="G1761" s="95" t="s">
        <v>1422</v>
      </c>
      <c r="H1761" s="95" t="s">
        <v>224</v>
      </c>
      <c r="I1761" s="96">
        <v>4.0</v>
      </c>
      <c r="J1761" s="96">
        <v>3.0</v>
      </c>
      <c r="K1761" s="98">
        <f t="shared" si="4"/>
        <v>1</v>
      </c>
      <c r="L1761" s="99" t="s">
        <v>5770</v>
      </c>
      <c r="M1761" s="100" t="s">
        <v>5771</v>
      </c>
      <c r="N1761" s="101" t="e">
        <v>#N/A</v>
      </c>
      <c r="O1761" s="128"/>
      <c r="P1761" s="100"/>
      <c r="Q1761" s="103">
        <f t="shared" si="5"/>
        <v>1</v>
      </c>
      <c r="R1761" s="161"/>
      <c r="S1761" s="105"/>
      <c r="T1761" s="106"/>
      <c r="U1761" s="107" t="s">
        <v>3681</v>
      </c>
      <c r="V1761" s="108" t="s">
        <v>756</v>
      </c>
      <c r="W1761" s="109" t="s">
        <v>4427</v>
      </c>
      <c r="X1761" s="110" t="str">
        <f t="shared" si="6"/>
        <v/>
      </c>
      <c r="Y1761" s="110" t="str">
        <f t="shared" si="7"/>
        <v/>
      </c>
      <c r="Z1761" s="109" t="s">
        <v>797</v>
      </c>
      <c r="AA1761" s="109" t="s">
        <v>802</v>
      </c>
      <c r="AB1761" s="106"/>
      <c r="AC1761" s="158"/>
      <c r="AD1761" s="160"/>
      <c r="AE1761" s="127"/>
      <c r="AF1761" s="113"/>
      <c r="AG1761" s="165" t="str">
        <f t="array" ref="AG1761">XLOOKUP(F1761,'CLV2'!A:A,'CLV2'!E:E)</f>
        <v>2.FROZEN FOODS</v>
      </c>
      <c r="AH1761" s="115" t="str">
        <f t="array" ref="AH1761">XLOOKUP(F1761,'CLV2'!A:A,'CLV2'!F:F)</f>
        <v>3.PIZZA - READY MEALS</v>
      </c>
      <c r="AI1761" s="115" t="str">
        <f t="shared" si="8"/>
        <v>Pack</v>
      </c>
      <c r="AJ1761" s="116">
        <f t="shared" si="9"/>
        <v>0.25</v>
      </c>
      <c r="AK1761" s="117" t="str">
        <f t="array" ref="AK1761">XLOOKUP(F1761,'GIÁ'!A:A,'GIÁ'!D:D)</f>
        <v>46278.22</v>
      </c>
      <c r="AL1761" s="118">
        <f t="shared" si="10"/>
        <v>46278.22</v>
      </c>
      <c r="AM1761" s="118">
        <f t="shared" si="11"/>
        <v>0</v>
      </c>
      <c r="AN1761" s="119">
        <f t="shared" si="12"/>
        <v>0</v>
      </c>
      <c r="AO1761" s="118">
        <f t="shared" si="13"/>
        <v>46278.22</v>
      </c>
      <c r="AP1761" s="121">
        <f t="shared" si="14"/>
        <v>0</v>
      </c>
      <c r="AQ1761" s="122"/>
      <c r="AR1761" s="119"/>
    </row>
    <row r="1762" ht="22.5" customHeight="1">
      <c r="A1762" s="89">
        <v>46232.0</v>
      </c>
      <c r="B1762" s="90">
        <v>0.7479166666666667</v>
      </c>
      <c r="C1762" s="91" t="s">
        <v>1186</v>
      </c>
      <c r="D1762" s="129" t="str">
        <f t="array" ref="D1762">XLOOKUP(C1762,'DS ST'!A:A,'DS ST'!B:B)</f>
        <v>DQH</v>
      </c>
      <c r="E1762" s="94" t="str">
        <f t="array" ref="E1762">XLOOKUP($F1762,'GIÁ'!$A:$A,'GIÁ'!$E:$E)</f>
        <v>MÁT</v>
      </c>
      <c r="F1762" s="94">
        <v>8.938500844157E12</v>
      </c>
      <c r="G1762" s="95" t="s">
        <v>2795</v>
      </c>
      <c r="H1762" s="95" t="s">
        <v>57</v>
      </c>
      <c r="I1762" s="96">
        <v>6.0</v>
      </c>
      <c r="J1762" s="96">
        <v>0.0</v>
      </c>
      <c r="K1762" s="98">
        <f t="shared" si="4"/>
        <v>6</v>
      </c>
      <c r="L1762" s="99" t="s">
        <v>5772</v>
      </c>
      <c r="M1762" s="100" t="s">
        <v>5773</v>
      </c>
      <c r="N1762" s="101" t="s">
        <v>5774</v>
      </c>
      <c r="O1762" s="128"/>
      <c r="P1762" s="100">
        <v>6.0</v>
      </c>
      <c r="Q1762" s="103">
        <f t="shared" si="5"/>
        <v>0</v>
      </c>
      <c r="R1762" s="161" t="s">
        <v>5775</v>
      </c>
      <c r="S1762" s="105"/>
      <c r="T1762" s="106"/>
      <c r="U1762" s="107"/>
      <c r="V1762" s="108" t="s">
        <v>756</v>
      </c>
      <c r="W1762" s="109" t="s">
        <v>1908</v>
      </c>
      <c r="X1762" s="110" t="str">
        <f t="shared" si="6"/>
        <v/>
      </c>
      <c r="Y1762" s="110" t="str">
        <f t="shared" si="7"/>
        <v>Siêu thị</v>
      </c>
      <c r="Z1762" s="139" t="str">
        <f t="shared" ref="Z1762:Z1766" si="111">IF(N(Q1762)&lt;=0,"",IF(ISNUMBER(SEARCH("Thiếu kiện",V1762)),"Kho đông mát",IF(AND(N(Q1762)&gt;0,N(P1762)&gt;0,OR(ISNUMBER(SEARCH("Hình KDB",U1762)),ISNUMBER(SEARCH("Hình tele",U1762)),ISNUMBER(SEARCH("sai code",U1762)),ISNUMBER(SEARCH("ST nhận",U1762)))),"Kho đông mát",IF(AND(W1762="DC giao thiếu",OR(ISNUMBER(SEARCH("Hình KDB",U1762)),ISNUMBER(SEARCH("Hình tele",U1762)),ISNUMBER(SEARCH("sai code",U1762)))),"Kho đông mát",IF(W1762="DC giao thiếu","Chưa xác định",IF(AND(W1762="DC pick sai",OR(ISNUMBER(SEARCH("Hình KDB",U1762)),ISNUMBER(SEARCH("Hình tele",U1762)),ISNUMBER(SEARCH("sai code",U1762)),ISNUMBER(SEARCH("ST nhận",U1762)))),"Kho đông mát",IF(W1762="DC pick sai","Chưa xác định",IF(AND(W1762="Hao hụt",N(O1762)&gt;0,OR(ISNUMBER(SEARCH("Hình KDB",U1762)),ISNUMBER(SEARCH("Hình tele",U1762)),ISNUMBER(SEARCH("sai code",U1762)),ISNUMBER(SEARCH("ST nhận",U1762)))),"Kho đông mát",IF(W1762="Hao hụt","Chưa xác định",IF(OR(W1762="VT giao sai điểm",W1762="Không đạt nhiệt độ",W1762="TX giao thiếu kiện",W1762="Hàng không đạt CL"),"Kho đông mát",IF(W1762="Chưa xác định","Chưa xác định",IF(N(P1762)&gt;0,"Chưa xác định",""))))))))))))</f>
        <v/>
      </c>
      <c r="AA1762" s="109" t="s">
        <v>802</v>
      </c>
      <c r="AB1762" s="106"/>
      <c r="AC1762" s="158"/>
      <c r="AD1762" s="160"/>
      <c r="AE1762" s="127"/>
      <c r="AF1762" s="113"/>
      <c r="AG1762" s="165" t="str">
        <f t="array" ref="AG1762">XLOOKUP(F1762,'CLV2'!A:A,'CLV2'!E:E)</f>
        <v>2.CHILLED FOODS</v>
      </c>
      <c r="AH1762" s="115" t="str">
        <f t="array" ref="AH1762">XLOOKUP(F1762,'CLV2'!A:A,'CLV2'!F:F)</f>
        <v>3.OTHER CHILLED PRODUCTS</v>
      </c>
      <c r="AI1762" s="115" t="str">
        <f t="shared" si="8"/>
        <v>Pack</v>
      </c>
      <c r="AJ1762" s="116">
        <f t="shared" si="9"/>
        <v>1</v>
      </c>
      <c r="AK1762" s="117" t="str">
        <f t="array" ref="AK1762">XLOOKUP(F1762,'GIÁ'!A:A,'GIÁ'!D:D)</f>
        <v>9990.85</v>
      </c>
      <c r="AL1762" s="118">
        <f t="shared" si="10"/>
        <v>59945.1</v>
      </c>
      <c r="AM1762" s="118">
        <f t="shared" si="11"/>
        <v>0</v>
      </c>
      <c r="AN1762" s="119">
        <f t="shared" si="12"/>
        <v>59945.1</v>
      </c>
      <c r="AO1762" s="118">
        <f t="shared" si="13"/>
        <v>0</v>
      </c>
      <c r="AP1762" s="121">
        <f t="shared" si="14"/>
        <v>0</v>
      </c>
      <c r="AQ1762" s="122"/>
      <c r="AR1762" s="119"/>
    </row>
    <row r="1763" ht="22.5" customHeight="1">
      <c r="A1763" s="89">
        <v>46232.0</v>
      </c>
      <c r="B1763" s="90">
        <v>0.7479166666666667</v>
      </c>
      <c r="C1763" s="91" t="s">
        <v>1186</v>
      </c>
      <c r="D1763" s="129" t="str">
        <f t="array" ref="D1763">XLOOKUP(C1763,'DS ST'!A:A,'DS ST'!B:B)</f>
        <v>DQH</v>
      </c>
      <c r="E1763" s="94" t="str">
        <f t="array" ref="E1763">XLOOKUP($F1763,'GIÁ'!$A:$A,'GIÁ'!$E:$E)</f>
        <v>MÁT</v>
      </c>
      <c r="F1763" s="94">
        <v>8.934673320566E12</v>
      </c>
      <c r="G1763" s="95" t="s">
        <v>1619</v>
      </c>
      <c r="H1763" s="95" t="s">
        <v>1197</v>
      </c>
      <c r="I1763" s="96">
        <v>10.0</v>
      </c>
      <c r="J1763" s="96">
        <v>0.0</v>
      </c>
      <c r="K1763" s="98">
        <f t="shared" si="4"/>
        <v>10</v>
      </c>
      <c r="L1763" s="99" t="s">
        <v>5772</v>
      </c>
      <c r="M1763" s="100" t="s">
        <v>5776</v>
      </c>
      <c r="N1763" s="101" t="s">
        <v>5777</v>
      </c>
      <c r="O1763" s="128"/>
      <c r="P1763" s="100">
        <v>10.0</v>
      </c>
      <c r="Q1763" s="103">
        <f t="shared" si="5"/>
        <v>0</v>
      </c>
      <c r="R1763" s="161" t="s">
        <v>5778</v>
      </c>
      <c r="S1763" s="105"/>
      <c r="T1763" s="106"/>
      <c r="U1763" s="107"/>
      <c r="V1763" s="108" t="s">
        <v>756</v>
      </c>
      <c r="W1763" s="109" t="s">
        <v>1908</v>
      </c>
      <c r="X1763" s="110" t="str">
        <f t="shared" si="6"/>
        <v/>
      </c>
      <c r="Y1763" s="110" t="str">
        <f t="shared" si="7"/>
        <v>Siêu thị</v>
      </c>
      <c r="Z1763" s="139" t="str">
        <f t="shared" si="111"/>
        <v/>
      </c>
      <c r="AA1763" s="109" t="s">
        <v>802</v>
      </c>
      <c r="AB1763" s="106"/>
      <c r="AC1763" s="158"/>
      <c r="AD1763" s="160"/>
      <c r="AE1763" s="127"/>
      <c r="AF1763" s="113"/>
      <c r="AG1763" s="165" t="str">
        <f t="array" ref="AG1763">XLOOKUP(F1763,'CLV2'!A:A,'CLV2'!E:E)</f>
        <v>2.DAIRY</v>
      </c>
      <c r="AH1763" s="115" t="str">
        <f t="array" ref="AH1763">XLOOKUP(F1763,'CLV2'!A:A,'CLV2'!F:F)</f>
        <v>3.DRINKING YOGURT</v>
      </c>
      <c r="AI1763" s="115" t="str">
        <f t="shared" si="8"/>
        <v>Pack</v>
      </c>
      <c r="AJ1763" s="116">
        <f t="shared" si="9"/>
        <v>1</v>
      </c>
      <c r="AK1763" s="117" t="str">
        <f t="array" ref="AK1763">XLOOKUP(F1763,'GIÁ'!A:A,'GIÁ'!D:D)</f>
        <v>19688.16</v>
      </c>
      <c r="AL1763" s="118">
        <f t="shared" si="10"/>
        <v>196881.6</v>
      </c>
      <c r="AM1763" s="118">
        <f t="shared" si="11"/>
        <v>0</v>
      </c>
      <c r="AN1763" s="119">
        <f t="shared" si="12"/>
        <v>196881.6</v>
      </c>
      <c r="AO1763" s="118">
        <f t="shared" si="13"/>
        <v>0</v>
      </c>
      <c r="AP1763" s="121">
        <f t="shared" si="14"/>
        <v>0</v>
      </c>
      <c r="AQ1763" s="122"/>
      <c r="AR1763" s="119"/>
    </row>
    <row r="1764" ht="22.5" customHeight="1">
      <c r="A1764" s="89">
        <v>46232.0</v>
      </c>
      <c r="B1764" s="90">
        <v>0.7479166666666667</v>
      </c>
      <c r="C1764" s="91" t="s">
        <v>1186</v>
      </c>
      <c r="D1764" s="129" t="str">
        <f t="array" ref="D1764">XLOOKUP(C1764,'DS ST'!A:A,'DS ST'!B:B)</f>
        <v>DQH</v>
      </c>
      <c r="E1764" s="94" t="str">
        <f t="array" ref="E1764">XLOOKUP($F1764,'GIÁ'!$A:$A,'GIÁ'!$E:$E)</f>
        <v>MÁT</v>
      </c>
      <c r="F1764" s="94">
        <v>8.935217413508E12</v>
      </c>
      <c r="G1764" s="95" t="s">
        <v>1960</v>
      </c>
      <c r="H1764" s="95" t="s">
        <v>57</v>
      </c>
      <c r="I1764" s="96">
        <v>2.0</v>
      </c>
      <c r="J1764" s="96">
        <v>0.0</v>
      </c>
      <c r="K1764" s="98">
        <f t="shared" si="4"/>
        <v>2</v>
      </c>
      <c r="L1764" s="99" t="s">
        <v>5772</v>
      </c>
      <c r="M1764" s="100" t="s">
        <v>5779</v>
      </c>
      <c r="N1764" s="101" t="s">
        <v>5780</v>
      </c>
      <c r="O1764" s="128"/>
      <c r="P1764" s="100">
        <v>2.0</v>
      </c>
      <c r="Q1764" s="103">
        <f t="shared" si="5"/>
        <v>0</v>
      </c>
      <c r="R1764" s="161" t="s">
        <v>5781</v>
      </c>
      <c r="S1764" s="105"/>
      <c r="T1764" s="106"/>
      <c r="U1764" s="107"/>
      <c r="V1764" s="108" t="s">
        <v>756</v>
      </c>
      <c r="W1764" s="109" t="s">
        <v>1908</v>
      </c>
      <c r="X1764" s="110" t="str">
        <f t="shared" si="6"/>
        <v/>
      </c>
      <c r="Y1764" s="110" t="str">
        <f t="shared" si="7"/>
        <v>Siêu thị</v>
      </c>
      <c r="Z1764" s="139" t="str">
        <f t="shared" si="111"/>
        <v/>
      </c>
      <c r="AA1764" s="109" t="s">
        <v>802</v>
      </c>
      <c r="AB1764" s="106"/>
      <c r="AC1764" s="158"/>
      <c r="AD1764" s="160"/>
      <c r="AE1764" s="127"/>
      <c r="AF1764" s="113"/>
      <c r="AG1764" s="165" t="str">
        <f t="array" ref="AG1764">XLOOKUP(F1764,'CLV2'!A:A,'CLV2'!E:E)</f>
        <v>2.DAIRY</v>
      </c>
      <c r="AH1764" s="115" t="str">
        <f t="array" ref="AH1764">XLOOKUP(F1764,'CLV2'!A:A,'CLV2'!F:F)</f>
        <v>3.YOGURT</v>
      </c>
      <c r="AI1764" s="115" t="str">
        <f t="shared" si="8"/>
        <v>Pack</v>
      </c>
      <c r="AJ1764" s="116">
        <f t="shared" si="9"/>
        <v>1</v>
      </c>
      <c r="AK1764" s="117" t="str">
        <f t="array" ref="AK1764">XLOOKUP(F1764,'GIÁ'!A:A,'GIÁ'!D:D)</f>
        <v>6168.43</v>
      </c>
      <c r="AL1764" s="118">
        <f t="shared" si="10"/>
        <v>12336.86</v>
      </c>
      <c r="AM1764" s="118">
        <f t="shared" si="11"/>
        <v>0</v>
      </c>
      <c r="AN1764" s="119">
        <f t="shared" si="12"/>
        <v>12336.86</v>
      </c>
      <c r="AO1764" s="118">
        <f t="shared" si="13"/>
        <v>0</v>
      </c>
      <c r="AP1764" s="121">
        <f t="shared" si="14"/>
        <v>0</v>
      </c>
      <c r="AQ1764" s="122"/>
      <c r="AR1764" s="119"/>
    </row>
    <row r="1765" ht="22.5" customHeight="1">
      <c r="A1765" s="89">
        <v>46232.0</v>
      </c>
      <c r="B1765" s="90">
        <v>0.7479166666666667</v>
      </c>
      <c r="C1765" s="91" t="s">
        <v>1186</v>
      </c>
      <c r="D1765" s="129" t="str">
        <f t="array" ref="D1765">XLOOKUP(C1765,'DS ST'!A:A,'DS ST'!B:B)</f>
        <v>DQH</v>
      </c>
      <c r="E1765" s="94" t="str">
        <f t="array" ref="E1765">XLOOKUP($F1765,'GIÁ'!$A:$A,'GIÁ'!$E:$E)</f>
        <v>MÁT</v>
      </c>
      <c r="F1765" s="94">
        <v>5.71195309194E12</v>
      </c>
      <c r="G1765" s="95" t="s">
        <v>1343</v>
      </c>
      <c r="H1765" s="95" t="s">
        <v>224</v>
      </c>
      <c r="I1765" s="96">
        <v>2.0</v>
      </c>
      <c r="J1765" s="96">
        <v>0.0</v>
      </c>
      <c r="K1765" s="98">
        <f t="shared" si="4"/>
        <v>2</v>
      </c>
      <c r="L1765" s="99" t="s">
        <v>5772</v>
      </c>
      <c r="M1765" s="100" t="s">
        <v>5782</v>
      </c>
      <c r="N1765" s="101" t="s">
        <v>5783</v>
      </c>
      <c r="O1765" s="128"/>
      <c r="P1765" s="100">
        <v>2.0</v>
      </c>
      <c r="Q1765" s="103">
        <f t="shared" si="5"/>
        <v>0</v>
      </c>
      <c r="R1765" s="161" t="s">
        <v>5781</v>
      </c>
      <c r="S1765" s="105"/>
      <c r="T1765" s="106"/>
      <c r="U1765" s="107"/>
      <c r="V1765" s="108" t="s">
        <v>756</v>
      </c>
      <c r="W1765" s="109" t="s">
        <v>1908</v>
      </c>
      <c r="X1765" s="110" t="str">
        <f t="shared" si="6"/>
        <v/>
      </c>
      <c r="Y1765" s="110" t="str">
        <f t="shared" si="7"/>
        <v>Siêu thị</v>
      </c>
      <c r="Z1765" s="139" t="str">
        <f t="shared" si="111"/>
        <v/>
      </c>
      <c r="AA1765" s="109" t="s">
        <v>802</v>
      </c>
      <c r="AB1765" s="106"/>
      <c r="AC1765" s="158"/>
      <c r="AD1765" s="160"/>
      <c r="AE1765" s="127"/>
      <c r="AF1765" s="113"/>
      <c r="AG1765" s="165" t="str">
        <f t="array" ref="AG1765">XLOOKUP(F1765,'CLV2'!A:A,'CLV2'!E:E)</f>
        <v>2.DAIRY</v>
      </c>
      <c r="AH1765" s="115" t="str">
        <f t="array" ref="AH1765">XLOOKUP(F1765,'CLV2'!A:A,'CLV2'!F:F)</f>
        <v>3.BUTTER AND CHEESE</v>
      </c>
      <c r="AI1765" s="115" t="str">
        <f t="shared" si="8"/>
        <v>Pack</v>
      </c>
      <c r="AJ1765" s="116">
        <f t="shared" si="9"/>
        <v>1</v>
      </c>
      <c r="AK1765" s="117" t="str">
        <f t="array" ref="AK1765">XLOOKUP(F1765,'GIÁ'!A:A,'GIÁ'!D:D)</f>
        <v>63056.44</v>
      </c>
      <c r="AL1765" s="118">
        <f t="shared" si="10"/>
        <v>126112.88</v>
      </c>
      <c r="AM1765" s="118">
        <f t="shared" si="11"/>
        <v>0</v>
      </c>
      <c r="AN1765" s="119">
        <f t="shared" si="12"/>
        <v>126112.88</v>
      </c>
      <c r="AO1765" s="118">
        <f t="shared" si="13"/>
        <v>0</v>
      </c>
      <c r="AP1765" s="121">
        <f t="shared" si="14"/>
        <v>0</v>
      </c>
      <c r="AQ1765" s="122"/>
      <c r="AR1765" s="119"/>
    </row>
    <row r="1766" ht="22.5" customHeight="1">
      <c r="A1766" s="89">
        <v>46232.0</v>
      </c>
      <c r="B1766" s="90">
        <v>0.7479166666666667</v>
      </c>
      <c r="C1766" s="91" t="s">
        <v>1186</v>
      </c>
      <c r="D1766" s="129" t="str">
        <f t="array" ref="D1766">XLOOKUP(C1766,'DS ST'!A:A,'DS ST'!B:B)</f>
        <v>DQH</v>
      </c>
      <c r="E1766" s="94" t="str">
        <f t="array" ref="E1766">XLOOKUP($F1766,'GIÁ'!$A:$A,'GIÁ'!$E:$E)</f>
        <v>MÁT</v>
      </c>
      <c r="F1766" s="94">
        <v>8.934673605823E12</v>
      </c>
      <c r="G1766" s="95" t="s">
        <v>1689</v>
      </c>
      <c r="H1766" s="95" t="s">
        <v>57</v>
      </c>
      <c r="I1766" s="96">
        <v>100.0</v>
      </c>
      <c r="J1766" s="96">
        <v>96.0</v>
      </c>
      <c r="K1766" s="98">
        <f t="shared" si="4"/>
        <v>4</v>
      </c>
      <c r="L1766" s="99" t="s">
        <v>5772</v>
      </c>
      <c r="M1766" s="100" t="s">
        <v>5784</v>
      </c>
      <c r="N1766" s="101" t="s">
        <v>5785</v>
      </c>
      <c r="O1766" s="128"/>
      <c r="P1766" s="100">
        <v>4.0</v>
      </c>
      <c r="Q1766" s="103">
        <f t="shared" si="5"/>
        <v>0</v>
      </c>
      <c r="R1766" s="161" t="s">
        <v>5778</v>
      </c>
      <c r="S1766" s="105"/>
      <c r="T1766" s="106"/>
      <c r="U1766" s="107"/>
      <c r="V1766" s="108" t="s">
        <v>756</v>
      </c>
      <c r="W1766" s="109" t="s">
        <v>1908</v>
      </c>
      <c r="X1766" s="110" t="str">
        <f t="shared" si="6"/>
        <v/>
      </c>
      <c r="Y1766" s="110" t="str">
        <f t="shared" si="7"/>
        <v>Siêu thị</v>
      </c>
      <c r="Z1766" s="139" t="str">
        <f t="shared" si="111"/>
        <v/>
      </c>
      <c r="AA1766" s="109" t="s">
        <v>802</v>
      </c>
      <c r="AB1766" s="106"/>
      <c r="AC1766" s="158"/>
      <c r="AD1766" s="160"/>
      <c r="AE1766" s="127"/>
      <c r="AF1766" s="113"/>
      <c r="AG1766" s="165" t="str">
        <f t="array" ref="AG1766">XLOOKUP(F1766,'CLV2'!A:A,'CLV2'!E:E)</f>
        <v>2.DAIRY</v>
      </c>
      <c r="AH1766" s="115" t="str">
        <f t="array" ref="AH1766">XLOOKUP(F1766,'CLV2'!A:A,'CLV2'!F:F)</f>
        <v>3.YOGURT</v>
      </c>
      <c r="AI1766" s="115" t="str">
        <f t="shared" si="8"/>
        <v>Pack</v>
      </c>
      <c r="AJ1766" s="116">
        <f t="shared" si="9"/>
        <v>0.04</v>
      </c>
      <c r="AK1766" s="117" t="str">
        <f t="array" ref="AK1766">XLOOKUP(F1766,'GIÁ'!A:A,'GIÁ'!D:D)</f>
        <v>5402.30</v>
      </c>
      <c r="AL1766" s="118">
        <f t="shared" si="10"/>
        <v>21609.2</v>
      </c>
      <c r="AM1766" s="118">
        <f t="shared" si="11"/>
        <v>0</v>
      </c>
      <c r="AN1766" s="119">
        <f t="shared" si="12"/>
        <v>21609.2</v>
      </c>
      <c r="AO1766" s="118">
        <f t="shared" si="13"/>
        <v>0</v>
      </c>
      <c r="AP1766" s="121">
        <f t="shared" si="14"/>
        <v>0</v>
      </c>
      <c r="AQ1766" s="122"/>
      <c r="AR1766" s="119"/>
    </row>
    <row r="1767" ht="22.5" customHeight="1">
      <c r="A1767" s="89">
        <v>46232.0</v>
      </c>
      <c r="B1767" s="90">
        <v>0.7479166666666667</v>
      </c>
      <c r="C1767" s="91" t="s">
        <v>1186</v>
      </c>
      <c r="D1767" s="92" t="str">
        <f t="array" ref="D1767">XLOOKUP(C1767,'DS ST'!A:A,'DS ST'!B:B)</f>
        <v>DQH</v>
      </c>
      <c r="E1767" s="94" t="str">
        <f t="array" ref="E1767">XLOOKUP($F1767,'GIÁ'!$A:$A,'GIÁ'!$E:$E)</f>
        <v>MÁT</v>
      </c>
      <c r="F1767" s="94">
        <v>8.935049018643E12</v>
      </c>
      <c r="G1767" s="95" t="s">
        <v>1842</v>
      </c>
      <c r="H1767" s="95" t="s">
        <v>1831</v>
      </c>
      <c r="I1767" s="96">
        <v>48.0</v>
      </c>
      <c r="J1767" s="96">
        <v>0.0</v>
      </c>
      <c r="K1767" s="98">
        <f t="shared" si="4"/>
        <v>48</v>
      </c>
      <c r="L1767" s="99" t="s">
        <v>5772</v>
      </c>
      <c r="M1767" s="100" t="s">
        <v>5786</v>
      </c>
      <c r="N1767" s="101" t="s">
        <v>5787</v>
      </c>
      <c r="O1767" s="128"/>
      <c r="P1767" s="100"/>
      <c r="Q1767" s="103">
        <f t="shared" si="5"/>
        <v>48</v>
      </c>
      <c r="R1767" s="161"/>
      <c r="S1767" s="105"/>
      <c r="T1767" s="106"/>
      <c r="U1767" s="107"/>
      <c r="V1767" s="108" t="s">
        <v>756</v>
      </c>
      <c r="W1767" s="109" t="s">
        <v>1312</v>
      </c>
      <c r="X1767" s="110" t="str">
        <f t="shared" si="6"/>
        <v/>
      </c>
      <c r="Y1767" s="110" t="str">
        <f t="shared" si="7"/>
        <v/>
      </c>
      <c r="Z1767" s="109" t="s">
        <v>797</v>
      </c>
      <c r="AA1767" s="109" t="s">
        <v>802</v>
      </c>
      <c r="AB1767" s="149" t="s">
        <v>5788</v>
      </c>
      <c r="AC1767" s="158"/>
      <c r="AD1767" s="160"/>
      <c r="AE1767" s="127"/>
      <c r="AF1767" s="113"/>
      <c r="AG1767" s="165" t="str">
        <f t="array" ref="AG1767">XLOOKUP(F1767,'CLV2'!A:A,'CLV2'!E:E)</f>
        <v>2.DAIRY</v>
      </c>
      <c r="AH1767" s="115" t="str">
        <f t="array" ref="AH1767">XLOOKUP(F1767,'CLV2'!A:A,'CLV2'!F:F)</f>
        <v>3.YOGURT</v>
      </c>
      <c r="AI1767" s="115" t="str">
        <f t="shared" si="8"/>
        <v>Pack</v>
      </c>
      <c r="AJ1767" s="116">
        <f t="shared" si="9"/>
        <v>1</v>
      </c>
      <c r="AK1767" s="117" t="str">
        <f t="array" ref="AK1767">XLOOKUP(F1767,'GIÁ'!A:A,'GIÁ'!D:D)</f>
        <v>4276.29</v>
      </c>
      <c r="AL1767" s="118">
        <f t="shared" si="10"/>
        <v>205261.92</v>
      </c>
      <c r="AM1767" s="118">
        <f t="shared" si="11"/>
        <v>0</v>
      </c>
      <c r="AN1767" s="119">
        <f t="shared" si="12"/>
        <v>0</v>
      </c>
      <c r="AO1767" s="118">
        <f t="shared" si="13"/>
        <v>205261.92</v>
      </c>
      <c r="AP1767" s="121">
        <f t="shared" si="14"/>
        <v>0</v>
      </c>
      <c r="AQ1767" s="122"/>
      <c r="AR1767" s="119"/>
    </row>
    <row r="1768" ht="22.5" customHeight="1">
      <c r="A1768" s="89">
        <v>46232.0</v>
      </c>
      <c r="B1768" s="90">
        <v>0.7479166666666667</v>
      </c>
      <c r="C1768" s="91" t="s">
        <v>1186</v>
      </c>
      <c r="D1768" s="129" t="str">
        <f t="array" ref="D1768">XLOOKUP(C1768,'DS ST'!A:A,'DS ST'!B:B)</f>
        <v>DQH</v>
      </c>
      <c r="E1768" s="94" t="str">
        <f t="array" ref="E1768">XLOOKUP($F1768,'GIÁ'!$A:$A,'GIÁ'!$E:$E)</f>
        <v>MÁT</v>
      </c>
      <c r="F1768" s="94">
        <v>8.938505512204E12</v>
      </c>
      <c r="G1768" s="95" t="s">
        <v>2878</v>
      </c>
      <c r="H1768" s="95" t="s">
        <v>224</v>
      </c>
      <c r="I1768" s="96">
        <v>2.0</v>
      </c>
      <c r="J1768" s="96">
        <v>0.0</v>
      </c>
      <c r="K1768" s="98">
        <f t="shared" si="4"/>
        <v>2</v>
      </c>
      <c r="L1768" s="99" t="s">
        <v>5772</v>
      </c>
      <c r="M1768" s="100" t="s">
        <v>5789</v>
      </c>
      <c r="N1768" s="101" t="s">
        <v>5790</v>
      </c>
      <c r="O1768" s="128"/>
      <c r="P1768" s="100">
        <v>2.0</v>
      </c>
      <c r="Q1768" s="103">
        <f t="shared" si="5"/>
        <v>0</v>
      </c>
      <c r="R1768" s="161" t="s">
        <v>5791</v>
      </c>
      <c r="S1768" s="105"/>
      <c r="T1768" s="106"/>
      <c r="U1768" s="107"/>
      <c r="V1768" s="108" t="s">
        <v>756</v>
      </c>
      <c r="W1768" s="109" t="s">
        <v>1908</v>
      </c>
      <c r="X1768" s="110" t="str">
        <f t="shared" si="6"/>
        <v/>
      </c>
      <c r="Y1768" s="110" t="str">
        <f t="shared" si="7"/>
        <v>Siêu thị</v>
      </c>
      <c r="Z1768" s="139" t="str">
        <f>IF(N(Q1768)&lt;=0,"",IF(ISNUMBER(SEARCH("Thiếu kiện",V1768)),"Kho đông mát",IF(AND(N(Q1768)&gt;0,N(P1768)&gt;0,OR(ISNUMBER(SEARCH("Hình KDB",U1768)),ISNUMBER(SEARCH("Hình tele",U1768)),ISNUMBER(SEARCH("sai code",U1768)),ISNUMBER(SEARCH("ST nhận",U1768)))),"Kho đông mát",IF(AND(W1768="DC giao thiếu",OR(ISNUMBER(SEARCH("Hình KDB",U1768)),ISNUMBER(SEARCH("Hình tele",U1768)),ISNUMBER(SEARCH("sai code",U1768)))),"Kho đông mát",IF(W1768="DC giao thiếu","Chưa xác định",IF(AND(W1768="DC pick sai",OR(ISNUMBER(SEARCH("Hình KDB",U1768)),ISNUMBER(SEARCH("Hình tele",U1768)),ISNUMBER(SEARCH("sai code",U1768)),ISNUMBER(SEARCH("ST nhận",U1768)))),"Kho đông mát",IF(W1768="DC pick sai","Chưa xác định",IF(AND(W1768="Hao hụt",N(O1768)&gt;0,OR(ISNUMBER(SEARCH("Hình KDB",U1768)),ISNUMBER(SEARCH("Hình tele",U1768)),ISNUMBER(SEARCH("sai code",U1768)),ISNUMBER(SEARCH("ST nhận",U1768)))),"Kho đông mát",IF(W1768="Hao hụt","Chưa xác định",IF(OR(W1768="VT giao sai điểm",W1768="Không đạt nhiệt độ",W1768="TX giao thiếu kiện",W1768="Hàng không đạt CL"),"Kho đông mát",IF(W1768="Chưa xác định","Chưa xác định",IF(N(P1768)&gt;0,"Chưa xác định",""))))))))))))</f>
        <v/>
      </c>
      <c r="AA1768" s="109" t="s">
        <v>802</v>
      </c>
      <c r="AB1768" s="106"/>
      <c r="AC1768" s="158"/>
      <c r="AD1768" s="160"/>
      <c r="AE1768" s="127"/>
      <c r="AF1768" s="113"/>
      <c r="AG1768" s="165" t="str">
        <f t="array" ref="AG1768">XLOOKUP(F1768,'CLV2'!A:A,'CLV2'!E:E)</f>
        <v>2.VEGETABLES</v>
      </c>
      <c r="AH1768" s="115" t="str">
        <f t="array" ref="AH1768">XLOOKUP(F1768,'CLV2'!A:A,'CLV2'!F:F)</f>
        <v>3.PROCESSED VEGGIES</v>
      </c>
      <c r="AI1768" s="115" t="str">
        <f t="shared" si="8"/>
        <v>Pack</v>
      </c>
      <c r="AJ1768" s="116">
        <f t="shared" si="9"/>
        <v>1</v>
      </c>
      <c r="AK1768" s="117" t="str">
        <f t="array" ref="AK1768">XLOOKUP(F1768,'GIÁ'!A:A,'GIÁ'!D:D)</f>
        <v>24862.74</v>
      </c>
      <c r="AL1768" s="118">
        <f t="shared" si="10"/>
        <v>49725.48</v>
      </c>
      <c r="AM1768" s="118">
        <f t="shared" si="11"/>
        <v>0</v>
      </c>
      <c r="AN1768" s="119">
        <f t="shared" si="12"/>
        <v>49725.48</v>
      </c>
      <c r="AO1768" s="118">
        <f t="shared" si="13"/>
        <v>0</v>
      </c>
      <c r="AP1768" s="121">
        <f t="shared" si="14"/>
        <v>0</v>
      </c>
      <c r="AQ1768" s="122"/>
      <c r="AR1768" s="119"/>
    </row>
    <row r="1769" ht="22.5" customHeight="1">
      <c r="A1769" s="89">
        <v>46232.0</v>
      </c>
      <c r="B1769" s="90">
        <v>0.6743055555555556</v>
      </c>
      <c r="C1769" s="91" t="s">
        <v>1524</v>
      </c>
      <c r="D1769" s="92" t="str">
        <f t="array" ref="D1769">XLOOKUP(C1769,'DS ST'!A:A,'DS ST'!B:B)</f>
        <v>PHI</v>
      </c>
      <c r="E1769" s="94" t="str">
        <f t="array" ref="E1769">XLOOKUP($F1769,'GIÁ'!$A:$A,'GIÁ'!$E:$E)</f>
        <v>ĐÔNG</v>
      </c>
      <c r="F1769" s="94">
        <v>8.801114175033E12</v>
      </c>
      <c r="G1769" s="95" t="s">
        <v>1424</v>
      </c>
      <c r="H1769" s="95" t="s">
        <v>224</v>
      </c>
      <c r="I1769" s="96">
        <v>2.0</v>
      </c>
      <c r="J1769" s="96">
        <v>0.0</v>
      </c>
      <c r="K1769" s="98">
        <f t="shared" si="4"/>
        <v>2</v>
      </c>
      <c r="L1769" s="99" t="s">
        <v>5792</v>
      </c>
      <c r="M1769" s="100" t="s">
        <v>5793</v>
      </c>
      <c r="N1769" s="101" t="e">
        <v>#N/A</v>
      </c>
      <c r="O1769" s="128"/>
      <c r="P1769" s="100"/>
      <c r="Q1769" s="103">
        <f t="shared" si="5"/>
        <v>2</v>
      </c>
      <c r="R1769" s="161"/>
      <c r="S1769" s="105"/>
      <c r="T1769" s="106"/>
      <c r="U1769" s="107"/>
      <c r="V1769" s="108" t="s">
        <v>756</v>
      </c>
      <c r="W1769" s="109" t="s">
        <v>1312</v>
      </c>
      <c r="X1769" s="110" t="str">
        <f t="shared" si="6"/>
        <v/>
      </c>
      <c r="Y1769" s="110" t="str">
        <f t="shared" si="7"/>
        <v/>
      </c>
      <c r="Z1769" s="109" t="s">
        <v>797</v>
      </c>
      <c r="AA1769" s="109" t="s">
        <v>802</v>
      </c>
      <c r="AB1769" s="149" t="s">
        <v>5794</v>
      </c>
      <c r="AC1769" s="158"/>
      <c r="AD1769" s="160"/>
      <c r="AE1769" s="127"/>
      <c r="AF1769" s="113"/>
      <c r="AG1769" s="165" t="str">
        <f t="array" ref="AG1769">XLOOKUP(F1769,'CLV2'!A:A,'CLV2'!E:E)</f>
        <v>2.FROZEN FOODS</v>
      </c>
      <c r="AH1769" s="115" t="str">
        <f t="array" ref="AH1769">XLOOKUP(F1769,'CLV2'!A:A,'CLV2'!F:F)</f>
        <v>3.HOTPOT AND FRIED</v>
      </c>
      <c r="AI1769" s="115" t="str">
        <f t="shared" si="8"/>
        <v>Pack</v>
      </c>
      <c r="AJ1769" s="116">
        <f t="shared" si="9"/>
        <v>1</v>
      </c>
      <c r="AK1769" s="117" t="str">
        <f t="array" ref="AK1769">XLOOKUP(F1769,'GIÁ'!A:A,'GIÁ'!D:D)</f>
        <v>80540.82</v>
      </c>
      <c r="AL1769" s="118">
        <f t="shared" si="10"/>
        <v>161081.64</v>
      </c>
      <c r="AM1769" s="118">
        <f t="shared" si="11"/>
        <v>0</v>
      </c>
      <c r="AN1769" s="119">
        <f t="shared" si="12"/>
        <v>0</v>
      </c>
      <c r="AO1769" s="118">
        <f t="shared" si="13"/>
        <v>161081.64</v>
      </c>
      <c r="AP1769" s="121">
        <f t="shared" si="14"/>
        <v>0</v>
      </c>
      <c r="AQ1769" s="122"/>
      <c r="AR1769" s="119"/>
    </row>
    <row r="1770" ht="22.5" customHeight="1">
      <c r="A1770" s="89">
        <v>46232.0</v>
      </c>
      <c r="B1770" s="90">
        <v>0.6263888888888889</v>
      </c>
      <c r="C1770" s="91" t="s">
        <v>1557</v>
      </c>
      <c r="D1770" s="129" t="str">
        <f t="array" ref="D1770">XLOOKUP(C1770,'DS ST'!A:A,'DS ST'!B:B)</f>
        <v>PVB</v>
      </c>
      <c r="E1770" s="94" t="str">
        <f t="array" ref="E1770">XLOOKUP($F1770,'GIÁ'!$A:$A,'GIÁ'!$E:$E)</f>
        <v>ĐÔNG</v>
      </c>
      <c r="F1770" s="94">
        <v>8.936220300274E12</v>
      </c>
      <c r="G1770" s="95" t="s">
        <v>2705</v>
      </c>
      <c r="H1770" s="95" t="s">
        <v>224</v>
      </c>
      <c r="I1770" s="96">
        <v>10.0</v>
      </c>
      <c r="J1770" s="96">
        <v>8.0</v>
      </c>
      <c r="K1770" s="98">
        <f t="shared" si="4"/>
        <v>2</v>
      </c>
      <c r="L1770" s="99" t="s">
        <v>5795</v>
      </c>
      <c r="M1770" s="100" t="s">
        <v>5796</v>
      </c>
      <c r="N1770" s="101" t="e">
        <v>#N/A</v>
      </c>
      <c r="O1770" s="128"/>
      <c r="P1770" s="100"/>
      <c r="Q1770" s="103">
        <f t="shared" si="5"/>
        <v>2</v>
      </c>
      <c r="R1770" s="161"/>
      <c r="S1770" s="105" t="s">
        <v>14</v>
      </c>
      <c r="T1770" s="106"/>
      <c r="U1770" s="107" t="s">
        <v>3811</v>
      </c>
      <c r="V1770" s="108" t="s">
        <v>756</v>
      </c>
      <c r="W1770" s="109" t="s">
        <v>1312</v>
      </c>
      <c r="X1770" s="110" t="str">
        <f t="shared" si="6"/>
        <v/>
      </c>
      <c r="Y1770" s="110" t="str">
        <f t="shared" si="7"/>
        <v/>
      </c>
      <c r="Z1770" s="139" t="str">
        <f>IF(N(Q1770)&lt;=0,"",IF(ISNUMBER(SEARCH("Thiếu kiện",V1770)),"Kho đông mát",IF(AND(N(Q1770)&gt;0,N(P1770)&gt;0,OR(ISNUMBER(SEARCH("Hình KDB",U1770)),ISNUMBER(SEARCH("Hình tele",U1770)),ISNUMBER(SEARCH("sai code",U1770)),ISNUMBER(SEARCH("ST nhận",U1770)))),"Kho đông mát",IF(AND(W1770="DC giao thiếu",OR(ISNUMBER(SEARCH("Hình KDB",U1770)),ISNUMBER(SEARCH("Hình tele",U1770)),ISNUMBER(SEARCH("sai code",U1770)))),"Kho đông mát",IF(W1770="DC giao thiếu","Chưa xác định",IF(AND(W1770="DC pick sai",OR(ISNUMBER(SEARCH("Hình KDB",U1770)),ISNUMBER(SEARCH("Hình tele",U1770)),ISNUMBER(SEARCH("sai code",U1770)),ISNUMBER(SEARCH("ST nhận",U1770)))),"Kho đông mát",IF(W1770="DC pick sai","Chưa xác định",IF(AND(W1770="Hao hụt",N(O1770)&gt;0,OR(ISNUMBER(SEARCH("Hình KDB",U1770)),ISNUMBER(SEARCH("Hình tele",U1770)),ISNUMBER(SEARCH("sai code",U1770)),ISNUMBER(SEARCH("ST nhận",U1770)))),"Kho đông mát",IF(W1770="Hao hụt","Chưa xác định",IF(OR(W1770="VT giao sai điểm",W1770="Không đạt nhiệt độ",W1770="TX giao thiếu kiện",W1770="Hàng không đạt CL"),"Kho đông mát",IF(W1770="Chưa xác định","Chưa xác định",IF(N(P1770)&gt;0,"Chưa xác định",""))))))))))))</f>
        <v>Kho đông mát</v>
      </c>
      <c r="AA1770" s="109" t="s">
        <v>802</v>
      </c>
      <c r="AB1770" s="106"/>
      <c r="AC1770" s="159" t="s">
        <v>1329</v>
      </c>
      <c r="AD1770" s="160"/>
      <c r="AE1770" s="127"/>
      <c r="AF1770" s="113"/>
      <c r="AG1770" s="165" t="str">
        <f t="array" ref="AG1770">XLOOKUP(F1770,'CLV2'!A:A,'CLV2'!E:E)</f>
        <v>2.FROZEN FOODS</v>
      </c>
      <c r="AH1770" s="115" t="str">
        <f t="array" ref="AH1770">XLOOKUP(F1770,'CLV2'!A:A,'CLV2'!F:F)</f>
        <v>3.HOTPOT AND FRIED</v>
      </c>
      <c r="AI1770" s="115" t="str">
        <f t="shared" si="8"/>
        <v>Pack</v>
      </c>
      <c r="AJ1770" s="116">
        <f t="shared" si="9"/>
        <v>0.2</v>
      </c>
      <c r="AK1770" s="117" t="str">
        <f t="array" ref="AK1770">XLOOKUP(F1770,'GIÁ'!A:A,'GIÁ'!D:D)</f>
        <v>40500.00</v>
      </c>
      <c r="AL1770" s="118">
        <f t="shared" si="10"/>
        <v>81000</v>
      </c>
      <c r="AM1770" s="118">
        <f t="shared" si="11"/>
        <v>0</v>
      </c>
      <c r="AN1770" s="119">
        <f t="shared" si="12"/>
        <v>0</v>
      </c>
      <c r="AO1770" s="118">
        <f t="shared" si="13"/>
        <v>81000</v>
      </c>
      <c r="AP1770" s="121">
        <f t="shared" si="14"/>
        <v>0</v>
      </c>
      <c r="AQ1770" s="122"/>
      <c r="AR1770" s="119"/>
    </row>
    <row r="1771" ht="22.5" customHeight="1">
      <c r="A1771" s="89">
        <v>46232.0</v>
      </c>
      <c r="B1771" s="90">
        <v>0.6125</v>
      </c>
      <c r="C1771" s="91" t="s">
        <v>1065</v>
      </c>
      <c r="D1771" s="92" t="str">
        <f t="array" ref="D1771">XLOOKUP(C1771,'DS ST'!A:A,'DS ST'!B:B)</f>
        <v>A224</v>
      </c>
      <c r="E1771" s="94" t="str">
        <f t="array" ref="E1771">XLOOKUP($F1771,'GIÁ'!$A:$A,'GIÁ'!$E:$E)</f>
        <v>ĐÔNG</v>
      </c>
      <c r="F1771" s="94">
        <v>8.935297103726E12</v>
      </c>
      <c r="G1771" s="95" t="s">
        <v>2028</v>
      </c>
      <c r="H1771" s="95" t="s">
        <v>224</v>
      </c>
      <c r="I1771" s="96">
        <v>2.0</v>
      </c>
      <c r="J1771" s="96">
        <v>0.0</v>
      </c>
      <c r="K1771" s="98">
        <f t="shared" si="4"/>
        <v>2</v>
      </c>
      <c r="L1771" s="99" t="s">
        <v>5797</v>
      </c>
      <c r="M1771" s="100" t="s">
        <v>5798</v>
      </c>
      <c r="N1771" s="101" t="e">
        <v>#N/A</v>
      </c>
      <c r="O1771" s="128"/>
      <c r="P1771" s="100"/>
      <c r="Q1771" s="103">
        <f t="shared" si="5"/>
        <v>2</v>
      </c>
      <c r="R1771" s="161"/>
      <c r="S1771" s="105"/>
      <c r="T1771" s="106"/>
      <c r="U1771" s="107"/>
      <c r="V1771" s="108" t="s">
        <v>756</v>
      </c>
      <c r="W1771" s="109" t="s">
        <v>1312</v>
      </c>
      <c r="X1771" s="110" t="str">
        <f t="shared" si="6"/>
        <v/>
      </c>
      <c r="Y1771" s="110" t="str">
        <f t="shared" si="7"/>
        <v/>
      </c>
      <c r="Z1771" s="109" t="s">
        <v>797</v>
      </c>
      <c r="AA1771" s="109" t="s">
        <v>802</v>
      </c>
      <c r="AB1771" s="149" t="s">
        <v>5799</v>
      </c>
      <c r="AC1771" s="158"/>
      <c r="AD1771" s="160"/>
      <c r="AE1771" s="127"/>
      <c r="AF1771" s="113"/>
      <c r="AG1771" s="165" t="str">
        <f t="array" ref="AG1771">XLOOKUP(F1771,'CLV2'!A:A,'CLV2'!E:E)</f>
        <v>2.FROZEN FOODS</v>
      </c>
      <c r="AH1771" s="115" t="str">
        <f t="array" ref="AH1771">XLOOKUP(F1771,'CLV2'!A:A,'CLV2'!F:F)</f>
        <v>3.PIZZA - READY MEALS</v>
      </c>
      <c r="AI1771" s="115" t="str">
        <f t="shared" si="8"/>
        <v>Pack</v>
      </c>
      <c r="AJ1771" s="116">
        <f t="shared" si="9"/>
        <v>1</v>
      </c>
      <c r="AK1771" s="117" t="str">
        <f t="array" ref="AK1771">XLOOKUP(F1771,'GIÁ'!A:A,'GIÁ'!D:D)</f>
        <v>61056.95</v>
      </c>
      <c r="AL1771" s="118">
        <f t="shared" si="10"/>
        <v>122113.9</v>
      </c>
      <c r="AM1771" s="118">
        <f t="shared" si="11"/>
        <v>0</v>
      </c>
      <c r="AN1771" s="119">
        <f t="shared" si="12"/>
        <v>0</v>
      </c>
      <c r="AO1771" s="118">
        <f t="shared" si="13"/>
        <v>122113.9</v>
      </c>
      <c r="AP1771" s="121">
        <f t="shared" si="14"/>
        <v>0</v>
      </c>
      <c r="AQ1771" s="122"/>
      <c r="AR1771" s="119"/>
    </row>
    <row r="1772" ht="22.5" customHeight="1">
      <c r="A1772" s="89">
        <v>46232.0</v>
      </c>
      <c r="B1772" s="90">
        <v>0.6125</v>
      </c>
      <c r="C1772" s="91" t="s">
        <v>1065</v>
      </c>
      <c r="D1772" s="92" t="str">
        <f t="array" ref="D1772">XLOOKUP(C1772,'DS ST'!A:A,'DS ST'!B:B)</f>
        <v>A224</v>
      </c>
      <c r="E1772" s="94" t="str">
        <f t="array" ref="E1772">XLOOKUP($F1772,'GIÁ'!$A:$A,'GIÁ'!$E:$E)</f>
        <v>ĐÔNG</v>
      </c>
      <c r="F1772" s="94">
        <v>8.938535604597E12</v>
      </c>
      <c r="G1772" s="95" t="s">
        <v>3063</v>
      </c>
      <c r="H1772" s="95" t="s">
        <v>93</v>
      </c>
      <c r="I1772" s="96">
        <v>2.0</v>
      </c>
      <c r="J1772" s="96">
        <v>0.0</v>
      </c>
      <c r="K1772" s="98">
        <f t="shared" si="4"/>
        <v>2</v>
      </c>
      <c r="L1772" s="99" t="s">
        <v>5797</v>
      </c>
      <c r="M1772" s="100" t="s">
        <v>5798</v>
      </c>
      <c r="N1772" s="101" t="e">
        <v>#N/A</v>
      </c>
      <c r="O1772" s="128"/>
      <c r="P1772" s="100"/>
      <c r="Q1772" s="103">
        <f t="shared" si="5"/>
        <v>2</v>
      </c>
      <c r="R1772" s="161"/>
      <c r="S1772" s="105"/>
      <c r="T1772" s="106"/>
      <c r="U1772" s="107"/>
      <c r="V1772" s="108" t="s">
        <v>756</v>
      </c>
      <c r="W1772" s="109" t="s">
        <v>1312</v>
      </c>
      <c r="X1772" s="110" t="str">
        <f t="shared" si="6"/>
        <v/>
      </c>
      <c r="Y1772" s="110" t="str">
        <f t="shared" si="7"/>
        <v/>
      </c>
      <c r="Z1772" s="109" t="s">
        <v>797</v>
      </c>
      <c r="AA1772" s="109" t="s">
        <v>802</v>
      </c>
      <c r="AB1772" s="149" t="s">
        <v>5799</v>
      </c>
      <c r="AC1772" s="158"/>
      <c r="AD1772" s="160"/>
      <c r="AE1772" s="127"/>
      <c r="AF1772" s="113"/>
      <c r="AG1772" s="165" t="str">
        <f t="array" ref="AG1772">XLOOKUP(F1772,'CLV2'!A:A,'CLV2'!E:E)</f>
        <v>2.FISH AND SEAFOOD</v>
      </c>
      <c r="AH1772" s="115" t="str">
        <f t="array" ref="AH1772">XLOOKUP(F1772,'CLV2'!A:A,'CLV2'!F:F)</f>
        <v>3.FROZEN FISH AND SEAFOOD</v>
      </c>
      <c r="AI1772" s="115" t="str">
        <f t="shared" si="8"/>
        <v>Pack</v>
      </c>
      <c r="AJ1772" s="116">
        <f t="shared" si="9"/>
        <v>1</v>
      </c>
      <c r="AK1772" s="117" t="str">
        <f t="array" ref="AK1772">XLOOKUP(F1772,'GIÁ'!A:A,'GIÁ'!D:D)</f>
        <v>54841.46</v>
      </c>
      <c r="AL1772" s="118">
        <f t="shared" si="10"/>
        <v>109682.92</v>
      </c>
      <c r="AM1772" s="118">
        <f t="shared" si="11"/>
        <v>0</v>
      </c>
      <c r="AN1772" s="119">
        <f t="shared" si="12"/>
        <v>0</v>
      </c>
      <c r="AO1772" s="118">
        <f t="shared" si="13"/>
        <v>109682.92</v>
      </c>
      <c r="AP1772" s="121">
        <f t="shared" si="14"/>
        <v>0</v>
      </c>
      <c r="AQ1772" s="122"/>
      <c r="AR1772" s="119"/>
    </row>
    <row r="1773" ht="22.5" customHeight="1">
      <c r="A1773" s="89">
        <v>46232.0</v>
      </c>
      <c r="B1773" s="90">
        <v>0.6131944444444445</v>
      </c>
      <c r="C1773" s="91" t="s">
        <v>1065</v>
      </c>
      <c r="D1773" s="129" t="str">
        <f t="array" ref="D1773">XLOOKUP(C1773,'DS ST'!A:A,'DS ST'!B:B)</f>
        <v>A224</v>
      </c>
      <c r="E1773" s="94" t="str">
        <f t="array" ref="E1773">XLOOKUP($F1773,'GIÁ'!$A:$A,'GIÁ'!$E:$E)</f>
        <v>MÁT</v>
      </c>
      <c r="F1773" s="94">
        <v>11498.0</v>
      </c>
      <c r="G1773" s="95" t="s">
        <v>806</v>
      </c>
      <c r="H1773" s="95" t="s">
        <v>787</v>
      </c>
      <c r="I1773" s="96">
        <v>1.0</v>
      </c>
      <c r="J1773" s="96">
        <v>0.0</v>
      </c>
      <c r="K1773" s="98">
        <f t="shared" si="4"/>
        <v>1</v>
      </c>
      <c r="L1773" s="99" t="s">
        <v>5800</v>
      </c>
      <c r="M1773" s="100" t="s">
        <v>5801</v>
      </c>
      <c r="N1773" s="101" t="s">
        <v>5802</v>
      </c>
      <c r="O1773" s="128"/>
      <c r="P1773" s="100">
        <v>1.0</v>
      </c>
      <c r="Q1773" s="103">
        <f t="shared" si="5"/>
        <v>0</v>
      </c>
      <c r="R1773" s="161" t="s">
        <v>5803</v>
      </c>
      <c r="S1773" s="105"/>
      <c r="T1773" s="106" t="s">
        <v>5804</v>
      </c>
      <c r="U1773" s="107"/>
      <c r="V1773" s="108" t="s">
        <v>756</v>
      </c>
      <c r="W1773" s="109" t="s">
        <v>764</v>
      </c>
      <c r="X1773" s="110" t="str">
        <f t="shared" si="6"/>
        <v/>
      </c>
      <c r="Y1773" s="110" t="str">
        <f t="shared" si="7"/>
        <v>Siêu thị</v>
      </c>
      <c r="Z1773" s="139" t="str">
        <f t="shared" ref="Z1773:Z1795" si="112">IF(N(Q1773)&lt;=0,"",IF(ISNUMBER(SEARCH("Thiếu kiện",V1773)),"Kho đông mát",IF(AND(N(Q1773)&gt;0,N(P1773)&gt;0,OR(ISNUMBER(SEARCH("Hình KDB",U1773)),ISNUMBER(SEARCH("Hình tele",U1773)),ISNUMBER(SEARCH("sai code",U1773)),ISNUMBER(SEARCH("ST nhận",U1773)))),"Kho đông mát",IF(AND(W1773="DC giao thiếu",OR(ISNUMBER(SEARCH("Hình KDB",U1773)),ISNUMBER(SEARCH("Hình tele",U1773)),ISNUMBER(SEARCH("sai code",U1773)))),"Kho đông mát",IF(W1773="DC giao thiếu","Chưa xác định",IF(AND(W1773="DC pick sai",OR(ISNUMBER(SEARCH("Hình KDB",U1773)),ISNUMBER(SEARCH("Hình tele",U1773)),ISNUMBER(SEARCH("sai code",U1773)),ISNUMBER(SEARCH("ST nhận",U1773)))),"Kho đông mát",IF(W1773="DC pick sai","Chưa xác định",IF(AND(W1773="Hao hụt",N(O1773)&gt;0,OR(ISNUMBER(SEARCH("Hình KDB",U1773)),ISNUMBER(SEARCH("Hình tele",U1773)),ISNUMBER(SEARCH("sai code",U1773)),ISNUMBER(SEARCH("ST nhận",U1773)))),"Kho đông mát",IF(W1773="Hao hụt","Chưa xác định",IF(OR(W1773="VT giao sai điểm",W1773="Không đạt nhiệt độ",W1773="TX giao thiếu kiện",W1773="Hàng không đạt CL"),"Kho đông mát",IF(W1773="Chưa xác định","Chưa xác định",IF(N(P1773)&gt;0,"Chưa xác định",""))))))))))))</f>
        <v/>
      </c>
      <c r="AA1773" s="109" t="s">
        <v>802</v>
      </c>
      <c r="AB1773" s="106"/>
      <c r="AC1773" s="158"/>
      <c r="AD1773" s="160"/>
      <c r="AE1773" s="127"/>
      <c r="AF1773" s="113"/>
      <c r="AG1773" s="165" t="str">
        <f t="array" ref="AG1773">XLOOKUP(F1773,'CLV2'!A:A,'CLV2'!E:E)</f>
        <v>2.VEGETABLES</v>
      </c>
      <c r="AH1773" s="115" t="str">
        <f t="array" ref="AH1773">XLOOKUP(F1773,'CLV2'!A:A,'CLV2'!F:F)</f>
        <v>3.PROCESSED VEGGIES</v>
      </c>
      <c r="AI1773" s="115" t="str">
        <f t="shared" si="8"/>
        <v>Pack</v>
      </c>
      <c r="AJ1773" s="116">
        <f t="shared" si="9"/>
        <v>1</v>
      </c>
      <c r="AK1773" s="117" t="str">
        <f t="array" ref="AK1773">XLOOKUP(F1773,'GIÁ'!A:A,'GIÁ'!D:D)</f>
        <v>26481.17</v>
      </c>
      <c r="AL1773" s="118">
        <f t="shared" si="10"/>
        <v>26481.17</v>
      </c>
      <c r="AM1773" s="118">
        <f t="shared" si="11"/>
        <v>0</v>
      </c>
      <c r="AN1773" s="119">
        <f t="shared" si="12"/>
        <v>26481.17</v>
      </c>
      <c r="AO1773" s="118">
        <f t="shared" si="13"/>
        <v>0</v>
      </c>
      <c r="AP1773" s="121">
        <f t="shared" si="14"/>
        <v>0</v>
      </c>
      <c r="AQ1773" s="122"/>
      <c r="AR1773" s="119"/>
    </row>
    <row r="1774" ht="22.5" customHeight="1">
      <c r="A1774" s="89">
        <v>46232.0</v>
      </c>
      <c r="B1774" s="90">
        <v>0.6131944444444445</v>
      </c>
      <c r="C1774" s="91" t="s">
        <v>1065</v>
      </c>
      <c r="D1774" s="153" t="str">
        <f t="array" ref="D1774">XLOOKUP(C1774,'DS ST'!A:A,'DS ST'!B:B)</f>
        <v>A224</v>
      </c>
      <c r="E1774" s="94" t="str">
        <f t="array" ref="E1774">XLOOKUP($F1774,'GIÁ'!$A:$A,'GIÁ'!$E:$E)</f>
        <v>MÁT</v>
      </c>
      <c r="F1774" s="94">
        <v>8.936176751182E12</v>
      </c>
      <c r="G1774" s="95" t="s">
        <v>2529</v>
      </c>
      <c r="H1774" s="95" t="s">
        <v>667</v>
      </c>
      <c r="I1774" s="96">
        <v>2.0</v>
      </c>
      <c r="J1774" s="96">
        <v>0.0</v>
      </c>
      <c r="K1774" s="98">
        <f t="shared" si="4"/>
        <v>2</v>
      </c>
      <c r="L1774" s="99" t="s">
        <v>5800</v>
      </c>
      <c r="M1774" s="100" t="s">
        <v>5805</v>
      </c>
      <c r="N1774" s="101" t="s">
        <v>5806</v>
      </c>
      <c r="O1774" s="128"/>
      <c r="P1774" s="100"/>
      <c r="Q1774" s="103">
        <f t="shared" si="5"/>
        <v>2</v>
      </c>
      <c r="R1774" s="161"/>
      <c r="S1774" s="105"/>
      <c r="T1774" s="106" t="s">
        <v>5804</v>
      </c>
      <c r="U1774" s="107"/>
      <c r="V1774" s="108" t="s">
        <v>756</v>
      </c>
      <c r="W1774" s="109" t="s">
        <v>1312</v>
      </c>
      <c r="X1774" s="110" t="str">
        <f t="shared" si="6"/>
        <v/>
      </c>
      <c r="Y1774" s="110" t="str">
        <f t="shared" si="7"/>
        <v/>
      </c>
      <c r="Z1774" s="139" t="str">
        <f t="shared" si="112"/>
        <v>Chưa xác định</v>
      </c>
      <c r="AA1774" s="109" t="s">
        <v>5260</v>
      </c>
      <c r="AB1774" s="106"/>
      <c r="AC1774" s="158"/>
      <c r="AD1774" s="160"/>
      <c r="AE1774" s="127"/>
      <c r="AF1774" s="113"/>
      <c r="AG1774" s="165" t="str">
        <f t="array" ref="AG1774">XLOOKUP(F1774,'CLV2'!A:A,'CLV2'!E:E)</f>
        <v>2.DELICA</v>
      </c>
      <c r="AH1774" s="115" t="str">
        <f t="array" ref="AH1774">XLOOKUP(F1774,'CLV2'!A:A,'CLV2'!F:F)</f>
        <v>3.DESSERTS</v>
      </c>
      <c r="AI1774" s="115" t="str">
        <f t="shared" si="8"/>
        <v>Pack</v>
      </c>
      <c r="AJ1774" s="116">
        <f t="shared" si="9"/>
        <v>1</v>
      </c>
      <c r="AK1774" s="117" t="str">
        <f t="array" ref="AK1774">XLOOKUP(F1774,'GIÁ'!A:A,'GIÁ'!D:D)</f>
        <v>6744.95</v>
      </c>
      <c r="AL1774" s="118">
        <f t="shared" si="10"/>
        <v>13489.9</v>
      </c>
      <c r="AM1774" s="118">
        <f t="shared" si="11"/>
        <v>0</v>
      </c>
      <c r="AN1774" s="119">
        <f t="shared" si="12"/>
        <v>0</v>
      </c>
      <c r="AO1774" s="118">
        <f t="shared" si="13"/>
        <v>0</v>
      </c>
      <c r="AP1774" s="121">
        <f t="shared" si="14"/>
        <v>13489.9</v>
      </c>
      <c r="AQ1774" s="122"/>
      <c r="AR1774" s="119"/>
    </row>
    <row r="1775" ht="22.5" customHeight="1">
      <c r="A1775" s="89">
        <v>46232.0</v>
      </c>
      <c r="B1775" s="90">
        <v>0.6131944444444445</v>
      </c>
      <c r="C1775" s="91" t="s">
        <v>1065</v>
      </c>
      <c r="D1775" s="129" t="str">
        <f t="array" ref="D1775">XLOOKUP(C1775,'DS ST'!A:A,'DS ST'!B:B)</f>
        <v>A224</v>
      </c>
      <c r="E1775" s="94" t="str">
        <f t="array" ref="E1775">XLOOKUP($F1775,'GIÁ'!$A:$A,'GIÁ'!$E:$E)</f>
        <v>MÁT</v>
      </c>
      <c r="F1775" s="94">
        <v>8.935217410309E12</v>
      </c>
      <c r="G1775" s="95" t="s">
        <v>3735</v>
      </c>
      <c r="H1775" s="95" t="s">
        <v>57</v>
      </c>
      <c r="I1775" s="96">
        <v>6.0</v>
      </c>
      <c r="J1775" s="96">
        <v>0.0</v>
      </c>
      <c r="K1775" s="98">
        <f t="shared" si="4"/>
        <v>6</v>
      </c>
      <c r="L1775" s="99" t="s">
        <v>5800</v>
      </c>
      <c r="M1775" s="100" t="s">
        <v>5805</v>
      </c>
      <c r="N1775" s="101" t="s">
        <v>5806</v>
      </c>
      <c r="O1775" s="128"/>
      <c r="P1775" s="100">
        <v>6.0</v>
      </c>
      <c r="Q1775" s="103">
        <f t="shared" si="5"/>
        <v>0</v>
      </c>
      <c r="R1775" s="161" t="s">
        <v>5807</v>
      </c>
      <c r="S1775" s="105"/>
      <c r="T1775" s="106" t="s">
        <v>5804</v>
      </c>
      <c r="U1775" s="107"/>
      <c r="V1775" s="108" t="s">
        <v>756</v>
      </c>
      <c r="W1775" s="109" t="s">
        <v>764</v>
      </c>
      <c r="X1775" s="110" t="str">
        <f t="shared" si="6"/>
        <v/>
      </c>
      <c r="Y1775" s="110" t="str">
        <f t="shared" si="7"/>
        <v>Siêu thị</v>
      </c>
      <c r="Z1775" s="139" t="str">
        <f t="shared" si="112"/>
        <v/>
      </c>
      <c r="AA1775" s="109" t="s">
        <v>802</v>
      </c>
      <c r="AB1775" s="106"/>
      <c r="AC1775" s="158"/>
      <c r="AD1775" s="160"/>
      <c r="AE1775" s="127"/>
      <c r="AF1775" s="113"/>
      <c r="AG1775" s="165" t="str">
        <f t="array" ref="AG1775">XLOOKUP(F1775,'CLV2'!A:A,'CLV2'!E:E)</f>
        <v>2.DAIRY</v>
      </c>
      <c r="AH1775" s="115" t="str">
        <f t="array" ref="AH1775">XLOOKUP(F1775,'CLV2'!A:A,'CLV2'!F:F)</f>
        <v>3.YOGURT</v>
      </c>
      <c r="AI1775" s="115" t="str">
        <f t="shared" si="8"/>
        <v>Pack</v>
      </c>
      <c r="AJ1775" s="116">
        <f t="shared" si="9"/>
        <v>1</v>
      </c>
      <c r="AK1775" s="117" t="str">
        <f t="array" ref="AK1775">XLOOKUP(F1775,'GIÁ'!A:A,'GIÁ'!D:D)</f>
        <v>7092.28</v>
      </c>
      <c r="AL1775" s="118">
        <f t="shared" si="10"/>
        <v>42553.68</v>
      </c>
      <c r="AM1775" s="118">
        <f t="shared" si="11"/>
        <v>0</v>
      </c>
      <c r="AN1775" s="119">
        <f t="shared" si="12"/>
        <v>42553.68</v>
      </c>
      <c r="AO1775" s="118">
        <f t="shared" si="13"/>
        <v>0</v>
      </c>
      <c r="AP1775" s="121">
        <f t="shared" si="14"/>
        <v>0</v>
      </c>
      <c r="AQ1775" s="122"/>
      <c r="AR1775" s="119"/>
    </row>
    <row r="1776" ht="22.5" customHeight="1">
      <c r="A1776" s="89">
        <v>46232.0</v>
      </c>
      <c r="B1776" s="90">
        <v>0.5777777777777777</v>
      </c>
      <c r="C1776" s="91" t="s">
        <v>416</v>
      </c>
      <c r="D1776" s="129" t="str">
        <f t="array" ref="D1776">XLOOKUP(C1776,'DS ST'!A:A,'DS ST'!B:B)</f>
        <v>A128</v>
      </c>
      <c r="E1776" s="94" t="str">
        <f t="array" ref="E1776">XLOOKUP($F1776,'GIÁ'!$A:$A,'GIÁ'!$E:$E)</f>
        <v>ĐÔNG</v>
      </c>
      <c r="F1776" s="94">
        <v>8.938562334054E12</v>
      </c>
      <c r="G1776" s="95" t="s">
        <v>3183</v>
      </c>
      <c r="H1776" s="95" t="s">
        <v>57</v>
      </c>
      <c r="I1776" s="96">
        <v>2.0</v>
      </c>
      <c r="J1776" s="96">
        <v>1.0</v>
      </c>
      <c r="K1776" s="98">
        <f t="shared" si="4"/>
        <v>1</v>
      </c>
      <c r="L1776" s="99" t="s">
        <v>5808</v>
      </c>
      <c r="M1776" s="100" t="s">
        <v>5809</v>
      </c>
      <c r="N1776" s="101" t="e">
        <v>#N/A</v>
      </c>
      <c r="O1776" s="128"/>
      <c r="P1776" s="100"/>
      <c r="Q1776" s="103">
        <f t="shared" si="5"/>
        <v>1</v>
      </c>
      <c r="R1776" s="161"/>
      <c r="S1776" s="105"/>
      <c r="T1776" s="106"/>
      <c r="U1776" s="107" t="s">
        <v>3681</v>
      </c>
      <c r="V1776" s="108" t="s">
        <v>756</v>
      </c>
      <c r="W1776" s="109" t="s">
        <v>1312</v>
      </c>
      <c r="X1776" s="110" t="str">
        <f t="shared" si="6"/>
        <v/>
      </c>
      <c r="Y1776" s="110" t="str">
        <f t="shared" si="7"/>
        <v/>
      </c>
      <c r="Z1776" s="139" t="str">
        <f t="shared" si="112"/>
        <v>Kho đông mát</v>
      </c>
      <c r="AA1776" s="109" t="s">
        <v>802</v>
      </c>
      <c r="AB1776" s="106"/>
      <c r="AC1776" s="159" t="s">
        <v>1329</v>
      </c>
      <c r="AD1776" s="160"/>
      <c r="AE1776" s="127"/>
      <c r="AF1776" s="113"/>
      <c r="AG1776" s="165" t="str">
        <f t="array" ref="AG1776">XLOOKUP(F1776,'CLV2'!A:A,'CLV2'!E:E)</f>
        <v>2.FROZEN FOODS</v>
      </c>
      <c r="AH1776" s="115" t="str">
        <f t="array" ref="AH1776">XLOOKUP(F1776,'CLV2'!A:A,'CLV2'!F:F)</f>
        <v>3.PIZZA - READY MEALS</v>
      </c>
      <c r="AI1776" s="115" t="str">
        <f t="shared" si="8"/>
        <v>Pack</v>
      </c>
      <c r="AJ1776" s="116">
        <f t="shared" si="9"/>
        <v>0.5</v>
      </c>
      <c r="AK1776" s="117" t="str">
        <f t="array" ref="AK1776">XLOOKUP(F1776,'GIÁ'!A:A,'GIÁ'!D:D)</f>
        <v>45622.63</v>
      </c>
      <c r="AL1776" s="118">
        <f t="shared" si="10"/>
        <v>45622.63</v>
      </c>
      <c r="AM1776" s="118">
        <f t="shared" si="11"/>
        <v>0</v>
      </c>
      <c r="AN1776" s="119">
        <f t="shared" si="12"/>
        <v>0</v>
      </c>
      <c r="AO1776" s="118">
        <f t="shared" si="13"/>
        <v>45622.63</v>
      </c>
      <c r="AP1776" s="121">
        <f t="shared" si="14"/>
        <v>0</v>
      </c>
      <c r="AQ1776" s="122"/>
      <c r="AR1776" s="119"/>
    </row>
    <row r="1777" ht="22.5" customHeight="1">
      <c r="A1777" s="89">
        <v>46232.0</v>
      </c>
      <c r="B1777" s="90">
        <v>0.9569444444444445</v>
      </c>
      <c r="C1777" s="91" t="s">
        <v>1346</v>
      </c>
      <c r="D1777" s="92" t="str">
        <f t="array" ref="D1777">XLOOKUP(C1777,'DS ST'!A:A,'DS ST'!B:B)</f>
        <v>LVL</v>
      </c>
      <c r="E1777" s="94" t="str">
        <f t="array" ref="E1777">XLOOKUP($F1777,'GIÁ'!$A:$A,'GIÁ'!$E:$E)</f>
        <v>MÁT</v>
      </c>
      <c r="F1777" s="94">
        <v>8.935360200116E12</v>
      </c>
      <c r="G1777" s="95" t="s">
        <v>2095</v>
      </c>
      <c r="H1777" s="95" t="s">
        <v>57</v>
      </c>
      <c r="I1777" s="96">
        <v>3.0</v>
      </c>
      <c r="J1777" s="96">
        <v>2.0</v>
      </c>
      <c r="K1777" s="98">
        <f t="shared" si="4"/>
        <v>1</v>
      </c>
      <c r="L1777" s="99" t="s">
        <v>5810</v>
      </c>
      <c r="M1777" s="100" t="s">
        <v>5811</v>
      </c>
      <c r="N1777" s="101" t="s">
        <v>5812</v>
      </c>
      <c r="O1777" s="128"/>
      <c r="P1777" s="100"/>
      <c r="Q1777" s="103">
        <f t="shared" si="5"/>
        <v>1</v>
      </c>
      <c r="R1777" s="161"/>
      <c r="S1777" s="105"/>
      <c r="T1777" s="106"/>
      <c r="U1777" s="107"/>
      <c r="V1777" s="108" t="s">
        <v>756</v>
      </c>
      <c r="W1777" s="109" t="s">
        <v>1312</v>
      </c>
      <c r="X1777" s="110" t="str">
        <f t="shared" si="6"/>
        <v/>
      </c>
      <c r="Y1777" s="110" t="str">
        <f t="shared" si="7"/>
        <v/>
      </c>
      <c r="Z1777" s="139" t="str">
        <f t="shared" si="112"/>
        <v>Chưa xác định</v>
      </c>
      <c r="AA1777" s="109" t="s">
        <v>5260</v>
      </c>
      <c r="AB1777" s="106"/>
      <c r="AC1777" s="158"/>
      <c r="AD1777" s="160"/>
      <c r="AE1777" s="127"/>
      <c r="AF1777" s="113"/>
      <c r="AG1777" s="165" t="str">
        <f t="array" ref="AG1777">XLOOKUP(F1777,'CLV2'!A:A,'CLV2'!E:E)</f>
        <v>2.FRUITS</v>
      </c>
      <c r="AH1777" s="115" t="str">
        <f t="array" ref="AH1777">XLOOKUP(F1777,'CLV2'!A:A,'CLV2'!F:F)</f>
        <v>3.IMPORT FRUITS</v>
      </c>
      <c r="AI1777" s="115" t="str">
        <f t="shared" si="8"/>
        <v>Pack</v>
      </c>
      <c r="AJ1777" s="116">
        <f t="shared" si="9"/>
        <v>0.3333333333</v>
      </c>
      <c r="AK1777" s="117" t="str">
        <f t="array" ref="AK1777">XLOOKUP(F1777,'GIÁ'!A:A,'GIÁ'!D:D)</f>
        <v>119026.95</v>
      </c>
      <c r="AL1777" s="118">
        <f t="shared" si="10"/>
        <v>119026.95</v>
      </c>
      <c r="AM1777" s="118">
        <f t="shared" si="11"/>
        <v>0</v>
      </c>
      <c r="AN1777" s="119">
        <f t="shared" si="12"/>
        <v>0</v>
      </c>
      <c r="AO1777" s="118">
        <f t="shared" si="13"/>
        <v>0</v>
      </c>
      <c r="AP1777" s="121">
        <f t="shared" si="14"/>
        <v>119026.95</v>
      </c>
      <c r="AQ1777" s="122"/>
      <c r="AR1777" s="119"/>
    </row>
    <row r="1778" ht="22.5" customHeight="1">
      <c r="A1778" s="89">
        <v>46232.0</v>
      </c>
      <c r="B1778" s="90">
        <v>0.9569444444444445</v>
      </c>
      <c r="C1778" s="91" t="s">
        <v>1346</v>
      </c>
      <c r="D1778" s="129" t="str">
        <f t="array" ref="D1778">XLOOKUP(C1778,'DS ST'!A:A,'DS ST'!B:B)</f>
        <v>LVL</v>
      </c>
      <c r="E1778" s="94" t="str">
        <f t="array" ref="E1778">XLOOKUP($F1778,'GIÁ'!$A:$A,'GIÁ'!$E:$E)</f>
        <v>MÁT</v>
      </c>
      <c r="F1778" s="94">
        <v>11702.0</v>
      </c>
      <c r="G1778" s="95" t="s">
        <v>1010</v>
      </c>
      <c r="H1778" s="95" t="s">
        <v>57</v>
      </c>
      <c r="I1778" s="96">
        <v>20.0</v>
      </c>
      <c r="J1778" s="96">
        <v>19.0</v>
      </c>
      <c r="K1778" s="98">
        <f t="shared" si="4"/>
        <v>1</v>
      </c>
      <c r="L1778" s="99" t="s">
        <v>5810</v>
      </c>
      <c r="M1778" s="100" t="s">
        <v>5811</v>
      </c>
      <c r="N1778" s="101" t="s">
        <v>5812</v>
      </c>
      <c r="O1778" s="128"/>
      <c r="P1778" s="100"/>
      <c r="Q1778" s="103">
        <f t="shared" si="5"/>
        <v>1</v>
      </c>
      <c r="R1778" s="161"/>
      <c r="S1778" s="105"/>
      <c r="T1778" s="106"/>
      <c r="U1778" s="107" t="s">
        <v>3654</v>
      </c>
      <c r="V1778" s="108" t="s">
        <v>756</v>
      </c>
      <c r="W1778" s="109" t="s">
        <v>1312</v>
      </c>
      <c r="X1778" s="110" t="str">
        <f t="shared" si="6"/>
        <v/>
      </c>
      <c r="Y1778" s="110" t="str">
        <f t="shared" si="7"/>
        <v/>
      </c>
      <c r="Z1778" s="139" t="str">
        <f t="shared" si="112"/>
        <v>Kho đông mát</v>
      </c>
      <c r="AA1778" s="109" t="s">
        <v>802</v>
      </c>
      <c r="AB1778" s="106"/>
      <c r="AC1778" s="159" t="s">
        <v>1329</v>
      </c>
      <c r="AD1778" s="160"/>
      <c r="AE1778" s="127"/>
      <c r="AF1778" s="113"/>
      <c r="AG1778" s="165" t="str">
        <f t="array" ref="AG1778">XLOOKUP(F1778,'CLV2'!A:A,'CLV2'!E:E)</f>
        <v>2.FRUITS</v>
      </c>
      <c r="AH1778" s="115" t="str">
        <f t="array" ref="AH1778">XLOOKUP(F1778,'CLV2'!A:A,'CLV2'!F:F)</f>
        <v>3.IMPORT FRUITS</v>
      </c>
      <c r="AI1778" s="115" t="str">
        <f t="shared" si="8"/>
        <v>Pack</v>
      </c>
      <c r="AJ1778" s="116">
        <f t="shared" si="9"/>
        <v>0.05</v>
      </c>
      <c r="AK1778" s="117" t="str">
        <f t="array" ref="AK1778">XLOOKUP(F1778,'GIÁ'!A:A,'GIÁ'!D:D)</f>
        <v>116909.30</v>
      </c>
      <c r="AL1778" s="118">
        <f t="shared" si="10"/>
        <v>116909.3</v>
      </c>
      <c r="AM1778" s="118">
        <f t="shared" si="11"/>
        <v>0</v>
      </c>
      <c r="AN1778" s="119">
        <f t="shared" si="12"/>
        <v>0</v>
      </c>
      <c r="AO1778" s="118">
        <f t="shared" si="13"/>
        <v>116909.3</v>
      </c>
      <c r="AP1778" s="121">
        <f t="shared" si="14"/>
        <v>0</v>
      </c>
      <c r="AQ1778" s="122"/>
      <c r="AR1778" s="119"/>
    </row>
    <row r="1779" ht="22.5" customHeight="1">
      <c r="A1779" s="89">
        <v>46232.0</v>
      </c>
      <c r="B1779" s="90">
        <v>0.9569444444444445</v>
      </c>
      <c r="C1779" s="91" t="s">
        <v>1346</v>
      </c>
      <c r="D1779" s="92" t="str">
        <f t="array" ref="D1779">XLOOKUP(C1779,'DS ST'!A:A,'DS ST'!B:B)</f>
        <v>LVL</v>
      </c>
      <c r="E1779" s="94" t="str">
        <f t="array" ref="E1779">XLOOKUP($F1779,'GIÁ'!$A:$A,'GIÁ'!$E:$E)</f>
        <v>MÁT</v>
      </c>
      <c r="F1779" s="94">
        <v>8.935217410507E12</v>
      </c>
      <c r="G1779" s="95" t="s">
        <v>1933</v>
      </c>
      <c r="H1779" s="95" t="s">
        <v>57</v>
      </c>
      <c r="I1779" s="96">
        <v>48.0</v>
      </c>
      <c r="J1779" s="96">
        <v>0.0</v>
      </c>
      <c r="K1779" s="98">
        <f t="shared" si="4"/>
        <v>48</v>
      </c>
      <c r="L1779" s="99" t="s">
        <v>5810</v>
      </c>
      <c r="M1779" s="100" t="s">
        <v>5813</v>
      </c>
      <c r="N1779" s="101" t="s">
        <v>5814</v>
      </c>
      <c r="O1779" s="128"/>
      <c r="P1779" s="100"/>
      <c r="Q1779" s="103">
        <f t="shared" si="5"/>
        <v>48</v>
      </c>
      <c r="R1779" s="161"/>
      <c r="S1779" s="105"/>
      <c r="T1779" s="106"/>
      <c r="U1779" s="107"/>
      <c r="V1779" s="108" t="s">
        <v>756</v>
      </c>
      <c r="W1779" s="109" t="s">
        <v>1312</v>
      </c>
      <c r="X1779" s="110" t="str">
        <f t="shared" si="6"/>
        <v/>
      </c>
      <c r="Y1779" s="110" t="str">
        <f t="shared" si="7"/>
        <v/>
      </c>
      <c r="Z1779" s="139" t="str">
        <f t="shared" si="112"/>
        <v>Chưa xác định</v>
      </c>
      <c r="AA1779" s="109" t="s">
        <v>5260</v>
      </c>
      <c r="AB1779" s="106"/>
      <c r="AC1779" s="158"/>
      <c r="AD1779" s="160"/>
      <c r="AE1779" s="127"/>
      <c r="AF1779" s="113"/>
      <c r="AG1779" s="165" t="str">
        <f t="array" ref="AG1779">XLOOKUP(F1779,'CLV2'!A:A,'CLV2'!E:E)</f>
        <v>2.DAIRY</v>
      </c>
      <c r="AH1779" s="115" t="str">
        <f t="array" ref="AH1779">XLOOKUP(F1779,'CLV2'!A:A,'CLV2'!F:F)</f>
        <v>3.YOGURT</v>
      </c>
      <c r="AI1779" s="115" t="str">
        <f t="shared" si="8"/>
        <v>Pack</v>
      </c>
      <c r="AJ1779" s="116">
        <f t="shared" si="9"/>
        <v>1</v>
      </c>
      <c r="AK1779" s="117" t="str">
        <f t="array" ref="AK1779">XLOOKUP(F1779,'GIÁ'!A:A,'GIÁ'!D:D)</f>
        <v>7094.29</v>
      </c>
      <c r="AL1779" s="118">
        <f t="shared" si="10"/>
        <v>340525.92</v>
      </c>
      <c r="AM1779" s="118">
        <f t="shared" si="11"/>
        <v>0</v>
      </c>
      <c r="AN1779" s="119">
        <f t="shared" si="12"/>
        <v>0</v>
      </c>
      <c r="AO1779" s="118">
        <f t="shared" si="13"/>
        <v>0</v>
      </c>
      <c r="AP1779" s="121">
        <f t="shared" si="14"/>
        <v>340525.92</v>
      </c>
      <c r="AQ1779" s="122"/>
      <c r="AR1779" s="119"/>
    </row>
    <row r="1780" ht="22.5" customHeight="1">
      <c r="A1780" s="89">
        <v>46232.0</v>
      </c>
      <c r="B1780" s="90">
        <v>0.9569444444444445</v>
      </c>
      <c r="C1780" s="91" t="s">
        <v>1346</v>
      </c>
      <c r="D1780" s="92" t="str">
        <f t="array" ref="D1780">XLOOKUP(C1780,'DS ST'!A:A,'DS ST'!B:B)</f>
        <v>LVL</v>
      </c>
      <c r="E1780" s="94" t="str">
        <f t="array" ref="E1780">XLOOKUP($F1780,'GIÁ'!$A:$A,'GIÁ'!$E:$E)</f>
        <v>MÁT</v>
      </c>
      <c r="F1780" s="94">
        <v>11570.0</v>
      </c>
      <c r="G1780" s="95" t="s">
        <v>901</v>
      </c>
      <c r="H1780" s="95" t="s">
        <v>75</v>
      </c>
      <c r="I1780" s="96">
        <v>13.0</v>
      </c>
      <c r="J1780" s="96">
        <v>11.0</v>
      </c>
      <c r="K1780" s="98">
        <f t="shared" si="4"/>
        <v>2</v>
      </c>
      <c r="L1780" s="99" t="s">
        <v>5810</v>
      </c>
      <c r="M1780" s="100" t="s">
        <v>5815</v>
      </c>
      <c r="N1780" s="101" t="s">
        <v>5816</v>
      </c>
      <c r="O1780" s="128"/>
      <c r="P1780" s="100"/>
      <c r="Q1780" s="103">
        <f t="shared" si="5"/>
        <v>2</v>
      </c>
      <c r="R1780" s="161"/>
      <c r="S1780" s="105"/>
      <c r="T1780" s="106"/>
      <c r="U1780" s="107"/>
      <c r="V1780" s="108" t="s">
        <v>756</v>
      </c>
      <c r="W1780" s="109" t="s">
        <v>1312</v>
      </c>
      <c r="X1780" s="110" t="str">
        <f t="shared" si="6"/>
        <v/>
      </c>
      <c r="Y1780" s="110" t="str">
        <f t="shared" si="7"/>
        <v/>
      </c>
      <c r="Z1780" s="139" t="str">
        <f t="shared" si="112"/>
        <v>Chưa xác định</v>
      </c>
      <c r="AA1780" s="109" t="s">
        <v>5260</v>
      </c>
      <c r="AB1780" s="106"/>
      <c r="AC1780" s="158"/>
      <c r="AD1780" s="160"/>
      <c r="AE1780" s="127"/>
      <c r="AF1780" s="113"/>
      <c r="AG1780" s="165" t="str">
        <f t="array" ref="AG1780">XLOOKUP(F1780,'CLV2'!A:A,'CLV2'!E:E)</f>
        <v>2.FRUITS</v>
      </c>
      <c r="AH1780" s="115" t="str">
        <f t="array" ref="AH1780">XLOOKUP(F1780,'CLV2'!A:A,'CLV2'!F:F)</f>
        <v>3.IMPORT FRUITS</v>
      </c>
      <c r="AI1780" s="115" t="str">
        <f t="shared" si="8"/>
        <v>Pack</v>
      </c>
      <c r="AJ1780" s="116">
        <f t="shared" si="9"/>
        <v>0.1538461538</v>
      </c>
      <c r="AK1780" s="117" t="str">
        <f t="array" ref="AK1780">XLOOKUP(F1780,'GIÁ'!A:A,'GIÁ'!D:D)</f>
        <v>67482.80</v>
      </c>
      <c r="AL1780" s="118">
        <f t="shared" si="10"/>
        <v>134965.6</v>
      </c>
      <c r="AM1780" s="118">
        <f t="shared" si="11"/>
        <v>0</v>
      </c>
      <c r="AN1780" s="119">
        <f t="shared" si="12"/>
        <v>0</v>
      </c>
      <c r="AO1780" s="118">
        <f t="shared" si="13"/>
        <v>0</v>
      </c>
      <c r="AP1780" s="121">
        <f t="shared" si="14"/>
        <v>134965.6</v>
      </c>
      <c r="AQ1780" s="122"/>
      <c r="AR1780" s="119"/>
    </row>
    <row r="1781" ht="22.5" customHeight="1">
      <c r="A1781" s="89">
        <v>46232.0</v>
      </c>
      <c r="B1781" s="90">
        <v>0.75</v>
      </c>
      <c r="C1781" s="91" t="s">
        <v>695</v>
      </c>
      <c r="D1781" s="129" t="str">
        <f t="array" ref="D1781">XLOOKUP(C1781,'DS ST'!A:A,'DS ST'!B:B)</f>
        <v>A161</v>
      </c>
      <c r="E1781" s="94" t="str">
        <f t="array" ref="E1781">XLOOKUP($F1781,'GIÁ'!$A:$A,'GIÁ'!$E:$E)</f>
        <v>MÁT</v>
      </c>
      <c r="F1781" s="94">
        <v>8.934673605823E12</v>
      </c>
      <c r="G1781" s="95" t="s">
        <v>1689</v>
      </c>
      <c r="H1781" s="95" t="s">
        <v>57</v>
      </c>
      <c r="I1781" s="96">
        <v>96.0</v>
      </c>
      <c r="J1781" s="96">
        <v>0.0</v>
      </c>
      <c r="K1781" s="98">
        <f t="shared" si="4"/>
        <v>96</v>
      </c>
      <c r="L1781" s="99" t="s">
        <v>5817</v>
      </c>
      <c r="M1781" s="100" t="s">
        <v>5818</v>
      </c>
      <c r="N1781" s="101" t="s">
        <v>5819</v>
      </c>
      <c r="O1781" s="128"/>
      <c r="P1781" s="100"/>
      <c r="Q1781" s="103">
        <f t="shared" si="5"/>
        <v>96</v>
      </c>
      <c r="R1781" s="161"/>
      <c r="S1781" s="105" t="s">
        <v>14</v>
      </c>
      <c r="T1781" s="106"/>
      <c r="U1781" s="107" t="s">
        <v>5820</v>
      </c>
      <c r="V1781" s="108" t="s">
        <v>756</v>
      </c>
      <c r="W1781" s="109" t="s">
        <v>2842</v>
      </c>
      <c r="X1781" s="110" t="str">
        <f t="shared" si="6"/>
        <v/>
      </c>
      <c r="Y1781" s="110" t="str">
        <f t="shared" si="7"/>
        <v/>
      </c>
      <c r="Z1781" s="139" t="str">
        <f t="shared" si="112"/>
        <v>Kho đông mát</v>
      </c>
      <c r="AA1781" s="109" t="s">
        <v>802</v>
      </c>
      <c r="AB1781" s="106"/>
      <c r="AC1781" s="158"/>
      <c r="AD1781" s="160"/>
      <c r="AE1781" s="127"/>
      <c r="AF1781" s="113"/>
      <c r="AG1781" s="165" t="str">
        <f t="array" ref="AG1781">XLOOKUP(F1781,'CLV2'!A:A,'CLV2'!E:E)</f>
        <v>2.DAIRY</v>
      </c>
      <c r="AH1781" s="115" t="str">
        <f t="array" ref="AH1781">XLOOKUP(F1781,'CLV2'!A:A,'CLV2'!F:F)</f>
        <v>3.YOGURT</v>
      </c>
      <c r="AI1781" s="115" t="str">
        <f t="shared" si="8"/>
        <v>Pack</v>
      </c>
      <c r="AJ1781" s="116">
        <f t="shared" si="9"/>
        <v>1</v>
      </c>
      <c r="AK1781" s="117" t="str">
        <f t="array" ref="AK1781">XLOOKUP(F1781,'GIÁ'!A:A,'GIÁ'!D:D)</f>
        <v>5402.30</v>
      </c>
      <c r="AL1781" s="118">
        <f t="shared" si="10"/>
        <v>518620.8</v>
      </c>
      <c r="AM1781" s="118">
        <f t="shared" si="11"/>
        <v>0</v>
      </c>
      <c r="AN1781" s="119">
        <f t="shared" si="12"/>
        <v>0</v>
      </c>
      <c r="AO1781" s="118">
        <f t="shared" si="13"/>
        <v>518620.8</v>
      </c>
      <c r="AP1781" s="121">
        <f t="shared" si="14"/>
        <v>0</v>
      </c>
      <c r="AQ1781" s="122"/>
      <c r="AR1781" s="119"/>
    </row>
    <row r="1782" ht="22.5" customHeight="1">
      <c r="A1782" s="89">
        <v>46232.0</v>
      </c>
      <c r="B1782" s="90">
        <v>0.59375</v>
      </c>
      <c r="C1782" s="91" t="s">
        <v>798</v>
      </c>
      <c r="D1782" s="129" t="str">
        <f t="array" ref="D1782">XLOOKUP(C1782,'DS ST'!A:A,'DS ST'!B:B)</f>
        <v>A178</v>
      </c>
      <c r="E1782" s="94" t="str">
        <f t="array" ref="E1782">XLOOKUP($F1782,'GIÁ'!$A:$A,'GIÁ'!$E:$E)</f>
        <v>MÁT</v>
      </c>
      <c r="F1782" s="94">
        <v>8.935360200086E12</v>
      </c>
      <c r="G1782" s="95" t="s">
        <v>2088</v>
      </c>
      <c r="H1782" s="95" t="s">
        <v>57</v>
      </c>
      <c r="I1782" s="96">
        <v>2.0</v>
      </c>
      <c r="J1782" s="96">
        <v>1.0</v>
      </c>
      <c r="K1782" s="98">
        <f t="shared" si="4"/>
        <v>1</v>
      </c>
      <c r="L1782" s="99" t="s">
        <v>5821</v>
      </c>
      <c r="M1782" s="100" t="s">
        <v>5822</v>
      </c>
      <c r="N1782" s="101" t="s">
        <v>5823</v>
      </c>
      <c r="O1782" s="128"/>
      <c r="P1782" s="100"/>
      <c r="Q1782" s="103">
        <f t="shared" si="5"/>
        <v>1</v>
      </c>
      <c r="R1782" s="161"/>
      <c r="S1782" s="105" t="s">
        <v>14</v>
      </c>
      <c r="T1782" s="106"/>
      <c r="U1782" s="107" t="s">
        <v>5554</v>
      </c>
      <c r="V1782" s="108" t="s">
        <v>756</v>
      </c>
      <c r="W1782" s="109" t="s">
        <v>1312</v>
      </c>
      <c r="X1782" s="110" t="str">
        <f t="shared" si="6"/>
        <v/>
      </c>
      <c r="Y1782" s="110" t="str">
        <f t="shared" si="7"/>
        <v/>
      </c>
      <c r="Z1782" s="139" t="str">
        <f t="shared" si="112"/>
        <v>Kho đông mát</v>
      </c>
      <c r="AA1782" s="109" t="s">
        <v>802</v>
      </c>
      <c r="AB1782" s="106"/>
      <c r="AC1782" s="159" t="s">
        <v>1329</v>
      </c>
      <c r="AD1782" s="160"/>
      <c r="AE1782" s="127"/>
      <c r="AF1782" s="113"/>
      <c r="AG1782" s="165" t="str">
        <f t="array" ref="AG1782">XLOOKUP(F1782,'CLV2'!A:A,'CLV2'!E:E)</f>
        <v>2.FRUITS</v>
      </c>
      <c r="AH1782" s="115" t="str">
        <f t="array" ref="AH1782">XLOOKUP(F1782,'CLV2'!A:A,'CLV2'!F:F)</f>
        <v>3.IMPORT FRUITS</v>
      </c>
      <c r="AI1782" s="115" t="str">
        <f t="shared" si="8"/>
        <v>Pack</v>
      </c>
      <c r="AJ1782" s="116">
        <f t="shared" si="9"/>
        <v>0.5</v>
      </c>
      <c r="AK1782" s="117" t="str">
        <f t="array" ref="AK1782">XLOOKUP(F1782,'GIÁ'!A:A,'GIÁ'!D:D)</f>
        <v>117334.78</v>
      </c>
      <c r="AL1782" s="118">
        <f t="shared" si="10"/>
        <v>117334.78</v>
      </c>
      <c r="AM1782" s="118">
        <f t="shared" si="11"/>
        <v>0</v>
      </c>
      <c r="AN1782" s="119">
        <f t="shared" si="12"/>
        <v>0</v>
      </c>
      <c r="AO1782" s="118">
        <f t="shared" si="13"/>
        <v>117334.78</v>
      </c>
      <c r="AP1782" s="121">
        <f t="shared" si="14"/>
        <v>0</v>
      </c>
      <c r="AQ1782" s="122"/>
      <c r="AR1782" s="119"/>
    </row>
    <row r="1783" ht="22.5" customHeight="1">
      <c r="A1783" s="89">
        <v>46232.0</v>
      </c>
      <c r="B1783" s="90">
        <v>0.5826388888888889</v>
      </c>
      <c r="C1783" s="91" t="s">
        <v>1631</v>
      </c>
      <c r="D1783" s="129" t="str">
        <f t="array" ref="D1783">XLOOKUP(C1783,'DS ST'!A:A,'DS ST'!B:B)</f>
        <v>SSR</v>
      </c>
      <c r="E1783" s="94" t="str">
        <f t="array" ref="E1783">XLOOKUP($F1783,'GIÁ'!$A:$A,'GIÁ'!$E:$E)</f>
        <v>MÁT</v>
      </c>
      <c r="F1783" s="94">
        <v>8.936210410815E12</v>
      </c>
      <c r="G1783" s="95" t="s">
        <v>2670</v>
      </c>
      <c r="H1783" s="95" t="s">
        <v>1206</v>
      </c>
      <c r="I1783" s="96">
        <v>6.0</v>
      </c>
      <c r="J1783" s="96">
        <v>0.0</v>
      </c>
      <c r="K1783" s="98">
        <f t="shared" si="4"/>
        <v>6</v>
      </c>
      <c r="L1783" s="99" t="s">
        <v>5824</v>
      </c>
      <c r="M1783" s="100" t="s">
        <v>5825</v>
      </c>
      <c r="N1783" s="101" t="s">
        <v>5826</v>
      </c>
      <c r="O1783" s="128"/>
      <c r="P1783" s="100">
        <v>6.0</v>
      </c>
      <c r="Q1783" s="103">
        <f t="shared" si="5"/>
        <v>0</v>
      </c>
      <c r="R1783" s="161" t="s">
        <v>5827</v>
      </c>
      <c r="S1783" s="105"/>
      <c r="T1783" s="106"/>
      <c r="U1783" s="107"/>
      <c r="V1783" s="108" t="s">
        <v>756</v>
      </c>
      <c r="W1783" s="109" t="s">
        <v>1908</v>
      </c>
      <c r="X1783" s="110" t="str">
        <f t="shared" si="6"/>
        <v/>
      </c>
      <c r="Y1783" s="110" t="str">
        <f t="shared" si="7"/>
        <v>Siêu thị</v>
      </c>
      <c r="Z1783" s="139" t="str">
        <f t="shared" si="112"/>
        <v/>
      </c>
      <c r="AA1783" s="109" t="s">
        <v>802</v>
      </c>
      <c r="AB1783" s="106"/>
      <c r="AC1783" s="158"/>
      <c r="AD1783" s="160"/>
      <c r="AE1783" s="127"/>
      <c r="AF1783" s="113"/>
      <c r="AG1783" s="165" t="str">
        <f t="array" ref="AG1783">XLOOKUP(F1783,'CLV2'!A:A,'CLV2'!E:E)</f>
        <v>2.CHILLED FOODS</v>
      </c>
      <c r="AH1783" s="115" t="str">
        <f t="array" ref="AH1783">XLOOKUP(F1783,'CLV2'!A:A,'CLV2'!F:F)</f>
        <v>3.OTHER CHILLED PRODUCTS</v>
      </c>
      <c r="AI1783" s="115" t="str">
        <f t="shared" si="8"/>
        <v>Pack</v>
      </c>
      <c r="AJ1783" s="116">
        <f t="shared" si="9"/>
        <v>1</v>
      </c>
      <c r="AK1783" s="117" t="str">
        <f t="array" ref="AK1783">XLOOKUP(F1783,'GIÁ'!A:A,'GIÁ'!D:D)</f>
        <v>7155.15</v>
      </c>
      <c r="AL1783" s="118">
        <f t="shared" si="10"/>
        <v>42930.9</v>
      </c>
      <c r="AM1783" s="118">
        <f t="shared" si="11"/>
        <v>0</v>
      </c>
      <c r="AN1783" s="119">
        <f t="shared" si="12"/>
        <v>42930.9</v>
      </c>
      <c r="AO1783" s="118">
        <f t="shared" si="13"/>
        <v>0</v>
      </c>
      <c r="AP1783" s="121">
        <f t="shared" si="14"/>
        <v>0</v>
      </c>
      <c r="AQ1783" s="122"/>
      <c r="AR1783" s="119"/>
    </row>
    <row r="1784" ht="22.5" customHeight="1">
      <c r="A1784" s="89">
        <v>46232.0</v>
      </c>
      <c r="B1784" s="90">
        <v>0.5826388888888889</v>
      </c>
      <c r="C1784" s="91" t="s">
        <v>1631</v>
      </c>
      <c r="D1784" s="129" t="str">
        <f t="array" ref="D1784">XLOOKUP(C1784,'DS ST'!A:A,'DS ST'!B:B)</f>
        <v>SSR</v>
      </c>
      <c r="E1784" s="94" t="str">
        <f t="array" ref="E1784">XLOOKUP($F1784,'GIÁ'!$A:$A,'GIÁ'!$E:$E)</f>
        <v>MÁT</v>
      </c>
      <c r="F1784" s="94">
        <v>8.936216431029E12</v>
      </c>
      <c r="G1784" s="95" t="s">
        <v>2682</v>
      </c>
      <c r="H1784" s="95" t="s">
        <v>224</v>
      </c>
      <c r="I1784" s="96">
        <v>2.0</v>
      </c>
      <c r="J1784" s="96">
        <v>0.0</v>
      </c>
      <c r="K1784" s="98">
        <f t="shared" si="4"/>
        <v>2</v>
      </c>
      <c r="L1784" s="99" t="s">
        <v>5824</v>
      </c>
      <c r="M1784" s="100" t="s">
        <v>5825</v>
      </c>
      <c r="N1784" s="101" t="s">
        <v>5826</v>
      </c>
      <c r="O1784" s="128"/>
      <c r="P1784" s="100">
        <v>2.0</v>
      </c>
      <c r="Q1784" s="103">
        <f t="shared" si="5"/>
        <v>0</v>
      </c>
      <c r="R1784" s="161" t="s">
        <v>5827</v>
      </c>
      <c r="S1784" s="105"/>
      <c r="T1784" s="106"/>
      <c r="U1784" s="107"/>
      <c r="V1784" s="108" t="s">
        <v>756</v>
      </c>
      <c r="W1784" s="109" t="s">
        <v>1908</v>
      </c>
      <c r="X1784" s="110" t="str">
        <f t="shared" si="6"/>
        <v/>
      </c>
      <c r="Y1784" s="110" t="str">
        <f t="shared" si="7"/>
        <v>Siêu thị</v>
      </c>
      <c r="Z1784" s="139" t="str">
        <f t="shared" si="112"/>
        <v/>
      </c>
      <c r="AA1784" s="109" t="s">
        <v>802</v>
      </c>
      <c r="AB1784" s="106"/>
      <c r="AC1784" s="158"/>
      <c r="AD1784" s="160"/>
      <c r="AE1784" s="127"/>
      <c r="AF1784" s="113"/>
      <c r="AG1784" s="165" t="str">
        <f t="array" ref="AG1784">XLOOKUP(F1784,'CLV2'!A:A,'CLV2'!E:E)</f>
        <v>2.CHILLED FOODS</v>
      </c>
      <c r="AH1784" s="115" t="str">
        <f t="array" ref="AH1784">XLOOKUP(F1784,'CLV2'!A:A,'CLV2'!F:F)</f>
        <v>3.HAM AND SAUSAGES</v>
      </c>
      <c r="AI1784" s="115" t="str">
        <f t="shared" si="8"/>
        <v>Pack</v>
      </c>
      <c r="AJ1784" s="116">
        <f t="shared" si="9"/>
        <v>1</v>
      </c>
      <c r="AK1784" s="117" t="str">
        <f t="array" ref="AK1784">XLOOKUP(F1784,'GIÁ'!A:A,'GIÁ'!D:D)</f>
        <v>39050.40</v>
      </c>
      <c r="AL1784" s="118">
        <f t="shared" si="10"/>
        <v>78100.8</v>
      </c>
      <c r="AM1784" s="118">
        <f t="shared" si="11"/>
        <v>0</v>
      </c>
      <c r="AN1784" s="119">
        <f t="shared" si="12"/>
        <v>78100.8</v>
      </c>
      <c r="AO1784" s="118">
        <f t="shared" si="13"/>
        <v>0</v>
      </c>
      <c r="AP1784" s="121">
        <f t="shared" si="14"/>
        <v>0</v>
      </c>
      <c r="AQ1784" s="122"/>
      <c r="AR1784" s="119"/>
    </row>
    <row r="1785" ht="22.5" customHeight="1">
      <c r="A1785" s="89">
        <v>46232.0</v>
      </c>
      <c r="B1785" s="90">
        <v>0.5826388888888889</v>
      </c>
      <c r="C1785" s="91" t="s">
        <v>1631</v>
      </c>
      <c r="D1785" s="129" t="str">
        <f t="array" ref="D1785">XLOOKUP(C1785,'DS ST'!A:A,'DS ST'!B:B)</f>
        <v>SSR</v>
      </c>
      <c r="E1785" s="94" t="str">
        <f t="array" ref="E1785">XLOOKUP($F1785,'GIÁ'!$A:$A,'GIÁ'!$E:$E)</f>
        <v>MÁT</v>
      </c>
      <c r="F1785" s="94">
        <v>8.936176751014E12</v>
      </c>
      <c r="G1785" s="95" t="s">
        <v>1089</v>
      </c>
      <c r="H1785" s="95" t="s">
        <v>667</v>
      </c>
      <c r="I1785" s="96">
        <v>1.0</v>
      </c>
      <c r="J1785" s="96">
        <v>0.0</v>
      </c>
      <c r="K1785" s="98">
        <f t="shared" si="4"/>
        <v>1</v>
      </c>
      <c r="L1785" s="99" t="s">
        <v>5824</v>
      </c>
      <c r="M1785" s="100" t="s">
        <v>5828</v>
      </c>
      <c r="N1785" s="101" t="s">
        <v>5829</v>
      </c>
      <c r="O1785" s="128"/>
      <c r="P1785" s="100">
        <v>1.0</v>
      </c>
      <c r="Q1785" s="103">
        <f t="shared" si="5"/>
        <v>0</v>
      </c>
      <c r="R1785" s="161" t="s">
        <v>5830</v>
      </c>
      <c r="S1785" s="105"/>
      <c r="T1785" s="106"/>
      <c r="U1785" s="107"/>
      <c r="V1785" s="108" t="s">
        <v>756</v>
      </c>
      <c r="W1785" s="109" t="s">
        <v>1908</v>
      </c>
      <c r="X1785" s="110" t="str">
        <f t="shared" si="6"/>
        <v/>
      </c>
      <c r="Y1785" s="110" t="str">
        <f t="shared" si="7"/>
        <v>Siêu thị</v>
      </c>
      <c r="Z1785" s="139" t="str">
        <f t="shared" si="112"/>
        <v/>
      </c>
      <c r="AA1785" s="109" t="s">
        <v>802</v>
      </c>
      <c r="AB1785" s="106"/>
      <c r="AC1785" s="158"/>
      <c r="AD1785" s="160"/>
      <c r="AE1785" s="127"/>
      <c r="AF1785" s="113"/>
      <c r="AG1785" s="165" t="str">
        <f t="array" ref="AG1785">XLOOKUP(F1785,'CLV2'!A:A,'CLV2'!E:E)</f>
        <v>2.DELICA</v>
      </c>
      <c r="AH1785" s="115" t="str">
        <f t="array" ref="AH1785">XLOOKUP(F1785,'CLV2'!A:A,'CLV2'!F:F)</f>
        <v>3.DESSERTS</v>
      </c>
      <c r="AI1785" s="115" t="str">
        <f t="shared" si="8"/>
        <v>Pack</v>
      </c>
      <c r="AJ1785" s="116">
        <f t="shared" si="9"/>
        <v>1</v>
      </c>
      <c r="AK1785" s="117" t="str">
        <f t="array" ref="AK1785">XLOOKUP(F1785,'GIÁ'!A:A,'GIÁ'!D:D)</f>
        <v>6650.00</v>
      </c>
      <c r="AL1785" s="118">
        <f t="shared" si="10"/>
        <v>6650</v>
      </c>
      <c r="AM1785" s="118">
        <f t="shared" si="11"/>
        <v>0</v>
      </c>
      <c r="AN1785" s="119">
        <f t="shared" si="12"/>
        <v>6650</v>
      </c>
      <c r="AO1785" s="118">
        <f t="shared" si="13"/>
        <v>0</v>
      </c>
      <c r="AP1785" s="121">
        <f t="shared" si="14"/>
        <v>0</v>
      </c>
      <c r="AQ1785" s="122"/>
      <c r="AR1785" s="119"/>
    </row>
    <row r="1786" ht="22.5" customHeight="1">
      <c r="A1786" s="89">
        <v>46232.0</v>
      </c>
      <c r="B1786" s="90">
        <v>0.5826388888888889</v>
      </c>
      <c r="C1786" s="91" t="s">
        <v>1631</v>
      </c>
      <c r="D1786" s="129" t="str">
        <f t="array" ref="D1786">XLOOKUP(C1786,'DS ST'!A:A,'DS ST'!B:B)</f>
        <v>SSR</v>
      </c>
      <c r="E1786" s="94" t="str">
        <f t="array" ref="E1786">XLOOKUP($F1786,'GIÁ'!$A:$A,'GIÁ'!$E:$E)</f>
        <v>MÁT</v>
      </c>
      <c r="F1786" s="94">
        <v>8.936176751021E12</v>
      </c>
      <c r="G1786" s="95" t="s">
        <v>2195</v>
      </c>
      <c r="H1786" s="95" t="s">
        <v>667</v>
      </c>
      <c r="I1786" s="96">
        <v>1.0</v>
      </c>
      <c r="J1786" s="96">
        <v>0.0</v>
      </c>
      <c r="K1786" s="98">
        <f t="shared" si="4"/>
        <v>1</v>
      </c>
      <c r="L1786" s="99" t="s">
        <v>5824</v>
      </c>
      <c r="M1786" s="100" t="s">
        <v>5828</v>
      </c>
      <c r="N1786" s="101" t="s">
        <v>5829</v>
      </c>
      <c r="O1786" s="128"/>
      <c r="P1786" s="100">
        <v>1.0</v>
      </c>
      <c r="Q1786" s="103">
        <f t="shared" si="5"/>
        <v>0</v>
      </c>
      <c r="R1786" s="161" t="s">
        <v>5830</v>
      </c>
      <c r="S1786" s="105"/>
      <c r="T1786" s="106"/>
      <c r="U1786" s="107"/>
      <c r="V1786" s="108" t="s">
        <v>756</v>
      </c>
      <c r="W1786" s="109" t="s">
        <v>1908</v>
      </c>
      <c r="X1786" s="110" t="str">
        <f t="shared" si="6"/>
        <v/>
      </c>
      <c r="Y1786" s="110" t="str">
        <f t="shared" si="7"/>
        <v>Siêu thị</v>
      </c>
      <c r="Z1786" s="139" t="str">
        <f t="shared" si="112"/>
        <v/>
      </c>
      <c r="AA1786" s="109" t="s">
        <v>802</v>
      </c>
      <c r="AB1786" s="106"/>
      <c r="AC1786" s="158"/>
      <c r="AD1786" s="160"/>
      <c r="AE1786" s="127"/>
      <c r="AF1786" s="113"/>
      <c r="AG1786" s="165" t="str">
        <f t="array" ref="AG1786">XLOOKUP(F1786,'CLV2'!A:A,'CLV2'!E:E)</f>
        <v>2.DELICA</v>
      </c>
      <c r="AH1786" s="115" t="str">
        <f t="array" ref="AH1786">XLOOKUP(F1786,'CLV2'!A:A,'CLV2'!F:F)</f>
        <v>3.DESSERTS</v>
      </c>
      <c r="AI1786" s="115" t="str">
        <f t="shared" si="8"/>
        <v>Pack</v>
      </c>
      <c r="AJ1786" s="116">
        <f t="shared" si="9"/>
        <v>1</v>
      </c>
      <c r="AK1786" s="117" t="str">
        <f t="array" ref="AK1786">XLOOKUP(F1786,'GIÁ'!A:A,'GIÁ'!D:D)</f>
        <v>6650.00</v>
      </c>
      <c r="AL1786" s="118">
        <f t="shared" si="10"/>
        <v>6650</v>
      </c>
      <c r="AM1786" s="118">
        <f t="shared" si="11"/>
        <v>0</v>
      </c>
      <c r="AN1786" s="119">
        <f t="shared" si="12"/>
        <v>6650</v>
      </c>
      <c r="AO1786" s="118">
        <f t="shared" si="13"/>
        <v>0</v>
      </c>
      <c r="AP1786" s="121">
        <f t="shared" si="14"/>
        <v>0</v>
      </c>
      <c r="AQ1786" s="122"/>
      <c r="AR1786" s="119"/>
    </row>
    <row r="1787" ht="22.5" customHeight="1">
      <c r="A1787" s="89">
        <v>46232.0</v>
      </c>
      <c r="B1787" s="90">
        <v>0.4708333333333333</v>
      </c>
      <c r="C1787" s="91" t="s">
        <v>1437</v>
      </c>
      <c r="D1787" s="129" t="str">
        <f t="array" ref="D1787">XLOOKUP(C1787,'DS ST'!A:A,'DS ST'!B:B)</f>
        <v>NTN</v>
      </c>
      <c r="E1787" s="94" t="str">
        <f t="array" ref="E1787">XLOOKUP($F1787,'GIÁ'!$A:$A,'GIÁ'!$E:$E)</f>
        <v>MÁT</v>
      </c>
      <c r="F1787" s="94">
        <v>8.935217430109E12</v>
      </c>
      <c r="G1787" s="95" t="s">
        <v>1969</v>
      </c>
      <c r="H1787" s="95" t="s">
        <v>224</v>
      </c>
      <c r="I1787" s="96">
        <v>3.0</v>
      </c>
      <c r="J1787" s="96">
        <v>0.0</v>
      </c>
      <c r="K1787" s="98">
        <f t="shared" si="4"/>
        <v>3</v>
      </c>
      <c r="L1787" s="99" t="s">
        <v>5831</v>
      </c>
      <c r="M1787" s="100" t="s">
        <v>5832</v>
      </c>
      <c r="N1787" s="101" t="s">
        <v>5833</v>
      </c>
      <c r="O1787" s="128"/>
      <c r="P1787" s="100">
        <v>3.0</v>
      </c>
      <c r="Q1787" s="103">
        <f t="shared" si="5"/>
        <v>0</v>
      </c>
      <c r="R1787" s="161" t="s">
        <v>5834</v>
      </c>
      <c r="S1787" s="105"/>
      <c r="T1787" s="106"/>
      <c r="U1787" s="107"/>
      <c r="V1787" s="108" t="s">
        <v>756</v>
      </c>
      <c r="W1787" s="109" t="s">
        <v>1908</v>
      </c>
      <c r="X1787" s="110" t="str">
        <f t="shared" si="6"/>
        <v/>
      </c>
      <c r="Y1787" s="110" t="str">
        <f t="shared" si="7"/>
        <v>Siêu thị</v>
      </c>
      <c r="Z1787" s="139" t="str">
        <f t="shared" si="112"/>
        <v/>
      </c>
      <c r="AA1787" s="109" t="s">
        <v>802</v>
      </c>
      <c r="AB1787" s="106"/>
      <c r="AC1787" s="158"/>
      <c r="AD1787" s="160"/>
      <c r="AE1787" s="127"/>
      <c r="AF1787" s="113"/>
      <c r="AG1787" s="165" t="str">
        <f t="array" ref="AG1787">XLOOKUP(F1787,'CLV2'!A:A,'CLV2'!E:E)</f>
        <v>2.DAIRY</v>
      </c>
      <c r="AH1787" s="115" t="str">
        <f t="array" ref="AH1787">XLOOKUP(F1787,'CLV2'!A:A,'CLV2'!F:F)</f>
        <v>3.BUTTER AND CHEESE</v>
      </c>
      <c r="AI1787" s="115" t="str">
        <f t="shared" si="8"/>
        <v>Pack</v>
      </c>
      <c r="AJ1787" s="116">
        <f t="shared" si="9"/>
        <v>1</v>
      </c>
      <c r="AK1787" s="117" t="str">
        <f t="array" ref="AK1787">XLOOKUP(F1787,'GIÁ'!A:A,'GIÁ'!D:D)</f>
        <v>28482.09</v>
      </c>
      <c r="AL1787" s="118">
        <f t="shared" si="10"/>
        <v>85446.27</v>
      </c>
      <c r="AM1787" s="118">
        <f t="shared" si="11"/>
        <v>0</v>
      </c>
      <c r="AN1787" s="119">
        <f t="shared" si="12"/>
        <v>85446.27</v>
      </c>
      <c r="AO1787" s="118">
        <f t="shared" si="13"/>
        <v>0</v>
      </c>
      <c r="AP1787" s="121">
        <f t="shared" si="14"/>
        <v>0</v>
      </c>
      <c r="AQ1787" s="122"/>
      <c r="AR1787" s="119"/>
    </row>
    <row r="1788" ht="22.5" customHeight="1">
      <c r="A1788" s="89">
        <v>46232.0</v>
      </c>
      <c r="B1788" s="90">
        <v>0.4708333333333333</v>
      </c>
      <c r="C1788" s="91" t="s">
        <v>1437</v>
      </c>
      <c r="D1788" s="129" t="str">
        <f t="array" ref="D1788">XLOOKUP(C1788,'DS ST'!A:A,'DS ST'!B:B)</f>
        <v>NTN</v>
      </c>
      <c r="E1788" s="94" t="str">
        <f t="array" ref="E1788">XLOOKUP($F1788,'GIÁ'!$A:$A,'GIÁ'!$E:$E)</f>
        <v>MÁT</v>
      </c>
      <c r="F1788" s="94">
        <v>8.935360200086E12</v>
      </c>
      <c r="G1788" s="95" t="s">
        <v>2088</v>
      </c>
      <c r="H1788" s="95" t="s">
        <v>57</v>
      </c>
      <c r="I1788" s="96">
        <v>1.0</v>
      </c>
      <c r="J1788" s="96">
        <v>0.0</v>
      </c>
      <c r="K1788" s="98">
        <f t="shared" si="4"/>
        <v>1</v>
      </c>
      <c r="L1788" s="99" t="s">
        <v>5831</v>
      </c>
      <c r="M1788" s="100" t="s">
        <v>5832</v>
      </c>
      <c r="N1788" s="101" t="s">
        <v>5833</v>
      </c>
      <c r="O1788" s="128"/>
      <c r="P1788" s="100">
        <v>1.0</v>
      </c>
      <c r="Q1788" s="103">
        <f t="shared" si="5"/>
        <v>0</v>
      </c>
      <c r="R1788" s="161" t="s">
        <v>5834</v>
      </c>
      <c r="S1788" s="105"/>
      <c r="T1788" s="106"/>
      <c r="U1788" s="107"/>
      <c r="V1788" s="108" t="s">
        <v>756</v>
      </c>
      <c r="W1788" s="109" t="s">
        <v>1908</v>
      </c>
      <c r="X1788" s="110" t="str">
        <f t="shared" si="6"/>
        <v/>
      </c>
      <c r="Y1788" s="110" t="str">
        <f t="shared" si="7"/>
        <v>Siêu thị</v>
      </c>
      <c r="Z1788" s="139" t="str">
        <f t="shared" si="112"/>
        <v/>
      </c>
      <c r="AA1788" s="109" t="s">
        <v>802</v>
      </c>
      <c r="AB1788" s="106"/>
      <c r="AC1788" s="158"/>
      <c r="AD1788" s="160"/>
      <c r="AE1788" s="127"/>
      <c r="AF1788" s="113"/>
      <c r="AG1788" s="165" t="str">
        <f t="array" ref="AG1788">XLOOKUP(F1788,'CLV2'!A:A,'CLV2'!E:E)</f>
        <v>2.FRUITS</v>
      </c>
      <c r="AH1788" s="115" t="str">
        <f t="array" ref="AH1788">XLOOKUP(F1788,'CLV2'!A:A,'CLV2'!F:F)</f>
        <v>3.IMPORT FRUITS</v>
      </c>
      <c r="AI1788" s="115" t="str">
        <f t="shared" si="8"/>
        <v>Pack</v>
      </c>
      <c r="AJ1788" s="116">
        <f t="shared" si="9"/>
        <v>1</v>
      </c>
      <c r="AK1788" s="117" t="str">
        <f t="array" ref="AK1788">XLOOKUP(F1788,'GIÁ'!A:A,'GIÁ'!D:D)</f>
        <v>117334.78</v>
      </c>
      <c r="AL1788" s="118">
        <f t="shared" si="10"/>
        <v>117334.78</v>
      </c>
      <c r="AM1788" s="118">
        <f t="shared" si="11"/>
        <v>0</v>
      </c>
      <c r="AN1788" s="119">
        <f t="shared" si="12"/>
        <v>117334.78</v>
      </c>
      <c r="AO1788" s="118">
        <f t="shared" si="13"/>
        <v>0</v>
      </c>
      <c r="AP1788" s="121">
        <f t="shared" si="14"/>
        <v>0</v>
      </c>
      <c r="AQ1788" s="122"/>
      <c r="AR1788" s="119"/>
    </row>
    <row r="1789" ht="22.5" customHeight="1">
      <c r="A1789" s="89">
        <v>46232.0</v>
      </c>
      <c r="B1789" s="90">
        <v>0.5152777777777777</v>
      </c>
      <c r="C1789" s="91" t="s">
        <v>1057</v>
      </c>
      <c r="D1789" s="129" t="str">
        <f t="array" ref="D1789">XLOOKUP(C1789,'DS ST'!A:A,'DS ST'!B:B)</f>
        <v>A223</v>
      </c>
      <c r="E1789" s="94" t="str">
        <f t="array" ref="E1789">XLOOKUP($F1789,'GIÁ'!$A:$A,'GIÁ'!$E:$E)</f>
        <v>MÁT</v>
      </c>
      <c r="F1789" s="94">
        <v>8.938532089007E12</v>
      </c>
      <c r="G1789" s="95" t="s">
        <v>3040</v>
      </c>
      <c r="H1789" s="95" t="s">
        <v>224</v>
      </c>
      <c r="I1789" s="96">
        <v>9.0</v>
      </c>
      <c r="J1789" s="96">
        <v>8.0</v>
      </c>
      <c r="K1789" s="98">
        <f t="shared" si="4"/>
        <v>1</v>
      </c>
      <c r="L1789" s="99" t="s">
        <v>5835</v>
      </c>
      <c r="M1789" s="100" t="s">
        <v>5836</v>
      </c>
      <c r="N1789" s="101" t="s">
        <v>5837</v>
      </c>
      <c r="O1789" s="128"/>
      <c r="P1789" s="100"/>
      <c r="Q1789" s="103">
        <f t="shared" si="5"/>
        <v>1</v>
      </c>
      <c r="R1789" s="161"/>
      <c r="S1789" s="105" t="s">
        <v>14</v>
      </c>
      <c r="T1789" s="106"/>
      <c r="U1789" s="107" t="s">
        <v>5838</v>
      </c>
      <c r="V1789" s="108" t="s">
        <v>756</v>
      </c>
      <c r="W1789" s="109" t="s">
        <v>2842</v>
      </c>
      <c r="X1789" s="110" t="str">
        <f t="shared" si="6"/>
        <v/>
      </c>
      <c r="Y1789" s="110" t="str">
        <f t="shared" si="7"/>
        <v/>
      </c>
      <c r="Z1789" s="139" t="str">
        <f t="shared" si="112"/>
        <v>Kho đông mát</v>
      </c>
      <c r="AA1789" s="109" t="s">
        <v>802</v>
      </c>
      <c r="AB1789" s="106"/>
      <c r="AC1789" s="158"/>
      <c r="AD1789" s="160"/>
      <c r="AE1789" s="127"/>
      <c r="AF1789" s="113"/>
      <c r="AG1789" s="165" t="str">
        <f t="array" ref="AG1789">XLOOKUP(F1789,'CLV2'!A:A,'CLV2'!E:E)</f>
        <v>2.CHILLED FOODS</v>
      </c>
      <c r="AH1789" s="115" t="str">
        <f t="array" ref="AH1789">XLOOKUP(F1789,'CLV2'!A:A,'CLV2'!F:F)</f>
        <v>3.OTHER CHILLED PRODUCTS</v>
      </c>
      <c r="AI1789" s="115" t="str">
        <f t="shared" si="8"/>
        <v>Pack</v>
      </c>
      <c r="AJ1789" s="116">
        <f t="shared" si="9"/>
        <v>0.1111111111</v>
      </c>
      <c r="AK1789" s="117" t="str">
        <f t="array" ref="AK1789">XLOOKUP(F1789,'GIÁ'!A:A,'GIÁ'!D:D)</f>
        <v>17930.40</v>
      </c>
      <c r="AL1789" s="118">
        <f t="shared" si="10"/>
        <v>17930.4</v>
      </c>
      <c r="AM1789" s="118">
        <f t="shared" si="11"/>
        <v>0</v>
      </c>
      <c r="AN1789" s="119">
        <f t="shared" si="12"/>
        <v>0</v>
      </c>
      <c r="AO1789" s="118">
        <f t="shared" si="13"/>
        <v>17930.4</v>
      </c>
      <c r="AP1789" s="121">
        <f t="shared" si="14"/>
        <v>0</v>
      </c>
      <c r="AQ1789" s="122"/>
      <c r="AR1789" s="119"/>
    </row>
    <row r="1790" ht="22.5" customHeight="1">
      <c r="A1790" s="89">
        <v>46232.0</v>
      </c>
      <c r="B1790" s="90">
        <v>0.5152777777777777</v>
      </c>
      <c r="C1790" s="91" t="s">
        <v>1057</v>
      </c>
      <c r="D1790" s="129" t="str">
        <f t="array" ref="D1790">XLOOKUP(C1790,'DS ST'!A:A,'DS ST'!B:B)</f>
        <v>A223</v>
      </c>
      <c r="E1790" s="94" t="str">
        <f t="array" ref="E1790">XLOOKUP($F1790,'GIÁ'!$A:$A,'GIÁ'!$E:$E)</f>
        <v>MÁT</v>
      </c>
      <c r="F1790" s="94">
        <v>8.935360200086E12</v>
      </c>
      <c r="G1790" s="95" t="s">
        <v>2088</v>
      </c>
      <c r="H1790" s="95" t="s">
        <v>57</v>
      </c>
      <c r="I1790" s="96">
        <v>4.0</v>
      </c>
      <c r="J1790" s="96">
        <v>2.0</v>
      </c>
      <c r="K1790" s="98">
        <f t="shared" si="4"/>
        <v>2</v>
      </c>
      <c r="L1790" s="99" t="s">
        <v>5835</v>
      </c>
      <c r="M1790" s="100" t="s">
        <v>5836</v>
      </c>
      <c r="N1790" s="101" t="s">
        <v>5837</v>
      </c>
      <c r="O1790" s="128"/>
      <c r="P1790" s="100"/>
      <c r="Q1790" s="103">
        <f t="shared" si="5"/>
        <v>2</v>
      </c>
      <c r="R1790" s="161"/>
      <c r="S1790" s="105"/>
      <c r="T1790" s="106"/>
      <c r="U1790" s="107" t="s">
        <v>3654</v>
      </c>
      <c r="V1790" s="108" t="s">
        <v>756</v>
      </c>
      <c r="W1790" s="109" t="s">
        <v>1312</v>
      </c>
      <c r="X1790" s="110" t="str">
        <f t="shared" si="6"/>
        <v/>
      </c>
      <c r="Y1790" s="110" t="str">
        <f t="shared" si="7"/>
        <v/>
      </c>
      <c r="Z1790" s="139" t="str">
        <f t="shared" si="112"/>
        <v>Kho đông mát</v>
      </c>
      <c r="AA1790" s="109" t="s">
        <v>802</v>
      </c>
      <c r="AB1790" s="106"/>
      <c r="AC1790" s="159" t="s">
        <v>1329</v>
      </c>
      <c r="AD1790" s="160"/>
      <c r="AE1790" s="127"/>
      <c r="AF1790" s="113"/>
      <c r="AG1790" s="165" t="str">
        <f t="array" ref="AG1790">XLOOKUP(F1790,'CLV2'!A:A,'CLV2'!E:E)</f>
        <v>2.FRUITS</v>
      </c>
      <c r="AH1790" s="115" t="str">
        <f t="array" ref="AH1790">XLOOKUP(F1790,'CLV2'!A:A,'CLV2'!F:F)</f>
        <v>3.IMPORT FRUITS</v>
      </c>
      <c r="AI1790" s="115" t="str">
        <f t="shared" si="8"/>
        <v>Pack</v>
      </c>
      <c r="AJ1790" s="116">
        <f t="shared" si="9"/>
        <v>0.5</v>
      </c>
      <c r="AK1790" s="117" t="str">
        <f t="array" ref="AK1790">XLOOKUP(F1790,'GIÁ'!A:A,'GIÁ'!D:D)</f>
        <v>117334.78</v>
      </c>
      <c r="AL1790" s="118">
        <f t="shared" si="10"/>
        <v>234669.56</v>
      </c>
      <c r="AM1790" s="118">
        <f t="shared" si="11"/>
        <v>0</v>
      </c>
      <c r="AN1790" s="119">
        <f t="shared" si="12"/>
        <v>0</v>
      </c>
      <c r="AO1790" s="118">
        <f t="shared" si="13"/>
        <v>234669.56</v>
      </c>
      <c r="AP1790" s="121">
        <f t="shared" si="14"/>
        <v>0</v>
      </c>
      <c r="AQ1790" s="122"/>
      <c r="AR1790" s="119"/>
    </row>
    <row r="1791" ht="22.5" customHeight="1">
      <c r="A1791" s="89">
        <v>46232.0</v>
      </c>
      <c r="B1791" s="90">
        <v>0.47291666666666665</v>
      </c>
      <c r="C1791" s="91" t="s">
        <v>778</v>
      </c>
      <c r="D1791" s="129" t="str">
        <f t="array" ref="D1791">XLOOKUP(C1791,'DS ST'!A:A,'DS ST'!B:B)</f>
        <v>A175</v>
      </c>
      <c r="E1791" s="94" t="str">
        <f t="array" ref="E1791">XLOOKUP($F1791,'GIÁ'!$A:$A,'GIÁ'!$E:$E)</f>
        <v>MÁT</v>
      </c>
      <c r="F1791" s="94">
        <v>10973.0</v>
      </c>
      <c r="G1791" s="95" t="s">
        <v>263</v>
      </c>
      <c r="H1791" s="95" t="s">
        <v>57</v>
      </c>
      <c r="I1791" s="96">
        <v>1.0</v>
      </c>
      <c r="J1791" s="96">
        <v>0.0</v>
      </c>
      <c r="K1791" s="98">
        <f t="shared" si="4"/>
        <v>1</v>
      </c>
      <c r="L1791" s="99" t="s">
        <v>5839</v>
      </c>
      <c r="M1791" s="100" t="s">
        <v>5840</v>
      </c>
      <c r="N1791" s="101" t="s">
        <v>5841</v>
      </c>
      <c r="O1791" s="128"/>
      <c r="P1791" s="100">
        <v>1.0</v>
      </c>
      <c r="Q1791" s="103">
        <f t="shared" si="5"/>
        <v>0</v>
      </c>
      <c r="R1791" s="161" t="s">
        <v>5842</v>
      </c>
      <c r="S1791" s="105"/>
      <c r="T1791" s="106"/>
      <c r="U1791" s="107"/>
      <c r="V1791" s="108" t="s">
        <v>756</v>
      </c>
      <c r="W1791" s="109" t="s">
        <v>764</v>
      </c>
      <c r="X1791" s="110" t="str">
        <f t="shared" si="6"/>
        <v/>
      </c>
      <c r="Y1791" s="110" t="str">
        <f t="shared" si="7"/>
        <v>Siêu thị</v>
      </c>
      <c r="Z1791" s="139" t="str">
        <f t="shared" si="112"/>
        <v/>
      </c>
      <c r="AA1791" s="109" t="s">
        <v>802</v>
      </c>
      <c r="AB1791" s="106"/>
      <c r="AC1791" s="158"/>
      <c r="AD1791" s="160"/>
      <c r="AE1791" s="127"/>
      <c r="AF1791" s="113"/>
      <c r="AG1791" s="165" t="str">
        <f t="array" ref="AG1791">XLOOKUP(F1791,'CLV2'!A:A,'CLV2'!E:E)</f>
        <v>2.FRUITS</v>
      </c>
      <c r="AH1791" s="115" t="str">
        <f t="array" ref="AH1791">XLOOKUP(F1791,'CLV2'!A:A,'CLV2'!F:F)</f>
        <v>3.IMPORT FRUITS</v>
      </c>
      <c r="AI1791" s="115" t="str">
        <f t="shared" si="8"/>
        <v>Pack</v>
      </c>
      <c r="AJ1791" s="116">
        <f t="shared" si="9"/>
        <v>1</v>
      </c>
      <c r="AK1791" s="117" t="str">
        <f t="array" ref="AK1791">XLOOKUP(F1791,'GIÁ'!A:A,'GIÁ'!D:D)</f>
        <v>60000.00</v>
      </c>
      <c r="AL1791" s="118">
        <f t="shared" si="10"/>
        <v>60000</v>
      </c>
      <c r="AM1791" s="118">
        <f t="shared" si="11"/>
        <v>0</v>
      </c>
      <c r="AN1791" s="119">
        <f t="shared" si="12"/>
        <v>60000</v>
      </c>
      <c r="AO1791" s="118">
        <f t="shared" si="13"/>
        <v>0</v>
      </c>
      <c r="AP1791" s="121">
        <f t="shared" si="14"/>
        <v>0</v>
      </c>
      <c r="AQ1791" s="122"/>
      <c r="AR1791" s="119"/>
    </row>
    <row r="1792" ht="22.5" customHeight="1">
      <c r="A1792" s="89">
        <v>46232.0</v>
      </c>
      <c r="B1792" s="90">
        <v>0.55625</v>
      </c>
      <c r="C1792" s="91" t="s">
        <v>52</v>
      </c>
      <c r="D1792" s="129" t="str">
        <f t="array" ref="D1792">XLOOKUP(C1792,'DS ST'!A:A,'DS ST'!B:B)</f>
        <v>A106</v>
      </c>
      <c r="E1792" s="94" t="str">
        <f t="array" ref="E1792">XLOOKUP($F1792,'GIÁ'!$A:$A,'GIÁ'!$E:$E)</f>
        <v>ĐÔNG</v>
      </c>
      <c r="F1792" s="94">
        <v>8.935297105409E12</v>
      </c>
      <c r="G1792" s="95" t="s">
        <v>2034</v>
      </c>
      <c r="H1792" s="95" t="s">
        <v>224</v>
      </c>
      <c r="I1792" s="96">
        <v>4.0</v>
      </c>
      <c r="J1792" s="96">
        <v>0.0</v>
      </c>
      <c r="K1792" s="98">
        <f t="shared" si="4"/>
        <v>4</v>
      </c>
      <c r="L1792" s="99" t="s">
        <v>5843</v>
      </c>
      <c r="M1792" s="100" t="s">
        <v>5844</v>
      </c>
      <c r="N1792" s="101" t="e">
        <v>#N/A</v>
      </c>
      <c r="O1792" s="128"/>
      <c r="P1792" s="100"/>
      <c r="Q1792" s="103">
        <f t="shared" si="5"/>
        <v>4</v>
      </c>
      <c r="R1792" s="161"/>
      <c r="S1792" s="105"/>
      <c r="T1792" s="106" t="s">
        <v>5845</v>
      </c>
      <c r="U1792" s="170" t="s">
        <v>5846</v>
      </c>
      <c r="V1792" s="108" t="s">
        <v>756</v>
      </c>
      <c r="W1792" s="109" t="s">
        <v>1312</v>
      </c>
      <c r="X1792" s="110" t="str">
        <f t="shared" si="6"/>
        <v/>
      </c>
      <c r="Y1792" s="110" t="str">
        <f t="shared" si="7"/>
        <v/>
      </c>
      <c r="Z1792" s="139" t="str">
        <f t="shared" si="112"/>
        <v>Kho đông mát</v>
      </c>
      <c r="AA1792" s="109" t="s">
        <v>802</v>
      </c>
      <c r="AB1792" s="106"/>
      <c r="AC1792" s="158"/>
      <c r="AD1792" s="160"/>
      <c r="AE1792" s="127"/>
      <c r="AF1792" s="113"/>
      <c r="AG1792" s="165" t="str">
        <f t="array" ref="AG1792">XLOOKUP(F1792,'CLV2'!A:A,'CLV2'!E:E)</f>
        <v>2.FROZEN FOODS</v>
      </c>
      <c r="AH1792" s="115" t="str">
        <f t="array" ref="AH1792">XLOOKUP(F1792,'CLV2'!A:A,'CLV2'!F:F)</f>
        <v>3.PIZZA - READY MEALS</v>
      </c>
      <c r="AI1792" s="115" t="str">
        <f t="shared" si="8"/>
        <v>Pack</v>
      </c>
      <c r="AJ1792" s="116">
        <f t="shared" si="9"/>
        <v>1</v>
      </c>
      <c r="AK1792" s="117" t="str">
        <f t="array" ref="AK1792">XLOOKUP(F1792,'GIÁ'!A:A,'GIÁ'!D:D)</f>
        <v>60873.43</v>
      </c>
      <c r="AL1792" s="118">
        <f t="shared" si="10"/>
        <v>243493.72</v>
      </c>
      <c r="AM1792" s="118">
        <f t="shared" si="11"/>
        <v>0</v>
      </c>
      <c r="AN1792" s="119">
        <f t="shared" si="12"/>
        <v>0</v>
      </c>
      <c r="AO1792" s="118">
        <f t="shared" si="13"/>
        <v>243493.72</v>
      </c>
      <c r="AP1792" s="121">
        <f t="shared" si="14"/>
        <v>0</v>
      </c>
      <c r="AQ1792" s="122"/>
      <c r="AR1792" s="119"/>
    </row>
    <row r="1793" ht="22.5" customHeight="1">
      <c r="A1793" s="89">
        <v>46232.0</v>
      </c>
      <c r="B1793" s="90">
        <v>0.49375</v>
      </c>
      <c r="C1793" s="91" t="s">
        <v>52</v>
      </c>
      <c r="D1793" s="129" t="str">
        <f t="array" ref="D1793">XLOOKUP(C1793,'DS ST'!A:A,'DS ST'!B:B)</f>
        <v>A106</v>
      </c>
      <c r="E1793" s="94" t="str">
        <f t="array" ref="E1793">XLOOKUP($F1793,'GIÁ'!$A:$A,'GIÁ'!$E:$E)</f>
        <v>MÁT</v>
      </c>
      <c r="F1793" s="94">
        <v>1100918.0</v>
      </c>
      <c r="G1793" s="95" t="s">
        <v>5511</v>
      </c>
      <c r="H1793" s="95" t="s">
        <v>273</v>
      </c>
      <c r="I1793" s="96">
        <v>18.0</v>
      </c>
      <c r="J1793" s="96">
        <v>17.52</v>
      </c>
      <c r="K1793" s="98">
        <f t="shared" si="4"/>
        <v>0.48</v>
      </c>
      <c r="L1793" s="99" t="s">
        <v>5847</v>
      </c>
      <c r="M1793" s="100" t="s">
        <v>5848</v>
      </c>
      <c r="N1793" s="101" t="s">
        <v>5849</v>
      </c>
      <c r="O1793" s="128">
        <v>0.4800000000000004</v>
      </c>
      <c r="P1793" s="100"/>
      <c r="Q1793" s="103">
        <f t="shared" si="5"/>
        <v>0</v>
      </c>
      <c r="R1793" s="161"/>
      <c r="S1793" s="105"/>
      <c r="T1793" s="106"/>
      <c r="U1793" s="107"/>
      <c r="V1793" s="108" t="s">
        <v>756</v>
      </c>
      <c r="W1793" s="109" t="s">
        <v>505</v>
      </c>
      <c r="X1793" s="110" t="str">
        <f t="shared" si="6"/>
        <v>Hao hụt</v>
      </c>
      <c r="Y1793" s="110" t="str">
        <f t="shared" si="7"/>
        <v/>
      </c>
      <c r="Z1793" s="139" t="str">
        <f t="shared" si="112"/>
        <v/>
      </c>
      <c r="AA1793" s="109" t="s">
        <v>802</v>
      </c>
      <c r="AB1793" s="106"/>
      <c r="AC1793" s="158"/>
      <c r="AD1793" s="160"/>
      <c r="AE1793" s="127"/>
      <c r="AF1793" s="113"/>
      <c r="AG1793" s="165" t="str">
        <f t="array" ref="AG1793">XLOOKUP(F1793,'CLV2'!A:A,'CLV2'!E:E)</f>
        <v>2.FRUITS</v>
      </c>
      <c r="AH1793" s="115" t="str">
        <f t="array" ref="AH1793">XLOOKUP(F1793,'CLV2'!A:A,'CLV2'!F:F)</f>
        <v>3.IMPORT FRUITS</v>
      </c>
      <c r="AI1793" s="115" t="str">
        <f t="shared" si="8"/>
        <v>KG</v>
      </c>
      <c r="AJ1793" s="116">
        <f t="shared" si="9"/>
        <v>0.02666666667</v>
      </c>
      <c r="AK1793" s="117" t="str">
        <f t="array" ref="AK1793">XLOOKUP(F1793,'GIÁ'!A:A,'GIÁ'!D:D)</f>
        <v>121296.91</v>
      </c>
      <c r="AL1793" s="118">
        <f t="shared" si="10"/>
        <v>58222.5168</v>
      </c>
      <c r="AM1793" s="118">
        <f t="shared" si="11"/>
        <v>58222.5168</v>
      </c>
      <c r="AN1793" s="119">
        <f t="shared" si="12"/>
        <v>0</v>
      </c>
      <c r="AO1793" s="118">
        <f t="shared" si="13"/>
        <v>0</v>
      </c>
      <c r="AP1793" s="121">
        <f t="shared" si="14"/>
        <v>0</v>
      </c>
      <c r="AQ1793" s="122"/>
      <c r="AR1793" s="119"/>
    </row>
    <row r="1794" ht="22.5" customHeight="1">
      <c r="A1794" s="89">
        <v>46232.0</v>
      </c>
      <c r="B1794" s="90">
        <v>0.49375</v>
      </c>
      <c r="C1794" s="91" t="s">
        <v>52</v>
      </c>
      <c r="D1794" s="129" t="str">
        <f t="array" ref="D1794">XLOOKUP(C1794,'DS ST'!A:A,'DS ST'!B:B)</f>
        <v>A106</v>
      </c>
      <c r="E1794" s="94" t="str">
        <f t="array" ref="E1794">XLOOKUP($F1794,'GIÁ'!$A:$A,'GIÁ'!$E:$E)</f>
        <v>MÁT</v>
      </c>
      <c r="F1794" s="94">
        <v>10216.0</v>
      </c>
      <c r="G1794" s="95" t="s">
        <v>81</v>
      </c>
      <c r="H1794" s="95" t="s">
        <v>57</v>
      </c>
      <c r="I1794" s="96">
        <v>2.0</v>
      </c>
      <c r="J1794" s="96">
        <v>1.0</v>
      </c>
      <c r="K1794" s="98">
        <f t="shared" si="4"/>
        <v>1</v>
      </c>
      <c r="L1794" s="99" t="s">
        <v>5847</v>
      </c>
      <c r="M1794" s="100" t="s">
        <v>5850</v>
      </c>
      <c r="N1794" s="101" t="s">
        <v>5851</v>
      </c>
      <c r="O1794" s="128"/>
      <c r="P1794" s="100"/>
      <c r="Q1794" s="103">
        <f t="shared" si="5"/>
        <v>1</v>
      </c>
      <c r="R1794" s="161"/>
      <c r="S1794" s="105"/>
      <c r="T1794" s="106"/>
      <c r="U1794" s="107" t="s">
        <v>4526</v>
      </c>
      <c r="V1794" s="108" t="s">
        <v>756</v>
      </c>
      <c r="W1794" s="109" t="s">
        <v>1312</v>
      </c>
      <c r="X1794" s="110" t="str">
        <f t="shared" si="6"/>
        <v/>
      </c>
      <c r="Y1794" s="110" t="str">
        <f t="shared" si="7"/>
        <v/>
      </c>
      <c r="Z1794" s="139" t="str">
        <f t="shared" si="112"/>
        <v>Kho đông mát</v>
      </c>
      <c r="AA1794" s="109" t="s">
        <v>802</v>
      </c>
      <c r="AB1794" s="106"/>
      <c r="AC1794" s="159" t="s">
        <v>1329</v>
      </c>
      <c r="AD1794" s="160"/>
      <c r="AE1794" s="127"/>
      <c r="AF1794" s="113"/>
      <c r="AG1794" s="165" t="str">
        <f t="array" ref="AG1794">XLOOKUP(F1794,'CLV2'!A:A,'CLV2'!E:E)</f>
        <v>2.VEGETABLES</v>
      </c>
      <c r="AH1794" s="115" t="str">
        <f t="array" ref="AH1794">XLOOKUP(F1794,'CLV2'!A:A,'CLV2'!F:F)</f>
        <v>3.MUSHROOM</v>
      </c>
      <c r="AI1794" s="115" t="str">
        <f t="shared" si="8"/>
        <v>Pack</v>
      </c>
      <c r="AJ1794" s="116">
        <f t="shared" si="9"/>
        <v>0.5</v>
      </c>
      <c r="AK1794" s="117" t="str">
        <f t="array" ref="AK1794">XLOOKUP(F1794,'GIÁ'!A:A,'GIÁ'!D:D)</f>
        <v>41977.50</v>
      </c>
      <c r="AL1794" s="118">
        <f t="shared" si="10"/>
        <v>41977.5</v>
      </c>
      <c r="AM1794" s="118">
        <f t="shared" si="11"/>
        <v>0</v>
      </c>
      <c r="AN1794" s="119">
        <f t="shared" si="12"/>
        <v>0</v>
      </c>
      <c r="AO1794" s="118">
        <f t="shared" si="13"/>
        <v>41977.5</v>
      </c>
      <c r="AP1794" s="121">
        <f t="shared" si="14"/>
        <v>0</v>
      </c>
      <c r="AQ1794" s="122"/>
      <c r="AR1794" s="119"/>
    </row>
    <row r="1795" ht="22.5" customHeight="1">
      <c r="A1795" s="89">
        <v>46232.0</v>
      </c>
      <c r="B1795" s="90">
        <v>0.45694444444444443</v>
      </c>
      <c r="C1795" s="91" t="s">
        <v>1322</v>
      </c>
      <c r="D1795" s="129" t="str">
        <f t="array" ref="D1795">XLOOKUP(C1795,'DS ST'!A:A,'DS ST'!B:B)</f>
        <v>KDG</v>
      </c>
      <c r="E1795" s="94" t="str">
        <f t="array" ref="E1795">XLOOKUP($F1795,'GIÁ'!$A:$A,'GIÁ'!$E:$E)</f>
        <v>MÁT</v>
      </c>
      <c r="F1795" s="94">
        <v>8.938505512204E12</v>
      </c>
      <c r="G1795" s="95" t="s">
        <v>2878</v>
      </c>
      <c r="H1795" s="95" t="s">
        <v>224</v>
      </c>
      <c r="I1795" s="96">
        <v>3.0</v>
      </c>
      <c r="J1795" s="96">
        <v>1.0</v>
      </c>
      <c r="K1795" s="98">
        <f t="shared" si="4"/>
        <v>2</v>
      </c>
      <c r="L1795" s="99" t="s">
        <v>5852</v>
      </c>
      <c r="M1795" s="100" t="s">
        <v>5853</v>
      </c>
      <c r="N1795" s="101" t="s">
        <v>5854</v>
      </c>
      <c r="O1795" s="128"/>
      <c r="P1795" s="100"/>
      <c r="Q1795" s="103">
        <f t="shared" si="5"/>
        <v>2</v>
      </c>
      <c r="R1795" s="161"/>
      <c r="S1795" s="105"/>
      <c r="T1795" s="106"/>
      <c r="U1795" s="107" t="s">
        <v>3654</v>
      </c>
      <c r="V1795" s="108" t="s">
        <v>756</v>
      </c>
      <c r="W1795" s="109" t="s">
        <v>1312</v>
      </c>
      <c r="X1795" s="110" t="str">
        <f t="shared" si="6"/>
        <v/>
      </c>
      <c r="Y1795" s="110" t="str">
        <f t="shared" si="7"/>
        <v/>
      </c>
      <c r="Z1795" s="139" t="str">
        <f t="shared" si="112"/>
        <v>Kho đông mát</v>
      </c>
      <c r="AA1795" s="109" t="s">
        <v>802</v>
      </c>
      <c r="AB1795" s="106"/>
      <c r="AC1795" s="159" t="s">
        <v>1329</v>
      </c>
      <c r="AD1795" s="160"/>
      <c r="AE1795" s="127"/>
      <c r="AF1795" s="113"/>
      <c r="AG1795" s="165" t="str">
        <f t="array" ref="AG1795">XLOOKUP(F1795,'CLV2'!A:A,'CLV2'!E:E)</f>
        <v>2.VEGETABLES</v>
      </c>
      <c r="AH1795" s="115" t="str">
        <f t="array" ref="AH1795">XLOOKUP(F1795,'CLV2'!A:A,'CLV2'!F:F)</f>
        <v>3.PROCESSED VEGGIES</v>
      </c>
      <c r="AI1795" s="115" t="str">
        <f t="shared" si="8"/>
        <v>Pack</v>
      </c>
      <c r="AJ1795" s="116">
        <f t="shared" si="9"/>
        <v>0.6666666667</v>
      </c>
      <c r="AK1795" s="117" t="str">
        <f t="array" ref="AK1795">XLOOKUP(F1795,'GIÁ'!A:A,'GIÁ'!D:D)</f>
        <v>24862.74</v>
      </c>
      <c r="AL1795" s="118">
        <f t="shared" si="10"/>
        <v>49725.48</v>
      </c>
      <c r="AM1795" s="118">
        <f t="shared" si="11"/>
        <v>0</v>
      </c>
      <c r="AN1795" s="119">
        <f t="shared" si="12"/>
        <v>0</v>
      </c>
      <c r="AO1795" s="118">
        <f t="shared" si="13"/>
        <v>49725.48</v>
      </c>
      <c r="AP1795" s="121">
        <f t="shared" si="14"/>
        <v>0</v>
      </c>
      <c r="AQ1795" s="122"/>
      <c r="AR1795" s="119"/>
    </row>
    <row r="1796" ht="22.5" customHeight="1">
      <c r="A1796" s="89">
        <v>46232.0</v>
      </c>
      <c r="B1796" s="90">
        <v>0.4909722222222222</v>
      </c>
      <c r="C1796" s="91" t="s">
        <v>774</v>
      </c>
      <c r="D1796" s="92" t="str">
        <f t="array" ref="D1796">XLOOKUP(C1796,'DS ST'!A:A,'DS ST'!B:B)</f>
        <v>A174</v>
      </c>
      <c r="E1796" s="94" t="str">
        <f t="array" ref="E1796">XLOOKUP($F1796,'GIÁ'!$A:$A,'GIÁ'!$E:$E)</f>
        <v>MÁT</v>
      </c>
      <c r="F1796" s="94">
        <v>8.935217413003E12</v>
      </c>
      <c r="G1796" s="95" t="s">
        <v>1944</v>
      </c>
      <c r="H1796" s="95" t="s">
        <v>57</v>
      </c>
      <c r="I1796" s="96">
        <v>8.0</v>
      </c>
      <c r="J1796" s="96">
        <v>0.0</v>
      </c>
      <c r="K1796" s="98">
        <f t="shared" si="4"/>
        <v>8</v>
      </c>
      <c r="L1796" s="99" t="s">
        <v>5855</v>
      </c>
      <c r="M1796" s="100" t="s">
        <v>5856</v>
      </c>
      <c r="N1796" s="101" t="s">
        <v>5857</v>
      </c>
      <c r="O1796" s="128"/>
      <c r="P1796" s="100"/>
      <c r="Q1796" s="103">
        <f t="shared" si="5"/>
        <v>8</v>
      </c>
      <c r="R1796" s="161"/>
      <c r="S1796" s="105"/>
      <c r="T1796" s="106"/>
      <c r="U1796" s="107"/>
      <c r="V1796" s="108" t="s">
        <v>756</v>
      </c>
      <c r="W1796" s="109" t="s">
        <v>1312</v>
      </c>
      <c r="X1796" s="110" t="str">
        <f t="shared" si="6"/>
        <v/>
      </c>
      <c r="Y1796" s="110" t="str">
        <f t="shared" si="7"/>
        <v/>
      </c>
      <c r="Z1796" s="109" t="s">
        <v>797</v>
      </c>
      <c r="AA1796" s="109" t="s">
        <v>802</v>
      </c>
      <c r="AB1796" s="149" t="s">
        <v>5858</v>
      </c>
      <c r="AC1796" s="158"/>
      <c r="AD1796" s="160"/>
      <c r="AE1796" s="127"/>
      <c r="AF1796" s="113"/>
      <c r="AG1796" s="165" t="str">
        <f t="array" ref="AG1796">XLOOKUP(F1796,'CLV2'!A:A,'CLV2'!E:E)</f>
        <v>2.DAIRY</v>
      </c>
      <c r="AH1796" s="115" t="str">
        <f t="array" ref="AH1796">XLOOKUP(F1796,'CLV2'!A:A,'CLV2'!F:F)</f>
        <v>3.YOGURT</v>
      </c>
      <c r="AI1796" s="115" t="str">
        <f t="shared" si="8"/>
        <v>Pack</v>
      </c>
      <c r="AJ1796" s="116">
        <f t="shared" si="9"/>
        <v>1</v>
      </c>
      <c r="AK1796" s="117" t="str">
        <f t="array" ref="AK1796">XLOOKUP(F1796,'GIÁ'!A:A,'GIÁ'!D:D)</f>
        <v>6072.57</v>
      </c>
      <c r="AL1796" s="118">
        <f t="shared" si="10"/>
        <v>48580.56</v>
      </c>
      <c r="AM1796" s="118">
        <f t="shared" si="11"/>
        <v>0</v>
      </c>
      <c r="AN1796" s="119">
        <f t="shared" si="12"/>
        <v>0</v>
      </c>
      <c r="AO1796" s="118">
        <f t="shared" si="13"/>
        <v>48580.56</v>
      </c>
      <c r="AP1796" s="121">
        <f t="shared" si="14"/>
        <v>0</v>
      </c>
      <c r="AQ1796" s="122"/>
      <c r="AR1796" s="119"/>
    </row>
    <row r="1797" ht="22.5" customHeight="1">
      <c r="A1797" s="89">
        <v>46232.0</v>
      </c>
      <c r="B1797" s="90">
        <v>0.4909722222222222</v>
      </c>
      <c r="C1797" s="91" t="s">
        <v>774</v>
      </c>
      <c r="D1797" s="92" t="str">
        <f t="array" ref="D1797">XLOOKUP(C1797,'DS ST'!A:A,'DS ST'!B:B)</f>
        <v>A174</v>
      </c>
      <c r="E1797" s="94" t="str">
        <f t="array" ref="E1797">XLOOKUP($F1797,'GIÁ'!$A:$A,'GIÁ'!$E:$E)</f>
        <v>MÁT</v>
      </c>
      <c r="F1797" s="94">
        <v>11550.0</v>
      </c>
      <c r="G1797" s="95" t="s">
        <v>874</v>
      </c>
      <c r="H1797" s="95" t="s">
        <v>57</v>
      </c>
      <c r="I1797" s="96">
        <v>3.0</v>
      </c>
      <c r="J1797" s="96">
        <v>2.0</v>
      </c>
      <c r="K1797" s="98">
        <f t="shared" si="4"/>
        <v>1</v>
      </c>
      <c r="L1797" s="99" t="s">
        <v>5855</v>
      </c>
      <c r="M1797" s="100" t="s">
        <v>5859</v>
      </c>
      <c r="N1797" s="101" t="s">
        <v>5860</v>
      </c>
      <c r="O1797" s="128"/>
      <c r="P1797" s="100"/>
      <c r="Q1797" s="103">
        <f t="shared" si="5"/>
        <v>1</v>
      </c>
      <c r="R1797" s="161"/>
      <c r="S1797" s="105"/>
      <c r="T1797" s="106"/>
      <c r="U1797" s="107"/>
      <c r="V1797" s="108" t="s">
        <v>756</v>
      </c>
      <c r="W1797" s="109" t="s">
        <v>1312</v>
      </c>
      <c r="X1797" s="110" t="str">
        <f t="shared" si="6"/>
        <v/>
      </c>
      <c r="Y1797" s="110" t="str">
        <f t="shared" si="7"/>
        <v/>
      </c>
      <c r="Z1797" s="109" t="s">
        <v>797</v>
      </c>
      <c r="AA1797" s="109" t="s">
        <v>802</v>
      </c>
      <c r="AB1797" s="149" t="s">
        <v>5858</v>
      </c>
      <c r="AC1797" s="158"/>
      <c r="AD1797" s="160"/>
      <c r="AE1797" s="127"/>
      <c r="AF1797" s="113"/>
      <c r="AG1797" s="165" t="str">
        <f t="array" ref="AG1797">XLOOKUP(F1797,'CLV2'!A:A,'CLV2'!E:E)</f>
        <v>2.VEGETABLES</v>
      </c>
      <c r="AH1797" s="115" t="str">
        <f t="array" ref="AH1797">XLOOKUP(F1797,'CLV2'!A:A,'CLV2'!F:F)</f>
        <v>3.PROCESSED VEGGIES</v>
      </c>
      <c r="AI1797" s="115" t="str">
        <f t="shared" si="8"/>
        <v>Pack</v>
      </c>
      <c r="AJ1797" s="116">
        <f t="shared" si="9"/>
        <v>0.3333333333</v>
      </c>
      <c r="AK1797" s="117" t="str">
        <f t="array" ref="AK1797">XLOOKUP(F1797,'GIÁ'!A:A,'GIÁ'!D:D)</f>
        <v>10364.97</v>
      </c>
      <c r="AL1797" s="118">
        <f t="shared" si="10"/>
        <v>10364.97</v>
      </c>
      <c r="AM1797" s="118">
        <f t="shared" si="11"/>
        <v>0</v>
      </c>
      <c r="AN1797" s="119">
        <f t="shared" si="12"/>
        <v>0</v>
      </c>
      <c r="AO1797" s="118">
        <f t="shared" si="13"/>
        <v>10364.97</v>
      </c>
      <c r="AP1797" s="121">
        <f t="shared" si="14"/>
        <v>0</v>
      </c>
      <c r="AQ1797" s="122"/>
      <c r="AR1797" s="119"/>
    </row>
    <row r="1798" ht="22.5" customHeight="1">
      <c r="A1798" s="89">
        <v>46232.0</v>
      </c>
      <c r="B1798" s="90">
        <v>0.4909722222222222</v>
      </c>
      <c r="C1798" s="91" t="s">
        <v>774</v>
      </c>
      <c r="D1798" s="92" t="str">
        <f t="array" ref="D1798">XLOOKUP(C1798,'DS ST'!A:A,'DS ST'!B:B)</f>
        <v>A174</v>
      </c>
      <c r="E1798" s="94" t="str">
        <f t="array" ref="E1798">XLOOKUP($F1798,'GIÁ'!$A:$A,'GIÁ'!$E:$E)</f>
        <v>MÁT</v>
      </c>
      <c r="F1798" s="94">
        <v>8.936176751014E12</v>
      </c>
      <c r="G1798" s="95" t="s">
        <v>1089</v>
      </c>
      <c r="H1798" s="95" t="s">
        <v>667</v>
      </c>
      <c r="I1798" s="96">
        <v>1.0</v>
      </c>
      <c r="J1798" s="96">
        <v>0.0</v>
      </c>
      <c r="K1798" s="98">
        <f t="shared" si="4"/>
        <v>1</v>
      </c>
      <c r="L1798" s="99" t="s">
        <v>5855</v>
      </c>
      <c r="M1798" s="100" t="s">
        <v>5861</v>
      </c>
      <c r="N1798" s="101" t="s">
        <v>5862</v>
      </c>
      <c r="O1798" s="128"/>
      <c r="P1798" s="100"/>
      <c r="Q1798" s="103">
        <f t="shared" si="5"/>
        <v>1</v>
      </c>
      <c r="R1798" s="161"/>
      <c r="S1798" s="105"/>
      <c r="T1798" s="106"/>
      <c r="U1798" s="107"/>
      <c r="V1798" s="108" t="s">
        <v>756</v>
      </c>
      <c r="W1798" s="109" t="s">
        <v>1312</v>
      </c>
      <c r="X1798" s="110" t="str">
        <f t="shared" si="6"/>
        <v/>
      </c>
      <c r="Y1798" s="110" t="str">
        <f t="shared" si="7"/>
        <v/>
      </c>
      <c r="Z1798" s="109" t="s">
        <v>797</v>
      </c>
      <c r="AA1798" s="109" t="s">
        <v>802</v>
      </c>
      <c r="AB1798" s="149" t="s">
        <v>5858</v>
      </c>
      <c r="AC1798" s="158"/>
      <c r="AD1798" s="160"/>
      <c r="AE1798" s="127"/>
      <c r="AF1798" s="113"/>
      <c r="AG1798" s="165" t="str">
        <f t="array" ref="AG1798">XLOOKUP(F1798,'CLV2'!A:A,'CLV2'!E:E)</f>
        <v>2.DELICA</v>
      </c>
      <c r="AH1798" s="115" t="str">
        <f t="array" ref="AH1798">XLOOKUP(F1798,'CLV2'!A:A,'CLV2'!F:F)</f>
        <v>3.DESSERTS</v>
      </c>
      <c r="AI1798" s="115" t="str">
        <f t="shared" si="8"/>
        <v>Pack</v>
      </c>
      <c r="AJ1798" s="116">
        <f t="shared" si="9"/>
        <v>1</v>
      </c>
      <c r="AK1798" s="117" t="str">
        <f t="array" ref="AK1798">XLOOKUP(F1798,'GIÁ'!A:A,'GIÁ'!D:D)</f>
        <v>6650.00</v>
      </c>
      <c r="AL1798" s="118">
        <f t="shared" si="10"/>
        <v>6650</v>
      </c>
      <c r="AM1798" s="118">
        <f t="shared" si="11"/>
        <v>0</v>
      </c>
      <c r="AN1798" s="119">
        <f t="shared" si="12"/>
        <v>0</v>
      </c>
      <c r="AO1798" s="118">
        <f t="shared" si="13"/>
        <v>6650</v>
      </c>
      <c r="AP1798" s="121">
        <f t="shared" si="14"/>
        <v>0</v>
      </c>
      <c r="AQ1798" s="122"/>
      <c r="AR1798" s="119"/>
    </row>
    <row r="1799" ht="22.5" customHeight="1">
      <c r="A1799" s="89">
        <v>46232.0</v>
      </c>
      <c r="B1799" s="90">
        <v>0.4909722222222222</v>
      </c>
      <c r="C1799" s="91" t="s">
        <v>774</v>
      </c>
      <c r="D1799" s="92" t="str">
        <f t="array" ref="D1799">XLOOKUP(C1799,'DS ST'!A:A,'DS ST'!B:B)</f>
        <v>A174</v>
      </c>
      <c r="E1799" s="94" t="str">
        <f t="array" ref="E1799">XLOOKUP($F1799,'GIÁ'!$A:$A,'GIÁ'!$E:$E)</f>
        <v>MÁT</v>
      </c>
      <c r="F1799" s="94">
        <v>11570.0</v>
      </c>
      <c r="G1799" s="95" t="s">
        <v>901</v>
      </c>
      <c r="H1799" s="95" t="s">
        <v>75</v>
      </c>
      <c r="I1799" s="96">
        <v>1.0</v>
      </c>
      <c r="J1799" s="96">
        <v>0.0</v>
      </c>
      <c r="K1799" s="98">
        <f t="shared" si="4"/>
        <v>1</v>
      </c>
      <c r="L1799" s="99" t="s">
        <v>5855</v>
      </c>
      <c r="M1799" s="100" t="s">
        <v>5861</v>
      </c>
      <c r="N1799" s="101" t="s">
        <v>5862</v>
      </c>
      <c r="O1799" s="128"/>
      <c r="P1799" s="100"/>
      <c r="Q1799" s="103">
        <f t="shared" si="5"/>
        <v>1</v>
      </c>
      <c r="R1799" s="161"/>
      <c r="S1799" s="105"/>
      <c r="T1799" s="106"/>
      <c r="U1799" s="107"/>
      <c r="V1799" s="108" t="s">
        <v>756</v>
      </c>
      <c r="W1799" s="109" t="s">
        <v>1312</v>
      </c>
      <c r="X1799" s="110" t="str">
        <f t="shared" si="6"/>
        <v/>
      </c>
      <c r="Y1799" s="110" t="str">
        <f t="shared" si="7"/>
        <v/>
      </c>
      <c r="Z1799" s="109" t="s">
        <v>797</v>
      </c>
      <c r="AA1799" s="109" t="s">
        <v>802</v>
      </c>
      <c r="AB1799" s="149" t="s">
        <v>5858</v>
      </c>
      <c r="AC1799" s="158"/>
      <c r="AD1799" s="160"/>
      <c r="AE1799" s="127"/>
      <c r="AF1799" s="113"/>
      <c r="AG1799" s="165" t="str">
        <f t="array" ref="AG1799">XLOOKUP(F1799,'CLV2'!A:A,'CLV2'!E:E)</f>
        <v>2.FRUITS</v>
      </c>
      <c r="AH1799" s="115" t="str">
        <f t="array" ref="AH1799">XLOOKUP(F1799,'CLV2'!A:A,'CLV2'!F:F)</f>
        <v>3.IMPORT FRUITS</v>
      </c>
      <c r="AI1799" s="115" t="str">
        <f t="shared" si="8"/>
        <v>Pack</v>
      </c>
      <c r="AJ1799" s="116">
        <f t="shared" si="9"/>
        <v>1</v>
      </c>
      <c r="AK1799" s="117" t="str">
        <f t="array" ref="AK1799">XLOOKUP(F1799,'GIÁ'!A:A,'GIÁ'!D:D)</f>
        <v>67482.80</v>
      </c>
      <c r="AL1799" s="118">
        <f t="shared" si="10"/>
        <v>67482.8</v>
      </c>
      <c r="AM1799" s="118">
        <f t="shared" si="11"/>
        <v>0</v>
      </c>
      <c r="AN1799" s="119">
        <f t="shared" si="12"/>
        <v>0</v>
      </c>
      <c r="AO1799" s="118">
        <f t="shared" si="13"/>
        <v>67482.8</v>
      </c>
      <c r="AP1799" s="121">
        <f t="shared" si="14"/>
        <v>0</v>
      </c>
      <c r="AQ1799" s="122"/>
      <c r="AR1799" s="119"/>
    </row>
    <row r="1800" ht="22.5" customHeight="1">
      <c r="A1800" s="89">
        <v>46232.0</v>
      </c>
      <c r="B1800" s="90">
        <v>0.6006944444444444</v>
      </c>
      <c r="C1800" s="91" t="s">
        <v>391</v>
      </c>
      <c r="D1800" s="92" t="str">
        <f t="array" ref="D1800">XLOOKUP(C1800,'DS ST'!A:A,'DS ST'!B:B)</f>
        <v>A126</v>
      </c>
      <c r="E1800" s="94" t="str">
        <f t="array" ref="E1800">XLOOKUP($F1800,'GIÁ'!$A:$A,'GIÁ'!$E:$E)</f>
        <v>ĐÔNG</v>
      </c>
      <c r="F1800" s="94">
        <v>8.936220300274E12</v>
      </c>
      <c r="G1800" s="95" t="s">
        <v>2705</v>
      </c>
      <c r="H1800" s="95" t="s">
        <v>224</v>
      </c>
      <c r="I1800" s="96">
        <v>8.0</v>
      </c>
      <c r="J1800" s="96">
        <v>6.0</v>
      </c>
      <c r="K1800" s="98">
        <f t="shared" si="4"/>
        <v>2</v>
      </c>
      <c r="L1800" s="99" t="s">
        <v>5863</v>
      </c>
      <c r="M1800" s="100" t="s">
        <v>5864</v>
      </c>
      <c r="N1800" s="101" t="e">
        <v>#N/A</v>
      </c>
      <c r="O1800" s="128"/>
      <c r="P1800" s="100"/>
      <c r="Q1800" s="103">
        <f t="shared" si="5"/>
        <v>2</v>
      </c>
      <c r="R1800" s="161"/>
      <c r="S1800" s="105"/>
      <c r="T1800" s="106"/>
      <c r="U1800" s="107" t="s">
        <v>3681</v>
      </c>
      <c r="V1800" s="108" t="s">
        <v>756</v>
      </c>
      <c r="W1800" s="109" t="s">
        <v>1312</v>
      </c>
      <c r="X1800" s="110" t="str">
        <f t="shared" si="6"/>
        <v/>
      </c>
      <c r="Y1800" s="110" t="str">
        <f t="shared" si="7"/>
        <v/>
      </c>
      <c r="Z1800" s="139" t="str">
        <f t="shared" ref="Z1800:Z1807" si="113">IF(N(Q1800)&lt;=0,"",IF(ISNUMBER(SEARCH("Thiếu kiện",V1800)),"Kho đông mát",IF(AND(N(Q1800)&gt;0,N(P1800)&gt;0,OR(ISNUMBER(SEARCH("Hình KDB",U1800)),ISNUMBER(SEARCH("Hình tele",U1800)),ISNUMBER(SEARCH("sai code",U1800)),ISNUMBER(SEARCH("ST nhận",U1800)))),"Kho đông mát",IF(AND(W1800="DC giao thiếu",OR(ISNUMBER(SEARCH("Hình KDB",U1800)),ISNUMBER(SEARCH("Hình tele",U1800)),ISNUMBER(SEARCH("sai code",U1800)))),"Kho đông mát",IF(W1800="DC giao thiếu","Chưa xác định",IF(AND(W1800="DC pick sai",OR(ISNUMBER(SEARCH("Hình KDB",U1800)),ISNUMBER(SEARCH("Hình tele",U1800)),ISNUMBER(SEARCH("sai code",U1800)),ISNUMBER(SEARCH("ST nhận",U1800)))),"Kho đông mát",IF(W1800="DC pick sai","Chưa xác định",IF(AND(W1800="Hao hụt",N(O1800)&gt;0,OR(ISNUMBER(SEARCH("Hình KDB",U1800)),ISNUMBER(SEARCH("Hình tele",U1800)),ISNUMBER(SEARCH("sai code",U1800)),ISNUMBER(SEARCH("ST nhận",U1800)))),"Kho đông mát",IF(W1800="Hao hụt","Chưa xác định",IF(OR(W1800="VT giao sai điểm",W1800="Không đạt nhiệt độ",W1800="TX giao thiếu kiện",W1800="Hàng không đạt CL"),"Kho đông mát",IF(W1800="Chưa xác định","Chưa xác định",IF(N(P1800)&gt;0,"Chưa xác định",""))))))))))))</f>
        <v>Kho đông mát</v>
      </c>
      <c r="AA1800" s="109" t="s">
        <v>802</v>
      </c>
      <c r="AB1800" s="106"/>
      <c r="AC1800" s="159" t="s">
        <v>1329</v>
      </c>
      <c r="AD1800" s="160"/>
      <c r="AE1800" s="127"/>
      <c r="AF1800" s="113"/>
      <c r="AG1800" s="165" t="str">
        <f t="array" ref="AG1800">XLOOKUP(F1800,'CLV2'!A:A,'CLV2'!E:E)</f>
        <v>2.FROZEN FOODS</v>
      </c>
      <c r="AH1800" s="115" t="str">
        <f t="array" ref="AH1800">XLOOKUP(F1800,'CLV2'!A:A,'CLV2'!F:F)</f>
        <v>3.HOTPOT AND FRIED</v>
      </c>
      <c r="AI1800" s="115" t="str">
        <f t="shared" si="8"/>
        <v>Pack</v>
      </c>
      <c r="AJ1800" s="116">
        <f t="shared" si="9"/>
        <v>0.25</v>
      </c>
      <c r="AK1800" s="117" t="str">
        <f t="array" ref="AK1800">XLOOKUP(F1800,'GIÁ'!A:A,'GIÁ'!D:D)</f>
        <v>40500.00</v>
      </c>
      <c r="AL1800" s="118">
        <f t="shared" si="10"/>
        <v>81000</v>
      </c>
      <c r="AM1800" s="118">
        <f t="shared" si="11"/>
        <v>0</v>
      </c>
      <c r="AN1800" s="119">
        <f t="shared" si="12"/>
        <v>0</v>
      </c>
      <c r="AO1800" s="118">
        <f t="shared" si="13"/>
        <v>81000</v>
      </c>
      <c r="AP1800" s="121">
        <f t="shared" si="14"/>
        <v>0</v>
      </c>
      <c r="AQ1800" s="122"/>
      <c r="AR1800" s="119"/>
    </row>
    <row r="1801" ht="22.5" customHeight="1">
      <c r="A1801" s="89">
        <v>46232.0</v>
      </c>
      <c r="B1801" s="90">
        <v>0.6006944444444444</v>
      </c>
      <c r="C1801" s="91" t="s">
        <v>391</v>
      </c>
      <c r="D1801" s="92" t="str">
        <f t="array" ref="D1801">XLOOKUP(C1801,'DS ST'!A:A,'DS ST'!B:B)</f>
        <v>A126</v>
      </c>
      <c r="E1801" s="94" t="str">
        <f t="array" ref="E1801">XLOOKUP($F1801,'GIÁ'!$A:$A,'GIÁ'!$E:$E)</f>
        <v>ĐÔNG</v>
      </c>
      <c r="F1801" s="94">
        <v>8.938562334054E12</v>
      </c>
      <c r="G1801" s="95" t="s">
        <v>3183</v>
      </c>
      <c r="H1801" s="95" t="s">
        <v>57</v>
      </c>
      <c r="I1801" s="96">
        <v>2.0</v>
      </c>
      <c r="J1801" s="96">
        <v>1.0</v>
      </c>
      <c r="K1801" s="98">
        <f t="shared" si="4"/>
        <v>1</v>
      </c>
      <c r="L1801" s="99" t="s">
        <v>5863</v>
      </c>
      <c r="M1801" s="100" t="s">
        <v>5864</v>
      </c>
      <c r="N1801" s="101" t="e">
        <v>#N/A</v>
      </c>
      <c r="O1801" s="128"/>
      <c r="P1801" s="100"/>
      <c r="Q1801" s="103">
        <f t="shared" si="5"/>
        <v>1</v>
      </c>
      <c r="R1801" s="161"/>
      <c r="S1801" s="105"/>
      <c r="T1801" s="106"/>
      <c r="U1801" s="107" t="s">
        <v>3681</v>
      </c>
      <c r="V1801" s="108" t="s">
        <v>756</v>
      </c>
      <c r="W1801" s="109" t="s">
        <v>1312</v>
      </c>
      <c r="X1801" s="110" t="str">
        <f t="shared" si="6"/>
        <v/>
      </c>
      <c r="Y1801" s="110" t="str">
        <f t="shared" si="7"/>
        <v/>
      </c>
      <c r="Z1801" s="139" t="str">
        <f t="shared" si="113"/>
        <v>Kho đông mát</v>
      </c>
      <c r="AA1801" s="109" t="s">
        <v>802</v>
      </c>
      <c r="AB1801" s="106"/>
      <c r="AC1801" s="159" t="s">
        <v>1329</v>
      </c>
      <c r="AD1801" s="160"/>
      <c r="AE1801" s="127"/>
      <c r="AF1801" s="113"/>
      <c r="AG1801" s="165" t="str">
        <f t="array" ref="AG1801">XLOOKUP(F1801,'CLV2'!A:A,'CLV2'!E:E)</f>
        <v>2.FROZEN FOODS</v>
      </c>
      <c r="AH1801" s="115" t="str">
        <f t="array" ref="AH1801">XLOOKUP(F1801,'CLV2'!A:A,'CLV2'!F:F)</f>
        <v>3.PIZZA - READY MEALS</v>
      </c>
      <c r="AI1801" s="115" t="str">
        <f t="shared" si="8"/>
        <v>Pack</v>
      </c>
      <c r="AJ1801" s="116">
        <f t="shared" si="9"/>
        <v>0.5</v>
      </c>
      <c r="AK1801" s="117" t="str">
        <f t="array" ref="AK1801">XLOOKUP(F1801,'GIÁ'!A:A,'GIÁ'!D:D)</f>
        <v>45622.63</v>
      </c>
      <c r="AL1801" s="118">
        <f t="shared" si="10"/>
        <v>45622.63</v>
      </c>
      <c r="AM1801" s="118">
        <f t="shared" si="11"/>
        <v>0</v>
      </c>
      <c r="AN1801" s="119">
        <f t="shared" si="12"/>
        <v>0</v>
      </c>
      <c r="AO1801" s="118">
        <f t="shared" si="13"/>
        <v>45622.63</v>
      </c>
      <c r="AP1801" s="121">
        <f t="shared" si="14"/>
        <v>0</v>
      </c>
      <c r="AQ1801" s="122"/>
      <c r="AR1801" s="119"/>
    </row>
    <row r="1802" ht="22.5" customHeight="1">
      <c r="A1802" s="89">
        <v>46232.0</v>
      </c>
      <c r="B1802" s="90">
        <v>0.4305555555555556</v>
      </c>
      <c r="C1802" s="91" t="s">
        <v>391</v>
      </c>
      <c r="D1802" s="129" t="str">
        <f t="array" ref="D1802">XLOOKUP(C1802,'DS ST'!A:A,'DS ST'!B:B)</f>
        <v>A126</v>
      </c>
      <c r="E1802" s="94" t="str">
        <f t="array" ref="E1802">XLOOKUP($F1802,'GIÁ'!$A:$A,'GIÁ'!$E:$E)</f>
        <v>MÁT</v>
      </c>
      <c r="F1802" s="94">
        <v>8.938525186058E12</v>
      </c>
      <c r="G1802" s="95" t="s">
        <v>2993</v>
      </c>
      <c r="H1802" s="95" t="s">
        <v>224</v>
      </c>
      <c r="I1802" s="96">
        <v>2.0</v>
      </c>
      <c r="J1802" s="96">
        <v>0.0</v>
      </c>
      <c r="K1802" s="98">
        <f t="shared" si="4"/>
        <v>2</v>
      </c>
      <c r="L1802" s="99" t="s">
        <v>5865</v>
      </c>
      <c r="M1802" s="100" t="s">
        <v>5866</v>
      </c>
      <c r="N1802" s="101" t="s">
        <v>5867</v>
      </c>
      <c r="O1802" s="128"/>
      <c r="P1802" s="100"/>
      <c r="Q1802" s="103">
        <f t="shared" si="5"/>
        <v>2</v>
      </c>
      <c r="R1802" s="161"/>
      <c r="S1802" s="105"/>
      <c r="T1802" s="106"/>
      <c r="U1802" s="107" t="s">
        <v>5868</v>
      </c>
      <c r="V1802" s="108" t="s">
        <v>756</v>
      </c>
      <c r="W1802" s="109" t="s">
        <v>1312</v>
      </c>
      <c r="X1802" s="110" t="str">
        <f t="shared" si="6"/>
        <v/>
      </c>
      <c r="Y1802" s="110" t="str">
        <f t="shared" si="7"/>
        <v/>
      </c>
      <c r="Z1802" s="139" t="str">
        <f t="shared" si="113"/>
        <v>Kho đông mát</v>
      </c>
      <c r="AA1802" s="109" t="s">
        <v>802</v>
      </c>
      <c r="AB1802" s="106"/>
      <c r="AC1802" s="158"/>
      <c r="AD1802" s="160"/>
      <c r="AE1802" s="127"/>
      <c r="AF1802" s="113"/>
      <c r="AG1802" s="165" t="str">
        <f t="array" ref="AG1802">XLOOKUP(F1802,'CLV2'!A:A,'CLV2'!E:E)</f>
        <v>2.VEGETABLES</v>
      </c>
      <c r="AH1802" s="115" t="str">
        <f t="array" ref="AH1802">XLOOKUP(F1802,'CLV2'!A:A,'CLV2'!F:F)</f>
        <v>3.LEAFY VEGGIES</v>
      </c>
      <c r="AI1802" s="115" t="str">
        <f t="shared" si="8"/>
        <v>Pack</v>
      </c>
      <c r="AJ1802" s="116">
        <f t="shared" si="9"/>
        <v>1</v>
      </c>
      <c r="AK1802" s="117" t="str">
        <f t="array" ref="AK1802">XLOOKUP(F1802,'GIÁ'!A:A,'GIÁ'!D:D)</f>
        <v>27966.77</v>
      </c>
      <c r="AL1802" s="118">
        <f t="shared" si="10"/>
        <v>55933.54</v>
      </c>
      <c r="AM1802" s="118">
        <f t="shared" si="11"/>
        <v>0</v>
      </c>
      <c r="AN1802" s="119">
        <f t="shared" si="12"/>
        <v>0</v>
      </c>
      <c r="AO1802" s="118">
        <f t="shared" si="13"/>
        <v>55933.54</v>
      </c>
      <c r="AP1802" s="121">
        <f t="shared" si="14"/>
        <v>0</v>
      </c>
      <c r="AQ1802" s="122"/>
      <c r="AR1802" s="119"/>
    </row>
    <row r="1803" ht="22.5" customHeight="1">
      <c r="A1803" s="89">
        <v>46232.0</v>
      </c>
      <c r="B1803" s="90">
        <v>0.9284722222222223</v>
      </c>
      <c r="C1803" s="91" t="s">
        <v>1331</v>
      </c>
      <c r="D1803" s="92" t="str">
        <f t="array" ref="D1803">XLOOKUP(C1803,'DS ST'!A:A,'DS ST'!B:B)</f>
        <v>KHI</v>
      </c>
      <c r="E1803" s="94" t="str">
        <f t="array" ref="E1803">XLOOKUP($F1803,'GIÁ'!$A:$A,'GIÁ'!$E:$E)</f>
        <v>MÁT</v>
      </c>
      <c r="F1803" s="94">
        <v>8.936049693892E12</v>
      </c>
      <c r="G1803" s="95" t="s">
        <v>2242</v>
      </c>
      <c r="H1803" s="95" t="s">
        <v>57</v>
      </c>
      <c r="I1803" s="96">
        <v>2.0</v>
      </c>
      <c r="J1803" s="96">
        <v>0.0</v>
      </c>
      <c r="K1803" s="98">
        <f t="shared" si="4"/>
        <v>2</v>
      </c>
      <c r="L1803" s="99" t="s">
        <v>5869</v>
      </c>
      <c r="M1803" s="100" t="s">
        <v>5870</v>
      </c>
      <c r="N1803" s="101" t="s">
        <v>5871</v>
      </c>
      <c r="O1803" s="128"/>
      <c r="P1803" s="100"/>
      <c r="Q1803" s="103">
        <f t="shared" si="5"/>
        <v>2</v>
      </c>
      <c r="R1803" s="161"/>
      <c r="S1803" s="105"/>
      <c r="T1803" s="106"/>
      <c r="U1803" s="107"/>
      <c r="V1803" s="108" t="s">
        <v>756</v>
      </c>
      <c r="W1803" s="109" t="s">
        <v>1312</v>
      </c>
      <c r="X1803" s="110" t="str">
        <f t="shared" si="6"/>
        <v/>
      </c>
      <c r="Y1803" s="110" t="str">
        <f t="shared" si="7"/>
        <v/>
      </c>
      <c r="Z1803" s="139" t="str">
        <f t="shared" si="113"/>
        <v>Chưa xác định</v>
      </c>
      <c r="AA1803" s="109" t="s">
        <v>802</v>
      </c>
      <c r="AB1803" s="106"/>
      <c r="AC1803" s="158"/>
      <c r="AD1803" s="160"/>
      <c r="AE1803" s="127"/>
      <c r="AF1803" s="113"/>
      <c r="AG1803" s="165" t="str">
        <f t="array" ref="AG1803">XLOOKUP(F1803,'CLV2'!A:A,'CLV2'!E:E)</f>
        <v>2.VEGETABLES</v>
      </c>
      <c r="AH1803" s="115" t="str">
        <f t="array" ref="AH1803">XLOOKUP(F1803,'CLV2'!A:A,'CLV2'!F:F)</f>
        <v>3.LETTUCE, SNACKABLES</v>
      </c>
      <c r="AI1803" s="115" t="str">
        <f t="shared" si="8"/>
        <v>Pack</v>
      </c>
      <c r="AJ1803" s="116">
        <f t="shared" si="9"/>
        <v>1</v>
      </c>
      <c r="AK1803" s="117" t="str">
        <f t="array" ref="AK1803">XLOOKUP(F1803,'GIÁ'!A:A,'GIÁ'!D:D)</f>
        <v>20378.31</v>
      </c>
      <c r="AL1803" s="118">
        <f t="shared" si="10"/>
        <v>40756.62</v>
      </c>
      <c r="AM1803" s="118">
        <f t="shared" si="11"/>
        <v>0</v>
      </c>
      <c r="AN1803" s="119">
        <f t="shared" si="12"/>
        <v>0</v>
      </c>
      <c r="AO1803" s="118">
        <f t="shared" si="13"/>
        <v>0</v>
      </c>
      <c r="AP1803" s="121">
        <f t="shared" si="14"/>
        <v>40756.62</v>
      </c>
      <c r="AQ1803" s="122"/>
      <c r="AR1803" s="119"/>
    </row>
    <row r="1804" ht="22.5" customHeight="1">
      <c r="A1804" s="89">
        <v>46232.0</v>
      </c>
      <c r="B1804" s="90">
        <v>0.9284722222222223</v>
      </c>
      <c r="C1804" s="91" t="s">
        <v>1331</v>
      </c>
      <c r="D1804" s="92" t="str">
        <f t="array" ref="D1804">XLOOKUP(C1804,'DS ST'!A:A,'DS ST'!B:B)</f>
        <v>KHI</v>
      </c>
      <c r="E1804" s="94" t="str">
        <f t="array" ref="E1804">XLOOKUP($F1804,'GIÁ'!$A:$A,'GIÁ'!$E:$E)</f>
        <v>MÁT</v>
      </c>
      <c r="F1804" s="94">
        <v>8.935007110921E12</v>
      </c>
      <c r="G1804" s="95" t="s">
        <v>1795</v>
      </c>
      <c r="H1804" s="95" t="s">
        <v>1145</v>
      </c>
      <c r="I1804" s="96">
        <v>2.0</v>
      </c>
      <c r="J1804" s="96">
        <v>0.0</v>
      </c>
      <c r="K1804" s="98">
        <f t="shared" si="4"/>
        <v>2</v>
      </c>
      <c r="L1804" s="99" t="s">
        <v>5869</v>
      </c>
      <c r="M1804" s="100" t="s">
        <v>5872</v>
      </c>
      <c r="N1804" s="101" t="s">
        <v>5873</v>
      </c>
      <c r="O1804" s="128"/>
      <c r="P1804" s="100"/>
      <c r="Q1804" s="103">
        <f t="shared" si="5"/>
        <v>2</v>
      </c>
      <c r="R1804" s="161"/>
      <c r="S1804" s="105"/>
      <c r="T1804" s="106"/>
      <c r="U1804" s="107"/>
      <c r="V1804" s="108" t="s">
        <v>756</v>
      </c>
      <c r="W1804" s="109" t="s">
        <v>1312</v>
      </c>
      <c r="X1804" s="110" t="str">
        <f t="shared" si="6"/>
        <v/>
      </c>
      <c r="Y1804" s="110" t="str">
        <f t="shared" si="7"/>
        <v/>
      </c>
      <c r="Z1804" s="139" t="str">
        <f t="shared" si="113"/>
        <v>Chưa xác định</v>
      </c>
      <c r="AA1804" s="109" t="s">
        <v>802</v>
      </c>
      <c r="AB1804" s="106"/>
      <c r="AC1804" s="158"/>
      <c r="AD1804" s="160"/>
      <c r="AE1804" s="127"/>
      <c r="AF1804" s="113"/>
      <c r="AG1804" s="165" t="str">
        <f t="array" ref="AG1804">XLOOKUP(F1804,'CLV2'!A:A,'CLV2'!E:E)</f>
        <v>2.DAIRY</v>
      </c>
      <c r="AH1804" s="115" t="str">
        <f t="array" ref="AH1804">XLOOKUP(F1804,'CLV2'!A:A,'CLV2'!F:F)</f>
        <v>3.FRESH MILK</v>
      </c>
      <c r="AI1804" s="115" t="str">
        <f t="shared" si="8"/>
        <v>Pack</v>
      </c>
      <c r="AJ1804" s="116">
        <f t="shared" si="9"/>
        <v>1</v>
      </c>
      <c r="AK1804" s="117" t="str">
        <f t="array" ref="AK1804">XLOOKUP(F1804,'GIÁ'!A:A,'GIÁ'!D:D)</f>
        <v>30226.04</v>
      </c>
      <c r="AL1804" s="118">
        <f t="shared" si="10"/>
        <v>60452.08</v>
      </c>
      <c r="AM1804" s="118">
        <f t="shared" si="11"/>
        <v>0</v>
      </c>
      <c r="AN1804" s="119">
        <f t="shared" si="12"/>
        <v>0</v>
      </c>
      <c r="AO1804" s="118">
        <f t="shared" si="13"/>
        <v>0</v>
      </c>
      <c r="AP1804" s="121">
        <f t="shared" si="14"/>
        <v>60452.08</v>
      </c>
      <c r="AQ1804" s="122"/>
      <c r="AR1804" s="119"/>
    </row>
    <row r="1805" ht="22.5" customHeight="1">
      <c r="A1805" s="89">
        <v>46232.0</v>
      </c>
      <c r="B1805" s="90">
        <v>0.9284722222222223</v>
      </c>
      <c r="C1805" s="91" t="s">
        <v>1331</v>
      </c>
      <c r="D1805" s="129" t="str">
        <f t="array" ref="D1805">XLOOKUP(C1805,'DS ST'!A:A,'DS ST'!B:B)</f>
        <v>KHI</v>
      </c>
      <c r="E1805" s="94" t="str">
        <f t="array" ref="E1805">XLOOKUP($F1805,'GIÁ'!$A:$A,'GIÁ'!$E:$E)</f>
        <v>MÁT</v>
      </c>
      <c r="F1805" s="94">
        <v>8.934673320566E12</v>
      </c>
      <c r="G1805" s="95" t="s">
        <v>1619</v>
      </c>
      <c r="H1805" s="95" t="s">
        <v>1197</v>
      </c>
      <c r="I1805" s="96">
        <v>10.0</v>
      </c>
      <c r="J1805" s="96">
        <v>0.0</v>
      </c>
      <c r="K1805" s="98">
        <f t="shared" si="4"/>
        <v>10</v>
      </c>
      <c r="L1805" s="99" t="s">
        <v>5869</v>
      </c>
      <c r="M1805" s="100" t="s">
        <v>5874</v>
      </c>
      <c r="N1805" s="101" t="s">
        <v>5875</v>
      </c>
      <c r="O1805" s="128"/>
      <c r="P1805" s="100">
        <v>10.0</v>
      </c>
      <c r="Q1805" s="103">
        <f t="shared" si="5"/>
        <v>0</v>
      </c>
      <c r="R1805" s="161" t="s">
        <v>5876</v>
      </c>
      <c r="S1805" s="105"/>
      <c r="T1805" s="106"/>
      <c r="U1805" s="107"/>
      <c r="V1805" s="108" t="s">
        <v>756</v>
      </c>
      <c r="W1805" s="109" t="s">
        <v>1908</v>
      </c>
      <c r="X1805" s="110" t="str">
        <f t="shared" si="6"/>
        <v/>
      </c>
      <c r="Y1805" s="110" t="str">
        <f t="shared" si="7"/>
        <v>Siêu thị</v>
      </c>
      <c r="Z1805" s="139" t="str">
        <f t="shared" si="113"/>
        <v/>
      </c>
      <c r="AA1805" s="109" t="s">
        <v>802</v>
      </c>
      <c r="AB1805" s="106"/>
      <c r="AC1805" s="158"/>
      <c r="AD1805" s="160"/>
      <c r="AE1805" s="127"/>
      <c r="AF1805" s="113"/>
      <c r="AG1805" s="165" t="str">
        <f t="array" ref="AG1805">XLOOKUP(F1805,'CLV2'!A:A,'CLV2'!E:E)</f>
        <v>2.DAIRY</v>
      </c>
      <c r="AH1805" s="115" t="str">
        <f t="array" ref="AH1805">XLOOKUP(F1805,'CLV2'!A:A,'CLV2'!F:F)</f>
        <v>3.DRINKING YOGURT</v>
      </c>
      <c r="AI1805" s="115" t="str">
        <f t="shared" si="8"/>
        <v>Pack</v>
      </c>
      <c r="AJ1805" s="116">
        <f t="shared" si="9"/>
        <v>1</v>
      </c>
      <c r="AK1805" s="117" t="str">
        <f t="array" ref="AK1805">XLOOKUP(F1805,'GIÁ'!A:A,'GIÁ'!D:D)</f>
        <v>19688.16</v>
      </c>
      <c r="AL1805" s="118">
        <f t="shared" si="10"/>
        <v>196881.6</v>
      </c>
      <c r="AM1805" s="118">
        <f t="shared" si="11"/>
        <v>0</v>
      </c>
      <c r="AN1805" s="119">
        <f t="shared" si="12"/>
        <v>196881.6</v>
      </c>
      <c r="AO1805" s="118">
        <f t="shared" si="13"/>
        <v>0</v>
      </c>
      <c r="AP1805" s="121">
        <f t="shared" si="14"/>
        <v>0</v>
      </c>
      <c r="AQ1805" s="122"/>
      <c r="AR1805" s="119"/>
    </row>
    <row r="1806" ht="22.5" customHeight="1">
      <c r="A1806" s="89">
        <v>46232.0</v>
      </c>
      <c r="B1806" s="90">
        <v>0.5173611111111112</v>
      </c>
      <c r="C1806" s="91" t="s">
        <v>911</v>
      </c>
      <c r="D1806" s="129" t="str">
        <f t="array" ref="D1806">XLOOKUP(C1806,'DS ST'!A:A,'DS ST'!B:B)</f>
        <v>A194</v>
      </c>
      <c r="E1806" s="94" t="str">
        <f t="array" ref="E1806">XLOOKUP($F1806,'GIÁ'!$A:$A,'GIÁ'!$E:$E)</f>
        <v>MÁT</v>
      </c>
      <c r="F1806" s="94">
        <v>8.938525186072E12</v>
      </c>
      <c r="G1806" s="95" t="s">
        <v>2995</v>
      </c>
      <c r="H1806" s="95" t="s">
        <v>224</v>
      </c>
      <c r="I1806" s="96">
        <v>2.0</v>
      </c>
      <c r="J1806" s="96">
        <v>0.0</v>
      </c>
      <c r="K1806" s="98">
        <f t="shared" si="4"/>
        <v>2</v>
      </c>
      <c r="L1806" s="99" t="s">
        <v>5877</v>
      </c>
      <c r="M1806" s="100" t="s">
        <v>5878</v>
      </c>
      <c r="N1806" s="101" t="s">
        <v>5879</v>
      </c>
      <c r="O1806" s="128"/>
      <c r="P1806" s="100"/>
      <c r="Q1806" s="103">
        <f t="shared" si="5"/>
        <v>2</v>
      </c>
      <c r="R1806" s="161"/>
      <c r="S1806" s="105" t="s">
        <v>5880</v>
      </c>
      <c r="T1806" s="106"/>
      <c r="U1806" s="107" t="s">
        <v>5881</v>
      </c>
      <c r="V1806" s="108" t="s">
        <v>756</v>
      </c>
      <c r="W1806" s="109" t="s">
        <v>1312</v>
      </c>
      <c r="X1806" s="110" t="str">
        <f t="shared" si="6"/>
        <v/>
      </c>
      <c r="Y1806" s="110" t="str">
        <f t="shared" si="7"/>
        <v/>
      </c>
      <c r="Z1806" s="139" t="str">
        <f t="shared" si="113"/>
        <v>Kho đông mát</v>
      </c>
      <c r="AA1806" s="109" t="s">
        <v>802</v>
      </c>
      <c r="AB1806" s="106"/>
      <c r="AC1806" s="158"/>
      <c r="AD1806" s="160"/>
      <c r="AE1806" s="127"/>
      <c r="AF1806" s="113"/>
      <c r="AG1806" s="165" t="str">
        <f t="array" ref="AG1806">XLOOKUP(F1806,'CLV2'!A:A,'CLV2'!E:E)</f>
        <v>2.VEGETABLES</v>
      </c>
      <c r="AH1806" s="115" t="str">
        <f t="array" ref="AH1806">XLOOKUP(F1806,'CLV2'!A:A,'CLV2'!F:F)</f>
        <v>3.LEAFY VEGGIES</v>
      </c>
      <c r="AI1806" s="115" t="str">
        <f t="shared" si="8"/>
        <v>Pack</v>
      </c>
      <c r="AJ1806" s="116">
        <f t="shared" si="9"/>
        <v>1</v>
      </c>
      <c r="AK1806" s="117" t="str">
        <f t="array" ref="AK1806">XLOOKUP(F1806,'GIÁ'!A:A,'GIÁ'!D:D)</f>
        <v>24032.61</v>
      </c>
      <c r="AL1806" s="118">
        <f t="shared" si="10"/>
        <v>48065.22</v>
      </c>
      <c r="AM1806" s="118">
        <f t="shared" si="11"/>
        <v>0</v>
      </c>
      <c r="AN1806" s="119">
        <f t="shared" si="12"/>
        <v>0</v>
      </c>
      <c r="AO1806" s="118">
        <f t="shared" si="13"/>
        <v>48065.22</v>
      </c>
      <c r="AP1806" s="121">
        <f t="shared" si="14"/>
        <v>0</v>
      </c>
      <c r="AQ1806" s="122"/>
      <c r="AR1806" s="119"/>
    </row>
    <row r="1807" ht="22.5" customHeight="1">
      <c r="A1807" s="89">
        <v>46232.0</v>
      </c>
      <c r="B1807" s="90">
        <v>0.4909722222222222</v>
      </c>
      <c r="C1807" s="91" t="s">
        <v>1036</v>
      </c>
      <c r="D1807" s="129" t="str">
        <f t="array" ref="D1807">XLOOKUP(C1807,'DS ST'!A:A,'DS ST'!B:B)</f>
        <v>A218</v>
      </c>
      <c r="E1807" s="94" t="str">
        <f t="array" ref="E1807">XLOOKUP($F1807,'GIÁ'!$A:$A,'GIÁ'!$E:$E)</f>
        <v>MÁT</v>
      </c>
      <c r="F1807" s="94">
        <v>11540.0</v>
      </c>
      <c r="G1807" s="95" t="s">
        <v>836</v>
      </c>
      <c r="H1807" s="95" t="s">
        <v>787</v>
      </c>
      <c r="I1807" s="96">
        <v>1.0</v>
      </c>
      <c r="J1807" s="96">
        <v>0.0</v>
      </c>
      <c r="K1807" s="98">
        <f t="shared" si="4"/>
        <v>1</v>
      </c>
      <c r="L1807" s="99" t="s">
        <v>5882</v>
      </c>
      <c r="M1807" s="100" t="s">
        <v>5883</v>
      </c>
      <c r="N1807" s="101" t="s">
        <v>5884</v>
      </c>
      <c r="O1807" s="128"/>
      <c r="P1807" s="100">
        <v>1.0</v>
      </c>
      <c r="Q1807" s="103">
        <f t="shared" si="5"/>
        <v>0</v>
      </c>
      <c r="R1807" s="161" t="s">
        <v>5885</v>
      </c>
      <c r="S1807" s="105"/>
      <c r="T1807" s="106"/>
      <c r="U1807" s="107"/>
      <c r="V1807" s="108" t="s">
        <v>756</v>
      </c>
      <c r="W1807" s="109" t="s">
        <v>764</v>
      </c>
      <c r="X1807" s="110" t="str">
        <f t="shared" si="6"/>
        <v/>
      </c>
      <c r="Y1807" s="110" t="str">
        <f t="shared" si="7"/>
        <v>Siêu thị</v>
      </c>
      <c r="Z1807" s="139" t="str">
        <f t="shared" si="113"/>
        <v/>
      </c>
      <c r="AA1807" s="109" t="s">
        <v>802</v>
      </c>
      <c r="AB1807" s="106"/>
      <c r="AC1807" s="158"/>
      <c r="AD1807" s="160"/>
      <c r="AE1807" s="127"/>
      <c r="AF1807" s="113"/>
      <c r="AG1807" s="165" t="str">
        <f t="array" ref="AG1807">XLOOKUP(F1807,'CLV2'!A:A,'CLV2'!E:E)</f>
        <v>2.VEGETABLES</v>
      </c>
      <c r="AH1807" s="115" t="str">
        <f t="array" ref="AH1807">XLOOKUP(F1807,'CLV2'!A:A,'CLV2'!F:F)</f>
        <v>3.PROCESSED VEGGIES</v>
      </c>
      <c r="AI1807" s="115" t="str">
        <f t="shared" si="8"/>
        <v>Pack</v>
      </c>
      <c r="AJ1807" s="116">
        <f t="shared" si="9"/>
        <v>1</v>
      </c>
      <c r="AK1807" s="117" t="str">
        <f t="array" ref="AK1807">XLOOKUP(F1807,'GIÁ'!A:A,'GIÁ'!D:D)</f>
        <v>14900.00</v>
      </c>
      <c r="AL1807" s="118">
        <f t="shared" si="10"/>
        <v>14900</v>
      </c>
      <c r="AM1807" s="118">
        <f t="shared" si="11"/>
        <v>0</v>
      </c>
      <c r="AN1807" s="119">
        <f t="shared" si="12"/>
        <v>14900</v>
      </c>
      <c r="AO1807" s="118">
        <f t="shared" si="13"/>
        <v>0</v>
      </c>
      <c r="AP1807" s="121">
        <f t="shared" si="14"/>
        <v>0</v>
      </c>
      <c r="AQ1807" s="122"/>
      <c r="AR1807" s="119"/>
    </row>
    <row r="1808" ht="22.5" customHeight="1">
      <c r="A1808" s="89">
        <v>46232.0</v>
      </c>
      <c r="B1808" s="90">
        <v>0.6104166666666667</v>
      </c>
      <c r="C1808" s="91" t="s">
        <v>279</v>
      </c>
      <c r="D1808" s="92" t="str">
        <f t="array" ref="D1808">XLOOKUP(C1808,'DS ST'!A:A,'DS ST'!B:B)</f>
        <v>A121</v>
      </c>
      <c r="E1808" s="94" t="str">
        <f t="array" ref="E1808">XLOOKUP($F1808,'GIÁ'!$A:$A,'GIÁ'!$E:$E)</f>
        <v>ĐÔNG</v>
      </c>
      <c r="F1808" s="94">
        <v>8.938562334054E12</v>
      </c>
      <c r="G1808" s="95" t="s">
        <v>3183</v>
      </c>
      <c r="H1808" s="95" t="s">
        <v>57</v>
      </c>
      <c r="I1808" s="96">
        <v>2.0</v>
      </c>
      <c r="J1808" s="96">
        <v>1.0</v>
      </c>
      <c r="K1808" s="98">
        <f t="shared" si="4"/>
        <v>1</v>
      </c>
      <c r="L1808" s="99" t="s">
        <v>5886</v>
      </c>
      <c r="M1808" s="100" t="s">
        <v>5887</v>
      </c>
      <c r="N1808" s="101" t="e">
        <v>#N/A</v>
      </c>
      <c r="O1808" s="128"/>
      <c r="P1808" s="100"/>
      <c r="Q1808" s="103">
        <f t="shared" si="5"/>
        <v>1</v>
      </c>
      <c r="R1808" s="161"/>
      <c r="S1808" s="105"/>
      <c r="T1808" s="106"/>
      <c r="U1808" s="107"/>
      <c r="V1808" s="108" t="s">
        <v>756</v>
      </c>
      <c r="W1808" s="109" t="s">
        <v>1312</v>
      </c>
      <c r="X1808" s="110" t="str">
        <f t="shared" si="6"/>
        <v/>
      </c>
      <c r="Y1808" s="110" t="str">
        <f t="shared" si="7"/>
        <v/>
      </c>
      <c r="Z1808" s="109" t="s">
        <v>797</v>
      </c>
      <c r="AA1808" s="109" t="s">
        <v>802</v>
      </c>
      <c r="AB1808" s="168" t="s">
        <v>5888</v>
      </c>
      <c r="AC1808" s="158"/>
      <c r="AD1808" s="160"/>
      <c r="AE1808" s="127"/>
      <c r="AF1808" s="113"/>
      <c r="AG1808" s="165" t="str">
        <f t="array" ref="AG1808">XLOOKUP(F1808,'CLV2'!A:A,'CLV2'!E:E)</f>
        <v>2.FROZEN FOODS</v>
      </c>
      <c r="AH1808" s="115" t="str">
        <f t="array" ref="AH1808">XLOOKUP(F1808,'CLV2'!A:A,'CLV2'!F:F)</f>
        <v>3.PIZZA - READY MEALS</v>
      </c>
      <c r="AI1808" s="115" t="str">
        <f t="shared" si="8"/>
        <v>Pack</v>
      </c>
      <c r="AJ1808" s="116">
        <f t="shared" si="9"/>
        <v>0.5</v>
      </c>
      <c r="AK1808" s="117" t="str">
        <f t="array" ref="AK1808">XLOOKUP(F1808,'GIÁ'!A:A,'GIÁ'!D:D)</f>
        <v>45622.63</v>
      </c>
      <c r="AL1808" s="118">
        <f t="shared" si="10"/>
        <v>45622.63</v>
      </c>
      <c r="AM1808" s="118">
        <f t="shared" si="11"/>
        <v>0</v>
      </c>
      <c r="AN1808" s="119">
        <f t="shared" si="12"/>
        <v>0</v>
      </c>
      <c r="AO1808" s="118">
        <f t="shared" si="13"/>
        <v>45622.63</v>
      </c>
      <c r="AP1808" s="121">
        <f t="shared" si="14"/>
        <v>0</v>
      </c>
      <c r="AQ1808" s="122"/>
      <c r="AR1808" s="119"/>
    </row>
    <row r="1809" ht="22.5" customHeight="1">
      <c r="A1809" s="89">
        <v>46232.0</v>
      </c>
      <c r="B1809" s="90">
        <v>0.6104166666666667</v>
      </c>
      <c r="C1809" s="91" t="s">
        <v>279</v>
      </c>
      <c r="D1809" s="92" t="str">
        <f t="array" ref="D1809">XLOOKUP(C1809,'DS ST'!A:A,'DS ST'!B:B)</f>
        <v>A121</v>
      </c>
      <c r="E1809" s="94" t="str">
        <f t="array" ref="E1809">XLOOKUP($F1809,'GIÁ'!$A:$A,'GIÁ'!$E:$E)</f>
        <v>ĐÔNG</v>
      </c>
      <c r="F1809" s="94">
        <v>8.935297105409E12</v>
      </c>
      <c r="G1809" s="95" t="s">
        <v>2034</v>
      </c>
      <c r="H1809" s="95" t="s">
        <v>224</v>
      </c>
      <c r="I1809" s="96">
        <v>2.0</v>
      </c>
      <c r="J1809" s="96">
        <v>0.0</v>
      </c>
      <c r="K1809" s="98">
        <f t="shared" si="4"/>
        <v>2</v>
      </c>
      <c r="L1809" s="99" t="s">
        <v>5886</v>
      </c>
      <c r="M1809" s="100" t="s">
        <v>5887</v>
      </c>
      <c r="N1809" s="101" t="e">
        <v>#N/A</v>
      </c>
      <c r="O1809" s="128"/>
      <c r="P1809" s="100"/>
      <c r="Q1809" s="103">
        <f t="shared" si="5"/>
        <v>2</v>
      </c>
      <c r="R1809" s="161"/>
      <c r="S1809" s="105"/>
      <c r="T1809" s="106"/>
      <c r="U1809" s="107"/>
      <c r="V1809" s="108" t="s">
        <v>756</v>
      </c>
      <c r="W1809" s="109" t="s">
        <v>1312</v>
      </c>
      <c r="X1809" s="110" t="str">
        <f t="shared" si="6"/>
        <v/>
      </c>
      <c r="Y1809" s="110" t="str">
        <f t="shared" si="7"/>
        <v/>
      </c>
      <c r="Z1809" s="109" t="s">
        <v>797</v>
      </c>
      <c r="AA1809" s="109" t="s">
        <v>802</v>
      </c>
      <c r="AB1809" s="168" t="s">
        <v>5888</v>
      </c>
      <c r="AC1809" s="158"/>
      <c r="AD1809" s="160"/>
      <c r="AE1809" s="127"/>
      <c r="AF1809" s="113"/>
      <c r="AG1809" s="165" t="str">
        <f t="array" ref="AG1809">XLOOKUP(F1809,'CLV2'!A:A,'CLV2'!E:E)</f>
        <v>2.FROZEN FOODS</v>
      </c>
      <c r="AH1809" s="115" t="str">
        <f t="array" ref="AH1809">XLOOKUP(F1809,'CLV2'!A:A,'CLV2'!F:F)</f>
        <v>3.PIZZA - READY MEALS</v>
      </c>
      <c r="AI1809" s="115" t="str">
        <f t="shared" si="8"/>
        <v>Pack</v>
      </c>
      <c r="AJ1809" s="116">
        <f t="shared" si="9"/>
        <v>1</v>
      </c>
      <c r="AK1809" s="117" t="str">
        <f t="array" ref="AK1809">XLOOKUP(F1809,'GIÁ'!A:A,'GIÁ'!D:D)</f>
        <v>60873.43</v>
      </c>
      <c r="AL1809" s="118">
        <f t="shared" si="10"/>
        <v>121746.86</v>
      </c>
      <c r="AM1809" s="118">
        <f t="shared" si="11"/>
        <v>0</v>
      </c>
      <c r="AN1809" s="119">
        <f t="shared" si="12"/>
        <v>0</v>
      </c>
      <c r="AO1809" s="118">
        <f t="shared" si="13"/>
        <v>121746.86</v>
      </c>
      <c r="AP1809" s="121">
        <f t="shared" si="14"/>
        <v>0</v>
      </c>
      <c r="AQ1809" s="122"/>
      <c r="AR1809" s="119"/>
    </row>
    <row r="1810" ht="22.5" customHeight="1">
      <c r="A1810" s="89">
        <v>46232.0</v>
      </c>
      <c r="B1810" s="90">
        <v>0.6104166666666667</v>
      </c>
      <c r="C1810" s="91" t="s">
        <v>279</v>
      </c>
      <c r="D1810" s="92" t="str">
        <f t="array" ref="D1810">XLOOKUP(C1810,'DS ST'!A:A,'DS ST'!B:B)</f>
        <v>A121</v>
      </c>
      <c r="E1810" s="94" t="str">
        <f t="array" ref="E1810">XLOOKUP($F1810,'GIÁ'!$A:$A,'GIÁ'!$E:$E)</f>
        <v>ĐÔNG</v>
      </c>
      <c r="F1810" s="94">
        <v>8.936220300229E12</v>
      </c>
      <c r="G1810" s="95" t="s">
        <v>3359</v>
      </c>
      <c r="H1810" s="95" t="s">
        <v>224</v>
      </c>
      <c r="I1810" s="96">
        <v>3.0</v>
      </c>
      <c r="J1810" s="96">
        <v>2.0</v>
      </c>
      <c r="K1810" s="98">
        <f t="shared" si="4"/>
        <v>1</v>
      </c>
      <c r="L1810" s="99" t="s">
        <v>5886</v>
      </c>
      <c r="M1810" s="100" t="s">
        <v>5887</v>
      </c>
      <c r="N1810" s="101" t="e">
        <v>#N/A</v>
      </c>
      <c r="O1810" s="128"/>
      <c r="P1810" s="100"/>
      <c r="Q1810" s="103">
        <f t="shared" si="5"/>
        <v>1</v>
      </c>
      <c r="R1810" s="161"/>
      <c r="S1810" s="105"/>
      <c r="T1810" s="106"/>
      <c r="U1810" s="107"/>
      <c r="V1810" s="108" t="s">
        <v>756</v>
      </c>
      <c r="W1810" s="109" t="s">
        <v>1312</v>
      </c>
      <c r="X1810" s="110" t="str">
        <f t="shared" si="6"/>
        <v/>
      </c>
      <c r="Y1810" s="110" t="str">
        <f t="shared" si="7"/>
        <v/>
      </c>
      <c r="Z1810" s="109" t="s">
        <v>797</v>
      </c>
      <c r="AA1810" s="109" t="s">
        <v>802</v>
      </c>
      <c r="AB1810" s="168" t="s">
        <v>5888</v>
      </c>
      <c r="AC1810" s="158"/>
      <c r="AD1810" s="160"/>
      <c r="AE1810" s="127"/>
      <c r="AF1810" s="113"/>
      <c r="AG1810" s="165" t="str">
        <f t="array" ref="AG1810">XLOOKUP(F1810,'CLV2'!A:A,'CLV2'!E:E)</f>
        <v>2.FROZEN FOODS</v>
      </c>
      <c r="AH1810" s="115" t="str">
        <f t="array" ref="AH1810">XLOOKUP(F1810,'CLV2'!A:A,'CLV2'!F:F)</f>
        <v>3.HOTPOT AND FRIED</v>
      </c>
      <c r="AI1810" s="115" t="str">
        <f t="shared" si="8"/>
        <v>Pack</v>
      </c>
      <c r="AJ1810" s="116">
        <f t="shared" si="9"/>
        <v>0.3333333333</v>
      </c>
      <c r="AK1810" s="117">
        <f t="array" ref="AK1810">XLOOKUP(F1810,'GIÁ'!A:A,'GIÁ'!D:D)</f>
        <v>47500</v>
      </c>
      <c r="AL1810" s="118">
        <f t="shared" si="10"/>
        <v>47500</v>
      </c>
      <c r="AM1810" s="118">
        <f t="shared" si="11"/>
        <v>0</v>
      </c>
      <c r="AN1810" s="119">
        <f t="shared" si="12"/>
        <v>0</v>
      </c>
      <c r="AO1810" s="118">
        <f t="shared" si="13"/>
        <v>47500</v>
      </c>
      <c r="AP1810" s="121">
        <f t="shared" si="14"/>
        <v>0</v>
      </c>
      <c r="AQ1810" s="122"/>
      <c r="AR1810" s="119"/>
    </row>
    <row r="1811" ht="22.5" customHeight="1">
      <c r="A1811" s="89">
        <v>46232.0</v>
      </c>
      <c r="B1811" s="90">
        <v>0.5708333333333333</v>
      </c>
      <c r="C1811" s="91" t="s">
        <v>279</v>
      </c>
      <c r="D1811" s="129" t="str">
        <f t="array" ref="D1811">XLOOKUP(C1811,'DS ST'!A:A,'DS ST'!B:B)</f>
        <v>A121</v>
      </c>
      <c r="E1811" s="94" t="str">
        <f t="array" ref="E1811">XLOOKUP($F1811,'GIÁ'!$A:$A,'GIÁ'!$E:$E)</f>
        <v>MÁT</v>
      </c>
      <c r="F1811" s="94">
        <v>1100918.0</v>
      </c>
      <c r="G1811" s="95" t="s">
        <v>5511</v>
      </c>
      <c r="H1811" s="95" t="s">
        <v>273</v>
      </c>
      <c r="I1811" s="96">
        <v>18.0</v>
      </c>
      <c r="J1811" s="96">
        <v>17.45</v>
      </c>
      <c r="K1811" s="98">
        <f t="shared" si="4"/>
        <v>0.55</v>
      </c>
      <c r="L1811" s="99" t="s">
        <v>5889</v>
      </c>
      <c r="M1811" s="100" t="s">
        <v>5890</v>
      </c>
      <c r="N1811" s="101" t="s">
        <v>5891</v>
      </c>
      <c r="O1811" s="128">
        <v>0.5500000000000007</v>
      </c>
      <c r="P1811" s="100"/>
      <c r="Q1811" s="103">
        <f t="shared" si="5"/>
        <v>0</v>
      </c>
      <c r="R1811" s="161"/>
      <c r="S1811" s="105"/>
      <c r="T1811" s="106"/>
      <c r="U1811" s="107"/>
      <c r="V1811" s="108" t="s">
        <v>756</v>
      </c>
      <c r="W1811" s="109" t="s">
        <v>505</v>
      </c>
      <c r="X1811" s="110" t="str">
        <f t="shared" si="6"/>
        <v>Hao hụt</v>
      </c>
      <c r="Y1811" s="110" t="str">
        <f t="shared" si="7"/>
        <v/>
      </c>
      <c r="Z1811" s="139" t="str">
        <f t="shared" ref="Z1811:Z1816" si="114">IF(N(Q1811)&lt;=0,"",IF(ISNUMBER(SEARCH("Thiếu kiện",V1811)),"Kho đông mát",IF(AND(N(Q1811)&gt;0,N(P1811)&gt;0,OR(ISNUMBER(SEARCH("Hình KDB",U1811)),ISNUMBER(SEARCH("Hình tele",U1811)),ISNUMBER(SEARCH("sai code",U1811)),ISNUMBER(SEARCH("ST nhận",U1811)))),"Kho đông mát",IF(AND(W1811="DC giao thiếu",OR(ISNUMBER(SEARCH("Hình KDB",U1811)),ISNUMBER(SEARCH("Hình tele",U1811)),ISNUMBER(SEARCH("sai code",U1811)))),"Kho đông mát",IF(W1811="DC giao thiếu","Chưa xác định",IF(AND(W1811="DC pick sai",OR(ISNUMBER(SEARCH("Hình KDB",U1811)),ISNUMBER(SEARCH("Hình tele",U1811)),ISNUMBER(SEARCH("sai code",U1811)),ISNUMBER(SEARCH("ST nhận",U1811)))),"Kho đông mát",IF(W1811="DC pick sai","Chưa xác định",IF(AND(W1811="Hao hụt",N(O1811)&gt;0,OR(ISNUMBER(SEARCH("Hình KDB",U1811)),ISNUMBER(SEARCH("Hình tele",U1811)),ISNUMBER(SEARCH("sai code",U1811)),ISNUMBER(SEARCH("ST nhận",U1811)))),"Kho đông mát",IF(W1811="Hao hụt","Chưa xác định",IF(OR(W1811="VT giao sai điểm",W1811="Không đạt nhiệt độ",W1811="TX giao thiếu kiện",W1811="Hàng không đạt CL"),"Kho đông mát",IF(W1811="Chưa xác định","Chưa xác định",IF(N(P1811)&gt;0,"Chưa xác định",""))))))))))))</f>
        <v/>
      </c>
      <c r="AA1811" s="109" t="s">
        <v>802</v>
      </c>
      <c r="AB1811" s="106"/>
      <c r="AC1811" s="158"/>
      <c r="AD1811" s="160"/>
      <c r="AE1811" s="127"/>
      <c r="AF1811" s="113"/>
      <c r="AG1811" s="165" t="str">
        <f t="array" ref="AG1811">XLOOKUP(F1811,'CLV2'!A:A,'CLV2'!E:E)</f>
        <v>2.FRUITS</v>
      </c>
      <c r="AH1811" s="115" t="str">
        <f t="array" ref="AH1811">XLOOKUP(F1811,'CLV2'!A:A,'CLV2'!F:F)</f>
        <v>3.IMPORT FRUITS</v>
      </c>
      <c r="AI1811" s="115" t="str">
        <f t="shared" si="8"/>
        <v>KG</v>
      </c>
      <c r="AJ1811" s="116">
        <f t="shared" si="9"/>
        <v>0.03055555556</v>
      </c>
      <c r="AK1811" s="117" t="str">
        <f t="array" ref="AK1811">XLOOKUP(F1811,'GIÁ'!A:A,'GIÁ'!D:D)</f>
        <v>121296.91</v>
      </c>
      <c r="AL1811" s="118">
        <f t="shared" si="10"/>
        <v>66713.3005</v>
      </c>
      <c r="AM1811" s="118">
        <f t="shared" si="11"/>
        <v>66713.3005</v>
      </c>
      <c r="AN1811" s="119">
        <f t="shared" si="12"/>
        <v>0</v>
      </c>
      <c r="AO1811" s="118">
        <f t="shared" si="13"/>
        <v>0</v>
      </c>
      <c r="AP1811" s="121">
        <f t="shared" si="14"/>
        <v>0</v>
      </c>
      <c r="AQ1811" s="122"/>
      <c r="AR1811" s="119"/>
    </row>
    <row r="1812" ht="22.5" customHeight="1">
      <c r="A1812" s="89">
        <v>46232.0</v>
      </c>
      <c r="B1812" s="90">
        <v>0.6291666666666667</v>
      </c>
      <c r="C1812" s="91" t="s">
        <v>1163</v>
      </c>
      <c r="D1812" s="129" t="str">
        <f t="array" ref="D1812">XLOOKUP(C1812,'DS ST'!A:A,'DS ST'!B:B)</f>
        <v>CLN</v>
      </c>
      <c r="E1812" s="94" t="str">
        <f t="array" ref="E1812">XLOOKUP($F1812,'GIÁ'!$A:$A,'GIÁ'!$E:$E)</f>
        <v>ĐÔNG</v>
      </c>
      <c r="F1812" s="94">
        <v>8.936220300274E12</v>
      </c>
      <c r="G1812" s="95" t="s">
        <v>2705</v>
      </c>
      <c r="H1812" s="95" t="s">
        <v>224</v>
      </c>
      <c r="I1812" s="96">
        <v>8.0</v>
      </c>
      <c r="J1812" s="96">
        <v>6.0</v>
      </c>
      <c r="K1812" s="98">
        <f t="shared" si="4"/>
        <v>2</v>
      </c>
      <c r="L1812" s="99" t="s">
        <v>5892</v>
      </c>
      <c r="M1812" s="100" t="s">
        <v>5893</v>
      </c>
      <c r="N1812" s="101" t="e">
        <v>#N/A</v>
      </c>
      <c r="O1812" s="128"/>
      <c r="P1812" s="100"/>
      <c r="Q1812" s="103">
        <f t="shared" si="5"/>
        <v>2</v>
      </c>
      <c r="R1812" s="161" t="s">
        <v>5894</v>
      </c>
      <c r="S1812" s="105"/>
      <c r="T1812" s="106"/>
      <c r="U1812" s="107"/>
      <c r="V1812" s="108" t="s">
        <v>756</v>
      </c>
      <c r="W1812" s="109" t="s">
        <v>764</v>
      </c>
      <c r="X1812" s="110" t="str">
        <f t="shared" si="6"/>
        <v/>
      </c>
      <c r="Y1812" s="110" t="str">
        <f t="shared" si="7"/>
        <v/>
      </c>
      <c r="Z1812" s="139" t="str">
        <f t="shared" si="114"/>
        <v/>
      </c>
      <c r="AA1812" s="109" t="s">
        <v>802</v>
      </c>
      <c r="AB1812" s="106"/>
      <c r="AC1812" s="158"/>
      <c r="AD1812" s="160"/>
      <c r="AE1812" s="127"/>
      <c r="AF1812" s="113"/>
      <c r="AG1812" s="165" t="str">
        <f t="array" ref="AG1812">XLOOKUP(F1812,'CLV2'!A:A,'CLV2'!E:E)</f>
        <v>2.FROZEN FOODS</v>
      </c>
      <c r="AH1812" s="115" t="str">
        <f t="array" ref="AH1812">XLOOKUP(F1812,'CLV2'!A:A,'CLV2'!F:F)</f>
        <v>3.HOTPOT AND FRIED</v>
      </c>
      <c r="AI1812" s="115" t="str">
        <f t="shared" si="8"/>
        <v>Pack</v>
      </c>
      <c r="AJ1812" s="116">
        <f t="shared" si="9"/>
        <v>0.25</v>
      </c>
      <c r="AK1812" s="117" t="str">
        <f t="array" ref="AK1812">XLOOKUP(F1812,'GIÁ'!A:A,'GIÁ'!D:D)</f>
        <v>40500.00</v>
      </c>
      <c r="AL1812" s="118">
        <f t="shared" si="10"/>
        <v>81000</v>
      </c>
      <c r="AM1812" s="118">
        <f t="shared" si="11"/>
        <v>0</v>
      </c>
      <c r="AN1812" s="119">
        <f t="shared" si="12"/>
        <v>0</v>
      </c>
      <c r="AO1812" s="118">
        <f t="shared" si="13"/>
        <v>0</v>
      </c>
      <c r="AP1812" s="121">
        <f t="shared" si="14"/>
        <v>0</v>
      </c>
      <c r="AQ1812" s="122"/>
      <c r="AR1812" s="119"/>
    </row>
    <row r="1813" ht="22.5" customHeight="1">
      <c r="A1813" s="89">
        <v>46232.0</v>
      </c>
      <c r="B1813" s="90">
        <v>0.6291666666666667</v>
      </c>
      <c r="C1813" s="91" t="s">
        <v>1163</v>
      </c>
      <c r="D1813" s="129" t="str">
        <f t="array" ref="D1813">XLOOKUP(C1813,'DS ST'!A:A,'DS ST'!B:B)</f>
        <v>CLN</v>
      </c>
      <c r="E1813" s="94" t="str">
        <f t="array" ref="E1813">XLOOKUP($F1813,'GIÁ'!$A:$A,'GIÁ'!$E:$E)</f>
        <v>ĐÔNG</v>
      </c>
      <c r="F1813" s="94">
        <v>8.935297105409E12</v>
      </c>
      <c r="G1813" s="95" t="s">
        <v>2034</v>
      </c>
      <c r="H1813" s="95" t="s">
        <v>224</v>
      </c>
      <c r="I1813" s="96">
        <v>2.0</v>
      </c>
      <c r="J1813" s="96">
        <v>0.0</v>
      </c>
      <c r="K1813" s="98">
        <f t="shared" si="4"/>
        <v>2</v>
      </c>
      <c r="L1813" s="99" t="s">
        <v>5892</v>
      </c>
      <c r="M1813" s="100" t="s">
        <v>5893</v>
      </c>
      <c r="N1813" s="101" t="e">
        <v>#N/A</v>
      </c>
      <c r="O1813" s="128"/>
      <c r="P1813" s="100"/>
      <c r="Q1813" s="103">
        <f t="shared" si="5"/>
        <v>2</v>
      </c>
      <c r="R1813" s="161" t="s">
        <v>5894</v>
      </c>
      <c r="S1813" s="105"/>
      <c r="T1813" s="106"/>
      <c r="U1813" s="107"/>
      <c r="V1813" s="108" t="s">
        <v>756</v>
      </c>
      <c r="W1813" s="109" t="s">
        <v>764</v>
      </c>
      <c r="X1813" s="110" t="str">
        <f t="shared" si="6"/>
        <v/>
      </c>
      <c r="Y1813" s="110" t="str">
        <f t="shared" si="7"/>
        <v/>
      </c>
      <c r="Z1813" s="139" t="str">
        <f t="shared" si="114"/>
        <v/>
      </c>
      <c r="AA1813" s="109" t="s">
        <v>802</v>
      </c>
      <c r="AB1813" s="106"/>
      <c r="AC1813" s="158"/>
      <c r="AD1813" s="160"/>
      <c r="AE1813" s="127"/>
      <c r="AF1813" s="113"/>
      <c r="AG1813" s="165" t="str">
        <f t="array" ref="AG1813">XLOOKUP(F1813,'CLV2'!A:A,'CLV2'!E:E)</f>
        <v>2.FROZEN FOODS</v>
      </c>
      <c r="AH1813" s="115" t="str">
        <f t="array" ref="AH1813">XLOOKUP(F1813,'CLV2'!A:A,'CLV2'!F:F)</f>
        <v>3.PIZZA - READY MEALS</v>
      </c>
      <c r="AI1813" s="115" t="str">
        <f t="shared" si="8"/>
        <v>Pack</v>
      </c>
      <c r="AJ1813" s="116">
        <f t="shared" si="9"/>
        <v>1</v>
      </c>
      <c r="AK1813" s="117" t="str">
        <f t="array" ref="AK1813">XLOOKUP(F1813,'GIÁ'!A:A,'GIÁ'!D:D)</f>
        <v>60873.43</v>
      </c>
      <c r="AL1813" s="118">
        <f t="shared" si="10"/>
        <v>121746.86</v>
      </c>
      <c r="AM1813" s="118">
        <f t="shared" si="11"/>
        <v>0</v>
      </c>
      <c r="AN1813" s="119">
        <f t="shared" si="12"/>
        <v>0</v>
      </c>
      <c r="AO1813" s="118">
        <f t="shared" si="13"/>
        <v>0</v>
      </c>
      <c r="AP1813" s="121">
        <f t="shared" si="14"/>
        <v>0</v>
      </c>
      <c r="AQ1813" s="122"/>
      <c r="AR1813" s="119"/>
    </row>
    <row r="1814" ht="22.5" customHeight="1">
      <c r="A1814" s="89">
        <v>46232.0</v>
      </c>
      <c r="B1814" s="90">
        <v>0.6291666666666667</v>
      </c>
      <c r="C1814" s="91" t="s">
        <v>1163</v>
      </c>
      <c r="D1814" s="129" t="str">
        <f t="array" ref="D1814">XLOOKUP(C1814,'DS ST'!A:A,'DS ST'!B:B)</f>
        <v>CLN</v>
      </c>
      <c r="E1814" s="94" t="str">
        <f t="array" ref="E1814">XLOOKUP($F1814,'GIÁ'!$A:$A,'GIÁ'!$E:$E)</f>
        <v>ĐÔNG</v>
      </c>
      <c r="F1814" s="94">
        <v>8.936220300229E12</v>
      </c>
      <c r="G1814" s="95" t="s">
        <v>3359</v>
      </c>
      <c r="H1814" s="95" t="s">
        <v>224</v>
      </c>
      <c r="I1814" s="96">
        <v>3.0</v>
      </c>
      <c r="J1814" s="96">
        <v>2.0</v>
      </c>
      <c r="K1814" s="98">
        <f t="shared" si="4"/>
        <v>1</v>
      </c>
      <c r="L1814" s="99" t="s">
        <v>5892</v>
      </c>
      <c r="M1814" s="100" t="s">
        <v>5893</v>
      </c>
      <c r="N1814" s="101" t="e">
        <v>#N/A</v>
      </c>
      <c r="O1814" s="128"/>
      <c r="P1814" s="100"/>
      <c r="Q1814" s="103">
        <f t="shared" si="5"/>
        <v>1</v>
      </c>
      <c r="R1814" s="161" t="s">
        <v>5894</v>
      </c>
      <c r="S1814" s="105"/>
      <c r="T1814" s="106"/>
      <c r="U1814" s="107"/>
      <c r="V1814" s="108" t="s">
        <v>756</v>
      </c>
      <c r="W1814" s="109" t="s">
        <v>764</v>
      </c>
      <c r="X1814" s="110" t="str">
        <f t="shared" si="6"/>
        <v/>
      </c>
      <c r="Y1814" s="110" t="str">
        <f t="shared" si="7"/>
        <v/>
      </c>
      <c r="Z1814" s="139" t="str">
        <f t="shared" si="114"/>
        <v/>
      </c>
      <c r="AA1814" s="109" t="s">
        <v>802</v>
      </c>
      <c r="AB1814" s="106"/>
      <c r="AC1814" s="158"/>
      <c r="AD1814" s="160"/>
      <c r="AE1814" s="127"/>
      <c r="AF1814" s="113"/>
      <c r="AG1814" s="165" t="str">
        <f t="array" ref="AG1814">XLOOKUP(F1814,'CLV2'!A:A,'CLV2'!E:E)</f>
        <v>2.FROZEN FOODS</v>
      </c>
      <c r="AH1814" s="115" t="str">
        <f t="array" ref="AH1814">XLOOKUP(F1814,'CLV2'!A:A,'CLV2'!F:F)</f>
        <v>3.HOTPOT AND FRIED</v>
      </c>
      <c r="AI1814" s="115" t="str">
        <f t="shared" si="8"/>
        <v>Pack</v>
      </c>
      <c r="AJ1814" s="116">
        <f t="shared" si="9"/>
        <v>0.3333333333</v>
      </c>
      <c r="AK1814" s="117">
        <f t="array" ref="AK1814">XLOOKUP(F1814,'GIÁ'!A:A,'GIÁ'!D:D)</f>
        <v>47500</v>
      </c>
      <c r="AL1814" s="118">
        <f t="shared" si="10"/>
        <v>47500</v>
      </c>
      <c r="AM1814" s="118">
        <f t="shared" si="11"/>
        <v>0</v>
      </c>
      <c r="AN1814" s="119">
        <f t="shared" si="12"/>
        <v>0</v>
      </c>
      <c r="AO1814" s="118">
        <f t="shared" si="13"/>
        <v>0</v>
      </c>
      <c r="AP1814" s="121">
        <f t="shared" si="14"/>
        <v>0</v>
      </c>
      <c r="AQ1814" s="122"/>
      <c r="AR1814" s="119"/>
    </row>
    <row r="1815" ht="22.5" customHeight="1">
      <c r="A1815" s="89">
        <v>46232.0</v>
      </c>
      <c r="B1815" s="90">
        <v>0.4722222222222222</v>
      </c>
      <c r="C1815" s="91" t="s">
        <v>1163</v>
      </c>
      <c r="D1815" s="92" t="str">
        <f t="array" ref="D1815">XLOOKUP(C1815,'DS ST'!A:A,'DS ST'!B:B)</f>
        <v>CLN</v>
      </c>
      <c r="E1815" s="94" t="str">
        <f t="array" ref="E1815">XLOOKUP($F1815,'GIÁ'!$A:$A,'GIÁ'!$E:$E)</f>
        <v>MÁT</v>
      </c>
      <c r="F1815" s="94">
        <v>8.938541439817E12</v>
      </c>
      <c r="G1815" s="95" t="s">
        <v>3077</v>
      </c>
      <c r="H1815" s="95" t="s">
        <v>75</v>
      </c>
      <c r="I1815" s="96">
        <v>10.0</v>
      </c>
      <c r="J1815" s="96">
        <v>0.0</v>
      </c>
      <c r="K1815" s="98">
        <f t="shared" si="4"/>
        <v>10</v>
      </c>
      <c r="L1815" s="99" t="s">
        <v>5895</v>
      </c>
      <c r="M1815" s="100" t="s">
        <v>5896</v>
      </c>
      <c r="N1815" s="101" t="s">
        <v>5897</v>
      </c>
      <c r="O1815" s="128"/>
      <c r="P1815" s="100"/>
      <c r="Q1815" s="103">
        <f t="shared" si="5"/>
        <v>10</v>
      </c>
      <c r="R1815" s="161"/>
      <c r="S1815" s="105"/>
      <c r="T1815" s="106"/>
      <c r="U1815" s="107"/>
      <c r="V1815" s="108" t="s">
        <v>756</v>
      </c>
      <c r="W1815" s="109" t="s">
        <v>1312</v>
      </c>
      <c r="X1815" s="110" t="str">
        <f t="shared" si="6"/>
        <v/>
      </c>
      <c r="Y1815" s="110" t="str">
        <f t="shared" si="7"/>
        <v/>
      </c>
      <c r="Z1815" s="139" t="str">
        <f t="shared" si="114"/>
        <v>Chưa xác định</v>
      </c>
      <c r="AA1815" s="109" t="s">
        <v>5260</v>
      </c>
      <c r="AB1815" s="106"/>
      <c r="AC1815" s="158"/>
      <c r="AD1815" s="160"/>
      <c r="AE1815" s="127"/>
      <c r="AF1815" s="113"/>
      <c r="AG1815" s="165" t="str">
        <f t="array" ref="AG1815">XLOOKUP(F1815,'CLV2'!A:A,'CLV2'!E:E)</f>
        <v>2.FRUITS</v>
      </c>
      <c r="AH1815" s="115" t="str">
        <f t="array" ref="AH1815">XLOOKUP(F1815,'CLV2'!A:A,'CLV2'!F:F)</f>
        <v>3.IMPORT FRUITS</v>
      </c>
      <c r="AI1815" s="115" t="str">
        <f t="shared" si="8"/>
        <v>Pack</v>
      </c>
      <c r="AJ1815" s="116">
        <f t="shared" si="9"/>
        <v>1</v>
      </c>
      <c r="AK1815" s="117" t="str">
        <f t="array" ref="AK1815">XLOOKUP(F1815,'GIÁ'!A:A,'GIÁ'!D:D)</f>
        <v>72485.08</v>
      </c>
      <c r="AL1815" s="118">
        <f t="shared" si="10"/>
        <v>724850.8</v>
      </c>
      <c r="AM1815" s="118">
        <f t="shared" si="11"/>
        <v>0</v>
      </c>
      <c r="AN1815" s="119">
        <f t="shared" si="12"/>
        <v>0</v>
      </c>
      <c r="AO1815" s="118">
        <f t="shared" si="13"/>
        <v>0</v>
      </c>
      <c r="AP1815" s="121">
        <f t="shared" si="14"/>
        <v>724850.8</v>
      </c>
      <c r="AQ1815" s="122"/>
      <c r="AR1815" s="119"/>
    </row>
    <row r="1816" ht="22.5" customHeight="1">
      <c r="A1816" s="89">
        <v>46232.0</v>
      </c>
      <c r="B1816" s="90">
        <v>0.45694444444444443</v>
      </c>
      <c r="C1816" s="91" t="s">
        <v>668</v>
      </c>
      <c r="D1816" s="129" t="str">
        <f t="array" ref="D1816">XLOOKUP(C1816,'DS ST'!A:A,'DS ST'!B:B)</f>
        <v>A157</v>
      </c>
      <c r="E1816" s="94" t="str">
        <f t="array" ref="E1816">XLOOKUP($F1816,'GIÁ'!$A:$A,'GIÁ'!$E:$E)</f>
        <v>MÁT</v>
      </c>
      <c r="F1816" s="94">
        <v>8.938525186072E12</v>
      </c>
      <c r="G1816" s="95" t="s">
        <v>2995</v>
      </c>
      <c r="H1816" s="95" t="s">
        <v>224</v>
      </c>
      <c r="I1816" s="96">
        <v>3.0</v>
      </c>
      <c r="J1816" s="96">
        <v>0.0</v>
      </c>
      <c r="K1816" s="98">
        <f t="shared" si="4"/>
        <v>3</v>
      </c>
      <c r="L1816" s="99" t="s">
        <v>5898</v>
      </c>
      <c r="M1816" s="100" t="s">
        <v>5899</v>
      </c>
      <c r="N1816" s="101" t="s">
        <v>5900</v>
      </c>
      <c r="O1816" s="128"/>
      <c r="P1816" s="100"/>
      <c r="Q1816" s="103">
        <f t="shared" si="5"/>
        <v>3</v>
      </c>
      <c r="R1816" s="161"/>
      <c r="S1816" s="105"/>
      <c r="T1816" s="106" t="s">
        <v>5901</v>
      </c>
      <c r="U1816" s="107" t="s">
        <v>5902</v>
      </c>
      <c r="V1816" s="108" t="s">
        <v>756</v>
      </c>
      <c r="W1816" s="109" t="s">
        <v>1312</v>
      </c>
      <c r="X1816" s="110" t="str">
        <f t="shared" si="6"/>
        <v/>
      </c>
      <c r="Y1816" s="110" t="str">
        <f t="shared" si="7"/>
        <v/>
      </c>
      <c r="Z1816" s="139" t="str">
        <f t="shared" si="114"/>
        <v>Kho đông mát</v>
      </c>
      <c r="AA1816" s="109" t="s">
        <v>802</v>
      </c>
      <c r="AB1816" s="106"/>
      <c r="AC1816" s="158"/>
      <c r="AD1816" s="160"/>
      <c r="AE1816" s="127"/>
      <c r="AF1816" s="113"/>
      <c r="AG1816" s="165" t="str">
        <f t="array" ref="AG1816">XLOOKUP(F1816,'CLV2'!A:A,'CLV2'!E:E)</f>
        <v>2.VEGETABLES</v>
      </c>
      <c r="AH1816" s="115" t="str">
        <f t="array" ref="AH1816">XLOOKUP(F1816,'CLV2'!A:A,'CLV2'!F:F)</f>
        <v>3.LEAFY VEGGIES</v>
      </c>
      <c r="AI1816" s="115" t="str">
        <f t="shared" si="8"/>
        <v>Pack</v>
      </c>
      <c r="AJ1816" s="116">
        <f t="shared" si="9"/>
        <v>1</v>
      </c>
      <c r="AK1816" s="117" t="str">
        <f t="array" ref="AK1816">XLOOKUP(F1816,'GIÁ'!A:A,'GIÁ'!D:D)</f>
        <v>24032.61</v>
      </c>
      <c r="AL1816" s="118">
        <f t="shared" si="10"/>
        <v>72097.83</v>
      </c>
      <c r="AM1816" s="118">
        <f t="shared" si="11"/>
        <v>0</v>
      </c>
      <c r="AN1816" s="119">
        <f t="shared" si="12"/>
        <v>0</v>
      </c>
      <c r="AO1816" s="118">
        <f t="shared" si="13"/>
        <v>72097.83</v>
      </c>
      <c r="AP1816" s="121">
        <f t="shared" si="14"/>
        <v>0</v>
      </c>
      <c r="AQ1816" s="122"/>
      <c r="AR1816" s="119"/>
    </row>
    <row r="1817" ht="22.5" customHeight="1">
      <c r="A1817" s="89">
        <v>46232.0</v>
      </c>
      <c r="B1817" s="90">
        <v>0.45694444444444443</v>
      </c>
      <c r="C1817" s="91" t="s">
        <v>668</v>
      </c>
      <c r="D1817" s="92" t="str">
        <f t="array" ref="D1817">XLOOKUP(C1817,'DS ST'!A:A,'DS ST'!B:B)</f>
        <v>A157</v>
      </c>
      <c r="E1817" s="94" t="str">
        <f t="array" ref="E1817">XLOOKUP($F1817,'GIÁ'!$A:$A,'GIÁ'!$E:$E)</f>
        <v>MÁT</v>
      </c>
      <c r="F1817" s="94">
        <v>8.935217413409E12</v>
      </c>
      <c r="G1817" s="95" t="s">
        <v>1956</v>
      </c>
      <c r="H1817" s="95" t="s">
        <v>57</v>
      </c>
      <c r="I1817" s="96">
        <v>48.0</v>
      </c>
      <c r="J1817" s="96">
        <v>24.0</v>
      </c>
      <c r="K1817" s="98">
        <f t="shared" si="4"/>
        <v>24</v>
      </c>
      <c r="L1817" s="99" t="s">
        <v>5898</v>
      </c>
      <c r="M1817" s="100" t="s">
        <v>5903</v>
      </c>
      <c r="N1817" s="101" t="s">
        <v>5900</v>
      </c>
      <c r="O1817" s="128"/>
      <c r="P1817" s="100"/>
      <c r="Q1817" s="103">
        <f t="shared" si="5"/>
        <v>24</v>
      </c>
      <c r="R1817" s="161"/>
      <c r="S1817" s="105"/>
      <c r="T1817" s="106"/>
      <c r="U1817" s="107"/>
      <c r="V1817" s="108" t="s">
        <v>756</v>
      </c>
      <c r="W1817" s="109" t="s">
        <v>1312</v>
      </c>
      <c r="X1817" s="110" t="str">
        <f t="shared" si="6"/>
        <v/>
      </c>
      <c r="Y1817" s="110" t="str">
        <f t="shared" si="7"/>
        <v/>
      </c>
      <c r="Z1817" s="109" t="s">
        <v>797</v>
      </c>
      <c r="AA1817" s="109" t="s">
        <v>802</v>
      </c>
      <c r="AB1817" s="149" t="s">
        <v>5904</v>
      </c>
      <c r="AC1817" s="158"/>
      <c r="AD1817" s="160"/>
      <c r="AE1817" s="127"/>
      <c r="AF1817" s="113"/>
      <c r="AG1817" s="165" t="str">
        <f t="array" ref="AG1817">XLOOKUP(F1817,'CLV2'!A:A,'CLV2'!E:E)</f>
        <v>2.DAIRY</v>
      </c>
      <c r="AH1817" s="115" t="str">
        <f t="array" ref="AH1817">XLOOKUP(F1817,'CLV2'!A:A,'CLV2'!F:F)</f>
        <v>3.YOGURT</v>
      </c>
      <c r="AI1817" s="115" t="str">
        <f t="shared" si="8"/>
        <v>Pack</v>
      </c>
      <c r="AJ1817" s="116">
        <f t="shared" si="9"/>
        <v>0.5</v>
      </c>
      <c r="AK1817" s="117" t="str">
        <f t="array" ref="AK1817">XLOOKUP(F1817,'GIÁ'!A:A,'GIÁ'!D:D)</f>
        <v>6167.26</v>
      </c>
      <c r="AL1817" s="118">
        <f t="shared" si="10"/>
        <v>148014.24</v>
      </c>
      <c r="AM1817" s="118">
        <f t="shared" si="11"/>
        <v>0</v>
      </c>
      <c r="AN1817" s="119">
        <f t="shared" si="12"/>
        <v>0</v>
      </c>
      <c r="AO1817" s="118">
        <f t="shared" si="13"/>
        <v>148014.24</v>
      </c>
      <c r="AP1817" s="121">
        <f t="shared" si="14"/>
        <v>0</v>
      </c>
      <c r="AQ1817" s="122"/>
      <c r="AR1817" s="119"/>
    </row>
    <row r="1818" ht="22.5" customHeight="1">
      <c r="A1818" s="89">
        <v>46232.0</v>
      </c>
      <c r="B1818" s="90">
        <v>0.5208333333333334</v>
      </c>
      <c r="C1818" s="91" t="s">
        <v>793</v>
      </c>
      <c r="D1818" s="129" t="str">
        <f t="array" ref="D1818">XLOOKUP(C1818,'DS ST'!A:A,'DS ST'!B:B)</f>
        <v>A177</v>
      </c>
      <c r="E1818" s="94" t="str">
        <f t="array" ref="E1818">XLOOKUP($F1818,'GIÁ'!$A:$A,'GIÁ'!$E:$E)</f>
        <v>MÁT</v>
      </c>
      <c r="F1818" s="94" t="s">
        <v>3334</v>
      </c>
      <c r="G1818" s="95" t="s">
        <v>3335</v>
      </c>
      <c r="H1818" s="95" t="s">
        <v>57</v>
      </c>
      <c r="I1818" s="96">
        <v>2.0</v>
      </c>
      <c r="J1818" s="96">
        <v>1.0</v>
      </c>
      <c r="K1818" s="98">
        <f t="shared" si="4"/>
        <v>1</v>
      </c>
      <c r="L1818" s="99" t="s">
        <v>5905</v>
      </c>
      <c r="M1818" s="100" t="s">
        <v>5906</v>
      </c>
      <c r="N1818" s="101" t="s">
        <v>5907</v>
      </c>
      <c r="O1818" s="128"/>
      <c r="P1818" s="100"/>
      <c r="Q1818" s="103">
        <f t="shared" si="5"/>
        <v>1</v>
      </c>
      <c r="R1818" s="161"/>
      <c r="S1818" s="105" t="s">
        <v>14</v>
      </c>
      <c r="T1818" s="106"/>
      <c r="U1818" s="107" t="s">
        <v>5908</v>
      </c>
      <c r="V1818" s="108" t="s">
        <v>756</v>
      </c>
      <c r="W1818" s="109" t="s">
        <v>2842</v>
      </c>
      <c r="X1818" s="110" t="str">
        <f t="shared" si="6"/>
        <v/>
      </c>
      <c r="Y1818" s="110" t="str">
        <f t="shared" si="7"/>
        <v/>
      </c>
      <c r="Z1818" s="139" t="str">
        <f>IF(N(Q1818)&lt;=0,"",IF(ISNUMBER(SEARCH("Thiếu kiện",V1818)),"Kho đông mát",IF(AND(N(Q1818)&gt;0,N(P1818)&gt;0,OR(ISNUMBER(SEARCH("Hình KDB",U1818)),ISNUMBER(SEARCH("Hình tele",U1818)),ISNUMBER(SEARCH("sai code",U1818)),ISNUMBER(SEARCH("ST nhận",U1818)))),"Kho đông mát",IF(AND(W1818="DC giao thiếu",OR(ISNUMBER(SEARCH("Hình KDB",U1818)),ISNUMBER(SEARCH("Hình tele",U1818)),ISNUMBER(SEARCH("sai code",U1818)))),"Kho đông mát",IF(W1818="DC giao thiếu","Chưa xác định",IF(AND(W1818="DC pick sai",OR(ISNUMBER(SEARCH("Hình KDB",U1818)),ISNUMBER(SEARCH("Hình tele",U1818)),ISNUMBER(SEARCH("sai code",U1818)),ISNUMBER(SEARCH("ST nhận",U1818)))),"Kho đông mát",IF(W1818="DC pick sai","Chưa xác định",IF(AND(W1818="Hao hụt",N(O1818)&gt;0,OR(ISNUMBER(SEARCH("Hình KDB",U1818)),ISNUMBER(SEARCH("Hình tele",U1818)),ISNUMBER(SEARCH("sai code",U1818)),ISNUMBER(SEARCH("ST nhận",U1818)))),"Kho đông mát",IF(W1818="Hao hụt","Chưa xác định",IF(OR(W1818="VT giao sai điểm",W1818="Không đạt nhiệt độ",W1818="TX giao thiếu kiện",W1818="Hàng không đạt CL"),"Kho đông mát",IF(W1818="Chưa xác định","Chưa xác định",IF(N(P1818)&gt;0,"Chưa xác định",""))))))))))))</f>
        <v>Kho đông mát</v>
      </c>
      <c r="AA1818" s="109" t="s">
        <v>802</v>
      </c>
      <c r="AB1818" s="106"/>
      <c r="AC1818" s="158"/>
      <c r="AD1818" s="160"/>
      <c r="AE1818" s="127"/>
      <c r="AF1818" s="113"/>
      <c r="AG1818" s="165" t="str">
        <f t="array" ref="AG1818">XLOOKUP(F1818,'CLV2'!A:A,'CLV2'!E:E)</f>
        <v>2.BAKERY</v>
      </c>
      <c r="AH1818" s="115" t="str">
        <f t="array" ref="AH1818">XLOOKUP(F1818,'CLV2'!A:A,'CLV2'!F:F)</f>
        <v>3.CAKES</v>
      </c>
      <c r="AI1818" s="115" t="str">
        <f t="shared" si="8"/>
        <v>Pack</v>
      </c>
      <c r="AJ1818" s="116">
        <f t="shared" si="9"/>
        <v>0.5</v>
      </c>
      <c r="AK1818" s="117" t="str">
        <f t="array" ref="AK1818">XLOOKUP(F1818,'GIÁ'!A:A,'GIÁ'!D:D)</f>
        <v>22222.00</v>
      </c>
      <c r="AL1818" s="118">
        <f t="shared" si="10"/>
        <v>22222</v>
      </c>
      <c r="AM1818" s="118">
        <f t="shared" si="11"/>
        <v>0</v>
      </c>
      <c r="AN1818" s="119">
        <f t="shared" si="12"/>
        <v>0</v>
      </c>
      <c r="AO1818" s="118">
        <f t="shared" si="13"/>
        <v>22222</v>
      </c>
      <c r="AP1818" s="121">
        <f t="shared" si="14"/>
        <v>0</v>
      </c>
      <c r="AQ1818" s="122"/>
      <c r="AR1818" s="119"/>
    </row>
    <row r="1819" ht="22.5" customHeight="1">
      <c r="A1819" s="89">
        <v>46232.0</v>
      </c>
      <c r="B1819" s="90">
        <v>0.5222222222222223</v>
      </c>
      <c r="C1819" s="91" t="s">
        <v>426</v>
      </c>
      <c r="D1819" s="92" t="str">
        <f t="array" ref="D1819">XLOOKUP(C1819,'DS ST'!A:A,'DS ST'!B:B)</f>
        <v>A129</v>
      </c>
      <c r="E1819" s="94" t="str">
        <f t="array" ref="E1819">XLOOKUP($F1819,'GIÁ'!$A:$A,'GIÁ'!$E:$E)</f>
        <v>MÁT</v>
      </c>
      <c r="F1819" s="94">
        <v>8.938502525726E12</v>
      </c>
      <c r="G1819" s="95" t="s">
        <v>2836</v>
      </c>
      <c r="H1819" s="95" t="s">
        <v>1206</v>
      </c>
      <c r="I1819" s="96">
        <v>13.0</v>
      </c>
      <c r="J1819" s="96">
        <v>0.0</v>
      </c>
      <c r="K1819" s="98">
        <f t="shared" si="4"/>
        <v>13</v>
      </c>
      <c r="L1819" s="99" t="s">
        <v>5909</v>
      </c>
      <c r="M1819" s="100" t="s">
        <v>5910</v>
      </c>
      <c r="N1819" s="101" t="s">
        <v>5911</v>
      </c>
      <c r="O1819" s="128"/>
      <c r="P1819" s="100"/>
      <c r="Q1819" s="103">
        <f t="shared" si="5"/>
        <v>13</v>
      </c>
      <c r="R1819" s="161"/>
      <c r="S1819" s="105"/>
      <c r="T1819" s="106"/>
      <c r="U1819" s="107"/>
      <c r="V1819" s="108" t="s">
        <v>756</v>
      </c>
      <c r="W1819" s="109" t="s">
        <v>1312</v>
      </c>
      <c r="X1819" s="110" t="str">
        <f t="shared" si="6"/>
        <v/>
      </c>
      <c r="Y1819" s="110" t="str">
        <f t="shared" si="7"/>
        <v/>
      </c>
      <c r="Z1819" s="109" t="s">
        <v>797</v>
      </c>
      <c r="AA1819" s="109" t="s">
        <v>802</v>
      </c>
      <c r="AB1819" s="149" t="s">
        <v>5192</v>
      </c>
      <c r="AC1819" s="158"/>
      <c r="AD1819" s="160"/>
      <c r="AE1819" s="127"/>
      <c r="AF1819" s="113"/>
      <c r="AG1819" s="165" t="str">
        <f t="array" ref="AG1819">XLOOKUP(F1819,'CLV2'!A:A,'CLV2'!E:E)</f>
        <v>2.CHILLED FOODS</v>
      </c>
      <c r="AH1819" s="115" t="str">
        <f t="array" ref="AH1819">XLOOKUP(F1819,'CLV2'!A:A,'CLV2'!F:F)</f>
        <v>3.OTHER CHILLED PRODUCTS</v>
      </c>
      <c r="AI1819" s="115" t="str">
        <f t="shared" si="8"/>
        <v>Pack</v>
      </c>
      <c r="AJ1819" s="116">
        <f t="shared" si="9"/>
        <v>1</v>
      </c>
      <c r="AK1819" s="117" t="str">
        <f t="array" ref="AK1819">XLOOKUP(F1819,'GIÁ'!A:A,'GIÁ'!D:D)</f>
        <v>11152.74</v>
      </c>
      <c r="AL1819" s="118">
        <f t="shared" si="10"/>
        <v>144985.62</v>
      </c>
      <c r="AM1819" s="118">
        <f t="shared" si="11"/>
        <v>0</v>
      </c>
      <c r="AN1819" s="119">
        <f t="shared" si="12"/>
        <v>0</v>
      </c>
      <c r="AO1819" s="118">
        <f t="shared" si="13"/>
        <v>144985.62</v>
      </c>
      <c r="AP1819" s="121">
        <f t="shared" si="14"/>
        <v>0</v>
      </c>
      <c r="AQ1819" s="122"/>
      <c r="AR1819" s="119"/>
    </row>
    <row r="1820" ht="22.5" customHeight="1">
      <c r="A1820" s="89">
        <v>46232.0</v>
      </c>
      <c r="B1820" s="90">
        <v>0.5222222222222223</v>
      </c>
      <c r="C1820" s="91" t="s">
        <v>426</v>
      </c>
      <c r="D1820" s="92" t="str">
        <f t="array" ref="D1820">XLOOKUP(C1820,'DS ST'!A:A,'DS ST'!B:B)</f>
        <v>A129</v>
      </c>
      <c r="E1820" s="94" t="str">
        <f t="array" ref="E1820">XLOOKUP($F1820,'GIÁ'!$A:$A,'GIÁ'!$E:$E)</f>
        <v>MÁT</v>
      </c>
      <c r="F1820" s="94">
        <v>8.935058911645E12</v>
      </c>
      <c r="G1820" s="95" t="s">
        <v>1844</v>
      </c>
      <c r="H1820" s="95" t="s">
        <v>224</v>
      </c>
      <c r="I1820" s="96">
        <v>4.0</v>
      </c>
      <c r="J1820" s="96">
        <v>0.0</v>
      </c>
      <c r="K1820" s="98">
        <f t="shared" si="4"/>
        <v>4</v>
      </c>
      <c r="L1820" s="99" t="s">
        <v>5909</v>
      </c>
      <c r="M1820" s="100" t="s">
        <v>5910</v>
      </c>
      <c r="N1820" s="101" t="s">
        <v>5911</v>
      </c>
      <c r="O1820" s="128"/>
      <c r="P1820" s="100"/>
      <c r="Q1820" s="103">
        <f t="shared" si="5"/>
        <v>4</v>
      </c>
      <c r="R1820" s="161"/>
      <c r="S1820" s="105"/>
      <c r="T1820" s="106"/>
      <c r="U1820" s="107"/>
      <c r="V1820" s="108" t="s">
        <v>756</v>
      </c>
      <c r="W1820" s="109" t="s">
        <v>1312</v>
      </c>
      <c r="X1820" s="110" t="str">
        <f t="shared" si="6"/>
        <v/>
      </c>
      <c r="Y1820" s="110" t="str">
        <f t="shared" si="7"/>
        <v/>
      </c>
      <c r="Z1820" s="109" t="s">
        <v>797</v>
      </c>
      <c r="AA1820" s="109" t="s">
        <v>802</v>
      </c>
      <c r="AB1820" s="149" t="s">
        <v>5192</v>
      </c>
      <c r="AC1820" s="158"/>
      <c r="AD1820" s="160"/>
      <c r="AE1820" s="127"/>
      <c r="AF1820" s="113"/>
      <c r="AG1820" s="165" t="str">
        <f t="array" ref="AG1820">XLOOKUP(F1820,'CLV2'!A:A,'CLV2'!E:E)</f>
        <v>2.CHILLED FOODS</v>
      </c>
      <c r="AH1820" s="115" t="str">
        <f t="array" ref="AH1820">XLOOKUP(F1820,'CLV2'!A:A,'CLV2'!F:F)</f>
        <v>3.HAM AND SAUSAGES</v>
      </c>
      <c r="AI1820" s="115" t="str">
        <f t="shared" si="8"/>
        <v>Pack</v>
      </c>
      <c r="AJ1820" s="116">
        <f t="shared" si="9"/>
        <v>1</v>
      </c>
      <c r="AK1820" s="117" t="str">
        <f t="array" ref="AK1820">XLOOKUP(F1820,'GIÁ'!A:A,'GIÁ'!D:D)</f>
        <v>24217.78</v>
      </c>
      <c r="AL1820" s="118">
        <f t="shared" si="10"/>
        <v>96871.12</v>
      </c>
      <c r="AM1820" s="118">
        <f t="shared" si="11"/>
        <v>0</v>
      </c>
      <c r="AN1820" s="119">
        <f t="shared" si="12"/>
        <v>0</v>
      </c>
      <c r="AO1820" s="118">
        <f t="shared" si="13"/>
        <v>96871.12</v>
      </c>
      <c r="AP1820" s="121">
        <f t="shared" si="14"/>
        <v>0</v>
      </c>
      <c r="AQ1820" s="122"/>
      <c r="AR1820" s="119"/>
    </row>
    <row r="1821" ht="22.5" customHeight="1">
      <c r="A1821" s="89">
        <v>46232.0</v>
      </c>
      <c r="B1821" s="90">
        <v>0.5222222222222223</v>
      </c>
      <c r="C1821" s="91" t="s">
        <v>426</v>
      </c>
      <c r="D1821" s="92" t="str">
        <f t="array" ref="D1821">XLOOKUP(C1821,'DS ST'!A:A,'DS ST'!B:B)</f>
        <v>A129</v>
      </c>
      <c r="E1821" s="94" t="str">
        <f t="array" ref="E1821">XLOOKUP($F1821,'GIÁ'!$A:$A,'GIÁ'!$E:$E)</f>
        <v>MÁT</v>
      </c>
      <c r="F1821" s="94">
        <v>8.93604545013E12</v>
      </c>
      <c r="G1821" s="95" t="s">
        <v>2229</v>
      </c>
      <c r="H1821" s="95" t="s">
        <v>224</v>
      </c>
      <c r="I1821" s="96">
        <v>4.0</v>
      </c>
      <c r="J1821" s="96">
        <v>0.0</v>
      </c>
      <c r="K1821" s="98">
        <f t="shared" si="4"/>
        <v>4</v>
      </c>
      <c r="L1821" s="99" t="s">
        <v>5909</v>
      </c>
      <c r="M1821" s="100" t="s">
        <v>5910</v>
      </c>
      <c r="N1821" s="101" t="s">
        <v>5911</v>
      </c>
      <c r="O1821" s="128"/>
      <c r="P1821" s="100"/>
      <c r="Q1821" s="103">
        <f t="shared" si="5"/>
        <v>4</v>
      </c>
      <c r="R1821" s="161"/>
      <c r="S1821" s="105"/>
      <c r="T1821" s="106"/>
      <c r="U1821" s="107"/>
      <c r="V1821" s="108" t="s">
        <v>756</v>
      </c>
      <c r="W1821" s="109" t="s">
        <v>1312</v>
      </c>
      <c r="X1821" s="110" t="str">
        <f t="shared" si="6"/>
        <v/>
      </c>
      <c r="Y1821" s="110" t="str">
        <f t="shared" si="7"/>
        <v/>
      </c>
      <c r="Z1821" s="109" t="s">
        <v>797</v>
      </c>
      <c r="AA1821" s="109" t="s">
        <v>802</v>
      </c>
      <c r="AB1821" s="149" t="s">
        <v>5192</v>
      </c>
      <c r="AC1821" s="158"/>
      <c r="AD1821" s="160"/>
      <c r="AE1821" s="127"/>
      <c r="AF1821" s="113"/>
      <c r="AG1821" s="165" t="str">
        <f t="array" ref="AG1821">XLOOKUP(F1821,'CLV2'!A:A,'CLV2'!E:E)</f>
        <v>2.CHILLED FOODS</v>
      </c>
      <c r="AH1821" s="115" t="str">
        <f t="array" ref="AH1821">XLOOKUP(F1821,'CLV2'!A:A,'CLV2'!F:F)</f>
        <v>3.HAM AND SAUSAGES</v>
      </c>
      <c r="AI1821" s="115" t="str">
        <f t="shared" si="8"/>
        <v>Pack</v>
      </c>
      <c r="AJ1821" s="116">
        <f t="shared" si="9"/>
        <v>1</v>
      </c>
      <c r="AK1821" s="117" t="str">
        <f t="array" ref="AK1821">XLOOKUP(F1821,'GIÁ'!A:A,'GIÁ'!D:D)</f>
        <v>44066.47</v>
      </c>
      <c r="AL1821" s="118">
        <f t="shared" si="10"/>
        <v>176265.88</v>
      </c>
      <c r="AM1821" s="118">
        <f t="shared" si="11"/>
        <v>0</v>
      </c>
      <c r="AN1821" s="119">
        <f t="shared" si="12"/>
        <v>0</v>
      </c>
      <c r="AO1821" s="118">
        <f t="shared" si="13"/>
        <v>176265.88</v>
      </c>
      <c r="AP1821" s="121">
        <f t="shared" si="14"/>
        <v>0</v>
      </c>
      <c r="AQ1821" s="122"/>
      <c r="AR1821" s="119"/>
    </row>
    <row r="1822" ht="22.5" customHeight="1">
      <c r="A1822" s="89">
        <v>46232.0</v>
      </c>
      <c r="B1822" s="90">
        <v>0.5222222222222223</v>
      </c>
      <c r="C1822" s="91" t="s">
        <v>426</v>
      </c>
      <c r="D1822" s="92" t="str">
        <f t="array" ref="D1822">XLOOKUP(C1822,'DS ST'!A:A,'DS ST'!B:B)</f>
        <v>A129</v>
      </c>
      <c r="E1822" s="94" t="str">
        <f t="array" ref="E1822">XLOOKUP($F1822,'GIÁ'!$A:$A,'GIÁ'!$E:$E)</f>
        <v>MÁT</v>
      </c>
      <c r="F1822" s="94">
        <v>8.938528582574E12</v>
      </c>
      <c r="G1822" s="95" t="s">
        <v>3013</v>
      </c>
      <c r="H1822" s="95" t="s">
        <v>224</v>
      </c>
      <c r="I1822" s="96">
        <v>7.0</v>
      </c>
      <c r="J1822" s="96">
        <v>0.0</v>
      </c>
      <c r="K1822" s="98">
        <f t="shared" si="4"/>
        <v>7</v>
      </c>
      <c r="L1822" s="99" t="s">
        <v>5909</v>
      </c>
      <c r="M1822" s="100" t="s">
        <v>5910</v>
      </c>
      <c r="N1822" s="101" t="s">
        <v>5911</v>
      </c>
      <c r="O1822" s="128"/>
      <c r="P1822" s="100"/>
      <c r="Q1822" s="103">
        <f t="shared" si="5"/>
        <v>7</v>
      </c>
      <c r="R1822" s="161"/>
      <c r="S1822" s="105"/>
      <c r="T1822" s="106"/>
      <c r="U1822" s="107"/>
      <c r="V1822" s="108" t="s">
        <v>756</v>
      </c>
      <c r="W1822" s="109" t="s">
        <v>1312</v>
      </c>
      <c r="X1822" s="110" t="str">
        <f t="shared" si="6"/>
        <v/>
      </c>
      <c r="Y1822" s="110" t="str">
        <f t="shared" si="7"/>
        <v/>
      </c>
      <c r="Z1822" s="109" t="s">
        <v>797</v>
      </c>
      <c r="AA1822" s="109" t="s">
        <v>802</v>
      </c>
      <c r="AB1822" s="149" t="s">
        <v>5192</v>
      </c>
      <c r="AC1822" s="158"/>
      <c r="AD1822" s="160"/>
      <c r="AE1822" s="127"/>
      <c r="AF1822" s="113"/>
      <c r="AG1822" s="165" t="str">
        <f t="array" ref="AG1822">XLOOKUP(F1822,'CLV2'!A:A,'CLV2'!E:E)</f>
        <v>2.CHILLED FOODS</v>
      </c>
      <c r="AH1822" s="115" t="str">
        <f t="array" ref="AH1822">XLOOKUP(F1822,'CLV2'!A:A,'CLV2'!F:F)</f>
        <v>3.OTHER CHILLED PRODUCTS</v>
      </c>
      <c r="AI1822" s="115" t="str">
        <f t="shared" si="8"/>
        <v>Pack</v>
      </c>
      <c r="AJ1822" s="116">
        <f t="shared" si="9"/>
        <v>1</v>
      </c>
      <c r="AK1822" s="117" t="str">
        <f t="array" ref="AK1822">XLOOKUP(F1822,'GIÁ'!A:A,'GIÁ'!D:D)</f>
        <v>10450.00</v>
      </c>
      <c r="AL1822" s="118">
        <f t="shared" si="10"/>
        <v>73150</v>
      </c>
      <c r="AM1822" s="118">
        <f t="shared" si="11"/>
        <v>0</v>
      </c>
      <c r="AN1822" s="119">
        <f t="shared" si="12"/>
        <v>0</v>
      </c>
      <c r="AO1822" s="118">
        <f t="shared" si="13"/>
        <v>73150</v>
      </c>
      <c r="AP1822" s="121">
        <f t="shared" si="14"/>
        <v>0</v>
      </c>
      <c r="AQ1822" s="122"/>
      <c r="AR1822" s="119"/>
    </row>
    <row r="1823" ht="22.5" customHeight="1">
      <c r="A1823" s="89">
        <v>46232.0</v>
      </c>
      <c r="B1823" s="90">
        <v>0.5222222222222223</v>
      </c>
      <c r="C1823" s="91" t="s">
        <v>426</v>
      </c>
      <c r="D1823" s="92" t="str">
        <f t="array" ref="D1823">XLOOKUP(C1823,'DS ST'!A:A,'DS ST'!B:B)</f>
        <v>A129</v>
      </c>
      <c r="E1823" s="94" t="str">
        <f t="array" ref="E1823">XLOOKUP($F1823,'GIÁ'!$A:$A,'GIÁ'!$E:$E)</f>
        <v>MÁT</v>
      </c>
      <c r="F1823" s="94">
        <v>8.936039541233E12</v>
      </c>
      <c r="G1823" s="95" t="s">
        <v>2225</v>
      </c>
      <c r="H1823" s="95" t="s">
        <v>224</v>
      </c>
      <c r="I1823" s="96">
        <v>1.0</v>
      </c>
      <c r="J1823" s="96">
        <v>0.0</v>
      </c>
      <c r="K1823" s="98">
        <f t="shared" si="4"/>
        <v>1</v>
      </c>
      <c r="L1823" s="99" t="s">
        <v>5909</v>
      </c>
      <c r="M1823" s="100" t="s">
        <v>5910</v>
      </c>
      <c r="N1823" s="101" t="s">
        <v>5911</v>
      </c>
      <c r="O1823" s="128"/>
      <c r="P1823" s="100"/>
      <c r="Q1823" s="103">
        <f t="shared" si="5"/>
        <v>1</v>
      </c>
      <c r="R1823" s="161"/>
      <c r="S1823" s="105"/>
      <c r="T1823" s="106"/>
      <c r="U1823" s="107"/>
      <c r="V1823" s="108" t="s">
        <v>756</v>
      </c>
      <c r="W1823" s="109" t="s">
        <v>1312</v>
      </c>
      <c r="X1823" s="110" t="str">
        <f t="shared" si="6"/>
        <v/>
      </c>
      <c r="Y1823" s="110" t="str">
        <f t="shared" si="7"/>
        <v/>
      </c>
      <c r="Z1823" s="109" t="s">
        <v>797</v>
      </c>
      <c r="AA1823" s="109" t="s">
        <v>802</v>
      </c>
      <c r="AB1823" s="149" t="s">
        <v>5192</v>
      </c>
      <c r="AC1823" s="158"/>
      <c r="AD1823" s="160"/>
      <c r="AE1823" s="127"/>
      <c r="AF1823" s="113"/>
      <c r="AG1823" s="165" t="str">
        <f t="array" ref="AG1823">XLOOKUP(F1823,'CLV2'!A:A,'CLV2'!E:E)</f>
        <v>2.FISH AND SEAFOOD</v>
      </c>
      <c r="AH1823" s="115" t="str">
        <f t="array" ref="AH1823">XLOOKUP(F1823,'CLV2'!A:A,'CLV2'!F:F)</f>
        <v>3.DRIED &amp; PROCESSED FISH AND SEAFOOD</v>
      </c>
      <c r="AI1823" s="115" t="str">
        <f t="shared" si="8"/>
        <v>Pack</v>
      </c>
      <c r="AJ1823" s="116">
        <f t="shared" si="9"/>
        <v>1</v>
      </c>
      <c r="AK1823" s="117" t="str">
        <f t="array" ref="AK1823">XLOOKUP(F1823,'GIÁ'!A:A,'GIÁ'!D:D)</f>
        <v>83512.77</v>
      </c>
      <c r="AL1823" s="118">
        <f t="shared" si="10"/>
        <v>83512.77</v>
      </c>
      <c r="AM1823" s="118">
        <f t="shared" si="11"/>
        <v>0</v>
      </c>
      <c r="AN1823" s="119">
        <f t="shared" si="12"/>
        <v>0</v>
      </c>
      <c r="AO1823" s="118">
        <f t="shared" si="13"/>
        <v>83512.77</v>
      </c>
      <c r="AP1823" s="121">
        <f t="shared" si="14"/>
        <v>0</v>
      </c>
      <c r="AQ1823" s="122"/>
      <c r="AR1823" s="119"/>
    </row>
    <row r="1824" ht="22.5" customHeight="1">
      <c r="A1824" s="89">
        <v>46232.0</v>
      </c>
      <c r="B1824" s="90">
        <v>0.5013888888888889</v>
      </c>
      <c r="C1824" s="91" t="s">
        <v>1531</v>
      </c>
      <c r="D1824" s="92" t="str">
        <f t="array" ref="D1824">XLOOKUP(C1824,'DS ST'!A:A,'DS ST'!B:B)</f>
        <v>PHL</v>
      </c>
      <c r="E1824" s="94" t="str">
        <f t="array" ref="E1824">XLOOKUP($F1824,'GIÁ'!$A:$A,'GIÁ'!$E:$E)</f>
        <v>MÁT</v>
      </c>
      <c r="F1824" s="94">
        <v>8.938509645076E12</v>
      </c>
      <c r="G1824" s="95" t="s">
        <v>2940</v>
      </c>
      <c r="H1824" s="95" t="s">
        <v>57</v>
      </c>
      <c r="I1824" s="96">
        <v>1.0</v>
      </c>
      <c r="J1824" s="96">
        <v>0.0</v>
      </c>
      <c r="K1824" s="98">
        <f t="shared" si="4"/>
        <v>1</v>
      </c>
      <c r="L1824" s="99" t="s">
        <v>5912</v>
      </c>
      <c r="M1824" s="100" t="s">
        <v>5913</v>
      </c>
      <c r="N1824" s="101" t="s">
        <v>5914</v>
      </c>
      <c r="O1824" s="128"/>
      <c r="P1824" s="100"/>
      <c r="Q1824" s="103">
        <f t="shared" si="5"/>
        <v>1</v>
      </c>
      <c r="R1824" s="161"/>
      <c r="S1824" s="105"/>
      <c r="T1824" s="106"/>
      <c r="U1824" s="107"/>
      <c r="V1824" s="108" t="s">
        <v>756</v>
      </c>
      <c r="W1824" s="109" t="s">
        <v>1312</v>
      </c>
      <c r="X1824" s="110" t="str">
        <f t="shared" si="6"/>
        <v/>
      </c>
      <c r="Y1824" s="110" t="str">
        <f t="shared" si="7"/>
        <v/>
      </c>
      <c r="Z1824" s="139" t="str">
        <f t="shared" ref="Z1824:Z1825" si="115">IF(N(Q1824)&lt;=0,"",IF(ISNUMBER(SEARCH("Thiếu kiện",V1824)),"Kho đông mát",IF(AND(N(Q1824)&gt;0,N(P1824)&gt;0,OR(ISNUMBER(SEARCH("Hình KDB",U1824)),ISNUMBER(SEARCH("Hình tele",U1824)),ISNUMBER(SEARCH("sai code",U1824)),ISNUMBER(SEARCH("ST nhận",U1824)))),"Kho đông mát",IF(AND(W1824="DC giao thiếu",OR(ISNUMBER(SEARCH("Hình KDB",U1824)),ISNUMBER(SEARCH("Hình tele",U1824)),ISNUMBER(SEARCH("sai code",U1824)))),"Kho đông mát",IF(W1824="DC giao thiếu","Chưa xác định",IF(AND(W1824="DC pick sai",OR(ISNUMBER(SEARCH("Hình KDB",U1824)),ISNUMBER(SEARCH("Hình tele",U1824)),ISNUMBER(SEARCH("sai code",U1824)),ISNUMBER(SEARCH("ST nhận",U1824)))),"Kho đông mát",IF(W1824="DC pick sai","Chưa xác định",IF(AND(W1824="Hao hụt",N(O1824)&gt;0,OR(ISNUMBER(SEARCH("Hình KDB",U1824)),ISNUMBER(SEARCH("Hình tele",U1824)),ISNUMBER(SEARCH("sai code",U1824)),ISNUMBER(SEARCH("ST nhận",U1824)))),"Kho đông mát",IF(W1824="Hao hụt","Chưa xác định",IF(OR(W1824="VT giao sai điểm",W1824="Không đạt nhiệt độ",W1824="TX giao thiếu kiện",W1824="Hàng không đạt CL"),"Kho đông mát",IF(W1824="Chưa xác định","Chưa xác định",IF(N(P1824)&gt;0,"Chưa xác định",""))))))))))))</f>
        <v>Chưa xác định</v>
      </c>
      <c r="AA1824" s="109" t="s">
        <v>5260</v>
      </c>
      <c r="AB1824" s="106"/>
      <c r="AC1824" s="158"/>
      <c r="AD1824" s="160"/>
      <c r="AE1824" s="127"/>
      <c r="AF1824" s="113"/>
      <c r="AG1824" s="165" t="str">
        <f t="array" ref="AG1824">XLOOKUP(F1824,'CLV2'!A:A,'CLV2'!E:E)</f>
        <v>2.FRUITS</v>
      </c>
      <c r="AH1824" s="115" t="str">
        <f t="array" ref="AH1824">XLOOKUP(F1824,'CLV2'!A:A,'CLV2'!F:F)</f>
        <v>3.IMPORT FRUITS</v>
      </c>
      <c r="AI1824" s="115" t="str">
        <f t="shared" si="8"/>
        <v>Pack</v>
      </c>
      <c r="AJ1824" s="116">
        <f t="shared" si="9"/>
        <v>1</v>
      </c>
      <c r="AK1824" s="117" t="str">
        <f t="array" ref="AK1824">XLOOKUP(F1824,'GIÁ'!A:A,'GIÁ'!D:D)</f>
        <v>64533.01</v>
      </c>
      <c r="AL1824" s="118">
        <f t="shared" si="10"/>
        <v>64533.01</v>
      </c>
      <c r="AM1824" s="118">
        <f t="shared" si="11"/>
        <v>0</v>
      </c>
      <c r="AN1824" s="119">
        <f t="shared" si="12"/>
        <v>0</v>
      </c>
      <c r="AO1824" s="118">
        <f t="shared" si="13"/>
        <v>0</v>
      </c>
      <c r="AP1824" s="121">
        <f t="shared" si="14"/>
        <v>64533.01</v>
      </c>
      <c r="AQ1824" s="122"/>
      <c r="AR1824" s="119"/>
    </row>
    <row r="1825" ht="22.5" customHeight="1">
      <c r="A1825" s="89">
        <v>46232.0</v>
      </c>
      <c r="B1825" s="90">
        <v>0.6118055555555556</v>
      </c>
      <c r="C1825" s="91" t="s">
        <v>1658</v>
      </c>
      <c r="D1825" s="129" t="str">
        <f t="array" ref="D1825">XLOOKUP(C1825,'DS ST'!A:A,'DS ST'!B:B)</f>
        <v>TMY</v>
      </c>
      <c r="E1825" s="94" t="str">
        <f t="array" ref="E1825">XLOOKUP($F1825,'GIÁ'!$A:$A,'GIÁ'!$E:$E)</f>
        <v>ĐÔNG</v>
      </c>
      <c r="F1825" s="94">
        <v>8.934717266003E12</v>
      </c>
      <c r="G1825" s="95" t="s">
        <v>1721</v>
      </c>
      <c r="H1825" s="95" t="s">
        <v>224</v>
      </c>
      <c r="I1825" s="96">
        <v>10.0</v>
      </c>
      <c r="J1825" s="96">
        <v>8.0</v>
      </c>
      <c r="K1825" s="98">
        <f t="shared" si="4"/>
        <v>2</v>
      </c>
      <c r="L1825" s="99" t="s">
        <v>5915</v>
      </c>
      <c r="M1825" s="100" t="s">
        <v>5916</v>
      </c>
      <c r="N1825" s="101" t="e">
        <v>#N/A</v>
      </c>
      <c r="O1825" s="128"/>
      <c r="P1825" s="100"/>
      <c r="Q1825" s="103">
        <f t="shared" si="5"/>
        <v>2</v>
      </c>
      <c r="R1825" s="161"/>
      <c r="S1825" s="105"/>
      <c r="T1825" s="106"/>
      <c r="U1825" s="107" t="s">
        <v>3811</v>
      </c>
      <c r="V1825" s="108" t="s">
        <v>756</v>
      </c>
      <c r="W1825" s="109" t="s">
        <v>1312</v>
      </c>
      <c r="X1825" s="110" t="str">
        <f t="shared" si="6"/>
        <v/>
      </c>
      <c r="Y1825" s="110" t="str">
        <f t="shared" si="7"/>
        <v/>
      </c>
      <c r="Z1825" s="139" t="str">
        <f t="shared" si="115"/>
        <v>Kho đông mát</v>
      </c>
      <c r="AA1825" s="109" t="s">
        <v>802</v>
      </c>
      <c r="AB1825" s="106"/>
      <c r="AC1825" s="159" t="s">
        <v>1329</v>
      </c>
      <c r="AD1825" s="160"/>
      <c r="AE1825" s="127"/>
      <c r="AF1825" s="113"/>
      <c r="AG1825" s="165" t="str">
        <f t="array" ref="AG1825">XLOOKUP(F1825,'CLV2'!A:A,'CLV2'!E:E)</f>
        <v>2.FROZEN FOODS</v>
      </c>
      <c r="AH1825" s="115" t="str">
        <f t="array" ref="AH1825">XLOOKUP(F1825,'CLV2'!A:A,'CLV2'!F:F)</f>
        <v>3.HOTPOT AND FRIED</v>
      </c>
      <c r="AI1825" s="115" t="str">
        <f t="shared" si="8"/>
        <v>Pack</v>
      </c>
      <c r="AJ1825" s="116">
        <f t="shared" si="9"/>
        <v>0.2</v>
      </c>
      <c r="AK1825" s="117" t="str">
        <f t="array" ref="AK1825">XLOOKUP(F1825,'GIÁ'!A:A,'GIÁ'!D:D)</f>
        <v>54599.71</v>
      </c>
      <c r="AL1825" s="118">
        <f t="shared" si="10"/>
        <v>109199.42</v>
      </c>
      <c r="AM1825" s="118">
        <f t="shared" si="11"/>
        <v>0</v>
      </c>
      <c r="AN1825" s="119">
        <f t="shared" si="12"/>
        <v>0</v>
      </c>
      <c r="AO1825" s="118">
        <f t="shared" si="13"/>
        <v>109199.42</v>
      </c>
      <c r="AP1825" s="121">
        <f t="shared" si="14"/>
        <v>0</v>
      </c>
      <c r="AQ1825" s="122"/>
      <c r="AR1825" s="119"/>
    </row>
    <row r="1826" ht="22.5" customHeight="1">
      <c r="A1826" s="89">
        <v>46232.0</v>
      </c>
      <c r="B1826" s="90">
        <v>0.6118055555555556</v>
      </c>
      <c r="C1826" s="91" t="s">
        <v>1658</v>
      </c>
      <c r="D1826" s="92" t="str">
        <f t="array" ref="D1826">XLOOKUP(C1826,'DS ST'!A:A,'DS ST'!B:B)</f>
        <v>TMY</v>
      </c>
      <c r="E1826" s="94" t="str">
        <f t="array" ref="E1826">XLOOKUP($F1826,'GIÁ'!$A:$A,'GIÁ'!$E:$E)</f>
        <v>ĐÔNG</v>
      </c>
      <c r="F1826" s="94">
        <v>8.936076279731E12</v>
      </c>
      <c r="G1826" s="95" t="s">
        <v>2319</v>
      </c>
      <c r="H1826" s="95" t="s">
        <v>224</v>
      </c>
      <c r="I1826" s="96">
        <v>4.0</v>
      </c>
      <c r="J1826" s="96">
        <v>0.0</v>
      </c>
      <c r="K1826" s="98">
        <f t="shared" si="4"/>
        <v>4</v>
      </c>
      <c r="L1826" s="99" t="s">
        <v>5915</v>
      </c>
      <c r="M1826" s="100" t="s">
        <v>5916</v>
      </c>
      <c r="N1826" s="101" t="e">
        <v>#N/A</v>
      </c>
      <c r="O1826" s="128"/>
      <c r="P1826" s="100"/>
      <c r="Q1826" s="103">
        <f t="shared" si="5"/>
        <v>4</v>
      </c>
      <c r="R1826" s="161"/>
      <c r="S1826" s="105"/>
      <c r="T1826" s="106"/>
      <c r="U1826" s="107"/>
      <c r="V1826" s="108" t="s">
        <v>756</v>
      </c>
      <c r="W1826" s="109" t="s">
        <v>1312</v>
      </c>
      <c r="X1826" s="110" t="str">
        <f t="shared" si="6"/>
        <v/>
      </c>
      <c r="Y1826" s="110" t="str">
        <f t="shared" si="7"/>
        <v/>
      </c>
      <c r="Z1826" s="109" t="s">
        <v>797</v>
      </c>
      <c r="AA1826" s="109" t="s">
        <v>802</v>
      </c>
      <c r="AB1826" s="149" t="s">
        <v>5199</v>
      </c>
      <c r="AC1826" s="158"/>
      <c r="AD1826" s="160"/>
      <c r="AE1826" s="127"/>
      <c r="AF1826" s="113"/>
      <c r="AG1826" s="165" t="str">
        <f t="array" ref="AG1826">XLOOKUP(F1826,'CLV2'!A:A,'CLV2'!E:E)</f>
        <v>2.FROZEN FOODS</v>
      </c>
      <c r="AH1826" s="115" t="str">
        <f t="array" ref="AH1826">XLOOKUP(F1826,'CLV2'!A:A,'CLV2'!F:F)</f>
        <v>3.PASTRY AND DESSERTS</v>
      </c>
      <c r="AI1826" s="115" t="str">
        <f t="shared" si="8"/>
        <v>Pack</v>
      </c>
      <c r="AJ1826" s="116">
        <f t="shared" si="9"/>
        <v>1</v>
      </c>
      <c r="AK1826" s="117" t="str">
        <f t="array" ref="AK1826">XLOOKUP(F1826,'GIÁ'!A:A,'GIÁ'!D:D)</f>
        <v>26958.44</v>
      </c>
      <c r="AL1826" s="118">
        <f t="shared" si="10"/>
        <v>107833.76</v>
      </c>
      <c r="AM1826" s="118">
        <f t="shared" si="11"/>
        <v>0</v>
      </c>
      <c r="AN1826" s="119">
        <f t="shared" si="12"/>
        <v>0</v>
      </c>
      <c r="AO1826" s="118">
        <f t="shared" si="13"/>
        <v>107833.76</v>
      </c>
      <c r="AP1826" s="121">
        <f t="shared" si="14"/>
        <v>0</v>
      </c>
      <c r="AQ1826" s="122"/>
      <c r="AR1826" s="119"/>
    </row>
    <row r="1827" ht="22.5" customHeight="1">
      <c r="A1827" s="89">
        <v>46232.0</v>
      </c>
      <c r="B1827" s="90">
        <v>0.65</v>
      </c>
      <c r="C1827" s="91" t="s">
        <v>1658</v>
      </c>
      <c r="D1827" s="129" t="str">
        <f t="array" ref="D1827">XLOOKUP(C1827,'DS ST'!A:A,'DS ST'!B:B)</f>
        <v>TMY</v>
      </c>
      <c r="E1827" s="94" t="str">
        <f t="array" ref="E1827">XLOOKUP($F1827,'GIÁ'!$A:$A,'GIÁ'!$E:$E)</f>
        <v>MÁT</v>
      </c>
      <c r="F1827" s="94">
        <v>8.93600075105E12</v>
      </c>
      <c r="G1827" s="95" t="s">
        <v>2150</v>
      </c>
      <c r="H1827" s="95" t="s">
        <v>224</v>
      </c>
      <c r="I1827" s="96">
        <v>6.0</v>
      </c>
      <c r="J1827" s="96">
        <v>0.0</v>
      </c>
      <c r="K1827" s="98">
        <f t="shared" si="4"/>
        <v>6</v>
      </c>
      <c r="L1827" s="99" t="s">
        <v>5917</v>
      </c>
      <c r="M1827" s="100" t="s">
        <v>5918</v>
      </c>
      <c r="N1827" s="101" t="s">
        <v>5919</v>
      </c>
      <c r="O1827" s="128"/>
      <c r="P1827" s="100">
        <v>6.0</v>
      </c>
      <c r="Q1827" s="103">
        <f t="shared" si="5"/>
        <v>0</v>
      </c>
      <c r="R1827" s="161" t="s">
        <v>5920</v>
      </c>
      <c r="S1827" s="105"/>
      <c r="T1827" s="106"/>
      <c r="U1827" s="107"/>
      <c r="V1827" s="108" t="s">
        <v>756</v>
      </c>
      <c r="W1827" s="109" t="s">
        <v>1908</v>
      </c>
      <c r="X1827" s="110" t="str">
        <f t="shared" si="6"/>
        <v/>
      </c>
      <c r="Y1827" s="110" t="str">
        <f t="shared" si="7"/>
        <v>Siêu thị</v>
      </c>
      <c r="Z1827" s="139" t="str">
        <f t="shared" ref="Z1827:Z1848" si="116">IF(N(Q1827)&lt;=0,"",IF(ISNUMBER(SEARCH("Thiếu kiện",V1827)),"Kho đông mát",IF(AND(N(Q1827)&gt;0,N(P1827)&gt;0,OR(ISNUMBER(SEARCH("Hình KDB",U1827)),ISNUMBER(SEARCH("Hình tele",U1827)),ISNUMBER(SEARCH("sai code",U1827)),ISNUMBER(SEARCH("ST nhận",U1827)))),"Kho đông mát",IF(AND(W1827="DC giao thiếu",OR(ISNUMBER(SEARCH("Hình KDB",U1827)),ISNUMBER(SEARCH("Hình tele",U1827)),ISNUMBER(SEARCH("sai code",U1827)))),"Kho đông mát",IF(W1827="DC giao thiếu","Chưa xác định",IF(AND(W1827="DC pick sai",OR(ISNUMBER(SEARCH("Hình KDB",U1827)),ISNUMBER(SEARCH("Hình tele",U1827)),ISNUMBER(SEARCH("sai code",U1827)),ISNUMBER(SEARCH("ST nhận",U1827)))),"Kho đông mát",IF(W1827="DC pick sai","Chưa xác định",IF(AND(W1827="Hao hụt",N(O1827)&gt;0,OR(ISNUMBER(SEARCH("Hình KDB",U1827)),ISNUMBER(SEARCH("Hình tele",U1827)),ISNUMBER(SEARCH("sai code",U1827)),ISNUMBER(SEARCH("ST nhận",U1827)))),"Kho đông mát",IF(W1827="Hao hụt","Chưa xác định",IF(OR(W1827="VT giao sai điểm",W1827="Không đạt nhiệt độ",W1827="TX giao thiếu kiện",W1827="Hàng không đạt CL"),"Kho đông mát",IF(W1827="Chưa xác định","Chưa xác định",IF(N(P1827)&gt;0,"Chưa xác định",""))))))))))))</f>
        <v/>
      </c>
      <c r="AA1827" s="109" t="s">
        <v>802</v>
      </c>
      <c r="AB1827" s="106"/>
      <c r="AC1827" s="158"/>
      <c r="AD1827" s="160"/>
      <c r="AE1827" s="127"/>
      <c r="AF1827" s="113"/>
      <c r="AG1827" s="165" t="str">
        <f t="array" ref="AG1827">XLOOKUP(F1827,'CLV2'!A:A,'CLV2'!E:E)</f>
        <v>2.CHILLED FOODS</v>
      </c>
      <c r="AH1827" s="115" t="str">
        <f t="array" ref="AH1827">XLOOKUP(F1827,'CLV2'!A:A,'CLV2'!F:F)</f>
        <v>3.OTHER CHILLED PRODUCTS</v>
      </c>
      <c r="AI1827" s="115" t="str">
        <f t="shared" si="8"/>
        <v>Pack</v>
      </c>
      <c r="AJ1827" s="116">
        <f t="shared" si="9"/>
        <v>1</v>
      </c>
      <c r="AK1827" s="117" t="str">
        <f t="array" ref="AK1827">XLOOKUP(F1827,'GIÁ'!A:A,'GIÁ'!D:D)</f>
        <v>23203.89</v>
      </c>
      <c r="AL1827" s="118">
        <f t="shared" si="10"/>
        <v>139223.34</v>
      </c>
      <c r="AM1827" s="118">
        <f t="shared" si="11"/>
        <v>0</v>
      </c>
      <c r="AN1827" s="119">
        <f t="shared" si="12"/>
        <v>139223.34</v>
      </c>
      <c r="AO1827" s="118">
        <f t="shared" si="13"/>
        <v>0</v>
      </c>
      <c r="AP1827" s="121">
        <f t="shared" si="14"/>
        <v>0</v>
      </c>
      <c r="AQ1827" s="122"/>
      <c r="AR1827" s="119"/>
    </row>
    <row r="1828" ht="22.5" customHeight="1">
      <c r="A1828" s="89">
        <v>46232.0</v>
      </c>
      <c r="B1828" s="90">
        <v>0.65</v>
      </c>
      <c r="C1828" s="91" t="s">
        <v>1658</v>
      </c>
      <c r="D1828" s="129" t="str">
        <f t="array" ref="D1828">XLOOKUP(C1828,'DS ST'!A:A,'DS ST'!B:B)</f>
        <v>TMY</v>
      </c>
      <c r="E1828" s="94" t="str">
        <f t="array" ref="E1828">XLOOKUP($F1828,'GIÁ'!$A:$A,'GIÁ'!$E:$E)</f>
        <v>MÁT</v>
      </c>
      <c r="F1828" s="94">
        <v>8.93600075022E12</v>
      </c>
      <c r="G1828" s="95" t="s">
        <v>2134</v>
      </c>
      <c r="H1828" s="95" t="s">
        <v>224</v>
      </c>
      <c r="I1828" s="96">
        <v>8.0</v>
      </c>
      <c r="J1828" s="96">
        <v>0.0</v>
      </c>
      <c r="K1828" s="98">
        <f t="shared" si="4"/>
        <v>8</v>
      </c>
      <c r="L1828" s="99" t="s">
        <v>5917</v>
      </c>
      <c r="M1828" s="100" t="s">
        <v>5921</v>
      </c>
      <c r="N1828" s="101" t="s">
        <v>5922</v>
      </c>
      <c r="O1828" s="128"/>
      <c r="P1828" s="100"/>
      <c r="Q1828" s="103">
        <f t="shared" si="5"/>
        <v>8</v>
      </c>
      <c r="R1828" s="161"/>
      <c r="S1828" s="105"/>
      <c r="T1828" s="106"/>
      <c r="U1828" s="107"/>
      <c r="V1828" s="108" t="s">
        <v>756</v>
      </c>
      <c r="W1828" s="109" t="s">
        <v>1312</v>
      </c>
      <c r="X1828" s="110" t="str">
        <f t="shared" si="6"/>
        <v/>
      </c>
      <c r="Y1828" s="110" t="str">
        <f t="shared" si="7"/>
        <v/>
      </c>
      <c r="Z1828" s="139" t="str">
        <f t="shared" si="116"/>
        <v>Chưa xác định</v>
      </c>
      <c r="AA1828" s="109" t="s">
        <v>802</v>
      </c>
      <c r="AB1828" s="106"/>
      <c r="AC1828" s="158"/>
      <c r="AD1828" s="160"/>
      <c r="AE1828" s="127"/>
      <c r="AF1828" s="113"/>
      <c r="AG1828" s="165" t="str">
        <f t="array" ref="AG1828">XLOOKUP(F1828,'CLV2'!A:A,'CLV2'!E:E)</f>
        <v>2.CHILLED FOODS</v>
      </c>
      <c r="AH1828" s="115" t="str">
        <f t="array" ref="AH1828">XLOOKUP(F1828,'CLV2'!A:A,'CLV2'!F:F)</f>
        <v>3.OTHER CHILLED PRODUCTS</v>
      </c>
      <c r="AI1828" s="115" t="str">
        <f t="shared" si="8"/>
        <v>Pack</v>
      </c>
      <c r="AJ1828" s="116">
        <f t="shared" si="9"/>
        <v>1</v>
      </c>
      <c r="AK1828" s="117" t="str">
        <f t="array" ref="AK1828">XLOOKUP(F1828,'GIÁ'!A:A,'GIÁ'!D:D)</f>
        <v>8917.15</v>
      </c>
      <c r="AL1828" s="118">
        <f t="shared" si="10"/>
        <v>71337.2</v>
      </c>
      <c r="AM1828" s="118">
        <f t="shared" si="11"/>
        <v>0</v>
      </c>
      <c r="AN1828" s="119">
        <f t="shared" si="12"/>
        <v>0</v>
      </c>
      <c r="AO1828" s="118">
        <f t="shared" si="13"/>
        <v>0</v>
      </c>
      <c r="AP1828" s="121">
        <f t="shared" si="14"/>
        <v>71337.2</v>
      </c>
      <c r="AQ1828" s="122"/>
      <c r="AR1828" s="119"/>
    </row>
    <row r="1829" ht="22.5" customHeight="1">
      <c r="A1829" s="89">
        <v>46232.0</v>
      </c>
      <c r="B1829" s="90">
        <v>0.65</v>
      </c>
      <c r="C1829" s="91" t="s">
        <v>1658</v>
      </c>
      <c r="D1829" s="129" t="str">
        <f t="array" ref="D1829">XLOOKUP(C1829,'DS ST'!A:A,'DS ST'!B:B)</f>
        <v>TMY</v>
      </c>
      <c r="E1829" s="94" t="str">
        <f t="array" ref="E1829">XLOOKUP($F1829,'GIÁ'!$A:$A,'GIÁ'!$E:$E)</f>
        <v>MÁT</v>
      </c>
      <c r="F1829" s="94">
        <v>9.415007014843E12</v>
      </c>
      <c r="G1829" s="95" t="s">
        <v>3277</v>
      </c>
      <c r="H1829" s="95" t="s">
        <v>224</v>
      </c>
      <c r="I1829" s="96">
        <v>6.0</v>
      </c>
      <c r="J1829" s="96">
        <v>0.0</v>
      </c>
      <c r="K1829" s="98">
        <f t="shared" si="4"/>
        <v>6</v>
      </c>
      <c r="L1829" s="99" t="s">
        <v>5917</v>
      </c>
      <c r="M1829" s="100" t="s">
        <v>5921</v>
      </c>
      <c r="N1829" s="101" t="s">
        <v>5922</v>
      </c>
      <c r="O1829" s="128"/>
      <c r="P1829" s="100">
        <v>6.0</v>
      </c>
      <c r="Q1829" s="103">
        <f t="shared" si="5"/>
        <v>0</v>
      </c>
      <c r="R1829" s="161" t="s">
        <v>5923</v>
      </c>
      <c r="S1829" s="105"/>
      <c r="T1829" s="106"/>
      <c r="U1829" s="107"/>
      <c r="V1829" s="108" t="s">
        <v>756</v>
      </c>
      <c r="W1829" s="109" t="s">
        <v>1908</v>
      </c>
      <c r="X1829" s="110" t="str">
        <f t="shared" si="6"/>
        <v/>
      </c>
      <c r="Y1829" s="110" t="str">
        <f t="shared" si="7"/>
        <v>Siêu thị</v>
      </c>
      <c r="Z1829" s="139" t="str">
        <f t="shared" si="116"/>
        <v/>
      </c>
      <c r="AA1829" s="109" t="s">
        <v>802</v>
      </c>
      <c r="AB1829" s="106"/>
      <c r="AC1829" s="158"/>
      <c r="AD1829" s="160"/>
      <c r="AE1829" s="127"/>
      <c r="AF1829" s="113"/>
      <c r="AG1829" s="165" t="str">
        <f t="array" ref="AG1829">XLOOKUP(F1829,'CLV2'!A:A,'CLV2'!E:E)</f>
        <v>2.DAIRY</v>
      </c>
      <c r="AH1829" s="115" t="str">
        <f t="array" ref="AH1829">XLOOKUP(F1829,'CLV2'!A:A,'CLV2'!F:F)</f>
        <v>3.BUTTER AND CHEESE</v>
      </c>
      <c r="AI1829" s="115" t="str">
        <f t="shared" si="8"/>
        <v>Pack</v>
      </c>
      <c r="AJ1829" s="116">
        <f t="shared" si="9"/>
        <v>1</v>
      </c>
      <c r="AK1829" s="117" t="str">
        <f t="array" ref="AK1829">XLOOKUP(F1829,'GIÁ'!A:A,'GIÁ'!D:D)</f>
        <v>50972.87</v>
      </c>
      <c r="AL1829" s="118">
        <f t="shared" si="10"/>
        <v>305837.22</v>
      </c>
      <c r="AM1829" s="118">
        <f t="shared" si="11"/>
        <v>0</v>
      </c>
      <c r="AN1829" s="119">
        <f t="shared" si="12"/>
        <v>305837.22</v>
      </c>
      <c r="AO1829" s="118">
        <f t="shared" si="13"/>
        <v>0</v>
      </c>
      <c r="AP1829" s="121">
        <f t="shared" si="14"/>
        <v>0</v>
      </c>
      <c r="AQ1829" s="122"/>
      <c r="AR1829" s="119"/>
    </row>
    <row r="1830" ht="22.5" customHeight="1">
      <c r="A1830" s="89">
        <v>46232.0</v>
      </c>
      <c r="B1830" s="90">
        <v>0.65</v>
      </c>
      <c r="C1830" s="91" t="s">
        <v>1658</v>
      </c>
      <c r="D1830" s="129" t="str">
        <f t="array" ref="D1830">XLOOKUP(C1830,'DS ST'!A:A,'DS ST'!B:B)</f>
        <v>TMY</v>
      </c>
      <c r="E1830" s="94" t="str">
        <f t="array" ref="E1830">XLOOKUP($F1830,'GIÁ'!$A:$A,'GIÁ'!$E:$E)</f>
        <v>MÁT</v>
      </c>
      <c r="F1830" s="94">
        <v>8.934673605823E12</v>
      </c>
      <c r="G1830" s="95" t="s">
        <v>1689</v>
      </c>
      <c r="H1830" s="95" t="s">
        <v>57</v>
      </c>
      <c r="I1830" s="96">
        <v>48.0</v>
      </c>
      <c r="J1830" s="96">
        <v>0.0</v>
      </c>
      <c r="K1830" s="98">
        <f t="shared" si="4"/>
        <v>48</v>
      </c>
      <c r="L1830" s="99" t="s">
        <v>5917</v>
      </c>
      <c r="M1830" s="100" t="s">
        <v>5924</v>
      </c>
      <c r="N1830" s="101" t="s">
        <v>5925</v>
      </c>
      <c r="O1830" s="128"/>
      <c r="P1830" s="100">
        <v>48.0</v>
      </c>
      <c r="Q1830" s="103">
        <f t="shared" si="5"/>
        <v>0</v>
      </c>
      <c r="R1830" s="161" t="s">
        <v>5920</v>
      </c>
      <c r="S1830" s="105"/>
      <c r="T1830" s="106"/>
      <c r="U1830" s="107"/>
      <c r="V1830" s="108" t="s">
        <v>756</v>
      </c>
      <c r="W1830" s="109" t="s">
        <v>1908</v>
      </c>
      <c r="X1830" s="110" t="str">
        <f t="shared" si="6"/>
        <v/>
      </c>
      <c r="Y1830" s="110" t="str">
        <f t="shared" si="7"/>
        <v>Siêu thị</v>
      </c>
      <c r="Z1830" s="139" t="str">
        <f t="shared" si="116"/>
        <v/>
      </c>
      <c r="AA1830" s="109" t="s">
        <v>802</v>
      </c>
      <c r="AB1830" s="106"/>
      <c r="AC1830" s="158"/>
      <c r="AD1830" s="160"/>
      <c r="AE1830" s="127"/>
      <c r="AF1830" s="113"/>
      <c r="AG1830" s="165" t="str">
        <f t="array" ref="AG1830">XLOOKUP(F1830,'CLV2'!A:A,'CLV2'!E:E)</f>
        <v>2.DAIRY</v>
      </c>
      <c r="AH1830" s="115" t="str">
        <f t="array" ref="AH1830">XLOOKUP(F1830,'CLV2'!A:A,'CLV2'!F:F)</f>
        <v>3.YOGURT</v>
      </c>
      <c r="AI1830" s="115" t="str">
        <f t="shared" si="8"/>
        <v>Pack</v>
      </c>
      <c r="AJ1830" s="116">
        <f t="shared" si="9"/>
        <v>1</v>
      </c>
      <c r="AK1830" s="117" t="str">
        <f t="array" ref="AK1830">XLOOKUP(F1830,'GIÁ'!A:A,'GIÁ'!D:D)</f>
        <v>5402.30</v>
      </c>
      <c r="AL1830" s="118">
        <f t="shared" si="10"/>
        <v>259310.4</v>
      </c>
      <c r="AM1830" s="118">
        <f t="shared" si="11"/>
        <v>0</v>
      </c>
      <c r="AN1830" s="119">
        <f t="shared" si="12"/>
        <v>259310.4</v>
      </c>
      <c r="AO1830" s="118">
        <f t="shared" si="13"/>
        <v>0</v>
      </c>
      <c r="AP1830" s="121">
        <f t="shared" si="14"/>
        <v>0</v>
      </c>
      <c r="AQ1830" s="122"/>
      <c r="AR1830" s="119"/>
    </row>
    <row r="1831" ht="22.5" customHeight="1">
      <c r="A1831" s="89">
        <v>46232.0</v>
      </c>
      <c r="B1831" s="90">
        <v>0.65</v>
      </c>
      <c r="C1831" s="91" t="s">
        <v>1658</v>
      </c>
      <c r="D1831" s="129" t="str">
        <f t="array" ref="D1831">XLOOKUP(C1831,'DS ST'!A:A,'DS ST'!B:B)</f>
        <v>TMY</v>
      </c>
      <c r="E1831" s="94" t="str">
        <f t="array" ref="E1831">XLOOKUP($F1831,'GIÁ'!$A:$A,'GIÁ'!$E:$E)</f>
        <v>MÁT</v>
      </c>
      <c r="F1831" s="94">
        <v>1101310.0</v>
      </c>
      <c r="G1831" s="95" t="s">
        <v>430</v>
      </c>
      <c r="H1831" s="95" t="s">
        <v>273</v>
      </c>
      <c r="I1831" s="96">
        <v>8.6</v>
      </c>
      <c r="J1831" s="96">
        <v>0.0</v>
      </c>
      <c r="K1831" s="98">
        <f t="shared" si="4"/>
        <v>8.6</v>
      </c>
      <c r="L1831" s="99" t="s">
        <v>5917</v>
      </c>
      <c r="M1831" s="100" t="s">
        <v>5926</v>
      </c>
      <c r="N1831" s="101" t="s">
        <v>5927</v>
      </c>
      <c r="O1831" s="128">
        <v>0.4399999999999995</v>
      </c>
      <c r="P1831" s="100">
        <v>8.16</v>
      </c>
      <c r="Q1831" s="103">
        <f t="shared" si="5"/>
        <v>0</v>
      </c>
      <c r="R1831" s="161" t="s">
        <v>5920</v>
      </c>
      <c r="S1831" s="105"/>
      <c r="T1831" s="106"/>
      <c r="U1831" s="107"/>
      <c r="V1831" s="108" t="s">
        <v>756</v>
      </c>
      <c r="W1831" s="109" t="s">
        <v>1908</v>
      </c>
      <c r="X1831" s="110" t="str">
        <f t="shared" si="6"/>
        <v>Hao hụt</v>
      </c>
      <c r="Y1831" s="110" t="str">
        <f t="shared" si="7"/>
        <v>Siêu thị</v>
      </c>
      <c r="Z1831" s="139" t="str">
        <f t="shared" si="116"/>
        <v/>
      </c>
      <c r="AA1831" s="109" t="s">
        <v>802</v>
      </c>
      <c r="AB1831" s="106"/>
      <c r="AC1831" s="158"/>
      <c r="AD1831" s="160"/>
      <c r="AE1831" s="127"/>
      <c r="AF1831" s="113"/>
      <c r="AG1831" s="165" t="str">
        <f t="array" ref="AG1831">XLOOKUP(F1831,'CLV2'!A:A,'CLV2'!E:E)</f>
        <v>2.FRUITS</v>
      </c>
      <c r="AH1831" s="115" t="str">
        <f t="array" ref="AH1831">XLOOKUP(F1831,'CLV2'!A:A,'CLV2'!F:F)</f>
        <v>3.IMPORT FRUITS</v>
      </c>
      <c r="AI1831" s="115" t="str">
        <f t="shared" si="8"/>
        <v>KG</v>
      </c>
      <c r="AJ1831" s="116">
        <f t="shared" si="9"/>
        <v>1</v>
      </c>
      <c r="AK1831" s="117" t="str">
        <f t="array" ref="AK1831">XLOOKUP(F1831,'GIÁ'!A:A,'GIÁ'!D:D)</f>
        <v>241014.36</v>
      </c>
      <c r="AL1831" s="118">
        <f t="shared" si="10"/>
        <v>2072723.496</v>
      </c>
      <c r="AM1831" s="118">
        <f t="shared" si="11"/>
        <v>106046.3184</v>
      </c>
      <c r="AN1831" s="119">
        <f t="shared" si="12"/>
        <v>1966677.178</v>
      </c>
      <c r="AO1831" s="118">
        <f t="shared" si="13"/>
        <v>0</v>
      </c>
      <c r="AP1831" s="121">
        <f t="shared" si="14"/>
        <v>0</v>
      </c>
      <c r="AQ1831" s="122"/>
      <c r="AR1831" s="119"/>
    </row>
    <row r="1832" ht="22.5" customHeight="1">
      <c r="A1832" s="89">
        <v>46232.0</v>
      </c>
      <c r="B1832" s="90">
        <v>0.65</v>
      </c>
      <c r="C1832" s="91" t="s">
        <v>1658</v>
      </c>
      <c r="D1832" s="129" t="str">
        <f t="array" ref="D1832">XLOOKUP(C1832,'DS ST'!A:A,'DS ST'!B:B)</f>
        <v>TMY</v>
      </c>
      <c r="E1832" s="94" t="str">
        <f t="array" ref="E1832">XLOOKUP($F1832,'GIÁ'!$A:$A,'GIÁ'!$E:$E)</f>
        <v>MÁT</v>
      </c>
      <c r="F1832" s="94">
        <v>11570.0</v>
      </c>
      <c r="G1832" s="95" t="s">
        <v>901</v>
      </c>
      <c r="H1832" s="95" t="s">
        <v>75</v>
      </c>
      <c r="I1832" s="96">
        <v>11.0</v>
      </c>
      <c r="J1832" s="96">
        <v>3.0</v>
      </c>
      <c r="K1832" s="98">
        <f t="shared" si="4"/>
        <v>8</v>
      </c>
      <c r="L1832" s="99" t="s">
        <v>5917</v>
      </c>
      <c r="M1832" s="100" t="s">
        <v>5928</v>
      </c>
      <c r="N1832" s="101" t="s">
        <v>5929</v>
      </c>
      <c r="O1832" s="128"/>
      <c r="P1832" s="100">
        <v>8.0</v>
      </c>
      <c r="Q1832" s="103">
        <f t="shared" si="5"/>
        <v>0</v>
      </c>
      <c r="R1832" s="161" t="s">
        <v>5930</v>
      </c>
      <c r="S1832" s="105"/>
      <c r="T1832" s="106"/>
      <c r="U1832" s="107"/>
      <c r="V1832" s="108" t="s">
        <v>756</v>
      </c>
      <c r="W1832" s="109" t="s">
        <v>1908</v>
      </c>
      <c r="X1832" s="110" t="str">
        <f t="shared" si="6"/>
        <v/>
      </c>
      <c r="Y1832" s="110" t="str">
        <f t="shared" si="7"/>
        <v>Siêu thị</v>
      </c>
      <c r="Z1832" s="139" t="str">
        <f t="shared" si="116"/>
        <v/>
      </c>
      <c r="AA1832" s="109" t="s">
        <v>802</v>
      </c>
      <c r="AB1832" s="106"/>
      <c r="AC1832" s="158"/>
      <c r="AD1832" s="160"/>
      <c r="AE1832" s="127"/>
      <c r="AF1832" s="113"/>
      <c r="AG1832" s="165" t="str">
        <f t="array" ref="AG1832">XLOOKUP(F1832,'CLV2'!A:A,'CLV2'!E:E)</f>
        <v>2.FRUITS</v>
      </c>
      <c r="AH1832" s="115" t="str">
        <f t="array" ref="AH1832">XLOOKUP(F1832,'CLV2'!A:A,'CLV2'!F:F)</f>
        <v>3.IMPORT FRUITS</v>
      </c>
      <c r="AI1832" s="115" t="str">
        <f t="shared" si="8"/>
        <v>Pack</v>
      </c>
      <c r="AJ1832" s="116">
        <f t="shared" si="9"/>
        <v>0.7272727273</v>
      </c>
      <c r="AK1832" s="117" t="str">
        <f t="array" ref="AK1832">XLOOKUP(F1832,'GIÁ'!A:A,'GIÁ'!D:D)</f>
        <v>67482.80</v>
      </c>
      <c r="AL1832" s="118">
        <f t="shared" si="10"/>
        <v>539862.4</v>
      </c>
      <c r="AM1832" s="118">
        <f t="shared" si="11"/>
        <v>0</v>
      </c>
      <c r="AN1832" s="119">
        <f t="shared" si="12"/>
        <v>539862.4</v>
      </c>
      <c r="AO1832" s="118">
        <f t="shared" si="13"/>
        <v>0</v>
      </c>
      <c r="AP1832" s="121">
        <f t="shared" si="14"/>
        <v>0</v>
      </c>
      <c r="AQ1832" s="122"/>
      <c r="AR1832" s="119"/>
    </row>
    <row r="1833" ht="22.5" customHeight="1">
      <c r="A1833" s="89">
        <v>46232.0</v>
      </c>
      <c r="B1833" s="90">
        <v>0.65</v>
      </c>
      <c r="C1833" s="91" t="s">
        <v>1658</v>
      </c>
      <c r="D1833" s="129" t="str">
        <f t="array" ref="D1833">XLOOKUP(C1833,'DS ST'!A:A,'DS ST'!B:B)</f>
        <v>TMY</v>
      </c>
      <c r="E1833" s="94" t="str">
        <f t="array" ref="E1833">XLOOKUP($F1833,'GIÁ'!$A:$A,'GIÁ'!$E:$E)</f>
        <v>MÁT</v>
      </c>
      <c r="F1833" s="94">
        <v>8.935360200086E12</v>
      </c>
      <c r="G1833" s="95" t="s">
        <v>2088</v>
      </c>
      <c r="H1833" s="95" t="s">
        <v>57</v>
      </c>
      <c r="I1833" s="96">
        <v>50.0</v>
      </c>
      <c r="J1833" s="96">
        <v>2.0</v>
      </c>
      <c r="K1833" s="98">
        <f t="shared" si="4"/>
        <v>48</v>
      </c>
      <c r="L1833" s="99" t="s">
        <v>5917</v>
      </c>
      <c r="M1833" s="100" t="s">
        <v>5928</v>
      </c>
      <c r="N1833" s="101" t="s">
        <v>5929</v>
      </c>
      <c r="O1833" s="128"/>
      <c r="P1833" s="100">
        <v>48.0</v>
      </c>
      <c r="Q1833" s="103">
        <f t="shared" si="5"/>
        <v>0</v>
      </c>
      <c r="R1833" s="161" t="s">
        <v>5931</v>
      </c>
      <c r="S1833" s="105"/>
      <c r="T1833" s="106"/>
      <c r="U1833" s="107"/>
      <c r="V1833" s="108" t="s">
        <v>756</v>
      </c>
      <c r="W1833" s="109" t="s">
        <v>1908</v>
      </c>
      <c r="X1833" s="110" t="str">
        <f t="shared" si="6"/>
        <v/>
      </c>
      <c r="Y1833" s="110" t="str">
        <f t="shared" si="7"/>
        <v>Siêu thị</v>
      </c>
      <c r="Z1833" s="139" t="str">
        <f t="shared" si="116"/>
        <v/>
      </c>
      <c r="AA1833" s="109" t="s">
        <v>802</v>
      </c>
      <c r="AB1833" s="106"/>
      <c r="AC1833" s="158"/>
      <c r="AD1833" s="160"/>
      <c r="AE1833" s="127"/>
      <c r="AF1833" s="113"/>
      <c r="AG1833" s="165" t="str">
        <f t="array" ref="AG1833">XLOOKUP(F1833,'CLV2'!A:A,'CLV2'!E:E)</f>
        <v>2.FRUITS</v>
      </c>
      <c r="AH1833" s="115" t="str">
        <f t="array" ref="AH1833">XLOOKUP(F1833,'CLV2'!A:A,'CLV2'!F:F)</f>
        <v>3.IMPORT FRUITS</v>
      </c>
      <c r="AI1833" s="115" t="str">
        <f t="shared" si="8"/>
        <v>Pack</v>
      </c>
      <c r="AJ1833" s="116">
        <f t="shared" si="9"/>
        <v>0.96</v>
      </c>
      <c r="AK1833" s="117" t="str">
        <f t="array" ref="AK1833">XLOOKUP(F1833,'GIÁ'!A:A,'GIÁ'!D:D)</f>
        <v>117334.78</v>
      </c>
      <c r="AL1833" s="118">
        <f t="shared" si="10"/>
        <v>5632069.44</v>
      </c>
      <c r="AM1833" s="118">
        <f t="shared" si="11"/>
        <v>0</v>
      </c>
      <c r="AN1833" s="119">
        <f t="shared" si="12"/>
        <v>5632069.44</v>
      </c>
      <c r="AO1833" s="118">
        <f t="shared" si="13"/>
        <v>0</v>
      </c>
      <c r="AP1833" s="121">
        <f t="shared" si="14"/>
        <v>0</v>
      </c>
      <c r="AQ1833" s="122"/>
      <c r="AR1833" s="119"/>
    </row>
    <row r="1834" ht="22.5" customHeight="1">
      <c r="A1834" s="89">
        <v>46232.0</v>
      </c>
      <c r="B1834" s="90">
        <v>0.65</v>
      </c>
      <c r="C1834" s="91" t="s">
        <v>1658</v>
      </c>
      <c r="D1834" s="129" t="str">
        <f t="array" ref="D1834">XLOOKUP(C1834,'DS ST'!A:A,'DS ST'!B:B)</f>
        <v>TMY</v>
      </c>
      <c r="E1834" s="94" t="str">
        <f t="array" ref="E1834">XLOOKUP($F1834,'GIÁ'!$A:$A,'GIÁ'!$E:$E)</f>
        <v>MÁT</v>
      </c>
      <c r="F1834" s="94">
        <v>1100151.0</v>
      </c>
      <c r="G1834" s="95" t="s">
        <v>278</v>
      </c>
      <c r="H1834" s="95" t="s">
        <v>273</v>
      </c>
      <c r="I1834" s="96">
        <v>15.5</v>
      </c>
      <c r="J1834" s="96">
        <v>0.0</v>
      </c>
      <c r="K1834" s="98">
        <f t="shared" si="4"/>
        <v>15.5</v>
      </c>
      <c r="L1834" s="99" t="s">
        <v>5917</v>
      </c>
      <c r="M1834" s="100" t="s">
        <v>5932</v>
      </c>
      <c r="N1834" s="101" t="s">
        <v>5933</v>
      </c>
      <c r="O1834" s="128"/>
      <c r="P1834" s="145">
        <v>15.5</v>
      </c>
      <c r="Q1834" s="103">
        <f t="shared" si="5"/>
        <v>0</v>
      </c>
      <c r="R1834" s="161" t="s">
        <v>5920</v>
      </c>
      <c r="S1834" s="105"/>
      <c r="T1834" s="106"/>
      <c r="U1834" s="107"/>
      <c r="V1834" s="108" t="s">
        <v>756</v>
      </c>
      <c r="W1834" s="109" t="s">
        <v>1908</v>
      </c>
      <c r="X1834" s="110" t="str">
        <f t="shared" si="6"/>
        <v/>
      </c>
      <c r="Y1834" s="110" t="str">
        <f t="shared" si="7"/>
        <v>Siêu thị</v>
      </c>
      <c r="Z1834" s="139" t="str">
        <f t="shared" si="116"/>
        <v/>
      </c>
      <c r="AA1834" s="109" t="s">
        <v>802</v>
      </c>
      <c r="AB1834" s="106"/>
      <c r="AC1834" s="158"/>
      <c r="AD1834" s="160"/>
      <c r="AE1834" s="127"/>
      <c r="AF1834" s="113"/>
      <c r="AG1834" s="165" t="str">
        <f t="array" ref="AG1834">XLOOKUP(F1834,'CLV2'!A:A,'CLV2'!E:E)</f>
        <v>2.FRUITS</v>
      </c>
      <c r="AH1834" s="115" t="str">
        <f t="array" ref="AH1834">XLOOKUP(F1834,'CLV2'!A:A,'CLV2'!F:F)</f>
        <v>3.IMPORT FRUITS</v>
      </c>
      <c r="AI1834" s="115" t="str">
        <f t="shared" si="8"/>
        <v>KG</v>
      </c>
      <c r="AJ1834" s="116">
        <f t="shared" si="9"/>
        <v>1</v>
      </c>
      <c r="AK1834" s="117" t="str">
        <f t="array" ref="AK1834">XLOOKUP(F1834,'GIÁ'!A:A,'GIÁ'!D:D)</f>
        <v>86609.14</v>
      </c>
      <c r="AL1834" s="118">
        <f t="shared" si="10"/>
        <v>1342441.67</v>
      </c>
      <c r="AM1834" s="118">
        <f t="shared" si="11"/>
        <v>0</v>
      </c>
      <c r="AN1834" s="119">
        <f t="shared" si="12"/>
        <v>1342441.67</v>
      </c>
      <c r="AO1834" s="118">
        <f t="shared" si="13"/>
        <v>0</v>
      </c>
      <c r="AP1834" s="121">
        <f t="shared" si="14"/>
        <v>0</v>
      </c>
      <c r="AQ1834" s="122"/>
      <c r="AR1834" s="119"/>
    </row>
    <row r="1835" ht="22.5" customHeight="1">
      <c r="A1835" s="89">
        <v>46232.0</v>
      </c>
      <c r="B1835" s="90">
        <v>0.65</v>
      </c>
      <c r="C1835" s="91" t="s">
        <v>1658</v>
      </c>
      <c r="D1835" s="129" t="str">
        <f t="array" ref="D1835">XLOOKUP(C1835,'DS ST'!A:A,'DS ST'!B:B)</f>
        <v>TMY</v>
      </c>
      <c r="E1835" s="94" t="str">
        <f t="array" ref="E1835">XLOOKUP($F1835,'GIÁ'!$A:$A,'GIÁ'!$E:$E)</f>
        <v>MÁT</v>
      </c>
      <c r="F1835" s="94">
        <v>8.936094510168E12</v>
      </c>
      <c r="G1835" s="95" t="s">
        <v>2396</v>
      </c>
      <c r="H1835" s="95" t="s">
        <v>57</v>
      </c>
      <c r="I1835" s="96">
        <v>3.0</v>
      </c>
      <c r="J1835" s="96">
        <v>0.0</v>
      </c>
      <c r="K1835" s="98">
        <f t="shared" si="4"/>
        <v>3</v>
      </c>
      <c r="L1835" s="99" t="s">
        <v>5917</v>
      </c>
      <c r="M1835" s="100" t="s">
        <v>5934</v>
      </c>
      <c r="N1835" s="101" t="s">
        <v>5935</v>
      </c>
      <c r="O1835" s="128"/>
      <c r="P1835" s="100">
        <v>3.0</v>
      </c>
      <c r="Q1835" s="103">
        <f t="shared" si="5"/>
        <v>0</v>
      </c>
      <c r="R1835" s="161" t="s">
        <v>5936</v>
      </c>
      <c r="S1835" s="105"/>
      <c r="T1835" s="106"/>
      <c r="U1835" s="107"/>
      <c r="V1835" s="108" t="s">
        <v>756</v>
      </c>
      <c r="W1835" s="109" t="s">
        <v>1908</v>
      </c>
      <c r="X1835" s="110" t="str">
        <f t="shared" si="6"/>
        <v/>
      </c>
      <c r="Y1835" s="110" t="str">
        <f t="shared" si="7"/>
        <v>Siêu thị</v>
      </c>
      <c r="Z1835" s="139" t="str">
        <f t="shared" si="116"/>
        <v/>
      </c>
      <c r="AA1835" s="109" t="s">
        <v>802</v>
      </c>
      <c r="AB1835" s="106"/>
      <c r="AC1835" s="158"/>
      <c r="AD1835" s="160"/>
      <c r="AE1835" s="127"/>
      <c r="AF1835" s="113"/>
      <c r="AG1835" s="165" t="str">
        <f t="array" ref="AG1835">XLOOKUP(F1835,'CLV2'!A:A,'CLV2'!E:E)</f>
        <v>2.DELICA</v>
      </c>
      <c r="AH1835" s="115" t="str">
        <f t="array" ref="AH1835">XLOOKUP(F1835,'CLV2'!A:A,'CLV2'!F:F)</f>
        <v>3.DESSERTS</v>
      </c>
      <c r="AI1835" s="115" t="str">
        <f t="shared" si="8"/>
        <v>Pack</v>
      </c>
      <c r="AJ1835" s="116">
        <f t="shared" si="9"/>
        <v>1</v>
      </c>
      <c r="AK1835" s="117" t="str">
        <f t="array" ref="AK1835">XLOOKUP(F1835,'GIÁ'!A:A,'GIÁ'!D:D)</f>
        <v>21059.55</v>
      </c>
      <c r="AL1835" s="118">
        <f t="shared" si="10"/>
        <v>63178.65</v>
      </c>
      <c r="AM1835" s="118">
        <f t="shared" si="11"/>
        <v>0</v>
      </c>
      <c r="AN1835" s="119">
        <f t="shared" si="12"/>
        <v>63178.65</v>
      </c>
      <c r="AO1835" s="118">
        <f t="shared" si="13"/>
        <v>0</v>
      </c>
      <c r="AP1835" s="121">
        <f t="shared" si="14"/>
        <v>0</v>
      </c>
      <c r="AQ1835" s="122"/>
      <c r="AR1835" s="119"/>
    </row>
    <row r="1836" ht="22.5" customHeight="1">
      <c r="A1836" s="89">
        <v>46232.0</v>
      </c>
      <c r="B1836" s="90">
        <v>0.65</v>
      </c>
      <c r="C1836" s="91" t="s">
        <v>1658</v>
      </c>
      <c r="D1836" s="129" t="str">
        <f t="array" ref="D1836">XLOOKUP(C1836,'DS ST'!A:A,'DS ST'!B:B)</f>
        <v>TMY</v>
      </c>
      <c r="E1836" s="94" t="str">
        <f t="array" ref="E1836">XLOOKUP($F1836,'GIÁ'!$A:$A,'GIÁ'!$E:$E)</f>
        <v>MÁT</v>
      </c>
      <c r="F1836" s="94">
        <v>8.936049694424E12</v>
      </c>
      <c r="G1836" s="95" t="s">
        <v>2251</v>
      </c>
      <c r="H1836" s="95" t="s">
        <v>57</v>
      </c>
      <c r="I1836" s="96">
        <v>1.0</v>
      </c>
      <c r="J1836" s="96">
        <v>0.0</v>
      </c>
      <c r="K1836" s="98">
        <f t="shared" si="4"/>
        <v>1</v>
      </c>
      <c r="L1836" s="99" t="s">
        <v>5917</v>
      </c>
      <c r="M1836" s="100" t="s">
        <v>5937</v>
      </c>
      <c r="N1836" s="101" t="s">
        <v>5938</v>
      </c>
      <c r="O1836" s="128"/>
      <c r="P1836" s="100">
        <v>1.0</v>
      </c>
      <c r="Q1836" s="103">
        <f t="shared" si="5"/>
        <v>0</v>
      </c>
      <c r="R1836" s="161" t="s">
        <v>5939</v>
      </c>
      <c r="S1836" s="105"/>
      <c r="T1836" s="106"/>
      <c r="U1836" s="107"/>
      <c r="V1836" s="108" t="s">
        <v>756</v>
      </c>
      <c r="W1836" s="109" t="s">
        <v>1908</v>
      </c>
      <c r="X1836" s="110" t="str">
        <f t="shared" si="6"/>
        <v/>
      </c>
      <c r="Y1836" s="110" t="str">
        <f t="shared" si="7"/>
        <v>Siêu thị</v>
      </c>
      <c r="Z1836" s="139" t="str">
        <f t="shared" si="116"/>
        <v/>
      </c>
      <c r="AA1836" s="109" t="s">
        <v>802</v>
      </c>
      <c r="AB1836" s="106"/>
      <c r="AC1836" s="158"/>
      <c r="AD1836" s="160"/>
      <c r="AE1836" s="127"/>
      <c r="AF1836" s="113"/>
      <c r="AG1836" s="165" t="str">
        <f t="array" ref="AG1836">XLOOKUP(F1836,'CLV2'!A:A,'CLV2'!E:E)</f>
        <v>2.VEGETABLES</v>
      </c>
      <c r="AH1836" s="115" t="str">
        <f t="array" ref="AH1836">XLOOKUP(F1836,'CLV2'!A:A,'CLV2'!F:F)</f>
        <v>3.LETTUCE, SNACKABLES</v>
      </c>
      <c r="AI1836" s="115" t="str">
        <f t="shared" si="8"/>
        <v>Pack</v>
      </c>
      <c r="AJ1836" s="116">
        <f t="shared" si="9"/>
        <v>1</v>
      </c>
      <c r="AK1836" s="117" t="str">
        <f t="array" ref="AK1836">XLOOKUP(F1836,'GIÁ'!A:A,'GIÁ'!D:D)</f>
        <v>26058.45</v>
      </c>
      <c r="AL1836" s="118">
        <f t="shared" si="10"/>
        <v>26058.45</v>
      </c>
      <c r="AM1836" s="118">
        <f t="shared" si="11"/>
        <v>0</v>
      </c>
      <c r="AN1836" s="119">
        <f t="shared" si="12"/>
        <v>26058.45</v>
      </c>
      <c r="AO1836" s="118">
        <f t="shared" si="13"/>
        <v>0</v>
      </c>
      <c r="AP1836" s="121">
        <f t="shared" si="14"/>
        <v>0</v>
      </c>
      <c r="AQ1836" s="122"/>
      <c r="AR1836" s="119"/>
    </row>
    <row r="1837" ht="22.5" customHeight="1">
      <c r="A1837" s="89">
        <v>46232.0</v>
      </c>
      <c r="B1837" s="90">
        <v>0.65</v>
      </c>
      <c r="C1837" s="91" t="s">
        <v>1658</v>
      </c>
      <c r="D1837" s="129" t="str">
        <f t="array" ref="D1837">XLOOKUP(C1837,'DS ST'!A:A,'DS ST'!B:B)</f>
        <v>TMY</v>
      </c>
      <c r="E1837" s="94" t="str">
        <f t="array" ref="E1837">XLOOKUP($F1837,'GIÁ'!$A:$A,'GIÁ'!$E:$E)</f>
        <v>MÁT</v>
      </c>
      <c r="F1837" s="94">
        <v>8.936204030906E12</v>
      </c>
      <c r="G1837" s="95" t="s">
        <v>2665</v>
      </c>
      <c r="H1837" s="95" t="s">
        <v>224</v>
      </c>
      <c r="I1837" s="96">
        <v>1.0</v>
      </c>
      <c r="J1837" s="96">
        <v>0.0</v>
      </c>
      <c r="K1837" s="98">
        <f t="shared" si="4"/>
        <v>1</v>
      </c>
      <c r="L1837" s="99" t="s">
        <v>5917</v>
      </c>
      <c r="M1837" s="100" t="s">
        <v>5937</v>
      </c>
      <c r="N1837" s="101" t="s">
        <v>5938</v>
      </c>
      <c r="O1837" s="128"/>
      <c r="P1837" s="100">
        <v>1.0</v>
      </c>
      <c r="Q1837" s="103">
        <f t="shared" si="5"/>
        <v>0</v>
      </c>
      <c r="R1837" s="161" t="s">
        <v>5939</v>
      </c>
      <c r="S1837" s="105"/>
      <c r="T1837" s="106"/>
      <c r="U1837" s="107"/>
      <c r="V1837" s="108" t="s">
        <v>756</v>
      </c>
      <c r="W1837" s="109" t="s">
        <v>1908</v>
      </c>
      <c r="X1837" s="110" t="str">
        <f t="shared" si="6"/>
        <v/>
      </c>
      <c r="Y1837" s="110" t="str">
        <f t="shared" si="7"/>
        <v>Siêu thị</v>
      </c>
      <c r="Z1837" s="139" t="str">
        <f t="shared" si="116"/>
        <v/>
      </c>
      <c r="AA1837" s="109" t="s">
        <v>802</v>
      </c>
      <c r="AB1837" s="106"/>
      <c r="AC1837" s="158"/>
      <c r="AD1837" s="160"/>
      <c r="AE1837" s="127"/>
      <c r="AF1837" s="113"/>
      <c r="AG1837" s="165" t="str">
        <f t="array" ref="AG1837">XLOOKUP(F1837,'CLV2'!A:A,'CLV2'!E:E)</f>
        <v>2.VEGETABLES</v>
      </c>
      <c r="AH1837" s="115" t="str">
        <f t="array" ref="AH1837">XLOOKUP(F1837,'CLV2'!A:A,'CLV2'!F:F)</f>
        <v>3.PROCESSED VEGGIES</v>
      </c>
      <c r="AI1837" s="115" t="str">
        <f t="shared" si="8"/>
        <v>Pack</v>
      </c>
      <c r="AJ1837" s="116">
        <f t="shared" si="9"/>
        <v>1</v>
      </c>
      <c r="AK1837" s="117" t="str">
        <f t="array" ref="AK1837">XLOOKUP(F1837,'GIÁ'!A:A,'GIÁ'!D:D)</f>
        <v>15056.83</v>
      </c>
      <c r="AL1837" s="118">
        <f t="shared" si="10"/>
        <v>15056.83</v>
      </c>
      <c r="AM1837" s="118">
        <f t="shared" si="11"/>
        <v>0</v>
      </c>
      <c r="AN1837" s="119">
        <f t="shared" si="12"/>
        <v>15056.83</v>
      </c>
      <c r="AO1837" s="118">
        <f t="shared" si="13"/>
        <v>0</v>
      </c>
      <c r="AP1837" s="121">
        <f t="shared" si="14"/>
        <v>0</v>
      </c>
      <c r="AQ1837" s="122"/>
      <c r="AR1837" s="119"/>
    </row>
    <row r="1838" ht="22.5" customHeight="1">
      <c r="A1838" s="89">
        <v>46232.0</v>
      </c>
      <c r="B1838" s="90">
        <v>0.65</v>
      </c>
      <c r="C1838" s="91" t="s">
        <v>1658</v>
      </c>
      <c r="D1838" s="129" t="str">
        <f t="array" ref="D1838">XLOOKUP(C1838,'DS ST'!A:A,'DS ST'!B:B)</f>
        <v>TMY</v>
      </c>
      <c r="E1838" s="94" t="str">
        <f t="array" ref="E1838">XLOOKUP($F1838,'GIÁ'!$A:$A,'GIÁ'!$E:$E)</f>
        <v>MÁT</v>
      </c>
      <c r="F1838" s="94">
        <v>11566.0</v>
      </c>
      <c r="G1838" s="95" t="s">
        <v>894</v>
      </c>
      <c r="H1838" s="95" t="s">
        <v>787</v>
      </c>
      <c r="I1838" s="96">
        <v>2.0</v>
      </c>
      <c r="J1838" s="96">
        <v>0.0</v>
      </c>
      <c r="K1838" s="98">
        <f t="shared" si="4"/>
        <v>2</v>
      </c>
      <c r="L1838" s="99" t="s">
        <v>5917</v>
      </c>
      <c r="M1838" s="100" t="s">
        <v>5937</v>
      </c>
      <c r="N1838" s="101" t="s">
        <v>5938</v>
      </c>
      <c r="O1838" s="128"/>
      <c r="P1838" s="100">
        <v>2.0</v>
      </c>
      <c r="Q1838" s="103">
        <f t="shared" si="5"/>
        <v>0</v>
      </c>
      <c r="R1838" s="161" t="s">
        <v>5939</v>
      </c>
      <c r="S1838" s="105"/>
      <c r="T1838" s="106"/>
      <c r="U1838" s="107"/>
      <c r="V1838" s="108" t="s">
        <v>756</v>
      </c>
      <c r="W1838" s="109" t="s">
        <v>1908</v>
      </c>
      <c r="X1838" s="110" t="str">
        <f t="shared" si="6"/>
        <v/>
      </c>
      <c r="Y1838" s="110" t="str">
        <f t="shared" si="7"/>
        <v>Siêu thị</v>
      </c>
      <c r="Z1838" s="139" t="str">
        <f t="shared" si="116"/>
        <v/>
      </c>
      <c r="AA1838" s="109" t="s">
        <v>802</v>
      </c>
      <c r="AB1838" s="106"/>
      <c r="AC1838" s="158"/>
      <c r="AD1838" s="160"/>
      <c r="AE1838" s="127"/>
      <c r="AF1838" s="113"/>
      <c r="AG1838" s="165" t="str">
        <f t="array" ref="AG1838">XLOOKUP(F1838,'CLV2'!A:A,'CLV2'!E:E)</f>
        <v>2.VEGETABLES</v>
      </c>
      <c r="AH1838" s="115" t="str">
        <f t="array" ref="AH1838">XLOOKUP(F1838,'CLV2'!A:A,'CLV2'!F:F)</f>
        <v>3.PROCESSED VEGGIES</v>
      </c>
      <c r="AI1838" s="115" t="str">
        <f t="shared" si="8"/>
        <v>Pack</v>
      </c>
      <c r="AJ1838" s="116">
        <f t="shared" si="9"/>
        <v>1</v>
      </c>
      <c r="AK1838" s="117" t="str">
        <f t="array" ref="AK1838">XLOOKUP(F1838,'GIÁ'!A:A,'GIÁ'!D:D)</f>
        <v>10563.03</v>
      </c>
      <c r="AL1838" s="118">
        <f t="shared" si="10"/>
        <v>21126.06</v>
      </c>
      <c r="AM1838" s="118">
        <f t="shared" si="11"/>
        <v>0</v>
      </c>
      <c r="AN1838" s="119">
        <f t="shared" si="12"/>
        <v>21126.06</v>
      </c>
      <c r="AO1838" s="118">
        <f t="shared" si="13"/>
        <v>0</v>
      </c>
      <c r="AP1838" s="121">
        <f t="shared" si="14"/>
        <v>0</v>
      </c>
      <c r="AQ1838" s="122"/>
      <c r="AR1838" s="119"/>
    </row>
    <row r="1839" ht="22.5" customHeight="1">
      <c r="A1839" s="89">
        <v>46232.0</v>
      </c>
      <c r="B1839" s="90">
        <v>0.65</v>
      </c>
      <c r="C1839" s="91" t="s">
        <v>1658</v>
      </c>
      <c r="D1839" s="129" t="str">
        <f t="array" ref="D1839">XLOOKUP(C1839,'DS ST'!A:A,'DS ST'!B:B)</f>
        <v>TMY</v>
      </c>
      <c r="E1839" s="94" t="str">
        <f t="array" ref="E1839">XLOOKUP($F1839,'GIÁ'!$A:$A,'GIÁ'!$E:$E)</f>
        <v>MÁT</v>
      </c>
      <c r="F1839" s="94">
        <v>10216.0</v>
      </c>
      <c r="G1839" s="95" t="s">
        <v>81</v>
      </c>
      <c r="H1839" s="95" t="s">
        <v>57</v>
      </c>
      <c r="I1839" s="96">
        <v>1.0</v>
      </c>
      <c r="J1839" s="96">
        <v>0.0</v>
      </c>
      <c r="K1839" s="98">
        <f t="shared" si="4"/>
        <v>1</v>
      </c>
      <c r="L1839" s="99" t="s">
        <v>5917</v>
      </c>
      <c r="M1839" s="100" t="s">
        <v>5937</v>
      </c>
      <c r="N1839" s="101" t="s">
        <v>5938</v>
      </c>
      <c r="O1839" s="128"/>
      <c r="P1839" s="100">
        <v>1.0</v>
      </c>
      <c r="Q1839" s="103">
        <f t="shared" si="5"/>
        <v>0</v>
      </c>
      <c r="R1839" s="161" t="s">
        <v>5939</v>
      </c>
      <c r="S1839" s="105"/>
      <c r="T1839" s="106"/>
      <c r="U1839" s="107"/>
      <c r="V1839" s="108" t="s">
        <v>756</v>
      </c>
      <c r="W1839" s="109" t="s">
        <v>1908</v>
      </c>
      <c r="X1839" s="110" t="str">
        <f t="shared" si="6"/>
        <v/>
      </c>
      <c r="Y1839" s="110" t="str">
        <f t="shared" si="7"/>
        <v>Siêu thị</v>
      </c>
      <c r="Z1839" s="139" t="str">
        <f t="shared" si="116"/>
        <v/>
      </c>
      <c r="AA1839" s="109" t="s">
        <v>802</v>
      </c>
      <c r="AB1839" s="106"/>
      <c r="AC1839" s="158"/>
      <c r="AD1839" s="160"/>
      <c r="AE1839" s="127"/>
      <c r="AF1839" s="113"/>
      <c r="AG1839" s="165" t="str">
        <f t="array" ref="AG1839">XLOOKUP(F1839,'CLV2'!A:A,'CLV2'!E:E)</f>
        <v>2.VEGETABLES</v>
      </c>
      <c r="AH1839" s="115" t="str">
        <f t="array" ref="AH1839">XLOOKUP(F1839,'CLV2'!A:A,'CLV2'!F:F)</f>
        <v>3.MUSHROOM</v>
      </c>
      <c r="AI1839" s="115" t="str">
        <f t="shared" si="8"/>
        <v>Pack</v>
      </c>
      <c r="AJ1839" s="116">
        <f t="shared" si="9"/>
        <v>1</v>
      </c>
      <c r="AK1839" s="117" t="str">
        <f t="array" ref="AK1839">XLOOKUP(F1839,'GIÁ'!A:A,'GIÁ'!D:D)</f>
        <v>41977.50</v>
      </c>
      <c r="AL1839" s="118">
        <f t="shared" si="10"/>
        <v>41977.5</v>
      </c>
      <c r="AM1839" s="118">
        <f t="shared" si="11"/>
        <v>0</v>
      </c>
      <c r="AN1839" s="119">
        <f t="shared" si="12"/>
        <v>41977.5</v>
      </c>
      <c r="AO1839" s="118">
        <f t="shared" si="13"/>
        <v>0</v>
      </c>
      <c r="AP1839" s="121">
        <f t="shared" si="14"/>
        <v>0</v>
      </c>
      <c r="AQ1839" s="122"/>
      <c r="AR1839" s="119"/>
    </row>
    <row r="1840" ht="22.5" customHeight="1">
      <c r="A1840" s="89">
        <v>46232.0</v>
      </c>
      <c r="B1840" s="90">
        <v>0.65</v>
      </c>
      <c r="C1840" s="91" t="s">
        <v>1658</v>
      </c>
      <c r="D1840" s="129" t="str">
        <f t="array" ref="D1840">XLOOKUP(C1840,'DS ST'!A:A,'DS ST'!B:B)</f>
        <v>TMY</v>
      </c>
      <c r="E1840" s="94" t="str">
        <f t="array" ref="E1840">XLOOKUP($F1840,'GIÁ'!$A:$A,'GIÁ'!$E:$E)</f>
        <v>MÁT</v>
      </c>
      <c r="F1840" s="94">
        <v>11757.0</v>
      </c>
      <c r="G1840" s="95" t="s">
        <v>1051</v>
      </c>
      <c r="H1840" s="95" t="s">
        <v>224</v>
      </c>
      <c r="I1840" s="96">
        <v>1.0</v>
      </c>
      <c r="J1840" s="96">
        <v>0.0</v>
      </c>
      <c r="K1840" s="98">
        <f t="shared" si="4"/>
        <v>1</v>
      </c>
      <c r="L1840" s="99" t="s">
        <v>5917</v>
      </c>
      <c r="M1840" s="100" t="s">
        <v>5937</v>
      </c>
      <c r="N1840" s="101" t="s">
        <v>5938</v>
      </c>
      <c r="O1840" s="128"/>
      <c r="P1840" s="100">
        <v>1.0</v>
      </c>
      <c r="Q1840" s="103">
        <f t="shared" si="5"/>
        <v>0</v>
      </c>
      <c r="R1840" s="161" t="s">
        <v>5939</v>
      </c>
      <c r="S1840" s="105"/>
      <c r="T1840" s="106"/>
      <c r="U1840" s="107"/>
      <c r="V1840" s="108" t="s">
        <v>756</v>
      </c>
      <c r="W1840" s="109" t="s">
        <v>1908</v>
      </c>
      <c r="X1840" s="110" t="str">
        <f t="shared" si="6"/>
        <v/>
      </c>
      <c r="Y1840" s="110" t="str">
        <f t="shared" si="7"/>
        <v>Siêu thị</v>
      </c>
      <c r="Z1840" s="139" t="str">
        <f t="shared" si="116"/>
        <v/>
      </c>
      <c r="AA1840" s="109" t="s">
        <v>802</v>
      </c>
      <c r="AB1840" s="106"/>
      <c r="AC1840" s="158"/>
      <c r="AD1840" s="160"/>
      <c r="AE1840" s="127"/>
      <c r="AF1840" s="113"/>
      <c r="AG1840" s="165" t="str">
        <f t="array" ref="AG1840">XLOOKUP(F1840,'CLV2'!A:A,'CLV2'!E:E)</f>
        <v>2.VEGETABLES</v>
      </c>
      <c r="AH1840" s="115" t="str">
        <f t="array" ref="AH1840">XLOOKUP(F1840,'CLV2'!A:A,'CLV2'!F:F)</f>
        <v>3.MUSHROOM</v>
      </c>
      <c r="AI1840" s="115" t="str">
        <f t="shared" si="8"/>
        <v>Pack</v>
      </c>
      <c r="AJ1840" s="116">
        <f t="shared" si="9"/>
        <v>1</v>
      </c>
      <c r="AK1840" s="117" t="str">
        <f t="array" ref="AK1840">XLOOKUP(F1840,'GIÁ'!A:A,'GIÁ'!D:D)</f>
        <v>36976.38</v>
      </c>
      <c r="AL1840" s="118">
        <f t="shared" si="10"/>
        <v>36976.38</v>
      </c>
      <c r="AM1840" s="118">
        <f t="shared" si="11"/>
        <v>0</v>
      </c>
      <c r="AN1840" s="119">
        <f t="shared" si="12"/>
        <v>36976.38</v>
      </c>
      <c r="AO1840" s="118">
        <f t="shared" si="13"/>
        <v>0</v>
      </c>
      <c r="AP1840" s="121">
        <f t="shared" si="14"/>
        <v>0</v>
      </c>
      <c r="AQ1840" s="122"/>
      <c r="AR1840" s="119"/>
    </row>
    <row r="1841" ht="22.5" customHeight="1">
      <c r="A1841" s="89">
        <v>46232.0</v>
      </c>
      <c r="B1841" s="90">
        <v>0.65</v>
      </c>
      <c r="C1841" s="91" t="s">
        <v>1658</v>
      </c>
      <c r="D1841" s="129" t="str">
        <f t="array" ref="D1841">XLOOKUP(C1841,'DS ST'!A:A,'DS ST'!B:B)</f>
        <v>TMY</v>
      </c>
      <c r="E1841" s="94" t="str">
        <f t="array" ref="E1841">XLOOKUP($F1841,'GIÁ'!$A:$A,'GIÁ'!$E:$E)</f>
        <v>MÁT</v>
      </c>
      <c r="F1841" s="94">
        <v>8.936204030586E12</v>
      </c>
      <c r="G1841" s="95" t="s">
        <v>2661</v>
      </c>
      <c r="H1841" s="95" t="s">
        <v>224</v>
      </c>
      <c r="I1841" s="96">
        <v>1.0</v>
      </c>
      <c r="J1841" s="96">
        <v>0.0</v>
      </c>
      <c r="K1841" s="98">
        <f t="shared" si="4"/>
        <v>1</v>
      </c>
      <c r="L1841" s="99" t="s">
        <v>5917</v>
      </c>
      <c r="M1841" s="100" t="s">
        <v>5937</v>
      </c>
      <c r="N1841" s="101" t="s">
        <v>5938</v>
      </c>
      <c r="O1841" s="128"/>
      <c r="P1841" s="100">
        <v>1.0</v>
      </c>
      <c r="Q1841" s="103">
        <f t="shared" si="5"/>
        <v>0</v>
      </c>
      <c r="R1841" s="161" t="s">
        <v>5939</v>
      </c>
      <c r="S1841" s="105"/>
      <c r="T1841" s="106"/>
      <c r="U1841" s="107"/>
      <c r="V1841" s="108" t="s">
        <v>756</v>
      </c>
      <c r="W1841" s="109" t="s">
        <v>1908</v>
      </c>
      <c r="X1841" s="110" t="str">
        <f t="shared" si="6"/>
        <v/>
      </c>
      <c r="Y1841" s="110" t="str">
        <f t="shared" si="7"/>
        <v>Siêu thị</v>
      </c>
      <c r="Z1841" s="139" t="str">
        <f t="shared" si="116"/>
        <v/>
      </c>
      <c r="AA1841" s="109" t="s">
        <v>802</v>
      </c>
      <c r="AB1841" s="106"/>
      <c r="AC1841" s="158"/>
      <c r="AD1841" s="160"/>
      <c r="AE1841" s="127"/>
      <c r="AF1841" s="113"/>
      <c r="AG1841" s="165" t="str">
        <f t="array" ref="AG1841">XLOOKUP(F1841,'CLV2'!A:A,'CLV2'!E:E)</f>
        <v>2.VEGETABLES</v>
      </c>
      <c r="AH1841" s="115" t="str">
        <f t="array" ref="AH1841">XLOOKUP(F1841,'CLV2'!A:A,'CLV2'!F:F)</f>
        <v>3.PROCESSED VEGGIES</v>
      </c>
      <c r="AI1841" s="115" t="str">
        <f t="shared" si="8"/>
        <v>Pack</v>
      </c>
      <c r="AJ1841" s="116">
        <f t="shared" si="9"/>
        <v>1</v>
      </c>
      <c r="AK1841" s="117" t="str">
        <f t="array" ref="AK1841">XLOOKUP(F1841,'GIÁ'!A:A,'GIÁ'!D:D)</f>
        <v>19972.85</v>
      </c>
      <c r="AL1841" s="118">
        <f t="shared" si="10"/>
        <v>19972.85</v>
      </c>
      <c r="AM1841" s="118">
        <f t="shared" si="11"/>
        <v>0</v>
      </c>
      <c r="AN1841" s="119">
        <f t="shared" si="12"/>
        <v>19972.85</v>
      </c>
      <c r="AO1841" s="118">
        <f t="shared" si="13"/>
        <v>0</v>
      </c>
      <c r="AP1841" s="121">
        <f t="shared" si="14"/>
        <v>0</v>
      </c>
      <c r="AQ1841" s="122"/>
      <c r="AR1841" s="119"/>
    </row>
    <row r="1842" ht="22.5" customHeight="1">
      <c r="A1842" s="89">
        <v>46232.0</v>
      </c>
      <c r="B1842" s="90">
        <v>0.65</v>
      </c>
      <c r="C1842" s="91" t="s">
        <v>1658</v>
      </c>
      <c r="D1842" s="129" t="str">
        <f t="array" ref="D1842">XLOOKUP(C1842,'DS ST'!A:A,'DS ST'!B:B)</f>
        <v>TMY</v>
      </c>
      <c r="E1842" s="94" t="str">
        <f t="array" ref="E1842">XLOOKUP($F1842,'GIÁ'!$A:$A,'GIÁ'!$E:$E)</f>
        <v>MÁT</v>
      </c>
      <c r="F1842" s="94">
        <v>8.936204030265E12</v>
      </c>
      <c r="G1842" s="95" t="s">
        <v>2655</v>
      </c>
      <c r="H1842" s="95" t="s">
        <v>224</v>
      </c>
      <c r="I1842" s="96">
        <v>1.0</v>
      </c>
      <c r="J1842" s="96">
        <v>0.0</v>
      </c>
      <c r="K1842" s="98">
        <f t="shared" si="4"/>
        <v>1</v>
      </c>
      <c r="L1842" s="99" t="s">
        <v>5917</v>
      </c>
      <c r="M1842" s="100" t="s">
        <v>5937</v>
      </c>
      <c r="N1842" s="101" t="s">
        <v>5938</v>
      </c>
      <c r="O1842" s="128"/>
      <c r="P1842" s="100">
        <v>1.0</v>
      </c>
      <c r="Q1842" s="103">
        <f t="shared" si="5"/>
        <v>0</v>
      </c>
      <c r="R1842" s="161" t="s">
        <v>5939</v>
      </c>
      <c r="S1842" s="105"/>
      <c r="T1842" s="106"/>
      <c r="U1842" s="107"/>
      <c r="V1842" s="108" t="s">
        <v>756</v>
      </c>
      <c r="W1842" s="109" t="s">
        <v>1908</v>
      </c>
      <c r="X1842" s="110" t="str">
        <f t="shared" si="6"/>
        <v/>
      </c>
      <c r="Y1842" s="110" t="str">
        <f t="shared" si="7"/>
        <v>Siêu thị</v>
      </c>
      <c r="Z1842" s="139" t="str">
        <f t="shared" si="116"/>
        <v/>
      </c>
      <c r="AA1842" s="109" t="s">
        <v>802</v>
      </c>
      <c r="AB1842" s="106"/>
      <c r="AC1842" s="158"/>
      <c r="AD1842" s="160"/>
      <c r="AE1842" s="127"/>
      <c r="AF1842" s="113"/>
      <c r="AG1842" s="165" t="str">
        <f t="array" ref="AG1842">XLOOKUP(F1842,'CLV2'!A:A,'CLV2'!E:E)</f>
        <v>2.VEGETABLES</v>
      </c>
      <c r="AH1842" s="115" t="str">
        <f t="array" ref="AH1842">XLOOKUP(F1842,'CLV2'!A:A,'CLV2'!F:F)</f>
        <v>3.PROCESSED VEGGIES</v>
      </c>
      <c r="AI1842" s="115" t="str">
        <f t="shared" si="8"/>
        <v>Pack</v>
      </c>
      <c r="AJ1842" s="116">
        <f t="shared" si="9"/>
        <v>1</v>
      </c>
      <c r="AK1842" s="117" t="str">
        <f t="array" ref="AK1842">XLOOKUP(F1842,'GIÁ'!A:A,'GIÁ'!D:D)</f>
        <v>9708.46</v>
      </c>
      <c r="AL1842" s="118">
        <f t="shared" si="10"/>
        <v>9708.46</v>
      </c>
      <c r="AM1842" s="118">
        <f t="shared" si="11"/>
        <v>0</v>
      </c>
      <c r="AN1842" s="119">
        <f t="shared" si="12"/>
        <v>9708.46</v>
      </c>
      <c r="AO1842" s="118">
        <f t="shared" si="13"/>
        <v>0</v>
      </c>
      <c r="AP1842" s="121">
        <f t="shared" si="14"/>
        <v>0</v>
      </c>
      <c r="AQ1842" s="122"/>
      <c r="AR1842" s="119"/>
    </row>
    <row r="1843" ht="22.5" customHeight="1">
      <c r="A1843" s="89">
        <v>46232.0</v>
      </c>
      <c r="B1843" s="90">
        <v>0.65</v>
      </c>
      <c r="C1843" s="91" t="s">
        <v>1658</v>
      </c>
      <c r="D1843" s="129" t="str">
        <f t="array" ref="D1843">XLOOKUP(C1843,'DS ST'!A:A,'DS ST'!B:B)</f>
        <v>TMY</v>
      </c>
      <c r="E1843" s="94" t="str">
        <f t="array" ref="E1843">XLOOKUP($F1843,'GIÁ'!$A:$A,'GIÁ'!$E:$E)</f>
        <v>MÁT</v>
      </c>
      <c r="F1843" s="94">
        <v>8.93624370002E12</v>
      </c>
      <c r="G1843" s="95" t="s">
        <v>2727</v>
      </c>
      <c r="H1843" s="95" t="s">
        <v>1206</v>
      </c>
      <c r="I1843" s="96">
        <v>1.0</v>
      </c>
      <c r="J1843" s="96">
        <v>0.0</v>
      </c>
      <c r="K1843" s="98">
        <f t="shared" si="4"/>
        <v>1</v>
      </c>
      <c r="L1843" s="99" t="s">
        <v>5917</v>
      </c>
      <c r="M1843" s="100" t="s">
        <v>5937</v>
      </c>
      <c r="N1843" s="101" t="s">
        <v>5938</v>
      </c>
      <c r="O1843" s="128"/>
      <c r="P1843" s="100">
        <v>1.0</v>
      </c>
      <c r="Q1843" s="103">
        <f t="shared" si="5"/>
        <v>0</v>
      </c>
      <c r="R1843" s="161" t="s">
        <v>5940</v>
      </c>
      <c r="S1843" s="105"/>
      <c r="T1843" s="106"/>
      <c r="U1843" s="107"/>
      <c r="V1843" s="108" t="s">
        <v>756</v>
      </c>
      <c r="W1843" s="109" t="s">
        <v>1908</v>
      </c>
      <c r="X1843" s="110" t="str">
        <f t="shared" si="6"/>
        <v/>
      </c>
      <c r="Y1843" s="110" t="str">
        <f t="shared" si="7"/>
        <v>Siêu thị</v>
      </c>
      <c r="Z1843" s="139" t="str">
        <f t="shared" si="116"/>
        <v/>
      </c>
      <c r="AA1843" s="109" t="s">
        <v>802</v>
      </c>
      <c r="AB1843" s="106"/>
      <c r="AC1843" s="158"/>
      <c r="AD1843" s="160"/>
      <c r="AE1843" s="127"/>
      <c r="AF1843" s="113"/>
      <c r="AG1843" s="165" t="str">
        <f t="array" ref="AG1843">XLOOKUP(F1843,'CLV2'!A:A,'CLV2'!E:E)</f>
        <v>2.DELICA</v>
      </c>
      <c r="AH1843" s="115" t="str">
        <f t="array" ref="AH1843">XLOOKUP(F1843,'CLV2'!A:A,'CLV2'!F:F)</f>
        <v>3.COLD AND HOT DELICA</v>
      </c>
      <c r="AI1843" s="115" t="str">
        <f t="shared" si="8"/>
        <v>Pack</v>
      </c>
      <c r="AJ1843" s="116">
        <f t="shared" si="9"/>
        <v>1</v>
      </c>
      <c r="AK1843" s="117" t="str">
        <f t="array" ref="AK1843">XLOOKUP(F1843,'GIÁ'!A:A,'GIÁ'!D:D)</f>
        <v>10464.51</v>
      </c>
      <c r="AL1843" s="118">
        <f t="shared" si="10"/>
        <v>10464.51</v>
      </c>
      <c r="AM1843" s="118">
        <f t="shared" si="11"/>
        <v>0</v>
      </c>
      <c r="AN1843" s="119">
        <f t="shared" si="12"/>
        <v>10464.51</v>
      </c>
      <c r="AO1843" s="118">
        <f t="shared" si="13"/>
        <v>0</v>
      </c>
      <c r="AP1843" s="121">
        <f t="shared" si="14"/>
        <v>0</v>
      </c>
      <c r="AQ1843" s="122"/>
      <c r="AR1843" s="119"/>
    </row>
    <row r="1844" ht="22.5" customHeight="1">
      <c r="A1844" s="89">
        <v>46232.0</v>
      </c>
      <c r="B1844" s="90">
        <v>0.65</v>
      </c>
      <c r="C1844" s="91" t="s">
        <v>1658</v>
      </c>
      <c r="D1844" s="129" t="str">
        <f t="array" ref="D1844">XLOOKUP(C1844,'DS ST'!A:A,'DS ST'!B:B)</f>
        <v>TMY</v>
      </c>
      <c r="E1844" s="94" t="str">
        <f t="array" ref="E1844">XLOOKUP($F1844,'GIÁ'!$A:$A,'GIÁ'!$E:$E)</f>
        <v>MÁT</v>
      </c>
      <c r="F1844" s="94">
        <v>8.936243700174E12</v>
      </c>
      <c r="G1844" s="95" t="s">
        <v>2761</v>
      </c>
      <c r="H1844" s="95" t="s">
        <v>57</v>
      </c>
      <c r="I1844" s="96">
        <v>1.0</v>
      </c>
      <c r="J1844" s="96">
        <v>0.0</v>
      </c>
      <c r="K1844" s="98">
        <f t="shared" si="4"/>
        <v>1</v>
      </c>
      <c r="L1844" s="99" t="s">
        <v>5917</v>
      </c>
      <c r="M1844" s="100" t="s">
        <v>5937</v>
      </c>
      <c r="N1844" s="101" t="s">
        <v>5938</v>
      </c>
      <c r="O1844" s="128"/>
      <c r="P1844" s="100">
        <v>1.0</v>
      </c>
      <c r="Q1844" s="103">
        <f t="shared" si="5"/>
        <v>0</v>
      </c>
      <c r="R1844" s="161" t="s">
        <v>5940</v>
      </c>
      <c r="S1844" s="105"/>
      <c r="T1844" s="106"/>
      <c r="U1844" s="107"/>
      <c r="V1844" s="108" t="s">
        <v>756</v>
      </c>
      <c r="W1844" s="109" t="s">
        <v>1908</v>
      </c>
      <c r="X1844" s="110" t="str">
        <f t="shared" si="6"/>
        <v/>
      </c>
      <c r="Y1844" s="110" t="str">
        <f t="shared" si="7"/>
        <v>Siêu thị</v>
      </c>
      <c r="Z1844" s="139" t="str">
        <f t="shared" si="116"/>
        <v/>
      </c>
      <c r="AA1844" s="109" t="s">
        <v>802</v>
      </c>
      <c r="AB1844" s="106"/>
      <c r="AC1844" s="158"/>
      <c r="AD1844" s="160"/>
      <c r="AE1844" s="127"/>
      <c r="AF1844" s="113"/>
      <c r="AG1844" s="165" t="str">
        <f t="array" ref="AG1844">XLOOKUP(F1844,'CLV2'!A:A,'CLV2'!E:E)</f>
        <v>2.DELICA</v>
      </c>
      <c r="AH1844" s="115" t="str">
        <f t="array" ref="AH1844">XLOOKUP(F1844,'CLV2'!A:A,'CLV2'!F:F)</f>
        <v>3.COLD AND HOT DELICA</v>
      </c>
      <c r="AI1844" s="115" t="str">
        <f t="shared" si="8"/>
        <v>Pack</v>
      </c>
      <c r="AJ1844" s="116">
        <f t="shared" si="9"/>
        <v>1</v>
      </c>
      <c r="AK1844" s="117" t="str">
        <f t="array" ref="AK1844">XLOOKUP(F1844,'GIÁ'!A:A,'GIÁ'!D:D)</f>
        <v>23138.19</v>
      </c>
      <c r="AL1844" s="118">
        <f t="shared" si="10"/>
        <v>23138.19</v>
      </c>
      <c r="AM1844" s="118">
        <f t="shared" si="11"/>
        <v>0</v>
      </c>
      <c r="AN1844" s="119">
        <f t="shared" si="12"/>
        <v>23138.19</v>
      </c>
      <c r="AO1844" s="118">
        <f t="shared" si="13"/>
        <v>0</v>
      </c>
      <c r="AP1844" s="121">
        <f t="shared" si="14"/>
        <v>0</v>
      </c>
      <c r="AQ1844" s="122"/>
      <c r="AR1844" s="119"/>
    </row>
    <row r="1845" ht="22.5" customHeight="1">
      <c r="A1845" s="89">
        <v>46232.0</v>
      </c>
      <c r="B1845" s="90">
        <v>0.65</v>
      </c>
      <c r="C1845" s="91" t="s">
        <v>1658</v>
      </c>
      <c r="D1845" s="129" t="str">
        <f t="array" ref="D1845">XLOOKUP(C1845,'DS ST'!A:A,'DS ST'!B:B)</f>
        <v>TMY</v>
      </c>
      <c r="E1845" s="94" t="str">
        <f t="array" ref="E1845">XLOOKUP($F1845,'GIÁ'!$A:$A,'GIÁ'!$E:$E)</f>
        <v>MÁT</v>
      </c>
      <c r="F1845" s="94">
        <v>8.936243700105E12</v>
      </c>
      <c r="G1845" s="95" t="s">
        <v>2747</v>
      </c>
      <c r="H1845" s="95" t="s">
        <v>1206</v>
      </c>
      <c r="I1845" s="96">
        <v>1.0</v>
      </c>
      <c r="J1845" s="96">
        <v>0.0</v>
      </c>
      <c r="K1845" s="98">
        <f t="shared" si="4"/>
        <v>1</v>
      </c>
      <c r="L1845" s="99" t="s">
        <v>5917</v>
      </c>
      <c r="M1845" s="100" t="s">
        <v>5937</v>
      </c>
      <c r="N1845" s="101" t="s">
        <v>5938</v>
      </c>
      <c r="O1845" s="128"/>
      <c r="P1845" s="100">
        <v>1.0</v>
      </c>
      <c r="Q1845" s="103">
        <f t="shared" si="5"/>
        <v>0</v>
      </c>
      <c r="R1845" s="161" t="s">
        <v>5940</v>
      </c>
      <c r="S1845" s="105"/>
      <c r="T1845" s="106"/>
      <c r="U1845" s="107"/>
      <c r="V1845" s="108" t="s">
        <v>756</v>
      </c>
      <c r="W1845" s="109" t="s">
        <v>1908</v>
      </c>
      <c r="X1845" s="110" t="str">
        <f t="shared" si="6"/>
        <v/>
      </c>
      <c r="Y1845" s="110" t="str">
        <f t="shared" si="7"/>
        <v>Siêu thị</v>
      </c>
      <c r="Z1845" s="139" t="str">
        <f t="shared" si="116"/>
        <v/>
      </c>
      <c r="AA1845" s="109" t="s">
        <v>802</v>
      </c>
      <c r="AB1845" s="106"/>
      <c r="AC1845" s="158"/>
      <c r="AD1845" s="160"/>
      <c r="AE1845" s="127"/>
      <c r="AF1845" s="113"/>
      <c r="AG1845" s="165" t="str">
        <f t="array" ref="AG1845">XLOOKUP(F1845,'CLV2'!A:A,'CLV2'!E:E)</f>
        <v>2.DELICA</v>
      </c>
      <c r="AH1845" s="115" t="str">
        <f t="array" ref="AH1845">XLOOKUP(F1845,'CLV2'!A:A,'CLV2'!F:F)</f>
        <v>3.COLD AND HOT DELICA</v>
      </c>
      <c r="AI1845" s="115" t="str">
        <f t="shared" si="8"/>
        <v>Pack</v>
      </c>
      <c r="AJ1845" s="116">
        <f t="shared" si="9"/>
        <v>1</v>
      </c>
      <c r="AK1845" s="117" t="str">
        <f t="array" ref="AK1845">XLOOKUP(F1845,'GIÁ'!A:A,'GIÁ'!D:D)</f>
        <v>11287.36</v>
      </c>
      <c r="AL1845" s="118">
        <f t="shared" si="10"/>
        <v>11287.36</v>
      </c>
      <c r="AM1845" s="118">
        <f t="shared" si="11"/>
        <v>0</v>
      </c>
      <c r="AN1845" s="119">
        <f t="shared" si="12"/>
        <v>11287.36</v>
      </c>
      <c r="AO1845" s="118">
        <f t="shared" si="13"/>
        <v>0</v>
      </c>
      <c r="AP1845" s="121">
        <f t="shared" si="14"/>
        <v>0</v>
      </c>
      <c r="AQ1845" s="122"/>
      <c r="AR1845" s="119"/>
    </row>
    <row r="1846" ht="22.5" customHeight="1">
      <c r="A1846" s="89">
        <v>46232.0</v>
      </c>
      <c r="B1846" s="90">
        <v>0.65</v>
      </c>
      <c r="C1846" s="91" t="s">
        <v>1658</v>
      </c>
      <c r="D1846" s="129" t="str">
        <f t="array" ref="D1846">XLOOKUP(C1846,'DS ST'!A:A,'DS ST'!B:B)</f>
        <v>TMY</v>
      </c>
      <c r="E1846" s="94" t="str">
        <f t="array" ref="E1846">XLOOKUP($F1846,'GIÁ'!$A:$A,'GIÁ'!$E:$E)</f>
        <v>MÁT</v>
      </c>
      <c r="F1846" s="94">
        <v>8.935217413409E12</v>
      </c>
      <c r="G1846" s="95" t="s">
        <v>1956</v>
      </c>
      <c r="H1846" s="95" t="s">
        <v>57</v>
      </c>
      <c r="I1846" s="96">
        <v>96.0</v>
      </c>
      <c r="J1846" s="96">
        <v>0.0</v>
      </c>
      <c r="K1846" s="98">
        <f t="shared" si="4"/>
        <v>96</v>
      </c>
      <c r="L1846" s="99" t="s">
        <v>5917</v>
      </c>
      <c r="M1846" s="100" t="s">
        <v>5941</v>
      </c>
      <c r="N1846" s="101" t="s">
        <v>5942</v>
      </c>
      <c r="O1846" s="128"/>
      <c r="P1846" s="100">
        <v>96.0</v>
      </c>
      <c r="Q1846" s="103">
        <f t="shared" si="5"/>
        <v>0</v>
      </c>
      <c r="R1846" s="161" t="s">
        <v>5920</v>
      </c>
      <c r="S1846" s="105"/>
      <c r="T1846" s="106"/>
      <c r="U1846" s="107"/>
      <c r="V1846" s="108" t="s">
        <v>756</v>
      </c>
      <c r="W1846" s="109" t="s">
        <v>1908</v>
      </c>
      <c r="X1846" s="110" t="str">
        <f t="shared" si="6"/>
        <v/>
      </c>
      <c r="Y1846" s="110" t="str">
        <f t="shared" si="7"/>
        <v>Siêu thị</v>
      </c>
      <c r="Z1846" s="139" t="str">
        <f t="shared" si="116"/>
        <v/>
      </c>
      <c r="AA1846" s="109" t="s">
        <v>802</v>
      </c>
      <c r="AB1846" s="106"/>
      <c r="AC1846" s="158"/>
      <c r="AD1846" s="160"/>
      <c r="AE1846" s="127"/>
      <c r="AF1846" s="113"/>
      <c r="AG1846" s="165" t="str">
        <f t="array" ref="AG1846">XLOOKUP(F1846,'CLV2'!A:A,'CLV2'!E:E)</f>
        <v>2.DAIRY</v>
      </c>
      <c r="AH1846" s="115" t="str">
        <f t="array" ref="AH1846">XLOOKUP(F1846,'CLV2'!A:A,'CLV2'!F:F)</f>
        <v>3.YOGURT</v>
      </c>
      <c r="AI1846" s="115" t="str">
        <f t="shared" si="8"/>
        <v>Pack</v>
      </c>
      <c r="AJ1846" s="116">
        <f t="shared" si="9"/>
        <v>1</v>
      </c>
      <c r="AK1846" s="117" t="str">
        <f t="array" ref="AK1846">XLOOKUP(F1846,'GIÁ'!A:A,'GIÁ'!D:D)</f>
        <v>6167.26</v>
      </c>
      <c r="AL1846" s="118">
        <f t="shared" si="10"/>
        <v>592056.96</v>
      </c>
      <c r="AM1846" s="118">
        <f t="shared" si="11"/>
        <v>0</v>
      </c>
      <c r="AN1846" s="119">
        <f t="shared" si="12"/>
        <v>592056.96</v>
      </c>
      <c r="AO1846" s="118">
        <f t="shared" si="13"/>
        <v>0</v>
      </c>
      <c r="AP1846" s="121">
        <f t="shared" si="14"/>
        <v>0</v>
      </c>
      <c r="AQ1846" s="122"/>
      <c r="AR1846" s="119"/>
    </row>
    <row r="1847" ht="22.5" customHeight="1">
      <c r="A1847" s="89">
        <v>46232.0</v>
      </c>
      <c r="B1847" s="90">
        <v>0.65</v>
      </c>
      <c r="C1847" s="91" t="s">
        <v>1658</v>
      </c>
      <c r="D1847" s="129" t="str">
        <f t="array" ref="D1847">XLOOKUP(C1847,'DS ST'!A:A,'DS ST'!B:B)</f>
        <v>TMY</v>
      </c>
      <c r="E1847" s="94" t="str">
        <f t="array" ref="E1847">XLOOKUP($F1847,'GIÁ'!$A:$A,'GIÁ'!$E:$E)</f>
        <v>MÁT</v>
      </c>
      <c r="F1847" s="94">
        <v>8.935049018643E12</v>
      </c>
      <c r="G1847" s="95" t="s">
        <v>1842</v>
      </c>
      <c r="H1847" s="95" t="s">
        <v>1831</v>
      </c>
      <c r="I1847" s="96">
        <v>48.0</v>
      </c>
      <c r="J1847" s="96">
        <v>0.0</v>
      </c>
      <c r="K1847" s="98">
        <f t="shared" si="4"/>
        <v>48</v>
      </c>
      <c r="L1847" s="99" t="s">
        <v>5917</v>
      </c>
      <c r="M1847" s="100" t="s">
        <v>5943</v>
      </c>
      <c r="N1847" s="101" t="s">
        <v>5944</v>
      </c>
      <c r="O1847" s="128"/>
      <c r="P1847" s="100">
        <v>48.0</v>
      </c>
      <c r="Q1847" s="103">
        <f t="shared" si="5"/>
        <v>0</v>
      </c>
      <c r="R1847" s="161" t="s">
        <v>5936</v>
      </c>
      <c r="S1847" s="105"/>
      <c r="T1847" s="106"/>
      <c r="U1847" s="107"/>
      <c r="V1847" s="108" t="s">
        <v>756</v>
      </c>
      <c r="W1847" s="109" t="s">
        <v>1908</v>
      </c>
      <c r="X1847" s="110" t="str">
        <f t="shared" si="6"/>
        <v/>
      </c>
      <c r="Y1847" s="110" t="str">
        <f t="shared" si="7"/>
        <v>Siêu thị</v>
      </c>
      <c r="Z1847" s="139" t="str">
        <f t="shared" si="116"/>
        <v/>
      </c>
      <c r="AA1847" s="109" t="s">
        <v>802</v>
      </c>
      <c r="AB1847" s="106"/>
      <c r="AC1847" s="158"/>
      <c r="AD1847" s="160"/>
      <c r="AE1847" s="127"/>
      <c r="AF1847" s="113"/>
      <c r="AG1847" s="165" t="str">
        <f t="array" ref="AG1847">XLOOKUP(F1847,'CLV2'!A:A,'CLV2'!E:E)</f>
        <v>2.DAIRY</v>
      </c>
      <c r="AH1847" s="115" t="str">
        <f t="array" ref="AH1847">XLOOKUP(F1847,'CLV2'!A:A,'CLV2'!F:F)</f>
        <v>3.YOGURT</v>
      </c>
      <c r="AI1847" s="115" t="str">
        <f t="shared" si="8"/>
        <v>Pack</v>
      </c>
      <c r="AJ1847" s="116">
        <f t="shared" si="9"/>
        <v>1</v>
      </c>
      <c r="AK1847" s="117" t="str">
        <f t="array" ref="AK1847">XLOOKUP(F1847,'GIÁ'!A:A,'GIÁ'!D:D)</f>
        <v>4276.29</v>
      </c>
      <c r="AL1847" s="118">
        <f t="shared" si="10"/>
        <v>205261.92</v>
      </c>
      <c r="AM1847" s="118">
        <f t="shared" si="11"/>
        <v>0</v>
      </c>
      <c r="AN1847" s="119">
        <f t="shared" si="12"/>
        <v>205261.92</v>
      </c>
      <c r="AO1847" s="118">
        <f t="shared" si="13"/>
        <v>0</v>
      </c>
      <c r="AP1847" s="121">
        <f t="shared" si="14"/>
        <v>0</v>
      </c>
      <c r="AQ1847" s="122"/>
      <c r="AR1847" s="119"/>
    </row>
    <row r="1848" ht="22.5" customHeight="1">
      <c r="A1848" s="89">
        <v>46232.0</v>
      </c>
      <c r="B1848" s="90">
        <v>0.65</v>
      </c>
      <c r="C1848" s="91" t="s">
        <v>1658</v>
      </c>
      <c r="D1848" s="129" t="str">
        <f t="array" ref="D1848">XLOOKUP(C1848,'DS ST'!A:A,'DS ST'!B:B)</f>
        <v>TMY</v>
      </c>
      <c r="E1848" s="94" t="str">
        <f t="array" ref="E1848">XLOOKUP($F1848,'GIÁ'!$A:$A,'GIÁ'!$E:$E)</f>
        <v>MÁT</v>
      </c>
      <c r="F1848" s="94">
        <v>8.935217413201E12</v>
      </c>
      <c r="G1848" s="95" t="s">
        <v>1946</v>
      </c>
      <c r="H1848" s="95" t="s">
        <v>57</v>
      </c>
      <c r="I1848" s="96">
        <v>48.0</v>
      </c>
      <c r="J1848" s="96">
        <v>0.0</v>
      </c>
      <c r="K1848" s="98">
        <f t="shared" si="4"/>
        <v>48</v>
      </c>
      <c r="L1848" s="99" t="s">
        <v>5917</v>
      </c>
      <c r="M1848" s="100" t="s">
        <v>5945</v>
      </c>
      <c r="N1848" s="101" t="s">
        <v>5946</v>
      </c>
      <c r="O1848" s="128"/>
      <c r="P1848" s="100">
        <v>48.0</v>
      </c>
      <c r="Q1848" s="103">
        <f t="shared" si="5"/>
        <v>0</v>
      </c>
      <c r="R1848" s="161" t="s">
        <v>5920</v>
      </c>
      <c r="S1848" s="105"/>
      <c r="T1848" s="106"/>
      <c r="U1848" s="107"/>
      <c r="V1848" s="108" t="s">
        <v>756</v>
      </c>
      <c r="W1848" s="109" t="s">
        <v>1908</v>
      </c>
      <c r="X1848" s="110" t="str">
        <f t="shared" si="6"/>
        <v/>
      </c>
      <c r="Y1848" s="110" t="str">
        <f t="shared" si="7"/>
        <v>Siêu thị</v>
      </c>
      <c r="Z1848" s="139" t="str">
        <f t="shared" si="116"/>
        <v/>
      </c>
      <c r="AA1848" s="109" t="s">
        <v>802</v>
      </c>
      <c r="AB1848" s="106"/>
      <c r="AC1848" s="158"/>
      <c r="AD1848" s="160"/>
      <c r="AE1848" s="127"/>
      <c r="AF1848" s="113"/>
      <c r="AG1848" s="165" t="str">
        <f t="array" ref="AG1848">XLOOKUP(F1848,'CLV2'!A:A,'CLV2'!E:E)</f>
        <v>2.DAIRY</v>
      </c>
      <c r="AH1848" s="115" t="str">
        <f t="array" ref="AH1848">XLOOKUP(F1848,'CLV2'!A:A,'CLV2'!F:F)</f>
        <v>3.YOGURT</v>
      </c>
      <c r="AI1848" s="115" t="str">
        <f t="shared" si="8"/>
        <v>Pack</v>
      </c>
      <c r="AJ1848" s="116">
        <f t="shared" si="9"/>
        <v>1</v>
      </c>
      <c r="AK1848" s="167">
        <f t="array" ref="AK1848">XLOOKUP(F1848,'GIÁ'!A:A,'GIÁ'!D:D)</f>
        <v>1922304</v>
      </c>
      <c r="AL1848" s="118">
        <f t="shared" si="10"/>
        <v>343824.96</v>
      </c>
      <c r="AM1848" s="118">
        <f t="shared" si="11"/>
        <v>0</v>
      </c>
      <c r="AN1848" s="119">
        <f t="shared" si="12"/>
        <v>343824.96</v>
      </c>
      <c r="AO1848" s="118">
        <f t="shared" si="13"/>
        <v>0</v>
      </c>
      <c r="AP1848" s="121">
        <f t="shared" si="14"/>
        <v>0</v>
      </c>
      <c r="AQ1848" s="122"/>
      <c r="AR1848" s="119"/>
    </row>
    <row r="1849" ht="22.5" customHeight="1">
      <c r="A1849" s="89">
        <v>46232.0</v>
      </c>
      <c r="B1849" s="90">
        <v>0.65</v>
      </c>
      <c r="C1849" s="91" t="s">
        <v>1658</v>
      </c>
      <c r="D1849" s="129" t="str">
        <f t="array" ref="D1849">XLOOKUP(C1849,'DS ST'!A:A,'DS ST'!B:B)</f>
        <v>TMY</v>
      </c>
      <c r="E1849" s="94" t="str">
        <f t="array" ref="E1849">XLOOKUP($F1849,'GIÁ'!$A:$A,'GIÁ'!$E:$E)</f>
        <v>MÁT</v>
      </c>
      <c r="F1849" s="94">
        <v>8.935217413003E12</v>
      </c>
      <c r="G1849" s="95" t="s">
        <v>1944</v>
      </c>
      <c r="H1849" s="95" t="s">
        <v>57</v>
      </c>
      <c r="I1849" s="96">
        <v>35.0</v>
      </c>
      <c r="J1849" s="96">
        <v>0.0</v>
      </c>
      <c r="K1849" s="98">
        <f t="shared" si="4"/>
        <v>35</v>
      </c>
      <c r="L1849" s="99" t="s">
        <v>5917</v>
      </c>
      <c r="M1849" s="100" t="s">
        <v>5945</v>
      </c>
      <c r="N1849" s="101" t="s">
        <v>5946</v>
      </c>
      <c r="O1849" s="128"/>
      <c r="P1849" s="171">
        <v>32.0</v>
      </c>
      <c r="Q1849" s="103">
        <f t="shared" si="5"/>
        <v>3</v>
      </c>
      <c r="R1849" s="161" t="s">
        <v>5923</v>
      </c>
      <c r="S1849" s="105"/>
      <c r="T1849" s="106"/>
      <c r="U1849" s="107" t="s">
        <v>5947</v>
      </c>
      <c r="V1849" s="108" t="s">
        <v>756</v>
      </c>
      <c r="W1849" s="109" t="s">
        <v>1908</v>
      </c>
      <c r="X1849" s="110" t="str">
        <f t="shared" si="6"/>
        <v/>
      </c>
      <c r="Y1849" s="110" t="str">
        <f t="shared" si="7"/>
        <v>Siêu thị</v>
      </c>
      <c r="Z1849" s="109" t="s">
        <v>797</v>
      </c>
      <c r="AA1849" s="109" t="s">
        <v>802</v>
      </c>
      <c r="AB1849" s="106"/>
      <c r="AC1849" s="158"/>
      <c r="AD1849" s="160"/>
      <c r="AE1849" s="127"/>
      <c r="AF1849" s="113"/>
      <c r="AG1849" s="165" t="str">
        <f t="array" ref="AG1849">XLOOKUP(F1849,'CLV2'!A:A,'CLV2'!E:E)</f>
        <v>2.DAIRY</v>
      </c>
      <c r="AH1849" s="115" t="str">
        <f t="array" ref="AH1849">XLOOKUP(F1849,'CLV2'!A:A,'CLV2'!F:F)</f>
        <v>3.YOGURT</v>
      </c>
      <c r="AI1849" s="115" t="str">
        <f t="shared" si="8"/>
        <v>Pack</v>
      </c>
      <c r="AJ1849" s="116">
        <f t="shared" si="9"/>
        <v>1</v>
      </c>
      <c r="AK1849" s="117" t="str">
        <f t="array" ref="AK1849">XLOOKUP(F1849,'GIÁ'!A:A,'GIÁ'!D:D)</f>
        <v>6072.57</v>
      </c>
      <c r="AL1849" s="118">
        <f t="shared" si="10"/>
        <v>212539.95</v>
      </c>
      <c r="AM1849" s="118">
        <f t="shared" si="11"/>
        <v>0</v>
      </c>
      <c r="AN1849" s="119">
        <f t="shared" si="12"/>
        <v>194322.24</v>
      </c>
      <c r="AO1849" s="118">
        <f t="shared" si="13"/>
        <v>18217.71</v>
      </c>
      <c r="AP1849" s="121">
        <f t="shared" si="14"/>
        <v>0</v>
      </c>
      <c r="AQ1849" s="122"/>
      <c r="AR1849" s="119"/>
    </row>
    <row r="1850" ht="22.5" customHeight="1">
      <c r="A1850" s="89">
        <v>46232.0</v>
      </c>
      <c r="B1850" s="90">
        <v>0.65</v>
      </c>
      <c r="C1850" s="91" t="s">
        <v>1658</v>
      </c>
      <c r="D1850" s="129" t="str">
        <f t="array" ref="D1850">XLOOKUP(C1850,'DS ST'!A:A,'DS ST'!B:B)</f>
        <v>TMY</v>
      </c>
      <c r="E1850" s="94" t="str">
        <f t="array" ref="E1850">XLOOKUP($F1850,'GIÁ'!$A:$A,'GIÁ'!$E:$E)</f>
        <v>MÁT</v>
      </c>
      <c r="F1850" s="94">
        <v>8.936012063066E12</v>
      </c>
      <c r="G1850" s="95" t="s">
        <v>2161</v>
      </c>
      <c r="H1850" s="95" t="s">
        <v>57</v>
      </c>
      <c r="I1850" s="96">
        <v>24.0</v>
      </c>
      <c r="J1850" s="96">
        <v>0.0</v>
      </c>
      <c r="K1850" s="98">
        <f t="shared" si="4"/>
        <v>24</v>
      </c>
      <c r="L1850" s="99" t="s">
        <v>5917</v>
      </c>
      <c r="M1850" s="100" t="s">
        <v>5948</v>
      </c>
      <c r="N1850" s="101" t="s">
        <v>5949</v>
      </c>
      <c r="O1850" s="128"/>
      <c r="P1850" s="100"/>
      <c r="Q1850" s="103">
        <f t="shared" si="5"/>
        <v>24</v>
      </c>
      <c r="R1850" s="161"/>
      <c r="S1850" s="105"/>
      <c r="T1850" s="106"/>
      <c r="U1850" s="107"/>
      <c r="V1850" s="108" t="s">
        <v>756</v>
      </c>
      <c r="W1850" s="109" t="s">
        <v>1312</v>
      </c>
      <c r="X1850" s="110" t="str">
        <f t="shared" si="6"/>
        <v/>
      </c>
      <c r="Y1850" s="110" t="str">
        <f t="shared" si="7"/>
        <v/>
      </c>
      <c r="Z1850" s="139" t="str">
        <f t="shared" ref="Z1850:Z1858" si="117">IF(N(Q1850)&lt;=0,"",IF(ISNUMBER(SEARCH("Thiếu kiện",V1850)),"Kho đông mát",IF(AND(N(Q1850)&gt;0,N(P1850)&gt;0,OR(ISNUMBER(SEARCH("Hình KDB",U1850)),ISNUMBER(SEARCH("Hình tele",U1850)),ISNUMBER(SEARCH("sai code",U1850)),ISNUMBER(SEARCH("ST nhận",U1850)))),"Kho đông mát",IF(AND(W1850="DC giao thiếu",OR(ISNUMBER(SEARCH("Hình KDB",U1850)),ISNUMBER(SEARCH("Hình tele",U1850)),ISNUMBER(SEARCH("sai code",U1850)))),"Kho đông mát",IF(W1850="DC giao thiếu","Chưa xác định",IF(AND(W1850="DC pick sai",OR(ISNUMBER(SEARCH("Hình KDB",U1850)),ISNUMBER(SEARCH("Hình tele",U1850)),ISNUMBER(SEARCH("sai code",U1850)),ISNUMBER(SEARCH("ST nhận",U1850)))),"Kho đông mát",IF(W1850="DC pick sai","Chưa xác định",IF(AND(W1850="Hao hụt",N(O1850)&gt;0,OR(ISNUMBER(SEARCH("Hình KDB",U1850)),ISNUMBER(SEARCH("Hình tele",U1850)),ISNUMBER(SEARCH("sai code",U1850)),ISNUMBER(SEARCH("ST nhận",U1850)))),"Kho đông mát",IF(W1850="Hao hụt","Chưa xác định",IF(OR(W1850="VT giao sai điểm",W1850="Không đạt nhiệt độ",W1850="TX giao thiếu kiện",W1850="Hàng không đạt CL"),"Kho đông mát",IF(W1850="Chưa xác định","Chưa xác định",IF(N(P1850)&gt;0,"Chưa xác định",""))))))))))))</f>
        <v>Chưa xác định</v>
      </c>
      <c r="AA1850" s="109" t="s">
        <v>802</v>
      </c>
      <c r="AB1850" s="106"/>
      <c r="AC1850" s="158"/>
      <c r="AD1850" s="160"/>
      <c r="AE1850" s="127"/>
      <c r="AF1850" s="113"/>
      <c r="AG1850" s="165" t="str">
        <f t="array" ref="AG1850">XLOOKUP(F1850,'CLV2'!A:A,'CLV2'!E:E)</f>
        <v>2.DAIRY</v>
      </c>
      <c r="AH1850" s="115" t="str">
        <f t="array" ref="AH1850">XLOOKUP(F1850,'CLV2'!A:A,'CLV2'!F:F)</f>
        <v>3.YOGURT</v>
      </c>
      <c r="AI1850" s="115" t="str">
        <f t="shared" si="8"/>
        <v>Pack</v>
      </c>
      <c r="AJ1850" s="116">
        <f t="shared" si="9"/>
        <v>1</v>
      </c>
      <c r="AK1850" s="117" t="str">
        <f t="array" ref="AK1850">XLOOKUP(F1850,'GIÁ'!A:A,'GIÁ'!D:D)</f>
        <v>6380.00</v>
      </c>
      <c r="AL1850" s="118">
        <f t="shared" si="10"/>
        <v>153120</v>
      </c>
      <c r="AM1850" s="118">
        <f t="shared" si="11"/>
        <v>0</v>
      </c>
      <c r="AN1850" s="119">
        <f t="shared" si="12"/>
        <v>0</v>
      </c>
      <c r="AO1850" s="118">
        <f t="shared" si="13"/>
        <v>0</v>
      </c>
      <c r="AP1850" s="121">
        <f t="shared" si="14"/>
        <v>153120</v>
      </c>
      <c r="AQ1850" s="122"/>
      <c r="AR1850" s="119"/>
    </row>
    <row r="1851" ht="22.5" customHeight="1">
      <c r="A1851" s="89">
        <v>46232.0</v>
      </c>
      <c r="B1851" s="90">
        <v>0.65</v>
      </c>
      <c r="C1851" s="91" t="s">
        <v>1658</v>
      </c>
      <c r="D1851" s="129" t="str">
        <f t="array" ref="D1851">XLOOKUP(C1851,'DS ST'!A:A,'DS ST'!B:B)</f>
        <v>TMY</v>
      </c>
      <c r="E1851" s="94" t="str">
        <f t="array" ref="E1851">XLOOKUP($F1851,'GIÁ'!$A:$A,'GIÁ'!$E:$E)</f>
        <v>MÁT</v>
      </c>
      <c r="F1851" s="94">
        <v>1100918.0</v>
      </c>
      <c r="G1851" s="95" t="s">
        <v>5511</v>
      </c>
      <c r="H1851" s="95" t="s">
        <v>273</v>
      </c>
      <c r="I1851" s="96">
        <v>18.0</v>
      </c>
      <c r="J1851" s="96">
        <v>0.0</v>
      </c>
      <c r="K1851" s="98">
        <f t="shared" si="4"/>
        <v>18</v>
      </c>
      <c r="L1851" s="99" t="s">
        <v>5917</v>
      </c>
      <c r="M1851" s="100" t="s">
        <v>5950</v>
      </c>
      <c r="N1851" s="101" t="s">
        <v>5951</v>
      </c>
      <c r="O1851" s="128">
        <v>1.0599999999999987</v>
      </c>
      <c r="P1851" s="100">
        <v>16.94</v>
      </c>
      <c r="Q1851" s="103">
        <f t="shared" si="5"/>
        <v>0</v>
      </c>
      <c r="R1851" s="161" t="s">
        <v>5920</v>
      </c>
      <c r="S1851" s="105"/>
      <c r="T1851" s="106"/>
      <c r="U1851" s="107"/>
      <c r="V1851" s="108" t="s">
        <v>756</v>
      </c>
      <c r="W1851" s="109" t="s">
        <v>1908</v>
      </c>
      <c r="X1851" s="110" t="str">
        <f t="shared" si="6"/>
        <v>Hao hụt</v>
      </c>
      <c r="Y1851" s="110" t="str">
        <f t="shared" si="7"/>
        <v>Siêu thị</v>
      </c>
      <c r="Z1851" s="139" t="str">
        <f t="shared" si="117"/>
        <v/>
      </c>
      <c r="AA1851" s="109" t="s">
        <v>802</v>
      </c>
      <c r="AB1851" s="106"/>
      <c r="AC1851" s="158"/>
      <c r="AD1851" s="160"/>
      <c r="AE1851" s="127"/>
      <c r="AF1851" s="113"/>
      <c r="AG1851" s="165" t="str">
        <f t="array" ref="AG1851">XLOOKUP(F1851,'CLV2'!A:A,'CLV2'!E:E)</f>
        <v>2.FRUITS</v>
      </c>
      <c r="AH1851" s="115" t="str">
        <f t="array" ref="AH1851">XLOOKUP(F1851,'CLV2'!A:A,'CLV2'!F:F)</f>
        <v>3.IMPORT FRUITS</v>
      </c>
      <c r="AI1851" s="115" t="str">
        <f t="shared" si="8"/>
        <v>KG</v>
      </c>
      <c r="AJ1851" s="116">
        <f t="shared" si="9"/>
        <v>1</v>
      </c>
      <c r="AK1851" s="117" t="str">
        <f t="array" ref="AK1851">XLOOKUP(F1851,'GIÁ'!A:A,'GIÁ'!D:D)</f>
        <v>121296.91</v>
      </c>
      <c r="AL1851" s="118">
        <f t="shared" si="10"/>
        <v>2183344.38</v>
      </c>
      <c r="AM1851" s="118">
        <f t="shared" si="11"/>
        <v>128574.7246</v>
      </c>
      <c r="AN1851" s="119">
        <f t="shared" si="12"/>
        <v>2054769.655</v>
      </c>
      <c r="AO1851" s="118">
        <f t="shared" si="13"/>
        <v>0</v>
      </c>
      <c r="AP1851" s="121">
        <f t="shared" si="14"/>
        <v>0</v>
      </c>
      <c r="AQ1851" s="122"/>
      <c r="AR1851" s="119"/>
    </row>
    <row r="1852" ht="22.5" customHeight="1">
      <c r="A1852" s="89">
        <v>46232.0</v>
      </c>
      <c r="B1852" s="90">
        <v>0.65</v>
      </c>
      <c r="C1852" s="91" t="s">
        <v>1658</v>
      </c>
      <c r="D1852" s="129" t="str">
        <f t="array" ref="D1852">XLOOKUP(C1852,'DS ST'!A:A,'DS ST'!B:B)</f>
        <v>TMY</v>
      </c>
      <c r="E1852" s="94" t="str">
        <f t="array" ref="E1852">XLOOKUP($F1852,'GIÁ'!$A:$A,'GIÁ'!$E:$E)</f>
        <v>MÁT</v>
      </c>
      <c r="F1852" s="94">
        <v>8.936049693892E12</v>
      </c>
      <c r="G1852" s="95" t="s">
        <v>2242</v>
      </c>
      <c r="H1852" s="95" t="s">
        <v>57</v>
      </c>
      <c r="I1852" s="96">
        <v>8.0</v>
      </c>
      <c r="J1852" s="96">
        <v>4.0</v>
      </c>
      <c r="K1852" s="98">
        <f t="shared" si="4"/>
        <v>4</v>
      </c>
      <c r="L1852" s="99" t="s">
        <v>5917</v>
      </c>
      <c r="M1852" s="100" t="s">
        <v>5952</v>
      </c>
      <c r="N1852" s="101" t="s">
        <v>5953</v>
      </c>
      <c r="O1852" s="128"/>
      <c r="P1852" s="100">
        <v>4.0</v>
      </c>
      <c r="Q1852" s="103">
        <f t="shared" si="5"/>
        <v>0</v>
      </c>
      <c r="R1852" s="161" t="s">
        <v>5954</v>
      </c>
      <c r="S1852" s="105"/>
      <c r="T1852" s="106"/>
      <c r="U1852" s="107"/>
      <c r="V1852" s="108" t="s">
        <v>756</v>
      </c>
      <c r="W1852" s="109" t="s">
        <v>1908</v>
      </c>
      <c r="X1852" s="110" t="str">
        <f t="shared" si="6"/>
        <v/>
      </c>
      <c r="Y1852" s="110" t="str">
        <f t="shared" si="7"/>
        <v>Siêu thị</v>
      </c>
      <c r="Z1852" s="139" t="str">
        <f t="shared" si="117"/>
        <v/>
      </c>
      <c r="AA1852" s="109" t="s">
        <v>802</v>
      </c>
      <c r="AB1852" s="106"/>
      <c r="AC1852" s="158"/>
      <c r="AD1852" s="160"/>
      <c r="AE1852" s="127"/>
      <c r="AF1852" s="113"/>
      <c r="AG1852" s="165" t="str">
        <f t="array" ref="AG1852">XLOOKUP(F1852,'CLV2'!A:A,'CLV2'!E:E)</f>
        <v>2.VEGETABLES</v>
      </c>
      <c r="AH1852" s="115" t="str">
        <f t="array" ref="AH1852">XLOOKUP(F1852,'CLV2'!A:A,'CLV2'!F:F)</f>
        <v>3.LETTUCE, SNACKABLES</v>
      </c>
      <c r="AI1852" s="115" t="str">
        <f t="shared" si="8"/>
        <v>Pack</v>
      </c>
      <c r="AJ1852" s="116">
        <f t="shared" si="9"/>
        <v>0.5</v>
      </c>
      <c r="AK1852" s="117" t="str">
        <f t="array" ref="AK1852">XLOOKUP(F1852,'GIÁ'!A:A,'GIÁ'!D:D)</f>
        <v>20378.31</v>
      </c>
      <c r="AL1852" s="118">
        <f t="shared" si="10"/>
        <v>81513.24</v>
      </c>
      <c r="AM1852" s="118">
        <f t="shared" si="11"/>
        <v>0</v>
      </c>
      <c r="AN1852" s="119">
        <f t="shared" si="12"/>
        <v>81513.24</v>
      </c>
      <c r="AO1852" s="118">
        <f t="shared" si="13"/>
        <v>0</v>
      </c>
      <c r="AP1852" s="121">
        <f t="shared" si="14"/>
        <v>0</v>
      </c>
      <c r="AQ1852" s="122"/>
      <c r="AR1852" s="119"/>
    </row>
    <row r="1853" ht="22.5" customHeight="1">
      <c r="A1853" s="89">
        <v>46232.0</v>
      </c>
      <c r="B1853" s="90">
        <v>0.65</v>
      </c>
      <c r="C1853" s="91" t="s">
        <v>1658</v>
      </c>
      <c r="D1853" s="129" t="str">
        <f t="array" ref="D1853">XLOOKUP(C1853,'DS ST'!A:A,'DS ST'!B:B)</f>
        <v>TMY</v>
      </c>
      <c r="E1853" s="94" t="str">
        <f t="array" ref="E1853">XLOOKUP($F1853,'GIÁ'!$A:$A,'GIÁ'!$E:$E)</f>
        <v>MÁT</v>
      </c>
      <c r="F1853" s="94">
        <v>8.938508547562E12</v>
      </c>
      <c r="G1853" s="95" t="s">
        <v>2900</v>
      </c>
      <c r="H1853" s="95" t="s">
        <v>224</v>
      </c>
      <c r="I1853" s="96">
        <v>23.0</v>
      </c>
      <c r="J1853" s="96">
        <v>0.0</v>
      </c>
      <c r="K1853" s="98">
        <f t="shared" si="4"/>
        <v>23</v>
      </c>
      <c r="L1853" s="99" t="s">
        <v>5917</v>
      </c>
      <c r="M1853" s="100" t="s">
        <v>5952</v>
      </c>
      <c r="N1853" s="101" t="s">
        <v>5953</v>
      </c>
      <c r="O1853" s="128"/>
      <c r="P1853" s="100">
        <v>23.0</v>
      </c>
      <c r="Q1853" s="103">
        <f t="shared" si="5"/>
        <v>0</v>
      </c>
      <c r="R1853" s="161" t="s">
        <v>5955</v>
      </c>
      <c r="S1853" s="105"/>
      <c r="T1853" s="106"/>
      <c r="U1853" s="107"/>
      <c r="V1853" s="108" t="s">
        <v>756</v>
      </c>
      <c r="W1853" s="109" t="s">
        <v>1908</v>
      </c>
      <c r="X1853" s="110" t="str">
        <f t="shared" si="6"/>
        <v/>
      </c>
      <c r="Y1853" s="110" t="str">
        <f t="shared" si="7"/>
        <v>Siêu thị</v>
      </c>
      <c r="Z1853" s="139" t="str">
        <f t="shared" si="117"/>
        <v/>
      </c>
      <c r="AA1853" s="109" t="s">
        <v>802</v>
      </c>
      <c r="AB1853" s="106"/>
      <c r="AC1853" s="158"/>
      <c r="AD1853" s="160"/>
      <c r="AE1853" s="127"/>
      <c r="AF1853" s="113"/>
      <c r="AG1853" s="165" t="str">
        <f t="array" ref="AG1853">XLOOKUP(F1853,'CLV2'!A:A,'CLV2'!E:E)</f>
        <v>2.CHILLED FOODS</v>
      </c>
      <c r="AH1853" s="115" t="str">
        <f t="array" ref="AH1853">XLOOKUP(F1853,'CLV2'!A:A,'CLV2'!F:F)</f>
        <v>3.OTHER CHILLED PRODUCTS</v>
      </c>
      <c r="AI1853" s="115" t="str">
        <f t="shared" si="8"/>
        <v>Pack</v>
      </c>
      <c r="AJ1853" s="116">
        <f t="shared" si="9"/>
        <v>1</v>
      </c>
      <c r="AK1853" s="117" t="str">
        <f t="array" ref="AK1853">XLOOKUP(F1853,'GIÁ'!A:A,'GIÁ'!D:D)</f>
        <v>9361.71</v>
      </c>
      <c r="AL1853" s="118">
        <f t="shared" si="10"/>
        <v>215319.33</v>
      </c>
      <c r="AM1853" s="118">
        <f t="shared" si="11"/>
        <v>0</v>
      </c>
      <c r="AN1853" s="119">
        <f t="shared" si="12"/>
        <v>215319.33</v>
      </c>
      <c r="AO1853" s="118">
        <f t="shared" si="13"/>
        <v>0</v>
      </c>
      <c r="AP1853" s="121">
        <f t="shared" si="14"/>
        <v>0</v>
      </c>
      <c r="AQ1853" s="122"/>
      <c r="AR1853" s="119"/>
    </row>
    <row r="1854" ht="22.5" customHeight="1">
      <c r="A1854" s="89">
        <v>46232.0</v>
      </c>
      <c r="B1854" s="90">
        <v>0.65</v>
      </c>
      <c r="C1854" s="91" t="s">
        <v>1658</v>
      </c>
      <c r="D1854" s="129" t="str">
        <f t="array" ref="D1854">XLOOKUP(C1854,'DS ST'!A:A,'DS ST'!B:B)</f>
        <v>TMY</v>
      </c>
      <c r="E1854" s="94" t="str">
        <f t="array" ref="E1854">XLOOKUP($F1854,'GIÁ'!$A:$A,'GIÁ'!$E:$E)</f>
        <v>MÁT</v>
      </c>
      <c r="F1854" s="94">
        <v>8.938525186058E12</v>
      </c>
      <c r="G1854" s="95" t="s">
        <v>2993</v>
      </c>
      <c r="H1854" s="95" t="s">
        <v>224</v>
      </c>
      <c r="I1854" s="96">
        <v>5.0</v>
      </c>
      <c r="J1854" s="96">
        <v>0.0</v>
      </c>
      <c r="K1854" s="98">
        <f t="shared" si="4"/>
        <v>5</v>
      </c>
      <c r="L1854" s="99" t="s">
        <v>5917</v>
      </c>
      <c r="M1854" s="100" t="s">
        <v>5956</v>
      </c>
      <c r="N1854" s="101" t="s">
        <v>5957</v>
      </c>
      <c r="O1854" s="128"/>
      <c r="P1854" s="100">
        <v>5.0</v>
      </c>
      <c r="Q1854" s="103">
        <f t="shared" si="5"/>
        <v>0</v>
      </c>
      <c r="R1854" s="161" t="s">
        <v>5958</v>
      </c>
      <c r="S1854" s="105"/>
      <c r="T1854" s="106"/>
      <c r="U1854" s="107"/>
      <c r="V1854" s="108" t="s">
        <v>756</v>
      </c>
      <c r="W1854" s="109" t="s">
        <v>1908</v>
      </c>
      <c r="X1854" s="110" t="str">
        <f t="shared" si="6"/>
        <v/>
      </c>
      <c r="Y1854" s="110" t="str">
        <f t="shared" si="7"/>
        <v>Siêu thị</v>
      </c>
      <c r="Z1854" s="139" t="str">
        <f t="shared" si="117"/>
        <v/>
      </c>
      <c r="AA1854" s="109" t="s">
        <v>802</v>
      </c>
      <c r="AB1854" s="106"/>
      <c r="AC1854" s="158"/>
      <c r="AD1854" s="160"/>
      <c r="AE1854" s="127"/>
      <c r="AF1854" s="113"/>
      <c r="AG1854" s="165" t="str">
        <f t="array" ref="AG1854">XLOOKUP(F1854,'CLV2'!A:A,'CLV2'!E:E)</f>
        <v>2.VEGETABLES</v>
      </c>
      <c r="AH1854" s="115" t="str">
        <f t="array" ref="AH1854">XLOOKUP(F1854,'CLV2'!A:A,'CLV2'!F:F)</f>
        <v>3.LEAFY VEGGIES</v>
      </c>
      <c r="AI1854" s="115" t="str">
        <f t="shared" si="8"/>
        <v>Pack</v>
      </c>
      <c r="AJ1854" s="116">
        <f t="shared" si="9"/>
        <v>1</v>
      </c>
      <c r="AK1854" s="117" t="str">
        <f t="array" ref="AK1854">XLOOKUP(F1854,'GIÁ'!A:A,'GIÁ'!D:D)</f>
        <v>27966.77</v>
      </c>
      <c r="AL1854" s="118">
        <f t="shared" si="10"/>
        <v>139833.85</v>
      </c>
      <c r="AM1854" s="118">
        <f t="shared" si="11"/>
        <v>0</v>
      </c>
      <c r="AN1854" s="119">
        <f t="shared" si="12"/>
        <v>139833.85</v>
      </c>
      <c r="AO1854" s="118">
        <f t="shared" si="13"/>
        <v>0</v>
      </c>
      <c r="AP1854" s="121">
        <f t="shared" si="14"/>
        <v>0</v>
      </c>
      <c r="AQ1854" s="122"/>
      <c r="AR1854" s="119"/>
    </row>
    <row r="1855" ht="22.5" customHeight="1">
      <c r="A1855" s="89">
        <v>46232.0</v>
      </c>
      <c r="B1855" s="90">
        <v>0.65</v>
      </c>
      <c r="C1855" s="91" t="s">
        <v>1658</v>
      </c>
      <c r="D1855" s="129" t="str">
        <f t="array" ref="D1855">XLOOKUP(C1855,'DS ST'!A:A,'DS ST'!B:B)</f>
        <v>TMY</v>
      </c>
      <c r="E1855" s="94" t="str">
        <f t="array" ref="E1855">XLOOKUP($F1855,'GIÁ'!$A:$A,'GIÁ'!$E:$E)</f>
        <v>MÁT</v>
      </c>
      <c r="F1855" s="94">
        <v>8.938505512204E12</v>
      </c>
      <c r="G1855" s="95" t="s">
        <v>2878</v>
      </c>
      <c r="H1855" s="95" t="s">
        <v>224</v>
      </c>
      <c r="I1855" s="96">
        <v>1.0</v>
      </c>
      <c r="J1855" s="96">
        <v>0.0</v>
      </c>
      <c r="K1855" s="98">
        <f t="shared" si="4"/>
        <v>1</v>
      </c>
      <c r="L1855" s="99" t="s">
        <v>5917</v>
      </c>
      <c r="M1855" s="100" t="s">
        <v>5956</v>
      </c>
      <c r="N1855" s="101" t="s">
        <v>5957</v>
      </c>
      <c r="O1855" s="128"/>
      <c r="P1855" s="100">
        <v>1.0</v>
      </c>
      <c r="Q1855" s="103">
        <f t="shared" si="5"/>
        <v>0</v>
      </c>
      <c r="R1855" s="161" t="s">
        <v>5958</v>
      </c>
      <c r="S1855" s="105"/>
      <c r="T1855" s="106"/>
      <c r="U1855" s="107"/>
      <c r="V1855" s="108" t="s">
        <v>756</v>
      </c>
      <c r="W1855" s="109" t="s">
        <v>1908</v>
      </c>
      <c r="X1855" s="110" t="str">
        <f t="shared" si="6"/>
        <v/>
      </c>
      <c r="Y1855" s="110" t="str">
        <f t="shared" si="7"/>
        <v>Siêu thị</v>
      </c>
      <c r="Z1855" s="139" t="str">
        <f t="shared" si="117"/>
        <v/>
      </c>
      <c r="AA1855" s="109" t="s">
        <v>802</v>
      </c>
      <c r="AB1855" s="106"/>
      <c r="AC1855" s="158"/>
      <c r="AD1855" s="160"/>
      <c r="AE1855" s="127"/>
      <c r="AF1855" s="113"/>
      <c r="AG1855" s="165" t="str">
        <f t="array" ref="AG1855">XLOOKUP(F1855,'CLV2'!A:A,'CLV2'!E:E)</f>
        <v>2.VEGETABLES</v>
      </c>
      <c r="AH1855" s="115" t="str">
        <f t="array" ref="AH1855">XLOOKUP(F1855,'CLV2'!A:A,'CLV2'!F:F)</f>
        <v>3.PROCESSED VEGGIES</v>
      </c>
      <c r="AI1855" s="115" t="str">
        <f t="shared" si="8"/>
        <v>Pack</v>
      </c>
      <c r="AJ1855" s="116">
        <f t="shared" si="9"/>
        <v>1</v>
      </c>
      <c r="AK1855" s="117" t="str">
        <f t="array" ref="AK1855">XLOOKUP(F1855,'GIÁ'!A:A,'GIÁ'!D:D)</f>
        <v>24862.74</v>
      </c>
      <c r="AL1855" s="118">
        <f t="shared" si="10"/>
        <v>24862.74</v>
      </c>
      <c r="AM1855" s="118">
        <f t="shared" si="11"/>
        <v>0</v>
      </c>
      <c r="AN1855" s="119">
        <f t="shared" si="12"/>
        <v>24862.74</v>
      </c>
      <c r="AO1855" s="118">
        <f t="shared" si="13"/>
        <v>0</v>
      </c>
      <c r="AP1855" s="121">
        <f t="shared" si="14"/>
        <v>0</v>
      </c>
      <c r="AQ1855" s="122"/>
      <c r="AR1855" s="119"/>
    </row>
    <row r="1856" ht="22.5" customHeight="1">
      <c r="A1856" s="89">
        <v>46232.0</v>
      </c>
      <c r="B1856" s="90">
        <v>0.65</v>
      </c>
      <c r="C1856" s="91" t="s">
        <v>1658</v>
      </c>
      <c r="D1856" s="129" t="str">
        <f t="array" ref="D1856">XLOOKUP(C1856,'DS ST'!A:A,'DS ST'!B:B)</f>
        <v>TMY</v>
      </c>
      <c r="E1856" s="94" t="str">
        <f t="array" ref="E1856">XLOOKUP($F1856,'GIÁ'!$A:$A,'GIÁ'!$E:$E)</f>
        <v>MÁT</v>
      </c>
      <c r="F1856" s="94">
        <v>8.938505512044E12</v>
      </c>
      <c r="G1856" s="95" t="s">
        <v>2874</v>
      </c>
      <c r="H1856" s="95" t="s">
        <v>224</v>
      </c>
      <c r="I1856" s="96">
        <v>1.0</v>
      </c>
      <c r="J1856" s="96">
        <v>0.0</v>
      </c>
      <c r="K1856" s="98">
        <f t="shared" si="4"/>
        <v>1</v>
      </c>
      <c r="L1856" s="99" t="s">
        <v>5917</v>
      </c>
      <c r="M1856" s="100" t="s">
        <v>5956</v>
      </c>
      <c r="N1856" s="101" t="s">
        <v>5957</v>
      </c>
      <c r="O1856" s="128"/>
      <c r="P1856" s="100">
        <v>1.0</v>
      </c>
      <c r="Q1856" s="103">
        <f t="shared" si="5"/>
        <v>0</v>
      </c>
      <c r="R1856" s="161" t="s">
        <v>5954</v>
      </c>
      <c r="S1856" s="105"/>
      <c r="T1856" s="106"/>
      <c r="U1856" s="107"/>
      <c r="V1856" s="108" t="s">
        <v>756</v>
      </c>
      <c r="W1856" s="109" t="s">
        <v>1908</v>
      </c>
      <c r="X1856" s="110" t="str">
        <f t="shared" si="6"/>
        <v/>
      </c>
      <c r="Y1856" s="110" t="str">
        <f t="shared" si="7"/>
        <v>Siêu thị</v>
      </c>
      <c r="Z1856" s="139" t="str">
        <f t="shared" si="117"/>
        <v/>
      </c>
      <c r="AA1856" s="109" t="s">
        <v>802</v>
      </c>
      <c r="AB1856" s="106"/>
      <c r="AC1856" s="158"/>
      <c r="AD1856" s="160"/>
      <c r="AE1856" s="127"/>
      <c r="AF1856" s="113"/>
      <c r="AG1856" s="165" t="str">
        <f t="array" ref="AG1856">XLOOKUP(F1856,'CLV2'!A:A,'CLV2'!E:E)</f>
        <v>2.VEGETABLES</v>
      </c>
      <c r="AH1856" s="115" t="str">
        <f t="array" ref="AH1856">XLOOKUP(F1856,'CLV2'!A:A,'CLV2'!F:F)</f>
        <v>3.PROCESSED VEGGIES</v>
      </c>
      <c r="AI1856" s="115" t="str">
        <f t="shared" si="8"/>
        <v>Pack</v>
      </c>
      <c r="AJ1856" s="116">
        <f t="shared" si="9"/>
        <v>1</v>
      </c>
      <c r="AK1856" s="117" t="str">
        <f t="array" ref="AK1856">XLOOKUP(F1856,'GIÁ'!A:A,'GIÁ'!D:D)</f>
        <v>20047.75</v>
      </c>
      <c r="AL1856" s="118">
        <f t="shared" si="10"/>
        <v>20047.75</v>
      </c>
      <c r="AM1856" s="118">
        <f t="shared" si="11"/>
        <v>0</v>
      </c>
      <c r="AN1856" s="119">
        <f t="shared" si="12"/>
        <v>20047.75</v>
      </c>
      <c r="AO1856" s="118">
        <f t="shared" si="13"/>
        <v>0</v>
      </c>
      <c r="AP1856" s="121">
        <f t="shared" si="14"/>
        <v>0</v>
      </c>
      <c r="AQ1856" s="122"/>
      <c r="AR1856" s="119"/>
    </row>
    <row r="1857" ht="22.5" customHeight="1">
      <c r="A1857" s="89">
        <v>46232.0</v>
      </c>
      <c r="B1857" s="90">
        <v>0.7881944444444444</v>
      </c>
      <c r="C1857" s="91" t="s">
        <v>1133</v>
      </c>
      <c r="D1857" s="129" t="str">
        <f t="array" ref="D1857">XLOOKUP(C1857,'DS ST'!A:A,'DS ST'!B:B)</f>
        <v>BVB</v>
      </c>
      <c r="E1857" s="94" t="str">
        <f t="array" ref="E1857">XLOOKUP($F1857,'GIÁ'!$A:$A,'GIÁ'!$E:$E)</f>
        <v>MÁT</v>
      </c>
      <c r="F1857" s="94">
        <v>8.936176750017E12</v>
      </c>
      <c r="G1857" s="95" t="s">
        <v>2521</v>
      </c>
      <c r="H1857" s="95" t="s">
        <v>667</v>
      </c>
      <c r="I1857" s="96">
        <v>1.0</v>
      </c>
      <c r="J1857" s="96">
        <v>0.0</v>
      </c>
      <c r="K1857" s="98">
        <f t="shared" si="4"/>
        <v>1</v>
      </c>
      <c r="L1857" s="99" t="s">
        <v>5959</v>
      </c>
      <c r="M1857" s="100" t="s">
        <v>5960</v>
      </c>
      <c r="N1857" s="101" t="s">
        <v>5961</v>
      </c>
      <c r="O1857" s="128"/>
      <c r="P1857" s="100"/>
      <c r="Q1857" s="103">
        <f t="shared" si="5"/>
        <v>1</v>
      </c>
      <c r="R1857" s="161"/>
      <c r="S1857" s="105"/>
      <c r="T1857" s="106"/>
      <c r="U1857" s="107"/>
      <c r="V1857" s="108" t="s">
        <v>756</v>
      </c>
      <c r="W1857" s="109" t="s">
        <v>1312</v>
      </c>
      <c r="X1857" s="110" t="str">
        <f t="shared" si="6"/>
        <v/>
      </c>
      <c r="Y1857" s="110" t="str">
        <f t="shared" si="7"/>
        <v/>
      </c>
      <c r="Z1857" s="139" t="str">
        <f t="shared" si="117"/>
        <v>Chưa xác định</v>
      </c>
      <c r="AA1857" s="109" t="s">
        <v>802</v>
      </c>
      <c r="AB1857" s="106"/>
      <c r="AC1857" s="158"/>
      <c r="AD1857" s="160"/>
      <c r="AE1857" s="127"/>
      <c r="AF1857" s="113"/>
      <c r="AG1857" s="165" t="str">
        <f t="array" ref="AG1857">XLOOKUP(F1857,'CLV2'!A:A,'CLV2'!E:E)</f>
        <v>2.DELICA</v>
      </c>
      <c r="AH1857" s="115" t="str">
        <f t="array" ref="AH1857">XLOOKUP(F1857,'CLV2'!A:A,'CLV2'!F:F)</f>
        <v>3.DESSERTS</v>
      </c>
      <c r="AI1857" s="115" t="str">
        <f t="shared" si="8"/>
        <v>Pack</v>
      </c>
      <c r="AJ1857" s="116">
        <f t="shared" si="9"/>
        <v>1</v>
      </c>
      <c r="AK1857" s="117" t="str">
        <f t="array" ref="AK1857">XLOOKUP(F1857,'GIÁ'!A:A,'GIÁ'!D:D)</f>
        <v>6650.00</v>
      </c>
      <c r="AL1857" s="118">
        <f t="shared" si="10"/>
        <v>6650</v>
      </c>
      <c r="AM1857" s="118">
        <f t="shared" si="11"/>
        <v>0</v>
      </c>
      <c r="AN1857" s="119">
        <f t="shared" si="12"/>
        <v>0</v>
      </c>
      <c r="AO1857" s="118">
        <f t="shared" si="13"/>
        <v>0</v>
      </c>
      <c r="AP1857" s="121">
        <f t="shared" si="14"/>
        <v>6650</v>
      </c>
      <c r="AQ1857" s="122"/>
      <c r="AR1857" s="119"/>
    </row>
    <row r="1858" ht="22.5" customHeight="1">
      <c r="A1858" s="89">
        <v>46232.0</v>
      </c>
      <c r="B1858" s="90">
        <v>0.4951388888888889</v>
      </c>
      <c r="C1858" s="91" t="s">
        <v>1304</v>
      </c>
      <c r="D1858" s="129" t="str">
        <f t="array" ref="D1858">XLOOKUP(C1858,'DS ST'!A:A,'DS ST'!B:B)</f>
        <v>HTP</v>
      </c>
      <c r="E1858" s="94" t="str">
        <f t="array" ref="E1858">XLOOKUP($F1858,'GIÁ'!$A:$A,'GIÁ'!$E:$E)</f>
        <v>MÁT</v>
      </c>
      <c r="F1858" s="94">
        <v>1100918.0</v>
      </c>
      <c r="G1858" s="95" t="s">
        <v>5511</v>
      </c>
      <c r="H1858" s="95" t="s">
        <v>273</v>
      </c>
      <c r="I1858" s="96">
        <v>18.0</v>
      </c>
      <c r="J1858" s="96">
        <v>17.8</v>
      </c>
      <c r="K1858" s="98">
        <f t="shared" si="4"/>
        <v>0.2</v>
      </c>
      <c r="L1858" s="99" t="s">
        <v>5962</v>
      </c>
      <c r="M1858" s="100" t="s">
        <v>5963</v>
      </c>
      <c r="N1858" s="101" t="s">
        <v>5964</v>
      </c>
      <c r="O1858" s="128">
        <v>0.1999999999999993</v>
      </c>
      <c r="P1858" s="100"/>
      <c r="Q1858" s="103">
        <f t="shared" si="5"/>
        <v>0</v>
      </c>
      <c r="R1858" s="161"/>
      <c r="S1858" s="105"/>
      <c r="T1858" s="106"/>
      <c r="U1858" s="107" t="s">
        <v>3654</v>
      </c>
      <c r="V1858" s="108" t="s">
        <v>756</v>
      </c>
      <c r="W1858" s="109" t="s">
        <v>505</v>
      </c>
      <c r="X1858" s="110" t="str">
        <f t="shared" si="6"/>
        <v>Hao hụt</v>
      </c>
      <c r="Y1858" s="110" t="str">
        <f t="shared" si="7"/>
        <v/>
      </c>
      <c r="Z1858" s="139" t="str">
        <f t="shared" si="117"/>
        <v/>
      </c>
      <c r="AA1858" s="109" t="s">
        <v>802</v>
      </c>
      <c r="AB1858" s="106"/>
      <c r="AC1858" s="158"/>
      <c r="AD1858" s="160"/>
      <c r="AE1858" s="127"/>
      <c r="AF1858" s="113"/>
      <c r="AG1858" s="165" t="str">
        <f t="array" ref="AG1858">XLOOKUP(F1858,'CLV2'!A:A,'CLV2'!E:E)</f>
        <v>2.FRUITS</v>
      </c>
      <c r="AH1858" s="115" t="str">
        <f t="array" ref="AH1858">XLOOKUP(F1858,'CLV2'!A:A,'CLV2'!F:F)</f>
        <v>3.IMPORT FRUITS</v>
      </c>
      <c r="AI1858" s="115" t="str">
        <f t="shared" si="8"/>
        <v>KG</v>
      </c>
      <c r="AJ1858" s="116">
        <f t="shared" si="9"/>
        <v>0.01111111111</v>
      </c>
      <c r="AK1858" s="117" t="str">
        <f t="array" ref="AK1858">XLOOKUP(F1858,'GIÁ'!A:A,'GIÁ'!D:D)</f>
        <v>121296.91</v>
      </c>
      <c r="AL1858" s="118">
        <f t="shared" si="10"/>
        <v>24259.382</v>
      </c>
      <c r="AM1858" s="118">
        <f t="shared" si="11"/>
        <v>24259.382</v>
      </c>
      <c r="AN1858" s="119">
        <f t="shared" si="12"/>
        <v>0</v>
      </c>
      <c r="AO1858" s="118">
        <f t="shared" si="13"/>
        <v>0</v>
      </c>
      <c r="AP1858" s="121">
        <f t="shared" si="14"/>
        <v>0</v>
      </c>
      <c r="AQ1858" s="122"/>
      <c r="AR1858" s="119"/>
    </row>
    <row r="1859" ht="22.5" customHeight="1">
      <c r="A1859" s="89">
        <v>46232.0</v>
      </c>
      <c r="B1859" s="90">
        <v>0.4263888888888889</v>
      </c>
      <c r="C1859" s="91" t="s">
        <v>608</v>
      </c>
      <c r="D1859" s="92" t="str">
        <f t="array" ref="D1859">XLOOKUP(C1859,'DS ST'!A:A,'DS ST'!B:B)</f>
        <v>A147</v>
      </c>
      <c r="E1859" s="94" t="str">
        <f t="array" ref="E1859">XLOOKUP($F1859,'GIÁ'!$A:$A,'GIÁ'!$E:$E)</f>
        <v>MÁT</v>
      </c>
      <c r="F1859" s="94">
        <v>8.935058921446E12</v>
      </c>
      <c r="G1859" s="95" t="s">
        <v>1849</v>
      </c>
      <c r="H1859" s="95" t="s">
        <v>224</v>
      </c>
      <c r="I1859" s="96">
        <v>5.0</v>
      </c>
      <c r="J1859" s="96">
        <v>4.0</v>
      </c>
      <c r="K1859" s="98">
        <f t="shared" si="4"/>
        <v>1</v>
      </c>
      <c r="L1859" s="99" t="s">
        <v>5965</v>
      </c>
      <c r="M1859" s="100" t="s">
        <v>5966</v>
      </c>
      <c r="N1859" s="101" t="s">
        <v>5967</v>
      </c>
      <c r="O1859" s="128"/>
      <c r="P1859" s="100"/>
      <c r="Q1859" s="103">
        <f t="shared" si="5"/>
        <v>1</v>
      </c>
      <c r="R1859" s="161"/>
      <c r="S1859" s="105"/>
      <c r="T1859" s="106"/>
      <c r="U1859" s="107"/>
      <c r="V1859" s="108" t="s">
        <v>756</v>
      </c>
      <c r="W1859" s="109" t="s">
        <v>1312</v>
      </c>
      <c r="X1859" s="110" t="str">
        <f t="shared" si="6"/>
        <v/>
      </c>
      <c r="Y1859" s="110" t="str">
        <f t="shared" si="7"/>
        <v/>
      </c>
      <c r="Z1859" s="109" t="s">
        <v>797</v>
      </c>
      <c r="AA1859" s="109" t="s">
        <v>802</v>
      </c>
      <c r="AB1859" s="149" t="s">
        <v>5968</v>
      </c>
      <c r="AC1859" s="158"/>
      <c r="AD1859" s="160"/>
      <c r="AE1859" s="127"/>
      <c r="AF1859" s="113"/>
      <c r="AG1859" s="165" t="str">
        <f t="array" ref="AG1859">XLOOKUP(F1859,'CLV2'!A:A,'CLV2'!E:E)</f>
        <v>2.CHILLED FOODS</v>
      </c>
      <c r="AH1859" s="115" t="str">
        <f t="array" ref="AH1859">XLOOKUP(F1859,'CLV2'!A:A,'CLV2'!F:F)</f>
        <v>3.HAM AND SAUSAGES</v>
      </c>
      <c r="AI1859" s="115" t="str">
        <f t="shared" si="8"/>
        <v>Pack</v>
      </c>
      <c r="AJ1859" s="116">
        <f t="shared" si="9"/>
        <v>0.2</v>
      </c>
      <c r="AK1859" s="117" t="str">
        <f t="array" ref="AK1859">XLOOKUP(F1859,'GIÁ'!A:A,'GIÁ'!D:D)</f>
        <v>29041.52</v>
      </c>
      <c r="AL1859" s="118">
        <f t="shared" si="10"/>
        <v>29041.52</v>
      </c>
      <c r="AM1859" s="118">
        <f t="shared" si="11"/>
        <v>0</v>
      </c>
      <c r="AN1859" s="119">
        <f t="shared" si="12"/>
        <v>0</v>
      </c>
      <c r="AO1859" s="118">
        <f t="shared" si="13"/>
        <v>29041.52</v>
      </c>
      <c r="AP1859" s="121">
        <f t="shared" si="14"/>
        <v>0</v>
      </c>
      <c r="AQ1859" s="122"/>
      <c r="AR1859" s="119"/>
    </row>
    <row r="1860" ht="22.5" customHeight="1">
      <c r="A1860" s="89">
        <v>46232.0</v>
      </c>
      <c r="B1860" s="90">
        <v>0.4263888888888889</v>
      </c>
      <c r="C1860" s="91" t="s">
        <v>608</v>
      </c>
      <c r="D1860" s="92" t="str">
        <f t="array" ref="D1860">XLOOKUP(C1860,'DS ST'!A:A,'DS ST'!B:B)</f>
        <v>A147</v>
      </c>
      <c r="E1860" s="94" t="str">
        <f t="array" ref="E1860">XLOOKUP($F1860,'GIÁ'!$A:$A,'GIÁ'!$E:$E)</f>
        <v>MÁT</v>
      </c>
      <c r="F1860" s="94">
        <v>10610.0</v>
      </c>
      <c r="G1860" s="95" t="s">
        <v>121</v>
      </c>
      <c r="H1860" s="95" t="s">
        <v>57</v>
      </c>
      <c r="I1860" s="96">
        <v>4.0</v>
      </c>
      <c r="J1860" s="96">
        <v>1.0</v>
      </c>
      <c r="K1860" s="98">
        <f t="shared" si="4"/>
        <v>3</v>
      </c>
      <c r="L1860" s="99" t="s">
        <v>5965</v>
      </c>
      <c r="M1860" s="100" t="s">
        <v>5969</v>
      </c>
      <c r="N1860" s="101" t="s">
        <v>5970</v>
      </c>
      <c r="O1860" s="128"/>
      <c r="P1860" s="100"/>
      <c r="Q1860" s="103">
        <f t="shared" si="5"/>
        <v>3</v>
      </c>
      <c r="R1860" s="161"/>
      <c r="S1860" s="105"/>
      <c r="T1860" s="106"/>
      <c r="U1860" s="107"/>
      <c r="V1860" s="108" t="s">
        <v>756</v>
      </c>
      <c r="W1860" s="109" t="s">
        <v>1312</v>
      </c>
      <c r="X1860" s="110" t="str">
        <f t="shared" si="6"/>
        <v/>
      </c>
      <c r="Y1860" s="110" t="str">
        <f t="shared" si="7"/>
        <v/>
      </c>
      <c r="Z1860" s="109" t="s">
        <v>797</v>
      </c>
      <c r="AA1860" s="109" t="s">
        <v>802</v>
      </c>
      <c r="AB1860" s="149" t="s">
        <v>5968</v>
      </c>
      <c r="AC1860" s="158"/>
      <c r="AD1860" s="160"/>
      <c r="AE1860" s="127"/>
      <c r="AF1860" s="113"/>
      <c r="AG1860" s="165" t="str">
        <f t="array" ref="AG1860">XLOOKUP(F1860,'CLV2'!A:A,'CLV2'!E:E)</f>
        <v>2.FRUITS</v>
      </c>
      <c r="AH1860" s="115" t="str">
        <f t="array" ref="AH1860">XLOOKUP(F1860,'CLV2'!A:A,'CLV2'!F:F)</f>
        <v>3.IMPORT FRUITS</v>
      </c>
      <c r="AI1860" s="115" t="str">
        <f t="shared" si="8"/>
        <v>Pack</v>
      </c>
      <c r="AJ1860" s="116">
        <f t="shared" si="9"/>
        <v>0.75</v>
      </c>
      <c r="AK1860" s="117" t="str">
        <f t="array" ref="AK1860">XLOOKUP(F1860,'GIÁ'!A:A,'GIÁ'!D:D)</f>
        <v>72259.15</v>
      </c>
      <c r="AL1860" s="118">
        <f t="shared" si="10"/>
        <v>216777.45</v>
      </c>
      <c r="AM1860" s="118">
        <f t="shared" si="11"/>
        <v>0</v>
      </c>
      <c r="AN1860" s="119">
        <f t="shared" si="12"/>
        <v>0</v>
      </c>
      <c r="AO1860" s="118">
        <f t="shared" si="13"/>
        <v>216777.45</v>
      </c>
      <c r="AP1860" s="121">
        <f t="shared" si="14"/>
        <v>0</v>
      </c>
      <c r="AQ1860" s="122"/>
      <c r="AR1860" s="119"/>
    </row>
    <row r="1861" ht="22.5" customHeight="1">
      <c r="A1861" s="89">
        <v>46232.0</v>
      </c>
      <c r="B1861" s="90">
        <v>0.9590277777777778</v>
      </c>
      <c r="C1861" s="91" t="s">
        <v>1338</v>
      </c>
      <c r="D1861" s="129" t="str">
        <f t="array" ref="D1861">XLOOKUP(C1861,'DS ST'!A:A,'DS ST'!B:B)</f>
        <v>LTC</v>
      </c>
      <c r="E1861" s="94" t="str">
        <f t="array" ref="E1861">XLOOKUP($F1861,'GIÁ'!$A:$A,'GIÁ'!$E:$E)</f>
        <v>MÁT</v>
      </c>
      <c r="F1861" s="94">
        <v>8.935217410309E12</v>
      </c>
      <c r="G1861" s="95" t="s">
        <v>3735</v>
      </c>
      <c r="H1861" s="95" t="s">
        <v>57</v>
      </c>
      <c r="I1861" s="96">
        <v>20.0</v>
      </c>
      <c r="J1861" s="96">
        <v>16.0</v>
      </c>
      <c r="K1861" s="98">
        <f t="shared" si="4"/>
        <v>4</v>
      </c>
      <c r="L1861" s="99" t="s">
        <v>5971</v>
      </c>
      <c r="M1861" s="100" t="s">
        <v>5972</v>
      </c>
      <c r="N1861" s="101" t="s">
        <v>5973</v>
      </c>
      <c r="O1861" s="128"/>
      <c r="P1861" s="100"/>
      <c r="Q1861" s="103">
        <f t="shared" si="5"/>
        <v>4</v>
      </c>
      <c r="R1861" s="161"/>
      <c r="S1861" s="105"/>
      <c r="T1861" s="106"/>
      <c r="U1861" s="107" t="s">
        <v>5974</v>
      </c>
      <c r="V1861" s="108" t="s">
        <v>756</v>
      </c>
      <c r="W1861" s="109" t="s">
        <v>1312</v>
      </c>
      <c r="X1861" s="110" t="str">
        <f t="shared" si="6"/>
        <v/>
      </c>
      <c r="Y1861" s="110" t="str">
        <f t="shared" si="7"/>
        <v/>
      </c>
      <c r="Z1861" s="139" t="str">
        <f t="shared" ref="Z1861:Z1873" si="118">IF(N(Q1861)&lt;=0,"",IF(ISNUMBER(SEARCH("Thiếu kiện",V1861)),"Kho đông mát",IF(AND(N(Q1861)&gt;0,N(P1861)&gt;0,OR(ISNUMBER(SEARCH("Hình KDB",U1861)),ISNUMBER(SEARCH("Hình tele",U1861)),ISNUMBER(SEARCH("sai code",U1861)),ISNUMBER(SEARCH("ST nhận",U1861)))),"Kho đông mát",IF(AND(W1861="DC giao thiếu",OR(ISNUMBER(SEARCH("Hình KDB",U1861)),ISNUMBER(SEARCH("Hình tele",U1861)),ISNUMBER(SEARCH("sai code",U1861)))),"Kho đông mát",IF(W1861="DC giao thiếu","Chưa xác định",IF(AND(W1861="DC pick sai",OR(ISNUMBER(SEARCH("Hình KDB",U1861)),ISNUMBER(SEARCH("Hình tele",U1861)),ISNUMBER(SEARCH("sai code",U1861)),ISNUMBER(SEARCH("ST nhận",U1861)))),"Kho đông mát",IF(W1861="DC pick sai","Chưa xác định",IF(AND(W1861="Hao hụt",N(O1861)&gt;0,OR(ISNUMBER(SEARCH("Hình KDB",U1861)),ISNUMBER(SEARCH("Hình tele",U1861)),ISNUMBER(SEARCH("sai code",U1861)),ISNUMBER(SEARCH("ST nhận",U1861)))),"Kho đông mát",IF(W1861="Hao hụt","Chưa xác định",IF(OR(W1861="VT giao sai điểm",W1861="Không đạt nhiệt độ",W1861="TX giao thiếu kiện",W1861="Hàng không đạt CL"),"Kho đông mát",IF(W1861="Chưa xác định","Chưa xác định",IF(N(P1861)&gt;0,"Chưa xác định",""))))))))))))</f>
        <v>Kho đông mát</v>
      </c>
      <c r="AA1861" s="109" t="s">
        <v>802</v>
      </c>
      <c r="AB1861" s="106"/>
      <c r="AC1861" s="159" t="s">
        <v>1329</v>
      </c>
      <c r="AD1861" s="160"/>
      <c r="AE1861" s="127"/>
      <c r="AF1861" s="113"/>
      <c r="AG1861" s="165" t="str">
        <f t="array" ref="AG1861">XLOOKUP(F1861,'CLV2'!A:A,'CLV2'!E:E)</f>
        <v>2.DAIRY</v>
      </c>
      <c r="AH1861" s="115" t="str">
        <f t="array" ref="AH1861">XLOOKUP(F1861,'CLV2'!A:A,'CLV2'!F:F)</f>
        <v>3.YOGURT</v>
      </c>
      <c r="AI1861" s="115" t="str">
        <f t="shared" si="8"/>
        <v>Pack</v>
      </c>
      <c r="AJ1861" s="116">
        <f t="shared" si="9"/>
        <v>0.2</v>
      </c>
      <c r="AK1861" s="117" t="str">
        <f t="array" ref="AK1861">XLOOKUP(F1861,'GIÁ'!A:A,'GIÁ'!D:D)</f>
        <v>7092.28</v>
      </c>
      <c r="AL1861" s="118">
        <f t="shared" si="10"/>
        <v>28369.12</v>
      </c>
      <c r="AM1861" s="118">
        <f t="shared" si="11"/>
        <v>0</v>
      </c>
      <c r="AN1861" s="119">
        <f t="shared" si="12"/>
        <v>0</v>
      </c>
      <c r="AO1861" s="118">
        <f t="shared" si="13"/>
        <v>28369.12</v>
      </c>
      <c r="AP1861" s="121">
        <f t="shared" si="14"/>
        <v>0</v>
      </c>
      <c r="AQ1861" s="122"/>
      <c r="AR1861" s="119"/>
    </row>
    <row r="1862" ht="22.5" customHeight="1">
      <c r="A1862" s="89">
        <v>46232.0</v>
      </c>
      <c r="B1862" s="90">
        <v>0.9590277777777778</v>
      </c>
      <c r="C1862" s="91" t="s">
        <v>1338</v>
      </c>
      <c r="D1862" s="129" t="str">
        <f t="array" ref="D1862">XLOOKUP(C1862,'DS ST'!A:A,'DS ST'!B:B)</f>
        <v>LTC</v>
      </c>
      <c r="E1862" s="94" t="str">
        <f t="array" ref="E1862">XLOOKUP($F1862,'GIÁ'!$A:$A,'GIÁ'!$E:$E)</f>
        <v>MÁT</v>
      </c>
      <c r="F1862" s="94">
        <v>8.934673601825E12</v>
      </c>
      <c r="G1862" s="95" t="s">
        <v>1687</v>
      </c>
      <c r="H1862" s="95" t="s">
        <v>57</v>
      </c>
      <c r="I1862" s="96">
        <v>24.0</v>
      </c>
      <c r="J1862" s="96">
        <v>0.0</v>
      </c>
      <c r="K1862" s="98">
        <f t="shared" si="4"/>
        <v>24</v>
      </c>
      <c r="L1862" s="99" t="s">
        <v>5971</v>
      </c>
      <c r="M1862" s="100" t="s">
        <v>5975</v>
      </c>
      <c r="N1862" s="101" t="s">
        <v>5976</v>
      </c>
      <c r="O1862" s="128"/>
      <c r="P1862" s="100">
        <v>24.0</v>
      </c>
      <c r="Q1862" s="103">
        <f t="shared" si="5"/>
        <v>0</v>
      </c>
      <c r="R1862" s="161" t="s">
        <v>5977</v>
      </c>
      <c r="S1862" s="105"/>
      <c r="T1862" s="106"/>
      <c r="U1862" s="107"/>
      <c r="V1862" s="108" t="s">
        <v>756</v>
      </c>
      <c r="W1862" s="109" t="s">
        <v>1908</v>
      </c>
      <c r="X1862" s="110" t="str">
        <f t="shared" si="6"/>
        <v/>
      </c>
      <c r="Y1862" s="110" t="str">
        <f t="shared" si="7"/>
        <v>Siêu thị</v>
      </c>
      <c r="Z1862" s="139" t="str">
        <f t="shared" si="118"/>
        <v/>
      </c>
      <c r="AA1862" s="109" t="s">
        <v>802</v>
      </c>
      <c r="AB1862" s="106"/>
      <c r="AC1862" s="158"/>
      <c r="AD1862" s="160"/>
      <c r="AE1862" s="127"/>
      <c r="AF1862" s="113"/>
      <c r="AG1862" s="165" t="str">
        <f t="array" ref="AG1862">XLOOKUP(F1862,'CLV2'!A:A,'CLV2'!E:E)</f>
        <v>2.DAIRY</v>
      </c>
      <c r="AH1862" s="115" t="str">
        <f t="array" ref="AH1862">XLOOKUP(F1862,'CLV2'!A:A,'CLV2'!F:F)</f>
        <v>3.YOGURT</v>
      </c>
      <c r="AI1862" s="115" t="str">
        <f t="shared" si="8"/>
        <v>Pack</v>
      </c>
      <c r="AJ1862" s="116">
        <f t="shared" si="9"/>
        <v>1</v>
      </c>
      <c r="AK1862" s="117" t="str">
        <f t="array" ref="AK1862">XLOOKUP(F1862,'GIÁ'!A:A,'GIÁ'!D:D)</f>
        <v>6731.41</v>
      </c>
      <c r="AL1862" s="118">
        <f t="shared" si="10"/>
        <v>161553.84</v>
      </c>
      <c r="AM1862" s="118">
        <f t="shared" si="11"/>
        <v>0</v>
      </c>
      <c r="AN1862" s="119">
        <f t="shared" si="12"/>
        <v>161553.84</v>
      </c>
      <c r="AO1862" s="118">
        <f t="shared" si="13"/>
        <v>0</v>
      </c>
      <c r="AP1862" s="121">
        <f t="shared" si="14"/>
        <v>0</v>
      </c>
      <c r="AQ1862" s="122"/>
      <c r="AR1862" s="119"/>
    </row>
    <row r="1863" ht="22.5" customHeight="1">
      <c r="A1863" s="89">
        <v>46232.0</v>
      </c>
      <c r="B1863" s="90">
        <v>0.5791666666666667</v>
      </c>
      <c r="C1863" s="91" t="s">
        <v>571</v>
      </c>
      <c r="D1863" s="129" t="str">
        <f t="array" ref="D1863">XLOOKUP(C1863,'DS ST'!A:A,'DS ST'!B:B)</f>
        <v>A144</v>
      </c>
      <c r="E1863" s="94" t="str">
        <f t="array" ref="E1863">XLOOKUP($F1863,'GIÁ'!$A:$A,'GIÁ'!$E:$E)</f>
        <v>ĐÔNG</v>
      </c>
      <c r="F1863" s="94">
        <v>8.938562334054E12</v>
      </c>
      <c r="G1863" s="95" t="s">
        <v>3183</v>
      </c>
      <c r="H1863" s="95" t="s">
        <v>57</v>
      </c>
      <c r="I1863" s="96">
        <v>2.0</v>
      </c>
      <c r="J1863" s="96">
        <v>1.0</v>
      </c>
      <c r="K1863" s="98">
        <f t="shared" si="4"/>
        <v>1</v>
      </c>
      <c r="L1863" s="99" t="s">
        <v>5978</v>
      </c>
      <c r="M1863" s="100" t="s">
        <v>5979</v>
      </c>
      <c r="N1863" s="101" t="e">
        <v>#N/A</v>
      </c>
      <c r="O1863" s="128"/>
      <c r="P1863" s="100"/>
      <c r="Q1863" s="103">
        <f t="shared" si="5"/>
        <v>1</v>
      </c>
      <c r="R1863" s="161"/>
      <c r="S1863" s="105"/>
      <c r="T1863" s="106"/>
      <c r="U1863" s="107" t="s">
        <v>3681</v>
      </c>
      <c r="V1863" s="108" t="s">
        <v>756</v>
      </c>
      <c r="W1863" s="109" t="s">
        <v>1312</v>
      </c>
      <c r="X1863" s="110" t="str">
        <f t="shared" si="6"/>
        <v/>
      </c>
      <c r="Y1863" s="110" t="str">
        <f t="shared" si="7"/>
        <v/>
      </c>
      <c r="Z1863" s="139" t="str">
        <f t="shared" si="118"/>
        <v>Kho đông mát</v>
      </c>
      <c r="AA1863" s="109" t="s">
        <v>802</v>
      </c>
      <c r="AB1863" s="106"/>
      <c r="AC1863" s="159" t="s">
        <v>1329</v>
      </c>
      <c r="AD1863" s="160"/>
      <c r="AE1863" s="127"/>
      <c r="AF1863" s="113"/>
      <c r="AG1863" s="165" t="str">
        <f t="array" ref="AG1863">XLOOKUP(F1863,'CLV2'!A:A,'CLV2'!E:E)</f>
        <v>2.FROZEN FOODS</v>
      </c>
      <c r="AH1863" s="115" t="str">
        <f t="array" ref="AH1863">XLOOKUP(F1863,'CLV2'!A:A,'CLV2'!F:F)</f>
        <v>3.PIZZA - READY MEALS</v>
      </c>
      <c r="AI1863" s="115" t="str">
        <f t="shared" si="8"/>
        <v>Pack</v>
      </c>
      <c r="AJ1863" s="116">
        <f t="shared" si="9"/>
        <v>0.5</v>
      </c>
      <c r="AK1863" s="117" t="str">
        <f t="array" ref="AK1863">XLOOKUP(F1863,'GIÁ'!A:A,'GIÁ'!D:D)</f>
        <v>45622.63</v>
      </c>
      <c r="AL1863" s="118">
        <f t="shared" si="10"/>
        <v>45622.63</v>
      </c>
      <c r="AM1863" s="118">
        <f t="shared" si="11"/>
        <v>0</v>
      </c>
      <c r="AN1863" s="119">
        <f t="shared" si="12"/>
        <v>0</v>
      </c>
      <c r="AO1863" s="118">
        <f t="shared" si="13"/>
        <v>45622.63</v>
      </c>
      <c r="AP1863" s="121">
        <f t="shared" si="14"/>
        <v>0</v>
      </c>
      <c r="AQ1863" s="122"/>
      <c r="AR1863" s="119"/>
    </row>
    <row r="1864" ht="22.5" customHeight="1">
      <c r="A1864" s="89">
        <v>46232.0</v>
      </c>
      <c r="B1864" s="90">
        <v>0.4618055555555556</v>
      </c>
      <c r="C1864" s="91" t="s">
        <v>571</v>
      </c>
      <c r="D1864" s="129" t="str">
        <f t="array" ref="D1864">XLOOKUP(C1864,'DS ST'!A:A,'DS ST'!B:B)</f>
        <v>A144</v>
      </c>
      <c r="E1864" s="94" t="str">
        <f t="array" ref="E1864">XLOOKUP($F1864,'GIÁ'!$A:$A,'GIÁ'!$E:$E)</f>
        <v>MÁT</v>
      </c>
      <c r="F1864" s="94">
        <v>8.938525186072E12</v>
      </c>
      <c r="G1864" s="95" t="s">
        <v>2995</v>
      </c>
      <c r="H1864" s="95" t="s">
        <v>224</v>
      </c>
      <c r="I1864" s="96">
        <v>3.0</v>
      </c>
      <c r="J1864" s="96">
        <v>0.0</v>
      </c>
      <c r="K1864" s="98">
        <f t="shared" si="4"/>
        <v>3</v>
      </c>
      <c r="L1864" s="99" t="s">
        <v>5980</v>
      </c>
      <c r="M1864" s="100" t="s">
        <v>5981</v>
      </c>
      <c r="N1864" s="101" t="s">
        <v>5982</v>
      </c>
      <c r="O1864" s="128"/>
      <c r="P1864" s="100"/>
      <c r="Q1864" s="103">
        <f t="shared" si="5"/>
        <v>3</v>
      </c>
      <c r="R1864" s="161"/>
      <c r="S1864" s="105"/>
      <c r="T1864" s="106" t="s">
        <v>5983</v>
      </c>
      <c r="U1864" s="107" t="s">
        <v>5984</v>
      </c>
      <c r="V1864" s="108" t="s">
        <v>756</v>
      </c>
      <c r="W1864" s="109" t="s">
        <v>1312</v>
      </c>
      <c r="X1864" s="110" t="str">
        <f t="shared" si="6"/>
        <v/>
      </c>
      <c r="Y1864" s="110" t="str">
        <f t="shared" si="7"/>
        <v/>
      </c>
      <c r="Z1864" s="139" t="str">
        <f t="shared" si="118"/>
        <v>Kho đông mát</v>
      </c>
      <c r="AA1864" s="109" t="s">
        <v>802</v>
      </c>
      <c r="AB1864" s="106"/>
      <c r="AC1864" s="158"/>
      <c r="AD1864" s="160"/>
      <c r="AE1864" s="127"/>
      <c r="AF1864" s="113"/>
      <c r="AG1864" s="165" t="str">
        <f t="array" ref="AG1864">XLOOKUP(F1864,'CLV2'!A:A,'CLV2'!E:E)</f>
        <v>2.VEGETABLES</v>
      </c>
      <c r="AH1864" s="115" t="str">
        <f t="array" ref="AH1864">XLOOKUP(F1864,'CLV2'!A:A,'CLV2'!F:F)</f>
        <v>3.LEAFY VEGGIES</v>
      </c>
      <c r="AI1864" s="115" t="str">
        <f t="shared" si="8"/>
        <v>Pack</v>
      </c>
      <c r="AJ1864" s="116">
        <f t="shared" si="9"/>
        <v>1</v>
      </c>
      <c r="AK1864" s="117" t="str">
        <f t="array" ref="AK1864">XLOOKUP(F1864,'GIÁ'!A:A,'GIÁ'!D:D)</f>
        <v>24032.61</v>
      </c>
      <c r="AL1864" s="118">
        <f t="shared" si="10"/>
        <v>72097.83</v>
      </c>
      <c r="AM1864" s="118">
        <f t="shared" si="11"/>
        <v>0</v>
      </c>
      <c r="AN1864" s="119">
        <f t="shared" si="12"/>
        <v>0</v>
      </c>
      <c r="AO1864" s="118">
        <f t="shared" si="13"/>
        <v>72097.83</v>
      </c>
      <c r="AP1864" s="121">
        <f t="shared" si="14"/>
        <v>0</v>
      </c>
      <c r="AQ1864" s="122"/>
      <c r="AR1864" s="119"/>
    </row>
    <row r="1865" ht="22.5" customHeight="1">
      <c r="A1865" s="89">
        <v>46232.0</v>
      </c>
      <c r="B1865" s="90">
        <v>0.5840277777777778</v>
      </c>
      <c r="C1865" s="91" t="s">
        <v>1267</v>
      </c>
      <c r="D1865" s="129" t="str">
        <f t="array" ref="D1865">XLOOKUP(C1865,'DS ST'!A:A,'DS ST'!B:B)</f>
        <v>HLR</v>
      </c>
      <c r="E1865" s="94" t="str">
        <f t="array" ref="E1865">XLOOKUP($F1865,'GIÁ'!$A:$A,'GIÁ'!$E:$E)</f>
        <v>ĐÔNG</v>
      </c>
      <c r="F1865" s="94">
        <v>8.935297103726E12</v>
      </c>
      <c r="G1865" s="95" t="s">
        <v>2028</v>
      </c>
      <c r="H1865" s="95" t="s">
        <v>224</v>
      </c>
      <c r="I1865" s="96">
        <v>6.0</v>
      </c>
      <c r="J1865" s="96">
        <v>0.0</v>
      </c>
      <c r="K1865" s="98">
        <f t="shared" si="4"/>
        <v>6</v>
      </c>
      <c r="L1865" s="99" t="s">
        <v>5985</v>
      </c>
      <c r="M1865" s="100" t="s">
        <v>5986</v>
      </c>
      <c r="N1865" s="101" t="e">
        <v>#N/A</v>
      </c>
      <c r="O1865" s="128"/>
      <c r="P1865" s="100"/>
      <c r="Q1865" s="103">
        <f t="shared" si="5"/>
        <v>6</v>
      </c>
      <c r="R1865" s="161"/>
      <c r="S1865" s="105"/>
      <c r="T1865" s="106" t="s">
        <v>5987</v>
      </c>
      <c r="U1865" s="107" t="s">
        <v>5988</v>
      </c>
      <c r="V1865" s="108" t="s">
        <v>756</v>
      </c>
      <c r="W1865" s="109" t="s">
        <v>1312</v>
      </c>
      <c r="X1865" s="110" t="str">
        <f t="shared" si="6"/>
        <v/>
      </c>
      <c r="Y1865" s="110" t="str">
        <f t="shared" si="7"/>
        <v/>
      </c>
      <c r="Z1865" s="139" t="str">
        <f t="shared" si="118"/>
        <v>Kho đông mát</v>
      </c>
      <c r="AA1865" s="109" t="s">
        <v>802</v>
      </c>
      <c r="AB1865" s="106"/>
      <c r="AC1865" s="158"/>
      <c r="AD1865" s="160"/>
      <c r="AE1865" s="127"/>
      <c r="AF1865" s="113"/>
      <c r="AG1865" s="165" t="str">
        <f t="array" ref="AG1865">XLOOKUP(F1865,'CLV2'!A:A,'CLV2'!E:E)</f>
        <v>2.FROZEN FOODS</v>
      </c>
      <c r="AH1865" s="115" t="str">
        <f t="array" ref="AH1865">XLOOKUP(F1865,'CLV2'!A:A,'CLV2'!F:F)</f>
        <v>3.PIZZA - READY MEALS</v>
      </c>
      <c r="AI1865" s="115" t="str">
        <f t="shared" si="8"/>
        <v>Pack</v>
      </c>
      <c r="AJ1865" s="116">
        <f t="shared" si="9"/>
        <v>1</v>
      </c>
      <c r="AK1865" s="117" t="str">
        <f t="array" ref="AK1865">XLOOKUP(F1865,'GIÁ'!A:A,'GIÁ'!D:D)</f>
        <v>61056.95</v>
      </c>
      <c r="AL1865" s="118">
        <f t="shared" si="10"/>
        <v>366341.7</v>
      </c>
      <c r="AM1865" s="118">
        <f t="shared" si="11"/>
        <v>0</v>
      </c>
      <c r="AN1865" s="119">
        <f t="shared" si="12"/>
        <v>0</v>
      </c>
      <c r="AO1865" s="118">
        <f t="shared" si="13"/>
        <v>366341.7</v>
      </c>
      <c r="AP1865" s="121">
        <f t="shared" si="14"/>
        <v>0</v>
      </c>
      <c r="AQ1865" s="122"/>
      <c r="AR1865" s="119"/>
    </row>
    <row r="1866" ht="22.5" customHeight="1">
      <c r="A1866" s="89">
        <v>46232.0</v>
      </c>
      <c r="B1866" s="90">
        <v>0.48055555555555557</v>
      </c>
      <c r="C1866" s="91" t="s">
        <v>1267</v>
      </c>
      <c r="D1866" s="129" t="str">
        <f t="array" ref="D1866">XLOOKUP(C1866,'DS ST'!A:A,'DS ST'!B:B)</f>
        <v>HLR</v>
      </c>
      <c r="E1866" s="94" t="str">
        <f t="array" ref="E1866">XLOOKUP($F1866,'GIÁ'!$A:$A,'GIÁ'!$E:$E)</f>
        <v>MÁT</v>
      </c>
      <c r="F1866" s="94">
        <v>8.934673605823E12</v>
      </c>
      <c r="G1866" s="95" t="s">
        <v>1689</v>
      </c>
      <c r="H1866" s="95" t="s">
        <v>57</v>
      </c>
      <c r="I1866" s="96">
        <v>52.0</v>
      </c>
      <c r="J1866" s="96">
        <v>48.0</v>
      </c>
      <c r="K1866" s="98">
        <f t="shared" si="4"/>
        <v>4</v>
      </c>
      <c r="L1866" s="99" t="s">
        <v>5989</v>
      </c>
      <c r="M1866" s="100" t="s">
        <v>5990</v>
      </c>
      <c r="N1866" s="101" t="s">
        <v>5991</v>
      </c>
      <c r="O1866" s="128"/>
      <c r="P1866" s="100"/>
      <c r="Q1866" s="103">
        <f t="shared" si="5"/>
        <v>4</v>
      </c>
      <c r="R1866" s="161"/>
      <c r="S1866" s="105"/>
      <c r="T1866" s="106" t="s">
        <v>5987</v>
      </c>
      <c r="U1866" s="107" t="s">
        <v>3681</v>
      </c>
      <c r="V1866" s="108" t="s">
        <v>756</v>
      </c>
      <c r="W1866" s="109" t="s">
        <v>1312</v>
      </c>
      <c r="X1866" s="110" t="str">
        <f t="shared" si="6"/>
        <v/>
      </c>
      <c r="Y1866" s="110" t="str">
        <f t="shared" si="7"/>
        <v/>
      </c>
      <c r="Z1866" s="139" t="str">
        <f t="shared" si="118"/>
        <v>Kho đông mát</v>
      </c>
      <c r="AA1866" s="109" t="s">
        <v>802</v>
      </c>
      <c r="AB1866" s="106"/>
      <c r="AC1866" s="159" t="s">
        <v>1329</v>
      </c>
      <c r="AD1866" s="160"/>
      <c r="AE1866" s="127"/>
      <c r="AF1866" s="113"/>
      <c r="AG1866" s="165" t="str">
        <f t="array" ref="AG1866">XLOOKUP(F1866,'CLV2'!A:A,'CLV2'!E:E)</f>
        <v>2.DAIRY</v>
      </c>
      <c r="AH1866" s="115" t="str">
        <f t="array" ref="AH1866">XLOOKUP(F1866,'CLV2'!A:A,'CLV2'!F:F)</f>
        <v>3.YOGURT</v>
      </c>
      <c r="AI1866" s="115" t="str">
        <f t="shared" si="8"/>
        <v>Pack</v>
      </c>
      <c r="AJ1866" s="116">
        <f t="shared" si="9"/>
        <v>0.07692307692</v>
      </c>
      <c r="AK1866" s="117" t="str">
        <f t="array" ref="AK1866">XLOOKUP(F1866,'GIÁ'!A:A,'GIÁ'!D:D)</f>
        <v>5402.30</v>
      </c>
      <c r="AL1866" s="118">
        <f t="shared" si="10"/>
        <v>21609.2</v>
      </c>
      <c r="AM1866" s="118">
        <f t="shared" si="11"/>
        <v>0</v>
      </c>
      <c r="AN1866" s="119">
        <f t="shared" si="12"/>
        <v>0</v>
      </c>
      <c r="AO1866" s="118">
        <f t="shared" si="13"/>
        <v>21609.2</v>
      </c>
      <c r="AP1866" s="121">
        <f t="shared" si="14"/>
        <v>0</v>
      </c>
      <c r="AQ1866" s="122"/>
      <c r="AR1866" s="119"/>
    </row>
    <row r="1867" ht="22.5" customHeight="1">
      <c r="A1867" s="89">
        <v>46232.0</v>
      </c>
      <c r="B1867" s="90">
        <v>0.48055555555555557</v>
      </c>
      <c r="C1867" s="91" t="s">
        <v>1267</v>
      </c>
      <c r="D1867" s="129" t="str">
        <f t="array" ref="D1867">XLOOKUP(C1867,'DS ST'!A:A,'DS ST'!B:B)</f>
        <v>HLR</v>
      </c>
      <c r="E1867" s="94" t="str">
        <f t="array" ref="E1867">XLOOKUP($F1867,'GIÁ'!$A:$A,'GIÁ'!$E:$E)</f>
        <v>MÁT</v>
      </c>
      <c r="F1867" s="94">
        <v>1100918.0</v>
      </c>
      <c r="G1867" s="95" t="s">
        <v>5511</v>
      </c>
      <c r="H1867" s="95" t="s">
        <v>273</v>
      </c>
      <c r="I1867" s="96">
        <v>18.0</v>
      </c>
      <c r="J1867" s="96">
        <v>17.48</v>
      </c>
      <c r="K1867" s="98">
        <f t="shared" si="4"/>
        <v>0.52</v>
      </c>
      <c r="L1867" s="99" t="s">
        <v>5989</v>
      </c>
      <c r="M1867" s="100" t="s">
        <v>5992</v>
      </c>
      <c r="N1867" s="101" t="s">
        <v>5993</v>
      </c>
      <c r="O1867" s="128">
        <v>0.5199999999999996</v>
      </c>
      <c r="P1867" s="100"/>
      <c r="Q1867" s="103">
        <f t="shared" si="5"/>
        <v>0</v>
      </c>
      <c r="R1867" s="161"/>
      <c r="S1867" s="105"/>
      <c r="T1867" s="106" t="s">
        <v>5987</v>
      </c>
      <c r="U1867" s="107" t="s">
        <v>3681</v>
      </c>
      <c r="V1867" s="108" t="s">
        <v>756</v>
      </c>
      <c r="W1867" s="109" t="s">
        <v>505</v>
      </c>
      <c r="X1867" s="110" t="str">
        <f t="shared" si="6"/>
        <v>Hao hụt</v>
      </c>
      <c r="Y1867" s="110" t="str">
        <f t="shared" si="7"/>
        <v/>
      </c>
      <c r="Z1867" s="139" t="str">
        <f t="shared" si="118"/>
        <v/>
      </c>
      <c r="AA1867" s="109" t="s">
        <v>802</v>
      </c>
      <c r="AB1867" s="106"/>
      <c r="AC1867" s="158"/>
      <c r="AD1867" s="160"/>
      <c r="AE1867" s="127"/>
      <c r="AF1867" s="113"/>
      <c r="AG1867" s="165" t="str">
        <f t="array" ref="AG1867">XLOOKUP(F1867,'CLV2'!A:A,'CLV2'!E:E)</f>
        <v>2.FRUITS</v>
      </c>
      <c r="AH1867" s="115" t="str">
        <f t="array" ref="AH1867">XLOOKUP(F1867,'CLV2'!A:A,'CLV2'!F:F)</f>
        <v>3.IMPORT FRUITS</v>
      </c>
      <c r="AI1867" s="115" t="str">
        <f t="shared" si="8"/>
        <v>KG</v>
      </c>
      <c r="AJ1867" s="116">
        <f t="shared" si="9"/>
        <v>0.02888888889</v>
      </c>
      <c r="AK1867" s="117" t="str">
        <f t="array" ref="AK1867">XLOOKUP(F1867,'GIÁ'!A:A,'GIÁ'!D:D)</f>
        <v>121296.91</v>
      </c>
      <c r="AL1867" s="118">
        <f t="shared" si="10"/>
        <v>63074.3932</v>
      </c>
      <c r="AM1867" s="118">
        <f t="shared" si="11"/>
        <v>63074.3932</v>
      </c>
      <c r="AN1867" s="119">
        <f t="shared" si="12"/>
        <v>0</v>
      </c>
      <c r="AO1867" s="118">
        <f t="shared" si="13"/>
        <v>0</v>
      </c>
      <c r="AP1867" s="121">
        <f t="shared" si="14"/>
        <v>0</v>
      </c>
      <c r="AQ1867" s="122"/>
      <c r="AR1867" s="119"/>
    </row>
    <row r="1868" ht="22.5" customHeight="1">
      <c r="A1868" s="89">
        <v>46232.0</v>
      </c>
      <c r="B1868" s="90">
        <v>0.48055555555555557</v>
      </c>
      <c r="C1868" s="91" t="s">
        <v>1267</v>
      </c>
      <c r="D1868" s="129" t="str">
        <f t="array" ref="D1868">XLOOKUP(C1868,'DS ST'!A:A,'DS ST'!B:B)</f>
        <v>HLR</v>
      </c>
      <c r="E1868" s="94" t="str">
        <f t="array" ref="E1868">XLOOKUP($F1868,'GIÁ'!$A:$A,'GIÁ'!$E:$E)</f>
        <v>MÁT</v>
      </c>
      <c r="F1868" s="94">
        <v>1100102.0</v>
      </c>
      <c r="G1868" s="95" t="s">
        <v>5692</v>
      </c>
      <c r="H1868" s="95" t="s">
        <v>273</v>
      </c>
      <c r="I1868" s="96">
        <v>10.0</v>
      </c>
      <c r="J1868" s="96">
        <v>9.76</v>
      </c>
      <c r="K1868" s="98">
        <f t="shared" si="4"/>
        <v>0.24</v>
      </c>
      <c r="L1868" s="99" t="s">
        <v>5989</v>
      </c>
      <c r="M1868" s="100" t="s">
        <v>5994</v>
      </c>
      <c r="N1868" s="101" t="s">
        <v>5995</v>
      </c>
      <c r="O1868" s="128">
        <v>0.2400000000000002</v>
      </c>
      <c r="P1868" s="100"/>
      <c r="Q1868" s="103">
        <f t="shared" si="5"/>
        <v>0</v>
      </c>
      <c r="R1868" s="161"/>
      <c r="S1868" s="105"/>
      <c r="T1868" s="106" t="s">
        <v>5987</v>
      </c>
      <c r="U1868" s="107" t="s">
        <v>3681</v>
      </c>
      <c r="V1868" s="108" t="s">
        <v>756</v>
      </c>
      <c r="W1868" s="109" t="s">
        <v>505</v>
      </c>
      <c r="X1868" s="110" t="str">
        <f t="shared" si="6"/>
        <v>Hao hụt</v>
      </c>
      <c r="Y1868" s="110" t="str">
        <f t="shared" si="7"/>
        <v/>
      </c>
      <c r="Z1868" s="139" t="str">
        <f t="shared" si="118"/>
        <v/>
      </c>
      <c r="AA1868" s="109" t="s">
        <v>802</v>
      </c>
      <c r="AB1868" s="106"/>
      <c r="AC1868" s="158"/>
      <c r="AD1868" s="160"/>
      <c r="AE1868" s="127"/>
      <c r="AF1868" s="113"/>
      <c r="AG1868" s="165" t="str">
        <f t="array" ref="AG1868">XLOOKUP(F1868,'CLV2'!A:A,'CLV2'!E:E)</f>
        <v>2.FRUITS</v>
      </c>
      <c r="AH1868" s="115" t="str">
        <f t="array" ref="AH1868">XLOOKUP(F1868,'CLV2'!A:A,'CLV2'!F:F)</f>
        <v>3.IMPORT FRUITS</v>
      </c>
      <c r="AI1868" s="115" t="str">
        <f t="shared" si="8"/>
        <v>KG</v>
      </c>
      <c r="AJ1868" s="116">
        <f t="shared" si="9"/>
        <v>0.024</v>
      </c>
      <c r="AK1868" s="117" t="str">
        <f t="array" ref="AK1868">XLOOKUP(F1868,'GIÁ'!A:A,'GIÁ'!D:D)</f>
        <v>164217.42</v>
      </c>
      <c r="AL1868" s="118">
        <f t="shared" si="10"/>
        <v>39412.1808</v>
      </c>
      <c r="AM1868" s="118">
        <f t="shared" si="11"/>
        <v>39412.1808</v>
      </c>
      <c r="AN1868" s="119">
        <f t="shared" si="12"/>
        <v>0</v>
      </c>
      <c r="AO1868" s="118">
        <f t="shared" si="13"/>
        <v>0</v>
      </c>
      <c r="AP1868" s="121">
        <f t="shared" si="14"/>
        <v>0</v>
      </c>
      <c r="AQ1868" s="122"/>
      <c r="AR1868" s="119"/>
    </row>
    <row r="1869" ht="22.5" customHeight="1">
      <c r="A1869" s="89">
        <v>46232.0</v>
      </c>
      <c r="B1869" s="90">
        <v>0.48055555555555557</v>
      </c>
      <c r="C1869" s="91" t="s">
        <v>1267</v>
      </c>
      <c r="D1869" s="129" t="str">
        <f t="array" ref="D1869">XLOOKUP(C1869,'DS ST'!A:A,'DS ST'!B:B)</f>
        <v>HLR</v>
      </c>
      <c r="E1869" s="94" t="str">
        <f t="array" ref="E1869">XLOOKUP($F1869,'GIÁ'!$A:$A,'GIÁ'!$E:$E)</f>
        <v>MÁT</v>
      </c>
      <c r="F1869" s="94">
        <v>11550.0</v>
      </c>
      <c r="G1869" s="95" t="s">
        <v>874</v>
      </c>
      <c r="H1869" s="95" t="s">
        <v>57</v>
      </c>
      <c r="I1869" s="96">
        <v>13.0</v>
      </c>
      <c r="J1869" s="96">
        <v>10.0</v>
      </c>
      <c r="K1869" s="98">
        <f t="shared" si="4"/>
        <v>3</v>
      </c>
      <c r="L1869" s="99" t="s">
        <v>5989</v>
      </c>
      <c r="M1869" s="100" t="s">
        <v>5996</v>
      </c>
      <c r="N1869" s="101" t="s">
        <v>5997</v>
      </c>
      <c r="O1869" s="128"/>
      <c r="P1869" s="100"/>
      <c r="Q1869" s="103">
        <f t="shared" si="5"/>
        <v>3</v>
      </c>
      <c r="R1869" s="161"/>
      <c r="S1869" s="105"/>
      <c r="T1869" s="106" t="s">
        <v>5987</v>
      </c>
      <c r="U1869" s="107" t="s">
        <v>3681</v>
      </c>
      <c r="V1869" s="108" t="s">
        <v>756</v>
      </c>
      <c r="W1869" s="109" t="s">
        <v>1312</v>
      </c>
      <c r="X1869" s="110" t="str">
        <f t="shared" si="6"/>
        <v/>
      </c>
      <c r="Y1869" s="110" t="str">
        <f t="shared" si="7"/>
        <v/>
      </c>
      <c r="Z1869" s="139" t="str">
        <f t="shared" si="118"/>
        <v>Kho đông mát</v>
      </c>
      <c r="AA1869" s="109" t="s">
        <v>802</v>
      </c>
      <c r="AB1869" s="106"/>
      <c r="AC1869" s="159" t="s">
        <v>1329</v>
      </c>
      <c r="AD1869" s="160"/>
      <c r="AE1869" s="127"/>
      <c r="AF1869" s="113"/>
      <c r="AG1869" s="165" t="str">
        <f t="array" ref="AG1869">XLOOKUP(F1869,'CLV2'!A:A,'CLV2'!E:E)</f>
        <v>2.VEGETABLES</v>
      </c>
      <c r="AH1869" s="115" t="str">
        <f t="array" ref="AH1869">XLOOKUP(F1869,'CLV2'!A:A,'CLV2'!F:F)</f>
        <v>3.PROCESSED VEGGIES</v>
      </c>
      <c r="AI1869" s="115" t="str">
        <f t="shared" si="8"/>
        <v>Pack</v>
      </c>
      <c r="AJ1869" s="116">
        <f t="shared" si="9"/>
        <v>0.2307692308</v>
      </c>
      <c r="AK1869" s="117" t="str">
        <f t="array" ref="AK1869">XLOOKUP(F1869,'GIÁ'!A:A,'GIÁ'!D:D)</f>
        <v>10364.97</v>
      </c>
      <c r="AL1869" s="118">
        <f t="shared" si="10"/>
        <v>31094.91</v>
      </c>
      <c r="AM1869" s="118">
        <f t="shared" si="11"/>
        <v>0</v>
      </c>
      <c r="AN1869" s="119">
        <f t="shared" si="12"/>
        <v>0</v>
      </c>
      <c r="AO1869" s="118">
        <f t="shared" si="13"/>
        <v>31094.91</v>
      </c>
      <c r="AP1869" s="121">
        <f t="shared" si="14"/>
        <v>0</v>
      </c>
      <c r="AQ1869" s="122"/>
      <c r="AR1869" s="119"/>
    </row>
    <row r="1870" ht="22.5" customHeight="1">
      <c r="A1870" s="89">
        <v>46232.0</v>
      </c>
      <c r="B1870" s="90">
        <v>0.5027777777777778</v>
      </c>
      <c r="C1870" s="91" t="s">
        <v>1600</v>
      </c>
      <c r="D1870" s="129" t="str">
        <f t="array" ref="D1870">XLOOKUP(C1870,'DS ST'!A:A,'DS ST'!B:B)</f>
        <v>RVS</v>
      </c>
      <c r="E1870" s="94" t="str">
        <f t="array" ref="E1870">XLOOKUP($F1870,'GIÁ'!$A:$A,'GIÁ'!$E:$E)</f>
        <v>MÁT</v>
      </c>
      <c r="F1870" s="94">
        <v>10610.0</v>
      </c>
      <c r="G1870" s="95" t="s">
        <v>121</v>
      </c>
      <c r="H1870" s="95" t="s">
        <v>57</v>
      </c>
      <c r="I1870" s="96">
        <v>12.0</v>
      </c>
      <c r="J1870" s="96">
        <v>0.0</v>
      </c>
      <c r="K1870" s="98">
        <f t="shared" si="4"/>
        <v>12</v>
      </c>
      <c r="L1870" s="99" t="s">
        <v>1872</v>
      </c>
      <c r="M1870" s="100" t="s">
        <v>5998</v>
      </c>
      <c r="N1870" s="101" t="s">
        <v>5999</v>
      </c>
      <c r="O1870" s="128"/>
      <c r="P1870" s="100">
        <v>12.0</v>
      </c>
      <c r="Q1870" s="103">
        <f t="shared" si="5"/>
        <v>0</v>
      </c>
      <c r="R1870" s="161" t="s">
        <v>6000</v>
      </c>
      <c r="S1870" s="105"/>
      <c r="T1870" s="106"/>
      <c r="U1870" s="107"/>
      <c r="V1870" s="108" t="s">
        <v>756</v>
      </c>
      <c r="W1870" s="109" t="s">
        <v>764</v>
      </c>
      <c r="X1870" s="110" t="str">
        <f t="shared" si="6"/>
        <v/>
      </c>
      <c r="Y1870" s="110" t="str">
        <f t="shared" si="7"/>
        <v>Siêu thị</v>
      </c>
      <c r="Z1870" s="139" t="str">
        <f t="shared" si="118"/>
        <v/>
      </c>
      <c r="AA1870" s="109" t="s">
        <v>802</v>
      </c>
      <c r="AB1870" s="106"/>
      <c r="AC1870" s="158"/>
      <c r="AD1870" s="160"/>
      <c r="AE1870" s="127"/>
      <c r="AF1870" s="113"/>
      <c r="AG1870" s="165" t="str">
        <f t="array" ref="AG1870">XLOOKUP(F1870,'CLV2'!A:A,'CLV2'!E:E)</f>
        <v>2.FRUITS</v>
      </c>
      <c r="AH1870" s="115" t="str">
        <f t="array" ref="AH1870">XLOOKUP(F1870,'CLV2'!A:A,'CLV2'!F:F)</f>
        <v>3.IMPORT FRUITS</v>
      </c>
      <c r="AI1870" s="115" t="str">
        <f t="shared" si="8"/>
        <v>Pack</v>
      </c>
      <c r="AJ1870" s="116">
        <f t="shared" si="9"/>
        <v>1</v>
      </c>
      <c r="AK1870" s="117" t="str">
        <f t="array" ref="AK1870">XLOOKUP(F1870,'GIÁ'!A:A,'GIÁ'!D:D)</f>
        <v>72259.15</v>
      </c>
      <c r="AL1870" s="118">
        <f t="shared" si="10"/>
        <v>867109.8</v>
      </c>
      <c r="AM1870" s="118">
        <f t="shared" si="11"/>
        <v>0</v>
      </c>
      <c r="AN1870" s="119">
        <f t="shared" si="12"/>
        <v>867109.8</v>
      </c>
      <c r="AO1870" s="118">
        <f t="shared" si="13"/>
        <v>0</v>
      </c>
      <c r="AP1870" s="121">
        <f t="shared" si="14"/>
        <v>0</v>
      </c>
      <c r="AQ1870" s="122"/>
      <c r="AR1870" s="119"/>
    </row>
    <row r="1871" ht="22.5" customHeight="1">
      <c r="A1871" s="89">
        <v>46232.0</v>
      </c>
      <c r="B1871" s="90">
        <v>0.5027777777777778</v>
      </c>
      <c r="C1871" s="91" t="s">
        <v>1600</v>
      </c>
      <c r="D1871" s="129" t="str">
        <f t="array" ref="D1871">XLOOKUP(C1871,'DS ST'!A:A,'DS ST'!B:B)</f>
        <v>RVS</v>
      </c>
      <c r="E1871" s="94" t="str">
        <f t="array" ref="E1871">XLOOKUP($F1871,'GIÁ'!$A:$A,'GIÁ'!$E:$E)</f>
        <v>MÁT</v>
      </c>
      <c r="F1871" s="94">
        <v>11702.0</v>
      </c>
      <c r="G1871" s="95" t="s">
        <v>1010</v>
      </c>
      <c r="H1871" s="95" t="s">
        <v>57</v>
      </c>
      <c r="I1871" s="96">
        <v>18.0</v>
      </c>
      <c r="J1871" s="96">
        <v>0.0</v>
      </c>
      <c r="K1871" s="98">
        <f t="shared" si="4"/>
        <v>18</v>
      </c>
      <c r="L1871" s="99" t="s">
        <v>1872</v>
      </c>
      <c r="M1871" s="100" t="s">
        <v>5998</v>
      </c>
      <c r="N1871" s="101" t="s">
        <v>5999</v>
      </c>
      <c r="O1871" s="128"/>
      <c r="P1871" s="100">
        <v>18.0</v>
      </c>
      <c r="Q1871" s="103">
        <f t="shared" si="5"/>
        <v>0</v>
      </c>
      <c r="R1871" s="161" t="s">
        <v>6000</v>
      </c>
      <c r="S1871" s="105"/>
      <c r="T1871" s="106"/>
      <c r="U1871" s="107"/>
      <c r="V1871" s="108" t="s">
        <v>756</v>
      </c>
      <c r="W1871" s="109" t="s">
        <v>764</v>
      </c>
      <c r="X1871" s="110" t="str">
        <f t="shared" si="6"/>
        <v/>
      </c>
      <c r="Y1871" s="110" t="str">
        <f t="shared" si="7"/>
        <v>Siêu thị</v>
      </c>
      <c r="Z1871" s="139" t="str">
        <f t="shared" si="118"/>
        <v/>
      </c>
      <c r="AA1871" s="109" t="s">
        <v>802</v>
      </c>
      <c r="AB1871" s="106"/>
      <c r="AC1871" s="158"/>
      <c r="AD1871" s="160"/>
      <c r="AE1871" s="127"/>
      <c r="AF1871" s="113"/>
      <c r="AG1871" s="165" t="str">
        <f t="array" ref="AG1871">XLOOKUP(F1871,'CLV2'!A:A,'CLV2'!E:E)</f>
        <v>2.FRUITS</v>
      </c>
      <c r="AH1871" s="115" t="str">
        <f t="array" ref="AH1871">XLOOKUP(F1871,'CLV2'!A:A,'CLV2'!F:F)</f>
        <v>3.IMPORT FRUITS</v>
      </c>
      <c r="AI1871" s="115" t="str">
        <f t="shared" si="8"/>
        <v>Pack</v>
      </c>
      <c r="AJ1871" s="116">
        <f t="shared" si="9"/>
        <v>1</v>
      </c>
      <c r="AK1871" s="117" t="str">
        <f t="array" ref="AK1871">XLOOKUP(F1871,'GIÁ'!A:A,'GIÁ'!D:D)</f>
        <v>116909.30</v>
      </c>
      <c r="AL1871" s="118">
        <f t="shared" si="10"/>
        <v>2104367.4</v>
      </c>
      <c r="AM1871" s="118">
        <f t="shared" si="11"/>
        <v>0</v>
      </c>
      <c r="AN1871" s="119">
        <f t="shared" si="12"/>
        <v>2104367.4</v>
      </c>
      <c r="AO1871" s="118">
        <f t="shared" si="13"/>
        <v>0</v>
      </c>
      <c r="AP1871" s="121">
        <f t="shared" si="14"/>
        <v>0</v>
      </c>
      <c r="AQ1871" s="122"/>
      <c r="AR1871" s="119"/>
    </row>
    <row r="1872" ht="22.5" customHeight="1">
      <c r="A1872" s="89">
        <v>46232.0</v>
      </c>
      <c r="B1872" s="90">
        <v>0.5027777777777778</v>
      </c>
      <c r="C1872" s="91" t="s">
        <v>1600</v>
      </c>
      <c r="D1872" s="129" t="str">
        <f t="array" ref="D1872">XLOOKUP(C1872,'DS ST'!A:A,'DS ST'!B:B)</f>
        <v>RVS</v>
      </c>
      <c r="E1872" s="94" t="str">
        <f t="array" ref="E1872">XLOOKUP($F1872,'GIÁ'!$A:$A,'GIÁ'!$E:$E)</f>
        <v>MÁT</v>
      </c>
      <c r="F1872" s="94">
        <v>8.938525186058E12</v>
      </c>
      <c r="G1872" s="95" t="s">
        <v>2993</v>
      </c>
      <c r="H1872" s="95" t="s">
        <v>224</v>
      </c>
      <c r="I1872" s="96">
        <v>5.0</v>
      </c>
      <c r="J1872" s="96">
        <v>0.0</v>
      </c>
      <c r="K1872" s="98">
        <f t="shared" si="4"/>
        <v>5</v>
      </c>
      <c r="L1872" s="99" t="s">
        <v>1872</v>
      </c>
      <c r="M1872" s="100" t="s">
        <v>6001</v>
      </c>
      <c r="N1872" s="101" t="s">
        <v>6002</v>
      </c>
      <c r="O1872" s="128"/>
      <c r="P1872" s="100"/>
      <c r="Q1872" s="103">
        <f t="shared" si="5"/>
        <v>5</v>
      </c>
      <c r="R1872" s="161"/>
      <c r="S1872" s="105"/>
      <c r="T1872" s="106" t="s">
        <v>6003</v>
      </c>
      <c r="U1872" s="107" t="s">
        <v>6004</v>
      </c>
      <c r="V1872" s="108" t="s">
        <v>756</v>
      </c>
      <c r="W1872" s="109" t="s">
        <v>1312</v>
      </c>
      <c r="X1872" s="110" t="str">
        <f t="shared" si="6"/>
        <v/>
      </c>
      <c r="Y1872" s="110" t="str">
        <f t="shared" si="7"/>
        <v/>
      </c>
      <c r="Z1872" s="139" t="str">
        <f t="shared" si="118"/>
        <v>Kho đông mát</v>
      </c>
      <c r="AA1872" s="109" t="s">
        <v>802</v>
      </c>
      <c r="AB1872" s="106"/>
      <c r="AC1872" s="158"/>
      <c r="AD1872" s="160"/>
      <c r="AE1872" s="127"/>
      <c r="AF1872" s="113"/>
      <c r="AG1872" s="165" t="str">
        <f t="array" ref="AG1872">XLOOKUP(F1872,'CLV2'!A:A,'CLV2'!E:E)</f>
        <v>2.VEGETABLES</v>
      </c>
      <c r="AH1872" s="115" t="str">
        <f t="array" ref="AH1872">XLOOKUP(F1872,'CLV2'!A:A,'CLV2'!F:F)</f>
        <v>3.LEAFY VEGGIES</v>
      </c>
      <c r="AI1872" s="115" t="str">
        <f t="shared" si="8"/>
        <v>Pack</v>
      </c>
      <c r="AJ1872" s="116">
        <f t="shared" si="9"/>
        <v>1</v>
      </c>
      <c r="AK1872" s="117" t="str">
        <f t="array" ref="AK1872">XLOOKUP(F1872,'GIÁ'!A:A,'GIÁ'!D:D)</f>
        <v>27966.77</v>
      </c>
      <c r="AL1872" s="118">
        <f t="shared" si="10"/>
        <v>139833.85</v>
      </c>
      <c r="AM1872" s="118">
        <f t="shared" si="11"/>
        <v>0</v>
      </c>
      <c r="AN1872" s="119">
        <f t="shared" si="12"/>
        <v>0</v>
      </c>
      <c r="AO1872" s="118">
        <f t="shared" si="13"/>
        <v>139833.85</v>
      </c>
      <c r="AP1872" s="121">
        <f t="shared" si="14"/>
        <v>0</v>
      </c>
      <c r="AQ1872" s="122"/>
      <c r="AR1872" s="119"/>
    </row>
    <row r="1873" ht="22.5" customHeight="1">
      <c r="A1873" s="89">
        <v>46232.0</v>
      </c>
      <c r="B1873" s="90">
        <v>0.44930555555555557</v>
      </c>
      <c r="C1873" s="91" t="s">
        <v>1553</v>
      </c>
      <c r="D1873" s="129" t="str">
        <f t="array" ref="D1873">XLOOKUP(C1873,'DS ST'!A:A,'DS ST'!B:B)</f>
        <v>PTN</v>
      </c>
      <c r="E1873" s="94" t="str">
        <f t="array" ref="E1873">XLOOKUP($F1873,'GIÁ'!$A:$A,'GIÁ'!$E:$E)</f>
        <v>MÁT</v>
      </c>
      <c r="F1873" s="94">
        <v>8.936076271957E12</v>
      </c>
      <c r="G1873" s="95" t="s">
        <v>2295</v>
      </c>
      <c r="H1873" s="95" t="s">
        <v>75</v>
      </c>
      <c r="I1873" s="96">
        <v>1.0</v>
      </c>
      <c r="J1873" s="96">
        <v>0.0</v>
      </c>
      <c r="K1873" s="98">
        <f t="shared" si="4"/>
        <v>1</v>
      </c>
      <c r="L1873" s="99" t="s">
        <v>6005</v>
      </c>
      <c r="M1873" s="100" t="s">
        <v>6006</v>
      </c>
      <c r="N1873" s="101" t="s">
        <v>6007</v>
      </c>
      <c r="O1873" s="128"/>
      <c r="P1873" s="100"/>
      <c r="Q1873" s="103">
        <f t="shared" si="5"/>
        <v>1</v>
      </c>
      <c r="R1873" s="161"/>
      <c r="S1873" s="105" t="s">
        <v>14</v>
      </c>
      <c r="T1873" s="106"/>
      <c r="U1873" s="107" t="s">
        <v>6008</v>
      </c>
      <c r="V1873" s="108" t="s">
        <v>756</v>
      </c>
      <c r="W1873" s="109" t="s">
        <v>2842</v>
      </c>
      <c r="X1873" s="110" t="str">
        <f t="shared" si="6"/>
        <v/>
      </c>
      <c r="Y1873" s="110" t="str">
        <f t="shared" si="7"/>
        <v/>
      </c>
      <c r="Z1873" s="139" t="str">
        <f t="shared" si="118"/>
        <v>Kho đông mát</v>
      </c>
      <c r="AA1873" s="109" t="s">
        <v>802</v>
      </c>
      <c r="AB1873" s="106"/>
      <c r="AC1873" s="158"/>
      <c r="AD1873" s="160"/>
      <c r="AE1873" s="127"/>
      <c r="AF1873" s="113"/>
      <c r="AG1873" s="165" t="str">
        <f t="array" ref="AG1873">XLOOKUP(F1873,'CLV2'!A:A,'CLV2'!E:E)</f>
        <v>2.BAKERY</v>
      </c>
      <c r="AH1873" s="115" t="str">
        <f t="array" ref="AH1873">XLOOKUP(F1873,'CLV2'!A:A,'CLV2'!F:F)</f>
        <v>3.CAKES</v>
      </c>
      <c r="AI1873" s="115" t="str">
        <f t="shared" si="8"/>
        <v>Pack</v>
      </c>
      <c r="AJ1873" s="116">
        <f t="shared" si="9"/>
        <v>1</v>
      </c>
      <c r="AK1873" s="117" t="str">
        <f t="array" ref="AK1873">XLOOKUP(F1873,'GIÁ'!A:A,'GIÁ'!D:D)</f>
        <v>8898.99</v>
      </c>
      <c r="AL1873" s="118">
        <f t="shared" si="10"/>
        <v>8898.99</v>
      </c>
      <c r="AM1873" s="118">
        <f t="shared" si="11"/>
        <v>0</v>
      </c>
      <c r="AN1873" s="119">
        <f t="shared" si="12"/>
        <v>0</v>
      </c>
      <c r="AO1873" s="118">
        <f t="shared" si="13"/>
        <v>8898.99</v>
      </c>
      <c r="AP1873" s="121">
        <f t="shared" si="14"/>
        <v>0</v>
      </c>
      <c r="AQ1873" s="122"/>
      <c r="AR1873" s="119"/>
    </row>
    <row r="1874" ht="22.5" customHeight="1">
      <c r="A1874" s="89">
        <v>46232.0</v>
      </c>
      <c r="B1874" s="90">
        <v>0.44930555555555557</v>
      </c>
      <c r="C1874" s="91" t="s">
        <v>1553</v>
      </c>
      <c r="D1874" s="92" t="str">
        <f t="array" ref="D1874">XLOOKUP(C1874,'DS ST'!A:A,'DS ST'!B:B)</f>
        <v>PTN</v>
      </c>
      <c r="E1874" s="94" t="str">
        <f t="array" ref="E1874">XLOOKUP($F1874,'GIÁ'!$A:$A,'GIÁ'!$E:$E)</f>
        <v>MÁT</v>
      </c>
      <c r="F1874" s="94">
        <v>8.938531579028E12</v>
      </c>
      <c r="G1874" s="95" t="s">
        <v>3034</v>
      </c>
      <c r="H1874" s="95" t="s">
        <v>1145</v>
      </c>
      <c r="I1874" s="96">
        <v>6.0</v>
      </c>
      <c r="J1874" s="96">
        <v>0.0</v>
      </c>
      <c r="K1874" s="98">
        <f t="shared" si="4"/>
        <v>6</v>
      </c>
      <c r="L1874" s="99" t="s">
        <v>6005</v>
      </c>
      <c r="M1874" s="100" t="s">
        <v>6006</v>
      </c>
      <c r="N1874" s="101" t="s">
        <v>6007</v>
      </c>
      <c r="O1874" s="128"/>
      <c r="P1874" s="100"/>
      <c r="Q1874" s="103">
        <f t="shared" si="5"/>
        <v>6</v>
      </c>
      <c r="R1874" s="161"/>
      <c r="S1874" s="105" t="s">
        <v>14</v>
      </c>
      <c r="T1874" s="106"/>
      <c r="U1874" s="107"/>
      <c r="V1874" s="108" t="s">
        <v>756</v>
      </c>
      <c r="W1874" s="109" t="s">
        <v>1312</v>
      </c>
      <c r="X1874" s="110" t="str">
        <f t="shared" si="6"/>
        <v/>
      </c>
      <c r="Y1874" s="110" t="str">
        <f t="shared" si="7"/>
        <v/>
      </c>
      <c r="Z1874" s="109" t="s">
        <v>797</v>
      </c>
      <c r="AA1874" s="109" t="s">
        <v>802</v>
      </c>
      <c r="AB1874" s="149" t="s">
        <v>6009</v>
      </c>
      <c r="AC1874" s="158"/>
      <c r="AD1874" s="160"/>
      <c r="AE1874" s="127"/>
      <c r="AF1874" s="113"/>
      <c r="AG1874" s="165" t="str">
        <f t="array" ref="AG1874">XLOOKUP(F1874,'CLV2'!A:A,'CLV2'!E:E)</f>
        <v>2.DAIRY</v>
      </c>
      <c r="AH1874" s="115" t="str">
        <f t="array" ref="AH1874">XLOOKUP(F1874,'CLV2'!A:A,'CLV2'!F:F)</f>
        <v>3.FRESH MILK</v>
      </c>
      <c r="AI1874" s="115" t="str">
        <f t="shared" si="8"/>
        <v>Pack</v>
      </c>
      <c r="AJ1874" s="116">
        <f t="shared" si="9"/>
        <v>1</v>
      </c>
      <c r="AK1874" s="117" t="str">
        <f t="array" ref="AK1874">XLOOKUP(F1874,'GIÁ'!A:A,'GIÁ'!D:D)</f>
        <v>58007.18</v>
      </c>
      <c r="AL1874" s="118">
        <f t="shared" si="10"/>
        <v>348043.08</v>
      </c>
      <c r="AM1874" s="118">
        <f t="shared" si="11"/>
        <v>0</v>
      </c>
      <c r="AN1874" s="119">
        <f t="shared" si="12"/>
        <v>0</v>
      </c>
      <c r="AO1874" s="118">
        <f t="shared" si="13"/>
        <v>348043.08</v>
      </c>
      <c r="AP1874" s="121">
        <f t="shared" si="14"/>
        <v>0</v>
      </c>
      <c r="AQ1874" s="122"/>
      <c r="AR1874" s="119"/>
    </row>
    <row r="1875" ht="22.5" customHeight="1">
      <c r="A1875" s="89">
        <v>46232.0</v>
      </c>
      <c r="B1875" s="90">
        <v>0.525</v>
      </c>
      <c r="C1875" s="91" t="s">
        <v>1572</v>
      </c>
      <c r="D1875" s="129" t="str">
        <f t="array" ref="D1875">XLOOKUP(C1875,'DS ST'!A:A,'DS ST'!B:B)</f>
        <v>Q7R</v>
      </c>
      <c r="E1875" s="94" t="str">
        <f t="array" ref="E1875">XLOOKUP($F1875,'GIÁ'!$A:$A,'GIÁ'!$E:$E)</f>
        <v>MÁT</v>
      </c>
      <c r="F1875" s="94">
        <v>8.935217413409E12</v>
      </c>
      <c r="G1875" s="95" t="s">
        <v>1956</v>
      </c>
      <c r="H1875" s="95" t="s">
        <v>57</v>
      </c>
      <c r="I1875" s="96">
        <v>48.0</v>
      </c>
      <c r="J1875" s="96">
        <v>0.0</v>
      </c>
      <c r="K1875" s="98">
        <f t="shared" si="4"/>
        <v>48</v>
      </c>
      <c r="L1875" s="99" t="s">
        <v>6010</v>
      </c>
      <c r="M1875" s="100" t="s">
        <v>6011</v>
      </c>
      <c r="N1875" s="101" t="s">
        <v>6012</v>
      </c>
      <c r="O1875" s="128"/>
      <c r="P1875" s="100"/>
      <c r="Q1875" s="103">
        <f t="shared" si="5"/>
        <v>48</v>
      </c>
      <c r="R1875" s="161"/>
      <c r="S1875" s="105" t="s">
        <v>14</v>
      </c>
      <c r="T1875" s="106"/>
      <c r="U1875" s="107"/>
      <c r="V1875" s="108" t="s">
        <v>756</v>
      </c>
      <c r="W1875" s="109" t="s">
        <v>1312</v>
      </c>
      <c r="X1875" s="110" t="str">
        <f t="shared" si="6"/>
        <v/>
      </c>
      <c r="Y1875" s="110" t="str">
        <f t="shared" si="7"/>
        <v/>
      </c>
      <c r="Z1875" s="139" t="str">
        <f t="shared" ref="Z1875:Z1887" si="119">IF(N(Q1875)&lt;=0,"",IF(ISNUMBER(SEARCH("Thiếu kiện",V1875)),"Kho đông mát",IF(AND(N(Q1875)&gt;0,N(P1875)&gt;0,OR(ISNUMBER(SEARCH("Hình KDB",U1875)),ISNUMBER(SEARCH("Hình tele",U1875)),ISNUMBER(SEARCH("sai code",U1875)),ISNUMBER(SEARCH("ST nhận",U1875)))),"Kho đông mát",IF(AND(W1875="DC giao thiếu",OR(ISNUMBER(SEARCH("Hình KDB",U1875)),ISNUMBER(SEARCH("Hình tele",U1875)),ISNUMBER(SEARCH("sai code",U1875)))),"Kho đông mát",IF(W1875="DC giao thiếu","Chưa xác định",IF(AND(W1875="DC pick sai",OR(ISNUMBER(SEARCH("Hình KDB",U1875)),ISNUMBER(SEARCH("Hình tele",U1875)),ISNUMBER(SEARCH("sai code",U1875)),ISNUMBER(SEARCH("ST nhận",U1875)))),"Kho đông mát",IF(W1875="DC pick sai","Chưa xác định",IF(AND(W1875="Hao hụt",N(O1875)&gt;0,OR(ISNUMBER(SEARCH("Hình KDB",U1875)),ISNUMBER(SEARCH("Hình tele",U1875)),ISNUMBER(SEARCH("sai code",U1875)),ISNUMBER(SEARCH("ST nhận",U1875)))),"Kho đông mát",IF(W1875="Hao hụt","Chưa xác định",IF(OR(W1875="VT giao sai điểm",W1875="Không đạt nhiệt độ",W1875="TX giao thiếu kiện",W1875="Hàng không đạt CL"),"Kho đông mát",IF(W1875="Chưa xác định","Chưa xác định",IF(N(P1875)&gt;0,"Chưa xác định",""))))))))))))</f>
        <v>Chưa xác định</v>
      </c>
      <c r="AA1875" s="109" t="s">
        <v>802</v>
      </c>
      <c r="AB1875" s="106"/>
      <c r="AC1875" s="158"/>
      <c r="AD1875" s="160"/>
      <c r="AE1875" s="127"/>
      <c r="AF1875" s="113"/>
      <c r="AG1875" s="165" t="str">
        <f t="array" ref="AG1875">XLOOKUP(F1875,'CLV2'!A:A,'CLV2'!E:E)</f>
        <v>2.DAIRY</v>
      </c>
      <c r="AH1875" s="115" t="str">
        <f t="array" ref="AH1875">XLOOKUP(F1875,'CLV2'!A:A,'CLV2'!F:F)</f>
        <v>3.YOGURT</v>
      </c>
      <c r="AI1875" s="115" t="str">
        <f t="shared" si="8"/>
        <v>Pack</v>
      </c>
      <c r="AJ1875" s="116">
        <f t="shared" si="9"/>
        <v>1</v>
      </c>
      <c r="AK1875" s="117" t="str">
        <f t="array" ref="AK1875">XLOOKUP(F1875,'GIÁ'!A:A,'GIÁ'!D:D)</f>
        <v>6167.26</v>
      </c>
      <c r="AL1875" s="118">
        <f t="shared" si="10"/>
        <v>296028.48</v>
      </c>
      <c r="AM1875" s="118">
        <f t="shared" si="11"/>
        <v>0</v>
      </c>
      <c r="AN1875" s="119">
        <f t="shared" si="12"/>
        <v>0</v>
      </c>
      <c r="AO1875" s="118">
        <f t="shared" si="13"/>
        <v>0</v>
      </c>
      <c r="AP1875" s="121">
        <f t="shared" si="14"/>
        <v>296028.48</v>
      </c>
      <c r="AQ1875" s="122"/>
      <c r="AR1875" s="119"/>
    </row>
    <row r="1876" ht="22.5" customHeight="1">
      <c r="A1876" s="89">
        <v>46232.0</v>
      </c>
      <c r="B1876" s="90">
        <v>0.525</v>
      </c>
      <c r="C1876" s="91" t="s">
        <v>1572</v>
      </c>
      <c r="D1876" s="129" t="str">
        <f t="array" ref="D1876">XLOOKUP(C1876,'DS ST'!A:A,'DS ST'!B:B)</f>
        <v>Q7R</v>
      </c>
      <c r="E1876" s="94" t="str">
        <f t="array" ref="E1876">XLOOKUP($F1876,'GIÁ'!$A:$A,'GIÁ'!$E:$E)</f>
        <v>MÁT</v>
      </c>
      <c r="F1876" s="94">
        <v>8.935217413508E12</v>
      </c>
      <c r="G1876" s="95" t="s">
        <v>1960</v>
      </c>
      <c r="H1876" s="95" t="s">
        <v>57</v>
      </c>
      <c r="I1876" s="96">
        <v>48.0</v>
      </c>
      <c r="J1876" s="96">
        <v>0.0</v>
      </c>
      <c r="K1876" s="98">
        <f t="shared" si="4"/>
        <v>48</v>
      </c>
      <c r="L1876" s="99" t="s">
        <v>6010</v>
      </c>
      <c r="M1876" s="100" t="s">
        <v>6013</v>
      </c>
      <c r="N1876" s="101" t="s">
        <v>6012</v>
      </c>
      <c r="O1876" s="128"/>
      <c r="P1876" s="100"/>
      <c r="Q1876" s="103">
        <f t="shared" si="5"/>
        <v>48</v>
      </c>
      <c r="R1876" s="161"/>
      <c r="S1876" s="105" t="s">
        <v>14</v>
      </c>
      <c r="T1876" s="106"/>
      <c r="U1876" s="107" t="s">
        <v>6014</v>
      </c>
      <c r="V1876" s="108" t="s">
        <v>756</v>
      </c>
      <c r="W1876" s="109" t="s">
        <v>2842</v>
      </c>
      <c r="X1876" s="110" t="str">
        <f t="shared" si="6"/>
        <v/>
      </c>
      <c r="Y1876" s="110" t="str">
        <f t="shared" si="7"/>
        <v/>
      </c>
      <c r="Z1876" s="139" t="str">
        <f t="shared" si="119"/>
        <v>Kho đông mát</v>
      </c>
      <c r="AA1876" s="109" t="s">
        <v>802</v>
      </c>
      <c r="AB1876" s="106"/>
      <c r="AC1876" s="158"/>
      <c r="AD1876" s="160"/>
      <c r="AE1876" s="127"/>
      <c r="AF1876" s="113"/>
      <c r="AG1876" s="165" t="str">
        <f t="array" ref="AG1876">XLOOKUP(F1876,'CLV2'!A:A,'CLV2'!E:E)</f>
        <v>2.DAIRY</v>
      </c>
      <c r="AH1876" s="115" t="str">
        <f t="array" ref="AH1876">XLOOKUP(F1876,'CLV2'!A:A,'CLV2'!F:F)</f>
        <v>3.YOGURT</v>
      </c>
      <c r="AI1876" s="115" t="str">
        <f t="shared" si="8"/>
        <v>Pack</v>
      </c>
      <c r="AJ1876" s="116">
        <f t="shared" si="9"/>
        <v>1</v>
      </c>
      <c r="AK1876" s="117" t="str">
        <f t="array" ref="AK1876">XLOOKUP(F1876,'GIÁ'!A:A,'GIÁ'!D:D)</f>
        <v>6168.43</v>
      </c>
      <c r="AL1876" s="118">
        <f t="shared" si="10"/>
        <v>296084.64</v>
      </c>
      <c r="AM1876" s="118">
        <f t="shared" si="11"/>
        <v>0</v>
      </c>
      <c r="AN1876" s="119">
        <f t="shared" si="12"/>
        <v>0</v>
      </c>
      <c r="AO1876" s="118">
        <f t="shared" si="13"/>
        <v>296084.64</v>
      </c>
      <c r="AP1876" s="121">
        <f t="shared" si="14"/>
        <v>0</v>
      </c>
      <c r="AQ1876" s="122"/>
      <c r="AR1876" s="119"/>
    </row>
    <row r="1877" ht="22.5" customHeight="1">
      <c r="A1877" s="89">
        <v>46232.0</v>
      </c>
      <c r="B1877" s="90">
        <v>0.46319444444444446</v>
      </c>
      <c r="C1877" s="91" t="s">
        <v>1203</v>
      </c>
      <c r="D1877" s="129" t="str">
        <f t="array" ref="D1877">XLOOKUP(C1877,'DS ST'!A:A,'DS ST'!B:B)</f>
        <v>ECG</v>
      </c>
      <c r="E1877" s="94" t="str">
        <f t="array" ref="E1877">XLOOKUP($F1877,'GIÁ'!$A:$A,'GIÁ'!$E:$E)</f>
        <v>MÁT</v>
      </c>
      <c r="F1877" s="94">
        <v>8.936216431029E12</v>
      </c>
      <c r="G1877" s="95" t="s">
        <v>2682</v>
      </c>
      <c r="H1877" s="95" t="s">
        <v>224</v>
      </c>
      <c r="I1877" s="96">
        <v>2.0</v>
      </c>
      <c r="J1877" s="96">
        <v>0.0</v>
      </c>
      <c r="K1877" s="98">
        <f t="shared" si="4"/>
        <v>2</v>
      </c>
      <c r="L1877" s="99" t="s">
        <v>6015</v>
      </c>
      <c r="M1877" s="100" t="s">
        <v>6016</v>
      </c>
      <c r="N1877" s="101" t="s">
        <v>6017</v>
      </c>
      <c r="O1877" s="128"/>
      <c r="P1877" s="100">
        <v>2.0</v>
      </c>
      <c r="Q1877" s="103">
        <f t="shared" si="5"/>
        <v>0</v>
      </c>
      <c r="R1877" s="161" t="s">
        <v>6018</v>
      </c>
      <c r="S1877" s="105"/>
      <c r="T1877" s="106"/>
      <c r="U1877" s="107"/>
      <c r="V1877" s="108" t="s">
        <v>756</v>
      </c>
      <c r="W1877" s="109" t="s">
        <v>1908</v>
      </c>
      <c r="X1877" s="110" t="str">
        <f t="shared" si="6"/>
        <v/>
      </c>
      <c r="Y1877" s="110" t="str">
        <f t="shared" si="7"/>
        <v>Siêu thị</v>
      </c>
      <c r="Z1877" s="139" t="str">
        <f t="shared" si="119"/>
        <v/>
      </c>
      <c r="AA1877" s="109" t="s">
        <v>802</v>
      </c>
      <c r="AB1877" s="106"/>
      <c r="AC1877" s="158"/>
      <c r="AD1877" s="160"/>
      <c r="AE1877" s="127"/>
      <c r="AF1877" s="113"/>
      <c r="AG1877" s="165" t="str">
        <f t="array" ref="AG1877">XLOOKUP(F1877,'CLV2'!A:A,'CLV2'!E:E)</f>
        <v>2.CHILLED FOODS</v>
      </c>
      <c r="AH1877" s="115" t="str">
        <f t="array" ref="AH1877">XLOOKUP(F1877,'CLV2'!A:A,'CLV2'!F:F)</f>
        <v>3.HAM AND SAUSAGES</v>
      </c>
      <c r="AI1877" s="115" t="str">
        <f t="shared" si="8"/>
        <v>Pack</v>
      </c>
      <c r="AJ1877" s="116">
        <f t="shared" si="9"/>
        <v>1</v>
      </c>
      <c r="AK1877" s="117" t="str">
        <f t="array" ref="AK1877">XLOOKUP(F1877,'GIÁ'!A:A,'GIÁ'!D:D)</f>
        <v>39050.40</v>
      </c>
      <c r="AL1877" s="118">
        <f t="shared" si="10"/>
        <v>78100.8</v>
      </c>
      <c r="AM1877" s="118">
        <f t="shared" si="11"/>
        <v>0</v>
      </c>
      <c r="AN1877" s="119">
        <f t="shared" si="12"/>
        <v>78100.8</v>
      </c>
      <c r="AO1877" s="118">
        <f t="shared" si="13"/>
        <v>0</v>
      </c>
      <c r="AP1877" s="121">
        <f t="shared" si="14"/>
        <v>0</v>
      </c>
      <c r="AQ1877" s="122"/>
      <c r="AR1877" s="119"/>
    </row>
    <row r="1878" ht="22.5" customHeight="1">
      <c r="A1878" s="89">
        <v>46232.0</v>
      </c>
      <c r="B1878" s="90">
        <v>0.46319444444444446</v>
      </c>
      <c r="C1878" s="91" t="s">
        <v>1203</v>
      </c>
      <c r="D1878" s="129" t="str">
        <f t="array" ref="D1878">XLOOKUP(C1878,'DS ST'!A:A,'DS ST'!B:B)</f>
        <v>ECG</v>
      </c>
      <c r="E1878" s="94" t="str">
        <f t="array" ref="E1878">XLOOKUP($F1878,'GIÁ'!$A:$A,'GIÁ'!$E:$E)</f>
        <v>MÁT</v>
      </c>
      <c r="F1878" s="94">
        <v>8.936243700082E12</v>
      </c>
      <c r="G1878" s="95" t="s">
        <v>2743</v>
      </c>
      <c r="H1878" s="95" t="s">
        <v>1206</v>
      </c>
      <c r="I1878" s="96">
        <v>2.0</v>
      </c>
      <c r="J1878" s="96">
        <v>0.0</v>
      </c>
      <c r="K1878" s="98">
        <f t="shared" si="4"/>
        <v>2</v>
      </c>
      <c r="L1878" s="99" t="s">
        <v>6015</v>
      </c>
      <c r="M1878" s="100" t="s">
        <v>6019</v>
      </c>
      <c r="N1878" s="101" t="s">
        <v>6020</v>
      </c>
      <c r="O1878" s="128"/>
      <c r="P1878" s="145">
        <v>2.0</v>
      </c>
      <c r="Q1878" s="103">
        <f t="shared" si="5"/>
        <v>0</v>
      </c>
      <c r="R1878" s="161" t="s">
        <v>6021</v>
      </c>
      <c r="S1878" s="105"/>
      <c r="T1878" s="106"/>
      <c r="U1878" s="107"/>
      <c r="V1878" s="108" t="s">
        <v>756</v>
      </c>
      <c r="W1878" s="109" t="s">
        <v>1908</v>
      </c>
      <c r="X1878" s="110" t="str">
        <f t="shared" si="6"/>
        <v/>
      </c>
      <c r="Y1878" s="110" t="str">
        <f t="shared" si="7"/>
        <v>Siêu thị</v>
      </c>
      <c r="Z1878" s="139" t="str">
        <f t="shared" si="119"/>
        <v/>
      </c>
      <c r="AA1878" s="109" t="s">
        <v>802</v>
      </c>
      <c r="AB1878" s="106"/>
      <c r="AC1878" s="158"/>
      <c r="AD1878" s="160"/>
      <c r="AE1878" s="127"/>
      <c r="AF1878" s="113"/>
      <c r="AG1878" s="165" t="str">
        <f t="array" ref="AG1878">XLOOKUP(F1878,'CLV2'!A:A,'CLV2'!E:E)</f>
        <v>2.DELICA</v>
      </c>
      <c r="AH1878" s="115" t="str">
        <f t="array" ref="AH1878">XLOOKUP(F1878,'CLV2'!A:A,'CLV2'!F:F)</f>
        <v>3.COLD AND HOT DELICA</v>
      </c>
      <c r="AI1878" s="115" t="str">
        <f t="shared" si="8"/>
        <v>Pack</v>
      </c>
      <c r="AJ1878" s="116">
        <f t="shared" si="9"/>
        <v>1</v>
      </c>
      <c r="AK1878" s="117" t="str">
        <f t="array" ref="AK1878">XLOOKUP(F1878,'GIÁ'!A:A,'GIÁ'!D:D)</f>
        <v>11859.91</v>
      </c>
      <c r="AL1878" s="118">
        <f t="shared" si="10"/>
        <v>23719.82</v>
      </c>
      <c r="AM1878" s="118">
        <f t="shared" si="11"/>
        <v>0</v>
      </c>
      <c r="AN1878" s="119">
        <f t="shared" si="12"/>
        <v>23719.82</v>
      </c>
      <c r="AO1878" s="118">
        <f t="shared" si="13"/>
        <v>0</v>
      </c>
      <c r="AP1878" s="121">
        <f t="shared" si="14"/>
        <v>0</v>
      </c>
      <c r="AQ1878" s="122"/>
      <c r="AR1878" s="119"/>
    </row>
    <row r="1879" ht="22.5" customHeight="1">
      <c r="A1879" s="89">
        <v>46232.0</v>
      </c>
      <c r="B1879" s="90">
        <v>0.46319444444444446</v>
      </c>
      <c r="C1879" s="91" t="s">
        <v>1203</v>
      </c>
      <c r="D1879" s="129" t="str">
        <f t="array" ref="D1879">XLOOKUP(C1879,'DS ST'!A:A,'DS ST'!B:B)</f>
        <v>ECG</v>
      </c>
      <c r="E1879" s="94" t="str">
        <f t="array" ref="E1879">XLOOKUP($F1879,'GIÁ'!$A:$A,'GIÁ'!$E:$E)</f>
        <v>MÁT</v>
      </c>
      <c r="F1879" s="94">
        <v>8.936243700112E12</v>
      </c>
      <c r="G1879" s="95" t="s">
        <v>2749</v>
      </c>
      <c r="H1879" s="95" t="s">
        <v>57</v>
      </c>
      <c r="I1879" s="96">
        <v>2.0</v>
      </c>
      <c r="J1879" s="96">
        <v>0.0</v>
      </c>
      <c r="K1879" s="98">
        <f t="shared" si="4"/>
        <v>2</v>
      </c>
      <c r="L1879" s="99" t="s">
        <v>6015</v>
      </c>
      <c r="M1879" s="100" t="s">
        <v>6019</v>
      </c>
      <c r="N1879" s="101" t="s">
        <v>6020</v>
      </c>
      <c r="O1879" s="128"/>
      <c r="P1879" s="145">
        <v>2.0</v>
      </c>
      <c r="Q1879" s="103">
        <f t="shared" si="5"/>
        <v>0</v>
      </c>
      <c r="R1879" s="161" t="s">
        <v>6021</v>
      </c>
      <c r="S1879" s="105"/>
      <c r="T1879" s="106"/>
      <c r="U1879" s="107"/>
      <c r="V1879" s="108" t="s">
        <v>756</v>
      </c>
      <c r="W1879" s="109" t="s">
        <v>1908</v>
      </c>
      <c r="X1879" s="110" t="str">
        <f t="shared" si="6"/>
        <v/>
      </c>
      <c r="Y1879" s="110" t="str">
        <f t="shared" si="7"/>
        <v>Siêu thị</v>
      </c>
      <c r="Z1879" s="139" t="str">
        <f t="shared" si="119"/>
        <v/>
      </c>
      <c r="AA1879" s="109" t="s">
        <v>802</v>
      </c>
      <c r="AB1879" s="106"/>
      <c r="AC1879" s="158"/>
      <c r="AD1879" s="160"/>
      <c r="AE1879" s="127"/>
      <c r="AF1879" s="113"/>
      <c r="AG1879" s="165" t="str">
        <f t="array" ref="AG1879">XLOOKUP(F1879,'CLV2'!A:A,'CLV2'!E:E)</f>
        <v>2.DELICA</v>
      </c>
      <c r="AH1879" s="115" t="str">
        <f t="array" ref="AH1879">XLOOKUP(F1879,'CLV2'!A:A,'CLV2'!F:F)</f>
        <v>3.COLD AND HOT DELICA</v>
      </c>
      <c r="AI1879" s="115" t="str">
        <f t="shared" si="8"/>
        <v>Pack</v>
      </c>
      <c r="AJ1879" s="116">
        <f t="shared" si="9"/>
        <v>1</v>
      </c>
      <c r="AK1879" s="117" t="str">
        <f t="array" ref="AK1879">XLOOKUP(F1879,'GIÁ'!A:A,'GIÁ'!D:D)</f>
        <v>26300.00</v>
      </c>
      <c r="AL1879" s="118">
        <f t="shared" si="10"/>
        <v>52600</v>
      </c>
      <c r="AM1879" s="118">
        <f t="shared" si="11"/>
        <v>0</v>
      </c>
      <c r="AN1879" s="119">
        <f t="shared" si="12"/>
        <v>52600</v>
      </c>
      <c r="AO1879" s="118">
        <f t="shared" si="13"/>
        <v>0</v>
      </c>
      <c r="AP1879" s="121">
        <f t="shared" si="14"/>
        <v>0</v>
      </c>
      <c r="AQ1879" s="122"/>
      <c r="AR1879" s="119"/>
    </row>
    <row r="1880" ht="22.5" customHeight="1">
      <c r="A1880" s="89">
        <v>46232.0</v>
      </c>
      <c r="B1880" s="90">
        <v>0.46319444444444446</v>
      </c>
      <c r="C1880" s="91" t="s">
        <v>1203</v>
      </c>
      <c r="D1880" s="129" t="str">
        <f t="array" ref="D1880">XLOOKUP(C1880,'DS ST'!A:A,'DS ST'!B:B)</f>
        <v>ECG</v>
      </c>
      <c r="E1880" s="94" t="str">
        <f t="array" ref="E1880">XLOOKUP($F1880,'GIÁ'!$A:$A,'GIÁ'!$E:$E)</f>
        <v>MÁT</v>
      </c>
      <c r="F1880" s="94">
        <v>8.938525186058E12</v>
      </c>
      <c r="G1880" s="95" t="s">
        <v>2993</v>
      </c>
      <c r="H1880" s="95" t="s">
        <v>224</v>
      </c>
      <c r="I1880" s="96">
        <v>4.0</v>
      </c>
      <c r="J1880" s="96">
        <v>0.0</v>
      </c>
      <c r="K1880" s="98">
        <f t="shared" si="4"/>
        <v>4</v>
      </c>
      <c r="L1880" s="99" t="s">
        <v>6015</v>
      </c>
      <c r="M1880" s="100" t="s">
        <v>6022</v>
      </c>
      <c r="N1880" s="101" t="s">
        <v>6023</v>
      </c>
      <c r="O1880" s="128"/>
      <c r="P1880" s="100">
        <v>4.0</v>
      </c>
      <c r="Q1880" s="103">
        <f t="shared" si="5"/>
        <v>0</v>
      </c>
      <c r="R1880" s="161" t="s">
        <v>6024</v>
      </c>
      <c r="S1880" s="105"/>
      <c r="T1880" s="106"/>
      <c r="U1880" s="107"/>
      <c r="V1880" s="108" t="s">
        <v>756</v>
      </c>
      <c r="W1880" s="109" t="s">
        <v>1908</v>
      </c>
      <c r="X1880" s="110" t="str">
        <f t="shared" si="6"/>
        <v/>
      </c>
      <c r="Y1880" s="110" t="str">
        <f t="shared" si="7"/>
        <v>Siêu thị</v>
      </c>
      <c r="Z1880" s="139" t="str">
        <f t="shared" si="119"/>
        <v/>
      </c>
      <c r="AA1880" s="109" t="s">
        <v>802</v>
      </c>
      <c r="AB1880" s="106"/>
      <c r="AC1880" s="158"/>
      <c r="AD1880" s="160"/>
      <c r="AE1880" s="127"/>
      <c r="AF1880" s="113"/>
      <c r="AG1880" s="165" t="str">
        <f t="array" ref="AG1880">XLOOKUP(F1880,'CLV2'!A:A,'CLV2'!E:E)</f>
        <v>2.VEGETABLES</v>
      </c>
      <c r="AH1880" s="115" t="str">
        <f t="array" ref="AH1880">XLOOKUP(F1880,'CLV2'!A:A,'CLV2'!F:F)</f>
        <v>3.LEAFY VEGGIES</v>
      </c>
      <c r="AI1880" s="115" t="str">
        <f t="shared" si="8"/>
        <v>Pack</v>
      </c>
      <c r="AJ1880" s="116">
        <f t="shared" si="9"/>
        <v>1</v>
      </c>
      <c r="AK1880" s="117" t="str">
        <f t="array" ref="AK1880">XLOOKUP(F1880,'GIÁ'!A:A,'GIÁ'!D:D)</f>
        <v>27966.77</v>
      </c>
      <c r="AL1880" s="118">
        <f t="shared" si="10"/>
        <v>111867.08</v>
      </c>
      <c r="AM1880" s="118">
        <f t="shared" si="11"/>
        <v>0</v>
      </c>
      <c r="AN1880" s="119">
        <f t="shared" si="12"/>
        <v>111867.08</v>
      </c>
      <c r="AO1880" s="118">
        <f t="shared" si="13"/>
        <v>0</v>
      </c>
      <c r="AP1880" s="121">
        <f t="shared" si="14"/>
        <v>0</v>
      </c>
      <c r="AQ1880" s="122"/>
      <c r="AR1880" s="119"/>
    </row>
    <row r="1881" ht="22.5" customHeight="1">
      <c r="A1881" s="89">
        <v>46232.0</v>
      </c>
      <c r="B1881" s="90">
        <v>0.46319444444444446</v>
      </c>
      <c r="C1881" s="91" t="s">
        <v>1203</v>
      </c>
      <c r="D1881" s="129" t="str">
        <f t="array" ref="D1881">XLOOKUP(C1881,'DS ST'!A:A,'DS ST'!B:B)</f>
        <v>ECG</v>
      </c>
      <c r="E1881" s="94" t="str">
        <f t="array" ref="E1881">XLOOKUP($F1881,'GIÁ'!$A:$A,'GIÁ'!$E:$E)</f>
        <v>MÁT</v>
      </c>
      <c r="F1881" s="94">
        <v>8.938505512044E12</v>
      </c>
      <c r="G1881" s="95" t="s">
        <v>2874</v>
      </c>
      <c r="H1881" s="95" t="s">
        <v>224</v>
      </c>
      <c r="I1881" s="96">
        <v>1.0</v>
      </c>
      <c r="J1881" s="96">
        <v>0.0</v>
      </c>
      <c r="K1881" s="98">
        <f t="shared" si="4"/>
        <v>1</v>
      </c>
      <c r="L1881" s="99" t="s">
        <v>6015</v>
      </c>
      <c r="M1881" s="100" t="s">
        <v>6025</v>
      </c>
      <c r="N1881" s="101" t="s">
        <v>6026</v>
      </c>
      <c r="O1881" s="128"/>
      <c r="P1881" s="100">
        <v>1.0</v>
      </c>
      <c r="Q1881" s="103">
        <f t="shared" si="5"/>
        <v>0</v>
      </c>
      <c r="R1881" s="161" t="s">
        <v>6027</v>
      </c>
      <c r="S1881" s="105"/>
      <c r="T1881" s="106"/>
      <c r="U1881" s="107"/>
      <c r="V1881" s="108" t="s">
        <v>756</v>
      </c>
      <c r="W1881" s="109" t="s">
        <v>1908</v>
      </c>
      <c r="X1881" s="110" t="str">
        <f t="shared" si="6"/>
        <v/>
      </c>
      <c r="Y1881" s="110" t="str">
        <f t="shared" si="7"/>
        <v>Siêu thị</v>
      </c>
      <c r="Z1881" s="139" t="str">
        <f t="shared" si="119"/>
        <v/>
      </c>
      <c r="AA1881" s="109" t="s">
        <v>802</v>
      </c>
      <c r="AB1881" s="106"/>
      <c r="AC1881" s="158"/>
      <c r="AD1881" s="160"/>
      <c r="AE1881" s="127"/>
      <c r="AF1881" s="113"/>
      <c r="AG1881" s="165" t="str">
        <f t="array" ref="AG1881">XLOOKUP(F1881,'CLV2'!A:A,'CLV2'!E:E)</f>
        <v>2.VEGETABLES</v>
      </c>
      <c r="AH1881" s="115" t="str">
        <f t="array" ref="AH1881">XLOOKUP(F1881,'CLV2'!A:A,'CLV2'!F:F)</f>
        <v>3.PROCESSED VEGGIES</v>
      </c>
      <c r="AI1881" s="115" t="str">
        <f t="shared" si="8"/>
        <v>Pack</v>
      </c>
      <c r="AJ1881" s="116">
        <f t="shared" si="9"/>
        <v>1</v>
      </c>
      <c r="AK1881" s="117" t="str">
        <f t="array" ref="AK1881">XLOOKUP(F1881,'GIÁ'!A:A,'GIÁ'!D:D)</f>
        <v>20047.75</v>
      </c>
      <c r="AL1881" s="118">
        <f t="shared" si="10"/>
        <v>20047.75</v>
      </c>
      <c r="AM1881" s="118">
        <f t="shared" si="11"/>
        <v>0</v>
      </c>
      <c r="AN1881" s="119">
        <f t="shared" si="12"/>
        <v>20047.75</v>
      </c>
      <c r="AO1881" s="118">
        <f t="shared" si="13"/>
        <v>0</v>
      </c>
      <c r="AP1881" s="121">
        <f t="shared" si="14"/>
        <v>0</v>
      </c>
      <c r="AQ1881" s="122"/>
      <c r="AR1881" s="119"/>
    </row>
    <row r="1882" ht="22.5" customHeight="1">
      <c r="A1882" s="89">
        <v>46232.0</v>
      </c>
      <c r="B1882" s="90">
        <v>0.46319444444444446</v>
      </c>
      <c r="C1882" s="91" t="s">
        <v>1203</v>
      </c>
      <c r="D1882" s="129" t="str">
        <f t="array" ref="D1882">XLOOKUP(C1882,'DS ST'!A:A,'DS ST'!B:B)</f>
        <v>ECG</v>
      </c>
      <c r="E1882" s="94" t="str">
        <f t="array" ref="E1882">XLOOKUP($F1882,'GIÁ'!$A:$A,'GIÁ'!$E:$E)</f>
        <v>MÁT</v>
      </c>
      <c r="F1882" s="94">
        <v>8.938505512204E12</v>
      </c>
      <c r="G1882" s="95" t="s">
        <v>2878</v>
      </c>
      <c r="H1882" s="95" t="s">
        <v>224</v>
      </c>
      <c r="I1882" s="96">
        <v>1.0</v>
      </c>
      <c r="J1882" s="96">
        <v>0.0</v>
      </c>
      <c r="K1882" s="98">
        <f t="shared" si="4"/>
        <v>1</v>
      </c>
      <c r="L1882" s="99" t="s">
        <v>6015</v>
      </c>
      <c r="M1882" s="100" t="s">
        <v>6025</v>
      </c>
      <c r="N1882" s="101" t="s">
        <v>6026</v>
      </c>
      <c r="O1882" s="128"/>
      <c r="P1882" s="100">
        <v>1.0</v>
      </c>
      <c r="Q1882" s="103">
        <f t="shared" si="5"/>
        <v>0</v>
      </c>
      <c r="R1882" s="161" t="s">
        <v>6027</v>
      </c>
      <c r="S1882" s="105"/>
      <c r="T1882" s="106"/>
      <c r="U1882" s="107"/>
      <c r="V1882" s="108" t="s">
        <v>756</v>
      </c>
      <c r="W1882" s="109" t="s">
        <v>1908</v>
      </c>
      <c r="X1882" s="110" t="str">
        <f t="shared" si="6"/>
        <v/>
      </c>
      <c r="Y1882" s="110" t="str">
        <f t="shared" si="7"/>
        <v>Siêu thị</v>
      </c>
      <c r="Z1882" s="139" t="str">
        <f t="shared" si="119"/>
        <v/>
      </c>
      <c r="AA1882" s="109" t="s">
        <v>802</v>
      </c>
      <c r="AB1882" s="106"/>
      <c r="AC1882" s="158"/>
      <c r="AD1882" s="160"/>
      <c r="AE1882" s="127"/>
      <c r="AF1882" s="113"/>
      <c r="AG1882" s="165" t="str">
        <f t="array" ref="AG1882">XLOOKUP(F1882,'CLV2'!A:A,'CLV2'!E:E)</f>
        <v>2.VEGETABLES</v>
      </c>
      <c r="AH1882" s="115" t="str">
        <f t="array" ref="AH1882">XLOOKUP(F1882,'CLV2'!A:A,'CLV2'!F:F)</f>
        <v>3.PROCESSED VEGGIES</v>
      </c>
      <c r="AI1882" s="115" t="str">
        <f t="shared" si="8"/>
        <v>Pack</v>
      </c>
      <c r="AJ1882" s="116">
        <f t="shared" si="9"/>
        <v>1</v>
      </c>
      <c r="AK1882" s="117" t="str">
        <f t="array" ref="AK1882">XLOOKUP(F1882,'GIÁ'!A:A,'GIÁ'!D:D)</f>
        <v>24862.74</v>
      </c>
      <c r="AL1882" s="118">
        <f t="shared" si="10"/>
        <v>24862.74</v>
      </c>
      <c r="AM1882" s="118">
        <f t="shared" si="11"/>
        <v>0</v>
      </c>
      <c r="AN1882" s="119">
        <f t="shared" si="12"/>
        <v>24862.74</v>
      </c>
      <c r="AO1882" s="118">
        <f t="shared" si="13"/>
        <v>0</v>
      </c>
      <c r="AP1882" s="121">
        <f t="shared" si="14"/>
        <v>0</v>
      </c>
      <c r="AQ1882" s="122"/>
      <c r="AR1882" s="119"/>
    </row>
    <row r="1883" ht="22.5" customHeight="1">
      <c r="A1883" s="89">
        <v>46232.0</v>
      </c>
      <c r="B1883" s="90">
        <v>0.46319444444444446</v>
      </c>
      <c r="C1883" s="91" t="s">
        <v>1203</v>
      </c>
      <c r="D1883" s="129" t="str">
        <f t="array" ref="D1883">XLOOKUP(C1883,'DS ST'!A:A,'DS ST'!B:B)</f>
        <v>ECG</v>
      </c>
      <c r="E1883" s="94" t="str">
        <f t="array" ref="E1883">XLOOKUP($F1883,'GIÁ'!$A:$A,'GIÁ'!$E:$E)</f>
        <v>MÁT</v>
      </c>
      <c r="F1883" s="94">
        <v>8.935217420414E12</v>
      </c>
      <c r="G1883" s="95" t="s">
        <v>1962</v>
      </c>
      <c r="H1883" s="95" t="s">
        <v>75</v>
      </c>
      <c r="I1883" s="96">
        <v>4.0</v>
      </c>
      <c r="J1883" s="96">
        <v>0.0</v>
      </c>
      <c r="K1883" s="98">
        <f t="shared" si="4"/>
        <v>4</v>
      </c>
      <c r="L1883" s="99" t="s">
        <v>6015</v>
      </c>
      <c r="M1883" s="100" t="s">
        <v>6028</v>
      </c>
      <c r="N1883" s="101" t="s">
        <v>6029</v>
      </c>
      <c r="O1883" s="128"/>
      <c r="P1883" s="100">
        <v>4.0</v>
      </c>
      <c r="Q1883" s="103">
        <f t="shared" si="5"/>
        <v>0</v>
      </c>
      <c r="R1883" s="161" t="s">
        <v>6030</v>
      </c>
      <c r="S1883" s="105"/>
      <c r="T1883" s="106"/>
      <c r="U1883" s="107"/>
      <c r="V1883" s="108" t="s">
        <v>756</v>
      </c>
      <c r="W1883" s="109" t="s">
        <v>1908</v>
      </c>
      <c r="X1883" s="110" t="str">
        <f t="shared" si="6"/>
        <v/>
      </c>
      <c r="Y1883" s="110" t="str">
        <f t="shared" si="7"/>
        <v>Siêu thị</v>
      </c>
      <c r="Z1883" s="139" t="str">
        <f t="shared" si="119"/>
        <v/>
      </c>
      <c r="AA1883" s="109" t="s">
        <v>802</v>
      </c>
      <c r="AB1883" s="106"/>
      <c r="AC1883" s="158"/>
      <c r="AD1883" s="160"/>
      <c r="AE1883" s="127"/>
      <c r="AF1883" s="113"/>
      <c r="AG1883" s="165" t="str">
        <f t="array" ref="AG1883">XLOOKUP(F1883,'CLV2'!A:A,'CLV2'!E:E)</f>
        <v>2.DAIRY</v>
      </c>
      <c r="AH1883" s="115" t="str">
        <f t="array" ref="AH1883">XLOOKUP(F1883,'CLV2'!A:A,'CLV2'!F:F)</f>
        <v>3.BUTTER AND CHEESE</v>
      </c>
      <c r="AI1883" s="115" t="str">
        <f t="shared" si="8"/>
        <v>Pack</v>
      </c>
      <c r="AJ1883" s="116">
        <f t="shared" si="9"/>
        <v>1</v>
      </c>
      <c r="AK1883" s="117" t="str">
        <f t="array" ref="AK1883">XLOOKUP(F1883,'GIÁ'!A:A,'GIÁ'!D:D)</f>
        <v>33279.72</v>
      </c>
      <c r="AL1883" s="118">
        <f t="shared" si="10"/>
        <v>133118.88</v>
      </c>
      <c r="AM1883" s="118">
        <f t="shared" si="11"/>
        <v>0</v>
      </c>
      <c r="AN1883" s="119">
        <f t="shared" si="12"/>
        <v>133118.88</v>
      </c>
      <c r="AO1883" s="118">
        <f t="shared" si="13"/>
        <v>0</v>
      </c>
      <c r="AP1883" s="121">
        <f t="shared" si="14"/>
        <v>0</v>
      </c>
      <c r="AQ1883" s="122"/>
      <c r="AR1883" s="119"/>
    </row>
    <row r="1884" ht="22.5" customHeight="1">
      <c r="A1884" s="89">
        <v>46232.0</v>
      </c>
      <c r="B1884" s="90">
        <v>0.44166666666666665</v>
      </c>
      <c r="C1884" s="91" t="s">
        <v>549</v>
      </c>
      <c r="D1884" s="129" t="str">
        <f t="array" ref="D1884">XLOOKUP(C1884,'DS ST'!A:A,'DS ST'!B:B)</f>
        <v>A141</v>
      </c>
      <c r="E1884" s="94" t="str">
        <f t="array" ref="E1884">XLOOKUP($F1884,'GIÁ'!$A:$A,'GIÁ'!$E:$E)</f>
        <v>MÁT</v>
      </c>
      <c r="F1884" s="94">
        <v>8.938525186072E12</v>
      </c>
      <c r="G1884" s="95" t="s">
        <v>2995</v>
      </c>
      <c r="H1884" s="95" t="s">
        <v>224</v>
      </c>
      <c r="I1884" s="96">
        <v>3.0</v>
      </c>
      <c r="J1884" s="96">
        <v>0.0</v>
      </c>
      <c r="K1884" s="98">
        <f t="shared" si="4"/>
        <v>3</v>
      </c>
      <c r="L1884" s="99" t="s">
        <v>6031</v>
      </c>
      <c r="M1884" s="100" t="s">
        <v>6032</v>
      </c>
      <c r="N1884" s="101" t="s">
        <v>6033</v>
      </c>
      <c r="O1884" s="128"/>
      <c r="P1884" s="100"/>
      <c r="Q1884" s="103">
        <f t="shared" si="5"/>
        <v>3</v>
      </c>
      <c r="R1884" s="161"/>
      <c r="S1884" s="105"/>
      <c r="T1884" s="106" t="s">
        <v>6034</v>
      </c>
      <c r="U1884" s="107" t="s">
        <v>5594</v>
      </c>
      <c r="V1884" s="108" t="s">
        <v>756</v>
      </c>
      <c r="W1884" s="109" t="s">
        <v>1312</v>
      </c>
      <c r="X1884" s="110" t="str">
        <f t="shared" si="6"/>
        <v/>
      </c>
      <c r="Y1884" s="110" t="str">
        <f t="shared" si="7"/>
        <v/>
      </c>
      <c r="Z1884" s="139" t="str">
        <f t="shared" si="119"/>
        <v>Kho đông mát</v>
      </c>
      <c r="AA1884" s="109" t="s">
        <v>802</v>
      </c>
      <c r="AB1884" s="106"/>
      <c r="AC1884" s="158"/>
      <c r="AD1884" s="160"/>
      <c r="AE1884" s="127"/>
      <c r="AF1884" s="113"/>
      <c r="AG1884" s="165" t="str">
        <f t="array" ref="AG1884">XLOOKUP(F1884,'CLV2'!A:A,'CLV2'!E:E)</f>
        <v>2.VEGETABLES</v>
      </c>
      <c r="AH1884" s="115" t="str">
        <f t="array" ref="AH1884">XLOOKUP(F1884,'CLV2'!A:A,'CLV2'!F:F)</f>
        <v>3.LEAFY VEGGIES</v>
      </c>
      <c r="AI1884" s="115" t="str">
        <f t="shared" si="8"/>
        <v>Pack</v>
      </c>
      <c r="AJ1884" s="116">
        <f t="shared" si="9"/>
        <v>1</v>
      </c>
      <c r="AK1884" s="117" t="str">
        <f t="array" ref="AK1884">XLOOKUP(F1884,'GIÁ'!A:A,'GIÁ'!D:D)</f>
        <v>24032.61</v>
      </c>
      <c r="AL1884" s="118">
        <f t="shared" si="10"/>
        <v>72097.83</v>
      </c>
      <c r="AM1884" s="118">
        <f t="shared" si="11"/>
        <v>0</v>
      </c>
      <c r="AN1884" s="119">
        <f t="shared" si="12"/>
        <v>0</v>
      </c>
      <c r="AO1884" s="118">
        <f t="shared" si="13"/>
        <v>72097.83</v>
      </c>
      <c r="AP1884" s="121">
        <f t="shared" si="14"/>
        <v>0</v>
      </c>
      <c r="AQ1884" s="122"/>
      <c r="AR1884" s="119"/>
    </row>
    <row r="1885" ht="22.5" customHeight="1">
      <c r="A1885" s="89">
        <v>46232.0</v>
      </c>
      <c r="B1885" s="90">
        <v>0.5916666666666667</v>
      </c>
      <c r="C1885" s="91" t="s">
        <v>1280</v>
      </c>
      <c r="D1885" s="129" t="str">
        <f t="array" ref="D1885">XLOOKUP(C1885,'DS ST'!A:A,'DS ST'!B:B)</f>
        <v>HNN</v>
      </c>
      <c r="E1885" s="94" t="str">
        <f t="array" ref="E1885">XLOOKUP($F1885,'GIÁ'!$A:$A,'GIÁ'!$E:$E)</f>
        <v>MÁT</v>
      </c>
      <c r="F1885" s="94">
        <v>8.936204030586E12</v>
      </c>
      <c r="G1885" s="95" t="s">
        <v>2661</v>
      </c>
      <c r="H1885" s="95" t="s">
        <v>224</v>
      </c>
      <c r="I1885" s="96">
        <v>2.0</v>
      </c>
      <c r="J1885" s="96">
        <v>1.0</v>
      </c>
      <c r="K1885" s="98">
        <f t="shared" si="4"/>
        <v>1</v>
      </c>
      <c r="L1885" s="99" t="s">
        <v>6035</v>
      </c>
      <c r="M1885" s="100" t="s">
        <v>6036</v>
      </c>
      <c r="N1885" s="101" t="s">
        <v>6037</v>
      </c>
      <c r="O1885" s="128"/>
      <c r="P1885" s="100"/>
      <c r="Q1885" s="103">
        <f t="shared" si="5"/>
        <v>1</v>
      </c>
      <c r="R1885" s="161"/>
      <c r="S1885" s="105" t="s">
        <v>14</v>
      </c>
      <c r="T1885" s="106"/>
      <c r="U1885" s="107" t="s">
        <v>6038</v>
      </c>
      <c r="V1885" s="108" t="s">
        <v>756</v>
      </c>
      <c r="W1885" s="109" t="s">
        <v>2842</v>
      </c>
      <c r="X1885" s="110" t="str">
        <f t="shared" si="6"/>
        <v/>
      </c>
      <c r="Y1885" s="110" t="str">
        <f t="shared" si="7"/>
        <v/>
      </c>
      <c r="Z1885" s="139" t="str">
        <f t="shared" si="119"/>
        <v>Kho đông mát</v>
      </c>
      <c r="AA1885" s="109" t="s">
        <v>802</v>
      </c>
      <c r="AB1885" s="106"/>
      <c r="AC1885" s="158"/>
      <c r="AD1885" s="160"/>
      <c r="AE1885" s="127"/>
      <c r="AF1885" s="113"/>
      <c r="AG1885" s="165" t="str">
        <f t="array" ref="AG1885">XLOOKUP(F1885,'CLV2'!A:A,'CLV2'!E:E)</f>
        <v>2.VEGETABLES</v>
      </c>
      <c r="AH1885" s="115" t="str">
        <f t="array" ref="AH1885">XLOOKUP(F1885,'CLV2'!A:A,'CLV2'!F:F)</f>
        <v>3.PROCESSED VEGGIES</v>
      </c>
      <c r="AI1885" s="115" t="str">
        <f t="shared" si="8"/>
        <v>Pack</v>
      </c>
      <c r="AJ1885" s="116">
        <f t="shared" si="9"/>
        <v>0.5</v>
      </c>
      <c r="AK1885" s="117" t="str">
        <f t="array" ref="AK1885">XLOOKUP(F1885,'GIÁ'!A:A,'GIÁ'!D:D)</f>
        <v>19972.85</v>
      </c>
      <c r="AL1885" s="118">
        <f t="shared" si="10"/>
        <v>19972.85</v>
      </c>
      <c r="AM1885" s="118">
        <f t="shared" si="11"/>
        <v>0</v>
      </c>
      <c r="AN1885" s="119">
        <f t="shared" si="12"/>
        <v>0</v>
      </c>
      <c r="AO1885" s="118">
        <f t="shared" si="13"/>
        <v>19972.85</v>
      </c>
      <c r="AP1885" s="121">
        <f t="shared" si="14"/>
        <v>0</v>
      </c>
      <c r="AQ1885" s="122"/>
      <c r="AR1885" s="119"/>
    </row>
    <row r="1886" ht="22.5" customHeight="1">
      <c r="A1886" s="89">
        <v>46232.0</v>
      </c>
      <c r="B1886" s="90">
        <v>0.5513888888888889</v>
      </c>
      <c r="C1886" s="91" t="s">
        <v>202</v>
      </c>
      <c r="D1886" s="129" t="str">
        <f t="array" ref="D1886">XLOOKUP(C1886,'DS ST'!A:A,'DS ST'!B:B)</f>
        <v>A114</v>
      </c>
      <c r="E1886" s="94" t="str">
        <f t="array" ref="E1886">XLOOKUP($F1886,'GIÁ'!$A:$A,'GIÁ'!$E:$E)</f>
        <v>ĐÔNG</v>
      </c>
      <c r="F1886" s="94">
        <v>8.936220300274E12</v>
      </c>
      <c r="G1886" s="95" t="s">
        <v>2705</v>
      </c>
      <c r="H1886" s="95" t="s">
        <v>224</v>
      </c>
      <c r="I1886" s="96">
        <v>10.0</v>
      </c>
      <c r="J1886" s="96">
        <v>8.0</v>
      </c>
      <c r="K1886" s="98">
        <f t="shared" si="4"/>
        <v>2</v>
      </c>
      <c r="L1886" s="99" t="s">
        <v>6039</v>
      </c>
      <c r="M1886" s="100" t="s">
        <v>6040</v>
      </c>
      <c r="N1886" s="101" t="e">
        <v>#N/A</v>
      </c>
      <c r="O1886" s="128"/>
      <c r="P1886" s="100"/>
      <c r="Q1886" s="103">
        <f t="shared" si="5"/>
        <v>2</v>
      </c>
      <c r="R1886" s="161"/>
      <c r="S1886" s="105"/>
      <c r="T1886" s="106"/>
      <c r="U1886" s="107" t="s">
        <v>3681</v>
      </c>
      <c r="V1886" s="108" t="s">
        <v>756</v>
      </c>
      <c r="W1886" s="109" t="s">
        <v>1312</v>
      </c>
      <c r="X1886" s="110" t="str">
        <f t="shared" si="6"/>
        <v/>
      </c>
      <c r="Y1886" s="110" t="str">
        <f t="shared" si="7"/>
        <v/>
      </c>
      <c r="Z1886" s="139" t="str">
        <f t="shared" si="119"/>
        <v>Kho đông mát</v>
      </c>
      <c r="AA1886" s="109" t="s">
        <v>802</v>
      </c>
      <c r="AB1886" s="106"/>
      <c r="AC1886" s="159" t="s">
        <v>1329</v>
      </c>
      <c r="AD1886" s="160"/>
      <c r="AE1886" s="127"/>
      <c r="AF1886" s="113"/>
      <c r="AG1886" s="165" t="str">
        <f t="array" ref="AG1886">XLOOKUP(F1886,'CLV2'!A:A,'CLV2'!E:E)</f>
        <v>2.FROZEN FOODS</v>
      </c>
      <c r="AH1886" s="115" t="str">
        <f t="array" ref="AH1886">XLOOKUP(F1886,'CLV2'!A:A,'CLV2'!F:F)</f>
        <v>3.HOTPOT AND FRIED</v>
      </c>
      <c r="AI1886" s="115" t="str">
        <f t="shared" si="8"/>
        <v>Pack</v>
      </c>
      <c r="AJ1886" s="116">
        <f t="shared" si="9"/>
        <v>0.2</v>
      </c>
      <c r="AK1886" s="117" t="str">
        <f t="array" ref="AK1886">XLOOKUP(F1886,'GIÁ'!A:A,'GIÁ'!D:D)</f>
        <v>40500.00</v>
      </c>
      <c r="AL1886" s="118">
        <f t="shared" si="10"/>
        <v>81000</v>
      </c>
      <c r="AM1886" s="118">
        <f t="shared" si="11"/>
        <v>0</v>
      </c>
      <c r="AN1886" s="119">
        <f t="shared" si="12"/>
        <v>0</v>
      </c>
      <c r="AO1886" s="118">
        <f t="shared" si="13"/>
        <v>81000</v>
      </c>
      <c r="AP1886" s="121">
        <f t="shared" si="14"/>
        <v>0</v>
      </c>
      <c r="AQ1886" s="122"/>
      <c r="AR1886" s="119"/>
    </row>
    <row r="1887" ht="22.5" customHeight="1">
      <c r="A1887" s="89">
        <v>46232.0</v>
      </c>
      <c r="B1887" s="90">
        <v>0.5694444444444444</v>
      </c>
      <c r="C1887" s="91" t="s">
        <v>202</v>
      </c>
      <c r="D1887" s="129" t="str">
        <f t="array" ref="D1887">XLOOKUP(C1887,'DS ST'!A:A,'DS ST'!B:B)</f>
        <v>A114</v>
      </c>
      <c r="E1887" s="94" t="str">
        <f t="array" ref="E1887">XLOOKUP($F1887,'GIÁ'!$A:$A,'GIÁ'!$E:$E)</f>
        <v>MÁT</v>
      </c>
      <c r="F1887" s="94">
        <v>1100918.0</v>
      </c>
      <c r="G1887" s="95" t="s">
        <v>5511</v>
      </c>
      <c r="H1887" s="95" t="s">
        <v>273</v>
      </c>
      <c r="I1887" s="96">
        <v>18.0</v>
      </c>
      <c r="J1887" s="96">
        <v>17.52</v>
      </c>
      <c r="K1887" s="98">
        <f t="shared" si="4"/>
        <v>0.48</v>
      </c>
      <c r="L1887" s="99" t="s">
        <v>6041</v>
      </c>
      <c r="M1887" s="100" t="s">
        <v>6042</v>
      </c>
      <c r="N1887" s="101" t="s">
        <v>6043</v>
      </c>
      <c r="O1887" s="128">
        <v>0.4800000000000004</v>
      </c>
      <c r="P1887" s="100"/>
      <c r="Q1887" s="103">
        <f t="shared" si="5"/>
        <v>0</v>
      </c>
      <c r="R1887" s="161"/>
      <c r="S1887" s="105"/>
      <c r="T1887" s="106"/>
      <c r="U1887" s="107"/>
      <c r="V1887" s="108" t="s">
        <v>756</v>
      </c>
      <c r="W1887" s="109" t="s">
        <v>505</v>
      </c>
      <c r="X1887" s="110" t="str">
        <f t="shared" si="6"/>
        <v>Hao hụt</v>
      </c>
      <c r="Y1887" s="110" t="str">
        <f t="shared" si="7"/>
        <v/>
      </c>
      <c r="Z1887" s="139" t="str">
        <f t="shared" si="119"/>
        <v/>
      </c>
      <c r="AA1887" s="109" t="s">
        <v>802</v>
      </c>
      <c r="AB1887" s="106"/>
      <c r="AC1887" s="158"/>
      <c r="AD1887" s="160"/>
      <c r="AE1887" s="127"/>
      <c r="AF1887" s="113"/>
      <c r="AG1887" s="165" t="str">
        <f t="array" ref="AG1887">XLOOKUP(F1887,'CLV2'!A:A,'CLV2'!E:E)</f>
        <v>2.FRUITS</v>
      </c>
      <c r="AH1887" s="115" t="str">
        <f t="array" ref="AH1887">XLOOKUP(F1887,'CLV2'!A:A,'CLV2'!F:F)</f>
        <v>3.IMPORT FRUITS</v>
      </c>
      <c r="AI1887" s="115" t="str">
        <f t="shared" si="8"/>
        <v>KG</v>
      </c>
      <c r="AJ1887" s="116">
        <f t="shared" si="9"/>
        <v>0.02666666667</v>
      </c>
      <c r="AK1887" s="117" t="str">
        <f t="array" ref="AK1887">XLOOKUP(F1887,'GIÁ'!A:A,'GIÁ'!D:D)</f>
        <v>121296.91</v>
      </c>
      <c r="AL1887" s="118">
        <f t="shared" si="10"/>
        <v>58222.5168</v>
      </c>
      <c r="AM1887" s="118">
        <f t="shared" si="11"/>
        <v>58222.5168</v>
      </c>
      <c r="AN1887" s="119">
        <f t="shared" si="12"/>
        <v>0</v>
      </c>
      <c r="AO1887" s="118">
        <f t="shared" si="13"/>
        <v>0</v>
      </c>
      <c r="AP1887" s="121">
        <f t="shared" si="14"/>
        <v>0</v>
      </c>
      <c r="AQ1887" s="122"/>
      <c r="AR1887" s="119"/>
    </row>
    <row r="1888" ht="22.5" customHeight="1">
      <c r="A1888" s="89">
        <v>46232.0</v>
      </c>
      <c r="B1888" s="90">
        <v>0.7104166666666667</v>
      </c>
      <c r="C1888" s="91" t="s">
        <v>448</v>
      </c>
      <c r="D1888" s="92" t="str">
        <f t="array" ref="D1888">XLOOKUP(C1888,'DS ST'!A:A,'DS ST'!B:B)</f>
        <v>A131</v>
      </c>
      <c r="E1888" s="94" t="str">
        <f t="array" ref="E1888">XLOOKUP($F1888,'GIÁ'!$A:$A,'GIÁ'!$E:$E)</f>
        <v>ĐÔNG</v>
      </c>
      <c r="F1888" s="94">
        <v>8.936220300274E12</v>
      </c>
      <c r="G1888" s="95" t="s">
        <v>2705</v>
      </c>
      <c r="H1888" s="95" t="s">
        <v>224</v>
      </c>
      <c r="I1888" s="96">
        <v>8.0</v>
      </c>
      <c r="J1888" s="96">
        <v>6.0</v>
      </c>
      <c r="K1888" s="98">
        <f t="shared" si="4"/>
        <v>2</v>
      </c>
      <c r="L1888" s="99" t="s">
        <v>6044</v>
      </c>
      <c r="M1888" s="100" t="s">
        <v>6045</v>
      </c>
      <c r="N1888" s="101" t="e">
        <v>#N/A</v>
      </c>
      <c r="O1888" s="128"/>
      <c r="P1888" s="100"/>
      <c r="Q1888" s="103">
        <f t="shared" si="5"/>
        <v>2</v>
      </c>
      <c r="R1888" s="161"/>
      <c r="S1888" s="105"/>
      <c r="T1888" s="106"/>
      <c r="U1888" s="107"/>
      <c r="V1888" s="108" t="s">
        <v>756</v>
      </c>
      <c r="W1888" s="109" t="s">
        <v>1312</v>
      </c>
      <c r="X1888" s="110" t="str">
        <f t="shared" si="6"/>
        <v/>
      </c>
      <c r="Y1888" s="110" t="str">
        <f t="shared" si="7"/>
        <v/>
      </c>
      <c r="Z1888" s="109" t="s">
        <v>797</v>
      </c>
      <c r="AA1888" s="109" t="s">
        <v>802</v>
      </c>
      <c r="AB1888" s="149" t="s">
        <v>6046</v>
      </c>
      <c r="AC1888" s="158"/>
      <c r="AD1888" s="160"/>
      <c r="AE1888" s="127"/>
      <c r="AF1888" s="113"/>
      <c r="AG1888" s="165" t="str">
        <f t="array" ref="AG1888">XLOOKUP(F1888,'CLV2'!A:A,'CLV2'!E:E)</f>
        <v>2.FROZEN FOODS</v>
      </c>
      <c r="AH1888" s="115" t="str">
        <f t="array" ref="AH1888">XLOOKUP(F1888,'CLV2'!A:A,'CLV2'!F:F)</f>
        <v>3.HOTPOT AND FRIED</v>
      </c>
      <c r="AI1888" s="115" t="str">
        <f t="shared" si="8"/>
        <v>Pack</v>
      </c>
      <c r="AJ1888" s="116">
        <f t="shared" si="9"/>
        <v>0.25</v>
      </c>
      <c r="AK1888" s="117" t="str">
        <f t="array" ref="AK1888">XLOOKUP(F1888,'GIÁ'!A:A,'GIÁ'!D:D)</f>
        <v>40500.00</v>
      </c>
      <c r="AL1888" s="118">
        <f t="shared" si="10"/>
        <v>81000</v>
      </c>
      <c r="AM1888" s="118">
        <f t="shared" si="11"/>
        <v>0</v>
      </c>
      <c r="AN1888" s="119">
        <f t="shared" si="12"/>
        <v>0</v>
      </c>
      <c r="AO1888" s="118">
        <f t="shared" si="13"/>
        <v>81000</v>
      </c>
      <c r="AP1888" s="121">
        <f t="shared" si="14"/>
        <v>0</v>
      </c>
      <c r="AQ1888" s="122"/>
      <c r="AR1888" s="119"/>
    </row>
    <row r="1889" ht="22.5" customHeight="1">
      <c r="A1889" s="89">
        <v>46232.0</v>
      </c>
      <c r="B1889" s="90">
        <v>0.5215277777777778</v>
      </c>
      <c r="C1889" s="91" t="s">
        <v>448</v>
      </c>
      <c r="D1889" s="129" t="str">
        <f t="array" ref="D1889">XLOOKUP(C1889,'DS ST'!A:A,'DS ST'!B:B)</f>
        <v>A131</v>
      </c>
      <c r="E1889" s="94" t="str">
        <f t="array" ref="E1889">XLOOKUP($F1889,'GIÁ'!$A:$A,'GIÁ'!$E:$E)</f>
        <v>MÁT</v>
      </c>
      <c r="F1889" s="94">
        <v>8.936110050494E12</v>
      </c>
      <c r="G1889" s="95" t="s">
        <v>2422</v>
      </c>
      <c r="H1889" s="95" t="s">
        <v>667</v>
      </c>
      <c r="I1889" s="96">
        <v>1.0</v>
      </c>
      <c r="J1889" s="96">
        <v>0.0</v>
      </c>
      <c r="K1889" s="98">
        <f t="shared" si="4"/>
        <v>1</v>
      </c>
      <c r="L1889" s="99" t="s">
        <v>6047</v>
      </c>
      <c r="M1889" s="100" t="s">
        <v>6048</v>
      </c>
      <c r="N1889" s="101" t="s">
        <v>6049</v>
      </c>
      <c r="O1889" s="128"/>
      <c r="P1889" s="100">
        <v>1.0</v>
      </c>
      <c r="Q1889" s="103">
        <f t="shared" si="5"/>
        <v>0</v>
      </c>
      <c r="R1889" s="161" t="s">
        <v>6050</v>
      </c>
      <c r="S1889" s="105"/>
      <c r="T1889" s="106"/>
      <c r="U1889" s="107"/>
      <c r="V1889" s="108" t="s">
        <v>756</v>
      </c>
      <c r="W1889" s="109" t="s">
        <v>1908</v>
      </c>
      <c r="X1889" s="110" t="str">
        <f t="shared" si="6"/>
        <v/>
      </c>
      <c r="Y1889" s="110" t="str">
        <f t="shared" si="7"/>
        <v>Siêu thị</v>
      </c>
      <c r="Z1889" s="139" t="str">
        <f t="shared" ref="Z1889:Z1890" si="120">IF(N(Q1889)&lt;=0,"",IF(ISNUMBER(SEARCH("Thiếu kiện",V1889)),"Kho đông mát",IF(AND(N(Q1889)&gt;0,N(P1889)&gt;0,OR(ISNUMBER(SEARCH("Hình KDB",U1889)),ISNUMBER(SEARCH("Hình tele",U1889)),ISNUMBER(SEARCH("sai code",U1889)),ISNUMBER(SEARCH("ST nhận",U1889)))),"Kho đông mát",IF(AND(W1889="DC giao thiếu",OR(ISNUMBER(SEARCH("Hình KDB",U1889)),ISNUMBER(SEARCH("Hình tele",U1889)),ISNUMBER(SEARCH("sai code",U1889)))),"Kho đông mát",IF(W1889="DC giao thiếu","Chưa xác định",IF(AND(W1889="DC pick sai",OR(ISNUMBER(SEARCH("Hình KDB",U1889)),ISNUMBER(SEARCH("Hình tele",U1889)),ISNUMBER(SEARCH("sai code",U1889)),ISNUMBER(SEARCH("ST nhận",U1889)))),"Kho đông mát",IF(W1889="DC pick sai","Chưa xác định",IF(AND(W1889="Hao hụt",N(O1889)&gt;0,OR(ISNUMBER(SEARCH("Hình KDB",U1889)),ISNUMBER(SEARCH("Hình tele",U1889)),ISNUMBER(SEARCH("sai code",U1889)),ISNUMBER(SEARCH("ST nhận",U1889)))),"Kho đông mát",IF(W1889="Hao hụt","Chưa xác định",IF(OR(W1889="VT giao sai điểm",W1889="Không đạt nhiệt độ",W1889="TX giao thiếu kiện",W1889="Hàng không đạt CL"),"Kho đông mát",IF(W1889="Chưa xác định","Chưa xác định",IF(N(P1889)&gt;0,"Chưa xác định",""))))))))))))</f>
        <v/>
      </c>
      <c r="AA1889" s="109" t="s">
        <v>802</v>
      </c>
      <c r="AB1889" s="106"/>
      <c r="AC1889" s="158"/>
      <c r="AD1889" s="160"/>
      <c r="AE1889" s="127"/>
      <c r="AF1889" s="113"/>
      <c r="AG1889" s="165" t="str">
        <f t="array" ref="AG1889">XLOOKUP(F1889,'CLV2'!A:A,'CLV2'!E:E)</f>
        <v>2.DELICA</v>
      </c>
      <c r="AH1889" s="115" t="str">
        <f t="array" ref="AH1889">XLOOKUP(F1889,'CLV2'!A:A,'CLV2'!F:F)</f>
        <v>3.DESSERTS</v>
      </c>
      <c r="AI1889" s="115" t="str">
        <f t="shared" si="8"/>
        <v>Pack</v>
      </c>
      <c r="AJ1889" s="116">
        <f t="shared" si="9"/>
        <v>1</v>
      </c>
      <c r="AK1889" s="117" t="str">
        <f t="array" ref="AK1889">XLOOKUP(F1889,'GIÁ'!A:A,'GIÁ'!D:D)</f>
        <v>8997.58</v>
      </c>
      <c r="AL1889" s="118">
        <f t="shared" si="10"/>
        <v>8997.58</v>
      </c>
      <c r="AM1889" s="118">
        <f t="shared" si="11"/>
        <v>0</v>
      </c>
      <c r="AN1889" s="119">
        <f t="shared" si="12"/>
        <v>8997.58</v>
      </c>
      <c r="AO1889" s="118">
        <f t="shared" si="13"/>
        <v>0</v>
      </c>
      <c r="AP1889" s="121">
        <f t="shared" si="14"/>
        <v>0</v>
      </c>
      <c r="AQ1889" s="122"/>
      <c r="AR1889" s="119"/>
    </row>
    <row r="1890" ht="22.5" customHeight="1">
      <c r="A1890" s="89">
        <v>46232.0</v>
      </c>
      <c r="B1890" s="90">
        <v>0.5215277777777778</v>
      </c>
      <c r="C1890" s="91" t="s">
        <v>448</v>
      </c>
      <c r="D1890" s="129" t="str">
        <f t="array" ref="D1890">XLOOKUP(C1890,'DS ST'!A:A,'DS ST'!B:B)</f>
        <v>A131</v>
      </c>
      <c r="E1890" s="94" t="str">
        <f t="array" ref="E1890">XLOOKUP($F1890,'GIÁ'!$A:$A,'GIÁ'!$E:$E)</f>
        <v>MÁT</v>
      </c>
      <c r="F1890" s="94">
        <v>8.850393991865E12</v>
      </c>
      <c r="G1890" s="95" t="s">
        <v>1512</v>
      </c>
      <c r="H1890" s="95" t="s">
        <v>57</v>
      </c>
      <c r="I1890" s="96">
        <v>16.0</v>
      </c>
      <c r="J1890" s="96">
        <v>12.0</v>
      </c>
      <c r="K1890" s="98">
        <f t="shared" si="4"/>
        <v>4</v>
      </c>
      <c r="L1890" s="99" t="s">
        <v>6047</v>
      </c>
      <c r="M1890" s="100" t="s">
        <v>6051</v>
      </c>
      <c r="N1890" s="101" t="s">
        <v>6052</v>
      </c>
      <c r="O1890" s="128"/>
      <c r="P1890" s="100"/>
      <c r="Q1890" s="103">
        <f t="shared" si="5"/>
        <v>4</v>
      </c>
      <c r="R1890" s="161"/>
      <c r="S1890" s="105"/>
      <c r="T1890" s="106"/>
      <c r="U1890" s="107" t="s">
        <v>3654</v>
      </c>
      <c r="V1890" s="108" t="s">
        <v>756</v>
      </c>
      <c r="W1890" s="109" t="s">
        <v>1312</v>
      </c>
      <c r="X1890" s="110" t="str">
        <f t="shared" si="6"/>
        <v/>
      </c>
      <c r="Y1890" s="110" t="str">
        <f t="shared" si="7"/>
        <v/>
      </c>
      <c r="Z1890" s="139" t="str">
        <f t="shared" si="120"/>
        <v>Kho đông mát</v>
      </c>
      <c r="AA1890" s="109" t="s">
        <v>802</v>
      </c>
      <c r="AB1890" s="106"/>
      <c r="AC1890" s="159" t="s">
        <v>1329</v>
      </c>
      <c r="AD1890" s="160"/>
      <c r="AE1890" s="127"/>
      <c r="AF1890" s="113"/>
      <c r="AG1890" s="165" t="str">
        <f t="array" ref="AG1890">XLOOKUP(F1890,'CLV2'!A:A,'CLV2'!E:E)</f>
        <v>2.DAIRY</v>
      </c>
      <c r="AH1890" s="115" t="str">
        <f t="array" ref="AH1890">XLOOKUP(F1890,'CLV2'!A:A,'CLV2'!F:F)</f>
        <v>3.DRINKING YOGURT</v>
      </c>
      <c r="AI1890" s="115" t="str">
        <f t="shared" si="8"/>
        <v>Pack</v>
      </c>
      <c r="AJ1890" s="116">
        <f t="shared" si="9"/>
        <v>0.25</v>
      </c>
      <c r="AK1890" s="117" t="str">
        <f t="array" ref="AK1890">XLOOKUP(F1890,'GIÁ'!A:A,'GIÁ'!D:D)</f>
        <v>4585.49</v>
      </c>
      <c r="AL1890" s="118">
        <f t="shared" si="10"/>
        <v>18341.96</v>
      </c>
      <c r="AM1890" s="118">
        <f t="shared" si="11"/>
        <v>0</v>
      </c>
      <c r="AN1890" s="119">
        <f t="shared" si="12"/>
        <v>0</v>
      </c>
      <c r="AO1890" s="118">
        <f t="shared" si="13"/>
        <v>18341.96</v>
      </c>
      <c r="AP1890" s="121">
        <f t="shared" si="14"/>
        <v>0</v>
      </c>
      <c r="AQ1890" s="122"/>
      <c r="AR1890" s="119"/>
    </row>
    <row r="1891" ht="22.5" customHeight="1">
      <c r="A1891" s="89">
        <v>46232.0</v>
      </c>
      <c r="B1891" s="90">
        <v>0.60625</v>
      </c>
      <c r="C1891" s="91" t="s">
        <v>1180</v>
      </c>
      <c r="D1891" s="92" t="str">
        <f t="array" ref="D1891">XLOOKUP(C1891,'DS ST'!A:A,'DS ST'!B:B)</f>
        <v>DMR</v>
      </c>
      <c r="E1891" s="94" t="str">
        <f t="array" ref="E1891">XLOOKUP($F1891,'GIÁ'!$A:$A,'GIÁ'!$E:$E)</f>
        <v>ĐÔNG</v>
      </c>
      <c r="F1891" s="94">
        <v>8.938562334054E12</v>
      </c>
      <c r="G1891" s="95" t="s">
        <v>3183</v>
      </c>
      <c r="H1891" s="95" t="s">
        <v>57</v>
      </c>
      <c r="I1891" s="96">
        <v>4.0</v>
      </c>
      <c r="J1891" s="96">
        <v>2.0</v>
      </c>
      <c r="K1891" s="98">
        <f t="shared" si="4"/>
        <v>2</v>
      </c>
      <c r="L1891" s="99" t="s">
        <v>6053</v>
      </c>
      <c r="M1891" s="100" t="s">
        <v>6054</v>
      </c>
      <c r="N1891" s="101" t="e">
        <v>#N/A</v>
      </c>
      <c r="O1891" s="128"/>
      <c r="P1891" s="100"/>
      <c r="Q1891" s="103">
        <f t="shared" si="5"/>
        <v>2</v>
      </c>
      <c r="R1891" s="161"/>
      <c r="S1891" s="105"/>
      <c r="T1891" s="106"/>
      <c r="U1891" s="107"/>
      <c r="V1891" s="108" t="s">
        <v>756</v>
      </c>
      <c r="W1891" s="109" t="s">
        <v>1312</v>
      </c>
      <c r="X1891" s="110" t="str">
        <f t="shared" si="6"/>
        <v/>
      </c>
      <c r="Y1891" s="110" t="str">
        <f t="shared" si="7"/>
        <v/>
      </c>
      <c r="Z1891" s="109" t="s">
        <v>797</v>
      </c>
      <c r="AA1891" s="109" t="s">
        <v>802</v>
      </c>
      <c r="AB1891" s="149" t="s">
        <v>5289</v>
      </c>
      <c r="AC1891" s="158"/>
      <c r="AD1891" s="160"/>
      <c r="AE1891" s="127"/>
      <c r="AF1891" s="113"/>
      <c r="AG1891" s="165" t="str">
        <f t="array" ref="AG1891">XLOOKUP(F1891,'CLV2'!A:A,'CLV2'!E:E)</f>
        <v>2.FROZEN FOODS</v>
      </c>
      <c r="AH1891" s="115" t="str">
        <f t="array" ref="AH1891">XLOOKUP(F1891,'CLV2'!A:A,'CLV2'!F:F)</f>
        <v>3.PIZZA - READY MEALS</v>
      </c>
      <c r="AI1891" s="115" t="str">
        <f t="shared" si="8"/>
        <v>Pack</v>
      </c>
      <c r="AJ1891" s="116">
        <f t="shared" si="9"/>
        <v>0.5</v>
      </c>
      <c r="AK1891" s="117" t="str">
        <f t="array" ref="AK1891">XLOOKUP(F1891,'GIÁ'!A:A,'GIÁ'!D:D)</f>
        <v>45622.63</v>
      </c>
      <c r="AL1891" s="118">
        <f t="shared" si="10"/>
        <v>91245.26</v>
      </c>
      <c r="AM1891" s="118">
        <f t="shared" si="11"/>
        <v>0</v>
      </c>
      <c r="AN1891" s="119">
        <f t="shared" si="12"/>
        <v>0</v>
      </c>
      <c r="AO1891" s="118">
        <f t="shared" si="13"/>
        <v>91245.26</v>
      </c>
      <c r="AP1891" s="121">
        <f t="shared" si="14"/>
        <v>0</v>
      </c>
      <c r="AQ1891" s="122"/>
      <c r="AR1891" s="119"/>
    </row>
    <row r="1892" ht="22.5" customHeight="1">
      <c r="A1892" s="89">
        <v>46232.0</v>
      </c>
      <c r="B1892" s="90">
        <v>0.60625</v>
      </c>
      <c r="C1892" s="91" t="s">
        <v>1180</v>
      </c>
      <c r="D1892" s="92" t="str">
        <f t="array" ref="D1892">XLOOKUP(C1892,'DS ST'!A:A,'DS ST'!B:B)</f>
        <v>DMR</v>
      </c>
      <c r="E1892" s="94" t="str">
        <f t="array" ref="E1892">XLOOKUP($F1892,'GIÁ'!$A:$A,'GIÁ'!$E:$E)</f>
        <v>ĐÔNG</v>
      </c>
      <c r="F1892" s="94">
        <v>8.935297105409E12</v>
      </c>
      <c r="G1892" s="95" t="s">
        <v>2034</v>
      </c>
      <c r="H1892" s="95" t="s">
        <v>224</v>
      </c>
      <c r="I1892" s="96">
        <v>2.0</v>
      </c>
      <c r="J1892" s="96">
        <v>0.0</v>
      </c>
      <c r="K1892" s="98">
        <f t="shared" si="4"/>
        <v>2</v>
      </c>
      <c r="L1892" s="99" t="s">
        <v>6053</v>
      </c>
      <c r="M1892" s="100" t="s">
        <v>6054</v>
      </c>
      <c r="N1892" s="101" t="e">
        <v>#N/A</v>
      </c>
      <c r="O1892" s="128"/>
      <c r="P1892" s="100"/>
      <c r="Q1892" s="103">
        <f t="shared" si="5"/>
        <v>2</v>
      </c>
      <c r="R1892" s="161"/>
      <c r="S1892" s="105"/>
      <c r="T1892" s="106"/>
      <c r="U1892" s="107"/>
      <c r="V1892" s="108" t="s">
        <v>756</v>
      </c>
      <c r="W1892" s="109" t="s">
        <v>1312</v>
      </c>
      <c r="X1892" s="110" t="str">
        <f t="shared" si="6"/>
        <v/>
      </c>
      <c r="Y1892" s="110" t="str">
        <f t="shared" si="7"/>
        <v/>
      </c>
      <c r="Z1892" s="109" t="s">
        <v>797</v>
      </c>
      <c r="AA1892" s="109" t="s">
        <v>802</v>
      </c>
      <c r="AB1892" s="149" t="s">
        <v>5289</v>
      </c>
      <c r="AC1892" s="158"/>
      <c r="AD1892" s="160"/>
      <c r="AE1892" s="127"/>
      <c r="AF1892" s="113"/>
      <c r="AG1892" s="165" t="str">
        <f t="array" ref="AG1892">XLOOKUP(F1892,'CLV2'!A:A,'CLV2'!E:E)</f>
        <v>2.FROZEN FOODS</v>
      </c>
      <c r="AH1892" s="115" t="str">
        <f t="array" ref="AH1892">XLOOKUP(F1892,'CLV2'!A:A,'CLV2'!F:F)</f>
        <v>3.PIZZA - READY MEALS</v>
      </c>
      <c r="AI1892" s="115" t="str">
        <f t="shared" si="8"/>
        <v>Pack</v>
      </c>
      <c r="AJ1892" s="116">
        <f t="shared" si="9"/>
        <v>1</v>
      </c>
      <c r="AK1892" s="117" t="str">
        <f t="array" ref="AK1892">XLOOKUP(F1892,'GIÁ'!A:A,'GIÁ'!D:D)</f>
        <v>60873.43</v>
      </c>
      <c r="AL1892" s="118">
        <f t="shared" si="10"/>
        <v>121746.86</v>
      </c>
      <c r="AM1892" s="118">
        <f t="shared" si="11"/>
        <v>0</v>
      </c>
      <c r="AN1892" s="119">
        <f t="shared" si="12"/>
        <v>0</v>
      </c>
      <c r="AO1892" s="118">
        <f t="shared" si="13"/>
        <v>121746.86</v>
      </c>
      <c r="AP1892" s="121">
        <f t="shared" si="14"/>
        <v>0</v>
      </c>
      <c r="AQ1892" s="122"/>
      <c r="AR1892" s="119"/>
    </row>
    <row r="1893" ht="22.5" customHeight="1">
      <c r="A1893" s="89">
        <v>46232.0</v>
      </c>
      <c r="B1893" s="90">
        <v>0.60625</v>
      </c>
      <c r="C1893" s="91" t="s">
        <v>1180</v>
      </c>
      <c r="D1893" s="92" t="str">
        <f t="array" ref="D1893">XLOOKUP(C1893,'DS ST'!A:A,'DS ST'!B:B)</f>
        <v>DMR</v>
      </c>
      <c r="E1893" s="94" t="str">
        <f t="array" ref="E1893">XLOOKUP($F1893,'GIÁ'!$A:$A,'GIÁ'!$E:$E)</f>
        <v>ĐÔNG</v>
      </c>
      <c r="F1893" s="94">
        <v>8.936220300229E12</v>
      </c>
      <c r="G1893" s="95" t="s">
        <v>3359</v>
      </c>
      <c r="H1893" s="95" t="s">
        <v>224</v>
      </c>
      <c r="I1893" s="96">
        <v>3.0</v>
      </c>
      <c r="J1893" s="96">
        <v>2.0</v>
      </c>
      <c r="K1893" s="98">
        <f t="shared" si="4"/>
        <v>1</v>
      </c>
      <c r="L1893" s="99" t="s">
        <v>6053</v>
      </c>
      <c r="M1893" s="100" t="s">
        <v>6054</v>
      </c>
      <c r="N1893" s="101" t="e">
        <v>#N/A</v>
      </c>
      <c r="O1893" s="128"/>
      <c r="P1893" s="100"/>
      <c r="Q1893" s="103">
        <f t="shared" si="5"/>
        <v>1</v>
      </c>
      <c r="R1893" s="161"/>
      <c r="S1893" s="105"/>
      <c r="T1893" s="106"/>
      <c r="U1893" s="107"/>
      <c r="V1893" s="108" t="s">
        <v>756</v>
      </c>
      <c r="W1893" s="109" t="s">
        <v>1312</v>
      </c>
      <c r="X1893" s="110" t="str">
        <f t="shared" si="6"/>
        <v/>
      </c>
      <c r="Y1893" s="110" t="str">
        <f t="shared" si="7"/>
        <v/>
      </c>
      <c r="Z1893" s="109" t="s">
        <v>797</v>
      </c>
      <c r="AA1893" s="109" t="s">
        <v>802</v>
      </c>
      <c r="AB1893" s="149" t="s">
        <v>5289</v>
      </c>
      <c r="AC1893" s="158"/>
      <c r="AD1893" s="160"/>
      <c r="AE1893" s="127"/>
      <c r="AF1893" s="113"/>
      <c r="AG1893" s="165" t="str">
        <f t="array" ref="AG1893">XLOOKUP(F1893,'CLV2'!A:A,'CLV2'!E:E)</f>
        <v>2.FROZEN FOODS</v>
      </c>
      <c r="AH1893" s="115" t="str">
        <f t="array" ref="AH1893">XLOOKUP(F1893,'CLV2'!A:A,'CLV2'!F:F)</f>
        <v>3.HOTPOT AND FRIED</v>
      </c>
      <c r="AI1893" s="115" t="str">
        <f t="shared" si="8"/>
        <v>Pack</v>
      </c>
      <c r="AJ1893" s="116">
        <f t="shared" si="9"/>
        <v>0.3333333333</v>
      </c>
      <c r="AK1893" s="117">
        <f t="array" ref="AK1893">XLOOKUP(F1893,'GIÁ'!A:A,'GIÁ'!D:D)</f>
        <v>47500</v>
      </c>
      <c r="AL1893" s="118">
        <f t="shared" si="10"/>
        <v>47500</v>
      </c>
      <c r="AM1893" s="118">
        <f t="shared" si="11"/>
        <v>0</v>
      </c>
      <c r="AN1893" s="119">
        <f t="shared" si="12"/>
        <v>0</v>
      </c>
      <c r="AO1893" s="118">
        <f t="shared" si="13"/>
        <v>47500</v>
      </c>
      <c r="AP1893" s="121">
        <f t="shared" si="14"/>
        <v>0</v>
      </c>
      <c r="AQ1893" s="122"/>
      <c r="AR1893" s="119"/>
    </row>
    <row r="1894" ht="22.5" customHeight="1">
      <c r="A1894" s="89">
        <v>46232.0</v>
      </c>
      <c r="B1894" s="90">
        <v>0.5951388888888889</v>
      </c>
      <c r="C1894" s="91" t="s">
        <v>1180</v>
      </c>
      <c r="D1894" s="92" t="str">
        <f t="array" ref="D1894">XLOOKUP(C1894,'DS ST'!A:A,'DS ST'!B:B)</f>
        <v>DMR</v>
      </c>
      <c r="E1894" s="94" t="str">
        <f t="array" ref="E1894">XLOOKUP($F1894,'GIÁ'!$A:$A,'GIÁ'!$E:$E)</f>
        <v>MÁT</v>
      </c>
      <c r="F1894" s="94">
        <v>9.336243003951E12</v>
      </c>
      <c r="G1894" s="95" t="s">
        <v>3262</v>
      </c>
      <c r="H1894" s="95" t="s">
        <v>1145</v>
      </c>
      <c r="I1894" s="96">
        <v>2.0</v>
      </c>
      <c r="J1894" s="96">
        <v>0.0</v>
      </c>
      <c r="K1894" s="98">
        <f t="shared" si="4"/>
        <v>2</v>
      </c>
      <c r="L1894" s="99" t="s">
        <v>6055</v>
      </c>
      <c r="M1894" s="100" t="s">
        <v>6056</v>
      </c>
      <c r="N1894" s="101" t="s">
        <v>6057</v>
      </c>
      <c r="O1894" s="128"/>
      <c r="P1894" s="100"/>
      <c r="Q1894" s="103">
        <f t="shared" si="5"/>
        <v>2</v>
      </c>
      <c r="R1894" s="161"/>
      <c r="S1894" s="105"/>
      <c r="T1894" s="106"/>
      <c r="U1894" s="107"/>
      <c r="V1894" s="108" t="s">
        <v>756</v>
      </c>
      <c r="W1894" s="109" t="s">
        <v>1312</v>
      </c>
      <c r="X1894" s="110" t="str">
        <f t="shared" si="6"/>
        <v/>
      </c>
      <c r="Y1894" s="110" t="str">
        <f t="shared" si="7"/>
        <v/>
      </c>
      <c r="Z1894" s="109" t="s">
        <v>797</v>
      </c>
      <c r="AA1894" s="109" t="s">
        <v>802</v>
      </c>
      <c r="AB1894" s="149" t="s">
        <v>5289</v>
      </c>
      <c r="AC1894" s="158"/>
      <c r="AD1894" s="160"/>
      <c r="AE1894" s="127"/>
      <c r="AF1894" s="113"/>
      <c r="AG1894" s="165" t="str">
        <f t="array" ref="AG1894">XLOOKUP(F1894,'CLV2'!A:A,'CLV2'!E:E)</f>
        <v>2.DAIRY</v>
      </c>
      <c r="AH1894" s="115" t="str">
        <f t="array" ref="AH1894">XLOOKUP(F1894,'CLV2'!A:A,'CLV2'!F:F)</f>
        <v>3.FRESH MILK</v>
      </c>
      <c r="AI1894" s="115" t="str">
        <f t="shared" si="8"/>
        <v>Pack</v>
      </c>
      <c r="AJ1894" s="116">
        <f t="shared" si="9"/>
        <v>1</v>
      </c>
      <c r="AK1894" s="117" t="str">
        <f t="array" ref="AK1894">XLOOKUP(F1894,'GIÁ'!A:A,'GIÁ'!D:D)</f>
        <v>71400.00</v>
      </c>
      <c r="AL1894" s="118">
        <f t="shared" si="10"/>
        <v>142800</v>
      </c>
      <c r="AM1894" s="118">
        <f t="shared" si="11"/>
        <v>0</v>
      </c>
      <c r="AN1894" s="119">
        <f t="shared" si="12"/>
        <v>0</v>
      </c>
      <c r="AO1894" s="118">
        <f t="shared" si="13"/>
        <v>142800</v>
      </c>
      <c r="AP1894" s="121">
        <f t="shared" si="14"/>
        <v>0</v>
      </c>
      <c r="AQ1894" s="122"/>
      <c r="AR1894" s="119"/>
    </row>
    <row r="1895" ht="22.5" customHeight="1">
      <c r="A1895" s="89">
        <v>46232.0</v>
      </c>
      <c r="B1895" s="90">
        <v>0.5951388888888889</v>
      </c>
      <c r="C1895" s="91" t="s">
        <v>1180</v>
      </c>
      <c r="D1895" s="92" t="str">
        <f t="array" ref="D1895">XLOOKUP(C1895,'DS ST'!A:A,'DS ST'!B:B)</f>
        <v>DMR</v>
      </c>
      <c r="E1895" s="94" t="str">
        <f t="array" ref="E1895">XLOOKUP($F1895,'GIÁ'!$A:$A,'GIÁ'!$E:$E)</f>
        <v>MÁT</v>
      </c>
      <c r="F1895" s="94">
        <v>11063.0</v>
      </c>
      <c r="G1895" s="95" t="s">
        <v>625</v>
      </c>
      <c r="H1895" s="95" t="s">
        <v>224</v>
      </c>
      <c r="I1895" s="96">
        <v>10.0</v>
      </c>
      <c r="J1895" s="96">
        <v>9.0</v>
      </c>
      <c r="K1895" s="98">
        <f t="shared" si="4"/>
        <v>1</v>
      </c>
      <c r="L1895" s="99" t="s">
        <v>6055</v>
      </c>
      <c r="M1895" s="100" t="s">
        <v>6058</v>
      </c>
      <c r="N1895" s="101" t="s">
        <v>6059</v>
      </c>
      <c r="O1895" s="128"/>
      <c r="P1895" s="100"/>
      <c r="Q1895" s="103">
        <f t="shared" si="5"/>
        <v>1</v>
      </c>
      <c r="R1895" s="161"/>
      <c r="S1895" s="105"/>
      <c r="T1895" s="106"/>
      <c r="U1895" s="107"/>
      <c r="V1895" s="108" t="s">
        <v>756</v>
      </c>
      <c r="W1895" s="109" t="s">
        <v>1312</v>
      </c>
      <c r="X1895" s="110" t="str">
        <f t="shared" si="6"/>
        <v/>
      </c>
      <c r="Y1895" s="110" t="str">
        <f t="shared" si="7"/>
        <v/>
      </c>
      <c r="Z1895" s="109" t="s">
        <v>797</v>
      </c>
      <c r="AA1895" s="109" t="s">
        <v>802</v>
      </c>
      <c r="AB1895" s="149" t="s">
        <v>5289</v>
      </c>
      <c r="AC1895" s="158"/>
      <c r="AD1895" s="160"/>
      <c r="AE1895" s="127"/>
      <c r="AF1895" s="113"/>
      <c r="AG1895" s="165" t="str">
        <f t="array" ref="AG1895">XLOOKUP(F1895,'CLV2'!A:A,'CLV2'!E:E)</f>
        <v>2.VEGETABLES</v>
      </c>
      <c r="AH1895" s="115" t="str">
        <f t="array" ref="AH1895">XLOOKUP(F1895,'CLV2'!A:A,'CLV2'!F:F)</f>
        <v>3.MUSHROOM</v>
      </c>
      <c r="AI1895" s="115" t="str">
        <f t="shared" si="8"/>
        <v>Pack</v>
      </c>
      <c r="AJ1895" s="116">
        <f t="shared" si="9"/>
        <v>0.1</v>
      </c>
      <c r="AK1895" s="117" t="str">
        <f t="array" ref="AK1895">XLOOKUP(F1895,'GIÁ'!A:A,'GIÁ'!D:D)</f>
        <v>9499.98</v>
      </c>
      <c r="AL1895" s="118">
        <f t="shared" si="10"/>
        <v>9499.98</v>
      </c>
      <c r="AM1895" s="118">
        <f t="shared" si="11"/>
        <v>0</v>
      </c>
      <c r="AN1895" s="119">
        <f t="shared" si="12"/>
        <v>0</v>
      </c>
      <c r="AO1895" s="118">
        <f t="shared" si="13"/>
        <v>9499.98</v>
      </c>
      <c r="AP1895" s="121">
        <f t="shared" si="14"/>
        <v>0</v>
      </c>
      <c r="AQ1895" s="122"/>
      <c r="AR1895" s="119"/>
    </row>
    <row r="1896" ht="22.5" customHeight="1">
      <c r="A1896" s="89">
        <v>46232.0</v>
      </c>
      <c r="B1896" s="90">
        <v>0.7513888888888889</v>
      </c>
      <c r="C1896" s="91" t="s">
        <v>175</v>
      </c>
      <c r="D1896" s="129" t="str">
        <f t="array" ref="D1896">XLOOKUP(C1896,'DS ST'!A:A,'DS ST'!B:B)</f>
        <v>A112</v>
      </c>
      <c r="E1896" s="94" t="str">
        <f t="array" ref="E1896">XLOOKUP($F1896,'GIÁ'!$A:$A,'GIÁ'!$E:$E)</f>
        <v>MÁT</v>
      </c>
      <c r="F1896" s="94">
        <v>8.938525186072E12</v>
      </c>
      <c r="G1896" s="95" t="s">
        <v>2995</v>
      </c>
      <c r="H1896" s="95" t="s">
        <v>224</v>
      </c>
      <c r="I1896" s="96">
        <v>4.0</v>
      </c>
      <c r="J1896" s="96">
        <v>0.0</v>
      </c>
      <c r="K1896" s="98">
        <f t="shared" si="4"/>
        <v>4</v>
      </c>
      <c r="L1896" s="99" t="s">
        <v>6060</v>
      </c>
      <c r="M1896" s="100" t="s">
        <v>6061</v>
      </c>
      <c r="N1896" s="101" t="s">
        <v>6062</v>
      </c>
      <c r="O1896" s="128"/>
      <c r="P1896" s="100"/>
      <c r="Q1896" s="103">
        <f t="shared" si="5"/>
        <v>4</v>
      </c>
      <c r="R1896" s="161"/>
      <c r="S1896" s="105"/>
      <c r="T1896" s="144" t="s">
        <v>6063</v>
      </c>
      <c r="U1896" s="107" t="s">
        <v>6064</v>
      </c>
      <c r="V1896" s="108" t="s">
        <v>756</v>
      </c>
      <c r="W1896" s="109" t="s">
        <v>1312</v>
      </c>
      <c r="X1896" s="110" t="str">
        <f t="shared" si="6"/>
        <v/>
      </c>
      <c r="Y1896" s="110" t="str">
        <f t="shared" si="7"/>
        <v/>
      </c>
      <c r="Z1896" s="139" t="str">
        <f t="shared" ref="Z1896:Z1900" si="121">IF(N(Q1896)&lt;=0,"",IF(ISNUMBER(SEARCH("Thiếu kiện",V1896)),"Kho đông mát",IF(AND(N(Q1896)&gt;0,N(P1896)&gt;0,OR(ISNUMBER(SEARCH("Hình KDB",U1896)),ISNUMBER(SEARCH("Hình tele",U1896)),ISNUMBER(SEARCH("sai code",U1896)),ISNUMBER(SEARCH("ST nhận",U1896)))),"Kho đông mát",IF(AND(W1896="DC giao thiếu",OR(ISNUMBER(SEARCH("Hình KDB",U1896)),ISNUMBER(SEARCH("Hình tele",U1896)),ISNUMBER(SEARCH("sai code",U1896)))),"Kho đông mát",IF(W1896="DC giao thiếu","Chưa xác định",IF(AND(W1896="DC pick sai",OR(ISNUMBER(SEARCH("Hình KDB",U1896)),ISNUMBER(SEARCH("Hình tele",U1896)),ISNUMBER(SEARCH("sai code",U1896)),ISNUMBER(SEARCH("ST nhận",U1896)))),"Kho đông mát",IF(W1896="DC pick sai","Chưa xác định",IF(AND(W1896="Hao hụt",N(O1896)&gt;0,OR(ISNUMBER(SEARCH("Hình KDB",U1896)),ISNUMBER(SEARCH("Hình tele",U1896)),ISNUMBER(SEARCH("sai code",U1896)),ISNUMBER(SEARCH("ST nhận",U1896)))),"Kho đông mát",IF(W1896="Hao hụt","Chưa xác định",IF(OR(W1896="VT giao sai điểm",W1896="Không đạt nhiệt độ",W1896="TX giao thiếu kiện",W1896="Hàng không đạt CL"),"Kho đông mát",IF(W1896="Chưa xác định","Chưa xác định",IF(N(P1896)&gt;0,"Chưa xác định",""))))))))))))</f>
        <v>Kho đông mát</v>
      </c>
      <c r="AA1896" s="109" t="s">
        <v>802</v>
      </c>
      <c r="AB1896" s="106"/>
      <c r="AC1896" s="158"/>
      <c r="AD1896" s="160"/>
      <c r="AE1896" s="127"/>
      <c r="AF1896" s="113"/>
      <c r="AG1896" s="165" t="str">
        <f t="array" ref="AG1896">XLOOKUP(F1896,'CLV2'!A:A,'CLV2'!E:E)</f>
        <v>2.VEGETABLES</v>
      </c>
      <c r="AH1896" s="115" t="str">
        <f t="array" ref="AH1896">XLOOKUP(F1896,'CLV2'!A:A,'CLV2'!F:F)</f>
        <v>3.LEAFY VEGGIES</v>
      </c>
      <c r="AI1896" s="115" t="str">
        <f t="shared" si="8"/>
        <v>Pack</v>
      </c>
      <c r="AJ1896" s="116">
        <f t="shared" si="9"/>
        <v>1</v>
      </c>
      <c r="AK1896" s="117" t="str">
        <f t="array" ref="AK1896">XLOOKUP(F1896,'GIÁ'!A:A,'GIÁ'!D:D)</f>
        <v>24032.61</v>
      </c>
      <c r="AL1896" s="118">
        <f t="shared" si="10"/>
        <v>96130.44</v>
      </c>
      <c r="AM1896" s="118">
        <f t="shared" si="11"/>
        <v>0</v>
      </c>
      <c r="AN1896" s="119">
        <f t="shared" si="12"/>
        <v>0</v>
      </c>
      <c r="AO1896" s="118">
        <f t="shared" si="13"/>
        <v>96130.44</v>
      </c>
      <c r="AP1896" s="121">
        <f t="shared" si="14"/>
        <v>0</v>
      </c>
      <c r="AQ1896" s="122"/>
      <c r="AR1896" s="119"/>
    </row>
    <row r="1897" ht="22.5" customHeight="1">
      <c r="A1897" s="89">
        <v>46232.0</v>
      </c>
      <c r="B1897" s="90">
        <v>0.7513888888888889</v>
      </c>
      <c r="C1897" s="91" t="s">
        <v>175</v>
      </c>
      <c r="D1897" s="129" t="str">
        <f t="array" ref="D1897">XLOOKUP(C1897,'DS ST'!A:A,'DS ST'!B:B)</f>
        <v>A112</v>
      </c>
      <c r="E1897" s="94" t="str">
        <f t="array" ref="E1897">XLOOKUP($F1897,'GIÁ'!$A:$A,'GIÁ'!$E:$E)</f>
        <v>MÁT</v>
      </c>
      <c r="F1897" s="94">
        <v>1100918.0</v>
      </c>
      <c r="G1897" s="95" t="s">
        <v>5511</v>
      </c>
      <c r="H1897" s="95" t="s">
        <v>273</v>
      </c>
      <c r="I1897" s="96">
        <v>18.0</v>
      </c>
      <c r="J1897" s="96">
        <v>17.72</v>
      </c>
      <c r="K1897" s="98">
        <f t="shared" si="4"/>
        <v>0.28</v>
      </c>
      <c r="L1897" s="99" t="s">
        <v>6060</v>
      </c>
      <c r="M1897" s="100" t="s">
        <v>6065</v>
      </c>
      <c r="N1897" s="101" t="s">
        <v>6062</v>
      </c>
      <c r="O1897" s="128">
        <v>0.28000000000000114</v>
      </c>
      <c r="P1897" s="100"/>
      <c r="Q1897" s="103">
        <f t="shared" si="5"/>
        <v>0</v>
      </c>
      <c r="R1897" s="161"/>
      <c r="S1897" s="105"/>
      <c r="T1897" s="106"/>
      <c r="U1897" s="107"/>
      <c r="V1897" s="108" t="s">
        <v>756</v>
      </c>
      <c r="W1897" s="109" t="s">
        <v>505</v>
      </c>
      <c r="X1897" s="110" t="str">
        <f t="shared" si="6"/>
        <v>Hao hụt</v>
      </c>
      <c r="Y1897" s="110" t="str">
        <f t="shared" si="7"/>
        <v/>
      </c>
      <c r="Z1897" s="139" t="str">
        <f t="shared" si="121"/>
        <v/>
      </c>
      <c r="AA1897" s="109" t="s">
        <v>802</v>
      </c>
      <c r="AB1897" s="106"/>
      <c r="AC1897" s="158"/>
      <c r="AD1897" s="160"/>
      <c r="AE1897" s="127"/>
      <c r="AF1897" s="113"/>
      <c r="AG1897" s="165" t="str">
        <f t="array" ref="AG1897">XLOOKUP(F1897,'CLV2'!A:A,'CLV2'!E:E)</f>
        <v>2.FRUITS</v>
      </c>
      <c r="AH1897" s="115" t="str">
        <f t="array" ref="AH1897">XLOOKUP(F1897,'CLV2'!A:A,'CLV2'!F:F)</f>
        <v>3.IMPORT FRUITS</v>
      </c>
      <c r="AI1897" s="115" t="str">
        <f t="shared" si="8"/>
        <v>KG</v>
      </c>
      <c r="AJ1897" s="116">
        <f t="shared" si="9"/>
        <v>0.01555555556</v>
      </c>
      <c r="AK1897" s="117" t="str">
        <f t="array" ref="AK1897">XLOOKUP(F1897,'GIÁ'!A:A,'GIÁ'!D:D)</f>
        <v>121296.91</v>
      </c>
      <c r="AL1897" s="118">
        <f t="shared" si="10"/>
        <v>33963.1348</v>
      </c>
      <c r="AM1897" s="118">
        <f t="shared" si="11"/>
        <v>33963.1348</v>
      </c>
      <c r="AN1897" s="119">
        <f t="shared" si="12"/>
        <v>0</v>
      </c>
      <c r="AO1897" s="118">
        <f t="shared" si="13"/>
        <v>0</v>
      </c>
      <c r="AP1897" s="121">
        <f t="shared" si="14"/>
        <v>0</v>
      </c>
      <c r="AQ1897" s="122"/>
      <c r="AR1897" s="119"/>
    </row>
    <row r="1898" ht="22.5" customHeight="1">
      <c r="A1898" s="89">
        <v>46232.0</v>
      </c>
      <c r="B1898" s="90">
        <v>0.5402777777777777</v>
      </c>
      <c r="C1898" s="91" t="s">
        <v>1260</v>
      </c>
      <c r="D1898" s="129" t="str">
        <f t="array" ref="D1898">XLOOKUP(C1898,'DS ST'!A:A,'DS ST'!B:B)</f>
        <v>HHG</v>
      </c>
      <c r="E1898" s="94" t="str">
        <f t="array" ref="E1898">XLOOKUP($F1898,'GIÁ'!$A:$A,'GIÁ'!$E:$E)</f>
        <v>MÁT</v>
      </c>
      <c r="F1898" s="94">
        <v>8.935217413409E12</v>
      </c>
      <c r="G1898" s="95" t="s">
        <v>1956</v>
      </c>
      <c r="H1898" s="95" t="s">
        <v>57</v>
      </c>
      <c r="I1898" s="96">
        <v>48.0</v>
      </c>
      <c r="J1898" s="96">
        <v>0.0</v>
      </c>
      <c r="K1898" s="98">
        <f t="shared" si="4"/>
        <v>48</v>
      </c>
      <c r="L1898" s="99" t="s">
        <v>6066</v>
      </c>
      <c r="M1898" s="100" t="s">
        <v>6067</v>
      </c>
      <c r="N1898" s="101" t="s">
        <v>6068</v>
      </c>
      <c r="O1898" s="128"/>
      <c r="P1898" s="100"/>
      <c r="Q1898" s="103">
        <f t="shared" si="5"/>
        <v>48</v>
      </c>
      <c r="R1898" s="161"/>
      <c r="S1898" s="105" t="s">
        <v>14</v>
      </c>
      <c r="T1898" s="106"/>
      <c r="U1898" s="107" t="s">
        <v>6069</v>
      </c>
      <c r="V1898" s="108" t="s">
        <v>756</v>
      </c>
      <c r="W1898" s="109" t="s">
        <v>2842</v>
      </c>
      <c r="X1898" s="110" t="str">
        <f t="shared" si="6"/>
        <v/>
      </c>
      <c r="Y1898" s="110" t="str">
        <f t="shared" si="7"/>
        <v/>
      </c>
      <c r="Z1898" s="139" t="str">
        <f t="shared" si="121"/>
        <v>Kho đông mát</v>
      </c>
      <c r="AA1898" s="109" t="s">
        <v>802</v>
      </c>
      <c r="AB1898" s="106"/>
      <c r="AC1898" s="158"/>
      <c r="AD1898" s="160"/>
      <c r="AE1898" s="127"/>
      <c r="AF1898" s="113"/>
      <c r="AG1898" s="165" t="str">
        <f t="array" ref="AG1898">XLOOKUP(F1898,'CLV2'!A:A,'CLV2'!E:E)</f>
        <v>2.DAIRY</v>
      </c>
      <c r="AH1898" s="115" t="str">
        <f t="array" ref="AH1898">XLOOKUP(F1898,'CLV2'!A:A,'CLV2'!F:F)</f>
        <v>3.YOGURT</v>
      </c>
      <c r="AI1898" s="115" t="str">
        <f t="shared" si="8"/>
        <v>Pack</v>
      </c>
      <c r="AJ1898" s="116">
        <f t="shared" si="9"/>
        <v>1</v>
      </c>
      <c r="AK1898" s="117" t="str">
        <f t="array" ref="AK1898">XLOOKUP(F1898,'GIÁ'!A:A,'GIÁ'!D:D)</f>
        <v>6167.26</v>
      </c>
      <c r="AL1898" s="118">
        <f t="shared" si="10"/>
        <v>296028.48</v>
      </c>
      <c r="AM1898" s="118">
        <f t="shared" si="11"/>
        <v>0</v>
      </c>
      <c r="AN1898" s="119">
        <f t="shared" si="12"/>
        <v>0</v>
      </c>
      <c r="AO1898" s="118">
        <f t="shared" si="13"/>
        <v>296028.48</v>
      </c>
      <c r="AP1898" s="121">
        <f t="shared" si="14"/>
        <v>0</v>
      </c>
      <c r="AQ1898" s="122"/>
      <c r="AR1898" s="119"/>
    </row>
    <row r="1899" ht="22.5" customHeight="1">
      <c r="A1899" s="89">
        <v>46232.0</v>
      </c>
      <c r="B1899" s="90">
        <v>0.5402777777777777</v>
      </c>
      <c r="C1899" s="91" t="s">
        <v>1260</v>
      </c>
      <c r="D1899" s="129" t="str">
        <f t="array" ref="D1899">XLOOKUP(C1899,'DS ST'!A:A,'DS ST'!B:B)</f>
        <v>HHG</v>
      </c>
      <c r="E1899" s="94" t="str">
        <f t="array" ref="E1899">XLOOKUP($F1899,'GIÁ'!$A:$A,'GIÁ'!$E:$E)</f>
        <v>MÁT</v>
      </c>
      <c r="F1899" s="94">
        <v>8.935217413508E12</v>
      </c>
      <c r="G1899" s="95" t="s">
        <v>1960</v>
      </c>
      <c r="H1899" s="95" t="s">
        <v>57</v>
      </c>
      <c r="I1899" s="96">
        <v>48.0</v>
      </c>
      <c r="J1899" s="96">
        <v>0.0</v>
      </c>
      <c r="K1899" s="98">
        <f t="shared" si="4"/>
        <v>48</v>
      </c>
      <c r="L1899" s="99" t="s">
        <v>6066</v>
      </c>
      <c r="M1899" s="100" t="s">
        <v>6070</v>
      </c>
      <c r="N1899" s="101" t="s">
        <v>6068</v>
      </c>
      <c r="O1899" s="128"/>
      <c r="P1899" s="100"/>
      <c r="Q1899" s="103">
        <f t="shared" si="5"/>
        <v>48</v>
      </c>
      <c r="R1899" s="161"/>
      <c r="S1899" s="105" t="s">
        <v>14</v>
      </c>
      <c r="T1899" s="106"/>
      <c r="U1899" s="107" t="s">
        <v>6069</v>
      </c>
      <c r="V1899" s="108" t="s">
        <v>756</v>
      </c>
      <c r="W1899" s="109" t="s">
        <v>2842</v>
      </c>
      <c r="X1899" s="110" t="str">
        <f t="shared" si="6"/>
        <v/>
      </c>
      <c r="Y1899" s="110" t="str">
        <f t="shared" si="7"/>
        <v/>
      </c>
      <c r="Z1899" s="139" t="str">
        <f t="shared" si="121"/>
        <v>Kho đông mát</v>
      </c>
      <c r="AA1899" s="109" t="s">
        <v>802</v>
      </c>
      <c r="AB1899" s="106"/>
      <c r="AC1899" s="158"/>
      <c r="AD1899" s="160"/>
      <c r="AE1899" s="127"/>
      <c r="AF1899" s="113"/>
      <c r="AG1899" s="165" t="str">
        <f t="array" ref="AG1899">XLOOKUP(F1899,'CLV2'!A:A,'CLV2'!E:E)</f>
        <v>2.DAIRY</v>
      </c>
      <c r="AH1899" s="115" t="str">
        <f t="array" ref="AH1899">XLOOKUP(F1899,'CLV2'!A:A,'CLV2'!F:F)</f>
        <v>3.YOGURT</v>
      </c>
      <c r="AI1899" s="115" t="str">
        <f t="shared" si="8"/>
        <v>Pack</v>
      </c>
      <c r="AJ1899" s="116">
        <f t="shared" si="9"/>
        <v>1</v>
      </c>
      <c r="AK1899" s="117" t="str">
        <f t="array" ref="AK1899">XLOOKUP(F1899,'GIÁ'!A:A,'GIÁ'!D:D)</f>
        <v>6168.43</v>
      </c>
      <c r="AL1899" s="118">
        <f t="shared" si="10"/>
        <v>296084.64</v>
      </c>
      <c r="AM1899" s="118">
        <f t="shared" si="11"/>
        <v>0</v>
      </c>
      <c r="AN1899" s="119">
        <f t="shared" si="12"/>
        <v>0</v>
      </c>
      <c r="AO1899" s="118">
        <f t="shared" si="13"/>
        <v>296084.64</v>
      </c>
      <c r="AP1899" s="121">
        <f t="shared" si="14"/>
        <v>0</v>
      </c>
      <c r="AQ1899" s="122"/>
      <c r="AR1899" s="119"/>
    </row>
    <row r="1900" ht="22.5" customHeight="1">
      <c r="A1900" s="89">
        <v>46232.0</v>
      </c>
      <c r="B1900" s="90">
        <v>0.5402777777777777</v>
      </c>
      <c r="C1900" s="91" t="s">
        <v>1260</v>
      </c>
      <c r="D1900" s="129" t="str">
        <f t="array" ref="D1900">XLOOKUP(C1900,'DS ST'!A:A,'DS ST'!B:B)</f>
        <v>HHG</v>
      </c>
      <c r="E1900" s="94" t="str">
        <f t="array" ref="E1900">XLOOKUP($F1900,'GIÁ'!$A:$A,'GIÁ'!$E:$E)</f>
        <v>MÁT</v>
      </c>
      <c r="F1900" s="94">
        <v>1100918.0</v>
      </c>
      <c r="G1900" s="95" t="s">
        <v>5511</v>
      </c>
      <c r="H1900" s="95" t="s">
        <v>273</v>
      </c>
      <c r="I1900" s="96">
        <v>18.0</v>
      </c>
      <c r="J1900" s="96">
        <v>17.67</v>
      </c>
      <c r="K1900" s="98">
        <f t="shared" si="4"/>
        <v>0.33</v>
      </c>
      <c r="L1900" s="99" t="s">
        <v>6066</v>
      </c>
      <c r="M1900" s="100" t="s">
        <v>6071</v>
      </c>
      <c r="N1900" s="101" t="s">
        <v>6068</v>
      </c>
      <c r="O1900" s="128">
        <v>0.3299999999999983</v>
      </c>
      <c r="P1900" s="100"/>
      <c r="Q1900" s="103">
        <f t="shared" si="5"/>
        <v>0</v>
      </c>
      <c r="R1900" s="161"/>
      <c r="S1900" s="105"/>
      <c r="T1900" s="106"/>
      <c r="U1900" s="107" t="s">
        <v>3654</v>
      </c>
      <c r="V1900" s="108" t="s">
        <v>756</v>
      </c>
      <c r="W1900" s="109" t="s">
        <v>505</v>
      </c>
      <c r="X1900" s="110" t="str">
        <f t="shared" si="6"/>
        <v>Hao hụt</v>
      </c>
      <c r="Y1900" s="110" t="str">
        <f t="shared" si="7"/>
        <v/>
      </c>
      <c r="Z1900" s="139" t="str">
        <f t="shared" si="121"/>
        <v/>
      </c>
      <c r="AA1900" s="109" t="s">
        <v>802</v>
      </c>
      <c r="AB1900" s="106"/>
      <c r="AC1900" s="158"/>
      <c r="AD1900" s="160"/>
      <c r="AE1900" s="127"/>
      <c r="AF1900" s="113"/>
      <c r="AG1900" s="165" t="str">
        <f t="array" ref="AG1900">XLOOKUP(F1900,'CLV2'!A:A,'CLV2'!E:E)</f>
        <v>2.FRUITS</v>
      </c>
      <c r="AH1900" s="115" t="str">
        <f t="array" ref="AH1900">XLOOKUP(F1900,'CLV2'!A:A,'CLV2'!F:F)</f>
        <v>3.IMPORT FRUITS</v>
      </c>
      <c r="AI1900" s="115" t="str">
        <f t="shared" si="8"/>
        <v>KG</v>
      </c>
      <c r="AJ1900" s="116">
        <f t="shared" si="9"/>
        <v>0.01833333333</v>
      </c>
      <c r="AK1900" s="117" t="str">
        <f t="array" ref="AK1900">XLOOKUP(F1900,'GIÁ'!A:A,'GIÁ'!D:D)</f>
        <v>121296.91</v>
      </c>
      <c r="AL1900" s="118">
        <f t="shared" si="10"/>
        <v>40027.9803</v>
      </c>
      <c r="AM1900" s="118">
        <f t="shared" si="11"/>
        <v>40027.9803</v>
      </c>
      <c r="AN1900" s="119">
        <f t="shared" si="12"/>
        <v>0</v>
      </c>
      <c r="AO1900" s="118">
        <f t="shared" si="13"/>
        <v>0</v>
      </c>
      <c r="AP1900" s="121">
        <f t="shared" si="14"/>
        <v>0</v>
      </c>
      <c r="AQ1900" s="122"/>
      <c r="AR1900" s="119"/>
    </row>
    <row r="1901" ht="22.5" customHeight="1">
      <c r="A1901" s="89">
        <v>46232.0</v>
      </c>
      <c r="B1901" s="90">
        <v>0.6076388888888888</v>
      </c>
      <c r="C1901" s="91" t="s">
        <v>269</v>
      </c>
      <c r="D1901" s="92" t="str">
        <f t="array" ref="D1901">XLOOKUP(C1901,'DS ST'!A:A,'DS ST'!B:B)</f>
        <v>A120</v>
      </c>
      <c r="E1901" s="94" t="str">
        <f t="array" ref="E1901">XLOOKUP($F1901,'GIÁ'!$A:$A,'GIÁ'!$E:$E)</f>
        <v>ĐÔNG</v>
      </c>
      <c r="F1901" s="94">
        <v>8.938562334054E12</v>
      </c>
      <c r="G1901" s="95" t="s">
        <v>3183</v>
      </c>
      <c r="H1901" s="95" t="s">
        <v>57</v>
      </c>
      <c r="I1901" s="96">
        <v>2.0</v>
      </c>
      <c r="J1901" s="96">
        <v>1.0</v>
      </c>
      <c r="K1901" s="98">
        <f t="shared" si="4"/>
        <v>1</v>
      </c>
      <c r="L1901" s="99" t="s">
        <v>6072</v>
      </c>
      <c r="M1901" s="100" t="s">
        <v>6073</v>
      </c>
      <c r="N1901" s="101" t="e">
        <v>#N/A</v>
      </c>
      <c r="O1901" s="128"/>
      <c r="P1901" s="100"/>
      <c r="Q1901" s="103">
        <f t="shared" si="5"/>
        <v>1</v>
      </c>
      <c r="R1901" s="161"/>
      <c r="S1901" s="105"/>
      <c r="T1901" s="106"/>
      <c r="U1901" s="107"/>
      <c r="V1901" s="108" t="s">
        <v>756</v>
      </c>
      <c r="W1901" s="109" t="s">
        <v>1312</v>
      </c>
      <c r="X1901" s="110" t="str">
        <f t="shared" si="6"/>
        <v/>
      </c>
      <c r="Y1901" s="110" t="str">
        <f t="shared" si="7"/>
        <v/>
      </c>
      <c r="Z1901" s="109" t="s">
        <v>797</v>
      </c>
      <c r="AA1901" s="109" t="s">
        <v>802</v>
      </c>
      <c r="AB1901" s="149" t="s">
        <v>5300</v>
      </c>
      <c r="AC1901" s="158"/>
      <c r="AD1901" s="160"/>
      <c r="AE1901" s="127"/>
      <c r="AF1901" s="113"/>
      <c r="AG1901" s="165" t="str">
        <f t="array" ref="AG1901">XLOOKUP(F1901,'CLV2'!A:A,'CLV2'!E:E)</f>
        <v>2.FROZEN FOODS</v>
      </c>
      <c r="AH1901" s="115" t="str">
        <f t="array" ref="AH1901">XLOOKUP(F1901,'CLV2'!A:A,'CLV2'!F:F)</f>
        <v>3.PIZZA - READY MEALS</v>
      </c>
      <c r="AI1901" s="115" t="str">
        <f t="shared" si="8"/>
        <v>Pack</v>
      </c>
      <c r="AJ1901" s="116">
        <f t="shared" si="9"/>
        <v>0.5</v>
      </c>
      <c r="AK1901" s="117" t="str">
        <f t="array" ref="AK1901">XLOOKUP(F1901,'GIÁ'!A:A,'GIÁ'!D:D)</f>
        <v>45622.63</v>
      </c>
      <c r="AL1901" s="118">
        <f t="shared" si="10"/>
        <v>45622.63</v>
      </c>
      <c r="AM1901" s="118">
        <f t="shared" si="11"/>
        <v>0</v>
      </c>
      <c r="AN1901" s="119">
        <f t="shared" si="12"/>
        <v>0</v>
      </c>
      <c r="AO1901" s="118">
        <f t="shared" si="13"/>
        <v>45622.63</v>
      </c>
      <c r="AP1901" s="121">
        <f t="shared" si="14"/>
        <v>0</v>
      </c>
      <c r="AQ1901" s="122"/>
      <c r="AR1901" s="119"/>
    </row>
    <row r="1902" ht="22.5" customHeight="1">
      <c r="A1902" s="89">
        <v>46232.0</v>
      </c>
      <c r="B1902" s="90">
        <v>0.5013888888888889</v>
      </c>
      <c r="C1902" s="91" t="s">
        <v>246</v>
      </c>
      <c r="D1902" s="129" t="str">
        <f t="array" ref="D1902">XLOOKUP(C1902,'DS ST'!A:A,'DS ST'!B:B)</f>
        <v>A118</v>
      </c>
      <c r="E1902" s="94" t="str">
        <f t="array" ref="E1902">XLOOKUP($F1902,'GIÁ'!$A:$A,'GIÁ'!$E:$E)</f>
        <v>MÁT</v>
      </c>
      <c r="F1902" s="94">
        <v>8.938525186072E12</v>
      </c>
      <c r="G1902" s="95" t="s">
        <v>2995</v>
      </c>
      <c r="H1902" s="95" t="s">
        <v>224</v>
      </c>
      <c r="I1902" s="96">
        <v>3.0</v>
      </c>
      <c r="J1902" s="96">
        <v>0.0</v>
      </c>
      <c r="K1902" s="98">
        <f t="shared" si="4"/>
        <v>3</v>
      </c>
      <c r="L1902" s="99" t="s">
        <v>6074</v>
      </c>
      <c r="M1902" s="100" t="s">
        <v>6075</v>
      </c>
      <c r="N1902" s="101" t="s">
        <v>6076</v>
      </c>
      <c r="O1902" s="128"/>
      <c r="P1902" s="100">
        <v>3.0</v>
      </c>
      <c r="Q1902" s="103">
        <f t="shared" si="5"/>
        <v>0</v>
      </c>
      <c r="R1902" s="161" t="s">
        <v>6077</v>
      </c>
      <c r="S1902" s="105"/>
      <c r="T1902" s="106"/>
      <c r="U1902" s="107"/>
      <c r="V1902" s="108" t="s">
        <v>756</v>
      </c>
      <c r="W1902" s="109" t="s">
        <v>764</v>
      </c>
      <c r="X1902" s="110" t="str">
        <f t="shared" si="6"/>
        <v/>
      </c>
      <c r="Y1902" s="110" t="str">
        <f t="shared" si="7"/>
        <v>Siêu thị</v>
      </c>
      <c r="Z1902" s="139" t="str">
        <f t="shared" ref="Z1902:Z1903" si="122">IF(N(Q1902)&lt;=0,"",IF(ISNUMBER(SEARCH("Thiếu kiện",V1902)),"Kho đông mát",IF(AND(N(Q1902)&gt;0,N(P1902)&gt;0,OR(ISNUMBER(SEARCH("Hình KDB",U1902)),ISNUMBER(SEARCH("Hình tele",U1902)),ISNUMBER(SEARCH("sai code",U1902)),ISNUMBER(SEARCH("ST nhận",U1902)))),"Kho đông mát",IF(AND(W1902="DC giao thiếu",OR(ISNUMBER(SEARCH("Hình KDB",U1902)),ISNUMBER(SEARCH("Hình tele",U1902)),ISNUMBER(SEARCH("sai code",U1902)))),"Kho đông mát",IF(W1902="DC giao thiếu","Chưa xác định",IF(AND(W1902="DC pick sai",OR(ISNUMBER(SEARCH("Hình KDB",U1902)),ISNUMBER(SEARCH("Hình tele",U1902)),ISNUMBER(SEARCH("sai code",U1902)),ISNUMBER(SEARCH("ST nhận",U1902)))),"Kho đông mát",IF(W1902="DC pick sai","Chưa xác định",IF(AND(W1902="Hao hụt",N(O1902)&gt;0,OR(ISNUMBER(SEARCH("Hình KDB",U1902)),ISNUMBER(SEARCH("Hình tele",U1902)),ISNUMBER(SEARCH("sai code",U1902)),ISNUMBER(SEARCH("ST nhận",U1902)))),"Kho đông mát",IF(W1902="Hao hụt","Chưa xác định",IF(OR(W1902="VT giao sai điểm",W1902="Không đạt nhiệt độ",W1902="TX giao thiếu kiện",W1902="Hàng không đạt CL"),"Kho đông mát",IF(W1902="Chưa xác định","Chưa xác định",IF(N(P1902)&gt;0,"Chưa xác định",""))))))))))))</f>
        <v/>
      </c>
      <c r="AA1902" s="109" t="s">
        <v>802</v>
      </c>
      <c r="AB1902" s="106"/>
      <c r="AC1902" s="158"/>
      <c r="AD1902" s="160"/>
      <c r="AE1902" s="127"/>
      <c r="AF1902" s="113"/>
      <c r="AG1902" s="165" t="str">
        <f t="array" ref="AG1902">XLOOKUP(F1902,'CLV2'!A:A,'CLV2'!E:E)</f>
        <v>2.VEGETABLES</v>
      </c>
      <c r="AH1902" s="115" t="str">
        <f t="array" ref="AH1902">XLOOKUP(F1902,'CLV2'!A:A,'CLV2'!F:F)</f>
        <v>3.LEAFY VEGGIES</v>
      </c>
      <c r="AI1902" s="115" t="str">
        <f t="shared" si="8"/>
        <v>Pack</v>
      </c>
      <c r="AJ1902" s="116">
        <f t="shared" si="9"/>
        <v>1</v>
      </c>
      <c r="AK1902" s="117" t="str">
        <f t="array" ref="AK1902">XLOOKUP(F1902,'GIÁ'!A:A,'GIÁ'!D:D)</f>
        <v>24032.61</v>
      </c>
      <c r="AL1902" s="118">
        <f t="shared" si="10"/>
        <v>72097.83</v>
      </c>
      <c r="AM1902" s="118">
        <f t="shared" si="11"/>
        <v>0</v>
      </c>
      <c r="AN1902" s="119">
        <f t="shared" si="12"/>
        <v>72097.83</v>
      </c>
      <c r="AO1902" s="118">
        <f t="shared" si="13"/>
        <v>0</v>
      </c>
      <c r="AP1902" s="121">
        <f t="shared" si="14"/>
        <v>0</v>
      </c>
      <c r="AQ1902" s="122"/>
      <c r="AR1902" s="119"/>
    </row>
    <row r="1903" ht="22.5" customHeight="1">
      <c r="A1903" s="89">
        <v>46232.0</v>
      </c>
      <c r="B1903" s="90">
        <v>0.5013888888888889</v>
      </c>
      <c r="C1903" s="91" t="s">
        <v>246</v>
      </c>
      <c r="D1903" s="129" t="str">
        <f t="array" ref="D1903">XLOOKUP(C1903,'DS ST'!A:A,'DS ST'!B:B)</f>
        <v>A118</v>
      </c>
      <c r="E1903" s="94" t="str">
        <f t="array" ref="E1903">XLOOKUP($F1903,'GIÁ'!$A:$A,'GIÁ'!$E:$E)</f>
        <v>MÁT</v>
      </c>
      <c r="F1903" s="94">
        <v>11075.0</v>
      </c>
      <c r="G1903" s="95" t="s">
        <v>634</v>
      </c>
      <c r="H1903" s="95" t="s">
        <v>93</v>
      </c>
      <c r="I1903" s="96">
        <v>3.0</v>
      </c>
      <c r="J1903" s="96">
        <v>2.0</v>
      </c>
      <c r="K1903" s="98">
        <f t="shared" si="4"/>
        <v>1</v>
      </c>
      <c r="L1903" s="99" t="s">
        <v>6074</v>
      </c>
      <c r="M1903" s="100" t="s">
        <v>6075</v>
      </c>
      <c r="N1903" s="101" t="s">
        <v>6076</v>
      </c>
      <c r="O1903" s="128"/>
      <c r="P1903" s="100">
        <v>1.0</v>
      </c>
      <c r="Q1903" s="103">
        <f t="shared" si="5"/>
        <v>0</v>
      </c>
      <c r="R1903" s="161" t="s">
        <v>6078</v>
      </c>
      <c r="S1903" s="105"/>
      <c r="T1903" s="106"/>
      <c r="U1903" s="107"/>
      <c r="V1903" s="108" t="s">
        <v>756</v>
      </c>
      <c r="W1903" s="109" t="s">
        <v>1908</v>
      </c>
      <c r="X1903" s="110" t="str">
        <f t="shared" si="6"/>
        <v/>
      </c>
      <c r="Y1903" s="110" t="str">
        <f t="shared" si="7"/>
        <v>Siêu thị</v>
      </c>
      <c r="Z1903" s="139" t="str">
        <f t="shared" si="122"/>
        <v/>
      </c>
      <c r="AA1903" s="109" t="s">
        <v>802</v>
      </c>
      <c r="AB1903" s="106"/>
      <c r="AC1903" s="158"/>
      <c r="AD1903" s="160"/>
      <c r="AE1903" s="127"/>
      <c r="AF1903" s="113"/>
      <c r="AG1903" s="165" t="str">
        <f t="array" ref="AG1903">XLOOKUP(F1903,'CLV2'!A:A,'CLV2'!E:E)</f>
        <v>2.VEGETABLES</v>
      </c>
      <c r="AH1903" s="115" t="str">
        <f t="array" ref="AH1903">XLOOKUP(F1903,'CLV2'!A:A,'CLV2'!F:F)</f>
        <v>3.PROCESSED VEGGIES</v>
      </c>
      <c r="AI1903" s="115" t="str">
        <f t="shared" si="8"/>
        <v>Pack</v>
      </c>
      <c r="AJ1903" s="116">
        <f t="shared" si="9"/>
        <v>0.3333333333</v>
      </c>
      <c r="AK1903" s="117" t="str">
        <f t="array" ref="AK1903">XLOOKUP(F1903,'GIÁ'!A:A,'GIÁ'!D:D)</f>
        <v>10997.31</v>
      </c>
      <c r="AL1903" s="118">
        <f t="shared" si="10"/>
        <v>10997.31</v>
      </c>
      <c r="AM1903" s="118">
        <f t="shared" si="11"/>
        <v>0</v>
      </c>
      <c r="AN1903" s="119">
        <f t="shared" si="12"/>
        <v>10997.31</v>
      </c>
      <c r="AO1903" s="118">
        <f t="shared" si="13"/>
        <v>0</v>
      </c>
      <c r="AP1903" s="121">
        <f t="shared" si="14"/>
        <v>0</v>
      </c>
      <c r="AQ1903" s="122"/>
      <c r="AR1903" s="119"/>
    </row>
    <row r="1904" ht="22.5" customHeight="1">
      <c r="A1904" s="89">
        <v>46232.0</v>
      </c>
      <c r="B1904" s="90">
        <v>0.5965277777777778</v>
      </c>
      <c r="C1904" s="91" t="s">
        <v>1684</v>
      </c>
      <c r="D1904" s="92" t="str">
        <f t="array" ref="D1904">XLOOKUP(C1904,'DS ST'!A:A,'DS ST'!B:B)</f>
        <v>TSO</v>
      </c>
      <c r="E1904" s="94" t="str">
        <f t="array" ref="E1904">XLOOKUP($F1904,'GIÁ'!$A:$A,'GIÁ'!$E:$E)</f>
        <v>ĐÔNG</v>
      </c>
      <c r="F1904" s="94">
        <v>8.934717266003E12</v>
      </c>
      <c r="G1904" s="95" t="s">
        <v>1721</v>
      </c>
      <c r="H1904" s="95" t="s">
        <v>224</v>
      </c>
      <c r="I1904" s="96">
        <v>10.0</v>
      </c>
      <c r="J1904" s="96">
        <v>8.0</v>
      </c>
      <c r="K1904" s="98">
        <f t="shared" si="4"/>
        <v>2</v>
      </c>
      <c r="L1904" s="99" t="s">
        <v>6079</v>
      </c>
      <c r="M1904" s="100" t="s">
        <v>6080</v>
      </c>
      <c r="N1904" s="101" t="e">
        <v>#N/A</v>
      </c>
      <c r="O1904" s="128"/>
      <c r="P1904" s="100"/>
      <c r="Q1904" s="103">
        <f t="shared" si="5"/>
        <v>2</v>
      </c>
      <c r="R1904" s="161"/>
      <c r="S1904" s="105"/>
      <c r="T1904" s="106"/>
      <c r="U1904" s="107"/>
      <c r="V1904" s="108" t="s">
        <v>756</v>
      </c>
      <c r="W1904" s="109" t="s">
        <v>1312</v>
      </c>
      <c r="X1904" s="110" t="str">
        <f t="shared" si="6"/>
        <v/>
      </c>
      <c r="Y1904" s="110" t="str">
        <f t="shared" si="7"/>
        <v/>
      </c>
      <c r="Z1904" s="109" t="s">
        <v>797</v>
      </c>
      <c r="AA1904" s="109" t="s">
        <v>802</v>
      </c>
      <c r="AB1904" s="168" t="s">
        <v>6081</v>
      </c>
      <c r="AC1904" s="158"/>
      <c r="AD1904" s="160"/>
      <c r="AE1904" s="127"/>
      <c r="AF1904" s="113"/>
      <c r="AG1904" s="165" t="str">
        <f t="array" ref="AG1904">XLOOKUP(F1904,'CLV2'!A:A,'CLV2'!E:E)</f>
        <v>2.FROZEN FOODS</v>
      </c>
      <c r="AH1904" s="115" t="str">
        <f t="array" ref="AH1904">XLOOKUP(F1904,'CLV2'!A:A,'CLV2'!F:F)</f>
        <v>3.HOTPOT AND FRIED</v>
      </c>
      <c r="AI1904" s="115" t="str">
        <f t="shared" si="8"/>
        <v>Pack</v>
      </c>
      <c r="AJ1904" s="116">
        <f t="shared" si="9"/>
        <v>0.2</v>
      </c>
      <c r="AK1904" s="117" t="str">
        <f t="array" ref="AK1904">XLOOKUP(F1904,'GIÁ'!A:A,'GIÁ'!D:D)</f>
        <v>54599.71</v>
      </c>
      <c r="AL1904" s="118">
        <f t="shared" si="10"/>
        <v>109199.42</v>
      </c>
      <c r="AM1904" s="118">
        <f t="shared" si="11"/>
        <v>0</v>
      </c>
      <c r="AN1904" s="119">
        <f t="shared" si="12"/>
        <v>0</v>
      </c>
      <c r="AO1904" s="118">
        <f t="shared" si="13"/>
        <v>109199.42</v>
      </c>
      <c r="AP1904" s="121">
        <f t="shared" si="14"/>
        <v>0</v>
      </c>
      <c r="AQ1904" s="122"/>
      <c r="AR1904" s="119"/>
    </row>
    <row r="1905" ht="22.5" customHeight="1">
      <c r="A1905" s="89">
        <v>46232.0</v>
      </c>
      <c r="B1905" s="90">
        <v>0.5965277777777778</v>
      </c>
      <c r="C1905" s="91" t="s">
        <v>1684</v>
      </c>
      <c r="D1905" s="92" t="str">
        <f t="array" ref="D1905">XLOOKUP(C1905,'DS ST'!A:A,'DS ST'!B:B)</f>
        <v>TSO</v>
      </c>
      <c r="E1905" s="94" t="str">
        <f t="array" ref="E1905">XLOOKUP($F1905,'GIÁ'!$A:$A,'GIÁ'!$E:$E)</f>
        <v>ĐÔNG</v>
      </c>
      <c r="F1905" s="94">
        <v>8.938562334054E12</v>
      </c>
      <c r="G1905" s="95" t="s">
        <v>3183</v>
      </c>
      <c r="H1905" s="95" t="s">
        <v>57</v>
      </c>
      <c r="I1905" s="96">
        <v>6.0</v>
      </c>
      <c r="J1905" s="96">
        <v>4.0</v>
      </c>
      <c r="K1905" s="98">
        <f t="shared" si="4"/>
        <v>2</v>
      </c>
      <c r="L1905" s="99" t="s">
        <v>6079</v>
      </c>
      <c r="M1905" s="100" t="s">
        <v>6080</v>
      </c>
      <c r="N1905" s="101" t="e">
        <v>#N/A</v>
      </c>
      <c r="O1905" s="128"/>
      <c r="P1905" s="100"/>
      <c r="Q1905" s="103">
        <f t="shared" si="5"/>
        <v>2</v>
      </c>
      <c r="R1905" s="161"/>
      <c r="S1905" s="105"/>
      <c r="T1905" s="106"/>
      <c r="U1905" s="107"/>
      <c r="V1905" s="108" t="s">
        <v>756</v>
      </c>
      <c r="W1905" s="109" t="s">
        <v>1312</v>
      </c>
      <c r="X1905" s="110" t="str">
        <f t="shared" si="6"/>
        <v/>
      </c>
      <c r="Y1905" s="110" t="str">
        <f t="shared" si="7"/>
        <v/>
      </c>
      <c r="Z1905" s="109" t="s">
        <v>797</v>
      </c>
      <c r="AA1905" s="109" t="s">
        <v>802</v>
      </c>
      <c r="AB1905" s="168" t="s">
        <v>6081</v>
      </c>
      <c r="AC1905" s="158"/>
      <c r="AD1905" s="160"/>
      <c r="AE1905" s="127"/>
      <c r="AF1905" s="113"/>
      <c r="AG1905" s="165" t="str">
        <f t="array" ref="AG1905">XLOOKUP(F1905,'CLV2'!A:A,'CLV2'!E:E)</f>
        <v>2.FROZEN FOODS</v>
      </c>
      <c r="AH1905" s="115" t="str">
        <f t="array" ref="AH1905">XLOOKUP(F1905,'CLV2'!A:A,'CLV2'!F:F)</f>
        <v>3.PIZZA - READY MEALS</v>
      </c>
      <c r="AI1905" s="115" t="str">
        <f t="shared" si="8"/>
        <v>Pack</v>
      </c>
      <c r="AJ1905" s="116">
        <f t="shared" si="9"/>
        <v>0.3333333333</v>
      </c>
      <c r="AK1905" s="117" t="str">
        <f t="array" ref="AK1905">XLOOKUP(F1905,'GIÁ'!A:A,'GIÁ'!D:D)</f>
        <v>45622.63</v>
      </c>
      <c r="AL1905" s="118">
        <f t="shared" si="10"/>
        <v>91245.26</v>
      </c>
      <c r="AM1905" s="118">
        <f t="shared" si="11"/>
        <v>0</v>
      </c>
      <c r="AN1905" s="119">
        <f t="shared" si="12"/>
        <v>0</v>
      </c>
      <c r="AO1905" s="118">
        <f t="shared" si="13"/>
        <v>91245.26</v>
      </c>
      <c r="AP1905" s="121">
        <f t="shared" si="14"/>
        <v>0</v>
      </c>
      <c r="AQ1905" s="122"/>
      <c r="AR1905" s="119"/>
    </row>
    <row r="1906" ht="22.5" customHeight="1">
      <c r="A1906" s="89">
        <v>46232.0</v>
      </c>
      <c r="B1906" s="90">
        <v>0.5972222222222222</v>
      </c>
      <c r="C1906" s="91" t="s">
        <v>1684</v>
      </c>
      <c r="D1906" s="129" t="str">
        <f t="array" ref="D1906">XLOOKUP(C1906,'DS ST'!A:A,'DS ST'!B:B)</f>
        <v>TSO</v>
      </c>
      <c r="E1906" s="94" t="str">
        <f t="array" ref="E1906">XLOOKUP($F1906,'GIÁ'!$A:$A,'GIÁ'!$E:$E)</f>
        <v>MÁT</v>
      </c>
      <c r="F1906" s="94">
        <v>8.936049694431E12</v>
      </c>
      <c r="G1906" s="95" t="s">
        <v>2253</v>
      </c>
      <c r="H1906" s="95" t="s">
        <v>57</v>
      </c>
      <c r="I1906" s="96">
        <v>3.0</v>
      </c>
      <c r="J1906" s="96">
        <v>0.0</v>
      </c>
      <c r="K1906" s="98">
        <f t="shared" si="4"/>
        <v>3</v>
      </c>
      <c r="L1906" s="99" t="s">
        <v>6082</v>
      </c>
      <c r="M1906" s="100" t="s">
        <v>6083</v>
      </c>
      <c r="N1906" s="101" t="s">
        <v>6084</v>
      </c>
      <c r="O1906" s="128"/>
      <c r="P1906" s="100"/>
      <c r="Q1906" s="103">
        <f t="shared" si="5"/>
        <v>3</v>
      </c>
      <c r="R1906" s="161"/>
      <c r="S1906" s="105" t="s">
        <v>14</v>
      </c>
      <c r="T1906" s="106"/>
      <c r="U1906" s="107" t="s">
        <v>6085</v>
      </c>
      <c r="V1906" s="108" t="s">
        <v>756</v>
      </c>
      <c r="W1906" s="109" t="s">
        <v>2842</v>
      </c>
      <c r="X1906" s="110" t="str">
        <f t="shared" si="6"/>
        <v/>
      </c>
      <c r="Y1906" s="110" t="str">
        <f t="shared" si="7"/>
        <v/>
      </c>
      <c r="Z1906" s="139" t="str">
        <f t="shared" ref="Z1906:Z1936" si="123">IF(N(Q1906)&lt;=0,"",IF(ISNUMBER(SEARCH("Thiếu kiện",V1906)),"Kho đông mát",IF(AND(N(Q1906)&gt;0,N(P1906)&gt;0,OR(ISNUMBER(SEARCH("Hình KDB",U1906)),ISNUMBER(SEARCH("Hình tele",U1906)),ISNUMBER(SEARCH("sai code",U1906)),ISNUMBER(SEARCH("ST nhận",U1906)))),"Kho đông mát",IF(AND(W1906="DC giao thiếu",OR(ISNUMBER(SEARCH("Hình KDB",U1906)),ISNUMBER(SEARCH("Hình tele",U1906)),ISNUMBER(SEARCH("sai code",U1906)))),"Kho đông mát",IF(W1906="DC giao thiếu","Chưa xác định",IF(AND(W1906="DC pick sai",OR(ISNUMBER(SEARCH("Hình KDB",U1906)),ISNUMBER(SEARCH("Hình tele",U1906)),ISNUMBER(SEARCH("sai code",U1906)),ISNUMBER(SEARCH("ST nhận",U1906)))),"Kho đông mát",IF(W1906="DC pick sai","Chưa xác định",IF(AND(W1906="Hao hụt",N(O1906)&gt;0,OR(ISNUMBER(SEARCH("Hình KDB",U1906)),ISNUMBER(SEARCH("Hình tele",U1906)),ISNUMBER(SEARCH("sai code",U1906)),ISNUMBER(SEARCH("ST nhận",U1906)))),"Kho đông mát",IF(W1906="Hao hụt","Chưa xác định",IF(OR(W1906="VT giao sai điểm",W1906="Không đạt nhiệt độ",W1906="TX giao thiếu kiện",W1906="Hàng không đạt CL"),"Kho đông mát",IF(W1906="Chưa xác định","Chưa xác định",IF(N(P1906)&gt;0,"Chưa xác định",""))))))))))))</f>
        <v>Kho đông mát</v>
      </c>
      <c r="AA1906" s="109" t="s">
        <v>802</v>
      </c>
      <c r="AB1906" s="106"/>
      <c r="AC1906" s="158"/>
      <c r="AD1906" s="160"/>
      <c r="AE1906" s="127"/>
      <c r="AF1906" s="113"/>
      <c r="AG1906" s="165" t="str">
        <f t="array" ref="AG1906">XLOOKUP(F1906,'CLV2'!A:A,'CLV2'!E:E)</f>
        <v>2.VEGETABLES</v>
      </c>
      <c r="AH1906" s="115" t="str">
        <f t="array" ref="AH1906">XLOOKUP(F1906,'CLV2'!A:A,'CLV2'!F:F)</f>
        <v>3.LETTUCE, SNACKABLES</v>
      </c>
      <c r="AI1906" s="115" t="str">
        <f t="shared" si="8"/>
        <v>Pack</v>
      </c>
      <c r="AJ1906" s="116">
        <f t="shared" si="9"/>
        <v>1</v>
      </c>
      <c r="AK1906" s="117" t="str">
        <f t="array" ref="AK1906">XLOOKUP(F1906,'GIÁ'!A:A,'GIÁ'!D:D)</f>
        <v>26437.71</v>
      </c>
      <c r="AL1906" s="118">
        <f t="shared" si="10"/>
        <v>79313.13</v>
      </c>
      <c r="AM1906" s="118">
        <f t="shared" si="11"/>
        <v>0</v>
      </c>
      <c r="AN1906" s="119">
        <f t="shared" si="12"/>
        <v>0</v>
      </c>
      <c r="AO1906" s="118">
        <f t="shared" si="13"/>
        <v>79313.13</v>
      </c>
      <c r="AP1906" s="121">
        <f t="shared" si="14"/>
        <v>0</v>
      </c>
      <c r="AQ1906" s="122"/>
      <c r="AR1906" s="119"/>
    </row>
    <row r="1907" ht="22.5" customHeight="1">
      <c r="A1907" s="89">
        <v>46232.0</v>
      </c>
      <c r="B1907" s="90">
        <v>0.5972222222222222</v>
      </c>
      <c r="C1907" s="91" t="s">
        <v>1684</v>
      </c>
      <c r="D1907" s="129" t="str">
        <f t="array" ref="D1907">XLOOKUP(C1907,'DS ST'!A:A,'DS ST'!B:B)</f>
        <v>TSO</v>
      </c>
      <c r="E1907" s="94" t="str">
        <f t="array" ref="E1907">XLOOKUP($F1907,'GIÁ'!$A:$A,'GIÁ'!$E:$E)</f>
        <v>MÁT</v>
      </c>
      <c r="F1907" s="94">
        <v>8.93536020026E12</v>
      </c>
      <c r="G1907" s="95" t="s">
        <v>1978</v>
      </c>
      <c r="H1907" s="95" t="s">
        <v>57</v>
      </c>
      <c r="I1907" s="96">
        <v>2.0</v>
      </c>
      <c r="J1907" s="96">
        <v>0.0</v>
      </c>
      <c r="K1907" s="98">
        <f t="shared" si="4"/>
        <v>2</v>
      </c>
      <c r="L1907" s="99" t="s">
        <v>6082</v>
      </c>
      <c r="M1907" s="100" t="s">
        <v>6086</v>
      </c>
      <c r="N1907" s="101" t="s">
        <v>6087</v>
      </c>
      <c r="O1907" s="128"/>
      <c r="P1907" s="100">
        <v>2.0</v>
      </c>
      <c r="Q1907" s="103">
        <f t="shared" si="5"/>
        <v>0</v>
      </c>
      <c r="R1907" s="161" t="s">
        <v>6088</v>
      </c>
      <c r="S1907" s="105"/>
      <c r="T1907" s="106"/>
      <c r="U1907" s="107"/>
      <c r="V1907" s="108" t="s">
        <v>756</v>
      </c>
      <c r="W1907" s="109" t="s">
        <v>1908</v>
      </c>
      <c r="X1907" s="110" t="str">
        <f t="shared" si="6"/>
        <v/>
      </c>
      <c r="Y1907" s="110" t="str">
        <f t="shared" si="7"/>
        <v>Siêu thị</v>
      </c>
      <c r="Z1907" s="139" t="str">
        <f t="shared" si="123"/>
        <v/>
      </c>
      <c r="AA1907" s="109" t="s">
        <v>802</v>
      </c>
      <c r="AB1907" s="106"/>
      <c r="AC1907" s="158"/>
      <c r="AD1907" s="160"/>
      <c r="AE1907" s="127"/>
      <c r="AF1907" s="113"/>
      <c r="AG1907" s="165" t="str">
        <f t="array" ref="AG1907">XLOOKUP(F1907,'CLV2'!A:A,'CLV2'!E:E)</f>
        <v>2.FRUITS</v>
      </c>
      <c r="AH1907" s="115" t="str">
        <f t="array" ref="AH1907">XLOOKUP(F1907,'CLV2'!A:A,'CLV2'!F:F)</f>
        <v>3.IMPORT FRUITS</v>
      </c>
      <c r="AI1907" s="115" t="str">
        <f t="shared" si="8"/>
        <v>Pack</v>
      </c>
      <c r="AJ1907" s="116">
        <f t="shared" si="9"/>
        <v>1</v>
      </c>
      <c r="AK1907" s="117" t="str">
        <f t="array" ref="AK1907">XLOOKUP(F1907,'GIÁ'!A:A,'GIÁ'!D:D)</f>
        <v>49000.00</v>
      </c>
      <c r="AL1907" s="118">
        <f t="shared" si="10"/>
        <v>98000</v>
      </c>
      <c r="AM1907" s="118">
        <f t="shared" si="11"/>
        <v>0</v>
      </c>
      <c r="AN1907" s="119">
        <f t="shared" si="12"/>
        <v>98000</v>
      </c>
      <c r="AO1907" s="118">
        <f t="shared" si="13"/>
        <v>0</v>
      </c>
      <c r="AP1907" s="121">
        <f t="shared" si="14"/>
        <v>0</v>
      </c>
      <c r="AQ1907" s="122"/>
      <c r="AR1907" s="119"/>
    </row>
    <row r="1908" ht="22.5" customHeight="1">
      <c r="A1908" s="89">
        <v>46232.0</v>
      </c>
      <c r="B1908" s="90">
        <v>0.5972222222222222</v>
      </c>
      <c r="C1908" s="91" t="s">
        <v>1684</v>
      </c>
      <c r="D1908" s="129" t="str">
        <f t="array" ref="D1908">XLOOKUP(C1908,'DS ST'!A:A,'DS ST'!B:B)</f>
        <v>TSO</v>
      </c>
      <c r="E1908" s="94" t="str">
        <f t="array" ref="E1908">XLOOKUP($F1908,'GIÁ'!$A:$A,'GIÁ'!$E:$E)</f>
        <v>MÁT</v>
      </c>
      <c r="F1908" s="94">
        <v>10973.0</v>
      </c>
      <c r="G1908" s="95" t="s">
        <v>263</v>
      </c>
      <c r="H1908" s="95" t="s">
        <v>57</v>
      </c>
      <c r="I1908" s="96">
        <v>6.0</v>
      </c>
      <c r="J1908" s="96">
        <v>4.0</v>
      </c>
      <c r="K1908" s="98">
        <f t="shared" si="4"/>
        <v>2</v>
      </c>
      <c r="L1908" s="99" t="s">
        <v>6082</v>
      </c>
      <c r="M1908" s="100" t="s">
        <v>6086</v>
      </c>
      <c r="N1908" s="101" t="s">
        <v>6087</v>
      </c>
      <c r="O1908" s="128"/>
      <c r="P1908" s="100">
        <v>2.0</v>
      </c>
      <c r="Q1908" s="103">
        <f t="shared" si="5"/>
        <v>0</v>
      </c>
      <c r="R1908" s="161" t="s">
        <v>6088</v>
      </c>
      <c r="S1908" s="105"/>
      <c r="T1908" s="106"/>
      <c r="U1908" s="107"/>
      <c r="V1908" s="108" t="s">
        <v>756</v>
      </c>
      <c r="W1908" s="109" t="s">
        <v>1908</v>
      </c>
      <c r="X1908" s="110" t="str">
        <f t="shared" si="6"/>
        <v/>
      </c>
      <c r="Y1908" s="110" t="str">
        <f t="shared" si="7"/>
        <v>Siêu thị</v>
      </c>
      <c r="Z1908" s="139" t="str">
        <f t="shared" si="123"/>
        <v/>
      </c>
      <c r="AA1908" s="109" t="s">
        <v>802</v>
      </c>
      <c r="AB1908" s="106"/>
      <c r="AC1908" s="158"/>
      <c r="AD1908" s="160"/>
      <c r="AE1908" s="127"/>
      <c r="AF1908" s="113"/>
      <c r="AG1908" s="165" t="str">
        <f t="array" ref="AG1908">XLOOKUP(F1908,'CLV2'!A:A,'CLV2'!E:E)</f>
        <v>2.FRUITS</v>
      </c>
      <c r="AH1908" s="115" t="str">
        <f t="array" ref="AH1908">XLOOKUP(F1908,'CLV2'!A:A,'CLV2'!F:F)</f>
        <v>3.IMPORT FRUITS</v>
      </c>
      <c r="AI1908" s="115" t="str">
        <f t="shared" si="8"/>
        <v>Pack</v>
      </c>
      <c r="AJ1908" s="116">
        <f t="shared" si="9"/>
        <v>0.3333333333</v>
      </c>
      <c r="AK1908" s="117" t="str">
        <f t="array" ref="AK1908">XLOOKUP(F1908,'GIÁ'!A:A,'GIÁ'!D:D)</f>
        <v>60000.00</v>
      </c>
      <c r="AL1908" s="118">
        <f t="shared" si="10"/>
        <v>120000</v>
      </c>
      <c r="AM1908" s="118">
        <f t="shared" si="11"/>
        <v>0</v>
      </c>
      <c r="AN1908" s="119">
        <f t="shared" si="12"/>
        <v>120000</v>
      </c>
      <c r="AO1908" s="118">
        <f t="shared" si="13"/>
        <v>0</v>
      </c>
      <c r="AP1908" s="121">
        <f t="shared" si="14"/>
        <v>0</v>
      </c>
      <c r="AQ1908" s="122"/>
      <c r="AR1908" s="119"/>
    </row>
    <row r="1909" ht="22.5" customHeight="1">
      <c r="A1909" s="89">
        <v>46232.0</v>
      </c>
      <c r="B1909" s="90">
        <v>0.5972222222222222</v>
      </c>
      <c r="C1909" s="91" t="s">
        <v>1684</v>
      </c>
      <c r="D1909" s="129" t="str">
        <f t="array" ref="D1909">XLOOKUP(C1909,'DS ST'!A:A,'DS ST'!B:B)</f>
        <v>TSO</v>
      </c>
      <c r="E1909" s="94" t="str">
        <f t="array" ref="E1909">XLOOKUP($F1909,'GIÁ'!$A:$A,'GIÁ'!$E:$E)</f>
        <v>MÁT</v>
      </c>
      <c r="F1909" s="94">
        <v>8.936012063066E12</v>
      </c>
      <c r="G1909" s="95" t="s">
        <v>2161</v>
      </c>
      <c r="H1909" s="95" t="s">
        <v>57</v>
      </c>
      <c r="I1909" s="96">
        <v>24.0</v>
      </c>
      <c r="J1909" s="96">
        <v>0.0</v>
      </c>
      <c r="K1909" s="98">
        <f t="shared" si="4"/>
        <v>24</v>
      </c>
      <c r="L1909" s="99" t="s">
        <v>6082</v>
      </c>
      <c r="M1909" s="100" t="s">
        <v>6089</v>
      </c>
      <c r="N1909" s="101" t="s">
        <v>6090</v>
      </c>
      <c r="O1909" s="128"/>
      <c r="P1909" s="145">
        <v>24.0</v>
      </c>
      <c r="Q1909" s="103">
        <f t="shared" si="5"/>
        <v>0</v>
      </c>
      <c r="R1909" s="161" t="s">
        <v>6091</v>
      </c>
      <c r="S1909" s="105"/>
      <c r="T1909" s="106"/>
      <c r="U1909" s="107"/>
      <c r="V1909" s="108" t="s">
        <v>756</v>
      </c>
      <c r="W1909" s="109" t="s">
        <v>764</v>
      </c>
      <c r="X1909" s="110" t="str">
        <f t="shared" si="6"/>
        <v/>
      </c>
      <c r="Y1909" s="110" t="str">
        <f t="shared" si="7"/>
        <v>Siêu thị</v>
      </c>
      <c r="Z1909" s="139" t="str">
        <f t="shared" si="123"/>
        <v/>
      </c>
      <c r="AA1909" s="109" t="s">
        <v>802</v>
      </c>
      <c r="AB1909" s="106"/>
      <c r="AC1909" s="158"/>
      <c r="AD1909" s="160"/>
      <c r="AE1909" s="127"/>
      <c r="AF1909" s="113"/>
      <c r="AG1909" s="165" t="str">
        <f t="array" ref="AG1909">XLOOKUP(F1909,'CLV2'!A:A,'CLV2'!E:E)</f>
        <v>2.DAIRY</v>
      </c>
      <c r="AH1909" s="115" t="str">
        <f t="array" ref="AH1909">XLOOKUP(F1909,'CLV2'!A:A,'CLV2'!F:F)</f>
        <v>3.YOGURT</v>
      </c>
      <c r="AI1909" s="115" t="str">
        <f t="shared" si="8"/>
        <v>Pack</v>
      </c>
      <c r="AJ1909" s="116">
        <f t="shared" si="9"/>
        <v>1</v>
      </c>
      <c r="AK1909" s="117" t="str">
        <f t="array" ref="AK1909">XLOOKUP(F1909,'GIÁ'!A:A,'GIÁ'!D:D)</f>
        <v>6380.00</v>
      </c>
      <c r="AL1909" s="118">
        <f t="shared" si="10"/>
        <v>153120</v>
      </c>
      <c r="AM1909" s="118">
        <f t="shared" si="11"/>
        <v>0</v>
      </c>
      <c r="AN1909" s="119">
        <f t="shared" si="12"/>
        <v>153120</v>
      </c>
      <c r="AO1909" s="118">
        <f t="shared" si="13"/>
        <v>0</v>
      </c>
      <c r="AP1909" s="121">
        <f t="shared" si="14"/>
        <v>0</v>
      </c>
      <c r="AQ1909" s="122"/>
      <c r="AR1909" s="119"/>
    </row>
    <row r="1910" ht="22.5" customHeight="1">
      <c r="A1910" s="89">
        <v>46232.0</v>
      </c>
      <c r="B1910" s="90">
        <v>0.5972222222222222</v>
      </c>
      <c r="C1910" s="91" t="s">
        <v>1684</v>
      </c>
      <c r="D1910" s="129" t="str">
        <f t="array" ref="D1910">XLOOKUP(C1910,'DS ST'!A:A,'DS ST'!B:B)</f>
        <v>TSO</v>
      </c>
      <c r="E1910" s="94" t="str">
        <f t="array" ref="E1910">XLOOKUP($F1910,'GIÁ'!$A:$A,'GIÁ'!$E:$E)</f>
        <v>MÁT</v>
      </c>
      <c r="F1910" s="94">
        <v>8.936110050395E12</v>
      </c>
      <c r="G1910" s="95" t="s">
        <v>2406</v>
      </c>
      <c r="H1910" s="95" t="s">
        <v>1206</v>
      </c>
      <c r="I1910" s="96">
        <v>2.0</v>
      </c>
      <c r="J1910" s="96">
        <v>0.0</v>
      </c>
      <c r="K1910" s="98">
        <f t="shared" si="4"/>
        <v>2</v>
      </c>
      <c r="L1910" s="99" t="s">
        <v>6082</v>
      </c>
      <c r="M1910" s="100" t="s">
        <v>6092</v>
      </c>
      <c r="N1910" s="101" t="s">
        <v>6093</v>
      </c>
      <c r="O1910" s="128"/>
      <c r="P1910" s="100">
        <v>2.0</v>
      </c>
      <c r="Q1910" s="103">
        <f t="shared" si="5"/>
        <v>0</v>
      </c>
      <c r="R1910" s="161" t="s">
        <v>6094</v>
      </c>
      <c r="S1910" s="105"/>
      <c r="T1910" s="106"/>
      <c r="U1910" s="107"/>
      <c r="V1910" s="108" t="s">
        <v>756</v>
      </c>
      <c r="W1910" s="109" t="s">
        <v>1908</v>
      </c>
      <c r="X1910" s="110" t="str">
        <f t="shared" si="6"/>
        <v/>
      </c>
      <c r="Y1910" s="110" t="str">
        <f t="shared" si="7"/>
        <v>Siêu thị</v>
      </c>
      <c r="Z1910" s="139" t="str">
        <f t="shared" si="123"/>
        <v/>
      </c>
      <c r="AA1910" s="109" t="s">
        <v>802</v>
      </c>
      <c r="AB1910" s="106"/>
      <c r="AC1910" s="158"/>
      <c r="AD1910" s="160"/>
      <c r="AE1910" s="127"/>
      <c r="AF1910" s="113"/>
      <c r="AG1910" s="165" t="str">
        <f t="array" ref="AG1910">XLOOKUP(F1910,'CLV2'!A:A,'CLV2'!E:E)</f>
        <v>2.BAKERY</v>
      </c>
      <c r="AH1910" s="115" t="str">
        <f t="array" ref="AH1910">XLOOKUP(F1910,'CLV2'!A:A,'CLV2'!F:F)</f>
        <v>3.CAKES</v>
      </c>
      <c r="AI1910" s="115" t="str">
        <f t="shared" si="8"/>
        <v>Pack</v>
      </c>
      <c r="AJ1910" s="116">
        <f t="shared" si="9"/>
        <v>1</v>
      </c>
      <c r="AK1910" s="117" t="str">
        <f t="array" ref="AK1910">XLOOKUP(F1910,'GIÁ'!A:A,'GIÁ'!D:D)</f>
        <v>11879.95</v>
      </c>
      <c r="AL1910" s="118">
        <f t="shared" si="10"/>
        <v>23759.9</v>
      </c>
      <c r="AM1910" s="118">
        <f t="shared" si="11"/>
        <v>0</v>
      </c>
      <c r="AN1910" s="119">
        <f t="shared" si="12"/>
        <v>23759.9</v>
      </c>
      <c r="AO1910" s="118">
        <f t="shared" si="13"/>
        <v>0</v>
      </c>
      <c r="AP1910" s="121">
        <f t="shared" si="14"/>
        <v>0</v>
      </c>
      <c r="AQ1910" s="122"/>
      <c r="AR1910" s="119"/>
    </row>
    <row r="1911" ht="22.5" customHeight="1">
      <c r="A1911" s="89">
        <v>46232.0</v>
      </c>
      <c r="B1911" s="90">
        <v>0.5972222222222222</v>
      </c>
      <c r="C1911" s="91" t="s">
        <v>1684</v>
      </c>
      <c r="D1911" s="129" t="str">
        <f t="array" ref="D1911">XLOOKUP(C1911,'DS ST'!A:A,'DS ST'!B:B)</f>
        <v>TSO</v>
      </c>
      <c r="E1911" s="94" t="str">
        <f t="array" ref="E1911">XLOOKUP($F1911,'GIÁ'!$A:$A,'GIÁ'!$E:$E)</f>
        <v>MÁT</v>
      </c>
      <c r="F1911" s="94">
        <v>8.936110051361E12</v>
      </c>
      <c r="G1911" s="95" t="s">
        <v>2428</v>
      </c>
      <c r="H1911" s="95" t="s">
        <v>667</v>
      </c>
      <c r="I1911" s="96">
        <v>4.0</v>
      </c>
      <c r="J1911" s="96">
        <v>0.0</v>
      </c>
      <c r="K1911" s="98">
        <f t="shared" si="4"/>
        <v>4</v>
      </c>
      <c r="L1911" s="99" t="s">
        <v>6082</v>
      </c>
      <c r="M1911" s="100" t="s">
        <v>6092</v>
      </c>
      <c r="N1911" s="101" t="s">
        <v>6093</v>
      </c>
      <c r="O1911" s="128"/>
      <c r="P1911" s="100">
        <v>4.0</v>
      </c>
      <c r="Q1911" s="103">
        <f t="shared" si="5"/>
        <v>0</v>
      </c>
      <c r="R1911" s="161" t="s">
        <v>6094</v>
      </c>
      <c r="S1911" s="105"/>
      <c r="T1911" s="106"/>
      <c r="U1911" s="107"/>
      <c r="V1911" s="108" t="s">
        <v>756</v>
      </c>
      <c r="W1911" s="109" t="s">
        <v>1908</v>
      </c>
      <c r="X1911" s="110" t="str">
        <f t="shared" si="6"/>
        <v/>
      </c>
      <c r="Y1911" s="110" t="str">
        <f t="shared" si="7"/>
        <v>Siêu thị</v>
      </c>
      <c r="Z1911" s="139" t="str">
        <f t="shared" si="123"/>
        <v/>
      </c>
      <c r="AA1911" s="109" t="s">
        <v>802</v>
      </c>
      <c r="AB1911" s="106"/>
      <c r="AC1911" s="158"/>
      <c r="AD1911" s="160"/>
      <c r="AE1911" s="127"/>
      <c r="AF1911" s="113"/>
      <c r="AG1911" s="165" t="str">
        <f t="array" ref="AG1911">XLOOKUP(F1911,'CLV2'!A:A,'CLV2'!E:E)</f>
        <v>2.DELICA</v>
      </c>
      <c r="AH1911" s="115" t="str">
        <f t="array" ref="AH1911">XLOOKUP(F1911,'CLV2'!A:A,'CLV2'!F:F)</f>
        <v>3.DESSERTS</v>
      </c>
      <c r="AI1911" s="115" t="str">
        <f t="shared" si="8"/>
        <v>Pack</v>
      </c>
      <c r="AJ1911" s="116">
        <f t="shared" si="9"/>
        <v>1</v>
      </c>
      <c r="AK1911" s="117" t="str">
        <f t="array" ref="AK1911">XLOOKUP(F1911,'GIÁ'!A:A,'GIÁ'!D:D)</f>
        <v>6397.47</v>
      </c>
      <c r="AL1911" s="118">
        <f t="shared" si="10"/>
        <v>25589.88</v>
      </c>
      <c r="AM1911" s="118">
        <f t="shared" si="11"/>
        <v>0</v>
      </c>
      <c r="AN1911" s="119">
        <f t="shared" si="12"/>
        <v>25589.88</v>
      </c>
      <c r="AO1911" s="118">
        <f t="shared" si="13"/>
        <v>0</v>
      </c>
      <c r="AP1911" s="121">
        <f t="shared" si="14"/>
        <v>0</v>
      </c>
      <c r="AQ1911" s="122"/>
      <c r="AR1911" s="119"/>
    </row>
    <row r="1912" ht="22.5" customHeight="1">
      <c r="A1912" s="89">
        <v>46232.0</v>
      </c>
      <c r="B1912" s="90">
        <v>0.5972222222222222</v>
      </c>
      <c r="C1912" s="91" t="s">
        <v>1684</v>
      </c>
      <c r="D1912" s="129" t="str">
        <f t="array" ref="D1912">XLOOKUP(C1912,'DS ST'!A:A,'DS ST'!B:B)</f>
        <v>TSO</v>
      </c>
      <c r="E1912" s="94" t="str">
        <f t="array" ref="E1912">XLOOKUP($F1912,'GIÁ'!$A:$A,'GIÁ'!$E:$E)</f>
        <v>MÁT</v>
      </c>
      <c r="F1912" s="94">
        <v>8.938500844027E12</v>
      </c>
      <c r="G1912" s="95" t="s">
        <v>2789</v>
      </c>
      <c r="H1912" s="95" t="s">
        <v>57</v>
      </c>
      <c r="I1912" s="96">
        <v>6.0</v>
      </c>
      <c r="J1912" s="96">
        <v>0.0</v>
      </c>
      <c r="K1912" s="98">
        <f t="shared" si="4"/>
        <v>6</v>
      </c>
      <c r="L1912" s="99" t="s">
        <v>6082</v>
      </c>
      <c r="M1912" s="100" t="s">
        <v>6092</v>
      </c>
      <c r="N1912" s="101" t="s">
        <v>6093</v>
      </c>
      <c r="O1912" s="128"/>
      <c r="P1912" s="100">
        <v>6.0</v>
      </c>
      <c r="Q1912" s="103">
        <f t="shared" si="5"/>
        <v>0</v>
      </c>
      <c r="R1912" s="161" t="s">
        <v>6094</v>
      </c>
      <c r="S1912" s="105"/>
      <c r="T1912" s="106"/>
      <c r="U1912" s="107"/>
      <c r="V1912" s="108" t="s">
        <v>756</v>
      </c>
      <c r="W1912" s="109" t="s">
        <v>1908</v>
      </c>
      <c r="X1912" s="110" t="str">
        <f t="shared" si="6"/>
        <v/>
      </c>
      <c r="Y1912" s="110" t="str">
        <f t="shared" si="7"/>
        <v>Siêu thị</v>
      </c>
      <c r="Z1912" s="139" t="str">
        <f t="shared" si="123"/>
        <v/>
      </c>
      <c r="AA1912" s="109" t="s">
        <v>802</v>
      </c>
      <c r="AB1912" s="106"/>
      <c r="AC1912" s="158"/>
      <c r="AD1912" s="160"/>
      <c r="AE1912" s="127"/>
      <c r="AF1912" s="113"/>
      <c r="AG1912" s="165" t="str">
        <f t="array" ref="AG1912">XLOOKUP(F1912,'CLV2'!A:A,'CLV2'!E:E)</f>
        <v>2.CHILLED FOODS</v>
      </c>
      <c r="AH1912" s="115" t="str">
        <f t="array" ref="AH1912">XLOOKUP(F1912,'CLV2'!A:A,'CLV2'!F:F)</f>
        <v>3.OTHER CHILLED PRODUCTS</v>
      </c>
      <c r="AI1912" s="115" t="str">
        <f t="shared" si="8"/>
        <v>Pack</v>
      </c>
      <c r="AJ1912" s="116">
        <f t="shared" si="9"/>
        <v>1</v>
      </c>
      <c r="AK1912" s="117" t="str">
        <f t="array" ref="AK1912">XLOOKUP(F1912,'GIÁ'!A:A,'GIÁ'!D:D)</f>
        <v>8157.61</v>
      </c>
      <c r="AL1912" s="118">
        <f t="shared" si="10"/>
        <v>48945.66</v>
      </c>
      <c r="AM1912" s="118">
        <f t="shared" si="11"/>
        <v>0</v>
      </c>
      <c r="AN1912" s="119">
        <f t="shared" si="12"/>
        <v>48945.66</v>
      </c>
      <c r="AO1912" s="118">
        <f t="shared" si="13"/>
        <v>0</v>
      </c>
      <c r="AP1912" s="121">
        <f t="shared" si="14"/>
        <v>0</v>
      </c>
      <c r="AQ1912" s="122"/>
      <c r="AR1912" s="119"/>
    </row>
    <row r="1913" ht="22.5" customHeight="1">
      <c r="A1913" s="89">
        <v>46232.0</v>
      </c>
      <c r="B1913" s="90">
        <v>0.5972222222222222</v>
      </c>
      <c r="C1913" s="91" t="s">
        <v>1684</v>
      </c>
      <c r="D1913" s="129" t="str">
        <f t="array" ref="D1913">XLOOKUP(C1913,'DS ST'!A:A,'DS ST'!B:B)</f>
        <v>TSO</v>
      </c>
      <c r="E1913" s="94" t="str">
        <f t="array" ref="E1913">XLOOKUP($F1913,'GIÁ'!$A:$A,'GIÁ'!$E:$E)</f>
        <v>MÁT</v>
      </c>
      <c r="F1913" s="94">
        <v>8.938502525726E12</v>
      </c>
      <c r="G1913" s="95" t="s">
        <v>2836</v>
      </c>
      <c r="H1913" s="95" t="s">
        <v>1206</v>
      </c>
      <c r="I1913" s="96">
        <v>15.0</v>
      </c>
      <c r="J1913" s="96">
        <v>0.0</v>
      </c>
      <c r="K1913" s="98">
        <f t="shared" si="4"/>
        <v>15</v>
      </c>
      <c r="L1913" s="99" t="s">
        <v>6082</v>
      </c>
      <c r="M1913" s="100" t="s">
        <v>6092</v>
      </c>
      <c r="N1913" s="101" t="s">
        <v>6093</v>
      </c>
      <c r="O1913" s="128"/>
      <c r="P1913" s="100">
        <v>15.0</v>
      </c>
      <c r="Q1913" s="103">
        <f t="shared" si="5"/>
        <v>0</v>
      </c>
      <c r="R1913" s="161" t="s">
        <v>6095</v>
      </c>
      <c r="S1913" s="105"/>
      <c r="T1913" s="106"/>
      <c r="U1913" s="107"/>
      <c r="V1913" s="108" t="s">
        <v>756</v>
      </c>
      <c r="W1913" s="109" t="s">
        <v>1908</v>
      </c>
      <c r="X1913" s="110" t="str">
        <f t="shared" si="6"/>
        <v/>
      </c>
      <c r="Y1913" s="110" t="str">
        <f t="shared" si="7"/>
        <v>Siêu thị</v>
      </c>
      <c r="Z1913" s="139" t="str">
        <f t="shared" si="123"/>
        <v/>
      </c>
      <c r="AA1913" s="109" t="s">
        <v>802</v>
      </c>
      <c r="AB1913" s="106"/>
      <c r="AC1913" s="158"/>
      <c r="AD1913" s="160"/>
      <c r="AE1913" s="127"/>
      <c r="AF1913" s="113"/>
      <c r="AG1913" s="165" t="str">
        <f t="array" ref="AG1913">XLOOKUP(F1913,'CLV2'!A:A,'CLV2'!E:E)</f>
        <v>2.CHILLED FOODS</v>
      </c>
      <c r="AH1913" s="115" t="str">
        <f t="array" ref="AH1913">XLOOKUP(F1913,'CLV2'!A:A,'CLV2'!F:F)</f>
        <v>3.OTHER CHILLED PRODUCTS</v>
      </c>
      <c r="AI1913" s="115" t="str">
        <f t="shared" si="8"/>
        <v>Pack</v>
      </c>
      <c r="AJ1913" s="116">
        <f t="shared" si="9"/>
        <v>1</v>
      </c>
      <c r="AK1913" s="117" t="str">
        <f t="array" ref="AK1913">XLOOKUP(F1913,'GIÁ'!A:A,'GIÁ'!D:D)</f>
        <v>11152.74</v>
      </c>
      <c r="AL1913" s="118">
        <f t="shared" si="10"/>
        <v>167291.1</v>
      </c>
      <c r="AM1913" s="118">
        <f t="shared" si="11"/>
        <v>0</v>
      </c>
      <c r="AN1913" s="119">
        <f t="shared" si="12"/>
        <v>167291.1</v>
      </c>
      <c r="AO1913" s="118">
        <f t="shared" si="13"/>
        <v>0</v>
      </c>
      <c r="AP1913" s="121">
        <f t="shared" si="14"/>
        <v>0</v>
      </c>
      <c r="AQ1913" s="122"/>
      <c r="AR1913" s="119"/>
    </row>
    <row r="1914" ht="22.5" customHeight="1">
      <c r="A1914" s="89">
        <v>46232.0</v>
      </c>
      <c r="B1914" s="90">
        <v>0.5972222222222222</v>
      </c>
      <c r="C1914" s="91" t="s">
        <v>1684</v>
      </c>
      <c r="D1914" s="129" t="str">
        <f t="array" ref="D1914">XLOOKUP(C1914,'DS ST'!A:A,'DS ST'!B:B)</f>
        <v>TSO</v>
      </c>
      <c r="E1914" s="94" t="str">
        <f t="array" ref="E1914">XLOOKUP($F1914,'GIÁ'!$A:$A,'GIÁ'!$E:$E)</f>
        <v>MÁT</v>
      </c>
      <c r="F1914" s="94">
        <v>8.935217420414E12</v>
      </c>
      <c r="G1914" s="95" t="s">
        <v>1962</v>
      </c>
      <c r="H1914" s="95" t="s">
        <v>75</v>
      </c>
      <c r="I1914" s="96">
        <v>8.0</v>
      </c>
      <c r="J1914" s="96">
        <v>0.0</v>
      </c>
      <c r="K1914" s="98">
        <f t="shared" si="4"/>
        <v>8</v>
      </c>
      <c r="L1914" s="99" t="s">
        <v>6082</v>
      </c>
      <c r="M1914" s="100" t="s">
        <v>6092</v>
      </c>
      <c r="N1914" s="101" t="s">
        <v>6093</v>
      </c>
      <c r="O1914" s="128"/>
      <c r="P1914" s="100">
        <v>8.0</v>
      </c>
      <c r="Q1914" s="103">
        <f t="shared" si="5"/>
        <v>0</v>
      </c>
      <c r="R1914" s="161" t="s">
        <v>6094</v>
      </c>
      <c r="S1914" s="105"/>
      <c r="T1914" s="106"/>
      <c r="U1914" s="107"/>
      <c r="V1914" s="108" t="s">
        <v>756</v>
      </c>
      <c r="W1914" s="109" t="s">
        <v>1908</v>
      </c>
      <c r="X1914" s="110" t="str">
        <f t="shared" si="6"/>
        <v/>
      </c>
      <c r="Y1914" s="110" t="str">
        <f t="shared" si="7"/>
        <v>Siêu thị</v>
      </c>
      <c r="Z1914" s="139" t="str">
        <f t="shared" si="123"/>
        <v/>
      </c>
      <c r="AA1914" s="109" t="s">
        <v>802</v>
      </c>
      <c r="AB1914" s="106"/>
      <c r="AC1914" s="158"/>
      <c r="AD1914" s="160"/>
      <c r="AE1914" s="127"/>
      <c r="AF1914" s="113"/>
      <c r="AG1914" s="165" t="str">
        <f t="array" ref="AG1914">XLOOKUP(F1914,'CLV2'!A:A,'CLV2'!E:E)</f>
        <v>2.DAIRY</v>
      </c>
      <c r="AH1914" s="115" t="str">
        <f t="array" ref="AH1914">XLOOKUP(F1914,'CLV2'!A:A,'CLV2'!F:F)</f>
        <v>3.BUTTER AND CHEESE</v>
      </c>
      <c r="AI1914" s="115" t="str">
        <f t="shared" si="8"/>
        <v>Pack</v>
      </c>
      <c r="AJ1914" s="116">
        <f t="shared" si="9"/>
        <v>1</v>
      </c>
      <c r="AK1914" s="117" t="str">
        <f t="array" ref="AK1914">XLOOKUP(F1914,'GIÁ'!A:A,'GIÁ'!D:D)</f>
        <v>33279.72</v>
      </c>
      <c r="AL1914" s="118">
        <f t="shared" si="10"/>
        <v>266237.76</v>
      </c>
      <c r="AM1914" s="118">
        <f t="shared" si="11"/>
        <v>0</v>
      </c>
      <c r="AN1914" s="119">
        <f t="shared" si="12"/>
        <v>266237.76</v>
      </c>
      <c r="AO1914" s="118">
        <f t="shared" si="13"/>
        <v>0</v>
      </c>
      <c r="AP1914" s="121">
        <f t="shared" si="14"/>
        <v>0</v>
      </c>
      <c r="AQ1914" s="122"/>
      <c r="AR1914" s="119"/>
    </row>
    <row r="1915" ht="22.5" customHeight="1">
      <c r="A1915" s="89">
        <v>46232.0</v>
      </c>
      <c r="B1915" s="90">
        <v>0.5972222222222222</v>
      </c>
      <c r="C1915" s="91" t="s">
        <v>1684</v>
      </c>
      <c r="D1915" s="129" t="str">
        <f t="array" ref="D1915">XLOOKUP(C1915,'DS ST'!A:A,'DS ST'!B:B)</f>
        <v>TSO</v>
      </c>
      <c r="E1915" s="94" t="str">
        <f t="array" ref="E1915">XLOOKUP($F1915,'GIÁ'!$A:$A,'GIÁ'!$E:$E)</f>
        <v>MÁT</v>
      </c>
      <c r="F1915" s="94">
        <v>8.935007147118E12</v>
      </c>
      <c r="G1915" s="95" t="s">
        <v>1811</v>
      </c>
      <c r="H1915" s="95" t="s">
        <v>1145</v>
      </c>
      <c r="I1915" s="96">
        <v>4.0</v>
      </c>
      <c r="J1915" s="96">
        <v>0.0</v>
      </c>
      <c r="K1915" s="98">
        <f t="shared" si="4"/>
        <v>4</v>
      </c>
      <c r="L1915" s="99" t="s">
        <v>6082</v>
      </c>
      <c r="M1915" s="100" t="s">
        <v>6092</v>
      </c>
      <c r="N1915" s="101" t="s">
        <v>6093</v>
      </c>
      <c r="O1915" s="128"/>
      <c r="P1915" s="100">
        <v>4.0</v>
      </c>
      <c r="Q1915" s="103">
        <f t="shared" si="5"/>
        <v>0</v>
      </c>
      <c r="R1915" s="161" t="s">
        <v>6094</v>
      </c>
      <c r="S1915" s="105"/>
      <c r="T1915" s="106"/>
      <c r="U1915" s="107"/>
      <c r="V1915" s="108" t="s">
        <v>756</v>
      </c>
      <c r="W1915" s="109" t="s">
        <v>1908</v>
      </c>
      <c r="X1915" s="110" t="str">
        <f t="shared" si="6"/>
        <v/>
      </c>
      <c r="Y1915" s="110" t="str">
        <f t="shared" si="7"/>
        <v>Siêu thị</v>
      </c>
      <c r="Z1915" s="139" t="str">
        <f t="shared" si="123"/>
        <v/>
      </c>
      <c r="AA1915" s="109" t="s">
        <v>802</v>
      </c>
      <c r="AB1915" s="106"/>
      <c r="AC1915" s="158"/>
      <c r="AD1915" s="160"/>
      <c r="AE1915" s="127"/>
      <c r="AF1915" s="113"/>
      <c r="AG1915" s="165" t="str">
        <f t="array" ref="AG1915">XLOOKUP(F1915,'CLV2'!A:A,'CLV2'!E:E)</f>
        <v>2.DAIRY</v>
      </c>
      <c r="AH1915" s="115" t="str">
        <f t="array" ref="AH1915">XLOOKUP(F1915,'CLV2'!A:A,'CLV2'!F:F)</f>
        <v>3.DRINKING YOGURT</v>
      </c>
      <c r="AI1915" s="115" t="str">
        <f t="shared" si="8"/>
        <v>Pack</v>
      </c>
      <c r="AJ1915" s="116">
        <f t="shared" si="9"/>
        <v>1</v>
      </c>
      <c r="AK1915" s="117" t="str">
        <f t="array" ref="AK1915">XLOOKUP(F1915,'GIÁ'!A:A,'GIÁ'!D:D)</f>
        <v>33737.20</v>
      </c>
      <c r="AL1915" s="118">
        <f t="shared" si="10"/>
        <v>134948.8</v>
      </c>
      <c r="AM1915" s="118">
        <f t="shared" si="11"/>
        <v>0</v>
      </c>
      <c r="AN1915" s="119">
        <f t="shared" si="12"/>
        <v>134948.8</v>
      </c>
      <c r="AO1915" s="118">
        <f t="shared" si="13"/>
        <v>0</v>
      </c>
      <c r="AP1915" s="121">
        <f t="shared" si="14"/>
        <v>0</v>
      </c>
      <c r="AQ1915" s="122"/>
      <c r="AR1915" s="119"/>
    </row>
    <row r="1916" ht="22.5" customHeight="1">
      <c r="A1916" s="89">
        <v>46232.0</v>
      </c>
      <c r="B1916" s="90">
        <v>0.5972222222222222</v>
      </c>
      <c r="C1916" s="91" t="s">
        <v>1684</v>
      </c>
      <c r="D1916" s="129" t="str">
        <f t="array" ref="D1916">XLOOKUP(C1916,'DS ST'!A:A,'DS ST'!B:B)</f>
        <v>TSO</v>
      </c>
      <c r="E1916" s="94" t="str">
        <f t="array" ref="E1916">XLOOKUP($F1916,'GIÁ'!$A:$A,'GIÁ'!$E:$E)</f>
        <v>MÁT</v>
      </c>
      <c r="F1916" s="94">
        <v>8.936009793167E12</v>
      </c>
      <c r="G1916" s="95" t="s">
        <v>2152</v>
      </c>
      <c r="H1916" s="95" t="s">
        <v>57</v>
      </c>
      <c r="I1916" s="96">
        <v>24.0</v>
      </c>
      <c r="J1916" s="96">
        <v>0.0</v>
      </c>
      <c r="K1916" s="98">
        <f t="shared" si="4"/>
        <v>24</v>
      </c>
      <c r="L1916" s="99" t="s">
        <v>6082</v>
      </c>
      <c r="M1916" s="100" t="s">
        <v>6092</v>
      </c>
      <c r="N1916" s="101" t="s">
        <v>6093</v>
      </c>
      <c r="O1916" s="128"/>
      <c r="P1916" s="145">
        <v>24.0</v>
      </c>
      <c r="Q1916" s="103">
        <f t="shared" si="5"/>
        <v>0</v>
      </c>
      <c r="R1916" s="161" t="s">
        <v>6096</v>
      </c>
      <c r="S1916" s="105"/>
      <c r="T1916" s="106"/>
      <c r="U1916" s="107"/>
      <c r="V1916" s="108" t="s">
        <v>756</v>
      </c>
      <c r="W1916" s="109" t="s">
        <v>764</v>
      </c>
      <c r="X1916" s="110" t="str">
        <f t="shared" si="6"/>
        <v/>
      </c>
      <c r="Y1916" s="110" t="str">
        <f t="shared" si="7"/>
        <v>Siêu thị</v>
      </c>
      <c r="Z1916" s="139" t="str">
        <f t="shared" si="123"/>
        <v/>
      </c>
      <c r="AA1916" s="109" t="s">
        <v>802</v>
      </c>
      <c r="AB1916" s="106"/>
      <c r="AC1916" s="158"/>
      <c r="AD1916" s="160"/>
      <c r="AE1916" s="127"/>
      <c r="AF1916" s="113"/>
      <c r="AG1916" s="165" t="str">
        <f t="array" ref="AG1916">XLOOKUP(F1916,'CLV2'!A:A,'CLV2'!E:E)</f>
        <v>2.DAIRY</v>
      </c>
      <c r="AH1916" s="115" t="str">
        <f t="array" ref="AH1916">XLOOKUP(F1916,'CLV2'!A:A,'CLV2'!F:F)</f>
        <v>3.YOGURT</v>
      </c>
      <c r="AI1916" s="115" t="str">
        <f t="shared" si="8"/>
        <v>Pack</v>
      </c>
      <c r="AJ1916" s="116">
        <f t="shared" si="9"/>
        <v>1</v>
      </c>
      <c r="AK1916" s="117" t="str">
        <f t="array" ref="AK1916">XLOOKUP(F1916,'GIÁ'!A:A,'GIÁ'!D:D)</f>
        <v>5248.68</v>
      </c>
      <c r="AL1916" s="118">
        <f t="shared" si="10"/>
        <v>125968.32</v>
      </c>
      <c r="AM1916" s="118">
        <f t="shared" si="11"/>
        <v>0</v>
      </c>
      <c r="AN1916" s="119">
        <f t="shared" si="12"/>
        <v>125968.32</v>
      </c>
      <c r="AO1916" s="118">
        <f t="shared" si="13"/>
        <v>0</v>
      </c>
      <c r="AP1916" s="121">
        <f t="shared" si="14"/>
        <v>0</v>
      </c>
      <c r="AQ1916" s="122"/>
      <c r="AR1916" s="119"/>
    </row>
    <row r="1917" ht="22.5" customHeight="1">
      <c r="A1917" s="89">
        <v>46232.0</v>
      </c>
      <c r="B1917" s="90">
        <v>0.5972222222222222</v>
      </c>
      <c r="C1917" s="91" t="s">
        <v>1684</v>
      </c>
      <c r="D1917" s="129" t="str">
        <f t="array" ref="D1917">XLOOKUP(C1917,'DS ST'!A:A,'DS ST'!B:B)</f>
        <v>TSO</v>
      </c>
      <c r="E1917" s="94" t="str">
        <f t="array" ref="E1917">XLOOKUP($F1917,'GIÁ'!$A:$A,'GIÁ'!$E:$E)</f>
        <v>MÁT</v>
      </c>
      <c r="F1917" s="94">
        <v>9.310653105641E12</v>
      </c>
      <c r="G1917" s="95" t="s">
        <v>3258</v>
      </c>
      <c r="H1917" s="95" t="s">
        <v>57</v>
      </c>
      <c r="I1917" s="96">
        <v>4.0</v>
      </c>
      <c r="J1917" s="96">
        <v>0.0</v>
      </c>
      <c r="K1917" s="98">
        <f t="shared" si="4"/>
        <v>4</v>
      </c>
      <c r="L1917" s="99" t="s">
        <v>6082</v>
      </c>
      <c r="M1917" s="100" t="s">
        <v>6092</v>
      </c>
      <c r="N1917" s="101" t="s">
        <v>6093</v>
      </c>
      <c r="O1917" s="128"/>
      <c r="P1917" s="100">
        <v>4.0</v>
      </c>
      <c r="Q1917" s="103">
        <f t="shared" si="5"/>
        <v>0</v>
      </c>
      <c r="R1917" s="161" t="s">
        <v>6094</v>
      </c>
      <c r="S1917" s="105"/>
      <c r="T1917" s="106"/>
      <c r="U1917" s="107"/>
      <c r="V1917" s="108" t="s">
        <v>756</v>
      </c>
      <c r="W1917" s="109" t="s">
        <v>1908</v>
      </c>
      <c r="X1917" s="110" t="str">
        <f t="shared" si="6"/>
        <v/>
      </c>
      <c r="Y1917" s="110" t="str">
        <f t="shared" si="7"/>
        <v>Siêu thị</v>
      </c>
      <c r="Z1917" s="139" t="str">
        <f t="shared" si="123"/>
        <v/>
      </c>
      <c r="AA1917" s="109" t="s">
        <v>802</v>
      </c>
      <c r="AB1917" s="106"/>
      <c r="AC1917" s="158"/>
      <c r="AD1917" s="160"/>
      <c r="AE1917" s="127"/>
      <c r="AF1917" s="113"/>
      <c r="AG1917" s="165" t="str">
        <f t="array" ref="AG1917">XLOOKUP(F1917,'CLV2'!A:A,'CLV2'!E:E)</f>
        <v>2.DAIRY</v>
      </c>
      <c r="AH1917" s="115" t="str">
        <f t="array" ref="AH1917">XLOOKUP(F1917,'CLV2'!A:A,'CLV2'!F:F)</f>
        <v>3.YOGURT</v>
      </c>
      <c r="AI1917" s="115" t="str">
        <f t="shared" si="8"/>
        <v>Pack</v>
      </c>
      <c r="AJ1917" s="116">
        <f t="shared" si="9"/>
        <v>1</v>
      </c>
      <c r="AK1917" s="117" t="str">
        <f t="array" ref="AK1917">XLOOKUP(F1917,'GIÁ'!A:A,'GIÁ'!D:D)</f>
        <v>39496.76</v>
      </c>
      <c r="AL1917" s="118">
        <f t="shared" si="10"/>
        <v>157987.04</v>
      </c>
      <c r="AM1917" s="118">
        <f t="shared" si="11"/>
        <v>0</v>
      </c>
      <c r="AN1917" s="119">
        <f t="shared" si="12"/>
        <v>157987.04</v>
      </c>
      <c r="AO1917" s="118">
        <f t="shared" si="13"/>
        <v>0</v>
      </c>
      <c r="AP1917" s="121">
        <f t="shared" si="14"/>
        <v>0</v>
      </c>
      <c r="AQ1917" s="122"/>
      <c r="AR1917" s="119"/>
    </row>
    <row r="1918" ht="22.5" customHeight="1">
      <c r="A1918" s="89">
        <v>46232.0</v>
      </c>
      <c r="B1918" s="90">
        <v>0.5972222222222222</v>
      </c>
      <c r="C1918" s="91" t="s">
        <v>1684</v>
      </c>
      <c r="D1918" s="129" t="str">
        <f t="array" ref="D1918">XLOOKUP(C1918,'DS ST'!A:A,'DS ST'!B:B)</f>
        <v>TSO</v>
      </c>
      <c r="E1918" s="94" t="str">
        <f t="array" ref="E1918">XLOOKUP($F1918,'GIÁ'!$A:$A,'GIÁ'!$E:$E)</f>
        <v>MÁT</v>
      </c>
      <c r="F1918" s="94">
        <v>8.938525186058E12</v>
      </c>
      <c r="G1918" s="95" t="s">
        <v>2993</v>
      </c>
      <c r="H1918" s="95" t="s">
        <v>224</v>
      </c>
      <c r="I1918" s="96">
        <v>5.0</v>
      </c>
      <c r="J1918" s="96">
        <v>0.0</v>
      </c>
      <c r="K1918" s="98">
        <f t="shared" si="4"/>
        <v>5</v>
      </c>
      <c r="L1918" s="99" t="s">
        <v>6082</v>
      </c>
      <c r="M1918" s="100" t="s">
        <v>6097</v>
      </c>
      <c r="N1918" s="101" t="s">
        <v>6098</v>
      </c>
      <c r="O1918" s="128"/>
      <c r="P1918" s="100">
        <v>5.0</v>
      </c>
      <c r="Q1918" s="103">
        <f t="shared" si="5"/>
        <v>0</v>
      </c>
      <c r="R1918" s="161" t="s">
        <v>6099</v>
      </c>
      <c r="S1918" s="105"/>
      <c r="T1918" s="106"/>
      <c r="U1918" s="107"/>
      <c r="V1918" s="108" t="s">
        <v>756</v>
      </c>
      <c r="W1918" s="109" t="s">
        <v>1908</v>
      </c>
      <c r="X1918" s="110" t="str">
        <f t="shared" si="6"/>
        <v/>
      </c>
      <c r="Y1918" s="110" t="str">
        <f t="shared" si="7"/>
        <v>Siêu thị</v>
      </c>
      <c r="Z1918" s="139" t="str">
        <f t="shared" si="123"/>
        <v/>
      </c>
      <c r="AA1918" s="109" t="s">
        <v>802</v>
      </c>
      <c r="AB1918" s="106"/>
      <c r="AC1918" s="158"/>
      <c r="AD1918" s="160"/>
      <c r="AE1918" s="127"/>
      <c r="AF1918" s="113"/>
      <c r="AG1918" s="165" t="str">
        <f t="array" ref="AG1918">XLOOKUP(F1918,'CLV2'!A:A,'CLV2'!E:E)</f>
        <v>2.VEGETABLES</v>
      </c>
      <c r="AH1918" s="115" t="str">
        <f t="array" ref="AH1918">XLOOKUP(F1918,'CLV2'!A:A,'CLV2'!F:F)</f>
        <v>3.LEAFY VEGGIES</v>
      </c>
      <c r="AI1918" s="115" t="str">
        <f t="shared" si="8"/>
        <v>Pack</v>
      </c>
      <c r="AJ1918" s="116">
        <f t="shared" si="9"/>
        <v>1</v>
      </c>
      <c r="AK1918" s="117" t="str">
        <f t="array" ref="AK1918">XLOOKUP(F1918,'GIÁ'!A:A,'GIÁ'!D:D)</f>
        <v>27966.77</v>
      </c>
      <c r="AL1918" s="118">
        <f t="shared" si="10"/>
        <v>139833.85</v>
      </c>
      <c r="AM1918" s="118">
        <f t="shared" si="11"/>
        <v>0</v>
      </c>
      <c r="AN1918" s="119">
        <f t="shared" si="12"/>
        <v>139833.85</v>
      </c>
      <c r="AO1918" s="118">
        <f t="shared" si="13"/>
        <v>0</v>
      </c>
      <c r="AP1918" s="121">
        <f t="shared" si="14"/>
        <v>0</v>
      </c>
      <c r="AQ1918" s="122"/>
      <c r="AR1918" s="119"/>
    </row>
    <row r="1919" ht="22.5" customHeight="1">
      <c r="A1919" s="89">
        <v>46232.0</v>
      </c>
      <c r="B1919" s="90">
        <v>0.5972222222222222</v>
      </c>
      <c r="C1919" s="91" t="s">
        <v>1684</v>
      </c>
      <c r="D1919" s="129" t="str">
        <f t="array" ref="D1919">XLOOKUP(C1919,'DS ST'!A:A,'DS ST'!B:B)</f>
        <v>TSO</v>
      </c>
      <c r="E1919" s="94" t="str">
        <f t="array" ref="E1919">XLOOKUP($F1919,'GIÁ'!$A:$A,'GIÁ'!$E:$E)</f>
        <v>MÁT</v>
      </c>
      <c r="F1919" s="94">
        <v>8.938508547562E12</v>
      </c>
      <c r="G1919" s="95" t="s">
        <v>2900</v>
      </c>
      <c r="H1919" s="95" t="s">
        <v>224</v>
      </c>
      <c r="I1919" s="96">
        <v>11.0</v>
      </c>
      <c r="J1919" s="96">
        <v>0.0</v>
      </c>
      <c r="K1919" s="98">
        <f t="shared" si="4"/>
        <v>11</v>
      </c>
      <c r="L1919" s="99" t="s">
        <v>6082</v>
      </c>
      <c r="M1919" s="100" t="s">
        <v>6100</v>
      </c>
      <c r="N1919" s="101" t="s">
        <v>6101</v>
      </c>
      <c r="O1919" s="128"/>
      <c r="P1919" s="100">
        <v>11.0</v>
      </c>
      <c r="Q1919" s="103">
        <f t="shared" si="5"/>
        <v>0</v>
      </c>
      <c r="R1919" s="161" t="s">
        <v>6095</v>
      </c>
      <c r="S1919" s="105"/>
      <c r="T1919" s="106"/>
      <c r="U1919" s="107"/>
      <c r="V1919" s="108" t="s">
        <v>756</v>
      </c>
      <c r="W1919" s="109" t="s">
        <v>1908</v>
      </c>
      <c r="X1919" s="110" t="str">
        <f t="shared" si="6"/>
        <v/>
      </c>
      <c r="Y1919" s="110" t="str">
        <f t="shared" si="7"/>
        <v>Siêu thị</v>
      </c>
      <c r="Z1919" s="139" t="str">
        <f t="shared" si="123"/>
        <v/>
      </c>
      <c r="AA1919" s="109" t="s">
        <v>802</v>
      </c>
      <c r="AB1919" s="106"/>
      <c r="AC1919" s="158"/>
      <c r="AD1919" s="160"/>
      <c r="AE1919" s="127"/>
      <c r="AF1919" s="113"/>
      <c r="AG1919" s="165" t="str">
        <f t="array" ref="AG1919">XLOOKUP(F1919,'CLV2'!A:A,'CLV2'!E:E)</f>
        <v>2.CHILLED FOODS</v>
      </c>
      <c r="AH1919" s="115" t="str">
        <f t="array" ref="AH1919">XLOOKUP(F1919,'CLV2'!A:A,'CLV2'!F:F)</f>
        <v>3.OTHER CHILLED PRODUCTS</v>
      </c>
      <c r="AI1919" s="115" t="str">
        <f t="shared" si="8"/>
        <v>Pack</v>
      </c>
      <c r="AJ1919" s="116">
        <f t="shared" si="9"/>
        <v>1</v>
      </c>
      <c r="AK1919" s="117" t="str">
        <f t="array" ref="AK1919">XLOOKUP(F1919,'GIÁ'!A:A,'GIÁ'!D:D)</f>
        <v>9361.71</v>
      </c>
      <c r="AL1919" s="118">
        <f t="shared" si="10"/>
        <v>102978.81</v>
      </c>
      <c r="AM1919" s="118">
        <f t="shared" si="11"/>
        <v>0</v>
      </c>
      <c r="AN1919" s="119">
        <f t="shared" si="12"/>
        <v>102978.81</v>
      </c>
      <c r="AO1919" s="118">
        <f t="shared" si="13"/>
        <v>0</v>
      </c>
      <c r="AP1919" s="121">
        <f t="shared" si="14"/>
        <v>0</v>
      </c>
      <c r="AQ1919" s="122"/>
      <c r="AR1919" s="119"/>
    </row>
    <row r="1920" ht="22.5" customHeight="1">
      <c r="A1920" s="89">
        <v>46232.0</v>
      </c>
      <c r="B1920" s="90">
        <v>0.5972222222222222</v>
      </c>
      <c r="C1920" s="91" t="s">
        <v>1684</v>
      </c>
      <c r="D1920" s="129" t="str">
        <f t="array" ref="D1920">XLOOKUP(C1920,'DS ST'!A:A,'DS ST'!B:B)</f>
        <v>TSO</v>
      </c>
      <c r="E1920" s="94" t="str">
        <f t="array" ref="E1920">XLOOKUP($F1920,'GIÁ'!$A:$A,'GIÁ'!$E:$E)</f>
        <v>MÁT</v>
      </c>
      <c r="F1920" s="94">
        <v>8.936146442249E12</v>
      </c>
      <c r="G1920" s="95" t="s">
        <v>2498</v>
      </c>
      <c r="H1920" s="95" t="s">
        <v>1741</v>
      </c>
      <c r="I1920" s="96">
        <v>13.0</v>
      </c>
      <c r="J1920" s="96">
        <v>0.0</v>
      </c>
      <c r="K1920" s="98">
        <f t="shared" si="4"/>
        <v>13</v>
      </c>
      <c r="L1920" s="99" t="s">
        <v>6082</v>
      </c>
      <c r="M1920" s="100" t="s">
        <v>6100</v>
      </c>
      <c r="N1920" s="101" t="s">
        <v>6101</v>
      </c>
      <c r="O1920" s="128"/>
      <c r="P1920" s="100">
        <v>13.0</v>
      </c>
      <c r="Q1920" s="103">
        <f t="shared" si="5"/>
        <v>0</v>
      </c>
      <c r="R1920" s="161" t="s">
        <v>6095</v>
      </c>
      <c r="S1920" s="105"/>
      <c r="T1920" s="106"/>
      <c r="U1920" s="107"/>
      <c r="V1920" s="108" t="s">
        <v>756</v>
      </c>
      <c r="W1920" s="109" t="s">
        <v>1908</v>
      </c>
      <c r="X1920" s="110" t="str">
        <f t="shared" si="6"/>
        <v/>
      </c>
      <c r="Y1920" s="110" t="str">
        <f t="shared" si="7"/>
        <v>Siêu thị</v>
      </c>
      <c r="Z1920" s="139" t="str">
        <f t="shared" si="123"/>
        <v/>
      </c>
      <c r="AA1920" s="109" t="s">
        <v>802</v>
      </c>
      <c r="AB1920" s="106"/>
      <c r="AC1920" s="158"/>
      <c r="AD1920" s="160"/>
      <c r="AE1920" s="127"/>
      <c r="AF1920" s="113"/>
      <c r="AG1920" s="165" t="str">
        <f t="array" ref="AG1920">XLOOKUP(F1920,'CLV2'!A:A,'CLV2'!E:E)</f>
        <v>2.CHILLED FOODS</v>
      </c>
      <c r="AH1920" s="115" t="str">
        <f t="array" ref="AH1920">XLOOKUP(F1920,'CLV2'!A:A,'CLV2'!F:F)</f>
        <v>3.HAM AND SAUSAGES</v>
      </c>
      <c r="AI1920" s="115" t="str">
        <f t="shared" si="8"/>
        <v>Pack</v>
      </c>
      <c r="AJ1920" s="116">
        <f t="shared" si="9"/>
        <v>1</v>
      </c>
      <c r="AK1920" s="117" t="str">
        <f t="array" ref="AK1920">XLOOKUP(F1920,'GIÁ'!A:A,'GIÁ'!D:D)</f>
        <v>7920.46</v>
      </c>
      <c r="AL1920" s="118">
        <f t="shared" si="10"/>
        <v>102965.98</v>
      </c>
      <c r="AM1920" s="118">
        <f t="shared" si="11"/>
        <v>0</v>
      </c>
      <c r="AN1920" s="119">
        <f t="shared" si="12"/>
        <v>102965.98</v>
      </c>
      <c r="AO1920" s="118">
        <f t="shared" si="13"/>
        <v>0</v>
      </c>
      <c r="AP1920" s="121">
        <f t="shared" si="14"/>
        <v>0</v>
      </c>
      <c r="AQ1920" s="122"/>
      <c r="AR1920" s="119"/>
    </row>
    <row r="1921" ht="22.5" customHeight="1">
      <c r="A1921" s="89">
        <v>46232.0</v>
      </c>
      <c r="B1921" s="90">
        <v>0.5972222222222222</v>
      </c>
      <c r="C1921" s="91" t="s">
        <v>1684</v>
      </c>
      <c r="D1921" s="129" t="str">
        <f t="array" ref="D1921">XLOOKUP(C1921,'DS ST'!A:A,'DS ST'!B:B)</f>
        <v>TSO</v>
      </c>
      <c r="E1921" s="94" t="str">
        <f t="array" ref="E1921">XLOOKUP($F1921,'GIÁ'!$A:$A,'GIÁ'!$E:$E)</f>
        <v>MÁT</v>
      </c>
      <c r="F1921" s="94">
        <v>8.93604545013E12</v>
      </c>
      <c r="G1921" s="95" t="s">
        <v>2229</v>
      </c>
      <c r="H1921" s="95" t="s">
        <v>224</v>
      </c>
      <c r="I1921" s="96">
        <v>6.0</v>
      </c>
      <c r="J1921" s="96">
        <v>0.0</v>
      </c>
      <c r="K1921" s="98">
        <f t="shared" si="4"/>
        <v>6</v>
      </c>
      <c r="L1921" s="99" t="s">
        <v>6082</v>
      </c>
      <c r="M1921" s="100" t="s">
        <v>6100</v>
      </c>
      <c r="N1921" s="101" t="s">
        <v>6101</v>
      </c>
      <c r="O1921" s="128"/>
      <c r="P1921" s="100">
        <v>6.0</v>
      </c>
      <c r="Q1921" s="103">
        <f t="shared" si="5"/>
        <v>0</v>
      </c>
      <c r="R1921" s="161" t="s">
        <v>6095</v>
      </c>
      <c r="S1921" s="105"/>
      <c r="T1921" s="106"/>
      <c r="U1921" s="107"/>
      <c r="V1921" s="108" t="s">
        <v>756</v>
      </c>
      <c r="W1921" s="109" t="s">
        <v>1908</v>
      </c>
      <c r="X1921" s="110" t="str">
        <f t="shared" si="6"/>
        <v/>
      </c>
      <c r="Y1921" s="110" t="str">
        <f t="shared" si="7"/>
        <v>Siêu thị</v>
      </c>
      <c r="Z1921" s="139" t="str">
        <f t="shared" si="123"/>
        <v/>
      </c>
      <c r="AA1921" s="109" t="s">
        <v>802</v>
      </c>
      <c r="AB1921" s="106"/>
      <c r="AC1921" s="158"/>
      <c r="AD1921" s="160"/>
      <c r="AE1921" s="127"/>
      <c r="AF1921" s="113"/>
      <c r="AG1921" s="165" t="str">
        <f t="array" ref="AG1921">XLOOKUP(F1921,'CLV2'!A:A,'CLV2'!E:E)</f>
        <v>2.CHILLED FOODS</v>
      </c>
      <c r="AH1921" s="115" t="str">
        <f t="array" ref="AH1921">XLOOKUP(F1921,'CLV2'!A:A,'CLV2'!F:F)</f>
        <v>3.HAM AND SAUSAGES</v>
      </c>
      <c r="AI1921" s="115" t="str">
        <f t="shared" si="8"/>
        <v>Pack</v>
      </c>
      <c r="AJ1921" s="116">
        <f t="shared" si="9"/>
        <v>1</v>
      </c>
      <c r="AK1921" s="117" t="str">
        <f t="array" ref="AK1921">XLOOKUP(F1921,'GIÁ'!A:A,'GIÁ'!D:D)</f>
        <v>44066.47</v>
      </c>
      <c r="AL1921" s="118">
        <f t="shared" si="10"/>
        <v>264398.82</v>
      </c>
      <c r="AM1921" s="118">
        <f t="shared" si="11"/>
        <v>0</v>
      </c>
      <c r="AN1921" s="119">
        <f t="shared" si="12"/>
        <v>264398.82</v>
      </c>
      <c r="AO1921" s="118">
        <f t="shared" si="13"/>
        <v>0</v>
      </c>
      <c r="AP1921" s="121">
        <f t="shared" si="14"/>
        <v>0</v>
      </c>
      <c r="AQ1921" s="122"/>
      <c r="AR1921" s="119"/>
    </row>
    <row r="1922" ht="22.5" customHeight="1">
      <c r="A1922" s="89">
        <v>46232.0</v>
      </c>
      <c r="B1922" s="90">
        <v>0.5972222222222222</v>
      </c>
      <c r="C1922" s="91" t="s">
        <v>1684</v>
      </c>
      <c r="D1922" s="129" t="str">
        <f t="array" ref="D1922">XLOOKUP(C1922,'DS ST'!A:A,'DS ST'!B:B)</f>
        <v>TSO</v>
      </c>
      <c r="E1922" s="94" t="str">
        <f t="array" ref="E1922">XLOOKUP($F1922,'GIÁ'!$A:$A,'GIÁ'!$E:$E)</f>
        <v>MÁT</v>
      </c>
      <c r="F1922" s="94">
        <v>8.938508547616E12</v>
      </c>
      <c r="G1922" s="95" t="s">
        <v>2912</v>
      </c>
      <c r="H1922" s="95" t="s">
        <v>57</v>
      </c>
      <c r="I1922" s="96">
        <v>6.0</v>
      </c>
      <c r="J1922" s="96">
        <v>0.0</v>
      </c>
      <c r="K1922" s="98">
        <f t="shared" si="4"/>
        <v>6</v>
      </c>
      <c r="L1922" s="99" t="s">
        <v>6082</v>
      </c>
      <c r="M1922" s="100" t="s">
        <v>6100</v>
      </c>
      <c r="N1922" s="101" t="s">
        <v>6101</v>
      </c>
      <c r="O1922" s="128"/>
      <c r="P1922" s="100">
        <v>6.0</v>
      </c>
      <c r="Q1922" s="103">
        <f t="shared" si="5"/>
        <v>0</v>
      </c>
      <c r="R1922" s="161" t="s">
        <v>6095</v>
      </c>
      <c r="S1922" s="105"/>
      <c r="T1922" s="106"/>
      <c r="U1922" s="107"/>
      <c r="V1922" s="108" t="s">
        <v>756</v>
      </c>
      <c r="W1922" s="109" t="s">
        <v>1908</v>
      </c>
      <c r="X1922" s="110" t="str">
        <f t="shared" si="6"/>
        <v/>
      </c>
      <c r="Y1922" s="110" t="str">
        <f t="shared" si="7"/>
        <v>Siêu thị</v>
      </c>
      <c r="Z1922" s="139" t="str">
        <f t="shared" si="123"/>
        <v/>
      </c>
      <c r="AA1922" s="109" t="s">
        <v>802</v>
      </c>
      <c r="AB1922" s="106"/>
      <c r="AC1922" s="158"/>
      <c r="AD1922" s="160"/>
      <c r="AE1922" s="127"/>
      <c r="AF1922" s="113"/>
      <c r="AG1922" s="165" t="str">
        <f t="array" ref="AG1922">XLOOKUP(F1922,'CLV2'!A:A,'CLV2'!E:E)</f>
        <v>2.CHILLED FOODS</v>
      </c>
      <c r="AH1922" s="115" t="str">
        <f t="array" ref="AH1922">XLOOKUP(F1922,'CLV2'!A:A,'CLV2'!F:F)</f>
        <v>3.OTHER CHILLED PRODUCTS</v>
      </c>
      <c r="AI1922" s="115" t="str">
        <f t="shared" si="8"/>
        <v>Pack</v>
      </c>
      <c r="AJ1922" s="116">
        <f t="shared" si="9"/>
        <v>1</v>
      </c>
      <c r="AK1922" s="117" t="str">
        <f t="array" ref="AK1922">XLOOKUP(F1922,'GIÁ'!A:A,'GIÁ'!D:D)</f>
        <v>32345.74</v>
      </c>
      <c r="AL1922" s="118">
        <f t="shared" si="10"/>
        <v>194074.44</v>
      </c>
      <c r="AM1922" s="118">
        <f t="shared" si="11"/>
        <v>0</v>
      </c>
      <c r="AN1922" s="119">
        <f t="shared" si="12"/>
        <v>194074.44</v>
      </c>
      <c r="AO1922" s="118">
        <f t="shared" si="13"/>
        <v>0</v>
      </c>
      <c r="AP1922" s="121">
        <f t="shared" si="14"/>
        <v>0</v>
      </c>
      <c r="AQ1922" s="122"/>
      <c r="AR1922" s="119"/>
    </row>
    <row r="1923" ht="22.5" customHeight="1">
      <c r="A1923" s="89">
        <v>46232.0</v>
      </c>
      <c r="B1923" s="90">
        <v>0.5972222222222222</v>
      </c>
      <c r="C1923" s="91" t="s">
        <v>1684</v>
      </c>
      <c r="D1923" s="129" t="str">
        <f t="array" ref="D1923">XLOOKUP(C1923,'DS ST'!A:A,'DS ST'!B:B)</f>
        <v>TSO</v>
      </c>
      <c r="E1923" s="94" t="str">
        <f t="array" ref="E1923">XLOOKUP($F1923,'GIÁ'!$A:$A,'GIÁ'!$E:$E)</f>
        <v>MÁT</v>
      </c>
      <c r="F1923" s="94">
        <v>8.936045452066E12</v>
      </c>
      <c r="G1923" s="95" t="s">
        <v>2236</v>
      </c>
      <c r="H1923" s="95" t="s">
        <v>224</v>
      </c>
      <c r="I1923" s="96">
        <v>6.0</v>
      </c>
      <c r="J1923" s="96">
        <v>0.0</v>
      </c>
      <c r="K1923" s="98">
        <f t="shared" si="4"/>
        <v>6</v>
      </c>
      <c r="L1923" s="99" t="s">
        <v>6082</v>
      </c>
      <c r="M1923" s="100" t="s">
        <v>6100</v>
      </c>
      <c r="N1923" s="101" t="s">
        <v>6101</v>
      </c>
      <c r="O1923" s="128"/>
      <c r="P1923" s="100">
        <v>6.0</v>
      </c>
      <c r="Q1923" s="103">
        <f t="shared" si="5"/>
        <v>0</v>
      </c>
      <c r="R1923" s="161" t="s">
        <v>6095</v>
      </c>
      <c r="S1923" s="105"/>
      <c r="T1923" s="106"/>
      <c r="U1923" s="107"/>
      <c r="V1923" s="108" t="s">
        <v>756</v>
      </c>
      <c r="W1923" s="109" t="s">
        <v>1908</v>
      </c>
      <c r="X1923" s="110" t="str">
        <f t="shared" si="6"/>
        <v/>
      </c>
      <c r="Y1923" s="110" t="str">
        <f t="shared" si="7"/>
        <v>Siêu thị</v>
      </c>
      <c r="Z1923" s="139" t="str">
        <f t="shared" si="123"/>
        <v/>
      </c>
      <c r="AA1923" s="109" t="s">
        <v>802</v>
      </c>
      <c r="AB1923" s="106"/>
      <c r="AC1923" s="158"/>
      <c r="AD1923" s="160"/>
      <c r="AE1923" s="127"/>
      <c r="AF1923" s="113"/>
      <c r="AG1923" s="165" t="str">
        <f t="array" ref="AG1923">XLOOKUP(F1923,'CLV2'!A:A,'CLV2'!E:E)</f>
        <v>2.CHILLED FOODS</v>
      </c>
      <c r="AH1923" s="115" t="str">
        <f t="array" ref="AH1923">XLOOKUP(F1923,'CLV2'!A:A,'CLV2'!F:F)</f>
        <v>3.HAM AND SAUSAGES</v>
      </c>
      <c r="AI1923" s="115" t="str">
        <f t="shared" si="8"/>
        <v>Pack</v>
      </c>
      <c r="AJ1923" s="116">
        <f t="shared" si="9"/>
        <v>1</v>
      </c>
      <c r="AK1923" s="117" t="str">
        <f t="array" ref="AK1923">XLOOKUP(F1923,'GIÁ'!A:A,'GIÁ'!D:D)</f>
        <v>33696.21</v>
      </c>
      <c r="AL1923" s="118">
        <f t="shared" si="10"/>
        <v>202177.26</v>
      </c>
      <c r="AM1923" s="118">
        <f t="shared" si="11"/>
        <v>0</v>
      </c>
      <c r="AN1923" s="119">
        <f t="shared" si="12"/>
        <v>202177.26</v>
      </c>
      <c r="AO1923" s="118">
        <f t="shared" si="13"/>
        <v>0</v>
      </c>
      <c r="AP1923" s="121">
        <f t="shared" si="14"/>
        <v>0</v>
      </c>
      <c r="AQ1923" s="122"/>
      <c r="AR1923" s="119"/>
    </row>
    <row r="1924" ht="22.5" customHeight="1">
      <c r="A1924" s="89">
        <v>46232.0</v>
      </c>
      <c r="B1924" s="90">
        <v>0.5972222222222222</v>
      </c>
      <c r="C1924" s="91" t="s">
        <v>1684</v>
      </c>
      <c r="D1924" s="129" t="str">
        <f t="array" ref="D1924">XLOOKUP(C1924,'DS ST'!A:A,'DS ST'!B:B)</f>
        <v>TSO</v>
      </c>
      <c r="E1924" s="94" t="str">
        <f t="array" ref="E1924">XLOOKUP($F1924,'GIÁ'!$A:$A,'GIÁ'!$E:$E)</f>
        <v>MÁT</v>
      </c>
      <c r="F1924" s="94">
        <v>8.936202460286E12</v>
      </c>
      <c r="G1924" s="95" t="s">
        <v>2651</v>
      </c>
      <c r="H1924" s="95" t="s">
        <v>224</v>
      </c>
      <c r="I1924" s="96">
        <v>2.0</v>
      </c>
      <c r="J1924" s="96">
        <v>0.0</v>
      </c>
      <c r="K1924" s="98">
        <f t="shared" si="4"/>
        <v>2</v>
      </c>
      <c r="L1924" s="99" t="s">
        <v>6082</v>
      </c>
      <c r="M1924" s="100" t="s">
        <v>6100</v>
      </c>
      <c r="N1924" s="101" t="s">
        <v>6101</v>
      </c>
      <c r="O1924" s="128"/>
      <c r="P1924" s="100">
        <v>2.0</v>
      </c>
      <c r="Q1924" s="103">
        <f t="shared" si="5"/>
        <v>0</v>
      </c>
      <c r="R1924" s="161" t="s">
        <v>6095</v>
      </c>
      <c r="S1924" s="105"/>
      <c r="T1924" s="106"/>
      <c r="U1924" s="107"/>
      <c r="V1924" s="108" t="s">
        <v>756</v>
      </c>
      <c r="W1924" s="109" t="s">
        <v>1908</v>
      </c>
      <c r="X1924" s="110" t="str">
        <f t="shared" si="6"/>
        <v/>
      </c>
      <c r="Y1924" s="110" t="str">
        <f t="shared" si="7"/>
        <v>Siêu thị</v>
      </c>
      <c r="Z1924" s="139" t="str">
        <f t="shared" si="123"/>
        <v/>
      </c>
      <c r="AA1924" s="109" t="s">
        <v>802</v>
      </c>
      <c r="AB1924" s="106"/>
      <c r="AC1924" s="158"/>
      <c r="AD1924" s="160"/>
      <c r="AE1924" s="127"/>
      <c r="AF1924" s="113"/>
      <c r="AG1924" s="165" t="str">
        <f t="array" ref="AG1924">XLOOKUP(F1924,'CLV2'!A:A,'CLV2'!E:E)</f>
        <v>2.FISH AND SEAFOOD</v>
      </c>
      <c r="AH1924" s="115" t="str">
        <f t="array" ref="AH1924">XLOOKUP(F1924,'CLV2'!A:A,'CLV2'!F:F)</f>
        <v>3.DRIED &amp; PROCESSED FISH AND SEAFOOD</v>
      </c>
      <c r="AI1924" s="115" t="str">
        <f t="shared" si="8"/>
        <v>Pack</v>
      </c>
      <c r="AJ1924" s="116">
        <f t="shared" si="9"/>
        <v>1</v>
      </c>
      <c r="AK1924" s="117" t="str">
        <f t="array" ref="AK1924">XLOOKUP(F1924,'GIÁ'!A:A,'GIÁ'!D:D)</f>
        <v>45180.42</v>
      </c>
      <c r="AL1924" s="118">
        <f t="shared" si="10"/>
        <v>90360.84</v>
      </c>
      <c r="AM1924" s="118">
        <f t="shared" si="11"/>
        <v>0</v>
      </c>
      <c r="AN1924" s="119">
        <f t="shared" si="12"/>
        <v>90360.84</v>
      </c>
      <c r="AO1924" s="118">
        <f t="shared" si="13"/>
        <v>0</v>
      </c>
      <c r="AP1924" s="121">
        <f t="shared" si="14"/>
        <v>0</v>
      </c>
      <c r="AQ1924" s="122"/>
      <c r="AR1924" s="119"/>
    </row>
    <row r="1925" ht="22.5" customHeight="1">
      <c r="A1925" s="89">
        <v>46232.0</v>
      </c>
      <c r="B1925" s="90">
        <v>0.5972222222222222</v>
      </c>
      <c r="C1925" s="91" t="s">
        <v>1684</v>
      </c>
      <c r="D1925" s="129" t="str">
        <f t="array" ref="D1925">XLOOKUP(C1925,'DS ST'!A:A,'DS ST'!B:B)</f>
        <v>TSO</v>
      </c>
      <c r="E1925" s="94" t="str">
        <f t="array" ref="E1925">XLOOKUP($F1925,'GIÁ'!$A:$A,'GIÁ'!$E:$E)</f>
        <v>MÁT</v>
      </c>
      <c r="F1925" s="94">
        <v>8.938528582574E12</v>
      </c>
      <c r="G1925" s="95" t="s">
        <v>3013</v>
      </c>
      <c r="H1925" s="95" t="s">
        <v>224</v>
      </c>
      <c r="I1925" s="96">
        <v>5.0</v>
      </c>
      <c r="J1925" s="96">
        <v>0.0</v>
      </c>
      <c r="K1925" s="98">
        <f t="shared" si="4"/>
        <v>5</v>
      </c>
      <c r="L1925" s="99" t="s">
        <v>6082</v>
      </c>
      <c r="M1925" s="100" t="s">
        <v>6100</v>
      </c>
      <c r="N1925" s="101" t="s">
        <v>6101</v>
      </c>
      <c r="O1925" s="128"/>
      <c r="P1925" s="100">
        <v>5.0</v>
      </c>
      <c r="Q1925" s="103">
        <f t="shared" si="5"/>
        <v>0</v>
      </c>
      <c r="R1925" s="161" t="s">
        <v>6095</v>
      </c>
      <c r="S1925" s="105"/>
      <c r="T1925" s="106"/>
      <c r="U1925" s="107"/>
      <c r="V1925" s="108" t="s">
        <v>756</v>
      </c>
      <c r="W1925" s="109" t="s">
        <v>1908</v>
      </c>
      <c r="X1925" s="110" t="str">
        <f t="shared" si="6"/>
        <v/>
      </c>
      <c r="Y1925" s="110" t="str">
        <f t="shared" si="7"/>
        <v>Siêu thị</v>
      </c>
      <c r="Z1925" s="139" t="str">
        <f t="shared" si="123"/>
        <v/>
      </c>
      <c r="AA1925" s="109" t="s">
        <v>802</v>
      </c>
      <c r="AB1925" s="106"/>
      <c r="AC1925" s="158"/>
      <c r="AD1925" s="160"/>
      <c r="AE1925" s="127"/>
      <c r="AF1925" s="113"/>
      <c r="AG1925" s="165" t="str">
        <f t="array" ref="AG1925">XLOOKUP(F1925,'CLV2'!A:A,'CLV2'!E:E)</f>
        <v>2.CHILLED FOODS</v>
      </c>
      <c r="AH1925" s="115" t="str">
        <f t="array" ref="AH1925">XLOOKUP(F1925,'CLV2'!A:A,'CLV2'!F:F)</f>
        <v>3.OTHER CHILLED PRODUCTS</v>
      </c>
      <c r="AI1925" s="115" t="str">
        <f t="shared" si="8"/>
        <v>Pack</v>
      </c>
      <c r="AJ1925" s="116">
        <f t="shared" si="9"/>
        <v>1</v>
      </c>
      <c r="AK1925" s="117" t="str">
        <f t="array" ref="AK1925">XLOOKUP(F1925,'GIÁ'!A:A,'GIÁ'!D:D)</f>
        <v>10450.00</v>
      </c>
      <c r="AL1925" s="118">
        <f t="shared" si="10"/>
        <v>52250</v>
      </c>
      <c r="AM1925" s="118">
        <f t="shared" si="11"/>
        <v>0</v>
      </c>
      <c r="AN1925" s="119">
        <f t="shared" si="12"/>
        <v>52250</v>
      </c>
      <c r="AO1925" s="118">
        <f t="shared" si="13"/>
        <v>0</v>
      </c>
      <c r="AP1925" s="121">
        <f t="shared" si="14"/>
        <v>0</v>
      </c>
      <c r="AQ1925" s="122"/>
      <c r="AR1925" s="119"/>
    </row>
    <row r="1926" ht="22.5" customHeight="1">
      <c r="A1926" s="89">
        <v>46232.0</v>
      </c>
      <c r="B1926" s="90">
        <v>0.5972222222222222</v>
      </c>
      <c r="C1926" s="91" t="s">
        <v>1684</v>
      </c>
      <c r="D1926" s="129" t="str">
        <f t="array" ref="D1926">XLOOKUP(C1926,'DS ST'!A:A,'DS ST'!B:B)</f>
        <v>TSO</v>
      </c>
      <c r="E1926" s="94" t="str">
        <f t="array" ref="E1926">XLOOKUP($F1926,'GIÁ'!$A:$A,'GIÁ'!$E:$E)</f>
        <v>MÁT</v>
      </c>
      <c r="F1926" s="94">
        <v>8.93624370002E12</v>
      </c>
      <c r="G1926" s="95" t="s">
        <v>2727</v>
      </c>
      <c r="H1926" s="95" t="s">
        <v>1206</v>
      </c>
      <c r="I1926" s="96">
        <v>2.0</v>
      </c>
      <c r="J1926" s="96">
        <v>0.0</v>
      </c>
      <c r="K1926" s="98">
        <f t="shared" si="4"/>
        <v>2</v>
      </c>
      <c r="L1926" s="99" t="s">
        <v>6082</v>
      </c>
      <c r="M1926" s="100" t="s">
        <v>6100</v>
      </c>
      <c r="N1926" s="101" t="s">
        <v>6101</v>
      </c>
      <c r="O1926" s="128"/>
      <c r="P1926" s="100">
        <v>2.0</v>
      </c>
      <c r="Q1926" s="103">
        <f t="shared" si="5"/>
        <v>0</v>
      </c>
      <c r="R1926" s="161" t="s">
        <v>6095</v>
      </c>
      <c r="S1926" s="105"/>
      <c r="T1926" s="106"/>
      <c r="U1926" s="107"/>
      <c r="V1926" s="108" t="s">
        <v>756</v>
      </c>
      <c r="W1926" s="109" t="s">
        <v>1908</v>
      </c>
      <c r="X1926" s="110" t="str">
        <f t="shared" si="6"/>
        <v/>
      </c>
      <c r="Y1926" s="110" t="str">
        <f t="shared" si="7"/>
        <v>Siêu thị</v>
      </c>
      <c r="Z1926" s="139" t="str">
        <f t="shared" si="123"/>
        <v/>
      </c>
      <c r="AA1926" s="109" t="s">
        <v>802</v>
      </c>
      <c r="AB1926" s="106"/>
      <c r="AC1926" s="158"/>
      <c r="AD1926" s="160"/>
      <c r="AE1926" s="127"/>
      <c r="AF1926" s="113"/>
      <c r="AG1926" s="165" t="str">
        <f t="array" ref="AG1926">XLOOKUP(F1926,'CLV2'!A:A,'CLV2'!E:E)</f>
        <v>2.DELICA</v>
      </c>
      <c r="AH1926" s="115" t="str">
        <f t="array" ref="AH1926">XLOOKUP(F1926,'CLV2'!A:A,'CLV2'!F:F)</f>
        <v>3.COLD AND HOT DELICA</v>
      </c>
      <c r="AI1926" s="115" t="str">
        <f t="shared" si="8"/>
        <v>Pack</v>
      </c>
      <c r="AJ1926" s="116">
        <f t="shared" si="9"/>
        <v>1</v>
      </c>
      <c r="AK1926" s="117" t="str">
        <f t="array" ref="AK1926">XLOOKUP(F1926,'GIÁ'!A:A,'GIÁ'!D:D)</f>
        <v>10464.51</v>
      </c>
      <c r="AL1926" s="118">
        <f t="shared" si="10"/>
        <v>20929.02</v>
      </c>
      <c r="AM1926" s="118">
        <f t="shared" si="11"/>
        <v>0</v>
      </c>
      <c r="AN1926" s="119">
        <f t="shared" si="12"/>
        <v>20929.02</v>
      </c>
      <c r="AO1926" s="118">
        <f t="shared" si="13"/>
        <v>0</v>
      </c>
      <c r="AP1926" s="121">
        <f t="shared" si="14"/>
        <v>0</v>
      </c>
      <c r="AQ1926" s="122"/>
      <c r="AR1926" s="119"/>
    </row>
    <row r="1927" ht="22.5" customHeight="1">
      <c r="A1927" s="89">
        <v>46232.0</v>
      </c>
      <c r="B1927" s="90">
        <v>0.5972222222222222</v>
      </c>
      <c r="C1927" s="91" t="s">
        <v>1684</v>
      </c>
      <c r="D1927" s="129" t="str">
        <f t="array" ref="D1927">XLOOKUP(C1927,'DS ST'!A:A,'DS ST'!B:B)</f>
        <v>TSO</v>
      </c>
      <c r="E1927" s="94" t="str">
        <f t="array" ref="E1927">XLOOKUP($F1927,'GIÁ'!$A:$A,'GIÁ'!$E:$E)</f>
        <v>MÁT</v>
      </c>
      <c r="F1927" s="94">
        <v>8.936243700013E12</v>
      </c>
      <c r="G1927" s="95" t="s">
        <v>2723</v>
      </c>
      <c r="H1927" s="95" t="s">
        <v>1206</v>
      </c>
      <c r="I1927" s="96">
        <v>2.0</v>
      </c>
      <c r="J1927" s="96">
        <v>0.0</v>
      </c>
      <c r="K1927" s="98">
        <f t="shared" si="4"/>
        <v>2</v>
      </c>
      <c r="L1927" s="99" t="s">
        <v>6082</v>
      </c>
      <c r="M1927" s="100" t="s">
        <v>6100</v>
      </c>
      <c r="N1927" s="101" t="s">
        <v>6101</v>
      </c>
      <c r="O1927" s="128"/>
      <c r="P1927" s="100">
        <v>2.0</v>
      </c>
      <c r="Q1927" s="103">
        <f t="shared" si="5"/>
        <v>0</v>
      </c>
      <c r="R1927" s="161" t="s">
        <v>6095</v>
      </c>
      <c r="S1927" s="105"/>
      <c r="T1927" s="106"/>
      <c r="U1927" s="107"/>
      <c r="V1927" s="108" t="s">
        <v>756</v>
      </c>
      <c r="W1927" s="109" t="s">
        <v>1908</v>
      </c>
      <c r="X1927" s="110" t="str">
        <f t="shared" si="6"/>
        <v/>
      </c>
      <c r="Y1927" s="110" t="str">
        <f t="shared" si="7"/>
        <v>Siêu thị</v>
      </c>
      <c r="Z1927" s="139" t="str">
        <f t="shared" si="123"/>
        <v/>
      </c>
      <c r="AA1927" s="109" t="s">
        <v>802</v>
      </c>
      <c r="AB1927" s="106"/>
      <c r="AC1927" s="158"/>
      <c r="AD1927" s="160"/>
      <c r="AE1927" s="127"/>
      <c r="AF1927" s="113"/>
      <c r="AG1927" s="165" t="str">
        <f t="array" ref="AG1927">XLOOKUP(F1927,'CLV2'!A:A,'CLV2'!E:E)</f>
        <v>2.DELICA</v>
      </c>
      <c r="AH1927" s="115" t="str">
        <f t="array" ref="AH1927">XLOOKUP(F1927,'CLV2'!A:A,'CLV2'!F:F)</f>
        <v>3.COLD AND HOT DELICA</v>
      </c>
      <c r="AI1927" s="115" t="str">
        <f t="shared" si="8"/>
        <v>Pack</v>
      </c>
      <c r="AJ1927" s="116">
        <f t="shared" si="9"/>
        <v>1</v>
      </c>
      <c r="AK1927" s="117" t="str">
        <f t="array" ref="AK1927">XLOOKUP(F1927,'GIÁ'!A:A,'GIÁ'!D:D)</f>
        <v>10877.75</v>
      </c>
      <c r="AL1927" s="118">
        <f t="shared" si="10"/>
        <v>21755.5</v>
      </c>
      <c r="AM1927" s="118">
        <f t="shared" si="11"/>
        <v>0</v>
      </c>
      <c r="AN1927" s="119">
        <f t="shared" si="12"/>
        <v>21755.5</v>
      </c>
      <c r="AO1927" s="118">
        <f t="shared" si="13"/>
        <v>0</v>
      </c>
      <c r="AP1927" s="121">
        <f t="shared" si="14"/>
        <v>0</v>
      </c>
      <c r="AQ1927" s="122"/>
      <c r="AR1927" s="119"/>
    </row>
    <row r="1928" ht="22.5" customHeight="1">
      <c r="A1928" s="89">
        <v>46232.0</v>
      </c>
      <c r="B1928" s="90">
        <v>0.5972222222222222</v>
      </c>
      <c r="C1928" s="91" t="s">
        <v>1684</v>
      </c>
      <c r="D1928" s="129" t="str">
        <f t="array" ref="D1928">XLOOKUP(C1928,'DS ST'!A:A,'DS ST'!B:B)</f>
        <v>TSO</v>
      </c>
      <c r="E1928" s="94" t="str">
        <f t="array" ref="E1928">XLOOKUP($F1928,'GIÁ'!$A:$A,'GIÁ'!$E:$E)</f>
        <v>MÁT</v>
      </c>
      <c r="F1928" s="94">
        <v>8.936243700099E12</v>
      </c>
      <c r="G1928" s="95" t="s">
        <v>2745</v>
      </c>
      <c r="H1928" s="95" t="s">
        <v>1206</v>
      </c>
      <c r="I1928" s="96">
        <v>1.0</v>
      </c>
      <c r="J1928" s="96">
        <v>0.0</v>
      </c>
      <c r="K1928" s="98">
        <f t="shared" si="4"/>
        <v>1</v>
      </c>
      <c r="L1928" s="99" t="s">
        <v>6082</v>
      </c>
      <c r="M1928" s="100" t="s">
        <v>6100</v>
      </c>
      <c r="N1928" s="101" t="s">
        <v>6101</v>
      </c>
      <c r="O1928" s="128"/>
      <c r="P1928" s="100">
        <v>1.0</v>
      </c>
      <c r="Q1928" s="103">
        <f t="shared" si="5"/>
        <v>0</v>
      </c>
      <c r="R1928" s="161" t="s">
        <v>6095</v>
      </c>
      <c r="S1928" s="105"/>
      <c r="T1928" s="106"/>
      <c r="U1928" s="107"/>
      <c r="V1928" s="108" t="s">
        <v>756</v>
      </c>
      <c r="W1928" s="109" t="s">
        <v>1908</v>
      </c>
      <c r="X1928" s="110" t="str">
        <f t="shared" si="6"/>
        <v/>
      </c>
      <c r="Y1928" s="110" t="str">
        <f t="shared" si="7"/>
        <v>Siêu thị</v>
      </c>
      <c r="Z1928" s="139" t="str">
        <f t="shared" si="123"/>
        <v/>
      </c>
      <c r="AA1928" s="109" t="s">
        <v>802</v>
      </c>
      <c r="AB1928" s="106"/>
      <c r="AC1928" s="158"/>
      <c r="AD1928" s="160"/>
      <c r="AE1928" s="127"/>
      <c r="AF1928" s="113"/>
      <c r="AG1928" s="165" t="str">
        <f t="array" ref="AG1928">XLOOKUP(F1928,'CLV2'!A:A,'CLV2'!E:E)</f>
        <v>2.DELICA</v>
      </c>
      <c r="AH1928" s="115" t="str">
        <f t="array" ref="AH1928">XLOOKUP(F1928,'CLV2'!A:A,'CLV2'!F:F)</f>
        <v>3.COLD AND HOT DELICA</v>
      </c>
      <c r="AI1928" s="115" t="str">
        <f t="shared" si="8"/>
        <v>Pack</v>
      </c>
      <c r="AJ1928" s="116">
        <f t="shared" si="9"/>
        <v>1</v>
      </c>
      <c r="AK1928" s="117" t="str">
        <f t="array" ref="AK1928">XLOOKUP(F1928,'GIÁ'!A:A,'GIÁ'!D:D)</f>
        <v>11034.32</v>
      </c>
      <c r="AL1928" s="118">
        <f t="shared" si="10"/>
        <v>11034.32</v>
      </c>
      <c r="AM1928" s="118">
        <f t="shared" si="11"/>
        <v>0</v>
      </c>
      <c r="AN1928" s="119">
        <f t="shared" si="12"/>
        <v>11034.32</v>
      </c>
      <c r="AO1928" s="118">
        <f t="shared" si="13"/>
        <v>0</v>
      </c>
      <c r="AP1928" s="121">
        <f t="shared" si="14"/>
        <v>0</v>
      </c>
      <c r="AQ1928" s="122"/>
      <c r="AR1928" s="119"/>
    </row>
    <row r="1929" ht="22.5" customHeight="1">
      <c r="A1929" s="89">
        <v>46232.0</v>
      </c>
      <c r="B1929" s="90">
        <v>0.5972222222222222</v>
      </c>
      <c r="C1929" s="91" t="s">
        <v>1684</v>
      </c>
      <c r="D1929" s="129" t="str">
        <f t="array" ref="D1929">XLOOKUP(C1929,'DS ST'!A:A,'DS ST'!B:B)</f>
        <v>TSO</v>
      </c>
      <c r="E1929" s="94" t="str">
        <f t="array" ref="E1929">XLOOKUP($F1929,'GIÁ'!$A:$A,'GIÁ'!$E:$E)</f>
        <v>MÁT</v>
      </c>
      <c r="F1929" s="94">
        <v>11570.0</v>
      </c>
      <c r="G1929" s="95" t="s">
        <v>901</v>
      </c>
      <c r="H1929" s="95" t="s">
        <v>75</v>
      </c>
      <c r="I1929" s="96">
        <v>7.0</v>
      </c>
      <c r="J1929" s="96">
        <v>0.0</v>
      </c>
      <c r="K1929" s="98">
        <f t="shared" si="4"/>
        <v>7</v>
      </c>
      <c r="L1929" s="99" t="s">
        <v>6082</v>
      </c>
      <c r="M1929" s="100" t="s">
        <v>6102</v>
      </c>
      <c r="N1929" s="101" t="s">
        <v>6103</v>
      </c>
      <c r="O1929" s="128"/>
      <c r="P1929" s="145">
        <v>7.0</v>
      </c>
      <c r="Q1929" s="103">
        <f t="shared" si="5"/>
        <v>0</v>
      </c>
      <c r="R1929" s="161" t="s">
        <v>6104</v>
      </c>
      <c r="S1929" s="105"/>
      <c r="T1929" s="106"/>
      <c r="U1929" s="107"/>
      <c r="V1929" s="108" t="s">
        <v>756</v>
      </c>
      <c r="W1929" s="109" t="s">
        <v>1908</v>
      </c>
      <c r="X1929" s="110" t="str">
        <f t="shared" si="6"/>
        <v/>
      </c>
      <c r="Y1929" s="110" t="str">
        <f t="shared" si="7"/>
        <v>Siêu thị</v>
      </c>
      <c r="Z1929" s="139" t="str">
        <f t="shared" si="123"/>
        <v/>
      </c>
      <c r="AA1929" s="109" t="s">
        <v>802</v>
      </c>
      <c r="AB1929" s="106"/>
      <c r="AC1929" s="158"/>
      <c r="AD1929" s="160"/>
      <c r="AE1929" s="127"/>
      <c r="AF1929" s="113"/>
      <c r="AG1929" s="165" t="str">
        <f t="array" ref="AG1929">XLOOKUP(F1929,'CLV2'!A:A,'CLV2'!E:E)</f>
        <v>2.FRUITS</v>
      </c>
      <c r="AH1929" s="115" t="str">
        <f t="array" ref="AH1929">XLOOKUP(F1929,'CLV2'!A:A,'CLV2'!F:F)</f>
        <v>3.IMPORT FRUITS</v>
      </c>
      <c r="AI1929" s="115" t="str">
        <f t="shared" si="8"/>
        <v>Pack</v>
      </c>
      <c r="AJ1929" s="116">
        <f t="shared" si="9"/>
        <v>1</v>
      </c>
      <c r="AK1929" s="117" t="str">
        <f t="array" ref="AK1929">XLOOKUP(F1929,'GIÁ'!A:A,'GIÁ'!D:D)</f>
        <v>67482.80</v>
      </c>
      <c r="AL1929" s="118">
        <f t="shared" si="10"/>
        <v>472379.6</v>
      </c>
      <c r="AM1929" s="118">
        <f t="shared" si="11"/>
        <v>0</v>
      </c>
      <c r="AN1929" s="119">
        <f t="shared" si="12"/>
        <v>472379.6</v>
      </c>
      <c r="AO1929" s="118">
        <f t="shared" si="13"/>
        <v>0</v>
      </c>
      <c r="AP1929" s="121">
        <f t="shared" si="14"/>
        <v>0</v>
      </c>
      <c r="AQ1929" s="122"/>
      <c r="AR1929" s="119"/>
    </row>
    <row r="1930" ht="22.5" customHeight="1">
      <c r="A1930" s="89">
        <v>46232.0</v>
      </c>
      <c r="B1930" s="90">
        <v>0.5972222222222222</v>
      </c>
      <c r="C1930" s="91" t="s">
        <v>1684</v>
      </c>
      <c r="D1930" s="129" t="str">
        <f t="array" ref="D1930">XLOOKUP(C1930,'DS ST'!A:A,'DS ST'!B:B)</f>
        <v>TSO</v>
      </c>
      <c r="E1930" s="94" t="str">
        <f t="array" ref="E1930">XLOOKUP($F1930,'GIÁ'!$A:$A,'GIÁ'!$E:$E)</f>
        <v>MÁT</v>
      </c>
      <c r="F1930" s="94">
        <v>8.938509645076E12</v>
      </c>
      <c r="G1930" s="95" t="s">
        <v>2940</v>
      </c>
      <c r="H1930" s="95" t="s">
        <v>57</v>
      </c>
      <c r="I1930" s="96">
        <v>3.0</v>
      </c>
      <c r="J1930" s="96">
        <v>0.0</v>
      </c>
      <c r="K1930" s="98">
        <f t="shared" si="4"/>
        <v>3</v>
      </c>
      <c r="L1930" s="99" t="s">
        <v>6082</v>
      </c>
      <c r="M1930" s="100" t="s">
        <v>6102</v>
      </c>
      <c r="N1930" s="101" t="s">
        <v>6103</v>
      </c>
      <c r="O1930" s="128"/>
      <c r="P1930" s="100">
        <v>3.0</v>
      </c>
      <c r="Q1930" s="103">
        <f t="shared" si="5"/>
        <v>0</v>
      </c>
      <c r="R1930" s="161" t="s">
        <v>6105</v>
      </c>
      <c r="S1930" s="105"/>
      <c r="T1930" s="106"/>
      <c r="U1930" s="107"/>
      <c r="V1930" s="108" t="s">
        <v>756</v>
      </c>
      <c r="W1930" s="109" t="s">
        <v>1908</v>
      </c>
      <c r="X1930" s="110" t="str">
        <f t="shared" si="6"/>
        <v/>
      </c>
      <c r="Y1930" s="110" t="str">
        <f t="shared" si="7"/>
        <v>Siêu thị</v>
      </c>
      <c r="Z1930" s="139" t="str">
        <f t="shared" si="123"/>
        <v/>
      </c>
      <c r="AA1930" s="109" t="s">
        <v>802</v>
      </c>
      <c r="AB1930" s="106"/>
      <c r="AC1930" s="158"/>
      <c r="AD1930" s="160"/>
      <c r="AE1930" s="127"/>
      <c r="AF1930" s="113"/>
      <c r="AG1930" s="165" t="str">
        <f t="array" ref="AG1930">XLOOKUP(F1930,'CLV2'!A:A,'CLV2'!E:E)</f>
        <v>2.FRUITS</v>
      </c>
      <c r="AH1930" s="115" t="str">
        <f t="array" ref="AH1930">XLOOKUP(F1930,'CLV2'!A:A,'CLV2'!F:F)</f>
        <v>3.IMPORT FRUITS</v>
      </c>
      <c r="AI1930" s="115" t="str">
        <f t="shared" si="8"/>
        <v>Pack</v>
      </c>
      <c r="AJ1930" s="116">
        <f t="shared" si="9"/>
        <v>1</v>
      </c>
      <c r="AK1930" s="117" t="str">
        <f t="array" ref="AK1930">XLOOKUP(F1930,'GIÁ'!A:A,'GIÁ'!D:D)</f>
        <v>64533.01</v>
      </c>
      <c r="AL1930" s="118">
        <f t="shared" si="10"/>
        <v>193599.03</v>
      </c>
      <c r="AM1930" s="118">
        <f t="shared" si="11"/>
        <v>0</v>
      </c>
      <c r="AN1930" s="119">
        <f t="shared" si="12"/>
        <v>193599.03</v>
      </c>
      <c r="AO1930" s="118">
        <f t="shared" si="13"/>
        <v>0</v>
      </c>
      <c r="AP1930" s="121">
        <f t="shared" si="14"/>
        <v>0</v>
      </c>
      <c r="AQ1930" s="122"/>
      <c r="AR1930" s="119"/>
    </row>
    <row r="1931" ht="22.5" customHeight="1">
      <c r="A1931" s="89">
        <v>46232.0</v>
      </c>
      <c r="B1931" s="90">
        <v>0.5972222222222222</v>
      </c>
      <c r="C1931" s="91" t="s">
        <v>1684</v>
      </c>
      <c r="D1931" s="129" t="str">
        <f t="array" ref="D1931">XLOOKUP(C1931,'DS ST'!A:A,'DS ST'!B:B)</f>
        <v>TSO</v>
      </c>
      <c r="E1931" s="94" t="str">
        <f t="array" ref="E1931">XLOOKUP($F1931,'GIÁ'!$A:$A,'GIÁ'!$E:$E)</f>
        <v>MÁT</v>
      </c>
      <c r="F1931" s="94">
        <v>11789.0</v>
      </c>
      <c r="G1931" s="95" t="s">
        <v>1083</v>
      </c>
      <c r="H1931" s="95" t="s">
        <v>75</v>
      </c>
      <c r="I1931" s="96">
        <v>10.0</v>
      </c>
      <c r="J1931" s="96">
        <v>0.0</v>
      </c>
      <c r="K1931" s="98">
        <f t="shared" si="4"/>
        <v>10</v>
      </c>
      <c r="L1931" s="99" t="s">
        <v>6082</v>
      </c>
      <c r="M1931" s="100" t="s">
        <v>6102</v>
      </c>
      <c r="N1931" s="101" t="s">
        <v>6103</v>
      </c>
      <c r="O1931" s="128"/>
      <c r="P1931" s="100">
        <v>10.0</v>
      </c>
      <c r="Q1931" s="103">
        <f t="shared" si="5"/>
        <v>0</v>
      </c>
      <c r="R1931" s="161" t="s">
        <v>6105</v>
      </c>
      <c r="S1931" s="105"/>
      <c r="T1931" s="106"/>
      <c r="U1931" s="107"/>
      <c r="V1931" s="108" t="s">
        <v>756</v>
      </c>
      <c r="W1931" s="109" t="s">
        <v>1908</v>
      </c>
      <c r="X1931" s="110" t="str">
        <f t="shared" si="6"/>
        <v/>
      </c>
      <c r="Y1931" s="110" t="str">
        <f t="shared" si="7"/>
        <v>Siêu thị</v>
      </c>
      <c r="Z1931" s="139" t="str">
        <f t="shared" si="123"/>
        <v/>
      </c>
      <c r="AA1931" s="109" t="s">
        <v>802</v>
      </c>
      <c r="AB1931" s="106"/>
      <c r="AC1931" s="158"/>
      <c r="AD1931" s="160"/>
      <c r="AE1931" s="127"/>
      <c r="AF1931" s="113"/>
      <c r="AG1931" s="165" t="str">
        <f t="array" ref="AG1931">XLOOKUP(F1931,'CLV2'!A:A,'CLV2'!E:E)</f>
        <v>2.FRUITS</v>
      </c>
      <c r="AH1931" s="115" t="str">
        <f t="array" ref="AH1931">XLOOKUP(F1931,'CLV2'!A:A,'CLV2'!F:F)</f>
        <v>3.IMPORT FRUITS</v>
      </c>
      <c r="AI1931" s="115" t="str">
        <f t="shared" si="8"/>
        <v>Pack</v>
      </c>
      <c r="AJ1931" s="116">
        <f t="shared" si="9"/>
        <v>1</v>
      </c>
      <c r="AK1931" s="117" t="str">
        <f t="array" ref="AK1931">XLOOKUP(F1931,'GIÁ'!A:A,'GIÁ'!D:D)</f>
        <v>56000.00</v>
      </c>
      <c r="AL1931" s="118">
        <f t="shared" si="10"/>
        <v>560000</v>
      </c>
      <c r="AM1931" s="118">
        <f t="shared" si="11"/>
        <v>0</v>
      </c>
      <c r="AN1931" s="119">
        <f t="shared" si="12"/>
        <v>560000</v>
      </c>
      <c r="AO1931" s="118">
        <f t="shared" si="13"/>
        <v>0</v>
      </c>
      <c r="AP1931" s="121">
        <f t="shared" si="14"/>
        <v>0</v>
      </c>
      <c r="AQ1931" s="122"/>
      <c r="AR1931" s="119"/>
    </row>
    <row r="1932" ht="22.5" customHeight="1">
      <c r="A1932" s="89">
        <v>46232.0</v>
      </c>
      <c r="B1932" s="90">
        <v>0.5972222222222222</v>
      </c>
      <c r="C1932" s="91" t="s">
        <v>1684</v>
      </c>
      <c r="D1932" s="129" t="str">
        <f t="array" ref="D1932">XLOOKUP(C1932,'DS ST'!A:A,'DS ST'!B:B)</f>
        <v>TSO</v>
      </c>
      <c r="E1932" s="94" t="str">
        <f t="array" ref="E1932">XLOOKUP($F1932,'GIÁ'!$A:$A,'GIÁ'!$E:$E)</f>
        <v>MÁT</v>
      </c>
      <c r="F1932" s="94">
        <v>10610.0</v>
      </c>
      <c r="G1932" s="95" t="s">
        <v>121</v>
      </c>
      <c r="H1932" s="95" t="s">
        <v>57</v>
      </c>
      <c r="I1932" s="96">
        <v>13.0</v>
      </c>
      <c r="J1932" s="96">
        <v>0.0</v>
      </c>
      <c r="K1932" s="98">
        <f t="shared" si="4"/>
        <v>13</v>
      </c>
      <c r="L1932" s="99" t="s">
        <v>6082</v>
      </c>
      <c r="M1932" s="100" t="s">
        <v>6106</v>
      </c>
      <c r="N1932" s="101" t="s">
        <v>6107</v>
      </c>
      <c r="O1932" s="128"/>
      <c r="P1932" s="100">
        <v>13.0</v>
      </c>
      <c r="Q1932" s="103">
        <f t="shared" si="5"/>
        <v>0</v>
      </c>
      <c r="R1932" s="161" t="s">
        <v>6108</v>
      </c>
      <c r="S1932" s="105"/>
      <c r="T1932" s="106"/>
      <c r="U1932" s="107"/>
      <c r="V1932" s="108" t="s">
        <v>756</v>
      </c>
      <c r="W1932" s="109" t="s">
        <v>1908</v>
      </c>
      <c r="X1932" s="110" t="str">
        <f t="shared" si="6"/>
        <v/>
      </c>
      <c r="Y1932" s="110" t="str">
        <f t="shared" si="7"/>
        <v>Siêu thị</v>
      </c>
      <c r="Z1932" s="139" t="str">
        <f t="shared" si="123"/>
        <v/>
      </c>
      <c r="AA1932" s="109" t="s">
        <v>802</v>
      </c>
      <c r="AB1932" s="106"/>
      <c r="AC1932" s="158"/>
      <c r="AD1932" s="160"/>
      <c r="AE1932" s="127"/>
      <c r="AF1932" s="113"/>
      <c r="AG1932" s="165" t="str">
        <f t="array" ref="AG1932">XLOOKUP(F1932,'CLV2'!A:A,'CLV2'!E:E)</f>
        <v>2.FRUITS</v>
      </c>
      <c r="AH1932" s="115" t="str">
        <f t="array" ref="AH1932">XLOOKUP(F1932,'CLV2'!A:A,'CLV2'!F:F)</f>
        <v>3.IMPORT FRUITS</v>
      </c>
      <c r="AI1932" s="115" t="str">
        <f t="shared" si="8"/>
        <v>Pack</v>
      </c>
      <c r="AJ1932" s="116">
        <f t="shared" si="9"/>
        <v>1</v>
      </c>
      <c r="AK1932" s="117" t="str">
        <f t="array" ref="AK1932">XLOOKUP(F1932,'GIÁ'!A:A,'GIÁ'!D:D)</f>
        <v>72259.15</v>
      </c>
      <c r="AL1932" s="118">
        <f t="shared" si="10"/>
        <v>939368.95</v>
      </c>
      <c r="AM1932" s="118">
        <f t="shared" si="11"/>
        <v>0</v>
      </c>
      <c r="AN1932" s="119">
        <f t="shared" si="12"/>
        <v>939368.95</v>
      </c>
      <c r="AO1932" s="118">
        <f t="shared" si="13"/>
        <v>0</v>
      </c>
      <c r="AP1932" s="121">
        <f t="shared" si="14"/>
        <v>0</v>
      </c>
      <c r="AQ1932" s="122"/>
      <c r="AR1932" s="119"/>
    </row>
    <row r="1933" ht="22.5" customHeight="1">
      <c r="A1933" s="89">
        <v>46232.0</v>
      </c>
      <c r="B1933" s="90">
        <v>0.5972222222222222</v>
      </c>
      <c r="C1933" s="91" t="s">
        <v>1684</v>
      </c>
      <c r="D1933" s="129" t="str">
        <f t="array" ref="D1933">XLOOKUP(C1933,'DS ST'!A:A,'DS ST'!B:B)</f>
        <v>TSO</v>
      </c>
      <c r="E1933" s="94" t="str">
        <f t="array" ref="E1933">XLOOKUP($F1933,'GIÁ'!$A:$A,'GIÁ'!$E:$E)</f>
        <v>MÁT</v>
      </c>
      <c r="F1933" s="94">
        <v>8.935360200123E12</v>
      </c>
      <c r="G1933" s="95" t="s">
        <v>2097</v>
      </c>
      <c r="H1933" s="95" t="s">
        <v>57</v>
      </c>
      <c r="I1933" s="96">
        <v>2.0</v>
      </c>
      <c r="J1933" s="96">
        <v>0.0</v>
      </c>
      <c r="K1933" s="98">
        <f t="shared" si="4"/>
        <v>2</v>
      </c>
      <c r="L1933" s="99" t="s">
        <v>6082</v>
      </c>
      <c r="M1933" s="100" t="s">
        <v>6106</v>
      </c>
      <c r="N1933" s="101" t="s">
        <v>6107</v>
      </c>
      <c r="O1933" s="128"/>
      <c r="P1933" s="100">
        <v>2.0</v>
      </c>
      <c r="Q1933" s="103">
        <f t="shared" si="5"/>
        <v>0</v>
      </c>
      <c r="R1933" s="161" t="s">
        <v>6108</v>
      </c>
      <c r="S1933" s="105"/>
      <c r="T1933" s="106"/>
      <c r="U1933" s="107"/>
      <c r="V1933" s="108" t="s">
        <v>756</v>
      </c>
      <c r="W1933" s="109" t="s">
        <v>1908</v>
      </c>
      <c r="X1933" s="110" t="str">
        <f t="shared" si="6"/>
        <v/>
      </c>
      <c r="Y1933" s="110" t="str">
        <f t="shared" si="7"/>
        <v>Siêu thị</v>
      </c>
      <c r="Z1933" s="139" t="str">
        <f t="shared" si="123"/>
        <v/>
      </c>
      <c r="AA1933" s="109" t="s">
        <v>802</v>
      </c>
      <c r="AB1933" s="106"/>
      <c r="AC1933" s="158"/>
      <c r="AD1933" s="160"/>
      <c r="AE1933" s="127"/>
      <c r="AF1933" s="113"/>
      <c r="AG1933" s="165" t="str">
        <f t="array" ref="AG1933">XLOOKUP(F1933,'CLV2'!A:A,'CLV2'!E:E)</f>
        <v>2.FRUITS</v>
      </c>
      <c r="AH1933" s="115" t="str">
        <f t="array" ref="AH1933">XLOOKUP(F1933,'CLV2'!A:A,'CLV2'!F:F)</f>
        <v>3.IMPORT FRUITS</v>
      </c>
      <c r="AI1933" s="115" t="str">
        <f t="shared" si="8"/>
        <v>Pack</v>
      </c>
      <c r="AJ1933" s="116">
        <f t="shared" si="9"/>
        <v>1</v>
      </c>
      <c r="AK1933" s="117" t="str">
        <f t="array" ref="AK1933">XLOOKUP(F1933,'GIÁ'!A:A,'GIÁ'!D:D)</f>
        <v>118135.43</v>
      </c>
      <c r="AL1933" s="118">
        <f t="shared" si="10"/>
        <v>236270.86</v>
      </c>
      <c r="AM1933" s="118">
        <f t="shared" si="11"/>
        <v>0</v>
      </c>
      <c r="AN1933" s="119">
        <f t="shared" si="12"/>
        <v>236270.86</v>
      </c>
      <c r="AO1933" s="118">
        <f t="shared" si="13"/>
        <v>0</v>
      </c>
      <c r="AP1933" s="121">
        <f t="shared" si="14"/>
        <v>0</v>
      </c>
      <c r="AQ1933" s="122"/>
      <c r="AR1933" s="119"/>
    </row>
    <row r="1934" ht="22.5" customHeight="1">
      <c r="A1934" s="89">
        <v>46232.0</v>
      </c>
      <c r="B1934" s="90">
        <v>0.5972222222222222</v>
      </c>
      <c r="C1934" s="91" t="s">
        <v>1684</v>
      </c>
      <c r="D1934" s="129" t="str">
        <f t="array" ref="D1934">XLOOKUP(C1934,'DS ST'!A:A,'DS ST'!B:B)</f>
        <v>TSO</v>
      </c>
      <c r="E1934" s="94" t="str">
        <f t="array" ref="E1934">XLOOKUP($F1934,'GIÁ'!$A:$A,'GIÁ'!$E:$E)</f>
        <v>MÁT</v>
      </c>
      <c r="F1934" s="94">
        <v>8.935360200086E12</v>
      </c>
      <c r="G1934" s="95" t="s">
        <v>2088</v>
      </c>
      <c r="H1934" s="95" t="s">
        <v>57</v>
      </c>
      <c r="I1934" s="96">
        <v>62.0</v>
      </c>
      <c r="J1934" s="96">
        <v>48.0</v>
      </c>
      <c r="K1934" s="98">
        <f t="shared" si="4"/>
        <v>14</v>
      </c>
      <c r="L1934" s="99" t="s">
        <v>6082</v>
      </c>
      <c r="M1934" s="100" t="s">
        <v>6106</v>
      </c>
      <c r="N1934" s="101" t="s">
        <v>6107</v>
      </c>
      <c r="O1934" s="128"/>
      <c r="P1934" s="100">
        <v>14.0</v>
      </c>
      <c r="Q1934" s="103">
        <f t="shared" si="5"/>
        <v>0</v>
      </c>
      <c r="R1934" s="161" t="s">
        <v>6108</v>
      </c>
      <c r="S1934" s="105"/>
      <c r="T1934" s="106"/>
      <c r="U1934" s="107"/>
      <c r="V1934" s="108" t="s">
        <v>756</v>
      </c>
      <c r="W1934" s="109" t="s">
        <v>1908</v>
      </c>
      <c r="X1934" s="110" t="str">
        <f t="shared" si="6"/>
        <v/>
      </c>
      <c r="Y1934" s="110" t="str">
        <f t="shared" si="7"/>
        <v>Siêu thị</v>
      </c>
      <c r="Z1934" s="139" t="str">
        <f t="shared" si="123"/>
        <v/>
      </c>
      <c r="AA1934" s="109" t="s">
        <v>802</v>
      </c>
      <c r="AB1934" s="106"/>
      <c r="AC1934" s="158"/>
      <c r="AD1934" s="160"/>
      <c r="AE1934" s="127"/>
      <c r="AF1934" s="113"/>
      <c r="AG1934" s="165" t="str">
        <f t="array" ref="AG1934">XLOOKUP(F1934,'CLV2'!A:A,'CLV2'!E:E)</f>
        <v>2.FRUITS</v>
      </c>
      <c r="AH1934" s="115" t="str">
        <f t="array" ref="AH1934">XLOOKUP(F1934,'CLV2'!A:A,'CLV2'!F:F)</f>
        <v>3.IMPORT FRUITS</v>
      </c>
      <c r="AI1934" s="115" t="str">
        <f t="shared" si="8"/>
        <v>Pack</v>
      </c>
      <c r="AJ1934" s="116">
        <f t="shared" si="9"/>
        <v>0.2258064516</v>
      </c>
      <c r="AK1934" s="117" t="str">
        <f t="array" ref="AK1934">XLOOKUP(F1934,'GIÁ'!A:A,'GIÁ'!D:D)</f>
        <v>117334.78</v>
      </c>
      <c r="AL1934" s="118">
        <f t="shared" si="10"/>
        <v>1642686.92</v>
      </c>
      <c r="AM1934" s="118">
        <f t="shared" si="11"/>
        <v>0</v>
      </c>
      <c r="AN1934" s="119">
        <f t="shared" si="12"/>
        <v>1642686.92</v>
      </c>
      <c r="AO1934" s="118">
        <f t="shared" si="13"/>
        <v>0</v>
      </c>
      <c r="AP1934" s="121">
        <f t="shared" si="14"/>
        <v>0</v>
      </c>
      <c r="AQ1934" s="122"/>
      <c r="AR1934" s="119"/>
    </row>
    <row r="1935" ht="22.5" customHeight="1">
      <c r="A1935" s="89">
        <v>46232.0</v>
      </c>
      <c r="B1935" s="90">
        <v>0.5972222222222222</v>
      </c>
      <c r="C1935" s="91" t="s">
        <v>1684</v>
      </c>
      <c r="D1935" s="129" t="str">
        <f t="array" ref="D1935">XLOOKUP(C1935,'DS ST'!A:A,'DS ST'!B:B)</f>
        <v>TSO</v>
      </c>
      <c r="E1935" s="94" t="str">
        <f t="array" ref="E1935">XLOOKUP($F1935,'GIÁ'!$A:$A,'GIÁ'!$E:$E)</f>
        <v>MÁT</v>
      </c>
      <c r="F1935" s="94">
        <v>9.415007014843E12</v>
      </c>
      <c r="G1935" s="95" t="s">
        <v>3277</v>
      </c>
      <c r="H1935" s="95" t="s">
        <v>224</v>
      </c>
      <c r="I1935" s="96">
        <v>6.0</v>
      </c>
      <c r="J1935" s="96">
        <v>0.0</v>
      </c>
      <c r="K1935" s="98">
        <f t="shared" si="4"/>
        <v>6</v>
      </c>
      <c r="L1935" s="99" t="s">
        <v>6082</v>
      </c>
      <c r="M1935" s="100" t="s">
        <v>6109</v>
      </c>
      <c r="N1935" s="101" t="s">
        <v>6110</v>
      </c>
      <c r="O1935" s="128"/>
      <c r="P1935" s="100">
        <v>6.0</v>
      </c>
      <c r="Q1935" s="103">
        <f t="shared" si="5"/>
        <v>0</v>
      </c>
      <c r="R1935" s="161" t="s">
        <v>6095</v>
      </c>
      <c r="S1935" s="105"/>
      <c r="T1935" s="106"/>
      <c r="U1935" s="107"/>
      <c r="V1935" s="108" t="s">
        <v>756</v>
      </c>
      <c r="W1935" s="109" t="s">
        <v>1908</v>
      </c>
      <c r="X1935" s="110" t="str">
        <f t="shared" si="6"/>
        <v/>
      </c>
      <c r="Y1935" s="110" t="str">
        <f t="shared" si="7"/>
        <v>Siêu thị</v>
      </c>
      <c r="Z1935" s="139" t="str">
        <f t="shared" si="123"/>
        <v/>
      </c>
      <c r="AA1935" s="109" t="s">
        <v>802</v>
      </c>
      <c r="AB1935" s="106"/>
      <c r="AC1935" s="158"/>
      <c r="AD1935" s="160"/>
      <c r="AE1935" s="127"/>
      <c r="AF1935" s="113"/>
      <c r="AG1935" s="165" t="str">
        <f t="array" ref="AG1935">XLOOKUP(F1935,'CLV2'!A:A,'CLV2'!E:E)</f>
        <v>2.DAIRY</v>
      </c>
      <c r="AH1935" s="115" t="str">
        <f t="array" ref="AH1935">XLOOKUP(F1935,'CLV2'!A:A,'CLV2'!F:F)</f>
        <v>3.BUTTER AND CHEESE</v>
      </c>
      <c r="AI1935" s="115" t="str">
        <f t="shared" si="8"/>
        <v>Pack</v>
      </c>
      <c r="AJ1935" s="116">
        <f t="shared" si="9"/>
        <v>1</v>
      </c>
      <c r="AK1935" s="117" t="str">
        <f t="array" ref="AK1935">XLOOKUP(F1935,'GIÁ'!A:A,'GIÁ'!D:D)</f>
        <v>50972.87</v>
      </c>
      <c r="AL1935" s="118">
        <f t="shared" si="10"/>
        <v>305837.22</v>
      </c>
      <c r="AM1935" s="118">
        <f t="shared" si="11"/>
        <v>0</v>
      </c>
      <c r="AN1935" s="119">
        <f t="shared" si="12"/>
        <v>305837.22</v>
      </c>
      <c r="AO1935" s="118">
        <f t="shared" si="13"/>
        <v>0</v>
      </c>
      <c r="AP1935" s="121">
        <f t="shared" si="14"/>
        <v>0</v>
      </c>
      <c r="AQ1935" s="122"/>
      <c r="AR1935" s="119"/>
    </row>
    <row r="1936" ht="22.5" customHeight="1">
      <c r="A1936" s="89">
        <v>46232.0</v>
      </c>
      <c r="B1936" s="90">
        <v>0.5777777777777777</v>
      </c>
      <c r="C1936" s="91" t="s">
        <v>155</v>
      </c>
      <c r="D1936" s="129" t="str">
        <f t="array" ref="D1936">XLOOKUP(C1936,'DS ST'!A:A,'DS ST'!B:B)</f>
        <v>A110</v>
      </c>
      <c r="E1936" s="94" t="str">
        <f t="array" ref="E1936">XLOOKUP($F1936,'GIÁ'!$A:$A,'GIÁ'!$E:$E)</f>
        <v>ĐÔNG</v>
      </c>
      <c r="F1936" s="94">
        <v>8.938532826008E12</v>
      </c>
      <c r="G1936" s="95" t="s">
        <v>3046</v>
      </c>
      <c r="H1936" s="95" t="s">
        <v>224</v>
      </c>
      <c r="I1936" s="96">
        <v>4.0</v>
      </c>
      <c r="J1936" s="96">
        <v>1.0</v>
      </c>
      <c r="K1936" s="98">
        <f t="shared" si="4"/>
        <v>3</v>
      </c>
      <c r="L1936" s="99" t="s">
        <v>6111</v>
      </c>
      <c r="M1936" s="100" t="s">
        <v>6112</v>
      </c>
      <c r="N1936" s="101" t="e">
        <v>#N/A</v>
      </c>
      <c r="O1936" s="128"/>
      <c r="P1936" s="100">
        <v>3.0</v>
      </c>
      <c r="Q1936" s="103">
        <f t="shared" si="5"/>
        <v>0</v>
      </c>
      <c r="R1936" s="161" t="s">
        <v>6113</v>
      </c>
      <c r="S1936" s="105"/>
      <c r="T1936" s="106"/>
      <c r="U1936" s="107"/>
      <c r="V1936" s="108" t="s">
        <v>756</v>
      </c>
      <c r="W1936" s="109" t="s">
        <v>764</v>
      </c>
      <c r="X1936" s="110" t="str">
        <f t="shared" si="6"/>
        <v/>
      </c>
      <c r="Y1936" s="110" t="str">
        <f t="shared" si="7"/>
        <v>Siêu thị</v>
      </c>
      <c r="Z1936" s="139" t="str">
        <f t="shared" si="123"/>
        <v/>
      </c>
      <c r="AA1936" s="109" t="s">
        <v>802</v>
      </c>
      <c r="AB1936" s="106"/>
      <c r="AC1936" s="158"/>
      <c r="AD1936" s="160"/>
      <c r="AE1936" s="127"/>
      <c r="AF1936" s="113"/>
      <c r="AG1936" s="165" t="str">
        <f t="array" ref="AG1936">XLOOKUP(F1936,'CLV2'!A:A,'CLV2'!E:E)</f>
        <v>2.FROZEN FOODS</v>
      </c>
      <c r="AH1936" s="115" t="str">
        <f t="array" ref="AH1936">XLOOKUP(F1936,'CLV2'!A:A,'CLV2'!F:F)</f>
        <v>3.PASTRY AND DESSERTS</v>
      </c>
      <c r="AI1936" s="115" t="str">
        <f t="shared" si="8"/>
        <v>Pack</v>
      </c>
      <c r="AJ1936" s="116">
        <f t="shared" si="9"/>
        <v>0.75</v>
      </c>
      <c r="AK1936" s="117" t="str">
        <f t="array" ref="AK1936">XLOOKUP(F1936,'GIÁ'!A:A,'GIÁ'!D:D)</f>
        <v>22371.33</v>
      </c>
      <c r="AL1936" s="118">
        <f t="shared" si="10"/>
        <v>67113.99</v>
      </c>
      <c r="AM1936" s="118">
        <f t="shared" si="11"/>
        <v>0</v>
      </c>
      <c r="AN1936" s="119">
        <f t="shared" si="12"/>
        <v>67113.99</v>
      </c>
      <c r="AO1936" s="118">
        <f t="shared" si="13"/>
        <v>0</v>
      </c>
      <c r="AP1936" s="121">
        <f t="shared" si="14"/>
        <v>0</v>
      </c>
      <c r="AQ1936" s="122"/>
      <c r="AR1936" s="119"/>
    </row>
    <row r="1937" ht="22.5" customHeight="1">
      <c r="A1937" s="89">
        <v>46232.0</v>
      </c>
      <c r="B1937" s="90">
        <v>0.5777777777777777</v>
      </c>
      <c r="C1937" s="91" t="s">
        <v>155</v>
      </c>
      <c r="D1937" s="92" t="str">
        <f t="array" ref="D1937">XLOOKUP(C1937,'DS ST'!A:A,'DS ST'!B:B)</f>
        <v>A110</v>
      </c>
      <c r="E1937" s="94" t="str">
        <f t="array" ref="E1937">XLOOKUP($F1937,'GIÁ'!$A:$A,'GIÁ'!$E:$E)</f>
        <v>ĐÔNG</v>
      </c>
      <c r="F1937" s="94">
        <v>8.938562334054E12</v>
      </c>
      <c r="G1937" s="95" t="s">
        <v>3183</v>
      </c>
      <c r="H1937" s="95" t="s">
        <v>57</v>
      </c>
      <c r="I1937" s="96">
        <v>2.0</v>
      </c>
      <c r="J1937" s="96">
        <v>1.0</v>
      </c>
      <c r="K1937" s="98">
        <f t="shared" si="4"/>
        <v>1</v>
      </c>
      <c r="L1937" s="99" t="s">
        <v>6111</v>
      </c>
      <c r="M1937" s="100" t="s">
        <v>6112</v>
      </c>
      <c r="N1937" s="101" t="e">
        <v>#N/A</v>
      </c>
      <c r="O1937" s="128"/>
      <c r="P1937" s="100"/>
      <c r="Q1937" s="103">
        <f t="shared" si="5"/>
        <v>1</v>
      </c>
      <c r="R1937" s="161"/>
      <c r="S1937" s="105"/>
      <c r="T1937" s="106"/>
      <c r="U1937" s="107"/>
      <c r="V1937" s="108" t="s">
        <v>756</v>
      </c>
      <c r="W1937" s="109" t="s">
        <v>1312</v>
      </c>
      <c r="X1937" s="110" t="str">
        <f t="shared" si="6"/>
        <v/>
      </c>
      <c r="Y1937" s="110" t="str">
        <f t="shared" si="7"/>
        <v/>
      </c>
      <c r="Z1937" s="109" t="s">
        <v>797</v>
      </c>
      <c r="AA1937" s="109" t="s">
        <v>802</v>
      </c>
      <c r="AB1937" s="168" t="s">
        <v>6114</v>
      </c>
      <c r="AC1937" s="158"/>
      <c r="AD1937" s="160"/>
      <c r="AE1937" s="127"/>
      <c r="AF1937" s="113"/>
      <c r="AG1937" s="165" t="str">
        <f t="array" ref="AG1937">XLOOKUP(F1937,'CLV2'!A:A,'CLV2'!E:E)</f>
        <v>2.FROZEN FOODS</v>
      </c>
      <c r="AH1937" s="115" t="str">
        <f t="array" ref="AH1937">XLOOKUP(F1937,'CLV2'!A:A,'CLV2'!F:F)</f>
        <v>3.PIZZA - READY MEALS</v>
      </c>
      <c r="AI1937" s="115" t="str">
        <f t="shared" si="8"/>
        <v>Pack</v>
      </c>
      <c r="AJ1937" s="116">
        <f t="shared" si="9"/>
        <v>0.5</v>
      </c>
      <c r="AK1937" s="117" t="str">
        <f t="array" ref="AK1937">XLOOKUP(F1937,'GIÁ'!A:A,'GIÁ'!D:D)</f>
        <v>45622.63</v>
      </c>
      <c r="AL1937" s="118">
        <f t="shared" si="10"/>
        <v>45622.63</v>
      </c>
      <c r="AM1937" s="118">
        <f t="shared" si="11"/>
        <v>0</v>
      </c>
      <c r="AN1937" s="119">
        <f t="shared" si="12"/>
        <v>0</v>
      </c>
      <c r="AO1937" s="118">
        <f t="shared" si="13"/>
        <v>45622.63</v>
      </c>
      <c r="AP1937" s="121">
        <f t="shared" si="14"/>
        <v>0</v>
      </c>
      <c r="AQ1937" s="122"/>
      <c r="AR1937" s="119"/>
    </row>
    <row r="1938" ht="22.5" customHeight="1">
      <c r="A1938" s="89">
        <v>46232.0</v>
      </c>
      <c r="B1938" s="90">
        <v>0.4951388888888889</v>
      </c>
      <c r="C1938" s="91" t="s">
        <v>155</v>
      </c>
      <c r="D1938" s="129" t="str">
        <f t="array" ref="D1938">XLOOKUP(C1938,'DS ST'!A:A,'DS ST'!B:B)</f>
        <v>A110</v>
      </c>
      <c r="E1938" s="94" t="str">
        <f t="array" ref="E1938">XLOOKUP($F1938,'GIÁ'!$A:$A,'GIÁ'!$E:$E)</f>
        <v>MÁT</v>
      </c>
      <c r="F1938" s="94">
        <v>8.936216431029E12</v>
      </c>
      <c r="G1938" s="95" t="s">
        <v>2682</v>
      </c>
      <c r="H1938" s="95" t="s">
        <v>224</v>
      </c>
      <c r="I1938" s="96">
        <v>4.0</v>
      </c>
      <c r="J1938" s="96">
        <v>0.0</v>
      </c>
      <c r="K1938" s="98">
        <f t="shared" si="4"/>
        <v>4</v>
      </c>
      <c r="L1938" s="99" t="s">
        <v>6115</v>
      </c>
      <c r="M1938" s="100" t="s">
        <v>6116</v>
      </c>
      <c r="N1938" s="101" t="s">
        <v>6117</v>
      </c>
      <c r="O1938" s="128"/>
      <c r="P1938" s="100">
        <v>4.0</v>
      </c>
      <c r="Q1938" s="103">
        <f t="shared" si="5"/>
        <v>0</v>
      </c>
      <c r="R1938" s="161" t="s">
        <v>6118</v>
      </c>
      <c r="S1938" s="105"/>
      <c r="T1938" s="106"/>
      <c r="U1938" s="107"/>
      <c r="V1938" s="108" t="s">
        <v>756</v>
      </c>
      <c r="W1938" s="109" t="s">
        <v>1908</v>
      </c>
      <c r="X1938" s="110" t="str">
        <f t="shared" si="6"/>
        <v/>
      </c>
      <c r="Y1938" s="110" t="str">
        <f t="shared" si="7"/>
        <v>Siêu thị</v>
      </c>
      <c r="Z1938" s="139" t="str">
        <f t="shared" ref="Z1938:Z1940" si="124">IF(N(Q1938)&lt;=0,"",IF(ISNUMBER(SEARCH("Thiếu kiện",V1938)),"Kho đông mát",IF(AND(N(Q1938)&gt;0,N(P1938)&gt;0,OR(ISNUMBER(SEARCH("Hình KDB",U1938)),ISNUMBER(SEARCH("Hình tele",U1938)),ISNUMBER(SEARCH("sai code",U1938)),ISNUMBER(SEARCH("ST nhận",U1938)))),"Kho đông mát",IF(AND(W1938="DC giao thiếu",OR(ISNUMBER(SEARCH("Hình KDB",U1938)),ISNUMBER(SEARCH("Hình tele",U1938)),ISNUMBER(SEARCH("sai code",U1938)))),"Kho đông mát",IF(W1938="DC giao thiếu","Chưa xác định",IF(AND(W1938="DC pick sai",OR(ISNUMBER(SEARCH("Hình KDB",U1938)),ISNUMBER(SEARCH("Hình tele",U1938)),ISNUMBER(SEARCH("sai code",U1938)),ISNUMBER(SEARCH("ST nhận",U1938)))),"Kho đông mát",IF(W1938="DC pick sai","Chưa xác định",IF(AND(W1938="Hao hụt",N(O1938)&gt;0,OR(ISNUMBER(SEARCH("Hình KDB",U1938)),ISNUMBER(SEARCH("Hình tele",U1938)),ISNUMBER(SEARCH("sai code",U1938)),ISNUMBER(SEARCH("ST nhận",U1938)))),"Kho đông mát",IF(W1938="Hao hụt","Chưa xác định",IF(OR(W1938="VT giao sai điểm",W1938="Không đạt nhiệt độ",W1938="TX giao thiếu kiện",W1938="Hàng không đạt CL"),"Kho đông mát",IF(W1938="Chưa xác định","Chưa xác định",IF(N(P1938)&gt;0,"Chưa xác định",""))))))))))))</f>
        <v/>
      </c>
      <c r="AA1938" s="109" t="s">
        <v>802</v>
      </c>
      <c r="AB1938" s="106"/>
      <c r="AC1938" s="158"/>
      <c r="AD1938" s="160"/>
      <c r="AE1938" s="127"/>
      <c r="AF1938" s="113"/>
      <c r="AG1938" s="165" t="str">
        <f t="array" ref="AG1938">XLOOKUP(F1938,'CLV2'!A:A,'CLV2'!E:E)</f>
        <v>2.CHILLED FOODS</v>
      </c>
      <c r="AH1938" s="115" t="str">
        <f t="array" ref="AH1938">XLOOKUP(F1938,'CLV2'!A:A,'CLV2'!F:F)</f>
        <v>3.HAM AND SAUSAGES</v>
      </c>
      <c r="AI1938" s="115" t="str">
        <f t="shared" si="8"/>
        <v>Pack</v>
      </c>
      <c r="AJ1938" s="116">
        <f t="shared" si="9"/>
        <v>1</v>
      </c>
      <c r="AK1938" s="117" t="str">
        <f t="array" ref="AK1938">XLOOKUP(F1938,'GIÁ'!A:A,'GIÁ'!D:D)</f>
        <v>39050.40</v>
      </c>
      <c r="AL1938" s="118">
        <f t="shared" si="10"/>
        <v>156201.6</v>
      </c>
      <c r="AM1938" s="118">
        <f t="shared" si="11"/>
        <v>0</v>
      </c>
      <c r="AN1938" s="119">
        <f t="shared" si="12"/>
        <v>156201.6</v>
      </c>
      <c r="AO1938" s="118">
        <f t="shared" si="13"/>
        <v>0</v>
      </c>
      <c r="AP1938" s="121">
        <f t="shared" si="14"/>
        <v>0</v>
      </c>
      <c r="AQ1938" s="122"/>
      <c r="AR1938" s="119"/>
    </row>
    <row r="1939" ht="22.5" customHeight="1">
      <c r="A1939" s="89">
        <v>46232.0</v>
      </c>
      <c r="B1939" s="90">
        <v>0.4951388888888889</v>
      </c>
      <c r="C1939" s="91" t="s">
        <v>155</v>
      </c>
      <c r="D1939" s="129" t="str">
        <f t="array" ref="D1939">XLOOKUP(C1939,'DS ST'!A:A,'DS ST'!B:B)</f>
        <v>A110</v>
      </c>
      <c r="E1939" s="94" t="str">
        <f t="array" ref="E1939">XLOOKUP($F1939,'GIÁ'!$A:$A,'GIÁ'!$E:$E)</f>
        <v>MÁT</v>
      </c>
      <c r="F1939" s="94">
        <v>8.934673605823E12</v>
      </c>
      <c r="G1939" s="95" t="s">
        <v>1689</v>
      </c>
      <c r="H1939" s="95" t="s">
        <v>57</v>
      </c>
      <c r="I1939" s="96">
        <v>100.0</v>
      </c>
      <c r="J1939" s="96">
        <v>48.0</v>
      </c>
      <c r="K1939" s="98">
        <f t="shared" si="4"/>
        <v>52</v>
      </c>
      <c r="L1939" s="99" t="s">
        <v>6115</v>
      </c>
      <c r="M1939" s="100" t="s">
        <v>6119</v>
      </c>
      <c r="N1939" s="101" t="s">
        <v>6120</v>
      </c>
      <c r="O1939" s="128"/>
      <c r="P1939" s="100">
        <v>52.0</v>
      </c>
      <c r="Q1939" s="103">
        <f t="shared" si="5"/>
        <v>0</v>
      </c>
      <c r="R1939" s="161" t="s">
        <v>6121</v>
      </c>
      <c r="S1939" s="105"/>
      <c r="T1939" s="106"/>
      <c r="U1939" s="107"/>
      <c r="V1939" s="108" t="s">
        <v>756</v>
      </c>
      <c r="W1939" s="109" t="s">
        <v>1908</v>
      </c>
      <c r="X1939" s="110" t="str">
        <f t="shared" si="6"/>
        <v/>
      </c>
      <c r="Y1939" s="110" t="str">
        <f t="shared" si="7"/>
        <v>Siêu thị</v>
      </c>
      <c r="Z1939" s="139" t="str">
        <f t="shared" si="124"/>
        <v/>
      </c>
      <c r="AA1939" s="109" t="s">
        <v>802</v>
      </c>
      <c r="AB1939" s="106"/>
      <c r="AC1939" s="158"/>
      <c r="AD1939" s="160"/>
      <c r="AE1939" s="127"/>
      <c r="AF1939" s="113"/>
      <c r="AG1939" s="165" t="str">
        <f t="array" ref="AG1939">XLOOKUP(F1939,'CLV2'!A:A,'CLV2'!E:E)</f>
        <v>2.DAIRY</v>
      </c>
      <c r="AH1939" s="115" t="str">
        <f t="array" ref="AH1939">XLOOKUP(F1939,'CLV2'!A:A,'CLV2'!F:F)</f>
        <v>3.YOGURT</v>
      </c>
      <c r="AI1939" s="115" t="str">
        <f t="shared" si="8"/>
        <v>Pack</v>
      </c>
      <c r="AJ1939" s="116">
        <f t="shared" si="9"/>
        <v>0.52</v>
      </c>
      <c r="AK1939" s="117" t="str">
        <f t="array" ref="AK1939">XLOOKUP(F1939,'GIÁ'!A:A,'GIÁ'!D:D)</f>
        <v>5402.30</v>
      </c>
      <c r="AL1939" s="118">
        <f t="shared" si="10"/>
        <v>280919.6</v>
      </c>
      <c r="AM1939" s="118">
        <f t="shared" si="11"/>
        <v>0</v>
      </c>
      <c r="AN1939" s="119">
        <f t="shared" si="12"/>
        <v>280919.6</v>
      </c>
      <c r="AO1939" s="118">
        <f t="shared" si="13"/>
        <v>0</v>
      </c>
      <c r="AP1939" s="121">
        <f t="shared" si="14"/>
        <v>0</v>
      </c>
      <c r="AQ1939" s="122"/>
      <c r="AR1939" s="119"/>
    </row>
    <row r="1940" ht="22.5" customHeight="1">
      <c r="A1940" s="89">
        <v>46232.0</v>
      </c>
      <c r="B1940" s="90">
        <v>0.4951388888888889</v>
      </c>
      <c r="C1940" s="91" t="s">
        <v>155</v>
      </c>
      <c r="D1940" s="129" t="str">
        <f t="array" ref="D1940">XLOOKUP(C1940,'DS ST'!A:A,'DS ST'!B:B)</f>
        <v>A110</v>
      </c>
      <c r="E1940" s="94" t="str">
        <f t="array" ref="E1940">XLOOKUP($F1940,'GIÁ'!$A:$A,'GIÁ'!$E:$E)</f>
        <v>MÁT</v>
      </c>
      <c r="F1940" s="94">
        <v>1100918.0</v>
      </c>
      <c r="G1940" s="95" t="s">
        <v>5511</v>
      </c>
      <c r="H1940" s="95" t="s">
        <v>273</v>
      </c>
      <c r="I1940" s="96">
        <v>18.0</v>
      </c>
      <c r="J1940" s="96">
        <v>17.72</v>
      </c>
      <c r="K1940" s="98">
        <f t="shared" si="4"/>
        <v>0.28</v>
      </c>
      <c r="L1940" s="99" t="s">
        <v>6115</v>
      </c>
      <c r="M1940" s="100" t="s">
        <v>6122</v>
      </c>
      <c r="N1940" s="101" t="s">
        <v>6123</v>
      </c>
      <c r="O1940" s="128">
        <v>0.28000000000000114</v>
      </c>
      <c r="P1940" s="100"/>
      <c r="Q1940" s="103">
        <f t="shared" si="5"/>
        <v>0</v>
      </c>
      <c r="R1940" s="161"/>
      <c r="S1940" s="105"/>
      <c r="T1940" s="106"/>
      <c r="U1940" s="107"/>
      <c r="V1940" s="108" t="s">
        <v>756</v>
      </c>
      <c r="W1940" s="109" t="s">
        <v>505</v>
      </c>
      <c r="X1940" s="110" t="str">
        <f t="shared" si="6"/>
        <v>Hao hụt</v>
      </c>
      <c r="Y1940" s="110" t="str">
        <f t="shared" si="7"/>
        <v/>
      </c>
      <c r="Z1940" s="139" t="str">
        <f t="shared" si="124"/>
        <v/>
      </c>
      <c r="AA1940" s="109" t="s">
        <v>802</v>
      </c>
      <c r="AB1940" s="106"/>
      <c r="AC1940" s="158"/>
      <c r="AD1940" s="160"/>
      <c r="AE1940" s="127"/>
      <c r="AF1940" s="113"/>
      <c r="AG1940" s="165" t="str">
        <f t="array" ref="AG1940">XLOOKUP(F1940,'CLV2'!A:A,'CLV2'!E:E)</f>
        <v>2.FRUITS</v>
      </c>
      <c r="AH1940" s="115" t="str">
        <f t="array" ref="AH1940">XLOOKUP(F1940,'CLV2'!A:A,'CLV2'!F:F)</f>
        <v>3.IMPORT FRUITS</v>
      </c>
      <c r="AI1940" s="115" t="str">
        <f t="shared" si="8"/>
        <v>KG</v>
      </c>
      <c r="AJ1940" s="116">
        <f t="shared" si="9"/>
        <v>0.01555555556</v>
      </c>
      <c r="AK1940" s="117" t="str">
        <f t="array" ref="AK1940">XLOOKUP(F1940,'GIÁ'!A:A,'GIÁ'!D:D)</f>
        <v>121296.91</v>
      </c>
      <c r="AL1940" s="118">
        <f t="shared" si="10"/>
        <v>33963.1348</v>
      </c>
      <c r="AM1940" s="118">
        <f t="shared" si="11"/>
        <v>33963.1348</v>
      </c>
      <c r="AN1940" s="119">
        <f t="shared" si="12"/>
        <v>0</v>
      </c>
      <c r="AO1940" s="118">
        <f t="shared" si="13"/>
        <v>0</v>
      </c>
      <c r="AP1940" s="121">
        <f t="shared" si="14"/>
        <v>0</v>
      </c>
      <c r="AQ1940" s="122"/>
      <c r="AR1940" s="119"/>
    </row>
    <row r="1941" ht="22.5" customHeight="1">
      <c r="A1941" s="89">
        <v>46232.0</v>
      </c>
      <c r="B1941" s="90">
        <v>0.4951388888888889</v>
      </c>
      <c r="C1941" s="91" t="s">
        <v>155</v>
      </c>
      <c r="D1941" s="129" t="str">
        <f t="array" ref="D1941">XLOOKUP(C1941,'DS ST'!A:A,'DS ST'!B:B)</f>
        <v>A110</v>
      </c>
      <c r="E1941" s="94" t="str">
        <f t="array" ref="E1941">XLOOKUP($F1941,'GIÁ'!$A:$A,'GIÁ'!$E:$E)</f>
        <v>MÁT</v>
      </c>
      <c r="F1941" s="94">
        <v>8.93852904503E12</v>
      </c>
      <c r="G1941" s="95" t="s">
        <v>3022</v>
      </c>
      <c r="H1941" s="95" t="s">
        <v>224</v>
      </c>
      <c r="I1941" s="96">
        <v>2.0</v>
      </c>
      <c r="J1941" s="96">
        <v>1.0</v>
      </c>
      <c r="K1941" s="98">
        <f t="shared" si="4"/>
        <v>1</v>
      </c>
      <c r="L1941" s="99" t="s">
        <v>6115</v>
      </c>
      <c r="M1941" s="100" t="s">
        <v>6124</v>
      </c>
      <c r="N1941" s="101" t="s">
        <v>6125</v>
      </c>
      <c r="O1941" s="128"/>
      <c r="P1941" s="100"/>
      <c r="Q1941" s="103">
        <f t="shared" si="5"/>
        <v>1</v>
      </c>
      <c r="R1941" s="161"/>
      <c r="S1941" s="105"/>
      <c r="T1941" s="106"/>
      <c r="U1941" s="107"/>
      <c r="V1941" s="108" t="s">
        <v>756</v>
      </c>
      <c r="W1941" s="109" t="s">
        <v>1312</v>
      </c>
      <c r="X1941" s="110" t="str">
        <f t="shared" si="6"/>
        <v/>
      </c>
      <c r="Y1941" s="110" t="str">
        <f t="shared" si="7"/>
        <v/>
      </c>
      <c r="Z1941" s="109" t="s">
        <v>797</v>
      </c>
      <c r="AA1941" s="109" t="s">
        <v>802</v>
      </c>
      <c r="AB1941" s="149" t="s">
        <v>6114</v>
      </c>
      <c r="AC1941" s="158"/>
      <c r="AD1941" s="160"/>
      <c r="AE1941" s="127"/>
      <c r="AF1941" s="113"/>
      <c r="AG1941" s="165" t="str">
        <f t="array" ref="AG1941">XLOOKUP(F1941,'CLV2'!A:A,'CLV2'!E:E)</f>
        <v>2.CHILLED FOODS</v>
      </c>
      <c r="AH1941" s="115" t="str">
        <f t="array" ref="AH1941">XLOOKUP(F1941,'CLV2'!A:A,'CLV2'!F:F)</f>
        <v>3.HAM AND SAUSAGES</v>
      </c>
      <c r="AI1941" s="115" t="str">
        <f t="shared" si="8"/>
        <v>Pack</v>
      </c>
      <c r="AJ1941" s="116">
        <f t="shared" si="9"/>
        <v>0.5</v>
      </c>
      <c r="AK1941" s="117" t="str">
        <f t="array" ref="AK1941">XLOOKUP(F1941,'GIÁ'!A:A,'GIÁ'!D:D)</f>
        <v>45485.68</v>
      </c>
      <c r="AL1941" s="118">
        <f t="shared" si="10"/>
        <v>45485.68</v>
      </c>
      <c r="AM1941" s="118">
        <f t="shared" si="11"/>
        <v>0</v>
      </c>
      <c r="AN1941" s="119">
        <f t="shared" si="12"/>
        <v>0</v>
      </c>
      <c r="AO1941" s="118">
        <f t="shared" si="13"/>
        <v>45485.68</v>
      </c>
      <c r="AP1941" s="121">
        <f t="shared" si="14"/>
        <v>0</v>
      </c>
      <c r="AQ1941" s="122"/>
      <c r="AR1941" s="119"/>
    </row>
    <row r="1942" ht="22.5" customHeight="1">
      <c r="A1942" s="89">
        <v>46232.0</v>
      </c>
      <c r="B1942" s="90">
        <v>0.4354166666666667</v>
      </c>
      <c r="C1942" s="91" t="s">
        <v>871</v>
      </c>
      <c r="D1942" s="129" t="str">
        <f t="array" ref="D1942">XLOOKUP(C1942,'DS ST'!A:A,'DS ST'!B:B)</f>
        <v>A188</v>
      </c>
      <c r="E1942" s="94" t="str">
        <f t="array" ref="E1942">XLOOKUP($F1942,'GIÁ'!$A:$A,'GIÁ'!$E:$E)</f>
        <v>MÁT</v>
      </c>
      <c r="F1942" s="94">
        <v>11589.0</v>
      </c>
      <c r="G1942" s="95" t="s">
        <v>926</v>
      </c>
      <c r="H1942" s="95" t="s">
        <v>57</v>
      </c>
      <c r="I1942" s="96">
        <v>1.0</v>
      </c>
      <c r="J1942" s="96">
        <v>0.0</v>
      </c>
      <c r="K1942" s="98">
        <f t="shared" si="4"/>
        <v>1</v>
      </c>
      <c r="L1942" s="99" t="s">
        <v>6126</v>
      </c>
      <c r="M1942" s="100" t="s">
        <v>6127</v>
      </c>
      <c r="N1942" s="101" t="s">
        <v>6128</v>
      </c>
      <c r="O1942" s="128"/>
      <c r="P1942" s="100">
        <v>1.0</v>
      </c>
      <c r="Q1942" s="103">
        <f t="shared" si="5"/>
        <v>0</v>
      </c>
      <c r="R1942" s="161" t="s">
        <v>6129</v>
      </c>
      <c r="S1942" s="105"/>
      <c r="T1942" s="106"/>
      <c r="U1942" s="107"/>
      <c r="V1942" s="108" t="s">
        <v>756</v>
      </c>
      <c r="W1942" s="109" t="s">
        <v>1908</v>
      </c>
      <c r="X1942" s="110" t="str">
        <f t="shared" si="6"/>
        <v/>
      </c>
      <c r="Y1942" s="110" t="str">
        <f t="shared" si="7"/>
        <v>Siêu thị</v>
      </c>
      <c r="Z1942" s="139" t="str">
        <f t="shared" ref="Z1942:Z1948" si="125">IF(N(Q1942)&lt;=0,"",IF(ISNUMBER(SEARCH("Thiếu kiện",V1942)),"Kho đông mát",IF(AND(N(Q1942)&gt;0,N(P1942)&gt;0,OR(ISNUMBER(SEARCH("Hình KDB",U1942)),ISNUMBER(SEARCH("Hình tele",U1942)),ISNUMBER(SEARCH("sai code",U1942)),ISNUMBER(SEARCH("ST nhận",U1942)))),"Kho đông mát",IF(AND(W1942="DC giao thiếu",OR(ISNUMBER(SEARCH("Hình KDB",U1942)),ISNUMBER(SEARCH("Hình tele",U1942)),ISNUMBER(SEARCH("sai code",U1942)))),"Kho đông mát",IF(W1942="DC giao thiếu","Chưa xác định",IF(AND(W1942="DC pick sai",OR(ISNUMBER(SEARCH("Hình KDB",U1942)),ISNUMBER(SEARCH("Hình tele",U1942)),ISNUMBER(SEARCH("sai code",U1942)),ISNUMBER(SEARCH("ST nhận",U1942)))),"Kho đông mát",IF(W1942="DC pick sai","Chưa xác định",IF(AND(W1942="Hao hụt",N(O1942)&gt;0,OR(ISNUMBER(SEARCH("Hình KDB",U1942)),ISNUMBER(SEARCH("Hình tele",U1942)),ISNUMBER(SEARCH("sai code",U1942)),ISNUMBER(SEARCH("ST nhận",U1942)))),"Kho đông mát",IF(W1942="Hao hụt","Chưa xác định",IF(OR(W1942="VT giao sai điểm",W1942="Không đạt nhiệt độ",W1942="TX giao thiếu kiện",W1942="Hàng không đạt CL"),"Kho đông mát",IF(W1942="Chưa xác định","Chưa xác định",IF(N(P1942)&gt;0,"Chưa xác định",""))))))))))))</f>
        <v/>
      </c>
      <c r="AA1942" s="109" t="s">
        <v>802</v>
      </c>
      <c r="AB1942" s="106"/>
      <c r="AC1942" s="158"/>
      <c r="AD1942" s="160"/>
      <c r="AE1942" s="127"/>
      <c r="AF1942" s="113"/>
      <c r="AG1942" s="165" t="str">
        <f t="array" ref="AG1942">XLOOKUP(F1942,'CLV2'!A:A,'CLV2'!E:E)</f>
        <v>2.FRUITS</v>
      </c>
      <c r="AH1942" s="115" t="str">
        <f t="array" ref="AH1942">XLOOKUP(F1942,'CLV2'!A:A,'CLV2'!F:F)</f>
        <v>3.CUTTING FRUITS</v>
      </c>
      <c r="AI1942" s="115" t="str">
        <f t="shared" si="8"/>
        <v>Pack</v>
      </c>
      <c r="AJ1942" s="116">
        <f t="shared" si="9"/>
        <v>1</v>
      </c>
      <c r="AK1942" s="117" t="str">
        <f t="array" ref="AK1942">XLOOKUP(F1942,'GIÁ'!A:A,'GIÁ'!D:D)</f>
        <v>22122.55</v>
      </c>
      <c r="AL1942" s="118">
        <f t="shared" si="10"/>
        <v>22122.55</v>
      </c>
      <c r="AM1942" s="118">
        <f t="shared" si="11"/>
        <v>0</v>
      </c>
      <c r="AN1942" s="119">
        <f t="shared" si="12"/>
        <v>22122.55</v>
      </c>
      <c r="AO1942" s="118">
        <f t="shared" si="13"/>
        <v>0</v>
      </c>
      <c r="AP1942" s="121">
        <f t="shared" si="14"/>
        <v>0</v>
      </c>
      <c r="AQ1942" s="122"/>
      <c r="AR1942" s="119"/>
    </row>
    <row r="1943" ht="22.5" customHeight="1">
      <c r="A1943" s="89">
        <v>46232.0</v>
      </c>
      <c r="B1943" s="90">
        <v>0.4354166666666667</v>
      </c>
      <c r="C1943" s="91" t="s">
        <v>871</v>
      </c>
      <c r="D1943" s="129" t="str">
        <f t="array" ref="D1943">XLOOKUP(C1943,'DS ST'!A:A,'DS ST'!B:B)</f>
        <v>A188</v>
      </c>
      <c r="E1943" s="94" t="str">
        <f t="array" ref="E1943">XLOOKUP($F1943,'GIÁ'!$A:$A,'GIÁ'!$E:$E)</f>
        <v>MÁT</v>
      </c>
      <c r="F1943" s="94">
        <v>11590.0</v>
      </c>
      <c r="G1943" s="95" t="s">
        <v>931</v>
      </c>
      <c r="H1943" s="95" t="s">
        <v>57</v>
      </c>
      <c r="I1943" s="96">
        <v>1.0</v>
      </c>
      <c r="J1943" s="96">
        <v>0.0</v>
      </c>
      <c r="K1943" s="98">
        <f t="shared" si="4"/>
        <v>1</v>
      </c>
      <c r="L1943" s="99" t="s">
        <v>6126</v>
      </c>
      <c r="M1943" s="100" t="s">
        <v>6127</v>
      </c>
      <c r="N1943" s="101" t="s">
        <v>6128</v>
      </c>
      <c r="O1943" s="128"/>
      <c r="P1943" s="100">
        <v>1.0</v>
      </c>
      <c r="Q1943" s="103">
        <f t="shared" si="5"/>
        <v>0</v>
      </c>
      <c r="R1943" s="161" t="s">
        <v>6129</v>
      </c>
      <c r="S1943" s="105"/>
      <c r="T1943" s="106"/>
      <c r="U1943" s="107"/>
      <c r="V1943" s="108" t="s">
        <v>756</v>
      </c>
      <c r="W1943" s="109" t="s">
        <v>1908</v>
      </c>
      <c r="X1943" s="110" t="str">
        <f t="shared" si="6"/>
        <v/>
      </c>
      <c r="Y1943" s="110" t="str">
        <f t="shared" si="7"/>
        <v>Siêu thị</v>
      </c>
      <c r="Z1943" s="139" t="str">
        <f t="shared" si="125"/>
        <v/>
      </c>
      <c r="AA1943" s="109" t="s">
        <v>802</v>
      </c>
      <c r="AB1943" s="106"/>
      <c r="AC1943" s="158"/>
      <c r="AD1943" s="160"/>
      <c r="AE1943" s="127"/>
      <c r="AF1943" s="113"/>
      <c r="AG1943" s="165" t="str">
        <f t="array" ref="AG1943">XLOOKUP(F1943,'CLV2'!A:A,'CLV2'!E:E)</f>
        <v>2.FRUITS</v>
      </c>
      <c r="AH1943" s="115" t="str">
        <f t="array" ref="AH1943">XLOOKUP(F1943,'CLV2'!A:A,'CLV2'!F:F)</f>
        <v>3.CUTTING FRUITS</v>
      </c>
      <c r="AI1943" s="115" t="str">
        <f t="shared" si="8"/>
        <v>Pack</v>
      </c>
      <c r="AJ1943" s="116">
        <f t="shared" si="9"/>
        <v>1</v>
      </c>
      <c r="AK1943" s="117" t="str">
        <f t="array" ref="AK1943">XLOOKUP(F1943,'GIÁ'!A:A,'GIÁ'!D:D)</f>
        <v>20216.68</v>
      </c>
      <c r="AL1943" s="118">
        <f t="shared" si="10"/>
        <v>20216.68</v>
      </c>
      <c r="AM1943" s="118">
        <f t="shared" si="11"/>
        <v>0</v>
      </c>
      <c r="AN1943" s="119">
        <f t="shared" si="12"/>
        <v>20216.68</v>
      </c>
      <c r="AO1943" s="118">
        <f t="shared" si="13"/>
        <v>0</v>
      </c>
      <c r="AP1943" s="121">
        <f t="shared" si="14"/>
        <v>0</v>
      </c>
      <c r="AQ1943" s="122"/>
      <c r="AR1943" s="119"/>
    </row>
    <row r="1944" ht="22.5" customHeight="1">
      <c r="A1944" s="89">
        <v>46232.0</v>
      </c>
      <c r="B1944" s="90">
        <v>0.4354166666666667</v>
      </c>
      <c r="C1944" s="91" t="s">
        <v>871</v>
      </c>
      <c r="D1944" s="129" t="str">
        <f t="array" ref="D1944">XLOOKUP(C1944,'DS ST'!A:A,'DS ST'!B:B)</f>
        <v>A188</v>
      </c>
      <c r="E1944" s="94" t="str">
        <f t="array" ref="E1944">XLOOKUP($F1944,'GIÁ'!$A:$A,'GIÁ'!$E:$E)</f>
        <v>MÁT</v>
      </c>
      <c r="F1944" s="94">
        <v>11593.0</v>
      </c>
      <c r="G1944" s="95" t="s">
        <v>938</v>
      </c>
      <c r="H1944" s="95" t="s">
        <v>57</v>
      </c>
      <c r="I1944" s="96">
        <v>1.0</v>
      </c>
      <c r="J1944" s="96">
        <v>0.0</v>
      </c>
      <c r="K1944" s="98">
        <f t="shared" si="4"/>
        <v>1</v>
      </c>
      <c r="L1944" s="99" t="s">
        <v>6126</v>
      </c>
      <c r="M1944" s="100" t="s">
        <v>6127</v>
      </c>
      <c r="N1944" s="101" t="s">
        <v>6128</v>
      </c>
      <c r="O1944" s="128"/>
      <c r="P1944" s="100">
        <v>1.0</v>
      </c>
      <c r="Q1944" s="103">
        <f t="shared" si="5"/>
        <v>0</v>
      </c>
      <c r="R1944" s="161" t="s">
        <v>6129</v>
      </c>
      <c r="S1944" s="105"/>
      <c r="T1944" s="106"/>
      <c r="U1944" s="107"/>
      <c r="V1944" s="108" t="s">
        <v>756</v>
      </c>
      <c r="W1944" s="109" t="s">
        <v>1908</v>
      </c>
      <c r="X1944" s="110" t="str">
        <f t="shared" si="6"/>
        <v/>
      </c>
      <c r="Y1944" s="110" t="str">
        <f t="shared" si="7"/>
        <v>Siêu thị</v>
      </c>
      <c r="Z1944" s="139" t="str">
        <f t="shared" si="125"/>
        <v/>
      </c>
      <c r="AA1944" s="109" t="s">
        <v>802</v>
      </c>
      <c r="AB1944" s="106"/>
      <c r="AC1944" s="158"/>
      <c r="AD1944" s="160"/>
      <c r="AE1944" s="127"/>
      <c r="AF1944" s="113"/>
      <c r="AG1944" s="165" t="str">
        <f t="array" ref="AG1944">XLOOKUP(F1944,'CLV2'!A:A,'CLV2'!E:E)</f>
        <v>2.FRUITS</v>
      </c>
      <c r="AH1944" s="115" t="str">
        <f t="array" ref="AH1944">XLOOKUP(F1944,'CLV2'!A:A,'CLV2'!F:F)</f>
        <v>3.CUTTING FRUITS</v>
      </c>
      <c r="AI1944" s="115" t="str">
        <f t="shared" si="8"/>
        <v>Pack</v>
      </c>
      <c r="AJ1944" s="116">
        <f t="shared" si="9"/>
        <v>1</v>
      </c>
      <c r="AK1944" s="117" t="str">
        <f t="array" ref="AK1944">XLOOKUP(F1944,'GIÁ'!A:A,'GIÁ'!D:D)</f>
        <v>22860.43</v>
      </c>
      <c r="AL1944" s="118">
        <f t="shared" si="10"/>
        <v>22860.43</v>
      </c>
      <c r="AM1944" s="118">
        <f t="shared" si="11"/>
        <v>0</v>
      </c>
      <c r="AN1944" s="119">
        <f t="shared" si="12"/>
        <v>22860.43</v>
      </c>
      <c r="AO1944" s="118">
        <f t="shared" si="13"/>
        <v>0</v>
      </c>
      <c r="AP1944" s="121">
        <f t="shared" si="14"/>
        <v>0</v>
      </c>
      <c r="AQ1944" s="122"/>
      <c r="AR1944" s="119"/>
    </row>
    <row r="1945" ht="22.5" customHeight="1">
      <c r="A1945" s="89">
        <v>46232.0</v>
      </c>
      <c r="B1945" s="90">
        <v>0.4354166666666667</v>
      </c>
      <c r="C1945" s="91" t="s">
        <v>871</v>
      </c>
      <c r="D1945" s="129" t="str">
        <f t="array" ref="D1945">XLOOKUP(C1945,'DS ST'!A:A,'DS ST'!B:B)</f>
        <v>A188</v>
      </c>
      <c r="E1945" s="94" t="str">
        <f t="array" ref="E1945">XLOOKUP($F1945,'GIÁ'!$A:$A,'GIÁ'!$E:$E)</f>
        <v>MÁT</v>
      </c>
      <c r="F1945" s="94">
        <v>11742.0</v>
      </c>
      <c r="G1945" s="95" t="s">
        <v>1025</v>
      </c>
      <c r="H1945" s="95" t="s">
        <v>75</v>
      </c>
      <c r="I1945" s="96">
        <v>1.0</v>
      </c>
      <c r="J1945" s="96">
        <v>0.0</v>
      </c>
      <c r="K1945" s="98">
        <f t="shared" si="4"/>
        <v>1</v>
      </c>
      <c r="L1945" s="99" t="s">
        <v>6126</v>
      </c>
      <c r="M1945" s="100" t="s">
        <v>6127</v>
      </c>
      <c r="N1945" s="101" t="s">
        <v>6128</v>
      </c>
      <c r="O1945" s="128"/>
      <c r="P1945" s="100">
        <v>1.0</v>
      </c>
      <c r="Q1945" s="103">
        <f t="shared" si="5"/>
        <v>0</v>
      </c>
      <c r="R1945" s="161" t="s">
        <v>6129</v>
      </c>
      <c r="S1945" s="105"/>
      <c r="T1945" s="106"/>
      <c r="U1945" s="107"/>
      <c r="V1945" s="108" t="s">
        <v>756</v>
      </c>
      <c r="W1945" s="109" t="s">
        <v>1908</v>
      </c>
      <c r="X1945" s="110" t="str">
        <f t="shared" si="6"/>
        <v/>
      </c>
      <c r="Y1945" s="110" t="str">
        <f t="shared" si="7"/>
        <v>Siêu thị</v>
      </c>
      <c r="Z1945" s="139" t="str">
        <f t="shared" si="125"/>
        <v/>
      </c>
      <c r="AA1945" s="109" t="s">
        <v>802</v>
      </c>
      <c r="AB1945" s="106"/>
      <c r="AC1945" s="158"/>
      <c r="AD1945" s="160"/>
      <c r="AE1945" s="127"/>
      <c r="AF1945" s="113"/>
      <c r="AG1945" s="165" t="str">
        <f t="array" ref="AG1945">XLOOKUP(F1945,'CLV2'!A:A,'CLV2'!E:E)</f>
        <v>2.FRUITS</v>
      </c>
      <c r="AH1945" s="115" t="str">
        <f t="array" ref="AH1945">XLOOKUP(F1945,'CLV2'!A:A,'CLV2'!F:F)</f>
        <v>3.CUTTING FRUITS</v>
      </c>
      <c r="AI1945" s="115" t="str">
        <f t="shared" si="8"/>
        <v>Pack</v>
      </c>
      <c r="AJ1945" s="116">
        <f t="shared" si="9"/>
        <v>1</v>
      </c>
      <c r="AK1945" s="117" t="str">
        <f t="array" ref="AK1945">XLOOKUP(F1945,'GIÁ'!A:A,'GIÁ'!D:D)</f>
        <v>20000.00</v>
      </c>
      <c r="AL1945" s="118">
        <f t="shared" si="10"/>
        <v>20000</v>
      </c>
      <c r="AM1945" s="118">
        <f t="shared" si="11"/>
        <v>0</v>
      </c>
      <c r="AN1945" s="119">
        <f t="shared" si="12"/>
        <v>20000</v>
      </c>
      <c r="AO1945" s="118">
        <f t="shared" si="13"/>
        <v>0</v>
      </c>
      <c r="AP1945" s="121">
        <f t="shared" si="14"/>
        <v>0</v>
      </c>
      <c r="AQ1945" s="122"/>
      <c r="AR1945" s="119"/>
    </row>
    <row r="1946" ht="22.5" customHeight="1">
      <c r="A1946" s="89">
        <v>46232.0</v>
      </c>
      <c r="B1946" s="90">
        <v>0.7465277777777778</v>
      </c>
      <c r="C1946" s="91" t="s">
        <v>975</v>
      </c>
      <c r="D1946" s="129" t="str">
        <f t="array" ref="D1946">XLOOKUP(C1946,'DS ST'!A:A,'DS ST'!B:B)</f>
        <v>A203</v>
      </c>
      <c r="E1946" s="94" t="str">
        <f t="array" ref="E1946">XLOOKUP($F1946,'GIÁ'!$A:$A,'GIÁ'!$E:$E)</f>
        <v>ĐÔNG</v>
      </c>
      <c r="F1946" s="94">
        <v>8.935297103726E12</v>
      </c>
      <c r="G1946" s="95" t="s">
        <v>2028</v>
      </c>
      <c r="H1946" s="95" t="s">
        <v>224</v>
      </c>
      <c r="I1946" s="96">
        <v>4.0</v>
      </c>
      <c r="J1946" s="96">
        <v>2.0</v>
      </c>
      <c r="K1946" s="98">
        <f t="shared" si="4"/>
        <v>2</v>
      </c>
      <c r="L1946" s="99" t="s">
        <v>6130</v>
      </c>
      <c r="M1946" s="100" t="s">
        <v>6131</v>
      </c>
      <c r="N1946" s="101" t="e">
        <v>#N/A</v>
      </c>
      <c r="O1946" s="128"/>
      <c r="P1946" s="100"/>
      <c r="Q1946" s="103">
        <f t="shared" si="5"/>
        <v>2</v>
      </c>
      <c r="R1946" s="161"/>
      <c r="S1946" s="105"/>
      <c r="T1946" s="106"/>
      <c r="U1946" s="107"/>
      <c r="V1946" s="108" t="s">
        <v>756</v>
      </c>
      <c r="W1946" s="109" t="s">
        <v>1312</v>
      </c>
      <c r="X1946" s="110" t="str">
        <f t="shared" si="6"/>
        <v/>
      </c>
      <c r="Y1946" s="110" t="str">
        <f t="shared" si="7"/>
        <v/>
      </c>
      <c r="Z1946" s="139" t="str">
        <f t="shared" si="125"/>
        <v>Chưa xác định</v>
      </c>
      <c r="AA1946" s="109" t="s">
        <v>802</v>
      </c>
      <c r="AB1946" s="106"/>
      <c r="AC1946" s="158"/>
      <c r="AD1946" s="160"/>
      <c r="AE1946" s="127"/>
      <c r="AF1946" s="113"/>
      <c r="AG1946" s="165" t="str">
        <f t="array" ref="AG1946">XLOOKUP(F1946,'CLV2'!A:A,'CLV2'!E:E)</f>
        <v>2.FROZEN FOODS</v>
      </c>
      <c r="AH1946" s="115" t="str">
        <f t="array" ref="AH1946">XLOOKUP(F1946,'CLV2'!A:A,'CLV2'!F:F)</f>
        <v>3.PIZZA - READY MEALS</v>
      </c>
      <c r="AI1946" s="115" t="str">
        <f t="shared" si="8"/>
        <v>Pack</v>
      </c>
      <c r="AJ1946" s="116">
        <f t="shared" si="9"/>
        <v>0.5</v>
      </c>
      <c r="AK1946" s="117" t="str">
        <f t="array" ref="AK1946">XLOOKUP(F1946,'GIÁ'!A:A,'GIÁ'!D:D)</f>
        <v>61056.95</v>
      </c>
      <c r="AL1946" s="118">
        <f t="shared" si="10"/>
        <v>122113.9</v>
      </c>
      <c r="AM1946" s="118">
        <f t="shared" si="11"/>
        <v>0</v>
      </c>
      <c r="AN1946" s="119">
        <f t="shared" si="12"/>
        <v>0</v>
      </c>
      <c r="AO1946" s="118">
        <f t="shared" si="13"/>
        <v>0</v>
      </c>
      <c r="AP1946" s="121">
        <f t="shared" si="14"/>
        <v>122113.9</v>
      </c>
      <c r="AQ1946" s="122"/>
      <c r="AR1946" s="119"/>
    </row>
    <row r="1947" ht="22.5" customHeight="1">
      <c r="A1947" s="89">
        <v>46232.0</v>
      </c>
      <c r="B1947" s="90">
        <v>0.7465277777777778</v>
      </c>
      <c r="C1947" s="91" t="s">
        <v>975</v>
      </c>
      <c r="D1947" s="129" t="str">
        <f t="array" ref="D1947">XLOOKUP(C1947,'DS ST'!A:A,'DS ST'!B:B)</f>
        <v>A203</v>
      </c>
      <c r="E1947" s="94" t="str">
        <f t="array" ref="E1947">XLOOKUP($F1947,'GIÁ'!$A:$A,'GIÁ'!$E:$E)</f>
        <v>ĐÔNG</v>
      </c>
      <c r="F1947" s="94">
        <v>8.93607627967E12</v>
      </c>
      <c r="G1947" s="95" t="s">
        <v>2317</v>
      </c>
      <c r="H1947" s="95" t="s">
        <v>224</v>
      </c>
      <c r="I1947" s="96">
        <v>8.0</v>
      </c>
      <c r="J1947" s="96">
        <v>7.0</v>
      </c>
      <c r="K1947" s="98">
        <f t="shared" si="4"/>
        <v>1</v>
      </c>
      <c r="L1947" s="99" t="s">
        <v>6130</v>
      </c>
      <c r="M1947" s="100" t="s">
        <v>6131</v>
      </c>
      <c r="N1947" s="101" t="e">
        <v>#N/A</v>
      </c>
      <c r="O1947" s="128"/>
      <c r="P1947" s="100"/>
      <c r="Q1947" s="103">
        <f t="shared" si="5"/>
        <v>1</v>
      </c>
      <c r="R1947" s="161"/>
      <c r="S1947" s="105"/>
      <c r="T1947" s="106"/>
      <c r="U1947" s="107"/>
      <c r="V1947" s="108" t="s">
        <v>756</v>
      </c>
      <c r="W1947" s="109" t="s">
        <v>1312</v>
      </c>
      <c r="X1947" s="110" t="str">
        <f t="shared" si="6"/>
        <v/>
      </c>
      <c r="Y1947" s="110" t="str">
        <f t="shared" si="7"/>
        <v/>
      </c>
      <c r="Z1947" s="139" t="str">
        <f t="shared" si="125"/>
        <v>Chưa xác định</v>
      </c>
      <c r="AA1947" s="109" t="s">
        <v>802</v>
      </c>
      <c r="AB1947" s="106"/>
      <c r="AC1947" s="158"/>
      <c r="AD1947" s="160"/>
      <c r="AE1947" s="127"/>
      <c r="AF1947" s="113"/>
      <c r="AG1947" s="165" t="str">
        <f t="array" ref="AG1947">XLOOKUP(F1947,'CLV2'!A:A,'CLV2'!E:E)</f>
        <v>2.FROZEN FOODS</v>
      </c>
      <c r="AH1947" s="115" t="str">
        <f t="array" ref="AH1947">XLOOKUP(F1947,'CLV2'!A:A,'CLV2'!F:F)</f>
        <v>3.PASTRY AND DESSERTS</v>
      </c>
      <c r="AI1947" s="115" t="str">
        <f t="shared" si="8"/>
        <v>Pack</v>
      </c>
      <c r="AJ1947" s="116">
        <f t="shared" si="9"/>
        <v>0.125</v>
      </c>
      <c r="AK1947" s="117" t="str">
        <f t="array" ref="AK1947">XLOOKUP(F1947,'GIÁ'!A:A,'GIÁ'!D:D)</f>
        <v>26872.96</v>
      </c>
      <c r="AL1947" s="118">
        <f t="shared" si="10"/>
        <v>26872.96</v>
      </c>
      <c r="AM1947" s="118">
        <f t="shared" si="11"/>
        <v>0</v>
      </c>
      <c r="AN1947" s="119">
        <f t="shared" si="12"/>
        <v>0</v>
      </c>
      <c r="AO1947" s="118">
        <f t="shared" si="13"/>
        <v>0</v>
      </c>
      <c r="AP1947" s="121">
        <f t="shared" si="14"/>
        <v>26872.96</v>
      </c>
      <c r="AQ1947" s="122"/>
      <c r="AR1947" s="119"/>
    </row>
    <row r="1948" ht="22.5" customHeight="1">
      <c r="A1948" s="89">
        <v>46232.0</v>
      </c>
      <c r="B1948" s="90">
        <v>0.7465277777777778</v>
      </c>
      <c r="C1948" s="91" t="s">
        <v>975</v>
      </c>
      <c r="D1948" s="129" t="str">
        <f t="array" ref="D1948">XLOOKUP(C1948,'DS ST'!A:A,'DS ST'!B:B)</f>
        <v>A203</v>
      </c>
      <c r="E1948" s="94" t="str">
        <f t="array" ref="E1948">XLOOKUP($F1948,'GIÁ'!$A:$A,'GIÁ'!$E:$E)</f>
        <v>ĐÔNG</v>
      </c>
      <c r="F1948" s="94">
        <v>8.936220300274E12</v>
      </c>
      <c r="G1948" s="95" t="s">
        <v>2705</v>
      </c>
      <c r="H1948" s="95" t="s">
        <v>224</v>
      </c>
      <c r="I1948" s="96">
        <v>8.0</v>
      </c>
      <c r="J1948" s="96">
        <v>6.0</v>
      </c>
      <c r="K1948" s="98">
        <f t="shared" si="4"/>
        <v>2</v>
      </c>
      <c r="L1948" s="99" t="s">
        <v>6130</v>
      </c>
      <c r="M1948" s="100" t="s">
        <v>6131</v>
      </c>
      <c r="N1948" s="101" t="e">
        <v>#N/A</v>
      </c>
      <c r="O1948" s="128"/>
      <c r="P1948" s="100"/>
      <c r="Q1948" s="103">
        <f t="shared" si="5"/>
        <v>2</v>
      </c>
      <c r="R1948" s="161"/>
      <c r="S1948" s="105"/>
      <c r="T1948" s="106"/>
      <c r="U1948" s="107"/>
      <c r="V1948" s="108" t="s">
        <v>756</v>
      </c>
      <c r="W1948" s="109" t="s">
        <v>1312</v>
      </c>
      <c r="X1948" s="110" t="str">
        <f t="shared" si="6"/>
        <v/>
      </c>
      <c r="Y1948" s="110" t="str">
        <f t="shared" si="7"/>
        <v/>
      </c>
      <c r="Z1948" s="139" t="str">
        <f t="shared" si="125"/>
        <v>Chưa xác định</v>
      </c>
      <c r="AA1948" s="109" t="s">
        <v>802</v>
      </c>
      <c r="AB1948" s="106"/>
      <c r="AC1948" s="158"/>
      <c r="AD1948" s="160"/>
      <c r="AE1948" s="127"/>
      <c r="AF1948" s="113"/>
      <c r="AG1948" s="165" t="str">
        <f t="array" ref="AG1948">XLOOKUP(F1948,'CLV2'!A:A,'CLV2'!E:E)</f>
        <v>2.FROZEN FOODS</v>
      </c>
      <c r="AH1948" s="115" t="str">
        <f t="array" ref="AH1948">XLOOKUP(F1948,'CLV2'!A:A,'CLV2'!F:F)</f>
        <v>3.HOTPOT AND FRIED</v>
      </c>
      <c r="AI1948" s="115" t="str">
        <f t="shared" si="8"/>
        <v>Pack</v>
      </c>
      <c r="AJ1948" s="116">
        <f t="shared" si="9"/>
        <v>0.25</v>
      </c>
      <c r="AK1948" s="117" t="str">
        <f t="array" ref="AK1948">XLOOKUP(F1948,'GIÁ'!A:A,'GIÁ'!D:D)</f>
        <v>40500.00</v>
      </c>
      <c r="AL1948" s="118">
        <f t="shared" si="10"/>
        <v>81000</v>
      </c>
      <c r="AM1948" s="118">
        <f t="shared" si="11"/>
        <v>0</v>
      </c>
      <c r="AN1948" s="119">
        <f t="shared" si="12"/>
        <v>0</v>
      </c>
      <c r="AO1948" s="118">
        <f t="shared" si="13"/>
        <v>0</v>
      </c>
      <c r="AP1948" s="121">
        <f t="shared" si="14"/>
        <v>81000</v>
      </c>
      <c r="AQ1948" s="122"/>
      <c r="AR1948" s="119"/>
    </row>
    <row r="1949" ht="22.5" customHeight="1">
      <c r="A1949" s="89">
        <v>46232.0</v>
      </c>
      <c r="B1949" s="90">
        <v>0.5298611111111111</v>
      </c>
      <c r="C1949" s="91" t="s">
        <v>975</v>
      </c>
      <c r="D1949" s="92" t="str">
        <f t="array" ref="D1949">XLOOKUP(C1949,'DS ST'!A:A,'DS ST'!B:B)</f>
        <v>A203</v>
      </c>
      <c r="E1949" s="94" t="str">
        <f t="array" ref="E1949">XLOOKUP($F1949,'GIÁ'!$A:$A,'GIÁ'!$E:$E)</f>
        <v>MÁT</v>
      </c>
      <c r="F1949" s="94">
        <v>8.93600075022E12</v>
      </c>
      <c r="G1949" s="95" t="s">
        <v>2134</v>
      </c>
      <c r="H1949" s="95" t="s">
        <v>224</v>
      </c>
      <c r="I1949" s="96">
        <v>4.0</v>
      </c>
      <c r="J1949" s="96">
        <v>0.0</v>
      </c>
      <c r="K1949" s="98">
        <f t="shared" si="4"/>
        <v>4</v>
      </c>
      <c r="L1949" s="99" t="s">
        <v>6132</v>
      </c>
      <c r="M1949" s="100" t="s">
        <v>6133</v>
      </c>
      <c r="N1949" s="101" t="s">
        <v>6134</v>
      </c>
      <c r="O1949" s="128"/>
      <c r="P1949" s="100"/>
      <c r="Q1949" s="103">
        <f t="shared" si="5"/>
        <v>4</v>
      </c>
      <c r="R1949" s="161"/>
      <c r="S1949" s="105"/>
      <c r="T1949" s="106"/>
      <c r="U1949" s="107"/>
      <c r="V1949" s="108" t="s">
        <v>756</v>
      </c>
      <c r="W1949" s="109" t="s">
        <v>1312</v>
      </c>
      <c r="X1949" s="110" t="str">
        <f t="shared" si="6"/>
        <v/>
      </c>
      <c r="Y1949" s="110" t="str">
        <f t="shared" si="7"/>
        <v/>
      </c>
      <c r="Z1949" s="109" t="s">
        <v>797</v>
      </c>
      <c r="AA1949" s="109" t="s">
        <v>802</v>
      </c>
      <c r="AB1949" s="149" t="s">
        <v>6135</v>
      </c>
      <c r="AC1949" s="158"/>
      <c r="AD1949" s="160"/>
      <c r="AE1949" s="127"/>
      <c r="AF1949" s="113"/>
      <c r="AG1949" s="165" t="str">
        <f t="array" ref="AG1949">XLOOKUP(F1949,'CLV2'!A:A,'CLV2'!E:E)</f>
        <v>2.CHILLED FOODS</v>
      </c>
      <c r="AH1949" s="115" t="str">
        <f t="array" ref="AH1949">XLOOKUP(F1949,'CLV2'!A:A,'CLV2'!F:F)</f>
        <v>3.OTHER CHILLED PRODUCTS</v>
      </c>
      <c r="AI1949" s="115" t="str">
        <f t="shared" si="8"/>
        <v>Pack</v>
      </c>
      <c r="AJ1949" s="116">
        <f t="shared" si="9"/>
        <v>1</v>
      </c>
      <c r="AK1949" s="117" t="str">
        <f t="array" ref="AK1949">XLOOKUP(F1949,'GIÁ'!A:A,'GIÁ'!D:D)</f>
        <v>8917.15</v>
      </c>
      <c r="AL1949" s="118">
        <f t="shared" si="10"/>
        <v>35668.6</v>
      </c>
      <c r="AM1949" s="118">
        <f t="shared" si="11"/>
        <v>0</v>
      </c>
      <c r="AN1949" s="119">
        <f t="shared" si="12"/>
        <v>0</v>
      </c>
      <c r="AO1949" s="118">
        <f t="shared" si="13"/>
        <v>35668.6</v>
      </c>
      <c r="AP1949" s="121">
        <f t="shared" si="14"/>
        <v>0</v>
      </c>
      <c r="AQ1949" s="122"/>
      <c r="AR1949" s="119"/>
    </row>
    <row r="1950" ht="22.5" customHeight="1">
      <c r="A1950" s="89">
        <v>46232.0</v>
      </c>
      <c r="B1950" s="90">
        <v>0.5298611111111111</v>
      </c>
      <c r="C1950" s="91" t="s">
        <v>975</v>
      </c>
      <c r="D1950" s="129" t="str">
        <f t="array" ref="D1950">XLOOKUP(C1950,'DS ST'!A:A,'DS ST'!B:B)</f>
        <v>A203</v>
      </c>
      <c r="E1950" s="94" t="str">
        <f t="array" ref="E1950">XLOOKUP($F1950,'GIÁ'!$A:$A,'GIÁ'!$E:$E)</f>
        <v>MÁT</v>
      </c>
      <c r="F1950" s="94">
        <v>1100918.0</v>
      </c>
      <c r="G1950" s="95" t="s">
        <v>5511</v>
      </c>
      <c r="H1950" s="95" t="s">
        <v>273</v>
      </c>
      <c r="I1950" s="96">
        <v>18.0</v>
      </c>
      <c r="J1950" s="96">
        <v>17.44</v>
      </c>
      <c r="K1950" s="98">
        <f t="shared" si="4"/>
        <v>0.56</v>
      </c>
      <c r="L1950" s="99" t="s">
        <v>6132</v>
      </c>
      <c r="M1950" s="100" t="s">
        <v>6136</v>
      </c>
      <c r="N1950" s="101" t="s">
        <v>6137</v>
      </c>
      <c r="O1950" s="128">
        <v>0.5599999999999987</v>
      </c>
      <c r="P1950" s="100"/>
      <c r="Q1950" s="103">
        <f t="shared" si="5"/>
        <v>0</v>
      </c>
      <c r="R1950" s="161"/>
      <c r="S1950" s="105"/>
      <c r="T1950" s="106"/>
      <c r="U1950" s="107" t="s">
        <v>3654</v>
      </c>
      <c r="V1950" s="108" t="s">
        <v>756</v>
      </c>
      <c r="W1950" s="109" t="s">
        <v>505</v>
      </c>
      <c r="X1950" s="110" t="str">
        <f t="shared" si="6"/>
        <v>Hao hụt</v>
      </c>
      <c r="Y1950" s="110" t="str">
        <f t="shared" si="7"/>
        <v/>
      </c>
      <c r="Z1950" s="139" t="str">
        <f t="shared" ref="Z1950:Z1958" si="126">IF(N(Q1950)&lt;=0,"",IF(ISNUMBER(SEARCH("Thiếu kiện",V1950)),"Kho đông mát",IF(AND(N(Q1950)&gt;0,N(P1950)&gt;0,OR(ISNUMBER(SEARCH("Hình KDB",U1950)),ISNUMBER(SEARCH("Hình tele",U1950)),ISNUMBER(SEARCH("sai code",U1950)),ISNUMBER(SEARCH("ST nhận",U1950)))),"Kho đông mát",IF(AND(W1950="DC giao thiếu",OR(ISNUMBER(SEARCH("Hình KDB",U1950)),ISNUMBER(SEARCH("Hình tele",U1950)),ISNUMBER(SEARCH("sai code",U1950)))),"Kho đông mát",IF(W1950="DC giao thiếu","Chưa xác định",IF(AND(W1950="DC pick sai",OR(ISNUMBER(SEARCH("Hình KDB",U1950)),ISNUMBER(SEARCH("Hình tele",U1950)),ISNUMBER(SEARCH("sai code",U1950)),ISNUMBER(SEARCH("ST nhận",U1950)))),"Kho đông mát",IF(W1950="DC pick sai","Chưa xác định",IF(AND(W1950="Hao hụt",N(O1950)&gt;0,OR(ISNUMBER(SEARCH("Hình KDB",U1950)),ISNUMBER(SEARCH("Hình tele",U1950)),ISNUMBER(SEARCH("sai code",U1950)),ISNUMBER(SEARCH("ST nhận",U1950)))),"Kho đông mát",IF(W1950="Hao hụt","Chưa xác định",IF(OR(W1950="VT giao sai điểm",W1950="Không đạt nhiệt độ",W1950="TX giao thiếu kiện",W1950="Hàng không đạt CL"),"Kho đông mát",IF(W1950="Chưa xác định","Chưa xác định",IF(N(P1950)&gt;0,"Chưa xác định",""))))))))))))</f>
        <v/>
      </c>
      <c r="AA1950" s="109" t="s">
        <v>802</v>
      </c>
      <c r="AB1950" s="106"/>
      <c r="AC1950" s="158"/>
      <c r="AD1950" s="160"/>
      <c r="AE1950" s="127"/>
      <c r="AF1950" s="113"/>
      <c r="AG1950" s="165" t="str">
        <f t="array" ref="AG1950">XLOOKUP(F1950,'CLV2'!A:A,'CLV2'!E:E)</f>
        <v>2.FRUITS</v>
      </c>
      <c r="AH1950" s="115" t="str">
        <f t="array" ref="AH1950">XLOOKUP(F1950,'CLV2'!A:A,'CLV2'!F:F)</f>
        <v>3.IMPORT FRUITS</v>
      </c>
      <c r="AI1950" s="115" t="str">
        <f t="shared" si="8"/>
        <v>KG</v>
      </c>
      <c r="AJ1950" s="116">
        <f t="shared" si="9"/>
        <v>0.03111111111</v>
      </c>
      <c r="AK1950" s="117" t="str">
        <f t="array" ref="AK1950">XLOOKUP(F1950,'GIÁ'!A:A,'GIÁ'!D:D)</f>
        <v>121296.91</v>
      </c>
      <c r="AL1950" s="118">
        <f t="shared" si="10"/>
        <v>67926.2696</v>
      </c>
      <c r="AM1950" s="118">
        <f t="shared" si="11"/>
        <v>67926.2696</v>
      </c>
      <c r="AN1950" s="119">
        <f t="shared" si="12"/>
        <v>0</v>
      </c>
      <c r="AO1950" s="118">
        <f t="shared" si="13"/>
        <v>0</v>
      </c>
      <c r="AP1950" s="121">
        <f t="shared" si="14"/>
        <v>0</v>
      </c>
      <c r="AQ1950" s="122"/>
      <c r="AR1950" s="119"/>
    </row>
    <row r="1951" ht="22.5" customHeight="1">
      <c r="A1951" s="89">
        <v>46232.0</v>
      </c>
      <c r="B1951" s="90">
        <v>0.5659722222222222</v>
      </c>
      <c r="C1951" s="91" t="s">
        <v>650</v>
      </c>
      <c r="D1951" s="129" t="str">
        <f t="array" ref="D1951">XLOOKUP(C1951,'DS ST'!A:A,'DS ST'!B:B)</f>
        <v>A155</v>
      </c>
      <c r="E1951" s="94" t="str">
        <f t="array" ref="E1951">XLOOKUP($F1951,'GIÁ'!$A:$A,'GIÁ'!$E:$E)</f>
        <v>ĐÔNG</v>
      </c>
      <c r="F1951" s="94">
        <v>8.935297103726E12</v>
      </c>
      <c r="G1951" s="95" t="s">
        <v>2028</v>
      </c>
      <c r="H1951" s="95" t="s">
        <v>224</v>
      </c>
      <c r="I1951" s="96">
        <v>4.0</v>
      </c>
      <c r="J1951" s="96">
        <v>0.0</v>
      </c>
      <c r="K1951" s="98">
        <f t="shared" si="4"/>
        <v>4</v>
      </c>
      <c r="L1951" s="99" t="s">
        <v>6138</v>
      </c>
      <c r="M1951" s="100" t="s">
        <v>6139</v>
      </c>
      <c r="N1951" s="101" t="e">
        <v>#N/A</v>
      </c>
      <c r="O1951" s="128"/>
      <c r="P1951" s="100"/>
      <c r="Q1951" s="103">
        <f t="shared" si="5"/>
        <v>4</v>
      </c>
      <c r="R1951" s="161"/>
      <c r="S1951" s="105"/>
      <c r="T1951" s="106" t="s">
        <v>6140</v>
      </c>
      <c r="U1951" s="170" t="s">
        <v>6141</v>
      </c>
      <c r="V1951" s="108" t="s">
        <v>756</v>
      </c>
      <c r="W1951" s="109" t="s">
        <v>1312</v>
      </c>
      <c r="X1951" s="110" t="str">
        <f t="shared" si="6"/>
        <v/>
      </c>
      <c r="Y1951" s="110" t="str">
        <f t="shared" si="7"/>
        <v/>
      </c>
      <c r="Z1951" s="139" t="str">
        <f t="shared" si="126"/>
        <v>Kho đông mát</v>
      </c>
      <c r="AA1951" s="109" t="s">
        <v>802</v>
      </c>
      <c r="AB1951" s="106"/>
      <c r="AC1951" s="158"/>
      <c r="AD1951" s="160"/>
      <c r="AE1951" s="127"/>
      <c r="AF1951" s="113"/>
      <c r="AG1951" s="165" t="str">
        <f t="array" ref="AG1951">XLOOKUP(F1951,'CLV2'!A:A,'CLV2'!E:E)</f>
        <v>2.FROZEN FOODS</v>
      </c>
      <c r="AH1951" s="115" t="str">
        <f t="array" ref="AH1951">XLOOKUP(F1951,'CLV2'!A:A,'CLV2'!F:F)</f>
        <v>3.PIZZA - READY MEALS</v>
      </c>
      <c r="AI1951" s="115" t="str">
        <f t="shared" si="8"/>
        <v>Pack</v>
      </c>
      <c r="AJ1951" s="116">
        <f t="shared" si="9"/>
        <v>1</v>
      </c>
      <c r="AK1951" s="117" t="str">
        <f t="array" ref="AK1951">XLOOKUP(F1951,'GIÁ'!A:A,'GIÁ'!D:D)</f>
        <v>61056.95</v>
      </c>
      <c r="AL1951" s="118">
        <f t="shared" si="10"/>
        <v>244227.8</v>
      </c>
      <c r="AM1951" s="118">
        <f t="shared" si="11"/>
        <v>0</v>
      </c>
      <c r="AN1951" s="119">
        <f t="shared" si="12"/>
        <v>0</v>
      </c>
      <c r="AO1951" s="118">
        <f t="shared" si="13"/>
        <v>244227.8</v>
      </c>
      <c r="AP1951" s="121">
        <f t="shared" si="14"/>
        <v>0</v>
      </c>
      <c r="AQ1951" s="122"/>
      <c r="AR1951" s="119"/>
    </row>
    <row r="1952" ht="22.5" customHeight="1">
      <c r="A1952" s="89">
        <v>46232.0</v>
      </c>
      <c r="B1952" s="90">
        <v>0.5659722222222222</v>
      </c>
      <c r="C1952" s="91" t="s">
        <v>650</v>
      </c>
      <c r="D1952" s="129" t="str">
        <f t="array" ref="D1952">XLOOKUP(C1952,'DS ST'!A:A,'DS ST'!B:B)</f>
        <v>A155</v>
      </c>
      <c r="E1952" s="94" t="str">
        <f t="array" ref="E1952">XLOOKUP($F1952,'GIÁ'!$A:$A,'GIÁ'!$E:$E)</f>
        <v>ĐÔNG</v>
      </c>
      <c r="F1952" s="94">
        <v>8.936220300274E12</v>
      </c>
      <c r="G1952" s="95" t="s">
        <v>2705</v>
      </c>
      <c r="H1952" s="95" t="s">
        <v>224</v>
      </c>
      <c r="I1952" s="96">
        <v>8.0</v>
      </c>
      <c r="J1952" s="96">
        <v>6.0</v>
      </c>
      <c r="K1952" s="98">
        <f t="shared" si="4"/>
        <v>2</v>
      </c>
      <c r="L1952" s="99" t="s">
        <v>6138</v>
      </c>
      <c r="M1952" s="100" t="s">
        <v>6139</v>
      </c>
      <c r="N1952" s="101" t="e">
        <v>#N/A</v>
      </c>
      <c r="O1952" s="128"/>
      <c r="P1952" s="100"/>
      <c r="Q1952" s="103">
        <f t="shared" si="5"/>
        <v>2</v>
      </c>
      <c r="R1952" s="161"/>
      <c r="S1952" s="105"/>
      <c r="T1952" s="106"/>
      <c r="U1952" s="107" t="s">
        <v>3654</v>
      </c>
      <c r="V1952" s="108" t="s">
        <v>756</v>
      </c>
      <c r="W1952" s="109" t="s">
        <v>1312</v>
      </c>
      <c r="X1952" s="110" t="str">
        <f t="shared" si="6"/>
        <v/>
      </c>
      <c r="Y1952" s="110" t="str">
        <f t="shared" si="7"/>
        <v/>
      </c>
      <c r="Z1952" s="139" t="str">
        <f t="shared" si="126"/>
        <v>Kho đông mát</v>
      </c>
      <c r="AA1952" s="109" t="s">
        <v>802</v>
      </c>
      <c r="AB1952" s="106"/>
      <c r="AC1952" s="159" t="s">
        <v>1329</v>
      </c>
      <c r="AD1952" s="160"/>
      <c r="AE1952" s="127"/>
      <c r="AF1952" s="113"/>
      <c r="AG1952" s="165" t="str">
        <f t="array" ref="AG1952">XLOOKUP(F1952,'CLV2'!A:A,'CLV2'!E:E)</f>
        <v>2.FROZEN FOODS</v>
      </c>
      <c r="AH1952" s="115" t="str">
        <f t="array" ref="AH1952">XLOOKUP(F1952,'CLV2'!A:A,'CLV2'!F:F)</f>
        <v>3.HOTPOT AND FRIED</v>
      </c>
      <c r="AI1952" s="115" t="str">
        <f t="shared" si="8"/>
        <v>Pack</v>
      </c>
      <c r="AJ1952" s="116">
        <f t="shared" si="9"/>
        <v>0.25</v>
      </c>
      <c r="AK1952" s="117" t="str">
        <f t="array" ref="AK1952">XLOOKUP(F1952,'GIÁ'!A:A,'GIÁ'!D:D)</f>
        <v>40500.00</v>
      </c>
      <c r="AL1952" s="118">
        <f t="shared" si="10"/>
        <v>81000</v>
      </c>
      <c r="AM1952" s="118">
        <f t="shared" si="11"/>
        <v>0</v>
      </c>
      <c r="AN1952" s="119">
        <f t="shared" si="12"/>
        <v>0</v>
      </c>
      <c r="AO1952" s="118">
        <f t="shared" si="13"/>
        <v>81000</v>
      </c>
      <c r="AP1952" s="121">
        <f t="shared" si="14"/>
        <v>0</v>
      </c>
      <c r="AQ1952" s="122"/>
      <c r="AR1952" s="119"/>
    </row>
    <row r="1953" ht="22.5" customHeight="1">
      <c r="A1953" s="89">
        <v>46232.0</v>
      </c>
      <c r="B1953" s="90">
        <v>0.4486111111111111</v>
      </c>
      <c r="C1953" s="91" t="s">
        <v>650</v>
      </c>
      <c r="D1953" s="129" t="str">
        <f t="array" ref="D1953">XLOOKUP(C1953,'DS ST'!A:A,'DS ST'!B:B)</f>
        <v>A155</v>
      </c>
      <c r="E1953" s="94" t="str">
        <f t="array" ref="E1953">XLOOKUP($F1953,'GIÁ'!$A:$A,'GIÁ'!$E:$E)</f>
        <v>MÁT</v>
      </c>
      <c r="F1953" s="94">
        <v>8.938525186072E12</v>
      </c>
      <c r="G1953" s="95" t="s">
        <v>2995</v>
      </c>
      <c r="H1953" s="95" t="s">
        <v>224</v>
      </c>
      <c r="I1953" s="96">
        <v>4.0</v>
      </c>
      <c r="J1953" s="96">
        <v>1.0</v>
      </c>
      <c r="K1953" s="98">
        <f t="shared" si="4"/>
        <v>3</v>
      </c>
      <c r="L1953" s="99" t="s">
        <v>6142</v>
      </c>
      <c r="M1953" s="100" t="s">
        <v>6143</v>
      </c>
      <c r="N1953" s="101" t="s">
        <v>6144</v>
      </c>
      <c r="O1953" s="128"/>
      <c r="P1953" s="100"/>
      <c r="Q1953" s="103">
        <f t="shared" si="5"/>
        <v>3</v>
      </c>
      <c r="R1953" s="161"/>
      <c r="S1953" s="105"/>
      <c r="T1953" s="106" t="s">
        <v>6145</v>
      </c>
      <c r="U1953" s="170" t="s">
        <v>6146</v>
      </c>
      <c r="V1953" s="108" t="s">
        <v>756</v>
      </c>
      <c r="W1953" s="109" t="s">
        <v>1312</v>
      </c>
      <c r="X1953" s="110" t="str">
        <f t="shared" si="6"/>
        <v/>
      </c>
      <c r="Y1953" s="110" t="str">
        <f t="shared" si="7"/>
        <v/>
      </c>
      <c r="Z1953" s="139" t="str">
        <f t="shared" si="126"/>
        <v>Kho đông mát</v>
      </c>
      <c r="AA1953" s="109" t="s">
        <v>802</v>
      </c>
      <c r="AB1953" s="106"/>
      <c r="AC1953" s="158"/>
      <c r="AD1953" s="160"/>
      <c r="AE1953" s="127"/>
      <c r="AF1953" s="113"/>
      <c r="AG1953" s="165" t="str">
        <f t="array" ref="AG1953">XLOOKUP(F1953,'CLV2'!A:A,'CLV2'!E:E)</f>
        <v>2.VEGETABLES</v>
      </c>
      <c r="AH1953" s="115" t="str">
        <f t="array" ref="AH1953">XLOOKUP(F1953,'CLV2'!A:A,'CLV2'!F:F)</f>
        <v>3.LEAFY VEGGIES</v>
      </c>
      <c r="AI1953" s="115" t="str">
        <f t="shared" si="8"/>
        <v>Pack</v>
      </c>
      <c r="AJ1953" s="116">
        <f t="shared" si="9"/>
        <v>0.75</v>
      </c>
      <c r="AK1953" s="117" t="str">
        <f t="array" ref="AK1953">XLOOKUP(F1953,'GIÁ'!A:A,'GIÁ'!D:D)</f>
        <v>24032.61</v>
      </c>
      <c r="AL1953" s="118">
        <f t="shared" si="10"/>
        <v>72097.83</v>
      </c>
      <c r="AM1953" s="118">
        <f t="shared" si="11"/>
        <v>0</v>
      </c>
      <c r="AN1953" s="119">
        <f t="shared" si="12"/>
        <v>0</v>
      </c>
      <c r="AO1953" s="118">
        <f t="shared" si="13"/>
        <v>72097.83</v>
      </c>
      <c r="AP1953" s="121">
        <f t="shared" si="14"/>
        <v>0</v>
      </c>
      <c r="AQ1953" s="122"/>
      <c r="AR1953" s="119"/>
    </row>
    <row r="1954" ht="22.5" customHeight="1">
      <c r="A1954" s="89">
        <v>46232.0</v>
      </c>
      <c r="B1954" s="90">
        <v>0.6569444444444444</v>
      </c>
      <c r="C1954" s="91" t="s">
        <v>1486</v>
      </c>
      <c r="D1954" s="92" t="str">
        <f t="array" ref="D1954">XLOOKUP(C1954,'DS ST'!A:A,'DS ST'!B:B)</f>
        <v>NVQ</v>
      </c>
      <c r="E1954" s="94" t="str">
        <f t="array" ref="E1954">XLOOKUP($F1954,'GIÁ'!$A:$A,'GIÁ'!$E:$E)</f>
        <v>ĐÔNG</v>
      </c>
      <c r="F1954" s="94">
        <v>8.93601323834E12</v>
      </c>
      <c r="G1954" s="95" t="s">
        <v>2176</v>
      </c>
      <c r="H1954" s="95" t="s">
        <v>224</v>
      </c>
      <c r="I1954" s="96">
        <v>4.0</v>
      </c>
      <c r="J1954" s="96">
        <v>0.0</v>
      </c>
      <c r="K1954" s="98">
        <f t="shared" si="4"/>
        <v>4</v>
      </c>
      <c r="L1954" s="99" t="s">
        <v>6147</v>
      </c>
      <c r="M1954" s="100" t="s">
        <v>6148</v>
      </c>
      <c r="N1954" s="101" t="e">
        <v>#N/A</v>
      </c>
      <c r="O1954" s="128"/>
      <c r="P1954" s="100"/>
      <c r="Q1954" s="103">
        <f t="shared" si="5"/>
        <v>4</v>
      </c>
      <c r="R1954" s="161"/>
      <c r="S1954" s="105" t="s">
        <v>14</v>
      </c>
      <c r="T1954" s="106"/>
      <c r="U1954" s="107"/>
      <c r="V1954" s="108" t="s">
        <v>756</v>
      </c>
      <c r="W1954" s="109" t="s">
        <v>1312</v>
      </c>
      <c r="X1954" s="110" t="str">
        <f t="shared" si="6"/>
        <v/>
      </c>
      <c r="Y1954" s="110" t="str">
        <f t="shared" si="7"/>
        <v/>
      </c>
      <c r="Z1954" s="139" t="str">
        <f t="shared" si="126"/>
        <v>Chưa xác định</v>
      </c>
      <c r="AA1954" s="109" t="s">
        <v>802</v>
      </c>
      <c r="AB1954" s="106"/>
      <c r="AC1954" s="158"/>
      <c r="AD1954" s="160"/>
      <c r="AE1954" s="127"/>
      <c r="AF1954" s="113"/>
      <c r="AG1954" s="165" t="str">
        <f t="array" ref="AG1954">XLOOKUP(F1954,'CLV2'!A:A,'CLV2'!E:E)</f>
        <v>2.FROZEN FOODS</v>
      </c>
      <c r="AH1954" s="115" t="str">
        <f t="array" ref="AH1954">XLOOKUP(F1954,'CLV2'!A:A,'CLV2'!F:F)</f>
        <v>3.PIZZA - READY MEALS</v>
      </c>
      <c r="AI1954" s="115" t="str">
        <f t="shared" si="8"/>
        <v>Pack</v>
      </c>
      <c r="AJ1954" s="116">
        <f t="shared" si="9"/>
        <v>1</v>
      </c>
      <c r="AK1954" s="117" t="str">
        <f t="array" ref="AK1954">XLOOKUP(F1954,'GIÁ'!A:A,'GIÁ'!D:D)</f>
        <v>15020.45</v>
      </c>
      <c r="AL1954" s="118">
        <f t="shared" si="10"/>
        <v>60081.8</v>
      </c>
      <c r="AM1954" s="118">
        <f t="shared" si="11"/>
        <v>0</v>
      </c>
      <c r="AN1954" s="119">
        <f t="shared" si="12"/>
        <v>0</v>
      </c>
      <c r="AO1954" s="118">
        <f t="shared" si="13"/>
        <v>0</v>
      </c>
      <c r="AP1954" s="121">
        <f t="shared" si="14"/>
        <v>60081.8</v>
      </c>
      <c r="AQ1954" s="122"/>
      <c r="AR1954" s="119"/>
    </row>
    <row r="1955" ht="22.5" customHeight="1">
      <c r="A1955" s="89">
        <v>46232.0</v>
      </c>
      <c r="B1955" s="90">
        <v>0.74375</v>
      </c>
      <c r="C1955" s="91" t="s">
        <v>222</v>
      </c>
      <c r="D1955" s="129" t="str">
        <f t="array" ref="D1955">XLOOKUP(C1955,'DS ST'!A:A,'DS ST'!B:B)</f>
        <v>A116</v>
      </c>
      <c r="E1955" s="94" t="str">
        <f t="array" ref="E1955">XLOOKUP($F1955,'GIÁ'!$A:$A,'GIÁ'!$E:$E)</f>
        <v>MÁT</v>
      </c>
      <c r="F1955" s="94">
        <v>8.936076279328E12</v>
      </c>
      <c r="G1955" s="95" t="s">
        <v>2313</v>
      </c>
      <c r="H1955" s="95" t="s">
        <v>57</v>
      </c>
      <c r="I1955" s="96">
        <v>2.0</v>
      </c>
      <c r="J1955" s="96">
        <v>0.0</v>
      </c>
      <c r="K1955" s="98">
        <f t="shared" si="4"/>
        <v>2</v>
      </c>
      <c r="L1955" s="99" t="s">
        <v>6149</v>
      </c>
      <c r="M1955" s="100" t="s">
        <v>6150</v>
      </c>
      <c r="N1955" s="101" t="s">
        <v>6151</v>
      </c>
      <c r="O1955" s="128"/>
      <c r="P1955" s="100">
        <v>3.0</v>
      </c>
      <c r="Q1955" s="103">
        <f t="shared" si="5"/>
        <v>-1</v>
      </c>
      <c r="R1955" s="161" t="s">
        <v>6152</v>
      </c>
      <c r="S1955" s="105"/>
      <c r="T1955" s="106"/>
      <c r="U1955" s="107"/>
      <c r="V1955" s="108" t="s">
        <v>756</v>
      </c>
      <c r="W1955" s="109" t="s">
        <v>764</v>
      </c>
      <c r="X1955" s="110" t="str">
        <f t="shared" si="6"/>
        <v/>
      </c>
      <c r="Y1955" s="110" t="str">
        <f t="shared" si="7"/>
        <v>Siêu thị</v>
      </c>
      <c r="Z1955" s="139" t="str">
        <f t="shared" si="126"/>
        <v/>
      </c>
      <c r="AA1955" s="109" t="s">
        <v>802</v>
      </c>
      <c r="AB1955" s="106"/>
      <c r="AC1955" s="158"/>
      <c r="AD1955" s="160"/>
      <c r="AE1955" s="127"/>
      <c r="AF1955" s="113"/>
      <c r="AG1955" s="165" t="str">
        <f t="array" ref="AG1955">XLOOKUP(F1955,'CLV2'!A:A,'CLV2'!E:E)</f>
        <v>2.BAKERY</v>
      </c>
      <c r="AH1955" s="115" t="str">
        <f t="array" ref="AH1955">XLOOKUP(F1955,'CLV2'!A:A,'CLV2'!F:F)</f>
        <v>3.CAKES</v>
      </c>
      <c r="AI1955" s="115" t="str">
        <f t="shared" si="8"/>
        <v>Pack</v>
      </c>
      <c r="AJ1955" s="116">
        <f t="shared" si="9"/>
        <v>1</v>
      </c>
      <c r="AK1955" s="117" t="str">
        <f t="array" ref="AK1955">XLOOKUP(F1955,'GIÁ'!A:A,'GIÁ'!D:D)</f>
        <v>22950.25</v>
      </c>
      <c r="AL1955" s="118">
        <f t="shared" si="10"/>
        <v>45900.5</v>
      </c>
      <c r="AM1955" s="118">
        <f t="shared" si="11"/>
        <v>0</v>
      </c>
      <c r="AN1955" s="119">
        <f t="shared" si="12"/>
        <v>68850.75</v>
      </c>
      <c r="AO1955" s="118">
        <f t="shared" si="13"/>
        <v>0</v>
      </c>
      <c r="AP1955" s="121">
        <f t="shared" si="14"/>
        <v>0</v>
      </c>
      <c r="AQ1955" s="122"/>
      <c r="AR1955" s="119"/>
    </row>
    <row r="1956" ht="22.5" customHeight="1">
      <c r="A1956" s="89">
        <v>46232.0</v>
      </c>
      <c r="B1956" s="90">
        <v>0.74375</v>
      </c>
      <c r="C1956" s="91" t="s">
        <v>222</v>
      </c>
      <c r="D1956" s="129" t="str">
        <f t="array" ref="D1956">XLOOKUP(C1956,'DS ST'!A:A,'DS ST'!B:B)</f>
        <v>A116</v>
      </c>
      <c r="E1956" s="94" t="str">
        <f t="array" ref="E1956">XLOOKUP($F1956,'GIÁ'!$A:$A,'GIÁ'!$E:$E)</f>
        <v>MÁT</v>
      </c>
      <c r="F1956" s="94" t="s">
        <v>3325</v>
      </c>
      <c r="G1956" s="95" t="s">
        <v>3326</v>
      </c>
      <c r="H1956" s="95" t="s">
        <v>57</v>
      </c>
      <c r="I1956" s="96">
        <v>2.0</v>
      </c>
      <c r="J1956" s="96">
        <v>0.0</v>
      </c>
      <c r="K1956" s="98">
        <f t="shared" si="4"/>
        <v>2</v>
      </c>
      <c r="L1956" s="99" t="s">
        <v>6149</v>
      </c>
      <c r="M1956" s="100" t="s">
        <v>6150</v>
      </c>
      <c r="N1956" s="101" t="s">
        <v>6151</v>
      </c>
      <c r="O1956" s="128"/>
      <c r="P1956" s="100">
        <v>1.0</v>
      </c>
      <c r="Q1956" s="103">
        <f t="shared" si="5"/>
        <v>1</v>
      </c>
      <c r="R1956" s="161" t="s">
        <v>6152</v>
      </c>
      <c r="S1956" s="105"/>
      <c r="T1956" s="106"/>
      <c r="U1956" s="107" t="s">
        <v>6153</v>
      </c>
      <c r="V1956" s="108" t="s">
        <v>756</v>
      </c>
      <c r="W1956" s="109" t="s">
        <v>1312</v>
      </c>
      <c r="X1956" s="110" t="str">
        <f t="shared" si="6"/>
        <v/>
      </c>
      <c r="Y1956" s="110" t="str">
        <f t="shared" si="7"/>
        <v/>
      </c>
      <c r="Z1956" s="139" t="str">
        <f t="shared" si="126"/>
        <v>Kho đông mát</v>
      </c>
      <c r="AA1956" s="109" t="s">
        <v>802</v>
      </c>
      <c r="AB1956" s="106"/>
      <c r="AC1956" s="158"/>
      <c r="AD1956" s="160"/>
      <c r="AE1956" s="127"/>
      <c r="AF1956" s="113"/>
      <c r="AG1956" s="165" t="str">
        <f t="array" ref="AG1956">XLOOKUP(F1956,'CLV2'!A:A,'CLV2'!E:E)</f>
        <v>2.BAKERY</v>
      </c>
      <c r="AH1956" s="115" t="str">
        <f t="array" ref="AH1956">XLOOKUP(F1956,'CLV2'!A:A,'CLV2'!F:F)</f>
        <v>3.CAKES</v>
      </c>
      <c r="AI1956" s="115" t="str">
        <f t="shared" si="8"/>
        <v>Pack</v>
      </c>
      <c r="AJ1956" s="116">
        <f t="shared" si="9"/>
        <v>1</v>
      </c>
      <c r="AK1956" s="117" t="str">
        <f t="array" ref="AK1956">XLOOKUP(F1956,'GIÁ'!A:A,'GIÁ'!D:D)</f>
        <v>27778.00</v>
      </c>
      <c r="AL1956" s="118">
        <f t="shared" si="10"/>
        <v>55556</v>
      </c>
      <c r="AM1956" s="118">
        <f t="shared" si="11"/>
        <v>0</v>
      </c>
      <c r="AN1956" s="119">
        <f t="shared" si="12"/>
        <v>0</v>
      </c>
      <c r="AO1956" s="118">
        <f t="shared" si="13"/>
        <v>27778</v>
      </c>
      <c r="AP1956" s="121">
        <f t="shared" si="14"/>
        <v>0</v>
      </c>
      <c r="AQ1956" s="122"/>
      <c r="AR1956" s="119"/>
    </row>
    <row r="1957" ht="22.5" customHeight="1">
      <c r="A1957" s="89">
        <v>46232.0</v>
      </c>
      <c r="B1957" s="90">
        <v>0.74375</v>
      </c>
      <c r="C1957" s="91" t="s">
        <v>222</v>
      </c>
      <c r="D1957" s="129" t="str">
        <f t="array" ref="D1957">XLOOKUP(C1957,'DS ST'!A:A,'DS ST'!B:B)</f>
        <v>A116</v>
      </c>
      <c r="E1957" s="94" t="str">
        <f t="array" ref="E1957">XLOOKUP($F1957,'GIÁ'!$A:$A,'GIÁ'!$E:$E)</f>
        <v>MÁT</v>
      </c>
      <c r="F1957" s="94" t="s">
        <v>3330</v>
      </c>
      <c r="G1957" s="95" t="s">
        <v>3331</v>
      </c>
      <c r="H1957" s="95" t="s">
        <v>57</v>
      </c>
      <c r="I1957" s="96">
        <v>2.0</v>
      </c>
      <c r="J1957" s="96">
        <v>0.0</v>
      </c>
      <c r="K1957" s="98">
        <f t="shared" si="4"/>
        <v>2</v>
      </c>
      <c r="L1957" s="99" t="s">
        <v>6149</v>
      </c>
      <c r="M1957" s="100" t="s">
        <v>6150</v>
      </c>
      <c r="N1957" s="101" t="s">
        <v>6151</v>
      </c>
      <c r="O1957" s="128"/>
      <c r="P1957" s="100">
        <v>2.0</v>
      </c>
      <c r="Q1957" s="103">
        <f t="shared" si="5"/>
        <v>0</v>
      </c>
      <c r="R1957" s="161" t="s">
        <v>6152</v>
      </c>
      <c r="S1957" s="105"/>
      <c r="T1957" s="106"/>
      <c r="U1957" s="107"/>
      <c r="V1957" s="108" t="s">
        <v>756</v>
      </c>
      <c r="W1957" s="109" t="s">
        <v>764</v>
      </c>
      <c r="X1957" s="110" t="str">
        <f t="shared" si="6"/>
        <v/>
      </c>
      <c r="Y1957" s="110" t="str">
        <f t="shared" si="7"/>
        <v>Siêu thị</v>
      </c>
      <c r="Z1957" s="139" t="str">
        <f t="shared" si="126"/>
        <v/>
      </c>
      <c r="AA1957" s="109" t="s">
        <v>802</v>
      </c>
      <c r="AB1957" s="106"/>
      <c r="AC1957" s="158"/>
      <c r="AD1957" s="160"/>
      <c r="AE1957" s="127"/>
      <c r="AF1957" s="113"/>
      <c r="AG1957" s="165" t="str">
        <f t="array" ref="AG1957">XLOOKUP(F1957,'CLV2'!A:A,'CLV2'!E:E)</f>
        <v>2.BAKERY</v>
      </c>
      <c r="AH1957" s="115" t="str">
        <f t="array" ref="AH1957">XLOOKUP(F1957,'CLV2'!A:A,'CLV2'!F:F)</f>
        <v>3.CAKES</v>
      </c>
      <c r="AI1957" s="115" t="str">
        <f t="shared" si="8"/>
        <v>Pack</v>
      </c>
      <c r="AJ1957" s="116">
        <f t="shared" si="9"/>
        <v>1</v>
      </c>
      <c r="AK1957" s="117" t="str">
        <f t="array" ref="AK1957">XLOOKUP(F1957,'GIÁ'!A:A,'GIÁ'!D:D)</f>
        <v>18056.00</v>
      </c>
      <c r="AL1957" s="118">
        <f t="shared" si="10"/>
        <v>36112</v>
      </c>
      <c r="AM1957" s="118">
        <f t="shared" si="11"/>
        <v>0</v>
      </c>
      <c r="AN1957" s="119">
        <f t="shared" si="12"/>
        <v>36112</v>
      </c>
      <c r="AO1957" s="118">
        <f t="shared" si="13"/>
        <v>0</v>
      </c>
      <c r="AP1957" s="121">
        <f t="shared" si="14"/>
        <v>0</v>
      </c>
      <c r="AQ1957" s="122"/>
      <c r="AR1957" s="119"/>
    </row>
    <row r="1958" ht="22.5" customHeight="1">
      <c r="A1958" s="89">
        <v>46232.0</v>
      </c>
      <c r="B1958" s="90">
        <v>0.74375</v>
      </c>
      <c r="C1958" s="91" t="s">
        <v>222</v>
      </c>
      <c r="D1958" s="129" t="str">
        <f t="array" ref="D1958">XLOOKUP(C1958,'DS ST'!A:A,'DS ST'!B:B)</f>
        <v>A116</v>
      </c>
      <c r="E1958" s="94" t="str">
        <f t="array" ref="E1958">XLOOKUP($F1958,'GIÁ'!$A:$A,'GIÁ'!$E:$E)</f>
        <v>MÁT</v>
      </c>
      <c r="F1958" s="94" t="s">
        <v>3340</v>
      </c>
      <c r="G1958" s="95" t="s">
        <v>3341</v>
      </c>
      <c r="H1958" s="95" t="s">
        <v>57</v>
      </c>
      <c r="I1958" s="96">
        <v>1.0</v>
      </c>
      <c r="J1958" s="96">
        <v>0.0</v>
      </c>
      <c r="K1958" s="98">
        <f t="shared" si="4"/>
        <v>1</v>
      </c>
      <c r="L1958" s="99" t="s">
        <v>6149</v>
      </c>
      <c r="M1958" s="100" t="s">
        <v>6150</v>
      </c>
      <c r="N1958" s="101" t="s">
        <v>6151</v>
      </c>
      <c r="O1958" s="128"/>
      <c r="P1958" s="100">
        <v>1.0</v>
      </c>
      <c r="Q1958" s="103">
        <f t="shared" si="5"/>
        <v>0</v>
      </c>
      <c r="R1958" s="161" t="s">
        <v>6152</v>
      </c>
      <c r="S1958" s="105"/>
      <c r="T1958" s="106"/>
      <c r="U1958" s="107"/>
      <c r="V1958" s="108" t="s">
        <v>756</v>
      </c>
      <c r="W1958" s="109" t="s">
        <v>764</v>
      </c>
      <c r="X1958" s="110" t="str">
        <f t="shared" si="6"/>
        <v/>
      </c>
      <c r="Y1958" s="110" t="str">
        <f t="shared" si="7"/>
        <v>Siêu thị</v>
      </c>
      <c r="Z1958" s="139" t="str">
        <f t="shared" si="126"/>
        <v/>
      </c>
      <c r="AA1958" s="109" t="s">
        <v>802</v>
      </c>
      <c r="AB1958" s="106"/>
      <c r="AC1958" s="158"/>
      <c r="AD1958" s="160"/>
      <c r="AE1958" s="127"/>
      <c r="AF1958" s="113"/>
      <c r="AG1958" s="165" t="str">
        <f t="array" ref="AG1958">XLOOKUP(F1958,'CLV2'!A:A,'CLV2'!E:E)</f>
        <v>2.BAKERY</v>
      </c>
      <c r="AH1958" s="115" t="str">
        <f t="array" ref="AH1958">XLOOKUP(F1958,'CLV2'!A:A,'CLV2'!F:F)</f>
        <v>3.CAKES</v>
      </c>
      <c r="AI1958" s="115" t="str">
        <f t="shared" si="8"/>
        <v>Pack</v>
      </c>
      <c r="AJ1958" s="116">
        <f t="shared" si="9"/>
        <v>1</v>
      </c>
      <c r="AK1958" s="117" t="str">
        <f t="array" ref="AK1958">XLOOKUP(F1958,'GIÁ'!A:A,'GIÁ'!D:D)</f>
        <v>21296.00</v>
      </c>
      <c r="AL1958" s="118">
        <f t="shared" si="10"/>
        <v>21296</v>
      </c>
      <c r="AM1958" s="118">
        <f t="shared" si="11"/>
        <v>0</v>
      </c>
      <c r="AN1958" s="119">
        <f t="shared" si="12"/>
        <v>21296</v>
      </c>
      <c r="AO1958" s="118">
        <f t="shared" si="13"/>
        <v>0</v>
      </c>
      <c r="AP1958" s="121">
        <f t="shared" si="14"/>
        <v>0</v>
      </c>
      <c r="AQ1958" s="122"/>
      <c r="AR1958" s="119"/>
    </row>
    <row r="1959" ht="22.5" customHeight="1">
      <c r="A1959" s="89">
        <v>46232.0</v>
      </c>
      <c r="B1959" s="90">
        <v>0.6118055555555556</v>
      </c>
      <c r="C1959" s="91" t="s">
        <v>1551</v>
      </c>
      <c r="D1959" s="92" t="str">
        <f t="array" ref="D1959">XLOOKUP(C1959,'DS ST'!A:A,'DS ST'!B:B)</f>
        <v>PPZ</v>
      </c>
      <c r="E1959" s="94" t="str">
        <f t="array" ref="E1959">XLOOKUP($F1959,'GIÁ'!$A:$A,'GIÁ'!$E:$E)</f>
        <v>ĐÔNG</v>
      </c>
      <c r="F1959" s="94">
        <v>8.934717262012E12</v>
      </c>
      <c r="G1959" s="95" t="s">
        <v>1715</v>
      </c>
      <c r="H1959" s="95" t="s">
        <v>224</v>
      </c>
      <c r="I1959" s="96">
        <v>4.0</v>
      </c>
      <c r="J1959" s="96">
        <v>2.0</v>
      </c>
      <c r="K1959" s="98">
        <f t="shared" si="4"/>
        <v>2</v>
      </c>
      <c r="L1959" s="99" t="s">
        <v>6154</v>
      </c>
      <c r="M1959" s="100" t="s">
        <v>6155</v>
      </c>
      <c r="N1959" s="101" t="e">
        <v>#N/A</v>
      </c>
      <c r="O1959" s="128"/>
      <c r="P1959" s="100"/>
      <c r="Q1959" s="103">
        <f t="shared" si="5"/>
        <v>2</v>
      </c>
      <c r="R1959" s="161"/>
      <c r="S1959" s="105" t="s">
        <v>14</v>
      </c>
      <c r="T1959" s="106"/>
      <c r="U1959" s="107"/>
      <c r="V1959" s="108" t="s">
        <v>756</v>
      </c>
      <c r="W1959" s="109" t="s">
        <v>1312</v>
      </c>
      <c r="X1959" s="110" t="str">
        <f t="shared" si="6"/>
        <v/>
      </c>
      <c r="Y1959" s="110" t="str">
        <f t="shared" si="7"/>
        <v/>
      </c>
      <c r="Z1959" s="109" t="s">
        <v>797</v>
      </c>
      <c r="AA1959" s="109" t="s">
        <v>802</v>
      </c>
      <c r="AB1959" s="149" t="s">
        <v>6156</v>
      </c>
      <c r="AC1959" s="158"/>
      <c r="AD1959" s="160"/>
      <c r="AE1959" s="127"/>
      <c r="AF1959" s="113"/>
      <c r="AG1959" s="165" t="str">
        <f t="array" ref="AG1959">XLOOKUP(F1959,'CLV2'!A:A,'CLV2'!E:E)</f>
        <v>2.FROZEN FOODS</v>
      </c>
      <c r="AH1959" s="115" t="str">
        <f t="array" ref="AH1959">XLOOKUP(F1959,'CLV2'!A:A,'CLV2'!F:F)</f>
        <v>3.HOTPOT AND FRIED</v>
      </c>
      <c r="AI1959" s="115" t="str">
        <f t="shared" si="8"/>
        <v>Pack</v>
      </c>
      <c r="AJ1959" s="116">
        <f t="shared" si="9"/>
        <v>0.5</v>
      </c>
      <c r="AK1959" s="117" t="str">
        <f t="array" ref="AK1959">XLOOKUP(F1959,'GIÁ'!A:A,'GIÁ'!D:D)</f>
        <v>32686.96</v>
      </c>
      <c r="AL1959" s="118">
        <f t="shared" si="10"/>
        <v>65373.92</v>
      </c>
      <c r="AM1959" s="118">
        <f t="shared" si="11"/>
        <v>0</v>
      </c>
      <c r="AN1959" s="119">
        <f t="shared" si="12"/>
        <v>0</v>
      </c>
      <c r="AO1959" s="118">
        <f t="shared" si="13"/>
        <v>65373.92</v>
      </c>
      <c r="AP1959" s="121">
        <f t="shared" si="14"/>
        <v>0</v>
      </c>
      <c r="AQ1959" s="122"/>
      <c r="AR1959" s="119"/>
    </row>
    <row r="1960" ht="22.5" customHeight="1">
      <c r="A1960" s="89">
        <v>46232.0</v>
      </c>
      <c r="B1960" s="90">
        <v>0.49166666666666664</v>
      </c>
      <c r="C1960" s="91" t="s">
        <v>1551</v>
      </c>
      <c r="D1960" s="129" t="str">
        <f t="array" ref="D1960">XLOOKUP(C1960,'DS ST'!A:A,'DS ST'!B:B)</f>
        <v>PPZ</v>
      </c>
      <c r="E1960" s="94" t="str">
        <f t="array" ref="E1960">XLOOKUP($F1960,'GIÁ'!$A:$A,'GIÁ'!$E:$E)</f>
        <v>MÁT</v>
      </c>
      <c r="F1960" s="94">
        <v>8.935007147118E12</v>
      </c>
      <c r="G1960" s="95" t="s">
        <v>1811</v>
      </c>
      <c r="H1960" s="95" t="s">
        <v>1145</v>
      </c>
      <c r="I1960" s="96">
        <v>2.0</v>
      </c>
      <c r="J1960" s="96">
        <v>1.0</v>
      </c>
      <c r="K1960" s="98">
        <f t="shared" si="4"/>
        <v>1</v>
      </c>
      <c r="L1960" s="99" t="s">
        <v>6157</v>
      </c>
      <c r="M1960" s="100" t="s">
        <v>6158</v>
      </c>
      <c r="N1960" s="101" t="s">
        <v>6159</v>
      </c>
      <c r="O1960" s="128"/>
      <c r="P1960" s="100"/>
      <c r="Q1960" s="103">
        <f t="shared" si="5"/>
        <v>1</v>
      </c>
      <c r="R1960" s="161"/>
      <c r="S1960" s="105" t="s">
        <v>14</v>
      </c>
      <c r="T1960" s="106"/>
      <c r="U1960" s="107" t="s">
        <v>6160</v>
      </c>
      <c r="V1960" s="108" t="s">
        <v>756</v>
      </c>
      <c r="W1960" s="109" t="s">
        <v>2842</v>
      </c>
      <c r="X1960" s="110" t="str">
        <f t="shared" si="6"/>
        <v/>
      </c>
      <c r="Y1960" s="110" t="str">
        <f t="shared" si="7"/>
        <v/>
      </c>
      <c r="Z1960" s="139" t="str">
        <f t="shared" ref="Z1960:Z1961" si="127">IF(N(Q1960)&lt;=0,"",IF(ISNUMBER(SEARCH("Thiếu kiện",V1960)),"Kho đông mát",IF(AND(N(Q1960)&gt;0,N(P1960)&gt;0,OR(ISNUMBER(SEARCH("Hình KDB",U1960)),ISNUMBER(SEARCH("Hình tele",U1960)),ISNUMBER(SEARCH("sai code",U1960)),ISNUMBER(SEARCH("ST nhận",U1960)))),"Kho đông mát",IF(AND(W1960="DC giao thiếu",OR(ISNUMBER(SEARCH("Hình KDB",U1960)),ISNUMBER(SEARCH("Hình tele",U1960)),ISNUMBER(SEARCH("sai code",U1960)))),"Kho đông mát",IF(W1960="DC giao thiếu","Chưa xác định",IF(AND(W1960="DC pick sai",OR(ISNUMBER(SEARCH("Hình KDB",U1960)),ISNUMBER(SEARCH("Hình tele",U1960)),ISNUMBER(SEARCH("sai code",U1960)),ISNUMBER(SEARCH("ST nhận",U1960)))),"Kho đông mát",IF(W1960="DC pick sai","Chưa xác định",IF(AND(W1960="Hao hụt",N(O1960)&gt;0,OR(ISNUMBER(SEARCH("Hình KDB",U1960)),ISNUMBER(SEARCH("Hình tele",U1960)),ISNUMBER(SEARCH("sai code",U1960)),ISNUMBER(SEARCH("ST nhận",U1960)))),"Kho đông mát",IF(W1960="Hao hụt","Chưa xác định",IF(OR(W1960="VT giao sai điểm",W1960="Không đạt nhiệt độ",W1960="TX giao thiếu kiện",W1960="Hàng không đạt CL"),"Kho đông mát",IF(W1960="Chưa xác định","Chưa xác định",IF(N(P1960)&gt;0,"Chưa xác định",""))))))))))))</f>
        <v>Kho đông mát</v>
      </c>
      <c r="AA1960" s="109" t="s">
        <v>802</v>
      </c>
      <c r="AB1960" s="106"/>
      <c r="AC1960" s="158"/>
      <c r="AD1960" s="160"/>
      <c r="AE1960" s="127"/>
      <c r="AF1960" s="113"/>
      <c r="AG1960" s="165" t="str">
        <f t="array" ref="AG1960">XLOOKUP(F1960,'CLV2'!A:A,'CLV2'!E:E)</f>
        <v>2.DAIRY</v>
      </c>
      <c r="AH1960" s="115" t="str">
        <f t="array" ref="AH1960">XLOOKUP(F1960,'CLV2'!A:A,'CLV2'!F:F)</f>
        <v>3.DRINKING YOGURT</v>
      </c>
      <c r="AI1960" s="115" t="str">
        <f t="shared" si="8"/>
        <v>Pack</v>
      </c>
      <c r="AJ1960" s="116">
        <f t="shared" si="9"/>
        <v>0.5</v>
      </c>
      <c r="AK1960" s="117" t="str">
        <f t="array" ref="AK1960">XLOOKUP(F1960,'GIÁ'!A:A,'GIÁ'!D:D)</f>
        <v>33737.20</v>
      </c>
      <c r="AL1960" s="118">
        <f t="shared" si="10"/>
        <v>33737.2</v>
      </c>
      <c r="AM1960" s="118">
        <f t="shared" si="11"/>
        <v>0</v>
      </c>
      <c r="AN1960" s="119">
        <f t="shared" si="12"/>
        <v>0</v>
      </c>
      <c r="AO1960" s="118">
        <f t="shared" si="13"/>
        <v>33737.2</v>
      </c>
      <c r="AP1960" s="121">
        <f t="shared" si="14"/>
        <v>0</v>
      </c>
      <c r="AQ1960" s="122"/>
      <c r="AR1960" s="119"/>
    </row>
    <row r="1961" ht="22.5" customHeight="1">
      <c r="A1961" s="89">
        <v>46232.0</v>
      </c>
      <c r="B1961" s="90">
        <v>0.49166666666666664</v>
      </c>
      <c r="C1961" s="91" t="s">
        <v>1276</v>
      </c>
      <c r="D1961" s="129" t="str">
        <f t="array" ref="D1961">XLOOKUP(C1961,'DS ST'!A:A,'DS ST'!B:B)</f>
        <v>HNG</v>
      </c>
      <c r="E1961" s="94" t="str">
        <f t="array" ref="E1961">XLOOKUP($F1961,'GIÁ'!$A:$A,'GIÁ'!$E:$E)</f>
        <v>MÁT</v>
      </c>
      <c r="F1961" s="94">
        <v>8.934673613828E12</v>
      </c>
      <c r="G1961" s="95" t="s">
        <v>1700</v>
      </c>
      <c r="H1961" s="95" t="s">
        <v>57</v>
      </c>
      <c r="I1961" s="96">
        <v>48.0</v>
      </c>
      <c r="J1961" s="96">
        <v>0.0</v>
      </c>
      <c r="K1961" s="98">
        <f t="shared" si="4"/>
        <v>48</v>
      </c>
      <c r="L1961" s="99" t="s">
        <v>6161</v>
      </c>
      <c r="M1961" s="100" t="s">
        <v>6162</v>
      </c>
      <c r="N1961" s="101" t="s">
        <v>6163</v>
      </c>
      <c r="O1961" s="128"/>
      <c r="P1961" s="100">
        <v>48.0</v>
      </c>
      <c r="Q1961" s="103">
        <f t="shared" si="5"/>
        <v>0</v>
      </c>
      <c r="R1961" s="161" t="s">
        <v>6164</v>
      </c>
      <c r="S1961" s="105"/>
      <c r="T1961" s="106"/>
      <c r="U1961" s="107"/>
      <c r="V1961" s="108" t="s">
        <v>756</v>
      </c>
      <c r="W1961" s="109" t="s">
        <v>1908</v>
      </c>
      <c r="X1961" s="110" t="str">
        <f t="shared" si="6"/>
        <v/>
      </c>
      <c r="Y1961" s="110" t="str">
        <f t="shared" si="7"/>
        <v>Siêu thị</v>
      </c>
      <c r="Z1961" s="139" t="str">
        <f t="shared" si="127"/>
        <v/>
      </c>
      <c r="AA1961" s="109" t="s">
        <v>802</v>
      </c>
      <c r="AB1961" s="106"/>
      <c r="AC1961" s="158"/>
      <c r="AD1961" s="160"/>
      <c r="AE1961" s="127"/>
      <c r="AF1961" s="113"/>
      <c r="AG1961" s="165" t="str">
        <f t="array" ref="AG1961">XLOOKUP(F1961,'CLV2'!A:A,'CLV2'!E:E)</f>
        <v>2.DAIRY</v>
      </c>
      <c r="AH1961" s="115" t="str">
        <f t="array" ref="AH1961">XLOOKUP(F1961,'CLV2'!A:A,'CLV2'!F:F)</f>
        <v>3.YOGURT</v>
      </c>
      <c r="AI1961" s="115" t="str">
        <f t="shared" si="8"/>
        <v>Pack</v>
      </c>
      <c r="AJ1961" s="116">
        <f t="shared" si="9"/>
        <v>1</v>
      </c>
      <c r="AK1961" s="117" t="str">
        <f t="array" ref="AK1961">XLOOKUP(F1961,'GIÁ'!A:A,'GIÁ'!D:D)</f>
        <v>5423.65</v>
      </c>
      <c r="AL1961" s="118">
        <f t="shared" si="10"/>
        <v>260335.2</v>
      </c>
      <c r="AM1961" s="118">
        <f t="shared" si="11"/>
        <v>0</v>
      </c>
      <c r="AN1961" s="119">
        <f t="shared" si="12"/>
        <v>260335.2</v>
      </c>
      <c r="AO1961" s="118">
        <f t="shared" si="13"/>
        <v>0</v>
      </c>
      <c r="AP1961" s="121">
        <f t="shared" si="14"/>
        <v>0</v>
      </c>
      <c r="AQ1961" s="122"/>
      <c r="AR1961" s="119"/>
    </row>
    <row r="1962" ht="22.5" customHeight="1">
      <c r="A1962" s="89">
        <v>46232.0</v>
      </c>
      <c r="B1962" s="90">
        <v>0.49166666666666664</v>
      </c>
      <c r="C1962" s="91" t="s">
        <v>1276</v>
      </c>
      <c r="D1962" s="129" t="str">
        <f t="array" ref="D1962">XLOOKUP(C1962,'DS ST'!A:A,'DS ST'!B:B)</f>
        <v>HNG</v>
      </c>
      <c r="E1962" s="94" t="str">
        <f t="array" ref="E1962">XLOOKUP($F1962,'GIÁ'!$A:$A,'GIÁ'!$E:$E)</f>
        <v>MÁT</v>
      </c>
      <c r="F1962" s="94">
        <v>8.936176751007E12</v>
      </c>
      <c r="G1962" s="95" t="s">
        <v>2525</v>
      </c>
      <c r="H1962" s="95" t="s">
        <v>667</v>
      </c>
      <c r="I1962" s="96">
        <v>2.0</v>
      </c>
      <c r="J1962" s="96">
        <v>1.0</v>
      </c>
      <c r="K1962" s="98">
        <f t="shared" si="4"/>
        <v>1</v>
      </c>
      <c r="L1962" s="99" t="s">
        <v>6161</v>
      </c>
      <c r="M1962" s="100" t="s">
        <v>6165</v>
      </c>
      <c r="N1962" s="101" t="s">
        <v>6166</v>
      </c>
      <c r="O1962" s="128"/>
      <c r="P1962" s="100"/>
      <c r="Q1962" s="103">
        <f t="shared" si="5"/>
        <v>1</v>
      </c>
      <c r="R1962" s="161"/>
      <c r="S1962" s="105"/>
      <c r="T1962" s="106"/>
      <c r="U1962" s="107" t="s">
        <v>3654</v>
      </c>
      <c r="V1962" s="108" t="s">
        <v>756</v>
      </c>
      <c r="W1962" s="109" t="s">
        <v>4427</v>
      </c>
      <c r="X1962" s="110" t="str">
        <f t="shared" si="6"/>
        <v/>
      </c>
      <c r="Y1962" s="110" t="str">
        <f t="shared" si="7"/>
        <v/>
      </c>
      <c r="Z1962" s="109" t="s">
        <v>797</v>
      </c>
      <c r="AA1962" s="109" t="s">
        <v>802</v>
      </c>
      <c r="AB1962" s="106"/>
      <c r="AC1962" s="158"/>
      <c r="AD1962" s="160"/>
      <c r="AE1962" s="127"/>
      <c r="AF1962" s="113"/>
      <c r="AG1962" s="165" t="str">
        <f t="array" ref="AG1962">XLOOKUP(F1962,'CLV2'!A:A,'CLV2'!E:E)</f>
        <v>2.DELICA</v>
      </c>
      <c r="AH1962" s="115" t="str">
        <f t="array" ref="AH1962">XLOOKUP(F1962,'CLV2'!A:A,'CLV2'!F:F)</f>
        <v>3.DESSERTS</v>
      </c>
      <c r="AI1962" s="115" t="str">
        <f t="shared" si="8"/>
        <v>Pack</v>
      </c>
      <c r="AJ1962" s="116">
        <f t="shared" si="9"/>
        <v>0.5</v>
      </c>
      <c r="AK1962" s="117" t="str">
        <f t="array" ref="AK1962">XLOOKUP(F1962,'GIÁ'!A:A,'GIÁ'!D:D)</f>
        <v>6650.00</v>
      </c>
      <c r="AL1962" s="118">
        <f t="shared" si="10"/>
        <v>6650</v>
      </c>
      <c r="AM1962" s="118">
        <f t="shared" si="11"/>
        <v>0</v>
      </c>
      <c r="AN1962" s="119">
        <f t="shared" si="12"/>
        <v>0</v>
      </c>
      <c r="AO1962" s="118">
        <f t="shared" si="13"/>
        <v>6650</v>
      </c>
      <c r="AP1962" s="121">
        <f t="shared" si="14"/>
        <v>0</v>
      </c>
      <c r="AQ1962" s="122"/>
      <c r="AR1962" s="119"/>
    </row>
    <row r="1963" ht="22.5" customHeight="1">
      <c r="A1963" s="89">
        <v>46232.0</v>
      </c>
      <c r="B1963" s="90">
        <v>0.4166666666666667</v>
      </c>
      <c r="C1963" s="91" t="s">
        <v>955</v>
      </c>
      <c r="D1963" s="92" t="str">
        <f t="array" ref="D1963">XLOOKUP(C1963,'DS ST'!A:A,'DS ST'!B:B)</f>
        <v>A200</v>
      </c>
      <c r="E1963" s="94" t="str">
        <f t="array" ref="E1963">XLOOKUP($F1963,'GIÁ'!$A:$A,'GIÁ'!$E:$E)</f>
        <v>MÁT</v>
      </c>
      <c r="F1963" s="94">
        <v>10606.0</v>
      </c>
      <c r="G1963" s="95" t="s">
        <v>106</v>
      </c>
      <c r="H1963" s="95" t="s">
        <v>57</v>
      </c>
      <c r="I1963" s="96">
        <v>1.0</v>
      </c>
      <c r="J1963" s="96">
        <v>0.0</v>
      </c>
      <c r="K1963" s="98">
        <f t="shared" si="4"/>
        <v>1</v>
      </c>
      <c r="L1963" s="99" t="s">
        <v>6167</v>
      </c>
      <c r="M1963" s="100" t="s">
        <v>6168</v>
      </c>
      <c r="N1963" s="101" t="s">
        <v>6169</v>
      </c>
      <c r="O1963" s="128"/>
      <c r="P1963" s="100"/>
      <c r="Q1963" s="103">
        <f t="shared" si="5"/>
        <v>1</v>
      </c>
      <c r="R1963" s="161"/>
      <c r="S1963" s="105"/>
      <c r="T1963" s="106"/>
      <c r="U1963" s="107"/>
      <c r="V1963" s="108" t="s">
        <v>756</v>
      </c>
      <c r="W1963" s="109" t="s">
        <v>1312</v>
      </c>
      <c r="X1963" s="110" t="str">
        <f t="shared" si="6"/>
        <v/>
      </c>
      <c r="Y1963" s="110" t="str">
        <f t="shared" si="7"/>
        <v/>
      </c>
      <c r="Z1963" s="109" t="s">
        <v>797</v>
      </c>
      <c r="AA1963" s="109" t="s">
        <v>802</v>
      </c>
      <c r="AB1963" s="149" t="s">
        <v>6170</v>
      </c>
      <c r="AC1963" s="158"/>
      <c r="AD1963" s="160"/>
      <c r="AE1963" s="127"/>
      <c r="AF1963" s="113"/>
      <c r="AG1963" s="165" t="str">
        <f t="array" ref="AG1963">XLOOKUP(F1963,'CLV2'!A:A,'CLV2'!E:E)</f>
        <v>2.FRUITS</v>
      </c>
      <c r="AH1963" s="115" t="str">
        <f t="array" ref="AH1963">XLOOKUP(F1963,'CLV2'!A:A,'CLV2'!F:F)</f>
        <v>3.IMPORT FRUITS</v>
      </c>
      <c r="AI1963" s="115" t="str">
        <f t="shared" si="8"/>
        <v>Pack</v>
      </c>
      <c r="AJ1963" s="116">
        <f t="shared" si="9"/>
        <v>1</v>
      </c>
      <c r="AK1963" s="117" t="str">
        <f t="array" ref="AK1963">XLOOKUP(F1963,'GIÁ'!A:A,'GIÁ'!D:D)</f>
        <v>73847.38</v>
      </c>
      <c r="AL1963" s="118">
        <f t="shared" si="10"/>
        <v>73847.38</v>
      </c>
      <c r="AM1963" s="118">
        <f t="shared" si="11"/>
        <v>0</v>
      </c>
      <c r="AN1963" s="119">
        <f t="shared" si="12"/>
        <v>0</v>
      </c>
      <c r="AO1963" s="118">
        <f t="shared" si="13"/>
        <v>73847.38</v>
      </c>
      <c r="AP1963" s="121">
        <f t="shared" si="14"/>
        <v>0</v>
      </c>
      <c r="AQ1963" s="122"/>
      <c r="AR1963" s="119"/>
    </row>
    <row r="1964" ht="22.5" customHeight="1">
      <c r="A1964" s="89">
        <v>46232.0</v>
      </c>
      <c r="B1964" s="90">
        <v>0.4166666666666667</v>
      </c>
      <c r="C1964" s="91" t="s">
        <v>955</v>
      </c>
      <c r="D1964" s="92" t="str">
        <f t="array" ref="D1964">XLOOKUP(C1964,'DS ST'!A:A,'DS ST'!B:B)</f>
        <v>A200</v>
      </c>
      <c r="E1964" s="94" t="str">
        <f t="array" ref="E1964">XLOOKUP($F1964,'GIÁ'!$A:$A,'GIÁ'!$E:$E)</f>
        <v>MÁT</v>
      </c>
      <c r="F1964" s="94">
        <v>8.935128710109E12</v>
      </c>
      <c r="G1964" s="95" t="s">
        <v>1926</v>
      </c>
      <c r="H1964" s="95" t="s">
        <v>224</v>
      </c>
      <c r="I1964" s="96">
        <v>2.0</v>
      </c>
      <c r="J1964" s="96">
        <v>0.0</v>
      </c>
      <c r="K1964" s="98">
        <f t="shared" si="4"/>
        <v>2</v>
      </c>
      <c r="L1964" s="99" t="s">
        <v>6167</v>
      </c>
      <c r="M1964" s="100" t="s">
        <v>6168</v>
      </c>
      <c r="N1964" s="101" t="s">
        <v>6169</v>
      </c>
      <c r="O1964" s="128"/>
      <c r="P1964" s="100"/>
      <c r="Q1964" s="103">
        <f t="shared" si="5"/>
        <v>2</v>
      </c>
      <c r="R1964" s="161"/>
      <c r="S1964" s="105"/>
      <c r="T1964" s="106"/>
      <c r="U1964" s="107"/>
      <c r="V1964" s="108" t="s">
        <v>756</v>
      </c>
      <c r="W1964" s="109" t="s">
        <v>1312</v>
      </c>
      <c r="X1964" s="110" t="str">
        <f t="shared" si="6"/>
        <v/>
      </c>
      <c r="Y1964" s="110" t="str">
        <f t="shared" si="7"/>
        <v/>
      </c>
      <c r="Z1964" s="109" t="s">
        <v>797</v>
      </c>
      <c r="AA1964" s="109" t="s">
        <v>802</v>
      </c>
      <c r="AB1964" s="149" t="s">
        <v>6170</v>
      </c>
      <c r="AC1964" s="158"/>
      <c r="AD1964" s="160"/>
      <c r="AE1964" s="127"/>
      <c r="AF1964" s="113"/>
      <c r="AG1964" s="165" t="str">
        <f t="array" ref="AG1964">XLOOKUP(F1964,'CLV2'!A:A,'CLV2'!E:E)</f>
        <v>2.DAIRY</v>
      </c>
      <c r="AH1964" s="115" t="str">
        <f t="array" ref="AH1964">XLOOKUP(F1964,'CLV2'!A:A,'CLV2'!F:F)</f>
        <v>3.BUTTER AND CHEESE</v>
      </c>
      <c r="AI1964" s="115" t="str">
        <f t="shared" si="8"/>
        <v>Pack</v>
      </c>
      <c r="AJ1964" s="116">
        <f t="shared" si="9"/>
        <v>1</v>
      </c>
      <c r="AK1964" s="117" t="str">
        <f t="array" ref="AK1964">XLOOKUP(F1964,'GIÁ'!A:A,'GIÁ'!D:D)</f>
        <v>64810.60</v>
      </c>
      <c r="AL1964" s="118">
        <f t="shared" si="10"/>
        <v>129621.2</v>
      </c>
      <c r="AM1964" s="118">
        <f t="shared" si="11"/>
        <v>0</v>
      </c>
      <c r="AN1964" s="119">
        <f t="shared" si="12"/>
        <v>0</v>
      </c>
      <c r="AO1964" s="118">
        <f t="shared" si="13"/>
        <v>129621.2</v>
      </c>
      <c r="AP1964" s="121">
        <f t="shared" si="14"/>
        <v>0</v>
      </c>
      <c r="AQ1964" s="122"/>
      <c r="AR1964" s="119"/>
    </row>
    <row r="1965" ht="22.5" customHeight="1">
      <c r="A1965" s="89">
        <v>46232.0</v>
      </c>
      <c r="B1965" s="90">
        <v>0.4166666666666667</v>
      </c>
      <c r="C1965" s="91" t="s">
        <v>955</v>
      </c>
      <c r="D1965" s="92" t="str">
        <f t="array" ref="D1965">XLOOKUP(C1965,'DS ST'!A:A,'DS ST'!B:B)</f>
        <v>A200</v>
      </c>
      <c r="E1965" s="94" t="str">
        <f t="array" ref="E1965">XLOOKUP($F1965,'GIÁ'!$A:$A,'GIÁ'!$E:$E)</f>
        <v>MÁT</v>
      </c>
      <c r="F1965" s="94">
        <v>8.938505512204E12</v>
      </c>
      <c r="G1965" s="95" t="s">
        <v>2878</v>
      </c>
      <c r="H1965" s="95" t="s">
        <v>224</v>
      </c>
      <c r="I1965" s="96">
        <v>1.0</v>
      </c>
      <c r="J1965" s="96">
        <v>0.0</v>
      </c>
      <c r="K1965" s="98">
        <f t="shared" si="4"/>
        <v>1</v>
      </c>
      <c r="L1965" s="99" t="s">
        <v>6167</v>
      </c>
      <c r="M1965" s="100" t="s">
        <v>6171</v>
      </c>
      <c r="N1965" s="101" t="s">
        <v>6172</v>
      </c>
      <c r="O1965" s="128"/>
      <c r="P1965" s="100"/>
      <c r="Q1965" s="103">
        <f t="shared" si="5"/>
        <v>1</v>
      </c>
      <c r="R1965" s="161"/>
      <c r="S1965" s="105"/>
      <c r="T1965" s="106"/>
      <c r="U1965" s="107"/>
      <c r="V1965" s="108" t="s">
        <v>756</v>
      </c>
      <c r="W1965" s="109" t="s">
        <v>1312</v>
      </c>
      <c r="X1965" s="110" t="str">
        <f t="shared" si="6"/>
        <v/>
      </c>
      <c r="Y1965" s="110" t="str">
        <f t="shared" si="7"/>
        <v/>
      </c>
      <c r="Z1965" s="109" t="s">
        <v>797</v>
      </c>
      <c r="AA1965" s="109" t="s">
        <v>802</v>
      </c>
      <c r="AB1965" s="149" t="s">
        <v>6170</v>
      </c>
      <c r="AC1965" s="159" t="s">
        <v>1329</v>
      </c>
      <c r="AD1965" s="160"/>
      <c r="AE1965" s="127"/>
      <c r="AF1965" s="113"/>
      <c r="AG1965" s="165" t="str">
        <f t="array" ref="AG1965">XLOOKUP(F1965,'CLV2'!A:A,'CLV2'!E:E)</f>
        <v>2.VEGETABLES</v>
      </c>
      <c r="AH1965" s="115" t="str">
        <f t="array" ref="AH1965">XLOOKUP(F1965,'CLV2'!A:A,'CLV2'!F:F)</f>
        <v>3.PROCESSED VEGGIES</v>
      </c>
      <c r="AI1965" s="115" t="str">
        <f t="shared" si="8"/>
        <v>Pack</v>
      </c>
      <c r="AJ1965" s="116">
        <f t="shared" si="9"/>
        <v>1</v>
      </c>
      <c r="AK1965" s="117" t="str">
        <f t="array" ref="AK1965">XLOOKUP(F1965,'GIÁ'!A:A,'GIÁ'!D:D)</f>
        <v>24862.74</v>
      </c>
      <c r="AL1965" s="118">
        <f t="shared" si="10"/>
        <v>24862.74</v>
      </c>
      <c r="AM1965" s="118">
        <f t="shared" si="11"/>
        <v>0</v>
      </c>
      <c r="AN1965" s="119">
        <f t="shared" si="12"/>
        <v>0</v>
      </c>
      <c r="AO1965" s="118">
        <f t="shared" si="13"/>
        <v>24862.74</v>
      </c>
      <c r="AP1965" s="121">
        <f t="shared" si="14"/>
        <v>0</v>
      </c>
      <c r="AQ1965" s="122"/>
      <c r="AR1965" s="119"/>
    </row>
    <row r="1966" ht="22.5" customHeight="1">
      <c r="A1966" s="89">
        <v>46232.0</v>
      </c>
      <c r="B1966" s="90">
        <v>0.4166666666666667</v>
      </c>
      <c r="C1966" s="91" t="s">
        <v>955</v>
      </c>
      <c r="D1966" s="92" t="str">
        <f t="array" ref="D1966">XLOOKUP(C1966,'DS ST'!A:A,'DS ST'!B:B)</f>
        <v>A200</v>
      </c>
      <c r="E1966" s="94" t="str">
        <f t="array" ref="E1966">XLOOKUP($F1966,'GIÁ'!$A:$A,'GIÁ'!$E:$E)</f>
        <v>MÁT</v>
      </c>
      <c r="F1966" s="94">
        <v>4.014500513164E12</v>
      </c>
      <c r="G1966" s="95" t="s">
        <v>1213</v>
      </c>
      <c r="H1966" s="95" t="s">
        <v>224</v>
      </c>
      <c r="I1966" s="96">
        <v>2.0</v>
      </c>
      <c r="J1966" s="96">
        <v>0.0</v>
      </c>
      <c r="K1966" s="98">
        <f t="shared" si="4"/>
        <v>2</v>
      </c>
      <c r="L1966" s="99" t="s">
        <v>6167</v>
      </c>
      <c r="M1966" s="100" t="s">
        <v>6171</v>
      </c>
      <c r="N1966" s="101" t="s">
        <v>6172</v>
      </c>
      <c r="O1966" s="128"/>
      <c r="P1966" s="100"/>
      <c r="Q1966" s="103">
        <f t="shared" si="5"/>
        <v>2</v>
      </c>
      <c r="R1966" s="161"/>
      <c r="S1966" s="105"/>
      <c r="T1966" s="106"/>
      <c r="U1966" s="107"/>
      <c r="V1966" s="108" t="s">
        <v>756</v>
      </c>
      <c r="W1966" s="109" t="s">
        <v>1312</v>
      </c>
      <c r="X1966" s="110" t="str">
        <f t="shared" si="6"/>
        <v/>
      </c>
      <c r="Y1966" s="110" t="str">
        <f t="shared" si="7"/>
        <v/>
      </c>
      <c r="Z1966" s="109" t="s">
        <v>797</v>
      </c>
      <c r="AA1966" s="109" t="s">
        <v>802</v>
      </c>
      <c r="AB1966" s="149" t="s">
        <v>6170</v>
      </c>
      <c r="AC1966" s="159" t="s">
        <v>1329</v>
      </c>
      <c r="AD1966" s="160"/>
      <c r="AE1966" s="127"/>
      <c r="AF1966" s="113"/>
      <c r="AG1966" s="165" t="str">
        <f t="array" ref="AG1966">XLOOKUP(F1966,'CLV2'!A:A,'CLV2'!E:E)</f>
        <v>2.DAIRY</v>
      </c>
      <c r="AH1966" s="115" t="str">
        <f t="array" ref="AH1966">XLOOKUP(F1966,'CLV2'!A:A,'CLV2'!F:F)</f>
        <v>3.BUTTER AND CHEESE</v>
      </c>
      <c r="AI1966" s="115" t="str">
        <f t="shared" si="8"/>
        <v>Pack</v>
      </c>
      <c r="AJ1966" s="116">
        <f t="shared" si="9"/>
        <v>1</v>
      </c>
      <c r="AK1966" s="117" t="str">
        <f t="array" ref="AK1966">XLOOKUP(F1966,'GIÁ'!A:A,'GIÁ'!D:D)</f>
        <v>45395.14</v>
      </c>
      <c r="AL1966" s="118">
        <f t="shared" si="10"/>
        <v>90790.28</v>
      </c>
      <c r="AM1966" s="118">
        <f t="shared" si="11"/>
        <v>0</v>
      </c>
      <c r="AN1966" s="119">
        <f t="shared" si="12"/>
        <v>0</v>
      </c>
      <c r="AO1966" s="118">
        <f t="shared" si="13"/>
        <v>90790.28</v>
      </c>
      <c r="AP1966" s="121">
        <f t="shared" si="14"/>
        <v>0</v>
      </c>
      <c r="AQ1966" s="122"/>
      <c r="AR1966" s="119"/>
    </row>
    <row r="1967" ht="22.5" customHeight="1">
      <c r="A1967" s="89">
        <v>46232.0</v>
      </c>
      <c r="B1967" s="90">
        <v>0.46458333333333335</v>
      </c>
      <c r="C1967" s="91" t="s">
        <v>1174</v>
      </c>
      <c r="D1967" s="129" t="str">
        <f t="array" ref="D1967">XLOOKUP(C1967,'DS ST'!A:A,'DS ST'!B:B)</f>
        <v>D10</v>
      </c>
      <c r="E1967" s="94" t="str">
        <f t="array" ref="E1967">XLOOKUP($F1967,'GIÁ'!$A:$A,'GIÁ'!$E:$E)</f>
        <v>MÁT</v>
      </c>
      <c r="F1967" s="94">
        <v>8.935360200086E12</v>
      </c>
      <c r="G1967" s="95" t="s">
        <v>2088</v>
      </c>
      <c r="H1967" s="95" t="s">
        <v>57</v>
      </c>
      <c r="I1967" s="96">
        <v>2.0</v>
      </c>
      <c r="J1967" s="96">
        <v>0.0</v>
      </c>
      <c r="K1967" s="98">
        <f t="shared" si="4"/>
        <v>2</v>
      </c>
      <c r="L1967" s="99" t="s">
        <v>6173</v>
      </c>
      <c r="M1967" s="100" t="s">
        <v>6174</v>
      </c>
      <c r="N1967" s="101" t="s">
        <v>6175</v>
      </c>
      <c r="O1967" s="128"/>
      <c r="P1967" s="100">
        <v>2.0</v>
      </c>
      <c r="Q1967" s="103">
        <f t="shared" si="5"/>
        <v>0</v>
      </c>
      <c r="R1967" s="161" t="s">
        <v>6176</v>
      </c>
      <c r="S1967" s="105"/>
      <c r="T1967" s="106"/>
      <c r="U1967" s="107"/>
      <c r="V1967" s="108" t="s">
        <v>756</v>
      </c>
      <c r="W1967" s="109" t="s">
        <v>764</v>
      </c>
      <c r="X1967" s="110" t="str">
        <f t="shared" si="6"/>
        <v/>
      </c>
      <c r="Y1967" s="110" t="str">
        <f t="shared" si="7"/>
        <v>Siêu thị</v>
      </c>
      <c r="Z1967" s="139" t="str">
        <f t="shared" ref="Z1967:Z1972" si="128">IF(N(Q1967)&lt;=0,"",IF(ISNUMBER(SEARCH("Thiếu kiện",V1967)),"Kho đông mát",IF(AND(N(Q1967)&gt;0,N(P1967)&gt;0,OR(ISNUMBER(SEARCH("Hình KDB",U1967)),ISNUMBER(SEARCH("Hình tele",U1967)),ISNUMBER(SEARCH("sai code",U1967)),ISNUMBER(SEARCH("ST nhận",U1967)))),"Kho đông mát",IF(AND(W1967="DC giao thiếu",OR(ISNUMBER(SEARCH("Hình KDB",U1967)),ISNUMBER(SEARCH("Hình tele",U1967)),ISNUMBER(SEARCH("sai code",U1967)))),"Kho đông mát",IF(W1967="DC giao thiếu","Chưa xác định",IF(AND(W1967="DC pick sai",OR(ISNUMBER(SEARCH("Hình KDB",U1967)),ISNUMBER(SEARCH("Hình tele",U1967)),ISNUMBER(SEARCH("sai code",U1967)),ISNUMBER(SEARCH("ST nhận",U1967)))),"Kho đông mát",IF(W1967="DC pick sai","Chưa xác định",IF(AND(W1967="Hao hụt",N(O1967)&gt;0,OR(ISNUMBER(SEARCH("Hình KDB",U1967)),ISNUMBER(SEARCH("Hình tele",U1967)),ISNUMBER(SEARCH("sai code",U1967)),ISNUMBER(SEARCH("ST nhận",U1967)))),"Kho đông mát",IF(W1967="Hao hụt","Chưa xác định",IF(OR(W1967="VT giao sai điểm",W1967="Không đạt nhiệt độ",W1967="TX giao thiếu kiện",W1967="Hàng không đạt CL"),"Kho đông mát",IF(W1967="Chưa xác định","Chưa xác định",IF(N(P1967)&gt;0,"Chưa xác định",""))))))))))))</f>
        <v/>
      </c>
      <c r="AA1967" s="109" t="s">
        <v>802</v>
      </c>
      <c r="AB1967" s="106"/>
      <c r="AC1967" s="158"/>
      <c r="AD1967" s="160"/>
      <c r="AE1967" s="127"/>
      <c r="AF1967" s="113"/>
      <c r="AG1967" s="165" t="str">
        <f t="array" ref="AG1967">XLOOKUP(F1967,'CLV2'!A:A,'CLV2'!E:E)</f>
        <v>2.FRUITS</v>
      </c>
      <c r="AH1967" s="115" t="str">
        <f t="array" ref="AH1967">XLOOKUP(F1967,'CLV2'!A:A,'CLV2'!F:F)</f>
        <v>3.IMPORT FRUITS</v>
      </c>
      <c r="AI1967" s="115" t="str">
        <f t="shared" si="8"/>
        <v>Pack</v>
      </c>
      <c r="AJ1967" s="116">
        <f t="shared" si="9"/>
        <v>1</v>
      </c>
      <c r="AK1967" s="117" t="str">
        <f t="array" ref="AK1967">XLOOKUP(F1967,'GIÁ'!A:A,'GIÁ'!D:D)</f>
        <v>117334.78</v>
      </c>
      <c r="AL1967" s="118">
        <f t="shared" si="10"/>
        <v>234669.56</v>
      </c>
      <c r="AM1967" s="118">
        <f t="shared" si="11"/>
        <v>0</v>
      </c>
      <c r="AN1967" s="119">
        <f t="shared" si="12"/>
        <v>234669.56</v>
      </c>
      <c r="AO1967" s="118">
        <f t="shared" si="13"/>
        <v>0</v>
      </c>
      <c r="AP1967" s="121">
        <f t="shared" si="14"/>
        <v>0</v>
      </c>
      <c r="AQ1967" s="122"/>
      <c r="AR1967" s="119"/>
    </row>
    <row r="1968" ht="22.5" customHeight="1">
      <c r="A1968" s="89">
        <v>46232.0</v>
      </c>
      <c r="B1968" s="90">
        <v>0.46458333333333335</v>
      </c>
      <c r="C1968" s="91" t="s">
        <v>1174</v>
      </c>
      <c r="D1968" s="129" t="str">
        <f t="array" ref="D1968">XLOOKUP(C1968,'DS ST'!A:A,'DS ST'!B:B)</f>
        <v>D10</v>
      </c>
      <c r="E1968" s="94" t="str">
        <f t="array" ref="E1968">XLOOKUP($F1968,'GIÁ'!$A:$A,'GIÁ'!$E:$E)</f>
        <v>MÁT</v>
      </c>
      <c r="F1968" s="94">
        <v>8.935335402859E12</v>
      </c>
      <c r="G1968" s="95" t="s">
        <v>2076</v>
      </c>
      <c r="H1968" s="95" t="s">
        <v>224</v>
      </c>
      <c r="I1968" s="96">
        <v>2.0</v>
      </c>
      <c r="J1968" s="96">
        <v>0.0</v>
      </c>
      <c r="K1968" s="98">
        <f t="shared" si="4"/>
        <v>2</v>
      </c>
      <c r="L1968" s="99" t="s">
        <v>6173</v>
      </c>
      <c r="M1968" s="100" t="s">
        <v>6177</v>
      </c>
      <c r="N1968" s="101" t="s">
        <v>6178</v>
      </c>
      <c r="O1968" s="128"/>
      <c r="P1968" s="145">
        <v>2.0</v>
      </c>
      <c r="Q1968" s="103">
        <f t="shared" si="5"/>
        <v>0</v>
      </c>
      <c r="R1968" s="161" t="s">
        <v>6179</v>
      </c>
      <c r="S1968" s="105"/>
      <c r="T1968" s="106"/>
      <c r="U1968" s="107"/>
      <c r="V1968" s="108" t="s">
        <v>756</v>
      </c>
      <c r="W1968" s="109" t="s">
        <v>764</v>
      </c>
      <c r="X1968" s="110" t="str">
        <f t="shared" si="6"/>
        <v/>
      </c>
      <c r="Y1968" s="110" t="str">
        <f t="shared" si="7"/>
        <v>Siêu thị</v>
      </c>
      <c r="Z1968" s="139" t="str">
        <f t="shared" si="128"/>
        <v/>
      </c>
      <c r="AA1968" s="109" t="s">
        <v>802</v>
      </c>
      <c r="AB1968" s="106"/>
      <c r="AC1968" s="158"/>
      <c r="AD1968" s="160"/>
      <c r="AE1968" s="127"/>
      <c r="AF1968" s="113"/>
      <c r="AG1968" s="165" t="str">
        <f t="array" ref="AG1968">XLOOKUP(F1968,'CLV2'!A:A,'CLV2'!E:E)</f>
        <v>2.CHILLED FOODS</v>
      </c>
      <c r="AH1968" s="115" t="str">
        <f t="array" ref="AH1968">XLOOKUP(F1968,'CLV2'!A:A,'CLV2'!F:F)</f>
        <v>3.OTHER CHILLED PRODUCTS</v>
      </c>
      <c r="AI1968" s="115" t="str">
        <f t="shared" si="8"/>
        <v>Pack</v>
      </c>
      <c r="AJ1968" s="116">
        <f t="shared" si="9"/>
        <v>1</v>
      </c>
      <c r="AK1968" s="117" t="str">
        <f t="array" ref="AK1968">XLOOKUP(F1968,'GIÁ'!A:A,'GIÁ'!D:D)</f>
        <v>50615.12</v>
      </c>
      <c r="AL1968" s="118">
        <f t="shared" si="10"/>
        <v>101230.24</v>
      </c>
      <c r="AM1968" s="118">
        <f t="shared" si="11"/>
        <v>0</v>
      </c>
      <c r="AN1968" s="119">
        <f t="shared" si="12"/>
        <v>101230.24</v>
      </c>
      <c r="AO1968" s="118">
        <f t="shared" si="13"/>
        <v>0</v>
      </c>
      <c r="AP1968" s="121">
        <f t="shared" si="14"/>
        <v>0</v>
      </c>
      <c r="AQ1968" s="122"/>
      <c r="AR1968" s="119"/>
    </row>
    <row r="1969" ht="22.5" customHeight="1">
      <c r="A1969" s="89">
        <v>46232.0</v>
      </c>
      <c r="B1969" s="90">
        <v>0.46458333333333335</v>
      </c>
      <c r="C1969" s="91" t="s">
        <v>1174</v>
      </c>
      <c r="D1969" s="129" t="str">
        <f t="array" ref="D1969">XLOOKUP(C1969,'DS ST'!A:A,'DS ST'!B:B)</f>
        <v>D10</v>
      </c>
      <c r="E1969" s="94" t="str">
        <f t="array" ref="E1969">XLOOKUP($F1969,'GIÁ'!$A:$A,'GIÁ'!$E:$E)</f>
        <v>MÁT</v>
      </c>
      <c r="F1969" s="94">
        <v>8.934673900928E12</v>
      </c>
      <c r="G1969" s="95" t="s">
        <v>1702</v>
      </c>
      <c r="H1969" s="95" t="s">
        <v>57</v>
      </c>
      <c r="I1969" s="96">
        <v>2.0</v>
      </c>
      <c r="J1969" s="96">
        <v>0.0</v>
      </c>
      <c r="K1969" s="98">
        <f t="shared" si="4"/>
        <v>2</v>
      </c>
      <c r="L1969" s="99" t="s">
        <v>6173</v>
      </c>
      <c r="M1969" s="100" t="s">
        <v>6177</v>
      </c>
      <c r="N1969" s="101" t="s">
        <v>6178</v>
      </c>
      <c r="O1969" s="128"/>
      <c r="P1969" s="145">
        <v>2.0</v>
      </c>
      <c r="Q1969" s="103">
        <f t="shared" si="5"/>
        <v>0</v>
      </c>
      <c r="R1969" s="161" t="s">
        <v>6179</v>
      </c>
      <c r="S1969" s="105"/>
      <c r="T1969" s="106"/>
      <c r="U1969" s="107"/>
      <c r="V1969" s="108" t="s">
        <v>756</v>
      </c>
      <c r="W1969" s="109" t="s">
        <v>764</v>
      </c>
      <c r="X1969" s="110" t="str">
        <f t="shared" si="6"/>
        <v/>
      </c>
      <c r="Y1969" s="110" t="str">
        <f t="shared" si="7"/>
        <v>Siêu thị</v>
      </c>
      <c r="Z1969" s="139" t="str">
        <f t="shared" si="128"/>
        <v/>
      </c>
      <c r="AA1969" s="109" t="s">
        <v>802</v>
      </c>
      <c r="AB1969" s="106"/>
      <c r="AC1969" s="158"/>
      <c r="AD1969" s="160"/>
      <c r="AE1969" s="127"/>
      <c r="AF1969" s="113"/>
      <c r="AG1969" s="165" t="str">
        <f t="array" ref="AG1969">XLOOKUP(F1969,'CLV2'!A:A,'CLV2'!E:E)</f>
        <v>2.DAIRY</v>
      </c>
      <c r="AH1969" s="115" t="str">
        <f t="array" ref="AH1969">XLOOKUP(F1969,'CLV2'!A:A,'CLV2'!F:F)</f>
        <v>3.BUTTER AND CHEESE</v>
      </c>
      <c r="AI1969" s="115" t="str">
        <f t="shared" si="8"/>
        <v>Pack</v>
      </c>
      <c r="AJ1969" s="116">
        <f t="shared" si="9"/>
        <v>1</v>
      </c>
      <c r="AK1969" s="117" t="str">
        <f t="array" ref="AK1969">XLOOKUP(F1969,'GIÁ'!A:A,'GIÁ'!D:D)</f>
        <v>27684.05</v>
      </c>
      <c r="AL1969" s="118">
        <f t="shared" si="10"/>
        <v>55368.1</v>
      </c>
      <c r="AM1969" s="118">
        <f t="shared" si="11"/>
        <v>0</v>
      </c>
      <c r="AN1969" s="119">
        <f t="shared" si="12"/>
        <v>55368.1</v>
      </c>
      <c r="AO1969" s="118">
        <f t="shared" si="13"/>
        <v>0</v>
      </c>
      <c r="AP1969" s="121">
        <f t="shared" si="14"/>
        <v>0</v>
      </c>
      <c r="AQ1969" s="122"/>
      <c r="AR1969" s="119"/>
    </row>
    <row r="1970" ht="22.5" customHeight="1">
      <c r="A1970" s="89">
        <v>46232.0</v>
      </c>
      <c r="B1970" s="90">
        <v>0.46458333333333335</v>
      </c>
      <c r="C1970" s="91" t="s">
        <v>1174</v>
      </c>
      <c r="D1970" s="129" t="str">
        <f t="array" ref="D1970">XLOOKUP(C1970,'DS ST'!A:A,'DS ST'!B:B)</f>
        <v>D10</v>
      </c>
      <c r="E1970" s="94" t="str">
        <f t="array" ref="E1970">XLOOKUP($F1970,'GIÁ'!$A:$A,'GIÁ'!$E:$E)</f>
        <v>MÁT</v>
      </c>
      <c r="F1970" s="94">
        <v>8.934673500548E12</v>
      </c>
      <c r="G1970" s="95" t="s">
        <v>3855</v>
      </c>
      <c r="H1970" s="95" t="s">
        <v>57</v>
      </c>
      <c r="I1970" s="96">
        <v>24.0</v>
      </c>
      <c r="J1970" s="96">
        <v>0.0</v>
      </c>
      <c r="K1970" s="98">
        <f t="shared" si="4"/>
        <v>24</v>
      </c>
      <c r="L1970" s="99" t="s">
        <v>6173</v>
      </c>
      <c r="M1970" s="100" t="s">
        <v>6177</v>
      </c>
      <c r="N1970" s="101" t="s">
        <v>6178</v>
      </c>
      <c r="O1970" s="128"/>
      <c r="P1970" s="100"/>
      <c r="Q1970" s="103">
        <f t="shared" si="5"/>
        <v>24</v>
      </c>
      <c r="R1970" s="161"/>
      <c r="S1970" s="105" t="s">
        <v>14</v>
      </c>
      <c r="T1970" s="106"/>
      <c r="U1970" s="107" t="s">
        <v>6180</v>
      </c>
      <c r="V1970" s="108" t="s">
        <v>756</v>
      </c>
      <c r="W1970" s="109" t="s">
        <v>2842</v>
      </c>
      <c r="X1970" s="110" t="str">
        <f t="shared" si="6"/>
        <v/>
      </c>
      <c r="Y1970" s="110" t="str">
        <f t="shared" si="7"/>
        <v/>
      </c>
      <c r="Z1970" s="139" t="str">
        <f t="shared" si="128"/>
        <v>Kho đông mát</v>
      </c>
      <c r="AA1970" s="109" t="s">
        <v>802</v>
      </c>
      <c r="AB1970" s="106"/>
      <c r="AC1970" s="158"/>
      <c r="AD1970" s="160"/>
      <c r="AE1970" s="127"/>
      <c r="AF1970" s="113"/>
      <c r="AG1970" s="165" t="str">
        <f t="array" ref="AG1970">XLOOKUP(F1970,'CLV2'!A:A,'CLV2'!E:E)</f>
        <v>2.DAIRY</v>
      </c>
      <c r="AH1970" s="115" t="str">
        <f t="array" ref="AH1970">XLOOKUP(F1970,'CLV2'!A:A,'CLV2'!F:F)</f>
        <v>3.YOGURT</v>
      </c>
      <c r="AI1970" s="115" t="str">
        <f t="shared" si="8"/>
        <v>Pack</v>
      </c>
      <c r="AJ1970" s="116">
        <f t="shared" si="9"/>
        <v>1</v>
      </c>
      <c r="AK1970" s="117" t="str">
        <f t="array" ref="AK1970">XLOOKUP(F1970,'GIÁ'!A:A,'GIÁ'!D:D)</f>
        <v>5844.81</v>
      </c>
      <c r="AL1970" s="118">
        <f t="shared" si="10"/>
        <v>140275.44</v>
      </c>
      <c r="AM1970" s="118">
        <f t="shared" si="11"/>
        <v>0</v>
      </c>
      <c r="AN1970" s="119">
        <f t="shared" si="12"/>
        <v>0</v>
      </c>
      <c r="AO1970" s="118">
        <f t="shared" si="13"/>
        <v>140275.44</v>
      </c>
      <c r="AP1970" s="121">
        <f t="shared" si="14"/>
        <v>0</v>
      </c>
      <c r="AQ1970" s="122"/>
      <c r="AR1970" s="119"/>
    </row>
    <row r="1971" ht="22.5" customHeight="1">
      <c r="A1971" s="89">
        <v>46232.0</v>
      </c>
      <c r="B1971" s="90">
        <v>0.5743055555555555</v>
      </c>
      <c r="C1971" s="91" t="s">
        <v>1263</v>
      </c>
      <c r="D1971" s="129" t="str">
        <f t="array" ref="D1971">XLOOKUP(C1971,'DS ST'!A:A,'DS ST'!B:B)</f>
        <v>HHM</v>
      </c>
      <c r="E1971" s="94" t="str">
        <f t="array" ref="E1971">XLOOKUP($F1971,'GIÁ'!$A:$A,'GIÁ'!$E:$E)</f>
        <v>ĐÔNG</v>
      </c>
      <c r="F1971" s="94">
        <v>8.936220300229E12</v>
      </c>
      <c r="G1971" s="95" t="s">
        <v>3359</v>
      </c>
      <c r="H1971" s="95" t="s">
        <v>224</v>
      </c>
      <c r="I1971" s="96">
        <v>3.0</v>
      </c>
      <c r="J1971" s="96">
        <v>2.0</v>
      </c>
      <c r="K1971" s="98">
        <f t="shared" si="4"/>
        <v>1</v>
      </c>
      <c r="L1971" s="99" t="s">
        <v>6181</v>
      </c>
      <c r="M1971" s="100" t="s">
        <v>6182</v>
      </c>
      <c r="N1971" s="101" t="e">
        <v>#N/A</v>
      </c>
      <c r="O1971" s="128"/>
      <c r="P1971" s="100"/>
      <c r="Q1971" s="103">
        <f t="shared" si="5"/>
        <v>1</v>
      </c>
      <c r="R1971" s="161"/>
      <c r="S1971" s="105"/>
      <c r="T1971" s="106"/>
      <c r="U1971" s="107" t="s">
        <v>3654</v>
      </c>
      <c r="V1971" s="108" t="s">
        <v>756</v>
      </c>
      <c r="W1971" s="109" t="s">
        <v>1312</v>
      </c>
      <c r="X1971" s="110" t="str">
        <f t="shared" si="6"/>
        <v/>
      </c>
      <c r="Y1971" s="110" t="str">
        <f t="shared" si="7"/>
        <v/>
      </c>
      <c r="Z1971" s="139" t="str">
        <f t="shared" si="128"/>
        <v>Kho đông mát</v>
      </c>
      <c r="AA1971" s="109" t="s">
        <v>802</v>
      </c>
      <c r="AB1971" s="106"/>
      <c r="AC1971" s="159" t="s">
        <v>1329</v>
      </c>
      <c r="AD1971" s="160"/>
      <c r="AE1971" s="127"/>
      <c r="AF1971" s="113"/>
      <c r="AG1971" s="165" t="str">
        <f t="array" ref="AG1971">XLOOKUP(F1971,'CLV2'!A:A,'CLV2'!E:E)</f>
        <v>2.FROZEN FOODS</v>
      </c>
      <c r="AH1971" s="115" t="str">
        <f t="array" ref="AH1971">XLOOKUP(F1971,'CLV2'!A:A,'CLV2'!F:F)</f>
        <v>3.HOTPOT AND FRIED</v>
      </c>
      <c r="AI1971" s="115" t="str">
        <f t="shared" si="8"/>
        <v>Pack</v>
      </c>
      <c r="AJ1971" s="116">
        <f t="shared" si="9"/>
        <v>0.3333333333</v>
      </c>
      <c r="AK1971" s="117">
        <f t="array" ref="AK1971">XLOOKUP(F1971,'GIÁ'!A:A,'GIÁ'!D:D)</f>
        <v>47500</v>
      </c>
      <c r="AL1971" s="118">
        <f t="shared" si="10"/>
        <v>47500</v>
      </c>
      <c r="AM1971" s="118">
        <f t="shared" si="11"/>
        <v>0</v>
      </c>
      <c r="AN1971" s="119">
        <f t="shared" si="12"/>
        <v>0</v>
      </c>
      <c r="AO1971" s="118">
        <f t="shared" si="13"/>
        <v>47500</v>
      </c>
      <c r="AP1971" s="121">
        <f t="shared" si="14"/>
        <v>0</v>
      </c>
      <c r="AQ1971" s="122"/>
      <c r="AR1971" s="119"/>
    </row>
    <row r="1972" ht="22.5" customHeight="1">
      <c r="A1972" s="89">
        <v>46232.0</v>
      </c>
      <c r="B1972" s="90">
        <v>0.4618055555555556</v>
      </c>
      <c r="C1972" s="91" t="s">
        <v>1263</v>
      </c>
      <c r="D1972" s="129" t="str">
        <f t="array" ref="D1972">XLOOKUP(C1972,'DS ST'!A:A,'DS ST'!B:B)</f>
        <v>HHM</v>
      </c>
      <c r="E1972" s="94" t="str">
        <f t="array" ref="E1972">XLOOKUP($F1972,'GIÁ'!$A:$A,'GIÁ'!$E:$E)</f>
        <v>MÁT</v>
      </c>
      <c r="F1972" s="94">
        <v>1100918.0</v>
      </c>
      <c r="G1972" s="95" t="s">
        <v>5511</v>
      </c>
      <c r="H1972" s="95" t="s">
        <v>273</v>
      </c>
      <c r="I1972" s="96">
        <v>18.0</v>
      </c>
      <c r="J1972" s="96">
        <v>17.72</v>
      </c>
      <c r="K1972" s="98">
        <f t="shared" si="4"/>
        <v>0.28</v>
      </c>
      <c r="L1972" s="99" t="s">
        <v>6183</v>
      </c>
      <c r="M1972" s="100" t="s">
        <v>6184</v>
      </c>
      <c r="N1972" s="101" t="s">
        <v>6185</v>
      </c>
      <c r="O1972" s="128">
        <v>0.28000000000000114</v>
      </c>
      <c r="P1972" s="100"/>
      <c r="Q1972" s="103">
        <f t="shared" si="5"/>
        <v>0</v>
      </c>
      <c r="R1972" s="161"/>
      <c r="S1972" s="105"/>
      <c r="T1972" s="106"/>
      <c r="U1972" s="107" t="s">
        <v>3654</v>
      </c>
      <c r="V1972" s="108" t="s">
        <v>756</v>
      </c>
      <c r="W1972" s="109" t="s">
        <v>505</v>
      </c>
      <c r="X1972" s="110" t="str">
        <f t="shared" si="6"/>
        <v>Hao hụt</v>
      </c>
      <c r="Y1972" s="110" t="str">
        <f t="shared" si="7"/>
        <v/>
      </c>
      <c r="Z1972" s="139" t="str">
        <f t="shared" si="128"/>
        <v/>
      </c>
      <c r="AA1972" s="109" t="s">
        <v>802</v>
      </c>
      <c r="AB1972" s="106"/>
      <c r="AC1972" s="158"/>
      <c r="AD1972" s="160"/>
      <c r="AE1972" s="127"/>
      <c r="AF1972" s="113"/>
      <c r="AG1972" s="165" t="str">
        <f t="array" ref="AG1972">XLOOKUP(F1972,'CLV2'!A:A,'CLV2'!E:E)</f>
        <v>2.FRUITS</v>
      </c>
      <c r="AH1972" s="115" t="str">
        <f t="array" ref="AH1972">XLOOKUP(F1972,'CLV2'!A:A,'CLV2'!F:F)</f>
        <v>3.IMPORT FRUITS</v>
      </c>
      <c r="AI1972" s="115" t="str">
        <f t="shared" si="8"/>
        <v>KG</v>
      </c>
      <c r="AJ1972" s="116">
        <f t="shared" si="9"/>
        <v>0.01555555556</v>
      </c>
      <c r="AK1972" s="117" t="str">
        <f t="array" ref="AK1972">XLOOKUP(F1972,'GIÁ'!A:A,'GIÁ'!D:D)</f>
        <v>121296.91</v>
      </c>
      <c r="AL1972" s="118">
        <f t="shared" si="10"/>
        <v>33963.1348</v>
      </c>
      <c r="AM1972" s="118">
        <f t="shared" si="11"/>
        <v>33963.1348</v>
      </c>
      <c r="AN1972" s="119">
        <f t="shared" si="12"/>
        <v>0</v>
      </c>
      <c r="AO1972" s="118">
        <f t="shared" si="13"/>
        <v>0</v>
      </c>
      <c r="AP1972" s="121">
        <f t="shared" si="14"/>
        <v>0</v>
      </c>
      <c r="AQ1972" s="122"/>
      <c r="AR1972" s="119"/>
    </row>
    <row r="1973" ht="22.5" customHeight="1">
      <c r="A1973" s="89">
        <v>46232.0</v>
      </c>
      <c r="B1973" s="90">
        <v>0.4618055555555556</v>
      </c>
      <c r="C1973" s="91" t="s">
        <v>1263</v>
      </c>
      <c r="D1973" s="129" t="str">
        <f t="array" ref="D1973">XLOOKUP(C1973,'DS ST'!A:A,'DS ST'!B:B)</f>
        <v>HHM</v>
      </c>
      <c r="E1973" s="94" t="str">
        <f t="array" ref="E1973">XLOOKUP($F1973,'GIÁ'!$A:$A,'GIÁ'!$E:$E)</f>
        <v>MÁT</v>
      </c>
      <c r="F1973" s="94" t="s">
        <v>3340</v>
      </c>
      <c r="G1973" s="95" t="s">
        <v>3341</v>
      </c>
      <c r="H1973" s="95" t="s">
        <v>57</v>
      </c>
      <c r="I1973" s="96">
        <v>1.0</v>
      </c>
      <c r="J1973" s="96">
        <v>0.0</v>
      </c>
      <c r="K1973" s="98">
        <f t="shared" si="4"/>
        <v>1</v>
      </c>
      <c r="L1973" s="99" t="s">
        <v>6183</v>
      </c>
      <c r="M1973" s="100" t="s">
        <v>6186</v>
      </c>
      <c r="N1973" s="101" t="s">
        <v>6187</v>
      </c>
      <c r="O1973" s="128"/>
      <c r="P1973" s="145">
        <v>1.0</v>
      </c>
      <c r="Q1973" s="103">
        <f t="shared" si="5"/>
        <v>0</v>
      </c>
      <c r="R1973" s="161" t="s">
        <v>6188</v>
      </c>
      <c r="S1973" s="105"/>
      <c r="T1973" s="106"/>
      <c r="U1973" s="107" t="s">
        <v>3654</v>
      </c>
      <c r="V1973" s="108" t="s">
        <v>756</v>
      </c>
      <c r="W1973" s="109" t="s">
        <v>5401</v>
      </c>
      <c r="X1973" s="110" t="str">
        <f t="shared" si="6"/>
        <v/>
      </c>
      <c r="Y1973" s="110" t="str">
        <f t="shared" si="7"/>
        <v>Siêu thị</v>
      </c>
      <c r="Z1973" s="109"/>
      <c r="AA1973" s="109" t="s">
        <v>802</v>
      </c>
      <c r="AB1973" s="106"/>
      <c r="AC1973" s="158"/>
      <c r="AD1973" s="160"/>
      <c r="AE1973" s="127"/>
      <c r="AF1973" s="113"/>
      <c r="AG1973" s="165" t="str">
        <f t="array" ref="AG1973">XLOOKUP(F1973,'CLV2'!A:A,'CLV2'!E:E)</f>
        <v>2.BAKERY</v>
      </c>
      <c r="AH1973" s="115" t="str">
        <f t="array" ref="AH1973">XLOOKUP(F1973,'CLV2'!A:A,'CLV2'!F:F)</f>
        <v>3.CAKES</v>
      </c>
      <c r="AI1973" s="115" t="str">
        <f t="shared" si="8"/>
        <v>Pack</v>
      </c>
      <c r="AJ1973" s="116">
        <f t="shared" si="9"/>
        <v>1</v>
      </c>
      <c r="AK1973" s="117" t="str">
        <f t="array" ref="AK1973">XLOOKUP(F1973,'GIÁ'!A:A,'GIÁ'!D:D)</f>
        <v>21296.00</v>
      </c>
      <c r="AL1973" s="118">
        <f t="shared" si="10"/>
        <v>21296</v>
      </c>
      <c r="AM1973" s="118">
        <f t="shared" si="11"/>
        <v>0</v>
      </c>
      <c r="AN1973" s="119">
        <f t="shared" si="12"/>
        <v>21296</v>
      </c>
      <c r="AO1973" s="118">
        <f t="shared" si="13"/>
        <v>0</v>
      </c>
      <c r="AP1973" s="121">
        <f t="shared" si="14"/>
        <v>0</v>
      </c>
      <c r="AQ1973" s="122"/>
      <c r="AR1973" s="119"/>
    </row>
    <row r="1974" ht="22.5" customHeight="1">
      <c r="A1974" s="89">
        <v>46232.0</v>
      </c>
      <c r="B1974" s="90">
        <v>0.4618055555555556</v>
      </c>
      <c r="C1974" s="91" t="s">
        <v>1263</v>
      </c>
      <c r="D1974" s="129" t="str">
        <f t="array" ref="D1974">XLOOKUP(C1974,'DS ST'!A:A,'DS ST'!B:B)</f>
        <v>HHM</v>
      </c>
      <c r="E1974" s="94" t="str">
        <f t="array" ref="E1974">XLOOKUP($F1974,'GIÁ'!$A:$A,'GIÁ'!$E:$E)</f>
        <v>MÁT</v>
      </c>
      <c r="F1974" s="94">
        <v>8.936176751021E12</v>
      </c>
      <c r="G1974" s="95" t="s">
        <v>2195</v>
      </c>
      <c r="H1974" s="95" t="s">
        <v>667</v>
      </c>
      <c r="I1974" s="96">
        <v>1.0</v>
      </c>
      <c r="J1974" s="96">
        <v>0.0</v>
      </c>
      <c r="K1974" s="98">
        <f t="shared" si="4"/>
        <v>1</v>
      </c>
      <c r="L1974" s="99" t="s">
        <v>6183</v>
      </c>
      <c r="M1974" s="100" t="s">
        <v>6189</v>
      </c>
      <c r="N1974" s="101" t="s">
        <v>6187</v>
      </c>
      <c r="O1974" s="128"/>
      <c r="P1974" s="145">
        <v>1.0</v>
      </c>
      <c r="Q1974" s="103">
        <f t="shared" si="5"/>
        <v>0</v>
      </c>
      <c r="R1974" s="161" t="s">
        <v>6188</v>
      </c>
      <c r="S1974" s="105"/>
      <c r="T1974" s="106"/>
      <c r="U1974" s="107" t="s">
        <v>3654</v>
      </c>
      <c r="V1974" s="108" t="s">
        <v>756</v>
      </c>
      <c r="W1974" s="109" t="s">
        <v>5401</v>
      </c>
      <c r="X1974" s="110" t="str">
        <f t="shared" si="6"/>
        <v/>
      </c>
      <c r="Y1974" s="110" t="str">
        <f t="shared" si="7"/>
        <v>Siêu thị</v>
      </c>
      <c r="Z1974" s="109"/>
      <c r="AA1974" s="109" t="s">
        <v>802</v>
      </c>
      <c r="AB1974" s="106"/>
      <c r="AC1974" s="158"/>
      <c r="AD1974" s="160"/>
      <c r="AE1974" s="127"/>
      <c r="AF1974" s="113"/>
      <c r="AG1974" s="165" t="str">
        <f t="array" ref="AG1974">XLOOKUP(F1974,'CLV2'!A:A,'CLV2'!E:E)</f>
        <v>2.DELICA</v>
      </c>
      <c r="AH1974" s="115" t="str">
        <f t="array" ref="AH1974">XLOOKUP(F1974,'CLV2'!A:A,'CLV2'!F:F)</f>
        <v>3.DESSERTS</v>
      </c>
      <c r="AI1974" s="115" t="str">
        <f t="shared" si="8"/>
        <v>Pack</v>
      </c>
      <c r="AJ1974" s="116">
        <f t="shared" si="9"/>
        <v>1</v>
      </c>
      <c r="AK1974" s="117" t="str">
        <f t="array" ref="AK1974">XLOOKUP(F1974,'GIÁ'!A:A,'GIÁ'!D:D)</f>
        <v>6650.00</v>
      </c>
      <c r="AL1974" s="118">
        <f t="shared" si="10"/>
        <v>6650</v>
      </c>
      <c r="AM1974" s="118">
        <f t="shared" si="11"/>
        <v>0</v>
      </c>
      <c r="AN1974" s="119">
        <f t="shared" si="12"/>
        <v>6650</v>
      </c>
      <c r="AO1974" s="118">
        <f t="shared" si="13"/>
        <v>0</v>
      </c>
      <c r="AP1974" s="121">
        <f t="shared" si="14"/>
        <v>0</v>
      </c>
      <c r="AQ1974" s="122"/>
      <c r="AR1974" s="119"/>
    </row>
    <row r="1975" ht="22.5" customHeight="1">
      <c r="A1975" s="89">
        <v>46232.0</v>
      </c>
      <c r="B1975" s="90">
        <v>0.4618055555555556</v>
      </c>
      <c r="C1975" s="91" t="s">
        <v>1263</v>
      </c>
      <c r="D1975" s="129" t="str">
        <f t="array" ref="D1975">XLOOKUP(C1975,'DS ST'!A:A,'DS ST'!B:B)</f>
        <v>HHM</v>
      </c>
      <c r="E1975" s="94" t="str">
        <f t="array" ref="E1975">XLOOKUP($F1975,'GIÁ'!$A:$A,'GIÁ'!$E:$E)</f>
        <v>MÁT</v>
      </c>
      <c r="F1975" s="94">
        <v>8.936176751182E12</v>
      </c>
      <c r="G1975" s="95" t="s">
        <v>2529</v>
      </c>
      <c r="H1975" s="95" t="s">
        <v>667</v>
      </c>
      <c r="I1975" s="96">
        <v>1.0</v>
      </c>
      <c r="J1975" s="96">
        <v>0.0</v>
      </c>
      <c r="K1975" s="98">
        <f t="shared" si="4"/>
        <v>1</v>
      </c>
      <c r="L1975" s="99" t="s">
        <v>6183</v>
      </c>
      <c r="M1975" s="100" t="s">
        <v>6189</v>
      </c>
      <c r="N1975" s="101" t="s">
        <v>6187</v>
      </c>
      <c r="O1975" s="128"/>
      <c r="P1975" s="145">
        <v>1.0</v>
      </c>
      <c r="Q1975" s="103">
        <f t="shared" si="5"/>
        <v>0</v>
      </c>
      <c r="R1975" s="161" t="s">
        <v>6188</v>
      </c>
      <c r="S1975" s="105"/>
      <c r="T1975" s="106"/>
      <c r="U1975" s="107" t="s">
        <v>3654</v>
      </c>
      <c r="V1975" s="108" t="s">
        <v>756</v>
      </c>
      <c r="W1975" s="109" t="s">
        <v>5401</v>
      </c>
      <c r="X1975" s="110" t="str">
        <f t="shared" si="6"/>
        <v/>
      </c>
      <c r="Y1975" s="110" t="str">
        <f t="shared" si="7"/>
        <v>Siêu thị</v>
      </c>
      <c r="Z1975" s="109"/>
      <c r="AA1975" s="109" t="s">
        <v>802</v>
      </c>
      <c r="AB1975" s="106"/>
      <c r="AC1975" s="158"/>
      <c r="AD1975" s="160"/>
      <c r="AE1975" s="127"/>
      <c r="AF1975" s="113"/>
      <c r="AG1975" s="165" t="str">
        <f t="array" ref="AG1975">XLOOKUP(F1975,'CLV2'!A:A,'CLV2'!E:E)</f>
        <v>2.DELICA</v>
      </c>
      <c r="AH1975" s="115" t="str">
        <f t="array" ref="AH1975">XLOOKUP(F1975,'CLV2'!A:A,'CLV2'!F:F)</f>
        <v>3.DESSERTS</v>
      </c>
      <c r="AI1975" s="115" t="str">
        <f t="shared" si="8"/>
        <v>Pack</v>
      </c>
      <c r="AJ1975" s="116">
        <f t="shared" si="9"/>
        <v>1</v>
      </c>
      <c r="AK1975" s="117" t="str">
        <f t="array" ref="AK1975">XLOOKUP(F1975,'GIÁ'!A:A,'GIÁ'!D:D)</f>
        <v>6744.95</v>
      </c>
      <c r="AL1975" s="118">
        <f t="shared" si="10"/>
        <v>6744.95</v>
      </c>
      <c r="AM1975" s="118">
        <f t="shared" si="11"/>
        <v>0</v>
      </c>
      <c r="AN1975" s="119">
        <f t="shared" si="12"/>
        <v>6744.95</v>
      </c>
      <c r="AO1975" s="118">
        <f t="shared" si="13"/>
        <v>0</v>
      </c>
      <c r="AP1975" s="121">
        <f t="shared" si="14"/>
        <v>0</v>
      </c>
      <c r="AQ1975" s="122"/>
      <c r="AR1975" s="119"/>
    </row>
    <row r="1976" ht="22.5" customHeight="1">
      <c r="A1976" s="89">
        <v>46232.0</v>
      </c>
      <c r="B1976" s="90">
        <v>0.49166666666666664</v>
      </c>
      <c r="C1976" s="91" t="s">
        <v>1265</v>
      </c>
      <c r="D1976" s="129" t="str">
        <f t="array" ref="D1976">XLOOKUP(C1976,'DS ST'!A:A,'DS ST'!B:B)</f>
        <v>HHT</v>
      </c>
      <c r="E1976" s="94" t="str">
        <f t="array" ref="E1976">XLOOKUP($F1976,'GIÁ'!$A:$A,'GIÁ'!$E:$E)</f>
        <v>MÁT</v>
      </c>
      <c r="F1976" s="94">
        <v>8.936000751036E12</v>
      </c>
      <c r="G1976" s="95" t="s">
        <v>2145</v>
      </c>
      <c r="H1976" s="95" t="s">
        <v>57</v>
      </c>
      <c r="I1976" s="96">
        <v>4.0</v>
      </c>
      <c r="J1976" s="96">
        <v>3.0</v>
      </c>
      <c r="K1976" s="98">
        <f t="shared" si="4"/>
        <v>1</v>
      </c>
      <c r="L1976" s="99" t="s">
        <v>6190</v>
      </c>
      <c r="M1976" s="100" t="s">
        <v>6191</v>
      </c>
      <c r="N1976" s="101" t="s">
        <v>6192</v>
      </c>
      <c r="O1976" s="128"/>
      <c r="P1976" s="100"/>
      <c r="Q1976" s="103">
        <f t="shared" si="5"/>
        <v>1</v>
      </c>
      <c r="R1976" s="161"/>
      <c r="S1976" s="105"/>
      <c r="T1976" s="106" t="s">
        <v>6193</v>
      </c>
      <c r="U1976" s="107" t="s">
        <v>3654</v>
      </c>
      <c r="V1976" s="108" t="s">
        <v>756</v>
      </c>
      <c r="W1976" s="109" t="s">
        <v>4427</v>
      </c>
      <c r="X1976" s="110" t="str">
        <f t="shared" si="6"/>
        <v/>
      </c>
      <c r="Y1976" s="110" t="str">
        <f t="shared" si="7"/>
        <v/>
      </c>
      <c r="Z1976" s="109" t="s">
        <v>797</v>
      </c>
      <c r="AA1976" s="109" t="s">
        <v>802</v>
      </c>
      <c r="AB1976" s="106"/>
      <c r="AC1976" s="158"/>
      <c r="AD1976" s="160"/>
      <c r="AE1976" s="127"/>
      <c r="AF1976" s="113"/>
      <c r="AG1976" s="165" t="str">
        <f t="array" ref="AG1976">XLOOKUP(F1976,'CLV2'!A:A,'CLV2'!E:E)</f>
        <v>2.CHILLED FOODS</v>
      </c>
      <c r="AH1976" s="115" t="str">
        <f t="array" ref="AH1976">XLOOKUP(F1976,'CLV2'!A:A,'CLV2'!F:F)</f>
        <v>3.OTHER CHILLED PRODUCTS</v>
      </c>
      <c r="AI1976" s="115" t="str">
        <f t="shared" si="8"/>
        <v>Pack</v>
      </c>
      <c r="AJ1976" s="116">
        <f t="shared" si="9"/>
        <v>0.25</v>
      </c>
      <c r="AK1976" s="117" t="str">
        <f t="array" ref="AK1976">XLOOKUP(F1976,'GIÁ'!A:A,'GIÁ'!D:D)</f>
        <v>12303.07</v>
      </c>
      <c r="AL1976" s="118">
        <f t="shared" si="10"/>
        <v>12303.07</v>
      </c>
      <c r="AM1976" s="118">
        <f t="shared" si="11"/>
        <v>0</v>
      </c>
      <c r="AN1976" s="119">
        <f t="shared" si="12"/>
        <v>0</v>
      </c>
      <c r="AO1976" s="118">
        <f t="shared" si="13"/>
        <v>12303.07</v>
      </c>
      <c r="AP1976" s="121">
        <f t="shared" si="14"/>
        <v>0</v>
      </c>
      <c r="AQ1976" s="122"/>
      <c r="AR1976" s="119"/>
    </row>
    <row r="1977" ht="22.5" customHeight="1">
      <c r="A1977" s="89">
        <v>46232.0</v>
      </c>
      <c r="B1977" s="90">
        <v>0.49166666666666664</v>
      </c>
      <c r="C1977" s="91" t="s">
        <v>1265</v>
      </c>
      <c r="D1977" s="92" t="str">
        <f t="array" ref="D1977">XLOOKUP(C1977,'DS ST'!A:A,'DS ST'!B:B)</f>
        <v>HHT</v>
      </c>
      <c r="E1977" s="94" t="str">
        <f t="array" ref="E1977">XLOOKUP($F1977,'GIÁ'!$A:$A,'GIÁ'!$E:$E)</f>
        <v>MÁT</v>
      </c>
      <c r="F1977" s="94">
        <v>8.850393991865E12</v>
      </c>
      <c r="G1977" s="95" t="s">
        <v>1512</v>
      </c>
      <c r="H1977" s="95" t="s">
        <v>57</v>
      </c>
      <c r="I1977" s="96">
        <v>8.0</v>
      </c>
      <c r="J1977" s="96">
        <v>4.0</v>
      </c>
      <c r="K1977" s="98">
        <f t="shared" si="4"/>
        <v>4</v>
      </c>
      <c r="L1977" s="99" t="s">
        <v>6190</v>
      </c>
      <c r="M1977" s="100" t="s">
        <v>6194</v>
      </c>
      <c r="N1977" s="101" t="s">
        <v>6192</v>
      </c>
      <c r="O1977" s="128"/>
      <c r="P1977" s="100"/>
      <c r="Q1977" s="103">
        <f t="shared" si="5"/>
        <v>4</v>
      </c>
      <c r="R1977" s="161"/>
      <c r="S1977" s="105"/>
      <c r="T1977" s="106" t="s">
        <v>6193</v>
      </c>
      <c r="U1977" s="107"/>
      <c r="V1977" s="108" t="s">
        <v>756</v>
      </c>
      <c r="W1977" s="109" t="s">
        <v>1312</v>
      </c>
      <c r="X1977" s="110" t="str">
        <f t="shared" si="6"/>
        <v/>
      </c>
      <c r="Y1977" s="110" t="str">
        <f t="shared" si="7"/>
        <v/>
      </c>
      <c r="Z1977" s="109" t="s">
        <v>797</v>
      </c>
      <c r="AA1977" s="109" t="s">
        <v>802</v>
      </c>
      <c r="AB1977" s="149" t="s">
        <v>6195</v>
      </c>
      <c r="AC1977" s="158"/>
      <c r="AD1977" s="160"/>
      <c r="AE1977" s="127"/>
      <c r="AF1977" s="113"/>
      <c r="AG1977" s="165" t="str">
        <f t="array" ref="AG1977">XLOOKUP(F1977,'CLV2'!A:A,'CLV2'!E:E)</f>
        <v>2.DAIRY</v>
      </c>
      <c r="AH1977" s="115" t="str">
        <f t="array" ref="AH1977">XLOOKUP(F1977,'CLV2'!A:A,'CLV2'!F:F)</f>
        <v>3.DRINKING YOGURT</v>
      </c>
      <c r="AI1977" s="115" t="str">
        <f t="shared" si="8"/>
        <v>Pack</v>
      </c>
      <c r="AJ1977" s="116">
        <f t="shared" si="9"/>
        <v>0.5</v>
      </c>
      <c r="AK1977" s="117" t="str">
        <f t="array" ref="AK1977">XLOOKUP(F1977,'GIÁ'!A:A,'GIÁ'!D:D)</f>
        <v>4585.49</v>
      </c>
      <c r="AL1977" s="118">
        <f t="shared" si="10"/>
        <v>18341.96</v>
      </c>
      <c r="AM1977" s="118">
        <f t="shared" si="11"/>
        <v>0</v>
      </c>
      <c r="AN1977" s="119">
        <f t="shared" si="12"/>
        <v>0</v>
      </c>
      <c r="AO1977" s="118">
        <f t="shared" si="13"/>
        <v>18341.96</v>
      </c>
      <c r="AP1977" s="121">
        <f t="shared" si="14"/>
        <v>0</v>
      </c>
      <c r="AQ1977" s="122"/>
      <c r="AR1977" s="119"/>
    </row>
    <row r="1978" ht="22.5" customHeight="1">
      <c r="A1978" s="89">
        <v>46232.0</v>
      </c>
      <c r="B1978" s="90">
        <v>0.49166666666666664</v>
      </c>
      <c r="C1978" s="91" t="s">
        <v>1265</v>
      </c>
      <c r="D1978" s="129" t="str">
        <f t="array" ref="D1978">XLOOKUP(C1978,'DS ST'!A:A,'DS ST'!B:B)</f>
        <v>HHT</v>
      </c>
      <c r="E1978" s="94" t="str">
        <f t="array" ref="E1978">XLOOKUP($F1978,'GIÁ'!$A:$A,'GIÁ'!$E:$E)</f>
        <v>MÁT</v>
      </c>
      <c r="F1978" s="94">
        <v>8.936009793174E12</v>
      </c>
      <c r="G1978" s="95" t="s">
        <v>2155</v>
      </c>
      <c r="H1978" s="95" t="s">
        <v>57</v>
      </c>
      <c r="I1978" s="96">
        <v>12.0</v>
      </c>
      <c r="J1978" s="96">
        <v>8.0</v>
      </c>
      <c r="K1978" s="98">
        <f t="shared" si="4"/>
        <v>4</v>
      </c>
      <c r="L1978" s="99" t="s">
        <v>6190</v>
      </c>
      <c r="M1978" s="100" t="s">
        <v>6194</v>
      </c>
      <c r="N1978" s="101" t="s">
        <v>6192</v>
      </c>
      <c r="O1978" s="128"/>
      <c r="P1978" s="100"/>
      <c r="Q1978" s="103">
        <f t="shared" si="5"/>
        <v>4</v>
      </c>
      <c r="R1978" s="161"/>
      <c r="S1978" s="105"/>
      <c r="T1978" s="106" t="s">
        <v>6193</v>
      </c>
      <c r="U1978" s="107" t="s">
        <v>3654</v>
      </c>
      <c r="V1978" s="108" t="s">
        <v>756</v>
      </c>
      <c r="W1978" s="109" t="s">
        <v>4427</v>
      </c>
      <c r="X1978" s="110" t="str">
        <f t="shared" si="6"/>
        <v/>
      </c>
      <c r="Y1978" s="110" t="str">
        <f t="shared" si="7"/>
        <v/>
      </c>
      <c r="Z1978" s="109" t="s">
        <v>797</v>
      </c>
      <c r="AA1978" s="109" t="s">
        <v>802</v>
      </c>
      <c r="AB1978" s="106"/>
      <c r="AC1978" s="158"/>
      <c r="AD1978" s="160"/>
      <c r="AE1978" s="127"/>
      <c r="AF1978" s="113"/>
      <c r="AG1978" s="165" t="str">
        <f t="array" ref="AG1978">XLOOKUP(F1978,'CLV2'!A:A,'CLV2'!E:E)</f>
        <v>2.DAIRY</v>
      </c>
      <c r="AH1978" s="115" t="str">
        <f t="array" ref="AH1978">XLOOKUP(F1978,'CLV2'!A:A,'CLV2'!F:F)</f>
        <v>3.YOGURT</v>
      </c>
      <c r="AI1978" s="115" t="str">
        <f t="shared" si="8"/>
        <v>Pack</v>
      </c>
      <c r="AJ1978" s="116">
        <f t="shared" si="9"/>
        <v>0.3333333333</v>
      </c>
      <c r="AK1978" s="117" t="str">
        <f t="array" ref="AK1978">XLOOKUP(F1978,'GIÁ'!A:A,'GIÁ'!D:D)</f>
        <v>5897.13</v>
      </c>
      <c r="AL1978" s="118">
        <f t="shared" si="10"/>
        <v>23588.52</v>
      </c>
      <c r="AM1978" s="118">
        <f t="shared" si="11"/>
        <v>0</v>
      </c>
      <c r="AN1978" s="119">
        <f t="shared" si="12"/>
        <v>0</v>
      </c>
      <c r="AO1978" s="118">
        <f t="shared" si="13"/>
        <v>23588.52</v>
      </c>
      <c r="AP1978" s="121">
        <f t="shared" si="14"/>
        <v>0</v>
      </c>
      <c r="AQ1978" s="122"/>
      <c r="AR1978" s="119"/>
    </row>
    <row r="1979" ht="22.5" customHeight="1">
      <c r="A1979" s="89">
        <v>46232.0</v>
      </c>
      <c r="B1979" s="90">
        <v>0.49166666666666664</v>
      </c>
      <c r="C1979" s="91" t="s">
        <v>1265</v>
      </c>
      <c r="D1979" s="92" t="str">
        <f t="array" ref="D1979">XLOOKUP(C1979,'DS ST'!A:A,'DS ST'!B:B)</f>
        <v>HHT</v>
      </c>
      <c r="E1979" s="94" t="str">
        <f t="array" ref="E1979">XLOOKUP($F1979,'GIÁ'!$A:$A,'GIÁ'!$E:$E)</f>
        <v>MÁT</v>
      </c>
      <c r="F1979" s="94">
        <v>8.935217413003E12</v>
      </c>
      <c r="G1979" s="95" t="s">
        <v>1944</v>
      </c>
      <c r="H1979" s="95" t="s">
        <v>57</v>
      </c>
      <c r="I1979" s="96">
        <v>9.0</v>
      </c>
      <c r="J1979" s="96">
        <v>8.0</v>
      </c>
      <c r="K1979" s="98">
        <f t="shared" si="4"/>
        <v>1</v>
      </c>
      <c r="L1979" s="99" t="s">
        <v>6190</v>
      </c>
      <c r="M1979" s="100" t="s">
        <v>6196</v>
      </c>
      <c r="N1979" s="101" t="s">
        <v>6192</v>
      </c>
      <c r="O1979" s="128"/>
      <c r="P1979" s="100"/>
      <c r="Q1979" s="103">
        <f t="shared" si="5"/>
        <v>1</v>
      </c>
      <c r="R1979" s="161"/>
      <c r="S1979" s="105"/>
      <c r="T1979" s="106" t="s">
        <v>6193</v>
      </c>
      <c r="U1979" s="107"/>
      <c r="V1979" s="108" t="s">
        <v>756</v>
      </c>
      <c r="W1979" s="109" t="s">
        <v>1312</v>
      </c>
      <c r="X1979" s="110" t="str">
        <f t="shared" si="6"/>
        <v/>
      </c>
      <c r="Y1979" s="110" t="str">
        <f t="shared" si="7"/>
        <v/>
      </c>
      <c r="Z1979" s="109" t="s">
        <v>797</v>
      </c>
      <c r="AA1979" s="109" t="s">
        <v>802</v>
      </c>
      <c r="AB1979" s="149" t="s">
        <v>6195</v>
      </c>
      <c r="AC1979" s="158"/>
      <c r="AD1979" s="160"/>
      <c r="AE1979" s="127"/>
      <c r="AF1979" s="113"/>
      <c r="AG1979" s="165" t="str">
        <f t="array" ref="AG1979">XLOOKUP(F1979,'CLV2'!A:A,'CLV2'!E:E)</f>
        <v>2.DAIRY</v>
      </c>
      <c r="AH1979" s="115" t="str">
        <f t="array" ref="AH1979">XLOOKUP(F1979,'CLV2'!A:A,'CLV2'!F:F)</f>
        <v>3.YOGURT</v>
      </c>
      <c r="AI1979" s="115" t="str">
        <f t="shared" si="8"/>
        <v>Pack</v>
      </c>
      <c r="AJ1979" s="116">
        <f t="shared" si="9"/>
        <v>0.1111111111</v>
      </c>
      <c r="AK1979" s="117" t="str">
        <f t="array" ref="AK1979">XLOOKUP(F1979,'GIÁ'!A:A,'GIÁ'!D:D)</f>
        <v>6072.57</v>
      </c>
      <c r="AL1979" s="118">
        <f t="shared" si="10"/>
        <v>6072.57</v>
      </c>
      <c r="AM1979" s="118">
        <f t="shared" si="11"/>
        <v>0</v>
      </c>
      <c r="AN1979" s="119">
        <f t="shared" si="12"/>
        <v>0</v>
      </c>
      <c r="AO1979" s="118">
        <f t="shared" si="13"/>
        <v>6072.57</v>
      </c>
      <c r="AP1979" s="121">
        <f t="shared" si="14"/>
        <v>0</v>
      </c>
      <c r="AQ1979" s="122"/>
      <c r="AR1979" s="119"/>
    </row>
    <row r="1980" ht="22.5" customHeight="1">
      <c r="A1980" s="89">
        <v>46232.0</v>
      </c>
      <c r="B1980" s="90">
        <v>0.49166666666666664</v>
      </c>
      <c r="C1980" s="91" t="s">
        <v>1265</v>
      </c>
      <c r="D1980" s="129" t="str">
        <f t="array" ref="D1980">XLOOKUP(C1980,'DS ST'!A:A,'DS ST'!B:B)</f>
        <v>HHT</v>
      </c>
      <c r="E1980" s="94" t="str">
        <f t="array" ref="E1980">XLOOKUP($F1980,'GIÁ'!$A:$A,'GIÁ'!$E:$E)</f>
        <v>MÁT</v>
      </c>
      <c r="F1980" s="94">
        <v>8.938525186058E12</v>
      </c>
      <c r="G1980" s="95" t="s">
        <v>2993</v>
      </c>
      <c r="H1980" s="95" t="s">
        <v>224</v>
      </c>
      <c r="I1980" s="96">
        <v>3.0</v>
      </c>
      <c r="J1980" s="96">
        <v>0.0</v>
      </c>
      <c r="K1980" s="98">
        <f t="shared" si="4"/>
        <v>3</v>
      </c>
      <c r="L1980" s="99" t="s">
        <v>6190</v>
      </c>
      <c r="M1980" s="100" t="s">
        <v>6197</v>
      </c>
      <c r="N1980" s="101" t="s">
        <v>6192</v>
      </c>
      <c r="O1980" s="128"/>
      <c r="P1980" s="100"/>
      <c r="Q1980" s="103">
        <f t="shared" si="5"/>
        <v>3</v>
      </c>
      <c r="R1980" s="161"/>
      <c r="S1980" s="105"/>
      <c r="T1980" s="106" t="s">
        <v>6193</v>
      </c>
      <c r="U1980" s="107" t="s">
        <v>6198</v>
      </c>
      <c r="V1980" s="108" t="s">
        <v>756</v>
      </c>
      <c r="W1980" s="109" t="s">
        <v>1312</v>
      </c>
      <c r="X1980" s="110" t="str">
        <f t="shared" si="6"/>
        <v/>
      </c>
      <c r="Y1980" s="110" t="str">
        <f t="shared" si="7"/>
        <v/>
      </c>
      <c r="Z1980" s="139" t="str">
        <f t="shared" ref="Z1980:Z1997" si="129">IF(N(Q1980)&lt;=0,"",IF(ISNUMBER(SEARCH("Thiếu kiện",V1980)),"Kho đông mát",IF(AND(N(Q1980)&gt;0,N(P1980)&gt;0,OR(ISNUMBER(SEARCH("Hình KDB",U1980)),ISNUMBER(SEARCH("Hình tele",U1980)),ISNUMBER(SEARCH("sai code",U1980)),ISNUMBER(SEARCH("ST nhận",U1980)))),"Kho đông mát",IF(AND(W1980="DC giao thiếu",OR(ISNUMBER(SEARCH("Hình KDB",U1980)),ISNUMBER(SEARCH("Hình tele",U1980)),ISNUMBER(SEARCH("sai code",U1980)))),"Kho đông mát",IF(W1980="DC giao thiếu","Chưa xác định",IF(AND(W1980="DC pick sai",OR(ISNUMBER(SEARCH("Hình KDB",U1980)),ISNUMBER(SEARCH("Hình tele",U1980)),ISNUMBER(SEARCH("sai code",U1980)),ISNUMBER(SEARCH("ST nhận",U1980)))),"Kho đông mát",IF(W1980="DC pick sai","Chưa xác định",IF(AND(W1980="Hao hụt",N(O1980)&gt;0,OR(ISNUMBER(SEARCH("Hình KDB",U1980)),ISNUMBER(SEARCH("Hình tele",U1980)),ISNUMBER(SEARCH("sai code",U1980)),ISNUMBER(SEARCH("ST nhận",U1980)))),"Kho đông mát",IF(W1980="Hao hụt","Chưa xác định",IF(OR(W1980="VT giao sai điểm",W1980="Không đạt nhiệt độ",W1980="TX giao thiếu kiện",W1980="Hàng không đạt CL"),"Kho đông mát",IF(W1980="Chưa xác định","Chưa xác định",IF(N(P1980)&gt;0,"Chưa xác định",""))))))))))))</f>
        <v>Kho đông mát</v>
      </c>
      <c r="AA1980" s="109" t="s">
        <v>802</v>
      </c>
      <c r="AB1980" s="106"/>
      <c r="AC1980" s="158"/>
      <c r="AD1980" s="160"/>
      <c r="AE1980" s="127"/>
      <c r="AF1980" s="113"/>
      <c r="AG1980" s="165" t="str">
        <f t="array" ref="AG1980">XLOOKUP(F1980,'CLV2'!A:A,'CLV2'!E:E)</f>
        <v>2.VEGETABLES</v>
      </c>
      <c r="AH1980" s="115" t="str">
        <f t="array" ref="AH1980">XLOOKUP(F1980,'CLV2'!A:A,'CLV2'!F:F)</f>
        <v>3.LEAFY VEGGIES</v>
      </c>
      <c r="AI1980" s="115" t="str">
        <f t="shared" si="8"/>
        <v>Pack</v>
      </c>
      <c r="AJ1980" s="116">
        <f t="shared" si="9"/>
        <v>1</v>
      </c>
      <c r="AK1980" s="117" t="str">
        <f t="array" ref="AK1980">XLOOKUP(F1980,'GIÁ'!A:A,'GIÁ'!D:D)</f>
        <v>27966.77</v>
      </c>
      <c r="AL1980" s="118">
        <f t="shared" si="10"/>
        <v>83900.31</v>
      </c>
      <c r="AM1980" s="118">
        <f t="shared" si="11"/>
        <v>0</v>
      </c>
      <c r="AN1980" s="119">
        <f t="shared" si="12"/>
        <v>0</v>
      </c>
      <c r="AO1980" s="118">
        <f t="shared" si="13"/>
        <v>83900.31</v>
      </c>
      <c r="AP1980" s="121">
        <f t="shared" si="14"/>
        <v>0</v>
      </c>
      <c r="AQ1980" s="122"/>
      <c r="AR1980" s="119"/>
    </row>
    <row r="1981" ht="22.5" customHeight="1">
      <c r="A1981" s="89">
        <v>46232.0</v>
      </c>
      <c r="B1981" s="90">
        <v>0.6493055555555556</v>
      </c>
      <c r="C1981" s="91" t="s">
        <v>1368</v>
      </c>
      <c r="D1981" s="129" t="str">
        <f t="array" ref="D1981">XLOOKUP(C1981,'DS ST'!A:A,'DS ST'!B:B)</f>
        <v>LVY</v>
      </c>
      <c r="E1981" s="94" t="str">
        <f t="array" ref="E1981">XLOOKUP($F1981,'GIÁ'!$A:$A,'GIÁ'!$E:$E)</f>
        <v>MÁT</v>
      </c>
      <c r="F1981" s="94">
        <v>8.934673608824E12</v>
      </c>
      <c r="G1981" s="95" t="s">
        <v>1696</v>
      </c>
      <c r="H1981" s="95" t="s">
        <v>57</v>
      </c>
      <c r="I1981" s="96">
        <v>24.0</v>
      </c>
      <c r="J1981" s="96">
        <v>0.0</v>
      </c>
      <c r="K1981" s="98">
        <f t="shared" si="4"/>
        <v>24</v>
      </c>
      <c r="L1981" s="99" t="s">
        <v>6199</v>
      </c>
      <c r="M1981" s="100" t="s">
        <v>6200</v>
      </c>
      <c r="N1981" s="101" t="s">
        <v>6201</v>
      </c>
      <c r="O1981" s="128"/>
      <c r="P1981" s="100">
        <v>24.0</v>
      </c>
      <c r="Q1981" s="103">
        <f t="shared" si="5"/>
        <v>0</v>
      </c>
      <c r="R1981" s="161" t="s">
        <v>6202</v>
      </c>
      <c r="S1981" s="105"/>
      <c r="T1981" s="106"/>
      <c r="U1981" s="107"/>
      <c r="V1981" s="108" t="s">
        <v>756</v>
      </c>
      <c r="W1981" s="109" t="s">
        <v>1908</v>
      </c>
      <c r="X1981" s="110" t="str">
        <f t="shared" si="6"/>
        <v/>
      </c>
      <c r="Y1981" s="110" t="str">
        <f t="shared" si="7"/>
        <v>Siêu thị</v>
      </c>
      <c r="Z1981" s="139" t="str">
        <f t="shared" si="129"/>
        <v/>
      </c>
      <c r="AA1981" s="109" t="s">
        <v>802</v>
      </c>
      <c r="AB1981" s="106"/>
      <c r="AC1981" s="158"/>
      <c r="AD1981" s="160"/>
      <c r="AE1981" s="127"/>
      <c r="AF1981" s="113"/>
      <c r="AG1981" s="165" t="str">
        <f t="array" ref="AG1981">XLOOKUP(F1981,'CLV2'!A:A,'CLV2'!E:E)</f>
        <v>2.DAIRY</v>
      </c>
      <c r="AH1981" s="115" t="str">
        <f t="array" ref="AH1981">XLOOKUP(F1981,'CLV2'!A:A,'CLV2'!F:F)</f>
        <v>3.YOGURT</v>
      </c>
      <c r="AI1981" s="115" t="str">
        <f t="shared" si="8"/>
        <v>Pack</v>
      </c>
      <c r="AJ1981" s="116">
        <f t="shared" si="9"/>
        <v>1</v>
      </c>
      <c r="AK1981" s="117" t="str">
        <f t="array" ref="AK1981">XLOOKUP(F1981,'GIÁ'!A:A,'GIÁ'!D:D)</f>
        <v>6642.27</v>
      </c>
      <c r="AL1981" s="118">
        <f t="shared" si="10"/>
        <v>159414.48</v>
      </c>
      <c r="AM1981" s="118">
        <f t="shared" si="11"/>
        <v>0</v>
      </c>
      <c r="AN1981" s="119">
        <f t="shared" si="12"/>
        <v>159414.48</v>
      </c>
      <c r="AO1981" s="118">
        <f t="shared" si="13"/>
        <v>0</v>
      </c>
      <c r="AP1981" s="121">
        <f t="shared" si="14"/>
        <v>0</v>
      </c>
      <c r="AQ1981" s="122"/>
      <c r="AR1981" s="119"/>
    </row>
    <row r="1982" ht="22.5" customHeight="1">
      <c r="A1982" s="89">
        <v>46232.0</v>
      </c>
      <c r="B1982" s="90">
        <v>0.6493055555555556</v>
      </c>
      <c r="C1982" s="91" t="s">
        <v>1368</v>
      </c>
      <c r="D1982" s="129" t="str">
        <f t="array" ref="D1982">XLOOKUP(C1982,'DS ST'!A:A,'DS ST'!B:B)</f>
        <v>LVY</v>
      </c>
      <c r="E1982" s="94" t="str">
        <f t="array" ref="E1982">XLOOKUP($F1982,'GIÁ'!$A:$A,'GIÁ'!$E:$E)</f>
        <v>MÁT</v>
      </c>
      <c r="F1982" s="94">
        <v>8.934673435505E12</v>
      </c>
      <c r="G1982" s="95" t="s">
        <v>1638</v>
      </c>
      <c r="H1982" s="95" t="s">
        <v>1197</v>
      </c>
      <c r="I1982" s="96">
        <v>15.0</v>
      </c>
      <c r="J1982" s="96">
        <v>0.0</v>
      </c>
      <c r="K1982" s="98">
        <f t="shared" si="4"/>
        <v>15</v>
      </c>
      <c r="L1982" s="99" t="s">
        <v>6199</v>
      </c>
      <c r="M1982" s="100" t="s">
        <v>6203</v>
      </c>
      <c r="N1982" s="101" t="s">
        <v>6204</v>
      </c>
      <c r="O1982" s="128"/>
      <c r="P1982" s="100">
        <v>15.0</v>
      </c>
      <c r="Q1982" s="103">
        <f t="shared" si="5"/>
        <v>0</v>
      </c>
      <c r="R1982" s="161" t="s">
        <v>6205</v>
      </c>
      <c r="S1982" s="105"/>
      <c r="T1982" s="106"/>
      <c r="U1982" s="107"/>
      <c r="V1982" s="108" t="s">
        <v>756</v>
      </c>
      <c r="W1982" s="109" t="s">
        <v>1908</v>
      </c>
      <c r="X1982" s="110" t="str">
        <f t="shared" si="6"/>
        <v/>
      </c>
      <c r="Y1982" s="110" t="str">
        <f t="shared" si="7"/>
        <v>Siêu thị</v>
      </c>
      <c r="Z1982" s="139" t="str">
        <f t="shared" si="129"/>
        <v/>
      </c>
      <c r="AA1982" s="109" t="s">
        <v>802</v>
      </c>
      <c r="AB1982" s="106"/>
      <c r="AC1982" s="158"/>
      <c r="AD1982" s="160"/>
      <c r="AE1982" s="127"/>
      <c r="AF1982" s="113"/>
      <c r="AG1982" s="165" t="str">
        <f t="array" ref="AG1982">XLOOKUP(F1982,'CLV2'!A:A,'CLV2'!E:E)</f>
        <v>2.DAIRY</v>
      </c>
      <c r="AH1982" s="115" t="str">
        <f t="array" ref="AH1982">XLOOKUP(F1982,'CLV2'!A:A,'CLV2'!F:F)</f>
        <v>3.DRINKING YOGURT</v>
      </c>
      <c r="AI1982" s="115" t="str">
        <f t="shared" si="8"/>
        <v>Pack</v>
      </c>
      <c r="AJ1982" s="116">
        <f t="shared" si="9"/>
        <v>1</v>
      </c>
      <c r="AK1982" s="117" t="str">
        <f t="array" ref="AK1982">XLOOKUP(F1982,'GIÁ'!A:A,'GIÁ'!D:D)</f>
        <v>19624.65</v>
      </c>
      <c r="AL1982" s="118">
        <f t="shared" si="10"/>
        <v>294369.75</v>
      </c>
      <c r="AM1982" s="118">
        <f t="shared" si="11"/>
        <v>0</v>
      </c>
      <c r="AN1982" s="119">
        <f t="shared" si="12"/>
        <v>294369.75</v>
      </c>
      <c r="AO1982" s="118">
        <f t="shared" si="13"/>
        <v>0</v>
      </c>
      <c r="AP1982" s="121">
        <f t="shared" si="14"/>
        <v>0</v>
      </c>
      <c r="AQ1982" s="122"/>
      <c r="AR1982" s="119"/>
    </row>
    <row r="1983" ht="22.5" customHeight="1">
      <c r="A1983" s="89">
        <v>46232.0</v>
      </c>
      <c r="B1983" s="90">
        <v>0.6493055555555556</v>
      </c>
      <c r="C1983" s="91" t="s">
        <v>1368</v>
      </c>
      <c r="D1983" s="129" t="str">
        <f t="array" ref="D1983">XLOOKUP(C1983,'DS ST'!A:A,'DS ST'!B:B)</f>
        <v>LVY</v>
      </c>
      <c r="E1983" s="94" t="str">
        <f t="array" ref="E1983">XLOOKUP($F1983,'GIÁ'!$A:$A,'GIÁ'!$E:$E)</f>
        <v>MÁT</v>
      </c>
      <c r="F1983" s="94">
        <v>8.935217413409E12</v>
      </c>
      <c r="G1983" s="95" t="s">
        <v>1956</v>
      </c>
      <c r="H1983" s="95" t="s">
        <v>57</v>
      </c>
      <c r="I1983" s="96">
        <v>48.0</v>
      </c>
      <c r="J1983" s="96">
        <v>0.0</v>
      </c>
      <c r="K1983" s="98">
        <f t="shared" si="4"/>
        <v>48</v>
      </c>
      <c r="L1983" s="99" t="s">
        <v>6199</v>
      </c>
      <c r="M1983" s="100" t="s">
        <v>6206</v>
      </c>
      <c r="N1983" s="101" t="s">
        <v>6207</v>
      </c>
      <c r="O1983" s="128"/>
      <c r="P1983" s="100">
        <v>48.0</v>
      </c>
      <c r="Q1983" s="103">
        <f t="shared" si="5"/>
        <v>0</v>
      </c>
      <c r="R1983" s="161" t="s">
        <v>6202</v>
      </c>
      <c r="S1983" s="105"/>
      <c r="T1983" s="106"/>
      <c r="U1983" s="107"/>
      <c r="V1983" s="108" t="s">
        <v>756</v>
      </c>
      <c r="W1983" s="109" t="s">
        <v>1908</v>
      </c>
      <c r="X1983" s="110" t="str">
        <f t="shared" si="6"/>
        <v/>
      </c>
      <c r="Y1983" s="110" t="str">
        <f t="shared" si="7"/>
        <v>Siêu thị</v>
      </c>
      <c r="Z1983" s="139" t="str">
        <f t="shared" si="129"/>
        <v/>
      </c>
      <c r="AA1983" s="109" t="s">
        <v>802</v>
      </c>
      <c r="AB1983" s="106"/>
      <c r="AC1983" s="158"/>
      <c r="AD1983" s="160"/>
      <c r="AE1983" s="127"/>
      <c r="AF1983" s="113"/>
      <c r="AG1983" s="165" t="str">
        <f t="array" ref="AG1983">XLOOKUP(F1983,'CLV2'!A:A,'CLV2'!E:E)</f>
        <v>2.DAIRY</v>
      </c>
      <c r="AH1983" s="115" t="str">
        <f t="array" ref="AH1983">XLOOKUP(F1983,'CLV2'!A:A,'CLV2'!F:F)</f>
        <v>3.YOGURT</v>
      </c>
      <c r="AI1983" s="115" t="str">
        <f t="shared" si="8"/>
        <v>Pack</v>
      </c>
      <c r="AJ1983" s="116">
        <f t="shared" si="9"/>
        <v>1</v>
      </c>
      <c r="AK1983" s="117" t="str">
        <f t="array" ref="AK1983">XLOOKUP(F1983,'GIÁ'!A:A,'GIÁ'!D:D)</f>
        <v>6167.26</v>
      </c>
      <c r="AL1983" s="118">
        <f t="shared" si="10"/>
        <v>296028.48</v>
      </c>
      <c r="AM1983" s="118">
        <f t="shared" si="11"/>
        <v>0</v>
      </c>
      <c r="AN1983" s="119">
        <f t="shared" si="12"/>
        <v>296028.48</v>
      </c>
      <c r="AO1983" s="118">
        <f t="shared" si="13"/>
        <v>0</v>
      </c>
      <c r="AP1983" s="121">
        <f t="shared" si="14"/>
        <v>0</v>
      </c>
      <c r="AQ1983" s="122"/>
      <c r="AR1983" s="119"/>
    </row>
    <row r="1984" ht="22.5" customHeight="1">
      <c r="A1984" s="89">
        <v>46232.0</v>
      </c>
      <c r="B1984" s="90">
        <v>0.6493055555555556</v>
      </c>
      <c r="C1984" s="91" t="s">
        <v>1368</v>
      </c>
      <c r="D1984" s="129" t="str">
        <f t="array" ref="D1984">XLOOKUP(C1984,'DS ST'!A:A,'DS ST'!B:B)</f>
        <v>LVY</v>
      </c>
      <c r="E1984" s="94" t="str">
        <f t="array" ref="E1984">XLOOKUP($F1984,'GIÁ'!$A:$A,'GIÁ'!$E:$E)</f>
        <v>MÁT</v>
      </c>
      <c r="F1984" s="94">
        <v>8.859574802662E12</v>
      </c>
      <c r="G1984" s="95" t="s">
        <v>1528</v>
      </c>
      <c r="H1984" s="95" t="s">
        <v>57</v>
      </c>
      <c r="I1984" s="96">
        <v>1.0</v>
      </c>
      <c r="J1984" s="96">
        <v>0.0</v>
      </c>
      <c r="K1984" s="98">
        <f t="shared" si="4"/>
        <v>1</v>
      </c>
      <c r="L1984" s="99" t="s">
        <v>6199</v>
      </c>
      <c r="M1984" s="100" t="s">
        <v>6208</v>
      </c>
      <c r="N1984" s="101" t="s">
        <v>6209</v>
      </c>
      <c r="O1984" s="128"/>
      <c r="P1984" s="100">
        <v>1.0</v>
      </c>
      <c r="Q1984" s="103">
        <f t="shared" si="5"/>
        <v>0</v>
      </c>
      <c r="R1984" s="161" t="s">
        <v>6210</v>
      </c>
      <c r="S1984" s="105"/>
      <c r="T1984" s="106"/>
      <c r="U1984" s="107"/>
      <c r="V1984" s="108" t="s">
        <v>756</v>
      </c>
      <c r="W1984" s="109" t="s">
        <v>1908</v>
      </c>
      <c r="X1984" s="110" t="str">
        <f t="shared" si="6"/>
        <v/>
      </c>
      <c r="Y1984" s="110" t="str">
        <f t="shared" si="7"/>
        <v>Siêu thị</v>
      </c>
      <c r="Z1984" s="139" t="str">
        <f t="shared" si="129"/>
        <v/>
      </c>
      <c r="AA1984" s="109" t="s">
        <v>802</v>
      </c>
      <c r="AB1984" s="106"/>
      <c r="AC1984" s="158"/>
      <c r="AD1984" s="160"/>
      <c r="AE1984" s="127"/>
      <c r="AF1984" s="113"/>
      <c r="AG1984" s="165" t="str">
        <f t="array" ref="AG1984">XLOOKUP(F1984,'CLV2'!A:A,'CLV2'!E:E)</f>
        <v>2.FRUITS</v>
      </c>
      <c r="AH1984" s="115" t="str">
        <f t="array" ref="AH1984">XLOOKUP(F1984,'CLV2'!A:A,'CLV2'!F:F)</f>
        <v>3.IMPORT FRUITS</v>
      </c>
      <c r="AI1984" s="115" t="str">
        <f t="shared" si="8"/>
        <v>Pack</v>
      </c>
      <c r="AJ1984" s="116">
        <f t="shared" si="9"/>
        <v>1</v>
      </c>
      <c r="AK1984" s="117" t="str">
        <f t="array" ref="AK1984">XLOOKUP(F1984,'GIÁ'!A:A,'GIÁ'!D:D)</f>
        <v>58933.28</v>
      </c>
      <c r="AL1984" s="118">
        <f t="shared" si="10"/>
        <v>58933.28</v>
      </c>
      <c r="AM1984" s="118">
        <f t="shared" si="11"/>
        <v>0</v>
      </c>
      <c r="AN1984" s="119">
        <f t="shared" si="12"/>
        <v>58933.28</v>
      </c>
      <c r="AO1984" s="118">
        <f t="shared" si="13"/>
        <v>0</v>
      </c>
      <c r="AP1984" s="121">
        <f t="shared" si="14"/>
        <v>0</v>
      </c>
      <c r="AQ1984" s="122"/>
      <c r="AR1984" s="119"/>
    </row>
    <row r="1985" ht="22.5" customHeight="1">
      <c r="A1985" s="89">
        <v>46232.0</v>
      </c>
      <c r="B1985" s="90">
        <v>0.6493055555555556</v>
      </c>
      <c r="C1985" s="91" t="s">
        <v>1368</v>
      </c>
      <c r="D1985" s="129" t="str">
        <f t="array" ref="D1985">XLOOKUP(C1985,'DS ST'!A:A,'DS ST'!B:B)</f>
        <v>LVY</v>
      </c>
      <c r="E1985" s="94" t="str">
        <f t="array" ref="E1985">XLOOKUP($F1985,'GIÁ'!$A:$A,'GIÁ'!$E:$E)</f>
        <v>MÁT</v>
      </c>
      <c r="F1985" s="94">
        <v>8.936049694431E12</v>
      </c>
      <c r="G1985" s="95" t="s">
        <v>2253</v>
      </c>
      <c r="H1985" s="95" t="s">
        <v>57</v>
      </c>
      <c r="I1985" s="96">
        <v>4.0</v>
      </c>
      <c r="J1985" s="96">
        <v>0.0</v>
      </c>
      <c r="K1985" s="98">
        <f t="shared" si="4"/>
        <v>4</v>
      </c>
      <c r="L1985" s="99" t="s">
        <v>6199</v>
      </c>
      <c r="M1985" s="100" t="s">
        <v>6211</v>
      </c>
      <c r="N1985" s="101" t="s">
        <v>6212</v>
      </c>
      <c r="O1985" s="128"/>
      <c r="P1985" s="100">
        <v>4.0</v>
      </c>
      <c r="Q1985" s="103">
        <f t="shared" si="5"/>
        <v>0</v>
      </c>
      <c r="R1985" s="161" t="s">
        <v>6213</v>
      </c>
      <c r="S1985" s="105"/>
      <c r="T1985" s="106"/>
      <c r="U1985" s="107"/>
      <c r="V1985" s="108" t="s">
        <v>756</v>
      </c>
      <c r="W1985" s="109" t="s">
        <v>1908</v>
      </c>
      <c r="X1985" s="110" t="str">
        <f t="shared" si="6"/>
        <v/>
      </c>
      <c r="Y1985" s="110" t="str">
        <f t="shared" si="7"/>
        <v>Siêu thị</v>
      </c>
      <c r="Z1985" s="139" t="str">
        <f t="shared" si="129"/>
        <v/>
      </c>
      <c r="AA1985" s="109" t="s">
        <v>802</v>
      </c>
      <c r="AB1985" s="106"/>
      <c r="AC1985" s="158"/>
      <c r="AD1985" s="160"/>
      <c r="AE1985" s="127"/>
      <c r="AF1985" s="113"/>
      <c r="AG1985" s="165" t="str">
        <f t="array" ref="AG1985">XLOOKUP(F1985,'CLV2'!A:A,'CLV2'!E:E)</f>
        <v>2.VEGETABLES</v>
      </c>
      <c r="AH1985" s="115" t="str">
        <f t="array" ref="AH1985">XLOOKUP(F1985,'CLV2'!A:A,'CLV2'!F:F)</f>
        <v>3.LETTUCE, SNACKABLES</v>
      </c>
      <c r="AI1985" s="115" t="str">
        <f t="shared" si="8"/>
        <v>Pack</v>
      </c>
      <c r="AJ1985" s="116">
        <f t="shared" si="9"/>
        <v>1</v>
      </c>
      <c r="AK1985" s="117" t="str">
        <f t="array" ref="AK1985">XLOOKUP(F1985,'GIÁ'!A:A,'GIÁ'!D:D)</f>
        <v>26437.71</v>
      </c>
      <c r="AL1985" s="118">
        <f t="shared" si="10"/>
        <v>105750.84</v>
      </c>
      <c r="AM1985" s="118">
        <f t="shared" si="11"/>
        <v>0</v>
      </c>
      <c r="AN1985" s="119">
        <f t="shared" si="12"/>
        <v>105750.84</v>
      </c>
      <c r="AO1985" s="118">
        <f t="shared" si="13"/>
        <v>0</v>
      </c>
      <c r="AP1985" s="121">
        <f t="shared" si="14"/>
        <v>0</v>
      </c>
      <c r="AQ1985" s="122"/>
      <c r="AR1985" s="119"/>
    </row>
    <row r="1986" ht="22.5" customHeight="1">
      <c r="A1986" s="89">
        <v>46232.0</v>
      </c>
      <c r="B1986" s="90">
        <v>0.6493055555555556</v>
      </c>
      <c r="C1986" s="91" t="s">
        <v>1368</v>
      </c>
      <c r="D1986" s="129" t="str">
        <f t="array" ref="D1986">XLOOKUP(C1986,'DS ST'!A:A,'DS ST'!B:B)</f>
        <v>LVY</v>
      </c>
      <c r="E1986" s="94" t="str">
        <f t="array" ref="E1986">XLOOKUP($F1986,'GIÁ'!$A:$A,'GIÁ'!$E:$E)</f>
        <v>MÁT</v>
      </c>
      <c r="F1986" s="94">
        <v>8.938525186058E12</v>
      </c>
      <c r="G1986" s="95" t="s">
        <v>2993</v>
      </c>
      <c r="H1986" s="95" t="s">
        <v>224</v>
      </c>
      <c r="I1986" s="96">
        <v>5.0</v>
      </c>
      <c r="J1986" s="96">
        <v>0.0</v>
      </c>
      <c r="K1986" s="98">
        <f t="shared" si="4"/>
        <v>5</v>
      </c>
      <c r="L1986" s="99" t="s">
        <v>6199</v>
      </c>
      <c r="M1986" s="100" t="s">
        <v>6211</v>
      </c>
      <c r="N1986" s="101" t="s">
        <v>6212</v>
      </c>
      <c r="O1986" s="128"/>
      <c r="P1986" s="100">
        <v>5.0</v>
      </c>
      <c r="Q1986" s="103">
        <f t="shared" si="5"/>
        <v>0</v>
      </c>
      <c r="R1986" s="161" t="s">
        <v>6213</v>
      </c>
      <c r="S1986" s="105"/>
      <c r="T1986" s="106"/>
      <c r="U1986" s="107"/>
      <c r="V1986" s="108" t="s">
        <v>756</v>
      </c>
      <c r="W1986" s="109" t="s">
        <v>1908</v>
      </c>
      <c r="X1986" s="110" t="str">
        <f t="shared" si="6"/>
        <v/>
      </c>
      <c r="Y1986" s="110" t="str">
        <f t="shared" si="7"/>
        <v>Siêu thị</v>
      </c>
      <c r="Z1986" s="139" t="str">
        <f t="shared" si="129"/>
        <v/>
      </c>
      <c r="AA1986" s="109" t="s">
        <v>802</v>
      </c>
      <c r="AB1986" s="106"/>
      <c r="AC1986" s="158"/>
      <c r="AD1986" s="160"/>
      <c r="AE1986" s="127"/>
      <c r="AF1986" s="113"/>
      <c r="AG1986" s="165" t="str">
        <f t="array" ref="AG1986">XLOOKUP(F1986,'CLV2'!A:A,'CLV2'!E:E)</f>
        <v>2.VEGETABLES</v>
      </c>
      <c r="AH1986" s="115" t="str">
        <f t="array" ref="AH1986">XLOOKUP(F1986,'CLV2'!A:A,'CLV2'!F:F)</f>
        <v>3.LEAFY VEGGIES</v>
      </c>
      <c r="AI1986" s="115" t="str">
        <f t="shared" si="8"/>
        <v>Pack</v>
      </c>
      <c r="AJ1986" s="116">
        <f t="shared" si="9"/>
        <v>1</v>
      </c>
      <c r="AK1986" s="117" t="str">
        <f t="array" ref="AK1986">XLOOKUP(F1986,'GIÁ'!A:A,'GIÁ'!D:D)</f>
        <v>27966.77</v>
      </c>
      <c r="AL1986" s="118">
        <f t="shared" si="10"/>
        <v>139833.85</v>
      </c>
      <c r="AM1986" s="118">
        <f t="shared" si="11"/>
        <v>0</v>
      </c>
      <c r="AN1986" s="119">
        <f t="shared" si="12"/>
        <v>139833.85</v>
      </c>
      <c r="AO1986" s="118">
        <f t="shared" si="13"/>
        <v>0</v>
      </c>
      <c r="AP1986" s="121">
        <f t="shared" si="14"/>
        <v>0</v>
      </c>
      <c r="AQ1986" s="122"/>
      <c r="AR1986" s="119"/>
    </row>
    <row r="1987" ht="22.5" customHeight="1">
      <c r="A1987" s="89">
        <v>46232.0</v>
      </c>
      <c r="B1987" s="90">
        <v>0.6493055555555556</v>
      </c>
      <c r="C1987" s="91" t="s">
        <v>1368</v>
      </c>
      <c r="D1987" s="129" t="str">
        <f t="array" ref="D1987">XLOOKUP(C1987,'DS ST'!A:A,'DS ST'!B:B)</f>
        <v>LVY</v>
      </c>
      <c r="E1987" s="94" t="str">
        <f t="array" ref="E1987">XLOOKUP($F1987,'GIÁ'!$A:$A,'GIÁ'!$E:$E)</f>
        <v>MÁT</v>
      </c>
      <c r="F1987" s="94">
        <v>8.938505512204E12</v>
      </c>
      <c r="G1987" s="95" t="s">
        <v>2878</v>
      </c>
      <c r="H1987" s="95" t="s">
        <v>224</v>
      </c>
      <c r="I1987" s="96">
        <v>2.0</v>
      </c>
      <c r="J1987" s="96">
        <v>0.0</v>
      </c>
      <c r="K1987" s="98">
        <f t="shared" si="4"/>
        <v>2</v>
      </c>
      <c r="L1987" s="99" t="s">
        <v>6199</v>
      </c>
      <c r="M1987" s="100" t="s">
        <v>6211</v>
      </c>
      <c r="N1987" s="101" t="s">
        <v>6212</v>
      </c>
      <c r="O1987" s="128"/>
      <c r="P1987" s="100">
        <v>2.0</v>
      </c>
      <c r="Q1987" s="103">
        <f t="shared" si="5"/>
        <v>0</v>
      </c>
      <c r="R1987" s="161" t="s">
        <v>6213</v>
      </c>
      <c r="S1987" s="105"/>
      <c r="T1987" s="106"/>
      <c r="U1987" s="107"/>
      <c r="V1987" s="108" t="s">
        <v>756</v>
      </c>
      <c r="W1987" s="109" t="s">
        <v>1908</v>
      </c>
      <c r="X1987" s="110" t="str">
        <f t="shared" si="6"/>
        <v/>
      </c>
      <c r="Y1987" s="110" t="str">
        <f t="shared" si="7"/>
        <v>Siêu thị</v>
      </c>
      <c r="Z1987" s="139" t="str">
        <f t="shared" si="129"/>
        <v/>
      </c>
      <c r="AA1987" s="109" t="s">
        <v>802</v>
      </c>
      <c r="AB1987" s="106"/>
      <c r="AC1987" s="158"/>
      <c r="AD1987" s="160"/>
      <c r="AE1987" s="127"/>
      <c r="AF1987" s="113"/>
      <c r="AG1987" s="165" t="str">
        <f t="array" ref="AG1987">XLOOKUP(F1987,'CLV2'!A:A,'CLV2'!E:E)</f>
        <v>2.VEGETABLES</v>
      </c>
      <c r="AH1987" s="115" t="str">
        <f t="array" ref="AH1987">XLOOKUP(F1987,'CLV2'!A:A,'CLV2'!F:F)</f>
        <v>3.PROCESSED VEGGIES</v>
      </c>
      <c r="AI1987" s="115" t="str">
        <f t="shared" si="8"/>
        <v>Pack</v>
      </c>
      <c r="AJ1987" s="116">
        <f t="shared" si="9"/>
        <v>1</v>
      </c>
      <c r="AK1987" s="117" t="str">
        <f t="array" ref="AK1987">XLOOKUP(F1987,'GIÁ'!A:A,'GIÁ'!D:D)</f>
        <v>24862.74</v>
      </c>
      <c r="AL1987" s="118">
        <f t="shared" si="10"/>
        <v>49725.48</v>
      </c>
      <c r="AM1987" s="118">
        <f t="shared" si="11"/>
        <v>0</v>
      </c>
      <c r="AN1987" s="119">
        <f t="shared" si="12"/>
        <v>49725.48</v>
      </c>
      <c r="AO1987" s="118">
        <f t="shared" si="13"/>
        <v>0</v>
      </c>
      <c r="AP1987" s="121">
        <f t="shared" si="14"/>
        <v>0</v>
      </c>
      <c r="AQ1987" s="122"/>
      <c r="AR1987" s="119"/>
    </row>
    <row r="1988" ht="22.5" customHeight="1">
      <c r="A1988" s="89">
        <v>46232.0</v>
      </c>
      <c r="B1988" s="90">
        <v>0.6493055555555556</v>
      </c>
      <c r="C1988" s="91" t="s">
        <v>1368</v>
      </c>
      <c r="D1988" s="129" t="str">
        <f t="array" ref="D1988">XLOOKUP(C1988,'DS ST'!A:A,'DS ST'!B:B)</f>
        <v>LVY</v>
      </c>
      <c r="E1988" s="94" t="str">
        <f t="array" ref="E1988">XLOOKUP($F1988,'GIÁ'!$A:$A,'GIÁ'!$E:$E)</f>
        <v>MÁT</v>
      </c>
      <c r="F1988" s="94">
        <v>11039.0</v>
      </c>
      <c r="G1988" s="95" t="s">
        <v>613</v>
      </c>
      <c r="H1988" s="95" t="s">
        <v>57</v>
      </c>
      <c r="I1988" s="96">
        <v>2.0</v>
      </c>
      <c r="J1988" s="96">
        <v>0.0</v>
      </c>
      <c r="K1988" s="98">
        <f t="shared" si="4"/>
        <v>2</v>
      </c>
      <c r="L1988" s="99" t="s">
        <v>6199</v>
      </c>
      <c r="M1988" s="100" t="s">
        <v>6214</v>
      </c>
      <c r="N1988" s="101" t="s">
        <v>6215</v>
      </c>
      <c r="O1988" s="128"/>
      <c r="P1988" s="100">
        <v>2.0</v>
      </c>
      <c r="Q1988" s="103">
        <f t="shared" si="5"/>
        <v>0</v>
      </c>
      <c r="R1988" s="161" t="s">
        <v>6216</v>
      </c>
      <c r="S1988" s="105"/>
      <c r="T1988" s="106"/>
      <c r="U1988" s="107"/>
      <c r="V1988" s="108" t="s">
        <v>756</v>
      </c>
      <c r="W1988" s="109" t="s">
        <v>1908</v>
      </c>
      <c r="X1988" s="110" t="str">
        <f t="shared" si="6"/>
        <v/>
      </c>
      <c r="Y1988" s="110" t="str">
        <f t="shared" si="7"/>
        <v>Siêu thị</v>
      </c>
      <c r="Z1988" s="139" t="str">
        <f t="shared" si="129"/>
        <v/>
      </c>
      <c r="AA1988" s="109" t="s">
        <v>802</v>
      </c>
      <c r="AB1988" s="106"/>
      <c r="AC1988" s="158"/>
      <c r="AD1988" s="160"/>
      <c r="AE1988" s="127"/>
      <c r="AF1988" s="113"/>
      <c r="AG1988" s="165" t="str">
        <f t="array" ref="AG1988">XLOOKUP(F1988,'CLV2'!A:A,'CLV2'!E:E)</f>
        <v>2.VEGETABLES</v>
      </c>
      <c r="AH1988" s="115" t="str">
        <f t="array" ref="AH1988">XLOOKUP(F1988,'CLV2'!A:A,'CLV2'!F:F)</f>
        <v>3.MUSHROOM</v>
      </c>
      <c r="AI1988" s="115" t="str">
        <f t="shared" si="8"/>
        <v>Pack</v>
      </c>
      <c r="AJ1988" s="116">
        <f t="shared" si="9"/>
        <v>1</v>
      </c>
      <c r="AK1988" s="117" t="str">
        <f t="array" ref="AK1988">XLOOKUP(F1988,'GIÁ'!A:A,'GIÁ'!D:D)</f>
        <v>51687.36</v>
      </c>
      <c r="AL1988" s="118">
        <f t="shared" si="10"/>
        <v>103374.72</v>
      </c>
      <c r="AM1988" s="118">
        <f t="shared" si="11"/>
        <v>0</v>
      </c>
      <c r="AN1988" s="119">
        <f t="shared" si="12"/>
        <v>103374.72</v>
      </c>
      <c r="AO1988" s="118">
        <f t="shared" si="13"/>
        <v>0</v>
      </c>
      <c r="AP1988" s="121">
        <f t="shared" si="14"/>
        <v>0</v>
      </c>
      <c r="AQ1988" s="122"/>
      <c r="AR1988" s="119"/>
    </row>
    <row r="1989" ht="22.5" customHeight="1">
      <c r="A1989" s="89">
        <v>46232.0</v>
      </c>
      <c r="B1989" s="90">
        <v>0.7847222222222222</v>
      </c>
      <c r="C1989" s="91" t="s">
        <v>1018</v>
      </c>
      <c r="D1989" s="129" t="str">
        <f t="array" ref="D1989">XLOOKUP(C1989,'DS ST'!A:A,'DS ST'!B:B)</f>
        <v>A210</v>
      </c>
      <c r="E1989" s="94" t="str">
        <f t="array" ref="E1989">XLOOKUP($F1989,'GIÁ'!$A:$A,'GIÁ'!$E:$E)</f>
        <v>MÁT</v>
      </c>
      <c r="F1989" s="94">
        <v>8.936176751014E12</v>
      </c>
      <c r="G1989" s="95" t="s">
        <v>1089</v>
      </c>
      <c r="H1989" s="95" t="s">
        <v>667</v>
      </c>
      <c r="I1989" s="96">
        <v>2.0</v>
      </c>
      <c r="J1989" s="96">
        <v>1.0</v>
      </c>
      <c r="K1989" s="98">
        <f t="shared" si="4"/>
        <v>1</v>
      </c>
      <c r="L1989" s="99" t="s">
        <v>6217</v>
      </c>
      <c r="M1989" s="100" t="s">
        <v>6218</v>
      </c>
      <c r="N1989" s="101" t="s">
        <v>6219</v>
      </c>
      <c r="O1989" s="128"/>
      <c r="P1989" s="100">
        <v>1.0</v>
      </c>
      <c r="Q1989" s="103">
        <f t="shared" si="5"/>
        <v>0</v>
      </c>
      <c r="R1989" s="161" t="s">
        <v>6220</v>
      </c>
      <c r="S1989" s="105"/>
      <c r="T1989" s="106"/>
      <c r="U1989" s="107"/>
      <c r="V1989" s="108" t="s">
        <v>756</v>
      </c>
      <c r="W1989" s="109" t="s">
        <v>5401</v>
      </c>
      <c r="X1989" s="110" t="str">
        <f t="shared" si="6"/>
        <v/>
      </c>
      <c r="Y1989" s="110" t="str">
        <f t="shared" si="7"/>
        <v>Siêu thị</v>
      </c>
      <c r="Z1989" s="139" t="str">
        <f t="shared" si="129"/>
        <v/>
      </c>
      <c r="AA1989" s="109" t="s">
        <v>802</v>
      </c>
      <c r="AB1989" s="106"/>
      <c r="AC1989" s="158"/>
      <c r="AD1989" s="160"/>
      <c r="AE1989" s="127"/>
      <c r="AF1989" s="113"/>
      <c r="AG1989" s="165" t="str">
        <f t="array" ref="AG1989">XLOOKUP(F1989,'CLV2'!A:A,'CLV2'!E:E)</f>
        <v>2.DELICA</v>
      </c>
      <c r="AH1989" s="115" t="str">
        <f t="array" ref="AH1989">XLOOKUP(F1989,'CLV2'!A:A,'CLV2'!F:F)</f>
        <v>3.DESSERTS</v>
      </c>
      <c r="AI1989" s="115" t="str">
        <f t="shared" si="8"/>
        <v>Pack</v>
      </c>
      <c r="AJ1989" s="116">
        <f t="shared" si="9"/>
        <v>0.5</v>
      </c>
      <c r="AK1989" s="117" t="str">
        <f t="array" ref="AK1989">XLOOKUP(F1989,'GIÁ'!A:A,'GIÁ'!D:D)</f>
        <v>6650.00</v>
      </c>
      <c r="AL1989" s="118">
        <f t="shared" si="10"/>
        <v>6650</v>
      </c>
      <c r="AM1989" s="118">
        <f t="shared" si="11"/>
        <v>0</v>
      </c>
      <c r="AN1989" s="119">
        <f t="shared" si="12"/>
        <v>6650</v>
      </c>
      <c r="AO1989" s="118">
        <f t="shared" si="13"/>
        <v>0</v>
      </c>
      <c r="AP1989" s="121">
        <f t="shared" si="14"/>
        <v>0</v>
      </c>
      <c r="AQ1989" s="122"/>
      <c r="AR1989" s="119"/>
    </row>
    <row r="1990" ht="22.5" customHeight="1">
      <c r="A1990" s="89">
        <v>46232.0</v>
      </c>
      <c r="B1990" s="90">
        <v>0.7847222222222222</v>
      </c>
      <c r="C1990" s="91" t="s">
        <v>1018</v>
      </c>
      <c r="D1990" s="129" t="str">
        <f t="array" ref="D1990">XLOOKUP(C1990,'DS ST'!A:A,'DS ST'!B:B)</f>
        <v>A210</v>
      </c>
      <c r="E1990" s="94" t="str">
        <f t="array" ref="E1990">XLOOKUP($F1990,'GIÁ'!$A:$A,'GIÁ'!$E:$E)</f>
        <v>MÁT</v>
      </c>
      <c r="F1990" s="94">
        <v>8.936176751175E12</v>
      </c>
      <c r="G1990" s="95" t="s">
        <v>2366</v>
      </c>
      <c r="H1990" s="95" t="s">
        <v>667</v>
      </c>
      <c r="I1990" s="96">
        <v>1.0</v>
      </c>
      <c r="J1990" s="96">
        <v>0.0</v>
      </c>
      <c r="K1990" s="98">
        <f t="shared" si="4"/>
        <v>1</v>
      </c>
      <c r="L1990" s="99" t="s">
        <v>6217</v>
      </c>
      <c r="M1990" s="100" t="s">
        <v>6218</v>
      </c>
      <c r="N1990" s="101" t="s">
        <v>6219</v>
      </c>
      <c r="O1990" s="128"/>
      <c r="P1990" s="100">
        <v>1.0</v>
      </c>
      <c r="Q1990" s="103">
        <f t="shared" si="5"/>
        <v>0</v>
      </c>
      <c r="R1990" s="161" t="s">
        <v>6220</v>
      </c>
      <c r="S1990" s="105"/>
      <c r="T1990" s="106"/>
      <c r="U1990" s="107"/>
      <c r="V1990" s="108" t="s">
        <v>756</v>
      </c>
      <c r="W1990" s="109" t="s">
        <v>5401</v>
      </c>
      <c r="X1990" s="110" t="str">
        <f t="shared" si="6"/>
        <v/>
      </c>
      <c r="Y1990" s="110" t="str">
        <f t="shared" si="7"/>
        <v>Siêu thị</v>
      </c>
      <c r="Z1990" s="139" t="str">
        <f t="shared" si="129"/>
        <v/>
      </c>
      <c r="AA1990" s="109" t="s">
        <v>802</v>
      </c>
      <c r="AB1990" s="106"/>
      <c r="AC1990" s="158"/>
      <c r="AD1990" s="160"/>
      <c r="AE1990" s="127"/>
      <c r="AF1990" s="113"/>
      <c r="AG1990" s="165" t="str">
        <f t="array" ref="AG1990">XLOOKUP(F1990,'CLV2'!A:A,'CLV2'!E:E)</f>
        <v>2.DELICA</v>
      </c>
      <c r="AH1990" s="115" t="str">
        <f t="array" ref="AH1990">XLOOKUP(F1990,'CLV2'!A:A,'CLV2'!F:F)</f>
        <v>3.DESSERTS</v>
      </c>
      <c r="AI1990" s="115" t="str">
        <f t="shared" si="8"/>
        <v>Pack</v>
      </c>
      <c r="AJ1990" s="116">
        <f t="shared" si="9"/>
        <v>1</v>
      </c>
      <c r="AK1990" s="117" t="str">
        <f t="array" ref="AK1990">XLOOKUP(F1990,'GIÁ'!A:A,'GIÁ'!D:D)</f>
        <v>6744.99</v>
      </c>
      <c r="AL1990" s="118">
        <f t="shared" si="10"/>
        <v>6744.99</v>
      </c>
      <c r="AM1990" s="118">
        <f t="shared" si="11"/>
        <v>0</v>
      </c>
      <c r="AN1990" s="119">
        <f t="shared" si="12"/>
        <v>6744.99</v>
      </c>
      <c r="AO1990" s="118">
        <f t="shared" si="13"/>
        <v>0</v>
      </c>
      <c r="AP1990" s="121">
        <f t="shared" si="14"/>
        <v>0</v>
      </c>
      <c r="AQ1990" s="122"/>
      <c r="AR1990" s="119"/>
    </row>
    <row r="1991" ht="22.5" customHeight="1">
      <c r="A1991" s="89">
        <v>46232.0</v>
      </c>
      <c r="B1991" s="90">
        <v>0.7847222222222222</v>
      </c>
      <c r="C1991" s="91" t="s">
        <v>1018</v>
      </c>
      <c r="D1991" s="129" t="str">
        <f t="array" ref="D1991">XLOOKUP(C1991,'DS ST'!A:A,'DS ST'!B:B)</f>
        <v>A210</v>
      </c>
      <c r="E1991" s="94" t="str">
        <f t="array" ref="E1991">XLOOKUP($F1991,'GIÁ'!$A:$A,'GIÁ'!$E:$E)</f>
        <v>MÁT</v>
      </c>
      <c r="F1991" s="94">
        <v>11566.0</v>
      </c>
      <c r="G1991" s="95" t="s">
        <v>894</v>
      </c>
      <c r="H1991" s="95" t="s">
        <v>787</v>
      </c>
      <c r="I1991" s="96">
        <v>1.0</v>
      </c>
      <c r="J1991" s="96">
        <v>0.0</v>
      </c>
      <c r="K1991" s="98">
        <f t="shared" si="4"/>
        <v>1</v>
      </c>
      <c r="L1991" s="99" t="s">
        <v>6217</v>
      </c>
      <c r="M1991" s="100" t="s">
        <v>6221</v>
      </c>
      <c r="N1991" s="101" t="s">
        <v>6222</v>
      </c>
      <c r="O1991" s="128"/>
      <c r="P1991" s="100"/>
      <c r="Q1991" s="103">
        <f t="shared" si="5"/>
        <v>1</v>
      </c>
      <c r="R1991" s="161"/>
      <c r="S1991" s="105"/>
      <c r="T1991" s="106"/>
      <c r="U1991" s="107"/>
      <c r="V1991" s="108" t="s">
        <v>756</v>
      </c>
      <c r="W1991" s="109" t="s">
        <v>1312</v>
      </c>
      <c r="X1991" s="110" t="str">
        <f t="shared" si="6"/>
        <v/>
      </c>
      <c r="Y1991" s="110" t="str">
        <f t="shared" si="7"/>
        <v/>
      </c>
      <c r="Z1991" s="139" t="str">
        <f t="shared" si="129"/>
        <v>Chưa xác định</v>
      </c>
      <c r="AA1991" s="109" t="s">
        <v>802</v>
      </c>
      <c r="AB1991" s="106"/>
      <c r="AC1991" s="158"/>
      <c r="AD1991" s="160"/>
      <c r="AE1991" s="127"/>
      <c r="AF1991" s="113"/>
      <c r="AG1991" s="165" t="str">
        <f t="array" ref="AG1991">XLOOKUP(F1991,'CLV2'!A:A,'CLV2'!E:E)</f>
        <v>2.VEGETABLES</v>
      </c>
      <c r="AH1991" s="115" t="str">
        <f t="array" ref="AH1991">XLOOKUP(F1991,'CLV2'!A:A,'CLV2'!F:F)</f>
        <v>3.PROCESSED VEGGIES</v>
      </c>
      <c r="AI1991" s="115" t="str">
        <f t="shared" si="8"/>
        <v>Pack</v>
      </c>
      <c r="AJ1991" s="116">
        <f t="shared" si="9"/>
        <v>1</v>
      </c>
      <c r="AK1991" s="117" t="str">
        <f t="array" ref="AK1991">XLOOKUP(F1991,'GIÁ'!A:A,'GIÁ'!D:D)</f>
        <v>10563.03</v>
      </c>
      <c r="AL1991" s="118">
        <f t="shared" si="10"/>
        <v>10563.03</v>
      </c>
      <c r="AM1991" s="118">
        <f t="shared" si="11"/>
        <v>0</v>
      </c>
      <c r="AN1991" s="119">
        <f t="shared" si="12"/>
        <v>0</v>
      </c>
      <c r="AO1991" s="118">
        <f t="shared" si="13"/>
        <v>0</v>
      </c>
      <c r="AP1991" s="121">
        <f t="shared" si="14"/>
        <v>10563.03</v>
      </c>
      <c r="AQ1991" s="122"/>
      <c r="AR1991" s="119"/>
    </row>
    <row r="1992" ht="22.5" customHeight="1">
      <c r="A1992" s="89">
        <v>46232.0</v>
      </c>
      <c r="B1992" s="90">
        <v>0.5194444444444445</v>
      </c>
      <c r="C1992" s="91" t="s">
        <v>518</v>
      </c>
      <c r="D1992" s="129" t="str">
        <f t="array" ref="D1992">XLOOKUP(C1992,'DS ST'!A:A,'DS ST'!B:B)</f>
        <v>A138</v>
      </c>
      <c r="E1992" s="94" t="str">
        <f t="array" ref="E1992">XLOOKUP($F1992,'GIÁ'!$A:$A,'GIÁ'!$E:$E)</f>
        <v>MÁT</v>
      </c>
      <c r="F1992" s="94">
        <v>8.938525186072E12</v>
      </c>
      <c r="G1992" s="95" t="s">
        <v>2995</v>
      </c>
      <c r="H1992" s="95" t="s">
        <v>224</v>
      </c>
      <c r="I1992" s="96">
        <v>3.0</v>
      </c>
      <c r="J1992" s="96">
        <v>0.0</v>
      </c>
      <c r="K1992" s="98">
        <f t="shared" si="4"/>
        <v>3</v>
      </c>
      <c r="L1992" s="99" t="s">
        <v>6223</v>
      </c>
      <c r="M1992" s="100" t="s">
        <v>6224</v>
      </c>
      <c r="N1992" s="101" t="s">
        <v>6225</v>
      </c>
      <c r="O1992" s="128"/>
      <c r="P1992" s="100"/>
      <c r="Q1992" s="103">
        <f t="shared" si="5"/>
        <v>3</v>
      </c>
      <c r="R1992" s="161"/>
      <c r="S1992" s="105"/>
      <c r="T1992" s="106" t="s">
        <v>6226</v>
      </c>
      <c r="U1992" s="107" t="s">
        <v>6227</v>
      </c>
      <c r="V1992" s="108" t="s">
        <v>756</v>
      </c>
      <c r="W1992" s="109" t="s">
        <v>1312</v>
      </c>
      <c r="X1992" s="110" t="str">
        <f t="shared" si="6"/>
        <v/>
      </c>
      <c r="Y1992" s="110" t="str">
        <f t="shared" si="7"/>
        <v/>
      </c>
      <c r="Z1992" s="139" t="str">
        <f t="shared" si="129"/>
        <v>Kho đông mát</v>
      </c>
      <c r="AA1992" s="109" t="s">
        <v>802</v>
      </c>
      <c r="AB1992" s="106"/>
      <c r="AC1992" s="158"/>
      <c r="AD1992" s="160"/>
      <c r="AE1992" s="127"/>
      <c r="AF1992" s="113"/>
      <c r="AG1992" s="165" t="str">
        <f t="array" ref="AG1992">XLOOKUP(F1992,'CLV2'!A:A,'CLV2'!E:E)</f>
        <v>2.VEGETABLES</v>
      </c>
      <c r="AH1992" s="115" t="str">
        <f t="array" ref="AH1992">XLOOKUP(F1992,'CLV2'!A:A,'CLV2'!F:F)</f>
        <v>3.LEAFY VEGGIES</v>
      </c>
      <c r="AI1992" s="115" t="str">
        <f t="shared" si="8"/>
        <v>Pack</v>
      </c>
      <c r="AJ1992" s="116">
        <f t="shared" si="9"/>
        <v>1</v>
      </c>
      <c r="AK1992" s="117" t="str">
        <f t="array" ref="AK1992">XLOOKUP(F1992,'GIÁ'!A:A,'GIÁ'!D:D)</f>
        <v>24032.61</v>
      </c>
      <c r="AL1992" s="118">
        <f t="shared" si="10"/>
        <v>72097.83</v>
      </c>
      <c r="AM1992" s="118">
        <f t="shared" si="11"/>
        <v>0</v>
      </c>
      <c r="AN1992" s="119">
        <f t="shared" si="12"/>
        <v>0</v>
      </c>
      <c r="AO1992" s="118">
        <f t="shared" si="13"/>
        <v>72097.83</v>
      </c>
      <c r="AP1992" s="121">
        <f t="shared" si="14"/>
        <v>0</v>
      </c>
      <c r="AQ1992" s="122"/>
      <c r="AR1992" s="119"/>
    </row>
    <row r="1993" ht="22.5" customHeight="1">
      <c r="A1993" s="89">
        <v>46232.0</v>
      </c>
      <c r="B1993" s="90">
        <v>0.6111111111111112</v>
      </c>
      <c r="C1993" s="91" t="s">
        <v>946</v>
      </c>
      <c r="D1993" s="129" t="str">
        <f t="array" ref="D1993">XLOOKUP(C1993,'DS ST'!A:A,'DS ST'!B:B)</f>
        <v>A199</v>
      </c>
      <c r="E1993" s="94" t="str">
        <f t="array" ref="E1993">XLOOKUP($F1993,'GIÁ'!$A:$A,'GIÁ'!$E:$E)</f>
        <v>ĐÔNG</v>
      </c>
      <c r="F1993" s="94">
        <v>8.936220300274E12</v>
      </c>
      <c r="G1993" s="95" t="s">
        <v>2705</v>
      </c>
      <c r="H1993" s="95" t="s">
        <v>224</v>
      </c>
      <c r="I1993" s="96">
        <v>8.0</v>
      </c>
      <c r="J1993" s="96">
        <v>6.0</v>
      </c>
      <c r="K1993" s="98">
        <f t="shared" si="4"/>
        <v>2</v>
      </c>
      <c r="L1993" s="99" t="s">
        <v>6228</v>
      </c>
      <c r="M1993" s="100" t="s">
        <v>6229</v>
      </c>
      <c r="N1993" s="101" t="e">
        <v>#N/A</v>
      </c>
      <c r="O1993" s="128"/>
      <c r="P1993" s="100"/>
      <c r="Q1993" s="103">
        <f t="shared" si="5"/>
        <v>2</v>
      </c>
      <c r="R1993" s="161"/>
      <c r="S1993" s="105" t="s">
        <v>14</v>
      </c>
      <c r="T1993" s="146" t="s">
        <v>6230</v>
      </c>
      <c r="U1993" s="107" t="s">
        <v>4541</v>
      </c>
      <c r="V1993" s="108" t="s">
        <v>756</v>
      </c>
      <c r="W1993" s="109" t="s">
        <v>1312</v>
      </c>
      <c r="X1993" s="110" t="str">
        <f t="shared" si="6"/>
        <v/>
      </c>
      <c r="Y1993" s="110" t="str">
        <f t="shared" si="7"/>
        <v/>
      </c>
      <c r="Z1993" s="139" t="str">
        <f t="shared" si="129"/>
        <v>Kho đông mát</v>
      </c>
      <c r="AA1993" s="109" t="s">
        <v>802</v>
      </c>
      <c r="AB1993" s="106"/>
      <c r="AC1993" s="159" t="s">
        <v>1329</v>
      </c>
      <c r="AD1993" s="160"/>
      <c r="AE1993" s="127"/>
      <c r="AF1993" s="113"/>
      <c r="AG1993" s="165" t="str">
        <f t="array" ref="AG1993">XLOOKUP(F1993,'CLV2'!A:A,'CLV2'!E:E)</f>
        <v>2.FROZEN FOODS</v>
      </c>
      <c r="AH1993" s="115" t="str">
        <f t="array" ref="AH1993">XLOOKUP(F1993,'CLV2'!A:A,'CLV2'!F:F)</f>
        <v>3.HOTPOT AND FRIED</v>
      </c>
      <c r="AI1993" s="115" t="str">
        <f t="shared" si="8"/>
        <v>Pack</v>
      </c>
      <c r="AJ1993" s="116">
        <f t="shared" si="9"/>
        <v>0.25</v>
      </c>
      <c r="AK1993" s="117" t="str">
        <f t="array" ref="AK1993">XLOOKUP(F1993,'GIÁ'!A:A,'GIÁ'!D:D)</f>
        <v>40500.00</v>
      </c>
      <c r="AL1993" s="118">
        <f t="shared" si="10"/>
        <v>81000</v>
      </c>
      <c r="AM1993" s="118">
        <f t="shared" si="11"/>
        <v>0</v>
      </c>
      <c r="AN1993" s="119">
        <f t="shared" si="12"/>
        <v>0</v>
      </c>
      <c r="AO1993" s="118">
        <f t="shared" si="13"/>
        <v>81000</v>
      </c>
      <c r="AP1993" s="121">
        <f t="shared" si="14"/>
        <v>0</v>
      </c>
      <c r="AQ1993" s="122"/>
      <c r="AR1993" s="119"/>
    </row>
    <row r="1994" ht="22.5" customHeight="1">
      <c r="A1994" s="89">
        <v>46232.0</v>
      </c>
      <c r="B1994" s="90">
        <v>0.53125</v>
      </c>
      <c r="C1994" s="91" t="s">
        <v>946</v>
      </c>
      <c r="D1994" s="129" t="str">
        <f t="array" ref="D1994">XLOOKUP(C1994,'DS ST'!A:A,'DS ST'!B:B)</f>
        <v>A199</v>
      </c>
      <c r="E1994" s="94" t="str">
        <f t="array" ref="E1994">XLOOKUP($F1994,'GIÁ'!$A:$A,'GIÁ'!$E:$E)</f>
        <v>MÁT</v>
      </c>
      <c r="F1994" s="94">
        <v>1100918.0</v>
      </c>
      <c r="G1994" s="95" t="s">
        <v>5511</v>
      </c>
      <c r="H1994" s="95" t="s">
        <v>273</v>
      </c>
      <c r="I1994" s="96">
        <v>18.0</v>
      </c>
      <c r="J1994" s="96">
        <v>16.54</v>
      </c>
      <c r="K1994" s="98">
        <f t="shared" si="4"/>
        <v>1.46</v>
      </c>
      <c r="L1994" s="99" t="s">
        <v>6231</v>
      </c>
      <c r="M1994" s="100" t="s">
        <v>6232</v>
      </c>
      <c r="N1994" s="101" t="s">
        <v>6233</v>
      </c>
      <c r="O1994" s="128">
        <v>1.4600000000000009</v>
      </c>
      <c r="P1994" s="100"/>
      <c r="Q1994" s="103">
        <f t="shared" si="5"/>
        <v>0</v>
      </c>
      <c r="R1994" s="161"/>
      <c r="S1994" s="105" t="s">
        <v>14</v>
      </c>
      <c r="T1994" s="146" t="s">
        <v>6230</v>
      </c>
      <c r="U1994" s="107" t="s">
        <v>4541</v>
      </c>
      <c r="V1994" s="108" t="s">
        <v>756</v>
      </c>
      <c r="W1994" s="109" t="s">
        <v>505</v>
      </c>
      <c r="X1994" s="110" t="str">
        <f t="shared" si="6"/>
        <v>Hao hụt</v>
      </c>
      <c r="Y1994" s="110" t="str">
        <f t="shared" si="7"/>
        <v/>
      </c>
      <c r="Z1994" s="139" t="str">
        <f t="shared" si="129"/>
        <v/>
      </c>
      <c r="AA1994" s="109" t="s">
        <v>802</v>
      </c>
      <c r="AB1994" s="106"/>
      <c r="AC1994" s="158"/>
      <c r="AD1994" s="160"/>
      <c r="AE1994" s="127"/>
      <c r="AF1994" s="113"/>
      <c r="AG1994" s="165" t="str">
        <f t="array" ref="AG1994">XLOOKUP(F1994,'CLV2'!A:A,'CLV2'!E:E)</f>
        <v>2.FRUITS</v>
      </c>
      <c r="AH1994" s="115" t="str">
        <f t="array" ref="AH1994">XLOOKUP(F1994,'CLV2'!A:A,'CLV2'!F:F)</f>
        <v>3.IMPORT FRUITS</v>
      </c>
      <c r="AI1994" s="115" t="str">
        <f t="shared" si="8"/>
        <v>KG</v>
      </c>
      <c r="AJ1994" s="116">
        <f t="shared" si="9"/>
        <v>0.08111111111</v>
      </c>
      <c r="AK1994" s="117" t="str">
        <f t="array" ref="AK1994">XLOOKUP(F1994,'GIÁ'!A:A,'GIÁ'!D:D)</f>
        <v>121296.91</v>
      </c>
      <c r="AL1994" s="118">
        <f t="shared" si="10"/>
        <v>177093.4886</v>
      </c>
      <c r="AM1994" s="118">
        <f t="shared" si="11"/>
        <v>177093.4886</v>
      </c>
      <c r="AN1994" s="119">
        <f t="shared" si="12"/>
        <v>0</v>
      </c>
      <c r="AO1994" s="118">
        <f t="shared" si="13"/>
        <v>0</v>
      </c>
      <c r="AP1994" s="121">
        <f t="shared" si="14"/>
        <v>0</v>
      </c>
      <c r="AQ1994" s="122"/>
      <c r="AR1994" s="119"/>
    </row>
    <row r="1995" ht="22.5" customHeight="1">
      <c r="A1995" s="89">
        <v>46232.0</v>
      </c>
      <c r="B1995" s="90">
        <v>0.5027777777777778</v>
      </c>
      <c r="C1995" s="91" t="s">
        <v>760</v>
      </c>
      <c r="D1995" s="129" t="str">
        <f t="array" ref="D1995">XLOOKUP(C1995,'DS ST'!A:A,'DS ST'!B:B)</f>
        <v>A170</v>
      </c>
      <c r="E1995" s="94" t="str">
        <f t="array" ref="E1995">XLOOKUP($F1995,'GIÁ'!$A:$A,'GIÁ'!$E:$E)</f>
        <v>MÁT</v>
      </c>
      <c r="F1995" s="94">
        <v>1100918.0</v>
      </c>
      <c r="G1995" s="95" t="s">
        <v>5511</v>
      </c>
      <c r="H1995" s="95" t="s">
        <v>273</v>
      </c>
      <c r="I1995" s="96">
        <v>18.0</v>
      </c>
      <c r="J1995" s="96">
        <v>17.72</v>
      </c>
      <c r="K1995" s="98">
        <f t="shared" si="4"/>
        <v>0.28</v>
      </c>
      <c r="L1995" s="99" t="s">
        <v>6234</v>
      </c>
      <c r="M1995" s="100" t="s">
        <v>6235</v>
      </c>
      <c r="N1995" s="101" t="s">
        <v>6236</v>
      </c>
      <c r="O1995" s="128">
        <v>0.28000000000000114</v>
      </c>
      <c r="P1995" s="100"/>
      <c r="Q1995" s="103">
        <f t="shared" si="5"/>
        <v>0</v>
      </c>
      <c r="R1995" s="161"/>
      <c r="S1995" s="105"/>
      <c r="T1995" s="106"/>
      <c r="U1995" s="107"/>
      <c r="V1995" s="108" t="s">
        <v>756</v>
      </c>
      <c r="W1995" s="109" t="s">
        <v>505</v>
      </c>
      <c r="X1995" s="110" t="str">
        <f t="shared" si="6"/>
        <v>Hao hụt</v>
      </c>
      <c r="Y1995" s="110" t="str">
        <f t="shared" si="7"/>
        <v/>
      </c>
      <c r="Z1995" s="139" t="str">
        <f t="shared" si="129"/>
        <v/>
      </c>
      <c r="AA1995" s="109" t="s">
        <v>802</v>
      </c>
      <c r="AB1995" s="106"/>
      <c r="AC1995" s="158"/>
      <c r="AD1995" s="160"/>
      <c r="AE1995" s="127"/>
      <c r="AF1995" s="113"/>
      <c r="AG1995" s="165" t="str">
        <f t="array" ref="AG1995">XLOOKUP(F1995,'CLV2'!A:A,'CLV2'!E:E)</f>
        <v>2.FRUITS</v>
      </c>
      <c r="AH1995" s="115" t="str">
        <f t="array" ref="AH1995">XLOOKUP(F1995,'CLV2'!A:A,'CLV2'!F:F)</f>
        <v>3.IMPORT FRUITS</v>
      </c>
      <c r="AI1995" s="115" t="str">
        <f t="shared" si="8"/>
        <v>KG</v>
      </c>
      <c r="AJ1995" s="116">
        <f t="shared" si="9"/>
        <v>0.01555555556</v>
      </c>
      <c r="AK1995" s="117" t="str">
        <f t="array" ref="AK1995">XLOOKUP(F1995,'GIÁ'!A:A,'GIÁ'!D:D)</f>
        <v>121296.91</v>
      </c>
      <c r="AL1995" s="118">
        <f t="shared" si="10"/>
        <v>33963.1348</v>
      </c>
      <c r="AM1995" s="118">
        <f t="shared" si="11"/>
        <v>33963.1348</v>
      </c>
      <c r="AN1995" s="119">
        <f t="shared" si="12"/>
        <v>0</v>
      </c>
      <c r="AO1995" s="118">
        <f t="shared" si="13"/>
        <v>0</v>
      </c>
      <c r="AP1995" s="121">
        <f t="shared" si="14"/>
        <v>0</v>
      </c>
      <c r="AQ1995" s="122"/>
      <c r="AR1995" s="119"/>
    </row>
    <row r="1996" ht="22.5" customHeight="1">
      <c r="A1996" s="89">
        <v>46232.0</v>
      </c>
      <c r="B1996" s="90">
        <v>0.5027777777777778</v>
      </c>
      <c r="C1996" s="91" t="s">
        <v>760</v>
      </c>
      <c r="D1996" s="129" t="str">
        <f t="array" ref="D1996">XLOOKUP(C1996,'DS ST'!A:A,'DS ST'!B:B)</f>
        <v>A170</v>
      </c>
      <c r="E1996" s="94" t="str">
        <f t="array" ref="E1996">XLOOKUP($F1996,'GIÁ'!$A:$A,'GIÁ'!$E:$E)</f>
        <v>MÁT</v>
      </c>
      <c r="F1996" s="94">
        <v>8.938525186072E12</v>
      </c>
      <c r="G1996" s="95" t="s">
        <v>2995</v>
      </c>
      <c r="H1996" s="95" t="s">
        <v>224</v>
      </c>
      <c r="I1996" s="96">
        <v>3.0</v>
      </c>
      <c r="J1996" s="96">
        <v>0.0</v>
      </c>
      <c r="K1996" s="98">
        <f t="shared" si="4"/>
        <v>3</v>
      </c>
      <c r="L1996" s="99" t="s">
        <v>6234</v>
      </c>
      <c r="M1996" s="100" t="s">
        <v>6237</v>
      </c>
      <c r="N1996" s="101" t="s">
        <v>6236</v>
      </c>
      <c r="O1996" s="128"/>
      <c r="P1996" s="100"/>
      <c r="Q1996" s="103">
        <f t="shared" si="5"/>
        <v>3</v>
      </c>
      <c r="R1996" s="161"/>
      <c r="S1996" s="105"/>
      <c r="T1996" s="106" t="s">
        <v>6238</v>
      </c>
      <c r="U1996" s="107" t="s">
        <v>6239</v>
      </c>
      <c r="V1996" s="108" t="s">
        <v>756</v>
      </c>
      <c r="W1996" s="109" t="s">
        <v>1312</v>
      </c>
      <c r="X1996" s="110" t="str">
        <f t="shared" si="6"/>
        <v/>
      </c>
      <c r="Y1996" s="110" t="str">
        <f t="shared" si="7"/>
        <v/>
      </c>
      <c r="Z1996" s="139" t="str">
        <f t="shared" si="129"/>
        <v>Kho đông mát</v>
      </c>
      <c r="AA1996" s="109" t="s">
        <v>802</v>
      </c>
      <c r="AB1996" s="106"/>
      <c r="AC1996" s="158"/>
      <c r="AD1996" s="160"/>
      <c r="AE1996" s="127"/>
      <c r="AF1996" s="113"/>
      <c r="AG1996" s="165" t="str">
        <f t="array" ref="AG1996">XLOOKUP(F1996,'CLV2'!A:A,'CLV2'!E:E)</f>
        <v>2.VEGETABLES</v>
      </c>
      <c r="AH1996" s="115" t="str">
        <f t="array" ref="AH1996">XLOOKUP(F1996,'CLV2'!A:A,'CLV2'!F:F)</f>
        <v>3.LEAFY VEGGIES</v>
      </c>
      <c r="AI1996" s="115" t="str">
        <f t="shared" si="8"/>
        <v>Pack</v>
      </c>
      <c r="AJ1996" s="116">
        <f t="shared" si="9"/>
        <v>1</v>
      </c>
      <c r="AK1996" s="117" t="str">
        <f t="array" ref="AK1996">XLOOKUP(F1996,'GIÁ'!A:A,'GIÁ'!D:D)</f>
        <v>24032.61</v>
      </c>
      <c r="AL1996" s="118">
        <f t="shared" si="10"/>
        <v>72097.83</v>
      </c>
      <c r="AM1996" s="118">
        <f t="shared" si="11"/>
        <v>0</v>
      </c>
      <c r="AN1996" s="119">
        <f t="shared" si="12"/>
        <v>0</v>
      </c>
      <c r="AO1996" s="118">
        <f t="shared" si="13"/>
        <v>72097.83</v>
      </c>
      <c r="AP1996" s="121">
        <f t="shared" si="14"/>
        <v>0</v>
      </c>
      <c r="AQ1996" s="122"/>
      <c r="AR1996" s="119"/>
    </row>
    <row r="1997" ht="22.5" customHeight="1">
      <c r="A1997" s="89">
        <v>46232.0</v>
      </c>
      <c r="B1997" s="90">
        <v>0.48680555555555555</v>
      </c>
      <c r="C1997" s="91" t="s">
        <v>748</v>
      </c>
      <c r="D1997" s="129" t="str">
        <f t="array" ref="D1997">XLOOKUP(C1997,'DS ST'!A:A,'DS ST'!B:B)</f>
        <v>A169</v>
      </c>
      <c r="E1997" s="94" t="str">
        <f t="array" ref="E1997">XLOOKUP($F1997,'GIÁ'!$A:$A,'GIÁ'!$E:$E)</f>
        <v>MÁT</v>
      </c>
      <c r="F1997" s="94">
        <v>10368.0</v>
      </c>
      <c r="G1997" s="95" t="s">
        <v>83</v>
      </c>
      <c r="H1997" s="95" t="s">
        <v>57</v>
      </c>
      <c r="I1997" s="96">
        <v>4.0</v>
      </c>
      <c r="J1997" s="96">
        <v>3.0</v>
      </c>
      <c r="K1997" s="98">
        <f t="shared" si="4"/>
        <v>1</v>
      </c>
      <c r="L1997" s="99" t="s">
        <v>6240</v>
      </c>
      <c r="M1997" s="100" t="s">
        <v>6241</v>
      </c>
      <c r="N1997" s="101" t="s">
        <v>6242</v>
      </c>
      <c r="O1997" s="128"/>
      <c r="P1997" s="100"/>
      <c r="Q1997" s="103">
        <f t="shared" si="5"/>
        <v>1</v>
      </c>
      <c r="R1997" s="161"/>
      <c r="S1997" s="105"/>
      <c r="T1997" s="106"/>
      <c r="U1997" s="107" t="s">
        <v>3681</v>
      </c>
      <c r="V1997" s="108" t="s">
        <v>756</v>
      </c>
      <c r="W1997" s="109" t="s">
        <v>1312</v>
      </c>
      <c r="X1997" s="110" t="str">
        <f t="shared" si="6"/>
        <v/>
      </c>
      <c r="Y1997" s="110" t="str">
        <f t="shared" si="7"/>
        <v/>
      </c>
      <c r="Z1997" s="139" t="str">
        <f t="shared" si="129"/>
        <v>Kho đông mát</v>
      </c>
      <c r="AA1997" s="109" t="s">
        <v>802</v>
      </c>
      <c r="AB1997" s="106"/>
      <c r="AC1997" s="159" t="s">
        <v>1329</v>
      </c>
      <c r="AD1997" s="160"/>
      <c r="AE1997" s="127"/>
      <c r="AF1997" s="113"/>
      <c r="AG1997" s="165" t="str">
        <f t="array" ref="AG1997">XLOOKUP(F1997,'CLV2'!A:A,'CLV2'!E:E)</f>
        <v>2.FRUITS</v>
      </c>
      <c r="AH1997" s="115" t="str">
        <f t="array" ref="AH1997">XLOOKUP(F1997,'CLV2'!A:A,'CLV2'!F:F)</f>
        <v>3.IMPORT FRUITS</v>
      </c>
      <c r="AI1997" s="115" t="str">
        <f t="shared" si="8"/>
        <v>Pack</v>
      </c>
      <c r="AJ1997" s="116">
        <f t="shared" si="9"/>
        <v>0.25</v>
      </c>
      <c r="AK1997" s="117" t="str">
        <f t="array" ref="AK1997">XLOOKUP(F1997,'GIÁ'!A:A,'GIÁ'!D:D)</f>
        <v>136388.79</v>
      </c>
      <c r="AL1997" s="118">
        <f t="shared" si="10"/>
        <v>136388.79</v>
      </c>
      <c r="AM1997" s="118">
        <f t="shared" si="11"/>
        <v>0</v>
      </c>
      <c r="AN1997" s="119">
        <f t="shared" si="12"/>
        <v>0</v>
      </c>
      <c r="AO1997" s="118">
        <f t="shared" si="13"/>
        <v>136388.79</v>
      </c>
      <c r="AP1997" s="121">
        <f t="shared" si="14"/>
        <v>0</v>
      </c>
      <c r="AQ1997" s="122"/>
      <c r="AR1997" s="119"/>
    </row>
    <row r="1998" ht="22.5" customHeight="1">
      <c r="A1998" s="89">
        <v>46232.0</v>
      </c>
      <c r="B1998" s="90">
        <v>0.5479166666666667</v>
      </c>
      <c r="C1998" s="91" t="s">
        <v>886</v>
      </c>
      <c r="D1998" s="92" t="str">
        <f t="array" ref="D1998">XLOOKUP(C1998,'DS ST'!A:A,'DS ST'!B:B)</f>
        <v>A190</v>
      </c>
      <c r="E1998" s="94" t="str">
        <f t="array" ref="E1998">XLOOKUP($F1998,'GIÁ'!$A:$A,'GIÁ'!$E:$E)</f>
        <v>ĐÔNG</v>
      </c>
      <c r="F1998" s="94">
        <v>8.93601323834E12</v>
      </c>
      <c r="G1998" s="95" t="s">
        <v>2176</v>
      </c>
      <c r="H1998" s="95" t="s">
        <v>224</v>
      </c>
      <c r="I1998" s="96">
        <v>10.0</v>
      </c>
      <c r="J1998" s="96">
        <v>6.0</v>
      </c>
      <c r="K1998" s="98">
        <f t="shared" si="4"/>
        <v>4</v>
      </c>
      <c r="L1998" s="99" t="s">
        <v>6243</v>
      </c>
      <c r="M1998" s="100" t="s">
        <v>6244</v>
      </c>
      <c r="N1998" s="101"/>
      <c r="O1998" s="128"/>
      <c r="P1998" s="100"/>
      <c r="Q1998" s="103">
        <f t="shared" si="5"/>
        <v>4</v>
      </c>
      <c r="R1998" s="161"/>
      <c r="S1998" s="105"/>
      <c r="T1998" s="106"/>
      <c r="U1998" s="107"/>
      <c r="V1998" s="108" t="s">
        <v>756</v>
      </c>
      <c r="W1998" s="109" t="s">
        <v>1312</v>
      </c>
      <c r="X1998" s="110" t="str">
        <f t="shared" si="6"/>
        <v/>
      </c>
      <c r="Y1998" s="110" t="str">
        <f t="shared" si="7"/>
        <v/>
      </c>
      <c r="Z1998" s="109" t="s">
        <v>797</v>
      </c>
      <c r="AA1998" s="109" t="s">
        <v>802</v>
      </c>
      <c r="AB1998" s="168" t="s">
        <v>6245</v>
      </c>
      <c r="AC1998" s="159" t="s">
        <v>1329</v>
      </c>
      <c r="AD1998" s="160"/>
      <c r="AE1998" s="127"/>
      <c r="AF1998" s="113"/>
      <c r="AG1998" s="165" t="str">
        <f t="array" ref="AG1998">XLOOKUP(F1998,'CLV2'!A:A,'CLV2'!E:E)</f>
        <v>2.FROZEN FOODS</v>
      </c>
      <c r="AH1998" s="115" t="str">
        <f t="array" ref="AH1998">XLOOKUP(F1998,'CLV2'!A:A,'CLV2'!F:F)</f>
        <v>3.PIZZA - READY MEALS</v>
      </c>
      <c r="AI1998" s="115" t="str">
        <f t="shared" si="8"/>
        <v>Pack</v>
      </c>
      <c r="AJ1998" s="116">
        <f t="shared" si="9"/>
        <v>0.4</v>
      </c>
      <c r="AK1998" s="117" t="str">
        <f t="array" ref="AK1998">XLOOKUP(F1998,'GIÁ'!A:A,'GIÁ'!D:D)</f>
        <v>15020.45</v>
      </c>
      <c r="AL1998" s="118">
        <f t="shared" si="10"/>
        <v>60081.8</v>
      </c>
      <c r="AM1998" s="118">
        <f t="shared" si="11"/>
        <v>0</v>
      </c>
      <c r="AN1998" s="119">
        <f t="shared" si="12"/>
        <v>0</v>
      </c>
      <c r="AO1998" s="118">
        <f t="shared" si="13"/>
        <v>60081.8</v>
      </c>
      <c r="AP1998" s="121">
        <f t="shared" si="14"/>
        <v>0</v>
      </c>
      <c r="AQ1998" s="122"/>
      <c r="AR1998" s="119"/>
    </row>
    <row r="1999" ht="22.5" customHeight="1">
      <c r="A1999" s="89">
        <v>46232.0</v>
      </c>
      <c r="B1999" s="90">
        <v>0.6173611111111111</v>
      </c>
      <c r="C1999" s="91" t="s">
        <v>1779</v>
      </c>
      <c r="D1999" s="129" t="str">
        <f t="array" ref="D1999">XLOOKUP(C1999,'DS ST'!A:A,'DS ST'!B:B)</f>
        <v>VPC</v>
      </c>
      <c r="E1999" s="94" t="str">
        <f t="array" ref="E1999">XLOOKUP($F1999,'GIÁ'!$A:$A,'GIÁ'!$E:$E)</f>
        <v>MÁT</v>
      </c>
      <c r="F1999" s="94">
        <v>8.938525186058E12</v>
      </c>
      <c r="G1999" s="95" t="s">
        <v>2993</v>
      </c>
      <c r="H1999" s="95" t="s">
        <v>224</v>
      </c>
      <c r="I1999" s="96">
        <v>2.0</v>
      </c>
      <c r="J1999" s="96">
        <v>0.0</v>
      </c>
      <c r="K1999" s="98">
        <f t="shared" si="4"/>
        <v>2</v>
      </c>
      <c r="L1999" s="99" t="s">
        <v>6246</v>
      </c>
      <c r="M1999" s="100" t="s">
        <v>6247</v>
      </c>
      <c r="N1999" s="101" t="s">
        <v>6248</v>
      </c>
      <c r="O1999" s="128"/>
      <c r="P1999" s="100"/>
      <c r="Q1999" s="103">
        <f t="shared" si="5"/>
        <v>2</v>
      </c>
      <c r="R1999" s="161"/>
      <c r="S1999" s="105"/>
      <c r="T1999" s="106" t="s">
        <v>6249</v>
      </c>
      <c r="U1999" s="107" t="s">
        <v>6250</v>
      </c>
      <c r="V1999" s="108" t="s">
        <v>756</v>
      </c>
      <c r="W1999" s="109" t="s">
        <v>1312</v>
      </c>
      <c r="X1999" s="110" t="str">
        <f t="shared" si="6"/>
        <v/>
      </c>
      <c r="Y1999" s="110" t="str">
        <f t="shared" si="7"/>
        <v/>
      </c>
      <c r="Z1999" s="139" t="str">
        <f t="shared" ref="Z1999:Z2033" si="130">IF(N(Q1999)&lt;=0,"",IF(ISNUMBER(SEARCH("Thiếu kiện",V1999)),"Kho đông mát",IF(AND(N(Q1999)&gt;0,N(P1999)&gt;0,OR(ISNUMBER(SEARCH("Hình KDB",U1999)),ISNUMBER(SEARCH("Hình tele",U1999)),ISNUMBER(SEARCH("sai code",U1999)),ISNUMBER(SEARCH("ST nhận",U1999)))),"Kho đông mát",IF(AND(W1999="DC giao thiếu",OR(ISNUMBER(SEARCH("Hình KDB",U1999)),ISNUMBER(SEARCH("Hình tele",U1999)),ISNUMBER(SEARCH("sai code",U1999)))),"Kho đông mát",IF(W1999="DC giao thiếu","Chưa xác định",IF(AND(W1999="DC pick sai",OR(ISNUMBER(SEARCH("Hình KDB",U1999)),ISNUMBER(SEARCH("Hình tele",U1999)),ISNUMBER(SEARCH("sai code",U1999)),ISNUMBER(SEARCH("ST nhận",U1999)))),"Kho đông mát",IF(W1999="DC pick sai","Chưa xác định",IF(AND(W1999="Hao hụt",N(O1999)&gt;0,OR(ISNUMBER(SEARCH("Hình KDB",U1999)),ISNUMBER(SEARCH("Hình tele",U1999)),ISNUMBER(SEARCH("sai code",U1999)),ISNUMBER(SEARCH("ST nhận",U1999)))),"Kho đông mát",IF(W1999="Hao hụt","Chưa xác định",IF(OR(W1999="VT giao sai điểm",W1999="Không đạt nhiệt độ",W1999="TX giao thiếu kiện",W1999="Hàng không đạt CL"),"Kho đông mát",IF(W1999="Chưa xác định","Chưa xác định",IF(N(P1999)&gt;0,"Chưa xác định",""))))))))))))</f>
        <v>Kho đông mát</v>
      </c>
      <c r="AA1999" s="109" t="s">
        <v>802</v>
      </c>
      <c r="AB1999" s="106"/>
      <c r="AC1999" s="158"/>
      <c r="AD1999" s="160"/>
      <c r="AE1999" s="127"/>
      <c r="AF1999" s="113"/>
      <c r="AG1999" s="165" t="str">
        <f t="array" ref="AG1999">XLOOKUP(F1999,'CLV2'!A:A,'CLV2'!E:E)</f>
        <v>2.VEGETABLES</v>
      </c>
      <c r="AH1999" s="115" t="str">
        <f t="array" ref="AH1999">XLOOKUP(F1999,'CLV2'!A:A,'CLV2'!F:F)</f>
        <v>3.LEAFY VEGGIES</v>
      </c>
      <c r="AI1999" s="115" t="str">
        <f t="shared" si="8"/>
        <v>Pack</v>
      </c>
      <c r="AJ1999" s="116">
        <f t="shared" si="9"/>
        <v>1</v>
      </c>
      <c r="AK1999" s="117" t="str">
        <f t="array" ref="AK1999">XLOOKUP(F1999,'GIÁ'!A:A,'GIÁ'!D:D)</f>
        <v>27966.77</v>
      </c>
      <c r="AL1999" s="118">
        <f t="shared" si="10"/>
        <v>55933.54</v>
      </c>
      <c r="AM1999" s="118">
        <f t="shared" si="11"/>
        <v>0</v>
      </c>
      <c r="AN1999" s="119">
        <f t="shared" si="12"/>
        <v>0</v>
      </c>
      <c r="AO1999" s="118">
        <f t="shared" si="13"/>
        <v>55933.54</v>
      </c>
      <c r="AP1999" s="121">
        <f t="shared" si="14"/>
        <v>0</v>
      </c>
      <c r="AQ1999" s="122"/>
      <c r="AR1999" s="119"/>
    </row>
    <row r="2000" ht="22.5" customHeight="1">
      <c r="A2000" s="89">
        <v>46232.0</v>
      </c>
      <c r="B2000" s="90">
        <v>0.5381944444444444</v>
      </c>
      <c r="C2000" s="91" t="s">
        <v>1647</v>
      </c>
      <c r="D2000" s="129" t="str">
        <f t="array" ref="D2000">XLOOKUP(C2000,'DS ST'!A:A,'DS ST'!B:B)</f>
        <v>THN</v>
      </c>
      <c r="E2000" s="94" t="str">
        <f t="array" ref="E2000">XLOOKUP($F2000,'GIÁ'!$A:$A,'GIÁ'!$E:$E)</f>
        <v>MÁT</v>
      </c>
      <c r="F2000" s="94">
        <v>8.938500844027E12</v>
      </c>
      <c r="G2000" s="95" t="s">
        <v>2789</v>
      </c>
      <c r="H2000" s="95" t="s">
        <v>57</v>
      </c>
      <c r="I2000" s="96">
        <v>18.0</v>
      </c>
      <c r="J2000" s="96">
        <v>16.0</v>
      </c>
      <c r="K2000" s="98">
        <f t="shared" si="4"/>
        <v>2</v>
      </c>
      <c r="L2000" s="99" t="s">
        <v>6251</v>
      </c>
      <c r="M2000" s="100" t="s">
        <v>6252</v>
      </c>
      <c r="N2000" s="101" t="s">
        <v>6253</v>
      </c>
      <c r="O2000" s="128"/>
      <c r="P2000" s="100"/>
      <c r="Q2000" s="103">
        <f t="shared" si="5"/>
        <v>2</v>
      </c>
      <c r="R2000" s="161"/>
      <c r="S2000" s="105" t="s">
        <v>14</v>
      </c>
      <c r="T2000" s="106"/>
      <c r="U2000" s="107" t="s">
        <v>3811</v>
      </c>
      <c r="V2000" s="108" t="s">
        <v>756</v>
      </c>
      <c r="W2000" s="109" t="s">
        <v>1312</v>
      </c>
      <c r="X2000" s="110" t="str">
        <f t="shared" si="6"/>
        <v/>
      </c>
      <c r="Y2000" s="110" t="str">
        <f t="shared" si="7"/>
        <v/>
      </c>
      <c r="Z2000" s="139" t="str">
        <f t="shared" si="130"/>
        <v>Kho đông mát</v>
      </c>
      <c r="AA2000" s="109" t="s">
        <v>802</v>
      </c>
      <c r="AB2000" s="140" t="s">
        <v>4692</v>
      </c>
      <c r="AC2000" s="159" t="s">
        <v>1329</v>
      </c>
      <c r="AD2000" s="160"/>
      <c r="AE2000" s="127"/>
      <c r="AF2000" s="113"/>
      <c r="AG2000" s="165" t="str">
        <f t="array" ref="AG2000">XLOOKUP(F2000,'CLV2'!A:A,'CLV2'!E:E)</f>
        <v>2.CHILLED FOODS</v>
      </c>
      <c r="AH2000" s="115" t="str">
        <f t="array" ref="AH2000">XLOOKUP(F2000,'CLV2'!A:A,'CLV2'!F:F)</f>
        <v>3.OTHER CHILLED PRODUCTS</v>
      </c>
      <c r="AI2000" s="115" t="str">
        <f t="shared" si="8"/>
        <v>Pack</v>
      </c>
      <c r="AJ2000" s="116">
        <f t="shared" si="9"/>
        <v>0.1111111111</v>
      </c>
      <c r="AK2000" s="117" t="str">
        <f t="array" ref="AK2000">XLOOKUP(F2000,'GIÁ'!A:A,'GIÁ'!D:D)</f>
        <v>8157.61</v>
      </c>
      <c r="AL2000" s="118">
        <f t="shared" si="10"/>
        <v>16315.22</v>
      </c>
      <c r="AM2000" s="118">
        <f t="shared" si="11"/>
        <v>0</v>
      </c>
      <c r="AN2000" s="119">
        <f t="shared" si="12"/>
        <v>0</v>
      </c>
      <c r="AO2000" s="118">
        <f t="shared" si="13"/>
        <v>16315.22</v>
      </c>
      <c r="AP2000" s="121">
        <f t="shared" si="14"/>
        <v>0</v>
      </c>
      <c r="AQ2000" s="122"/>
      <c r="AR2000" s="119"/>
    </row>
    <row r="2001" ht="22.5" customHeight="1">
      <c r="A2001" s="89">
        <v>46232.0</v>
      </c>
      <c r="B2001" s="90">
        <v>0.5166666666666667</v>
      </c>
      <c r="C2001" s="91" t="s">
        <v>117</v>
      </c>
      <c r="D2001" s="129" t="str">
        <f t="array" ref="D2001">XLOOKUP(C2001,'DS ST'!A:A,'DS ST'!B:B)</f>
        <v>A107</v>
      </c>
      <c r="E2001" s="94" t="str">
        <f t="array" ref="E2001">XLOOKUP($F2001,'GIÁ'!$A:$A,'GIÁ'!$E:$E)</f>
        <v>MÁT</v>
      </c>
      <c r="F2001" s="94">
        <v>11789.0</v>
      </c>
      <c r="G2001" s="95" t="s">
        <v>1083</v>
      </c>
      <c r="H2001" s="95" t="s">
        <v>75</v>
      </c>
      <c r="I2001" s="96">
        <v>5.0</v>
      </c>
      <c r="J2001" s="96">
        <v>4.0</v>
      </c>
      <c r="K2001" s="98">
        <f t="shared" si="4"/>
        <v>1</v>
      </c>
      <c r="L2001" s="99" t="s">
        <v>6254</v>
      </c>
      <c r="M2001" s="100" t="s">
        <v>6255</v>
      </c>
      <c r="N2001" s="101" t="s">
        <v>6256</v>
      </c>
      <c r="O2001" s="128"/>
      <c r="P2001" s="100">
        <v>1.0</v>
      </c>
      <c r="Q2001" s="103">
        <f t="shared" si="5"/>
        <v>0</v>
      </c>
      <c r="R2001" s="161" t="s">
        <v>6257</v>
      </c>
      <c r="S2001" s="105"/>
      <c r="T2001" s="106"/>
      <c r="U2001" s="107"/>
      <c r="V2001" s="108" t="s">
        <v>756</v>
      </c>
      <c r="W2001" s="109" t="s">
        <v>1908</v>
      </c>
      <c r="X2001" s="110" t="str">
        <f t="shared" si="6"/>
        <v/>
      </c>
      <c r="Y2001" s="110" t="str">
        <f t="shared" si="7"/>
        <v>Siêu thị</v>
      </c>
      <c r="Z2001" s="139" t="str">
        <f t="shared" si="130"/>
        <v/>
      </c>
      <c r="AA2001" s="109" t="s">
        <v>802</v>
      </c>
      <c r="AB2001" s="106"/>
      <c r="AC2001" s="158"/>
      <c r="AD2001" s="160"/>
      <c r="AE2001" s="127"/>
      <c r="AF2001" s="113"/>
      <c r="AG2001" s="165" t="str">
        <f t="array" ref="AG2001">XLOOKUP(F2001,'CLV2'!A:A,'CLV2'!E:E)</f>
        <v>2.FRUITS</v>
      </c>
      <c r="AH2001" s="115" t="str">
        <f t="array" ref="AH2001">XLOOKUP(F2001,'CLV2'!A:A,'CLV2'!F:F)</f>
        <v>3.IMPORT FRUITS</v>
      </c>
      <c r="AI2001" s="115" t="str">
        <f t="shared" si="8"/>
        <v>Pack</v>
      </c>
      <c r="AJ2001" s="116">
        <f t="shared" si="9"/>
        <v>0.2</v>
      </c>
      <c r="AK2001" s="117" t="str">
        <f t="array" ref="AK2001">XLOOKUP(F2001,'GIÁ'!A:A,'GIÁ'!D:D)</f>
        <v>56000.00</v>
      </c>
      <c r="AL2001" s="118">
        <f t="shared" si="10"/>
        <v>56000</v>
      </c>
      <c r="AM2001" s="118">
        <f t="shared" si="11"/>
        <v>0</v>
      </c>
      <c r="AN2001" s="119">
        <f t="shared" si="12"/>
        <v>56000</v>
      </c>
      <c r="AO2001" s="118">
        <f t="shared" si="13"/>
        <v>0</v>
      </c>
      <c r="AP2001" s="121">
        <f t="shared" si="14"/>
        <v>0</v>
      </c>
      <c r="AQ2001" s="122"/>
      <c r="AR2001" s="119"/>
    </row>
    <row r="2002" ht="22.5" customHeight="1">
      <c r="A2002" s="89">
        <v>46232.0</v>
      </c>
      <c r="B2002" s="90">
        <v>0.42986111111111114</v>
      </c>
      <c r="C2002" s="91" t="s">
        <v>262</v>
      </c>
      <c r="D2002" s="129" t="str">
        <f t="array" ref="D2002">XLOOKUP(C2002,'DS ST'!A:A,'DS ST'!B:B)</f>
        <v>A119</v>
      </c>
      <c r="E2002" s="94" t="str">
        <f t="array" ref="E2002">XLOOKUP($F2002,'GIÁ'!$A:$A,'GIÁ'!$E:$E)</f>
        <v>MÁT</v>
      </c>
      <c r="F2002" s="94">
        <v>8.938525186072E12</v>
      </c>
      <c r="G2002" s="95" t="s">
        <v>2995</v>
      </c>
      <c r="H2002" s="95" t="s">
        <v>224</v>
      </c>
      <c r="I2002" s="96">
        <v>2.0</v>
      </c>
      <c r="J2002" s="96">
        <v>0.0</v>
      </c>
      <c r="K2002" s="98">
        <f t="shared" si="4"/>
        <v>2</v>
      </c>
      <c r="L2002" s="99" t="s">
        <v>6258</v>
      </c>
      <c r="M2002" s="100" t="s">
        <v>6259</v>
      </c>
      <c r="N2002" s="101" t="s">
        <v>6260</v>
      </c>
      <c r="O2002" s="128"/>
      <c r="P2002" s="145">
        <v>2.0</v>
      </c>
      <c r="Q2002" s="103">
        <f t="shared" si="5"/>
        <v>0</v>
      </c>
      <c r="R2002" s="161" t="s">
        <v>6261</v>
      </c>
      <c r="S2002" s="105"/>
      <c r="T2002" s="106"/>
      <c r="U2002" s="107"/>
      <c r="V2002" s="108" t="s">
        <v>756</v>
      </c>
      <c r="W2002" s="109" t="s">
        <v>764</v>
      </c>
      <c r="X2002" s="110" t="str">
        <f t="shared" si="6"/>
        <v/>
      </c>
      <c r="Y2002" s="110" t="str">
        <f t="shared" si="7"/>
        <v>Siêu thị</v>
      </c>
      <c r="Z2002" s="139" t="str">
        <f t="shared" si="130"/>
        <v/>
      </c>
      <c r="AA2002" s="109" t="s">
        <v>802</v>
      </c>
      <c r="AB2002" s="106"/>
      <c r="AC2002" s="158"/>
      <c r="AD2002" s="160"/>
      <c r="AE2002" s="127"/>
      <c r="AF2002" s="113"/>
      <c r="AG2002" s="165" t="str">
        <f t="array" ref="AG2002">XLOOKUP(F2002,'CLV2'!A:A,'CLV2'!E:E)</f>
        <v>2.VEGETABLES</v>
      </c>
      <c r="AH2002" s="115" t="str">
        <f t="array" ref="AH2002">XLOOKUP(F2002,'CLV2'!A:A,'CLV2'!F:F)</f>
        <v>3.LEAFY VEGGIES</v>
      </c>
      <c r="AI2002" s="115" t="str">
        <f t="shared" si="8"/>
        <v>Pack</v>
      </c>
      <c r="AJ2002" s="116">
        <f t="shared" si="9"/>
        <v>1</v>
      </c>
      <c r="AK2002" s="117" t="str">
        <f t="array" ref="AK2002">XLOOKUP(F2002,'GIÁ'!A:A,'GIÁ'!D:D)</f>
        <v>24032.61</v>
      </c>
      <c r="AL2002" s="118">
        <f t="shared" si="10"/>
        <v>48065.22</v>
      </c>
      <c r="AM2002" s="118">
        <f t="shared" si="11"/>
        <v>0</v>
      </c>
      <c r="AN2002" s="119">
        <f t="shared" si="12"/>
        <v>48065.22</v>
      </c>
      <c r="AO2002" s="118">
        <f t="shared" si="13"/>
        <v>0</v>
      </c>
      <c r="AP2002" s="121">
        <f t="shared" si="14"/>
        <v>0</v>
      </c>
      <c r="AQ2002" s="122"/>
      <c r="AR2002" s="119"/>
    </row>
    <row r="2003" ht="22.5" customHeight="1">
      <c r="A2003" s="89">
        <v>46232.0</v>
      </c>
      <c r="B2003" s="90">
        <v>0.42986111111111114</v>
      </c>
      <c r="C2003" s="91" t="s">
        <v>262</v>
      </c>
      <c r="D2003" s="129" t="str">
        <f t="array" ref="D2003">XLOOKUP(C2003,'DS ST'!A:A,'DS ST'!B:B)</f>
        <v>A119</v>
      </c>
      <c r="E2003" s="94" t="str">
        <f t="array" ref="E2003">XLOOKUP($F2003,'GIÁ'!$A:$A,'GIÁ'!$E:$E)</f>
        <v>MÁT</v>
      </c>
      <c r="F2003" s="94">
        <v>11106.0</v>
      </c>
      <c r="G2003" s="95" t="s">
        <v>652</v>
      </c>
      <c r="H2003" s="95" t="s">
        <v>93</v>
      </c>
      <c r="I2003" s="96">
        <v>1.0</v>
      </c>
      <c r="J2003" s="96">
        <v>0.0</v>
      </c>
      <c r="K2003" s="98">
        <f t="shared" si="4"/>
        <v>1</v>
      </c>
      <c r="L2003" s="99" t="s">
        <v>6258</v>
      </c>
      <c r="M2003" s="100" t="s">
        <v>6259</v>
      </c>
      <c r="N2003" s="101" t="s">
        <v>6260</v>
      </c>
      <c r="O2003" s="128"/>
      <c r="P2003" s="145">
        <v>1.0</v>
      </c>
      <c r="Q2003" s="103">
        <f t="shared" si="5"/>
        <v>0</v>
      </c>
      <c r="R2003" s="161" t="s">
        <v>6261</v>
      </c>
      <c r="S2003" s="105"/>
      <c r="T2003" s="106"/>
      <c r="U2003" s="107"/>
      <c r="V2003" s="108" t="s">
        <v>756</v>
      </c>
      <c r="W2003" s="109" t="s">
        <v>764</v>
      </c>
      <c r="X2003" s="110" t="str">
        <f t="shared" si="6"/>
        <v/>
      </c>
      <c r="Y2003" s="110" t="str">
        <f t="shared" si="7"/>
        <v>Siêu thị</v>
      </c>
      <c r="Z2003" s="139" t="str">
        <f t="shared" si="130"/>
        <v/>
      </c>
      <c r="AA2003" s="109" t="s">
        <v>802</v>
      </c>
      <c r="AB2003" s="106"/>
      <c r="AC2003" s="158"/>
      <c r="AD2003" s="160"/>
      <c r="AE2003" s="127"/>
      <c r="AF2003" s="113"/>
      <c r="AG2003" s="165" t="str">
        <f t="array" ref="AG2003">XLOOKUP(F2003,'CLV2'!A:A,'CLV2'!E:E)</f>
        <v>2.VEGETABLES</v>
      </c>
      <c r="AH2003" s="115" t="str">
        <f t="array" ref="AH2003">XLOOKUP(F2003,'CLV2'!A:A,'CLV2'!F:F)</f>
        <v>3.PROCESSED VEGGIES</v>
      </c>
      <c r="AI2003" s="115" t="str">
        <f t="shared" si="8"/>
        <v>Pack</v>
      </c>
      <c r="AJ2003" s="116">
        <f t="shared" si="9"/>
        <v>1</v>
      </c>
      <c r="AK2003" s="117" t="str">
        <f t="array" ref="AK2003">XLOOKUP(F2003,'GIÁ'!A:A,'GIÁ'!D:D)</f>
        <v>25173.63</v>
      </c>
      <c r="AL2003" s="118">
        <f t="shared" si="10"/>
        <v>25173.63</v>
      </c>
      <c r="AM2003" s="118">
        <f t="shared" si="11"/>
        <v>0</v>
      </c>
      <c r="AN2003" s="119">
        <f t="shared" si="12"/>
        <v>25173.63</v>
      </c>
      <c r="AO2003" s="118">
        <f t="shared" si="13"/>
        <v>0</v>
      </c>
      <c r="AP2003" s="121">
        <f t="shared" si="14"/>
        <v>0</v>
      </c>
      <c r="AQ2003" s="122"/>
      <c r="AR2003" s="119"/>
    </row>
    <row r="2004" ht="22.5" customHeight="1">
      <c r="A2004" s="89">
        <v>46232.0</v>
      </c>
      <c r="B2004" s="90">
        <v>0.42986111111111114</v>
      </c>
      <c r="C2004" s="91" t="s">
        <v>262</v>
      </c>
      <c r="D2004" s="129" t="str">
        <f t="array" ref="D2004">XLOOKUP(C2004,'DS ST'!A:A,'DS ST'!B:B)</f>
        <v>A119</v>
      </c>
      <c r="E2004" s="94" t="str">
        <f t="array" ref="E2004">XLOOKUP($F2004,'GIÁ'!$A:$A,'GIÁ'!$E:$E)</f>
        <v>MÁT</v>
      </c>
      <c r="F2004" s="94">
        <v>11109.0</v>
      </c>
      <c r="G2004" s="95" t="s">
        <v>655</v>
      </c>
      <c r="H2004" s="95" t="s">
        <v>93</v>
      </c>
      <c r="I2004" s="96">
        <v>1.0</v>
      </c>
      <c r="J2004" s="96">
        <v>0.0</v>
      </c>
      <c r="K2004" s="98">
        <f t="shared" si="4"/>
        <v>1</v>
      </c>
      <c r="L2004" s="99" t="s">
        <v>6258</v>
      </c>
      <c r="M2004" s="100" t="s">
        <v>6259</v>
      </c>
      <c r="N2004" s="101" t="s">
        <v>6260</v>
      </c>
      <c r="O2004" s="128"/>
      <c r="P2004" s="145">
        <v>1.0</v>
      </c>
      <c r="Q2004" s="103">
        <f t="shared" si="5"/>
        <v>0</v>
      </c>
      <c r="R2004" s="161" t="s">
        <v>6261</v>
      </c>
      <c r="S2004" s="105"/>
      <c r="T2004" s="106"/>
      <c r="U2004" s="107"/>
      <c r="V2004" s="108" t="s">
        <v>756</v>
      </c>
      <c r="W2004" s="109" t="s">
        <v>764</v>
      </c>
      <c r="X2004" s="110" t="str">
        <f t="shared" si="6"/>
        <v/>
      </c>
      <c r="Y2004" s="110" t="str">
        <f t="shared" si="7"/>
        <v>Siêu thị</v>
      </c>
      <c r="Z2004" s="139" t="str">
        <f t="shared" si="130"/>
        <v/>
      </c>
      <c r="AA2004" s="109" t="s">
        <v>802</v>
      </c>
      <c r="AB2004" s="106"/>
      <c r="AC2004" s="158"/>
      <c r="AD2004" s="160"/>
      <c r="AE2004" s="127"/>
      <c r="AF2004" s="113"/>
      <c r="AG2004" s="165" t="str">
        <f t="array" ref="AG2004">XLOOKUP(F2004,'CLV2'!A:A,'CLV2'!E:E)</f>
        <v>2.VEGETABLES</v>
      </c>
      <c r="AH2004" s="115" t="str">
        <f t="array" ref="AH2004">XLOOKUP(F2004,'CLV2'!A:A,'CLV2'!F:F)</f>
        <v>3.PROCESSED VEGGIES</v>
      </c>
      <c r="AI2004" s="115" t="str">
        <f t="shared" si="8"/>
        <v>Pack</v>
      </c>
      <c r="AJ2004" s="116">
        <f t="shared" si="9"/>
        <v>1</v>
      </c>
      <c r="AK2004" s="117" t="str">
        <f t="array" ref="AK2004">XLOOKUP(F2004,'GIÁ'!A:A,'GIÁ'!D:D)</f>
        <v>26468.81</v>
      </c>
      <c r="AL2004" s="118">
        <f t="shared" si="10"/>
        <v>26468.81</v>
      </c>
      <c r="AM2004" s="118">
        <f t="shared" si="11"/>
        <v>0</v>
      </c>
      <c r="AN2004" s="119">
        <f t="shared" si="12"/>
        <v>26468.81</v>
      </c>
      <c r="AO2004" s="118">
        <f t="shared" si="13"/>
        <v>0</v>
      </c>
      <c r="AP2004" s="121">
        <f t="shared" si="14"/>
        <v>0</v>
      </c>
      <c r="AQ2004" s="122"/>
      <c r="AR2004" s="119"/>
    </row>
    <row r="2005" ht="22.5" customHeight="1">
      <c r="A2005" s="89">
        <v>46232.0</v>
      </c>
      <c r="B2005" s="90">
        <v>0.42986111111111114</v>
      </c>
      <c r="C2005" s="91" t="s">
        <v>262</v>
      </c>
      <c r="D2005" s="129" t="str">
        <f t="array" ref="D2005">XLOOKUP(C2005,'DS ST'!A:A,'DS ST'!B:B)</f>
        <v>A119</v>
      </c>
      <c r="E2005" s="94" t="str">
        <f t="array" ref="E2005">XLOOKUP($F2005,'GIÁ'!$A:$A,'GIÁ'!$E:$E)</f>
        <v>MÁT</v>
      </c>
      <c r="F2005" s="94">
        <v>11498.0</v>
      </c>
      <c r="G2005" s="95" t="s">
        <v>806</v>
      </c>
      <c r="H2005" s="95" t="s">
        <v>787</v>
      </c>
      <c r="I2005" s="96">
        <v>1.0</v>
      </c>
      <c r="J2005" s="96">
        <v>0.0</v>
      </c>
      <c r="K2005" s="98">
        <f t="shared" si="4"/>
        <v>1</v>
      </c>
      <c r="L2005" s="99" t="s">
        <v>6258</v>
      </c>
      <c r="M2005" s="100" t="s">
        <v>6259</v>
      </c>
      <c r="N2005" s="101" t="s">
        <v>6260</v>
      </c>
      <c r="O2005" s="128"/>
      <c r="P2005" s="145">
        <v>1.0</v>
      </c>
      <c r="Q2005" s="103">
        <f t="shared" si="5"/>
        <v>0</v>
      </c>
      <c r="R2005" s="161" t="s">
        <v>6261</v>
      </c>
      <c r="S2005" s="105"/>
      <c r="T2005" s="106"/>
      <c r="U2005" s="107"/>
      <c r="V2005" s="108" t="s">
        <v>756</v>
      </c>
      <c r="W2005" s="109" t="s">
        <v>764</v>
      </c>
      <c r="X2005" s="110" t="str">
        <f t="shared" si="6"/>
        <v/>
      </c>
      <c r="Y2005" s="110" t="str">
        <f t="shared" si="7"/>
        <v>Siêu thị</v>
      </c>
      <c r="Z2005" s="139" t="str">
        <f t="shared" si="130"/>
        <v/>
      </c>
      <c r="AA2005" s="109" t="s">
        <v>802</v>
      </c>
      <c r="AB2005" s="106"/>
      <c r="AC2005" s="158"/>
      <c r="AD2005" s="160"/>
      <c r="AE2005" s="127"/>
      <c r="AF2005" s="113"/>
      <c r="AG2005" s="165" t="str">
        <f t="array" ref="AG2005">XLOOKUP(F2005,'CLV2'!A:A,'CLV2'!E:E)</f>
        <v>2.VEGETABLES</v>
      </c>
      <c r="AH2005" s="115" t="str">
        <f t="array" ref="AH2005">XLOOKUP(F2005,'CLV2'!A:A,'CLV2'!F:F)</f>
        <v>3.PROCESSED VEGGIES</v>
      </c>
      <c r="AI2005" s="115" t="str">
        <f t="shared" si="8"/>
        <v>Pack</v>
      </c>
      <c r="AJ2005" s="116">
        <f t="shared" si="9"/>
        <v>1</v>
      </c>
      <c r="AK2005" s="117" t="str">
        <f t="array" ref="AK2005">XLOOKUP(F2005,'GIÁ'!A:A,'GIÁ'!D:D)</f>
        <v>26481.17</v>
      </c>
      <c r="AL2005" s="118">
        <f t="shared" si="10"/>
        <v>26481.17</v>
      </c>
      <c r="AM2005" s="118">
        <f t="shared" si="11"/>
        <v>0</v>
      </c>
      <c r="AN2005" s="119">
        <f t="shared" si="12"/>
        <v>26481.17</v>
      </c>
      <c r="AO2005" s="118">
        <f t="shared" si="13"/>
        <v>0</v>
      </c>
      <c r="AP2005" s="121">
        <f t="shared" si="14"/>
        <v>0</v>
      </c>
      <c r="AQ2005" s="122"/>
      <c r="AR2005" s="119"/>
    </row>
    <row r="2006" ht="22.5" customHeight="1">
      <c r="A2006" s="89">
        <v>46232.0</v>
      </c>
      <c r="B2006" s="90">
        <v>0.42986111111111114</v>
      </c>
      <c r="C2006" s="91" t="s">
        <v>262</v>
      </c>
      <c r="D2006" s="129" t="str">
        <f t="array" ref="D2006">XLOOKUP(C2006,'DS ST'!A:A,'DS ST'!B:B)</f>
        <v>A119</v>
      </c>
      <c r="E2006" s="94" t="str">
        <f t="array" ref="E2006">XLOOKUP($F2006,'GIÁ'!$A:$A,'GIÁ'!$E:$E)</f>
        <v>MÁT</v>
      </c>
      <c r="F2006" s="94">
        <v>11540.0</v>
      </c>
      <c r="G2006" s="95" t="s">
        <v>836</v>
      </c>
      <c r="H2006" s="95" t="s">
        <v>787</v>
      </c>
      <c r="I2006" s="96">
        <v>1.0</v>
      </c>
      <c r="J2006" s="96">
        <v>0.0</v>
      </c>
      <c r="K2006" s="98">
        <f t="shared" si="4"/>
        <v>1</v>
      </c>
      <c r="L2006" s="99" t="s">
        <v>6258</v>
      </c>
      <c r="M2006" s="100" t="s">
        <v>6259</v>
      </c>
      <c r="N2006" s="101" t="s">
        <v>6260</v>
      </c>
      <c r="O2006" s="128"/>
      <c r="P2006" s="145">
        <v>1.0</v>
      </c>
      <c r="Q2006" s="103">
        <f t="shared" si="5"/>
        <v>0</v>
      </c>
      <c r="R2006" s="161" t="s">
        <v>6261</v>
      </c>
      <c r="S2006" s="105"/>
      <c r="T2006" s="106"/>
      <c r="U2006" s="107"/>
      <c r="V2006" s="108" t="s">
        <v>756</v>
      </c>
      <c r="W2006" s="109" t="s">
        <v>764</v>
      </c>
      <c r="X2006" s="110" t="str">
        <f t="shared" si="6"/>
        <v/>
      </c>
      <c r="Y2006" s="110" t="str">
        <f t="shared" si="7"/>
        <v>Siêu thị</v>
      </c>
      <c r="Z2006" s="139" t="str">
        <f t="shared" si="130"/>
        <v/>
      </c>
      <c r="AA2006" s="109" t="s">
        <v>802</v>
      </c>
      <c r="AB2006" s="106"/>
      <c r="AC2006" s="158"/>
      <c r="AD2006" s="160"/>
      <c r="AE2006" s="127"/>
      <c r="AF2006" s="113"/>
      <c r="AG2006" s="165" t="str">
        <f t="array" ref="AG2006">XLOOKUP(F2006,'CLV2'!A:A,'CLV2'!E:E)</f>
        <v>2.VEGETABLES</v>
      </c>
      <c r="AH2006" s="115" t="str">
        <f t="array" ref="AH2006">XLOOKUP(F2006,'CLV2'!A:A,'CLV2'!F:F)</f>
        <v>3.PROCESSED VEGGIES</v>
      </c>
      <c r="AI2006" s="115" t="str">
        <f t="shared" si="8"/>
        <v>Pack</v>
      </c>
      <c r="AJ2006" s="116">
        <f t="shared" si="9"/>
        <v>1</v>
      </c>
      <c r="AK2006" s="117" t="str">
        <f t="array" ref="AK2006">XLOOKUP(F2006,'GIÁ'!A:A,'GIÁ'!D:D)</f>
        <v>14900.00</v>
      </c>
      <c r="AL2006" s="118">
        <f t="shared" si="10"/>
        <v>14900</v>
      </c>
      <c r="AM2006" s="118">
        <f t="shared" si="11"/>
        <v>0</v>
      </c>
      <c r="AN2006" s="119">
        <f t="shared" si="12"/>
        <v>14900</v>
      </c>
      <c r="AO2006" s="118">
        <f t="shared" si="13"/>
        <v>0</v>
      </c>
      <c r="AP2006" s="121">
        <f t="shared" si="14"/>
        <v>0</v>
      </c>
      <c r="AQ2006" s="122"/>
      <c r="AR2006" s="119"/>
    </row>
    <row r="2007" ht="22.5" customHeight="1">
      <c r="A2007" s="89">
        <v>46232.0</v>
      </c>
      <c r="B2007" s="90">
        <v>0.42986111111111114</v>
      </c>
      <c r="C2007" s="91" t="s">
        <v>262</v>
      </c>
      <c r="D2007" s="129" t="str">
        <f t="array" ref="D2007">XLOOKUP(C2007,'DS ST'!A:A,'DS ST'!B:B)</f>
        <v>A119</v>
      </c>
      <c r="E2007" s="94" t="str">
        <f t="array" ref="E2007">XLOOKUP($F2007,'GIÁ'!$A:$A,'GIÁ'!$E:$E)</f>
        <v>MÁT</v>
      </c>
      <c r="F2007" s="94">
        <v>11549.0</v>
      </c>
      <c r="G2007" s="95" t="s">
        <v>870</v>
      </c>
      <c r="H2007" s="95" t="s">
        <v>57</v>
      </c>
      <c r="I2007" s="96">
        <v>3.0</v>
      </c>
      <c r="J2007" s="96">
        <v>0.0</v>
      </c>
      <c r="K2007" s="98">
        <f t="shared" si="4"/>
        <v>3</v>
      </c>
      <c r="L2007" s="99" t="s">
        <v>6258</v>
      </c>
      <c r="M2007" s="100" t="s">
        <v>6259</v>
      </c>
      <c r="N2007" s="101" t="s">
        <v>6260</v>
      </c>
      <c r="O2007" s="128"/>
      <c r="P2007" s="145">
        <v>3.0</v>
      </c>
      <c r="Q2007" s="103">
        <f t="shared" si="5"/>
        <v>0</v>
      </c>
      <c r="R2007" s="161" t="s">
        <v>6261</v>
      </c>
      <c r="S2007" s="105"/>
      <c r="T2007" s="106"/>
      <c r="U2007" s="107"/>
      <c r="V2007" s="108" t="s">
        <v>756</v>
      </c>
      <c r="W2007" s="109" t="s">
        <v>764</v>
      </c>
      <c r="X2007" s="110" t="str">
        <f t="shared" si="6"/>
        <v/>
      </c>
      <c r="Y2007" s="110" t="str">
        <f t="shared" si="7"/>
        <v>Siêu thị</v>
      </c>
      <c r="Z2007" s="139" t="str">
        <f t="shared" si="130"/>
        <v/>
      </c>
      <c r="AA2007" s="109" t="s">
        <v>802</v>
      </c>
      <c r="AB2007" s="106"/>
      <c r="AC2007" s="158"/>
      <c r="AD2007" s="160"/>
      <c r="AE2007" s="127"/>
      <c r="AF2007" s="113"/>
      <c r="AG2007" s="165" t="str">
        <f t="array" ref="AG2007">XLOOKUP(F2007,'CLV2'!A:A,'CLV2'!E:E)</f>
        <v>2.VEGETABLES</v>
      </c>
      <c r="AH2007" s="115" t="str">
        <f t="array" ref="AH2007">XLOOKUP(F2007,'CLV2'!A:A,'CLV2'!F:F)</f>
        <v>3.PROCESSED VEGGIES</v>
      </c>
      <c r="AI2007" s="115" t="str">
        <f t="shared" si="8"/>
        <v>Pack</v>
      </c>
      <c r="AJ2007" s="116">
        <f t="shared" si="9"/>
        <v>1</v>
      </c>
      <c r="AK2007" s="117" t="str">
        <f t="array" ref="AK2007">XLOOKUP(F2007,'GIÁ'!A:A,'GIÁ'!D:D)</f>
        <v>4825.44</v>
      </c>
      <c r="AL2007" s="118">
        <f t="shared" si="10"/>
        <v>14476.32</v>
      </c>
      <c r="AM2007" s="118">
        <f t="shared" si="11"/>
        <v>0</v>
      </c>
      <c r="AN2007" s="119">
        <f t="shared" si="12"/>
        <v>14476.32</v>
      </c>
      <c r="AO2007" s="118">
        <f t="shared" si="13"/>
        <v>0</v>
      </c>
      <c r="AP2007" s="121">
        <f t="shared" si="14"/>
        <v>0</v>
      </c>
      <c r="AQ2007" s="122"/>
      <c r="AR2007" s="119"/>
    </row>
    <row r="2008" ht="22.5" customHeight="1">
      <c r="A2008" s="89">
        <v>46232.0</v>
      </c>
      <c r="B2008" s="90">
        <v>0.42986111111111114</v>
      </c>
      <c r="C2008" s="91" t="s">
        <v>262</v>
      </c>
      <c r="D2008" s="129" t="str">
        <f t="array" ref="D2008">XLOOKUP(C2008,'DS ST'!A:A,'DS ST'!B:B)</f>
        <v>A119</v>
      </c>
      <c r="E2008" s="94" t="str">
        <f t="array" ref="E2008">XLOOKUP($F2008,'GIÁ'!$A:$A,'GIÁ'!$E:$E)</f>
        <v>MÁT</v>
      </c>
      <c r="F2008" s="94">
        <v>11763.0</v>
      </c>
      <c r="G2008" s="95" t="s">
        <v>1062</v>
      </c>
      <c r="H2008" s="95" t="s">
        <v>57</v>
      </c>
      <c r="I2008" s="96">
        <v>1.0</v>
      </c>
      <c r="J2008" s="96">
        <v>0.0</v>
      </c>
      <c r="K2008" s="98">
        <f t="shared" si="4"/>
        <v>1</v>
      </c>
      <c r="L2008" s="99" t="s">
        <v>6258</v>
      </c>
      <c r="M2008" s="100" t="s">
        <v>6259</v>
      </c>
      <c r="N2008" s="101" t="s">
        <v>6260</v>
      </c>
      <c r="O2008" s="128"/>
      <c r="P2008" s="145">
        <v>1.0</v>
      </c>
      <c r="Q2008" s="103">
        <f t="shared" si="5"/>
        <v>0</v>
      </c>
      <c r="R2008" s="161" t="s">
        <v>6261</v>
      </c>
      <c r="S2008" s="105"/>
      <c r="T2008" s="106"/>
      <c r="U2008" s="107"/>
      <c r="V2008" s="108" t="s">
        <v>756</v>
      </c>
      <c r="W2008" s="109" t="s">
        <v>764</v>
      </c>
      <c r="X2008" s="110" t="str">
        <f t="shared" si="6"/>
        <v/>
      </c>
      <c r="Y2008" s="110" t="str">
        <f t="shared" si="7"/>
        <v>Siêu thị</v>
      </c>
      <c r="Z2008" s="139" t="str">
        <f t="shared" si="130"/>
        <v/>
      </c>
      <c r="AA2008" s="109" t="s">
        <v>802</v>
      </c>
      <c r="AB2008" s="106"/>
      <c r="AC2008" s="158"/>
      <c r="AD2008" s="160"/>
      <c r="AE2008" s="127"/>
      <c r="AF2008" s="113"/>
      <c r="AG2008" s="165" t="str">
        <f t="array" ref="AG2008">XLOOKUP(F2008,'CLV2'!A:A,'CLV2'!E:E)</f>
        <v>2.FRUITS</v>
      </c>
      <c r="AH2008" s="115" t="str">
        <f t="array" ref="AH2008">XLOOKUP(F2008,'CLV2'!A:A,'CLV2'!F:F)</f>
        <v>3.IMPORT FRUITS</v>
      </c>
      <c r="AI2008" s="115" t="str">
        <f t="shared" si="8"/>
        <v>Pack</v>
      </c>
      <c r="AJ2008" s="116">
        <f t="shared" si="9"/>
        <v>1</v>
      </c>
      <c r="AK2008" s="117" t="str">
        <f t="array" ref="AK2008">XLOOKUP(F2008,'GIÁ'!A:A,'GIÁ'!D:D)</f>
        <v>45773.45</v>
      </c>
      <c r="AL2008" s="118">
        <f t="shared" si="10"/>
        <v>45773.45</v>
      </c>
      <c r="AM2008" s="118">
        <f t="shared" si="11"/>
        <v>0</v>
      </c>
      <c r="AN2008" s="119">
        <f t="shared" si="12"/>
        <v>45773.45</v>
      </c>
      <c r="AO2008" s="118">
        <f t="shared" si="13"/>
        <v>0</v>
      </c>
      <c r="AP2008" s="121">
        <f t="shared" si="14"/>
        <v>0</v>
      </c>
      <c r="AQ2008" s="122"/>
      <c r="AR2008" s="119"/>
    </row>
    <row r="2009" ht="22.5" customHeight="1">
      <c r="A2009" s="89">
        <v>46232.0</v>
      </c>
      <c r="B2009" s="90">
        <v>0.7409722222222223</v>
      </c>
      <c r="C2009" s="91" t="s">
        <v>659</v>
      </c>
      <c r="D2009" s="129" t="str">
        <f t="array" ref="D2009">XLOOKUP(C2009,'DS ST'!A:A,'DS ST'!B:B)</f>
        <v>A156</v>
      </c>
      <c r="E2009" s="94" t="str">
        <f t="array" ref="E2009">XLOOKUP($F2009,'GIÁ'!$A:$A,'GIÁ'!$E:$E)</f>
        <v>MÁT</v>
      </c>
      <c r="F2009" s="94">
        <v>1100918.0</v>
      </c>
      <c r="G2009" s="95" t="s">
        <v>5511</v>
      </c>
      <c r="H2009" s="95" t="s">
        <v>273</v>
      </c>
      <c r="I2009" s="96">
        <v>18.0</v>
      </c>
      <c r="J2009" s="96">
        <v>17.84</v>
      </c>
      <c r="K2009" s="98">
        <f t="shared" si="4"/>
        <v>0.16</v>
      </c>
      <c r="L2009" s="99" t="s">
        <v>6262</v>
      </c>
      <c r="M2009" s="100" t="s">
        <v>6263</v>
      </c>
      <c r="N2009" s="101" t="s">
        <v>6264</v>
      </c>
      <c r="O2009" s="128">
        <v>0.16000000000000014</v>
      </c>
      <c r="P2009" s="100"/>
      <c r="Q2009" s="103">
        <f t="shared" si="5"/>
        <v>0</v>
      </c>
      <c r="R2009" s="161"/>
      <c r="S2009" s="105"/>
      <c r="T2009" s="106"/>
      <c r="U2009" s="107"/>
      <c r="V2009" s="108" t="s">
        <v>756</v>
      </c>
      <c r="W2009" s="109" t="s">
        <v>505</v>
      </c>
      <c r="X2009" s="110" t="str">
        <f t="shared" si="6"/>
        <v>Hao hụt</v>
      </c>
      <c r="Y2009" s="110" t="str">
        <f t="shared" si="7"/>
        <v/>
      </c>
      <c r="Z2009" s="139" t="str">
        <f t="shared" si="130"/>
        <v/>
      </c>
      <c r="AA2009" s="109" t="s">
        <v>802</v>
      </c>
      <c r="AB2009" s="106"/>
      <c r="AC2009" s="158"/>
      <c r="AD2009" s="160"/>
      <c r="AE2009" s="127"/>
      <c r="AF2009" s="113"/>
      <c r="AG2009" s="165" t="str">
        <f t="array" ref="AG2009">XLOOKUP(F2009,'CLV2'!A:A,'CLV2'!E:E)</f>
        <v>2.FRUITS</v>
      </c>
      <c r="AH2009" s="115" t="str">
        <f t="array" ref="AH2009">XLOOKUP(F2009,'CLV2'!A:A,'CLV2'!F:F)</f>
        <v>3.IMPORT FRUITS</v>
      </c>
      <c r="AI2009" s="115" t="str">
        <f t="shared" si="8"/>
        <v>KG</v>
      </c>
      <c r="AJ2009" s="116">
        <f t="shared" si="9"/>
        <v>0.008888888889</v>
      </c>
      <c r="AK2009" s="117" t="str">
        <f t="array" ref="AK2009">XLOOKUP(F2009,'GIÁ'!A:A,'GIÁ'!D:D)</f>
        <v>121296.91</v>
      </c>
      <c r="AL2009" s="118">
        <f t="shared" si="10"/>
        <v>19407.5056</v>
      </c>
      <c r="AM2009" s="118">
        <f t="shared" si="11"/>
        <v>19407.5056</v>
      </c>
      <c r="AN2009" s="119">
        <f t="shared" si="12"/>
        <v>0</v>
      </c>
      <c r="AO2009" s="118">
        <f t="shared" si="13"/>
        <v>0</v>
      </c>
      <c r="AP2009" s="121">
        <f t="shared" si="14"/>
        <v>0</v>
      </c>
      <c r="AQ2009" s="122"/>
      <c r="AR2009" s="119"/>
    </row>
    <row r="2010" ht="22.5" customHeight="1">
      <c r="A2010" s="89">
        <v>46232.0</v>
      </c>
      <c r="B2010" s="90">
        <v>0.7409722222222223</v>
      </c>
      <c r="C2010" s="91" t="s">
        <v>659</v>
      </c>
      <c r="D2010" s="129" t="str">
        <f t="array" ref="D2010">XLOOKUP(C2010,'DS ST'!A:A,'DS ST'!B:B)</f>
        <v>A156</v>
      </c>
      <c r="E2010" s="94" t="str">
        <f t="array" ref="E2010">XLOOKUP($F2010,'GIÁ'!$A:$A,'GIÁ'!$E:$E)</f>
        <v>MÁT</v>
      </c>
      <c r="F2010" s="94">
        <v>8.938502525726E12</v>
      </c>
      <c r="G2010" s="95" t="s">
        <v>2836</v>
      </c>
      <c r="H2010" s="95" t="s">
        <v>1206</v>
      </c>
      <c r="I2010" s="96">
        <v>6.0</v>
      </c>
      <c r="J2010" s="96">
        <v>0.0</v>
      </c>
      <c r="K2010" s="98">
        <f t="shared" si="4"/>
        <v>6</v>
      </c>
      <c r="L2010" s="99" t="s">
        <v>6262</v>
      </c>
      <c r="M2010" s="100" t="s">
        <v>6265</v>
      </c>
      <c r="N2010" s="101" t="s">
        <v>6266</v>
      </c>
      <c r="O2010" s="128"/>
      <c r="P2010" s="100">
        <v>6.0</v>
      </c>
      <c r="Q2010" s="103">
        <f t="shared" si="5"/>
        <v>0</v>
      </c>
      <c r="R2010" s="161" t="s">
        <v>6267</v>
      </c>
      <c r="S2010" s="105"/>
      <c r="T2010" s="106"/>
      <c r="U2010" s="107"/>
      <c r="V2010" s="108" t="s">
        <v>756</v>
      </c>
      <c r="W2010" s="109" t="s">
        <v>764</v>
      </c>
      <c r="X2010" s="110" t="str">
        <f t="shared" si="6"/>
        <v/>
      </c>
      <c r="Y2010" s="110" t="str">
        <f t="shared" si="7"/>
        <v>Siêu thị</v>
      </c>
      <c r="Z2010" s="139" t="str">
        <f t="shared" si="130"/>
        <v/>
      </c>
      <c r="AA2010" s="109" t="s">
        <v>802</v>
      </c>
      <c r="AB2010" s="106"/>
      <c r="AC2010" s="158"/>
      <c r="AD2010" s="160"/>
      <c r="AE2010" s="127"/>
      <c r="AF2010" s="113"/>
      <c r="AG2010" s="165" t="str">
        <f t="array" ref="AG2010">XLOOKUP(F2010,'CLV2'!A:A,'CLV2'!E:E)</f>
        <v>2.CHILLED FOODS</v>
      </c>
      <c r="AH2010" s="115" t="str">
        <f t="array" ref="AH2010">XLOOKUP(F2010,'CLV2'!A:A,'CLV2'!F:F)</f>
        <v>3.OTHER CHILLED PRODUCTS</v>
      </c>
      <c r="AI2010" s="115" t="str">
        <f t="shared" si="8"/>
        <v>Pack</v>
      </c>
      <c r="AJ2010" s="116">
        <f t="shared" si="9"/>
        <v>1</v>
      </c>
      <c r="AK2010" s="117" t="str">
        <f t="array" ref="AK2010">XLOOKUP(F2010,'GIÁ'!A:A,'GIÁ'!D:D)</f>
        <v>11152.74</v>
      </c>
      <c r="AL2010" s="118">
        <f t="shared" si="10"/>
        <v>66916.44</v>
      </c>
      <c r="AM2010" s="118">
        <f t="shared" si="11"/>
        <v>0</v>
      </c>
      <c r="AN2010" s="119">
        <f t="shared" si="12"/>
        <v>66916.44</v>
      </c>
      <c r="AO2010" s="118">
        <f t="shared" si="13"/>
        <v>0</v>
      </c>
      <c r="AP2010" s="121">
        <f t="shared" si="14"/>
        <v>0</v>
      </c>
      <c r="AQ2010" s="122"/>
      <c r="AR2010" s="119"/>
    </row>
    <row r="2011" ht="22.5" customHeight="1">
      <c r="A2011" s="89">
        <v>46232.0</v>
      </c>
      <c r="B2011" s="90">
        <v>0.5013888888888889</v>
      </c>
      <c r="C2011" s="91" t="s">
        <v>378</v>
      </c>
      <c r="D2011" s="129" t="str">
        <f t="array" ref="D2011">XLOOKUP(C2011,'DS ST'!A:A,'DS ST'!B:B)</f>
        <v>A125</v>
      </c>
      <c r="E2011" s="94" t="str">
        <f t="array" ref="E2011">XLOOKUP($F2011,'GIÁ'!$A:$A,'GIÁ'!$E:$E)</f>
        <v>MÁT</v>
      </c>
      <c r="F2011" s="94">
        <v>8.938525186072E12</v>
      </c>
      <c r="G2011" s="95" t="s">
        <v>2995</v>
      </c>
      <c r="H2011" s="95" t="s">
        <v>224</v>
      </c>
      <c r="I2011" s="96">
        <v>2.0</v>
      </c>
      <c r="J2011" s="96">
        <v>0.0</v>
      </c>
      <c r="K2011" s="98">
        <f t="shared" si="4"/>
        <v>2</v>
      </c>
      <c r="L2011" s="99" t="s">
        <v>6268</v>
      </c>
      <c r="M2011" s="100" t="s">
        <v>6269</v>
      </c>
      <c r="N2011" s="101" t="s">
        <v>6270</v>
      </c>
      <c r="O2011" s="128"/>
      <c r="P2011" s="100"/>
      <c r="Q2011" s="103">
        <f t="shared" si="5"/>
        <v>2</v>
      </c>
      <c r="R2011" s="161"/>
      <c r="S2011" s="105"/>
      <c r="T2011" s="106"/>
      <c r="U2011" s="170" t="s">
        <v>6271</v>
      </c>
      <c r="V2011" s="108" t="s">
        <v>756</v>
      </c>
      <c r="W2011" s="109" t="s">
        <v>1312</v>
      </c>
      <c r="X2011" s="110" t="str">
        <f t="shared" si="6"/>
        <v/>
      </c>
      <c r="Y2011" s="110" t="str">
        <f t="shared" si="7"/>
        <v/>
      </c>
      <c r="Z2011" s="139" t="str">
        <f t="shared" si="130"/>
        <v>Kho đông mát</v>
      </c>
      <c r="AA2011" s="109" t="s">
        <v>802</v>
      </c>
      <c r="AB2011" s="106"/>
      <c r="AC2011" s="158"/>
      <c r="AD2011" s="160"/>
      <c r="AE2011" s="127"/>
      <c r="AF2011" s="113"/>
      <c r="AG2011" s="165" t="str">
        <f t="array" ref="AG2011">XLOOKUP(F2011,'CLV2'!A:A,'CLV2'!E:E)</f>
        <v>2.VEGETABLES</v>
      </c>
      <c r="AH2011" s="115" t="str">
        <f t="array" ref="AH2011">XLOOKUP(F2011,'CLV2'!A:A,'CLV2'!F:F)</f>
        <v>3.LEAFY VEGGIES</v>
      </c>
      <c r="AI2011" s="115" t="str">
        <f t="shared" si="8"/>
        <v>Pack</v>
      </c>
      <c r="AJ2011" s="116">
        <f t="shared" si="9"/>
        <v>1</v>
      </c>
      <c r="AK2011" s="117" t="str">
        <f t="array" ref="AK2011">XLOOKUP(F2011,'GIÁ'!A:A,'GIÁ'!D:D)</f>
        <v>24032.61</v>
      </c>
      <c r="AL2011" s="118">
        <f t="shared" si="10"/>
        <v>48065.22</v>
      </c>
      <c r="AM2011" s="118">
        <f t="shared" si="11"/>
        <v>0</v>
      </c>
      <c r="AN2011" s="119">
        <f t="shared" si="12"/>
        <v>0</v>
      </c>
      <c r="AO2011" s="118">
        <f t="shared" si="13"/>
        <v>48065.22</v>
      </c>
      <c r="AP2011" s="121">
        <f t="shared" si="14"/>
        <v>0</v>
      </c>
      <c r="AQ2011" s="122"/>
      <c r="AR2011" s="119"/>
    </row>
    <row r="2012" ht="22.5" customHeight="1">
      <c r="A2012" s="89">
        <v>46232.0</v>
      </c>
      <c r="B2012" s="90">
        <v>0.5013888888888889</v>
      </c>
      <c r="C2012" s="91" t="s">
        <v>378</v>
      </c>
      <c r="D2012" s="92" t="str">
        <f t="array" ref="D2012">XLOOKUP(C2012,'DS ST'!A:A,'DS ST'!B:B)</f>
        <v>A125</v>
      </c>
      <c r="E2012" s="94" t="str">
        <f t="array" ref="E2012">XLOOKUP($F2012,'GIÁ'!$A:$A,'GIÁ'!$E:$E)</f>
        <v>MÁT</v>
      </c>
      <c r="F2012" s="94">
        <v>11742.0</v>
      </c>
      <c r="G2012" s="95" t="s">
        <v>1025</v>
      </c>
      <c r="H2012" s="95" t="s">
        <v>75</v>
      </c>
      <c r="I2012" s="96">
        <v>3.0</v>
      </c>
      <c r="J2012" s="96">
        <v>1.0</v>
      </c>
      <c r="K2012" s="98">
        <f t="shared" si="4"/>
        <v>2</v>
      </c>
      <c r="L2012" s="99" t="s">
        <v>6268</v>
      </c>
      <c r="M2012" s="100" t="s">
        <v>6272</v>
      </c>
      <c r="N2012" s="101" t="s">
        <v>6270</v>
      </c>
      <c r="O2012" s="128"/>
      <c r="P2012" s="100"/>
      <c r="Q2012" s="103">
        <f t="shared" si="5"/>
        <v>2</v>
      </c>
      <c r="R2012" s="161"/>
      <c r="S2012" s="105"/>
      <c r="T2012" s="106"/>
      <c r="U2012" s="107" t="s">
        <v>6273</v>
      </c>
      <c r="V2012" s="108" t="s">
        <v>756</v>
      </c>
      <c r="W2012" s="109" t="s">
        <v>1312</v>
      </c>
      <c r="X2012" s="110" t="str">
        <f t="shared" si="6"/>
        <v/>
      </c>
      <c r="Y2012" s="110" t="str">
        <f t="shared" si="7"/>
        <v/>
      </c>
      <c r="Z2012" s="139" t="str">
        <f t="shared" si="130"/>
        <v>Chưa xác định</v>
      </c>
      <c r="AA2012" s="109" t="s">
        <v>802</v>
      </c>
      <c r="AB2012" s="149" t="s">
        <v>6274</v>
      </c>
      <c r="AC2012" s="158"/>
      <c r="AD2012" s="160"/>
      <c r="AE2012" s="127"/>
      <c r="AF2012" s="113"/>
      <c r="AG2012" s="165" t="str">
        <f t="array" ref="AG2012">XLOOKUP(F2012,'CLV2'!A:A,'CLV2'!E:E)</f>
        <v>2.FRUITS</v>
      </c>
      <c r="AH2012" s="115" t="str">
        <f t="array" ref="AH2012">XLOOKUP(F2012,'CLV2'!A:A,'CLV2'!F:F)</f>
        <v>3.CUTTING FRUITS</v>
      </c>
      <c r="AI2012" s="115" t="str">
        <f t="shared" si="8"/>
        <v>Pack</v>
      </c>
      <c r="AJ2012" s="116">
        <f t="shared" si="9"/>
        <v>0.6666666667</v>
      </c>
      <c r="AK2012" s="117" t="str">
        <f t="array" ref="AK2012">XLOOKUP(F2012,'GIÁ'!A:A,'GIÁ'!D:D)</f>
        <v>20000.00</v>
      </c>
      <c r="AL2012" s="118">
        <f t="shared" si="10"/>
        <v>40000</v>
      </c>
      <c r="AM2012" s="118">
        <f t="shared" si="11"/>
        <v>0</v>
      </c>
      <c r="AN2012" s="119">
        <f t="shared" si="12"/>
        <v>0</v>
      </c>
      <c r="AO2012" s="118">
        <f t="shared" si="13"/>
        <v>0</v>
      </c>
      <c r="AP2012" s="121">
        <f t="shared" si="14"/>
        <v>40000</v>
      </c>
      <c r="AQ2012" s="122"/>
      <c r="AR2012" s="119"/>
    </row>
    <row r="2013" ht="22.5" customHeight="1">
      <c r="A2013" s="89">
        <v>46232.0</v>
      </c>
      <c r="B2013" s="90">
        <v>0.4666666666666667</v>
      </c>
      <c r="C2013" s="91" t="s">
        <v>21</v>
      </c>
      <c r="D2013" s="129" t="str">
        <f t="array" ref="D2013">XLOOKUP(C2013,'DS ST'!A:A,'DS ST'!B:B)</f>
        <v>A102</v>
      </c>
      <c r="E2013" s="94" t="str">
        <f t="array" ref="E2013">XLOOKUP($F2013,'GIÁ'!$A:$A,'GIÁ'!$E:$E)</f>
        <v>MÁT</v>
      </c>
      <c r="F2013" s="94">
        <v>1100918.0</v>
      </c>
      <c r="G2013" s="95" t="s">
        <v>5511</v>
      </c>
      <c r="H2013" s="95" t="s">
        <v>273</v>
      </c>
      <c r="I2013" s="96">
        <v>18.0</v>
      </c>
      <c r="J2013" s="96">
        <v>17.8</v>
      </c>
      <c r="K2013" s="98">
        <f t="shared" si="4"/>
        <v>0.2</v>
      </c>
      <c r="L2013" s="99" t="s">
        <v>6275</v>
      </c>
      <c r="M2013" s="100" t="s">
        <v>6276</v>
      </c>
      <c r="N2013" s="101" t="s">
        <v>6277</v>
      </c>
      <c r="O2013" s="128">
        <v>0.1999999999999993</v>
      </c>
      <c r="P2013" s="100"/>
      <c r="Q2013" s="103">
        <f t="shared" si="5"/>
        <v>0</v>
      </c>
      <c r="R2013" s="161"/>
      <c r="S2013" s="105"/>
      <c r="T2013" s="106"/>
      <c r="U2013" s="107"/>
      <c r="V2013" s="108" t="s">
        <v>756</v>
      </c>
      <c r="W2013" s="109" t="s">
        <v>505</v>
      </c>
      <c r="X2013" s="110" t="str">
        <f t="shared" si="6"/>
        <v>Hao hụt</v>
      </c>
      <c r="Y2013" s="110" t="str">
        <f t="shared" si="7"/>
        <v/>
      </c>
      <c r="Z2013" s="139" t="str">
        <f t="shared" si="130"/>
        <v/>
      </c>
      <c r="AA2013" s="109" t="s">
        <v>802</v>
      </c>
      <c r="AB2013" s="106"/>
      <c r="AC2013" s="158"/>
      <c r="AD2013" s="160"/>
      <c r="AE2013" s="127"/>
      <c r="AF2013" s="113"/>
      <c r="AG2013" s="165" t="str">
        <f t="array" ref="AG2013">XLOOKUP(F2013,'CLV2'!A:A,'CLV2'!E:E)</f>
        <v>2.FRUITS</v>
      </c>
      <c r="AH2013" s="115" t="str">
        <f t="array" ref="AH2013">XLOOKUP(F2013,'CLV2'!A:A,'CLV2'!F:F)</f>
        <v>3.IMPORT FRUITS</v>
      </c>
      <c r="AI2013" s="115" t="str">
        <f t="shared" si="8"/>
        <v>KG</v>
      </c>
      <c r="AJ2013" s="116">
        <f t="shared" si="9"/>
        <v>0.01111111111</v>
      </c>
      <c r="AK2013" s="117" t="str">
        <f t="array" ref="AK2013">XLOOKUP(F2013,'GIÁ'!A:A,'GIÁ'!D:D)</f>
        <v>121296.91</v>
      </c>
      <c r="AL2013" s="118">
        <f t="shared" si="10"/>
        <v>24259.382</v>
      </c>
      <c r="AM2013" s="118">
        <f t="shared" si="11"/>
        <v>24259.382</v>
      </c>
      <c r="AN2013" s="119">
        <f t="shared" si="12"/>
        <v>0</v>
      </c>
      <c r="AO2013" s="118">
        <f t="shared" si="13"/>
        <v>0</v>
      </c>
      <c r="AP2013" s="121">
        <f t="shared" si="14"/>
        <v>0</v>
      </c>
      <c r="AQ2013" s="122"/>
      <c r="AR2013" s="119"/>
    </row>
    <row r="2014" ht="22.5" customHeight="1">
      <c r="A2014" s="89">
        <v>46232.0</v>
      </c>
      <c r="B2014" s="90">
        <v>0.4666666666666667</v>
      </c>
      <c r="C2014" s="91" t="s">
        <v>21</v>
      </c>
      <c r="D2014" s="129" t="str">
        <f t="array" ref="D2014">XLOOKUP(C2014,'DS ST'!A:A,'DS ST'!B:B)</f>
        <v>A102</v>
      </c>
      <c r="E2014" s="94" t="str">
        <f t="array" ref="E2014">XLOOKUP($F2014,'GIÁ'!$A:$A,'GIÁ'!$E:$E)</f>
        <v>MÁT</v>
      </c>
      <c r="F2014" s="94">
        <v>8.938505512204E12</v>
      </c>
      <c r="G2014" s="95" t="s">
        <v>2878</v>
      </c>
      <c r="H2014" s="95" t="s">
        <v>224</v>
      </c>
      <c r="I2014" s="96">
        <v>1.0</v>
      </c>
      <c r="J2014" s="96">
        <v>0.0</v>
      </c>
      <c r="K2014" s="98">
        <f t="shared" si="4"/>
        <v>1</v>
      </c>
      <c r="L2014" s="99" t="s">
        <v>6275</v>
      </c>
      <c r="M2014" s="100" t="s">
        <v>6278</v>
      </c>
      <c r="N2014" s="101" t="s">
        <v>6279</v>
      </c>
      <c r="O2014" s="128"/>
      <c r="P2014" s="100">
        <v>1.0</v>
      </c>
      <c r="Q2014" s="103">
        <f t="shared" si="5"/>
        <v>0</v>
      </c>
      <c r="R2014" s="161" t="s">
        <v>6280</v>
      </c>
      <c r="S2014" s="105"/>
      <c r="T2014" s="106"/>
      <c r="U2014" s="107"/>
      <c r="V2014" s="108" t="s">
        <v>756</v>
      </c>
      <c r="W2014" s="109" t="s">
        <v>1908</v>
      </c>
      <c r="X2014" s="110" t="str">
        <f t="shared" si="6"/>
        <v/>
      </c>
      <c r="Y2014" s="110" t="str">
        <f t="shared" si="7"/>
        <v>Siêu thị</v>
      </c>
      <c r="Z2014" s="139" t="str">
        <f t="shared" si="130"/>
        <v/>
      </c>
      <c r="AA2014" s="109" t="s">
        <v>802</v>
      </c>
      <c r="AB2014" s="106"/>
      <c r="AC2014" s="158"/>
      <c r="AD2014" s="160"/>
      <c r="AE2014" s="127"/>
      <c r="AF2014" s="113"/>
      <c r="AG2014" s="165" t="str">
        <f t="array" ref="AG2014">XLOOKUP(F2014,'CLV2'!A:A,'CLV2'!E:E)</f>
        <v>2.VEGETABLES</v>
      </c>
      <c r="AH2014" s="115" t="str">
        <f t="array" ref="AH2014">XLOOKUP(F2014,'CLV2'!A:A,'CLV2'!F:F)</f>
        <v>3.PROCESSED VEGGIES</v>
      </c>
      <c r="AI2014" s="115" t="str">
        <f t="shared" si="8"/>
        <v>Pack</v>
      </c>
      <c r="AJ2014" s="116">
        <f t="shared" si="9"/>
        <v>1</v>
      </c>
      <c r="AK2014" s="117" t="str">
        <f t="array" ref="AK2014">XLOOKUP(F2014,'GIÁ'!A:A,'GIÁ'!D:D)</f>
        <v>24862.74</v>
      </c>
      <c r="AL2014" s="118">
        <f t="shared" si="10"/>
        <v>24862.74</v>
      </c>
      <c r="AM2014" s="118">
        <f t="shared" si="11"/>
        <v>0</v>
      </c>
      <c r="AN2014" s="119">
        <f t="shared" si="12"/>
        <v>24862.74</v>
      </c>
      <c r="AO2014" s="118">
        <f t="shared" si="13"/>
        <v>0</v>
      </c>
      <c r="AP2014" s="121">
        <f t="shared" si="14"/>
        <v>0</v>
      </c>
      <c r="AQ2014" s="122"/>
      <c r="AR2014" s="119"/>
    </row>
    <row r="2015" ht="22.5" customHeight="1">
      <c r="A2015" s="89">
        <v>46232.0</v>
      </c>
      <c r="B2015" s="90">
        <v>0.5861111111111111</v>
      </c>
      <c r="C2015" s="91" t="s">
        <v>458</v>
      </c>
      <c r="D2015" s="129" t="str">
        <f t="array" ref="D2015">XLOOKUP(C2015,'DS ST'!A:A,'DS ST'!B:B)</f>
        <v>A132</v>
      </c>
      <c r="E2015" s="94" t="str">
        <f t="array" ref="E2015">XLOOKUP($F2015,'GIÁ'!$A:$A,'GIÁ'!$E:$E)</f>
        <v>MÁT</v>
      </c>
      <c r="F2015" s="94">
        <v>10610.0</v>
      </c>
      <c r="G2015" s="95" t="s">
        <v>121</v>
      </c>
      <c r="H2015" s="95" t="s">
        <v>57</v>
      </c>
      <c r="I2015" s="96">
        <v>7.0</v>
      </c>
      <c r="J2015" s="96">
        <v>0.0</v>
      </c>
      <c r="K2015" s="98">
        <f t="shared" si="4"/>
        <v>7</v>
      </c>
      <c r="L2015" s="99" t="s">
        <v>6281</v>
      </c>
      <c r="M2015" s="100" t="s">
        <v>6282</v>
      </c>
      <c r="N2015" s="101" t="s">
        <v>6283</v>
      </c>
      <c r="O2015" s="128"/>
      <c r="P2015" s="100">
        <v>7.0</v>
      </c>
      <c r="Q2015" s="103">
        <f t="shared" si="5"/>
        <v>0</v>
      </c>
      <c r="R2015" s="161" t="s">
        <v>6284</v>
      </c>
      <c r="S2015" s="105"/>
      <c r="T2015" s="106"/>
      <c r="U2015" s="107"/>
      <c r="V2015" s="108" t="s">
        <v>756</v>
      </c>
      <c r="W2015" s="109" t="s">
        <v>764</v>
      </c>
      <c r="X2015" s="110" t="str">
        <f t="shared" si="6"/>
        <v/>
      </c>
      <c r="Y2015" s="110" t="str">
        <f t="shared" si="7"/>
        <v>Siêu thị</v>
      </c>
      <c r="Z2015" s="139" t="str">
        <f t="shared" si="130"/>
        <v/>
      </c>
      <c r="AA2015" s="109" t="s">
        <v>802</v>
      </c>
      <c r="AB2015" s="106"/>
      <c r="AC2015" s="158"/>
      <c r="AD2015" s="160"/>
      <c r="AE2015" s="127"/>
      <c r="AF2015" s="113"/>
      <c r="AG2015" s="165" t="str">
        <f t="array" ref="AG2015">XLOOKUP(F2015,'CLV2'!A:A,'CLV2'!E:E)</f>
        <v>2.FRUITS</v>
      </c>
      <c r="AH2015" s="115" t="str">
        <f t="array" ref="AH2015">XLOOKUP(F2015,'CLV2'!A:A,'CLV2'!F:F)</f>
        <v>3.IMPORT FRUITS</v>
      </c>
      <c r="AI2015" s="115" t="str">
        <f t="shared" si="8"/>
        <v>Pack</v>
      </c>
      <c r="AJ2015" s="116">
        <f t="shared" si="9"/>
        <v>1</v>
      </c>
      <c r="AK2015" s="117" t="str">
        <f t="array" ref="AK2015">XLOOKUP(F2015,'GIÁ'!A:A,'GIÁ'!D:D)</f>
        <v>72259.15</v>
      </c>
      <c r="AL2015" s="118">
        <f t="shared" si="10"/>
        <v>505814.05</v>
      </c>
      <c r="AM2015" s="118">
        <f t="shared" si="11"/>
        <v>0</v>
      </c>
      <c r="AN2015" s="119">
        <f t="shared" si="12"/>
        <v>505814.05</v>
      </c>
      <c r="AO2015" s="118">
        <f t="shared" si="13"/>
        <v>0</v>
      </c>
      <c r="AP2015" s="121">
        <f t="shared" si="14"/>
        <v>0</v>
      </c>
      <c r="AQ2015" s="122"/>
      <c r="AR2015" s="119"/>
    </row>
    <row r="2016" ht="22.5" customHeight="1">
      <c r="A2016" s="89">
        <v>46232.0</v>
      </c>
      <c r="B2016" s="90">
        <v>0.5861111111111111</v>
      </c>
      <c r="C2016" s="91" t="s">
        <v>458</v>
      </c>
      <c r="D2016" s="129" t="str">
        <f t="array" ref="D2016">XLOOKUP(C2016,'DS ST'!A:A,'DS ST'!B:B)</f>
        <v>A132</v>
      </c>
      <c r="E2016" s="94" t="str">
        <f t="array" ref="E2016">XLOOKUP($F2016,'GIÁ'!$A:$A,'GIÁ'!$E:$E)</f>
        <v>MÁT</v>
      </c>
      <c r="F2016" s="94">
        <v>1100102.0</v>
      </c>
      <c r="G2016" s="95" t="s">
        <v>5692</v>
      </c>
      <c r="H2016" s="95" t="s">
        <v>273</v>
      </c>
      <c r="I2016" s="96">
        <v>10.0</v>
      </c>
      <c r="J2016" s="96">
        <v>9.38</v>
      </c>
      <c r="K2016" s="98">
        <f t="shared" si="4"/>
        <v>0.62</v>
      </c>
      <c r="L2016" s="99" t="s">
        <v>6281</v>
      </c>
      <c r="M2016" s="100" t="s">
        <v>6285</v>
      </c>
      <c r="N2016" s="101" t="s">
        <v>6286</v>
      </c>
      <c r="O2016" s="128">
        <v>0.6199999999999992</v>
      </c>
      <c r="P2016" s="100"/>
      <c r="Q2016" s="103">
        <f t="shared" si="5"/>
        <v>0</v>
      </c>
      <c r="R2016" s="161"/>
      <c r="S2016" s="105"/>
      <c r="T2016" s="106"/>
      <c r="U2016" s="107"/>
      <c r="V2016" s="108" t="s">
        <v>756</v>
      </c>
      <c r="W2016" s="109" t="s">
        <v>505</v>
      </c>
      <c r="X2016" s="110" t="str">
        <f t="shared" si="6"/>
        <v>Hao hụt</v>
      </c>
      <c r="Y2016" s="110" t="str">
        <f t="shared" si="7"/>
        <v/>
      </c>
      <c r="Z2016" s="139" t="str">
        <f t="shared" si="130"/>
        <v/>
      </c>
      <c r="AA2016" s="109" t="s">
        <v>802</v>
      </c>
      <c r="AB2016" s="106"/>
      <c r="AC2016" s="158"/>
      <c r="AD2016" s="160"/>
      <c r="AE2016" s="127"/>
      <c r="AF2016" s="113"/>
      <c r="AG2016" s="165" t="str">
        <f t="array" ref="AG2016">XLOOKUP(F2016,'CLV2'!A:A,'CLV2'!E:E)</f>
        <v>2.FRUITS</v>
      </c>
      <c r="AH2016" s="115" t="str">
        <f t="array" ref="AH2016">XLOOKUP(F2016,'CLV2'!A:A,'CLV2'!F:F)</f>
        <v>3.IMPORT FRUITS</v>
      </c>
      <c r="AI2016" s="115" t="str">
        <f t="shared" si="8"/>
        <v>KG</v>
      </c>
      <c r="AJ2016" s="116">
        <f t="shared" si="9"/>
        <v>0.062</v>
      </c>
      <c r="AK2016" s="117" t="str">
        <f t="array" ref="AK2016">XLOOKUP(F2016,'GIÁ'!A:A,'GIÁ'!D:D)</f>
        <v>164217.42</v>
      </c>
      <c r="AL2016" s="118">
        <f t="shared" si="10"/>
        <v>101814.8004</v>
      </c>
      <c r="AM2016" s="118">
        <f t="shared" si="11"/>
        <v>101814.8004</v>
      </c>
      <c r="AN2016" s="119">
        <f t="shared" si="12"/>
        <v>0</v>
      </c>
      <c r="AO2016" s="118">
        <f t="shared" si="13"/>
        <v>0</v>
      </c>
      <c r="AP2016" s="121">
        <f t="shared" si="14"/>
        <v>0</v>
      </c>
      <c r="AQ2016" s="122"/>
      <c r="AR2016" s="119"/>
    </row>
    <row r="2017" ht="22.5" customHeight="1">
      <c r="A2017" s="89">
        <v>46232.0</v>
      </c>
      <c r="B2017" s="90">
        <v>0.5243055555555556</v>
      </c>
      <c r="C2017" s="91" t="s">
        <v>1299</v>
      </c>
      <c r="D2017" s="92" t="str">
        <f t="array" ref="D2017">XLOOKUP(C2017,'DS ST'!A:A,'DS ST'!B:B)</f>
        <v>HTN</v>
      </c>
      <c r="E2017" s="94" t="str">
        <f t="array" ref="E2017">XLOOKUP($F2017,'GIÁ'!$A:$A,'GIÁ'!$E:$E)</f>
        <v>MÁT</v>
      </c>
      <c r="F2017" s="94">
        <v>8.938525186058E12</v>
      </c>
      <c r="G2017" s="95" t="s">
        <v>2993</v>
      </c>
      <c r="H2017" s="95" t="s">
        <v>224</v>
      </c>
      <c r="I2017" s="96">
        <v>1.0</v>
      </c>
      <c r="J2017" s="96">
        <v>0.0</v>
      </c>
      <c r="K2017" s="98">
        <f t="shared" si="4"/>
        <v>1</v>
      </c>
      <c r="L2017" s="99" t="s">
        <v>6287</v>
      </c>
      <c r="M2017" s="100" t="s">
        <v>6288</v>
      </c>
      <c r="N2017" s="101" t="s">
        <v>6289</v>
      </c>
      <c r="O2017" s="128"/>
      <c r="P2017" s="100"/>
      <c r="Q2017" s="103">
        <f t="shared" si="5"/>
        <v>1</v>
      </c>
      <c r="R2017" s="161"/>
      <c r="S2017" s="105"/>
      <c r="T2017" s="106"/>
      <c r="U2017" s="107"/>
      <c r="V2017" s="108" t="s">
        <v>756</v>
      </c>
      <c r="W2017" s="109" t="s">
        <v>1312</v>
      </c>
      <c r="X2017" s="110" t="str">
        <f t="shared" si="6"/>
        <v/>
      </c>
      <c r="Y2017" s="110" t="str">
        <f t="shared" si="7"/>
        <v/>
      </c>
      <c r="Z2017" s="139" t="str">
        <f t="shared" si="130"/>
        <v>Chưa xác định</v>
      </c>
      <c r="AA2017" s="109" t="s">
        <v>802</v>
      </c>
      <c r="AB2017" s="106"/>
      <c r="AC2017" s="158"/>
      <c r="AD2017" s="160"/>
      <c r="AE2017" s="127"/>
      <c r="AF2017" s="113"/>
      <c r="AG2017" s="165" t="str">
        <f t="array" ref="AG2017">XLOOKUP(F2017,'CLV2'!A:A,'CLV2'!E:E)</f>
        <v>2.VEGETABLES</v>
      </c>
      <c r="AH2017" s="115" t="str">
        <f t="array" ref="AH2017">XLOOKUP(F2017,'CLV2'!A:A,'CLV2'!F:F)</f>
        <v>3.LEAFY VEGGIES</v>
      </c>
      <c r="AI2017" s="115" t="str">
        <f t="shared" si="8"/>
        <v>Pack</v>
      </c>
      <c r="AJ2017" s="116">
        <f t="shared" si="9"/>
        <v>1</v>
      </c>
      <c r="AK2017" s="117" t="str">
        <f t="array" ref="AK2017">XLOOKUP(F2017,'GIÁ'!A:A,'GIÁ'!D:D)</f>
        <v>27966.77</v>
      </c>
      <c r="AL2017" s="118">
        <f t="shared" si="10"/>
        <v>27966.77</v>
      </c>
      <c r="AM2017" s="118">
        <f t="shared" si="11"/>
        <v>0</v>
      </c>
      <c r="AN2017" s="119">
        <f t="shared" si="12"/>
        <v>0</v>
      </c>
      <c r="AO2017" s="118">
        <f t="shared" si="13"/>
        <v>0</v>
      </c>
      <c r="AP2017" s="121">
        <f t="shared" si="14"/>
        <v>27966.77</v>
      </c>
      <c r="AQ2017" s="122"/>
      <c r="AR2017" s="119"/>
    </row>
    <row r="2018" ht="22.5" customHeight="1">
      <c r="A2018" s="89">
        <v>46232.0</v>
      </c>
      <c r="B2018" s="90">
        <v>0.425</v>
      </c>
      <c r="C2018" s="91" t="s">
        <v>770</v>
      </c>
      <c r="D2018" s="129" t="str">
        <f t="array" ref="D2018">XLOOKUP(C2018,'DS ST'!A:A,'DS ST'!B:B)</f>
        <v>A172</v>
      </c>
      <c r="E2018" s="94" t="str">
        <f t="array" ref="E2018">XLOOKUP($F2018,'GIÁ'!$A:$A,'GIÁ'!$E:$E)</f>
        <v>MÁT</v>
      </c>
      <c r="F2018" s="94">
        <v>11570.0</v>
      </c>
      <c r="G2018" s="95" t="s">
        <v>901</v>
      </c>
      <c r="H2018" s="95" t="s">
        <v>75</v>
      </c>
      <c r="I2018" s="96">
        <v>1.0</v>
      </c>
      <c r="J2018" s="96">
        <v>0.0</v>
      </c>
      <c r="K2018" s="98">
        <f t="shared" si="4"/>
        <v>1</v>
      </c>
      <c r="L2018" s="99" t="s">
        <v>6290</v>
      </c>
      <c r="M2018" s="100" t="s">
        <v>6291</v>
      </c>
      <c r="N2018" s="101" t="s">
        <v>6292</v>
      </c>
      <c r="O2018" s="128"/>
      <c r="P2018" s="100">
        <v>1.0</v>
      </c>
      <c r="Q2018" s="103">
        <f t="shared" si="5"/>
        <v>0</v>
      </c>
      <c r="R2018" s="161" t="s">
        <v>6293</v>
      </c>
      <c r="S2018" s="105"/>
      <c r="T2018" s="106"/>
      <c r="U2018" s="107"/>
      <c r="V2018" s="108" t="s">
        <v>756</v>
      </c>
      <c r="W2018" s="109" t="s">
        <v>1908</v>
      </c>
      <c r="X2018" s="110" t="str">
        <f t="shared" si="6"/>
        <v/>
      </c>
      <c r="Y2018" s="110" t="str">
        <f t="shared" si="7"/>
        <v>Siêu thị</v>
      </c>
      <c r="Z2018" s="139" t="str">
        <f t="shared" si="130"/>
        <v/>
      </c>
      <c r="AA2018" s="109" t="s">
        <v>802</v>
      </c>
      <c r="AB2018" s="106"/>
      <c r="AC2018" s="158"/>
      <c r="AD2018" s="160"/>
      <c r="AE2018" s="127"/>
      <c r="AF2018" s="113"/>
      <c r="AG2018" s="165" t="str">
        <f t="array" ref="AG2018">XLOOKUP(F2018,'CLV2'!A:A,'CLV2'!E:E)</f>
        <v>2.FRUITS</v>
      </c>
      <c r="AH2018" s="115" t="str">
        <f t="array" ref="AH2018">XLOOKUP(F2018,'CLV2'!A:A,'CLV2'!F:F)</f>
        <v>3.IMPORT FRUITS</v>
      </c>
      <c r="AI2018" s="115" t="str">
        <f t="shared" si="8"/>
        <v>Pack</v>
      </c>
      <c r="AJ2018" s="116">
        <f t="shared" si="9"/>
        <v>1</v>
      </c>
      <c r="AK2018" s="117" t="str">
        <f t="array" ref="AK2018">XLOOKUP(F2018,'GIÁ'!A:A,'GIÁ'!D:D)</f>
        <v>67482.80</v>
      </c>
      <c r="AL2018" s="118">
        <f t="shared" si="10"/>
        <v>67482.8</v>
      </c>
      <c r="AM2018" s="118">
        <f t="shared" si="11"/>
        <v>0</v>
      </c>
      <c r="AN2018" s="119">
        <f t="shared" si="12"/>
        <v>67482.8</v>
      </c>
      <c r="AO2018" s="118">
        <f t="shared" si="13"/>
        <v>0</v>
      </c>
      <c r="AP2018" s="121">
        <f t="shared" si="14"/>
        <v>0</v>
      </c>
      <c r="AQ2018" s="122"/>
      <c r="AR2018" s="119"/>
    </row>
    <row r="2019" ht="22.5" customHeight="1">
      <c r="A2019" s="89">
        <v>46232.0</v>
      </c>
      <c r="B2019" s="90">
        <v>0.425</v>
      </c>
      <c r="C2019" s="91" t="s">
        <v>770</v>
      </c>
      <c r="D2019" s="129" t="str">
        <f t="array" ref="D2019">XLOOKUP(C2019,'DS ST'!A:A,'DS ST'!B:B)</f>
        <v>A172</v>
      </c>
      <c r="E2019" s="94" t="str">
        <f t="array" ref="E2019">XLOOKUP($F2019,'GIÁ'!$A:$A,'GIÁ'!$E:$E)</f>
        <v>MÁT</v>
      </c>
      <c r="F2019" s="94">
        <v>11567.0</v>
      </c>
      <c r="G2019" s="95" t="s">
        <v>896</v>
      </c>
      <c r="H2019" s="95" t="s">
        <v>787</v>
      </c>
      <c r="I2019" s="96">
        <v>1.0</v>
      </c>
      <c r="J2019" s="96">
        <v>0.0</v>
      </c>
      <c r="K2019" s="98">
        <f t="shared" si="4"/>
        <v>1</v>
      </c>
      <c r="L2019" s="99" t="s">
        <v>6290</v>
      </c>
      <c r="M2019" s="100" t="s">
        <v>6294</v>
      </c>
      <c r="N2019" s="101" t="s">
        <v>6295</v>
      </c>
      <c r="O2019" s="128"/>
      <c r="P2019" s="100">
        <v>1.0</v>
      </c>
      <c r="Q2019" s="103">
        <f t="shared" si="5"/>
        <v>0</v>
      </c>
      <c r="R2019" s="161" t="s">
        <v>6296</v>
      </c>
      <c r="S2019" s="105"/>
      <c r="T2019" s="106"/>
      <c r="U2019" s="107"/>
      <c r="V2019" s="108" t="s">
        <v>756</v>
      </c>
      <c r="W2019" s="109" t="s">
        <v>1908</v>
      </c>
      <c r="X2019" s="110" t="str">
        <f t="shared" si="6"/>
        <v/>
      </c>
      <c r="Y2019" s="110" t="str">
        <f t="shared" si="7"/>
        <v>Siêu thị</v>
      </c>
      <c r="Z2019" s="139" t="str">
        <f t="shared" si="130"/>
        <v/>
      </c>
      <c r="AA2019" s="109" t="s">
        <v>802</v>
      </c>
      <c r="AB2019" s="106"/>
      <c r="AC2019" s="158"/>
      <c r="AD2019" s="160"/>
      <c r="AE2019" s="127"/>
      <c r="AF2019" s="113"/>
      <c r="AG2019" s="165" t="str">
        <f t="array" ref="AG2019">XLOOKUP(F2019,'CLV2'!A:A,'CLV2'!E:E)</f>
        <v>2.VEGETABLES</v>
      </c>
      <c r="AH2019" s="115" t="str">
        <f t="array" ref="AH2019">XLOOKUP(F2019,'CLV2'!A:A,'CLV2'!F:F)</f>
        <v>3.PROCESSED VEGGIES</v>
      </c>
      <c r="AI2019" s="115" t="str">
        <f t="shared" si="8"/>
        <v>Pack</v>
      </c>
      <c r="AJ2019" s="116">
        <f t="shared" si="9"/>
        <v>1</v>
      </c>
      <c r="AK2019" s="117" t="str">
        <f t="array" ref="AK2019">XLOOKUP(F2019,'GIÁ'!A:A,'GIÁ'!D:D)</f>
        <v>10565.89</v>
      </c>
      <c r="AL2019" s="118">
        <f t="shared" si="10"/>
        <v>10565.89</v>
      </c>
      <c r="AM2019" s="118">
        <f t="shared" si="11"/>
        <v>0</v>
      </c>
      <c r="AN2019" s="119">
        <f t="shared" si="12"/>
        <v>10565.89</v>
      </c>
      <c r="AO2019" s="118">
        <f t="shared" si="13"/>
        <v>0</v>
      </c>
      <c r="AP2019" s="121">
        <f t="shared" si="14"/>
        <v>0</v>
      </c>
      <c r="AQ2019" s="122"/>
      <c r="AR2019" s="119"/>
    </row>
    <row r="2020" ht="22.5" customHeight="1">
      <c r="A2020" s="89">
        <v>46232.0</v>
      </c>
      <c r="B2020" s="90">
        <v>0.4791666666666667</v>
      </c>
      <c r="C2020" s="91" t="s">
        <v>134</v>
      </c>
      <c r="D2020" s="129" t="str">
        <f t="array" ref="D2020">XLOOKUP(C2020,'DS ST'!A:A,'DS ST'!B:B)</f>
        <v>A108</v>
      </c>
      <c r="E2020" s="94" t="str">
        <f t="array" ref="E2020">XLOOKUP($F2020,'GIÁ'!$A:$A,'GIÁ'!$E:$E)</f>
        <v>MÁT</v>
      </c>
      <c r="F2020" s="94">
        <v>1100918.0</v>
      </c>
      <c r="G2020" s="95" t="s">
        <v>5511</v>
      </c>
      <c r="H2020" s="95" t="s">
        <v>273</v>
      </c>
      <c r="I2020" s="96">
        <v>18.0</v>
      </c>
      <c r="J2020" s="96">
        <v>17.76</v>
      </c>
      <c r="K2020" s="98">
        <f t="shared" si="4"/>
        <v>0.24</v>
      </c>
      <c r="L2020" s="99" t="s">
        <v>6297</v>
      </c>
      <c r="M2020" s="100" t="s">
        <v>6298</v>
      </c>
      <c r="N2020" s="101" t="s">
        <v>6299</v>
      </c>
      <c r="O2020" s="128">
        <v>0.23999999999999844</v>
      </c>
      <c r="P2020" s="100"/>
      <c r="Q2020" s="103">
        <f t="shared" si="5"/>
        <v>0</v>
      </c>
      <c r="R2020" s="161"/>
      <c r="S2020" s="105"/>
      <c r="T2020" s="106"/>
      <c r="U2020" s="107"/>
      <c r="V2020" s="108" t="s">
        <v>756</v>
      </c>
      <c r="W2020" s="109" t="s">
        <v>505</v>
      </c>
      <c r="X2020" s="110" t="str">
        <f t="shared" si="6"/>
        <v>Hao hụt</v>
      </c>
      <c r="Y2020" s="110" t="str">
        <f t="shared" si="7"/>
        <v/>
      </c>
      <c r="Z2020" s="139" t="str">
        <f t="shared" si="130"/>
        <v/>
      </c>
      <c r="AA2020" s="109" t="s">
        <v>802</v>
      </c>
      <c r="AB2020" s="106"/>
      <c r="AC2020" s="158"/>
      <c r="AD2020" s="160"/>
      <c r="AE2020" s="127"/>
      <c r="AF2020" s="113"/>
      <c r="AG2020" s="165" t="str">
        <f t="array" ref="AG2020">XLOOKUP(F2020,'CLV2'!A:A,'CLV2'!E:E)</f>
        <v>2.FRUITS</v>
      </c>
      <c r="AH2020" s="115" t="str">
        <f t="array" ref="AH2020">XLOOKUP(F2020,'CLV2'!A:A,'CLV2'!F:F)</f>
        <v>3.IMPORT FRUITS</v>
      </c>
      <c r="AI2020" s="115" t="str">
        <f t="shared" si="8"/>
        <v>KG</v>
      </c>
      <c r="AJ2020" s="116">
        <f t="shared" si="9"/>
        <v>0.01333333333</v>
      </c>
      <c r="AK2020" s="117" t="str">
        <f t="array" ref="AK2020">XLOOKUP(F2020,'GIÁ'!A:A,'GIÁ'!D:D)</f>
        <v>121296.91</v>
      </c>
      <c r="AL2020" s="118">
        <f t="shared" si="10"/>
        <v>29111.2584</v>
      </c>
      <c r="AM2020" s="118">
        <f t="shared" si="11"/>
        <v>29111.2584</v>
      </c>
      <c r="AN2020" s="119">
        <f t="shared" si="12"/>
        <v>0</v>
      </c>
      <c r="AO2020" s="118">
        <f t="shared" si="13"/>
        <v>0</v>
      </c>
      <c r="AP2020" s="121">
        <f t="shared" si="14"/>
        <v>0</v>
      </c>
      <c r="AQ2020" s="122"/>
      <c r="AR2020" s="119"/>
    </row>
    <row r="2021" ht="22.5" customHeight="1">
      <c r="A2021" s="89">
        <v>46232.0</v>
      </c>
      <c r="B2021" s="90">
        <v>0.7229166666666667</v>
      </c>
      <c r="C2021" s="91" t="s">
        <v>438</v>
      </c>
      <c r="D2021" s="129" t="str">
        <f t="array" ref="D2021">XLOOKUP(C2021,'DS ST'!A:A,'DS ST'!B:B)</f>
        <v>A130</v>
      </c>
      <c r="E2021" s="94" t="str">
        <f t="array" ref="E2021">XLOOKUP($F2021,'GIÁ'!$A:$A,'GIÁ'!$E:$E)</f>
        <v>MÁT</v>
      </c>
      <c r="F2021" s="94">
        <v>8.936049693908E12</v>
      </c>
      <c r="G2021" s="95" t="s">
        <v>2244</v>
      </c>
      <c r="H2021" s="95" t="s">
        <v>57</v>
      </c>
      <c r="I2021" s="96">
        <v>2.0</v>
      </c>
      <c r="J2021" s="96">
        <v>0.0</v>
      </c>
      <c r="K2021" s="98">
        <f t="shared" si="4"/>
        <v>2</v>
      </c>
      <c r="L2021" s="99" t="s">
        <v>6300</v>
      </c>
      <c r="M2021" s="100" t="s">
        <v>6301</v>
      </c>
      <c r="N2021" s="101" t="s">
        <v>6302</v>
      </c>
      <c r="O2021" s="128"/>
      <c r="P2021" s="100">
        <v>2.0</v>
      </c>
      <c r="Q2021" s="103">
        <f t="shared" si="5"/>
        <v>0</v>
      </c>
      <c r="R2021" s="161" t="s">
        <v>6303</v>
      </c>
      <c r="S2021" s="105"/>
      <c r="T2021" s="106"/>
      <c r="U2021" s="107"/>
      <c r="V2021" s="108" t="s">
        <v>756</v>
      </c>
      <c r="W2021" s="109" t="s">
        <v>1908</v>
      </c>
      <c r="X2021" s="110" t="str">
        <f t="shared" si="6"/>
        <v/>
      </c>
      <c r="Y2021" s="110" t="str">
        <f t="shared" si="7"/>
        <v>Siêu thị</v>
      </c>
      <c r="Z2021" s="139" t="str">
        <f t="shared" si="130"/>
        <v/>
      </c>
      <c r="AA2021" s="109" t="s">
        <v>802</v>
      </c>
      <c r="AB2021" s="106"/>
      <c r="AC2021" s="158"/>
      <c r="AD2021" s="160"/>
      <c r="AE2021" s="127"/>
      <c r="AF2021" s="113"/>
      <c r="AG2021" s="165" t="str">
        <f t="array" ref="AG2021">XLOOKUP(F2021,'CLV2'!A:A,'CLV2'!E:E)</f>
        <v>2.VEGETABLES</v>
      </c>
      <c r="AH2021" s="115" t="str">
        <f t="array" ref="AH2021">XLOOKUP(F2021,'CLV2'!A:A,'CLV2'!F:F)</f>
        <v>3.LETTUCE, SNACKABLES</v>
      </c>
      <c r="AI2021" s="115" t="str">
        <f t="shared" si="8"/>
        <v>Pack</v>
      </c>
      <c r="AJ2021" s="116">
        <f t="shared" si="9"/>
        <v>1</v>
      </c>
      <c r="AK2021" s="117" t="str">
        <f t="array" ref="AK2021">XLOOKUP(F2021,'GIÁ'!A:A,'GIÁ'!D:D)</f>
        <v>20360.85</v>
      </c>
      <c r="AL2021" s="118">
        <f t="shared" si="10"/>
        <v>40721.7</v>
      </c>
      <c r="AM2021" s="118">
        <f t="shared" si="11"/>
        <v>0</v>
      </c>
      <c r="AN2021" s="119">
        <f t="shared" si="12"/>
        <v>40721.7</v>
      </c>
      <c r="AO2021" s="118">
        <f t="shared" si="13"/>
        <v>0</v>
      </c>
      <c r="AP2021" s="121">
        <f t="shared" si="14"/>
        <v>0</v>
      </c>
      <c r="AQ2021" s="122"/>
      <c r="AR2021" s="119"/>
    </row>
    <row r="2022" ht="22.5" customHeight="1">
      <c r="A2022" s="89">
        <v>46232.0</v>
      </c>
      <c r="B2022" s="90">
        <v>0.7229166666666667</v>
      </c>
      <c r="C2022" s="91" t="s">
        <v>438</v>
      </c>
      <c r="D2022" s="129" t="str">
        <f t="array" ref="D2022">XLOOKUP(C2022,'DS ST'!A:A,'DS ST'!B:B)</f>
        <v>A130</v>
      </c>
      <c r="E2022" s="94" t="str">
        <f t="array" ref="E2022">XLOOKUP($F2022,'GIÁ'!$A:$A,'GIÁ'!$E:$E)</f>
        <v>MÁT</v>
      </c>
      <c r="F2022" s="94">
        <v>8.934673601825E12</v>
      </c>
      <c r="G2022" s="95" t="s">
        <v>1687</v>
      </c>
      <c r="H2022" s="95" t="s">
        <v>57</v>
      </c>
      <c r="I2022" s="96">
        <v>24.0</v>
      </c>
      <c r="J2022" s="96">
        <v>0.0</v>
      </c>
      <c r="K2022" s="98">
        <f t="shared" si="4"/>
        <v>24</v>
      </c>
      <c r="L2022" s="99" t="s">
        <v>6300</v>
      </c>
      <c r="M2022" s="100" t="s">
        <v>6304</v>
      </c>
      <c r="N2022" s="101" t="s">
        <v>6305</v>
      </c>
      <c r="O2022" s="128"/>
      <c r="P2022" s="100"/>
      <c r="Q2022" s="103">
        <f t="shared" si="5"/>
        <v>24</v>
      </c>
      <c r="R2022" s="161"/>
      <c r="S2022" s="105" t="s">
        <v>14</v>
      </c>
      <c r="T2022" s="106"/>
      <c r="U2022" s="107" t="s">
        <v>6306</v>
      </c>
      <c r="V2022" s="108" t="s">
        <v>756</v>
      </c>
      <c r="W2022" s="109" t="s">
        <v>2842</v>
      </c>
      <c r="X2022" s="110" t="str">
        <f t="shared" si="6"/>
        <v/>
      </c>
      <c r="Y2022" s="110" t="str">
        <f t="shared" si="7"/>
        <v/>
      </c>
      <c r="Z2022" s="139" t="str">
        <f t="shared" si="130"/>
        <v>Kho đông mát</v>
      </c>
      <c r="AA2022" s="109" t="s">
        <v>802</v>
      </c>
      <c r="AB2022" s="106"/>
      <c r="AC2022" s="158"/>
      <c r="AD2022" s="160"/>
      <c r="AE2022" s="127"/>
      <c r="AF2022" s="113"/>
      <c r="AG2022" s="165" t="str">
        <f t="array" ref="AG2022">XLOOKUP(F2022,'CLV2'!A:A,'CLV2'!E:E)</f>
        <v>2.DAIRY</v>
      </c>
      <c r="AH2022" s="115" t="str">
        <f t="array" ref="AH2022">XLOOKUP(F2022,'CLV2'!A:A,'CLV2'!F:F)</f>
        <v>3.YOGURT</v>
      </c>
      <c r="AI2022" s="115" t="str">
        <f t="shared" si="8"/>
        <v>Pack</v>
      </c>
      <c r="AJ2022" s="116">
        <f t="shared" si="9"/>
        <v>1</v>
      </c>
      <c r="AK2022" s="117" t="str">
        <f t="array" ref="AK2022">XLOOKUP(F2022,'GIÁ'!A:A,'GIÁ'!D:D)</f>
        <v>6731.41</v>
      </c>
      <c r="AL2022" s="118">
        <f t="shared" si="10"/>
        <v>161553.84</v>
      </c>
      <c r="AM2022" s="118">
        <f t="shared" si="11"/>
        <v>0</v>
      </c>
      <c r="AN2022" s="119">
        <f t="shared" si="12"/>
        <v>0</v>
      </c>
      <c r="AO2022" s="118">
        <f t="shared" si="13"/>
        <v>161553.84</v>
      </c>
      <c r="AP2022" s="121">
        <f t="shared" si="14"/>
        <v>0</v>
      </c>
      <c r="AQ2022" s="122"/>
      <c r="AR2022" s="119"/>
    </row>
    <row r="2023" ht="22.5" customHeight="1">
      <c r="A2023" s="89">
        <v>46232.0</v>
      </c>
      <c r="B2023" s="90">
        <v>0.7451388888888889</v>
      </c>
      <c r="C2023" s="91" t="s">
        <v>1579</v>
      </c>
      <c r="D2023" s="92" t="str">
        <f t="array" ref="D2023">XLOOKUP(C2023,'DS ST'!A:A,'DS ST'!B:B)</f>
        <v>QHG</v>
      </c>
      <c r="E2023" s="94" t="str">
        <f t="array" ref="E2023">XLOOKUP($F2023,'GIÁ'!$A:$A,'GIÁ'!$E:$E)</f>
        <v>MÁT</v>
      </c>
      <c r="F2023" s="94">
        <v>8.935217413409E12</v>
      </c>
      <c r="G2023" s="95" t="s">
        <v>1956</v>
      </c>
      <c r="H2023" s="95" t="s">
        <v>57</v>
      </c>
      <c r="I2023" s="96">
        <v>48.0</v>
      </c>
      <c r="J2023" s="96">
        <v>0.0</v>
      </c>
      <c r="K2023" s="98">
        <f t="shared" si="4"/>
        <v>48</v>
      </c>
      <c r="L2023" s="99" t="s">
        <v>6307</v>
      </c>
      <c r="M2023" s="100" t="s">
        <v>6308</v>
      </c>
      <c r="N2023" s="101" t="s">
        <v>6309</v>
      </c>
      <c r="O2023" s="128"/>
      <c r="P2023" s="100"/>
      <c r="Q2023" s="103">
        <f t="shared" si="5"/>
        <v>48</v>
      </c>
      <c r="R2023" s="161"/>
      <c r="S2023" s="105" t="s">
        <v>14</v>
      </c>
      <c r="T2023" s="106"/>
      <c r="U2023" s="107"/>
      <c r="V2023" s="108" t="s">
        <v>4012</v>
      </c>
      <c r="W2023" s="109" t="s">
        <v>1312</v>
      </c>
      <c r="X2023" s="110" t="str">
        <f t="shared" si="6"/>
        <v/>
      </c>
      <c r="Y2023" s="110" t="str">
        <f t="shared" si="7"/>
        <v/>
      </c>
      <c r="Z2023" s="139" t="str">
        <f t="shared" si="130"/>
        <v>Kho đông mát</v>
      </c>
      <c r="AA2023" s="109" t="s">
        <v>802</v>
      </c>
      <c r="AB2023" s="106"/>
      <c r="AC2023" s="158"/>
      <c r="AD2023" s="160"/>
      <c r="AE2023" s="127"/>
      <c r="AF2023" s="113"/>
      <c r="AG2023" s="165" t="str">
        <f t="array" ref="AG2023">XLOOKUP(F2023,'CLV2'!A:A,'CLV2'!E:E)</f>
        <v>2.DAIRY</v>
      </c>
      <c r="AH2023" s="115" t="str">
        <f t="array" ref="AH2023">XLOOKUP(F2023,'CLV2'!A:A,'CLV2'!F:F)</f>
        <v>3.YOGURT</v>
      </c>
      <c r="AI2023" s="115" t="str">
        <f t="shared" si="8"/>
        <v>Pack</v>
      </c>
      <c r="AJ2023" s="116">
        <f t="shared" si="9"/>
        <v>1</v>
      </c>
      <c r="AK2023" s="117" t="str">
        <f t="array" ref="AK2023">XLOOKUP(F2023,'GIÁ'!A:A,'GIÁ'!D:D)</f>
        <v>6167.26</v>
      </c>
      <c r="AL2023" s="118">
        <f t="shared" si="10"/>
        <v>296028.48</v>
      </c>
      <c r="AM2023" s="118">
        <f t="shared" si="11"/>
        <v>0</v>
      </c>
      <c r="AN2023" s="119">
        <f t="shared" si="12"/>
        <v>0</v>
      </c>
      <c r="AO2023" s="118">
        <f t="shared" si="13"/>
        <v>296028.48</v>
      </c>
      <c r="AP2023" s="121">
        <f t="shared" si="14"/>
        <v>0</v>
      </c>
      <c r="AQ2023" s="122"/>
      <c r="AR2023" s="119"/>
    </row>
    <row r="2024" ht="22.5" customHeight="1">
      <c r="A2024" s="89">
        <v>46232.0</v>
      </c>
      <c r="B2024" s="90">
        <v>0.7451388888888889</v>
      </c>
      <c r="C2024" s="91" t="s">
        <v>1579</v>
      </c>
      <c r="D2024" s="92" t="str">
        <f t="array" ref="D2024">XLOOKUP(C2024,'DS ST'!A:A,'DS ST'!B:B)</f>
        <v>QHG</v>
      </c>
      <c r="E2024" s="94" t="str">
        <f t="array" ref="E2024">XLOOKUP($F2024,'GIÁ'!$A:$A,'GIÁ'!$E:$E)</f>
        <v>MÁT</v>
      </c>
      <c r="F2024" s="94">
        <v>8.935217413508E12</v>
      </c>
      <c r="G2024" s="95" t="s">
        <v>1960</v>
      </c>
      <c r="H2024" s="95" t="s">
        <v>57</v>
      </c>
      <c r="I2024" s="96">
        <v>48.0</v>
      </c>
      <c r="J2024" s="96">
        <v>0.0</v>
      </c>
      <c r="K2024" s="98">
        <f t="shared" si="4"/>
        <v>48</v>
      </c>
      <c r="L2024" s="99" t="s">
        <v>6307</v>
      </c>
      <c r="M2024" s="100" t="s">
        <v>6310</v>
      </c>
      <c r="N2024" s="101" t="s">
        <v>6311</v>
      </c>
      <c r="O2024" s="128"/>
      <c r="P2024" s="100"/>
      <c r="Q2024" s="103">
        <f t="shared" si="5"/>
        <v>48</v>
      </c>
      <c r="R2024" s="161"/>
      <c r="S2024" s="105"/>
      <c r="T2024" s="106"/>
      <c r="U2024" s="107"/>
      <c r="V2024" s="108" t="s">
        <v>4012</v>
      </c>
      <c r="W2024" s="109" t="s">
        <v>1312</v>
      </c>
      <c r="X2024" s="110" t="str">
        <f t="shared" si="6"/>
        <v/>
      </c>
      <c r="Y2024" s="110" t="str">
        <f t="shared" si="7"/>
        <v/>
      </c>
      <c r="Z2024" s="139" t="str">
        <f t="shared" si="130"/>
        <v>Kho đông mát</v>
      </c>
      <c r="AA2024" s="109" t="s">
        <v>802</v>
      </c>
      <c r="AB2024" s="106"/>
      <c r="AC2024" s="158"/>
      <c r="AD2024" s="160"/>
      <c r="AE2024" s="127"/>
      <c r="AF2024" s="113"/>
      <c r="AG2024" s="165" t="str">
        <f t="array" ref="AG2024">XLOOKUP(F2024,'CLV2'!A:A,'CLV2'!E:E)</f>
        <v>2.DAIRY</v>
      </c>
      <c r="AH2024" s="115" t="str">
        <f t="array" ref="AH2024">XLOOKUP(F2024,'CLV2'!A:A,'CLV2'!F:F)</f>
        <v>3.YOGURT</v>
      </c>
      <c r="AI2024" s="115" t="str">
        <f t="shared" si="8"/>
        <v>Pack</v>
      </c>
      <c r="AJ2024" s="116">
        <f t="shared" si="9"/>
        <v>1</v>
      </c>
      <c r="AK2024" s="117" t="str">
        <f t="array" ref="AK2024">XLOOKUP(F2024,'GIÁ'!A:A,'GIÁ'!D:D)</f>
        <v>6168.43</v>
      </c>
      <c r="AL2024" s="118">
        <f t="shared" si="10"/>
        <v>296084.64</v>
      </c>
      <c r="AM2024" s="118">
        <f t="shared" si="11"/>
        <v>0</v>
      </c>
      <c r="AN2024" s="119">
        <f t="shared" si="12"/>
        <v>0</v>
      </c>
      <c r="AO2024" s="118">
        <f t="shared" si="13"/>
        <v>296084.64</v>
      </c>
      <c r="AP2024" s="121">
        <f t="shared" si="14"/>
        <v>0</v>
      </c>
      <c r="AQ2024" s="122"/>
      <c r="AR2024" s="119"/>
    </row>
    <row r="2025" ht="22.5" customHeight="1">
      <c r="A2025" s="89">
        <v>46232.0</v>
      </c>
      <c r="B2025" s="90">
        <v>0.7451388888888889</v>
      </c>
      <c r="C2025" s="91" t="s">
        <v>1579</v>
      </c>
      <c r="D2025" s="129" t="str">
        <f t="array" ref="D2025">XLOOKUP(C2025,'DS ST'!A:A,'DS ST'!B:B)</f>
        <v>QHG</v>
      </c>
      <c r="E2025" s="94" t="str">
        <f t="array" ref="E2025">XLOOKUP($F2025,'GIÁ'!$A:$A,'GIÁ'!$E:$E)</f>
        <v>MÁT</v>
      </c>
      <c r="F2025" s="94" t="s">
        <v>3334</v>
      </c>
      <c r="G2025" s="95" t="s">
        <v>3335</v>
      </c>
      <c r="H2025" s="95" t="s">
        <v>57</v>
      </c>
      <c r="I2025" s="96">
        <v>1.0</v>
      </c>
      <c r="J2025" s="96">
        <v>0.0</v>
      </c>
      <c r="K2025" s="98">
        <f t="shared" si="4"/>
        <v>1</v>
      </c>
      <c r="L2025" s="99" t="s">
        <v>6307</v>
      </c>
      <c r="M2025" s="100" t="s">
        <v>6312</v>
      </c>
      <c r="N2025" s="101" t="s">
        <v>6313</v>
      </c>
      <c r="O2025" s="128"/>
      <c r="P2025" s="100">
        <v>1.0</v>
      </c>
      <c r="Q2025" s="103">
        <f t="shared" si="5"/>
        <v>0</v>
      </c>
      <c r="R2025" s="161" t="s">
        <v>6314</v>
      </c>
      <c r="S2025" s="105"/>
      <c r="T2025" s="106"/>
      <c r="U2025" s="107"/>
      <c r="V2025" s="108" t="s">
        <v>756</v>
      </c>
      <c r="W2025" s="109" t="s">
        <v>1908</v>
      </c>
      <c r="X2025" s="110" t="str">
        <f t="shared" si="6"/>
        <v/>
      </c>
      <c r="Y2025" s="110" t="str">
        <f t="shared" si="7"/>
        <v>Siêu thị</v>
      </c>
      <c r="Z2025" s="139" t="str">
        <f t="shared" si="130"/>
        <v/>
      </c>
      <c r="AA2025" s="109" t="s">
        <v>802</v>
      </c>
      <c r="AB2025" s="106"/>
      <c r="AC2025" s="158"/>
      <c r="AD2025" s="160"/>
      <c r="AE2025" s="127"/>
      <c r="AF2025" s="113"/>
      <c r="AG2025" s="165" t="str">
        <f t="array" ref="AG2025">XLOOKUP(F2025,'CLV2'!A:A,'CLV2'!E:E)</f>
        <v>2.BAKERY</v>
      </c>
      <c r="AH2025" s="115" t="str">
        <f t="array" ref="AH2025">XLOOKUP(F2025,'CLV2'!A:A,'CLV2'!F:F)</f>
        <v>3.CAKES</v>
      </c>
      <c r="AI2025" s="115" t="str">
        <f t="shared" si="8"/>
        <v>Pack</v>
      </c>
      <c r="AJ2025" s="116">
        <f t="shared" si="9"/>
        <v>1</v>
      </c>
      <c r="AK2025" s="117" t="str">
        <f t="array" ref="AK2025">XLOOKUP(F2025,'GIÁ'!A:A,'GIÁ'!D:D)</f>
        <v>22222.00</v>
      </c>
      <c r="AL2025" s="118">
        <f t="shared" si="10"/>
        <v>22222</v>
      </c>
      <c r="AM2025" s="118">
        <f t="shared" si="11"/>
        <v>0</v>
      </c>
      <c r="AN2025" s="119">
        <f t="shared" si="12"/>
        <v>22222</v>
      </c>
      <c r="AO2025" s="118">
        <f t="shared" si="13"/>
        <v>0</v>
      </c>
      <c r="AP2025" s="121">
        <f t="shared" si="14"/>
        <v>0</v>
      </c>
      <c r="AQ2025" s="122"/>
      <c r="AR2025" s="119"/>
    </row>
    <row r="2026" ht="22.5" customHeight="1">
      <c r="A2026" s="89">
        <v>46232.0</v>
      </c>
      <c r="B2026" s="90">
        <v>0.5069444444444444</v>
      </c>
      <c r="C2026" s="91" t="s">
        <v>508</v>
      </c>
      <c r="D2026" s="129" t="str">
        <f t="array" ref="D2026">XLOOKUP(C2026,'DS ST'!A:A,'DS ST'!B:B)</f>
        <v>A137</v>
      </c>
      <c r="E2026" s="94" t="str">
        <f t="array" ref="E2026">XLOOKUP($F2026,'GIÁ'!$A:$A,'GIÁ'!$E:$E)</f>
        <v>MÁT</v>
      </c>
      <c r="F2026" s="94">
        <v>8.936012063066E12</v>
      </c>
      <c r="G2026" s="95" t="s">
        <v>2161</v>
      </c>
      <c r="H2026" s="95" t="s">
        <v>57</v>
      </c>
      <c r="I2026" s="96">
        <v>25.0</v>
      </c>
      <c r="J2026" s="96">
        <v>24.0</v>
      </c>
      <c r="K2026" s="98">
        <f t="shared" si="4"/>
        <v>1</v>
      </c>
      <c r="L2026" s="99" t="s">
        <v>6315</v>
      </c>
      <c r="M2026" s="100" t="s">
        <v>6316</v>
      </c>
      <c r="N2026" s="101" t="s">
        <v>6317</v>
      </c>
      <c r="O2026" s="128"/>
      <c r="P2026" s="100"/>
      <c r="Q2026" s="103">
        <f t="shared" si="5"/>
        <v>1</v>
      </c>
      <c r="R2026" s="161"/>
      <c r="S2026" s="105"/>
      <c r="T2026" s="106"/>
      <c r="U2026" s="107" t="s">
        <v>6318</v>
      </c>
      <c r="V2026" s="108" t="s">
        <v>756</v>
      </c>
      <c r="W2026" s="109" t="s">
        <v>2842</v>
      </c>
      <c r="X2026" s="110" t="str">
        <f t="shared" si="6"/>
        <v/>
      </c>
      <c r="Y2026" s="110" t="str">
        <f t="shared" si="7"/>
        <v/>
      </c>
      <c r="Z2026" s="139" t="str">
        <f t="shared" si="130"/>
        <v>Kho đông mát</v>
      </c>
      <c r="AA2026" s="109" t="s">
        <v>802</v>
      </c>
      <c r="AB2026" s="106"/>
      <c r="AC2026" s="158"/>
      <c r="AD2026" s="160"/>
      <c r="AE2026" s="127"/>
      <c r="AF2026" s="113"/>
      <c r="AG2026" s="165" t="str">
        <f t="array" ref="AG2026">XLOOKUP(F2026,'CLV2'!A:A,'CLV2'!E:E)</f>
        <v>2.DAIRY</v>
      </c>
      <c r="AH2026" s="115" t="str">
        <f t="array" ref="AH2026">XLOOKUP(F2026,'CLV2'!A:A,'CLV2'!F:F)</f>
        <v>3.YOGURT</v>
      </c>
      <c r="AI2026" s="115" t="str">
        <f t="shared" si="8"/>
        <v>Pack</v>
      </c>
      <c r="AJ2026" s="116">
        <f t="shared" si="9"/>
        <v>0.04</v>
      </c>
      <c r="AK2026" s="117" t="str">
        <f t="array" ref="AK2026">XLOOKUP(F2026,'GIÁ'!A:A,'GIÁ'!D:D)</f>
        <v>6380.00</v>
      </c>
      <c r="AL2026" s="118">
        <f t="shared" si="10"/>
        <v>6380</v>
      </c>
      <c r="AM2026" s="118">
        <f t="shared" si="11"/>
        <v>0</v>
      </c>
      <c r="AN2026" s="119">
        <f t="shared" si="12"/>
        <v>0</v>
      </c>
      <c r="AO2026" s="118">
        <f t="shared" si="13"/>
        <v>6380</v>
      </c>
      <c r="AP2026" s="121">
        <f t="shared" si="14"/>
        <v>0</v>
      </c>
      <c r="AQ2026" s="122"/>
      <c r="AR2026" s="119"/>
    </row>
    <row r="2027" ht="22.5" customHeight="1">
      <c r="A2027" s="89">
        <v>46232.0</v>
      </c>
      <c r="B2027" s="90">
        <v>0.5833333333333334</v>
      </c>
      <c r="C2027" s="91" t="s">
        <v>1192</v>
      </c>
      <c r="D2027" s="129" t="str">
        <f t="array" ref="D2027">XLOOKUP(C2027,'DS ST'!A:A,'DS ST'!B:B)</f>
        <v>DS3</v>
      </c>
      <c r="E2027" s="94" t="str">
        <f t="array" ref="E2027">XLOOKUP($F2027,'GIÁ'!$A:$A,'GIÁ'!$E:$E)</f>
        <v>MÁT</v>
      </c>
      <c r="F2027" s="94">
        <v>1100918.0</v>
      </c>
      <c r="G2027" s="95" t="s">
        <v>5511</v>
      </c>
      <c r="H2027" s="95" t="s">
        <v>273</v>
      </c>
      <c r="I2027" s="96">
        <v>18.0</v>
      </c>
      <c r="J2027" s="96">
        <v>17.84</v>
      </c>
      <c r="K2027" s="98">
        <f t="shared" si="4"/>
        <v>0.16</v>
      </c>
      <c r="L2027" s="99" t="s">
        <v>6319</v>
      </c>
      <c r="M2027" s="100" t="s">
        <v>6320</v>
      </c>
      <c r="N2027" s="101" t="s">
        <v>6321</v>
      </c>
      <c r="O2027" s="128">
        <v>0.16000000000000014</v>
      </c>
      <c r="P2027" s="100"/>
      <c r="Q2027" s="103">
        <f t="shared" si="5"/>
        <v>0</v>
      </c>
      <c r="R2027" s="161"/>
      <c r="S2027" s="105"/>
      <c r="T2027" s="106" t="s">
        <v>6322</v>
      </c>
      <c r="U2027" s="107" t="s">
        <v>3654</v>
      </c>
      <c r="V2027" s="108" t="s">
        <v>756</v>
      </c>
      <c r="W2027" s="109" t="s">
        <v>505</v>
      </c>
      <c r="X2027" s="110" t="str">
        <f t="shared" si="6"/>
        <v>Hao hụt</v>
      </c>
      <c r="Y2027" s="110" t="str">
        <f t="shared" si="7"/>
        <v/>
      </c>
      <c r="Z2027" s="139" t="str">
        <f t="shared" si="130"/>
        <v/>
      </c>
      <c r="AA2027" s="109" t="s">
        <v>802</v>
      </c>
      <c r="AB2027" s="106"/>
      <c r="AC2027" s="158"/>
      <c r="AD2027" s="160"/>
      <c r="AE2027" s="127"/>
      <c r="AF2027" s="113"/>
      <c r="AG2027" s="165" t="str">
        <f t="array" ref="AG2027">XLOOKUP(F2027,'CLV2'!A:A,'CLV2'!E:E)</f>
        <v>2.FRUITS</v>
      </c>
      <c r="AH2027" s="115" t="str">
        <f t="array" ref="AH2027">XLOOKUP(F2027,'CLV2'!A:A,'CLV2'!F:F)</f>
        <v>3.IMPORT FRUITS</v>
      </c>
      <c r="AI2027" s="115" t="str">
        <f t="shared" si="8"/>
        <v>KG</v>
      </c>
      <c r="AJ2027" s="116">
        <f t="shared" si="9"/>
        <v>0.008888888889</v>
      </c>
      <c r="AK2027" s="117" t="str">
        <f t="array" ref="AK2027">XLOOKUP(F2027,'GIÁ'!A:A,'GIÁ'!D:D)</f>
        <v>121296.91</v>
      </c>
      <c r="AL2027" s="118">
        <f t="shared" si="10"/>
        <v>19407.5056</v>
      </c>
      <c r="AM2027" s="118">
        <f t="shared" si="11"/>
        <v>19407.5056</v>
      </c>
      <c r="AN2027" s="119">
        <f t="shared" si="12"/>
        <v>0</v>
      </c>
      <c r="AO2027" s="118">
        <f t="shared" si="13"/>
        <v>0</v>
      </c>
      <c r="AP2027" s="121">
        <f t="shared" si="14"/>
        <v>0</v>
      </c>
      <c r="AQ2027" s="122"/>
      <c r="AR2027" s="119"/>
    </row>
    <row r="2028" ht="22.5" customHeight="1">
      <c r="A2028" s="89">
        <v>46232.0</v>
      </c>
      <c r="B2028" s="90">
        <v>0.5833333333333334</v>
      </c>
      <c r="C2028" s="91" t="s">
        <v>1192</v>
      </c>
      <c r="D2028" s="92" t="str">
        <f t="array" ref="D2028">XLOOKUP(C2028,'DS ST'!A:A,'DS ST'!B:B)</f>
        <v>DS3</v>
      </c>
      <c r="E2028" s="94" t="str">
        <f t="array" ref="E2028">XLOOKUP($F2028,'GIÁ'!$A:$A,'GIÁ'!$E:$E)</f>
        <v>MÁT</v>
      </c>
      <c r="F2028" s="94">
        <v>8.935360200123E12</v>
      </c>
      <c r="G2028" s="95" t="s">
        <v>2097</v>
      </c>
      <c r="H2028" s="95" t="s">
        <v>57</v>
      </c>
      <c r="I2028" s="96">
        <v>1.0</v>
      </c>
      <c r="J2028" s="96">
        <v>0.0</v>
      </c>
      <c r="K2028" s="98">
        <f t="shared" si="4"/>
        <v>1</v>
      </c>
      <c r="L2028" s="99" t="s">
        <v>6319</v>
      </c>
      <c r="M2028" s="100" t="s">
        <v>6323</v>
      </c>
      <c r="N2028" s="101" t="s">
        <v>6321</v>
      </c>
      <c r="O2028" s="128"/>
      <c r="P2028" s="100"/>
      <c r="Q2028" s="103">
        <f t="shared" si="5"/>
        <v>1</v>
      </c>
      <c r="R2028" s="161"/>
      <c r="S2028" s="105"/>
      <c r="T2028" s="106" t="s">
        <v>6322</v>
      </c>
      <c r="U2028" s="107"/>
      <c r="V2028" s="108" t="s">
        <v>756</v>
      </c>
      <c r="W2028" s="109" t="s">
        <v>1312</v>
      </c>
      <c r="X2028" s="110" t="str">
        <f t="shared" si="6"/>
        <v/>
      </c>
      <c r="Y2028" s="110" t="str">
        <f t="shared" si="7"/>
        <v/>
      </c>
      <c r="Z2028" s="139" t="str">
        <f t="shared" si="130"/>
        <v>Chưa xác định</v>
      </c>
      <c r="AA2028" s="109" t="s">
        <v>5260</v>
      </c>
      <c r="AB2028" s="106"/>
      <c r="AC2028" s="158"/>
      <c r="AD2028" s="160"/>
      <c r="AE2028" s="127"/>
      <c r="AF2028" s="113"/>
      <c r="AG2028" s="165" t="str">
        <f t="array" ref="AG2028">XLOOKUP(F2028,'CLV2'!A:A,'CLV2'!E:E)</f>
        <v>2.FRUITS</v>
      </c>
      <c r="AH2028" s="115" t="str">
        <f t="array" ref="AH2028">XLOOKUP(F2028,'CLV2'!A:A,'CLV2'!F:F)</f>
        <v>3.IMPORT FRUITS</v>
      </c>
      <c r="AI2028" s="115" t="str">
        <f t="shared" si="8"/>
        <v>Pack</v>
      </c>
      <c r="AJ2028" s="116">
        <f t="shared" si="9"/>
        <v>1</v>
      </c>
      <c r="AK2028" s="117" t="str">
        <f t="array" ref="AK2028">XLOOKUP(F2028,'GIÁ'!A:A,'GIÁ'!D:D)</f>
        <v>118135.43</v>
      </c>
      <c r="AL2028" s="118">
        <f t="shared" si="10"/>
        <v>118135.43</v>
      </c>
      <c r="AM2028" s="118">
        <f t="shared" si="11"/>
        <v>0</v>
      </c>
      <c r="AN2028" s="119">
        <f t="shared" si="12"/>
        <v>0</v>
      </c>
      <c r="AO2028" s="118">
        <f t="shared" si="13"/>
        <v>0</v>
      </c>
      <c r="AP2028" s="121">
        <f t="shared" si="14"/>
        <v>118135.43</v>
      </c>
      <c r="AQ2028" s="122"/>
      <c r="AR2028" s="119"/>
    </row>
    <row r="2029" ht="22.5" customHeight="1">
      <c r="A2029" s="89">
        <v>46232.0</v>
      </c>
      <c r="B2029" s="90">
        <v>0.47291666666666665</v>
      </c>
      <c r="C2029" s="91" t="s">
        <v>1075</v>
      </c>
      <c r="D2029" s="129" t="str">
        <f t="array" ref="D2029">XLOOKUP(C2029,'DS ST'!A:A,'DS ST'!B:B)</f>
        <v>A225</v>
      </c>
      <c r="E2029" s="94" t="str">
        <f t="array" ref="E2029">XLOOKUP($F2029,'GIÁ'!$A:$A,'GIÁ'!$E:$E)</f>
        <v>MÁT</v>
      </c>
      <c r="F2029" s="94">
        <v>1100102.0</v>
      </c>
      <c r="G2029" s="95" t="s">
        <v>5692</v>
      </c>
      <c r="H2029" s="95" t="s">
        <v>273</v>
      </c>
      <c r="I2029" s="96">
        <v>10.0</v>
      </c>
      <c r="J2029" s="96">
        <v>8.66</v>
      </c>
      <c r="K2029" s="98">
        <f t="shared" si="4"/>
        <v>1.34</v>
      </c>
      <c r="L2029" s="99" t="s">
        <v>6324</v>
      </c>
      <c r="M2029" s="100" t="s">
        <v>6325</v>
      </c>
      <c r="N2029" s="101" t="s">
        <v>6326</v>
      </c>
      <c r="O2029" s="128"/>
      <c r="P2029" s="100"/>
      <c r="Q2029" s="103">
        <f t="shared" si="5"/>
        <v>1.34</v>
      </c>
      <c r="R2029" s="161"/>
      <c r="S2029" s="105"/>
      <c r="T2029" s="106"/>
      <c r="U2029" s="107" t="s">
        <v>3654</v>
      </c>
      <c r="V2029" s="108" t="s">
        <v>756</v>
      </c>
      <c r="W2029" s="109" t="s">
        <v>1312</v>
      </c>
      <c r="X2029" s="110" t="str">
        <f t="shared" si="6"/>
        <v/>
      </c>
      <c r="Y2029" s="110" t="str">
        <f t="shared" si="7"/>
        <v/>
      </c>
      <c r="Z2029" s="139" t="str">
        <f t="shared" si="130"/>
        <v>Kho đông mát</v>
      </c>
      <c r="AA2029" s="109" t="s">
        <v>802</v>
      </c>
      <c r="AB2029" s="106"/>
      <c r="AC2029" s="159" t="s">
        <v>1329</v>
      </c>
      <c r="AD2029" s="160"/>
      <c r="AE2029" s="127"/>
      <c r="AF2029" s="113"/>
      <c r="AG2029" s="165" t="str">
        <f t="array" ref="AG2029">XLOOKUP(F2029,'CLV2'!A:A,'CLV2'!E:E)</f>
        <v>2.FRUITS</v>
      </c>
      <c r="AH2029" s="115" t="str">
        <f t="array" ref="AH2029">XLOOKUP(F2029,'CLV2'!A:A,'CLV2'!F:F)</f>
        <v>3.IMPORT FRUITS</v>
      </c>
      <c r="AI2029" s="115" t="str">
        <f t="shared" si="8"/>
        <v>KG</v>
      </c>
      <c r="AJ2029" s="116">
        <f t="shared" si="9"/>
        <v>0.134</v>
      </c>
      <c r="AK2029" s="117" t="str">
        <f t="array" ref="AK2029">XLOOKUP(F2029,'GIÁ'!A:A,'GIÁ'!D:D)</f>
        <v>164217.42</v>
      </c>
      <c r="AL2029" s="118">
        <f t="shared" si="10"/>
        <v>220051.3428</v>
      </c>
      <c r="AM2029" s="118">
        <f t="shared" si="11"/>
        <v>0</v>
      </c>
      <c r="AN2029" s="119">
        <f t="shared" si="12"/>
        <v>0</v>
      </c>
      <c r="AO2029" s="118">
        <f t="shared" si="13"/>
        <v>220051.3428</v>
      </c>
      <c r="AP2029" s="121">
        <f t="shared" si="14"/>
        <v>0</v>
      </c>
      <c r="AQ2029" s="122"/>
      <c r="AR2029" s="119"/>
    </row>
    <row r="2030" ht="22.5" customHeight="1">
      <c r="A2030" s="89">
        <v>46232.0</v>
      </c>
      <c r="B2030" s="90">
        <v>0.7625</v>
      </c>
      <c r="C2030" s="91" t="s">
        <v>1229</v>
      </c>
      <c r="D2030" s="129" t="str">
        <f t="array" ref="D2030">XLOOKUP(C2030,'DS ST'!A:A,'DS ST'!B:B)</f>
        <v>EHS</v>
      </c>
      <c r="E2030" s="94" t="str">
        <f t="array" ref="E2030">XLOOKUP($F2030,'GIÁ'!$A:$A,'GIÁ'!$E:$E)</f>
        <v>MÁT</v>
      </c>
      <c r="F2030" s="94">
        <v>8.934673320566E12</v>
      </c>
      <c r="G2030" s="95" t="s">
        <v>1619</v>
      </c>
      <c r="H2030" s="95" t="s">
        <v>1197</v>
      </c>
      <c r="I2030" s="96">
        <v>10.0</v>
      </c>
      <c r="J2030" s="96">
        <v>0.0</v>
      </c>
      <c r="K2030" s="98">
        <f t="shared" si="4"/>
        <v>10</v>
      </c>
      <c r="L2030" s="99" t="s">
        <v>6327</v>
      </c>
      <c r="M2030" s="100" t="s">
        <v>6328</v>
      </c>
      <c r="N2030" s="101" t="s">
        <v>6329</v>
      </c>
      <c r="O2030" s="128"/>
      <c r="P2030" s="145">
        <v>10.0</v>
      </c>
      <c r="Q2030" s="103">
        <f t="shared" si="5"/>
        <v>0</v>
      </c>
      <c r="R2030" s="161" t="s">
        <v>6330</v>
      </c>
      <c r="S2030" s="105"/>
      <c r="T2030" s="106"/>
      <c r="U2030" s="107"/>
      <c r="V2030" s="108" t="s">
        <v>756</v>
      </c>
      <c r="W2030" s="109" t="s">
        <v>764</v>
      </c>
      <c r="X2030" s="110" t="str">
        <f t="shared" si="6"/>
        <v/>
      </c>
      <c r="Y2030" s="110" t="str">
        <f t="shared" si="7"/>
        <v>Siêu thị</v>
      </c>
      <c r="Z2030" s="139" t="str">
        <f t="shared" si="130"/>
        <v/>
      </c>
      <c r="AA2030" s="109" t="s">
        <v>802</v>
      </c>
      <c r="AB2030" s="106"/>
      <c r="AC2030" s="158"/>
      <c r="AD2030" s="160"/>
      <c r="AE2030" s="127"/>
      <c r="AF2030" s="113"/>
      <c r="AG2030" s="165" t="str">
        <f t="array" ref="AG2030">XLOOKUP(F2030,'CLV2'!A:A,'CLV2'!E:E)</f>
        <v>2.DAIRY</v>
      </c>
      <c r="AH2030" s="115" t="str">
        <f t="array" ref="AH2030">XLOOKUP(F2030,'CLV2'!A:A,'CLV2'!F:F)</f>
        <v>3.DRINKING YOGURT</v>
      </c>
      <c r="AI2030" s="115" t="str">
        <f t="shared" si="8"/>
        <v>Pack</v>
      </c>
      <c r="AJ2030" s="116">
        <f t="shared" si="9"/>
        <v>1</v>
      </c>
      <c r="AK2030" s="117" t="str">
        <f t="array" ref="AK2030">XLOOKUP(F2030,'GIÁ'!A:A,'GIÁ'!D:D)</f>
        <v>19688.16</v>
      </c>
      <c r="AL2030" s="118">
        <f t="shared" si="10"/>
        <v>196881.6</v>
      </c>
      <c r="AM2030" s="118">
        <f t="shared" si="11"/>
        <v>0</v>
      </c>
      <c r="AN2030" s="119">
        <f t="shared" si="12"/>
        <v>196881.6</v>
      </c>
      <c r="AO2030" s="118">
        <f t="shared" si="13"/>
        <v>0</v>
      </c>
      <c r="AP2030" s="121">
        <f t="shared" si="14"/>
        <v>0</v>
      </c>
      <c r="AQ2030" s="122"/>
      <c r="AR2030" s="119"/>
    </row>
    <row r="2031" ht="22.5" customHeight="1">
      <c r="A2031" s="89">
        <v>46232.0</v>
      </c>
      <c r="B2031" s="90">
        <v>0.7625</v>
      </c>
      <c r="C2031" s="91" t="s">
        <v>1229</v>
      </c>
      <c r="D2031" s="129" t="str">
        <f t="array" ref="D2031">XLOOKUP(C2031,'DS ST'!A:A,'DS ST'!B:B)</f>
        <v>EHS</v>
      </c>
      <c r="E2031" s="94" t="str">
        <f t="array" ref="E2031">XLOOKUP($F2031,'GIÁ'!$A:$A,'GIÁ'!$E:$E)</f>
        <v>MÁT</v>
      </c>
      <c r="F2031" s="94">
        <v>8.934673320566E12</v>
      </c>
      <c r="G2031" s="95" t="s">
        <v>1619</v>
      </c>
      <c r="H2031" s="95" t="s">
        <v>1197</v>
      </c>
      <c r="I2031" s="96">
        <v>10.0</v>
      </c>
      <c r="J2031" s="96">
        <v>0.0</v>
      </c>
      <c r="K2031" s="98">
        <f t="shared" si="4"/>
        <v>10</v>
      </c>
      <c r="L2031" s="99" t="s">
        <v>6327</v>
      </c>
      <c r="M2031" s="100" t="s">
        <v>6331</v>
      </c>
      <c r="N2031" s="101" t="s">
        <v>6332</v>
      </c>
      <c r="O2031" s="128"/>
      <c r="P2031" s="145">
        <v>10.0</v>
      </c>
      <c r="Q2031" s="103">
        <f t="shared" si="5"/>
        <v>0</v>
      </c>
      <c r="R2031" s="161" t="s">
        <v>6333</v>
      </c>
      <c r="S2031" s="105"/>
      <c r="T2031" s="106"/>
      <c r="U2031" s="107"/>
      <c r="V2031" s="108" t="s">
        <v>756</v>
      </c>
      <c r="W2031" s="109" t="s">
        <v>764</v>
      </c>
      <c r="X2031" s="110" t="str">
        <f t="shared" si="6"/>
        <v/>
      </c>
      <c r="Y2031" s="110" t="str">
        <f t="shared" si="7"/>
        <v>Siêu thị</v>
      </c>
      <c r="Z2031" s="139" t="str">
        <f t="shared" si="130"/>
        <v/>
      </c>
      <c r="AA2031" s="109" t="s">
        <v>802</v>
      </c>
      <c r="AB2031" s="106"/>
      <c r="AC2031" s="158"/>
      <c r="AD2031" s="160"/>
      <c r="AE2031" s="127"/>
      <c r="AF2031" s="113"/>
      <c r="AG2031" s="165" t="str">
        <f t="array" ref="AG2031">XLOOKUP(F2031,'CLV2'!A:A,'CLV2'!E:E)</f>
        <v>2.DAIRY</v>
      </c>
      <c r="AH2031" s="115" t="str">
        <f t="array" ref="AH2031">XLOOKUP(F2031,'CLV2'!A:A,'CLV2'!F:F)</f>
        <v>3.DRINKING YOGURT</v>
      </c>
      <c r="AI2031" s="115" t="str">
        <f t="shared" si="8"/>
        <v>Pack</v>
      </c>
      <c r="AJ2031" s="116">
        <f t="shared" si="9"/>
        <v>1</v>
      </c>
      <c r="AK2031" s="117" t="str">
        <f t="array" ref="AK2031">XLOOKUP(F2031,'GIÁ'!A:A,'GIÁ'!D:D)</f>
        <v>19688.16</v>
      </c>
      <c r="AL2031" s="118">
        <f t="shared" si="10"/>
        <v>196881.6</v>
      </c>
      <c r="AM2031" s="118">
        <f t="shared" si="11"/>
        <v>0</v>
      </c>
      <c r="AN2031" s="119">
        <f t="shared" si="12"/>
        <v>196881.6</v>
      </c>
      <c r="AO2031" s="118">
        <f t="shared" si="13"/>
        <v>0</v>
      </c>
      <c r="AP2031" s="121">
        <f t="shared" si="14"/>
        <v>0</v>
      </c>
      <c r="AQ2031" s="122"/>
      <c r="AR2031" s="119"/>
    </row>
    <row r="2032" ht="22.5" customHeight="1">
      <c r="A2032" s="89">
        <v>46232.0</v>
      </c>
      <c r="B2032" s="90">
        <v>0.7625</v>
      </c>
      <c r="C2032" s="91" t="s">
        <v>1229</v>
      </c>
      <c r="D2032" s="129" t="str">
        <f t="array" ref="D2032">XLOOKUP(C2032,'DS ST'!A:A,'DS ST'!B:B)</f>
        <v>EHS</v>
      </c>
      <c r="E2032" s="94" t="str">
        <f t="array" ref="E2032">XLOOKUP($F2032,'GIÁ'!$A:$A,'GIÁ'!$E:$E)</f>
        <v>MÁT</v>
      </c>
      <c r="F2032" s="94">
        <v>8.93504900648E12</v>
      </c>
      <c r="G2032" s="95" t="s">
        <v>1834</v>
      </c>
      <c r="H2032" s="95" t="s">
        <v>1831</v>
      </c>
      <c r="I2032" s="96">
        <v>48.0</v>
      </c>
      <c r="J2032" s="96">
        <v>0.0</v>
      </c>
      <c r="K2032" s="98">
        <f t="shared" si="4"/>
        <v>48</v>
      </c>
      <c r="L2032" s="99" t="s">
        <v>6327</v>
      </c>
      <c r="M2032" s="100" t="s">
        <v>6334</v>
      </c>
      <c r="N2032" s="101" t="s">
        <v>6335</v>
      </c>
      <c r="O2032" s="128"/>
      <c r="P2032" s="145">
        <v>48.0</v>
      </c>
      <c r="Q2032" s="103">
        <f t="shared" si="5"/>
        <v>0</v>
      </c>
      <c r="R2032" s="161" t="s">
        <v>6336</v>
      </c>
      <c r="S2032" s="105"/>
      <c r="T2032" s="106"/>
      <c r="U2032" s="107"/>
      <c r="V2032" s="108" t="s">
        <v>756</v>
      </c>
      <c r="W2032" s="109" t="s">
        <v>764</v>
      </c>
      <c r="X2032" s="110" t="str">
        <f t="shared" si="6"/>
        <v/>
      </c>
      <c r="Y2032" s="110" t="str">
        <f t="shared" si="7"/>
        <v>Siêu thị</v>
      </c>
      <c r="Z2032" s="139" t="str">
        <f t="shared" si="130"/>
        <v/>
      </c>
      <c r="AA2032" s="109" t="s">
        <v>802</v>
      </c>
      <c r="AB2032" s="106"/>
      <c r="AC2032" s="158"/>
      <c r="AD2032" s="160"/>
      <c r="AE2032" s="127"/>
      <c r="AF2032" s="113"/>
      <c r="AG2032" s="165" t="str">
        <f t="array" ref="AG2032">XLOOKUP(F2032,'CLV2'!A:A,'CLV2'!E:E)</f>
        <v>2.DAIRY</v>
      </c>
      <c r="AH2032" s="115" t="str">
        <f t="array" ref="AH2032">XLOOKUP(F2032,'CLV2'!A:A,'CLV2'!F:F)</f>
        <v>3.YOGURT</v>
      </c>
      <c r="AI2032" s="115" t="str">
        <f t="shared" si="8"/>
        <v>Pack</v>
      </c>
      <c r="AJ2032" s="116">
        <f t="shared" si="9"/>
        <v>1</v>
      </c>
      <c r="AK2032" s="117" t="str">
        <f t="array" ref="AK2032">XLOOKUP(F2032,'GIÁ'!A:A,'GIÁ'!D:D)</f>
        <v>5140.97</v>
      </c>
      <c r="AL2032" s="118">
        <f t="shared" si="10"/>
        <v>246766.56</v>
      </c>
      <c r="AM2032" s="118">
        <f t="shared" si="11"/>
        <v>0</v>
      </c>
      <c r="AN2032" s="119">
        <f t="shared" si="12"/>
        <v>246766.56</v>
      </c>
      <c r="AO2032" s="118">
        <f t="shared" si="13"/>
        <v>0</v>
      </c>
      <c r="AP2032" s="121">
        <f t="shared" si="14"/>
        <v>0</v>
      </c>
      <c r="AQ2032" s="122"/>
      <c r="AR2032" s="119"/>
    </row>
    <row r="2033" ht="22.5" customHeight="1">
      <c r="A2033" s="89">
        <v>46232.0</v>
      </c>
      <c r="B2033" s="90">
        <v>0.5784722222222223</v>
      </c>
      <c r="C2033" s="91" t="s">
        <v>1319</v>
      </c>
      <c r="D2033" s="129" t="str">
        <f t="array" ref="D2033">XLOOKUP(C2033,'DS ST'!A:A,'DS ST'!B:B)</f>
        <v>JKD</v>
      </c>
      <c r="E2033" s="94" t="str">
        <f t="array" ref="E2033">XLOOKUP($F2033,'GIÁ'!$A:$A,'GIÁ'!$E:$E)</f>
        <v>MÁT</v>
      </c>
      <c r="F2033" s="94">
        <v>8.936009793167E12</v>
      </c>
      <c r="G2033" s="95" t="s">
        <v>2152</v>
      </c>
      <c r="H2033" s="95" t="s">
        <v>57</v>
      </c>
      <c r="I2033" s="96">
        <v>12.0</v>
      </c>
      <c r="J2033" s="96">
        <v>8.0</v>
      </c>
      <c r="K2033" s="98">
        <f t="shared" si="4"/>
        <v>4</v>
      </c>
      <c r="L2033" s="99" t="s">
        <v>6337</v>
      </c>
      <c r="M2033" s="100" t="s">
        <v>6338</v>
      </c>
      <c r="N2033" s="101" t="s">
        <v>6339</v>
      </c>
      <c r="O2033" s="128"/>
      <c r="P2033" s="100"/>
      <c r="Q2033" s="103">
        <f t="shared" si="5"/>
        <v>4</v>
      </c>
      <c r="R2033" s="161"/>
      <c r="S2033" s="105"/>
      <c r="T2033" s="106"/>
      <c r="U2033" s="107" t="s">
        <v>3654</v>
      </c>
      <c r="V2033" s="108" t="s">
        <v>756</v>
      </c>
      <c r="W2033" s="109" t="s">
        <v>1312</v>
      </c>
      <c r="X2033" s="110" t="str">
        <f t="shared" si="6"/>
        <v/>
      </c>
      <c r="Y2033" s="110" t="str">
        <f t="shared" si="7"/>
        <v/>
      </c>
      <c r="Z2033" s="139" t="str">
        <f t="shared" si="130"/>
        <v>Kho đông mát</v>
      </c>
      <c r="AA2033" s="109" t="s">
        <v>802</v>
      </c>
      <c r="AB2033" s="106"/>
      <c r="AC2033" s="159" t="s">
        <v>1329</v>
      </c>
      <c r="AD2033" s="160"/>
      <c r="AE2033" s="127"/>
      <c r="AF2033" s="113"/>
      <c r="AG2033" s="165" t="str">
        <f t="array" ref="AG2033">XLOOKUP(F2033,'CLV2'!A:A,'CLV2'!E:E)</f>
        <v>2.DAIRY</v>
      </c>
      <c r="AH2033" s="115" t="str">
        <f t="array" ref="AH2033">XLOOKUP(F2033,'CLV2'!A:A,'CLV2'!F:F)</f>
        <v>3.YOGURT</v>
      </c>
      <c r="AI2033" s="115" t="str">
        <f t="shared" si="8"/>
        <v>Pack</v>
      </c>
      <c r="AJ2033" s="116">
        <f t="shared" si="9"/>
        <v>0.3333333333</v>
      </c>
      <c r="AK2033" s="117" t="str">
        <f t="array" ref="AK2033">XLOOKUP(F2033,'GIÁ'!A:A,'GIÁ'!D:D)</f>
        <v>5248.68</v>
      </c>
      <c r="AL2033" s="118">
        <f t="shared" si="10"/>
        <v>20994.72</v>
      </c>
      <c r="AM2033" s="118">
        <f t="shared" si="11"/>
        <v>0</v>
      </c>
      <c r="AN2033" s="119">
        <f t="shared" si="12"/>
        <v>0</v>
      </c>
      <c r="AO2033" s="118">
        <f t="shared" si="13"/>
        <v>20994.72</v>
      </c>
      <c r="AP2033" s="121">
        <f t="shared" si="14"/>
        <v>0</v>
      </c>
      <c r="AQ2033" s="122"/>
      <c r="AR2033" s="119"/>
    </row>
    <row r="2034" ht="22.5" customHeight="1">
      <c r="A2034" s="89">
        <v>46232.0</v>
      </c>
      <c r="B2034" s="90">
        <v>0.5194444444444445</v>
      </c>
      <c r="C2034" s="91" t="s">
        <v>816</v>
      </c>
      <c r="D2034" s="92" t="str">
        <f t="array" ref="D2034">XLOOKUP(C2034,'DS ST'!A:A,'DS ST'!B:B)</f>
        <v>A181</v>
      </c>
      <c r="E2034" s="94" t="str">
        <f t="array" ref="E2034">XLOOKUP($F2034,'GIÁ'!$A:$A,'GIÁ'!$E:$E)</f>
        <v>MÁT</v>
      </c>
      <c r="F2034" s="94">
        <v>8.936176751175E12</v>
      </c>
      <c r="G2034" s="95" t="s">
        <v>2366</v>
      </c>
      <c r="H2034" s="95" t="s">
        <v>667</v>
      </c>
      <c r="I2034" s="96">
        <v>1.0</v>
      </c>
      <c r="J2034" s="96">
        <v>0.0</v>
      </c>
      <c r="K2034" s="98">
        <f t="shared" si="4"/>
        <v>1</v>
      </c>
      <c r="L2034" s="99" t="s">
        <v>6340</v>
      </c>
      <c r="M2034" s="100" t="s">
        <v>6341</v>
      </c>
      <c r="N2034" s="101" t="s">
        <v>6342</v>
      </c>
      <c r="O2034" s="128"/>
      <c r="P2034" s="100"/>
      <c r="Q2034" s="103">
        <f t="shared" si="5"/>
        <v>1</v>
      </c>
      <c r="R2034" s="161"/>
      <c r="S2034" s="105"/>
      <c r="T2034" s="106"/>
      <c r="U2034" s="107"/>
      <c r="V2034" s="108" t="s">
        <v>756</v>
      </c>
      <c r="W2034" s="109" t="s">
        <v>1312</v>
      </c>
      <c r="X2034" s="110" t="str">
        <f t="shared" si="6"/>
        <v/>
      </c>
      <c r="Y2034" s="110" t="str">
        <f t="shared" si="7"/>
        <v/>
      </c>
      <c r="Z2034" s="109" t="s">
        <v>797</v>
      </c>
      <c r="AA2034" s="109" t="s">
        <v>802</v>
      </c>
      <c r="AB2034" s="149" t="s">
        <v>6343</v>
      </c>
      <c r="AC2034" s="158"/>
      <c r="AD2034" s="160"/>
      <c r="AE2034" s="127"/>
      <c r="AF2034" s="113"/>
      <c r="AG2034" s="165" t="str">
        <f t="array" ref="AG2034">XLOOKUP(F2034,'CLV2'!A:A,'CLV2'!E:E)</f>
        <v>2.DELICA</v>
      </c>
      <c r="AH2034" s="115" t="str">
        <f t="array" ref="AH2034">XLOOKUP(F2034,'CLV2'!A:A,'CLV2'!F:F)</f>
        <v>3.DESSERTS</v>
      </c>
      <c r="AI2034" s="115" t="str">
        <f t="shared" si="8"/>
        <v>Pack</v>
      </c>
      <c r="AJ2034" s="116">
        <f t="shared" si="9"/>
        <v>1</v>
      </c>
      <c r="AK2034" s="117" t="str">
        <f t="array" ref="AK2034">XLOOKUP(F2034,'GIÁ'!A:A,'GIÁ'!D:D)</f>
        <v>6744.99</v>
      </c>
      <c r="AL2034" s="118">
        <f t="shared" si="10"/>
        <v>6744.99</v>
      </c>
      <c r="AM2034" s="118">
        <f t="shared" si="11"/>
        <v>0</v>
      </c>
      <c r="AN2034" s="119">
        <f t="shared" si="12"/>
        <v>0</v>
      </c>
      <c r="AO2034" s="118">
        <f t="shared" si="13"/>
        <v>6744.99</v>
      </c>
      <c r="AP2034" s="121">
        <f t="shared" si="14"/>
        <v>0</v>
      </c>
      <c r="AQ2034" s="122"/>
      <c r="AR2034" s="119"/>
    </row>
    <row r="2035" ht="22.5" customHeight="1">
      <c r="A2035" s="89">
        <v>46232.0</v>
      </c>
      <c r="B2035" s="90">
        <v>0.5069444444444444</v>
      </c>
      <c r="C2035" s="91" t="s">
        <v>163</v>
      </c>
      <c r="D2035" s="129" t="str">
        <f t="array" ref="D2035">XLOOKUP(C2035,'DS ST'!A:A,'DS ST'!B:B)</f>
        <v>A111</v>
      </c>
      <c r="E2035" s="94" t="str">
        <f t="array" ref="E2035">XLOOKUP($F2035,'GIÁ'!$A:$A,'GIÁ'!$E:$E)</f>
        <v>MÁT</v>
      </c>
      <c r="F2035" s="94">
        <v>8.934673613828E12</v>
      </c>
      <c r="G2035" s="95" t="s">
        <v>1700</v>
      </c>
      <c r="H2035" s="95" t="s">
        <v>57</v>
      </c>
      <c r="I2035" s="96">
        <v>24.0</v>
      </c>
      <c r="J2035" s="96">
        <v>0.0</v>
      </c>
      <c r="K2035" s="98">
        <f t="shared" si="4"/>
        <v>24</v>
      </c>
      <c r="L2035" s="99" t="s">
        <v>6344</v>
      </c>
      <c r="M2035" s="100" t="s">
        <v>6345</v>
      </c>
      <c r="N2035" s="101" t="s">
        <v>6346</v>
      </c>
      <c r="O2035" s="128"/>
      <c r="P2035" s="100">
        <v>24.0</v>
      </c>
      <c r="Q2035" s="103">
        <f t="shared" si="5"/>
        <v>0</v>
      </c>
      <c r="R2035" s="161" t="s">
        <v>6347</v>
      </c>
      <c r="S2035" s="105"/>
      <c r="T2035" s="106"/>
      <c r="U2035" s="107"/>
      <c r="V2035" s="108" t="s">
        <v>756</v>
      </c>
      <c r="W2035" s="109" t="s">
        <v>1908</v>
      </c>
      <c r="X2035" s="110" t="str">
        <f t="shared" si="6"/>
        <v/>
      </c>
      <c r="Y2035" s="110" t="str">
        <f t="shared" si="7"/>
        <v>Siêu thị</v>
      </c>
      <c r="Z2035" s="139" t="str">
        <f t="shared" ref="Z2035:Z2038" si="131">IF(N(Q2035)&lt;=0,"",IF(ISNUMBER(SEARCH("Thiếu kiện",V2035)),"Kho đông mát",IF(AND(N(Q2035)&gt;0,N(P2035)&gt;0,OR(ISNUMBER(SEARCH("Hình KDB",U2035)),ISNUMBER(SEARCH("Hình tele",U2035)),ISNUMBER(SEARCH("sai code",U2035)),ISNUMBER(SEARCH("ST nhận",U2035)))),"Kho đông mát",IF(AND(W2035="DC giao thiếu",OR(ISNUMBER(SEARCH("Hình KDB",U2035)),ISNUMBER(SEARCH("Hình tele",U2035)),ISNUMBER(SEARCH("sai code",U2035)))),"Kho đông mát",IF(W2035="DC giao thiếu","Chưa xác định",IF(AND(W2035="DC pick sai",OR(ISNUMBER(SEARCH("Hình KDB",U2035)),ISNUMBER(SEARCH("Hình tele",U2035)),ISNUMBER(SEARCH("sai code",U2035)),ISNUMBER(SEARCH("ST nhận",U2035)))),"Kho đông mát",IF(W2035="DC pick sai","Chưa xác định",IF(AND(W2035="Hao hụt",N(O2035)&gt;0,OR(ISNUMBER(SEARCH("Hình KDB",U2035)),ISNUMBER(SEARCH("Hình tele",U2035)),ISNUMBER(SEARCH("sai code",U2035)),ISNUMBER(SEARCH("ST nhận",U2035)))),"Kho đông mát",IF(W2035="Hao hụt","Chưa xác định",IF(OR(W2035="VT giao sai điểm",W2035="Không đạt nhiệt độ",W2035="TX giao thiếu kiện",W2035="Hàng không đạt CL"),"Kho đông mát",IF(W2035="Chưa xác định","Chưa xác định",IF(N(P2035)&gt;0,"Chưa xác định",""))))))))))))</f>
        <v/>
      </c>
      <c r="AA2035" s="109" t="s">
        <v>802</v>
      </c>
      <c r="AB2035" s="106"/>
      <c r="AC2035" s="158"/>
      <c r="AD2035" s="160"/>
      <c r="AE2035" s="127"/>
      <c r="AF2035" s="113"/>
      <c r="AG2035" s="165" t="str">
        <f t="array" ref="AG2035">XLOOKUP(F2035,'CLV2'!A:A,'CLV2'!E:E)</f>
        <v>2.DAIRY</v>
      </c>
      <c r="AH2035" s="115" t="str">
        <f t="array" ref="AH2035">XLOOKUP(F2035,'CLV2'!A:A,'CLV2'!F:F)</f>
        <v>3.YOGURT</v>
      </c>
      <c r="AI2035" s="115" t="str">
        <f t="shared" si="8"/>
        <v>Pack</v>
      </c>
      <c r="AJ2035" s="116">
        <f t="shared" si="9"/>
        <v>1</v>
      </c>
      <c r="AK2035" s="117" t="str">
        <f t="array" ref="AK2035">XLOOKUP(F2035,'GIÁ'!A:A,'GIÁ'!D:D)</f>
        <v>5423.65</v>
      </c>
      <c r="AL2035" s="118">
        <f t="shared" si="10"/>
        <v>130167.6</v>
      </c>
      <c r="AM2035" s="118">
        <f t="shared" si="11"/>
        <v>0</v>
      </c>
      <c r="AN2035" s="119">
        <f t="shared" si="12"/>
        <v>130167.6</v>
      </c>
      <c r="AO2035" s="118">
        <f t="shared" si="13"/>
        <v>0</v>
      </c>
      <c r="AP2035" s="121">
        <f t="shared" si="14"/>
        <v>0</v>
      </c>
      <c r="AQ2035" s="122"/>
      <c r="AR2035" s="119"/>
    </row>
    <row r="2036" ht="22.5" customHeight="1">
      <c r="A2036" s="89">
        <v>46232.0</v>
      </c>
      <c r="B2036" s="90">
        <v>0.5069444444444444</v>
      </c>
      <c r="C2036" s="91" t="s">
        <v>163</v>
      </c>
      <c r="D2036" s="129" t="str">
        <f t="array" ref="D2036">XLOOKUP(C2036,'DS ST'!A:A,'DS ST'!B:B)</f>
        <v>A111</v>
      </c>
      <c r="E2036" s="94" t="str">
        <f t="array" ref="E2036">XLOOKUP($F2036,'GIÁ'!$A:$A,'GIÁ'!$E:$E)</f>
        <v>MÁT</v>
      </c>
      <c r="F2036" s="94">
        <v>8.934673608824E12</v>
      </c>
      <c r="G2036" s="95" t="s">
        <v>1696</v>
      </c>
      <c r="H2036" s="95" t="s">
        <v>57</v>
      </c>
      <c r="I2036" s="96">
        <v>20.0</v>
      </c>
      <c r="J2036" s="96">
        <v>0.0</v>
      </c>
      <c r="K2036" s="98">
        <f t="shared" si="4"/>
        <v>20</v>
      </c>
      <c r="L2036" s="99" t="s">
        <v>6344</v>
      </c>
      <c r="M2036" s="100" t="s">
        <v>6348</v>
      </c>
      <c r="N2036" s="101" t="s">
        <v>6349</v>
      </c>
      <c r="O2036" s="128"/>
      <c r="P2036" s="100">
        <v>20.0</v>
      </c>
      <c r="Q2036" s="103">
        <f t="shared" si="5"/>
        <v>0</v>
      </c>
      <c r="R2036" s="161" t="s">
        <v>6347</v>
      </c>
      <c r="S2036" s="105"/>
      <c r="T2036" s="106"/>
      <c r="U2036" s="107"/>
      <c r="V2036" s="108" t="s">
        <v>756</v>
      </c>
      <c r="W2036" s="109" t="s">
        <v>1908</v>
      </c>
      <c r="X2036" s="110" t="str">
        <f t="shared" si="6"/>
        <v/>
      </c>
      <c r="Y2036" s="110" t="str">
        <f t="shared" si="7"/>
        <v>Siêu thị</v>
      </c>
      <c r="Z2036" s="139" t="str">
        <f t="shared" si="131"/>
        <v/>
      </c>
      <c r="AA2036" s="109" t="s">
        <v>802</v>
      </c>
      <c r="AB2036" s="106"/>
      <c r="AC2036" s="158"/>
      <c r="AD2036" s="160"/>
      <c r="AE2036" s="127"/>
      <c r="AF2036" s="113"/>
      <c r="AG2036" s="165" t="str">
        <f t="array" ref="AG2036">XLOOKUP(F2036,'CLV2'!A:A,'CLV2'!E:E)</f>
        <v>2.DAIRY</v>
      </c>
      <c r="AH2036" s="115" t="str">
        <f t="array" ref="AH2036">XLOOKUP(F2036,'CLV2'!A:A,'CLV2'!F:F)</f>
        <v>3.YOGURT</v>
      </c>
      <c r="AI2036" s="115" t="str">
        <f t="shared" si="8"/>
        <v>Pack</v>
      </c>
      <c r="AJ2036" s="116">
        <f t="shared" si="9"/>
        <v>1</v>
      </c>
      <c r="AK2036" s="117" t="str">
        <f t="array" ref="AK2036">XLOOKUP(F2036,'GIÁ'!A:A,'GIÁ'!D:D)</f>
        <v>6642.27</v>
      </c>
      <c r="AL2036" s="118">
        <f t="shared" si="10"/>
        <v>132845.4</v>
      </c>
      <c r="AM2036" s="118">
        <f t="shared" si="11"/>
        <v>0</v>
      </c>
      <c r="AN2036" s="119">
        <f t="shared" si="12"/>
        <v>132845.4</v>
      </c>
      <c r="AO2036" s="118">
        <f t="shared" si="13"/>
        <v>0</v>
      </c>
      <c r="AP2036" s="121">
        <f t="shared" si="14"/>
        <v>0</v>
      </c>
      <c r="AQ2036" s="122"/>
      <c r="AR2036" s="119"/>
    </row>
    <row r="2037" ht="22.5" customHeight="1">
      <c r="A2037" s="89">
        <v>46232.0</v>
      </c>
      <c r="B2037" s="90">
        <v>0.5069444444444444</v>
      </c>
      <c r="C2037" s="91" t="s">
        <v>163</v>
      </c>
      <c r="D2037" s="129" t="str">
        <f t="array" ref="D2037">XLOOKUP(C2037,'DS ST'!A:A,'DS ST'!B:B)</f>
        <v>A111</v>
      </c>
      <c r="E2037" s="94" t="str">
        <f t="array" ref="E2037">XLOOKUP($F2037,'GIÁ'!$A:$A,'GIÁ'!$E:$E)</f>
        <v>MÁT</v>
      </c>
      <c r="F2037" s="94">
        <v>8.936146442249E12</v>
      </c>
      <c r="G2037" s="95" t="s">
        <v>2498</v>
      </c>
      <c r="H2037" s="95" t="s">
        <v>1741</v>
      </c>
      <c r="I2037" s="96">
        <v>7.0</v>
      </c>
      <c r="J2037" s="96">
        <v>0.0</v>
      </c>
      <c r="K2037" s="98">
        <f t="shared" si="4"/>
        <v>7</v>
      </c>
      <c r="L2037" s="99" t="s">
        <v>6344</v>
      </c>
      <c r="M2037" s="100" t="s">
        <v>6350</v>
      </c>
      <c r="N2037" s="101" t="s">
        <v>6351</v>
      </c>
      <c r="O2037" s="128"/>
      <c r="P2037" s="100">
        <v>7.0</v>
      </c>
      <c r="Q2037" s="103">
        <f t="shared" si="5"/>
        <v>0</v>
      </c>
      <c r="R2037" s="161" t="s">
        <v>6352</v>
      </c>
      <c r="S2037" s="105"/>
      <c r="T2037" s="106"/>
      <c r="U2037" s="107"/>
      <c r="V2037" s="108" t="s">
        <v>756</v>
      </c>
      <c r="W2037" s="109" t="s">
        <v>1908</v>
      </c>
      <c r="X2037" s="110" t="str">
        <f t="shared" si="6"/>
        <v/>
      </c>
      <c r="Y2037" s="110" t="str">
        <f t="shared" si="7"/>
        <v>Siêu thị</v>
      </c>
      <c r="Z2037" s="139" t="str">
        <f t="shared" si="131"/>
        <v/>
      </c>
      <c r="AA2037" s="109" t="s">
        <v>802</v>
      </c>
      <c r="AB2037" s="106"/>
      <c r="AC2037" s="158"/>
      <c r="AD2037" s="160"/>
      <c r="AE2037" s="127"/>
      <c r="AF2037" s="113"/>
      <c r="AG2037" s="165" t="str">
        <f t="array" ref="AG2037">XLOOKUP(F2037,'CLV2'!A:A,'CLV2'!E:E)</f>
        <v>2.CHILLED FOODS</v>
      </c>
      <c r="AH2037" s="115" t="str">
        <f t="array" ref="AH2037">XLOOKUP(F2037,'CLV2'!A:A,'CLV2'!F:F)</f>
        <v>3.HAM AND SAUSAGES</v>
      </c>
      <c r="AI2037" s="115" t="str">
        <f t="shared" si="8"/>
        <v>Pack</v>
      </c>
      <c r="AJ2037" s="116">
        <f t="shared" si="9"/>
        <v>1</v>
      </c>
      <c r="AK2037" s="117" t="str">
        <f t="array" ref="AK2037">XLOOKUP(F2037,'GIÁ'!A:A,'GIÁ'!D:D)</f>
        <v>7920.46</v>
      </c>
      <c r="AL2037" s="118">
        <f t="shared" si="10"/>
        <v>55443.22</v>
      </c>
      <c r="AM2037" s="118">
        <f t="shared" si="11"/>
        <v>0</v>
      </c>
      <c r="AN2037" s="119">
        <f t="shared" si="12"/>
        <v>55443.22</v>
      </c>
      <c r="AO2037" s="118">
        <f t="shared" si="13"/>
        <v>0</v>
      </c>
      <c r="AP2037" s="121">
        <f t="shared" si="14"/>
        <v>0</v>
      </c>
      <c r="AQ2037" s="122"/>
      <c r="AR2037" s="119"/>
    </row>
    <row r="2038" ht="22.5" customHeight="1">
      <c r="A2038" s="89">
        <v>46232.0</v>
      </c>
      <c r="B2038" s="90">
        <v>0.5069444444444444</v>
      </c>
      <c r="C2038" s="91" t="s">
        <v>163</v>
      </c>
      <c r="D2038" s="129" t="str">
        <f t="array" ref="D2038">XLOOKUP(C2038,'DS ST'!A:A,'DS ST'!B:B)</f>
        <v>A111</v>
      </c>
      <c r="E2038" s="94" t="str">
        <f t="array" ref="E2038">XLOOKUP($F2038,'GIÁ'!$A:$A,'GIÁ'!$E:$E)</f>
        <v>MÁT</v>
      </c>
      <c r="F2038" s="94">
        <v>8.938502525726E12</v>
      </c>
      <c r="G2038" s="95" t="s">
        <v>2836</v>
      </c>
      <c r="H2038" s="95" t="s">
        <v>1206</v>
      </c>
      <c r="I2038" s="96">
        <v>11.0</v>
      </c>
      <c r="J2038" s="96">
        <v>0.0</v>
      </c>
      <c r="K2038" s="98">
        <f t="shared" si="4"/>
        <v>11</v>
      </c>
      <c r="L2038" s="99" t="s">
        <v>6344</v>
      </c>
      <c r="M2038" s="100" t="s">
        <v>6350</v>
      </c>
      <c r="N2038" s="101" t="s">
        <v>6351</v>
      </c>
      <c r="O2038" s="128"/>
      <c r="P2038" s="100">
        <v>11.0</v>
      </c>
      <c r="Q2038" s="103">
        <f t="shared" si="5"/>
        <v>0</v>
      </c>
      <c r="R2038" s="161" t="s">
        <v>6352</v>
      </c>
      <c r="S2038" s="105"/>
      <c r="T2038" s="106"/>
      <c r="U2038" s="107"/>
      <c r="V2038" s="108" t="s">
        <v>756</v>
      </c>
      <c r="W2038" s="109" t="s">
        <v>1908</v>
      </c>
      <c r="X2038" s="110" t="str">
        <f t="shared" si="6"/>
        <v/>
      </c>
      <c r="Y2038" s="110" t="str">
        <f t="shared" si="7"/>
        <v>Siêu thị</v>
      </c>
      <c r="Z2038" s="139" t="str">
        <f t="shared" si="131"/>
        <v/>
      </c>
      <c r="AA2038" s="109" t="s">
        <v>802</v>
      </c>
      <c r="AB2038" s="106"/>
      <c r="AC2038" s="158"/>
      <c r="AD2038" s="160"/>
      <c r="AE2038" s="127"/>
      <c r="AF2038" s="113"/>
      <c r="AG2038" s="165" t="str">
        <f t="array" ref="AG2038">XLOOKUP(F2038,'CLV2'!A:A,'CLV2'!E:E)</f>
        <v>2.CHILLED FOODS</v>
      </c>
      <c r="AH2038" s="115" t="str">
        <f t="array" ref="AH2038">XLOOKUP(F2038,'CLV2'!A:A,'CLV2'!F:F)</f>
        <v>3.OTHER CHILLED PRODUCTS</v>
      </c>
      <c r="AI2038" s="115" t="str">
        <f t="shared" si="8"/>
        <v>Pack</v>
      </c>
      <c r="AJ2038" s="116">
        <f t="shared" si="9"/>
        <v>1</v>
      </c>
      <c r="AK2038" s="117" t="str">
        <f t="array" ref="AK2038">XLOOKUP(F2038,'GIÁ'!A:A,'GIÁ'!D:D)</f>
        <v>11152.74</v>
      </c>
      <c r="AL2038" s="118">
        <f t="shared" si="10"/>
        <v>122680.14</v>
      </c>
      <c r="AM2038" s="118">
        <f t="shared" si="11"/>
        <v>0</v>
      </c>
      <c r="AN2038" s="119">
        <f t="shared" si="12"/>
        <v>122680.14</v>
      </c>
      <c r="AO2038" s="118">
        <f t="shared" si="13"/>
        <v>0</v>
      </c>
      <c r="AP2038" s="121">
        <f t="shared" si="14"/>
        <v>0</v>
      </c>
      <c r="AQ2038" s="122"/>
      <c r="AR2038" s="119"/>
    </row>
    <row r="2039" ht="22.5" customHeight="1">
      <c r="A2039" s="89">
        <v>46232.0</v>
      </c>
      <c r="B2039" s="90">
        <v>0.5069444444444444</v>
      </c>
      <c r="C2039" s="91" t="s">
        <v>163</v>
      </c>
      <c r="D2039" s="92" t="str">
        <f t="array" ref="D2039">XLOOKUP(C2039,'DS ST'!A:A,'DS ST'!B:B)</f>
        <v>A111</v>
      </c>
      <c r="E2039" s="94" t="str">
        <f t="array" ref="E2039">XLOOKUP($F2039,'GIÁ'!$A:$A,'GIÁ'!$E:$E)</f>
        <v>MÁT</v>
      </c>
      <c r="F2039" s="94">
        <v>8.850393800402E12</v>
      </c>
      <c r="G2039" s="95" t="s">
        <v>1497</v>
      </c>
      <c r="H2039" s="95" t="s">
        <v>57</v>
      </c>
      <c r="I2039" s="96">
        <v>12.0</v>
      </c>
      <c r="J2039" s="96">
        <v>0.0</v>
      </c>
      <c r="K2039" s="98">
        <f t="shared" si="4"/>
        <v>12</v>
      </c>
      <c r="L2039" s="99" t="s">
        <v>6344</v>
      </c>
      <c r="M2039" s="100" t="s">
        <v>6350</v>
      </c>
      <c r="N2039" s="101" t="s">
        <v>6351</v>
      </c>
      <c r="O2039" s="128"/>
      <c r="P2039" s="100"/>
      <c r="Q2039" s="103">
        <f t="shared" si="5"/>
        <v>12</v>
      </c>
      <c r="R2039" s="161"/>
      <c r="S2039" s="105"/>
      <c r="T2039" s="106"/>
      <c r="U2039" s="107"/>
      <c r="V2039" s="108" t="s">
        <v>756</v>
      </c>
      <c r="W2039" s="109" t="s">
        <v>1312</v>
      </c>
      <c r="X2039" s="110" t="str">
        <f t="shared" si="6"/>
        <v/>
      </c>
      <c r="Y2039" s="110" t="str">
        <f t="shared" si="7"/>
        <v/>
      </c>
      <c r="Z2039" s="109" t="s">
        <v>797</v>
      </c>
      <c r="AA2039" s="109" t="s">
        <v>802</v>
      </c>
      <c r="AB2039" s="149" t="s">
        <v>6353</v>
      </c>
      <c r="AC2039" s="159" t="s">
        <v>1329</v>
      </c>
      <c r="AD2039" s="160"/>
      <c r="AE2039" s="127"/>
      <c r="AF2039" s="113"/>
      <c r="AG2039" s="165" t="str">
        <f t="array" ref="AG2039">XLOOKUP(F2039,'CLV2'!A:A,'CLV2'!E:E)</f>
        <v>2.DAIRY</v>
      </c>
      <c r="AH2039" s="115" t="str">
        <f t="array" ref="AH2039">XLOOKUP(F2039,'CLV2'!A:A,'CLV2'!F:F)</f>
        <v>3.DRINKING YOGURT</v>
      </c>
      <c r="AI2039" s="115" t="str">
        <f t="shared" si="8"/>
        <v>Pack</v>
      </c>
      <c r="AJ2039" s="116">
        <f t="shared" si="9"/>
        <v>1</v>
      </c>
      <c r="AK2039" s="117" t="str">
        <f t="array" ref="AK2039">XLOOKUP(F2039,'GIÁ'!A:A,'GIÁ'!D:D)</f>
        <v>4501.92</v>
      </c>
      <c r="AL2039" s="118">
        <f t="shared" si="10"/>
        <v>54023.04</v>
      </c>
      <c r="AM2039" s="118">
        <f t="shared" si="11"/>
        <v>0</v>
      </c>
      <c r="AN2039" s="119">
        <f t="shared" si="12"/>
        <v>0</v>
      </c>
      <c r="AO2039" s="118">
        <f t="shared" si="13"/>
        <v>54023.04</v>
      </c>
      <c r="AP2039" s="121">
        <f t="shared" si="14"/>
        <v>0</v>
      </c>
      <c r="AQ2039" s="122"/>
      <c r="AR2039" s="119"/>
    </row>
    <row r="2040" ht="22.5" customHeight="1">
      <c r="A2040" s="89">
        <v>46232.0</v>
      </c>
      <c r="B2040" s="90">
        <v>0.5069444444444444</v>
      </c>
      <c r="C2040" s="91" t="s">
        <v>163</v>
      </c>
      <c r="D2040" s="129" t="str">
        <f t="array" ref="D2040">XLOOKUP(C2040,'DS ST'!A:A,'DS ST'!B:B)</f>
        <v>A111</v>
      </c>
      <c r="E2040" s="94" t="str">
        <f t="array" ref="E2040">XLOOKUP($F2040,'GIÁ'!$A:$A,'GIÁ'!$E:$E)</f>
        <v>MÁT</v>
      </c>
      <c r="F2040" s="94">
        <v>8.93604545013E12</v>
      </c>
      <c r="G2040" s="95" t="s">
        <v>2229</v>
      </c>
      <c r="H2040" s="95" t="s">
        <v>224</v>
      </c>
      <c r="I2040" s="96">
        <v>4.0</v>
      </c>
      <c r="J2040" s="96">
        <v>0.0</v>
      </c>
      <c r="K2040" s="98">
        <f t="shared" si="4"/>
        <v>4</v>
      </c>
      <c r="L2040" s="99" t="s">
        <v>6344</v>
      </c>
      <c r="M2040" s="100" t="s">
        <v>6354</v>
      </c>
      <c r="N2040" s="101" t="s">
        <v>6355</v>
      </c>
      <c r="O2040" s="128"/>
      <c r="P2040" s="100">
        <v>4.0</v>
      </c>
      <c r="Q2040" s="103">
        <f t="shared" si="5"/>
        <v>0</v>
      </c>
      <c r="R2040" s="161" t="s">
        <v>6356</v>
      </c>
      <c r="S2040" s="105"/>
      <c r="T2040" s="106"/>
      <c r="U2040" s="107"/>
      <c r="V2040" s="108" t="s">
        <v>756</v>
      </c>
      <c r="W2040" s="109" t="s">
        <v>1908</v>
      </c>
      <c r="X2040" s="110" t="str">
        <f t="shared" si="6"/>
        <v/>
      </c>
      <c r="Y2040" s="110" t="str">
        <f t="shared" si="7"/>
        <v>Siêu thị</v>
      </c>
      <c r="Z2040" s="139" t="str">
        <f t="shared" ref="Z2040:Z2070" si="132">IF(N(Q2040)&lt;=0,"",IF(ISNUMBER(SEARCH("Thiếu kiện",V2040)),"Kho đông mát",IF(AND(N(Q2040)&gt;0,N(P2040)&gt;0,OR(ISNUMBER(SEARCH("Hình KDB",U2040)),ISNUMBER(SEARCH("Hình tele",U2040)),ISNUMBER(SEARCH("sai code",U2040)),ISNUMBER(SEARCH("ST nhận",U2040)))),"Kho đông mát",IF(AND(W2040="DC giao thiếu",OR(ISNUMBER(SEARCH("Hình KDB",U2040)),ISNUMBER(SEARCH("Hình tele",U2040)),ISNUMBER(SEARCH("sai code",U2040)))),"Kho đông mát",IF(W2040="DC giao thiếu","Chưa xác định",IF(AND(W2040="DC pick sai",OR(ISNUMBER(SEARCH("Hình KDB",U2040)),ISNUMBER(SEARCH("Hình tele",U2040)),ISNUMBER(SEARCH("sai code",U2040)),ISNUMBER(SEARCH("ST nhận",U2040)))),"Kho đông mát",IF(W2040="DC pick sai","Chưa xác định",IF(AND(W2040="Hao hụt",N(O2040)&gt;0,OR(ISNUMBER(SEARCH("Hình KDB",U2040)),ISNUMBER(SEARCH("Hình tele",U2040)),ISNUMBER(SEARCH("sai code",U2040)),ISNUMBER(SEARCH("ST nhận",U2040)))),"Kho đông mát",IF(W2040="Hao hụt","Chưa xác định",IF(OR(W2040="VT giao sai điểm",W2040="Không đạt nhiệt độ",W2040="TX giao thiếu kiện",W2040="Hàng không đạt CL"),"Kho đông mát",IF(W2040="Chưa xác định","Chưa xác định",IF(N(P2040)&gt;0,"Chưa xác định",""))))))))))))</f>
        <v/>
      </c>
      <c r="AA2040" s="109" t="s">
        <v>802</v>
      </c>
      <c r="AB2040" s="106"/>
      <c r="AC2040" s="158"/>
      <c r="AD2040" s="160"/>
      <c r="AE2040" s="127"/>
      <c r="AF2040" s="113"/>
      <c r="AG2040" s="165" t="str">
        <f t="array" ref="AG2040">XLOOKUP(F2040,'CLV2'!A:A,'CLV2'!E:E)</f>
        <v>2.CHILLED FOODS</v>
      </c>
      <c r="AH2040" s="115" t="str">
        <f t="array" ref="AH2040">XLOOKUP(F2040,'CLV2'!A:A,'CLV2'!F:F)</f>
        <v>3.HAM AND SAUSAGES</v>
      </c>
      <c r="AI2040" s="115" t="str">
        <f t="shared" si="8"/>
        <v>Pack</v>
      </c>
      <c r="AJ2040" s="116">
        <f t="shared" si="9"/>
        <v>1</v>
      </c>
      <c r="AK2040" s="117" t="str">
        <f t="array" ref="AK2040">XLOOKUP(F2040,'GIÁ'!A:A,'GIÁ'!D:D)</f>
        <v>44066.47</v>
      </c>
      <c r="AL2040" s="118">
        <f t="shared" si="10"/>
        <v>176265.88</v>
      </c>
      <c r="AM2040" s="118">
        <f t="shared" si="11"/>
        <v>0</v>
      </c>
      <c r="AN2040" s="119">
        <f t="shared" si="12"/>
        <v>176265.88</v>
      </c>
      <c r="AO2040" s="118">
        <f t="shared" si="13"/>
        <v>0</v>
      </c>
      <c r="AP2040" s="121">
        <f t="shared" si="14"/>
        <v>0</v>
      </c>
      <c r="AQ2040" s="122"/>
      <c r="AR2040" s="119"/>
    </row>
    <row r="2041" ht="22.5" customHeight="1">
      <c r="A2041" s="89">
        <v>46232.0</v>
      </c>
      <c r="B2041" s="90">
        <v>0.5965277777777778</v>
      </c>
      <c r="C2041" s="91" t="s">
        <v>1315</v>
      </c>
      <c r="D2041" s="129" t="str">
        <f t="array" ref="D2041">XLOOKUP(C2041,'DS ST'!A:A,'DS ST'!B:B)</f>
        <v>IAP</v>
      </c>
      <c r="E2041" s="94" t="str">
        <f t="array" ref="E2041">XLOOKUP($F2041,'GIÁ'!$A:$A,'GIÁ'!$E:$E)</f>
        <v>MÁT</v>
      </c>
      <c r="F2041" s="94">
        <v>1100918.0</v>
      </c>
      <c r="G2041" s="95" t="s">
        <v>5511</v>
      </c>
      <c r="H2041" s="95" t="s">
        <v>273</v>
      </c>
      <c r="I2041" s="96">
        <v>18.0</v>
      </c>
      <c r="J2041" s="96">
        <v>17.4</v>
      </c>
      <c r="K2041" s="98">
        <f t="shared" si="4"/>
        <v>0.6</v>
      </c>
      <c r="L2041" s="99" t="s">
        <v>6357</v>
      </c>
      <c r="M2041" s="100" t="s">
        <v>6358</v>
      </c>
      <c r="N2041" s="101" t="s">
        <v>6359</v>
      </c>
      <c r="O2041" s="128">
        <v>0.6000000000000014</v>
      </c>
      <c r="P2041" s="100"/>
      <c r="Q2041" s="103">
        <f t="shared" si="5"/>
        <v>0</v>
      </c>
      <c r="R2041" s="161"/>
      <c r="S2041" s="105"/>
      <c r="T2041" s="106"/>
      <c r="U2041" s="107" t="s">
        <v>3654</v>
      </c>
      <c r="V2041" s="108" t="s">
        <v>756</v>
      </c>
      <c r="W2041" s="109" t="s">
        <v>505</v>
      </c>
      <c r="X2041" s="110" t="str">
        <f t="shared" si="6"/>
        <v>Hao hụt</v>
      </c>
      <c r="Y2041" s="110" t="str">
        <f t="shared" si="7"/>
        <v/>
      </c>
      <c r="Z2041" s="139" t="str">
        <f t="shared" si="132"/>
        <v/>
      </c>
      <c r="AA2041" s="109" t="s">
        <v>802</v>
      </c>
      <c r="AB2041" s="106"/>
      <c r="AC2041" s="158"/>
      <c r="AD2041" s="160"/>
      <c r="AE2041" s="127"/>
      <c r="AF2041" s="113"/>
      <c r="AG2041" s="165" t="str">
        <f t="array" ref="AG2041">XLOOKUP(F2041,'CLV2'!A:A,'CLV2'!E:E)</f>
        <v>2.FRUITS</v>
      </c>
      <c r="AH2041" s="115" t="str">
        <f t="array" ref="AH2041">XLOOKUP(F2041,'CLV2'!A:A,'CLV2'!F:F)</f>
        <v>3.IMPORT FRUITS</v>
      </c>
      <c r="AI2041" s="115" t="str">
        <f t="shared" si="8"/>
        <v>KG</v>
      </c>
      <c r="AJ2041" s="116">
        <f t="shared" si="9"/>
        <v>0.03333333333</v>
      </c>
      <c r="AK2041" s="117" t="str">
        <f t="array" ref="AK2041">XLOOKUP(F2041,'GIÁ'!A:A,'GIÁ'!D:D)</f>
        <v>121296.91</v>
      </c>
      <c r="AL2041" s="118">
        <f t="shared" si="10"/>
        <v>72778.146</v>
      </c>
      <c r="AM2041" s="118">
        <f t="shared" si="11"/>
        <v>72778.146</v>
      </c>
      <c r="AN2041" s="119">
        <f t="shared" si="12"/>
        <v>0</v>
      </c>
      <c r="AO2041" s="118">
        <f t="shared" si="13"/>
        <v>0</v>
      </c>
      <c r="AP2041" s="121">
        <f t="shared" si="14"/>
        <v>0</v>
      </c>
      <c r="AQ2041" s="122"/>
      <c r="AR2041" s="119"/>
    </row>
    <row r="2042" ht="22.5" customHeight="1">
      <c r="A2042" s="89">
        <v>46232.0</v>
      </c>
      <c r="B2042" s="90">
        <v>0.5965277777777778</v>
      </c>
      <c r="C2042" s="91" t="s">
        <v>1315</v>
      </c>
      <c r="D2042" s="129" t="str">
        <f t="array" ref="D2042">XLOOKUP(C2042,'DS ST'!A:A,'DS ST'!B:B)</f>
        <v>IAP</v>
      </c>
      <c r="E2042" s="94" t="str">
        <f t="array" ref="E2042">XLOOKUP($F2042,'GIÁ'!$A:$A,'GIÁ'!$E:$E)</f>
        <v>MÁT</v>
      </c>
      <c r="F2042" s="94">
        <v>8.938525186058E12</v>
      </c>
      <c r="G2042" s="95" t="s">
        <v>2993</v>
      </c>
      <c r="H2042" s="95" t="s">
        <v>224</v>
      </c>
      <c r="I2042" s="96">
        <v>5.0</v>
      </c>
      <c r="J2042" s="96">
        <v>0.0</v>
      </c>
      <c r="K2042" s="98">
        <f t="shared" si="4"/>
        <v>5</v>
      </c>
      <c r="L2042" s="99" t="s">
        <v>6357</v>
      </c>
      <c r="M2042" s="100" t="s">
        <v>6360</v>
      </c>
      <c r="N2042" s="101" t="s">
        <v>6359</v>
      </c>
      <c r="O2042" s="128"/>
      <c r="P2042" s="100"/>
      <c r="Q2042" s="103">
        <f t="shared" si="5"/>
        <v>5</v>
      </c>
      <c r="R2042" s="161"/>
      <c r="S2042" s="105"/>
      <c r="T2042" s="106"/>
      <c r="U2042" s="107" t="s">
        <v>6361</v>
      </c>
      <c r="V2042" s="108" t="s">
        <v>756</v>
      </c>
      <c r="W2042" s="109" t="s">
        <v>1312</v>
      </c>
      <c r="X2042" s="110" t="str">
        <f t="shared" si="6"/>
        <v/>
      </c>
      <c r="Y2042" s="110" t="str">
        <f t="shared" si="7"/>
        <v/>
      </c>
      <c r="Z2042" s="139" t="str">
        <f t="shared" si="132"/>
        <v>Kho đông mát</v>
      </c>
      <c r="AA2042" s="109" t="s">
        <v>802</v>
      </c>
      <c r="AB2042" s="106"/>
      <c r="AC2042" s="158"/>
      <c r="AD2042" s="160"/>
      <c r="AE2042" s="127"/>
      <c r="AF2042" s="113"/>
      <c r="AG2042" s="165" t="str">
        <f t="array" ref="AG2042">XLOOKUP(F2042,'CLV2'!A:A,'CLV2'!E:E)</f>
        <v>2.VEGETABLES</v>
      </c>
      <c r="AH2042" s="115" t="str">
        <f t="array" ref="AH2042">XLOOKUP(F2042,'CLV2'!A:A,'CLV2'!F:F)</f>
        <v>3.LEAFY VEGGIES</v>
      </c>
      <c r="AI2042" s="115" t="str">
        <f t="shared" si="8"/>
        <v>Pack</v>
      </c>
      <c r="AJ2042" s="116">
        <f t="shared" si="9"/>
        <v>1</v>
      </c>
      <c r="AK2042" s="117" t="str">
        <f t="array" ref="AK2042">XLOOKUP(F2042,'GIÁ'!A:A,'GIÁ'!D:D)</f>
        <v>27966.77</v>
      </c>
      <c r="AL2042" s="118">
        <f t="shared" si="10"/>
        <v>139833.85</v>
      </c>
      <c r="AM2042" s="118">
        <f t="shared" si="11"/>
        <v>0</v>
      </c>
      <c r="AN2042" s="119">
        <f t="shared" si="12"/>
        <v>0</v>
      </c>
      <c r="AO2042" s="118">
        <f t="shared" si="13"/>
        <v>139833.85</v>
      </c>
      <c r="AP2042" s="121">
        <f t="shared" si="14"/>
        <v>0</v>
      </c>
      <c r="AQ2042" s="122"/>
      <c r="AR2042" s="119"/>
    </row>
    <row r="2043" ht="22.5" customHeight="1">
      <c r="A2043" s="89">
        <v>46232.0</v>
      </c>
      <c r="B2043" s="90">
        <v>0.5222222222222223</v>
      </c>
      <c r="C2043" s="91" t="s">
        <v>1375</v>
      </c>
      <c r="D2043" s="92" t="str">
        <f t="array" ref="D2043">XLOOKUP(C2043,'DS ST'!A:A,'DS ST'!B:B)</f>
        <v>MTE</v>
      </c>
      <c r="E2043" s="94" t="str">
        <f t="array" ref="E2043">XLOOKUP($F2043,'GIÁ'!$A:$A,'GIÁ'!$E:$E)</f>
        <v>MÁT</v>
      </c>
      <c r="F2043" s="94">
        <v>8.934673300964E12</v>
      </c>
      <c r="G2043" s="95" t="s">
        <v>1597</v>
      </c>
      <c r="H2043" s="95" t="s">
        <v>57</v>
      </c>
      <c r="I2043" s="96">
        <v>6.0</v>
      </c>
      <c r="J2043" s="96">
        <v>2.0</v>
      </c>
      <c r="K2043" s="98">
        <f t="shared" si="4"/>
        <v>4</v>
      </c>
      <c r="L2043" s="99" t="s">
        <v>6362</v>
      </c>
      <c r="M2043" s="100" t="s">
        <v>6363</v>
      </c>
      <c r="N2043" s="101" t="s">
        <v>6364</v>
      </c>
      <c r="O2043" s="128"/>
      <c r="P2043" s="100"/>
      <c r="Q2043" s="103">
        <f t="shared" si="5"/>
        <v>4</v>
      </c>
      <c r="R2043" s="161"/>
      <c r="S2043" s="105"/>
      <c r="T2043" s="106"/>
      <c r="U2043" s="107"/>
      <c r="V2043" s="108" t="s">
        <v>756</v>
      </c>
      <c r="W2043" s="109" t="s">
        <v>1312</v>
      </c>
      <c r="X2043" s="110" t="str">
        <f t="shared" si="6"/>
        <v/>
      </c>
      <c r="Y2043" s="110" t="str">
        <f t="shared" si="7"/>
        <v/>
      </c>
      <c r="Z2043" s="139" t="str">
        <f t="shared" si="132"/>
        <v>Chưa xác định</v>
      </c>
      <c r="AA2043" s="109" t="s">
        <v>5260</v>
      </c>
      <c r="AB2043" s="106"/>
      <c r="AC2043" s="158"/>
      <c r="AD2043" s="160"/>
      <c r="AE2043" s="127"/>
      <c r="AF2043" s="113"/>
      <c r="AG2043" s="165" t="str">
        <f t="array" ref="AG2043">XLOOKUP(F2043,'CLV2'!A:A,'CLV2'!E:E)</f>
        <v>2.DAIRY</v>
      </c>
      <c r="AH2043" s="115" t="str">
        <f t="array" ref="AH2043">XLOOKUP(F2043,'CLV2'!A:A,'CLV2'!F:F)</f>
        <v>3.DRINKING YOGURT</v>
      </c>
      <c r="AI2043" s="115" t="str">
        <f t="shared" si="8"/>
        <v>Pack</v>
      </c>
      <c r="AJ2043" s="116">
        <f t="shared" si="9"/>
        <v>0.6666666667</v>
      </c>
      <c r="AK2043" s="117" t="str">
        <f t="array" ref="AK2043">XLOOKUP(F2043,'GIÁ'!A:A,'GIÁ'!D:D)</f>
        <v>15134.62</v>
      </c>
      <c r="AL2043" s="118">
        <f t="shared" si="10"/>
        <v>60538.48</v>
      </c>
      <c r="AM2043" s="118">
        <f t="shared" si="11"/>
        <v>0</v>
      </c>
      <c r="AN2043" s="119">
        <f t="shared" si="12"/>
        <v>0</v>
      </c>
      <c r="AO2043" s="118">
        <f t="shared" si="13"/>
        <v>0</v>
      </c>
      <c r="AP2043" s="121">
        <f t="shared" si="14"/>
        <v>60538.48</v>
      </c>
      <c r="AQ2043" s="122"/>
      <c r="AR2043" s="119"/>
    </row>
    <row r="2044" ht="22.5" customHeight="1">
      <c r="A2044" s="89">
        <v>46232.0</v>
      </c>
      <c r="B2044" s="90">
        <v>0.5222222222222223</v>
      </c>
      <c r="C2044" s="91" t="s">
        <v>1375</v>
      </c>
      <c r="D2044" s="92" t="str">
        <f t="array" ref="D2044">XLOOKUP(C2044,'DS ST'!A:A,'DS ST'!B:B)</f>
        <v>MTE</v>
      </c>
      <c r="E2044" s="94" t="str">
        <f t="array" ref="E2044">XLOOKUP($F2044,'GIÁ'!$A:$A,'GIÁ'!$E:$E)</f>
        <v>MÁT</v>
      </c>
      <c r="F2044" s="94">
        <v>11589.0</v>
      </c>
      <c r="G2044" s="95" t="s">
        <v>926</v>
      </c>
      <c r="H2044" s="95" t="s">
        <v>57</v>
      </c>
      <c r="I2044" s="96">
        <v>1.0</v>
      </c>
      <c r="J2044" s="96">
        <v>0.0</v>
      </c>
      <c r="K2044" s="98">
        <f t="shared" si="4"/>
        <v>1</v>
      </c>
      <c r="L2044" s="99" t="s">
        <v>6362</v>
      </c>
      <c r="M2044" s="100" t="s">
        <v>6365</v>
      </c>
      <c r="N2044" s="101" t="s">
        <v>6366</v>
      </c>
      <c r="O2044" s="128"/>
      <c r="P2044" s="100"/>
      <c r="Q2044" s="103">
        <f t="shared" si="5"/>
        <v>1</v>
      </c>
      <c r="R2044" s="161"/>
      <c r="S2044" s="105"/>
      <c r="T2044" s="106"/>
      <c r="U2044" s="107"/>
      <c r="V2044" s="108" t="s">
        <v>756</v>
      </c>
      <c r="W2044" s="109" t="s">
        <v>1312</v>
      </c>
      <c r="X2044" s="110" t="str">
        <f t="shared" si="6"/>
        <v/>
      </c>
      <c r="Y2044" s="110" t="str">
        <f t="shared" si="7"/>
        <v/>
      </c>
      <c r="Z2044" s="139" t="str">
        <f t="shared" si="132"/>
        <v>Chưa xác định</v>
      </c>
      <c r="AA2044" s="109" t="s">
        <v>5260</v>
      </c>
      <c r="AB2044" s="106"/>
      <c r="AC2044" s="158"/>
      <c r="AD2044" s="160"/>
      <c r="AE2044" s="127"/>
      <c r="AF2044" s="113"/>
      <c r="AG2044" s="165" t="str">
        <f t="array" ref="AG2044">XLOOKUP(F2044,'CLV2'!A:A,'CLV2'!E:E)</f>
        <v>2.FRUITS</v>
      </c>
      <c r="AH2044" s="115" t="str">
        <f t="array" ref="AH2044">XLOOKUP(F2044,'CLV2'!A:A,'CLV2'!F:F)</f>
        <v>3.CUTTING FRUITS</v>
      </c>
      <c r="AI2044" s="115" t="str">
        <f t="shared" si="8"/>
        <v>Pack</v>
      </c>
      <c r="AJ2044" s="116">
        <f t="shared" si="9"/>
        <v>1</v>
      </c>
      <c r="AK2044" s="117" t="str">
        <f t="array" ref="AK2044">XLOOKUP(F2044,'GIÁ'!A:A,'GIÁ'!D:D)</f>
        <v>22122.55</v>
      </c>
      <c r="AL2044" s="118">
        <f t="shared" si="10"/>
        <v>22122.55</v>
      </c>
      <c r="AM2044" s="118">
        <f t="shared" si="11"/>
        <v>0</v>
      </c>
      <c r="AN2044" s="119">
        <f t="shared" si="12"/>
        <v>0</v>
      </c>
      <c r="AO2044" s="118">
        <f t="shared" si="13"/>
        <v>0</v>
      </c>
      <c r="AP2044" s="121">
        <f t="shared" si="14"/>
        <v>22122.55</v>
      </c>
      <c r="AQ2044" s="122"/>
      <c r="AR2044" s="119"/>
    </row>
    <row r="2045" ht="22.5" customHeight="1">
      <c r="A2045" s="89">
        <v>46232.0</v>
      </c>
      <c r="B2045" s="90">
        <v>0.49930555555555556</v>
      </c>
      <c r="C2045" s="91" t="s">
        <v>1620</v>
      </c>
      <c r="D2045" s="129" t="str">
        <f t="array" ref="D2045">XLOOKUP(C2045,'DS ST'!A:A,'DS ST'!B:B)</f>
        <v>SFR</v>
      </c>
      <c r="E2045" s="94" t="str">
        <f t="array" ref="E2045">XLOOKUP($F2045,'GIÁ'!$A:$A,'GIÁ'!$E:$E)</f>
        <v>MÁT</v>
      </c>
      <c r="F2045" s="94">
        <v>8.938525186058E12</v>
      </c>
      <c r="G2045" s="95" t="s">
        <v>2993</v>
      </c>
      <c r="H2045" s="95" t="s">
        <v>224</v>
      </c>
      <c r="I2045" s="96">
        <v>2.0</v>
      </c>
      <c r="J2045" s="96">
        <v>0.0</v>
      </c>
      <c r="K2045" s="98">
        <f t="shared" si="4"/>
        <v>2</v>
      </c>
      <c r="L2045" s="99" t="s">
        <v>6367</v>
      </c>
      <c r="M2045" s="100" t="s">
        <v>6368</v>
      </c>
      <c r="N2045" s="101" t="s">
        <v>6369</v>
      </c>
      <c r="O2045" s="128"/>
      <c r="P2045" s="100"/>
      <c r="Q2045" s="103">
        <f t="shared" si="5"/>
        <v>2</v>
      </c>
      <c r="R2045" s="161"/>
      <c r="S2045" s="105"/>
      <c r="T2045" s="106"/>
      <c r="U2045" s="107" t="s">
        <v>6370</v>
      </c>
      <c r="V2045" s="108" t="s">
        <v>756</v>
      </c>
      <c r="W2045" s="109" t="s">
        <v>1312</v>
      </c>
      <c r="X2045" s="110" t="str">
        <f t="shared" si="6"/>
        <v/>
      </c>
      <c r="Y2045" s="110" t="str">
        <f t="shared" si="7"/>
        <v/>
      </c>
      <c r="Z2045" s="139" t="str">
        <f t="shared" si="132"/>
        <v>Kho đông mát</v>
      </c>
      <c r="AA2045" s="109" t="s">
        <v>802</v>
      </c>
      <c r="AB2045" s="106"/>
      <c r="AC2045" s="158"/>
      <c r="AD2045" s="160"/>
      <c r="AE2045" s="127"/>
      <c r="AF2045" s="113"/>
      <c r="AG2045" s="165" t="str">
        <f t="array" ref="AG2045">XLOOKUP(F2045,'CLV2'!A:A,'CLV2'!E:E)</f>
        <v>2.VEGETABLES</v>
      </c>
      <c r="AH2045" s="115" t="str">
        <f t="array" ref="AH2045">XLOOKUP(F2045,'CLV2'!A:A,'CLV2'!F:F)</f>
        <v>3.LEAFY VEGGIES</v>
      </c>
      <c r="AI2045" s="115" t="str">
        <f t="shared" si="8"/>
        <v>Pack</v>
      </c>
      <c r="AJ2045" s="116">
        <f t="shared" si="9"/>
        <v>1</v>
      </c>
      <c r="AK2045" s="117" t="str">
        <f t="array" ref="AK2045">XLOOKUP(F2045,'GIÁ'!A:A,'GIÁ'!D:D)</f>
        <v>27966.77</v>
      </c>
      <c r="AL2045" s="118">
        <f t="shared" si="10"/>
        <v>55933.54</v>
      </c>
      <c r="AM2045" s="118">
        <f t="shared" si="11"/>
        <v>0</v>
      </c>
      <c r="AN2045" s="119">
        <f t="shared" si="12"/>
        <v>0</v>
      </c>
      <c r="AO2045" s="118">
        <f t="shared" si="13"/>
        <v>55933.54</v>
      </c>
      <c r="AP2045" s="121">
        <f t="shared" si="14"/>
        <v>0</v>
      </c>
      <c r="AQ2045" s="122"/>
      <c r="AR2045" s="119"/>
    </row>
    <row r="2046" ht="22.5" customHeight="1">
      <c r="A2046" s="89">
        <v>46232.0</v>
      </c>
      <c r="B2046" s="90">
        <v>0.5347222222222222</v>
      </c>
      <c r="C2046" s="91" t="s">
        <v>1725</v>
      </c>
      <c r="D2046" s="129" t="str">
        <f t="array" ref="D2046">XLOOKUP(C2046,'DS ST'!A:A,'DS ST'!B:B)</f>
        <v>VH4</v>
      </c>
      <c r="E2046" s="94" t="str">
        <f t="array" ref="E2046">XLOOKUP($F2046,'GIÁ'!$A:$A,'GIÁ'!$E:$E)</f>
        <v>MÁT</v>
      </c>
      <c r="F2046" s="94">
        <v>1100918.0</v>
      </c>
      <c r="G2046" s="95" t="s">
        <v>5511</v>
      </c>
      <c r="H2046" s="95" t="s">
        <v>273</v>
      </c>
      <c r="I2046" s="96">
        <v>18.0</v>
      </c>
      <c r="J2046" s="96">
        <v>17.6</v>
      </c>
      <c r="K2046" s="98">
        <f t="shared" si="4"/>
        <v>0.4</v>
      </c>
      <c r="L2046" s="99" t="s">
        <v>6371</v>
      </c>
      <c r="M2046" s="100" t="s">
        <v>6372</v>
      </c>
      <c r="N2046" s="101" t="s">
        <v>6373</v>
      </c>
      <c r="O2046" s="128">
        <v>0.3999999999999986</v>
      </c>
      <c r="P2046" s="100"/>
      <c r="Q2046" s="103">
        <f t="shared" si="5"/>
        <v>0</v>
      </c>
      <c r="R2046" s="161"/>
      <c r="S2046" s="105" t="s">
        <v>14</v>
      </c>
      <c r="T2046" s="106"/>
      <c r="U2046" s="107" t="s">
        <v>5554</v>
      </c>
      <c r="V2046" s="108" t="s">
        <v>756</v>
      </c>
      <c r="W2046" s="109" t="s">
        <v>505</v>
      </c>
      <c r="X2046" s="110" t="str">
        <f t="shared" si="6"/>
        <v>Hao hụt</v>
      </c>
      <c r="Y2046" s="110" t="str">
        <f t="shared" si="7"/>
        <v/>
      </c>
      <c r="Z2046" s="139" t="str">
        <f t="shared" si="132"/>
        <v/>
      </c>
      <c r="AA2046" s="109" t="s">
        <v>802</v>
      </c>
      <c r="AB2046" s="106"/>
      <c r="AC2046" s="158"/>
      <c r="AD2046" s="160"/>
      <c r="AE2046" s="127"/>
      <c r="AF2046" s="113"/>
      <c r="AG2046" s="165" t="str">
        <f t="array" ref="AG2046">XLOOKUP(F2046,'CLV2'!A:A,'CLV2'!E:E)</f>
        <v>2.FRUITS</v>
      </c>
      <c r="AH2046" s="115" t="str">
        <f t="array" ref="AH2046">XLOOKUP(F2046,'CLV2'!A:A,'CLV2'!F:F)</f>
        <v>3.IMPORT FRUITS</v>
      </c>
      <c r="AI2046" s="115" t="str">
        <f t="shared" si="8"/>
        <v>KG</v>
      </c>
      <c r="AJ2046" s="116">
        <f t="shared" si="9"/>
        <v>0.02222222222</v>
      </c>
      <c r="AK2046" s="117" t="str">
        <f t="array" ref="AK2046">XLOOKUP(F2046,'GIÁ'!A:A,'GIÁ'!D:D)</f>
        <v>121296.91</v>
      </c>
      <c r="AL2046" s="118">
        <f t="shared" si="10"/>
        <v>48518.764</v>
      </c>
      <c r="AM2046" s="118">
        <f t="shared" si="11"/>
        <v>48518.764</v>
      </c>
      <c r="AN2046" s="119">
        <f t="shared" si="12"/>
        <v>0</v>
      </c>
      <c r="AO2046" s="118">
        <f t="shared" si="13"/>
        <v>0</v>
      </c>
      <c r="AP2046" s="121">
        <f t="shared" si="14"/>
        <v>0</v>
      </c>
      <c r="AQ2046" s="122"/>
      <c r="AR2046" s="119"/>
    </row>
    <row r="2047" ht="22.5" customHeight="1">
      <c r="A2047" s="89">
        <v>46232.0</v>
      </c>
      <c r="B2047" s="90">
        <v>0.46597222222222223</v>
      </c>
      <c r="C2047" s="91" t="s">
        <v>1719</v>
      </c>
      <c r="D2047" s="129" t="str">
        <f t="array" ref="D2047">XLOOKUP(C2047,'DS ST'!A:A,'DS ST'!B:B)</f>
        <v>VH3</v>
      </c>
      <c r="E2047" s="94" t="str">
        <f t="array" ref="E2047">XLOOKUP($F2047,'GIÁ'!$A:$A,'GIÁ'!$E:$E)</f>
        <v>MÁT</v>
      </c>
      <c r="F2047" s="94">
        <v>10140.0</v>
      </c>
      <c r="G2047" s="95" t="s">
        <v>74</v>
      </c>
      <c r="H2047" s="95" t="s">
        <v>75</v>
      </c>
      <c r="I2047" s="96">
        <v>2.0</v>
      </c>
      <c r="J2047" s="96">
        <v>0.0</v>
      </c>
      <c r="K2047" s="98">
        <f t="shared" si="4"/>
        <v>2</v>
      </c>
      <c r="L2047" s="99" t="s">
        <v>6374</v>
      </c>
      <c r="M2047" s="100" t="s">
        <v>6375</v>
      </c>
      <c r="N2047" s="101" t="s">
        <v>6376</v>
      </c>
      <c r="O2047" s="128"/>
      <c r="P2047" s="100">
        <v>2.0</v>
      </c>
      <c r="Q2047" s="103">
        <f t="shared" si="5"/>
        <v>0</v>
      </c>
      <c r="R2047" s="161" t="s">
        <v>6377</v>
      </c>
      <c r="S2047" s="105"/>
      <c r="T2047" s="106"/>
      <c r="U2047" s="107"/>
      <c r="V2047" s="108" t="s">
        <v>756</v>
      </c>
      <c r="W2047" s="109" t="s">
        <v>1908</v>
      </c>
      <c r="X2047" s="110" t="str">
        <f t="shared" si="6"/>
        <v/>
      </c>
      <c r="Y2047" s="110" t="str">
        <f t="shared" si="7"/>
        <v>Siêu thị</v>
      </c>
      <c r="Z2047" s="139" t="str">
        <f t="shared" si="132"/>
        <v/>
      </c>
      <c r="AA2047" s="109" t="s">
        <v>802</v>
      </c>
      <c r="AB2047" s="106"/>
      <c r="AC2047" s="158"/>
      <c r="AD2047" s="160"/>
      <c r="AE2047" s="127"/>
      <c r="AF2047" s="113"/>
      <c r="AG2047" s="165" t="str">
        <f t="array" ref="AG2047">XLOOKUP(F2047,'CLV2'!A:A,'CLV2'!E:E)</f>
        <v>2.FRUITS</v>
      </c>
      <c r="AH2047" s="115" t="str">
        <f t="array" ref="AH2047">XLOOKUP(F2047,'CLV2'!A:A,'CLV2'!F:F)</f>
        <v>3.IMPORT FRUITS</v>
      </c>
      <c r="AI2047" s="115" t="str">
        <f t="shared" si="8"/>
        <v>Pack</v>
      </c>
      <c r="AJ2047" s="116">
        <f t="shared" si="9"/>
        <v>1</v>
      </c>
      <c r="AK2047" s="117" t="str">
        <f t="array" ref="AK2047">XLOOKUP(F2047,'GIÁ'!A:A,'GIÁ'!D:D)</f>
        <v>93295.39</v>
      </c>
      <c r="AL2047" s="118">
        <f t="shared" si="10"/>
        <v>186590.78</v>
      </c>
      <c r="AM2047" s="118">
        <f t="shared" si="11"/>
        <v>0</v>
      </c>
      <c r="AN2047" s="119">
        <f t="shared" si="12"/>
        <v>186590.78</v>
      </c>
      <c r="AO2047" s="118">
        <f t="shared" si="13"/>
        <v>0</v>
      </c>
      <c r="AP2047" s="121">
        <f t="shared" si="14"/>
        <v>0</v>
      </c>
      <c r="AQ2047" s="122"/>
      <c r="AR2047" s="119"/>
    </row>
    <row r="2048" ht="22.5" customHeight="1">
      <c r="A2048" s="89">
        <v>46232.0</v>
      </c>
      <c r="B2048" s="90">
        <v>0.46597222222222223</v>
      </c>
      <c r="C2048" s="91" t="s">
        <v>1719</v>
      </c>
      <c r="D2048" s="129" t="str">
        <f t="array" ref="D2048">XLOOKUP(C2048,'DS ST'!A:A,'DS ST'!B:B)</f>
        <v>VH3</v>
      </c>
      <c r="E2048" s="94" t="str">
        <f t="array" ref="E2048">XLOOKUP($F2048,'GIÁ'!$A:$A,'GIÁ'!$E:$E)</f>
        <v>MÁT</v>
      </c>
      <c r="F2048" s="94">
        <v>8.938505512204E12</v>
      </c>
      <c r="G2048" s="95" t="s">
        <v>2878</v>
      </c>
      <c r="H2048" s="95" t="s">
        <v>224</v>
      </c>
      <c r="I2048" s="96">
        <v>2.0</v>
      </c>
      <c r="J2048" s="96">
        <v>0.0</v>
      </c>
      <c r="K2048" s="98">
        <f t="shared" si="4"/>
        <v>2</v>
      </c>
      <c r="L2048" s="99" t="s">
        <v>6374</v>
      </c>
      <c r="M2048" s="100" t="s">
        <v>6378</v>
      </c>
      <c r="N2048" s="101" t="s">
        <v>6379</v>
      </c>
      <c r="O2048" s="128"/>
      <c r="P2048" s="100">
        <v>2.0</v>
      </c>
      <c r="Q2048" s="103">
        <f t="shared" si="5"/>
        <v>0</v>
      </c>
      <c r="R2048" s="161" t="s">
        <v>6380</v>
      </c>
      <c r="S2048" s="105"/>
      <c r="T2048" s="106"/>
      <c r="U2048" s="107"/>
      <c r="V2048" s="108" t="s">
        <v>756</v>
      </c>
      <c r="W2048" s="109" t="s">
        <v>1908</v>
      </c>
      <c r="X2048" s="110" t="str">
        <f t="shared" si="6"/>
        <v/>
      </c>
      <c r="Y2048" s="110" t="str">
        <f t="shared" si="7"/>
        <v>Siêu thị</v>
      </c>
      <c r="Z2048" s="139" t="str">
        <f t="shared" si="132"/>
        <v/>
      </c>
      <c r="AA2048" s="109" t="s">
        <v>802</v>
      </c>
      <c r="AB2048" s="106"/>
      <c r="AC2048" s="158"/>
      <c r="AD2048" s="160"/>
      <c r="AE2048" s="127"/>
      <c r="AF2048" s="113"/>
      <c r="AG2048" s="165" t="str">
        <f t="array" ref="AG2048">XLOOKUP(F2048,'CLV2'!A:A,'CLV2'!E:E)</f>
        <v>2.VEGETABLES</v>
      </c>
      <c r="AH2048" s="115" t="str">
        <f t="array" ref="AH2048">XLOOKUP(F2048,'CLV2'!A:A,'CLV2'!F:F)</f>
        <v>3.PROCESSED VEGGIES</v>
      </c>
      <c r="AI2048" s="115" t="str">
        <f t="shared" si="8"/>
        <v>Pack</v>
      </c>
      <c r="AJ2048" s="116">
        <f t="shared" si="9"/>
        <v>1</v>
      </c>
      <c r="AK2048" s="117" t="str">
        <f t="array" ref="AK2048">XLOOKUP(F2048,'GIÁ'!A:A,'GIÁ'!D:D)</f>
        <v>24862.74</v>
      </c>
      <c r="AL2048" s="118">
        <f t="shared" si="10"/>
        <v>49725.48</v>
      </c>
      <c r="AM2048" s="118">
        <f t="shared" si="11"/>
        <v>0</v>
      </c>
      <c r="AN2048" s="119">
        <f t="shared" si="12"/>
        <v>49725.48</v>
      </c>
      <c r="AO2048" s="118">
        <f t="shared" si="13"/>
        <v>0</v>
      </c>
      <c r="AP2048" s="121">
        <f t="shared" si="14"/>
        <v>0</v>
      </c>
      <c r="AQ2048" s="122"/>
      <c r="AR2048" s="119"/>
    </row>
    <row r="2049" ht="22.5" customHeight="1">
      <c r="A2049" s="89">
        <v>46232.0</v>
      </c>
      <c r="B2049" s="90">
        <v>0.46597222222222223</v>
      </c>
      <c r="C2049" s="91" t="s">
        <v>1719</v>
      </c>
      <c r="D2049" s="129" t="str">
        <f t="array" ref="D2049">XLOOKUP(C2049,'DS ST'!A:A,'DS ST'!B:B)</f>
        <v>VH3</v>
      </c>
      <c r="E2049" s="94" t="str">
        <f t="array" ref="E2049">XLOOKUP($F2049,'GIÁ'!$A:$A,'GIÁ'!$E:$E)</f>
        <v>MÁT</v>
      </c>
      <c r="F2049" s="94">
        <v>11437.0</v>
      </c>
      <c r="G2049" s="95" t="s">
        <v>786</v>
      </c>
      <c r="H2049" s="95" t="s">
        <v>787</v>
      </c>
      <c r="I2049" s="96">
        <v>3.0</v>
      </c>
      <c r="J2049" s="96">
        <v>0.0</v>
      </c>
      <c r="K2049" s="98">
        <f t="shared" si="4"/>
        <v>3</v>
      </c>
      <c r="L2049" s="99" t="s">
        <v>6374</v>
      </c>
      <c r="M2049" s="100" t="s">
        <v>6378</v>
      </c>
      <c r="N2049" s="101" t="s">
        <v>6379</v>
      </c>
      <c r="O2049" s="128"/>
      <c r="P2049" s="100">
        <v>3.0</v>
      </c>
      <c r="Q2049" s="103">
        <f t="shared" si="5"/>
        <v>0</v>
      </c>
      <c r="R2049" s="161" t="s">
        <v>6380</v>
      </c>
      <c r="S2049" s="105"/>
      <c r="T2049" s="106"/>
      <c r="U2049" s="107"/>
      <c r="V2049" s="108" t="s">
        <v>756</v>
      </c>
      <c r="W2049" s="109" t="s">
        <v>1908</v>
      </c>
      <c r="X2049" s="110" t="str">
        <f t="shared" si="6"/>
        <v/>
      </c>
      <c r="Y2049" s="110" t="str">
        <f t="shared" si="7"/>
        <v>Siêu thị</v>
      </c>
      <c r="Z2049" s="139" t="str">
        <f t="shared" si="132"/>
        <v/>
      </c>
      <c r="AA2049" s="109" t="s">
        <v>802</v>
      </c>
      <c r="AB2049" s="106"/>
      <c r="AC2049" s="158"/>
      <c r="AD2049" s="160"/>
      <c r="AE2049" s="127"/>
      <c r="AF2049" s="113"/>
      <c r="AG2049" s="165" t="str">
        <f t="array" ref="AG2049">XLOOKUP(F2049,'CLV2'!A:A,'CLV2'!E:E)</f>
        <v>2.VEGETABLES</v>
      </c>
      <c r="AH2049" s="115" t="str">
        <f t="array" ref="AH2049">XLOOKUP(F2049,'CLV2'!A:A,'CLV2'!F:F)</f>
        <v>3.PROCESSED VEGGIES</v>
      </c>
      <c r="AI2049" s="115" t="str">
        <f t="shared" si="8"/>
        <v>Pack</v>
      </c>
      <c r="AJ2049" s="116">
        <f t="shared" si="9"/>
        <v>1</v>
      </c>
      <c r="AK2049" s="117" t="str">
        <f t="array" ref="AK2049">XLOOKUP(F2049,'GIÁ'!A:A,'GIÁ'!D:D)</f>
        <v>14602.28</v>
      </c>
      <c r="AL2049" s="118">
        <f t="shared" si="10"/>
        <v>43806.84</v>
      </c>
      <c r="AM2049" s="118">
        <f t="shared" si="11"/>
        <v>0</v>
      </c>
      <c r="AN2049" s="119">
        <f t="shared" si="12"/>
        <v>43806.84</v>
      </c>
      <c r="AO2049" s="118">
        <f t="shared" si="13"/>
        <v>0</v>
      </c>
      <c r="AP2049" s="121">
        <f t="shared" si="14"/>
        <v>0</v>
      </c>
      <c r="AQ2049" s="122"/>
      <c r="AR2049" s="119"/>
    </row>
    <row r="2050" ht="22.5" customHeight="1">
      <c r="A2050" s="89">
        <v>46232.0</v>
      </c>
      <c r="B2050" s="90">
        <v>0.46597222222222223</v>
      </c>
      <c r="C2050" s="91" t="s">
        <v>1719</v>
      </c>
      <c r="D2050" s="129" t="str">
        <f t="array" ref="D2050">XLOOKUP(C2050,'DS ST'!A:A,'DS ST'!B:B)</f>
        <v>VH3</v>
      </c>
      <c r="E2050" s="94" t="str">
        <f t="array" ref="E2050">XLOOKUP($F2050,'GIÁ'!$A:$A,'GIÁ'!$E:$E)</f>
        <v>MÁT</v>
      </c>
      <c r="F2050" s="94">
        <v>8.936110050494E12</v>
      </c>
      <c r="G2050" s="95" t="s">
        <v>2422</v>
      </c>
      <c r="H2050" s="95" t="s">
        <v>667</v>
      </c>
      <c r="I2050" s="96">
        <v>1.0</v>
      </c>
      <c r="J2050" s="96">
        <v>0.0</v>
      </c>
      <c r="K2050" s="98">
        <f t="shared" si="4"/>
        <v>1</v>
      </c>
      <c r="L2050" s="99" t="s">
        <v>6374</v>
      </c>
      <c r="M2050" s="100" t="s">
        <v>6378</v>
      </c>
      <c r="N2050" s="101" t="s">
        <v>6379</v>
      </c>
      <c r="O2050" s="128"/>
      <c r="P2050" s="100">
        <v>1.0</v>
      </c>
      <c r="Q2050" s="103">
        <f t="shared" si="5"/>
        <v>0</v>
      </c>
      <c r="R2050" s="161" t="s">
        <v>6381</v>
      </c>
      <c r="S2050" s="105"/>
      <c r="T2050" s="106"/>
      <c r="U2050" s="107"/>
      <c r="V2050" s="108" t="s">
        <v>756</v>
      </c>
      <c r="W2050" s="109" t="s">
        <v>1908</v>
      </c>
      <c r="X2050" s="110" t="str">
        <f t="shared" si="6"/>
        <v/>
      </c>
      <c r="Y2050" s="110" t="str">
        <f t="shared" si="7"/>
        <v>Siêu thị</v>
      </c>
      <c r="Z2050" s="139" t="str">
        <f t="shared" si="132"/>
        <v/>
      </c>
      <c r="AA2050" s="109" t="s">
        <v>802</v>
      </c>
      <c r="AB2050" s="106"/>
      <c r="AC2050" s="158"/>
      <c r="AD2050" s="160"/>
      <c r="AE2050" s="127"/>
      <c r="AF2050" s="113"/>
      <c r="AG2050" s="165" t="str">
        <f t="array" ref="AG2050">XLOOKUP(F2050,'CLV2'!A:A,'CLV2'!E:E)</f>
        <v>2.DELICA</v>
      </c>
      <c r="AH2050" s="115" t="str">
        <f t="array" ref="AH2050">XLOOKUP(F2050,'CLV2'!A:A,'CLV2'!F:F)</f>
        <v>3.DESSERTS</v>
      </c>
      <c r="AI2050" s="115" t="str">
        <f t="shared" si="8"/>
        <v>Pack</v>
      </c>
      <c r="AJ2050" s="116">
        <f t="shared" si="9"/>
        <v>1</v>
      </c>
      <c r="AK2050" s="117" t="str">
        <f t="array" ref="AK2050">XLOOKUP(F2050,'GIÁ'!A:A,'GIÁ'!D:D)</f>
        <v>8997.58</v>
      </c>
      <c r="AL2050" s="118">
        <f t="shared" si="10"/>
        <v>8997.58</v>
      </c>
      <c r="AM2050" s="118">
        <f t="shared" si="11"/>
        <v>0</v>
      </c>
      <c r="AN2050" s="119">
        <f t="shared" si="12"/>
        <v>8997.58</v>
      </c>
      <c r="AO2050" s="118">
        <f t="shared" si="13"/>
        <v>0</v>
      </c>
      <c r="AP2050" s="121">
        <f t="shared" si="14"/>
        <v>0</v>
      </c>
      <c r="AQ2050" s="122"/>
      <c r="AR2050" s="119"/>
    </row>
    <row r="2051" ht="22.5" customHeight="1">
      <c r="A2051" s="89">
        <v>46232.0</v>
      </c>
      <c r="B2051" s="90">
        <v>0.46597222222222223</v>
      </c>
      <c r="C2051" s="91" t="s">
        <v>1719</v>
      </c>
      <c r="D2051" s="129" t="str">
        <f t="array" ref="D2051">XLOOKUP(C2051,'DS ST'!A:A,'DS ST'!B:B)</f>
        <v>VH3</v>
      </c>
      <c r="E2051" s="94" t="str">
        <f t="array" ref="E2051">XLOOKUP($F2051,'GIÁ'!$A:$A,'GIÁ'!$E:$E)</f>
        <v>MÁT</v>
      </c>
      <c r="F2051" s="94">
        <v>8.935335402859E12</v>
      </c>
      <c r="G2051" s="95" t="s">
        <v>2076</v>
      </c>
      <c r="H2051" s="95" t="s">
        <v>224</v>
      </c>
      <c r="I2051" s="96">
        <v>2.0</v>
      </c>
      <c r="J2051" s="96">
        <v>0.0</v>
      </c>
      <c r="K2051" s="98">
        <f t="shared" si="4"/>
        <v>2</v>
      </c>
      <c r="L2051" s="99" t="s">
        <v>6374</v>
      </c>
      <c r="M2051" s="100" t="s">
        <v>6378</v>
      </c>
      <c r="N2051" s="101" t="s">
        <v>6379</v>
      </c>
      <c r="O2051" s="128"/>
      <c r="P2051" s="100">
        <v>2.0</v>
      </c>
      <c r="Q2051" s="103">
        <f t="shared" si="5"/>
        <v>0</v>
      </c>
      <c r="R2051" s="161" t="s">
        <v>6381</v>
      </c>
      <c r="S2051" s="105"/>
      <c r="T2051" s="106"/>
      <c r="U2051" s="107"/>
      <c r="V2051" s="108" t="s">
        <v>756</v>
      </c>
      <c r="W2051" s="109" t="s">
        <v>1908</v>
      </c>
      <c r="X2051" s="110" t="str">
        <f t="shared" si="6"/>
        <v/>
      </c>
      <c r="Y2051" s="110" t="str">
        <f t="shared" si="7"/>
        <v>Siêu thị</v>
      </c>
      <c r="Z2051" s="139" t="str">
        <f t="shared" si="132"/>
        <v/>
      </c>
      <c r="AA2051" s="109" t="s">
        <v>802</v>
      </c>
      <c r="AB2051" s="106"/>
      <c r="AC2051" s="158"/>
      <c r="AD2051" s="160"/>
      <c r="AE2051" s="127"/>
      <c r="AF2051" s="113"/>
      <c r="AG2051" s="165" t="str">
        <f t="array" ref="AG2051">XLOOKUP(F2051,'CLV2'!A:A,'CLV2'!E:E)</f>
        <v>2.CHILLED FOODS</v>
      </c>
      <c r="AH2051" s="115" t="str">
        <f t="array" ref="AH2051">XLOOKUP(F2051,'CLV2'!A:A,'CLV2'!F:F)</f>
        <v>3.OTHER CHILLED PRODUCTS</v>
      </c>
      <c r="AI2051" s="115" t="str">
        <f t="shared" si="8"/>
        <v>Pack</v>
      </c>
      <c r="AJ2051" s="116">
        <f t="shared" si="9"/>
        <v>1</v>
      </c>
      <c r="AK2051" s="117" t="str">
        <f t="array" ref="AK2051">XLOOKUP(F2051,'GIÁ'!A:A,'GIÁ'!D:D)</f>
        <v>50615.12</v>
      </c>
      <c r="AL2051" s="118">
        <f t="shared" si="10"/>
        <v>101230.24</v>
      </c>
      <c r="AM2051" s="118">
        <f t="shared" si="11"/>
        <v>0</v>
      </c>
      <c r="AN2051" s="119">
        <f t="shared" si="12"/>
        <v>101230.24</v>
      </c>
      <c r="AO2051" s="118">
        <f t="shared" si="13"/>
        <v>0</v>
      </c>
      <c r="AP2051" s="121">
        <f t="shared" si="14"/>
        <v>0</v>
      </c>
      <c r="AQ2051" s="122"/>
      <c r="AR2051" s="119"/>
    </row>
    <row r="2052" ht="22.5" customHeight="1">
      <c r="A2052" s="89">
        <v>46232.0</v>
      </c>
      <c r="B2052" s="90">
        <v>0.46597222222222223</v>
      </c>
      <c r="C2052" s="91" t="s">
        <v>1719</v>
      </c>
      <c r="D2052" s="129" t="str">
        <f t="array" ref="D2052">XLOOKUP(C2052,'DS ST'!A:A,'DS ST'!B:B)</f>
        <v>VH3</v>
      </c>
      <c r="E2052" s="94" t="str">
        <f t="array" ref="E2052">XLOOKUP($F2052,'GIÁ'!$A:$A,'GIÁ'!$E:$E)</f>
        <v>MÁT</v>
      </c>
      <c r="F2052" s="94">
        <v>8.935217410507E12</v>
      </c>
      <c r="G2052" s="95" t="s">
        <v>1933</v>
      </c>
      <c r="H2052" s="95" t="s">
        <v>57</v>
      </c>
      <c r="I2052" s="96">
        <v>16.0</v>
      </c>
      <c r="J2052" s="96">
        <v>0.0</v>
      </c>
      <c r="K2052" s="98">
        <f t="shared" si="4"/>
        <v>16</v>
      </c>
      <c r="L2052" s="99" t="s">
        <v>6374</v>
      </c>
      <c r="M2052" s="100" t="s">
        <v>6378</v>
      </c>
      <c r="N2052" s="101" t="s">
        <v>6379</v>
      </c>
      <c r="O2052" s="128"/>
      <c r="P2052" s="100">
        <v>16.0</v>
      </c>
      <c r="Q2052" s="103">
        <f t="shared" si="5"/>
        <v>0</v>
      </c>
      <c r="R2052" s="161" t="s">
        <v>6381</v>
      </c>
      <c r="S2052" s="105"/>
      <c r="T2052" s="106"/>
      <c r="U2052" s="107"/>
      <c r="V2052" s="108" t="s">
        <v>756</v>
      </c>
      <c r="W2052" s="109" t="s">
        <v>1908</v>
      </c>
      <c r="X2052" s="110" t="str">
        <f t="shared" si="6"/>
        <v/>
      </c>
      <c r="Y2052" s="110" t="str">
        <f t="shared" si="7"/>
        <v>Siêu thị</v>
      </c>
      <c r="Z2052" s="139" t="str">
        <f t="shared" si="132"/>
        <v/>
      </c>
      <c r="AA2052" s="109" t="s">
        <v>802</v>
      </c>
      <c r="AB2052" s="106"/>
      <c r="AC2052" s="158"/>
      <c r="AD2052" s="160"/>
      <c r="AE2052" s="127"/>
      <c r="AF2052" s="113"/>
      <c r="AG2052" s="165" t="str">
        <f t="array" ref="AG2052">XLOOKUP(F2052,'CLV2'!A:A,'CLV2'!E:E)</f>
        <v>2.DAIRY</v>
      </c>
      <c r="AH2052" s="115" t="str">
        <f t="array" ref="AH2052">XLOOKUP(F2052,'CLV2'!A:A,'CLV2'!F:F)</f>
        <v>3.YOGURT</v>
      </c>
      <c r="AI2052" s="115" t="str">
        <f t="shared" si="8"/>
        <v>Pack</v>
      </c>
      <c r="AJ2052" s="116">
        <f t="shared" si="9"/>
        <v>1</v>
      </c>
      <c r="AK2052" s="117" t="str">
        <f t="array" ref="AK2052">XLOOKUP(F2052,'GIÁ'!A:A,'GIÁ'!D:D)</f>
        <v>7094.29</v>
      </c>
      <c r="AL2052" s="118">
        <f t="shared" si="10"/>
        <v>113508.64</v>
      </c>
      <c r="AM2052" s="118">
        <f t="shared" si="11"/>
        <v>0</v>
      </c>
      <c r="AN2052" s="119">
        <f t="shared" si="12"/>
        <v>113508.64</v>
      </c>
      <c r="AO2052" s="118">
        <f t="shared" si="13"/>
        <v>0</v>
      </c>
      <c r="AP2052" s="121">
        <f t="shared" si="14"/>
        <v>0</v>
      </c>
      <c r="AQ2052" s="122"/>
      <c r="AR2052" s="119"/>
    </row>
    <row r="2053" ht="22.5" customHeight="1">
      <c r="A2053" s="89">
        <v>46232.0</v>
      </c>
      <c r="B2053" s="90">
        <v>0.5638888888888889</v>
      </c>
      <c r="C2053" s="91" t="s">
        <v>1707</v>
      </c>
      <c r="D2053" s="129" t="str">
        <f t="array" ref="D2053">XLOOKUP(C2053,'DS ST'!A:A,'DS ST'!B:B)</f>
        <v>VH2</v>
      </c>
      <c r="E2053" s="94" t="str">
        <f t="array" ref="E2053">XLOOKUP($F2053,'GIÁ'!$A:$A,'GIÁ'!$E:$E)</f>
        <v>MÁT</v>
      </c>
      <c r="F2053" s="94">
        <v>8.938502525726E12</v>
      </c>
      <c r="G2053" s="95" t="s">
        <v>2836</v>
      </c>
      <c r="H2053" s="95" t="s">
        <v>1206</v>
      </c>
      <c r="I2053" s="96">
        <v>11.0</v>
      </c>
      <c r="J2053" s="96">
        <v>0.0</v>
      </c>
      <c r="K2053" s="98">
        <f t="shared" si="4"/>
        <v>11</v>
      </c>
      <c r="L2053" s="99" t="s">
        <v>6382</v>
      </c>
      <c r="M2053" s="100" t="s">
        <v>6383</v>
      </c>
      <c r="N2053" s="101" t="s">
        <v>6384</v>
      </c>
      <c r="O2053" s="128"/>
      <c r="P2053" s="100">
        <v>11.0</v>
      </c>
      <c r="Q2053" s="103">
        <f t="shared" si="5"/>
        <v>0</v>
      </c>
      <c r="R2053" s="161" t="s">
        <v>6385</v>
      </c>
      <c r="S2053" s="105"/>
      <c r="T2053" s="106"/>
      <c r="U2053" s="107"/>
      <c r="V2053" s="108" t="s">
        <v>756</v>
      </c>
      <c r="W2053" s="109" t="s">
        <v>1908</v>
      </c>
      <c r="X2053" s="110" t="str">
        <f t="shared" si="6"/>
        <v/>
      </c>
      <c r="Y2053" s="110" t="str">
        <f t="shared" si="7"/>
        <v>Siêu thị</v>
      </c>
      <c r="Z2053" s="139" t="str">
        <f t="shared" si="132"/>
        <v/>
      </c>
      <c r="AA2053" s="109" t="s">
        <v>802</v>
      </c>
      <c r="AB2053" s="106"/>
      <c r="AC2053" s="158"/>
      <c r="AD2053" s="160"/>
      <c r="AE2053" s="127"/>
      <c r="AF2053" s="113"/>
      <c r="AG2053" s="165" t="str">
        <f t="array" ref="AG2053">XLOOKUP(F2053,'CLV2'!A:A,'CLV2'!E:E)</f>
        <v>2.CHILLED FOODS</v>
      </c>
      <c r="AH2053" s="115" t="str">
        <f t="array" ref="AH2053">XLOOKUP(F2053,'CLV2'!A:A,'CLV2'!F:F)</f>
        <v>3.OTHER CHILLED PRODUCTS</v>
      </c>
      <c r="AI2053" s="115" t="str">
        <f t="shared" si="8"/>
        <v>Pack</v>
      </c>
      <c r="AJ2053" s="116">
        <f t="shared" si="9"/>
        <v>1</v>
      </c>
      <c r="AK2053" s="117" t="str">
        <f t="array" ref="AK2053">XLOOKUP(F2053,'GIÁ'!A:A,'GIÁ'!D:D)</f>
        <v>11152.74</v>
      </c>
      <c r="AL2053" s="118">
        <f t="shared" si="10"/>
        <v>122680.14</v>
      </c>
      <c r="AM2053" s="118">
        <f t="shared" si="11"/>
        <v>0</v>
      </c>
      <c r="AN2053" s="119">
        <f t="shared" si="12"/>
        <v>122680.14</v>
      </c>
      <c r="AO2053" s="118">
        <f t="shared" si="13"/>
        <v>0</v>
      </c>
      <c r="AP2053" s="121">
        <f t="shared" si="14"/>
        <v>0</v>
      </c>
      <c r="AQ2053" s="122"/>
      <c r="AR2053" s="119"/>
    </row>
    <row r="2054" ht="22.5" customHeight="1">
      <c r="A2054" s="89">
        <v>46232.0</v>
      </c>
      <c r="B2054" s="90">
        <v>0.5638888888888889</v>
      </c>
      <c r="C2054" s="91" t="s">
        <v>1707</v>
      </c>
      <c r="D2054" s="129" t="str">
        <f t="array" ref="D2054">XLOOKUP(C2054,'DS ST'!A:A,'DS ST'!B:B)</f>
        <v>VH2</v>
      </c>
      <c r="E2054" s="94" t="str">
        <f t="array" ref="E2054">XLOOKUP($F2054,'GIÁ'!$A:$A,'GIÁ'!$E:$E)</f>
        <v>MÁT</v>
      </c>
      <c r="F2054" s="94">
        <v>8.935217410507E12</v>
      </c>
      <c r="G2054" s="95" t="s">
        <v>1933</v>
      </c>
      <c r="H2054" s="95" t="s">
        <v>57</v>
      </c>
      <c r="I2054" s="96">
        <v>24.0</v>
      </c>
      <c r="J2054" s="96">
        <v>0.0</v>
      </c>
      <c r="K2054" s="98">
        <f t="shared" si="4"/>
        <v>24</v>
      </c>
      <c r="L2054" s="99" t="s">
        <v>6382</v>
      </c>
      <c r="M2054" s="100" t="s">
        <v>6383</v>
      </c>
      <c r="N2054" s="101" t="s">
        <v>6384</v>
      </c>
      <c r="O2054" s="128"/>
      <c r="P2054" s="100">
        <v>24.0</v>
      </c>
      <c r="Q2054" s="103">
        <f t="shared" si="5"/>
        <v>0</v>
      </c>
      <c r="R2054" s="161" t="s">
        <v>6385</v>
      </c>
      <c r="S2054" s="105"/>
      <c r="T2054" s="106"/>
      <c r="U2054" s="107"/>
      <c r="V2054" s="108" t="s">
        <v>756</v>
      </c>
      <c r="W2054" s="109" t="s">
        <v>1908</v>
      </c>
      <c r="X2054" s="110" t="str">
        <f t="shared" si="6"/>
        <v/>
      </c>
      <c r="Y2054" s="110" t="str">
        <f t="shared" si="7"/>
        <v>Siêu thị</v>
      </c>
      <c r="Z2054" s="139" t="str">
        <f t="shared" si="132"/>
        <v/>
      </c>
      <c r="AA2054" s="109" t="s">
        <v>802</v>
      </c>
      <c r="AB2054" s="106"/>
      <c r="AC2054" s="158"/>
      <c r="AD2054" s="160"/>
      <c r="AE2054" s="127"/>
      <c r="AF2054" s="113"/>
      <c r="AG2054" s="165" t="str">
        <f t="array" ref="AG2054">XLOOKUP(F2054,'CLV2'!A:A,'CLV2'!E:E)</f>
        <v>2.DAIRY</v>
      </c>
      <c r="AH2054" s="115" t="str">
        <f t="array" ref="AH2054">XLOOKUP(F2054,'CLV2'!A:A,'CLV2'!F:F)</f>
        <v>3.YOGURT</v>
      </c>
      <c r="AI2054" s="115" t="str">
        <f t="shared" si="8"/>
        <v>Pack</v>
      </c>
      <c r="AJ2054" s="116">
        <f t="shared" si="9"/>
        <v>1</v>
      </c>
      <c r="AK2054" s="117" t="str">
        <f t="array" ref="AK2054">XLOOKUP(F2054,'GIÁ'!A:A,'GIÁ'!D:D)</f>
        <v>7094.29</v>
      </c>
      <c r="AL2054" s="118">
        <f t="shared" si="10"/>
        <v>170262.96</v>
      </c>
      <c r="AM2054" s="118">
        <f t="shared" si="11"/>
        <v>0</v>
      </c>
      <c r="AN2054" s="119">
        <f t="shared" si="12"/>
        <v>170262.96</v>
      </c>
      <c r="AO2054" s="118">
        <f t="shared" si="13"/>
        <v>0</v>
      </c>
      <c r="AP2054" s="121">
        <f t="shared" si="14"/>
        <v>0</v>
      </c>
      <c r="AQ2054" s="122"/>
      <c r="AR2054" s="119"/>
    </row>
    <row r="2055" ht="22.5" customHeight="1">
      <c r="A2055" s="89">
        <v>46232.0</v>
      </c>
      <c r="B2055" s="90">
        <v>0.5638888888888889</v>
      </c>
      <c r="C2055" s="91" t="s">
        <v>1707</v>
      </c>
      <c r="D2055" s="129" t="str">
        <f t="array" ref="D2055">XLOOKUP(C2055,'DS ST'!A:A,'DS ST'!B:B)</f>
        <v>VH2</v>
      </c>
      <c r="E2055" s="94" t="str">
        <f t="array" ref="E2055">XLOOKUP($F2055,'GIÁ'!$A:$A,'GIÁ'!$E:$E)</f>
        <v>MÁT</v>
      </c>
      <c r="F2055" s="94">
        <v>8.934673605823E12</v>
      </c>
      <c r="G2055" s="95" t="s">
        <v>1689</v>
      </c>
      <c r="H2055" s="95" t="s">
        <v>57</v>
      </c>
      <c r="I2055" s="96">
        <v>100.0</v>
      </c>
      <c r="J2055" s="96">
        <v>0.0</v>
      </c>
      <c r="K2055" s="98">
        <f t="shared" si="4"/>
        <v>100</v>
      </c>
      <c r="L2055" s="99" t="s">
        <v>6382</v>
      </c>
      <c r="M2055" s="100" t="s">
        <v>6386</v>
      </c>
      <c r="N2055" s="101" t="s">
        <v>6387</v>
      </c>
      <c r="O2055" s="128"/>
      <c r="P2055" s="100">
        <v>100.0</v>
      </c>
      <c r="Q2055" s="103">
        <f t="shared" si="5"/>
        <v>0</v>
      </c>
      <c r="R2055" s="161" t="s">
        <v>6385</v>
      </c>
      <c r="S2055" s="105"/>
      <c r="T2055" s="106"/>
      <c r="U2055" s="107"/>
      <c r="V2055" s="108" t="s">
        <v>756</v>
      </c>
      <c r="W2055" s="109" t="s">
        <v>1908</v>
      </c>
      <c r="X2055" s="110" t="str">
        <f t="shared" si="6"/>
        <v/>
      </c>
      <c r="Y2055" s="110" t="str">
        <f t="shared" si="7"/>
        <v>Siêu thị</v>
      </c>
      <c r="Z2055" s="139" t="str">
        <f t="shared" si="132"/>
        <v/>
      </c>
      <c r="AA2055" s="109" t="s">
        <v>802</v>
      </c>
      <c r="AB2055" s="106"/>
      <c r="AC2055" s="158"/>
      <c r="AD2055" s="160"/>
      <c r="AE2055" s="127"/>
      <c r="AF2055" s="113"/>
      <c r="AG2055" s="165" t="str">
        <f t="array" ref="AG2055">XLOOKUP(F2055,'CLV2'!A:A,'CLV2'!E:E)</f>
        <v>2.DAIRY</v>
      </c>
      <c r="AH2055" s="115" t="str">
        <f t="array" ref="AH2055">XLOOKUP(F2055,'CLV2'!A:A,'CLV2'!F:F)</f>
        <v>3.YOGURT</v>
      </c>
      <c r="AI2055" s="115" t="str">
        <f t="shared" si="8"/>
        <v>Pack</v>
      </c>
      <c r="AJ2055" s="116">
        <f t="shared" si="9"/>
        <v>1</v>
      </c>
      <c r="AK2055" s="117" t="str">
        <f t="array" ref="AK2055">XLOOKUP(F2055,'GIÁ'!A:A,'GIÁ'!D:D)</f>
        <v>5402.30</v>
      </c>
      <c r="AL2055" s="118">
        <f t="shared" si="10"/>
        <v>540230</v>
      </c>
      <c r="AM2055" s="118">
        <f t="shared" si="11"/>
        <v>0</v>
      </c>
      <c r="AN2055" s="119">
        <f t="shared" si="12"/>
        <v>540230</v>
      </c>
      <c r="AO2055" s="118">
        <f t="shared" si="13"/>
        <v>0</v>
      </c>
      <c r="AP2055" s="121">
        <f t="shared" si="14"/>
        <v>0</v>
      </c>
      <c r="AQ2055" s="122"/>
      <c r="AR2055" s="119"/>
    </row>
    <row r="2056" ht="22.5" customHeight="1">
      <c r="A2056" s="89">
        <v>46232.0</v>
      </c>
      <c r="B2056" s="90">
        <v>0.4576388888888889</v>
      </c>
      <c r="C2056" s="91" t="s">
        <v>1111</v>
      </c>
      <c r="D2056" s="129" t="str">
        <f t="array" ref="D2056">XLOOKUP(C2056,'DS ST'!A:A,'DS ST'!B:B)</f>
        <v>AV4</v>
      </c>
      <c r="E2056" s="94" t="str">
        <f t="array" ref="E2056">XLOOKUP($F2056,'GIÁ'!$A:$A,'GIÁ'!$E:$E)</f>
        <v>MÁT</v>
      </c>
      <c r="F2056" s="94">
        <v>8.936210410815E12</v>
      </c>
      <c r="G2056" s="95" t="s">
        <v>2670</v>
      </c>
      <c r="H2056" s="95" t="s">
        <v>1206</v>
      </c>
      <c r="I2056" s="96">
        <v>4.0</v>
      </c>
      <c r="J2056" s="96">
        <v>0.0</v>
      </c>
      <c r="K2056" s="98">
        <f t="shared" si="4"/>
        <v>4</v>
      </c>
      <c r="L2056" s="99" t="s">
        <v>6388</v>
      </c>
      <c r="M2056" s="100" t="s">
        <v>6389</v>
      </c>
      <c r="N2056" s="101" t="s">
        <v>6390</v>
      </c>
      <c r="O2056" s="128"/>
      <c r="P2056" s="100">
        <v>4.0</v>
      </c>
      <c r="Q2056" s="103">
        <f t="shared" si="5"/>
        <v>0</v>
      </c>
      <c r="R2056" s="161" t="s">
        <v>6391</v>
      </c>
      <c r="S2056" s="105"/>
      <c r="T2056" s="106"/>
      <c r="U2056" s="107"/>
      <c r="V2056" s="108" t="s">
        <v>756</v>
      </c>
      <c r="W2056" s="109" t="s">
        <v>1908</v>
      </c>
      <c r="X2056" s="110" t="str">
        <f t="shared" si="6"/>
        <v/>
      </c>
      <c r="Y2056" s="110" t="str">
        <f t="shared" si="7"/>
        <v>Siêu thị</v>
      </c>
      <c r="Z2056" s="139" t="str">
        <f t="shared" si="132"/>
        <v/>
      </c>
      <c r="AA2056" s="109" t="s">
        <v>802</v>
      </c>
      <c r="AB2056" s="106"/>
      <c r="AC2056" s="158"/>
      <c r="AD2056" s="160"/>
      <c r="AE2056" s="127"/>
      <c r="AF2056" s="113"/>
      <c r="AG2056" s="165" t="str">
        <f t="array" ref="AG2056">XLOOKUP(F2056,'CLV2'!A:A,'CLV2'!E:E)</f>
        <v>2.CHILLED FOODS</v>
      </c>
      <c r="AH2056" s="115" t="str">
        <f t="array" ref="AH2056">XLOOKUP(F2056,'CLV2'!A:A,'CLV2'!F:F)</f>
        <v>3.OTHER CHILLED PRODUCTS</v>
      </c>
      <c r="AI2056" s="115" t="str">
        <f t="shared" si="8"/>
        <v>Pack</v>
      </c>
      <c r="AJ2056" s="116">
        <f t="shared" si="9"/>
        <v>1</v>
      </c>
      <c r="AK2056" s="117" t="str">
        <f t="array" ref="AK2056">XLOOKUP(F2056,'GIÁ'!A:A,'GIÁ'!D:D)</f>
        <v>7155.15</v>
      </c>
      <c r="AL2056" s="118">
        <f t="shared" si="10"/>
        <v>28620.6</v>
      </c>
      <c r="AM2056" s="118">
        <f t="shared" si="11"/>
        <v>0</v>
      </c>
      <c r="AN2056" s="119">
        <f t="shared" si="12"/>
        <v>28620.6</v>
      </c>
      <c r="AO2056" s="118">
        <f t="shared" si="13"/>
        <v>0</v>
      </c>
      <c r="AP2056" s="121">
        <f t="shared" si="14"/>
        <v>0</v>
      </c>
      <c r="AQ2056" s="122"/>
      <c r="AR2056" s="119"/>
    </row>
    <row r="2057" ht="22.5" customHeight="1">
      <c r="A2057" s="89">
        <v>46232.0</v>
      </c>
      <c r="B2057" s="90">
        <v>0.4576388888888889</v>
      </c>
      <c r="C2057" s="91" t="s">
        <v>1111</v>
      </c>
      <c r="D2057" s="129" t="str">
        <f t="array" ref="D2057">XLOOKUP(C2057,'DS ST'!A:A,'DS ST'!B:B)</f>
        <v>AV4</v>
      </c>
      <c r="E2057" s="94" t="str">
        <f t="array" ref="E2057">XLOOKUP($F2057,'GIÁ'!$A:$A,'GIÁ'!$E:$E)</f>
        <v>MÁT</v>
      </c>
      <c r="F2057" s="94">
        <v>8.93600075105E12</v>
      </c>
      <c r="G2057" s="95" t="s">
        <v>2150</v>
      </c>
      <c r="H2057" s="95" t="s">
        <v>224</v>
      </c>
      <c r="I2057" s="96">
        <v>4.0</v>
      </c>
      <c r="J2057" s="96">
        <v>0.0</v>
      </c>
      <c r="K2057" s="98">
        <f t="shared" si="4"/>
        <v>4</v>
      </c>
      <c r="L2057" s="99" t="s">
        <v>6388</v>
      </c>
      <c r="M2057" s="100" t="s">
        <v>6389</v>
      </c>
      <c r="N2057" s="101" t="s">
        <v>6390</v>
      </c>
      <c r="O2057" s="128"/>
      <c r="P2057" s="100">
        <v>4.0</v>
      </c>
      <c r="Q2057" s="103">
        <f t="shared" si="5"/>
        <v>0</v>
      </c>
      <c r="R2057" s="161" t="s">
        <v>6391</v>
      </c>
      <c r="S2057" s="105"/>
      <c r="T2057" s="106"/>
      <c r="U2057" s="107"/>
      <c r="V2057" s="108" t="s">
        <v>756</v>
      </c>
      <c r="W2057" s="109" t="s">
        <v>1908</v>
      </c>
      <c r="X2057" s="110" t="str">
        <f t="shared" si="6"/>
        <v/>
      </c>
      <c r="Y2057" s="110" t="str">
        <f t="shared" si="7"/>
        <v>Siêu thị</v>
      </c>
      <c r="Z2057" s="139" t="str">
        <f t="shared" si="132"/>
        <v/>
      </c>
      <c r="AA2057" s="109" t="s">
        <v>802</v>
      </c>
      <c r="AB2057" s="106"/>
      <c r="AC2057" s="158"/>
      <c r="AD2057" s="160"/>
      <c r="AE2057" s="127"/>
      <c r="AF2057" s="113"/>
      <c r="AG2057" s="165" t="str">
        <f t="array" ref="AG2057">XLOOKUP(F2057,'CLV2'!A:A,'CLV2'!E:E)</f>
        <v>2.CHILLED FOODS</v>
      </c>
      <c r="AH2057" s="115" t="str">
        <f t="array" ref="AH2057">XLOOKUP(F2057,'CLV2'!A:A,'CLV2'!F:F)</f>
        <v>3.OTHER CHILLED PRODUCTS</v>
      </c>
      <c r="AI2057" s="115" t="str">
        <f t="shared" si="8"/>
        <v>Pack</v>
      </c>
      <c r="AJ2057" s="116">
        <f t="shared" si="9"/>
        <v>1</v>
      </c>
      <c r="AK2057" s="117" t="str">
        <f t="array" ref="AK2057">XLOOKUP(F2057,'GIÁ'!A:A,'GIÁ'!D:D)</f>
        <v>23203.89</v>
      </c>
      <c r="AL2057" s="118">
        <f t="shared" si="10"/>
        <v>92815.56</v>
      </c>
      <c r="AM2057" s="118">
        <f t="shared" si="11"/>
        <v>0</v>
      </c>
      <c r="AN2057" s="119">
        <f t="shared" si="12"/>
        <v>92815.56</v>
      </c>
      <c r="AO2057" s="118">
        <f t="shared" si="13"/>
        <v>0</v>
      </c>
      <c r="AP2057" s="121">
        <f t="shared" si="14"/>
        <v>0</v>
      </c>
      <c r="AQ2057" s="122"/>
      <c r="AR2057" s="119"/>
    </row>
    <row r="2058" ht="22.5" customHeight="1">
      <c r="A2058" s="89">
        <v>46232.0</v>
      </c>
      <c r="B2058" s="90">
        <v>0.4576388888888889</v>
      </c>
      <c r="C2058" s="91" t="s">
        <v>1111</v>
      </c>
      <c r="D2058" s="129" t="str">
        <f t="array" ref="D2058">XLOOKUP(C2058,'DS ST'!A:A,'DS ST'!B:B)</f>
        <v>AV4</v>
      </c>
      <c r="E2058" s="94" t="str">
        <f t="array" ref="E2058">XLOOKUP($F2058,'GIÁ'!$A:$A,'GIÁ'!$E:$E)</f>
        <v>MÁT</v>
      </c>
      <c r="F2058" s="94">
        <v>8.935217430109E12</v>
      </c>
      <c r="G2058" s="95" t="s">
        <v>1969</v>
      </c>
      <c r="H2058" s="95" t="s">
        <v>224</v>
      </c>
      <c r="I2058" s="96">
        <v>3.0</v>
      </c>
      <c r="J2058" s="96">
        <v>0.0</v>
      </c>
      <c r="K2058" s="98">
        <f t="shared" si="4"/>
        <v>3</v>
      </c>
      <c r="L2058" s="99" t="s">
        <v>6388</v>
      </c>
      <c r="M2058" s="100" t="s">
        <v>6389</v>
      </c>
      <c r="N2058" s="101" t="s">
        <v>6390</v>
      </c>
      <c r="O2058" s="128"/>
      <c r="P2058" s="100">
        <v>3.0</v>
      </c>
      <c r="Q2058" s="103">
        <f t="shared" si="5"/>
        <v>0</v>
      </c>
      <c r="R2058" s="161" t="s">
        <v>6392</v>
      </c>
      <c r="S2058" s="105"/>
      <c r="T2058" s="106"/>
      <c r="U2058" s="107"/>
      <c r="V2058" s="108" t="s">
        <v>756</v>
      </c>
      <c r="W2058" s="109" t="s">
        <v>1908</v>
      </c>
      <c r="X2058" s="110" t="str">
        <f t="shared" si="6"/>
        <v/>
      </c>
      <c r="Y2058" s="110" t="str">
        <f t="shared" si="7"/>
        <v>Siêu thị</v>
      </c>
      <c r="Z2058" s="139" t="str">
        <f t="shared" si="132"/>
        <v/>
      </c>
      <c r="AA2058" s="109" t="s">
        <v>802</v>
      </c>
      <c r="AB2058" s="106"/>
      <c r="AC2058" s="158"/>
      <c r="AD2058" s="160"/>
      <c r="AE2058" s="127"/>
      <c r="AF2058" s="113"/>
      <c r="AG2058" s="165" t="str">
        <f t="array" ref="AG2058">XLOOKUP(F2058,'CLV2'!A:A,'CLV2'!E:E)</f>
        <v>2.DAIRY</v>
      </c>
      <c r="AH2058" s="115" t="str">
        <f t="array" ref="AH2058">XLOOKUP(F2058,'CLV2'!A:A,'CLV2'!F:F)</f>
        <v>3.BUTTER AND CHEESE</v>
      </c>
      <c r="AI2058" s="115" t="str">
        <f t="shared" si="8"/>
        <v>Pack</v>
      </c>
      <c r="AJ2058" s="116">
        <f t="shared" si="9"/>
        <v>1</v>
      </c>
      <c r="AK2058" s="117" t="str">
        <f t="array" ref="AK2058">XLOOKUP(F2058,'GIÁ'!A:A,'GIÁ'!D:D)</f>
        <v>28482.09</v>
      </c>
      <c r="AL2058" s="118">
        <f t="shared" si="10"/>
        <v>85446.27</v>
      </c>
      <c r="AM2058" s="118">
        <f t="shared" si="11"/>
        <v>0</v>
      </c>
      <c r="AN2058" s="119">
        <f t="shared" si="12"/>
        <v>85446.27</v>
      </c>
      <c r="AO2058" s="118">
        <f t="shared" si="13"/>
        <v>0</v>
      </c>
      <c r="AP2058" s="121">
        <f t="shared" si="14"/>
        <v>0</v>
      </c>
      <c r="AQ2058" s="122"/>
      <c r="AR2058" s="119"/>
    </row>
    <row r="2059" ht="22.5" customHeight="1">
      <c r="A2059" s="89">
        <v>46232.0</v>
      </c>
      <c r="B2059" s="90">
        <v>0.4576388888888889</v>
      </c>
      <c r="C2059" s="91" t="s">
        <v>1111</v>
      </c>
      <c r="D2059" s="129" t="str">
        <f t="array" ref="D2059">XLOOKUP(C2059,'DS ST'!A:A,'DS ST'!B:B)</f>
        <v>AV4</v>
      </c>
      <c r="E2059" s="94" t="str">
        <f t="array" ref="E2059">XLOOKUP($F2059,'GIÁ'!$A:$A,'GIÁ'!$E:$E)</f>
        <v>MÁT</v>
      </c>
      <c r="F2059" s="94">
        <v>8.935217413003E12</v>
      </c>
      <c r="G2059" s="95" t="s">
        <v>1944</v>
      </c>
      <c r="H2059" s="95" t="s">
        <v>57</v>
      </c>
      <c r="I2059" s="96">
        <v>16.0</v>
      </c>
      <c r="J2059" s="96">
        <v>0.0</v>
      </c>
      <c r="K2059" s="98">
        <f t="shared" si="4"/>
        <v>16</v>
      </c>
      <c r="L2059" s="99" t="s">
        <v>6388</v>
      </c>
      <c r="M2059" s="100" t="s">
        <v>6389</v>
      </c>
      <c r="N2059" s="101" t="s">
        <v>6390</v>
      </c>
      <c r="O2059" s="128"/>
      <c r="P2059" s="100">
        <v>16.0</v>
      </c>
      <c r="Q2059" s="103">
        <f t="shared" si="5"/>
        <v>0</v>
      </c>
      <c r="R2059" s="161" t="s">
        <v>6392</v>
      </c>
      <c r="S2059" s="105"/>
      <c r="T2059" s="106"/>
      <c r="U2059" s="107"/>
      <c r="V2059" s="108" t="s">
        <v>756</v>
      </c>
      <c r="W2059" s="109" t="s">
        <v>1908</v>
      </c>
      <c r="X2059" s="110" t="str">
        <f t="shared" si="6"/>
        <v/>
      </c>
      <c r="Y2059" s="110" t="str">
        <f t="shared" si="7"/>
        <v>Siêu thị</v>
      </c>
      <c r="Z2059" s="139" t="str">
        <f t="shared" si="132"/>
        <v/>
      </c>
      <c r="AA2059" s="109" t="s">
        <v>802</v>
      </c>
      <c r="AB2059" s="106"/>
      <c r="AC2059" s="158"/>
      <c r="AD2059" s="160"/>
      <c r="AE2059" s="127"/>
      <c r="AF2059" s="113"/>
      <c r="AG2059" s="165" t="str">
        <f t="array" ref="AG2059">XLOOKUP(F2059,'CLV2'!A:A,'CLV2'!E:E)</f>
        <v>2.DAIRY</v>
      </c>
      <c r="AH2059" s="115" t="str">
        <f t="array" ref="AH2059">XLOOKUP(F2059,'CLV2'!A:A,'CLV2'!F:F)</f>
        <v>3.YOGURT</v>
      </c>
      <c r="AI2059" s="115" t="str">
        <f t="shared" si="8"/>
        <v>Pack</v>
      </c>
      <c r="AJ2059" s="116">
        <f t="shared" si="9"/>
        <v>1</v>
      </c>
      <c r="AK2059" s="117" t="str">
        <f t="array" ref="AK2059">XLOOKUP(F2059,'GIÁ'!A:A,'GIÁ'!D:D)</f>
        <v>6072.57</v>
      </c>
      <c r="AL2059" s="118">
        <f t="shared" si="10"/>
        <v>97161.12</v>
      </c>
      <c r="AM2059" s="118">
        <f t="shared" si="11"/>
        <v>0</v>
      </c>
      <c r="AN2059" s="119">
        <f t="shared" si="12"/>
        <v>97161.12</v>
      </c>
      <c r="AO2059" s="118">
        <f t="shared" si="13"/>
        <v>0</v>
      </c>
      <c r="AP2059" s="121">
        <f t="shared" si="14"/>
        <v>0</v>
      </c>
      <c r="AQ2059" s="122"/>
      <c r="AR2059" s="119"/>
    </row>
    <row r="2060" ht="22.5" customHeight="1">
      <c r="A2060" s="89">
        <v>46232.0</v>
      </c>
      <c r="B2060" s="90">
        <v>0.4576388888888889</v>
      </c>
      <c r="C2060" s="91" t="s">
        <v>1111</v>
      </c>
      <c r="D2060" s="129" t="str">
        <f t="array" ref="D2060">XLOOKUP(C2060,'DS ST'!A:A,'DS ST'!B:B)</f>
        <v>AV4</v>
      </c>
      <c r="E2060" s="94" t="str">
        <f t="array" ref="E2060">XLOOKUP($F2060,'GIÁ'!$A:$A,'GIÁ'!$E:$E)</f>
        <v>MÁT</v>
      </c>
      <c r="F2060" s="94">
        <v>1100918.0</v>
      </c>
      <c r="G2060" s="95" t="s">
        <v>5511</v>
      </c>
      <c r="H2060" s="95" t="s">
        <v>273</v>
      </c>
      <c r="I2060" s="96">
        <v>18.0</v>
      </c>
      <c r="J2060" s="96">
        <v>17.9</v>
      </c>
      <c r="K2060" s="98">
        <f t="shared" si="4"/>
        <v>0.1</v>
      </c>
      <c r="L2060" s="99" t="s">
        <v>6388</v>
      </c>
      <c r="M2060" s="100" t="s">
        <v>6393</v>
      </c>
      <c r="N2060" s="101" t="s">
        <v>6394</v>
      </c>
      <c r="O2060" s="128">
        <v>0.10000000000000142</v>
      </c>
      <c r="P2060" s="100"/>
      <c r="Q2060" s="103">
        <f t="shared" si="5"/>
        <v>0</v>
      </c>
      <c r="R2060" s="161"/>
      <c r="S2060" s="105"/>
      <c r="T2060" s="106"/>
      <c r="U2060" s="107"/>
      <c r="V2060" s="108" t="s">
        <v>756</v>
      </c>
      <c r="W2060" s="109" t="s">
        <v>505</v>
      </c>
      <c r="X2060" s="110" t="str">
        <f t="shared" si="6"/>
        <v>Hao hụt</v>
      </c>
      <c r="Y2060" s="110" t="str">
        <f t="shared" si="7"/>
        <v/>
      </c>
      <c r="Z2060" s="139" t="str">
        <f t="shared" si="132"/>
        <v/>
      </c>
      <c r="AA2060" s="109" t="s">
        <v>802</v>
      </c>
      <c r="AB2060" s="106"/>
      <c r="AC2060" s="158"/>
      <c r="AD2060" s="160"/>
      <c r="AE2060" s="127"/>
      <c r="AF2060" s="113"/>
      <c r="AG2060" s="165" t="str">
        <f t="array" ref="AG2060">XLOOKUP(F2060,'CLV2'!A:A,'CLV2'!E:E)</f>
        <v>2.FRUITS</v>
      </c>
      <c r="AH2060" s="115" t="str">
        <f t="array" ref="AH2060">XLOOKUP(F2060,'CLV2'!A:A,'CLV2'!F:F)</f>
        <v>3.IMPORT FRUITS</v>
      </c>
      <c r="AI2060" s="115" t="str">
        <f t="shared" si="8"/>
        <v>KG</v>
      </c>
      <c r="AJ2060" s="116">
        <f t="shared" si="9"/>
        <v>0.005555555556</v>
      </c>
      <c r="AK2060" s="117" t="str">
        <f t="array" ref="AK2060">XLOOKUP(F2060,'GIÁ'!A:A,'GIÁ'!D:D)</f>
        <v>121296.91</v>
      </c>
      <c r="AL2060" s="118">
        <f t="shared" si="10"/>
        <v>12129.691</v>
      </c>
      <c r="AM2060" s="118">
        <f t="shared" si="11"/>
        <v>12129.691</v>
      </c>
      <c r="AN2060" s="119">
        <f t="shared" si="12"/>
        <v>0</v>
      </c>
      <c r="AO2060" s="118">
        <f t="shared" si="13"/>
        <v>0</v>
      </c>
      <c r="AP2060" s="121">
        <f t="shared" si="14"/>
        <v>0</v>
      </c>
      <c r="AQ2060" s="122"/>
      <c r="AR2060" s="119"/>
    </row>
    <row r="2061" ht="22.5" customHeight="1">
      <c r="A2061" s="89">
        <v>46232.0</v>
      </c>
      <c r="B2061" s="90">
        <v>0.4576388888888889</v>
      </c>
      <c r="C2061" s="91" t="s">
        <v>1111</v>
      </c>
      <c r="D2061" s="129" t="str">
        <f t="array" ref="D2061">XLOOKUP(C2061,'DS ST'!A:A,'DS ST'!B:B)</f>
        <v>AV4</v>
      </c>
      <c r="E2061" s="94" t="str">
        <f t="array" ref="E2061">XLOOKUP($F2061,'GIÁ'!$A:$A,'GIÁ'!$E:$E)</f>
        <v>MÁT</v>
      </c>
      <c r="F2061" s="94">
        <v>8.934673500548E12</v>
      </c>
      <c r="G2061" s="95" t="s">
        <v>3855</v>
      </c>
      <c r="H2061" s="95" t="s">
        <v>57</v>
      </c>
      <c r="I2061" s="96">
        <v>24.0</v>
      </c>
      <c r="J2061" s="96">
        <v>0.0</v>
      </c>
      <c r="K2061" s="98">
        <f t="shared" si="4"/>
        <v>24</v>
      </c>
      <c r="L2061" s="99" t="s">
        <v>6388</v>
      </c>
      <c r="M2061" s="100" t="s">
        <v>6395</v>
      </c>
      <c r="N2061" s="101" t="s">
        <v>6396</v>
      </c>
      <c r="O2061" s="128"/>
      <c r="P2061" s="172">
        <v>24.0</v>
      </c>
      <c r="Q2061" s="103">
        <f t="shared" si="5"/>
        <v>0</v>
      </c>
      <c r="R2061" s="161" t="s">
        <v>6397</v>
      </c>
      <c r="S2061" s="105"/>
      <c r="T2061" s="106"/>
      <c r="U2061" s="107"/>
      <c r="V2061" s="108" t="s">
        <v>756</v>
      </c>
      <c r="W2061" s="109" t="s">
        <v>1908</v>
      </c>
      <c r="X2061" s="110" t="str">
        <f t="shared" si="6"/>
        <v/>
      </c>
      <c r="Y2061" s="110" t="str">
        <f t="shared" si="7"/>
        <v>Siêu thị</v>
      </c>
      <c r="Z2061" s="139" t="str">
        <f t="shared" si="132"/>
        <v/>
      </c>
      <c r="AA2061" s="109" t="s">
        <v>802</v>
      </c>
      <c r="AB2061" s="106"/>
      <c r="AC2061" s="158"/>
      <c r="AD2061" s="160"/>
      <c r="AE2061" s="127"/>
      <c r="AF2061" s="113"/>
      <c r="AG2061" s="165" t="str">
        <f t="array" ref="AG2061">XLOOKUP(F2061,'CLV2'!A:A,'CLV2'!E:E)</f>
        <v>2.DAIRY</v>
      </c>
      <c r="AH2061" s="115" t="str">
        <f t="array" ref="AH2061">XLOOKUP(F2061,'CLV2'!A:A,'CLV2'!F:F)</f>
        <v>3.YOGURT</v>
      </c>
      <c r="AI2061" s="115" t="str">
        <f t="shared" si="8"/>
        <v>Pack</v>
      </c>
      <c r="AJ2061" s="116">
        <f t="shared" si="9"/>
        <v>1</v>
      </c>
      <c r="AK2061" s="117" t="str">
        <f t="array" ref="AK2061">XLOOKUP(F2061,'GIÁ'!A:A,'GIÁ'!D:D)</f>
        <v>5844.81</v>
      </c>
      <c r="AL2061" s="118">
        <f t="shared" si="10"/>
        <v>140275.44</v>
      </c>
      <c r="AM2061" s="118">
        <f t="shared" si="11"/>
        <v>0</v>
      </c>
      <c r="AN2061" s="119">
        <f t="shared" si="12"/>
        <v>140275.44</v>
      </c>
      <c r="AO2061" s="118">
        <f t="shared" si="13"/>
        <v>0</v>
      </c>
      <c r="AP2061" s="121">
        <f t="shared" si="14"/>
        <v>0</v>
      </c>
      <c r="AQ2061" s="122"/>
      <c r="AR2061" s="119"/>
    </row>
    <row r="2062" ht="22.5" customHeight="1">
      <c r="A2062" s="89">
        <v>46232.0</v>
      </c>
      <c r="B2062" s="90">
        <v>0.4576388888888889</v>
      </c>
      <c r="C2062" s="91" t="s">
        <v>1111</v>
      </c>
      <c r="D2062" s="129" t="str">
        <f t="array" ref="D2062">XLOOKUP(C2062,'DS ST'!A:A,'DS ST'!B:B)</f>
        <v>AV4</v>
      </c>
      <c r="E2062" s="94" t="str">
        <f t="array" ref="E2062">XLOOKUP($F2062,'GIÁ'!$A:$A,'GIÁ'!$E:$E)</f>
        <v>MÁT</v>
      </c>
      <c r="F2062" s="94">
        <v>8.938505512204E12</v>
      </c>
      <c r="G2062" s="95" t="s">
        <v>2878</v>
      </c>
      <c r="H2062" s="95" t="s">
        <v>224</v>
      </c>
      <c r="I2062" s="96">
        <v>2.0</v>
      </c>
      <c r="J2062" s="96">
        <v>0.0</v>
      </c>
      <c r="K2062" s="98">
        <f t="shared" si="4"/>
        <v>2</v>
      </c>
      <c r="L2062" s="99" t="s">
        <v>6388</v>
      </c>
      <c r="M2062" s="100" t="s">
        <v>6398</v>
      </c>
      <c r="N2062" s="101" t="s">
        <v>6399</v>
      </c>
      <c r="O2062" s="128"/>
      <c r="P2062" s="100">
        <v>2.0</v>
      </c>
      <c r="Q2062" s="103">
        <f t="shared" si="5"/>
        <v>0</v>
      </c>
      <c r="R2062" s="161" t="s">
        <v>6400</v>
      </c>
      <c r="S2062" s="105"/>
      <c r="T2062" s="106"/>
      <c r="U2062" s="107"/>
      <c r="V2062" s="108" t="s">
        <v>756</v>
      </c>
      <c r="W2062" s="109" t="s">
        <v>1908</v>
      </c>
      <c r="X2062" s="110" t="str">
        <f t="shared" si="6"/>
        <v/>
      </c>
      <c r="Y2062" s="110" t="str">
        <f t="shared" si="7"/>
        <v>Siêu thị</v>
      </c>
      <c r="Z2062" s="139" t="str">
        <f t="shared" si="132"/>
        <v/>
      </c>
      <c r="AA2062" s="109" t="s">
        <v>802</v>
      </c>
      <c r="AB2062" s="106"/>
      <c r="AC2062" s="158"/>
      <c r="AD2062" s="160"/>
      <c r="AE2062" s="127"/>
      <c r="AF2062" s="113"/>
      <c r="AG2062" s="165" t="str">
        <f t="array" ref="AG2062">XLOOKUP(F2062,'CLV2'!A:A,'CLV2'!E:E)</f>
        <v>2.VEGETABLES</v>
      </c>
      <c r="AH2062" s="115" t="str">
        <f t="array" ref="AH2062">XLOOKUP(F2062,'CLV2'!A:A,'CLV2'!F:F)</f>
        <v>3.PROCESSED VEGGIES</v>
      </c>
      <c r="AI2062" s="115" t="str">
        <f t="shared" si="8"/>
        <v>Pack</v>
      </c>
      <c r="AJ2062" s="116">
        <f t="shared" si="9"/>
        <v>1</v>
      </c>
      <c r="AK2062" s="117" t="str">
        <f t="array" ref="AK2062">XLOOKUP(F2062,'GIÁ'!A:A,'GIÁ'!D:D)</f>
        <v>24862.74</v>
      </c>
      <c r="AL2062" s="118">
        <f t="shared" si="10"/>
        <v>49725.48</v>
      </c>
      <c r="AM2062" s="118">
        <f t="shared" si="11"/>
        <v>0</v>
      </c>
      <c r="AN2062" s="119">
        <f t="shared" si="12"/>
        <v>49725.48</v>
      </c>
      <c r="AO2062" s="118">
        <f t="shared" si="13"/>
        <v>0</v>
      </c>
      <c r="AP2062" s="121">
        <f t="shared" si="14"/>
        <v>0</v>
      </c>
      <c r="AQ2062" s="122"/>
      <c r="AR2062" s="119"/>
    </row>
    <row r="2063" ht="22.5" customHeight="1">
      <c r="A2063" s="89">
        <v>46232.0</v>
      </c>
      <c r="B2063" s="90">
        <v>0.4576388888888889</v>
      </c>
      <c r="C2063" s="91" t="s">
        <v>1111</v>
      </c>
      <c r="D2063" s="129" t="str">
        <f t="array" ref="D2063">XLOOKUP(C2063,'DS ST'!A:A,'DS ST'!B:B)</f>
        <v>AV4</v>
      </c>
      <c r="E2063" s="94" t="str">
        <f t="array" ref="E2063">XLOOKUP($F2063,'GIÁ'!$A:$A,'GIÁ'!$E:$E)</f>
        <v>MÁT</v>
      </c>
      <c r="F2063" s="94">
        <v>8.935335402859E12</v>
      </c>
      <c r="G2063" s="95" t="s">
        <v>2076</v>
      </c>
      <c r="H2063" s="95" t="s">
        <v>224</v>
      </c>
      <c r="I2063" s="96">
        <v>2.0</v>
      </c>
      <c r="J2063" s="96">
        <v>0.0</v>
      </c>
      <c r="K2063" s="98">
        <f t="shared" si="4"/>
        <v>2</v>
      </c>
      <c r="L2063" s="99" t="s">
        <v>6388</v>
      </c>
      <c r="M2063" s="100" t="s">
        <v>6398</v>
      </c>
      <c r="N2063" s="101" t="s">
        <v>6399</v>
      </c>
      <c r="O2063" s="128"/>
      <c r="P2063" s="100">
        <v>2.0</v>
      </c>
      <c r="Q2063" s="103">
        <f t="shared" si="5"/>
        <v>0</v>
      </c>
      <c r="R2063" s="161" t="s">
        <v>6392</v>
      </c>
      <c r="S2063" s="105"/>
      <c r="T2063" s="106"/>
      <c r="U2063" s="107"/>
      <c r="V2063" s="108" t="s">
        <v>756</v>
      </c>
      <c r="W2063" s="109" t="s">
        <v>1908</v>
      </c>
      <c r="X2063" s="110" t="str">
        <f t="shared" si="6"/>
        <v/>
      </c>
      <c r="Y2063" s="110" t="str">
        <f t="shared" si="7"/>
        <v>Siêu thị</v>
      </c>
      <c r="Z2063" s="139" t="str">
        <f t="shared" si="132"/>
        <v/>
      </c>
      <c r="AA2063" s="109" t="s">
        <v>802</v>
      </c>
      <c r="AB2063" s="106"/>
      <c r="AC2063" s="158"/>
      <c r="AD2063" s="160"/>
      <c r="AE2063" s="127"/>
      <c r="AF2063" s="113"/>
      <c r="AG2063" s="165" t="str">
        <f t="array" ref="AG2063">XLOOKUP(F2063,'CLV2'!A:A,'CLV2'!E:E)</f>
        <v>2.CHILLED FOODS</v>
      </c>
      <c r="AH2063" s="115" t="str">
        <f t="array" ref="AH2063">XLOOKUP(F2063,'CLV2'!A:A,'CLV2'!F:F)</f>
        <v>3.OTHER CHILLED PRODUCTS</v>
      </c>
      <c r="AI2063" s="115" t="str">
        <f t="shared" si="8"/>
        <v>Pack</v>
      </c>
      <c r="AJ2063" s="116">
        <f t="shared" si="9"/>
        <v>1</v>
      </c>
      <c r="AK2063" s="117" t="str">
        <f t="array" ref="AK2063">XLOOKUP(F2063,'GIÁ'!A:A,'GIÁ'!D:D)</f>
        <v>50615.12</v>
      </c>
      <c r="AL2063" s="118">
        <f t="shared" si="10"/>
        <v>101230.24</v>
      </c>
      <c r="AM2063" s="118">
        <f t="shared" si="11"/>
        <v>0</v>
      </c>
      <c r="AN2063" s="119">
        <f t="shared" si="12"/>
        <v>101230.24</v>
      </c>
      <c r="AO2063" s="118">
        <f t="shared" si="13"/>
        <v>0</v>
      </c>
      <c r="AP2063" s="121">
        <f t="shared" si="14"/>
        <v>0</v>
      </c>
      <c r="AQ2063" s="122"/>
      <c r="AR2063" s="119"/>
    </row>
    <row r="2064" ht="22.5" customHeight="1">
      <c r="A2064" s="89">
        <v>46232.0</v>
      </c>
      <c r="B2064" s="90">
        <v>0.45</v>
      </c>
      <c r="C2064" s="91" t="s">
        <v>998</v>
      </c>
      <c r="D2064" s="129" t="str">
        <f t="array" ref="D2064">XLOOKUP(C2064,'DS ST'!A:A,'DS ST'!B:B)</f>
        <v>A207</v>
      </c>
      <c r="E2064" s="94" t="str">
        <f t="array" ref="E2064">XLOOKUP($F2064,'GIÁ'!$A:$A,'GIÁ'!$E:$E)</f>
        <v>MÁT</v>
      </c>
      <c r="F2064" s="94">
        <v>8.938531579028E12</v>
      </c>
      <c r="G2064" s="95" t="s">
        <v>3034</v>
      </c>
      <c r="H2064" s="95" t="s">
        <v>1145</v>
      </c>
      <c r="I2064" s="96">
        <v>6.0</v>
      </c>
      <c r="J2064" s="96">
        <v>4.0</v>
      </c>
      <c r="K2064" s="98">
        <f t="shared" si="4"/>
        <v>2</v>
      </c>
      <c r="L2064" s="99" t="s">
        <v>6401</v>
      </c>
      <c r="M2064" s="100" t="s">
        <v>6402</v>
      </c>
      <c r="N2064" s="101" t="s">
        <v>6403</v>
      </c>
      <c r="O2064" s="128"/>
      <c r="P2064" s="100"/>
      <c r="Q2064" s="103">
        <f t="shared" si="5"/>
        <v>2</v>
      </c>
      <c r="R2064" s="161"/>
      <c r="S2064" s="105"/>
      <c r="T2064" s="106"/>
      <c r="U2064" s="107" t="s">
        <v>3654</v>
      </c>
      <c r="V2064" s="108" t="s">
        <v>756</v>
      </c>
      <c r="W2064" s="109" t="s">
        <v>1312</v>
      </c>
      <c r="X2064" s="110" t="str">
        <f t="shared" si="6"/>
        <v/>
      </c>
      <c r="Y2064" s="110" t="str">
        <f t="shared" si="7"/>
        <v/>
      </c>
      <c r="Z2064" s="139" t="str">
        <f t="shared" si="132"/>
        <v>Kho đông mát</v>
      </c>
      <c r="AA2064" s="109" t="s">
        <v>802</v>
      </c>
      <c r="AB2064" s="106"/>
      <c r="AC2064" s="159" t="s">
        <v>1329</v>
      </c>
      <c r="AD2064" s="160"/>
      <c r="AE2064" s="127"/>
      <c r="AF2064" s="113"/>
      <c r="AG2064" s="165" t="str">
        <f t="array" ref="AG2064">XLOOKUP(F2064,'CLV2'!A:A,'CLV2'!E:E)</f>
        <v>2.DAIRY</v>
      </c>
      <c r="AH2064" s="115" t="str">
        <f t="array" ref="AH2064">XLOOKUP(F2064,'CLV2'!A:A,'CLV2'!F:F)</f>
        <v>3.FRESH MILK</v>
      </c>
      <c r="AI2064" s="115" t="str">
        <f t="shared" si="8"/>
        <v>Pack</v>
      </c>
      <c r="AJ2064" s="116">
        <f t="shared" si="9"/>
        <v>0.3333333333</v>
      </c>
      <c r="AK2064" s="117" t="str">
        <f t="array" ref="AK2064">XLOOKUP(F2064,'GIÁ'!A:A,'GIÁ'!D:D)</f>
        <v>58007.18</v>
      </c>
      <c r="AL2064" s="118">
        <f t="shared" si="10"/>
        <v>116014.36</v>
      </c>
      <c r="AM2064" s="118">
        <f t="shared" si="11"/>
        <v>0</v>
      </c>
      <c r="AN2064" s="119">
        <f t="shared" si="12"/>
        <v>0</v>
      </c>
      <c r="AO2064" s="118">
        <f t="shared" si="13"/>
        <v>116014.36</v>
      </c>
      <c r="AP2064" s="121">
        <f t="shared" si="14"/>
        <v>0</v>
      </c>
      <c r="AQ2064" s="122"/>
      <c r="AR2064" s="119"/>
    </row>
    <row r="2065" ht="22.5" customHeight="1">
      <c r="A2065" s="89">
        <v>46232.0</v>
      </c>
      <c r="B2065" s="90">
        <v>0.45</v>
      </c>
      <c r="C2065" s="91" t="s">
        <v>998</v>
      </c>
      <c r="D2065" s="129" t="str">
        <f t="array" ref="D2065">XLOOKUP(C2065,'DS ST'!A:A,'DS ST'!B:B)</f>
        <v>A207</v>
      </c>
      <c r="E2065" s="94" t="str">
        <f t="array" ref="E2065">XLOOKUP($F2065,'GIÁ'!$A:$A,'GIÁ'!$E:$E)</f>
        <v>MÁT</v>
      </c>
      <c r="F2065" s="94">
        <v>1100918.0</v>
      </c>
      <c r="G2065" s="95" t="s">
        <v>5511</v>
      </c>
      <c r="H2065" s="95" t="s">
        <v>273</v>
      </c>
      <c r="I2065" s="96">
        <v>18.0</v>
      </c>
      <c r="J2065" s="96">
        <v>17.46</v>
      </c>
      <c r="K2065" s="98">
        <f t="shared" si="4"/>
        <v>0.54</v>
      </c>
      <c r="L2065" s="99" t="s">
        <v>6401</v>
      </c>
      <c r="M2065" s="100" t="s">
        <v>6404</v>
      </c>
      <c r="N2065" s="101" t="s">
        <v>6405</v>
      </c>
      <c r="O2065" s="128">
        <v>0.5399999999999991</v>
      </c>
      <c r="P2065" s="100"/>
      <c r="Q2065" s="103">
        <f t="shared" si="5"/>
        <v>0</v>
      </c>
      <c r="R2065" s="161"/>
      <c r="S2065" s="105"/>
      <c r="T2065" s="106"/>
      <c r="U2065" s="107" t="s">
        <v>3654</v>
      </c>
      <c r="V2065" s="108" t="s">
        <v>756</v>
      </c>
      <c r="W2065" s="109" t="s">
        <v>505</v>
      </c>
      <c r="X2065" s="110" t="str">
        <f t="shared" si="6"/>
        <v>Hao hụt</v>
      </c>
      <c r="Y2065" s="110" t="str">
        <f t="shared" si="7"/>
        <v/>
      </c>
      <c r="Z2065" s="139" t="str">
        <f t="shared" si="132"/>
        <v/>
      </c>
      <c r="AA2065" s="109" t="s">
        <v>802</v>
      </c>
      <c r="AB2065" s="106"/>
      <c r="AC2065" s="158"/>
      <c r="AD2065" s="160"/>
      <c r="AE2065" s="127"/>
      <c r="AF2065" s="113"/>
      <c r="AG2065" s="165" t="str">
        <f t="array" ref="AG2065">XLOOKUP(F2065,'CLV2'!A:A,'CLV2'!E:E)</f>
        <v>2.FRUITS</v>
      </c>
      <c r="AH2065" s="115" t="str">
        <f t="array" ref="AH2065">XLOOKUP(F2065,'CLV2'!A:A,'CLV2'!F:F)</f>
        <v>3.IMPORT FRUITS</v>
      </c>
      <c r="AI2065" s="115" t="str">
        <f t="shared" si="8"/>
        <v>KG</v>
      </c>
      <c r="AJ2065" s="116">
        <f t="shared" si="9"/>
        <v>0.03</v>
      </c>
      <c r="AK2065" s="117" t="str">
        <f t="array" ref="AK2065">XLOOKUP(F2065,'GIÁ'!A:A,'GIÁ'!D:D)</f>
        <v>121296.91</v>
      </c>
      <c r="AL2065" s="118">
        <f t="shared" si="10"/>
        <v>65500.3314</v>
      </c>
      <c r="AM2065" s="118">
        <f t="shared" si="11"/>
        <v>65500.3314</v>
      </c>
      <c r="AN2065" s="119">
        <f t="shared" si="12"/>
        <v>0</v>
      </c>
      <c r="AO2065" s="118">
        <f t="shared" si="13"/>
        <v>0</v>
      </c>
      <c r="AP2065" s="121">
        <f t="shared" si="14"/>
        <v>0</v>
      </c>
      <c r="AQ2065" s="122"/>
      <c r="AR2065" s="119"/>
    </row>
    <row r="2066" ht="22.5" customHeight="1">
      <c r="A2066" s="89">
        <v>46232.0</v>
      </c>
      <c r="B2066" s="90">
        <v>0.49166666666666664</v>
      </c>
      <c r="C2066" s="91" t="s">
        <v>1255</v>
      </c>
      <c r="D2066" s="129" t="str">
        <f t="array" ref="D2066">XLOOKUP(C2066,'DS ST'!A:A,'DS ST'!B:B)</f>
        <v>GHA</v>
      </c>
      <c r="E2066" s="94" t="str">
        <f t="array" ref="E2066">XLOOKUP($F2066,'GIÁ'!$A:$A,'GIÁ'!$E:$E)</f>
        <v>MÁT</v>
      </c>
      <c r="F2066" s="94">
        <v>8.935128710109E12</v>
      </c>
      <c r="G2066" s="95" t="s">
        <v>1926</v>
      </c>
      <c r="H2066" s="95" t="s">
        <v>224</v>
      </c>
      <c r="I2066" s="96">
        <v>4.0</v>
      </c>
      <c r="J2066" s="96">
        <v>0.0</v>
      </c>
      <c r="K2066" s="98">
        <f t="shared" si="4"/>
        <v>4</v>
      </c>
      <c r="L2066" s="99" t="s">
        <v>6406</v>
      </c>
      <c r="M2066" s="100" t="s">
        <v>6407</v>
      </c>
      <c r="N2066" s="101" t="s">
        <v>6408</v>
      </c>
      <c r="O2066" s="128"/>
      <c r="P2066" s="145">
        <v>4.0</v>
      </c>
      <c r="Q2066" s="103">
        <f t="shared" si="5"/>
        <v>0</v>
      </c>
      <c r="R2066" s="161" t="s">
        <v>6409</v>
      </c>
      <c r="S2066" s="105"/>
      <c r="T2066" s="106"/>
      <c r="U2066" s="107"/>
      <c r="V2066" s="108" t="s">
        <v>756</v>
      </c>
      <c r="W2066" s="109" t="s">
        <v>764</v>
      </c>
      <c r="X2066" s="110" t="str">
        <f t="shared" si="6"/>
        <v/>
      </c>
      <c r="Y2066" s="110" t="str">
        <f t="shared" si="7"/>
        <v>Siêu thị</v>
      </c>
      <c r="Z2066" s="139" t="str">
        <f t="shared" si="132"/>
        <v/>
      </c>
      <c r="AA2066" s="109" t="s">
        <v>802</v>
      </c>
      <c r="AB2066" s="106"/>
      <c r="AC2066" s="158"/>
      <c r="AD2066" s="160"/>
      <c r="AE2066" s="127"/>
      <c r="AF2066" s="113"/>
      <c r="AG2066" s="165" t="str">
        <f t="array" ref="AG2066">XLOOKUP(F2066,'CLV2'!A:A,'CLV2'!E:E)</f>
        <v>2.DAIRY</v>
      </c>
      <c r="AH2066" s="115" t="str">
        <f t="array" ref="AH2066">XLOOKUP(F2066,'CLV2'!A:A,'CLV2'!F:F)</f>
        <v>3.BUTTER AND CHEESE</v>
      </c>
      <c r="AI2066" s="115" t="str">
        <f t="shared" si="8"/>
        <v>Pack</v>
      </c>
      <c r="AJ2066" s="116">
        <f t="shared" si="9"/>
        <v>1</v>
      </c>
      <c r="AK2066" s="117" t="str">
        <f t="array" ref="AK2066">XLOOKUP(F2066,'GIÁ'!A:A,'GIÁ'!D:D)</f>
        <v>64810.60</v>
      </c>
      <c r="AL2066" s="118">
        <f t="shared" si="10"/>
        <v>259242.4</v>
      </c>
      <c r="AM2066" s="118">
        <f t="shared" si="11"/>
        <v>0</v>
      </c>
      <c r="AN2066" s="119">
        <f t="shared" si="12"/>
        <v>259242.4</v>
      </c>
      <c r="AO2066" s="118">
        <f t="shared" si="13"/>
        <v>0</v>
      </c>
      <c r="AP2066" s="121">
        <f t="shared" si="14"/>
        <v>0</v>
      </c>
      <c r="AQ2066" s="122"/>
      <c r="AR2066" s="119"/>
    </row>
    <row r="2067" ht="22.5" customHeight="1">
      <c r="A2067" s="89">
        <v>46232.0</v>
      </c>
      <c r="B2067" s="90">
        <v>0.49166666666666664</v>
      </c>
      <c r="C2067" s="91" t="s">
        <v>1255</v>
      </c>
      <c r="D2067" s="129" t="str">
        <f t="array" ref="D2067">XLOOKUP(C2067,'DS ST'!A:A,'DS ST'!B:B)</f>
        <v>GHA</v>
      </c>
      <c r="E2067" s="94" t="str">
        <f t="array" ref="E2067">XLOOKUP($F2067,'GIÁ'!$A:$A,'GIÁ'!$E:$E)</f>
        <v>MÁT</v>
      </c>
      <c r="F2067" s="94">
        <v>8.938525186058E12</v>
      </c>
      <c r="G2067" s="95" t="s">
        <v>2993</v>
      </c>
      <c r="H2067" s="95" t="s">
        <v>224</v>
      </c>
      <c r="I2067" s="96">
        <v>5.0</v>
      </c>
      <c r="J2067" s="96">
        <v>0.0</v>
      </c>
      <c r="K2067" s="98">
        <f t="shared" si="4"/>
        <v>5</v>
      </c>
      <c r="L2067" s="99" t="s">
        <v>6406</v>
      </c>
      <c r="M2067" s="100" t="s">
        <v>6410</v>
      </c>
      <c r="N2067" s="101" t="s">
        <v>6411</v>
      </c>
      <c r="O2067" s="128"/>
      <c r="P2067" s="145">
        <v>5.0</v>
      </c>
      <c r="Q2067" s="103">
        <f t="shared" si="5"/>
        <v>0</v>
      </c>
      <c r="R2067" s="161" t="s">
        <v>6412</v>
      </c>
      <c r="S2067" s="105"/>
      <c r="T2067" s="106"/>
      <c r="U2067" s="107"/>
      <c r="V2067" s="108" t="s">
        <v>756</v>
      </c>
      <c r="W2067" s="109" t="s">
        <v>764</v>
      </c>
      <c r="X2067" s="110" t="str">
        <f t="shared" si="6"/>
        <v/>
      </c>
      <c r="Y2067" s="110" t="str">
        <f t="shared" si="7"/>
        <v>Siêu thị</v>
      </c>
      <c r="Z2067" s="139" t="str">
        <f t="shared" si="132"/>
        <v/>
      </c>
      <c r="AA2067" s="109" t="s">
        <v>802</v>
      </c>
      <c r="AB2067" s="106"/>
      <c r="AC2067" s="158"/>
      <c r="AD2067" s="160"/>
      <c r="AE2067" s="127"/>
      <c r="AF2067" s="113"/>
      <c r="AG2067" s="165" t="str">
        <f t="array" ref="AG2067">XLOOKUP(F2067,'CLV2'!A:A,'CLV2'!E:E)</f>
        <v>2.VEGETABLES</v>
      </c>
      <c r="AH2067" s="115" t="str">
        <f t="array" ref="AH2067">XLOOKUP(F2067,'CLV2'!A:A,'CLV2'!F:F)</f>
        <v>3.LEAFY VEGGIES</v>
      </c>
      <c r="AI2067" s="115" t="str">
        <f t="shared" si="8"/>
        <v>Pack</v>
      </c>
      <c r="AJ2067" s="116">
        <f t="shared" si="9"/>
        <v>1</v>
      </c>
      <c r="AK2067" s="117" t="str">
        <f t="array" ref="AK2067">XLOOKUP(F2067,'GIÁ'!A:A,'GIÁ'!D:D)</f>
        <v>27966.77</v>
      </c>
      <c r="AL2067" s="118">
        <f t="shared" si="10"/>
        <v>139833.85</v>
      </c>
      <c r="AM2067" s="118">
        <f t="shared" si="11"/>
        <v>0</v>
      </c>
      <c r="AN2067" s="119">
        <f t="shared" si="12"/>
        <v>139833.85</v>
      </c>
      <c r="AO2067" s="118">
        <f t="shared" si="13"/>
        <v>0</v>
      </c>
      <c r="AP2067" s="121">
        <f t="shared" si="14"/>
        <v>0</v>
      </c>
      <c r="AQ2067" s="122"/>
      <c r="AR2067" s="119"/>
    </row>
    <row r="2068" ht="22.5" customHeight="1">
      <c r="A2068" s="89">
        <v>46232.0</v>
      </c>
      <c r="B2068" s="90">
        <v>0.49166666666666664</v>
      </c>
      <c r="C2068" s="91" t="s">
        <v>1255</v>
      </c>
      <c r="D2068" s="129" t="str">
        <f t="array" ref="D2068">XLOOKUP(C2068,'DS ST'!A:A,'DS ST'!B:B)</f>
        <v>GHA</v>
      </c>
      <c r="E2068" s="94" t="str">
        <f t="array" ref="E2068">XLOOKUP($F2068,'GIÁ'!$A:$A,'GIÁ'!$E:$E)</f>
        <v>MÁT</v>
      </c>
      <c r="F2068" s="94">
        <v>8.938505512204E12</v>
      </c>
      <c r="G2068" s="95" t="s">
        <v>2878</v>
      </c>
      <c r="H2068" s="95" t="s">
        <v>224</v>
      </c>
      <c r="I2068" s="96">
        <v>1.0</v>
      </c>
      <c r="J2068" s="96">
        <v>0.0</v>
      </c>
      <c r="K2068" s="98">
        <f t="shared" si="4"/>
        <v>1</v>
      </c>
      <c r="L2068" s="99" t="s">
        <v>6406</v>
      </c>
      <c r="M2068" s="100" t="s">
        <v>6413</v>
      </c>
      <c r="N2068" s="101" t="s">
        <v>6414</v>
      </c>
      <c r="O2068" s="128"/>
      <c r="P2068" s="100">
        <v>1.0</v>
      </c>
      <c r="Q2068" s="103">
        <f t="shared" si="5"/>
        <v>0</v>
      </c>
      <c r="R2068" s="161" t="s">
        <v>6415</v>
      </c>
      <c r="S2068" s="105"/>
      <c r="T2068" s="106"/>
      <c r="U2068" s="107"/>
      <c r="V2068" s="108" t="s">
        <v>756</v>
      </c>
      <c r="W2068" s="109" t="s">
        <v>764</v>
      </c>
      <c r="X2068" s="110" t="str">
        <f t="shared" si="6"/>
        <v/>
      </c>
      <c r="Y2068" s="110" t="str">
        <f t="shared" si="7"/>
        <v>Siêu thị</v>
      </c>
      <c r="Z2068" s="139" t="str">
        <f t="shared" si="132"/>
        <v/>
      </c>
      <c r="AA2068" s="109" t="s">
        <v>802</v>
      </c>
      <c r="AB2068" s="106"/>
      <c r="AC2068" s="158"/>
      <c r="AD2068" s="160"/>
      <c r="AE2068" s="127"/>
      <c r="AF2068" s="113"/>
      <c r="AG2068" s="165" t="str">
        <f t="array" ref="AG2068">XLOOKUP(F2068,'CLV2'!A:A,'CLV2'!E:E)</f>
        <v>2.VEGETABLES</v>
      </c>
      <c r="AH2068" s="115" t="str">
        <f t="array" ref="AH2068">XLOOKUP(F2068,'CLV2'!A:A,'CLV2'!F:F)</f>
        <v>3.PROCESSED VEGGIES</v>
      </c>
      <c r="AI2068" s="115" t="str">
        <f t="shared" si="8"/>
        <v>Pack</v>
      </c>
      <c r="AJ2068" s="116">
        <f t="shared" si="9"/>
        <v>1</v>
      </c>
      <c r="AK2068" s="117" t="str">
        <f t="array" ref="AK2068">XLOOKUP(F2068,'GIÁ'!A:A,'GIÁ'!D:D)</f>
        <v>24862.74</v>
      </c>
      <c r="AL2068" s="118">
        <f t="shared" si="10"/>
        <v>24862.74</v>
      </c>
      <c r="AM2068" s="118">
        <f t="shared" si="11"/>
        <v>0</v>
      </c>
      <c r="AN2068" s="119">
        <f t="shared" si="12"/>
        <v>24862.74</v>
      </c>
      <c r="AO2068" s="118">
        <f t="shared" si="13"/>
        <v>0</v>
      </c>
      <c r="AP2068" s="121">
        <f t="shared" si="14"/>
        <v>0</v>
      </c>
      <c r="AQ2068" s="122"/>
      <c r="AR2068" s="119"/>
    </row>
    <row r="2069" ht="22.5" customHeight="1">
      <c r="A2069" s="89">
        <v>46232.0</v>
      </c>
      <c r="B2069" s="90">
        <v>0.7555555555555555</v>
      </c>
      <c r="C2069" s="91" t="s">
        <v>740</v>
      </c>
      <c r="D2069" s="129" t="str">
        <f t="array" ref="D2069">XLOOKUP(C2069,'DS ST'!A:A,'DS ST'!B:B)</f>
        <v>A167</v>
      </c>
      <c r="E2069" s="94" t="str">
        <f t="array" ref="E2069">XLOOKUP($F2069,'GIÁ'!$A:$A,'GIÁ'!$E:$E)</f>
        <v>MÁT</v>
      </c>
      <c r="F2069" s="94">
        <v>8.936210410815E12</v>
      </c>
      <c r="G2069" s="95" t="s">
        <v>2670</v>
      </c>
      <c r="H2069" s="95" t="s">
        <v>1206</v>
      </c>
      <c r="I2069" s="96">
        <v>2.0</v>
      </c>
      <c r="J2069" s="96">
        <v>0.0</v>
      </c>
      <c r="K2069" s="98">
        <f t="shared" si="4"/>
        <v>2</v>
      </c>
      <c r="L2069" s="99" t="s">
        <v>6416</v>
      </c>
      <c r="M2069" s="100" t="s">
        <v>6417</v>
      </c>
      <c r="N2069" s="101" t="s">
        <v>6418</v>
      </c>
      <c r="O2069" s="128"/>
      <c r="P2069" s="145">
        <v>2.0</v>
      </c>
      <c r="Q2069" s="103">
        <f t="shared" si="5"/>
        <v>0</v>
      </c>
      <c r="R2069" s="161" t="s">
        <v>6419</v>
      </c>
      <c r="S2069" s="105"/>
      <c r="T2069" s="106"/>
      <c r="U2069" s="107"/>
      <c r="V2069" s="108" t="s">
        <v>756</v>
      </c>
      <c r="W2069" s="109" t="s">
        <v>764</v>
      </c>
      <c r="X2069" s="110" t="str">
        <f t="shared" si="6"/>
        <v/>
      </c>
      <c r="Y2069" s="110" t="str">
        <f t="shared" si="7"/>
        <v>Siêu thị</v>
      </c>
      <c r="Z2069" s="139" t="str">
        <f t="shared" si="132"/>
        <v/>
      </c>
      <c r="AA2069" s="109" t="s">
        <v>802</v>
      </c>
      <c r="AB2069" s="106"/>
      <c r="AC2069" s="158"/>
      <c r="AD2069" s="160"/>
      <c r="AE2069" s="127"/>
      <c r="AF2069" s="113"/>
      <c r="AG2069" s="165" t="str">
        <f t="array" ref="AG2069">XLOOKUP(F2069,'CLV2'!A:A,'CLV2'!E:E)</f>
        <v>2.CHILLED FOODS</v>
      </c>
      <c r="AH2069" s="115" t="str">
        <f t="array" ref="AH2069">XLOOKUP(F2069,'CLV2'!A:A,'CLV2'!F:F)</f>
        <v>3.OTHER CHILLED PRODUCTS</v>
      </c>
      <c r="AI2069" s="115" t="str">
        <f t="shared" si="8"/>
        <v>Pack</v>
      </c>
      <c r="AJ2069" s="116">
        <f t="shared" si="9"/>
        <v>1</v>
      </c>
      <c r="AK2069" s="117" t="str">
        <f t="array" ref="AK2069">XLOOKUP(F2069,'GIÁ'!A:A,'GIÁ'!D:D)</f>
        <v>7155.15</v>
      </c>
      <c r="AL2069" s="118">
        <f t="shared" si="10"/>
        <v>14310.3</v>
      </c>
      <c r="AM2069" s="118">
        <f t="shared" si="11"/>
        <v>0</v>
      </c>
      <c r="AN2069" s="119">
        <f t="shared" si="12"/>
        <v>14310.3</v>
      </c>
      <c r="AO2069" s="118">
        <f t="shared" si="13"/>
        <v>0</v>
      </c>
      <c r="AP2069" s="121">
        <f t="shared" si="14"/>
        <v>0</v>
      </c>
      <c r="AQ2069" s="122"/>
      <c r="AR2069" s="119"/>
    </row>
    <row r="2070" ht="22.5" customHeight="1">
      <c r="A2070" s="89">
        <v>46232.0</v>
      </c>
      <c r="B2070" s="90">
        <v>0.7555555555555555</v>
      </c>
      <c r="C2070" s="91" t="s">
        <v>740</v>
      </c>
      <c r="D2070" s="129" t="str">
        <f t="array" ref="D2070">XLOOKUP(C2070,'DS ST'!A:A,'DS ST'!B:B)</f>
        <v>A167</v>
      </c>
      <c r="E2070" s="94" t="str">
        <f t="array" ref="E2070">XLOOKUP($F2070,'GIÁ'!$A:$A,'GIÁ'!$E:$E)</f>
        <v>MÁT</v>
      </c>
      <c r="F2070" s="94">
        <v>8.936076550014E12</v>
      </c>
      <c r="G2070" s="95" t="s">
        <v>2323</v>
      </c>
      <c r="H2070" s="95" t="s">
        <v>57</v>
      </c>
      <c r="I2070" s="96">
        <v>4.0</v>
      </c>
      <c r="J2070" s="96">
        <v>0.0</v>
      </c>
      <c r="K2070" s="98">
        <f t="shared" si="4"/>
        <v>4</v>
      </c>
      <c r="L2070" s="99" t="s">
        <v>6416</v>
      </c>
      <c r="M2070" s="100" t="s">
        <v>6417</v>
      </c>
      <c r="N2070" s="101" t="s">
        <v>6418</v>
      </c>
      <c r="O2070" s="128"/>
      <c r="P2070" s="145">
        <v>4.0</v>
      </c>
      <c r="Q2070" s="103">
        <f t="shared" si="5"/>
        <v>0</v>
      </c>
      <c r="R2070" s="161" t="s">
        <v>6419</v>
      </c>
      <c r="S2070" s="105"/>
      <c r="T2070" s="106"/>
      <c r="U2070" s="107"/>
      <c r="V2070" s="108" t="s">
        <v>756</v>
      </c>
      <c r="W2070" s="109" t="s">
        <v>764</v>
      </c>
      <c r="X2070" s="110" t="str">
        <f t="shared" si="6"/>
        <v/>
      </c>
      <c r="Y2070" s="110" t="str">
        <f t="shared" si="7"/>
        <v>Siêu thị</v>
      </c>
      <c r="Z2070" s="139" t="str">
        <f t="shared" si="132"/>
        <v/>
      </c>
      <c r="AA2070" s="109" t="s">
        <v>802</v>
      </c>
      <c r="AB2070" s="106"/>
      <c r="AC2070" s="158"/>
      <c r="AD2070" s="160"/>
      <c r="AE2070" s="127"/>
      <c r="AF2070" s="113"/>
      <c r="AG2070" s="165" t="str">
        <f t="array" ref="AG2070">XLOOKUP(F2070,'CLV2'!A:A,'CLV2'!E:E)</f>
        <v>2.DAIRY</v>
      </c>
      <c r="AH2070" s="115" t="str">
        <f t="array" ref="AH2070">XLOOKUP(F2070,'CLV2'!A:A,'CLV2'!F:F)</f>
        <v>3.BUTTER AND CHEESE</v>
      </c>
      <c r="AI2070" s="115" t="str">
        <f t="shared" si="8"/>
        <v>Pack</v>
      </c>
      <c r="AJ2070" s="116">
        <f t="shared" si="9"/>
        <v>1</v>
      </c>
      <c r="AK2070" s="117" t="str">
        <f t="array" ref="AK2070">XLOOKUP(F2070,'GIÁ'!A:A,'GIÁ'!D:D)</f>
        <v>10604.78</v>
      </c>
      <c r="AL2070" s="118">
        <f t="shared" si="10"/>
        <v>42419.12</v>
      </c>
      <c r="AM2070" s="118">
        <f t="shared" si="11"/>
        <v>0</v>
      </c>
      <c r="AN2070" s="119">
        <f t="shared" si="12"/>
        <v>42419.12</v>
      </c>
      <c r="AO2070" s="118">
        <f t="shared" si="13"/>
        <v>0</v>
      </c>
      <c r="AP2070" s="121">
        <f t="shared" si="14"/>
        <v>0</v>
      </c>
      <c r="AQ2070" s="122"/>
      <c r="AR2070" s="119"/>
    </row>
    <row r="2071" ht="22.5" customHeight="1">
      <c r="A2071" s="89">
        <v>46232.0</v>
      </c>
      <c r="B2071" s="90">
        <v>0.6090277777777777</v>
      </c>
      <c r="C2071" s="91" t="s">
        <v>1252</v>
      </c>
      <c r="D2071" s="92" t="str">
        <f t="array" ref="D2071">XLOOKUP(C2071,'DS ST'!A:A,'DS ST'!B:B)</f>
        <v>GDU</v>
      </c>
      <c r="E2071" s="94" t="str">
        <f t="array" ref="E2071">XLOOKUP($F2071,'GIÁ'!$A:$A,'GIÁ'!$E:$E)</f>
        <v>ĐÔNG</v>
      </c>
      <c r="F2071" s="94">
        <v>8.938562334054E12</v>
      </c>
      <c r="G2071" s="95" t="s">
        <v>3183</v>
      </c>
      <c r="H2071" s="95" t="s">
        <v>57</v>
      </c>
      <c r="I2071" s="96">
        <v>2.0</v>
      </c>
      <c r="J2071" s="96">
        <v>1.0</v>
      </c>
      <c r="K2071" s="98">
        <f t="shared" si="4"/>
        <v>1</v>
      </c>
      <c r="L2071" s="99" t="s">
        <v>6420</v>
      </c>
      <c r="M2071" s="100" t="s">
        <v>6421</v>
      </c>
      <c r="N2071" s="101" t="e">
        <v>#N/A</v>
      </c>
      <c r="O2071" s="128"/>
      <c r="P2071" s="100"/>
      <c r="Q2071" s="103">
        <f t="shared" si="5"/>
        <v>1</v>
      </c>
      <c r="R2071" s="161"/>
      <c r="S2071" s="105"/>
      <c r="T2071" s="106" t="s">
        <v>6422</v>
      </c>
      <c r="U2071" s="107"/>
      <c r="V2071" s="108" t="s">
        <v>756</v>
      </c>
      <c r="W2071" s="109" t="s">
        <v>1312</v>
      </c>
      <c r="X2071" s="110" t="str">
        <f t="shared" si="6"/>
        <v/>
      </c>
      <c r="Y2071" s="110" t="str">
        <f t="shared" si="7"/>
        <v/>
      </c>
      <c r="Z2071" s="109" t="s">
        <v>797</v>
      </c>
      <c r="AA2071" s="109" t="s">
        <v>802</v>
      </c>
      <c r="AB2071" s="149" t="s">
        <v>4876</v>
      </c>
      <c r="AC2071" s="159" t="s">
        <v>1329</v>
      </c>
      <c r="AD2071" s="160"/>
      <c r="AE2071" s="127"/>
      <c r="AF2071" s="113"/>
      <c r="AG2071" s="165" t="str">
        <f t="array" ref="AG2071">XLOOKUP(F2071,'CLV2'!A:A,'CLV2'!E:E)</f>
        <v>2.FROZEN FOODS</v>
      </c>
      <c r="AH2071" s="115" t="str">
        <f t="array" ref="AH2071">XLOOKUP(F2071,'CLV2'!A:A,'CLV2'!F:F)</f>
        <v>3.PIZZA - READY MEALS</v>
      </c>
      <c r="AI2071" s="115" t="str">
        <f t="shared" si="8"/>
        <v>Pack</v>
      </c>
      <c r="AJ2071" s="116">
        <f t="shared" si="9"/>
        <v>0.5</v>
      </c>
      <c r="AK2071" s="117" t="str">
        <f t="array" ref="AK2071">XLOOKUP(F2071,'GIÁ'!A:A,'GIÁ'!D:D)</f>
        <v>45622.63</v>
      </c>
      <c r="AL2071" s="118">
        <f t="shared" si="10"/>
        <v>45622.63</v>
      </c>
      <c r="AM2071" s="118">
        <f t="shared" si="11"/>
        <v>0</v>
      </c>
      <c r="AN2071" s="119">
        <f t="shared" si="12"/>
        <v>0</v>
      </c>
      <c r="AO2071" s="118">
        <f t="shared" si="13"/>
        <v>45622.63</v>
      </c>
      <c r="AP2071" s="121">
        <f t="shared" si="14"/>
        <v>0</v>
      </c>
      <c r="AQ2071" s="122"/>
      <c r="AR2071" s="119"/>
    </row>
    <row r="2072" ht="22.5" customHeight="1">
      <c r="A2072" s="89">
        <v>46232.0</v>
      </c>
      <c r="B2072" s="90">
        <v>0.6090277777777777</v>
      </c>
      <c r="C2072" s="91" t="s">
        <v>1252</v>
      </c>
      <c r="D2072" s="129" t="str">
        <f t="array" ref="D2072">XLOOKUP(C2072,'DS ST'!A:A,'DS ST'!B:B)</f>
        <v>GDU</v>
      </c>
      <c r="E2072" s="94" t="str">
        <f t="array" ref="E2072">XLOOKUP($F2072,'GIÁ'!$A:$A,'GIÁ'!$E:$E)</f>
        <v>ĐÔNG</v>
      </c>
      <c r="F2072" s="94">
        <v>8.935297105409E12</v>
      </c>
      <c r="G2072" s="95" t="s">
        <v>2034</v>
      </c>
      <c r="H2072" s="95" t="s">
        <v>224</v>
      </c>
      <c r="I2072" s="96">
        <v>2.0</v>
      </c>
      <c r="J2072" s="96">
        <v>0.0</v>
      </c>
      <c r="K2072" s="98">
        <f t="shared" si="4"/>
        <v>2</v>
      </c>
      <c r="L2072" s="99" t="s">
        <v>6420</v>
      </c>
      <c r="M2072" s="100" t="s">
        <v>6421</v>
      </c>
      <c r="N2072" s="101" t="e">
        <v>#N/A</v>
      </c>
      <c r="O2072" s="128"/>
      <c r="P2072" s="100"/>
      <c r="Q2072" s="103">
        <f t="shared" si="5"/>
        <v>2</v>
      </c>
      <c r="R2072" s="161"/>
      <c r="S2072" s="105"/>
      <c r="T2072" s="106" t="s">
        <v>6422</v>
      </c>
      <c r="U2072" s="107" t="s">
        <v>6423</v>
      </c>
      <c r="V2072" s="108" t="s">
        <v>756</v>
      </c>
      <c r="W2072" s="109" t="s">
        <v>1312</v>
      </c>
      <c r="X2072" s="110" t="str">
        <f t="shared" si="6"/>
        <v/>
      </c>
      <c r="Y2072" s="110" t="str">
        <f t="shared" si="7"/>
        <v/>
      </c>
      <c r="Z2072" s="139" t="str">
        <f>IF(N(Q2072)&lt;=0,"",IF(ISNUMBER(SEARCH("Thiếu kiện",V2072)),"Kho đông mát",IF(AND(N(Q2072)&gt;0,N(P2072)&gt;0,OR(ISNUMBER(SEARCH("Hình KDB",U2072)),ISNUMBER(SEARCH("Hình tele",U2072)),ISNUMBER(SEARCH("sai code",U2072)),ISNUMBER(SEARCH("ST nhận",U2072)))),"Kho đông mát",IF(AND(W2072="DC giao thiếu",OR(ISNUMBER(SEARCH("Hình KDB",U2072)),ISNUMBER(SEARCH("Hình tele",U2072)),ISNUMBER(SEARCH("sai code",U2072)))),"Kho đông mát",IF(W2072="DC giao thiếu","Chưa xác định",IF(AND(W2072="DC pick sai",OR(ISNUMBER(SEARCH("Hình KDB",U2072)),ISNUMBER(SEARCH("Hình tele",U2072)),ISNUMBER(SEARCH("sai code",U2072)),ISNUMBER(SEARCH("ST nhận",U2072)))),"Kho đông mát",IF(W2072="DC pick sai","Chưa xác định",IF(AND(W2072="Hao hụt",N(O2072)&gt;0,OR(ISNUMBER(SEARCH("Hình KDB",U2072)),ISNUMBER(SEARCH("Hình tele",U2072)),ISNUMBER(SEARCH("sai code",U2072)),ISNUMBER(SEARCH("ST nhận",U2072)))),"Kho đông mát",IF(W2072="Hao hụt","Chưa xác định",IF(OR(W2072="VT giao sai điểm",W2072="Không đạt nhiệt độ",W2072="TX giao thiếu kiện",W2072="Hàng không đạt CL"),"Kho đông mát",IF(W2072="Chưa xác định","Chưa xác định",IF(N(P2072)&gt;0,"Chưa xác định",""))))))))))))</f>
        <v>Kho đông mát</v>
      </c>
      <c r="AA2072" s="109" t="s">
        <v>802</v>
      </c>
      <c r="AB2072" s="106"/>
      <c r="AC2072" s="158"/>
      <c r="AD2072" s="160"/>
      <c r="AE2072" s="127"/>
      <c r="AF2072" s="113"/>
      <c r="AG2072" s="165" t="str">
        <f t="array" ref="AG2072">XLOOKUP(F2072,'CLV2'!A:A,'CLV2'!E:E)</f>
        <v>2.FROZEN FOODS</v>
      </c>
      <c r="AH2072" s="115" t="str">
        <f t="array" ref="AH2072">XLOOKUP(F2072,'CLV2'!A:A,'CLV2'!F:F)</f>
        <v>3.PIZZA - READY MEALS</v>
      </c>
      <c r="AI2072" s="115" t="str">
        <f t="shared" si="8"/>
        <v>Pack</v>
      </c>
      <c r="AJ2072" s="116">
        <f t="shared" si="9"/>
        <v>1</v>
      </c>
      <c r="AK2072" s="117" t="str">
        <f t="array" ref="AK2072">XLOOKUP(F2072,'GIÁ'!A:A,'GIÁ'!D:D)</f>
        <v>60873.43</v>
      </c>
      <c r="AL2072" s="118">
        <f t="shared" si="10"/>
        <v>121746.86</v>
      </c>
      <c r="AM2072" s="118">
        <f t="shared" si="11"/>
        <v>0</v>
      </c>
      <c r="AN2072" s="119">
        <f t="shared" si="12"/>
        <v>0</v>
      </c>
      <c r="AO2072" s="118">
        <f t="shared" si="13"/>
        <v>121746.86</v>
      </c>
      <c r="AP2072" s="121">
        <f t="shared" si="14"/>
        <v>0</v>
      </c>
      <c r="AQ2072" s="122"/>
      <c r="AR2072" s="119"/>
    </row>
    <row r="2073" ht="22.5" customHeight="1">
      <c r="A2073" s="89">
        <v>46232.0</v>
      </c>
      <c r="B2073" s="90">
        <v>0.6090277777777777</v>
      </c>
      <c r="C2073" s="91" t="s">
        <v>1252</v>
      </c>
      <c r="D2073" s="92" t="str">
        <f t="array" ref="D2073">XLOOKUP(C2073,'DS ST'!A:A,'DS ST'!B:B)</f>
        <v>GDU</v>
      </c>
      <c r="E2073" s="94" t="str">
        <f t="array" ref="E2073">XLOOKUP($F2073,'GIÁ'!$A:$A,'GIÁ'!$E:$E)</f>
        <v>ĐÔNG</v>
      </c>
      <c r="F2073" s="94">
        <v>8.936220300229E12</v>
      </c>
      <c r="G2073" s="95" t="s">
        <v>3359</v>
      </c>
      <c r="H2073" s="95" t="s">
        <v>224</v>
      </c>
      <c r="I2073" s="96">
        <v>3.0</v>
      </c>
      <c r="J2073" s="96">
        <v>2.0</v>
      </c>
      <c r="K2073" s="98">
        <f t="shared" si="4"/>
        <v>1</v>
      </c>
      <c r="L2073" s="99" t="s">
        <v>6420</v>
      </c>
      <c r="M2073" s="100" t="s">
        <v>6421</v>
      </c>
      <c r="N2073" s="101" t="e">
        <v>#N/A</v>
      </c>
      <c r="O2073" s="128"/>
      <c r="P2073" s="100"/>
      <c r="Q2073" s="103">
        <f t="shared" si="5"/>
        <v>1</v>
      </c>
      <c r="R2073" s="161"/>
      <c r="S2073" s="105"/>
      <c r="T2073" s="106" t="s">
        <v>6422</v>
      </c>
      <c r="U2073" s="107"/>
      <c r="V2073" s="108" t="s">
        <v>756</v>
      </c>
      <c r="W2073" s="109" t="s">
        <v>1312</v>
      </c>
      <c r="X2073" s="110" t="str">
        <f t="shared" si="6"/>
        <v/>
      </c>
      <c r="Y2073" s="110" t="str">
        <f t="shared" si="7"/>
        <v/>
      </c>
      <c r="Z2073" s="109" t="s">
        <v>797</v>
      </c>
      <c r="AA2073" s="109" t="s">
        <v>802</v>
      </c>
      <c r="AB2073" s="149" t="s">
        <v>4876</v>
      </c>
      <c r="AC2073" s="159" t="s">
        <v>1329</v>
      </c>
      <c r="AD2073" s="160"/>
      <c r="AE2073" s="127"/>
      <c r="AF2073" s="113"/>
      <c r="AG2073" s="165" t="str">
        <f t="array" ref="AG2073">XLOOKUP(F2073,'CLV2'!A:A,'CLV2'!E:E)</f>
        <v>2.FROZEN FOODS</v>
      </c>
      <c r="AH2073" s="115" t="str">
        <f t="array" ref="AH2073">XLOOKUP(F2073,'CLV2'!A:A,'CLV2'!F:F)</f>
        <v>3.HOTPOT AND FRIED</v>
      </c>
      <c r="AI2073" s="115" t="str">
        <f t="shared" si="8"/>
        <v>Pack</v>
      </c>
      <c r="AJ2073" s="116">
        <f t="shared" si="9"/>
        <v>0.3333333333</v>
      </c>
      <c r="AK2073" s="117">
        <f t="array" ref="AK2073">XLOOKUP(F2073,'GIÁ'!A:A,'GIÁ'!D:D)</f>
        <v>47500</v>
      </c>
      <c r="AL2073" s="118">
        <f t="shared" si="10"/>
        <v>47500</v>
      </c>
      <c r="AM2073" s="118">
        <f t="shared" si="11"/>
        <v>0</v>
      </c>
      <c r="AN2073" s="119">
        <f t="shared" si="12"/>
        <v>0</v>
      </c>
      <c r="AO2073" s="118">
        <f t="shared" si="13"/>
        <v>47500</v>
      </c>
      <c r="AP2073" s="121">
        <f t="shared" si="14"/>
        <v>0</v>
      </c>
      <c r="AQ2073" s="122"/>
      <c r="AR2073" s="119"/>
    </row>
    <row r="2074" ht="22.5" customHeight="1">
      <c r="A2074" s="89">
        <v>46232.0</v>
      </c>
      <c r="B2074" s="90">
        <v>0.6</v>
      </c>
      <c r="C2074" s="91" t="s">
        <v>1252</v>
      </c>
      <c r="D2074" s="92" t="str">
        <f t="array" ref="D2074">XLOOKUP(C2074,'DS ST'!A:A,'DS ST'!B:B)</f>
        <v>GDU</v>
      </c>
      <c r="E2074" s="94" t="str">
        <f t="array" ref="E2074">XLOOKUP($F2074,'GIÁ'!$A:$A,'GIÁ'!$E:$E)</f>
        <v>MÁT</v>
      </c>
      <c r="F2074" s="94">
        <v>10973.0</v>
      </c>
      <c r="G2074" s="95" t="s">
        <v>263</v>
      </c>
      <c r="H2074" s="95" t="s">
        <v>57</v>
      </c>
      <c r="I2074" s="96">
        <v>6.0</v>
      </c>
      <c r="J2074" s="96">
        <v>0.0</v>
      </c>
      <c r="K2074" s="98">
        <f t="shared" si="4"/>
        <v>6</v>
      </c>
      <c r="L2074" s="99" t="s">
        <v>6424</v>
      </c>
      <c r="M2074" s="100" t="s">
        <v>6425</v>
      </c>
      <c r="N2074" s="101" t="s">
        <v>6426</v>
      </c>
      <c r="O2074" s="128"/>
      <c r="P2074" s="100"/>
      <c r="Q2074" s="103">
        <f t="shared" si="5"/>
        <v>6</v>
      </c>
      <c r="R2074" s="161"/>
      <c r="S2074" s="105"/>
      <c r="T2074" s="106"/>
      <c r="U2074" s="107"/>
      <c r="V2074" s="108" t="s">
        <v>756</v>
      </c>
      <c r="W2074" s="109" t="s">
        <v>1312</v>
      </c>
      <c r="X2074" s="110" t="str">
        <f t="shared" si="6"/>
        <v/>
      </c>
      <c r="Y2074" s="110" t="str">
        <f t="shared" si="7"/>
        <v/>
      </c>
      <c r="Z2074" s="109" t="s">
        <v>797</v>
      </c>
      <c r="AA2074" s="109" t="s">
        <v>802</v>
      </c>
      <c r="AB2074" s="149" t="s">
        <v>4876</v>
      </c>
      <c r="AC2074" s="158"/>
      <c r="AD2074" s="160"/>
      <c r="AE2074" s="127"/>
      <c r="AF2074" s="113"/>
      <c r="AG2074" s="165" t="str">
        <f t="array" ref="AG2074">XLOOKUP(F2074,'CLV2'!A:A,'CLV2'!E:E)</f>
        <v>2.FRUITS</v>
      </c>
      <c r="AH2074" s="115" t="str">
        <f t="array" ref="AH2074">XLOOKUP(F2074,'CLV2'!A:A,'CLV2'!F:F)</f>
        <v>3.IMPORT FRUITS</v>
      </c>
      <c r="AI2074" s="115" t="str">
        <f t="shared" si="8"/>
        <v>Pack</v>
      </c>
      <c r="AJ2074" s="116">
        <f t="shared" si="9"/>
        <v>1</v>
      </c>
      <c r="AK2074" s="117" t="str">
        <f t="array" ref="AK2074">XLOOKUP(F2074,'GIÁ'!A:A,'GIÁ'!D:D)</f>
        <v>60000.00</v>
      </c>
      <c r="AL2074" s="118">
        <f t="shared" si="10"/>
        <v>360000</v>
      </c>
      <c r="AM2074" s="118">
        <f t="shared" si="11"/>
        <v>0</v>
      </c>
      <c r="AN2074" s="119">
        <f t="shared" si="12"/>
        <v>0</v>
      </c>
      <c r="AO2074" s="118">
        <f t="shared" si="13"/>
        <v>360000</v>
      </c>
      <c r="AP2074" s="121">
        <f t="shared" si="14"/>
        <v>0</v>
      </c>
      <c r="AQ2074" s="122"/>
      <c r="AR2074" s="119"/>
    </row>
    <row r="2075" ht="22.5" customHeight="1">
      <c r="A2075" s="89">
        <v>46232.0</v>
      </c>
      <c r="B2075" s="90">
        <v>0.6</v>
      </c>
      <c r="C2075" s="91" t="s">
        <v>1252</v>
      </c>
      <c r="D2075" s="92" t="str">
        <f t="array" ref="D2075">XLOOKUP(C2075,'DS ST'!A:A,'DS ST'!B:B)</f>
        <v>GDU</v>
      </c>
      <c r="E2075" s="94" t="str">
        <f t="array" ref="E2075">XLOOKUP($F2075,'GIÁ'!$A:$A,'GIÁ'!$E:$E)</f>
        <v>MÁT</v>
      </c>
      <c r="F2075" s="94">
        <v>11570.0</v>
      </c>
      <c r="G2075" s="95" t="s">
        <v>901</v>
      </c>
      <c r="H2075" s="95" t="s">
        <v>75</v>
      </c>
      <c r="I2075" s="96">
        <v>6.0</v>
      </c>
      <c r="J2075" s="96">
        <v>0.0</v>
      </c>
      <c r="K2075" s="98">
        <f t="shared" si="4"/>
        <v>6</v>
      </c>
      <c r="L2075" s="99" t="s">
        <v>6424</v>
      </c>
      <c r="M2075" s="100" t="s">
        <v>6427</v>
      </c>
      <c r="N2075" s="101" t="s">
        <v>6426</v>
      </c>
      <c r="O2075" s="128"/>
      <c r="P2075" s="100"/>
      <c r="Q2075" s="103">
        <f t="shared" si="5"/>
        <v>6</v>
      </c>
      <c r="R2075" s="161"/>
      <c r="S2075" s="105"/>
      <c r="T2075" s="106"/>
      <c r="U2075" s="107"/>
      <c r="V2075" s="108" t="s">
        <v>756</v>
      </c>
      <c r="W2075" s="109" t="s">
        <v>1312</v>
      </c>
      <c r="X2075" s="110" t="str">
        <f t="shared" si="6"/>
        <v/>
      </c>
      <c r="Y2075" s="110" t="str">
        <f t="shared" si="7"/>
        <v/>
      </c>
      <c r="Z2075" s="109" t="s">
        <v>797</v>
      </c>
      <c r="AA2075" s="109" t="s">
        <v>802</v>
      </c>
      <c r="AB2075" s="149" t="s">
        <v>4876</v>
      </c>
      <c r="AC2075" s="158"/>
      <c r="AD2075" s="160"/>
      <c r="AE2075" s="127"/>
      <c r="AF2075" s="113"/>
      <c r="AG2075" s="165" t="str">
        <f t="array" ref="AG2075">XLOOKUP(F2075,'CLV2'!A:A,'CLV2'!E:E)</f>
        <v>2.FRUITS</v>
      </c>
      <c r="AH2075" s="115" t="str">
        <f t="array" ref="AH2075">XLOOKUP(F2075,'CLV2'!A:A,'CLV2'!F:F)</f>
        <v>3.IMPORT FRUITS</v>
      </c>
      <c r="AI2075" s="115" t="str">
        <f t="shared" si="8"/>
        <v>Pack</v>
      </c>
      <c r="AJ2075" s="116">
        <f t="shared" si="9"/>
        <v>1</v>
      </c>
      <c r="AK2075" s="117" t="str">
        <f t="array" ref="AK2075">XLOOKUP(F2075,'GIÁ'!A:A,'GIÁ'!D:D)</f>
        <v>67482.80</v>
      </c>
      <c r="AL2075" s="118">
        <f t="shared" si="10"/>
        <v>404896.8</v>
      </c>
      <c r="AM2075" s="118">
        <f t="shared" si="11"/>
        <v>0</v>
      </c>
      <c r="AN2075" s="119">
        <f t="shared" si="12"/>
        <v>0</v>
      </c>
      <c r="AO2075" s="118">
        <f t="shared" si="13"/>
        <v>404896.8</v>
      </c>
      <c r="AP2075" s="121">
        <f t="shared" si="14"/>
        <v>0</v>
      </c>
      <c r="AQ2075" s="122"/>
      <c r="AR2075" s="119"/>
    </row>
    <row r="2076" ht="22.5" customHeight="1">
      <c r="A2076" s="89">
        <v>46232.0</v>
      </c>
      <c r="B2076" s="90">
        <v>0.7430555555555556</v>
      </c>
      <c r="C2076" s="91" t="s">
        <v>1771</v>
      </c>
      <c r="D2076" s="129" t="str">
        <f t="array" ref="D2076">XLOOKUP(C2076,'DS ST'!A:A,'DS ST'!B:B)</f>
        <v>VLA</v>
      </c>
      <c r="E2076" s="94" t="str">
        <f t="array" ref="E2076">XLOOKUP($F2076,'GIÁ'!$A:$A,'GIÁ'!$E:$E)</f>
        <v>MÁT</v>
      </c>
      <c r="F2076" s="94">
        <v>11295.0</v>
      </c>
      <c r="G2076" s="95" t="s">
        <v>728</v>
      </c>
      <c r="H2076" s="95" t="s">
        <v>75</v>
      </c>
      <c r="I2076" s="96">
        <v>1.0</v>
      </c>
      <c r="J2076" s="96">
        <v>0.0</v>
      </c>
      <c r="K2076" s="98">
        <f t="shared" si="4"/>
        <v>1</v>
      </c>
      <c r="L2076" s="99" t="s">
        <v>6428</v>
      </c>
      <c r="M2076" s="100" t="s">
        <v>6429</v>
      </c>
      <c r="N2076" s="101" t="s">
        <v>6430</v>
      </c>
      <c r="O2076" s="128"/>
      <c r="P2076" s="100"/>
      <c r="Q2076" s="103">
        <f t="shared" si="5"/>
        <v>1</v>
      </c>
      <c r="R2076" s="161"/>
      <c r="S2076" s="105" t="s">
        <v>14</v>
      </c>
      <c r="T2076" s="106"/>
      <c r="U2076" s="107" t="s">
        <v>6008</v>
      </c>
      <c r="V2076" s="108" t="s">
        <v>756</v>
      </c>
      <c r="W2076" s="109" t="s">
        <v>2842</v>
      </c>
      <c r="X2076" s="110" t="str">
        <f t="shared" si="6"/>
        <v/>
      </c>
      <c r="Y2076" s="110" t="str">
        <f t="shared" si="7"/>
        <v/>
      </c>
      <c r="Z2076" s="139" t="str">
        <f t="shared" ref="Z2076:Z2082" si="133">IF(N(Q2076)&lt;=0,"",IF(ISNUMBER(SEARCH("Thiếu kiện",V2076)),"Kho đông mát",IF(AND(N(Q2076)&gt;0,N(P2076)&gt;0,OR(ISNUMBER(SEARCH("Hình KDB",U2076)),ISNUMBER(SEARCH("Hình tele",U2076)),ISNUMBER(SEARCH("sai code",U2076)),ISNUMBER(SEARCH("ST nhận",U2076)))),"Kho đông mát",IF(AND(W2076="DC giao thiếu",OR(ISNUMBER(SEARCH("Hình KDB",U2076)),ISNUMBER(SEARCH("Hình tele",U2076)),ISNUMBER(SEARCH("sai code",U2076)))),"Kho đông mát",IF(W2076="DC giao thiếu","Chưa xác định",IF(AND(W2076="DC pick sai",OR(ISNUMBER(SEARCH("Hình KDB",U2076)),ISNUMBER(SEARCH("Hình tele",U2076)),ISNUMBER(SEARCH("sai code",U2076)),ISNUMBER(SEARCH("ST nhận",U2076)))),"Kho đông mát",IF(W2076="DC pick sai","Chưa xác định",IF(AND(W2076="Hao hụt",N(O2076)&gt;0,OR(ISNUMBER(SEARCH("Hình KDB",U2076)),ISNUMBER(SEARCH("Hình tele",U2076)),ISNUMBER(SEARCH("sai code",U2076)),ISNUMBER(SEARCH("ST nhận",U2076)))),"Kho đông mát",IF(W2076="Hao hụt","Chưa xác định",IF(OR(W2076="VT giao sai điểm",W2076="Không đạt nhiệt độ",W2076="TX giao thiếu kiện",W2076="Hàng không đạt CL"),"Kho đông mát",IF(W2076="Chưa xác định","Chưa xác định",IF(N(P2076)&gt;0,"Chưa xác định",""))))))))))))</f>
        <v>Kho đông mát</v>
      </c>
      <c r="AA2076" s="109" t="s">
        <v>802</v>
      </c>
      <c r="AB2076" s="106"/>
      <c r="AC2076" s="158"/>
      <c r="AD2076" s="160"/>
      <c r="AE2076" s="127"/>
      <c r="AF2076" s="113"/>
      <c r="AG2076" s="165" t="str">
        <f t="array" ref="AG2076">XLOOKUP(F2076,'CLV2'!A:A,'CLV2'!E:E)</f>
        <v>2.FRUITS</v>
      </c>
      <c r="AH2076" s="115" t="str">
        <f t="array" ref="AH2076">XLOOKUP(F2076,'CLV2'!A:A,'CLV2'!F:F)</f>
        <v>3.IMPORT FRUITS</v>
      </c>
      <c r="AI2076" s="115" t="str">
        <f t="shared" si="8"/>
        <v>Pack</v>
      </c>
      <c r="AJ2076" s="116">
        <f t="shared" si="9"/>
        <v>1</v>
      </c>
      <c r="AK2076" s="117" t="str">
        <f t="array" ref="AK2076">XLOOKUP(F2076,'GIÁ'!A:A,'GIÁ'!D:D)</f>
        <v>108559.08</v>
      </c>
      <c r="AL2076" s="118">
        <f t="shared" si="10"/>
        <v>108559.08</v>
      </c>
      <c r="AM2076" s="118">
        <f t="shared" si="11"/>
        <v>0</v>
      </c>
      <c r="AN2076" s="119">
        <f t="shared" si="12"/>
        <v>0</v>
      </c>
      <c r="AO2076" s="118">
        <f t="shared" si="13"/>
        <v>108559.08</v>
      </c>
      <c r="AP2076" s="121">
        <f t="shared" si="14"/>
        <v>0</v>
      </c>
      <c r="AQ2076" s="122"/>
      <c r="AR2076" s="119"/>
    </row>
    <row r="2077" ht="22.5" customHeight="1">
      <c r="A2077" s="89">
        <v>46232.0</v>
      </c>
      <c r="B2077" s="90">
        <v>0.7430555555555556</v>
      </c>
      <c r="C2077" s="91" t="s">
        <v>1771</v>
      </c>
      <c r="D2077" s="129" t="str">
        <f t="array" ref="D2077">XLOOKUP(C2077,'DS ST'!A:A,'DS ST'!B:B)</f>
        <v>VLA</v>
      </c>
      <c r="E2077" s="94" t="str">
        <f t="array" ref="E2077">XLOOKUP($F2077,'GIÁ'!$A:$A,'GIÁ'!$E:$E)</f>
        <v>MÁT</v>
      </c>
      <c r="F2077" s="94">
        <v>11789.0</v>
      </c>
      <c r="G2077" s="95" t="s">
        <v>1083</v>
      </c>
      <c r="H2077" s="95" t="s">
        <v>75</v>
      </c>
      <c r="I2077" s="96">
        <v>10.0</v>
      </c>
      <c r="J2077" s="96">
        <v>8.0</v>
      </c>
      <c r="K2077" s="98">
        <f t="shared" si="4"/>
        <v>2</v>
      </c>
      <c r="L2077" s="99" t="s">
        <v>6428</v>
      </c>
      <c r="M2077" s="100" t="s">
        <v>6429</v>
      </c>
      <c r="N2077" s="101" t="s">
        <v>6430</v>
      </c>
      <c r="O2077" s="128"/>
      <c r="P2077" s="100"/>
      <c r="Q2077" s="103">
        <f t="shared" si="5"/>
        <v>2</v>
      </c>
      <c r="R2077" s="161"/>
      <c r="S2077" s="105" t="s">
        <v>14</v>
      </c>
      <c r="T2077" s="106"/>
      <c r="U2077" s="107"/>
      <c r="V2077" s="108" t="s">
        <v>756</v>
      </c>
      <c r="W2077" s="109" t="s">
        <v>1312</v>
      </c>
      <c r="X2077" s="110" t="str">
        <f t="shared" si="6"/>
        <v/>
      </c>
      <c r="Y2077" s="110" t="str">
        <f t="shared" si="7"/>
        <v/>
      </c>
      <c r="Z2077" s="139" t="str">
        <f t="shared" si="133"/>
        <v>Chưa xác định</v>
      </c>
      <c r="AA2077" s="109" t="s">
        <v>802</v>
      </c>
      <c r="AB2077" s="106"/>
      <c r="AC2077" s="158"/>
      <c r="AD2077" s="160"/>
      <c r="AE2077" s="127"/>
      <c r="AF2077" s="113"/>
      <c r="AG2077" s="165" t="str">
        <f t="array" ref="AG2077">XLOOKUP(F2077,'CLV2'!A:A,'CLV2'!E:E)</f>
        <v>2.FRUITS</v>
      </c>
      <c r="AH2077" s="115" t="str">
        <f t="array" ref="AH2077">XLOOKUP(F2077,'CLV2'!A:A,'CLV2'!F:F)</f>
        <v>3.IMPORT FRUITS</v>
      </c>
      <c r="AI2077" s="115" t="str">
        <f t="shared" si="8"/>
        <v>Pack</v>
      </c>
      <c r="AJ2077" s="116">
        <f t="shared" si="9"/>
        <v>0.2</v>
      </c>
      <c r="AK2077" s="117" t="str">
        <f t="array" ref="AK2077">XLOOKUP(F2077,'GIÁ'!A:A,'GIÁ'!D:D)</f>
        <v>56000.00</v>
      </c>
      <c r="AL2077" s="118">
        <f t="shared" si="10"/>
        <v>112000</v>
      </c>
      <c r="AM2077" s="118">
        <f t="shared" si="11"/>
        <v>0</v>
      </c>
      <c r="AN2077" s="119">
        <f t="shared" si="12"/>
        <v>0</v>
      </c>
      <c r="AO2077" s="118">
        <f t="shared" si="13"/>
        <v>0</v>
      </c>
      <c r="AP2077" s="121">
        <f t="shared" si="14"/>
        <v>112000</v>
      </c>
      <c r="AQ2077" s="122"/>
      <c r="AR2077" s="119"/>
    </row>
    <row r="2078" ht="22.5" customHeight="1">
      <c r="A2078" s="89">
        <v>46232.0</v>
      </c>
      <c r="B2078" s="90">
        <v>0.4875</v>
      </c>
      <c r="C2078" s="91" t="s">
        <v>584</v>
      </c>
      <c r="D2078" s="129" t="str">
        <f t="array" ref="D2078">XLOOKUP(C2078,'DS ST'!A:A,'DS ST'!B:B)</f>
        <v>A145</v>
      </c>
      <c r="E2078" s="94" t="str">
        <f t="array" ref="E2078">XLOOKUP($F2078,'GIÁ'!$A:$A,'GIÁ'!$E:$E)</f>
        <v>MÁT</v>
      </c>
      <c r="F2078" s="94" t="s">
        <v>3330</v>
      </c>
      <c r="G2078" s="95" t="s">
        <v>3331</v>
      </c>
      <c r="H2078" s="95" t="s">
        <v>57</v>
      </c>
      <c r="I2078" s="96">
        <v>2.0</v>
      </c>
      <c r="J2078" s="96">
        <v>1.0</v>
      </c>
      <c r="K2078" s="98">
        <f t="shared" si="4"/>
        <v>1</v>
      </c>
      <c r="L2078" s="99" t="s">
        <v>6431</v>
      </c>
      <c r="M2078" s="100" t="s">
        <v>6432</v>
      </c>
      <c r="N2078" s="101" t="s">
        <v>6433</v>
      </c>
      <c r="O2078" s="128"/>
      <c r="P2078" s="100">
        <v>1.0</v>
      </c>
      <c r="Q2078" s="103">
        <f t="shared" si="5"/>
        <v>0</v>
      </c>
      <c r="R2078" s="161" t="s">
        <v>6434</v>
      </c>
      <c r="S2078" s="105"/>
      <c r="T2078" s="106"/>
      <c r="U2078" s="107"/>
      <c r="V2078" s="108" t="s">
        <v>756</v>
      </c>
      <c r="W2078" s="109" t="s">
        <v>764</v>
      </c>
      <c r="X2078" s="110" t="str">
        <f t="shared" si="6"/>
        <v/>
      </c>
      <c r="Y2078" s="110" t="str">
        <f t="shared" si="7"/>
        <v>Siêu thị</v>
      </c>
      <c r="Z2078" s="139" t="str">
        <f t="shared" si="133"/>
        <v/>
      </c>
      <c r="AA2078" s="109" t="s">
        <v>802</v>
      </c>
      <c r="AB2078" s="106"/>
      <c r="AC2078" s="158"/>
      <c r="AD2078" s="160"/>
      <c r="AE2078" s="127"/>
      <c r="AF2078" s="113"/>
      <c r="AG2078" s="165" t="str">
        <f t="array" ref="AG2078">XLOOKUP(F2078,'CLV2'!A:A,'CLV2'!E:E)</f>
        <v>2.BAKERY</v>
      </c>
      <c r="AH2078" s="115" t="str">
        <f t="array" ref="AH2078">XLOOKUP(F2078,'CLV2'!A:A,'CLV2'!F:F)</f>
        <v>3.CAKES</v>
      </c>
      <c r="AI2078" s="115" t="str">
        <f t="shared" si="8"/>
        <v>Pack</v>
      </c>
      <c r="AJ2078" s="116">
        <f t="shared" si="9"/>
        <v>0.5</v>
      </c>
      <c r="AK2078" s="117" t="str">
        <f t="array" ref="AK2078">XLOOKUP(F2078,'GIÁ'!A:A,'GIÁ'!D:D)</f>
        <v>18056.00</v>
      </c>
      <c r="AL2078" s="118">
        <f t="shared" si="10"/>
        <v>18056</v>
      </c>
      <c r="AM2078" s="118">
        <f t="shared" si="11"/>
        <v>0</v>
      </c>
      <c r="AN2078" s="119">
        <f t="shared" si="12"/>
        <v>18056</v>
      </c>
      <c r="AO2078" s="118">
        <f t="shared" si="13"/>
        <v>0</v>
      </c>
      <c r="AP2078" s="121">
        <f t="shared" si="14"/>
        <v>0</v>
      </c>
      <c r="AQ2078" s="122"/>
      <c r="AR2078" s="119"/>
    </row>
    <row r="2079" ht="22.5" customHeight="1">
      <c r="A2079" s="89">
        <v>46232.0</v>
      </c>
      <c r="B2079" s="90">
        <v>0.5743055555555555</v>
      </c>
      <c r="C2079" s="91" t="s">
        <v>1167</v>
      </c>
      <c r="D2079" s="129" t="str">
        <f t="array" ref="D2079">XLOOKUP(C2079,'DS ST'!A:A,'DS ST'!B:B)</f>
        <v>CN1</v>
      </c>
      <c r="E2079" s="94" t="str">
        <f t="array" ref="E2079">XLOOKUP($F2079,'GIÁ'!$A:$A,'GIÁ'!$E:$E)</f>
        <v>ĐÔNG</v>
      </c>
      <c r="F2079" s="94">
        <v>8.936220300274E12</v>
      </c>
      <c r="G2079" s="95" t="s">
        <v>2705</v>
      </c>
      <c r="H2079" s="95" t="s">
        <v>224</v>
      </c>
      <c r="I2079" s="96">
        <v>8.0</v>
      </c>
      <c r="J2079" s="96">
        <v>6.0</v>
      </c>
      <c r="K2079" s="98">
        <f t="shared" si="4"/>
        <v>2</v>
      </c>
      <c r="L2079" s="99" t="s">
        <v>6435</v>
      </c>
      <c r="M2079" s="100" t="s">
        <v>6436</v>
      </c>
      <c r="N2079" s="101" t="e">
        <v>#N/A</v>
      </c>
      <c r="O2079" s="128"/>
      <c r="P2079" s="100"/>
      <c r="Q2079" s="103">
        <f t="shared" si="5"/>
        <v>2</v>
      </c>
      <c r="R2079" s="161"/>
      <c r="S2079" s="105"/>
      <c r="T2079" s="106"/>
      <c r="U2079" s="107" t="s">
        <v>3654</v>
      </c>
      <c r="V2079" s="108" t="s">
        <v>756</v>
      </c>
      <c r="W2079" s="109" t="s">
        <v>1312</v>
      </c>
      <c r="X2079" s="110" t="str">
        <f t="shared" si="6"/>
        <v/>
      </c>
      <c r="Y2079" s="110" t="str">
        <f t="shared" si="7"/>
        <v/>
      </c>
      <c r="Z2079" s="139" t="str">
        <f t="shared" si="133"/>
        <v>Kho đông mát</v>
      </c>
      <c r="AA2079" s="109" t="s">
        <v>802</v>
      </c>
      <c r="AB2079" s="106"/>
      <c r="AC2079" s="159" t="s">
        <v>1329</v>
      </c>
      <c r="AD2079" s="160"/>
      <c r="AE2079" s="127"/>
      <c r="AF2079" s="113"/>
      <c r="AG2079" s="165" t="str">
        <f t="array" ref="AG2079">XLOOKUP(F2079,'CLV2'!A:A,'CLV2'!E:E)</f>
        <v>2.FROZEN FOODS</v>
      </c>
      <c r="AH2079" s="115" t="str">
        <f t="array" ref="AH2079">XLOOKUP(F2079,'CLV2'!A:A,'CLV2'!F:F)</f>
        <v>3.HOTPOT AND FRIED</v>
      </c>
      <c r="AI2079" s="115" t="str">
        <f t="shared" si="8"/>
        <v>Pack</v>
      </c>
      <c r="AJ2079" s="116">
        <f t="shared" si="9"/>
        <v>0.25</v>
      </c>
      <c r="AK2079" s="117" t="str">
        <f t="array" ref="AK2079">XLOOKUP(F2079,'GIÁ'!A:A,'GIÁ'!D:D)</f>
        <v>40500.00</v>
      </c>
      <c r="AL2079" s="118">
        <f t="shared" si="10"/>
        <v>81000</v>
      </c>
      <c r="AM2079" s="118">
        <f t="shared" si="11"/>
        <v>0</v>
      </c>
      <c r="AN2079" s="119">
        <f t="shared" si="12"/>
        <v>0</v>
      </c>
      <c r="AO2079" s="118">
        <f t="shared" si="13"/>
        <v>81000</v>
      </c>
      <c r="AP2079" s="121">
        <f t="shared" si="14"/>
        <v>0</v>
      </c>
      <c r="AQ2079" s="122"/>
      <c r="AR2079" s="119"/>
    </row>
    <row r="2080" ht="22.5" customHeight="1">
      <c r="A2080" s="89">
        <v>46232.0</v>
      </c>
      <c r="B2080" s="90">
        <v>0.5743055555555555</v>
      </c>
      <c r="C2080" s="91" t="s">
        <v>1167</v>
      </c>
      <c r="D2080" s="129" t="str">
        <f t="array" ref="D2080">XLOOKUP(C2080,'DS ST'!A:A,'DS ST'!B:B)</f>
        <v>CN1</v>
      </c>
      <c r="E2080" s="94" t="str">
        <f t="array" ref="E2080">XLOOKUP($F2080,'GIÁ'!$A:$A,'GIÁ'!$E:$E)</f>
        <v>ĐÔNG</v>
      </c>
      <c r="F2080" s="94">
        <v>8.938562334054E12</v>
      </c>
      <c r="G2080" s="95" t="s">
        <v>3183</v>
      </c>
      <c r="H2080" s="95" t="s">
        <v>57</v>
      </c>
      <c r="I2080" s="96">
        <v>2.0</v>
      </c>
      <c r="J2080" s="96">
        <v>1.0</v>
      </c>
      <c r="K2080" s="98">
        <f t="shared" si="4"/>
        <v>1</v>
      </c>
      <c r="L2080" s="99" t="s">
        <v>6435</v>
      </c>
      <c r="M2080" s="100" t="s">
        <v>6436</v>
      </c>
      <c r="N2080" s="101" t="e">
        <v>#N/A</v>
      </c>
      <c r="O2080" s="128"/>
      <c r="P2080" s="100"/>
      <c r="Q2080" s="103">
        <f t="shared" si="5"/>
        <v>1</v>
      </c>
      <c r="R2080" s="161"/>
      <c r="S2080" s="105"/>
      <c r="T2080" s="106"/>
      <c r="U2080" s="107" t="s">
        <v>3654</v>
      </c>
      <c r="V2080" s="108" t="s">
        <v>756</v>
      </c>
      <c r="W2080" s="109" t="s">
        <v>1312</v>
      </c>
      <c r="X2080" s="110" t="str">
        <f t="shared" si="6"/>
        <v/>
      </c>
      <c r="Y2080" s="110" t="str">
        <f t="shared" si="7"/>
        <v/>
      </c>
      <c r="Z2080" s="139" t="str">
        <f t="shared" si="133"/>
        <v>Kho đông mát</v>
      </c>
      <c r="AA2080" s="109" t="s">
        <v>802</v>
      </c>
      <c r="AB2080" s="106"/>
      <c r="AC2080" s="159" t="s">
        <v>1329</v>
      </c>
      <c r="AD2080" s="160"/>
      <c r="AE2080" s="127"/>
      <c r="AF2080" s="113"/>
      <c r="AG2080" s="165" t="str">
        <f t="array" ref="AG2080">XLOOKUP(F2080,'CLV2'!A:A,'CLV2'!E:E)</f>
        <v>2.FROZEN FOODS</v>
      </c>
      <c r="AH2080" s="115" t="str">
        <f t="array" ref="AH2080">XLOOKUP(F2080,'CLV2'!A:A,'CLV2'!F:F)</f>
        <v>3.PIZZA - READY MEALS</v>
      </c>
      <c r="AI2080" s="115" t="str">
        <f t="shared" si="8"/>
        <v>Pack</v>
      </c>
      <c r="AJ2080" s="116">
        <f t="shared" si="9"/>
        <v>0.5</v>
      </c>
      <c r="AK2080" s="117" t="str">
        <f t="array" ref="AK2080">XLOOKUP(F2080,'GIÁ'!A:A,'GIÁ'!D:D)</f>
        <v>45622.63</v>
      </c>
      <c r="AL2080" s="118">
        <f t="shared" si="10"/>
        <v>45622.63</v>
      </c>
      <c r="AM2080" s="118">
        <f t="shared" si="11"/>
        <v>0</v>
      </c>
      <c r="AN2080" s="119">
        <f t="shared" si="12"/>
        <v>0</v>
      </c>
      <c r="AO2080" s="118">
        <f t="shared" si="13"/>
        <v>45622.63</v>
      </c>
      <c r="AP2080" s="121">
        <f t="shared" si="14"/>
        <v>0</v>
      </c>
      <c r="AQ2080" s="122"/>
      <c r="AR2080" s="119"/>
    </row>
    <row r="2081" ht="22.5" customHeight="1">
      <c r="A2081" s="89">
        <v>46232.0</v>
      </c>
      <c r="B2081" s="90">
        <v>0.5819444444444445</v>
      </c>
      <c r="C2081" s="91" t="s">
        <v>623</v>
      </c>
      <c r="D2081" s="129" t="str">
        <f t="array" ref="D2081">XLOOKUP(C2081,'DS ST'!A:A,'DS ST'!B:B)</f>
        <v>A149</v>
      </c>
      <c r="E2081" s="94" t="str">
        <f t="array" ref="E2081">XLOOKUP($F2081,'GIÁ'!$A:$A,'GIÁ'!$E:$E)</f>
        <v>MÁT</v>
      </c>
      <c r="F2081" s="94">
        <v>8.938525186072E12</v>
      </c>
      <c r="G2081" s="95" t="s">
        <v>2995</v>
      </c>
      <c r="H2081" s="95" t="s">
        <v>224</v>
      </c>
      <c r="I2081" s="96">
        <v>4.0</v>
      </c>
      <c r="J2081" s="96">
        <v>2.0</v>
      </c>
      <c r="K2081" s="98">
        <f t="shared" si="4"/>
        <v>2</v>
      </c>
      <c r="L2081" s="99" t="s">
        <v>6437</v>
      </c>
      <c r="M2081" s="100" t="s">
        <v>6438</v>
      </c>
      <c r="N2081" s="101" t="s">
        <v>6439</v>
      </c>
      <c r="O2081" s="128"/>
      <c r="P2081" s="100"/>
      <c r="Q2081" s="103">
        <f t="shared" si="5"/>
        <v>2</v>
      </c>
      <c r="R2081" s="161"/>
      <c r="S2081" s="105"/>
      <c r="T2081" s="106" t="s">
        <v>6440</v>
      </c>
      <c r="U2081" s="107" t="s">
        <v>6441</v>
      </c>
      <c r="V2081" s="108" t="s">
        <v>756</v>
      </c>
      <c r="W2081" s="109" t="s">
        <v>1312</v>
      </c>
      <c r="X2081" s="110" t="str">
        <f t="shared" si="6"/>
        <v/>
      </c>
      <c r="Y2081" s="110" t="str">
        <f t="shared" si="7"/>
        <v/>
      </c>
      <c r="Z2081" s="139" t="str">
        <f t="shared" si="133"/>
        <v>Kho đông mát</v>
      </c>
      <c r="AA2081" s="109" t="s">
        <v>802</v>
      </c>
      <c r="AB2081" s="106"/>
      <c r="AC2081" s="158"/>
      <c r="AD2081" s="160"/>
      <c r="AE2081" s="127"/>
      <c r="AF2081" s="113"/>
      <c r="AG2081" s="165" t="str">
        <f t="array" ref="AG2081">XLOOKUP(F2081,'CLV2'!A:A,'CLV2'!E:E)</f>
        <v>2.VEGETABLES</v>
      </c>
      <c r="AH2081" s="115" t="str">
        <f t="array" ref="AH2081">XLOOKUP(F2081,'CLV2'!A:A,'CLV2'!F:F)</f>
        <v>3.LEAFY VEGGIES</v>
      </c>
      <c r="AI2081" s="115" t="str">
        <f t="shared" si="8"/>
        <v>Pack</v>
      </c>
      <c r="AJ2081" s="116">
        <f t="shared" si="9"/>
        <v>0.5</v>
      </c>
      <c r="AK2081" s="117" t="str">
        <f t="array" ref="AK2081">XLOOKUP(F2081,'GIÁ'!A:A,'GIÁ'!D:D)</f>
        <v>24032.61</v>
      </c>
      <c r="AL2081" s="118">
        <f t="shared" si="10"/>
        <v>48065.22</v>
      </c>
      <c r="AM2081" s="118">
        <f t="shared" si="11"/>
        <v>0</v>
      </c>
      <c r="AN2081" s="119">
        <f t="shared" si="12"/>
        <v>0</v>
      </c>
      <c r="AO2081" s="118">
        <f t="shared" si="13"/>
        <v>48065.22</v>
      </c>
      <c r="AP2081" s="121">
        <f t="shared" si="14"/>
        <v>0</v>
      </c>
      <c r="AQ2081" s="122"/>
      <c r="AR2081" s="119"/>
    </row>
    <row r="2082" ht="22.5" customHeight="1">
      <c r="A2082" s="89">
        <v>46232.0</v>
      </c>
      <c r="B2082" s="90">
        <v>0.5819444444444445</v>
      </c>
      <c r="C2082" s="91" t="s">
        <v>623</v>
      </c>
      <c r="D2082" s="129" t="str">
        <f t="array" ref="D2082">XLOOKUP(C2082,'DS ST'!A:A,'DS ST'!B:B)</f>
        <v>A149</v>
      </c>
      <c r="E2082" s="94" t="str">
        <f t="array" ref="E2082">XLOOKUP($F2082,'GIÁ'!$A:$A,'GIÁ'!$E:$E)</f>
        <v>MÁT</v>
      </c>
      <c r="F2082" s="94">
        <v>11742.0</v>
      </c>
      <c r="G2082" s="95" t="s">
        <v>1025</v>
      </c>
      <c r="H2082" s="95" t="s">
        <v>75</v>
      </c>
      <c r="I2082" s="96">
        <v>1.0</v>
      </c>
      <c r="J2082" s="96">
        <v>0.0</v>
      </c>
      <c r="K2082" s="98">
        <f t="shared" si="4"/>
        <v>1</v>
      </c>
      <c r="L2082" s="99" t="s">
        <v>6437</v>
      </c>
      <c r="M2082" s="100" t="s">
        <v>6442</v>
      </c>
      <c r="N2082" s="101" t="s">
        <v>6439</v>
      </c>
      <c r="O2082" s="128"/>
      <c r="P2082" s="100">
        <v>1.0</v>
      </c>
      <c r="Q2082" s="103">
        <f t="shared" si="5"/>
        <v>0</v>
      </c>
      <c r="R2082" s="161" t="s">
        <v>6440</v>
      </c>
      <c r="S2082" s="105"/>
      <c r="T2082" s="106"/>
      <c r="U2082" s="107"/>
      <c r="V2082" s="108" t="s">
        <v>756</v>
      </c>
      <c r="W2082" s="109" t="s">
        <v>1908</v>
      </c>
      <c r="X2082" s="110" t="str">
        <f t="shared" si="6"/>
        <v/>
      </c>
      <c r="Y2082" s="110" t="str">
        <f t="shared" si="7"/>
        <v>Siêu thị</v>
      </c>
      <c r="Z2082" s="139" t="str">
        <f t="shared" si="133"/>
        <v/>
      </c>
      <c r="AA2082" s="109" t="s">
        <v>802</v>
      </c>
      <c r="AB2082" s="106"/>
      <c r="AC2082" s="158"/>
      <c r="AD2082" s="160"/>
      <c r="AE2082" s="127"/>
      <c r="AF2082" s="113"/>
      <c r="AG2082" s="165" t="str">
        <f t="array" ref="AG2082">XLOOKUP(F2082,'CLV2'!A:A,'CLV2'!E:E)</f>
        <v>2.FRUITS</v>
      </c>
      <c r="AH2082" s="115" t="str">
        <f t="array" ref="AH2082">XLOOKUP(F2082,'CLV2'!A:A,'CLV2'!F:F)</f>
        <v>3.CUTTING FRUITS</v>
      </c>
      <c r="AI2082" s="115" t="str">
        <f t="shared" si="8"/>
        <v>Pack</v>
      </c>
      <c r="AJ2082" s="116">
        <f t="shared" si="9"/>
        <v>1</v>
      </c>
      <c r="AK2082" s="117" t="str">
        <f t="array" ref="AK2082">XLOOKUP(F2082,'GIÁ'!A:A,'GIÁ'!D:D)</f>
        <v>20000.00</v>
      </c>
      <c r="AL2082" s="118">
        <f t="shared" si="10"/>
        <v>20000</v>
      </c>
      <c r="AM2082" s="118">
        <f t="shared" si="11"/>
        <v>0</v>
      </c>
      <c r="AN2082" s="119">
        <f t="shared" si="12"/>
        <v>20000</v>
      </c>
      <c r="AO2082" s="118">
        <f t="shared" si="13"/>
        <v>0</v>
      </c>
      <c r="AP2082" s="121">
        <f t="shared" si="14"/>
        <v>0</v>
      </c>
      <c r="AQ2082" s="122"/>
      <c r="AR2082" s="119"/>
    </row>
    <row r="2083" ht="22.5" customHeight="1">
      <c r="A2083" s="89">
        <v>46232.0</v>
      </c>
      <c r="B2083" s="90">
        <v>0.6229166666666667</v>
      </c>
      <c r="C2083" s="91" t="s">
        <v>684</v>
      </c>
      <c r="D2083" s="92" t="str">
        <f t="array" ref="D2083">XLOOKUP(C2083,'DS ST'!A:A,'DS ST'!B:B)</f>
        <v>A159</v>
      </c>
      <c r="E2083" s="94" t="str">
        <f t="array" ref="E2083">XLOOKUP($F2083,'GIÁ'!$A:$A,'GIÁ'!$E:$E)</f>
        <v>ĐÔNG</v>
      </c>
      <c r="F2083" s="94">
        <v>8.936220300274E12</v>
      </c>
      <c r="G2083" s="95" t="s">
        <v>2705</v>
      </c>
      <c r="H2083" s="95" t="s">
        <v>224</v>
      </c>
      <c r="I2083" s="96">
        <v>8.0</v>
      </c>
      <c r="J2083" s="96">
        <v>6.0</v>
      </c>
      <c r="K2083" s="98">
        <f t="shared" si="4"/>
        <v>2</v>
      </c>
      <c r="L2083" s="99" t="s">
        <v>6443</v>
      </c>
      <c r="M2083" s="100" t="s">
        <v>6444</v>
      </c>
      <c r="N2083" s="101" t="e">
        <v>#N/A</v>
      </c>
      <c r="O2083" s="128"/>
      <c r="P2083" s="100"/>
      <c r="Q2083" s="103">
        <f t="shared" si="5"/>
        <v>2</v>
      </c>
      <c r="R2083" s="161"/>
      <c r="S2083" s="105"/>
      <c r="T2083" s="106"/>
      <c r="U2083" s="107"/>
      <c r="V2083" s="108" t="s">
        <v>756</v>
      </c>
      <c r="W2083" s="109" t="s">
        <v>1312</v>
      </c>
      <c r="X2083" s="110" t="str">
        <f t="shared" si="6"/>
        <v/>
      </c>
      <c r="Y2083" s="110" t="str">
        <f t="shared" si="7"/>
        <v/>
      </c>
      <c r="Z2083" s="109" t="s">
        <v>797</v>
      </c>
      <c r="AA2083" s="109" t="s">
        <v>802</v>
      </c>
      <c r="AB2083" s="168" t="s">
        <v>5453</v>
      </c>
      <c r="AC2083" s="159" t="s">
        <v>1329</v>
      </c>
      <c r="AD2083" s="160"/>
      <c r="AE2083" s="127"/>
      <c r="AF2083" s="113"/>
      <c r="AG2083" s="165" t="str">
        <f t="array" ref="AG2083">XLOOKUP(F2083,'CLV2'!A:A,'CLV2'!E:E)</f>
        <v>2.FROZEN FOODS</v>
      </c>
      <c r="AH2083" s="115" t="str">
        <f t="array" ref="AH2083">XLOOKUP(F2083,'CLV2'!A:A,'CLV2'!F:F)</f>
        <v>3.HOTPOT AND FRIED</v>
      </c>
      <c r="AI2083" s="115" t="str">
        <f t="shared" si="8"/>
        <v>Pack</v>
      </c>
      <c r="AJ2083" s="116">
        <f t="shared" si="9"/>
        <v>0.25</v>
      </c>
      <c r="AK2083" s="117" t="str">
        <f t="array" ref="AK2083">XLOOKUP(F2083,'GIÁ'!A:A,'GIÁ'!D:D)</f>
        <v>40500.00</v>
      </c>
      <c r="AL2083" s="118">
        <f t="shared" si="10"/>
        <v>81000</v>
      </c>
      <c r="AM2083" s="118">
        <f t="shared" si="11"/>
        <v>0</v>
      </c>
      <c r="AN2083" s="119">
        <f t="shared" si="12"/>
        <v>0</v>
      </c>
      <c r="AO2083" s="118">
        <f t="shared" si="13"/>
        <v>81000</v>
      </c>
      <c r="AP2083" s="121">
        <f t="shared" si="14"/>
        <v>0</v>
      </c>
      <c r="AQ2083" s="122"/>
      <c r="AR2083" s="119"/>
    </row>
    <row r="2084" ht="22.5" customHeight="1">
      <c r="A2084" s="89">
        <v>46232.0</v>
      </c>
      <c r="B2084" s="90">
        <v>0.5131944444444444</v>
      </c>
      <c r="C2084" s="91" t="s">
        <v>684</v>
      </c>
      <c r="D2084" s="129" t="str">
        <f t="array" ref="D2084">XLOOKUP(C2084,'DS ST'!A:A,'DS ST'!B:B)</f>
        <v>A159</v>
      </c>
      <c r="E2084" s="94" t="str">
        <f t="array" ref="E2084">XLOOKUP($F2084,'GIÁ'!$A:$A,'GIÁ'!$E:$E)</f>
        <v>MÁT</v>
      </c>
      <c r="F2084" s="94">
        <v>8.938525186072E12</v>
      </c>
      <c r="G2084" s="95" t="s">
        <v>2995</v>
      </c>
      <c r="H2084" s="95" t="s">
        <v>224</v>
      </c>
      <c r="I2084" s="96">
        <v>3.0</v>
      </c>
      <c r="J2084" s="96">
        <v>0.0</v>
      </c>
      <c r="K2084" s="98">
        <f t="shared" si="4"/>
        <v>3</v>
      </c>
      <c r="L2084" s="99" t="s">
        <v>6445</v>
      </c>
      <c r="M2084" s="100" t="s">
        <v>6446</v>
      </c>
      <c r="N2084" s="101" t="s">
        <v>6447</v>
      </c>
      <c r="O2084" s="128"/>
      <c r="P2084" s="100"/>
      <c r="Q2084" s="103">
        <f t="shared" si="5"/>
        <v>3</v>
      </c>
      <c r="R2084" s="161"/>
      <c r="S2084" s="105"/>
      <c r="T2084" s="106" t="s">
        <v>6448</v>
      </c>
      <c r="U2084" s="107" t="s">
        <v>6239</v>
      </c>
      <c r="V2084" s="108" t="s">
        <v>756</v>
      </c>
      <c r="W2084" s="109" t="s">
        <v>1312</v>
      </c>
      <c r="X2084" s="110" t="str">
        <f t="shared" si="6"/>
        <v/>
      </c>
      <c r="Y2084" s="110" t="str">
        <f t="shared" si="7"/>
        <v/>
      </c>
      <c r="Z2084" s="139" t="str">
        <f t="shared" ref="Z2084:Z2085" si="134">IF(N(Q2084)&lt;=0,"",IF(ISNUMBER(SEARCH("Thiếu kiện",V2084)),"Kho đông mát",IF(AND(N(Q2084)&gt;0,N(P2084)&gt;0,OR(ISNUMBER(SEARCH("Hình KDB",U2084)),ISNUMBER(SEARCH("Hình tele",U2084)),ISNUMBER(SEARCH("sai code",U2084)),ISNUMBER(SEARCH("ST nhận",U2084)))),"Kho đông mát",IF(AND(W2084="DC giao thiếu",OR(ISNUMBER(SEARCH("Hình KDB",U2084)),ISNUMBER(SEARCH("Hình tele",U2084)),ISNUMBER(SEARCH("sai code",U2084)))),"Kho đông mát",IF(W2084="DC giao thiếu","Chưa xác định",IF(AND(W2084="DC pick sai",OR(ISNUMBER(SEARCH("Hình KDB",U2084)),ISNUMBER(SEARCH("Hình tele",U2084)),ISNUMBER(SEARCH("sai code",U2084)),ISNUMBER(SEARCH("ST nhận",U2084)))),"Kho đông mát",IF(W2084="DC pick sai","Chưa xác định",IF(AND(W2084="Hao hụt",N(O2084)&gt;0,OR(ISNUMBER(SEARCH("Hình KDB",U2084)),ISNUMBER(SEARCH("Hình tele",U2084)),ISNUMBER(SEARCH("sai code",U2084)),ISNUMBER(SEARCH("ST nhận",U2084)))),"Kho đông mát",IF(W2084="Hao hụt","Chưa xác định",IF(OR(W2084="VT giao sai điểm",W2084="Không đạt nhiệt độ",W2084="TX giao thiếu kiện",W2084="Hàng không đạt CL"),"Kho đông mát",IF(W2084="Chưa xác định","Chưa xác định",IF(N(P2084)&gt;0,"Chưa xác định",""))))))))))))</f>
        <v>Kho đông mát</v>
      </c>
      <c r="AA2084" s="109" t="s">
        <v>802</v>
      </c>
      <c r="AB2084" s="106"/>
      <c r="AC2084" s="158"/>
      <c r="AD2084" s="160"/>
      <c r="AE2084" s="127"/>
      <c r="AF2084" s="113"/>
      <c r="AG2084" s="165" t="str">
        <f t="array" ref="AG2084">XLOOKUP(F2084,'CLV2'!A:A,'CLV2'!E:E)</f>
        <v>2.VEGETABLES</v>
      </c>
      <c r="AH2084" s="115" t="str">
        <f t="array" ref="AH2084">XLOOKUP(F2084,'CLV2'!A:A,'CLV2'!F:F)</f>
        <v>3.LEAFY VEGGIES</v>
      </c>
      <c r="AI2084" s="115" t="str">
        <f t="shared" si="8"/>
        <v>Pack</v>
      </c>
      <c r="AJ2084" s="116">
        <f t="shared" si="9"/>
        <v>1</v>
      </c>
      <c r="AK2084" s="117" t="str">
        <f t="array" ref="AK2084">XLOOKUP(F2084,'GIÁ'!A:A,'GIÁ'!D:D)</f>
        <v>24032.61</v>
      </c>
      <c r="AL2084" s="118">
        <f t="shared" si="10"/>
        <v>72097.83</v>
      </c>
      <c r="AM2084" s="118">
        <f t="shared" si="11"/>
        <v>0</v>
      </c>
      <c r="AN2084" s="119">
        <f t="shared" si="12"/>
        <v>0</v>
      </c>
      <c r="AO2084" s="118">
        <f t="shared" si="13"/>
        <v>72097.83</v>
      </c>
      <c r="AP2084" s="121">
        <f t="shared" si="14"/>
        <v>0</v>
      </c>
      <c r="AQ2084" s="122"/>
      <c r="AR2084" s="119"/>
    </row>
    <row r="2085" ht="22.5" customHeight="1">
      <c r="A2085" s="89">
        <v>46232.0</v>
      </c>
      <c r="B2085" s="90">
        <v>0.7083333333333334</v>
      </c>
      <c r="C2085" s="91" t="s">
        <v>1690</v>
      </c>
      <c r="D2085" s="129" t="str">
        <f t="array" ref="D2085">XLOOKUP(C2085,'DS ST'!A:A,'DS ST'!B:B)</f>
        <v>TVK</v>
      </c>
      <c r="E2085" s="94" t="str">
        <f t="array" ref="E2085">XLOOKUP($F2085,'GIÁ'!$A:$A,'GIÁ'!$E:$E)</f>
        <v>MÁT</v>
      </c>
      <c r="F2085" s="94">
        <v>8.936049693892E12</v>
      </c>
      <c r="G2085" s="95" t="s">
        <v>2242</v>
      </c>
      <c r="H2085" s="95" t="s">
        <v>57</v>
      </c>
      <c r="I2085" s="96">
        <v>2.0</v>
      </c>
      <c r="J2085" s="96">
        <v>0.0</v>
      </c>
      <c r="K2085" s="98">
        <f t="shared" si="4"/>
        <v>2</v>
      </c>
      <c r="L2085" s="99" t="s">
        <v>6449</v>
      </c>
      <c r="M2085" s="100" t="s">
        <v>6450</v>
      </c>
      <c r="N2085" s="101" t="s">
        <v>6451</v>
      </c>
      <c r="O2085" s="128"/>
      <c r="P2085" s="100">
        <v>2.0</v>
      </c>
      <c r="Q2085" s="103">
        <f t="shared" si="5"/>
        <v>0</v>
      </c>
      <c r="R2085" s="161" t="s">
        <v>6452</v>
      </c>
      <c r="S2085" s="105"/>
      <c r="T2085" s="106"/>
      <c r="U2085" s="107"/>
      <c r="V2085" s="108" t="s">
        <v>756</v>
      </c>
      <c r="W2085" s="109" t="s">
        <v>1908</v>
      </c>
      <c r="X2085" s="110" t="str">
        <f t="shared" si="6"/>
        <v/>
      </c>
      <c r="Y2085" s="110" t="str">
        <f t="shared" si="7"/>
        <v>Siêu thị</v>
      </c>
      <c r="Z2085" s="139" t="str">
        <f t="shared" si="134"/>
        <v/>
      </c>
      <c r="AA2085" s="109" t="s">
        <v>802</v>
      </c>
      <c r="AB2085" s="106"/>
      <c r="AC2085" s="158"/>
      <c r="AD2085" s="160"/>
      <c r="AE2085" s="127"/>
      <c r="AF2085" s="113"/>
      <c r="AG2085" s="165" t="str">
        <f t="array" ref="AG2085">XLOOKUP(F2085,'CLV2'!A:A,'CLV2'!E:E)</f>
        <v>2.VEGETABLES</v>
      </c>
      <c r="AH2085" s="115" t="str">
        <f t="array" ref="AH2085">XLOOKUP(F2085,'CLV2'!A:A,'CLV2'!F:F)</f>
        <v>3.LETTUCE, SNACKABLES</v>
      </c>
      <c r="AI2085" s="115" t="str">
        <f t="shared" si="8"/>
        <v>Pack</v>
      </c>
      <c r="AJ2085" s="116">
        <f t="shared" si="9"/>
        <v>1</v>
      </c>
      <c r="AK2085" s="117" t="str">
        <f t="array" ref="AK2085">XLOOKUP(F2085,'GIÁ'!A:A,'GIÁ'!D:D)</f>
        <v>20378.31</v>
      </c>
      <c r="AL2085" s="118">
        <f t="shared" si="10"/>
        <v>40756.62</v>
      </c>
      <c r="AM2085" s="118">
        <f t="shared" si="11"/>
        <v>0</v>
      </c>
      <c r="AN2085" s="119">
        <f t="shared" si="12"/>
        <v>40756.62</v>
      </c>
      <c r="AO2085" s="118">
        <f t="shared" si="13"/>
        <v>0</v>
      </c>
      <c r="AP2085" s="121">
        <f t="shared" si="14"/>
        <v>0</v>
      </c>
      <c r="AQ2085" s="122"/>
      <c r="AR2085" s="119"/>
    </row>
    <row r="2086" ht="22.5" customHeight="1">
      <c r="A2086" s="89">
        <v>46232.0</v>
      </c>
      <c r="B2086" s="90">
        <v>0.4534722222222222</v>
      </c>
      <c r="C2086" s="91" t="s">
        <v>562</v>
      </c>
      <c r="D2086" s="92" t="str">
        <f t="array" ref="D2086">XLOOKUP(C2086,'DS ST'!A:A,'DS ST'!B:B)</f>
        <v>A143</v>
      </c>
      <c r="E2086" s="94" t="str">
        <f t="array" ref="E2086">XLOOKUP($F2086,'GIÁ'!$A:$A,'GIÁ'!$E:$E)</f>
        <v>MÁT</v>
      </c>
      <c r="F2086" s="94">
        <v>8.934673613828E12</v>
      </c>
      <c r="G2086" s="95" t="s">
        <v>1700</v>
      </c>
      <c r="H2086" s="95" t="s">
        <v>57</v>
      </c>
      <c r="I2086" s="96">
        <v>24.0</v>
      </c>
      <c r="J2086" s="96">
        <v>0.0</v>
      </c>
      <c r="K2086" s="98">
        <f t="shared" si="4"/>
        <v>24</v>
      </c>
      <c r="L2086" s="99" t="s">
        <v>6453</v>
      </c>
      <c r="M2086" s="100" t="s">
        <v>6454</v>
      </c>
      <c r="N2086" s="101" t="s">
        <v>6455</v>
      </c>
      <c r="O2086" s="128"/>
      <c r="P2086" s="100"/>
      <c r="Q2086" s="103">
        <f t="shared" si="5"/>
        <v>24</v>
      </c>
      <c r="R2086" s="161"/>
      <c r="S2086" s="105"/>
      <c r="T2086" s="106"/>
      <c r="U2086" s="107"/>
      <c r="V2086" s="108" t="s">
        <v>756</v>
      </c>
      <c r="W2086" s="109" t="s">
        <v>1312</v>
      </c>
      <c r="X2086" s="110" t="str">
        <f t="shared" si="6"/>
        <v/>
      </c>
      <c r="Y2086" s="110" t="str">
        <f t="shared" si="7"/>
        <v/>
      </c>
      <c r="Z2086" s="109" t="s">
        <v>797</v>
      </c>
      <c r="AA2086" s="109" t="s">
        <v>802</v>
      </c>
      <c r="AB2086" s="149" t="s">
        <v>5461</v>
      </c>
      <c r="AC2086" s="159" t="s">
        <v>1329</v>
      </c>
      <c r="AD2086" s="160"/>
      <c r="AE2086" s="127"/>
      <c r="AF2086" s="113"/>
      <c r="AG2086" s="165" t="str">
        <f t="array" ref="AG2086">XLOOKUP(F2086,'CLV2'!A:A,'CLV2'!E:E)</f>
        <v>2.DAIRY</v>
      </c>
      <c r="AH2086" s="115" t="str">
        <f t="array" ref="AH2086">XLOOKUP(F2086,'CLV2'!A:A,'CLV2'!F:F)</f>
        <v>3.YOGURT</v>
      </c>
      <c r="AI2086" s="115" t="str">
        <f t="shared" si="8"/>
        <v>Pack</v>
      </c>
      <c r="AJ2086" s="116">
        <f t="shared" si="9"/>
        <v>1</v>
      </c>
      <c r="AK2086" s="117" t="str">
        <f t="array" ref="AK2086">XLOOKUP(F2086,'GIÁ'!A:A,'GIÁ'!D:D)</f>
        <v>5423.65</v>
      </c>
      <c r="AL2086" s="118">
        <f t="shared" si="10"/>
        <v>130167.6</v>
      </c>
      <c r="AM2086" s="118">
        <f t="shared" si="11"/>
        <v>0</v>
      </c>
      <c r="AN2086" s="119">
        <f t="shared" si="12"/>
        <v>0</v>
      </c>
      <c r="AO2086" s="118">
        <f t="shared" si="13"/>
        <v>130167.6</v>
      </c>
      <c r="AP2086" s="121">
        <f t="shared" si="14"/>
        <v>0</v>
      </c>
      <c r="AQ2086" s="122"/>
      <c r="AR2086" s="119"/>
    </row>
    <row r="2087" ht="22.5" customHeight="1">
      <c r="A2087" s="89">
        <v>46232.0</v>
      </c>
      <c r="B2087" s="90">
        <v>0.4534722222222222</v>
      </c>
      <c r="C2087" s="91" t="s">
        <v>562</v>
      </c>
      <c r="D2087" s="129" t="str">
        <f t="array" ref="D2087">XLOOKUP(C2087,'DS ST'!A:A,'DS ST'!B:B)</f>
        <v>A143</v>
      </c>
      <c r="E2087" s="94" t="str">
        <f t="array" ref="E2087">XLOOKUP($F2087,'GIÁ'!$A:$A,'GIÁ'!$E:$E)</f>
        <v>MÁT</v>
      </c>
      <c r="F2087" s="94">
        <v>8.938525186072E12</v>
      </c>
      <c r="G2087" s="95" t="s">
        <v>2995</v>
      </c>
      <c r="H2087" s="95" t="s">
        <v>224</v>
      </c>
      <c r="I2087" s="96">
        <v>2.0</v>
      </c>
      <c r="J2087" s="96">
        <v>0.0</v>
      </c>
      <c r="K2087" s="98">
        <f t="shared" si="4"/>
        <v>2</v>
      </c>
      <c r="L2087" s="99" t="s">
        <v>6453</v>
      </c>
      <c r="M2087" s="100" t="s">
        <v>6456</v>
      </c>
      <c r="N2087" s="101" t="s">
        <v>6457</v>
      </c>
      <c r="O2087" s="128"/>
      <c r="P2087" s="100"/>
      <c r="Q2087" s="103">
        <f t="shared" si="5"/>
        <v>2</v>
      </c>
      <c r="R2087" s="161"/>
      <c r="S2087" s="105"/>
      <c r="T2087" s="106" t="s">
        <v>6458</v>
      </c>
      <c r="U2087" s="107" t="s">
        <v>6459</v>
      </c>
      <c r="V2087" s="108" t="s">
        <v>756</v>
      </c>
      <c r="W2087" s="109" t="s">
        <v>1312</v>
      </c>
      <c r="X2087" s="110" t="str">
        <f t="shared" si="6"/>
        <v/>
      </c>
      <c r="Y2087" s="110" t="str">
        <f t="shared" si="7"/>
        <v/>
      </c>
      <c r="Z2087" s="139" t="str">
        <f t="shared" ref="Z2087:Z2095" si="135">IF(N(Q2087)&lt;=0,"",IF(ISNUMBER(SEARCH("Thiếu kiện",V2087)),"Kho đông mát",IF(AND(N(Q2087)&gt;0,N(P2087)&gt;0,OR(ISNUMBER(SEARCH("Hình KDB",U2087)),ISNUMBER(SEARCH("Hình tele",U2087)),ISNUMBER(SEARCH("sai code",U2087)),ISNUMBER(SEARCH("ST nhận",U2087)))),"Kho đông mát",IF(AND(W2087="DC giao thiếu",OR(ISNUMBER(SEARCH("Hình KDB",U2087)),ISNUMBER(SEARCH("Hình tele",U2087)),ISNUMBER(SEARCH("sai code",U2087)))),"Kho đông mát",IF(W2087="DC giao thiếu","Chưa xác định",IF(AND(W2087="DC pick sai",OR(ISNUMBER(SEARCH("Hình KDB",U2087)),ISNUMBER(SEARCH("Hình tele",U2087)),ISNUMBER(SEARCH("sai code",U2087)),ISNUMBER(SEARCH("ST nhận",U2087)))),"Kho đông mát",IF(W2087="DC pick sai","Chưa xác định",IF(AND(W2087="Hao hụt",N(O2087)&gt;0,OR(ISNUMBER(SEARCH("Hình KDB",U2087)),ISNUMBER(SEARCH("Hình tele",U2087)),ISNUMBER(SEARCH("sai code",U2087)),ISNUMBER(SEARCH("ST nhận",U2087)))),"Kho đông mát",IF(W2087="Hao hụt","Chưa xác định",IF(OR(W2087="VT giao sai điểm",W2087="Không đạt nhiệt độ",W2087="TX giao thiếu kiện",W2087="Hàng không đạt CL"),"Kho đông mát",IF(W2087="Chưa xác định","Chưa xác định",IF(N(P2087)&gt;0,"Chưa xác định",""))))))))))))</f>
        <v>Kho đông mát</v>
      </c>
      <c r="AA2087" s="109" t="s">
        <v>802</v>
      </c>
      <c r="AB2087" s="106"/>
      <c r="AC2087" s="158"/>
      <c r="AD2087" s="160"/>
      <c r="AE2087" s="127"/>
      <c r="AF2087" s="113"/>
      <c r="AG2087" s="165" t="str">
        <f t="array" ref="AG2087">XLOOKUP(F2087,'CLV2'!A:A,'CLV2'!E:E)</f>
        <v>2.VEGETABLES</v>
      </c>
      <c r="AH2087" s="115" t="str">
        <f t="array" ref="AH2087">XLOOKUP(F2087,'CLV2'!A:A,'CLV2'!F:F)</f>
        <v>3.LEAFY VEGGIES</v>
      </c>
      <c r="AI2087" s="115" t="str">
        <f t="shared" si="8"/>
        <v>Pack</v>
      </c>
      <c r="AJ2087" s="116">
        <f t="shared" si="9"/>
        <v>1</v>
      </c>
      <c r="AK2087" s="117" t="str">
        <f t="array" ref="AK2087">XLOOKUP(F2087,'GIÁ'!A:A,'GIÁ'!D:D)</f>
        <v>24032.61</v>
      </c>
      <c r="AL2087" s="118">
        <f t="shared" si="10"/>
        <v>48065.22</v>
      </c>
      <c r="AM2087" s="118">
        <f t="shared" si="11"/>
        <v>0</v>
      </c>
      <c r="AN2087" s="119">
        <f t="shared" si="12"/>
        <v>0</v>
      </c>
      <c r="AO2087" s="118">
        <f t="shared" si="13"/>
        <v>48065.22</v>
      </c>
      <c r="AP2087" s="121">
        <f t="shared" si="14"/>
        <v>0</v>
      </c>
      <c r="AQ2087" s="122"/>
      <c r="AR2087" s="119"/>
    </row>
    <row r="2088" ht="22.5" customHeight="1">
      <c r="A2088" s="89">
        <v>46232.0</v>
      </c>
      <c r="B2088" s="90">
        <v>0.7423611111111111</v>
      </c>
      <c r="C2088" s="91" t="s">
        <v>1147</v>
      </c>
      <c r="D2088" s="129" t="str">
        <f t="array" ref="D2088">XLOOKUP(C2088,'DS ST'!A:A,'DS ST'!B:B)</f>
        <v>CKO</v>
      </c>
      <c r="E2088" s="94" t="str">
        <f t="array" ref="E2088">XLOOKUP($F2088,'GIÁ'!$A:$A,'GIÁ'!$E:$E)</f>
        <v>MÁT</v>
      </c>
      <c r="F2088" s="94">
        <v>4.014500028835E12</v>
      </c>
      <c r="G2088" s="95" t="s">
        <v>1205</v>
      </c>
      <c r="H2088" s="95" t="s">
        <v>1206</v>
      </c>
      <c r="I2088" s="96">
        <v>2.0</v>
      </c>
      <c r="J2088" s="96">
        <v>0.0</v>
      </c>
      <c r="K2088" s="98">
        <f t="shared" si="4"/>
        <v>2</v>
      </c>
      <c r="L2088" s="99" t="s">
        <v>6460</v>
      </c>
      <c r="M2088" s="100" t="s">
        <v>6461</v>
      </c>
      <c r="N2088" s="101" t="s">
        <v>6462</v>
      </c>
      <c r="O2088" s="128"/>
      <c r="P2088" s="100">
        <v>2.0</v>
      </c>
      <c r="Q2088" s="103">
        <f t="shared" si="5"/>
        <v>0</v>
      </c>
      <c r="R2088" s="161" t="s">
        <v>6463</v>
      </c>
      <c r="S2088" s="105"/>
      <c r="T2088" s="106"/>
      <c r="U2088" s="107"/>
      <c r="V2088" s="108" t="s">
        <v>756</v>
      </c>
      <c r="W2088" s="109" t="s">
        <v>1908</v>
      </c>
      <c r="X2088" s="110" t="str">
        <f t="shared" si="6"/>
        <v/>
      </c>
      <c r="Y2088" s="110" t="str">
        <f t="shared" si="7"/>
        <v>Siêu thị</v>
      </c>
      <c r="Z2088" s="139" t="str">
        <f t="shared" si="135"/>
        <v/>
      </c>
      <c r="AA2088" s="109" t="s">
        <v>802</v>
      </c>
      <c r="AB2088" s="106"/>
      <c r="AC2088" s="158"/>
      <c r="AD2088" s="160"/>
      <c r="AE2088" s="127"/>
      <c r="AF2088" s="113"/>
      <c r="AG2088" s="165" t="str">
        <f t="array" ref="AG2088">XLOOKUP(F2088,'CLV2'!A:A,'CLV2'!E:E)</f>
        <v>2.DAIRY</v>
      </c>
      <c r="AH2088" s="115" t="str">
        <f t="array" ref="AH2088">XLOOKUP(F2088,'CLV2'!A:A,'CLV2'!F:F)</f>
        <v>3.BUTTER AND CHEESE</v>
      </c>
      <c r="AI2088" s="115" t="str">
        <f t="shared" si="8"/>
        <v>Pack</v>
      </c>
      <c r="AJ2088" s="116">
        <f t="shared" si="9"/>
        <v>1</v>
      </c>
      <c r="AK2088" s="117" t="str">
        <f t="array" ref="AK2088">XLOOKUP(F2088,'GIÁ'!A:A,'GIÁ'!D:D)</f>
        <v>45030.84</v>
      </c>
      <c r="AL2088" s="118">
        <f t="shared" si="10"/>
        <v>90061.68</v>
      </c>
      <c r="AM2088" s="118">
        <f t="shared" si="11"/>
        <v>0</v>
      </c>
      <c r="AN2088" s="119">
        <f t="shared" si="12"/>
        <v>90061.68</v>
      </c>
      <c r="AO2088" s="118">
        <f t="shared" si="13"/>
        <v>0</v>
      </c>
      <c r="AP2088" s="121">
        <f t="shared" si="14"/>
        <v>0</v>
      </c>
      <c r="AQ2088" s="122"/>
      <c r="AR2088" s="119"/>
    </row>
    <row r="2089" ht="22.5" customHeight="1">
      <c r="A2089" s="89">
        <v>46232.0</v>
      </c>
      <c r="B2089" s="90">
        <v>0.7423611111111111</v>
      </c>
      <c r="C2089" s="91" t="s">
        <v>1147</v>
      </c>
      <c r="D2089" s="129" t="str">
        <f t="array" ref="D2089">XLOOKUP(C2089,'DS ST'!A:A,'DS ST'!B:B)</f>
        <v>CKO</v>
      </c>
      <c r="E2089" s="94" t="str">
        <f t="array" ref="E2089">XLOOKUP($F2089,'GIÁ'!$A:$A,'GIÁ'!$E:$E)</f>
        <v>MÁT</v>
      </c>
      <c r="F2089" s="94">
        <v>8.93467360682E12</v>
      </c>
      <c r="G2089" s="95" t="s">
        <v>1693</v>
      </c>
      <c r="H2089" s="95" t="s">
        <v>57</v>
      </c>
      <c r="I2089" s="96">
        <v>48.0</v>
      </c>
      <c r="J2089" s="96">
        <v>0.0</v>
      </c>
      <c r="K2089" s="98">
        <f t="shared" si="4"/>
        <v>48</v>
      </c>
      <c r="L2089" s="99" t="s">
        <v>6460</v>
      </c>
      <c r="M2089" s="100" t="s">
        <v>6461</v>
      </c>
      <c r="N2089" s="101" t="s">
        <v>6462</v>
      </c>
      <c r="O2089" s="128"/>
      <c r="P2089" s="100"/>
      <c r="Q2089" s="103">
        <f t="shared" si="5"/>
        <v>48</v>
      </c>
      <c r="R2089" s="161"/>
      <c r="S2089" s="105" t="s">
        <v>14</v>
      </c>
      <c r="T2089" s="106"/>
      <c r="U2089" s="107" t="s">
        <v>6014</v>
      </c>
      <c r="V2089" s="108" t="s">
        <v>756</v>
      </c>
      <c r="W2089" s="109" t="s">
        <v>2842</v>
      </c>
      <c r="X2089" s="110" t="str">
        <f t="shared" si="6"/>
        <v/>
      </c>
      <c r="Y2089" s="110" t="str">
        <f t="shared" si="7"/>
        <v/>
      </c>
      <c r="Z2089" s="139" t="str">
        <f t="shared" si="135"/>
        <v>Kho đông mát</v>
      </c>
      <c r="AA2089" s="109" t="s">
        <v>802</v>
      </c>
      <c r="AB2089" s="106"/>
      <c r="AC2089" s="158"/>
      <c r="AD2089" s="160"/>
      <c r="AE2089" s="127"/>
      <c r="AF2089" s="113"/>
      <c r="AG2089" s="165" t="str">
        <f t="array" ref="AG2089">XLOOKUP(F2089,'CLV2'!A:A,'CLV2'!E:E)</f>
        <v>2.DAIRY</v>
      </c>
      <c r="AH2089" s="115" t="str">
        <f t="array" ref="AH2089">XLOOKUP(F2089,'CLV2'!A:A,'CLV2'!F:F)</f>
        <v>3.YOGURT</v>
      </c>
      <c r="AI2089" s="115" t="str">
        <f t="shared" si="8"/>
        <v>Pack</v>
      </c>
      <c r="AJ2089" s="116">
        <f t="shared" si="9"/>
        <v>1</v>
      </c>
      <c r="AK2089" s="117" t="str">
        <f t="array" ref="AK2089">XLOOKUP(F2089,'GIÁ'!A:A,'GIÁ'!D:D)</f>
        <v>5402.30</v>
      </c>
      <c r="AL2089" s="118">
        <f t="shared" si="10"/>
        <v>259310.4</v>
      </c>
      <c r="AM2089" s="118">
        <f t="shared" si="11"/>
        <v>0</v>
      </c>
      <c r="AN2089" s="119">
        <f t="shared" si="12"/>
        <v>0</v>
      </c>
      <c r="AO2089" s="118">
        <f t="shared" si="13"/>
        <v>259310.4</v>
      </c>
      <c r="AP2089" s="121">
        <f t="shared" si="14"/>
        <v>0</v>
      </c>
      <c r="AQ2089" s="122"/>
      <c r="AR2089" s="119"/>
    </row>
    <row r="2090" ht="22.5" customHeight="1">
      <c r="A2090" s="89">
        <v>46232.0</v>
      </c>
      <c r="B2090" s="90">
        <v>0.7423611111111111</v>
      </c>
      <c r="C2090" s="91" t="s">
        <v>1147</v>
      </c>
      <c r="D2090" s="129" t="str">
        <f t="array" ref="D2090">XLOOKUP(C2090,'DS ST'!A:A,'DS ST'!B:B)</f>
        <v>CKO</v>
      </c>
      <c r="E2090" s="94" t="str">
        <f t="array" ref="E2090">XLOOKUP($F2090,'GIÁ'!$A:$A,'GIÁ'!$E:$E)</f>
        <v>MÁT</v>
      </c>
      <c r="F2090" s="94">
        <v>8.936049694431E12</v>
      </c>
      <c r="G2090" s="95" t="s">
        <v>2253</v>
      </c>
      <c r="H2090" s="95" t="s">
        <v>57</v>
      </c>
      <c r="I2090" s="96">
        <v>1.0</v>
      </c>
      <c r="J2090" s="96">
        <v>0.0</v>
      </c>
      <c r="K2090" s="98">
        <f t="shared" si="4"/>
        <v>1</v>
      </c>
      <c r="L2090" s="99" t="s">
        <v>6460</v>
      </c>
      <c r="M2090" s="100" t="s">
        <v>6464</v>
      </c>
      <c r="N2090" s="101" t="s">
        <v>6465</v>
      </c>
      <c r="O2090" s="128"/>
      <c r="P2090" s="100">
        <v>1.0</v>
      </c>
      <c r="Q2090" s="103">
        <f t="shared" si="5"/>
        <v>0</v>
      </c>
      <c r="R2090" s="161" t="s">
        <v>6466</v>
      </c>
      <c r="S2090" s="105"/>
      <c r="T2090" s="106"/>
      <c r="U2090" s="107"/>
      <c r="V2090" s="108" t="s">
        <v>756</v>
      </c>
      <c r="W2090" s="109" t="s">
        <v>1908</v>
      </c>
      <c r="X2090" s="110" t="str">
        <f t="shared" si="6"/>
        <v/>
      </c>
      <c r="Y2090" s="110" t="str">
        <f t="shared" si="7"/>
        <v>Siêu thị</v>
      </c>
      <c r="Z2090" s="139" t="str">
        <f t="shared" si="135"/>
        <v/>
      </c>
      <c r="AA2090" s="109" t="s">
        <v>802</v>
      </c>
      <c r="AB2090" s="106"/>
      <c r="AC2090" s="158"/>
      <c r="AD2090" s="160"/>
      <c r="AE2090" s="127"/>
      <c r="AF2090" s="113"/>
      <c r="AG2090" s="165" t="str">
        <f t="array" ref="AG2090">XLOOKUP(F2090,'CLV2'!A:A,'CLV2'!E:E)</f>
        <v>2.VEGETABLES</v>
      </c>
      <c r="AH2090" s="115" t="str">
        <f t="array" ref="AH2090">XLOOKUP(F2090,'CLV2'!A:A,'CLV2'!F:F)</f>
        <v>3.LETTUCE, SNACKABLES</v>
      </c>
      <c r="AI2090" s="115" t="str">
        <f t="shared" si="8"/>
        <v>Pack</v>
      </c>
      <c r="AJ2090" s="116">
        <f t="shared" si="9"/>
        <v>1</v>
      </c>
      <c r="AK2090" s="117" t="str">
        <f t="array" ref="AK2090">XLOOKUP(F2090,'GIÁ'!A:A,'GIÁ'!D:D)</f>
        <v>26437.71</v>
      </c>
      <c r="AL2090" s="118">
        <f t="shared" si="10"/>
        <v>26437.71</v>
      </c>
      <c r="AM2090" s="118">
        <f t="shared" si="11"/>
        <v>0</v>
      </c>
      <c r="AN2090" s="119">
        <f t="shared" si="12"/>
        <v>26437.71</v>
      </c>
      <c r="AO2090" s="118">
        <f t="shared" si="13"/>
        <v>0</v>
      </c>
      <c r="AP2090" s="121">
        <f t="shared" si="14"/>
        <v>0</v>
      </c>
      <c r="AQ2090" s="122"/>
      <c r="AR2090" s="119"/>
    </row>
    <row r="2091" ht="22.5" customHeight="1">
      <c r="A2091" s="89">
        <v>46232.0</v>
      </c>
      <c r="B2091" s="90">
        <v>0.7423611111111111</v>
      </c>
      <c r="C2091" s="91" t="s">
        <v>1147</v>
      </c>
      <c r="D2091" s="129" t="str">
        <f t="array" ref="D2091">XLOOKUP(C2091,'DS ST'!A:A,'DS ST'!B:B)</f>
        <v>CKO</v>
      </c>
      <c r="E2091" s="94" t="str">
        <f t="array" ref="E2091">XLOOKUP($F2091,'GIÁ'!$A:$A,'GIÁ'!$E:$E)</f>
        <v>MÁT</v>
      </c>
      <c r="F2091" s="94">
        <v>11742.0</v>
      </c>
      <c r="G2091" s="95" t="s">
        <v>1025</v>
      </c>
      <c r="H2091" s="95" t="s">
        <v>75</v>
      </c>
      <c r="I2091" s="96">
        <v>6.0</v>
      </c>
      <c r="J2091" s="96">
        <v>0.0</v>
      </c>
      <c r="K2091" s="98">
        <f t="shared" si="4"/>
        <v>6</v>
      </c>
      <c r="L2091" s="99" t="s">
        <v>6460</v>
      </c>
      <c r="M2091" s="100" t="s">
        <v>6467</v>
      </c>
      <c r="N2091" s="101" t="s">
        <v>6468</v>
      </c>
      <c r="O2091" s="128"/>
      <c r="P2091" s="100">
        <v>6.0</v>
      </c>
      <c r="Q2091" s="103">
        <f t="shared" si="5"/>
        <v>0</v>
      </c>
      <c r="R2091" s="161" t="s">
        <v>6469</v>
      </c>
      <c r="S2091" s="105"/>
      <c r="T2091" s="106"/>
      <c r="U2091" s="107"/>
      <c r="V2091" s="108" t="s">
        <v>756</v>
      </c>
      <c r="W2091" s="109" t="s">
        <v>1908</v>
      </c>
      <c r="X2091" s="110" t="str">
        <f t="shared" si="6"/>
        <v/>
      </c>
      <c r="Y2091" s="110" t="str">
        <f t="shared" si="7"/>
        <v>Siêu thị</v>
      </c>
      <c r="Z2091" s="139" t="str">
        <f t="shared" si="135"/>
        <v/>
      </c>
      <c r="AA2091" s="109" t="s">
        <v>802</v>
      </c>
      <c r="AB2091" s="106"/>
      <c r="AC2091" s="158"/>
      <c r="AD2091" s="160"/>
      <c r="AE2091" s="127"/>
      <c r="AF2091" s="113"/>
      <c r="AG2091" s="165" t="str">
        <f t="array" ref="AG2091">XLOOKUP(F2091,'CLV2'!A:A,'CLV2'!E:E)</f>
        <v>2.FRUITS</v>
      </c>
      <c r="AH2091" s="115" t="str">
        <f t="array" ref="AH2091">XLOOKUP(F2091,'CLV2'!A:A,'CLV2'!F:F)</f>
        <v>3.CUTTING FRUITS</v>
      </c>
      <c r="AI2091" s="115" t="str">
        <f t="shared" si="8"/>
        <v>Pack</v>
      </c>
      <c r="AJ2091" s="116">
        <f t="shared" si="9"/>
        <v>1</v>
      </c>
      <c r="AK2091" s="117" t="str">
        <f t="array" ref="AK2091">XLOOKUP(F2091,'GIÁ'!A:A,'GIÁ'!D:D)</f>
        <v>20000.00</v>
      </c>
      <c r="AL2091" s="118">
        <f t="shared" si="10"/>
        <v>120000</v>
      </c>
      <c r="AM2091" s="118">
        <f t="shared" si="11"/>
        <v>0</v>
      </c>
      <c r="AN2091" s="119">
        <f t="shared" si="12"/>
        <v>120000</v>
      </c>
      <c r="AO2091" s="118">
        <f t="shared" si="13"/>
        <v>0</v>
      </c>
      <c r="AP2091" s="121">
        <f t="shared" si="14"/>
        <v>0</v>
      </c>
      <c r="AQ2091" s="122"/>
      <c r="AR2091" s="119"/>
    </row>
    <row r="2092" ht="22.5" customHeight="1">
      <c r="A2092" s="89">
        <v>46232.0</v>
      </c>
      <c r="B2092" s="90">
        <v>0.7423611111111111</v>
      </c>
      <c r="C2092" s="91" t="s">
        <v>1147</v>
      </c>
      <c r="D2092" s="92" t="str">
        <f t="array" ref="D2092">XLOOKUP(C2092,'DS ST'!A:A,'DS ST'!B:B)</f>
        <v>CKO</v>
      </c>
      <c r="E2092" s="94" t="str">
        <f t="array" ref="E2092">XLOOKUP($F2092,'GIÁ'!$A:$A,'GIÁ'!$E:$E)</f>
        <v>MÁT</v>
      </c>
      <c r="F2092" s="94">
        <v>8.936049693908E12</v>
      </c>
      <c r="G2092" s="95" t="s">
        <v>2244</v>
      </c>
      <c r="H2092" s="95" t="s">
        <v>57</v>
      </c>
      <c r="I2092" s="96">
        <v>4.0</v>
      </c>
      <c r="J2092" s="96">
        <v>1.0</v>
      </c>
      <c r="K2092" s="98">
        <f t="shared" si="4"/>
        <v>3</v>
      </c>
      <c r="L2092" s="99" t="s">
        <v>6460</v>
      </c>
      <c r="M2092" s="100" t="s">
        <v>6470</v>
      </c>
      <c r="N2092" s="101" t="s">
        <v>6471</v>
      </c>
      <c r="O2092" s="128"/>
      <c r="P2092" s="100"/>
      <c r="Q2092" s="103">
        <f t="shared" si="5"/>
        <v>3</v>
      </c>
      <c r="R2092" s="161"/>
      <c r="S2092" s="105"/>
      <c r="T2092" s="106"/>
      <c r="U2092" s="107"/>
      <c r="V2092" s="108" t="s">
        <v>756</v>
      </c>
      <c r="W2092" s="109" t="s">
        <v>1312</v>
      </c>
      <c r="X2092" s="110" t="str">
        <f t="shared" si="6"/>
        <v/>
      </c>
      <c r="Y2092" s="110" t="str">
        <f t="shared" si="7"/>
        <v/>
      </c>
      <c r="Z2092" s="139" t="str">
        <f t="shared" si="135"/>
        <v>Chưa xác định</v>
      </c>
      <c r="AA2092" s="109" t="s">
        <v>5260</v>
      </c>
      <c r="AB2092" s="106"/>
      <c r="AC2092" s="158"/>
      <c r="AD2092" s="160"/>
      <c r="AE2092" s="127"/>
      <c r="AF2092" s="113"/>
      <c r="AG2092" s="165" t="str">
        <f t="array" ref="AG2092">XLOOKUP(F2092,'CLV2'!A:A,'CLV2'!E:E)</f>
        <v>2.VEGETABLES</v>
      </c>
      <c r="AH2092" s="115" t="str">
        <f t="array" ref="AH2092">XLOOKUP(F2092,'CLV2'!A:A,'CLV2'!F:F)</f>
        <v>3.LETTUCE, SNACKABLES</v>
      </c>
      <c r="AI2092" s="115" t="str">
        <f t="shared" si="8"/>
        <v>Pack</v>
      </c>
      <c r="AJ2092" s="116">
        <f t="shared" si="9"/>
        <v>0.75</v>
      </c>
      <c r="AK2092" s="117" t="str">
        <f t="array" ref="AK2092">XLOOKUP(F2092,'GIÁ'!A:A,'GIÁ'!D:D)</f>
        <v>20360.85</v>
      </c>
      <c r="AL2092" s="118">
        <f t="shared" si="10"/>
        <v>61082.55</v>
      </c>
      <c r="AM2092" s="118">
        <f t="shared" si="11"/>
        <v>0</v>
      </c>
      <c r="AN2092" s="119">
        <f t="shared" si="12"/>
        <v>0</v>
      </c>
      <c r="AO2092" s="118">
        <f t="shared" si="13"/>
        <v>0</v>
      </c>
      <c r="AP2092" s="121">
        <f t="shared" si="14"/>
        <v>61082.55</v>
      </c>
      <c r="AQ2092" s="122"/>
      <c r="AR2092" s="119"/>
    </row>
    <row r="2093" ht="22.5" customHeight="1">
      <c r="A2093" s="89">
        <v>46232.0</v>
      </c>
      <c r="B2093" s="90">
        <v>0.7423611111111111</v>
      </c>
      <c r="C2093" s="91" t="s">
        <v>1147</v>
      </c>
      <c r="D2093" s="129" t="str">
        <f t="array" ref="D2093">XLOOKUP(C2093,'DS ST'!A:A,'DS ST'!B:B)</f>
        <v>CKO</v>
      </c>
      <c r="E2093" s="94" t="str">
        <f t="array" ref="E2093">XLOOKUP($F2093,'GIÁ'!$A:$A,'GIÁ'!$E:$E)</f>
        <v>MÁT</v>
      </c>
      <c r="F2093" s="94">
        <v>11570.0</v>
      </c>
      <c r="G2093" s="95" t="s">
        <v>901</v>
      </c>
      <c r="H2093" s="95" t="s">
        <v>75</v>
      </c>
      <c r="I2093" s="96">
        <v>9.0</v>
      </c>
      <c r="J2093" s="96">
        <v>3.0</v>
      </c>
      <c r="K2093" s="98">
        <f t="shared" si="4"/>
        <v>6</v>
      </c>
      <c r="L2093" s="99" t="s">
        <v>6460</v>
      </c>
      <c r="M2093" s="100" t="s">
        <v>6472</v>
      </c>
      <c r="N2093" s="101" t="s">
        <v>6473</v>
      </c>
      <c r="O2093" s="128"/>
      <c r="P2093" s="100">
        <v>6.0</v>
      </c>
      <c r="Q2093" s="103">
        <f t="shared" si="5"/>
        <v>0</v>
      </c>
      <c r="R2093" s="161" t="s">
        <v>6474</v>
      </c>
      <c r="S2093" s="105"/>
      <c r="T2093" s="106"/>
      <c r="U2093" s="107"/>
      <c r="V2093" s="108" t="s">
        <v>756</v>
      </c>
      <c r="W2093" s="109" t="s">
        <v>1908</v>
      </c>
      <c r="X2093" s="110" t="str">
        <f t="shared" si="6"/>
        <v/>
      </c>
      <c r="Y2093" s="110" t="str">
        <f t="shared" si="7"/>
        <v>Siêu thị</v>
      </c>
      <c r="Z2093" s="139" t="str">
        <f t="shared" si="135"/>
        <v/>
      </c>
      <c r="AA2093" s="109" t="s">
        <v>802</v>
      </c>
      <c r="AB2093" s="106"/>
      <c r="AC2093" s="158"/>
      <c r="AD2093" s="160"/>
      <c r="AE2093" s="127"/>
      <c r="AF2093" s="113"/>
      <c r="AG2093" s="165" t="str">
        <f t="array" ref="AG2093">XLOOKUP(F2093,'CLV2'!A:A,'CLV2'!E:E)</f>
        <v>2.FRUITS</v>
      </c>
      <c r="AH2093" s="115" t="str">
        <f t="array" ref="AH2093">XLOOKUP(F2093,'CLV2'!A:A,'CLV2'!F:F)</f>
        <v>3.IMPORT FRUITS</v>
      </c>
      <c r="AI2093" s="115" t="str">
        <f t="shared" si="8"/>
        <v>Pack</v>
      </c>
      <c r="AJ2093" s="116">
        <f t="shared" si="9"/>
        <v>0.6666666667</v>
      </c>
      <c r="AK2093" s="117" t="str">
        <f t="array" ref="AK2093">XLOOKUP(F2093,'GIÁ'!A:A,'GIÁ'!D:D)</f>
        <v>67482.80</v>
      </c>
      <c r="AL2093" s="118">
        <f t="shared" si="10"/>
        <v>404896.8</v>
      </c>
      <c r="AM2093" s="118">
        <f t="shared" si="11"/>
        <v>0</v>
      </c>
      <c r="AN2093" s="119">
        <f t="shared" si="12"/>
        <v>404896.8</v>
      </c>
      <c r="AO2093" s="118">
        <f t="shared" si="13"/>
        <v>0</v>
      </c>
      <c r="AP2093" s="121">
        <f t="shared" si="14"/>
        <v>0</v>
      </c>
      <c r="AQ2093" s="122"/>
      <c r="AR2093" s="119"/>
    </row>
    <row r="2094" ht="22.5" customHeight="1">
      <c r="A2094" s="89">
        <v>46232.0</v>
      </c>
      <c r="B2094" s="90">
        <v>0.7423611111111111</v>
      </c>
      <c r="C2094" s="91" t="s">
        <v>1147</v>
      </c>
      <c r="D2094" s="129" t="str">
        <f t="array" ref="D2094">XLOOKUP(C2094,'DS ST'!A:A,'DS ST'!B:B)</f>
        <v>CKO</v>
      </c>
      <c r="E2094" s="94" t="str">
        <f t="array" ref="E2094">XLOOKUP($F2094,'GIÁ'!$A:$A,'GIÁ'!$E:$E)</f>
        <v>MÁT</v>
      </c>
      <c r="F2094" s="94">
        <v>8.935128710109E12</v>
      </c>
      <c r="G2094" s="95" t="s">
        <v>1926</v>
      </c>
      <c r="H2094" s="95" t="s">
        <v>224</v>
      </c>
      <c r="I2094" s="96">
        <v>4.0</v>
      </c>
      <c r="J2094" s="96">
        <v>0.0</v>
      </c>
      <c r="K2094" s="98">
        <f t="shared" si="4"/>
        <v>4</v>
      </c>
      <c r="L2094" s="99" t="s">
        <v>6460</v>
      </c>
      <c r="M2094" s="100" t="s">
        <v>6475</v>
      </c>
      <c r="N2094" s="101" t="s">
        <v>6476</v>
      </c>
      <c r="O2094" s="128"/>
      <c r="P2094" s="100">
        <v>4.0</v>
      </c>
      <c r="Q2094" s="103">
        <f t="shared" si="5"/>
        <v>0</v>
      </c>
      <c r="R2094" s="161" t="s">
        <v>6477</v>
      </c>
      <c r="S2094" s="105"/>
      <c r="T2094" s="106"/>
      <c r="U2094" s="107"/>
      <c r="V2094" s="108" t="s">
        <v>756</v>
      </c>
      <c r="W2094" s="109" t="s">
        <v>1908</v>
      </c>
      <c r="X2094" s="110" t="str">
        <f t="shared" si="6"/>
        <v/>
      </c>
      <c r="Y2094" s="110" t="str">
        <f t="shared" si="7"/>
        <v>Siêu thị</v>
      </c>
      <c r="Z2094" s="139" t="str">
        <f t="shared" si="135"/>
        <v/>
      </c>
      <c r="AA2094" s="109" t="s">
        <v>802</v>
      </c>
      <c r="AB2094" s="106"/>
      <c r="AC2094" s="158"/>
      <c r="AD2094" s="160"/>
      <c r="AE2094" s="127"/>
      <c r="AF2094" s="113"/>
      <c r="AG2094" s="165" t="str">
        <f t="array" ref="AG2094">XLOOKUP(F2094,'CLV2'!A:A,'CLV2'!E:E)</f>
        <v>2.DAIRY</v>
      </c>
      <c r="AH2094" s="115" t="str">
        <f t="array" ref="AH2094">XLOOKUP(F2094,'CLV2'!A:A,'CLV2'!F:F)</f>
        <v>3.BUTTER AND CHEESE</v>
      </c>
      <c r="AI2094" s="115" t="str">
        <f t="shared" si="8"/>
        <v>Pack</v>
      </c>
      <c r="AJ2094" s="116">
        <f t="shared" si="9"/>
        <v>1</v>
      </c>
      <c r="AK2094" s="117" t="str">
        <f t="array" ref="AK2094">XLOOKUP(F2094,'GIÁ'!A:A,'GIÁ'!D:D)</f>
        <v>64810.60</v>
      </c>
      <c r="AL2094" s="118">
        <f t="shared" si="10"/>
        <v>259242.4</v>
      </c>
      <c r="AM2094" s="118">
        <f t="shared" si="11"/>
        <v>0</v>
      </c>
      <c r="AN2094" s="119">
        <f t="shared" si="12"/>
        <v>259242.4</v>
      </c>
      <c r="AO2094" s="118">
        <f t="shared" si="13"/>
        <v>0</v>
      </c>
      <c r="AP2094" s="121">
        <f t="shared" si="14"/>
        <v>0</v>
      </c>
      <c r="AQ2094" s="122"/>
      <c r="AR2094" s="119"/>
    </row>
    <row r="2095" ht="22.5" customHeight="1">
      <c r="A2095" s="89">
        <v>46232.0</v>
      </c>
      <c r="B2095" s="90">
        <v>0.7423611111111111</v>
      </c>
      <c r="C2095" s="91" t="s">
        <v>1147</v>
      </c>
      <c r="D2095" s="129" t="str">
        <f t="array" ref="D2095">XLOOKUP(C2095,'DS ST'!A:A,'DS ST'!B:B)</f>
        <v>CKO</v>
      </c>
      <c r="E2095" s="94" t="str">
        <f t="array" ref="E2095">XLOOKUP($F2095,'GIÁ'!$A:$A,'GIÁ'!$E:$E)</f>
        <v>MÁT</v>
      </c>
      <c r="F2095" s="94">
        <v>8.935360200086E12</v>
      </c>
      <c r="G2095" s="95" t="s">
        <v>2088</v>
      </c>
      <c r="H2095" s="95" t="s">
        <v>57</v>
      </c>
      <c r="I2095" s="96">
        <v>40.0</v>
      </c>
      <c r="J2095" s="96">
        <v>16.0</v>
      </c>
      <c r="K2095" s="98">
        <f t="shared" si="4"/>
        <v>24</v>
      </c>
      <c r="L2095" s="99" t="s">
        <v>6460</v>
      </c>
      <c r="M2095" s="100" t="s">
        <v>6478</v>
      </c>
      <c r="N2095" s="101" t="s">
        <v>6479</v>
      </c>
      <c r="O2095" s="128"/>
      <c r="P2095" s="100">
        <v>24.0</v>
      </c>
      <c r="Q2095" s="103">
        <f t="shared" si="5"/>
        <v>0</v>
      </c>
      <c r="R2095" s="161" t="s">
        <v>6480</v>
      </c>
      <c r="S2095" s="105"/>
      <c r="T2095" s="106"/>
      <c r="U2095" s="107"/>
      <c r="V2095" s="108" t="s">
        <v>756</v>
      </c>
      <c r="W2095" s="109" t="s">
        <v>1908</v>
      </c>
      <c r="X2095" s="110" t="str">
        <f t="shared" si="6"/>
        <v/>
      </c>
      <c r="Y2095" s="110" t="str">
        <f t="shared" si="7"/>
        <v>Siêu thị</v>
      </c>
      <c r="Z2095" s="139" t="str">
        <f t="shared" si="135"/>
        <v/>
      </c>
      <c r="AA2095" s="109" t="s">
        <v>802</v>
      </c>
      <c r="AB2095" s="106"/>
      <c r="AC2095" s="158"/>
      <c r="AD2095" s="160"/>
      <c r="AE2095" s="127"/>
      <c r="AF2095" s="113"/>
      <c r="AG2095" s="165" t="str">
        <f t="array" ref="AG2095">XLOOKUP(F2095,'CLV2'!A:A,'CLV2'!E:E)</f>
        <v>2.FRUITS</v>
      </c>
      <c r="AH2095" s="115" t="str">
        <f t="array" ref="AH2095">XLOOKUP(F2095,'CLV2'!A:A,'CLV2'!F:F)</f>
        <v>3.IMPORT FRUITS</v>
      </c>
      <c r="AI2095" s="115" t="str">
        <f t="shared" si="8"/>
        <v>Pack</v>
      </c>
      <c r="AJ2095" s="116">
        <f t="shared" si="9"/>
        <v>0.6</v>
      </c>
      <c r="AK2095" s="117" t="str">
        <f t="array" ref="AK2095">XLOOKUP(F2095,'GIÁ'!A:A,'GIÁ'!D:D)</f>
        <v>117334.78</v>
      </c>
      <c r="AL2095" s="118">
        <f t="shared" si="10"/>
        <v>2816034.72</v>
      </c>
      <c r="AM2095" s="118">
        <f t="shared" si="11"/>
        <v>0</v>
      </c>
      <c r="AN2095" s="119">
        <f t="shared" si="12"/>
        <v>2816034.72</v>
      </c>
      <c r="AO2095" s="118">
        <f t="shared" si="13"/>
        <v>0</v>
      </c>
      <c r="AP2095" s="121">
        <f t="shared" si="14"/>
        <v>0</v>
      </c>
      <c r="AQ2095" s="122"/>
      <c r="AR2095" s="119"/>
    </row>
    <row r="2096" ht="22.5" customHeight="1">
      <c r="A2096" s="89">
        <v>46232.0</v>
      </c>
      <c r="B2096" s="90">
        <v>0.6020833333333333</v>
      </c>
      <c r="C2096" s="91" t="s">
        <v>919</v>
      </c>
      <c r="D2096" s="92" t="str">
        <f t="array" ref="D2096">XLOOKUP(C2096,'DS ST'!A:A,'DS ST'!B:B)</f>
        <v>A195</v>
      </c>
      <c r="E2096" s="94" t="str">
        <f t="array" ref="E2096">XLOOKUP($F2096,'GIÁ'!$A:$A,'GIÁ'!$E:$E)</f>
        <v>ĐÔNG</v>
      </c>
      <c r="F2096" s="94">
        <v>8.938532826008E12</v>
      </c>
      <c r="G2096" s="95" t="s">
        <v>3046</v>
      </c>
      <c r="H2096" s="95" t="s">
        <v>224</v>
      </c>
      <c r="I2096" s="96">
        <v>4.0</v>
      </c>
      <c r="J2096" s="96">
        <v>0.0</v>
      </c>
      <c r="K2096" s="98">
        <f t="shared" si="4"/>
        <v>4</v>
      </c>
      <c r="L2096" s="99" t="s">
        <v>6481</v>
      </c>
      <c r="M2096" s="100" t="s">
        <v>6482</v>
      </c>
      <c r="N2096" s="101"/>
      <c r="O2096" s="128"/>
      <c r="P2096" s="100"/>
      <c r="Q2096" s="103">
        <f t="shared" si="5"/>
        <v>4</v>
      </c>
      <c r="R2096" s="161"/>
      <c r="S2096" s="105"/>
      <c r="T2096" s="106"/>
      <c r="U2096" s="107"/>
      <c r="V2096" s="108" t="s">
        <v>756</v>
      </c>
      <c r="W2096" s="109" t="s">
        <v>1312</v>
      </c>
      <c r="X2096" s="110" t="str">
        <f t="shared" si="6"/>
        <v/>
      </c>
      <c r="Y2096" s="110" t="str">
        <f t="shared" si="7"/>
        <v/>
      </c>
      <c r="Z2096" s="109" t="s">
        <v>797</v>
      </c>
      <c r="AA2096" s="109" t="s">
        <v>802</v>
      </c>
      <c r="AB2096" s="168" t="s">
        <v>5468</v>
      </c>
      <c r="AC2096" s="159" t="s">
        <v>1329</v>
      </c>
      <c r="AD2096" s="160"/>
      <c r="AE2096" s="127"/>
      <c r="AF2096" s="113"/>
      <c r="AG2096" s="165" t="str">
        <f t="array" ref="AG2096">XLOOKUP(F2096,'CLV2'!A:A,'CLV2'!E:E)</f>
        <v>2.FROZEN FOODS</v>
      </c>
      <c r="AH2096" s="115" t="str">
        <f t="array" ref="AH2096">XLOOKUP(F2096,'CLV2'!A:A,'CLV2'!F:F)</f>
        <v>3.PASTRY AND DESSERTS</v>
      </c>
      <c r="AI2096" s="115" t="str">
        <f t="shared" si="8"/>
        <v>Pack</v>
      </c>
      <c r="AJ2096" s="116">
        <f t="shared" si="9"/>
        <v>1</v>
      </c>
      <c r="AK2096" s="117" t="str">
        <f t="array" ref="AK2096">XLOOKUP(F2096,'GIÁ'!A:A,'GIÁ'!D:D)</f>
        <v>22371.33</v>
      </c>
      <c r="AL2096" s="118">
        <f t="shared" si="10"/>
        <v>89485.32</v>
      </c>
      <c r="AM2096" s="118">
        <f t="shared" si="11"/>
        <v>0</v>
      </c>
      <c r="AN2096" s="119">
        <f t="shared" si="12"/>
        <v>0</v>
      </c>
      <c r="AO2096" s="118">
        <f t="shared" si="13"/>
        <v>89485.32</v>
      </c>
      <c r="AP2096" s="121">
        <f t="shared" si="14"/>
        <v>0</v>
      </c>
      <c r="AQ2096" s="122"/>
      <c r="AR2096" s="119"/>
    </row>
    <row r="2097" ht="22.5" customHeight="1">
      <c r="A2097" s="89">
        <v>46232.0</v>
      </c>
      <c r="B2097" s="90">
        <v>0.6347222222222222</v>
      </c>
      <c r="C2097" s="91" t="s">
        <v>855</v>
      </c>
      <c r="D2097" s="129" t="str">
        <f t="array" ref="D2097">XLOOKUP(C2097,'DS ST'!A:A,'DS ST'!B:B)</f>
        <v>A186</v>
      </c>
      <c r="E2097" s="94" t="str">
        <f t="array" ref="E2097">XLOOKUP($F2097,'GIÁ'!$A:$A,'GIÁ'!$E:$E)</f>
        <v>MÁT</v>
      </c>
      <c r="F2097" s="94">
        <v>8.93617675109E12</v>
      </c>
      <c r="G2097" s="95" t="s">
        <v>2527</v>
      </c>
      <c r="H2097" s="95" t="s">
        <v>667</v>
      </c>
      <c r="I2097" s="96">
        <v>3.0</v>
      </c>
      <c r="J2097" s="96">
        <v>2.0</v>
      </c>
      <c r="K2097" s="98">
        <f t="shared" si="4"/>
        <v>1</v>
      </c>
      <c r="L2097" s="99" t="s">
        <v>6483</v>
      </c>
      <c r="M2097" s="100" t="s">
        <v>6484</v>
      </c>
      <c r="N2097" s="101" t="s">
        <v>6485</v>
      </c>
      <c r="O2097" s="128"/>
      <c r="P2097" s="100"/>
      <c r="Q2097" s="103">
        <f t="shared" si="5"/>
        <v>1</v>
      </c>
      <c r="R2097" s="161"/>
      <c r="S2097" s="105" t="s">
        <v>14</v>
      </c>
      <c r="T2097" s="106"/>
      <c r="U2097" s="107" t="s">
        <v>5554</v>
      </c>
      <c r="V2097" s="108" t="s">
        <v>756</v>
      </c>
      <c r="W2097" s="109" t="s">
        <v>1312</v>
      </c>
      <c r="X2097" s="110" t="str">
        <f t="shared" si="6"/>
        <v/>
      </c>
      <c r="Y2097" s="110" t="str">
        <f t="shared" si="7"/>
        <v/>
      </c>
      <c r="Z2097" s="139" t="str">
        <f t="shared" ref="Z2097:Z2098" si="136">IF(N(Q2097)&lt;=0,"",IF(ISNUMBER(SEARCH("Thiếu kiện",V2097)),"Kho đông mát",IF(AND(N(Q2097)&gt;0,N(P2097)&gt;0,OR(ISNUMBER(SEARCH("Hình KDB",U2097)),ISNUMBER(SEARCH("Hình tele",U2097)),ISNUMBER(SEARCH("sai code",U2097)),ISNUMBER(SEARCH("ST nhận",U2097)))),"Kho đông mát",IF(AND(W2097="DC giao thiếu",OR(ISNUMBER(SEARCH("Hình KDB",U2097)),ISNUMBER(SEARCH("Hình tele",U2097)),ISNUMBER(SEARCH("sai code",U2097)))),"Kho đông mát",IF(W2097="DC giao thiếu","Chưa xác định",IF(AND(W2097="DC pick sai",OR(ISNUMBER(SEARCH("Hình KDB",U2097)),ISNUMBER(SEARCH("Hình tele",U2097)),ISNUMBER(SEARCH("sai code",U2097)),ISNUMBER(SEARCH("ST nhận",U2097)))),"Kho đông mát",IF(W2097="DC pick sai","Chưa xác định",IF(AND(W2097="Hao hụt",N(O2097)&gt;0,OR(ISNUMBER(SEARCH("Hình KDB",U2097)),ISNUMBER(SEARCH("Hình tele",U2097)),ISNUMBER(SEARCH("sai code",U2097)),ISNUMBER(SEARCH("ST nhận",U2097)))),"Kho đông mát",IF(W2097="Hao hụt","Chưa xác định",IF(OR(W2097="VT giao sai điểm",W2097="Không đạt nhiệt độ",W2097="TX giao thiếu kiện",W2097="Hàng không đạt CL"),"Kho đông mát",IF(W2097="Chưa xác định","Chưa xác định",IF(N(P2097)&gt;0,"Chưa xác định",""))))))))))))</f>
        <v>Kho đông mát</v>
      </c>
      <c r="AA2097" s="109" t="s">
        <v>802</v>
      </c>
      <c r="AB2097" s="106"/>
      <c r="AC2097" s="159" t="s">
        <v>3555</v>
      </c>
      <c r="AD2097" s="162" t="s">
        <v>6486</v>
      </c>
      <c r="AE2097" s="127"/>
      <c r="AF2097" s="113"/>
      <c r="AG2097" s="165" t="str">
        <f t="array" ref="AG2097">XLOOKUP(F2097,'CLV2'!A:A,'CLV2'!E:E)</f>
        <v>2.DELICA</v>
      </c>
      <c r="AH2097" s="115" t="str">
        <f t="array" ref="AH2097">XLOOKUP(F2097,'CLV2'!A:A,'CLV2'!F:F)</f>
        <v>3.DESSERTS</v>
      </c>
      <c r="AI2097" s="115" t="str">
        <f t="shared" si="8"/>
        <v>Pack</v>
      </c>
      <c r="AJ2097" s="116">
        <f t="shared" si="9"/>
        <v>0.3333333333</v>
      </c>
      <c r="AK2097" s="117" t="str">
        <f t="array" ref="AK2097">XLOOKUP(F2097,'GIÁ'!A:A,'GIÁ'!D:D)</f>
        <v>6650.00</v>
      </c>
      <c r="AL2097" s="118">
        <f t="shared" si="10"/>
        <v>6650</v>
      </c>
      <c r="AM2097" s="118">
        <f t="shared" si="11"/>
        <v>0</v>
      </c>
      <c r="AN2097" s="119">
        <f t="shared" si="12"/>
        <v>0</v>
      </c>
      <c r="AO2097" s="118">
        <f t="shared" si="13"/>
        <v>6650</v>
      </c>
      <c r="AP2097" s="121">
        <f t="shared" si="14"/>
        <v>0</v>
      </c>
      <c r="AQ2097" s="122"/>
      <c r="AR2097" s="119"/>
    </row>
    <row r="2098" ht="22.5" customHeight="1">
      <c r="A2098" s="89">
        <v>46232.0</v>
      </c>
      <c r="B2098" s="90">
        <v>0.5972222222222222</v>
      </c>
      <c r="C2098" s="91" t="s">
        <v>1153</v>
      </c>
      <c r="D2098" s="129" t="str">
        <f t="array" ref="D2098">XLOOKUP(C2098,'DS ST'!A:A,'DS ST'!B:B)</f>
        <v>CLD</v>
      </c>
      <c r="E2098" s="94" t="str">
        <f t="array" ref="E2098">XLOOKUP($F2098,'GIÁ'!$A:$A,'GIÁ'!$E:$E)</f>
        <v>ĐÔNG</v>
      </c>
      <c r="F2098" s="94">
        <v>8.935297103726E12</v>
      </c>
      <c r="G2098" s="95" t="s">
        <v>2028</v>
      </c>
      <c r="H2098" s="95" t="s">
        <v>224</v>
      </c>
      <c r="I2098" s="96">
        <v>2.0</v>
      </c>
      <c r="J2098" s="96">
        <v>0.0</v>
      </c>
      <c r="K2098" s="98">
        <f t="shared" si="4"/>
        <v>2</v>
      </c>
      <c r="L2098" s="99" t="s">
        <v>6487</v>
      </c>
      <c r="M2098" s="100" t="s">
        <v>6488</v>
      </c>
      <c r="N2098" s="101" t="e">
        <v>#N/A</v>
      </c>
      <c r="O2098" s="128"/>
      <c r="P2098" s="100"/>
      <c r="Q2098" s="103">
        <f t="shared" si="5"/>
        <v>2</v>
      </c>
      <c r="R2098" s="161"/>
      <c r="S2098" s="105"/>
      <c r="T2098" s="106" t="s">
        <v>6489</v>
      </c>
      <c r="U2098" s="107" t="s">
        <v>6490</v>
      </c>
      <c r="V2098" s="108" t="s">
        <v>756</v>
      </c>
      <c r="W2098" s="109" t="s">
        <v>1312</v>
      </c>
      <c r="X2098" s="110" t="str">
        <f t="shared" si="6"/>
        <v/>
      </c>
      <c r="Y2098" s="110" t="str">
        <f t="shared" si="7"/>
        <v/>
      </c>
      <c r="Z2098" s="139" t="str">
        <f t="shared" si="136"/>
        <v>Kho đông mát</v>
      </c>
      <c r="AA2098" s="109" t="s">
        <v>802</v>
      </c>
      <c r="AB2098" s="106"/>
      <c r="AC2098" s="158"/>
      <c r="AD2098" s="160"/>
      <c r="AE2098" s="127"/>
      <c r="AF2098" s="113"/>
      <c r="AG2098" s="165" t="str">
        <f t="array" ref="AG2098">XLOOKUP(F2098,'CLV2'!A:A,'CLV2'!E:E)</f>
        <v>2.FROZEN FOODS</v>
      </c>
      <c r="AH2098" s="115" t="str">
        <f t="array" ref="AH2098">XLOOKUP(F2098,'CLV2'!A:A,'CLV2'!F:F)</f>
        <v>3.PIZZA - READY MEALS</v>
      </c>
      <c r="AI2098" s="115" t="str">
        <f t="shared" si="8"/>
        <v>Pack</v>
      </c>
      <c r="AJ2098" s="116">
        <f t="shared" si="9"/>
        <v>1</v>
      </c>
      <c r="AK2098" s="117" t="str">
        <f t="array" ref="AK2098">XLOOKUP(F2098,'GIÁ'!A:A,'GIÁ'!D:D)</f>
        <v>61056.95</v>
      </c>
      <c r="AL2098" s="118">
        <f t="shared" si="10"/>
        <v>122113.9</v>
      </c>
      <c r="AM2098" s="118">
        <f t="shared" si="11"/>
        <v>0</v>
      </c>
      <c r="AN2098" s="119">
        <f t="shared" si="12"/>
        <v>0</v>
      </c>
      <c r="AO2098" s="118">
        <f t="shared" si="13"/>
        <v>122113.9</v>
      </c>
      <c r="AP2098" s="121">
        <f t="shared" si="14"/>
        <v>0</v>
      </c>
      <c r="AQ2098" s="122"/>
      <c r="AR2098" s="119"/>
    </row>
    <row r="2099" ht="22.5" customHeight="1">
      <c r="A2099" s="89">
        <v>46232.0</v>
      </c>
      <c r="B2099" s="90">
        <v>0.5972222222222222</v>
      </c>
      <c r="C2099" s="91" t="s">
        <v>1153</v>
      </c>
      <c r="D2099" s="92" t="str">
        <f t="array" ref="D2099">XLOOKUP(C2099,'DS ST'!A:A,'DS ST'!B:B)</f>
        <v>CLD</v>
      </c>
      <c r="E2099" s="94" t="str">
        <f t="array" ref="E2099">XLOOKUP($F2099,'GIÁ'!$A:$A,'GIÁ'!$E:$E)</f>
        <v>ĐÔNG</v>
      </c>
      <c r="F2099" s="94">
        <v>8.938558491198E12</v>
      </c>
      <c r="G2099" s="95" t="s">
        <v>3167</v>
      </c>
      <c r="H2099" s="95" t="s">
        <v>224</v>
      </c>
      <c r="I2099" s="96">
        <v>3.0</v>
      </c>
      <c r="J2099" s="96">
        <v>0.0</v>
      </c>
      <c r="K2099" s="98">
        <f t="shared" si="4"/>
        <v>3</v>
      </c>
      <c r="L2099" s="99" t="s">
        <v>6487</v>
      </c>
      <c r="M2099" s="100" t="s">
        <v>6488</v>
      </c>
      <c r="N2099" s="101"/>
      <c r="O2099" s="128"/>
      <c r="P2099" s="100"/>
      <c r="Q2099" s="103">
        <f t="shared" si="5"/>
        <v>3</v>
      </c>
      <c r="R2099" s="161"/>
      <c r="S2099" s="105"/>
      <c r="T2099" s="106" t="s">
        <v>6489</v>
      </c>
      <c r="U2099" s="107"/>
      <c r="V2099" s="108" t="s">
        <v>756</v>
      </c>
      <c r="W2099" s="109" t="s">
        <v>1312</v>
      </c>
      <c r="X2099" s="110" t="str">
        <f t="shared" si="6"/>
        <v/>
      </c>
      <c r="Y2099" s="110" t="str">
        <f t="shared" si="7"/>
        <v/>
      </c>
      <c r="Z2099" s="109" t="s">
        <v>797</v>
      </c>
      <c r="AA2099" s="109" t="s">
        <v>802</v>
      </c>
      <c r="AB2099" s="168" t="s">
        <v>5480</v>
      </c>
      <c r="AC2099" s="159" t="s">
        <v>1329</v>
      </c>
      <c r="AD2099" s="160"/>
      <c r="AE2099" s="127"/>
      <c r="AF2099" s="113"/>
      <c r="AG2099" s="165" t="str">
        <f t="array" ref="AG2099">XLOOKUP(F2099,'CLV2'!A:A,'CLV2'!E:E)</f>
        <v>2.FROZEN FOODS</v>
      </c>
      <c r="AH2099" s="115" t="str">
        <f t="array" ref="AH2099">XLOOKUP(F2099,'CLV2'!A:A,'CLV2'!F:F)</f>
        <v>3.PIZZA - READY MEALS</v>
      </c>
      <c r="AI2099" s="115" t="str">
        <f t="shared" si="8"/>
        <v>Pack</v>
      </c>
      <c r="AJ2099" s="116">
        <f t="shared" si="9"/>
        <v>1</v>
      </c>
      <c r="AK2099" s="117" t="str">
        <f t="array" ref="AK2099">XLOOKUP(F2099,'GIÁ'!A:A,'GIÁ'!D:D)</f>
        <v>28354.02</v>
      </c>
      <c r="AL2099" s="118">
        <f t="shared" si="10"/>
        <v>85062.06</v>
      </c>
      <c r="AM2099" s="118">
        <f t="shared" si="11"/>
        <v>0</v>
      </c>
      <c r="AN2099" s="119">
        <f t="shared" si="12"/>
        <v>0</v>
      </c>
      <c r="AO2099" s="118">
        <f t="shared" si="13"/>
        <v>85062.06</v>
      </c>
      <c r="AP2099" s="121">
        <f t="shared" si="14"/>
        <v>0</v>
      </c>
      <c r="AQ2099" s="122"/>
      <c r="AR2099" s="119"/>
    </row>
    <row r="2100" ht="22.5" customHeight="1">
      <c r="A2100" s="89">
        <v>46232.0</v>
      </c>
      <c r="B2100" s="90">
        <v>0.56875</v>
      </c>
      <c r="C2100" s="91" t="s">
        <v>1153</v>
      </c>
      <c r="D2100" s="92" t="str">
        <f t="array" ref="D2100">XLOOKUP(C2100,'DS ST'!A:A,'DS ST'!B:B)</f>
        <v>CLD</v>
      </c>
      <c r="E2100" s="94" t="str">
        <f t="array" ref="E2100">XLOOKUP($F2100,'GIÁ'!$A:$A,'GIÁ'!$E:$E)</f>
        <v>MÁT</v>
      </c>
      <c r="F2100" s="94">
        <v>8.934673605823E12</v>
      </c>
      <c r="G2100" s="95" t="s">
        <v>1689</v>
      </c>
      <c r="H2100" s="95" t="s">
        <v>57</v>
      </c>
      <c r="I2100" s="96">
        <v>100.0</v>
      </c>
      <c r="J2100" s="96">
        <v>96.0</v>
      </c>
      <c r="K2100" s="98">
        <f t="shared" si="4"/>
        <v>4</v>
      </c>
      <c r="L2100" s="99" t="s">
        <v>6491</v>
      </c>
      <c r="M2100" s="100" t="s">
        <v>6492</v>
      </c>
      <c r="N2100" s="101" t="s">
        <v>6493</v>
      </c>
      <c r="O2100" s="128"/>
      <c r="P2100" s="100"/>
      <c r="Q2100" s="103">
        <f t="shared" si="5"/>
        <v>4</v>
      </c>
      <c r="R2100" s="161"/>
      <c r="S2100" s="105"/>
      <c r="T2100" s="106"/>
      <c r="U2100" s="107"/>
      <c r="V2100" s="108" t="s">
        <v>756</v>
      </c>
      <c r="W2100" s="109" t="s">
        <v>1312</v>
      </c>
      <c r="X2100" s="110" t="str">
        <f t="shared" si="6"/>
        <v/>
      </c>
      <c r="Y2100" s="110" t="str">
        <f t="shared" si="7"/>
        <v/>
      </c>
      <c r="Z2100" s="109" t="s">
        <v>797</v>
      </c>
      <c r="AA2100" s="109" t="s">
        <v>802</v>
      </c>
      <c r="AB2100" s="169" t="s">
        <v>1154</v>
      </c>
      <c r="AC2100" s="158"/>
      <c r="AD2100" s="160"/>
      <c r="AE2100" s="127"/>
      <c r="AF2100" s="113"/>
      <c r="AG2100" s="165" t="str">
        <f t="array" ref="AG2100">XLOOKUP(F2100,'CLV2'!A:A,'CLV2'!E:E)</f>
        <v>2.DAIRY</v>
      </c>
      <c r="AH2100" s="115" t="str">
        <f t="array" ref="AH2100">XLOOKUP(F2100,'CLV2'!A:A,'CLV2'!F:F)</f>
        <v>3.YOGURT</v>
      </c>
      <c r="AI2100" s="115" t="str">
        <f t="shared" si="8"/>
        <v>Pack</v>
      </c>
      <c r="AJ2100" s="116">
        <f t="shared" si="9"/>
        <v>0.04</v>
      </c>
      <c r="AK2100" s="117" t="str">
        <f t="array" ref="AK2100">XLOOKUP(F2100,'GIÁ'!A:A,'GIÁ'!D:D)</f>
        <v>5402.30</v>
      </c>
      <c r="AL2100" s="118">
        <f t="shared" si="10"/>
        <v>21609.2</v>
      </c>
      <c r="AM2100" s="118">
        <f t="shared" si="11"/>
        <v>0</v>
      </c>
      <c r="AN2100" s="119">
        <f t="shared" si="12"/>
        <v>0</v>
      </c>
      <c r="AO2100" s="118">
        <f t="shared" si="13"/>
        <v>21609.2</v>
      </c>
      <c r="AP2100" s="121">
        <f t="shared" si="14"/>
        <v>0</v>
      </c>
      <c r="AQ2100" s="122"/>
      <c r="AR2100" s="119"/>
    </row>
    <row r="2101" ht="22.5" customHeight="1">
      <c r="A2101" s="89">
        <v>46232.0</v>
      </c>
      <c r="B2101" s="90">
        <v>0.6041666666666666</v>
      </c>
      <c r="C2101" s="91" t="s">
        <v>705</v>
      </c>
      <c r="D2101" s="129" t="str">
        <f t="array" ref="D2101">XLOOKUP(C2101,'DS ST'!A:A,'DS ST'!B:B)</f>
        <v>A163</v>
      </c>
      <c r="E2101" s="94" t="str">
        <f t="array" ref="E2101">XLOOKUP($F2101,'GIÁ'!$A:$A,'GIÁ'!$E:$E)</f>
        <v>MÁT</v>
      </c>
      <c r="F2101" s="94">
        <v>8.936049693892E12</v>
      </c>
      <c r="G2101" s="95" t="s">
        <v>2242</v>
      </c>
      <c r="H2101" s="95" t="s">
        <v>57</v>
      </c>
      <c r="I2101" s="96">
        <v>2.0</v>
      </c>
      <c r="J2101" s="96">
        <v>0.0</v>
      </c>
      <c r="K2101" s="98">
        <f t="shared" si="4"/>
        <v>2</v>
      </c>
      <c r="L2101" s="99" t="s">
        <v>6494</v>
      </c>
      <c r="M2101" s="100" t="s">
        <v>6495</v>
      </c>
      <c r="N2101" s="101" t="s">
        <v>6496</v>
      </c>
      <c r="O2101" s="128"/>
      <c r="P2101" s="100">
        <v>2.0</v>
      </c>
      <c r="Q2101" s="103">
        <f t="shared" si="5"/>
        <v>0</v>
      </c>
      <c r="R2101" s="161" t="s">
        <v>6497</v>
      </c>
      <c r="S2101" s="105"/>
      <c r="T2101" s="106"/>
      <c r="U2101" s="107"/>
      <c r="V2101" s="108" t="s">
        <v>756</v>
      </c>
      <c r="W2101" s="109" t="s">
        <v>1908</v>
      </c>
      <c r="X2101" s="110" t="str">
        <f t="shared" si="6"/>
        <v/>
      </c>
      <c r="Y2101" s="110" t="str">
        <f t="shared" si="7"/>
        <v>Siêu thị</v>
      </c>
      <c r="Z2101" s="139" t="str">
        <f t="shared" ref="Z2101:Z2105" si="137">IF(N(Q2101)&lt;=0,"",IF(ISNUMBER(SEARCH("Thiếu kiện",V2101)),"Kho đông mát",IF(AND(N(Q2101)&gt;0,N(P2101)&gt;0,OR(ISNUMBER(SEARCH("Hình KDB",U2101)),ISNUMBER(SEARCH("Hình tele",U2101)),ISNUMBER(SEARCH("sai code",U2101)),ISNUMBER(SEARCH("ST nhận",U2101)))),"Kho đông mát",IF(AND(W2101="DC giao thiếu",OR(ISNUMBER(SEARCH("Hình KDB",U2101)),ISNUMBER(SEARCH("Hình tele",U2101)),ISNUMBER(SEARCH("sai code",U2101)))),"Kho đông mát",IF(W2101="DC giao thiếu","Chưa xác định",IF(AND(W2101="DC pick sai",OR(ISNUMBER(SEARCH("Hình KDB",U2101)),ISNUMBER(SEARCH("Hình tele",U2101)),ISNUMBER(SEARCH("sai code",U2101)),ISNUMBER(SEARCH("ST nhận",U2101)))),"Kho đông mát",IF(W2101="DC pick sai","Chưa xác định",IF(AND(W2101="Hao hụt",N(O2101)&gt;0,OR(ISNUMBER(SEARCH("Hình KDB",U2101)),ISNUMBER(SEARCH("Hình tele",U2101)),ISNUMBER(SEARCH("sai code",U2101)),ISNUMBER(SEARCH("ST nhận",U2101)))),"Kho đông mát",IF(W2101="Hao hụt","Chưa xác định",IF(OR(W2101="VT giao sai điểm",W2101="Không đạt nhiệt độ",W2101="TX giao thiếu kiện",W2101="Hàng không đạt CL"),"Kho đông mát",IF(W2101="Chưa xác định","Chưa xác định",IF(N(P2101)&gt;0,"Chưa xác định",""))))))))))))</f>
        <v/>
      </c>
      <c r="AA2101" s="109" t="s">
        <v>802</v>
      </c>
      <c r="AB2101" s="106"/>
      <c r="AC2101" s="158"/>
      <c r="AD2101" s="160"/>
      <c r="AE2101" s="127"/>
      <c r="AF2101" s="113"/>
      <c r="AG2101" s="165" t="str">
        <f t="array" ref="AG2101">XLOOKUP(F2101,'CLV2'!A:A,'CLV2'!E:E)</f>
        <v>2.VEGETABLES</v>
      </c>
      <c r="AH2101" s="115" t="str">
        <f t="array" ref="AH2101">XLOOKUP(F2101,'CLV2'!A:A,'CLV2'!F:F)</f>
        <v>3.LETTUCE, SNACKABLES</v>
      </c>
      <c r="AI2101" s="115" t="str">
        <f t="shared" si="8"/>
        <v>Pack</v>
      </c>
      <c r="AJ2101" s="116">
        <f t="shared" si="9"/>
        <v>1</v>
      </c>
      <c r="AK2101" s="117" t="str">
        <f t="array" ref="AK2101">XLOOKUP(F2101,'GIÁ'!A:A,'GIÁ'!D:D)</f>
        <v>20378.31</v>
      </c>
      <c r="AL2101" s="118">
        <f t="shared" si="10"/>
        <v>40756.62</v>
      </c>
      <c r="AM2101" s="118">
        <f t="shared" si="11"/>
        <v>0</v>
      </c>
      <c r="AN2101" s="119">
        <f t="shared" si="12"/>
        <v>40756.62</v>
      </c>
      <c r="AO2101" s="118">
        <f t="shared" si="13"/>
        <v>0</v>
      </c>
      <c r="AP2101" s="121">
        <f t="shared" si="14"/>
        <v>0</v>
      </c>
      <c r="AQ2101" s="122"/>
      <c r="AR2101" s="119"/>
    </row>
    <row r="2102" ht="22.5" customHeight="1">
      <c r="A2102" s="89">
        <v>46232.0</v>
      </c>
      <c r="B2102" s="90">
        <v>0.6041666666666666</v>
      </c>
      <c r="C2102" s="91" t="s">
        <v>705</v>
      </c>
      <c r="D2102" s="92" t="str">
        <f t="array" ref="D2102">XLOOKUP(C2102,'DS ST'!A:A,'DS ST'!B:B)</f>
        <v>A163</v>
      </c>
      <c r="E2102" s="94" t="str">
        <f t="array" ref="E2102">XLOOKUP($F2102,'GIÁ'!$A:$A,'GIÁ'!$E:$E)</f>
        <v>MÁT</v>
      </c>
      <c r="F2102" s="94">
        <v>8.936012063066E12</v>
      </c>
      <c r="G2102" s="95" t="s">
        <v>2161</v>
      </c>
      <c r="H2102" s="95" t="s">
        <v>57</v>
      </c>
      <c r="I2102" s="96">
        <v>20.0</v>
      </c>
      <c r="J2102" s="96">
        <v>0.0</v>
      </c>
      <c r="K2102" s="98">
        <f t="shared" si="4"/>
        <v>20</v>
      </c>
      <c r="L2102" s="99" t="s">
        <v>6494</v>
      </c>
      <c r="M2102" s="100" t="s">
        <v>6498</v>
      </c>
      <c r="N2102" s="101" t="s">
        <v>6499</v>
      </c>
      <c r="O2102" s="128"/>
      <c r="P2102" s="100"/>
      <c r="Q2102" s="103">
        <f t="shared" si="5"/>
        <v>20</v>
      </c>
      <c r="R2102" s="161"/>
      <c r="S2102" s="105"/>
      <c r="T2102" s="106"/>
      <c r="U2102" s="107" t="s">
        <v>6500</v>
      </c>
      <c r="V2102" s="108" t="s">
        <v>756</v>
      </c>
      <c r="W2102" s="109" t="s">
        <v>1312</v>
      </c>
      <c r="X2102" s="110" t="str">
        <f t="shared" si="6"/>
        <v/>
      </c>
      <c r="Y2102" s="110" t="str">
        <f t="shared" si="7"/>
        <v/>
      </c>
      <c r="Z2102" s="139" t="str">
        <f t="shared" si="137"/>
        <v>Kho đông mát</v>
      </c>
      <c r="AA2102" s="109" t="s">
        <v>802</v>
      </c>
      <c r="AB2102" s="106"/>
      <c r="AC2102" s="158"/>
      <c r="AD2102" s="160"/>
      <c r="AE2102" s="127"/>
      <c r="AF2102" s="113"/>
      <c r="AG2102" s="165" t="str">
        <f t="array" ref="AG2102">XLOOKUP(F2102,'CLV2'!A:A,'CLV2'!E:E)</f>
        <v>2.DAIRY</v>
      </c>
      <c r="AH2102" s="115" t="str">
        <f t="array" ref="AH2102">XLOOKUP(F2102,'CLV2'!A:A,'CLV2'!F:F)</f>
        <v>3.YOGURT</v>
      </c>
      <c r="AI2102" s="115" t="str">
        <f t="shared" si="8"/>
        <v>Pack</v>
      </c>
      <c r="AJ2102" s="116">
        <f t="shared" si="9"/>
        <v>1</v>
      </c>
      <c r="AK2102" s="117" t="str">
        <f t="array" ref="AK2102">XLOOKUP(F2102,'GIÁ'!A:A,'GIÁ'!D:D)</f>
        <v>6380.00</v>
      </c>
      <c r="AL2102" s="118">
        <f t="shared" si="10"/>
        <v>127600</v>
      </c>
      <c r="AM2102" s="118">
        <f t="shared" si="11"/>
        <v>0</v>
      </c>
      <c r="AN2102" s="119">
        <f t="shared" si="12"/>
        <v>0</v>
      </c>
      <c r="AO2102" s="118">
        <f t="shared" si="13"/>
        <v>127600</v>
      </c>
      <c r="AP2102" s="121">
        <f t="shared" si="14"/>
        <v>0</v>
      </c>
      <c r="AQ2102" s="122"/>
      <c r="AR2102" s="119"/>
    </row>
    <row r="2103" ht="22.5" customHeight="1">
      <c r="A2103" s="89">
        <v>46232.0</v>
      </c>
      <c r="B2103" s="90">
        <v>0.35</v>
      </c>
      <c r="C2103" s="91" t="s">
        <v>498</v>
      </c>
      <c r="D2103" s="129" t="str">
        <f t="array" ref="D2103">XLOOKUP(C2103,'DS ST'!A:A,'DS ST'!B:B)</f>
        <v>A136</v>
      </c>
      <c r="E2103" s="94" t="str">
        <f t="array" ref="E2103">XLOOKUP($F2103,'GIÁ'!$A:$A,'GIÁ'!$E:$E)</f>
        <v>MÁT</v>
      </c>
      <c r="F2103" s="94" t="s">
        <v>3334</v>
      </c>
      <c r="G2103" s="95" t="s">
        <v>3335</v>
      </c>
      <c r="H2103" s="95" t="s">
        <v>57</v>
      </c>
      <c r="I2103" s="96">
        <v>1.0</v>
      </c>
      <c r="J2103" s="96">
        <v>0.0</v>
      </c>
      <c r="K2103" s="98">
        <f t="shared" si="4"/>
        <v>1</v>
      </c>
      <c r="L2103" s="99" t="s">
        <v>6501</v>
      </c>
      <c r="M2103" s="100" t="s">
        <v>6502</v>
      </c>
      <c r="N2103" s="101"/>
      <c r="O2103" s="128"/>
      <c r="P2103" s="145">
        <v>1.0</v>
      </c>
      <c r="Q2103" s="103">
        <f t="shared" si="5"/>
        <v>0</v>
      </c>
      <c r="R2103" s="161" t="s">
        <v>6503</v>
      </c>
      <c r="S2103" s="105"/>
      <c r="T2103" s="106"/>
      <c r="U2103" s="107"/>
      <c r="V2103" s="108" t="s">
        <v>756</v>
      </c>
      <c r="W2103" s="109" t="s">
        <v>1908</v>
      </c>
      <c r="X2103" s="110" t="str">
        <f t="shared" si="6"/>
        <v/>
      </c>
      <c r="Y2103" s="110" t="str">
        <f t="shared" si="7"/>
        <v>Siêu thị</v>
      </c>
      <c r="Z2103" s="139" t="str">
        <f t="shared" si="137"/>
        <v/>
      </c>
      <c r="AA2103" s="109" t="s">
        <v>802</v>
      </c>
      <c r="AB2103" s="106"/>
      <c r="AC2103" s="158"/>
      <c r="AD2103" s="160"/>
      <c r="AE2103" s="127"/>
      <c r="AF2103" s="113"/>
      <c r="AG2103" s="165" t="str">
        <f t="array" ref="AG2103">XLOOKUP(F2103,'CLV2'!A:A,'CLV2'!E:E)</f>
        <v>2.BAKERY</v>
      </c>
      <c r="AH2103" s="115" t="str">
        <f t="array" ref="AH2103">XLOOKUP(F2103,'CLV2'!A:A,'CLV2'!F:F)</f>
        <v>3.CAKES</v>
      </c>
      <c r="AI2103" s="115" t="str">
        <f t="shared" si="8"/>
        <v>Pack</v>
      </c>
      <c r="AJ2103" s="116">
        <f t="shared" si="9"/>
        <v>1</v>
      </c>
      <c r="AK2103" s="117" t="str">
        <f t="array" ref="AK2103">XLOOKUP(F2103,'GIÁ'!A:A,'GIÁ'!D:D)</f>
        <v>22222.00</v>
      </c>
      <c r="AL2103" s="118">
        <f t="shared" si="10"/>
        <v>22222</v>
      </c>
      <c r="AM2103" s="118">
        <f t="shared" si="11"/>
        <v>0</v>
      </c>
      <c r="AN2103" s="119">
        <f t="shared" si="12"/>
        <v>22222</v>
      </c>
      <c r="AO2103" s="118">
        <f t="shared" si="13"/>
        <v>0</v>
      </c>
      <c r="AP2103" s="121">
        <f t="shared" si="14"/>
        <v>0</v>
      </c>
      <c r="AQ2103" s="122"/>
      <c r="AR2103" s="119"/>
    </row>
    <row r="2104" ht="22.5" customHeight="1">
      <c r="A2104" s="89">
        <v>46232.0</v>
      </c>
      <c r="B2104" s="90">
        <v>0.35</v>
      </c>
      <c r="C2104" s="91" t="s">
        <v>498</v>
      </c>
      <c r="D2104" s="129" t="str">
        <f t="array" ref="D2104">XLOOKUP(C2104,'DS ST'!A:A,'DS ST'!B:B)</f>
        <v>A136</v>
      </c>
      <c r="E2104" s="94" t="str">
        <f t="array" ref="E2104">XLOOKUP($F2104,'GIÁ'!$A:$A,'GIÁ'!$E:$E)</f>
        <v>MÁT</v>
      </c>
      <c r="F2104" s="94">
        <v>8.938502525726E12</v>
      </c>
      <c r="G2104" s="95" t="s">
        <v>2836</v>
      </c>
      <c r="H2104" s="95" t="s">
        <v>1206</v>
      </c>
      <c r="I2104" s="96">
        <v>2.0</v>
      </c>
      <c r="J2104" s="96">
        <v>0.0</v>
      </c>
      <c r="K2104" s="98">
        <f t="shared" si="4"/>
        <v>2</v>
      </c>
      <c r="L2104" s="99" t="s">
        <v>6501</v>
      </c>
      <c r="M2104" s="100" t="s">
        <v>6504</v>
      </c>
      <c r="N2104" s="101"/>
      <c r="O2104" s="128"/>
      <c r="P2104" s="100">
        <v>2.0</v>
      </c>
      <c r="Q2104" s="103">
        <f t="shared" si="5"/>
        <v>0</v>
      </c>
      <c r="R2104" s="161" t="s">
        <v>6505</v>
      </c>
      <c r="S2104" s="105"/>
      <c r="T2104" s="106"/>
      <c r="U2104" s="107"/>
      <c r="V2104" s="108" t="s">
        <v>756</v>
      </c>
      <c r="W2104" s="109" t="s">
        <v>1908</v>
      </c>
      <c r="X2104" s="110" t="str">
        <f t="shared" si="6"/>
        <v/>
      </c>
      <c r="Y2104" s="110" t="str">
        <f t="shared" si="7"/>
        <v>Siêu thị</v>
      </c>
      <c r="Z2104" s="139" t="str">
        <f t="shared" si="137"/>
        <v/>
      </c>
      <c r="AA2104" s="109" t="s">
        <v>802</v>
      </c>
      <c r="AB2104" s="106"/>
      <c r="AC2104" s="158"/>
      <c r="AD2104" s="160"/>
      <c r="AE2104" s="127"/>
      <c r="AF2104" s="113"/>
      <c r="AG2104" s="165" t="str">
        <f t="array" ref="AG2104">XLOOKUP(F2104,'CLV2'!A:A,'CLV2'!E:E)</f>
        <v>2.CHILLED FOODS</v>
      </c>
      <c r="AH2104" s="115" t="str">
        <f t="array" ref="AH2104">XLOOKUP(F2104,'CLV2'!A:A,'CLV2'!F:F)</f>
        <v>3.OTHER CHILLED PRODUCTS</v>
      </c>
      <c r="AI2104" s="115" t="str">
        <f t="shared" si="8"/>
        <v>Pack</v>
      </c>
      <c r="AJ2104" s="116">
        <f t="shared" si="9"/>
        <v>1</v>
      </c>
      <c r="AK2104" s="117" t="str">
        <f t="array" ref="AK2104">XLOOKUP(F2104,'GIÁ'!A:A,'GIÁ'!D:D)</f>
        <v>11152.74</v>
      </c>
      <c r="AL2104" s="118">
        <f t="shared" si="10"/>
        <v>22305.48</v>
      </c>
      <c r="AM2104" s="118">
        <f t="shared" si="11"/>
        <v>0</v>
      </c>
      <c r="AN2104" s="119">
        <f t="shared" si="12"/>
        <v>22305.48</v>
      </c>
      <c r="AO2104" s="118">
        <f t="shared" si="13"/>
        <v>0</v>
      </c>
      <c r="AP2104" s="121">
        <f t="shared" si="14"/>
        <v>0</v>
      </c>
      <c r="AQ2104" s="122"/>
      <c r="AR2104" s="119"/>
    </row>
    <row r="2105" ht="22.5" customHeight="1">
      <c r="A2105" s="89">
        <v>46232.0</v>
      </c>
      <c r="B2105" s="90">
        <v>0.40208333333333335</v>
      </c>
      <c r="C2105" s="91" t="s">
        <v>1396</v>
      </c>
      <c r="D2105" s="129" t="str">
        <f t="array" ref="D2105">XLOOKUP(C2105,'DS ST'!A:A,'DS ST'!B:B)</f>
        <v>NDH</v>
      </c>
      <c r="E2105" s="94" t="str">
        <f t="array" ref="E2105">XLOOKUP($F2105,'GIÁ'!$A:$A,'GIÁ'!$E:$E)</f>
        <v>MÁT</v>
      </c>
      <c r="F2105" s="94">
        <v>8.936012063066E12</v>
      </c>
      <c r="G2105" s="95" t="s">
        <v>2161</v>
      </c>
      <c r="H2105" s="95" t="s">
        <v>57</v>
      </c>
      <c r="I2105" s="96">
        <v>48.0</v>
      </c>
      <c r="J2105" s="96">
        <v>0.0</v>
      </c>
      <c r="K2105" s="98">
        <f t="shared" si="4"/>
        <v>48</v>
      </c>
      <c r="L2105" s="99" t="s">
        <v>6506</v>
      </c>
      <c r="M2105" s="100" t="s">
        <v>6507</v>
      </c>
      <c r="N2105" s="101"/>
      <c r="O2105" s="128"/>
      <c r="P2105" s="100">
        <v>48.0</v>
      </c>
      <c r="Q2105" s="103">
        <f t="shared" si="5"/>
        <v>0</v>
      </c>
      <c r="R2105" s="161" t="s">
        <v>6508</v>
      </c>
      <c r="S2105" s="105"/>
      <c r="T2105" s="106"/>
      <c r="U2105" s="107"/>
      <c r="V2105" s="108" t="s">
        <v>756</v>
      </c>
      <c r="W2105" s="109" t="s">
        <v>1908</v>
      </c>
      <c r="X2105" s="110" t="str">
        <f t="shared" si="6"/>
        <v/>
      </c>
      <c r="Y2105" s="110" t="str">
        <f t="shared" si="7"/>
        <v>Siêu thị</v>
      </c>
      <c r="Z2105" s="139" t="str">
        <f t="shared" si="137"/>
        <v/>
      </c>
      <c r="AA2105" s="109" t="s">
        <v>802</v>
      </c>
      <c r="AB2105" s="106"/>
      <c r="AC2105" s="158"/>
      <c r="AD2105" s="160"/>
      <c r="AE2105" s="127"/>
      <c r="AF2105" s="113"/>
      <c r="AG2105" s="165" t="str">
        <f t="array" ref="AG2105">XLOOKUP(F2105,'CLV2'!A:A,'CLV2'!E:E)</f>
        <v>2.DAIRY</v>
      </c>
      <c r="AH2105" s="115" t="str">
        <f t="array" ref="AH2105">XLOOKUP(F2105,'CLV2'!A:A,'CLV2'!F:F)</f>
        <v>3.YOGURT</v>
      </c>
      <c r="AI2105" s="115" t="str">
        <f t="shared" si="8"/>
        <v>Pack</v>
      </c>
      <c r="AJ2105" s="116">
        <f t="shared" si="9"/>
        <v>1</v>
      </c>
      <c r="AK2105" s="117" t="str">
        <f t="array" ref="AK2105">XLOOKUP(F2105,'GIÁ'!A:A,'GIÁ'!D:D)</f>
        <v>6380.00</v>
      </c>
      <c r="AL2105" s="118">
        <f t="shared" si="10"/>
        <v>306240</v>
      </c>
      <c r="AM2105" s="118">
        <f t="shared" si="11"/>
        <v>0</v>
      </c>
      <c r="AN2105" s="119">
        <f t="shared" si="12"/>
        <v>306240</v>
      </c>
      <c r="AO2105" s="118">
        <f t="shared" si="13"/>
        <v>0</v>
      </c>
      <c r="AP2105" s="121">
        <f t="shared" si="14"/>
        <v>0</v>
      </c>
      <c r="AQ2105" s="122"/>
      <c r="AR2105" s="119"/>
    </row>
    <row r="2106" ht="22.5" customHeight="1">
      <c r="A2106" s="89">
        <v>46232.0</v>
      </c>
      <c r="B2106" s="90">
        <v>0.40208333333333335</v>
      </c>
      <c r="C2106" s="91" t="s">
        <v>1396</v>
      </c>
      <c r="D2106" s="129" t="str">
        <f t="array" ref="D2106">XLOOKUP(C2106,'DS ST'!A:A,'DS ST'!B:B)</f>
        <v>NDH</v>
      </c>
      <c r="E2106" s="94" t="str">
        <f t="array" ref="E2106">XLOOKUP($F2106,'GIÁ'!$A:$A,'GIÁ'!$E:$E)</f>
        <v>MÁT</v>
      </c>
      <c r="F2106" s="94">
        <v>8.934673601825E12</v>
      </c>
      <c r="G2106" s="95" t="s">
        <v>1687</v>
      </c>
      <c r="H2106" s="95" t="s">
        <v>57</v>
      </c>
      <c r="I2106" s="96">
        <v>48.0</v>
      </c>
      <c r="J2106" s="96">
        <v>32.0</v>
      </c>
      <c r="K2106" s="98">
        <f t="shared" si="4"/>
        <v>16</v>
      </c>
      <c r="L2106" s="99" t="s">
        <v>6506</v>
      </c>
      <c r="M2106" s="100" t="s">
        <v>6509</v>
      </c>
      <c r="N2106" s="101"/>
      <c r="O2106" s="128"/>
      <c r="P2106" s="100"/>
      <c r="Q2106" s="103">
        <f t="shared" si="5"/>
        <v>16</v>
      </c>
      <c r="R2106" s="161"/>
      <c r="S2106" s="105"/>
      <c r="T2106" s="106"/>
      <c r="U2106" s="107" t="s">
        <v>3654</v>
      </c>
      <c r="V2106" s="108" t="s">
        <v>756</v>
      </c>
      <c r="W2106" s="109" t="s">
        <v>4427</v>
      </c>
      <c r="X2106" s="110" t="str">
        <f t="shared" si="6"/>
        <v/>
      </c>
      <c r="Y2106" s="110" t="str">
        <f t="shared" si="7"/>
        <v/>
      </c>
      <c r="Z2106" s="109" t="s">
        <v>797</v>
      </c>
      <c r="AA2106" s="109" t="s">
        <v>802</v>
      </c>
      <c r="AB2106" s="106"/>
      <c r="AC2106" s="158"/>
      <c r="AD2106" s="160"/>
      <c r="AE2106" s="127"/>
      <c r="AF2106" s="113"/>
      <c r="AG2106" s="165" t="str">
        <f t="array" ref="AG2106">XLOOKUP(F2106,'CLV2'!A:A,'CLV2'!E:E)</f>
        <v>2.DAIRY</v>
      </c>
      <c r="AH2106" s="115" t="str">
        <f t="array" ref="AH2106">XLOOKUP(F2106,'CLV2'!A:A,'CLV2'!F:F)</f>
        <v>3.YOGURT</v>
      </c>
      <c r="AI2106" s="115" t="str">
        <f t="shared" si="8"/>
        <v>Pack</v>
      </c>
      <c r="AJ2106" s="116">
        <f t="shared" si="9"/>
        <v>0.3333333333</v>
      </c>
      <c r="AK2106" s="117" t="str">
        <f t="array" ref="AK2106">XLOOKUP(F2106,'GIÁ'!A:A,'GIÁ'!D:D)</f>
        <v>6731.41</v>
      </c>
      <c r="AL2106" s="118">
        <f t="shared" si="10"/>
        <v>107702.56</v>
      </c>
      <c r="AM2106" s="118">
        <f t="shared" si="11"/>
        <v>0</v>
      </c>
      <c r="AN2106" s="119">
        <f t="shared" si="12"/>
        <v>0</v>
      </c>
      <c r="AO2106" s="118">
        <f t="shared" si="13"/>
        <v>107702.56</v>
      </c>
      <c r="AP2106" s="121">
        <f t="shared" si="14"/>
        <v>0</v>
      </c>
      <c r="AQ2106" s="122"/>
      <c r="AR2106" s="119"/>
    </row>
    <row r="2107" ht="22.5" customHeight="1">
      <c r="A2107" s="89">
        <v>46232.0</v>
      </c>
      <c r="B2107" s="90">
        <v>0.40208333333333335</v>
      </c>
      <c r="C2107" s="91" t="s">
        <v>1396</v>
      </c>
      <c r="D2107" s="129" t="str">
        <f t="array" ref="D2107">XLOOKUP(C2107,'DS ST'!A:A,'DS ST'!B:B)</f>
        <v>NDH</v>
      </c>
      <c r="E2107" s="94" t="str">
        <f t="array" ref="E2107">XLOOKUP($F2107,'GIÁ'!$A:$A,'GIÁ'!$E:$E)</f>
        <v>MÁT</v>
      </c>
      <c r="F2107" s="94">
        <v>8.938525186058E12</v>
      </c>
      <c r="G2107" s="95" t="s">
        <v>2993</v>
      </c>
      <c r="H2107" s="95" t="s">
        <v>224</v>
      </c>
      <c r="I2107" s="96">
        <v>2.0</v>
      </c>
      <c r="J2107" s="96">
        <v>0.0</v>
      </c>
      <c r="K2107" s="98">
        <f t="shared" si="4"/>
        <v>2</v>
      </c>
      <c r="L2107" s="99" t="s">
        <v>6506</v>
      </c>
      <c r="M2107" s="100" t="s">
        <v>6510</v>
      </c>
      <c r="N2107" s="101"/>
      <c r="O2107" s="128"/>
      <c r="P2107" s="100"/>
      <c r="Q2107" s="103">
        <f t="shared" si="5"/>
        <v>2</v>
      </c>
      <c r="R2107" s="161"/>
      <c r="S2107" s="105"/>
      <c r="T2107" s="106"/>
      <c r="U2107" s="107" t="s">
        <v>6511</v>
      </c>
      <c r="V2107" s="108" t="s">
        <v>756</v>
      </c>
      <c r="W2107" s="109" t="s">
        <v>1312</v>
      </c>
      <c r="X2107" s="110" t="str">
        <f t="shared" si="6"/>
        <v/>
      </c>
      <c r="Y2107" s="110" t="str">
        <f t="shared" si="7"/>
        <v/>
      </c>
      <c r="Z2107" s="139" t="str">
        <f t="shared" ref="Z2107:Z2111" si="138">IF(N(Q2107)&lt;=0,"",IF(ISNUMBER(SEARCH("Thiếu kiện",V2107)),"Kho đông mát",IF(AND(N(Q2107)&gt;0,N(P2107)&gt;0,OR(ISNUMBER(SEARCH("Hình KDB",U2107)),ISNUMBER(SEARCH("Hình tele",U2107)),ISNUMBER(SEARCH("sai code",U2107)),ISNUMBER(SEARCH("ST nhận",U2107)))),"Kho đông mát",IF(AND(W2107="DC giao thiếu",OR(ISNUMBER(SEARCH("Hình KDB",U2107)),ISNUMBER(SEARCH("Hình tele",U2107)),ISNUMBER(SEARCH("sai code",U2107)))),"Kho đông mát",IF(W2107="DC giao thiếu","Chưa xác định",IF(AND(W2107="DC pick sai",OR(ISNUMBER(SEARCH("Hình KDB",U2107)),ISNUMBER(SEARCH("Hình tele",U2107)),ISNUMBER(SEARCH("sai code",U2107)),ISNUMBER(SEARCH("ST nhận",U2107)))),"Kho đông mát",IF(W2107="DC pick sai","Chưa xác định",IF(AND(W2107="Hao hụt",N(O2107)&gt;0,OR(ISNUMBER(SEARCH("Hình KDB",U2107)),ISNUMBER(SEARCH("Hình tele",U2107)),ISNUMBER(SEARCH("sai code",U2107)),ISNUMBER(SEARCH("ST nhận",U2107)))),"Kho đông mát",IF(W2107="Hao hụt","Chưa xác định",IF(OR(W2107="VT giao sai điểm",W2107="Không đạt nhiệt độ",W2107="TX giao thiếu kiện",W2107="Hàng không đạt CL"),"Kho đông mát",IF(W2107="Chưa xác định","Chưa xác định",IF(N(P2107)&gt;0,"Chưa xác định",""))))))))))))</f>
        <v>Kho đông mát</v>
      </c>
      <c r="AA2107" s="109" t="s">
        <v>802</v>
      </c>
      <c r="AB2107" s="106"/>
      <c r="AC2107" s="158"/>
      <c r="AD2107" s="160"/>
      <c r="AE2107" s="127"/>
      <c r="AF2107" s="113"/>
      <c r="AG2107" s="165" t="str">
        <f t="array" ref="AG2107">XLOOKUP(F2107,'CLV2'!A:A,'CLV2'!E:E)</f>
        <v>2.VEGETABLES</v>
      </c>
      <c r="AH2107" s="115" t="str">
        <f t="array" ref="AH2107">XLOOKUP(F2107,'CLV2'!A:A,'CLV2'!F:F)</f>
        <v>3.LEAFY VEGGIES</v>
      </c>
      <c r="AI2107" s="115" t="str">
        <f t="shared" si="8"/>
        <v>Pack</v>
      </c>
      <c r="AJ2107" s="116">
        <f t="shared" si="9"/>
        <v>1</v>
      </c>
      <c r="AK2107" s="117" t="str">
        <f t="array" ref="AK2107">XLOOKUP(F2107,'GIÁ'!A:A,'GIÁ'!D:D)</f>
        <v>27966.77</v>
      </c>
      <c r="AL2107" s="118">
        <f t="shared" si="10"/>
        <v>55933.54</v>
      </c>
      <c r="AM2107" s="118">
        <f t="shared" si="11"/>
        <v>0</v>
      </c>
      <c r="AN2107" s="119">
        <f t="shared" si="12"/>
        <v>0</v>
      </c>
      <c r="AO2107" s="118">
        <f t="shared" si="13"/>
        <v>55933.54</v>
      </c>
      <c r="AP2107" s="121">
        <f t="shared" si="14"/>
        <v>0</v>
      </c>
      <c r="AQ2107" s="122"/>
      <c r="AR2107" s="119"/>
    </row>
    <row r="2108" ht="22.5" customHeight="1">
      <c r="A2108" s="89">
        <v>46232.0</v>
      </c>
      <c r="B2108" s="90">
        <v>0.40208333333333335</v>
      </c>
      <c r="C2108" s="91" t="s">
        <v>1396</v>
      </c>
      <c r="D2108" s="129" t="str">
        <f t="array" ref="D2108">XLOOKUP(C2108,'DS ST'!A:A,'DS ST'!B:B)</f>
        <v>NDH</v>
      </c>
      <c r="E2108" s="94" t="str">
        <f t="array" ref="E2108">XLOOKUP($F2108,'GIÁ'!$A:$A,'GIÁ'!$E:$E)</f>
        <v>MÁT</v>
      </c>
      <c r="F2108" s="94">
        <v>8.934673500548E12</v>
      </c>
      <c r="G2108" s="95" t="s">
        <v>3855</v>
      </c>
      <c r="H2108" s="95" t="s">
        <v>57</v>
      </c>
      <c r="I2108" s="96">
        <v>24.0</v>
      </c>
      <c r="J2108" s="96">
        <v>0.0</v>
      </c>
      <c r="K2108" s="98">
        <f t="shared" si="4"/>
        <v>24</v>
      </c>
      <c r="L2108" s="99" t="s">
        <v>6506</v>
      </c>
      <c r="M2108" s="100" t="s">
        <v>6512</v>
      </c>
      <c r="N2108" s="101"/>
      <c r="O2108" s="128"/>
      <c r="P2108" s="145">
        <v>24.0</v>
      </c>
      <c r="Q2108" s="103">
        <f t="shared" si="5"/>
        <v>0</v>
      </c>
      <c r="R2108" s="161" t="s">
        <v>6513</v>
      </c>
      <c r="S2108" s="105"/>
      <c r="T2108" s="106"/>
      <c r="U2108" s="107"/>
      <c r="V2108" s="108" t="s">
        <v>756</v>
      </c>
      <c r="W2108" s="109" t="s">
        <v>1908</v>
      </c>
      <c r="X2108" s="110" t="str">
        <f t="shared" si="6"/>
        <v/>
      </c>
      <c r="Y2108" s="110" t="str">
        <f t="shared" si="7"/>
        <v>Siêu thị</v>
      </c>
      <c r="Z2108" s="139" t="str">
        <f t="shared" si="138"/>
        <v/>
      </c>
      <c r="AA2108" s="109" t="s">
        <v>802</v>
      </c>
      <c r="AB2108" s="106"/>
      <c r="AC2108" s="158"/>
      <c r="AD2108" s="160"/>
      <c r="AE2108" s="127"/>
      <c r="AF2108" s="113"/>
      <c r="AG2108" s="165" t="str">
        <f t="array" ref="AG2108">XLOOKUP(F2108,'CLV2'!A:A,'CLV2'!E:E)</f>
        <v>2.DAIRY</v>
      </c>
      <c r="AH2108" s="115" t="str">
        <f t="array" ref="AH2108">XLOOKUP(F2108,'CLV2'!A:A,'CLV2'!F:F)</f>
        <v>3.YOGURT</v>
      </c>
      <c r="AI2108" s="115" t="str">
        <f t="shared" si="8"/>
        <v>Pack</v>
      </c>
      <c r="AJ2108" s="116">
        <f t="shared" si="9"/>
        <v>1</v>
      </c>
      <c r="AK2108" s="117" t="str">
        <f t="array" ref="AK2108">XLOOKUP(F2108,'GIÁ'!A:A,'GIÁ'!D:D)</f>
        <v>5844.81</v>
      </c>
      <c r="AL2108" s="118">
        <f t="shared" si="10"/>
        <v>140275.44</v>
      </c>
      <c r="AM2108" s="118">
        <f t="shared" si="11"/>
        <v>0</v>
      </c>
      <c r="AN2108" s="119">
        <f t="shared" si="12"/>
        <v>140275.44</v>
      </c>
      <c r="AO2108" s="118">
        <f t="shared" si="13"/>
        <v>0</v>
      </c>
      <c r="AP2108" s="121">
        <f t="shared" si="14"/>
        <v>0</v>
      </c>
      <c r="AQ2108" s="122"/>
      <c r="AR2108" s="119"/>
    </row>
    <row r="2109" ht="22.5" customHeight="1">
      <c r="A2109" s="89">
        <v>46232.0</v>
      </c>
      <c r="B2109" s="90">
        <v>0.40208333333333335</v>
      </c>
      <c r="C2109" s="91" t="s">
        <v>1396</v>
      </c>
      <c r="D2109" s="129" t="str">
        <f t="array" ref="D2109">XLOOKUP(C2109,'DS ST'!A:A,'DS ST'!B:B)</f>
        <v>NDH</v>
      </c>
      <c r="E2109" s="94" t="str">
        <f t="array" ref="E2109">XLOOKUP($F2109,'GIÁ'!$A:$A,'GIÁ'!$E:$E)</f>
        <v>MÁT</v>
      </c>
      <c r="F2109" s="94">
        <v>8.935217413409E12</v>
      </c>
      <c r="G2109" s="95" t="s">
        <v>1956</v>
      </c>
      <c r="H2109" s="95" t="s">
        <v>57</v>
      </c>
      <c r="I2109" s="96">
        <v>96.0</v>
      </c>
      <c r="J2109" s="96">
        <v>0.0</v>
      </c>
      <c r="K2109" s="98">
        <f t="shared" si="4"/>
        <v>96</v>
      </c>
      <c r="L2109" s="99" t="s">
        <v>6506</v>
      </c>
      <c r="M2109" s="100" t="s">
        <v>6512</v>
      </c>
      <c r="N2109" s="101"/>
      <c r="O2109" s="128"/>
      <c r="P2109" s="100">
        <v>96.0</v>
      </c>
      <c r="Q2109" s="103">
        <f t="shared" si="5"/>
        <v>0</v>
      </c>
      <c r="R2109" s="161" t="s">
        <v>6514</v>
      </c>
      <c r="S2109" s="105"/>
      <c r="T2109" s="106"/>
      <c r="U2109" s="107"/>
      <c r="V2109" s="108" t="s">
        <v>756</v>
      </c>
      <c r="W2109" s="109" t="s">
        <v>1908</v>
      </c>
      <c r="X2109" s="110" t="str">
        <f t="shared" si="6"/>
        <v/>
      </c>
      <c r="Y2109" s="110" t="str">
        <f t="shared" si="7"/>
        <v>Siêu thị</v>
      </c>
      <c r="Z2109" s="139" t="str">
        <f t="shared" si="138"/>
        <v/>
      </c>
      <c r="AA2109" s="109" t="s">
        <v>802</v>
      </c>
      <c r="AB2109" s="106"/>
      <c r="AC2109" s="158"/>
      <c r="AD2109" s="160"/>
      <c r="AE2109" s="127"/>
      <c r="AF2109" s="113"/>
      <c r="AG2109" s="165" t="str">
        <f t="array" ref="AG2109">XLOOKUP(F2109,'CLV2'!A:A,'CLV2'!E:E)</f>
        <v>2.DAIRY</v>
      </c>
      <c r="AH2109" s="115" t="str">
        <f t="array" ref="AH2109">XLOOKUP(F2109,'CLV2'!A:A,'CLV2'!F:F)</f>
        <v>3.YOGURT</v>
      </c>
      <c r="AI2109" s="115" t="str">
        <f t="shared" si="8"/>
        <v>Pack</v>
      </c>
      <c r="AJ2109" s="116">
        <f t="shared" si="9"/>
        <v>1</v>
      </c>
      <c r="AK2109" s="117" t="str">
        <f t="array" ref="AK2109">XLOOKUP(F2109,'GIÁ'!A:A,'GIÁ'!D:D)</f>
        <v>6167.26</v>
      </c>
      <c r="AL2109" s="118">
        <f t="shared" si="10"/>
        <v>592056.96</v>
      </c>
      <c r="AM2109" s="118">
        <f t="shared" si="11"/>
        <v>0</v>
      </c>
      <c r="AN2109" s="119">
        <f t="shared" si="12"/>
        <v>592056.96</v>
      </c>
      <c r="AO2109" s="118">
        <f t="shared" si="13"/>
        <v>0</v>
      </c>
      <c r="AP2109" s="121">
        <f t="shared" si="14"/>
        <v>0</v>
      </c>
      <c r="AQ2109" s="122"/>
      <c r="AR2109" s="119"/>
    </row>
    <row r="2110" ht="22.5" customHeight="1">
      <c r="A2110" s="89">
        <v>46232.0</v>
      </c>
      <c r="B2110" s="90">
        <v>0.40208333333333335</v>
      </c>
      <c r="C2110" s="91" t="s">
        <v>1396</v>
      </c>
      <c r="D2110" s="129" t="str">
        <f t="array" ref="D2110">XLOOKUP(C2110,'DS ST'!A:A,'DS ST'!B:B)</f>
        <v>NDH</v>
      </c>
      <c r="E2110" s="94" t="str">
        <f t="array" ref="E2110">XLOOKUP($F2110,'GIÁ'!$A:$A,'GIÁ'!$E:$E)</f>
        <v>MÁT</v>
      </c>
      <c r="F2110" s="94">
        <v>8.938502525726E12</v>
      </c>
      <c r="G2110" s="95" t="s">
        <v>2836</v>
      </c>
      <c r="H2110" s="95" t="s">
        <v>1206</v>
      </c>
      <c r="I2110" s="96">
        <v>13.0</v>
      </c>
      <c r="J2110" s="96">
        <v>0.0</v>
      </c>
      <c r="K2110" s="98">
        <f t="shared" si="4"/>
        <v>13</v>
      </c>
      <c r="L2110" s="99" t="s">
        <v>6506</v>
      </c>
      <c r="M2110" s="100" t="s">
        <v>6515</v>
      </c>
      <c r="N2110" s="101"/>
      <c r="O2110" s="128"/>
      <c r="P2110" s="100">
        <v>13.0</v>
      </c>
      <c r="Q2110" s="103">
        <f t="shared" si="5"/>
        <v>0</v>
      </c>
      <c r="R2110" s="161" t="s">
        <v>6516</v>
      </c>
      <c r="S2110" s="105"/>
      <c r="T2110" s="106"/>
      <c r="U2110" s="107"/>
      <c r="V2110" s="108" t="s">
        <v>756</v>
      </c>
      <c r="W2110" s="109" t="s">
        <v>1908</v>
      </c>
      <c r="X2110" s="110" t="str">
        <f t="shared" si="6"/>
        <v/>
      </c>
      <c r="Y2110" s="110" t="str">
        <f t="shared" si="7"/>
        <v>Siêu thị</v>
      </c>
      <c r="Z2110" s="139" t="str">
        <f t="shared" si="138"/>
        <v/>
      </c>
      <c r="AA2110" s="109" t="s">
        <v>802</v>
      </c>
      <c r="AB2110" s="106"/>
      <c r="AC2110" s="158"/>
      <c r="AD2110" s="160"/>
      <c r="AE2110" s="127"/>
      <c r="AF2110" s="113"/>
      <c r="AG2110" s="165" t="str">
        <f t="array" ref="AG2110">XLOOKUP(F2110,'CLV2'!A:A,'CLV2'!E:E)</f>
        <v>2.CHILLED FOODS</v>
      </c>
      <c r="AH2110" s="115" t="str">
        <f t="array" ref="AH2110">XLOOKUP(F2110,'CLV2'!A:A,'CLV2'!F:F)</f>
        <v>3.OTHER CHILLED PRODUCTS</v>
      </c>
      <c r="AI2110" s="115" t="str">
        <f t="shared" si="8"/>
        <v>Pack</v>
      </c>
      <c r="AJ2110" s="116">
        <f t="shared" si="9"/>
        <v>1</v>
      </c>
      <c r="AK2110" s="117" t="str">
        <f t="array" ref="AK2110">XLOOKUP(F2110,'GIÁ'!A:A,'GIÁ'!D:D)</f>
        <v>11152.74</v>
      </c>
      <c r="AL2110" s="118">
        <f t="shared" si="10"/>
        <v>144985.62</v>
      </c>
      <c r="AM2110" s="118">
        <f t="shared" si="11"/>
        <v>0</v>
      </c>
      <c r="AN2110" s="119">
        <f t="shared" si="12"/>
        <v>144985.62</v>
      </c>
      <c r="AO2110" s="118">
        <f t="shared" si="13"/>
        <v>0</v>
      </c>
      <c r="AP2110" s="121">
        <f t="shared" si="14"/>
        <v>0</v>
      </c>
      <c r="AQ2110" s="122"/>
      <c r="AR2110" s="119"/>
    </row>
    <row r="2111" ht="22.5" customHeight="1">
      <c r="A2111" s="89">
        <v>46232.0</v>
      </c>
      <c r="B2111" s="90">
        <v>0.40208333333333335</v>
      </c>
      <c r="C2111" s="91" t="s">
        <v>1396</v>
      </c>
      <c r="D2111" s="129" t="str">
        <f t="array" ref="D2111">XLOOKUP(C2111,'DS ST'!A:A,'DS ST'!B:B)</f>
        <v>NDH</v>
      </c>
      <c r="E2111" s="94" t="str">
        <f t="array" ref="E2111">XLOOKUP($F2111,'GIÁ'!$A:$A,'GIÁ'!$E:$E)</f>
        <v>MÁT</v>
      </c>
      <c r="F2111" s="94">
        <v>8.93504900648E12</v>
      </c>
      <c r="G2111" s="95" t="s">
        <v>1834</v>
      </c>
      <c r="H2111" s="95" t="s">
        <v>1831</v>
      </c>
      <c r="I2111" s="96">
        <v>48.0</v>
      </c>
      <c r="J2111" s="96">
        <v>0.0</v>
      </c>
      <c r="K2111" s="98">
        <f t="shared" si="4"/>
        <v>48</v>
      </c>
      <c r="L2111" s="99" t="s">
        <v>6506</v>
      </c>
      <c r="M2111" s="100" t="s">
        <v>6517</v>
      </c>
      <c r="N2111" s="101"/>
      <c r="O2111" s="128"/>
      <c r="P2111" s="100">
        <v>48.0</v>
      </c>
      <c r="Q2111" s="103">
        <f t="shared" si="5"/>
        <v>0</v>
      </c>
      <c r="R2111" s="161" t="s">
        <v>6513</v>
      </c>
      <c r="S2111" s="105"/>
      <c r="T2111" s="106"/>
      <c r="U2111" s="107"/>
      <c r="V2111" s="108" t="s">
        <v>756</v>
      </c>
      <c r="W2111" s="109" t="s">
        <v>1908</v>
      </c>
      <c r="X2111" s="110" t="str">
        <f t="shared" si="6"/>
        <v/>
      </c>
      <c r="Y2111" s="110" t="str">
        <f t="shared" si="7"/>
        <v>Siêu thị</v>
      </c>
      <c r="Z2111" s="139" t="str">
        <f t="shared" si="138"/>
        <v/>
      </c>
      <c r="AA2111" s="109" t="s">
        <v>802</v>
      </c>
      <c r="AB2111" s="106"/>
      <c r="AC2111" s="158"/>
      <c r="AD2111" s="160"/>
      <c r="AE2111" s="127"/>
      <c r="AF2111" s="113"/>
      <c r="AG2111" s="165" t="str">
        <f t="array" ref="AG2111">XLOOKUP(F2111,'CLV2'!A:A,'CLV2'!E:E)</f>
        <v>2.DAIRY</v>
      </c>
      <c r="AH2111" s="115" t="str">
        <f t="array" ref="AH2111">XLOOKUP(F2111,'CLV2'!A:A,'CLV2'!F:F)</f>
        <v>3.YOGURT</v>
      </c>
      <c r="AI2111" s="115" t="str">
        <f t="shared" si="8"/>
        <v>Pack</v>
      </c>
      <c r="AJ2111" s="116">
        <f t="shared" si="9"/>
        <v>1</v>
      </c>
      <c r="AK2111" s="117" t="str">
        <f t="array" ref="AK2111">XLOOKUP(F2111,'GIÁ'!A:A,'GIÁ'!D:D)</f>
        <v>5140.97</v>
      </c>
      <c r="AL2111" s="118">
        <f t="shared" si="10"/>
        <v>246766.56</v>
      </c>
      <c r="AM2111" s="118">
        <f t="shared" si="11"/>
        <v>0</v>
      </c>
      <c r="AN2111" s="119">
        <f t="shared" si="12"/>
        <v>246766.56</v>
      </c>
      <c r="AO2111" s="118">
        <f t="shared" si="13"/>
        <v>0</v>
      </c>
      <c r="AP2111" s="121">
        <f t="shared" si="14"/>
        <v>0</v>
      </c>
      <c r="AQ2111" s="122"/>
      <c r="AR2111" s="119"/>
    </row>
    <row r="2112" ht="22.5" customHeight="1">
      <c r="A2112" s="89">
        <v>46232.0</v>
      </c>
      <c r="B2112" s="90">
        <v>0.40208333333333335</v>
      </c>
      <c r="C2112" s="91" t="s">
        <v>1396</v>
      </c>
      <c r="D2112" s="129" t="str">
        <f t="array" ref="D2112">XLOOKUP(C2112,'DS ST'!A:A,'DS ST'!B:B)</f>
        <v>NDH</v>
      </c>
      <c r="E2112" s="94" t="str">
        <f t="array" ref="E2112">XLOOKUP($F2112,'GIÁ'!$A:$A,'GIÁ'!$E:$E)</f>
        <v>MÁT</v>
      </c>
      <c r="F2112" s="94">
        <v>8.935217413508E12</v>
      </c>
      <c r="G2112" s="95" t="s">
        <v>1960</v>
      </c>
      <c r="H2112" s="95" t="s">
        <v>57</v>
      </c>
      <c r="I2112" s="96">
        <v>48.0</v>
      </c>
      <c r="J2112" s="96">
        <v>40.0</v>
      </c>
      <c r="K2112" s="98">
        <f t="shared" si="4"/>
        <v>8</v>
      </c>
      <c r="L2112" s="99" t="s">
        <v>6506</v>
      </c>
      <c r="M2112" s="100" t="s">
        <v>6518</v>
      </c>
      <c r="N2112" s="101"/>
      <c r="O2112" s="128"/>
      <c r="P2112" s="100"/>
      <c r="Q2112" s="103">
        <f t="shared" si="5"/>
        <v>8</v>
      </c>
      <c r="R2112" s="161"/>
      <c r="S2112" s="105"/>
      <c r="T2112" s="106"/>
      <c r="U2112" s="107" t="s">
        <v>3654</v>
      </c>
      <c r="V2112" s="108" t="s">
        <v>756</v>
      </c>
      <c r="W2112" s="109" t="s">
        <v>4427</v>
      </c>
      <c r="X2112" s="110" t="str">
        <f t="shared" si="6"/>
        <v/>
      </c>
      <c r="Y2112" s="110" t="str">
        <f t="shared" si="7"/>
        <v/>
      </c>
      <c r="Z2112" s="109" t="s">
        <v>797</v>
      </c>
      <c r="AA2112" s="109" t="s">
        <v>802</v>
      </c>
      <c r="AB2112" s="106"/>
      <c r="AC2112" s="158"/>
      <c r="AD2112" s="160"/>
      <c r="AE2112" s="127"/>
      <c r="AF2112" s="113"/>
      <c r="AG2112" s="165" t="str">
        <f t="array" ref="AG2112">XLOOKUP(F2112,'CLV2'!A:A,'CLV2'!E:E)</f>
        <v>2.DAIRY</v>
      </c>
      <c r="AH2112" s="115" t="str">
        <f t="array" ref="AH2112">XLOOKUP(F2112,'CLV2'!A:A,'CLV2'!F:F)</f>
        <v>3.YOGURT</v>
      </c>
      <c r="AI2112" s="115" t="str">
        <f t="shared" si="8"/>
        <v>Pack</v>
      </c>
      <c r="AJ2112" s="116">
        <f t="shared" si="9"/>
        <v>0.1666666667</v>
      </c>
      <c r="AK2112" s="117" t="str">
        <f t="array" ref="AK2112">XLOOKUP(F2112,'GIÁ'!A:A,'GIÁ'!D:D)</f>
        <v>6168.43</v>
      </c>
      <c r="AL2112" s="118">
        <f t="shared" si="10"/>
        <v>49347.44</v>
      </c>
      <c r="AM2112" s="118">
        <f t="shared" si="11"/>
        <v>0</v>
      </c>
      <c r="AN2112" s="119">
        <f t="shared" si="12"/>
        <v>0</v>
      </c>
      <c r="AO2112" s="118">
        <f t="shared" si="13"/>
        <v>49347.44</v>
      </c>
      <c r="AP2112" s="121">
        <f t="shared" si="14"/>
        <v>0</v>
      </c>
      <c r="AQ2112" s="122"/>
      <c r="AR2112" s="119"/>
    </row>
    <row r="2113" ht="22.5" customHeight="1">
      <c r="A2113" s="89">
        <v>46232.0</v>
      </c>
      <c r="B2113" s="90">
        <v>0.40208333333333335</v>
      </c>
      <c r="C2113" s="91" t="s">
        <v>1396</v>
      </c>
      <c r="D2113" s="129" t="str">
        <f t="array" ref="D2113">XLOOKUP(C2113,'DS ST'!A:A,'DS ST'!B:B)</f>
        <v>NDH</v>
      </c>
      <c r="E2113" s="94" t="str">
        <f t="array" ref="E2113">XLOOKUP($F2113,'GIÁ'!$A:$A,'GIÁ'!$E:$E)</f>
        <v>MÁT</v>
      </c>
      <c r="F2113" s="94" t="s">
        <v>3325</v>
      </c>
      <c r="G2113" s="95" t="s">
        <v>3326</v>
      </c>
      <c r="H2113" s="95" t="s">
        <v>57</v>
      </c>
      <c r="I2113" s="96">
        <v>3.0</v>
      </c>
      <c r="J2113" s="96">
        <v>0.0</v>
      </c>
      <c r="K2113" s="98">
        <f t="shared" si="4"/>
        <v>3</v>
      </c>
      <c r="L2113" s="99" t="s">
        <v>6506</v>
      </c>
      <c r="M2113" s="100" t="s">
        <v>6519</v>
      </c>
      <c r="N2113" s="101"/>
      <c r="O2113" s="128"/>
      <c r="P2113" s="100">
        <v>3.0</v>
      </c>
      <c r="Q2113" s="103">
        <f t="shared" si="5"/>
        <v>0</v>
      </c>
      <c r="R2113" s="161" t="s">
        <v>6520</v>
      </c>
      <c r="S2113" s="105"/>
      <c r="T2113" s="106"/>
      <c r="U2113" s="107"/>
      <c r="V2113" s="108" t="s">
        <v>756</v>
      </c>
      <c r="W2113" s="109" t="s">
        <v>1908</v>
      </c>
      <c r="X2113" s="110" t="str">
        <f t="shared" si="6"/>
        <v/>
      </c>
      <c r="Y2113" s="110" t="str">
        <f t="shared" si="7"/>
        <v>Siêu thị</v>
      </c>
      <c r="Z2113" s="139" t="str">
        <f>IF(N(Q2113)&lt;=0,"",IF(ISNUMBER(SEARCH("Thiếu kiện",V2113)),"Kho đông mát",IF(AND(N(Q2113)&gt;0,N(P2113)&gt;0,OR(ISNUMBER(SEARCH("Hình KDB",U2113)),ISNUMBER(SEARCH("Hình tele",U2113)),ISNUMBER(SEARCH("sai code",U2113)),ISNUMBER(SEARCH("ST nhận",U2113)))),"Kho đông mát",IF(AND(W2113="DC giao thiếu",OR(ISNUMBER(SEARCH("Hình KDB",U2113)),ISNUMBER(SEARCH("Hình tele",U2113)),ISNUMBER(SEARCH("sai code",U2113)))),"Kho đông mát",IF(W2113="DC giao thiếu","Chưa xác định",IF(AND(W2113="DC pick sai",OR(ISNUMBER(SEARCH("Hình KDB",U2113)),ISNUMBER(SEARCH("Hình tele",U2113)),ISNUMBER(SEARCH("sai code",U2113)),ISNUMBER(SEARCH("ST nhận",U2113)))),"Kho đông mát",IF(W2113="DC pick sai","Chưa xác định",IF(AND(W2113="Hao hụt",N(O2113)&gt;0,OR(ISNUMBER(SEARCH("Hình KDB",U2113)),ISNUMBER(SEARCH("Hình tele",U2113)),ISNUMBER(SEARCH("sai code",U2113)),ISNUMBER(SEARCH("ST nhận",U2113)))),"Kho đông mát",IF(W2113="Hao hụt","Chưa xác định",IF(OR(W2113="VT giao sai điểm",W2113="Không đạt nhiệt độ",W2113="TX giao thiếu kiện",W2113="Hàng không đạt CL"),"Kho đông mát",IF(W2113="Chưa xác định","Chưa xác định",IF(N(P2113)&gt;0,"Chưa xác định",""))))))))))))</f>
        <v/>
      </c>
      <c r="AA2113" s="109" t="s">
        <v>802</v>
      </c>
      <c r="AB2113" s="106"/>
      <c r="AC2113" s="158"/>
      <c r="AD2113" s="160"/>
      <c r="AE2113" s="127"/>
      <c r="AF2113" s="113"/>
      <c r="AG2113" s="165" t="str">
        <f t="array" ref="AG2113">XLOOKUP(F2113,'CLV2'!A:A,'CLV2'!E:E)</f>
        <v>2.BAKERY</v>
      </c>
      <c r="AH2113" s="115" t="str">
        <f t="array" ref="AH2113">XLOOKUP(F2113,'CLV2'!A:A,'CLV2'!F:F)</f>
        <v>3.CAKES</v>
      </c>
      <c r="AI2113" s="115" t="str">
        <f t="shared" si="8"/>
        <v>Pack</v>
      </c>
      <c r="AJ2113" s="116">
        <f t="shared" si="9"/>
        <v>1</v>
      </c>
      <c r="AK2113" s="117" t="str">
        <f t="array" ref="AK2113">XLOOKUP(F2113,'GIÁ'!A:A,'GIÁ'!D:D)</f>
        <v>27778.00</v>
      </c>
      <c r="AL2113" s="118">
        <f t="shared" si="10"/>
        <v>83334</v>
      </c>
      <c r="AM2113" s="118">
        <f t="shared" si="11"/>
        <v>0</v>
      </c>
      <c r="AN2113" s="119">
        <f t="shared" si="12"/>
        <v>83334</v>
      </c>
      <c r="AO2113" s="118">
        <f t="shared" si="13"/>
        <v>0</v>
      </c>
      <c r="AP2113" s="121">
        <f t="shared" si="14"/>
        <v>0</v>
      </c>
      <c r="AQ2113" s="122"/>
      <c r="AR2113" s="119"/>
    </row>
    <row r="2114" ht="22.5" customHeight="1">
      <c r="A2114" s="89">
        <v>46233.0</v>
      </c>
      <c r="B2114" s="90">
        <v>0.37916666666666665</v>
      </c>
      <c r="C2114" s="91" t="s">
        <v>632</v>
      </c>
      <c r="D2114" s="129" t="str">
        <f t="array" ref="D2114">XLOOKUP(C2114,'DS ST'!A:A,'DS ST'!B:B)</f>
        <v>HPD</v>
      </c>
      <c r="E2114" s="94" t="str">
        <f t="array" ref="E2114">XLOOKUP($F2114,'GIÁ'!$A:$A,'GIÁ'!$E:$E)</f>
        <v>ĐÔNG</v>
      </c>
      <c r="F2114" s="94">
        <v>8.935101607211E12</v>
      </c>
      <c r="G2114" s="95" t="s">
        <v>1879</v>
      </c>
      <c r="H2114" s="95" t="s">
        <v>224</v>
      </c>
      <c r="I2114" s="96">
        <v>4.0</v>
      </c>
      <c r="J2114" s="96">
        <v>0.0</v>
      </c>
      <c r="K2114" s="98">
        <f t="shared" si="4"/>
        <v>4</v>
      </c>
      <c r="L2114" s="99" t="s">
        <v>6521</v>
      </c>
      <c r="M2114" s="100" t="s">
        <v>6522</v>
      </c>
      <c r="N2114" s="101" t="str">
        <f t="shared" ref="N2114:N4599" si="139">M2114&amp;F2114</f>
        <v>PT1590251-T0018935101607211</v>
      </c>
      <c r="O2114" s="128"/>
      <c r="P2114" s="100"/>
      <c r="Q2114" s="103">
        <f t="shared" si="5"/>
        <v>4</v>
      </c>
      <c r="R2114" s="161"/>
      <c r="S2114" s="105"/>
      <c r="T2114" s="106"/>
      <c r="U2114" s="107" t="s">
        <v>6523</v>
      </c>
      <c r="V2114" s="108" t="s">
        <v>756</v>
      </c>
      <c r="W2114" s="109" t="s">
        <v>1908</v>
      </c>
      <c r="X2114" s="110" t="str">
        <f t="shared" si="6"/>
        <v/>
      </c>
      <c r="Y2114" s="110" t="str">
        <f t="shared" si="7"/>
        <v/>
      </c>
      <c r="Z2114" s="109" t="s">
        <v>797</v>
      </c>
      <c r="AA2114" s="109" t="s">
        <v>802</v>
      </c>
      <c r="AB2114" s="106"/>
      <c r="AC2114" s="158"/>
      <c r="AD2114" s="160"/>
      <c r="AE2114" s="127"/>
      <c r="AF2114" s="113"/>
      <c r="AG2114" s="165" t="str">
        <f t="array" ref="AG2114">XLOOKUP(F2114,'CLV2'!A:A,'CLV2'!E:E)</f>
        <v>2.FROZEN FOODS</v>
      </c>
      <c r="AH2114" s="115" t="str">
        <f t="array" ref="AH2114">XLOOKUP(F2114,'CLV2'!A:A,'CLV2'!F:F)</f>
        <v>3.DUMPLINGS</v>
      </c>
      <c r="AI2114" s="115" t="str">
        <f t="shared" si="8"/>
        <v>Pack</v>
      </c>
      <c r="AJ2114" s="116">
        <f t="shared" si="9"/>
        <v>1</v>
      </c>
      <c r="AK2114" s="117" t="str">
        <f t="array" ref="AK2114">XLOOKUP(F2114,'GIÁ'!A:A,'GIÁ'!D:D)</f>
        <v>22033.98</v>
      </c>
      <c r="AL2114" s="118">
        <f t="shared" si="10"/>
        <v>88135.92</v>
      </c>
      <c r="AM2114" s="118">
        <f t="shared" si="11"/>
        <v>0</v>
      </c>
      <c r="AN2114" s="119">
        <f t="shared" si="12"/>
        <v>0</v>
      </c>
      <c r="AO2114" s="118">
        <f t="shared" si="13"/>
        <v>88135.92</v>
      </c>
      <c r="AP2114" s="121">
        <f t="shared" si="14"/>
        <v>0</v>
      </c>
      <c r="AQ2114" s="122"/>
      <c r="AR2114" s="119"/>
    </row>
    <row r="2115" ht="22.5" customHeight="1">
      <c r="A2115" s="89">
        <v>46233.0</v>
      </c>
      <c r="B2115" s="90">
        <v>0.37916666666666665</v>
      </c>
      <c r="C2115" s="91" t="s">
        <v>632</v>
      </c>
      <c r="D2115" s="129" t="str">
        <f t="array" ref="D2115">XLOOKUP(C2115,'DS ST'!A:A,'DS ST'!B:B)</f>
        <v>HPD</v>
      </c>
      <c r="E2115" s="94" t="str">
        <f t="array" ref="E2115">XLOOKUP($F2115,'GIÁ'!$A:$A,'GIÁ'!$E:$E)</f>
        <v>ĐÔNG</v>
      </c>
      <c r="F2115" s="94">
        <v>8.936200101563E12</v>
      </c>
      <c r="G2115" s="95" t="s">
        <v>2637</v>
      </c>
      <c r="H2115" s="95" t="s">
        <v>224</v>
      </c>
      <c r="I2115" s="96">
        <v>2.0</v>
      </c>
      <c r="J2115" s="96">
        <v>0.0</v>
      </c>
      <c r="K2115" s="98">
        <f t="shared" si="4"/>
        <v>2</v>
      </c>
      <c r="L2115" s="99" t="s">
        <v>6521</v>
      </c>
      <c r="M2115" s="100" t="s">
        <v>6522</v>
      </c>
      <c r="N2115" s="101" t="str">
        <f t="shared" si="139"/>
        <v>PT1590251-T0018936200101563</v>
      </c>
      <c r="O2115" s="128"/>
      <c r="P2115" s="100"/>
      <c r="Q2115" s="103">
        <f t="shared" si="5"/>
        <v>2</v>
      </c>
      <c r="R2115" s="161"/>
      <c r="S2115" s="105"/>
      <c r="T2115" s="106"/>
      <c r="U2115" s="107" t="s">
        <v>6524</v>
      </c>
      <c r="V2115" s="108" t="s">
        <v>756</v>
      </c>
      <c r="W2115" s="109" t="s">
        <v>1908</v>
      </c>
      <c r="X2115" s="110" t="str">
        <f t="shared" si="6"/>
        <v/>
      </c>
      <c r="Y2115" s="110" t="str">
        <f t="shared" si="7"/>
        <v/>
      </c>
      <c r="Z2115" s="109" t="s">
        <v>797</v>
      </c>
      <c r="AA2115" s="109" t="s">
        <v>802</v>
      </c>
      <c r="AB2115" s="106"/>
      <c r="AC2115" s="158"/>
      <c r="AD2115" s="160"/>
      <c r="AE2115" s="127"/>
      <c r="AF2115" s="113"/>
      <c r="AG2115" s="165" t="str">
        <f t="array" ref="AG2115">XLOOKUP(F2115,'CLV2'!A:A,'CLV2'!E:E)</f>
        <v>2.FROZEN FOODS</v>
      </c>
      <c r="AH2115" s="115" t="str">
        <f t="array" ref="AH2115">XLOOKUP(F2115,'CLV2'!A:A,'CLV2'!F:F)</f>
        <v>3.PASTRY AND DESSERTS</v>
      </c>
      <c r="AI2115" s="115" t="str">
        <f t="shared" si="8"/>
        <v>Pack</v>
      </c>
      <c r="AJ2115" s="116">
        <f t="shared" si="9"/>
        <v>1</v>
      </c>
      <c r="AK2115" s="117" t="str">
        <f t="array" ref="AK2115">XLOOKUP(F2115,'GIÁ'!A:A,'GIÁ'!D:D)</f>
        <v>24299.49</v>
      </c>
      <c r="AL2115" s="118">
        <f t="shared" si="10"/>
        <v>48598.98</v>
      </c>
      <c r="AM2115" s="118">
        <f t="shared" si="11"/>
        <v>0</v>
      </c>
      <c r="AN2115" s="119">
        <f t="shared" si="12"/>
        <v>0</v>
      </c>
      <c r="AO2115" s="118">
        <f t="shared" si="13"/>
        <v>48598.98</v>
      </c>
      <c r="AP2115" s="121">
        <f t="shared" si="14"/>
        <v>0</v>
      </c>
      <c r="AQ2115" s="122"/>
      <c r="AR2115" s="119"/>
    </row>
    <row r="2116" ht="22.5" customHeight="1">
      <c r="A2116" s="89">
        <v>46233.0</v>
      </c>
      <c r="B2116" s="90">
        <v>0.37916666666666665</v>
      </c>
      <c r="C2116" s="91" t="s">
        <v>632</v>
      </c>
      <c r="D2116" s="129" t="str">
        <f t="array" ref="D2116">XLOOKUP(C2116,'DS ST'!A:A,'DS ST'!B:B)</f>
        <v>HPD</v>
      </c>
      <c r="E2116" s="94" t="str">
        <f t="array" ref="E2116">XLOOKUP($F2116,'GIÁ'!$A:$A,'GIÁ'!$E:$E)</f>
        <v>ĐÔNG</v>
      </c>
      <c r="F2116" s="94">
        <v>8.936013238791E12</v>
      </c>
      <c r="G2116" s="95" t="s">
        <v>2178</v>
      </c>
      <c r="H2116" s="95" t="s">
        <v>57</v>
      </c>
      <c r="I2116" s="96">
        <v>4.0</v>
      </c>
      <c r="J2116" s="96">
        <v>0.0</v>
      </c>
      <c r="K2116" s="98">
        <f t="shared" si="4"/>
        <v>4</v>
      </c>
      <c r="L2116" s="99" t="s">
        <v>6521</v>
      </c>
      <c r="M2116" s="100" t="s">
        <v>6522</v>
      </c>
      <c r="N2116" s="101" t="str">
        <f t="shared" si="139"/>
        <v>PT1590251-T0018936013238791</v>
      </c>
      <c r="O2116" s="128"/>
      <c r="P2116" s="100"/>
      <c r="Q2116" s="103">
        <f t="shared" si="5"/>
        <v>4</v>
      </c>
      <c r="R2116" s="161"/>
      <c r="S2116" s="105"/>
      <c r="T2116" s="106"/>
      <c r="U2116" s="107" t="s">
        <v>6525</v>
      </c>
      <c r="V2116" s="108" t="s">
        <v>756</v>
      </c>
      <c r="W2116" s="109" t="s">
        <v>1908</v>
      </c>
      <c r="X2116" s="110" t="str">
        <f t="shared" si="6"/>
        <v/>
      </c>
      <c r="Y2116" s="110" t="str">
        <f t="shared" si="7"/>
        <v/>
      </c>
      <c r="Z2116" s="109" t="s">
        <v>797</v>
      </c>
      <c r="AA2116" s="109" t="s">
        <v>802</v>
      </c>
      <c r="AB2116" s="106"/>
      <c r="AC2116" s="158"/>
      <c r="AD2116" s="160"/>
      <c r="AE2116" s="127"/>
      <c r="AF2116" s="113"/>
      <c r="AG2116" s="165" t="str">
        <f t="array" ref="AG2116">XLOOKUP(F2116,'CLV2'!A:A,'CLV2'!E:E)</f>
        <v>2.FROZEN FOODS</v>
      </c>
      <c r="AH2116" s="115" t="str">
        <f t="array" ref="AH2116">XLOOKUP(F2116,'CLV2'!A:A,'CLV2'!F:F)</f>
        <v>3.PIZZA - READY MEALS</v>
      </c>
      <c r="AI2116" s="115" t="str">
        <f t="shared" si="8"/>
        <v>Pack</v>
      </c>
      <c r="AJ2116" s="116">
        <f t="shared" si="9"/>
        <v>1</v>
      </c>
      <c r="AK2116" s="117" t="str">
        <f t="array" ref="AK2116">XLOOKUP(F2116,'GIÁ'!A:A,'GIÁ'!D:D)</f>
        <v>22578.43</v>
      </c>
      <c r="AL2116" s="118">
        <f t="shared" si="10"/>
        <v>90313.72</v>
      </c>
      <c r="AM2116" s="118">
        <f t="shared" si="11"/>
        <v>0</v>
      </c>
      <c r="AN2116" s="119">
        <f t="shared" si="12"/>
        <v>0</v>
      </c>
      <c r="AO2116" s="118">
        <f t="shared" si="13"/>
        <v>90313.72</v>
      </c>
      <c r="AP2116" s="121">
        <f t="shared" si="14"/>
        <v>0</v>
      </c>
      <c r="AQ2116" s="122"/>
      <c r="AR2116" s="119"/>
    </row>
    <row r="2117" ht="22.5" customHeight="1">
      <c r="A2117" s="89">
        <v>46233.0</v>
      </c>
      <c r="B2117" s="90">
        <v>0.37916666666666665</v>
      </c>
      <c r="C2117" s="91" t="s">
        <v>632</v>
      </c>
      <c r="D2117" s="129" t="str">
        <f t="array" ref="D2117">XLOOKUP(C2117,'DS ST'!A:A,'DS ST'!B:B)</f>
        <v>HPD</v>
      </c>
      <c r="E2117" s="94" t="str">
        <f t="array" ref="E2117">XLOOKUP($F2117,'GIÁ'!$A:$A,'GIÁ'!$E:$E)</f>
        <v>ĐÔNG</v>
      </c>
      <c r="F2117" s="94">
        <v>8.935297103726E12</v>
      </c>
      <c r="G2117" s="95" t="s">
        <v>2028</v>
      </c>
      <c r="H2117" s="95" t="s">
        <v>224</v>
      </c>
      <c r="I2117" s="96">
        <v>2.0</v>
      </c>
      <c r="J2117" s="96">
        <v>0.0</v>
      </c>
      <c r="K2117" s="98">
        <f t="shared" si="4"/>
        <v>2</v>
      </c>
      <c r="L2117" s="99" t="s">
        <v>6521</v>
      </c>
      <c r="M2117" s="100" t="s">
        <v>6522</v>
      </c>
      <c r="N2117" s="101" t="str">
        <f t="shared" si="139"/>
        <v>PT1590251-T0018935297103726</v>
      </c>
      <c r="O2117" s="128"/>
      <c r="P2117" s="100"/>
      <c r="Q2117" s="103">
        <f t="shared" si="5"/>
        <v>2</v>
      </c>
      <c r="R2117" s="161"/>
      <c r="S2117" s="105"/>
      <c r="T2117" s="106"/>
      <c r="U2117" s="107" t="s">
        <v>6526</v>
      </c>
      <c r="V2117" s="108" t="s">
        <v>756</v>
      </c>
      <c r="W2117" s="109" t="s">
        <v>1908</v>
      </c>
      <c r="X2117" s="110" t="str">
        <f t="shared" si="6"/>
        <v/>
      </c>
      <c r="Y2117" s="110" t="str">
        <f t="shared" si="7"/>
        <v/>
      </c>
      <c r="Z2117" s="109" t="s">
        <v>797</v>
      </c>
      <c r="AA2117" s="109" t="s">
        <v>802</v>
      </c>
      <c r="AB2117" s="106"/>
      <c r="AC2117" s="158"/>
      <c r="AD2117" s="160"/>
      <c r="AE2117" s="127"/>
      <c r="AF2117" s="113"/>
      <c r="AG2117" s="165" t="str">
        <f t="array" ref="AG2117">XLOOKUP(F2117,'CLV2'!A:A,'CLV2'!E:E)</f>
        <v>2.FROZEN FOODS</v>
      </c>
      <c r="AH2117" s="115" t="str">
        <f t="array" ref="AH2117">XLOOKUP(F2117,'CLV2'!A:A,'CLV2'!F:F)</f>
        <v>3.PIZZA - READY MEALS</v>
      </c>
      <c r="AI2117" s="115" t="str">
        <f t="shared" si="8"/>
        <v>Pack</v>
      </c>
      <c r="AJ2117" s="116">
        <f t="shared" si="9"/>
        <v>1</v>
      </c>
      <c r="AK2117" s="117" t="str">
        <f t="array" ref="AK2117">XLOOKUP(F2117,'GIÁ'!A:A,'GIÁ'!D:D)</f>
        <v>61056.95</v>
      </c>
      <c r="AL2117" s="118">
        <f t="shared" si="10"/>
        <v>122113.9</v>
      </c>
      <c r="AM2117" s="118">
        <f t="shared" si="11"/>
        <v>0</v>
      </c>
      <c r="AN2117" s="119">
        <f t="shared" si="12"/>
        <v>0</v>
      </c>
      <c r="AO2117" s="118">
        <f t="shared" si="13"/>
        <v>122113.9</v>
      </c>
      <c r="AP2117" s="121">
        <f t="shared" si="14"/>
        <v>0</v>
      </c>
      <c r="AQ2117" s="122"/>
      <c r="AR2117" s="119"/>
    </row>
    <row r="2118" ht="22.5" customHeight="1">
      <c r="A2118" s="89">
        <v>46233.0</v>
      </c>
      <c r="B2118" s="90">
        <v>0.37916666666666665</v>
      </c>
      <c r="C2118" s="91" t="s">
        <v>632</v>
      </c>
      <c r="D2118" s="129" t="str">
        <f t="array" ref="D2118">XLOOKUP(C2118,'DS ST'!A:A,'DS ST'!B:B)</f>
        <v>HPD</v>
      </c>
      <c r="E2118" s="94" t="str">
        <f t="array" ref="E2118">XLOOKUP($F2118,'GIÁ'!$A:$A,'GIÁ'!$E:$E)</f>
        <v>ĐÔNG</v>
      </c>
      <c r="F2118" s="94">
        <v>8.934717262005E12</v>
      </c>
      <c r="G2118" s="95" t="s">
        <v>1713</v>
      </c>
      <c r="H2118" s="95" t="s">
        <v>224</v>
      </c>
      <c r="I2118" s="96">
        <v>4.0</v>
      </c>
      <c r="J2118" s="96">
        <v>0.0</v>
      </c>
      <c r="K2118" s="98">
        <f t="shared" si="4"/>
        <v>4</v>
      </c>
      <c r="L2118" s="99" t="s">
        <v>6521</v>
      </c>
      <c r="M2118" s="100" t="s">
        <v>6522</v>
      </c>
      <c r="N2118" s="101" t="str">
        <f t="shared" si="139"/>
        <v>PT1590251-T0018934717262005</v>
      </c>
      <c r="O2118" s="128"/>
      <c r="P2118" s="100"/>
      <c r="Q2118" s="103">
        <f t="shared" si="5"/>
        <v>4</v>
      </c>
      <c r="R2118" s="161"/>
      <c r="S2118" s="105"/>
      <c r="T2118" s="106"/>
      <c r="U2118" s="107" t="s">
        <v>6527</v>
      </c>
      <c r="V2118" s="108" t="s">
        <v>756</v>
      </c>
      <c r="W2118" s="109" t="s">
        <v>1908</v>
      </c>
      <c r="X2118" s="110" t="str">
        <f t="shared" si="6"/>
        <v/>
      </c>
      <c r="Y2118" s="110" t="str">
        <f t="shared" si="7"/>
        <v/>
      </c>
      <c r="Z2118" s="109" t="s">
        <v>797</v>
      </c>
      <c r="AA2118" s="109" t="s">
        <v>802</v>
      </c>
      <c r="AB2118" s="106"/>
      <c r="AC2118" s="158"/>
      <c r="AD2118" s="160"/>
      <c r="AE2118" s="127"/>
      <c r="AF2118" s="113"/>
      <c r="AG2118" s="165" t="str">
        <f t="array" ref="AG2118">XLOOKUP(F2118,'CLV2'!A:A,'CLV2'!E:E)</f>
        <v>2.FROZEN FOODS</v>
      </c>
      <c r="AH2118" s="115" t="str">
        <f t="array" ref="AH2118">XLOOKUP(F2118,'CLV2'!A:A,'CLV2'!F:F)</f>
        <v>3.HOTPOT AND FRIED</v>
      </c>
      <c r="AI2118" s="115" t="str">
        <f t="shared" si="8"/>
        <v>Pack</v>
      </c>
      <c r="AJ2118" s="116">
        <f t="shared" si="9"/>
        <v>1</v>
      </c>
      <c r="AK2118" s="117" t="str">
        <f t="array" ref="AK2118">XLOOKUP(F2118,'GIÁ'!A:A,'GIÁ'!D:D)</f>
        <v>46743.25</v>
      </c>
      <c r="AL2118" s="118">
        <f t="shared" si="10"/>
        <v>186973</v>
      </c>
      <c r="AM2118" s="118">
        <f t="shared" si="11"/>
        <v>0</v>
      </c>
      <c r="AN2118" s="119">
        <f t="shared" si="12"/>
        <v>0</v>
      </c>
      <c r="AO2118" s="118">
        <f t="shared" si="13"/>
        <v>186973</v>
      </c>
      <c r="AP2118" s="121">
        <f t="shared" si="14"/>
        <v>0</v>
      </c>
      <c r="AQ2118" s="122"/>
      <c r="AR2118" s="119"/>
    </row>
    <row r="2119" ht="22.5" customHeight="1">
      <c r="A2119" s="89">
        <v>46233.0</v>
      </c>
      <c r="B2119" s="90">
        <v>0.37916666666666665</v>
      </c>
      <c r="C2119" s="91" t="s">
        <v>632</v>
      </c>
      <c r="D2119" s="129" t="str">
        <f t="array" ref="D2119">XLOOKUP(C2119,'DS ST'!A:A,'DS ST'!B:B)</f>
        <v>HPD</v>
      </c>
      <c r="E2119" s="94" t="str">
        <f t="array" ref="E2119">XLOOKUP($F2119,'GIÁ'!$A:$A,'GIÁ'!$E:$E)</f>
        <v>ĐÔNG</v>
      </c>
      <c r="F2119" s="94">
        <v>8.934717262012E12</v>
      </c>
      <c r="G2119" s="95" t="s">
        <v>1715</v>
      </c>
      <c r="H2119" s="95" t="s">
        <v>224</v>
      </c>
      <c r="I2119" s="96">
        <v>2.0</v>
      </c>
      <c r="J2119" s="96">
        <v>0.0</v>
      </c>
      <c r="K2119" s="98">
        <f t="shared" si="4"/>
        <v>2</v>
      </c>
      <c r="L2119" s="99" t="s">
        <v>6521</v>
      </c>
      <c r="M2119" s="100" t="s">
        <v>6522</v>
      </c>
      <c r="N2119" s="101" t="str">
        <f t="shared" si="139"/>
        <v>PT1590251-T0018934717262012</v>
      </c>
      <c r="O2119" s="128"/>
      <c r="P2119" s="100"/>
      <c r="Q2119" s="103">
        <f t="shared" si="5"/>
        <v>2</v>
      </c>
      <c r="R2119" s="161"/>
      <c r="S2119" s="105"/>
      <c r="T2119" s="106"/>
      <c r="U2119" s="107" t="s">
        <v>6528</v>
      </c>
      <c r="V2119" s="108" t="s">
        <v>756</v>
      </c>
      <c r="W2119" s="109" t="s">
        <v>1908</v>
      </c>
      <c r="X2119" s="110" t="str">
        <f t="shared" si="6"/>
        <v/>
      </c>
      <c r="Y2119" s="110" t="str">
        <f t="shared" si="7"/>
        <v/>
      </c>
      <c r="Z2119" s="109" t="s">
        <v>797</v>
      </c>
      <c r="AA2119" s="109" t="s">
        <v>802</v>
      </c>
      <c r="AB2119" s="106"/>
      <c r="AC2119" s="158"/>
      <c r="AD2119" s="160"/>
      <c r="AE2119" s="127"/>
      <c r="AF2119" s="113"/>
      <c r="AG2119" s="165" t="str">
        <f t="array" ref="AG2119">XLOOKUP(F2119,'CLV2'!A:A,'CLV2'!E:E)</f>
        <v>2.FROZEN FOODS</v>
      </c>
      <c r="AH2119" s="115" t="str">
        <f t="array" ref="AH2119">XLOOKUP(F2119,'CLV2'!A:A,'CLV2'!F:F)</f>
        <v>3.HOTPOT AND FRIED</v>
      </c>
      <c r="AI2119" s="115" t="str">
        <f t="shared" si="8"/>
        <v>Pack</v>
      </c>
      <c r="AJ2119" s="116">
        <f t="shared" si="9"/>
        <v>1</v>
      </c>
      <c r="AK2119" s="117" t="str">
        <f t="array" ref="AK2119">XLOOKUP(F2119,'GIÁ'!A:A,'GIÁ'!D:D)</f>
        <v>32686.96</v>
      </c>
      <c r="AL2119" s="118">
        <f t="shared" si="10"/>
        <v>65373.92</v>
      </c>
      <c r="AM2119" s="118">
        <f t="shared" si="11"/>
        <v>0</v>
      </c>
      <c r="AN2119" s="119">
        <f t="shared" si="12"/>
        <v>0</v>
      </c>
      <c r="AO2119" s="118">
        <f t="shared" si="13"/>
        <v>65373.92</v>
      </c>
      <c r="AP2119" s="121">
        <f t="shared" si="14"/>
        <v>0</v>
      </c>
      <c r="AQ2119" s="122"/>
      <c r="AR2119" s="119"/>
    </row>
    <row r="2120" ht="22.5" customHeight="1">
      <c r="A2120" s="89">
        <v>46233.0</v>
      </c>
      <c r="B2120" s="90">
        <v>0.37916666666666665</v>
      </c>
      <c r="C2120" s="91" t="s">
        <v>632</v>
      </c>
      <c r="D2120" s="129" t="str">
        <f t="array" ref="D2120">XLOOKUP(C2120,'DS ST'!A:A,'DS ST'!B:B)</f>
        <v>HPD</v>
      </c>
      <c r="E2120" s="94" t="str">
        <f t="array" ref="E2120">XLOOKUP($F2120,'GIÁ'!$A:$A,'GIÁ'!$E:$E)</f>
        <v>ĐÔNG</v>
      </c>
      <c r="F2120" s="94">
        <v>8.935319711311E12</v>
      </c>
      <c r="G2120" s="95" t="s">
        <v>2061</v>
      </c>
      <c r="H2120" s="95" t="s">
        <v>224</v>
      </c>
      <c r="I2120" s="96">
        <v>4.0</v>
      </c>
      <c r="J2120" s="96">
        <v>0.0</v>
      </c>
      <c r="K2120" s="98">
        <f t="shared" si="4"/>
        <v>4</v>
      </c>
      <c r="L2120" s="99" t="s">
        <v>6521</v>
      </c>
      <c r="M2120" s="100" t="s">
        <v>6522</v>
      </c>
      <c r="N2120" s="101" t="str">
        <f t="shared" si="139"/>
        <v>PT1590251-T0018935319711311</v>
      </c>
      <c r="O2120" s="128"/>
      <c r="P2120" s="100"/>
      <c r="Q2120" s="103">
        <f t="shared" si="5"/>
        <v>4</v>
      </c>
      <c r="R2120" s="161"/>
      <c r="S2120" s="105"/>
      <c r="T2120" s="106"/>
      <c r="U2120" s="107" t="s">
        <v>6529</v>
      </c>
      <c r="V2120" s="108" t="s">
        <v>756</v>
      </c>
      <c r="W2120" s="109" t="s">
        <v>1908</v>
      </c>
      <c r="X2120" s="110" t="str">
        <f t="shared" si="6"/>
        <v/>
      </c>
      <c r="Y2120" s="110" t="str">
        <f t="shared" si="7"/>
        <v/>
      </c>
      <c r="Z2120" s="109" t="s">
        <v>797</v>
      </c>
      <c r="AA2120" s="109" t="s">
        <v>802</v>
      </c>
      <c r="AB2120" s="106"/>
      <c r="AC2120" s="158"/>
      <c r="AD2120" s="160"/>
      <c r="AE2120" s="127"/>
      <c r="AF2120" s="113"/>
      <c r="AG2120" s="165" t="str">
        <f t="array" ref="AG2120">XLOOKUP(F2120,'CLV2'!A:A,'CLV2'!E:E)</f>
        <v>2.FROZEN FOODS</v>
      </c>
      <c r="AH2120" s="115" t="str">
        <f t="array" ref="AH2120">XLOOKUP(F2120,'CLV2'!A:A,'CLV2'!F:F)</f>
        <v>3.HOTPOT AND FRIED</v>
      </c>
      <c r="AI2120" s="115" t="str">
        <f t="shared" si="8"/>
        <v>Pack</v>
      </c>
      <c r="AJ2120" s="116">
        <f t="shared" si="9"/>
        <v>1</v>
      </c>
      <c r="AK2120" s="117" t="str">
        <f t="array" ref="AK2120">XLOOKUP(F2120,'GIÁ'!A:A,'GIÁ'!D:D)</f>
        <v>30542.46</v>
      </c>
      <c r="AL2120" s="118">
        <f t="shared" si="10"/>
        <v>122169.84</v>
      </c>
      <c r="AM2120" s="118">
        <f t="shared" si="11"/>
        <v>0</v>
      </c>
      <c r="AN2120" s="119">
        <f t="shared" si="12"/>
        <v>0</v>
      </c>
      <c r="AO2120" s="118">
        <f t="shared" si="13"/>
        <v>122169.84</v>
      </c>
      <c r="AP2120" s="121">
        <f t="shared" si="14"/>
        <v>0</v>
      </c>
      <c r="AQ2120" s="122"/>
      <c r="AR2120" s="119"/>
    </row>
    <row r="2121" ht="22.5" customHeight="1">
      <c r="A2121" s="89">
        <v>46233.0</v>
      </c>
      <c r="B2121" s="90">
        <v>0.37916666666666665</v>
      </c>
      <c r="C2121" s="91" t="s">
        <v>632</v>
      </c>
      <c r="D2121" s="129" t="str">
        <f t="array" ref="D2121">XLOOKUP(C2121,'DS ST'!A:A,'DS ST'!B:B)</f>
        <v>HPD</v>
      </c>
      <c r="E2121" s="94" t="str">
        <f t="array" ref="E2121">XLOOKUP($F2121,'GIÁ'!$A:$A,'GIÁ'!$E:$E)</f>
        <v>ĐÔNG</v>
      </c>
      <c r="F2121" s="94">
        <v>8.93607627967E12</v>
      </c>
      <c r="G2121" s="95" t="s">
        <v>2317</v>
      </c>
      <c r="H2121" s="95" t="s">
        <v>224</v>
      </c>
      <c r="I2121" s="96">
        <v>4.0</v>
      </c>
      <c r="J2121" s="96">
        <v>0.0</v>
      </c>
      <c r="K2121" s="98">
        <f t="shared" si="4"/>
        <v>4</v>
      </c>
      <c r="L2121" s="99" t="s">
        <v>6521</v>
      </c>
      <c r="M2121" s="100" t="s">
        <v>6522</v>
      </c>
      <c r="N2121" s="101" t="str">
        <f t="shared" si="139"/>
        <v>PT1590251-T0018936076279670</v>
      </c>
      <c r="O2121" s="128"/>
      <c r="P2121" s="100"/>
      <c r="Q2121" s="103">
        <f t="shared" si="5"/>
        <v>4</v>
      </c>
      <c r="R2121" s="161"/>
      <c r="S2121" s="105"/>
      <c r="T2121" s="106"/>
      <c r="U2121" s="107" t="s">
        <v>6530</v>
      </c>
      <c r="V2121" s="108" t="s">
        <v>756</v>
      </c>
      <c r="W2121" s="109" t="s">
        <v>1908</v>
      </c>
      <c r="X2121" s="110" t="str">
        <f t="shared" si="6"/>
        <v/>
      </c>
      <c r="Y2121" s="110" t="str">
        <f t="shared" si="7"/>
        <v/>
      </c>
      <c r="Z2121" s="109" t="s">
        <v>797</v>
      </c>
      <c r="AA2121" s="109" t="s">
        <v>802</v>
      </c>
      <c r="AB2121" s="106"/>
      <c r="AC2121" s="158"/>
      <c r="AD2121" s="160"/>
      <c r="AE2121" s="127"/>
      <c r="AF2121" s="113"/>
      <c r="AG2121" s="165" t="str">
        <f t="array" ref="AG2121">XLOOKUP(F2121,'CLV2'!A:A,'CLV2'!E:E)</f>
        <v>2.FROZEN FOODS</v>
      </c>
      <c r="AH2121" s="115" t="str">
        <f t="array" ref="AH2121">XLOOKUP(F2121,'CLV2'!A:A,'CLV2'!F:F)</f>
        <v>3.PASTRY AND DESSERTS</v>
      </c>
      <c r="AI2121" s="115" t="str">
        <f t="shared" si="8"/>
        <v>Pack</v>
      </c>
      <c r="AJ2121" s="116">
        <f t="shared" si="9"/>
        <v>1</v>
      </c>
      <c r="AK2121" s="117" t="str">
        <f t="array" ref="AK2121">XLOOKUP(F2121,'GIÁ'!A:A,'GIÁ'!D:D)</f>
        <v>26872.96</v>
      </c>
      <c r="AL2121" s="118">
        <f t="shared" si="10"/>
        <v>107491.84</v>
      </c>
      <c r="AM2121" s="118">
        <f t="shared" si="11"/>
        <v>0</v>
      </c>
      <c r="AN2121" s="119">
        <f t="shared" si="12"/>
        <v>0</v>
      </c>
      <c r="AO2121" s="118">
        <f t="shared" si="13"/>
        <v>107491.84</v>
      </c>
      <c r="AP2121" s="121">
        <f t="shared" si="14"/>
        <v>0</v>
      </c>
      <c r="AQ2121" s="122"/>
      <c r="AR2121" s="119"/>
    </row>
    <row r="2122" ht="22.5" customHeight="1">
      <c r="A2122" s="89">
        <v>46233.0</v>
      </c>
      <c r="B2122" s="90">
        <v>0.37916666666666665</v>
      </c>
      <c r="C2122" s="91" t="s">
        <v>632</v>
      </c>
      <c r="D2122" s="129" t="str">
        <f t="array" ref="D2122">XLOOKUP(C2122,'DS ST'!A:A,'DS ST'!B:B)</f>
        <v>HPD</v>
      </c>
      <c r="E2122" s="94" t="str">
        <f t="array" ref="E2122">XLOOKUP($F2122,'GIÁ'!$A:$A,'GIÁ'!$E:$E)</f>
        <v>ĐÔNG</v>
      </c>
      <c r="F2122" s="94">
        <v>8.935319710499E12</v>
      </c>
      <c r="G2122" s="95" t="s">
        <v>2056</v>
      </c>
      <c r="H2122" s="95" t="s">
        <v>224</v>
      </c>
      <c r="I2122" s="96">
        <v>2.0</v>
      </c>
      <c r="J2122" s="96">
        <v>0.0</v>
      </c>
      <c r="K2122" s="98">
        <f t="shared" si="4"/>
        <v>2</v>
      </c>
      <c r="L2122" s="99" t="s">
        <v>6521</v>
      </c>
      <c r="M2122" s="100" t="s">
        <v>6522</v>
      </c>
      <c r="N2122" s="101" t="str">
        <f t="shared" si="139"/>
        <v>PT1590251-T0018935319710499</v>
      </c>
      <c r="O2122" s="128"/>
      <c r="P2122" s="100"/>
      <c r="Q2122" s="103">
        <f t="shared" si="5"/>
        <v>2</v>
      </c>
      <c r="R2122" s="161"/>
      <c r="S2122" s="105"/>
      <c r="T2122" s="106"/>
      <c r="U2122" s="107" t="s">
        <v>6531</v>
      </c>
      <c r="V2122" s="108" t="s">
        <v>756</v>
      </c>
      <c r="W2122" s="109" t="s">
        <v>1908</v>
      </c>
      <c r="X2122" s="110" t="str">
        <f t="shared" si="6"/>
        <v/>
      </c>
      <c r="Y2122" s="110" t="str">
        <f t="shared" si="7"/>
        <v/>
      </c>
      <c r="Z2122" s="109" t="s">
        <v>797</v>
      </c>
      <c r="AA2122" s="109" t="s">
        <v>802</v>
      </c>
      <c r="AB2122" s="106"/>
      <c r="AC2122" s="158"/>
      <c r="AD2122" s="160"/>
      <c r="AE2122" s="127"/>
      <c r="AF2122" s="113"/>
      <c r="AG2122" s="165" t="str">
        <f t="array" ref="AG2122">XLOOKUP(F2122,'CLV2'!A:A,'CLV2'!E:E)</f>
        <v>2.FROZEN FOODS</v>
      </c>
      <c r="AH2122" s="115" t="str">
        <f t="array" ref="AH2122">XLOOKUP(F2122,'CLV2'!A:A,'CLV2'!F:F)</f>
        <v>3.HOTPOT AND FRIED</v>
      </c>
      <c r="AI2122" s="115" t="str">
        <f t="shared" si="8"/>
        <v>Pack</v>
      </c>
      <c r="AJ2122" s="116">
        <f t="shared" si="9"/>
        <v>1</v>
      </c>
      <c r="AK2122" s="117" t="str">
        <f t="array" ref="AK2122">XLOOKUP(F2122,'GIÁ'!A:A,'GIÁ'!D:D)</f>
        <v>39627.31</v>
      </c>
      <c r="AL2122" s="118">
        <f t="shared" si="10"/>
        <v>79254.62</v>
      </c>
      <c r="AM2122" s="118">
        <f t="shared" si="11"/>
        <v>0</v>
      </c>
      <c r="AN2122" s="119">
        <f t="shared" si="12"/>
        <v>0</v>
      </c>
      <c r="AO2122" s="118">
        <f t="shared" si="13"/>
        <v>79254.62</v>
      </c>
      <c r="AP2122" s="121">
        <f t="shared" si="14"/>
        <v>0</v>
      </c>
      <c r="AQ2122" s="122"/>
      <c r="AR2122" s="119"/>
    </row>
    <row r="2123" ht="22.5" customHeight="1">
      <c r="A2123" s="89">
        <v>46233.0</v>
      </c>
      <c r="B2123" s="90">
        <v>0.37916666666666665</v>
      </c>
      <c r="C2123" s="91" t="s">
        <v>632</v>
      </c>
      <c r="D2123" s="129" t="str">
        <f t="array" ref="D2123">XLOOKUP(C2123,'DS ST'!A:A,'DS ST'!B:B)</f>
        <v>HPD</v>
      </c>
      <c r="E2123" s="94" t="str">
        <f t="array" ref="E2123">XLOOKUP($F2123,'GIÁ'!$A:$A,'GIÁ'!$E:$E)</f>
        <v>ĐÔNG</v>
      </c>
      <c r="F2123" s="94">
        <v>8.936187610089E12</v>
      </c>
      <c r="G2123" s="95" t="s">
        <v>2590</v>
      </c>
      <c r="H2123" s="95" t="s">
        <v>224</v>
      </c>
      <c r="I2123" s="96">
        <v>2.0</v>
      </c>
      <c r="J2123" s="96">
        <v>0.0</v>
      </c>
      <c r="K2123" s="98">
        <f t="shared" si="4"/>
        <v>2</v>
      </c>
      <c r="L2123" s="99" t="s">
        <v>6521</v>
      </c>
      <c r="M2123" s="100" t="s">
        <v>6522</v>
      </c>
      <c r="N2123" s="101" t="str">
        <f t="shared" si="139"/>
        <v>PT1590251-T0018936187610089</v>
      </c>
      <c r="O2123" s="128"/>
      <c r="P2123" s="100"/>
      <c r="Q2123" s="103">
        <f t="shared" si="5"/>
        <v>2</v>
      </c>
      <c r="R2123" s="161"/>
      <c r="S2123" s="105"/>
      <c r="T2123" s="106"/>
      <c r="U2123" s="107" t="s">
        <v>6532</v>
      </c>
      <c r="V2123" s="108" t="s">
        <v>756</v>
      </c>
      <c r="W2123" s="109" t="s">
        <v>1908</v>
      </c>
      <c r="X2123" s="110" t="str">
        <f t="shared" si="6"/>
        <v/>
      </c>
      <c r="Y2123" s="110" t="str">
        <f t="shared" si="7"/>
        <v/>
      </c>
      <c r="Z2123" s="109" t="s">
        <v>797</v>
      </c>
      <c r="AA2123" s="109" t="s">
        <v>802</v>
      </c>
      <c r="AB2123" s="106"/>
      <c r="AC2123" s="158"/>
      <c r="AD2123" s="160"/>
      <c r="AE2123" s="127"/>
      <c r="AF2123" s="113"/>
      <c r="AG2123" s="165" t="str">
        <f t="array" ref="AG2123">XLOOKUP(F2123,'CLV2'!A:A,'CLV2'!E:E)</f>
        <v>2.FISH AND SEAFOOD</v>
      </c>
      <c r="AH2123" s="115" t="str">
        <f t="array" ref="AH2123">XLOOKUP(F2123,'CLV2'!A:A,'CLV2'!F:F)</f>
        <v>3.FROZEN FISH AND SEAFOOD</v>
      </c>
      <c r="AI2123" s="115" t="str">
        <f t="shared" si="8"/>
        <v>Pack</v>
      </c>
      <c r="AJ2123" s="116">
        <f t="shared" si="9"/>
        <v>1</v>
      </c>
      <c r="AK2123" s="117" t="str">
        <f t="array" ref="AK2123">XLOOKUP(F2123,'GIÁ'!A:A,'GIÁ'!D:D)</f>
        <v>73948.55</v>
      </c>
      <c r="AL2123" s="118">
        <f t="shared" si="10"/>
        <v>147897.1</v>
      </c>
      <c r="AM2123" s="118">
        <f t="shared" si="11"/>
        <v>0</v>
      </c>
      <c r="AN2123" s="119">
        <f t="shared" si="12"/>
        <v>0</v>
      </c>
      <c r="AO2123" s="118">
        <f t="shared" si="13"/>
        <v>147897.1</v>
      </c>
      <c r="AP2123" s="121">
        <f t="shared" si="14"/>
        <v>0</v>
      </c>
      <c r="AQ2123" s="122"/>
      <c r="AR2123" s="119"/>
    </row>
    <row r="2124" ht="22.5" customHeight="1">
      <c r="A2124" s="89">
        <v>46233.0</v>
      </c>
      <c r="B2124" s="90">
        <v>0.3763888888888889</v>
      </c>
      <c r="C2124" s="91" t="s">
        <v>632</v>
      </c>
      <c r="D2124" s="129" t="str">
        <f t="array" ref="D2124">XLOOKUP(C2124,'DS ST'!A:A,'DS ST'!B:B)</f>
        <v>HPD</v>
      </c>
      <c r="E2124" s="94" t="str">
        <f t="array" ref="E2124">XLOOKUP($F2124,'GIÁ'!$A:$A,'GIÁ'!$E:$E)</f>
        <v>MÁT</v>
      </c>
      <c r="F2124" s="94">
        <v>8.936176751175E12</v>
      </c>
      <c r="G2124" s="95" t="s">
        <v>2366</v>
      </c>
      <c r="H2124" s="95" t="s">
        <v>667</v>
      </c>
      <c r="I2124" s="96">
        <v>1.0</v>
      </c>
      <c r="J2124" s="96">
        <v>0.0</v>
      </c>
      <c r="K2124" s="98">
        <f t="shared" si="4"/>
        <v>1</v>
      </c>
      <c r="L2124" s="99" t="s">
        <v>6533</v>
      </c>
      <c r="M2124" s="100" t="s">
        <v>6534</v>
      </c>
      <c r="N2124" s="101" t="str">
        <f t="shared" si="139"/>
        <v>TRBHPD60768936176751175</v>
      </c>
      <c r="O2124" s="128"/>
      <c r="P2124" s="100"/>
      <c r="Q2124" s="103">
        <f t="shared" si="5"/>
        <v>1</v>
      </c>
      <c r="R2124" s="161"/>
      <c r="S2124" s="105"/>
      <c r="T2124" s="106"/>
      <c r="U2124" s="107"/>
      <c r="V2124" s="108" t="s">
        <v>756</v>
      </c>
      <c r="W2124" s="109" t="s">
        <v>1312</v>
      </c>
      <c r="X2124" s="110" t="str">
        <f t="shared" si="6"/>
        <v/>
      </c>
      <c r="Y2124" s="110" t="str">
        <f t="shared" si="7"/>
        <v/>
      </c>
      <c r="Z2124" s="139" t="str">
        <f t="shared" ref="Z2124:Z2126" si="140">IF(N(Q2124)&lt;=0,"",IF(ISNUMBER(SEARCH("Thiếu kiện",V2124)),"Kho đông mát",IF(AND(N(Q2124)&gt;0,N(P2124)&gt;0,OR(ISNUMBER(SEARCH("Hình KDB",U2124)),ISNUMBER(SEARCH("Hình tele",U2124)),ISNUMBER(SEARCH("sai code",U2124)),ISNUMBER(SEARCH("ST nhận",U2124)))),"Kho đông mát",IF(AND(W2124="DC giao thiếu",OR(ISNUMBER(SEARCH("Hình KDB",U2124)),ISNUMBER(SEARCH("Hình tele",U2124)),ISNUMBER(SEARCH("sai code",U2124)))),"Kho đông mát",IF(W2124="DC giao thiếu","Chưa xác định",IF(AND(W2124="DC pick sai",OR(ISNUMBER(SEARCH("Hình KDB",U2124)),ISNUMBER(SEARCH("Hình tele",U2124)),ISNUMBER(SEARCH("sai code",U2124)),ISNUMBER(SEARCH("ST nhận",U2124)))),"Kho đông mát",IF(W2124="DC pick sai","Chưa xác định",IF(AND(W2124="Hao hụt",N(O2124)&gt;0,OR(ISNUMBER(SEARCH("Hình KDB",U2124)),ISNUMBER(SEARCH("Hình tele",U2124)),ISNUMBER(SEARCH("sai code",U2124)),ISNUMBER(SEARCH("ST nhận",U2124)))),"Kho đông mát",IF(W2124="Hao hụt","Chưa xác định",IF(OR(W2124="VT giao sai điểm",W2124="Không đạt nhiệt độ",W2124="TX giao thiếu kiện",W2124="Hàng không đạt CL"),"Kho đông mát",IF(W2124="Chưa xác định","Chưa xác định",IF(N(P2124)&gt;0,"Chưa xác định",""))))))))))))</f>
        <v>Chưa xác định</v>
      </c>
      <c r="AA2124" s="109" t="s">
        <v>5260</v>
      </c>
      <c r="AB2124" s="106"/>
      <c r="AC2124" s="158"/>
      <c r="AD2124" s="160"/>
      <c r="AE2124" s="127"/>
      <c r="AF2124" s="113"/>
      <c r="AG2124" s="165" t="str">
        <f t="array" ref="AG2124">XLOOKUP(F2124,'CLV2'!A:A,'CLV2'!E:E)</f>
        <v>2.DELICA</v>
      </c>
      <c r="AH2124" s="115" t="str">
        <f t="array" ref="AH2124">XLOOKUP(F2124,'CLV2'!A:A,'CLV2'!F:F)</f>
        <v>3.DESSERTS</v>
      </c>
      <c r="AI2124" s="115" t="str">
        <f t="shared" si="8"/>
        <v>Pack</v>
      </c>
      <c r="AJ2124" s="116">
        <f t="shared" si="9"/>
        <v>1</v>
      </c>
      <c r="AK2124" s="117" t="str">
        <f t="array" ref="AK2124">XLOOKUP(F2124,'GIÁ'!A:A,'GIÁ'!D:D)</f>
        <v>6744.99</v>
      </c>
      <c r="AL2124" s="118">
        <f t="shared" si="10"/>
        <v>6744.99</v>
      </c>
      <c r="AM2124" s="118">
        <f t="shared" si="11"/>
        <v>0</v>
      </c>
      <c r="AN2124" s="119">
        <f t="shared" si="12"/>
        <v>0</v>
      </c>
      <c r="AO2124" s="118">
        <f t="shared" si="13"/>
        <v>0</v>
      </c>
      <c r="AP2124" s="121">
        <f t="shared" si="14"/>
        <v>6744.99</v>
      </c>
      <c r="AQ2124" s="122"/>
      <c r="AR2124" s="119"/>
    </row>
    <row r="2125" ht="22.5" customHeight="1">
      <c r="A2125" s="89">
        <v>46233.0</v>
      </c>
      <c r="B2125" s="90">
        <v>0.3763888888888889</v>
      </c>
      <c r="C2125" s="91" t="s">
        <v>632</v>
      </c>
      <c r="D2125" s="129" t="str">
        <f t="array" ref="D2125">XLOOKUP(C2125,'DS ST'!A:A,'DS ST'!B:B)</f>
        <v>HPD</v>
      </c>
      <c r="E2125" s="94" t="str">
        <f t="array" ref="E2125">XLOOKUP($F2125,'GIÁ'!$A:$A,'GIÁ'!$E:$E)</f>
        <v>MÁT</v>
      </c>
      <c r="F2125" s="94">
        <v>8.938505512013E12</v>
      </c>
      <c r="G2125" s="95" t="s">
        <v>2872</v>
      </c>
      <c r="H2125" s="95" t="s">
        <v>224</v>
      </c>
      <c r="I2125" s="96">
        <v>1.0</v>
      </c>
      <c r="J2125" s="96">
        <v>0.0</v>
      </c>
      <c r="K2125" s="98">
        <f t="shared" si="4"/>
        <v>1</v>
      </c>
      <c r="L2125" s="99" t="s">
        <v>6533</v>
      </c>
      <c r="M2125" s="100" t="s">
        <v>6535</v>
      </c>
      <c r="N2125" s="101" t="str">
        <f t="shared" si="139"/>
        <v>TRBHPD60778938505512013</v>
      </c>
      <c r="O2125" s="128"/>
      <c r="P2125" s="100"/>
      <c r="Q2125" s="103">
        <f t="shared" si="5"/>
        <v>1</v>
      </c>
      <c r="R2125" s="161"/>
      <c r="S2125" s="105"/>
      <c r="T2125" s="106"/>
      <c r="U2125" s="107"/>
      <c r="V2125" s="108" t="s">
        <v>756</v>
      </c>
      <c r="W2125" s="109" t="s">
        <v>1312</v>
      </c>
      <c r="X2125" s="110" t="str">
        <f t="shared" si="6"/>
        <v/>
      </c>
      <c r="Y2125" s="110" t="str">
        <f t="shared" si="7"/>
        <v/>
      </c>
      <c r="Z2125" s="139" t="str">
        <f t="shared" si="140"/>
        <v>Chưa xác định</v>
      </c>
      <c r="AA2125" s="109" t="s">
        <v>5260</v>
      </c>
      <c r="AB2125" s="106"/>
      <c r="AC2125" s="158"/>
      <c r="AD2125" s="160"/>
      <c r="AE2125" s="127"/>
      <c r="AF2125" s="113"/>
      <c r="AG2125" s="165" t="str">
        <f t="array" ref="AG2125">XLOOKUP(F2125,'CLV2'!A:A,'CLV2'!E:E)</f>
        <v>2.VEGETABLES</v>
      </c>
      <c r="AH2125" s="115" t="str">
        <f t="array" ref="AH2125">XLOOKUP(F2125,'CLV2'!A:A,'CLV2'!F:F)</f>
        <v>3.PROCESSED VEGGIES</v>
      </c>
      <c r="AI2125" s="115" t="str">
        <f t="shared" si="8"/>
        <v>Pack</v>
      </c>
      <c r="AJ2125" s="116">
        <f t="shared" si="9"/>
        <v>1</v>
      </c>
      <c r="AK2125" s="117" t="str">
        <f t="array" ref="AK2125">XLOOKUP(F2125,'GIÁ'!A:A,'GIÁ'!D:D)</f>
        <v>44228.48</v>
      </c>
      <c r="AL2125" s="118">
        <f t="shared" si="10"/>
        <v>44228.48</v>
      </c>
      <c r="AM2125" s="118">
        <f t="shared" si="11"/>
        <v>0</v>
      </c>
      <c r="AN2125" s="119">
        <f t="shared" si="12"/>
        <v>0</v>
      </c>
      <c r="AO2125" s="118">
        <f t="shared" si="13"/>
        <v>0</v>
      </c>
      <c r="AP2125" s="121">
        <f t="shared" si="14"/>
        <v>44228.48</v>
      </c>
      <c r="AQ2125" s="122"/>
      <c r="AR2125" s="119"/>
    </row>
    <row r="2126" ht="22.5" customHeight="1">
      <c r="A2126" s="89">
        <v>46233.0</v>
      </c>
      <c r="B2126" s="90">
        <v>0.3763888888888889</v>
      </c>
      <c r="C2126" s="91" t="s">
        <v>632</v>
      </c>
      <c r="D2126" s="129" t="str">
        <f t="array" ref="D2126">XLOOKUP(C2126,'DS ST'!A:A,'DS ST'!B:B)</f>
        <v>HPD</v>
      </c>
      <c r="E2126" s="94" t="str">
        <f t="array" ref="E2126">XLOOKUP($F2126,'GIÁ'!$A:$A,'GIÁ'!$E:$E)</f>
        <v>MÁT</v>
      </c>
      <c r="F2126" s="94">
        <v>8.936219620178E12</v>
      </c>
      <c r="G2126" s="95" t="s">
        <v>2090</v>
      </c>
      <c r="H2126" s="95" t="s">
        <v>224</v>
      </c>
      <c r="I2126" s="96">
        <v>2.0</v>
      </c>
      <c r="J2126" s="96">
        <v>0.0</v>
      </c>
      <c r="K2126" s="98">
        <f t="shared" si="4"/>
        <v>2</v>
      </c>
      <c r="L2126" s="99" t="s">
        <v>6533</v>
      </c>
      <c r="M2126" s="100" t="s">
        <v>6535</v>
      </c>
      <c r="N2126" s="101" t="str">
        <f t="shared" si="139"/>
        <v>TRBHPD60778936219620178</v>
      </c>
      <c r="O2126" s="128"/>
      <c r="P2126" s="100"/>
      <c r="Q2126" s="103">
        <f t="shared" si="5"/>
        <v>2</v>
      </c>
      <c r="R2126" s="161"/>
      <c r="S2126" s="105"/>
      <c r="T2126" s="106"/>
      <c r="U2126" s="107"/>
      <c r="V2126" s="108" t="s">
        <v>756</v>
      </c>
      <c r="W2126" s="109" t="s">
        <v>1312</v>
      </c>
      <c r="X2126" s="110" t="str">
        <f t="shared" si="6"/>
        <v/>
      </c>
      <c r="Y2126" s="110" t="str">
        <f t="shared" si="7"/>
        <v/>
      </c>
      <c r="Z2126" s="139" t="str">
        <f t="shared" si="140"/>
        <v>Chưa xác định</v>
      </c>
      <c r="AA2126" s="109" t="s">
        <v>5260</v>
      </c>
      <c r="AB2126" s="106"/>
      <c r="AC2126" s="158"/>
      <c r="AD2126" s="160"/>
      <c r="AE2126" s="127"/>
      <c r="AF2126" s="113"/>
      <c r="AG2126" s="165" t="str">
        <f t="array" ref="AG2126">XLOOKUP(F2126,'CLV2'!A:A,'CLV2'!E:E)</f>
        <v>2.DELICA</v>
      </c>
      <c r="AH2126" s="115" t="str">
        <f t="array" ref="AH2126">XLOOKUP(F2126,'CLV2'!A:A,'CLV2'!F:F)</f>
        <v>3.COLD AND HOT DELICA</v>
      </c>
      <c r="AI2126" s="115" t="str">
        <f t="shared" si="8"/>
        <v>Pack</v>
      </c>
      <c r="AJ2126" s="116">
        <f t="shared" si="9"/>
        <v>1</v>
      </c>
      <c r="AK2126" s="117">
        <f t="array" ref="AK2126">XLOOKUP(F2126,'GIÁ'!A:A,'GIÁ'!D:D)</f>
        <v>6545</v>
      </c>
      <c r="AL2126" s="118">
        <f t="shared" si="10"/>
        <v>13090</v>
      </c>
      <c r="AM2126" s="118">
        <f t="shared" si="11"/>
        <v>0</v>
      </c>
      <c r="AN2126" s="119">
        <f t="shared" si="12"/>
        <v>0</v>
      </c>
      <c r="AO2126" s="118">
        <f t="shared" si="13"/>
        <v>0</v>
      </c>
      <c r="AP2126" s="121">
        <f t="shared" si="14"/>
        <v>13090</v>
      </c>
      <c r="AQ2126" s="122"/>
      <c r="AR2126" s="119"/>
    </row>
    <row r="2127" ht="22.5" customHeight="1">
      <c r="A2127" s="89">
        <v>46233.0</v>
      </c>
      <c r="B2127" s="90">
        <v>0.43333333333333335</v>
      </c>
      <c r="C2127" s="91" t="s">
        <v>1004</v>
      </c>
      <c r="D2127" s="129" t="str">
        <f t="array" ref="D2127">XLOOKUP(C2127,'DS ST'!A:A,'DS ST'!B:B)</f>
        <v>A209</v>
      </c>
      <c r="E2127" s="94" t="str">
        <f t="array" ref="E2127">XLOOKUP($F2127,'GIÁ'!$A:$A,'GIÁ'!$E:$E)</f>
        <v>ĐÔNG</v>
      </c>
      <c r="F2127" s="94">
        <v>8.935101607211E12</v>
      </c>
      <c r="G2127" s="95" t="s">
        <v>1879</v>
      </c>
      <c r="H2127" s="95" t="s">
        <v>224</v>
      </c>
      <c r="I2127" s="96">
        <v>2.0</v>
      </c>
      <c r="J2127" s="96">
        <v>0.0</v>
      </c>
      <c r="K2127" s="98">
        <f t="shared" si="4"/>
        <v>2</v>
      </c>
      <c r="L2127" s="99" t="s">
        <v>6536</v>
      </c>
      <c r="M2127" s="100" t="s">
        <v>6537</v>
      </c>
      <c r="N2127" s="101" t="str">
        <f t="shared" si="139"/>
        <v>PT1590255-T0018935101607211</v>
      </c>
      <c r="O2127" s="128"/>
      <c r="P2127" s="100"/>
      <c r="Q2127" s="103">
        <f t="shared" si="5"/>
        <v>2</v>
      </c>
      <c r="R2127" s="161"/>
      <c r="S2127" s="105"/>
      <c r="T2127" s="106"/>
      <c r="U2127" s="107" t="s">
        <v>6523</v>
      </c>
      <c r="V2127" s="108" t="s">
        <v>756</v>
      </c>
      <c r="W2127" s="109" t="s">
        <v>1908</v>
      </c>
      <c r="X2127" s="110" t="str">
        <f t="shared" si="6"/>
        <v/>
      </c>
      <c r="Y2127" s="110" t="str">
        <f t="shared" si="7"/>
        <v/>
      </c>
      <c r="Z2127" s="109" t="s">
        <v>797</v>
      </c>
      <c r="AA2127" s="109" t="s">
        <v>802</v>
      </c>
      <c r="AB2127" s="106"/>
      <c r="AC2127" s="158"/>
      <c r="AD2127" s="160"/>
      <c r="AE2127" s="127"/>
      <c r="AF2127" s="113"/>
      <c r="AG2127" s="165" t="str">
        <f t="array" ref="AG2127">XLOOKUP(F2127,'CLV2'!A:A,'CLV2'!E:E)</f>
        <v>2.FROZEN FOODS</v>
      </c>
      <c r="AH2127" s="115" t="str">
        <f t="array" ref="AH2127">XLOOKUP(F2127,'CLV2'!A:A,'CLV2'!F:F)</f>
        <v>3.DUMPLINGS</v>
      </c>
      <c r="AI2127" s="115" t="str">
        <f t="shared" si="8"/>
        <v>Pack</v>
      </c>
      <c r="AJ2127" s="116">
        <f t="shared" si="9"/>
        <v>1</v>
      </c>
      <c r="AK2127" s="117" t="str">
        <f t="array" ref="AK2127">XLOOKUP(F2127,'GIÁ'!A:A,'GIÁ'!D:D)</f>
        <v>22033.98</v>
      </c>
      <c r="AL2127" s="118">
        <f t="shared" si="10"/>
        <v>44067.96</v>
      </c>
      <c r="AM2127" s="118">
        <f t="shared" si="11"/>
        <v>0</v>
      </c>
      <c r="AN2127" s="119">
        <f t="shared" si="12"/>
        <v>0</v>
      </c>
      <c r="AO2127" s="118">
        <f t="shared" si="13"/>
        <v>44067.96</v>
      </c>
      <c r="AP2127" s="121">
        <f t="shared" si="14"/>
        <v>0</v>
      </c>
      <c r="AQ2127" s="122"/>
      <c r="AR2127" s="119"/>
    </row>
    <row r="2128" ht="22.5" customHeight="1">
      <c r="A2128" s="89">
        <v>46233.0</v>
      </c>
      <c r="B2128" s="90">
        <v>0.43333333333333335</v>
      </c>
      <c r="C2128" s="91" t="s">
        <v>1004</v>
      </c>
      <c r="D2128" s="129" t="str">
        <f t="array" ref="D2128">XLOOKUP(C2128,'DS ST'!A:A,'DS ST'!B:B)</f>
        <v>A209</v>
      </c>
      <c r="E2128" s="94" t="str">
        <f t="array" ref="E2128">XLOOKUP($F2128,'GIÁ'!$A:$A,'GIÁ'!$E:$E)</f>
        <v>ĐÔNG</v>
      </c>
      <c r="F2128" s="94">
        <v>8.93607627967E12</v>
      </c>
      <c r="G2128" s="95" t="s">
        <v>2317</v>
      </c>
      <c r="H2128" s="95" t="s">
        <v>224</v>
      </c>
      <c r="I2128" s="96">
        <v>2.0</v>
      </c>
      <c r="J2128" s="96">
        <v>0.0</v>
      </c>
      <c r="K2128" s="98">
        <f t="shared" si="4"/>
        <v>2</v>
      </c>
      <c r="L2128" s="99" t="s">
        <v>6536</v>
      </c>
      <c r="M2128" s="100" t="s">
        <v>6537</v>
      </c>
      <c r="N2128" s="101" t="str">
        <f t="shared" si="139"/>
        <v>PT1590255-T0018936076279670</v>
      </c>
      <c r="O2128" s="128"/>
      <c r="P2128" s="100"/>
      <c r="Q2128" s="103">
        <f t="shared" si="5"/>
        <v>2</v>
      </c>
      <c r="R2128" s="161"/>
      <c r="S2128" s="105"/>
      <c r="T2128" s="106"/>
      <c r="U2128" s="107" t="s">
        <v>6530</v>
      </c>
      <c r="V2128" s="108" t="s">
        <v>756</v>
      </c>
      <c r="W2128" s="109" t="s">
        <v>1908</v>
      </c>
      <c r="X2128" s="110" t="str">
        <f t="shared" si="6"/>
        <v/>
      </c>
      <c r="Y2128" s="110" t="str">
        <f t="shared" si="7"/>
        <v/>
      </c>
      <c r="Z2128" s="109" t="s">
        <v>797</v>
      </c>
      <c r="AA2128" s="109" t="s">
        <v>802</v>
      </c>
      <c r="AB2128" s="106"/>
      <c r="AC2128" s="158"/>
      <c r="AD2128" s="160"/>
      <c r="AE2128" s="127"/>
      <c r="AF2128" s="113"/>
      <c r="AG2128" s="165" t="str">
        <f t="array" ref="AG2128">XLOOKUP(F2128,'CLV2'!A:A,'CLV2'!E:E)</f>
        <v>2.FROZEN FOODS</v>
      </c>
      <c r="AH2128" s="115" t="str">
        <f t="array" ref="AH2128">XLOOKUP(F2128,'CLV2'!A:A,'CLV2'!F:F)</f>
        <v>3.PASTRY AND DESSERTS</v>
      </c>
      <c r="AI2128" s="115" t="str">
        <f t="shared" si="8"/>
        <v>Pack</v>
      </c>
      <c r="AJ2128" s="116">
        <f t="shared" si="9"/>
        <v>1</v>
      </c>
      <c r="AK2128" s="117" t="str">
        <f t="array" ref="AK2128">XLOOKUP(F2128,'GIÁ'!A:A,'GIÁ'!D:D)</f>
        <v>26872.96</v>
      </c>
      <c r="AL2128" s="118">
        <f t="shared" si="10"/>
        <v>53745.92</v>
      </c>
      <c r="AM2128" s="118">
        <f t="shared" si="11"/>
        <v>0</v>
      </c>
      <c r="AN2128" s="119">
        <f t="shared" si="12"/>
        <v>0</v>
      </c>
      <c r="AO2128" s="118">
        <f t="shared" si="13"/>
        <v>53745.92</v>
      </c>
      <c r="AP2128" s="121">
        <f t="shared" si="14"/>
        <v>0</v>
      </c>
      <c r="AQ2128" s="122"/>
      <c r="AR2128" s="119"/>
    </row>
    <row r="2129" ht="22.5" customHeight="1">
      <c r="A2129" s="89">
        <v>46233.0</v>
      </c>
      <c r="B2129" s="90">
        <v>0.43333333333333335</v>
      </c>
      <c r="C2129" s="91" t="s">
        <v>1004</v>
      </c>
      <c r="D2129" s="129" t="str">
        <f t="array" ref="D2129">XLOOKUP(C2129,'DS ST'!A:A,'DS ST'!B:B)</f>
        <v>A209</v>
      </c>
      <c r="E2129" s="94" t="str">
        <f t="array" ref="E2129">XLOOKUP($F2129,'GIÁ'!$A:$A,'GIÁ'!$E:$E)</f>
        <v>ĐÔNG</v>
      </c>
      <c r="F2129" s="94">
        <v>8.93623909005E12</v>
      </c>
      <c r="G2129" s="95" t="s">
        <v>2717</v>
      </c>
      <c r="H2129" s="95" t="s">
        <v>75</v>
      </c>
      <c r="I2129" s="96">
        <v>4.0</v>
      </c>
      <c r="J2129" s="96">
        <v>0.0</v>
      </c>
      <c r="K2129" s="98">
        <f t="shared" si="4"/>
        <v>4</v>
      </c>
      <c r="L2129" s="99" t="s">
        <v>6536</v>
      </c>
      <c r="M2129" s="100" t="s">
        <v>6537</v>
      </c>
      <c r="N2129" s="101" t="str">
        <f t="shared" si="139"/>
        <v>PT1590255-T0018936239090050</v>
      </c>
      <c r="O2129" s="128"/>
      <c r="P2129" s="100"/>
      <c r="Q2129" s="103">
        <f t="shared" si="5"/>
        <v>4</v>
      </c>
      <c r="R2129" s="161"/>
      <c r="S2129" s="105"/>
      <c r="T2129" s="106"/>
      <c r="U2129" s="107" t="s">
        <v>6538</v>
      </c>
      <c r="V2129" s="108" t="s">
        <v>756</v>
      </c>
      <c r="W2129" s="109" t="s">
        <v>1908</v>
      </c>
      <c r="X2129" s="110" t="str">
        <f t="shared" si="6"/>
        <v/>
      </c>
      <c r="Y2129" s="110" t="str">
        <f t="shared" si="7"/>
        <v/>
      </c>
      <c r="Z2129" s="109" t="s">
        <v>797</v>
      </c>
      <c r="AA2129" s="109" t="s">
        <v>802</v>
      </c>
      <c r="AB2129" s="106"/>
      <c r="AC2129" s="158"/>
      <c r="AD2129" s="160"/>
      <c r="AE2129" s="127"/>
      <c r="AF2129" s="113"/>
      <c r="AG2129" s="165" t="str">
        <f t="array" ref="AG2129">XLOOKUP(F2129,'CLV2'!A:A,'CLV2'!E:E)</f>
        <v>2.MEAT</v>
      </c>
      <c r="AH2129" s="115" t="str">
        <f t="array" ref="AH2129">XLOOKUP(F2129,'CLV2'!A:A,'CLV2'!F:F)</f>
        <v>3.FROZEN MEAT</v>
      </c>
      <c r="AI2129" s="115" t="str">
        <f t="shared" si="8"/>
        <v>Pack</v>
      </c>
      <c r="AJ2129" s="116">
        <f t="shared" si="9"/>
        <v>1</v>
      </c>
      <c r="AK2129" s="117" t="str">
        <f t="array" ref="AK2129">XLOOKUP(F2129,'GIÁ'!A:A,'GIÁ'!D:D)</f>
        <v>118354.38</v>
      </c>
      <c r="AL2129" s="118">
        <f t="shared" si="10"/>
        <v>473417.52</v>
      </c>
      <c r="AM2129" s="118">
        <f t="shared" si="11"/>
        <v>0</v>
      </c>
      <c r="AN2129" s="119">
        <f t="shared" si="12"/>
        <v>0</v>
      </c>
      <c r="AO2129" s="118">
        <f t="shared" si="13"/>
        <v>473417.52</v>
      </c>
      <c r="AP2129" s="121">
        <f t="shared" si="14"/>
        <v>0</v>
      </c>
      <c r="AQ2129" s="122"/>
      <c r="AR2129" s="119"/>
    </row>
    <row r="2130" ht="22.5" customHeight="1">
      <c r="A2130" s="89">
        <v>46233.0</v>
      </c>
      <c r="B2130" s="90">
        <v>0.43333333333333335</v>
      </c>
      <c r="C2130" s="91" t="s">
        <v>1004</v>
      </c>
      <c r="D2130" s="129" t="str">
        <f t="array" ref="D2130">XLOOKUP(C2130,'DS ST'!A:A,'DS ST'!B:B)</f>
        <v>A209</v>
      </c>
      <c r="E2130" s="94" t="str">
        <f t="array" ref="E2130">XLOOKUP($F2130,'GIÁ'!$A:$A,'GIÁ'!$E:$E)</f>
        <v>ĐÔNG</v>
      </c>
      <c r="F2130" s="94">
        <v>8.936190860716E12</v>
      </c>
      <c r="G2130" s="95" t="s">
        <v>2610</v>
      </c>
      <c r="H2130" s="95" t="s">
        <v>93</v>
      </c>
      <c r="I2130" s="96">
        <v>8.0</v>
      </c>
      <c r="J2130" s="96">
        <v>0.0</v>
      </c>
      <c r="K2130" s="98">
        <f t="shared" si="4"/>
        <v>8</v>
      </c>
      <c r="L2130" s="99" t="s">
        <v>6536</v>
      </c>
      <c r="M2130" s="100" t="s">
        <v>6537</v>
      </c>
      <c r="N2130" s="101" t="str">
        <f t="shared" si="139"/>
        <v>PT1590255-T0018936190860716</v>
      </c>
      <c r="O2130" s="128"/>
      <c r="P2130" s="100"/>
      <c r="Q2130" s="103">
        <f t="shared" si="5"/>
        <v>8</v>
      </c>
      <c r="R2130" s="161"/>
      <c r="S2130" s="105"/>
      <c r="T2130" s="106"/>
      <c r="U2130" s="107" t="s">
        <v>6539</v>
      </c>
      <c r="V2130" s="108" t="s">
        <v>756</v>
      </c>
      <c r="W2130" s="109" t="s">
        <v>1908</v>
      </c>
      <c r="X2130" s="110" t="str">
        <f t="shared" si="6"/>
        <v/>
      </c>
      <c r="Y2130" s="110" t="str">
        <f t="shared" si="7"/>
        <v/>
      </c>
      <c r="Z2130" s="109" t="s">
        <v>797</v>
      </c>
      <c r="AA2130" s="109" t="s">
        <v>802</v>
      </c>
      <c r="AB2130" s="106"/>
      <c r="AC2130" s="158"/>
      <c r="AD2130" s="160"/>
      <c r="AE2130" s="127"/>
      <c r="AF2130" s="113"/>
      <c r="AG2130" s="165" t="str">
        <f t="array" ref="AG2130">XLOOKUP(F2130,'CLV2'!A:A,'CLV2'!E:E)</f>
        <v>2.MEAT</v>
      </c>
      <c r="AH2130" s="115" t="str">
        <f t="array" ref="AH2130">XLOOKUP(F2130,'CLV2'!A:A,'CLV2'!F:F)</f>
        <v>3.FROZEN MEAT</v>
      </c>
      <c r="AI2130" s="115" t="str">
        <f t="shared" si="8"/>
        <v>Pack</v>
      </c>
      <c r="AJ2130" s="116">
        <f t="shared" si="9"/>
        <v>1</v>
      </c>
      <c r="AK2130" s="117" t="str">
        <f t="array" ref="AK2130">XLOOKUP(F2130,'GIÁ'!A:A,'GIÁ'!D:D)</f>
        <v>49176.27</v>
      </c>
      <c r="AL2130" s="118">
        <f t="shared" si="10"/>
        <v>393410.16</v>
      </c>
      <c r="AM2130" s="118">
        <f t="shared" si="11"/>
        <v>0</v>
      </c>
      <c r="AN2130" s="119">
        <f t="shared" si="12"/>
        <v>0</v>
      </c>
      <c r="AO2130" s="118">
        <f t="shared" si="13"/>
        <v>393410.16</v>
      </c>
      <c r="AP2130" s="121">
        <f t="shared" si="14"/>
        <v>0</v>
      </c>
      <c r="AQ2130" s="122"/>
      <c r="AR2130" s="119"/>
    </row>
    <row r="2131" ht="22.5" customHeight="1">
      <c r="A2131" s="89">
        <v>46233.0</v>
      </c>
      <c r="B2131" s="90">
        <v>0.43333333333333335</v>
      </c>
      <c r="C2131" s="91" t="s">
        <v>1004</v>
      </c>
      <c r="D2131" s="129" t="str">
        <f t="array" ref="D2131">XLOOKUP(C2131,'DS ST'!A:A,'DS ST'!B:B)</f>
        <v>A209</v>
      </c>
      <c r="E2131" s="94" t="str">
        <f t="array" ref="E2131">XLOOKUP($F2131,'GIÁ'!$A:$A,'GIÁ'!$E:$E)</f>
        <v>ĐÔNG</v>
      </c>
      <c r="F2131" s="94">
        <v>8.93852179309E12</v>
      </c>
      <c r="G2131" s="95" t="s">
        <v>2985</v>
      </c>
      <c r="H2131" s="95" t="s">
        <v>224</v>
      </c>
      <c r="I2131" s="96">
        <v>4.0</v>
      </c>
      <c r="J2131" s="96">
        <v>0.0</v>
      </c>
      <c r="K2131" s="98">
        <f t="shared" si="4"/>
        <v>4</v>
      </c>
      <c r="L2131" s="99" t="s">
        <v>6536</v>
      </c>
      <c r="M2131" s="100" t="s">
        <v>6537</v>
      </c>
      <c r="N2131" s="101" t="str">
        <f t="shared" si="139"/>
        <v>PT1590255-T0018938521793090</v>
      </c>
      <c r="O2131" s="128"/>
      <c r="P2131" s="100"/>
      <c r="Q2131" s="103">
        <f t="shared" si="5"/>
        <v>4</v>
      </c>
      <c r="R2131" s="161"/>
      <c r="S2131" s="105"/>
      <c r="T2131" s="106"/>
      <c r="U2131" s="107" t="s">
        <v>6540</v>
      </c>
      <c r="V2131" s="108" t="s">
        <v>756</v>
      </c>
      <c r="W2131" s="109" t="s">
        <v>1908</v>
      </c>
      <c r="X2131" s="110" t="str">
        <f t="shared" si="6"/>
        <v/>
      </c>
      <c r="Y2131" s="110" t="str">
        <f t="shared" si="7"/>
        <v/>
      </c>
      <c r="Z2131" s="109" t="s">
        <v>797</v>
      </c>
      <c r="AA2131" s="109" t="s">
        <v>802</v>
      </c>
      <c r="AB2131" s="106"/>
      <c r="AC2131" s="158"/>
      <c r="AD2131" s="160"/>
      <c r="AE2131" s="127"/>
      <c r="AF2131" s="113"/>
      <c r="AG2131" s="165" t="str">
        <f t="array" ref="AG2131">XLOOKUP(F2131,'CLV2'!A:A,'CLV2'!E:E)</f>
        <v>2.FISH AND SEAFOOD</v>
      </c>
      <c r="AH2131" s="115" t="str">
        <f t="array" ref="AH2131">XLOOKUP(F2131,'CLV2'!A:A,'CLV2'!F:F)</f>
        <v>3.FROZEN FISH AND SEAFOOD</v>
      </c>
      <c r="AI2131" s="115" t="str">
        <f t="shared" si="8"/>
        <v>Pack</v>
      </c>
      <c r="AJ2131" s="116">
        <f t="shared" si="9"/>
        <v>1</v>
      </c>
      <c r="AK2131" s="117" t="str">
        <f t="array" ref="AK2131">XLOOKUP(F2131,'GIÁ'!A:A,'GIÁ'!D:D)</f>
        <v>73671.00</v>
      </c>
      <c r="AL2131" s="118">
        <f t="shared" si="10"/>
        <v>294684</v>
      </c>
      <c r="AM2131" s="118">
        <f t="shared" si="11"/>
        <v>0</v>
      </c>
      <c r="AN2131" s="119">
        <f t="shared" si="12"/>
        <v>0</v>
      </c>
      <c r="AO2131" s="118">
        <f t="shared" si="13"/>
        <v>294684</v>
      </c>
      <c r="AP2131" s="121">
        <f t="shared" si="14"/>
        <v>0</v>
      </c>
      <c r="AQ2131" s="122"/>
      <c r="AR2131" s="119"/>
    </row>
    <row r="2132" ht="22.5" customHeight="1">
      <c r="A2132" s="89">
        <v>46233.0</v>
      </c>
      <c r="B2132" s="90">
        <v>0.43333333333333335</v>
      </c>
      <c r="C2132" s="91" t="s">
        <v>1004</v>
      </c>
      <c r="D2132" s="129" t="str">
        <f t="array" ref="D2132">XLOOKUP(C2132,'DS ST'!A:A,'DS ST'!B:B)</f>
        <v>A209</v>
      </c>
      <c r="E2132" s="94" t="str">
        <f t="array" ref="E2132">XLOOKUP($F2132,'GIÁ'!$A:$A,'GIÁ'!$E:$E)</f>
        <v>ĐÔNG</v>
      </c>
      <c r="F2132" s="94">
        <v>8.936239090036E12</v>
      </c>
      <c r="G2132" s="95" t="s">
        <v>2713</v>
      </c>
      <c r="H2132" s="95" t="s">
        <v>75</v>
      </c>
      <c r="I2132" s="96">
        <v>2.0</v>
      </c>
      <c r="J2132" s="96">
        <v>0.0</v>
      </c>
      <c r="K2132" s="98">
        <f t="shared" si="4"/>
        <v>2</v>
      </c>
      <c r="L2132" s="99" t="s">
        <v>6536</v>
      </c>
      <c r="M2132" s="100" t="s">
        <v>6537</v>
      </c>
      <c r="N2132" s="101" t="str">
        <f t="shared" si="139"/>
        <v>PT1590255-T0018936239090036</v>
      </c>
      <c r="O2132" s="128"/>
      <c r="P2132" s="100"/>
      <c r="Q2132" s="103">
        <f t="shared" si="5"/>
        <v>2</v>
      </c>
      <c r="R2132" s="161"/>
      <c r="S2132" s="105"/>
      <c r="T2132" s="106"/>
      <c r="U2132" s="107" t="s">
        <v>6539</v>
      </c>
      <c r="V2132" s="108" t="s">
        <v>756</v>
      </c>
      <c r="W2132" s="109" t="s">
        <v>1908</v>
      </c>
      <c r="X2132" s="110" t="str">
        <f t="shared" si="6"/>
        <v/>
      </c>
      <c r="Y2132" s="110" t="str">
        <f t="shared" si="7"/>
        <v/>
      </c>
      <c r="Z2132" s="109" t="s">
        <v>797</v>
      </c>
      <c r="AA2132" s="109" t="s">
        <v>802</v>
      </c>
      <c r="AB2132" s="106"/>
      <c r="AC2132" s="158"/>
      <c r="AD2132" s="160"/>
      <c r="AE2132" s="127"/>
      <c r="AF2132" s="113"/>
      <c r="AG2132" s="165" t="str">
        <f t="array" ref="AG2132">XLOOKUP(F2132,'CLV2'!A:A,'CLV2'!E:E)</f>
        <v>2.MEAT</v>
      </c>
      <c r="AH2132" s="115" t="str">
        <f t="array" ref="AH2132">XLOOKUP(F2132,'CLV2'!A:A,'CLV2'!F:F)</f>
        <v>3.FROZEN MEAT</v>
      </c>
      <c r="AI2132" s="115" t="str">
        <f t="shared" si="8"/>
        <v>Pack</v>
      </c>
      <c r="AJ2132" s="116">
        <f t="shared" si="9"/>
        <v>1</v>
      </c>
      <c r="AK2132" s="117" t="str">
        <f t="array" ref="AK2132">XLOOKUP(F2132,'GIÁ'!A:A,'GIÁ'!D:D)</f>
        <v>47814.16</v>
      </c>
      <c r="AL2132" s="118">
        <f t="shared" si="10"/>
        <v>95628.32</v>
      </c>
      <c r="AM2132" s="118">
        <f t="shared" si="11"/>
        <v>0</v>
      </c>
      <c r="AN2132" s="119">
        <f t="shared" si="12"/>
        <v>0</v>
      </c>
      <c r="AO2132" s="118">
        <f t="shared" si="13"/>
        <v>95628.32</v>
      </c>
      <c r="AP2132" s="121">
        <f t="shared" si="14"/>
        <v>0</v>
      </c>
      <c r="AQ2132" s="122"/>
      <c r="AR2132" s="119"/>
    </row>
    <row r="2133" ht="22.5" customHeight="1">
      <c r="A2133" s="89">
        <v>46233.0</v>
      </c>
      <c r="B2133" s="90">
        <v>0.43333333333333335</v>
      </c>
      <c r="C2133" s="91" t="s">
        <v>1004</v>
      </c>
      <c r="D2133" s="129" t="str">
        <f t="array" ref="D2133">XLOOKUP(C2133,'DS ST'!A:A,'DS ST'!B:B)</f>
        <v>A209</v>
      </c>
      <c r="E2133" s="94" t="str">
        <f t="array" ref="E2133">XLOOKUP($F2133,'GIÁ'!$A:$A,'GIÁ'!$E:$E)</f>
        <v>ĐÔNG</v>
      </c>
      <c r="F2133" s="94">
        <v>8.938535604047E12</v>
      </c>
      <c r="G2133" s="95" t="s">
        <v>3054</v>
      </c>
      <c r="H2133" s="95" t="s">
        <v>787</v>
      </c>
      <c r="I2133" s="96">
        <v>2.0</v>
      </c>
      <c r="J2133" s="96">
        <v>0.0</v>
      </c>
      <c r="K2133" s="98">
        <f t="shared" si="4"/>
        <v>2</v>
      </c>
      <c r="L2133" s="99" t="s">
        <v>6536</v>
      </c>
      <c r="M2133" s="100" t="s">
        <v>6537</v>
      </c>
      <c r="N2133" s="101" t="str">
        <f t="shared" si="139"/>
        <v>PT1590255-T0018938535604047</v>
      </c>
      <c r="O2133" s="128"/>
      <c r="P2133" s="100"/>
      <c r="Q2133" s="103">
        <f t="shared" si="5"/>
        <v>2</v>
      </c>
      <c r="R2133" s="161"/>
      <c r="S2133" s="105"/>
      <c r="T2133" s="106"/>
      <c r="U2133" s="107" t="s">
        <v>6541</v>
      </c>
      <c r="V2133" s="108" t="s">
        <v>756</v>
      </c>
      <c r="W2133" s="109" t="s">
        <v>1908</v>
      </c>
      <c r="X2133" s="110" t="str">
        <f t="shared" si="6"/>
        <v/>
      </c>
      <c r="Y2133" s="110" t="str">
        <f t="shared" si="7"/>
        <v/>
      </c>
      <c r="Z2133" s="109" t="s">
        <v>797</v>
      </c>
      <c r="AA2133" s="109" t="s">
        <v>802</v>
      </c>
      <c r="AB2133" s="106"/>
      <c r="AC2133" s="158"/>
      <c r="AD2133" s="160"/>
      <c r="AE2133" s="127"/>
      <c r="AF2133" s="113"/>
      <c r="AG2133" s="165" t="str">
        <f t="array" ref="AG2133">XLOOKUP(F2133,'CLV2'!A:A,'CLV2'!E:E)</f>
        <v>2.FISH AND SEAFOOD</v>
      </c>
      <c r="AH2133" s="115" t="str">
        <f t="array" ref="AH2133">XLOOKUP(F2133,'CLV2'!A:A,'CLV2'!F:F)</f>
        <v>3.FROZEN FISH AND SEAFOOD</v>
      </c>
      <c r="AI2133" s="115" t="str">
        <f t="shared" si="8"/>
        <v>Pack</v>
      </c>
      <c r="AJ2133" s="116">
        <f t="shared" si="9"/>
        <v>1</v>
      </c>
      <c r="AK2133" s="117" t="str">
        <f t="array" ref="AK2133">XLOOKUP(F2133,'GIÁ'!A:A,'GIÁ'!D:D)</f>
        <v>48011.15</v>
      </c>
      <c r="AL2133" s="118">
        <f t="shared" si="10"/>
        <v>96022.3</v>
      </c>
      <c r="AM2133" s="118">
        <f t="shared" si="11"/>
        <v>0</v>
      </c>
      <c r="AN2133" s="119">
        <f t="shared" si="12"/>
        <v>0</v>
      </c>
      <c r="AO2133" s="118">
        <f t="shared" si="13"/>
        <v>96022.3</v>
      </c>
      <c r="AP2133" s="121">
        <f t="shared" si="14"/>
        <v>0</v>
      </c>
      <c r="AQ2133" s="122"/>
      <c r="AR2133" s="119"/>
    </row>
    <row r="2134" ht="22.5" customHeight="1">
      <c r="A2134" s="89">
        <v>46233.0</v>
      </c>
      <c r="B2134" s="90">
        <v>0.43333333333333335</v>
      </c>
      <c r="C2134" s="91" t="s">
        <v>1004</v>
      </c>
      <c r="D2134" s="129" t="str">
        <f t="array" ref="D2134">XLOOKUP(C2134,'DS ST'!A:A,'DS ST'!B:B)</f>
        <v>A209</v>
      </c>
      <c r="E2134" s="94" t="str">
        <f t="array" ref="E2134">XLOOKUP($F2134,'GIÁ'!$A:$A,'GIÁ'!$E:$E)</f>
        <v>ĐÔNG</v>
      </c>
      <c r="F2134" s="94">
        <v>8.936187610089E12</v>
      </c>
      <c r="G2134" s="95" t="s">
        <v>2590</v>
      </c>
      <c r="H2134" s="95" t="s">
        <v>224</v>
      </c>
      <c r="I2134" s="96">
        <v>2.0</v>
      </c>
      <c r="J2134" s="96">
        <v>0.0</v>
      </c>
      <c r="K2134" s="98">
        <f t="shared" si="4"/>
        <v>2</v>
      </c>
      <c r="L2134" s="99" t="s">
        <v>6536</v>
      </c>
      <c r="M2134" s="100" t="s">
        <v>6537</v>
      </c>
      <c r="N2134" s="101" t="str">
        <f t="shared" si="139"/>
        <v>PT1590255-T0018936187610089</v>
      </c>
      <c r="O2134" s="128"/>
      <c r="P2134" s="100"/>
      <c r="Q2134" s="103">
        <f t="shared" si="5"/>
        <v>2</v>
      </c>
      <c r="R2134" s="161"/>
      <c r="S2134" s="105"/>
      <c r="T2134" s="106"/>
      <c r="U2134" s="107" t="s">
        <v>6532</v>
      </c>
      <c r="V2134" s="108" t="s">
        <v>756</v>
      </c>
      <c r="W2134" s="109" t="s">
        <v>1908</v>
      </c>
      <c r="X2134" s="110" t="str">
        <f t="shared" si="6"/>
        <v/>
      </c>
      <c r="Y2134" s="110" t="str">
        <f t="shared" si="7"/>
        <v/>
      </c>
      <c r="Z2134" s="109" t="s">
        <v>797</v>
      </c>
      <c r="AA2134" s="109" t="s">
        <v>802</v>
      </c>
      <c r="AB2134" s="106"/>
      <c r="AC2134" s="158"/>
      <c r="AD2134" s="160"/>
      <c r="AE2134" s="127"/>
      <c r="AF2134" s="113"/>
      <c r="AG2134" s="165" t="str">
        <f t="array" ref="AG2134">XLOOKUP(F2134,'CLV2'!A:A,'CLV2'!E:E)</f>
        <v>2.FISH AND SEAFOOD</v>
      </c>
      <c r="AH2134" s="115" t="str">
        <f t="array" ref="AH2134">XLOOKUP(F2134,'CLV2'!A:A,'CLV2'!F:F)</f>
        <v>3.FROZEN FISH AND SEAFOOD</v>
      </c>
      <c r="AI2134" s="115" t="str">
        <f t="shared" si="8"/>
        <v>Pack</v>
      </c>
      <c r="AJ2134" s="116">
        <f t="shared" si="9"/>
        <v>1</v>
      </c>
      <c r="AK2134" s="117" t="str">
        <f t="array" ref="AK2134">XLOOKUP(F2134,'GIÁ'!A:A,'GIÁ'!D:D)</f>
        <v>73948.55</v>
      </c>
      <c r="AL2134" s="118">
        <f t="shared" si="10"/>
        <v>147897.1</v>
      </c>
      <c r="AM2134" s="118">
        <f t="shared" si="11"/>
        <v>0</v>
      </c>
      <c r="AN2134" s="119">
        <f t="shared" si="12"/>
        <v>0</v>
      </c>
      <c r="AO2134" s="118">
        <f t="shared" si="13"/>
        <v>147897.1</v>
      </c>
      <c r="AP2134" s="121">
        <f t="shared" si="14"/>
        <v>0</v>
      </c>
      <c r="AQ2134" s="122"/>
      <c r="AR2134" s="119"/>
    </row>
    <row r="2135" ht="22.5" customHeight="1">
      <c r="A2135" s="89">
        <v>46233.0</v>
      </c>
      <c r="B2135" s="90">
        <v>0.43333333333333335</v>
      </c>
      <c r="C2135" s="91" t="s">
        <v>1004</v>
      </c>
      <c r="D2135" s="129" t="str">
        <f t="array" ref="D2135">XLOOKUP(C2135,'DS ST'!A:A,'DS ST'!B:B)</f>
        <v>A209</v>
      </c>
      <c r="E2135" s="94" t="str">
        <f t="array" ref="E2135">XLOOKUP($F2135,'GIÁ'!$A:$A,'GIÁ'!$E:$E)</f>
        <v>ĐÔNG</v>
      </c>
      <c r="F2135" s="94">
        <v>8.938535604597E12</v>
      </c>
      <c r="G2135" s="95" t="s">
        <v>3063</v>
      </c>
      <c r="H2135" s="95" t="s">
        <v>93</v>
      </c>
      <c r="I2135" s="96">
        <v>6.0</v>
      </c>
      <c r="J2135" s="96">
        <v>0.0</v>
      </c>
      <c r="K2135" s="98">
        <f t="shared" si="4"/>
        <v>6</v>
      </c>
      <c r="L2135" s="99" t="s">
        <v>6536</v>
      </c>
      <c r="M2135" s="100" t="s">
        <v>6537</v>
      </c>
      <c r="N2135" s="101" t="str">
        <f t="shared" si="139"/>
        <v>PT1590255-T0018938535604597</v>
      </c>
      <c r="O2135" s="128"/>
      <c r="P2135" s="100"/>
      <c r="Q2135" s="103">
        <f t="shared" si="5"/>
        <v>6</v>
      </c>
      <c r="R2135" s="161"/>
      <c r="S2135" s="105"/>
      <c r="T2135" s="106"/>
      <c r="U2135" s="107" t="s">
        <v>6542</v>
      </c>
      <c r="V2135" s="108" t="s">
        <v>756</v>
      </c>
      <c r="W2135" s="109" t="s">
        <v>1908</v>
      </c>
      <c r="X2135" s="110" t="str">
        <f t="shared" si="6"/>
        <v/>
      </c>
      <c r="Y2135" s="110" t="str">
        <f t="shared" si="7"/>
        <v/>
      </c>
      <c r="Z2135" s="109" t="s">
        <v>797</v>
      </c>
      <c r="AA2135" s="109" t="s">
        <v>802</v>
      </c>
      <c r="AB2135" s="106"/>
      <c r="AC2135" s="158"/>
      <c r="AD2135" s="160"/>
      <c r="AE2135" s="127"/>
      <c r="AF2135" s="113"/>
      <c r="AG2135" s="165" t="str">
        <f t="array" ref="AG2135">XLOOKUP(F2135,'CLV2'!A:A,'CLV2'!E:E)</f>
        <v>2.FISH AND SEAFOOD</v>
      </c>
      <c r="AH2135" s="115" t="str">
        <f t="array" ref="AH2135">XLOOKUP(F2135,'CLV2'!A:A,'CLV2'!F:F)</f>
        <v>3.FROZEN FISH AND SEAFOOD</v>
      </c>
      <c r="AI2135" s="115" t="str">
        <f t="shared" si="8"/>
        <v>Pack</v>
      </c>
      <c r="AJ2135" s="116">
        <f t="shared" si="9"/>
        <v>1</v>
      </c>
      <c r="AK2135" s="117" t="str">
        <f t="array" ref="AK2135">XLOOKUP(F2135,'GIÁ'!A:A,'GIÁ'!D:D)</f>
        <v>54841.46</v>
      </c>
      <c r="AL2135" s="118">
        <f t="shared" si="10"/>
        <v>329048.76</v>
      </c>
      <c r="AM2135" s="118">
        <f t="shared" si="11"/>
        <v>0</v>
      </c>
      <c r="AN2135" s="119">
        <f t="shared" si="12"/>
        <v>0</v>
      </c>
      <c r="AO2135" s="118">
        <f t="shared" si="13"/>
        <v>329048.76</v>
      </c>
      <c r="AP2135" s="121">
        <f t="shared" si="14"/>
        <v>0</v>
      </c>
      <c r="AQ2135" s="122"/>
      <c r="AR2135" s="119"/>
    </row>
    <row r="2136" ht="22.5" customHeight="1">
      <c r="A2136" s="89">
        <v>46233.0</v>
      </c>
      <c r="B2136" s="90">
        <v>0.43333333333333335</v>
      </c>
      <c r="C2136" s="91" t="s">
        <v>1004</v>
      </c>
      <c r="D2136" s="129" t="str">
        <f t="array" ref="D2136">XLOOKUP(C2136,'DS ST'!A:A,'DS ST'!B:B)</f>
        <v>A209</v>
      </c>
      <c r="E2136" s="94" t="str">
        <f t="array" ref="E2136">XLOOKUP($F2136,'GIÁ'!$A:$A,'GIÁ'!$E:$E)</f>
        <v>ĐÔNG</v>
      </c>
      <c r="F2136" s="94">
        <v>8.936190860464E12</v>
      </c>
      <c r="G2136" s="95" t="s">
        <v>2608</v>
      </c>
      <c r="H2136" s="95" t="s">
        <v>93</v>
      </c>
      <c r="I2136" s="96">
        <v>2.0</v>
      </c>
      <c r="J2136" s="96">
        <v>0.0</v>
      </c>
      <c r="K2136" s="98">
        <f t="shared" si="4"/>
        <v>2</v>
      </c>
      <c r="L2136" s="99" t="s">
        <v>6536</v>
      </c>
      <c r="M2136" s="100" t="s">
        <v>6537</v>
      </c>
      <c r="N2136" s="101" t="str">
        <f t="shared" si="139"/>
        <v>PT1590255-T0018936190860464</v>
      </c>
      <c r="O2136" s="128"/>
      <c r="P2136" s="100"/>
      <c r="Q2136" s="103">
        <f t="shared" si="5"/>
        <v>2</v>
      </c>
      <c r="R2136" s="161"/>
      <c r="S2136" s="105"/>
      <c r="T2136" s="106"/>
      <c r="U2136" s="107" t="s">
        <v>6543</v>
      </c>
      <c r="V2136" s="108" t="s">
        <v>756</v>
      </c>
      <c r="W2136" s="109" t="s">
        <v>1908</v>
      </c>
      <c r="X2136" s="110" t="str">
        <f t="shared" si="6"/>
        <v/>
      </c>
      <c r="Y2136" s="110" t="str">
        <f t="shared" si="7"/>
        <v/>
      </c>
      <c r="Z2136" s="109" t="s">
        <v>797</v>
      </c>
      <c r="AA2136" s="109" t="s">
        <v>802</v>
      </c>
      <c r="AB2136" s="106"/>
      <c r="AC2136" s="158"/>
      <c r="AD2136" s="160"/>
      <c r="AE2136" s="127"/>
      <c r="AF2136" s="113"/>
      <c r="AG2136" s="165" t="str">
        <f t="array" ref="AG2136">XLOOKUP(F2136,'CLV2'!A:A,'CLV2'!E:E)</f>
        <v>2.MEAT</v>
      </c>
      <c r="AH2136" s="115" t="str">
        <f t="array" ref="AH2136">XLOOKUP(F2136,'CLV2'!A:A,'CLV2'!F:F)</f>
        <v>3.FROZEN MEAT</v>
      </c>
      <c r="AI2136" s="115" t="str">
        <f t="shared" si="8"/>
        <v>Pack</v>
      </c>
      <c r="AJ2136" s="116">
        <f t="shared" si="9"/>
        <v>1</v>
      </c>
      <c r="AK2136" s="117" t="str">
        <f t="array" ref="AK2136">XLOOKUP(F2136,'GIÁ'!A:A,'GIÁ'!D:D)</f>
        <v>43621.31</v>
      </c>
      <c r="AL2136" s="118">
        <f t="shared" si="10"/>
        <v>87242.62</v>
      </c>
      <c r="AM2136" s="118">
        <f t="shared" si="11"/>
        <v>0</v>
      </c>
      <c r="AN2136" s="119">
        <f t="shared" si="12"/>
        <v>0</v>
      </c>
      <c r="AO2136" s="118">
        <f t="shared" si="13"/>
        <v>87242.62</v>
      </c>
      <c r="AP2136" s="121">
        <f t="shared" si="14"/>
        <v>0</v>
      </c>
      <c r="AQ2136" s="122"/>
      <c r="AR2136" s="119"/>
    </row>
    <row r="2137" ht="22.5" customHeight="1">
      <c r="A2137" s="89">
        <v>46233.0</v>
      </c>
      <c r="B2137" s="90">
        <v>0.43333333333333335</v>
      </c>
      <c r="C2137" s="91" t="s">
        <v>1004</v>
      </c>
      <c r="D2137" s="129" t="str">
        <f t="array" ref="D2137">XLOOKUP(C2137,'DS ST'!A:A,'DS ST'!B:B)</f>
        <v>A209</v>
      </c>
      <c r="E2137" s="94" t="str">
        <f t="array" ref="E2137">XLOOKUP($F2137,'GIÁ'!$A:$A,'GIÁ'!$E:$E)</f>
        <v>ĐÔNG</v>
      </c>
      <c r="F2137" s="94">
        <v>8.938559140026E12</v>
      </c>
      <c r="G2137" s="95" t="s">
        <v>3177</v>
      </c>
      <c r="H2137" s="95" t="s">
        <v>57</v>
      </c>
      <c r="I2137" s="96">
        <v>2.0</v>
      </c>
      <c r="J2137" s="96">
        <v>0.0</v>
      </c>
      <c r="K2137" s="98">
        <f t="shared" si="4"/>
        <v>2</v>
      </c>
      <c r="L2137" s="99" t="s">
        <v>6536</v>
      </c>
      <c r="M2137" s="100" t="s">
        <v>6537</v>
      </c>
      <c r="N2137" s="101" t="str">
        <f t="shared" si="139"/>
        <v>PT1590255-T0018938559140026</v>
      </c>
      <c r="O2137" s="128"/>
      <c r="P2137" s="100"/>
      <c r="Q2137" s="103">
        <f t="shared" si="5"/>
        <v>2</v>
      </c>
      <c r="R2137" s="161"/>
      <c r="S2137" s="105"/>
      <c r="T2137" s="106"/>
      <c r="U2137" s="107" t="s">
        <v>6544</v>
      </c>
      <c r="V2137" s="108" t="s">
        <v>756</v>
      </c>
      <c r="W2137" s="109" t="s">
        <v>1908</v>
      </c>
      <c r="X2137" s="110" t="str">
        <f t="shared" si="6"/>
        <v/>
      </c>
      <c r="Y2137" s="110" t="str">
        <f t="shared" si="7"/>
        <v/>
      </c>
      <c r="Z2137" s="109" t="s">
        <v>797</v>
      </c>
      <c r="AA2137" s="109" t="s">
        <v>802</v>
      </c>
      <c r="AB2137" s="106"/>
      <c r="AC2137" s="158"/>
      <c r="AD2137" s="160"/>
      <c r="AE2137" s="127"/>
      <c r="AF2137" s="113"/>
      <c r="AG2137" s="165" t="str">
        <f t="array" ref="AG2137">XLOOKUP(F2137,'CLV2'!A:A,'CLV2'!E:E)</f>
        <v>2.MEAT</v>
      </c>
      <c r="AH2137" s="115" t="str">
        <f t="array" ref="AH2137">XLOOKUP(F2137,'CLV2'!A:A,'CLV2'!F:F)</f>
        <v>3.FROZEN MEAT</v>
      </c>
      <c r="AI2137" s="115" t="str">
        <f t="shared" si="8"/>
        <v>Pack</v>
      </c>
      <c r="AJ2137" s="116">
        <f t="shared" si="9"/>
        <v>1</v>
      </c>
      <c r="AK2137" s="117" t="str">
        <f t="array" ref="AK2137">XLOOKUP(F2137,'GIÁ'!A:A,'GIÁ'!D:D)</f>
        <v>122581.24</v>
      </c>
      <c r="AL2137" s="118">
        <f t="shared" si="10"/>
        <v>245162.48</v>
      </c>
      <c r="AM2137" s="118">
        <f t="shared" si="11"/>
        <v>0</v>
      </c>
      <c r="AN2137" s="119">
        <f t="shared" si="12"/>
        <v>0</v>
      </c>
      <c r="AO2137" s="118">
        <f t="shared" si="13"/>
        <v>245162.48</v>
      </c>
      <c r="AP2137" s="121">
        <f t="shared" si="14"/>
        <v>0</v>
      </c>
      <c r="AQ2137" s="122"/>
      <c r="AR2137" s="119"/>
    </row>
    <row r="2138" ht="22.5" customHeight="1">
      <c r="A2138" s="89">
        <v>46233.0</v>
      </c>
      <c r="B2138" s="90">
        <v>0.003472222222222222</v>
      </c>
      <c r="C2138" s="91" t="s">
        <v>1004</v>
      </c>
      <c r="D2138" s="129" t="str">
        <f t="array" ref="D2138">XLOOKUP(C2138,'DS ST'!A:A,'DS ST'!B:B)</f>
        <v>A209</v>
      </c>
      <c r="E2138" s="94" t="str">
        <f t="array" ref="E2138">XLOOKUP($F2138,'GIÁ'!$A:$A,'GIÁ'!$E:$E)</f>
        <v>MÁT</v>
      </c>
      <c r="F2138" s="94">
        <v>8.935117700036E12</v>
      </c>
      <c r="G2138" s="95" t="s">
        <v>1911</v>
      </c>
      <c r="H2138" s="95" t="s">
        <v>1197</v>
      </c>
      <c r="I2138" s="96">
        <v>2.0</v>
      </c>
      <c r="J2138" s="96">
        <v>0.0</v>
      </c>
      <c r="K2138" s="98">
        <f t="shared" si="4"/>
        <v>2</v>
      </c>
      <c r="L2138" s="99" t="s">
        <v>6545</v>
      </c>
      <c r="M2138" s="100" t="s">
        <v>6546</v>
      </c>
      <c r="N2138" s="101" t="str">
        <f t="shared" si="139"/>
        <v>TRBA20459628935117700036</v>
      </c>
      <c r="O2138" s="128"/>
      <c r="P2138" s="100"/>
      <c r="Q2138" s="103">
        <f t="shared" si="5"/>
        <v>2</v>
      </c>
      <c r="R2138" s="161"/>
      <c r="S2138" s="105"/>
      <c r="T2138" s="106"/>
      <c r="U2138" s="107"/>
      <c r="V2138" s="108" t="s">
        <v>756</v>
      </c>
      <c r="W2138" s="109" t="s">
        <v>1312</v>
      </c>
      <c r="X2138" s="110" t="str">
        <f t="shared" si="6"/>
        <v/>
      </c>
      <c r="Y2138" s="110" t="str">
        <f t="shared" si="7"/>
        <v/>
      </c>
      <c r="Z2138" s="139" t="str">
        <f t="shared" ref="Z2138:Z2141" si="141">IF(N(Q2138)&lt;=0,"",IF(ISNUMBER(SEARCH("Thiếu kiện",V2138)),"Kho đông mát",IF(AND(N(Q2138)&gt;0,N(P2138)&gt;0,OR(ISNUMBER(SEARCH("Hình KDB",U2138)),ISNUMBER(SEARCH("Hình tele",U2138)),ISNUMBER(SEARCH("sai code",U2138)),ISNUMBER(SEARCH("ST nhận",U2138)))),"Kho đông mát",IF(AND(W2138="DC giao thiếu",OR(ISNUMBER(SEARCH("Hình KDB",U2138)),ISNUMBER(SEARCH("Hình tele",U2138)),ISNUMBER(SEARCH("sai code",U2138)))),"Kho đông mát",IF(W2138="DC giao thiếu","Chưa xác định",IF(AND(W2138="DC pick sai",OR(ISNUMBER(SEARCH("Hình KDB",U2138)),ISNUMBER(SEARCH("Hình tele",U2138)),ISNUMBER(SEARCH("sai code",U2138)),ISNUMBER(SEARCH("ST nhận",U2138)))),"Kho đông mát",IF(W2138="DC pick sai","Chưa xác định",IF(AND(W2138="Hao hụt",N(O2138)&gt;0,OR(ISNUMBER(SEARCH("Hình KDB",U2138)),ISNUMBER(SEARCH("Hình tele",U2138)),ISNUMBER(SEARCH("sai code",U2138)),ISNUMBER(SEARCH("ST nhận",U2138)))),"Kho đông mát",IF(W2138="Hao hụt","Chưa xác định",IF(OR(W2138="VT giao sai điểm",W2138="Không đạt nhiệt độ",W2138="TX giao thiếu kiện",W2138="Hàng không đạt CL"),"Kho đông mát",IF(W2138="Chưa xác định","Chưa xác định",IF(N(P2138)&gt;0,"Chưa xác định",""))))))))))))</f>
        <v>Chưa xác định</v>
      </c>
      <c r="AA2138" s="109" t="s">
        <v>5260</v>
      </c>
      <c r="AB2138" s="106"/>
      <c r="AC2138" s="158"/>
      <c r="AD2138" s="160"/>
      <c r="AE2138" s="127"/>
      <c r="AF2138" s="113"/>
      <c r="AG2138" s="165" t="str">
        <f t="array" ref="AG2138">XLOOKUP(F2138,'CLV2'!A:A,'CLV2'!E:E)</f>
        <v>2.DELICA</v>
      </c>
      <c r="AH2138" s="115" t="str">
        <f t="array" ref="AH2138">XLOOKUP(F2138,'CLV2'!A:A,'CLV2'!F:F)</f>
        <v>3.DESSERTS</v>
      </c>
      <c r="AI2138" s="115" t="str">
        <f t="shared" si="8"/>
        <v>Pack</v>
      </c>
      <c r="AJ2138" s="116">
        <f t="shared" si="9"/>
        <v>1</v>
      </c>
      <c r="AK2138" s="117" t="str">
        <f t="array" ref="AK2138">XLOOKUP(F2138,'GIÁ'!A:A,'GIÁ'!D:D)</f>
        <v>35219.79</v>
      </c>
      <c r="AL2138" s="118">
        <f t="shared" si="10"/>
        <v>70439.58</v>
      </c>
      <c r="AM2138" s="118">
        <f t="shared" si="11"/>
        <v>0</v>
      </c>
      <c r="AN2138" s="119">
        <f t="shared" si="12"/>
        <v>0</v>
      </c>
      <c r="AO2138" s="118">
        <f t="shared" si="13"/>
        <v>0</v>
      </c>
      <c r="AP2138" s="121">
        <f t="shared" si="14"/>
        <v>70439.58</v>
      </c>
      <c r="AQ2138" s="122"/>
      <c r="AR2138" s="119"/>
    </row>
    <row r="2139" ht="22.5" customHeight="1">
      <c r="A2139" s="89">
        <v>46233.0</v>
      </c>
      <c r="B2139" s="90">
        <v>0.003472222222222222</v>
      </c>
      <c r="C2139" s="91" t="s">
        <v>1004</v>
      </c>
      <c r="D2139" s="129" t="str">
        <f t="array" ref="D2139">XLOOKUP(C2139,'DS ST'!A:A,'DS ST'!B:B)</f>
        <v>A209</v>
      </c>
      <c r="E2139" s="94" t="str">
        <f t="array" ref="E2139">XLOOKUP($F2139,'GIÁ'!$A:$A,'GIÁ'!$E:$E)</f>
        <v>MÁT</v>
      </c>
      <c r="F2139" s="94">
        <v>8.934673320566E12</v>
      </c>
      <c r="G2139" s="95" t="s">
        <v>1619</v>
      </c>
      <c r="H2139" s="95" t="s">
        <v>1197</v>
      </c>
      <c r="I2139" s="96">
        <v>10.0</v>
      </c>
      <c r="J2139" s="96">
        <v>0.0</v>
      </c>
      <c r="K2139" s="98">
        <f t="shared" si="4"/>
        <v>10</v>
      </c>
      <c r="L2139" s="99" t="s">
        <v>6545</v>
      </c>
      <c r="M2139" s="100" t="s">
        <v>6547</v>
      </c>
      <c r="N2139" s="101" t="str">
        <f t="shared" si="139"/>
        <v>TRBA20959648934673320566</v>
      </c>
      <c r="O2139" s="128"/>
      <c r="P2139" s="100"/>
      <c r="Q2139" s="103">
        <f t="shared" si="5"/>
        <v>10</v>
      </c>
      <c r="R2139" s="161"/>
      <c r="S2139" s="105"/>
      <c r="T2139" s="106"/>
      <c r="U2139" s="107"/>
      <c r="V2139" s="108" t="s">
        <v>756</v>
      </c>
      <c r="W2139" s="109" t="s">
        <v>1312</v>
      </c>
      <c r="X2139" s="110" t="str">
        <f t="shared" si="6"/>
        <v/>
      </c>
      <c r="Y2139" s="110" t="str">
        <f t="shared" si="7"/>
        <v/>
      </c>
      <c r="Z2139" s="139" t="str">
        <f t="shared" si="141"/>
        <v>Chưa xác định</v>
      </c>
      <c r="AA2139" s="109" t="s">
        <v>5260</v>
      </c>
      <c r="AB2139" s="106"/>
      <c r="AC2139" s="158"/>
      <c r="AD2139" s="160"/>
      <c r="AE2139" s="127"/>
      <c r="AF2139" s="113"/>
      <c r="AG2139" s="165" t="str">
        <f t="array" ref="AG2139">XLOOKUP(F2139,'CLV2'!A:A,'CLV2'!E:E)</f>
        <v>2.DAIRY</v>
      </c>
      <c r="AH2139" s="115" t="str">
        <f t="array" ref="AH2139">XLOOKUP(F2139,'CLV2'!A:A,'CLV2'!F:F)</f>
        <v>3.DRINKING YOGURT</v>
      </c>
      <c r="AI2139" s="115" t="str">
        <f t="shared" si="8"/>
        <v>Pack</v>
      </c>
      <c r="AJ2139" s="116">
        <f t="shared" si="9"/>
        <v>1</v>
      </c>
      <c r="AK2139" s="117" t="str">
        <f t="array" ref="AK2139">XLOOKUP(F2139,'GIÁ'!A:A,'GIÁ'!D:D)</f>
        <v>19688.16</v>
      </c>
      <c r="AL2139" s="118">
        <f t="shared" si="10"/>
        <v>196881.6</v>
      </c>
      <c r="AM2139" s="118">
        <f t="shared" si="11"/>
        <v>0</v>
      </c>
      <c r="AN2139" s="119">
        <f t="shared" si="12"/>
        <v>0</v>
      </c>
      <c r="AO2139" s="118">
        <f t="shared" si="13"/>
        <v>0</v>
      </c>
      <c r="AP2139" s="121">
        <f t="shared" si="14"/>
        <v>196881.6</v>
      </c>
      <c r="AQ2139" s="122"/>
      <c r="AR2139" s="119"/>
    </row>
    <row r="2140" ht="22.5" customHeight="1">
      <c r="A2140" s="89">
        <v>46233.0</v>
      </c>
      <c r="B2140" s="90">
        <v>0.003472222222222222</v>
      </c>
      <c r="C2140" s="91" t="s">
        <v>1004</v>
      </c>
      <c r="D2140" s="129" t="str">
        <f t="array" ref="D2140">XLOOKUP(C2140,'DS ST'!A:A,'DS ST'!B:B)</f>
        <v>A209</v>
      </c>
      <c r="E2140" s="94" t="str">
        <f t="array" ref="E2140">XLOOKUP($F2140,'GIÁ'!$A:$A,'GIÁ'!$E:$E)</f>
        <v>MÁT</v>
      </c>
      <c r="F2140" s="94">
        <v>5.71195309194E12</v>
      </c>
      <c r="G2140" s="95" t="s">
        <v>1343</v>
      </c>
      <c r="H2140" s="95" t="s">
        <v>224</v>
      </c>
      <c r="I2140" s="96">
        <v>2.0</v>
      </c>
      <c r="J2140" s="96">
        <v>0.0</v>
      </c>
      <c r="K2140" s="98">
        <f t="shared" si="4"/>
        <v>2</v>
      </c>
      <c r="L2140" s="99" t="s">
        <v>6545</v>
      </c>
      <c r="M2140" s="100" t="s">
        <v>6548</v>
      </c>
      <c r="N2140" s="101" t="str">
        <f t="shared" si="139"/>
        <v>TRBA20959745711953091940</v>
      </c>
      <c r="O2140" s="128"/>
      <c r="P2140" s="100"/>
      <c r="Q2140" s="103">
        <f t="shared" si="5"/>
        <v>2</v>
      </c>
      <c r="R2140" s="161"/>
      <c r="S2140" s="105"/>
      <c r="T2140" s="106"/>
      <c r="U2140" s="107"/>
      <c r="V2140" s="108" t="s">
        <v>756</v>
      </c>
      <c r="W2140" s="109" t="s">
        <v>1312</v>
      </c>
      <c r="X2140" s="110" t="str">
        <f t="shared" si="6"/>
        <v/>
      </c>
      <c r="Y2140" s="110" t="str">
        <f t="shared" si="7"/>
        <v/>
      </c>
      <c r="Z2140" s="139" t="str">
        <f t="shared" si="141"/>
        <v>Chưa xác định</v>
      </c>
      <c r="AA2140" s="109" t="s">
        <v>5260</v>
      </c>
      <c r="AB2140" s="106"/>
      <c r="AC2140" s="158"/>
      <c r="AD2140" s="160"/>
      <c r="AE2140" s="127"/>
      <c r="AF2140" s="113"/>
      <c r="AG2140" s="165" t="str">
        <f t="array" ref="AG2140">XLOOKUP(F2140,'CLV2'!A:A,'CLV2'!E:E)</f>
        <v>2.DAIRY</v>
      </c>
      <c r="AH2140" s="115" t="str">
        <f t="array" ref="AH2140">XLOOKUP(F2140,'CLV2'!A:A,'CLV2'!F:F)</f>
        <v>3.BUTTER AND CHEESE</v>
      </c>
      <c r="AI2140" s="115" t="str">
        <f t="shared" si="8"/>
        <v>Pack</v>
      </c>
      <c r="AJ2140" s="116">
        <f t="shared" si="9"/>
        <v>1</v>
      </c>
      <c r="AK2140" s="117" t="str">
        <f t="array" ref="AK2140">XLOOKUP(F2140,'GIÁ'!A:A,'GIÁ'!D:D)</f>
        <v>63056.44</v>
      </c>
      <c r="AL2140" s="118">
        <f t="shared" si="10"/>
        <v>126112.88</v>
      </c>
      <c r="AM2140" s="118">
        <f t="shared" si="11"/>
        <v>0</v>
      </c>
      <c r="AN2140" s="119">
        <f t="shared" si="12"/>
        <v>0</v>
      </c>
      <c r="AO2140" s="118">
        <f t="shared" si="13"/>
        <v>0</v>
      </c>
      <c r="AP2140" s="121">
        <f t="shared" si="14"/>
        <v>126112.88</v>
      </c>
      <c r="AQ2140" s="122"/>
      <c r="AR2140" s="119"/>
    </row>
    <row r="2141" ht="22.5" customHeight="1">
      <c r="A2141" s="89">
        <v>46233.0</v>
      </c>
      <c r="B2141" s="90">
        <v>0.003472222222222222</v>
      </c>
      <c r="C2141" s="91" t="s">
        <v>1004</v>
      </c>
      <c r="D2141" s="129" t="str">
        <f t="array" ref="D2141">XLOOKUP(C2141,'DS ST'!A:A,'DS ST'!B:B)</f>
        <v>A209</v>
      </c>
      <c r="E2141" s="94" t="str">
        <f t="array" ref="E2141">XLOOKUP($F2141,'GIÁ'!$A:$A,'GIÁ'!$E:$E)</f>
        <v>MÁT</v>
      </c>
      <c r="F2141" s="94">
        <v>10606.0</v>
      </c>
      <c r="G2141" s="95" t="s">
        <v>106</v>
      </c>
      <c r="H2141" s="95" t="s">
        <v>57</v>
      </c>
      <c r="I2141" s="96">
        <v>4.0</v>
      </c>
      <c r="J2141" s="96">
        <v>0.0</v>
      </c>
      <c r="K2141" s="98">
        <f t="shared" si="4"/>
        <v>4</v>
      </c>
      <c r="L2141" s="99" t="s">
        <v>6545</v>
      </c>
      <c r="M2141" s="100" t="s">
        <v>6549</v>
      </c>
      <c r="N2141" s="101" t="str">
        <f t="shared" si="139"/>
        <v>TRBATRBA2095961209503310606</v>
      </c>
      <c r="O2141" s="128"/>
      <c r="P2141" s="100"/>
      <c r="Q2141" s="103">
        <f t="shared" si="5"/>
        <v>4</v>
      </c>
      <c r="R2141" s="161"/>
      <c r="S2141" s="105"/>
      <c r="T2141" s="106"/>
      <c r="U2141" s="107"/>
      <c r="V2141" s="108" t="s">
        <v>756</v>
      </c>
      <c r="W2141" s="109" t="s">
        <v>1312</v>
      </c>
      <c r="X2141" s="110" t="str">
        <f t="shared" si="6"/>
        <v/>
      </c>
      <c r="Y2141" s="110" t="str">
        <f t="shared" si="7"/>
        <v/>
      </c>
      <c r="Z2141" s="139" t="str">
        <f t="shared" si="141"/>
        <v>Chưa xác định</v>
      </c>
      <c r="AA2141" s="109" t="s">
        <v>5260</v>
      </c>
      <c r="AB2141" s="106"/>
      <c r="AC2141" s="158"/>
      <c r="AD2141" s="160"/>
      <c r="AE2141" s="127"/>
      <c r="AF2141" s="113"/>
      <c r="AG2141" s="165" t="str">
        <f t="array" ref="AG2141">XLOOKUP(F2141,'CLV2'!A:A,'CLV2'!E:E)</f>
        <v>2.FRUITS</v>
      </c>
      <c r="AH2141" s="115" t="str">
        <f t="array" ref="AH2141">XLOOKUP(F2141,'CLV2'!A:A,'CLV2'!F:F)</f>
        <v>3.IMPORT FRUITS</v>
      </c>
      <c r="AI2141" s="115" t="str">
        <f t="shared" si="8"/>
        <v>Pack</v>
      </c>
      <c r="AJ2141" s="116">
        <f t="shared" si="9"/>
        <v>1</v>
      </c>
      <c r="AK2141" s="117" t="str">
        <f t="array" ref="AK2141">XLOOKUP(F2141,'GIÁ'!A:A,'GIÁ'!D:D)</f>
        <v>73847.38</v>
      </c>
      <c r="AL2141" s="118">
        <f t="shared" si="10"/>
        <v>295389.52</v>
      </c>
      <c r="AM2141" s="118">
        <f t="shared" si="11"/>
        <v>0</v>
      </c>
      <c r="AN2141" s="119">
        <f t="shared" si="12"/>
        <v>0</v>
      </c>
      <c r="AO2141" s="118">
        <f t="shared" si="13"/>
        <v>0</v>
      </c>
      <c r="AP2141" s="121">
        <f t="shared" si="14"/>
        <v>295389.52</v>
      </c>
      <c r="AQ2141" s="122"/>
      <c r="AR2141" s="119"/>
    </row>
    <row r="2142" ht="22.5" customHeight="1">
      <c r="A2142" s="89">
        <v>46233.0</v>
      </c>
      <c r="B2142" s="90">
        <v>0.3229166666666667</v>
      </c>
      <c r="C2142" s="91" t="s">
        <v>12</v>
      </c>
      <c r="D2142" s="129" t="str">
        <f t="array" ref="D2142">XLOOKUP(C2142,'DS ST'!A:A,'DS ST'!B:B)</f>
        <v>A101</v>
      </c>
      <c r="E2142" s="94" t="str">
        <f t="array" ref="E2142">XLOOKUP($F2142,'GIÁ'!$A:$A,'GIÁ'!$E:$E)</f>
        <v>ĐÔNG</v>
      </c>
      <c r="F2142" s="94">
        <v>8.93601323834E12</v>
      </c>
      <c r="G2142" s="95" t="s">
        <v>2176</v>
      </c>
      <c r="H2142" s="95" t="s">
        <v>224</v>
      </c>
      <c r="I2142" s="96">
        <v>2.0</v>
      </c>
      <c r="J2142" s="96">
        <v>0.0</v>
      </c>
      <c r="K2142" s="98">
        <f t="shared" si="4"/>
        <v>2</v>
      </c>
      <c r="L2142" s="99" t="s">
        <v>6550</v>
      </c>
      <c r="M2142" s="100" t="s">
        <v>6551</v>
      </c>
      <c r="N2142" s="101" t="str">
        <f t="shared" si="139"/>
        <v>PT1590294-T0018936013238340</v>
      </c>
      <c r="O2142" s="128"/>
      <c r="P2142" s="100"/>
      <c r="Q2142" s="103">
        <f t="shared" si="5"/>
        <v>2</v>
      </c>
      <c r="R2142" s="161"/>
      <c r="S2142" s="105"/>
      <c r="T2142" s="106"/>
      <c r="U2142" s="107" t="s">
        <v>6552</v>
      </c>
      <c r="V2142" s="108" t="s">
        <v>756</v>
      </c>
      <c r="W2142" s="109" t="s">
        <v>1908</v>
      </c>
      <c r="X2142" s="110" t="str">
        <f t="shared" si="6"/>
        <v/>
      </c>
      <c r="Y2142" s="110" t="str">
        <f t="shared" si="7"/>
        <v/>
      </c>
      <c r="Z2142" s="109" t="s">
        <v>797</v>
      </c>
      <c r="AA2142" s="109" t="s">
        <v>802</v>
      </c>
      <c r="AB2142" s="106"/>
      <c r="AC2142" s="158"/>
      <c r="AD2142" s="160"/>
      <c r="AE2142" s="127"/>
      <c r="AF2142" s="113"/>
      <c r="AG2142" s="165" t="str">
        <f t="array" ref="AG2142">XLOOKUP(F2142,'CLV2'!A:A,'CLV2'!E:E)</f>
        <v>2.FROZEN FOODS</v>
      </c>
      <c r="AH2142" s="115" t="str">
        <f t="array" ref="AH2142">XLOOKUP(F2142,'CLV2'!A:A,'CLV2'!F:F)</f>
        <v>3.PIZZA - READY MEALS</v>
      </c>
      <c r="AI2142" s="115" t="str">
        <f t="shared" si="8"/>
        <v>Pack</v>
      </c>
      <c r="AJ2142" s="116">
        <f t="shared" si="9"/>
        <v>1</v>
      </c>
      <c r="AK2142" s="117" t="str">
        <f t="array" ref="AK2142">XLOOKUP(F2142,'GIÁ'!A:A,'GIÁ'!D:D)</f>
        <v>15020.45</v>
      </c>
      <c r="AL2142" s="118">
        <f t="shared" si="10"/>
        <v>30040.9</v>
      </c>
      <c r="AM2142" s="118">
        <f t="shared" si="11"/>
        <v>0</v>
      </c>
      <c r="AN2142" s="119">
        <f t="shared" si="12"/>
        <v>0</v>
      </c>
      <c r="AO2142" s="118">
        <f t="shared" si="13"/>
        <v>30040.9</v>
      </c>
      <c r="AP2142" s="121">
        <f t="shared" si="14"/>
        <v>0</v>
      </c>
      <c r="AQ2142" s="122"/>
      <c r="AR2142" s="119"/>
    </row>
    <row r="2143" ht="22.5" customHeight="1">
      <c r="A2143" s="89">
        <v>46233.0</v>
      </c>
      <c r="B2143" s="90">
        <v>0.3229166666666667</v>
      </c>
      <c r="C2143" s="91" t="s">
        <v>12</v>
      </c>
      <c r="D2143" s="129" t="str">
        <f t="array" ref="D2143">XLOOKUP(C2143,'DS ST'!A:A,'DS ST'!B:B)</f>
        <v>A101</v>
      </c>
      <c r="E2143" s="94" t="str">
        <f t="array" ref="E2143">XLOOKUP($F2143,'GIÁ'!$A:$A,'GIÁ'!$E:$E)</f>
        <v>ĐÔNG</v>
      </c>
      <c r="F2143" s="94">
        <v>8.935101607211E12</v>
      </c>
      <c r="G2143" s="95" t="s">
        <v>1879</v>
      </c>
      <c r="H2143" s="95" t="s">
        <v>224</v>
      </c>
      <c r="I2143" s="96">
        <v>6.0</v>
      </c>
      <c r="J2143" s="96">
        <v>0.0</v>
      </c>
      <c r="K2143" s="98">
        <f t="shared" si="4"/>
        <v>6</v>
      </c>
      <c r="L2143" s="99" t="s">
        <v>6550</v>
      </c>
      <c r="M2143" s="100" t="s">
        <v>6551</v>
      </c>
      <c r="N2143" s="101" t="str">
        <f t="shared" si="139"/>
        <v>PT1590294-T0018935101607211</v>
      </c>
      <c r="O2143" s="128"/>
      <c r="P2143" s="100"/>
      <c r="Q2143" s="103">
        <f t="shared" si="5"/>
        <v>6</v>
      </c>
      <c r="R2143" s="161"/>
      <c r="S2143" s="105"/>
      <c r="T2143" s="106"/>
      <c r="U2143" s="107" t="s">
        <v>6523</v>
      </c>
      <c r="V2143" s="108" t="s">
        <v>756</v>
      </c>
      <c r="W2143" s="109" t="s">
        <v>1908</v>
      </c>
      <c r="X2143" s="110" t="str">
        <f t="shared" si="6"/>
        <v/>
      </c>
      <c r="Y2143" s="110" t="str">
        <f t="shared" si="7"/>
        <v/>
      </c>
      <c r="Z2143" s="109" t="s">
        <v>797</v>
      </c>
      <c r="AA2143" s="109" t="s">
        <v>802</v>
      </c>
      <c r="AB2143" s="106"/>
      <c r="AC2143" s="158"/>
      <c r="AD2143" s="160"/>
      <c r="AE2143" s="127"/>
      <c r="AF2143" s="113"/>
      <c r="AG2143" s="165" t="str">
        <f t="array" ref="AG2143">XLOOKUP(F2143,'CLV2'!A:A,'CLV2'!E:E)</f>
        <v>2.FROZEN FOODS</v>
      </c>
      <c r="AH2143" s="115" t="str">
        <f t="array" ref="AH2143">XLOOKUP(F2143,'CLV2'!A:A,'CLV2'!F:F)</f>
        <v>3.DUMPLINGS</v>
      </c>
      <c r="AI2143" s="115" t="str">
        <f t="shared" si="8"/>
        <v>Pack</v>
      </c>
      <c r="AJ2143" s="116">
        <f t="shared" si="9"/>
        <v>1</v>
      </c>
      <c r="AK2143" s="117" t="str">
        <f t="array" ref="AK2143">XLOOKUP(F2143,'GIÁ'!A:A,'GIÁ'!D:D)</f>
        <v>22033.98</v>
      </c>
      <c r="AL2143" s="118">
        <f t="shared" si="10"/>
        <v>132203.88</v>
      </c>
      <c r="AM2143" s="118">
        <f t="shared" si="11"/>
        <v>0</v>
      </c>
      <c r="AN2143" s="119">
        <f t="shared" si="12"/>
        <v>0</v>
      </c>
      <c r="AO2143" s="118">
        <f t="shared" si="13"/>
        <v>132203.88</v>
      </c>
      <c r="AP2143" s="121">
        <f t="shared" si="14"/>
        <v>0</v>
      </c>
      <c r="AQ2143" s="122"/>
      <c r="AR2143" s="119"/>
    </row>
    <row r="2144" ht="22.5" customHeight="1">
      <c r="A2144" s="89">
        <v>46233.0</v>
      </c>
      <c r="B2144" s="90">
        <v>0.3229166666666667</v>
      </c>
      <c r="C2144" s="91" t="s">
        <v>12</v>
      </c>
      <c r="D2144" s="129" t="str">
        <f t="array" ref="D2144">XLOOKUP(C2144,'DS ST'!A:A,'DS ST'!B:B)</f>
        <v>A101</v>
      </c>
      <c r="E2144" s="94" t="str">
        <f t="array" ref="E2144">XLOOKUP($F2144,'GIÁ'!$A:$A,'GIÁ'!$E:$E)</f>
        <v>ĐÔNG</v>
      </c>
      <c r="F2144" s="94">
        <v>8.936013238791E12</v>
      </c>
      <c r="G2144" s="95" t="s">
        <v>2178</v>
      </c>
      <c r="H2144" s="95" t="s">
        <v>57</v>
      </c>
      <c r="I2144" s="96">
        <v>6.0</v>
      </c>
      <c r="J2144" s="96">
        <v>0.0</v>
      </c>
      <c r="K2144" s="98">
        <f t="shared" si="4"/>
        <v>6</v>
      </c>
      <c r="L2144" s="99" t="s">
        <v>6550</v>
      </c>
      <c r="M2144" s="100" t="s">
        <v>6551</v>
      </c>
      <c r="N2144" s="101" t="str">
        <f t="shared" si="139"/>
        <v>PT1590294-T0018936013238791</v>
      </c>
      <c r="O2144" s="128"/>
      <c r="P2144" s="100"/>
      <c r="Q2144" s="103">
        <f t="shared" si="5"/>
        <v>6</v>
      </c>
      <c r="R2144" s="161"/>
      <c r="S2144" s="105"/>
      <c r="T2144" s="106"/>
      <c r="U2144" s="107" t="s">
        <v>6525</v>
      </c>
      <c r="V2144" s="108" t="s">
        <v>756</v>
      </c>
      <c r="W2144" s="109" t="s">
        <v>1908</v>
      </c>
      <c r="X2144" s="110" t="str">
        <f t="shared" si="6"/>
        <v/>
      </c>
      <c r="Y2144" s="110" t="str">
        <f t="shared" si="7"/>
        <v/>
      </c>
      <c r="Z2144" s="109" t="s">
        <v>797</v>
      </c>
      <c r="AA2144" s="109" t="s">
        <v>802</v>
      </c>
      <c r="AB2144" s="106"/>
      <c r="AC2144" s="158"/>
      <c r="AD2144" s="160"/>
      <c r="AE2144" s="127"/>
      <c r="AF2144" s="113"/>
      <c r="AG2144" s="165" t="str">
        <f t="array" ref="AG2144">XLOOKUP(F2144,'CLV2'!A:A,'CLV2'!E:E)</f>
        <v>2.FROZEN FOODS</v>
      </c>
      <c r="AH2144" s="115" t="str">
        <f t="array" ref="AH2144">XLOOKUP(F2144,'CLV2'!A:A,'CLV2'!F:F)</f>
        <v>3.PIZZA - READY MEALS</v>
      </c>
      <c r="AI2144" s="115" t="str">
        <f t="shared" si="8"/>
        <v>Pack</v>
      </c>
      <c r="AJ2144" s="116">
        <f t="shared" si="9"/>
        <v>1</v>
      </c>
      <c r="AK2144" s="117" t="str">
        <f t="array" ref="AK2144">XLOOKUP(F2144,'GIÁ'!A:A,'GIÁ'!D:D)</f>
        <v>22578.43</v>
      </c>
      <c r="AL2144" s="118">
        <f t="shared" si="10"/>
        <v>135470.58</v>
      </c>
      <c r="AM2144" s="118">
        <f t="shared" si="11"/>
        <v>0</v>
      </c>
      <c r="AN2144" s="119">
        <f t="shared" si="12"/>
        <v>0</v>
      </c>
      <c r="AO2144" s="118">
        <f t="shared" si="13"/>
        <v>135470.58</v>
      </c>
      <c r="AP2144" s="121">
        <f t="shared" si="14"/>
        <v>0</v>
      </c>
      <c r="AQ2144" s="122"/>
      <c r="AR2144" s="119"/>
    </row>
    <row r="2145" ht="22.5" customHeight="1">
      <c r="A2145" s="89">
        <v>46233.0</v>
      </c>
      <c r="B2145" s="90">
        <v>0.3229166666666667</v>
      </c>
      <c r="C2145" s="91" t="s">
        <v>12</v>
      </c>
      <c r="D2145" s="129" t="str">
        <f t="array" ref="D2145">XLOOKUP(C2145,'DS ST'!A:A,'DS ST'!B:B)</f>
        <v>A101</v>
      </c>
      <c r="E2145" s="94" t="str">
        <f t="array" ref="E2145">XLOOKUP($F2145,'GIÁ'!$A:$A,'GIÁ'!$E:$E)</f>
        <v>ĐÔNG</v>
      </c>
      <c r="F2145" s="94">
        <v>8.935297103726E12</v>
      </c>
      <c r="G2145" s="95" t="s">
        <v>2028</v>
      </c>
      <c r="H2145" s="95" t="s">
        <v>224</v>
      </c>
      <c r="I2145" s="96">
        <v>2.0</v>
      </c>
      <c r="J2145" s="96">
        <v>0.0</v>
      </c>
      <c r="K2145" s="98">
        <f t="shared" si="4"/>
        <v>2</v>
      </c>
      <c r="L2145" s="99" t="s">
        <v>6550</v>
      </c>
      <c r="M2145" s="100" t="s">
        <v>6551</v>
      </c>
      <c r="N2145" s="101" t="str">
        <f t="shared" si="139"/>
        <v>PT1590294-T0018935297103726</v>
      </c>
      <c r="O2145" s="128"/>
      <c r="P2145" s="100"/>
      <c r="Q2145" s="103">
        <f t="shared" si="5"/>
        <v>2</v>
      </c>
      <c r="R2145" s="161"/>
      <c r="S2145" s="105"/>
      <c r="T2145" s="106"/>
      <c r="U2145" s="107" t="s">
        <v>6526</v>
      </c>
      <c r="V2145" s="108" t="s">
        <v>756</v>
      </c>
      <c r="W2145" s="109" t="s">
        <v>1908</v>
      </c>
      <c r="X2145" s="110" t="str">
        <f t="shared" si="6"/>
        <v/>
      </c>
      <c r="Y2145" s="110" t="str">
        <f t="shared" si="7"/>
        <v/>
      </c>
      <c r="Z2145" s="109" t="s">
        <v>797</v>
      </c>
      <c r="AA2145" s="109" t="s">
        <v>802</v>
      </c>
      <c r="AB2145" s="106"/>
      <c r="AC2145" s="158"/>
      <c r="AD2145" s="160"/>
      <c r="AE2145" s="127"/>
      <c r="AF2145" s="113"/>
      <c r="AG2145" s="165" t="str">
        <f t="array" ref="AG2145">XLOOKUP(F2145,'CLV2'!A:A,'CLV2'!E:E)</f>
        <v>2.FROZEN FOODS</v>
      </c>
      <c r="AH2145" s="115" t="str">
        <f t="array" ref="AH2145">XLOOKUP(F2145,'CLV2'!A:A,'CLV2'!F:F)</f>
        <v>3.PIZZA - READY MEALS</v>
      </c>
      <c r="AI2145" s="115" t="str">
        <f t="shared" si="8"/>
        <v>Pack</v>
      </c>
      <c r="AJ2145" s="116">
        <f t="shared" si="9"/>
        <v>1</v>
      </c>
      <c r="AK2145" s="117" t="str">
        <f t="array" ref="AK2145">XLOOKUP(F2145,'GIÁ'!A:A,'GIÁ'!D:D)</f>
        <v>61056.95</v>
      </c>
      <c r="AL2145" s="118">
        <f t="shared" si="10"/>
        <v>122113.9</v>
      </c>
      <c r="AM2145" s="118">
        <f t="shared" si="11"/>
        <v>0</v>
      </c>
      <c r="AN2145" s="119">
        <f t="shared" si="12"/>
        <v>0</v>
      </c>
      <c r="AO2145" s="118">
        <f t="shared" si="13"/>
        <v>122113.9</v>
      </c>
      <c r="AP2145" s="121">
        <f t="shared" si="14"/>
        <v>0</v>
      </c>
      <c r="AQ2145" s="122"/>
      <c r="AR2145" s="119"/>
    </row>
    <row r="2146" ht="22.5" customHeight="1">
      <c r="A2146" s="89">
        <v>46233.0</v>
      </c>
      <c r="B2146" s="90">
        <v>0.3229166666666667</v>
      </c>
      <c r="C2146" s="91" t="s">
        <v>12</v>
      </c>
      <c r="D2146" s="129" t="str">
        <f t="array" ref="D2146">XLOOKUP(C2146,'DS ST'!A:A,'DS ST'!B:B)</f>
        <v>A101</v>
      </c>
      <c r="E2146" s="94" t="str">
        <f t="array" ref="E2146">XLOOKUP($F2146,'GIÁ'!$A:$A,'GIÁ'!$E:$E)</f>
        <v>ĐÔNG</v>
      </c>
      <c r="F2146" s="94">
        <v>8.936077113287E12</v>
      </c>
      <c r="G2146" s="95" t="s">
        <v>2357</v>
      </c>
      <c r="H2146" s="95" t="s">
        <v>1206</v>
      </c>
      <c r="I2146" s="96">
        <v>2.0</v>
      </c>
      <c r="J2146" s="96">
        <v>0.0</v>
      </c>
      <c r="K2146" s="98">
        <f t="shared" si="4"/>
        <v>2</v>
      </c>
      <c r="L2146" s="99" t="s">
        <v>6550</v>
      </c>
      <c r="M2146" s="100" t="s">
        <v>6551</v>
      </c>
      <c r="N2146" s="101" t="str">
        <f t="shared" si="139"/>
        <v>PT1590294-T0018936077113287</v>
      </c>
      <c r="O2146" s="128"/>
      <c r="P2146" s="100"/>
      <c r="Q2146" s="103">
        <f t="shared" si="5"/>
        <v>2</v>
      </c>
      <c r="R2146" s="161"/>
      <c r="S2146" s="105"/>
      <c r="T2146" s="106"/>
      <c r="U2146" s="107" t="s">
        <v>6553</v>
      </c>
      <c r="V2146" s="108" t="s">
        <v>756</v>
      </c>
      <c r="W2146" s="109" t="s">
        <v>1908</v>
      </c>
      <c r="X2146" s="110" t="str">
        <f t="shared" si="6"/>
        <v/>
      </c>
      <c r="Y2146" s="110" t="str">
        <f t="shared" si="7"/>
        <v/>
      </c>
      <c r="Z2146" s="109" t="s">
        <v>797</v>
      </c>
      <c r="AA2146" s="109" t="s">
        <v>802</v>
      </c>
      <c r="AB2146" s="106"/>
      <c r="AC2146" s="158"/>
      <c r="AD2146" s="160"/>
      <c r="AE2146" s="127"/>
      <c r="AF2146" s="113"/>
      <c r="AG2146" s="165" t="str">
        <f t="array" ref="AG2146">XLOOKUP(F2146,'CLV2'!A:A,'CLV2'!E:E)</f>
        <v>2.FROZEN FOODS</v>
      </c>
      <c r="AH2146" s="115" t="str">
        <f t="array" ref="AH2146">XLOOKUP(F2146,'CLV2'!A:A,'CLV2'!F:F)</f>
        <v>3.PIZZA - READY MEALS</v>
      </c>
      <c r="AI2146" s="115" t="str">
        <f t="shared" si="8"/>
        <v>Pack</v>
      </c>
      <c r="AJ2146" s="116">
        <f t="shared" si="9"/>
        <v>1</v>
      </c>
      <c r="AK2146" s="117" t="str">
        <f t="array" ref="AK2146">XLOOKUP(F2146,'GIÁ'!A:A,'GIÁ'!D:D)</f>
        <v>26257.77</v>
      </c>
      <c r="AL2146" s="118">
        <f t="shared" si="10"/>
        <v>52515.54</v>
      </c>
      <c r="AM2146" s="118">
        <f t="shared" si="11"/>
        <v>0</v>
      </c>
      <c r="AN2146" s="119">
        <f t="shared" si="12"/>
        <v>0</v>
      </c>
      <c r="AO2146" s="118">
        <f t="shared" si="13"/>
        <v>52515.54</v>
      </c>
      <c r="AP2146" s="121">
        <f t="shared" si="14"/>
        <v>0</v>
      </c>
      <c r="AQ2146" s="122"/>
      <c r="AR2146" s="119"/>
    </row>
    <row r="2147" ht="22.5" customHeight="1">
      <c r="A2147" s="89">
        <v>46233.0</v>
      </c>
      <c r="B2147" s="90">
        <v>0.3229166666666667</v>
      </c>
      <c r="C2147" s="91" t="s">
        <v>12</v>
      </c>
      <c r="D2147" s="129" t="str">
        <f t="array" ref="D2147">XLOOKUP(C2147,'DS ST'!A:A,'DS ST'!B:B)</f>
        <v>A101</v>
      </c>
      <c r="E2147" s="94" t="str">
        <f t="array" ref="E2147">XLOOKUP($F2147,'GIÁ'!$A:$A,'GIÁ'!$E:$E)</f>
        <v>ĐÔNG</v>
      </c>
      <c r="F2147" s="94">
        <v>8.934717262005E12</v>
      </c>
      <c r="G2147" s="95" t="s">
        <v>1713</v>
      </c>
      <c r="H2147" s="95" t="s">
        <v>224</v>
      </c>
      <c r="I2147" s="96">
        <v>2.0</v>
      </c>
      <c r="J2147" s="96">
        <v>0.0</v>
      </c>
      <c r="K2147" s="98">
        <f t="shared" si="4"/>
        <v>2</v>
      </c>
      <c r="L2147" s="99" t="s">
        <v>6550</v>
      </c>
      <c r="M2147" s="100" t="s">
        <v>6551</v>
      </c>
      <c r="N2147" s="101" t="str">
        <f t="shared" si="139"/>
        <v>PT1590294-T0018934717262005</v>
      </c>
      <c r="O2147" s="128"/>
      <c r="P2147" s="100"/>
      <c r="Q2147" s="103">
        <f t="shared" si="5"/>
        <v>2</v>
      </c>
      <c r="R2147" s="161"/>
      <c r="S2147" s="105"/>
      <c r="T2147" s="106"/>
      <c r="U2147" s="107" t="s">
        <v>6527</v>
      </c>
      <c r="V2147" s="108" t="s">
        <v>756</v>
      </c>
      <c r="W2147" s="109" t="s">
        <v>1908</v>
      </c>
      <c r="X2147" s="110" t="str">
        <f t="shared" si="6"/>
        <v/>
      </c>
      <c r="Y2147" s="110" t="str">
        <f t="shared" si="7"/>
        <v/>
      </c>
      <c r="Z2147" s="109" t="s">
        <v>797</v>
      </c>
      <c r="AA2147" s="109" t="s">
        <v>802</v>
      </c>
      <c r="AB2147" s="106"/>
      <c r="AC2147" s="158"/>
      <c r="AD2147" s="160"/>
      <c r="AE2147" s="127"/>
      <c r="AF2147" s="113"/>
      <c r="AG2147" s="165" t="str">
        <f t="array" ref="AG2147">XLOOKUP(F2147,'CLV2'!A:A,'CLV2'!E:E)</f>
        <v>2.FROZEN FOODS</v>
      </c>
      <c r="AH2147" s="115" t="str">
        <f t="array" ref="AH2147">XLOOKUP(F2147,'CLV2'!A:A,'CLV2'!F:F)</f>
        <v>3.HOTPOT AND FRIED</v>
      </c>
      <c r="AI2147" s="115" t="str">
        <f t="shared" si="8"/>
        <v>Pack</v>
      </c>
      <c r="AJ2147" s="116">
        <f t="shared" si="9"/>
        <v>1</v>
      </c>
      <c r="AK2147" s="117" t="str">
        <f t="array" ref="AK2147">XLOOKUP(F2147,'GIÁ'!A:A,'GIÁ'!D:D)</f>
        <v>46743.25</v>
      </c>
      <c r="AL2147" s="118">
        <f t="shared" si="10"/>
        <v>93486.5</v>
      </c>
      <c r="AM2147" s="118">
        <f t="shared" si="11"/>
        <v>0</v>
      </c>
      <c r="AN2147" s="119">
        <f t="shared" si="12"/>
        <v>0</v>
      </c>
      <c r="AO2147" s="118">
        <f t="shared" si="13"/>
        <v>93486.5</v>
      </c>
      <c r="AP2147" s="121">
        <f t="shared" si="14"/>
        <v>0</v>
      </c>
      <c r="AQ2147" s="122"/>
      <c r="AR2147" s="119"/>
    </row>
    <row r="2148" ht="22.5" customHeight="1">
      <c r="A2148" s="89">
        <v>46233.0</v>
      </c>
      <c r="B2148" s="90">
        <v>0.3229166666666667</v>
      </c>
      <c r="C2148" s="91" t="s">
        <v>12</v>
      </c>
      <c r="D2148" s="129" t="str">
        <f t="array" ref="D2148">XLOOKUP(C2148,'DS ST'!A:A,'DS ST'!B:B)</f>
        <v>A101</v>
      </c>
      <c r="E2148" s="94" t="str">
        <f t="array" ref="E2148">XLOOKUP($F2148,'GIÁ'!$A:$A,'GIÁ'!$E:$E)</f>
        <v>ĐÔNG</v>
      </c>
      <c r="F2148" s="94">
        <v>8.936210415551E12</v>
      </c>
      <c r="G2148" s="95" t="s">
        <v>2676</v>
      </c>
      <c r="H2148" s="95" t="s">
        <v>224</v>
      </c>
      <c r="I2148" s="96">
        <v>12.0</v>
      </c>
      <c r="J2148" s="96">
        <v>0.0</v>
      </c>
      <c r="K2148" s="98">
        <f t="shared" si="4"/>
        <v>12</v>
      </c>
      <c r="L2148" s="99" t="s">
        <v>6550</v>
      </c>
      <c r="M2148" s="100" t="s">
        <v>6551</v>
      </c>
      <c r="N2148" s="101" t="str">
        <f t="shared" si="139"/>
        <v>PT1590294-T0018936210415551</v>
      </c>
      <c r="O2148" s="128"/>
      <c r="P2148" s="100"/>
      <c r="Q2148" s="103">
        <f t="shared" si="5"/>
        <v>12</v>
      </c>
      <c r="R2148" s="161"/>
      <c r="S2148" s="105"/>
      <c r="T2148" s="106"/>
      <c r="U2148" s="107" t="s">
        <v>6554</v>
      </c>
      <c r="V2148" s="108" t="s">
        <v>756</v>
      </c>
      <c r="W2148" s="109" t="s">
        <v>1908</v>
      </c>
      <c r="X2148" s="110" t="str">
        <f t="shared" si="6"/>
        <v/>
      </c>
      <c r="Y2148" s="110" t="str">
        <f t="shared" si="7"/>
        <v/>
      </c>
      <c r="Z2148" s="109" t="s">
        <v>797</v>
      </c>
      <c r="AA2148" s="109" t="s">
        <v>802</v>
      </c>
      <c r="AB2148" s="106"/>
      <c r="AC2148" s="158"/>
      <c r="AD2148" s="160"/>
      <c r="AE2148" s="127"/>
      <c r="AF2148" s="113"/>
      <c r="AG2148" s="165" t="str">
        <f t="array" ref="AG2148">XLOOKUP(F2148,'CLV2'!A:A,'CLV2'!E:E)</f>
        <v>2.FROZEN FOODS</v>
      </c>
      <c r="AH2148" s="115" t="str">
        <f t="array" ref="AH2148">XLOOKUP(F2148,'CLV2'!A:A,'CLV2'!F:F)</f>
        <v>3.DUMPLINGS</v>
      </c>
      <c r="AI2148" s="115" t="str">
        <f t="shared" si="8"/>
        <v>Pack</v>
      </c>
      <c r="AJ2148" s="116">
        <f t="shared" si="9"/>
        <v>1</v>
      </c>
      <c r="AK2148" s="117" t="str">
        <f t="array" ref="AK2148">XLOOKUP(F2148,'GIÁ'!A:A,'GIÁ'!D:D)</f>
        <v>24150.20</v>
      </c>
      <c r="AL2148" s="118">
        <f t="shared" si="10"/>
        <v>289802.4</v>
      </c>
      <c r="AM2148" s="118">
        <f t="shared" si="11"/>
        <v>0</v>
      </c>
      <c r="AN2148" s="119">
        <f t="shared" si="12"/>
        <v>0</v>
      </c>
      <c r="AO2148" s="118">
        <f t="shared" si="13"/>
        <v>289802.4</v>
      </c>
      <c r="AP2148" s="121">
        <f t="shared" si="14"/>
        <v>0</v>
      </c>
      <c r="AQ2148" s="122"/>
      <c r="AR2148" s="119"/>
    </row>
    <row r="2149" ht="22.5" customHeight="1">
      <c r="A2149" s="89">
        <v>46233.0</v>
      </c>
      <c r="B2149" s="90">
        <v>0.3229166666666667</v>
      </c>
      <c r="C2149" s="91" t="s">
        <v>12</v>
      </c>
      <c r="D2149" s="129" t="str">
        <f t="array" ref="D2149">XLOOKUP(C2149,'DS ST'!A:A,'DS ST'!B:B)</f>
        <v>A101</v>
      </c>
      <c r="E2149" s="94" t="str">
        <f t="array" ref="E2149">XLOOKUP($F2149,'GIÁ'!$A:$A,'GIÁ'!$E:$E)</f>
        <v>ĐÔNG</v>
      </c>
      <c r="F2149" s="94">
        <v>8.934717262012E12</v>
      </c>
      <c r="G2149" s="95" t="s">
        <v>1715</v>
      </c>
      <c r="H2149" s="95" t="s">
        <v>224</v>
      </c>
      <c r="I2149" s="96">
        <v>2.0</v>
      </c>
      <c r="J2149" s="96">
        <v>0.0</v>
      </c>
      <c r="K2149" s="98">
        <f t="shared" si="4"/>
        <v>2</v>
      </c>
      <c r="L2149" s="99" t="s">
        <v>6550</v>
      </c>
      <c r="M2149" s="100" t="s">
        <v>6551</v>
      </c>
      <c r="N2149" s="101" t="str">
        <f t="shared" si="139"/>
        <v>PT1590294-T0018934717262012</v>
      </c>
      <c r="O2149" s="128"/>
      <c r="P2149" s="100"/>
      <c r="Q2149" s="103">
        <f t="shared" si="5"/>
        <v>2</v>
      </c>
      <c r="R2149" s="161"/>
      <c r="S2149" s="105"/>
      <c r="T2149" s="106"/>
      <c r="U2149" s="107" t="s">
        <v>6528</v>
      </c>
      <c r="V2149" s="108" t="s">
        <v>756</v>
      </c>
      <c r="W2149" s="109" t="s">
        <v>1908</v>
      </c>
      <c r="X2149" s="110" t="str">
        <f t="shared" si="6"/>
        <v/>
      </c>
      <c r="Y2149" s="110" t="str">
        <f t="shared" si="7"/>
        <v/>
      </c>
      <c r="Z2149" s="109" t="s">
        <v>797</v>
      </c>
      <c r="AA2149" s="109" t="s">
        <v>802</v>
      </c>
      <c r="AB2149" s="106"/>
      <c r="AC2149" s="158"/>
      <c r="AD2149" s="160"/>
      <c r="AE2149" s="127"/>
      <c r="AF2149" s="113"/>
      <c r="AG2149" s="165" t="str">
        <f t="array" ref="AG2149">XLOOKUP(F2149,'CLV2'!A:A,'CLV2'!E:E)</f>
        <v>2.FROZEN FOODS</v>
      </c>
      <c r="AH2149" s="115" t="str">
        <f t="array" ref="AH2149">XLOOKUP(F2149,'CLV2'!A:A,'CLV2'!F:F)</f>
        <v>3.HOTPOT AND FRIED</v>
      </c>
      <c r="AI2149" s="115" t="str">
        <f t="shared" si="8"/>
        <v>Pack</v>
      </c>
      <c r="AJ2149" s="116">
        <f t="shared" si="9"/>
        <v>1</v>
      </c>
      <c r="AK2149" s="117" t="str">
        <f t="array" ref="AK2149">XLOOKUP(F2149,'GIÁ'!A:A,'GIÁ'!D:D)</f>
        <v>32686.96</v>
      </c>
      <c r="AL2149" s="118">
        <f t="shared" si="10"/>
        <v>65373.92</v>
      </c>
      <c r="AM2149" s="118">
        <f t="shared" si="11"/>
        <v>0</v>
      </c>
      <c r="AN2149" s="119">
        <f t="shared" si="12"/>
        <v>0</v>
      </c>
      <c r="AO2149" s="118">
        <f t="shared" si="13"/>
        <v>65373.92</v>
      </c>
      <c r="AP2149" s="121">
        <f t="shared" si="14"/>
        <v>0</v>
      </c>
      <c r="AQ2149" s="122"/>
      <c r="AR2149" s="119"/>
    </row>
    <row r="2150" ht="22.5" customHeight="1">
      <c r="A2150" s="89">
        <v>46233.0</v>
      </c>
      <c r="B2150" s="90">
        <v>0.3229166666666667</v>
      </c>
      <c r="C2150" s="91" t="s">
        <v>12</v>
      </c>
      <c r="D2150" s="129" t="str">
        <f t="array" ref="D2150">XLOOKUP(C2150,'DS ST'!A:A,'DS ST'!B:B)</f>
        <v>A101</v>
      </c>
      <c r="E2150" s="94" t="str">
        <f t="array" ref="E2150">XLOOKUP($F2150,'GIÁ'!$A:$A,'GIÁ'!$E:$E)</f>
        <v>ĐÔNG</v>
      </c>
      <c r="F2150" s="94">
        <v>8.935319711311E12</v>
      </c>
      <c r="G2150" s="95" t="s">
        <v>2061</v>
      </c>
      <c r="H2150" s="95" t="s">
        <v>224</v>
      </c>
      <c r="I2150" s="96">
        <v>4.0</v>
      </c>
      <c r="J2150" s="96">
        <v>0.0</v>
      </c>
      <c r="K2150" s="98">
        <f t="shared" si="4"/>
        <v>4</v>
      </c>
      <c r="L2150" s="99" t="s">
        <v>6550</v>
      </c>
      <c r="M2150" s="100" t="s">
        <v>6551</v>
      </c>
      <c r="N2150" s="101" t="str">
        <f t="shared" si="139"/>
        <v>PT1590294-T0018935319711311</v>
      </c>
      <c r="O2150" s="128"/>
      <c r="P2150" s="100"/>
      <c r="Q2150" s="103">
        <f t="shared" si="5"/>
        <v>4</v>
      </c>
      <c r="R2150" s="161"/>
      <c r="S2150" s="105"/>
      <c r="T2150" s="106"/>
      <c r="U2150" s="107" t="s">
        <v>6529</v>
      </c>
      <c r="V2150" s="108" t="s">
        <v>756</v>
      </c>
      <c r="W2150" s="109" t="s">
        <v>1908</v>
      </c>
      <c r="X2150" s="110" t="str">
        <f t="shared" si="6"/>
        <v/>
      </c>
      <c r="Y2150" s="110" t="str">
        <f t="shared" si="7"/>
        <v/>
      </c>
      <c r="Z2150" s="109" t="s">
        <v>797</v>
      </c>
      <c r="AA2150" s="109" t="s">
        <v>802</v>
      </c>
      <c r="AB2150" s="106"/>
      <c r="AC2150" s="158"/>
      <c r="AD2150" s="160"/>
      <c r="AE2150" s="127"/>
      <c r="AF2150" s="113"/>
      <c r="AG2150" s="165" t="str">
        <f t="array" ref="AG2150">XLOOKUP(F2150,'CLV2'!A:A,'CLV2'!E:E)</f>
        <v>2.FROZEN FOODS</v>
      </c>
      <c r="AH2150" s="115" t="str">
        <f t="array" ref="AH2150">XLOOKUP(F2150,'CLV2'!A:A,'CLV2'!F:F)</f>
        <v>3.HOTPOT AND FRIED</v>
      </c>
      <c r="AI2150" s="115" t="str">
        <f t="shared" si="8"/>
        <v>Pack</v>
      </c>
      <c r="AJ2150" s="116">
        <f t="shared" si="9"/>
        <v>1</v>
      </c>
      <c r="AK2150" s="117" t="str">
        <f t="array" ref="AK2150">XLOOKUP(F2150,'GIÁ'!A:A,'GIÁ'!D:D)</f>
        <v>30542.46</v>
      </c>
      <c r="AL2150" s="118">
        <f t="shared" si="10"/>
        <v>122169.84</v>
      </c>
      <c r="AM2150" s="118">
        <f t="shared" si="11"/>
        <v>0</v>
      </c>
      <c r="AN2150" s="119">
        <f t="shared" si="12"/>
        <v>0</v>
      </c>
      <c r="AO2150" s="118">
        <f t="shared" si="13"/>
        <v>122169.84</v>
      </c>
      <c r="AP2150" s="121">
        <f t="shared" si="14"/>
        <v>0</v>
      </c>
      <c r="AQ2150" s="122"/>
      <c r="AR2150" s="119"/>
    </row>
    <row r="2151" ht="22.5" customHeight="1">
      <c r="A2151" s="89">
        <v>46233.0</v>
      </c>
      <c r="B2151" s="90">
        <v>0.3229166666666667</v>
      </c>
      <c r="C2151" s="91" t="s">
        <v>12</v>
      </c>
      <c r="D2151" s="129" t="str">
        <f t="array" ref="D2151">XLOOKUP(C2151,'DS ST'!A:A,'DS ST'!B:B)</f>
        <v>A101</v>
      </c>
      <c r="E2151" s="94" t="str">
        <f t="array" ref="E2151">XLOOKUP($F2151,'GIÁ'!$A:$A,'GIÁ'!$E:$E)</f>
        <v>ĐÔNG</v>
      </c>
      <c r="F2151" s="94">
        <v>8.935101608461E12</v>
      </c>
      <c r="G2151" s="95" t="s">
        <v>1899</v>
      </c>
      <c r="H2151" s="95" t="s">
        <v>224</v>
      </c>
      <c r="I2151" s="96">
        <v>12.0</v>
      </c>
      <c r="J2151" s="96">
        <v>0.0</v>
      </c>
      <c r="K2151" s="98">
        <f t="shared" si="4"/>
        <v>12</v>
      </c>
      <c r="L2151" s="99" t="s">
        <v>6550</v>
      </c>
      <c r="M2151" s="100" t="s">
        <v>6551</v>
      </c>
      <c r="N2151" s="101" t="str">
        <f t="shared" si="139"/>
        <v>PT1590294-T0018935101608461</v>
      </c>
      <c r="O2151" s="128"/>
      <c r="P2151" s="100"/>
      <c r="Q2151" s="103">
        <f t="shared" si="5"/>
        <v>12</v>
      </c>
      <c r="R2151" s="161"/>
      <c r="S2151" s="105"/>
      <c r="T2151" s="106"/>
      <c r="U2151" s="107" t="s">
        <v>6555</v>
      </c>
      <c r="V2151" s="108" t="s">
        <v>756</v>
      </c>
      <c r="W2151" s="109" t="s">
        <v>1908</v>
      </c>
      <c r="X2151" s="110" t="str">
        <f t="shared" si="6"/>
        <v/>
      </c>
      <c r="Y2151" s="110" t="str">
        <f t="shared" si="7"/>
        <v/>
      </c>
      <c r="Z2151" s="109" t="s">
        <v>797</v>
      </c>
      <c r="AA2151" s="109" t="s">
        <v>802</v>
      </c>
      <c r="AB2151" s="106"/>
      <c r="AC2151" s="158"/>
      <c r="AD2151" s="160"/>
      <c r="AE2151" s="127"/>
      <c r="AF2151" s="113"/>
      <c r="AG2151" s="165" t="str">
        <f t="array" ref="AG2151">XLOOKUP(F2151,'CLV2'!A:A,'CLV2'!E:E)</f>
        <v>2.FROZEN FOODS</v>
      </c>
      <c r="AH2151" s="115" t="str">
        <f t="array" ref="AH2151">XLOOKUP(F2151,'CLV2'!A:A,'CLV2'!F:F)</f>
        <v>3.HOTPOT AND FRIED</v>
      </c>
      <c r="AI2151" s="115" t="str">
        <f t="shared" si="8"/>
        <v>Pack</v>
      </c>
      <c r="AJ2151" s="116">
        <f t="shared" si="9"/>
        <v>1</v>
      </c>
      <c r="AK2151" s="117" t="str">
        <f t="array" ref="AK2151">XLOOKUP(F2151,'GIÁ'!A:A,'GIÁ'!D:D)</f>
        <v>16904.85</v>
      </c>
      <c r="AL2151" s="118">
        <f t="shared" si="10"/>
        <v>202858.2</v>
      </c>
      <c r="AM2151" s="118">
        <f t="shared" si="11"/>
        <v>0</v>
      </c>
      <c r="AN2151" s="119">
        <f t="shared" si="12"/>
        <v>0</v>
      </c>
      <c r="AO2151" s="118">
        <f t="shared" si="13"/>
        <v>202858.2</v>
      </c>
      <c r="AP2151" s="121">
        <f t="shared" si="14"/>
        <v>0</v>
      </c>
      <c r="AQ2151" s="122"/>
      <c r="AR2151" s="119"/>
    </row>
    <row r="2152" ht="22.5" customHeight="1">
      <c r="A2152" s="89">
        <v>46233.0</v>
      </c>
      <c r="B2152" s="90">
        <v>0.3229166666666667</v>
      </c>
      <c r="C2152" s="91" t="s">
        <v>12</v>
      </c>
      <c r="D2152" s="129" t="str">
        <f t="array" ref="D2152">XLOOKUP(C2152,'DS ST'!A:A,'DS ST'!B:B)</f>
        <v>A101</v>
      </c>
      <c r="E2152" s="94" t="str">
        <f t="array" ref="E2152">XLOOKUP($F2152,'GIÁ'!$A:$A,'GIÁ'!$E:$E)</f>
        <v>ĐÔNG</v>
      </c>
      <c r="F2152" s="94">
        <v>8.93607627967E12</v>
      </c>
      <c r="G2152" s="95" t="s">
        <v>2317</v>
      </c>
      <c r="H2152" s="95" t="s">
        <v>224</v>
      </c>
      <c r="I2152" s="96">
        <v>4.0</v>
      </c>
      <c r="J2152" s="96">
        <v>0.0</v>
      </c>
      <c r="K2152" s="98">
        <f t="shared" si="4"/>
        <v>4</v>
      </c>
      <c r="L2152" s="99" t="s">
        <v>6550</v>
      </c>
      <c r="M2152" s="100" t="s">
        <v>6551</v>
      </c>
      <c r="N2152" s="101" t="str">
        <f t="shared" si="139"/>
        <v>PT1590294-T0018936076279670</v>
      </c>
      <c r="O2152" s="128"/>
      <c r="P2152" s="100"/>
      <c r="Q2152" s="103">
        <f t="shared" si="5"/>
        <v>4</v>
      </c>
      <c r="R2152" s="161"/>
      <c r="S2152" s="105"/>
      <c r="T2152" s="106"/>
      <c r="U2152" s="107" t="s">
        <v>6530</v>
      </c>
      <c r="V2152" s="108" t="s">
        <v>756</v>
      </c>
      <c r="W2152" s="109" t="s">
        <v>1908</v>
      </c>
      <c r="X2152" s="110" t="str">
        <f t="shared" si="6"/>
        <v/>
      </c>
      <c r="Y2152" s="110" t="str">
        <f t="shared" si="7"/>
        <v/>
      </c>
      <c r="Z2152" s="109" t="s">
        <v>797</v>
      </c>
      <c r="AA2152" s="109" t="s">
        <v>802</v>
      </c>
      <c r="AB2152" s="106"/>
      <c r="AC2152" s="158"/>
      <c r="AD2152" s="160"/>
      <c r="AE2152" s="127"/>
      <c r="AF2152" s="113"/>
      <c r="AG2152" s="165" t="str">
        <f t="array" ref="AG2152">XLOOKUP(F2152,'CLV2'!A:A,'CLV2'!E:E)</f>
        <v>2.FROZEN FOODS</v>
      </c>
      <c r="AH2152" s="115" t="str">
        <f t="array" ref="AH2152">XLOOKUP(F2152,'CLV2'!A:A,'CLV2'!F:F)</f>
        <v>3.PASTRY AND DESSERTS</v>
      </c>
      <c r="AI2152" s="115" t="str">
        <f t="shared" si="8"/>
        <v>Pack</v>
      </c>
      <c r="AJ2152" s="116">
        <f t="shared" si="9"/>
        <v>1</v>
      </c>
      <c r="AK2152" s="117" t="str">
        <f t="array" ref="AK2152">XLOOKUP(F2152,'GIÁ'!A:A,'GIÁ'!D:D)</f>
        <v>26872.96</v>
      </c>
      <c r="AL2152" s="118">
        <f t="shared" si="10"/>
        <v>107491.84</v>
      </c>
      <c r="AM2152" s="118">
        <f t="shared" si="11"/>
        <v>0</v>
      </c>
      <c r="AN2152" s="119">
        <f t="shared" si="12"/>
        <v>0</v>
      </c>
      <c r="AO2152" s="118">
        <f t="shared" si="13"/>
        <v>107491.84</v>
      </c>
      <c r="AP2152" s="121">
        <f t="shared" si="14"/>
        <v>0</v>
      </c>
      <c r="AQ2152" s="122"/>
      <c r="AR2152" s="119"/>
    </row>
    <row r="2153" ht="22.5" customHeight="1">
      <c r="A2153" s="89">
        <v>46233.0</v>
      </c>
      <c r="B2153" s="90">
        <v>0.3229166666666667</v>
      </c>
      <c r="C2153" s="91" t="s">
        <v>12</v>
      </c>
      <c r="D2153" s="129" t="str">
        <f t="array" ref="D2153">XLOOKUP(C2153,'DS ST'!A:A,'DS ST'!B:B)</f>
        <v>A101</v>
      </c>
      <c r="E2153" s="94" t="str">
        <f t="array" ref="E2153">XLOOKUP($F2153,'GIÁ'!$A:$A,'GIÁ'!$E:$E)</f>
        <v>ĐÔNG</v>
      </c>
      <c r="F2153" s="94">
        <v>9.555894515624E12</v>
      </c>
      <c r="G2153" s="95" t="s">
        <v>3305</v>
      </c>
      <c r="H2153" s="95" t="s">
        <v>224</v>
      </c>
      <c r="I2153" s="96">
        <v>4.0</v>
      </c>
      <c r="J2153" s="96">
        <v>0.0</v>
      </c>
      <c r="K2153" s="98">
        <f t="shared" si="4"/>
        <v>4</v>
      </c>
      <c r="L2153" s="99" t="s">
        <v>6550</v>
      </c>
      <c r="M2153" s="100" t="s">
        <v>6551</v>
      </c>
      <c r="N2153" s="101" t="str">
        <f t="shared" si="139"/>
        <v>PT1590294-T0019555894515624</v>
      </c>
      <c r="O2153" s="128"/>
      <c r="P2153" s="100"/>
      <c r="Q2153" s="103">
        <f t="shared" si="5"/>
        <v>4</v>
      </c>
      <c r="R2153" s="161"/>
      <c r="S2153" s="105"/>
      <c r="T2153" s="106"/>
      <c r="U2153" s="107" t="s">
        <v>6556</v>
      </c>
      <c r="V2153" s="108" t="s">
        <v>756</v>
      </c>
      <c r="W2153" s="109" t="s">
        <v>1908</v>
      </c>
      <c r="X2153" s="110" t="str">
        <f t="shared" si="6"/>
        <v/>
      </c>
      <c r="Y2153" s="110" t="str">
        <f t="shared" si="7"/>
        <v/>
      </c>
      <c r="Z2153" s="109" t="s">
        <v>797</v>
      </c>
      <c r="AA2153" s="109" t="s">
        <v>802</v>
      </c>
      <c r="AB2153" s="106"/>
      <c r="AC2153" s="158"/>
      <c r="AD2153" s="160"/>
      <c r="AE2153" s="127"/>
      <c r="AF2153" s="113"/>
      <c r="AG2153" s="165" t="str">
        <f t="array" ref="AG2153">XLOOKUP(F2153,'CLV2'!A:A,'CLV2'!E:E)</f>
        <v>2.FROZEN FOODS</v>
      </c>
      <c r="AH2153" s="115" t="str">
        <f t="array" ref="AH2153">XLOOKUP(F2153,'CLV2'!A:A,'CLV2'!F:F)</f>
        <v>3.HOTPOT AND FRIED</v>
      </c>
      <c r="AI2153" s="115" t="str">
        <f t="shared" si="8"/>
        <v>Pack</v>
      </c>
      <c r="AJ2153" s="116">
        <f t="shared" si="9"/>
        <v>1</v>
      </c>
      <c r="AK2153" s="117" t="str">
        <f t="array" ref="AK2153">XLOOKUP(F2153,'GIÁ'!A:A,'GIÁ'!D:D)</f>
        <v>87761.05</v>
      </c>
      <c r="AL2153" s="118">
        <f t="shared" si="10"/>
        <v>351044.2</v>
      </c>
      <c r="AM2153" s="118">
        <f t="shared" si="11"/>
        <v>0</v>
      </c>
      <c r="AN2153" s="119">
        <f t="shared" si="12"/>
        <v>0</v>
      </c>
      <c r="AO2153" s="118">
        <f t="shared" si="13"/>
        <v>351044.2</v>
      </c>
      <c r="AP2153" s="121">
        <f t="shared" si="14"/>
        <v>0</v>
      </c>
      <c r="AQ2153" s="122"/>
      <c r="AR2153" s="119"/>
    </row>
    <row r="2154" ht="22.5" customHeight="1">
      <c r="A2154" s="89">
        <v>46233.0</v>
      </c>
      <c r="B2154" s="90">
        <v>0.3229166666666667</v>
      </c>
      <c r="C2154" s="91" t="s">
        <v>12</v>
      </c>
      <c r="D2154" s="129" t="str">
        <f t="array" ref="D2154">XLOOKUP(C2154,'DS ST'!A:A,'DS ST'!B:B)</f>
        <v>A101</v>
      </c>
      <c r="E2154" s="94" t="str">
        <f t="array" ref="E2154">XLOOKUP($F2154,'GIÁ'!$A:$A,'GIÁ'!$E:$E)</f>
        <v>ĐÔNG</v>
      </c>
      <c r="F2154" s="94">
        <v>8.938562334023E12</v>
      </c>
      <c r="G2154" s="95" t="s">
        <v>3181</v>
      </c>
      <c r="H2154" s="95" t="s">
        <v>57</v>
      </c>
      <c r="I2154" s="96">
        <v>4.0</v>
      </c>
      <c r="J2154" s="96">
        <v>0.0</v>
      </c>
      <c r="K2154" s="98">
        <f t="shared" si="4"/>
        <v>4</v>
      </c>
      <c r="L2154" s="99" t="s">
        <v>6550</v>
      </c>
      <c r="M2154" s="100" t="s">
        <v>6551</v>
      </c>
      <c r="N2154" s="101" t="str">
        <f t="shared" si="139"/>
        <v>PT1590294-T0018938562334023</v>
      </c>
      <c r="O2154" s="128"/>
      <c r="P2154" s="100"/>
      <c r="Q2154" s="103">
        <f t="shared" si="5"/>
        <v>4</v>
      </c>
      <c r="R2154" s="161"/>
      <c r="S2154" s="105"/>
      <c r="T2154" s="106"/>
      <c r="U2154" s="107" t="s">
        <v>6555</v>
      </c>
      <c r="V2154" s="108" t="s">
        <v>756</v>
      </c>
      <c r="W2154" s="109" t="s">
        <v>1908</v>
      </c>
      <c r="X2154" s="110" t="str">
        <f t="shared" si="6"/>
        <v/>
      </c>
      <c r="Y2154" s="110" t="str">
        <f t="shared" si="7"/>
        <v/>
      </c>
      <c r="Z2154" s="109" t="s">
        <v>797</v>
      </c>
      <c r="AA2154" s="109" t="s">
        <v>802</v>
      </c>
      <c r="AB2154" s="106"/>
      <c r="AC2154" s="158"/>
      <c r="AD2154" s="160"/>
      <c r="AE2154" s="127"/>
      <c r="AF2154" s="113"/>
      <c r="AG2154" s="165" t="str">
        <f t="array" ref="AG2154">XLOOKUP(F2154,'CLV2'!A:A,'CLV2'!E:E)</f>
        <v>2.FROZEN FOODS</v>
      </c>
      <c r="AH2154" s="115" t="str">
        <f t="array" ref="AH2154">XLOOKUP(F2154,'CLV2'!A:A,'CLV2'!F:F)</f>
        <v>3.PIZZA - READY MEALS</v>
      </c>
      <c r="AI2154" s="115" t="str">
        <f t="shared" si="8"/>
        <v>Pack</v>
      </c>
      <c r="AJ2154" s="116">
        <f t="shared" si="9"/>
        <v>1</v>
      </c>
      <c r="AK2154" s="117" t="str">
        <f t="array" ref="AK2154">XLOOKUP(F2154,'GIÁ'!A:A,'GIÁ'!D:D)</f>
        <v>43635.50</v>
      </c>
      <c r="AL2154" s="118">
        <f t="shared" si="10"/>
        <v>174542</v>
      </c>
      <c r="AM2154" s="118">
        <f t="shared" si="11"/>
        <v>0</v>
      </c>
      <c r="AN2154" s="119">
        <f t="shared" si="12"/>
        <v>0</v>
      </c>
      <c r="AO2154" s="118">
        <f t="shared" si="13"/>
        <v>174542</v>
      </c>
      <c r="AP2154" s="121">
        <f t="shared" si="14"/>
        <v>0</v>
      </c>
      <c r="AQ2154" s="122"/>
      <c r="AR2154" s="119"/>
    </row>
    <row r="2155" ht="22.5" customHeight="1">
      <c r="A2155" s="89">
        <v>46233.0</v>
      </c>
      <c r="B2155" s="90">
        <v>0.3229166666666667</v>
      </c>
      <c r="C2155" s="91" t="s">
        <v>12</v>
      </c>
      <c r="D2155" s="129" t="str">
        <f t="array" ref="D2155">XLOOKUP(C2155,'DS ST'!A:A,'DS ST'!B:B)</f>
        <v>A101</v>
      </c>
      <c r="E2155" s="94" t="str">
        <f t="array" ref="E2155">XLOOKUP($F2155,'GIÁ'!$A:$A,'GIÁ'!$E:$E)</f>
        <v>ĐÔNG</v>
      </c>
      <c r="F2155" s="94">
        <v>8.93623909005E12</v>
      </c>
      <c r="G2155" s="95" t="s">
        <v>2717</v>
      </c>
      <c r="H2155" s="95" t="s">
        <v>75</v>
      </c>
      <c r="I2155" s="96">
        <v>4.0</v>
      </c>
      <c r="J2155" s="96">
        <v>0.0</v>
      </c>
      <c r="K2155" s="98">
        <f t="shared" si="4"/>
        <v>4</v>
      </c>
      <c r="L2155" s="99" t="s">
        <v>6550</v>
      </c>
      <c r="M2155" s="100" t="s">
        <v>6551</v>
      </c>
      <c r="N2155" s="101" t="str">
        <f t="shared" si="139"/>
        <v>PT1590294-T0018936239090050</v>
      </c>
      <c r="O2155" s="128"/>
      <c r="P2155" s="100"/>
      <c r="Q2155" s="103">
        <f t="shared" si="5"/>
        <v>4</v>
      </c>
      <c r="R2155" s="161"/>
      <c r="S2155" s="105"/>
      <c r="T2155" s="106"/>
      <c r="U2155" s="107" t="s">
        <v>6538</v>
      </c>
      <c r="V2155" s="108" t="s">
        <v>756</v>
      </c>
      <c r="W2155" s="109" t="s">
        <v>1908</v>
      </c>
      <c r="X2155" s="110" t="str">
        <f t="shared" si="6"/>
        <v/>
      </c>
      <c r="Y2155" s="110" t="str">
        <f t="shared" si="7"/>
        <v/>
      </c>
      <c r="Z2155" s="109" t="s">
        <v>797</v>
      </c>
      <c r="AA2155" s="109" t="s">
        <v>802</v>
      </c>
      <c r="AB2155" s="106"/>
      <c r="AC2155" s="158"/>
      <c r="AD2155" s="160"/>
      <c r="AE2155" s="127"/>
      <c r="AF2155" s="113"/>
      <c r="AG2155" s="165" t="str">
        <f t="array" ref="AG2155">XLOOKUP(F2155,'CLV2'!A:A,'CLV2'!E:E)</f>
        <v>2.MEAT</v>
      </c>
      <c r="AH2155" s="115" t="str">
        <f t="array" ref="AH2155">XLOOKUP(F2155,'CLV2'!A:A,'CLV2'!F:F)</f>
        <v>3.FROZEN MEAT</v>
      </c>
      <c r="AI2155" s="115" t="str">
        <f t="shared" si="8"/>
        <v>Pack</v>
      </c>
      <c r="AJ2155" s="116">
        <f t="shared" si="9"/>
        <v>1</v>
      </c>
      <c r="AK2155" s="117" t="str">
        <f t="array" ref="AK2155">XLOOKUP(F2155,'GIÁ'!A:A,'GIÁ'!D:D)</f>
        <v>118354.38</v>
      </c>
      <c r="AL2155" s="118">
        <f t="shared" si="10"/>
        <v>473417.52</v>
      </c>
      <c r="AM2155" s="118">
        <f t="shared" si="11"/>
        <v>0</v>
      </c>
      <c r="AN2155" s="119">
        <f t="shared" si="12"/>
        <v>0</v>
      </c>
      <c r="AO2155" s="118">
        <f t="shared" si="13"/>
        <v>473417.52</v>
      </c>
      <c r="AP2155" s="121">
        <f t="shared" si="14"/>
        <v>0</v>
      </c>
      <c r="AQ2155" s="122"/>
      <c r="AR2155" s="119"/>
    </row>
    <row r="2156" ht="22.5" customHeight="1">
      <c r="A2156" s="89">
        <v>46233.0</v>
      </c>
      <c r="B2156" s="90">
        <v>0.3229166666666667</v>
      </c>
      <c r="C2156" s="91" t="s">
        <v>12</v>
      </c>
      <c r="D2156" s="129" t="str">
        <f t="array" ref="D2156">XLOOKUP(C2156,'DS ST'!A:A,'DS ST'!B:B)</f>
        <v>A101</v>
      </c>
      <c r="E2156" s="94" t="str">
        <f t="array" ref="E2156">XLOOKUP($F2156,'GIÁ'!$A:$A,'GIÁ'!$E:$E)</f>
        <v>ĐÔNG</v>
      </c>
      <c r="F2156" s="94">
        <v>8.938535604412E12</v>
      </c>
      <c r="G2156" s="95" t="s">
        <v>3061</v>
      </c>
      <c r="H2156" s="95" t="s">
        <v>224</v>
      </c>
      <c r="I2156" s="96">
        <v>6.0</v>
      </c>
      <c r="J2156" s="96">
        <v>1.0</v>
      </c>
      <c r="K2156" s="98">
        <f t="shared" si="4"/>
        <v>5</v>
      </c>
      <c r="L2156" s="99" t="s">
        <v>6550</v>
      </c>
      <c r="M2156" s="100" t="s">
        <v>6551</v>
      </c>
      <c r="N2156" s="101" t="str">
        <f t="shared" si="139"/>
        <v>PT1590294-T0018938535604412</v>
      </c>
      <c r="O2156" s="128"/>
      <c r="P2156" s="100"/>
      <c r="Q2156" s="103">
        <f t="shared" si="5"/>
        <v>5</v>
      </c>
      <c r="R2156" s="161"/>
      <c r="S2156" s="105"/>
      <c r="T2156" s="106"/>
      <c r="U2156" s="107"/>
      <c r="V2156" s="108" t="s">
        <v>756</v>
      </c>
      <c r="W2156" s="109" t="s">
        <v>1312</v>
      </c>
      <c r="X2156" s="110" t="str">
        <f t="shared" si="6"/>
        <v/>
      </c>
      <c r="Y2156" s="110" t="str">
        <f t="shared" si="7"/>
        <v/>
      </c>
      <c r="Z2156" s="139" t="str">
        <f>IF(N(Q2156)&lt;=0,"",IF(ISNUMBER(SEARCH("Thiếu kiện",V2156)),"Kho đông mát",IF(AND(N(Q2156)&gt;0,N(P2156)&gt;0,OR(ISNUMBER(SEARCH("Hình KDB",U2156)),ISNUMBER(SEARCH("Hình tele",U2156)),ISNUMBER(SEARCH("sai code",U2156)),ISNUMBER(SEARCH("ST nhận",U2156)))),"Kho đông mát",IF(AND(W2156="DC giao thiếu",OR(ISNUMBER(SEARCH("Hình KDB",U2156)),ISNUMBER(SEARCH("Hình tele",U2156)),ISNUMBER(SEARCH("sai code",U2156)))),"Kho đông mát",IF(W2156="DC giao thiếu","Chưa xác định",IF(AND(W2156="DC pick sai",OR(ISNUMBER(SEARCH("Hình KDB",U2156)),ISNUMBER(SEARCH("Hình tele",U2156)),ISNUMBER(SEARCH("sai code",U2156)),ISNUMBER(SEARCH("ST nhận",U2156)))),"Kho đông mát",IF(W2156="DC pick sai","Chưa xác định",IF(AND(W2156="Hao hụt",N(O2156)&gt;0,OR(ISNUMBER(SEARCH("Hình KDB",U2156)),ISNUMBER(SEARCH("Hình tele",U2156)),ISNUMBER(SEARCH("sai code",U2156)),ISNUMBER(SEARCH("ST nhận",U2156)))),"Kho đông mát",IF(W2156="Hao hụt","Chưa xác định",IF(OR(W2156="VT giao sai điểm",W2156="Không đạt nhiệt độ",W2156="TX giao thiếu kiện",W2156="Hàng không đạt CL"),"Kho đông mát",IF(W2156="Chưa xác định","Chưa xác định",IF(N(P2156)&gt;0,"Chưa xác định",""))))))))))))</f>
        <v>Chưa xác định</v>
      </c>
      <c r="AA2156" s="109" t="s">
        <v>5260</v>
      </c>
      <c r="AB2156" s="106"/>
      <c r="AC2156" s="158"/>
      <c r="AD2156" s="160"/>
      <c r="AE2156" s="127"/>
      <c r="AF2156" s="113"/>
      <c r="AG2156" s="165" t="str">
        <f t="array" ref="AG2156">XLOOKUP(F2156,'CLV2'!A:A,'CLV2'!E:E)</f>
        <v>2.FISH AND SEAFOOD</v>
      </c>
      <c r="AH2156" s="115" t="str">
        <f t="array" ref="AH2156">XLOOKUP(F2156,'CLV2'!A:A,'CLV2'!F:F)</f>
        <v>3.FROZEN FISH AND SEAFOOD</v>
      </c>
      <c r="AI2156" s="115" t="str">
        <f t="shared" si="8"/>
        <v>Pack</v>
      </c>
      <c r="AJ2156" s="116">
        <f t="shared" si="9"/>
        <v>0.8333333333</v>
      </c>
      <c r="AK2156" s="117" t="str">
        <f t="array" ref="AK2156">XLOOKUP(F2156,'GIÁ'!A:A,'GIÁ'!D:D)</f>
        <v>31210.74</v>
      </c>
      <c r="AL2156" s="118">
        <f t="shared" si="10"/>
        <v>156053.7</v>
      </c>
      <c r="AM2156" s="118">
        <f t="shared" si="11"/>
        <v>0</v>
      </c>
      <c r="AN2156" s="119">
        <f t="shared" si="12"/>
        <v>0</v>
      </c>
      <c r="AO2156" s="118">
        <f t="shared" si="13"/>
        <v>0</v>
      </c>
      <c r="AP2156" s="121">
        <f t="shared" si="14"/>
        <v>156053.7</v>
      </c>
      <c r="AQ2156" s="122"/>
      <c r="AR2156" s="119"/>
    </row>
    <row r="2157" ht="22.5" customHeight="1">
      <c r="A2157" s="89">
        <v>46233.0</v>
      </c>
      <c r="B2157" s="90">
        <v>0.3229166666666667</v>
      </c>
      <c r="C2157" s="91" t="s">
        <v>12</v>
      </c>
      <c r="D2157" s="129" t="str">
        <f t="array" ref="D2157">XLOOKUP(C2157,'DS ST'!A:A,'DS ST'!B:B)</f>
        <v>A101</v>
      </c>
      <c r="E2157" s="94" t="str">
        <f t="array" ref="E2157">XLOOKUP($F2157,'GIÁ'!$A:$A,'GIÁ'!$E:$E)</f>
        <v>ĐÔNG</v>
      </c>
      <c r="F2157" s="94">
        <v>8.938535604238E12</v>
      </c>
      <c r="G2157" s="95" t="s">
        <v>3058</v>
      </c>
      <c r="H2157" s="95" t="s">
        <v>787</v>
      </c>
      <c r="I2157" s="96">
        <v>2.0</v>
      </c>
      <c r="J2157" s="96">
        <v>0.0</v>
      </c>
      <c r="K2157" s="98">
        <f t="shared" si="4"/>
        <v>2</v>
      </c>
      <c r="L2157" s="99" t="s">
        <v>6550</v>
      </c>
      <c r="M2157" s="100" t="s">
        <v>6551</v>
      </c>
      <c r="N2157" s="101" t="str">
        <f t="shared" si="139"/>
        <v>PT1590294-T0018938535604238</v>
      </c>
      <c r="O2157" s="128"/>
      <c r="P2157" s="100"/>
      <c r="Q2157" s="103">
        <f t="shared" si="5"/>
        <v>2</v>
      </c>
      <c r="R2157" s="161"/>
      <c r="S2157" s="105"/>
      <c r="T2157" s="106"/>
      <c r="U2157" s="107" t="s">
        <v>6557</v>
      </c>
      <c r="V2157" s="108" t="s">
        <v>756</v>
      </c>
      <c r="W2157" s="109" t="s">
        <v>1908</v>
      </c>
      <c r="X2157" s="110" t="str">
        <f t="shared" si="6"/>
        <v/>
      </c>
      <c r="Y2157" s="110" t="str">
        <f t="shared" si="7"/>
        <v/>
      </c>
      <c r="Z2157" s="109" t="s">
        <v>797</v>
      </c>
      <c r="AA2157" s="109" t="s">
        <v>802</v>
      </c>
      <c r="AB2157" s="106"/>
      <c r="AC2157" s="158"/>
      <c r="AD2157" s="160"/>
      <c r="AE2157" s="127"/>
      <c r="AF2157" s="113"/>
      <c r="AG2157" s="165" t="str">
        <f t="array" ref="AG2157">XLOOKUP(F2157,'CLV2'!A:A,'CLV2'!E:E)</f>
        <v>2.FISH AND SEAFOOD</v>
      </c>
      <c r="AH2157" s="115" t="str">
        <f t="array" ref="AH2157">XLOOKUP(F2157,'CLV2'!A:A,'CLV2'!F:F)</f>
        <v>3.FROZEN FISH AND SEAFOOD</v>
      </c>
      <c r="AI2157" s="115" t="str">
        <f t="shared" si="8"/>
        <v>Pack</v>
      </c>
      <c r="AJ2157" s="116">
        <f t="shared" si="9"/>
        <v>1</v>
      </c>
      <c r="AK2157" s="117" t="str">
        <f t="array" ref="AK2157">XLOOKUP(F2157,'GIÁ'!A:A,'GIÁ'!D:D)</f>
        <v>71175.79</v>
      </c>
      <c r="AL2157" s="118">
        <f t="shared" si="10"/>
        <v>142351.58</v>
      </c>
      <c r="AM2157" s="118">
        <f t="shared" si="11"/>
        <v>0</v>
      </c>
      <c r="AN2157" s="119">
        <f t="shared" si="12"/>
        <v>0</v>
      </c>
      <c r="AO2157" s="118">
        <f t="shared" si="13"/>
        <v>142351.58</v>
      </c>
      <c r="AP2157" s="121">
        <f t="shared" si="14"/>
        <v>0</v>
      </c>
      <c r="AQ2157" s="122"/>
      <c r="AR2157" s="119"/>
    </row>
    <row r="2158" ht="22.5" customHeight="1">
      <c r="A2158" s="89">
        <v>46233.0</v>
      </c>
      <c r="B2158" s="90">
        <v>0.3229166666666667</v>
      </c>
      <c r="C2158" s="91" t="s">
        <v>12</v>
      </c>
      <c r="D2158" s="129" t="str">
        <f t="array" ref="D2158">XLOOKUP(C2158,'DS ST'!A:A,'DS ST'!B:B)</f>
        <v>A101</v>
      </c>
      <c r="E2158" s="94" t="str">
        <f t="array" ref="E2158">XLOOKUP($F2158,'GIÁ'!$A:$A,'GIÁ'!$E:$E)</f>
        <v>ĐÔNG</v>
      </c>
      <c r="F2158" s="94">
        <v>8.938535604047E12</v>
      </c>
      <c r="G2158" s="95" t="s">
        <v>3054</v>
      </c>
      <c r="H2158" s="95" t="s">
        <v>787</v>
      </c>
      <c r="I2158" s="96">
        <v>2.0</v>
      </c>
      <c r="J2158" s="96">
        <v>0.0</v>
      </c>
      <c r="K2158" s="98">
        <f t="shared" si="4"/>
        <v>2</v>
      </c>
      <c r="L2158" s="99" t="s">
        <v>6550</v>
      </c>
      <c r="M2158" s="100" t="s">
        <v>6551</v>
      </c>
      <c r="N2158" s="101" t="str">
        <f t="shared" si="139"/>
        <v>PT1590294-T0018938535604047</v>
      </c>
      <c r="O2158" s="128"/>
      <c r="P2158" s="100"/>
      <c r="Q2158" s="103">
        <f t="shared" si="5"/>
        <v>2</v>
      </c>
      <c r="R2158" s="161"/>
      <c r="S2158" s="105"/>
      <c r="T2158" s="106"/>
      <c r="U2158" s="107" t="s">
        <v>6541</v>
      </c>
      <c r="V2158" s="108" t="s">
        <v>756</v>
      </c>
      <c r="W2158" s="109" t="s">
        <v>1908</v>
      </c>
      <c r="X2158" s="110" t="str">
        <f t="shared" si="6"/>
        <v/>
      </c>
      <c r="Y2158" s="110" t="str">
        <f t="shared" si="7"/>
        <v/>
      </c>
      <c r="Z2158" s="109" t="s">
        <v>797</v>
      </c>
      <c r="AA2158" s="109" t="s">
        <v>802</v>
      </c>
      <c r="AB2158" s="106"/>
      <c r="AC2158" s="158"/>
      <c r="AD2158" s="160"/>
      <c r="AE2158" s="127"/>
      <c r="AF2158" s="113"/>
      <c r="AG2158" s="165" t="str">
        <f t="array" ref="AG2158">XLOOKUP(F2158,'CLV2'!A:A,'CLV2'!E:E)</f>
        <v>2.FISH AND SEAFOOD</v>
      </c>
      <c r="AH2158" s="115" t="str">
        <f t="array" ref="AH2158">XLOOKUP(F2158,'CLV2'!A:A,'CLV2'!F:F)</f>
        <v>3.FROZEN FISH AND SEAFOOD</v>
      </c>
      <c r="AI2158" s="115" t="str">
        <f t="shared" si="8"/>
        <v>Pack</v>
      </c>
      <c r="AJ2158" s="116">
        <f t="shared" si="9"/>
        <v>1</v>
      </c>
      <c r="AK2158" s="117" t="str">
        <f t="array" ref="AK2158">XLOOKUP(F2158,'GIÁ'!A:A,'GIÁ'!D:D)</f>
        <v>48011.15</v>
      </c>
      <c r="AL2158" s="118">
        <f t="shared" si="10"/>
        <v>96022.3</v>
      </c>
      <c r="AM2158" s="118">
        <f t="shared" si="11"/>
        <v>0</v>
      </c>
      <c r="AN2158" s="119">
        <f t="shared" si="12"/>
        <v>0</v>
      </c>
      <c r="AO2158" s="118">
        <f t="shared" si="13"/>
        <v>96022.3</v>
      </c>
      <c r="AP2158" s="121">
        <f t="shared" si="14"/>
        <v>0</v>
      </c>
      <c r="AQ2158" s="122"/>
      <c r="AR2158" s="119"/>
    </row>
    <row r="2159" ht="22.5" customHeight="1">
      <c r="A2159" s="89">
        <v>46233.0</v>
      </c>
      <c r="B2159" s="90">
        <v>0.3229166666666667</v>
      </c>
      <c r="C2159" s="91" t="s">
        <v>12</v>
      </c>
      <c r="D2159" s="129" t="str">
        <f t="array" ref="D2159">XLOOKUP(C2159,'DS ST'!A:A,'DS ST'!B:B)</f>
        <v>A101</v>
      </c>
      <c r="E2159" s="94" t="str">
        <f t="array" ref="E2159">XLOOKUP($F2159,'GIÁ'!$A:$A,'GIÁ'!$E:$E)</f>
        <v>ĐÔNG</v>
      </c>
      <c r="F2159" s="94">
        <v>8.936187610089E12</v>
      </c>
      <c r="G2159" s="95" t="s">
        <v>2590</v>
      </c>
      <c r="H2159" s="95" t="s">
        <v>224</v>
      </c>
      <c r="I2159" s="96">
        <v>4.0</v>
      </c>
      <c r="J2159" s="96">
        <v>0.0</v>
      </c>
      <c r="K2159" s="98">
        <f t="shared" si="4"/>
        <v>4</v>
      </c>
      <c r="L2159" s="99" t="s">
        <v>6550</v>
      </c>
      <c r="M2159" s="100" t="s">
        <v>6551</v>
      </c>
      <c r="N2159" s="101" t="str">
        <f t="shared" si="139"/>
        <v>PT1590294-T0018936187610089</v>
      </c>
      <c r="O2159" s="128"/>
      <c r="P2159" s="100"/>
      <c r="Q2159" s="103">
        <f t="shared" si="5"/>
        <v>4</v>
      </c>
      <c r="R2159" s="161"/>
      <c r="S2159" s="105"/>
      <c r="T2159" s="106"/>
      <c r="U2159" s="107" t="s">
        <v>6532</v>
      </c>
      <c r="V2159" s="108" t="s">
        <v>756</v>
      </c>
      <c r="W2159" s="109" t="s">
        <v>1908</v>
      </c>
      <c r="X2159" s="110" t="str">
        <f t="shared" si="6"/>
        <v/>
      </c>
      <c r="Y2159" s="110" t="str">
        <f t="shared" si="7"/>
        <v/>
      </c>
      <c r="Z2159" s="109" t="s">
        <v>797</v>
      </c>
      <c r="AA2159" s="109" t="s">
        <v>802</v>
      </c>
      <c r="AB2159" s="106"/>
      <c r="AC2159" s="158"/>
      <c r="AD2159" s="160"/>
      <c r="AE2159" s="127"/>
      <c r="AF2159" s="113"/>
      <c r="AG2159" s="165" t="str">
        <f t="array" ref="AG2159">XLOOKUP(F2159,'CLV2'!A:A,'CLV2'!E:E)</f>
        <v>2.FISH AND SEAFOOD</v>
      </c>
      <c r="AH2159" s="115" t="str">
        <f t="array" ref="AH2159">XLOOKUP(F2159,'CLV2'!A:A,'CLV2'!F:F)</f>
        <v>3.FROZEN FISH AND SEAFOOD</v>
      </c>
      <c r="AI2159" s="115" t="str">
        <f t="shared" si="8"/>
        <v>Pack</v>
      </c>
      <c r="AJ2159" s="116">
        <f t="shared" si="9"/>
        <v>1</v>
      </c>
      <c r="AK2159" s="117" t="str">
        <f t="array" ref="AK2159">XLOOKUP(F2159,'GIÁ'!A:A,'GIÁ'!D:D)</f>
        <v>73948.55</v>
      </c>
      <c r="AL2159" s="118">
        <f t="shared" si="10"/>
        <v>295794.2</v>
      </c>
      <c r="AM2159" s="118">
        <f t="shared" si="11"/>
        <v>0</v>
      </c>
      <c r="AN2159" s="119">
        <f t="shared" si="12"/>
        <v>0</v>
      </c>
      <c r="AO2159" s="118">
        <f t="shared" si="13"/>
        <v>295794.2</v>
      </c>
      <c r="AP2159" s="121">
        <f t="shared" si="14"/>
        <v>0</v>
      </c>
      <c r="AQ2159" s="122"/>
      <c r="AR2159" s="119"/>
    </row>
    <row r="2160" ht="22.5" customHeight="1">
      <c r="A2160" s="89">
        <v>46233.0</v>
      </c>
      <c r="B2160" s="90">
        <v>0.3229166666666667</v>
      </c>
      <c r="C2160" s="91" t="s">
        <v>12</v>
      </c>
      <c r="D2160" s="129" t="str">
        <f t="array" ref="D2160">XLOOKUP(C2160,'DS ST'!A:A,'DS ST'!B:B)</f>
        <v>A101</v>
      </c>
      <c r="E2160" s="94" t="str">
        <f t="array" ref="E2160">XLOOKUP($F2160,'GIÁ'!$A:$A,'GIÁ'!$E:$E)</f>
        <v>ĐÔNG</v>
      </c>
      <c r="F2160" s="94">
        <v>8.938559140026E12</v>
      </c>
      <c r="G2160" s="95" t="s">
        <v>3177</v>
      </c>
      <c r="H2160" s="95" t="s">
        <v>57</v>
      </c>
      <c r="I2160" s="96">
        <v>4.0</v>
      </c>
      <c r="J2160" s="96">
        <v>0.0</v>
      </c>
      <c r="K2160" s="98">
        <f t="shared" si="4"/>
        <v>4</v>
      </c>
      <c r="L2160" s="99" t="s">
        <v>6550</v>
      </c>
      <c r="M2160" s="100" t="s">
        <v>6551</v>
      </c>
      <c r="N2160" s="101" t="str">
        <f t="shared" si="139"/>
        <v>PT1590294-T0018938559140026</v>
      </c>
      <c r="O2160" s="128"/>
      <c r="P2160" s="100"/>
      <c r="Q2160" s="103">
        <f t="shared" si="5"/>
        <v>4</v>
      </c>
      <c r="R2160" s="161"/>
      <c r="S2160" s="105"/>
      <c r="T2160" s="106"/>
      <c r="U2160" s="107" t="s">
        <v>6544</v>
      </c>
      <c r="V2160" s="108" t="s">
        <v>756</v>
      </c>
      <c r="W2160" s="109" t="s">
        <v>1908</v>
      </c>
      <c r="X2160" s="110" t="str">
        <f t="shared" si="6"/>
        <v/>
      </c>
      <c r="Y2160" s="110" t="str">
        <f t="shared" si="7"/>
        <v/>
      </c>
      <c r="Z2160" s="109" t="s">
        <v>797</v>
      </c>
      <c r="AA2160" s="109" t="s">
        <v>802</v>
      </c>
      <c r="AB2160" s="106"/>
      <c r="AC2160" s="158"/>
      <c r="AD2160" s="160"/>
      <c r="AE2160" s="127"/>
      <c r="AF2160" s="113"/>
      <c r="AG2160" s="165" t="str">
        <f t="array" ref="AG2160">XLOOKUP(F2160,'CLV2'!A:A,'CLV2'!E:E)</f>
        <v>2.MEAT</v>
      </c>
      <c r="AH2160" s="115" t="str">
        <f t="array" ref="AH2160">XLOOKUP(F2160,'CLV2'!A:A,'CLV2'!F:F)</f>
        <v>3.FROZEN MEAT</v>
      </c>
      <c r="AI2160" s="115" t="str">
        <f t="shared" si="8"/>
        <v>Pack</v>
      </c>
      <c r="AJ2160" s="116">
        <f t="shared" si="9"/>
        <v>1</v>
      </c>
      <c r="AK2160" s="117" t="str">
        <f t="array" ref="AK2160">XLOOKUP(F2160,'GIÁ'!A:A,'GIÁ'!D:D)</f>
        <v>122581.24</v>
      </c>
      <c r="AL2160" s="118">
        <f t="shared" si="10"/>
        <v>490324.96</v>
      </c>
      <c r="AM2160" s="118">
        <f t="shared" si="11"/>
        <v>0</v>
      </c>
      <c r="AN2160" s="119">
        <f t="shared" si="12"/>
        <v>0</v>
      </c>
      <c r="AO2160" s="118">
        <f t="shared" si="13"/>
        <v>490324.96</v>
      </c>
      <c r="AP2160" s="121">
        <f t="shared" si="14"/>
        <v>0</v>
      </c>
      <c r="AQ2160" s="122"/>
      <c r="AR2160" s="119"/>
    </row>
    <row r="2161" ht="22.5" customHeight="1">
      <c r="A2161" s="89">
        <v>46233.0</v>
      </c>
      <c r="B2161" s="90">
        <v>0.34652777777777777</v>
      </c>
      <c r="C2161" s="91" t="s">
        <v>12</v>
      </c>
      <c r="D2161" s="129" t="str">
        <f t="array" ref="D2161">XLOOKUP(C2161,'DS ST'!A:A,'DS ST'!B:B)</f>
        <v>A101</v>
      </c>
      <c r="E2161" s="94" t="str">
        <f t="array" ref="E2161">XLOOKUP($F2161,'GIÁ'!$A:$A,'GIÁ'!$E:$E)</f>
        <v>MÁT</v>
      </c>
      <c r="F2161" s="94">
        <v>1100151.0</v>
      </c>
      <c r="G2161" s="95" t="s">
        <v>278</v>
      </c>
      <c r="H2161" s="95" t="s">
        <v>273</v>
      </c>
      <c r="I2161" s="96">
        <v>17.0</v>
      </c>
      <c r="J2161" s="96">
        <v>16.69</v>
      </c>
      <c r="K2161" s="98">
        <f t="shared" si="4"/>
        <v>0.31</v>
      </c>
      <c r="L2161" s="99" t="s">
        <v>6558</v>
      </c>
      <c r="M2161" s="100" t="s">
        <v>6559</v>
      </c>
      <c r="N2161" s="101" t="str">
        <f t="shared" si="139"/>
        <v>TRBA10150911100151</v>
      </c>
      <c r="O2161" s="128">
        <v>0.3099999999999987</v>
      </c>
      <c r="P2161" s="100"/>
      <c r="Q2161" s="103">
        <f t="shared" si="5"/>
        <v>0</v>
      </c>
      <c r="R2161" s="161"/>
      <c r="S2161" s="105"/>
      <c r="T2161" s="106"/>
      <c r="U2161" s="107"/>
      <c r="V2161" s="108" t="s">
        <v>756</v>
      </c>
      <c r="W2161" s="109" t="s">
        <v>505</v>
      </c>
      <c r="X2161" s="110" t="str">
        <f t="shared" si="6"/>
        <v>Hao hụt</v>
      </c>
      <c r="Y2161" s="110" t="str">
        <f t="shared" si="7"/>
        <v/>
      </c>
      <c r="Z2161" s="139" t="str">
        <f>IF(N(Q2161)&lt;=0,"",IF(ISNUMBER(SEARCH("Thiếu kiện",V2161)),"Kho đông mát",IF(AND(N(Q2161)&gt;0,N(P2161)&gt;0,OR(ISNUMBER(SEARCH("Hình KDB",U2161)),ISNUMBER(SEARCH("Hình tele",U2161)),ISNUMBER(SEARCH("sai code",U2161)),ISNUMBER(SEARCH("ST nhận",U2161)))),"Kho đông mát",IF(AND(W2161="DC giao thiếu",OR(ISNUMBER(SEARCH("Hình KDB",U2161)),ISNUMBER(SEARCH("Hình tele",U2161)),ISNUMBER(SEARCH("sai code",U2161)))),"Kho đông mát",IF(W2161="DC giao thiếu","Chưa xác định",IF(AND(W2161="DC pick sai",OR(ISNUMBER(SEARCH("Hình KDB",U2161)),ISNUMBER(SEARCH("Hình tele",U2161)),ISNUMBER(SEARCH("sai code",U2161)),ISNUMBER(SEARCH("ST nhận",U2161)))),"Kho đông mát",IF(W2161="DC pick sai","Chưa xác định",IF(AND(W2161="Hao hụt",N(O2161)&gt;0,OR(ISNUMBER(SEARCH("Hình KDB",U2161)),ISNUMBER(SEARCH("Hình tele",U2161)),ISNUMBER(SEARCH("sai code",U2161)),ISNUMBER(SEARCH("ST nhận",U2161)))),"Kho đông mát",IF(W2161="Hao hụt","Chưa xác định",IF(OR(W2161="VT giao sai điểm",W2161="Không đạt nhiệt độ",W2161="TX giao thiếu kiện",W2161="Hàng không đạt CL"),"Kho đông mát",IF(W2161="Chưa xác định","Chưa xác định",IF(N(P2161)&gt;0,"Chưa xác định",""))))))))))))</f>
        <v/>
      </c>
      <c r="AA2161" s="109" t="s">
        <v>802</v>
      </c>
      <c r="AB2161" s="106"/>
      <c r="AC2161" s="158"/>
      <c r="AD2161" s="160"/>
      <c r="AE2161" s="127"/>
      <c r="AF2161" s="113"/>
      <c r="AG2161" s="165" t="str">
        <f t="array" ref="AG2161">XLOOKUP(F2161,'CLV2'!A:A,'CLV2'!E:E)</f>
        <v>2.FRUITS</v>
      </c>
      <c r="AH2161" s="115" t="str">
        <f t="array" ref="AH2161">XLOOKUP(F2161,'CLV2'!A:A,'CLV2'!F:F)</f>
        <v>3.IMPORT FRUITS</v>
      </c>
      <c r="AI2161" s="115" t="str">
        <f t="shared" si="8"/>
        <v>KG</v>
      </c>
      <c r="AJ2161" s="116">
        <f t="shared" si="9"/>
        <v>0.01823529412</v>
      </c>
      <c r="AK2161" s="117" t="str">
        <f t="array" ref="AK2161">XLOOKUP(F2161,'GIÁ'!A:A,'GIÁ'!D:D)</f>
        <v>86609.14</v>
      </c>
      <c r="AL2161" s="118">
        <f t="shared" si="10"/>
        <v>26848.8334</v>
      </c>
      <c r="AM2161" s="118">
        <f t="shared" si="11"/>
        <v>26848.8334</v>
      </c>
      <c r="AN2161" s="119">
        <f t="shared" si="12"/>
        <v>0</v>
      </c>
      <c r="AO2161" s="118">
        <f t="shared" si="13"/>
        <v>0</v>
      </c>
      <c r="AP2161" s="121">
        <f t="shared" si="14"/>
        <v>0</v>
      </c>
      <c r="AQ2161" s="122"/>
      <c r="AR2161" s="119"/>
    </row>
    <row r="2162" ht="22.5" customHeight="1">
      <c r="A2162" s="89">
        <v>46233.0</v>
      </c>
      <c r="B2162" s="90">
        <v>0.38472222222222224</v>
      </c>
      <c r="C2162" s="91" t="s">
        <v>879</v>
      </c>
      <c r="D2162" s="129" t="str">
        <f t="array" ref="D2162">XLOOKUP(C2162,'DS ST'!A:A,'DS ST'!B:B)</f>
        <v>A189</v>
      </c>
      <c r="E2162" s="94" t="str">
        <f t="array" ref="E2162">XLOOKUP($F2162,'GIÁ'!$A:$A,'GIÁ'!$E:$E)</f>
        <v>ĐÔNG</v>
      </c>
      <c r="F2162" s="94">
        <v>8.936077110132E12</v>
      </c>
      <c r="G2162" s="95" t="s">
        <v>2331</v>
      </c>
      <c r="H2162" s="95" t="s">
        <v>224</v>
      </c>
      <c r="I2162" s="96">
        <v>10.0</v>
      </c>
      <c r="J2162" s="96">
        <v>0.0</v>
      </c>
      <c r="K2162" s="98">
        <f t="shared" si="4"/>
        <v>10</v>
      </c>
      <c r="L2162" s="99" t="s">
        <v>6560</v>
      </c>
      <c r="M2162" s="100" t="s">
        <v>6561</v>
      </c>
      <c r="N2162" s="101" t="str">
        <f t="shared" si="139"/>
        <v>PT1590257-T0018936077110132</v>
      </c>
      <c r="O2162" s="128"/>
      <c r="P2162" s="100"/>
      <c r="Q2162" s="103">
        <f t="shared" si="5"/>
        <v>10</v>
      </c>
      <c r="R2162" s="161"/>
      <c r="S2162" s="105"/>
      <c r="T2162" s="106"/>
      <c r="U2162" s="107" t="s">
        <v>6562</v>
      </c>
      <c r="V2162" s="108" t="s">
        <v>756</v>
      </c>
      <c r="W2162" s="109" t="s">
        <v>1908</v>
      </c>
      <c r="X2162" s="110" t="str">
        <f t="shared" si="6"/>
        <v/>
      </c>
      <c r="Y2162" s="110" t="str">
        <f t="shared" si="7"/>
        <v/>
      </c>
      <c r="Z2162" s="109" t="s">
        <v>797</v>
      </c>
      <c r="AA2162" s="109" t="s">
        <v>802</v>
      </c>
      <c r="AB2162" s="106"/>
      <c r="AC2162" s="158"/>
      <c r="AD2162" s="160"/>
      <c r="AE2162" s="127"/>
      <c r="AF2162" s="113"/>
      <c r="AG2162" s="165" t="str">
        <f t="array" ref="AG2162">XLOOKUP(F2162,'CLV2'!A:A,'CLV2'!E:E)</f>
        <v>2.FROZEN FOODS</v>
      </c>
      <c r="AH2162" s="115" t="str">
        <f t="array" ref="AH2162">XLOOKUP(F2162,'CLV2'!A:A,'CLV2'!F:F)</f>
        <v>3.DUMPLINGS</v>
      </c>
      <c r="AI2162" s="115" t="str">
        <f t="shared" si="8"/>
        <v>Pack</v>
      </c>
      <c r="AJ2162" s="116">
        <f t="shared" si="9"/>
        <v>1</v>
      </c>
      <c r="AK2162" s="117" t="str">
        <f t="array" ref="AK2162">XLOOKUP(F2162,'GIÁ'!A:A,'GIÁ'!D:D)</f>
        <v>35838.13</v>
      </c>
      <c r="AL2162" s="118">
        <f t="shared" si="10"/>
        <v>358381.3</v>
      </c>
      <c r="AM2162" s="118">
        <f t="shared" si="11"/>
        <v>0</v>
      </c>
      <c r="AN2162" s="119">
        <f t="shared" si="12"/>
        <v>0</v>
      </c>
      <c r="AO2162" s="118">
        <f t="shared" si="13"/>
        <v>358381.3</v>
      </c>
      <c r="AP2162" s="121">
        <f t="shared" si="14"/>
        <v>0</v>
      </c>
      <c r="AQ2162" s="122"/>
      <c r="AR2162" s="119"/>
    </row>
    <row r="2163" ht="22.5" customHeight="1">
      <c r="A2163" s="89">
        <v>46233.0</v>
      </c>
      <c r="B2163" s="90">
        <v>0.38472222222222224</v>
      </c>
      <c r="C2163" s="91" t="s">
        <v>879</v>
      </c>
      <c r="D2163" s="129" t="str">
        <f t="array" ref="D2163">XLOOKUP(C2163,'DS ST'!A:A,'DS ST'!B:B)</f>
        <v>A189</v>
      </c>
      <c r="E2163" s="94" t="str">
        <f t="array" ref="E2163">XLOOKUP($F2163,'GIÁ'!$A:$A,'GIÁ'!$E:$E)</f>
        <v>ĐÔNG</v>
      </c>
      <c r="F2163" s="94">
        <v>8.934717275081E12</v>
      </c>
      <c r="G2163" s="95" t="s">
        <v>1735</v>
      </c>
      <c r="H2163" s="95" t="s">
        <v>224</v>
      </c>
      <c r="I2163" s="96">
        <v>4.0</v>
      </c>
      <c r="J2163" s="96">
        <v>0.0</v>
      </c>
      <c r="K2163" s="98">
        <f t="shared" si="4"/>
        <v>4</v>
      </c>
      <c r="L2163" s="99" t="s">
        <v>6560</v>
      </c>
      <c r="M2163" s="100" t="s">
        <v>6561</v>
      </c>
      <c r="N2163" s="101" t="str">
        <f t="shared" si="139"/>
        <v>PT1590257-T0018934717275081</v>
      </c>
      <c r="O2163" s="128"/>
      <c r="P2163" s="100"/>
      <c r="Q2163" s="103">
        <f t="shared" si="5"/>
        <v>4</v>
      </c>
      <c r="R2163" s="161"/>
      <c r="S2163" s="105"/>
      <c r="T2163" s="106"/>
      <c r="U2163" s="107" t="s">
        <v>6563</v>
      </c>
      <c r="V2163" s="108" t="s">
        <v>756</v>
      </c>
      <c r="W2163" s="109" t="s">
        <v>1908</v>
      </c>
      <c r="X2163" s="110" t="str">
        <f t="shared" si="6"/>
        <v/>
      </c>
      <c r="Y2163" s="110" t="str">
        <f t="shared" si="7"/>
        <v/>
      </c>
      <c r="Z2163" s="109" t="s">
        <v>797</v>
      </c>
      <c r="AA2163" s="109" t="s">
        <v>802</v>
      </c>
      <c r="AB2163" s="106"/>
      <c r="AC2163" s="158"/>
      <c r="AD2163" s="160"/>
      <c r="AE2163" s="127"/>
      <c r="AF2163" s="113"/>
      <c r="AG2163" s="165" t="str">
        <f t="array" ref="AG2163">XLOOKUP(F2163,'CLV2'!A:A,'CLV2'!E:E)</f>
        <v>2.FROZEN FOODS</v>
      </c>
      <c r="AH2163" s="115" t="str">
        <f t="array" ref="AH2163">XLOOKUP(F2163,'CLV2'!A:A,'CLV2'!F:F)</f>
        <v>3.DUMPLINGS</v>
      </c>
      <c r="AI2163" s="115" t="str">
        <f t="shared" si="8"/>
        <v>Pack</v>
      </c>
      <c r="AJ2163" s="116">
        <f t="shared" si="9"/>
        <v>1</v>
      </c>
      <c r="AK2163" s="117" t="str">
        <f t="array" ref="AK2163">XLOOKUP(F2163,'GIÁ'!A:A,'GIÁ'!D:D)</f>
        <v>42036.39</v>
      </c>
      <c r="AL2163" s="118">
        <f t="shared" si="10"/>
        <v>168145.56</v>
      </c>
      <c r="AM2163" s="118">
        <f t="shared" si="11"/>
        <v>0</v>
      </c>
      <c r="AN2163" s="119">
        <f t="shared" si="12"/>
        <v>0</v>
      </c>
      <c r="AO2163" s="118">
        <f t="shared" si="13"/>
        <v>168145.56</v>
      </c>
      <c r="AP2163" s="121">
        <f t="shared" si="14"/>
        <v>0</v>
      </c>
      <c r="AQ2163" s="122"/>
      <c r="AR2163" s="119"/>
    </row>
    <row r="2164" ht="22.5" customHeight="1">
      <c r="A2164" s="89">
        <v>46233.0</v>
      </c>
      <c r="B2164" s="90">
        <v>0.38472222222222224</v>
      </c>
      <c r="C2164" s="91" t="s">
        <v>879</v>
      </c>
      <c r="D2164" s="129" t="str">
        <f t="array" ref="D2164">XLOOKUP(C2164,'DS ST'!A:A,'DS ST'!B:B)</f>
        <v>A189</v>
      </c>
      <c r="E2164" s="94" t="str">
        <f t="array" ref="E2164">XLOOKUP($F2164,'GIÁ'!$A:$A,'GIÁ'!$E:$E)</f>
        <v>ĐÔNG</v>
      </c>
      <c r="F2164" s="94">
        <v>8.8880036524E12</v>
      </c>
      <c r="G2164" s="95" t="s">
        <v>1541</v>
      </c>
      <c r="H2164" s="95" t="s">
        <v>224</v>
      </c>
      <c r="I2164" s="96">
        <v>2.0</v>
      </c>
      <c r="J2164" s="96">
        <v>0.0</v>
      </c>
      <c r="K2164" s="98">
        <f t="shared" si="4"/>
        <v>2</v>
      </c>
      <c r="L2164" s="99" t="s">
        <v>6560</v>
      </c>
      <c r="M2164" s="100" t="s">
        <v>6561</v>
      </c>
      <c r="N2164" s="101" t="str">
        <f t="shared" si="139"/>
        <v>PT1590257-T0018888003652400</v>
      </c>
      <c r="O2164" s="128"/>
      <c r="P2164" s="100"/>
      <c r="Q2164" s="103">
        <f t="shared" si="5"/>
        <v>2</v>
      </c>
      <c r="R2164" s="161"/>
      <c r="S2164" s="105"/>
      <c r="T2164" s="106"/>
      <c r="U2164" s="107" t="s">
        <v>6564</v>
      </c>
      <c r="V2164" s="108" t="s">
        <v>756</v>
      </c>
      <c r="W2164" s="109" t="s">
        <v>1908</v>
      </c>
      <c r="X2164" s="110" t="str">
        <f t="shared" si="6"/>
        <v/>
      </c>
      <c r="Y2164" s="110" t="str">
        <f t="shared" si="7"/>
        <v/>
      </c>
      <c r="Z2164" s="109" t="s">
        <v>797</v>
      </c>
      <c r="AA2164" s="109" t="s">
        <v>802</v>
      </c>
      <c r="AB2164" s="106"/>
      <c r="AC2164" s="158"/>
      <c r="AD2164" s="160"/>
      <c r="AE2164" s="127"/>
      <c r="AF2164" s="113"/>
      <c r="AG2164" s="165" t="str">
        <f t="array" ref="AG2164">XLOOKUP(F2164,'CLV2'!A:A,'CLV2'!E:E)</f>
        <v>2.FROZEN FOODS</v>
      </c>
      <c r="AH2164" s="115" t="str">
        <f t="array" ref="AH2164">XLOOKUP(F2164,'CLV2'!A:A,'CLV2'!F:F)</f>
        <v>3.PASTRY AND DESSERTS</v>
      </c>
      <c r="AI2164" s="115" t="str">
        <f t="shared" si="8"/>
        <v>Pack</v>
      </c>
      <c r="AJ2164" s="116">
        <f t="shared" si="9"/>
        <v>1</v>
      </c>
      <c r="AK2164" s="117" t="str">
        <f t="array" ref="AK2164">XLOOKUP(F2164,'GIÁ'!A:A,'GIÁ'!D:D)</f>
        <v>31762.47</v>
      </c>
      <c r="AL2164" s="118">
        <f t="shared" si="10"/>
        <v>63524.94</v>
      </c>
      <c r="AM2164" s="118">
        <f t="shared" si="11"/>
        <v>0</v>
      </c>
      <c r="AN2164" s="119">
        <f t="shared" si="12"/>
        <v>0</v>
      </c>
      <c r="AO2164" s="118">
        <f t="shared" si="13"/>
        <v>63524.94</v>
      </c>
      <c r="AP2164" s="121">
        <f t="shared" si="14"/>
        <v>0</v>
      </c>
      <c r="AQ2164" s="122"/>
      <c r="AR2164" s="119"/>
    </row>
    <row r="2165" ht="22.5" customHeight="1">
      <c r="A2165" s="89">
        <v>46233.0</v>
      </c>
      <c r="B2165" s="90">
        <v>0.38472222222222224</v>
      </c>
      <c r="C2165" s="91" t="s">
        <v>879</v>
      </c>
      <c r="D2165" s="129" t="str">
        <f t="array" ref="D2165">XLOOKUP(C2165,'DS ST'!A:A,'DS ST'!B:B)</f>
        <v>A189</v>
      </c>
      <c r="E2165" s="94" t="str">
        <f t="array" ref="E2165">XLOOKUP($F2165,'GIÁ'!$A:$A,'GIÁ'!$E:$E)</f>
        <v>ĐÔNG</v>
      </c>
      <c r="F2165" s="94">
        <v>8.935101607211E12</v>
      </c>
      <c r="G2165" s="95" t="s">
        <v>1879</v>
      </c>
      <c r="H2165" s="95" t="s">
        <v>224</v>
      </c>
      <c r="I2165" s="96">
        <v>4.0</v>
      </c>
      <c r="J2165" s="96">
        <v>0.0</v>
      </c>
      <c r="K2165" s="98">
        <f t="shared" si="4"/>
        <v>4</v>
      </c>
      <c r="L2165" s="99" t="s">
        <v>6560</v>
      </c>
      <c r="M2165" s="100" t="s">
        <v>6561</v>
      </c>
      <c r="N2165" s="101" t="str">
        <f t="shared" si="139"/>
        <v>PT1590257-T0018935101607211</v>
      </c>
      <c r="O2165" s="128"/>
      <c r="P2165" s="100"/>
      <c r="Q2165" s="103">
        <f t="shared" si="5"/>
        <v>4</v>
      </c>
      <c r="R2165" s="161"/>
      <c r="S2165" s="105"/>
      <c r="T2165" s="106"/>
      <c r="U2165" s="107" t="s">
        <v>6523</v>
      </c>
      <c r="V2165" s="108" t="s">
        <v>756</v>
      </c>
      <c r="W2165" s="109" t="s">
        <v>1908</v>
      </c>
      <c r="X2165" s="110" t="str">
        <f t="shared" si="6"/>
        <v/>
      </c>
      <c r="Y2165" s="110" t="str">
        <f t="shared" si="7"/>
        <v/>
      </c>
      <c r="Z2165" s="109" t="s">
        <v>797</v>
      </c>
      <c r="AA2165" s="109" t="s">
        <v>802</v>
      </c>
      <c r="AB2165" s="106"/>
      <c r="AC2165" s="158"/>
      <c r="AD2165" s="160"/>
      <c r="AE2165" s="127"/>
      <c r="AF2165" s="113"/>
      <c r="AG2165" s="165" t="str">
        <f t="array" ref="AG2165">XLOOKUP(F2165,'CLV2'!A:A,'CLV2'!E:E)</f>
        <v>2.FROZEN FOODS</v>
      </c>
      <c r="AH2165" s="115" t="str">
        <f t="array" ref="AH2165">XLOOKUP(F2165,'CLV2'!A:A,'CLV2'!F:F)</f>
        <v>3.DUMPLINGS</v>
      </c>
      <c r="AI2165" s="115" t="str">
        <f t="shared" si="8"/>
        <v>Pack</v>
      </c>
      <c r="AJ2165" s="116">
        <f t="shared" si="9"/>
        <v>1</v>
      </c>
      <c r="AK2165" s="117" t="str">
        <f t="array" ref="AK2165">XLOOKUP(F2165,'GIÁ'!A:A,'GIÁ'!D:D)</f>
        <v>22033.98</v>
      </c>
      <c r="AL2165" s="118">
        <f t="shared" si="10"/>
        <v>88135.92</v>
      </c>
      <c r="AM2165" s="118">
        <f t="shared" si="11"/>
        <v>0</v>
      </c>
      <c r="AN2165" s="119">
        <f t="shared" si="12"/>
        <v>0</v>
      </c>
      <c r="AO2165" s="118">
        <f t="shared" si="13"/>
        <v>88135.92</v>
      </c>
      <c r="AP2165" s="121">
        <f t="shared" si="14"/>
        <v>0</v>
      </c>
      <c r="AQ2165" s="122"/>
      <c r="AR2165" s="119"/>
    </row>
    <row r="2166" ht="22.5" customHeight="1">
      <c r="A2166" s="89">
        <v>46233.0</v>
      </c>
      <c r="B2166" s="90">
        <v>0.38472222222222224</v>
      </c>
      <c r="C2166" s="91" t="s">
        <v>879</v>
      </c>
      <c r="D2166" s="129" t="str">
        <f t="array" ref="D2166">XLOOKUP(C2166,'DS ST'!A:A,'DS ST'!B:B)</f>
        <v>A189</v>
      </c>
      <c r="E2166" s="94" t="str">
        <f t="array" ref="E2166">XLOOKUP($F2166,'GIÁ'!$A:$A,'GIÁ'!$E:$E)</f>
        <v>ĐÔNG</v>
      </c>
      <c r="F2166" s="94">
        <v>8.936077110187E12</v>
      </c>
      <c r="G2166" s="95" t="s">
        <v>2335</v>
      </c>
      <c r="H2166" s="95" t="s">
        <v>224</v>
      </c>
      <c r="I2166" s="96">
        <v>8.0</v>
      </c>
      <c r="J2166" s="96">
        <v>0.0</v>
      </c>
      <c r="K2166" s="98">
        <f t="shared" si="4"/>
        <v>8</v>
      </c>
      <c r="L2166" s="99" t="s">
        <v>6560</v>
      </c>
      <c r="M2166" s="100" t="s">
        <v>6561</v>
      </c>
      <c r="N2166" s="101" t="str">
        <f t="shared" si="139"/>
        <v>PT1590257-T0018936077110187</v>
      </c>
      <c r="O2166" s="128"/>
      <c r="P2166" s="100"/>
      <c r="Q2166" s="103">
        <f t="shared" si="5"/>
        <v>8</v>
      </c>
      <c r="R2166" s="161"/>
      <c r="S2166" s="105"/>
      <c r="T2166" s="106"/>
      <c r="U2166" s="107" t="s">
        <v>6565</v>
      </c>
      <c r="V2166" s="108" t="s">
        <v>756</v>
      </c>
      <c r="W2166" s="109" t="s">
        <v>1908</v>
      </c>
      <c r="X2166" s="110" t="str">
        <f t="shared" si="6"/>
        <v/>
      </c>
      <c r="Y2166" s="110" t="str">
        <f t="shared" si="7"/>
        <v/>
      </c>
      <c r="Z2166" s="109" t="s">
        <v>797</v>
      </c>
      <c r="AA2166" s="109" t="s">
        <v>802</v>
      </c>
      <c r="AB2166" s="106"/>
      <c r="AC2166" s="158"/>
      <c r="AD2166" s="160"/>
      <c r="AE2166" s="127"/>
      <c r="AF2166" s="113"/>
      <c r="AG2166" s="165" t="str">
        <f t="array" ref="AG2166">XLOOKUP(F2166,'CLV2'!A:A,'CLV2'!E:E)</f>
        <v>2.FROZEN FOODS</v>
      </c>
      <c r="AH2166" s="115" t="str">
        <f t="array" ref="AH2166">XLOOKUP(F2166,'CLV2'!A:A,'CLV2'!F:F)</f>
        <v>3.DUMPLINGS</v>
      </c>
      <c r="AI2166" s="115" t="str">
        <f t="shared" si="8"/>
        <v>Pack</v>
      </c>
      <c r="AJ2166" s="116">
        <f t="shared" si="9"/>
        <v>1</v>
      </c>
      <c r="AK2166" s="117" t="str">
        <f t="array" ref="AK2166">XLOOKUP(F2166,'GIÁ'!A:A,'GIÁ'!D:D)</f>
        <v>28137.41</v>
      </c>
      <c r="AL2166" s="118">
        <f t="shared" si="10"/>
        <v>225099.28</v>
      </c>
      <c r="AM2166" s="118">
        <f t="shared" si="11"/>
        <v>0</v>
      </c>
      <c r="AN2166" s="119">
        <f t="shared" si="12"/>
        <v>0</v>
      </c>
      <c r="AO2166" s="118">
        <f t="shared" si="13"/>
        <v>225099.28</v>
      </c>
      <c r="AP2166" s="121">
        <f t="shared" si="14"/>
        <v>0</v>
      </c>
      <c r="AQ2166" s="122"/>
      <c r="AR2166" s="119"/>
    </row>
    <row r="2167" ht="22.5" customHeight="1">
      <c r="A2167" s="89">
        <v>46233.0</v>
      </c>
      <c r="B2167" s="90">
        <v>0.38472222222222224</v>
      </c>
      <c r="C2167" s="91" t="s">
        <v>879</v>
      </c>
      <c r="D2167" s="129" t="str">
        <f t="array" ref="D2167">XLOOKUP(C2167,'DS ST'!A:A,'DS ST'!B:B)</f>
        <v>A189</v>
      </c>
      <c r="E2167" s="94" t="str">
        <f t="array" ref="E2167">XLOOKUP($F2167,'GIÁ'!$A:$A,'GIÁ'!$E:$E)</f>
        <v>ĐÔNG</v>
      </c>
      <c r="F2167" s="94">
        <v>8.936219600002E12</v>
      </c>
      <c r="G2167" s="95" t="s">
        <v>2684</v>
      </c>
      <c r="H2167" s="95" t="s">
        <v>224</v>
      </c>
      <c r="I2167" s="96">
        <v>6.0</v>
      </c>
      <c r="J2167" s="96">
        <v>0.0</v>
      </c>
      <c r="K2167" s="98">
        <f t="shared" si="4"/>
        <v>6</v>
      </c>
      <c r="L2167" s="99" t="s">
        <v>6560</v>
      </c>
      <c r="M2167" s="100" t="s">
        <v>6561</v>
      </c>
      <c r="N2167" s="101" t="str">
        <f t="shared" si="139"/>
        <v>PT1590257-T0018936219600002</v>
      </c>
      <c r="O2167" s="128"/>
      <c r="P2167" s="100"/>
      <c r="Q2167" s="103">
        <f t="shared" si="5"/>
        <v>6</v>
      </c>
      <c r="R2167" s="161"/>
      <c r="S2167" s="105"/>
      <c r="T2167" s="106"/>
      <c r="U2167" s="107" t="s">
        <v>6566</v>
      </c>
      <c r="V2167" s="108" t="s">
        <v>756</v>
      </c>
      <c r="W2167" s="109" t="s">
        <v>1908</v>
      </c>
      <c r="X2167" s="110" t="str">
        <f t="shared" si="6"/>
        <v/>
      </c>
      <c r="Y2167" s="110" t="str">
        <f t="shared" si="7"/>
        <v/>
      </c>
      <c r="Z2167" s="109" t="s">
        <v>797</v>
      </c>
      <c r="AA2167" s="109" t="s">
        <v>802</v>
      </c>
      <c r="AB2167" s="106"/>
      <c r="AC2167" s="158"/>
      <c r="AD2167" s="160"/>
      <c r="AE2167" s="127"/>
      <c r="AF2167" s="113"/>
      <c r="AG2167" s="165" t="str">
        <f t="array" ref="AG2167">XLOOKUP(F2167,'CLV2'!A:A,'CLV2'!E:E)</f>
        <v>2.FROZEN FOODS</v>
      </c>
      <c r="AH2167" s="115" t="str">
        <f t="array" ref="AH2167">XLOOKUP(F2167,'CLV2'!A:A,'CLV2'!F:F)</f>
        <v>3.HOTPOT AND FRIED</v>
      </c>
      <c r="AI2167" s="115" t="str">
        <f t="shared" si="8"/>
        <v>Pack</v>
      </c>
      <c r="AJ2167" s="116">
        <f t="shared" si="9"/>
        <v>1</v>
      </c>
      <c r="AK2167" s="117" t="str">
        <f t="array" ref="AK2167">XLOOKUP(F2167,'GIÁ'!A:A,'GIÁ'!D:D)</f>
        <v>11156.53</v>
      </c>
      <c r="AL2167" s="118">
        <f t="shared" si="10"/>
        <v>66939.18</v>
      </c>
      <c r="AM2167" s="118">
        <f t="shared" si="11"/>
        <v>0</v>
      </c>
      <c r="AN2167" s="119">
        <f t="shared" si="12"/>
        <v>0</v>
      </c>
      <c r="AO2167" s="118">
        <f t="shared" si="13"/>
        <v>66939.18</v>
      </c>
      <c r="AP2167" s="121">
        <f t="shared" si="14"/>
        <v>0</v>
      </c>
      <c r="AQ2167" s="122"/>
      <c r="AR2167" s="119"/>
    </row>
    <row r="2168" ht="22.5" customHeight="1">
      <c r="A2168" s="89">
        <v>46233.0</v>
      </c>
      <c r="B2168" s="90">
        <v>0.38472222222222224</v>
      </c>
      <c r="C2168" s="91" t="s">
        <v>879</v>
      </c>
      <c r="D2168" s="129" t="str">
        <f t="array" ref="D2168">XLOOKUP(C2168,'DS ST'!A:A,'DS ST'!B:B)</f>
        <v>A189</v>
      </c>
      <c r="E2168" s="94" t="str">
        <f t="array" ref="E2168">XLOOKUP($F2168,'GIÁ'!$A:$A,'GIÁ'!$E:$E)</f>
        <v>ĐÔNG</v>
      </c>
      <c r="F2168" s="94">
        <v>8.934717262012E12</v>
      </c>
      <c r="G2168" s="95" t="s">
        <v>1715</v>
      </c>
      <c r="H2168" s="95" t="s">
        <v>224</v>
      </c>
      <c r="I2168" s="96">
        <v>2.0</v>
      </c>
      <c r="J2168" s="96">
        <v>0.0</v>
      </c>
      <c r="K2168" s="98">
        <f t="shared" si="4"/>
        <v>2</v>
      </c>
      <c r="L2168" s="99" t="s">
        <v>6560</v>
      </c>
      <c r="M2168" s="100" t="s">
        <v>6561</v>
      </c>
      <c r="N2168" s="101" t="str">
        <f t="shared" si="139"/>
        <v>PT1590257-T0018934717262012</v>
      </c>
      <c r="O2168" s="128"/>
      <c r="P2168" s="100"/>
      <c r="Q2168" s="103">
        <f t="shared" si="5"/>
        <v>2</v>
      </c>
      <c r="R2168" s="161"/>
      <c r="S2168" s="105"/>
      <c r="T2168" s="106"/>
      <c r="U2168" s="107" t="s">
        <v>6528</v>
      </c>
      <c r="V2168" s="108" t="s">
        <v>756</v>
      </c>
      <c r="W2168" s="109" t="s">
        <v>1908</v>
      </c>
      <c r="X2168" s="110" t="str">
        <f t="shared" si="6"/>
        <v/>
      </c>
      <c r="Y2168" s="110" t="str">
        <f t="shared" si="7"/>
        <v/>
      </c>
      <c r="Z2168" s="109" t="s">
        <v>797</v>
      </c>
      <c r="AA2168" s="109" t="s">
        <v>802</v>
      </c>
      <c r="AB2168" s="106"/>
      <c r="AC2168" s="158"/>
      <c r="AD2168" s="160"/>
      <c r="AE2168" s="127"/>
      <c r="AF2168" s="113"/>
      <c r="AG2168" s="165" t="str">
        <f t="array" ref="AG2168">XLOOKUP(F2168,'CLV2'!A:A,'CLV2'!E:E)</f>
        <v>2.FROZEN FOODS</v>
      </c>
      <c r="AH2168" s="115" t="str">
        <f t="array" ref="AH2168">XLOOKUP(F2168,'CLV2'!A:A,'CLV2'!F:F)</f>
        <v>3.HOTPOT AND FRIED</v>
      </c>
      <c r="AI2168" s="115" t="str">
        <f t="shared" si="8"/>
        <v>Pack</v>
      </c>
      <c r="AJ2168" s="116">
        <f t="shared" si="9"/>
        <v>1</v>
      </c>
      <c r="AK2168" s="117" t="str">
        <f t="array" ref="AK2168">XLOOKUP(F2168,'GIÁ'!A:A,'GIÁ'!D:D)</f>
        <v>32686.96</v>
      </c>
      <c r="AL2168" s="118">
        <f t="shared" si="10"/>
        <v>65373.92</v>
      </c>
      <c r="AM2168" s="118">
        <f t="shared" si="11"/>
        <v>0</v>
      </c>
      <c r="AN2168" s="119">
        <f t="shared" si="12"/>
        <v>0</v>
      </c>
      <c r="AO2168" s="118">
        <f t="shared" si="13"/>
        <v>65373.92</v>
      </c>
      <c r="AP2168" s="121">
        <f t="shared" si="14"/>
        <v>0</v>
      </c>
      <c r="AQ2168" s="122"/>
      <c r="AR2168" s="119"/>
    </row>
    <row r="2169" ht="22.5" customHeight="1">
      <c r="A2169" s="89">
        <v>46233.0</v>
      </c>
      <c r="B2169" s="90">
        <v>0.38472222222222224</v>
      </c>
      <c r="C2169" s="91" t="s">
        <v>879</v>
      </c>
      <c r="D2169" s="129" t="str">
        <f t="array" ref="D2169">XLOOKUP(C2169,'DS ST'!A:A,'DS ST'!B:B)</f>
        <v>A189</v>
      </c>
      <c r="E2169" s="94" t="str">
        <f t="array" ref="E2169">XLOOKUP($F2169,'GIÁ'!$A:$A,'GIÁ'!$E:$E)</f>
        <v>ĐÔNG</v>
      </c>
      <c r="F2169" s="94">
        <v>8.93607627967E12</v>
      </c>
      <c r="G2169" s="95" t="s">
        <v>2317</v>
      </c>
      <c r="H2169" s="95" t="s">
        <v>224</v>
      </c>
      <c r="I2169" s="96">
        <v>2.0</v>
      </c>
      <c r="J2169" s="96">
        <v>0.0</v>
      </c>
      <c r="K2169" s="98">
        <f t="shared" si="4"/>
        <v>2</v>
      </c>
      <c r="L2169" s="99" t="s">
        <v>6560</v>
      </c>
      <c r="M2169" s="100" t="s">
        <v>6561</v>
      </c>
      <c r="N2169" s="101" t="str">
        <f t="shared" si="139"/>
        <v>PT1590257-T0018936076279670</v>
      </c>
      <c r="O2169" s="128"/>
      <c r="P2169" s="100"/>
      <c r="Q2169" s="103">
        <f t="shared" si="5"/>
        <v>2</v>
      </c>
      <c r="R2169" s="161"/>
      <c r="S2169" s="105"/>
      <c r="T2169" s="106"/>
      <c r="U2169" s="107" t="s">
        <v>6530</v>
      </c>
      <c r="V2169" s="108" t="s">
        <v>756</v>
      </c>
      <c r="W2169" s="109" t="s">
        <v>1908</v>
      </c>
      <c r="X2169" s="110" t="str">
        <f t="shared" si="6"/>
        <v/>
      </c>
      <c r="Y2169" s="110" t="str">
        <f t="shared" si="7"/>
        <v/>
      </c>
      <c r="Z2169" s="109" t="s">
        <v>797</v>
      </c>
      <c r="AA2169" s="109" t="s">
        <v>802</v>
      </c>
      <c r="AB2169" s="106"/>
      <c r="AC2169" s="158"/>
      <c r="AD2169" s="160"/>
      <c r="AE2169" s="127"/>
      <c r="AF2169" s="113"/>
      <c r="AG2169" s="165" t="str">
        <f t="array" ref="AG2169">XLOOKUP(F2169,'CLV2'!A:A,'CLV2'!E:E)</f>
        <v>2.FROZEN FOODS</v>
      </c>
      <c r="AH2169" s="115" t="str">
        <f t="array" ref="AH2169">XLOOKUP(F2169,'CLV2'!A:A,'CLV2'!F:F)</f>
        <v>3.PASTRY AND DESSERTS</v>
      </c>
      <c r="AI2169" s="115" t="str">
        <f t="shared" si="8"/>
        <v>Pack</v>
      </c>
      <c r="AJ2169" s="116">
        <f t="shared" si="9"/>
        <v>1</v>
      </c>
      <c r="AK2169" s="117" t="str">
        <f t="array" ref="AK2169">XLOOKUP(F2169,'GIÁ'!A:A,'GIÁ'!D:D)</f>
        <v>26872.96</v>
      </c>
      <c r="AL2169" s="118">
        <f t="shared" si="10"/>
        <v>53745.92</v>
      </c>
      <c r="AM2169" s="118">
        <f t="shared" si="11"/>
        <v>0</v>
      </c>
      <c r="AN2169" s="119">
        <f t="shared" si="12"/>
        <v>0</v>
      </c>
      <c r="AO2169" s="118">
        <f t="shared" si="13"/>
        <v>53745.92</v>
      </c>
      <c r="AP2169" s="121">
        <f t="shared" si="14"/>
        <v>0</v>
      </c>
      <c r="AQ2169" s="122"/>
      <c r="AR2169" s="119"/>
    </row>
    <row r="2170" ht="22.5" customHeight="1">
      <c r="A2170" s="89">
        <v>46233.0</v>
      </c>
      <c r="B2170" s="90">
        <v>0.38472222222222224</v>
      </c>
      <c r="C2170" s="91" t="s">
        <v>879</v>
      </c>
      <c r="D2170" s="129" t="str">
        <f t="array" ref="D2170">XLOOKUP(C2170,'DS ST'!A:A,'DS ST'!B:B)</f>
        <v>A189</v>
      </c>
      <c r="E2170" s="94" t="str">
        <f t="array" ref="E2170">XLOOKUP($F2170,'GIÁ'!$A:$A,'GIÁ'!$E:$E)</f>
        <v>ĐÔNG</v>
      </c>
      <c r="F2170" s="94">
        <v>8.934717264474E12</v>
      </c>
      <c r="G2170" s="95" t="s">
        <v>1717</v>
      </c>
      <c r="H2170" s="95" t="s">
        <v>224</v>
      </c>
      <c r="I2170" s="96">
        <v>6.0</v>
      </c>
      <c r="J2170" s="96">
        <v>0.0</v>
      </c>
      <c r="K2170" s="98">
        <f t="shared" si="4"/>
        <v>6</v>
      </c>
      <c r="L2170" s="99" t="s">
        <v>6560</v>
      </c>
      <c r="M2170" s="100" t="s">
        <v>6561</v>
      </c>
      <c r="N2170" s="101" t="str">
        <f t="shared" si="139"/>
        <v>PT1590257-T0018934717264474</v>
      </c>
      <c r="O2170" s="128"/>
      <c r="P2170" s="100"/>
      <c r="Q2170" s="103">
        <f t="shared" si="5"/>
        <v>6</v>
      </c>
      <c r="R2170" s="161"/>
      <c r="S2170" s="105"/>
      <c r="T2170" s="106"/>
      <c r="U2170" s="107" t="s">
        <v>6567</v>
      </c>
      <c r="V2170" s="108" t="s">
        <v>756</v>
      </c>
      <c r="W2170" s="109" t="s">
        <v>1908</v>
      </c>
      <c r="X2170" s="110" t="str">
        <f t="shared" si="6"/>
        <v/>
      </c>
      <c r="Y2170" s="110" t="str">
        <f t="shared" si="7"/>
        <v/>
      </c>
      <c r="Z2170" s="109" t="s">
        <v>797</v>
      </c>
      <c r="AA2170" s="109" t="s">
        <v>802</v>
      </c>
      <c r="AB2170" s="106"/>
      <c r="AC2170" s="158"/>
      <c r="AD2170" s="160"/>
      <c r="AE2170" s="127"/>
      <c r="AF2170" s="113"/>
      <c r="AG2170" s="165" t="str">
        <f t="array" ref="AG2170">XLOOKUP(F2170,'CLV2'!A:A,'CLV2'!E:E)</f>
        <v>2.FROZEN FOODS</v>
      </c>
      <c r="AH2170" s="115" t="str">
        <f t="array" ref="AH2170">XLOOKUP(F2170,'CLV2'!A:A,'CLV2'!F:F)</f>
        <v>3.HOTPOT AND FRIED</v>
      </c>
      <c r="AI2170" s="115" t="str">
        <f t="shared" si="8"/>
        <v>Pack</v>
      </c>
      <c r="AJ2170" s="116">
        <f t="shared" si="9"/>
        <v>1</v>
      </c>
      <c r="AK2170" s="117" t="str">
        <f t="array" ref="AK2170">XLOOKUP(F2170,'GIÁ'!A:A,'GIÁ'!D:D)</f>
        <v>45233.68</v>
      </c>
      <c r="AL2170" s="118">
        <f t="shared" si="10"/>
        <v>271402.08</v>
      </c>
      <c r="AM2170" s="118">
        <f t="shared" si="11"/>
        <v>0</v>
      </c>
      <c r="AN2170" s="119">
        <f t="shared" si="12"/>
        <v>0</v>
      </c>
      <c r="AO2170" s="118">
        <f t="shared" si="13"/>
        <v>271402.08</v>
      </c>
      <c r="AP2170" s="121">
        <f t="shared" si="14"/>
        <v>0</v>
      </c>
      <c r="AQ2170" s="122"/>
      <c r="AR2170" s="119"/>
    </row>
    <row r="2171" ht="22.5" customHeight="1">
      <c r="A2171" s="89">
        <v>46233.0</v>
      </c>
      <c r="B2171" s="90">
        <v>0.38472222222222224</v>
      </c>
      <c r="C2171" s="91" t="s">
        <v>879</v>
      </c>
      <c r="D2171" s="129" t="str">
        <f t="array" ref="D2171">XLOOKUP(C2171,'DS ST'!A:A,'DS ST'!B:B)</f>
        <v>A189</v>
      </c>
      <c r="E2171" s="94" t="str">
        <f t="array" ref="E2171">XLOOKUP($F2171,'GIÁ'!$A:$A,'GIÁ'!$E:$E)</f>
        <v>ĐÔNG</v>
      </c>
      <c r="F2171" s="94">
        <v>8.936077110149E12</v>
      </c>
      <c r="G2171" s="95" t="s">
        <v>2333</v>
      </c>
      <c r="H2171" s="95" t="s">
        <v>224</v>
      </c>
      <c r="I2171" s="96">
        <v>2.0</v>
      </c>
      <c r="J2171" s="96">
        <v>0.0</v>
      </c>
      <c r="K2171" s="98">
        <f t="shared" si="4"/>
        <v>2</v>
      </c>
      <c r="L2171" s="99" t="s">
        <v>6560</v>
      </c>
      <c r="M2171" s="100" t="s">
        <v>6561</v>
      </c>
      <c r="N2171" s="101" t="str">
        <f t="shared" si="139"/>
        <v>PT1590257-T0018936077110149</v>
      </c>
      <c r="O2171" s="128"/>
      <c r="P2171" s="100"/>
      <c r="Q2171" s="103">
        <f t="shared" si="5"/>
        <v>2</v>
      </c>
      <c r="R2171" s="161"/>
      <c r="S2171" s="105"/>
      <c r="T2171" s="106"/>
      <c r="U2171" s="107" t="s">
        <v>6568</v>
      </c>
      <c r="V2171" s="108" t="s">
        <v>756</v>
      </c>
      <c r="W2171" s="109" t="s">
        <v>1908</v>
      </c>
      <c r="X2171" s="110" t="str">
        <f t="shared" si="6"/>
        <v/>
      </c>
      <c r="Y2171" s="110" t="str">
        <f t="shared" si="7"/>
        <v/>
      </c>
      <c r="Z2171" s="109" t="s">
        <v>797</v>
      </c>
      <c r="AA2171" s="109" t="s">
        <v>802</v>
      </c>
      <c r="AB2171" s="106"/>
      <c r="AC2171" s="158"/>
      <c r="AD2171" s="160"/>
      <c r="AE2171" s="127"/>
      <c r="AF2171" s="113"/>
      <c r="AG2171" s="165" t="str">
        <f t="array" ref="AG2171">XLOOKUP(F2171,'CLV2'!A:A,'CLV2'!E:E)</f>
        <v>2.FROZEN FOODS</v>
      </c>
      <c r="AH2171" s="115" t="str">
        <f t="array" ref="AH2171">XLOOKUP(F2171,'CLV2'!A:A,'CLV2'!F:F)</f>
        <v>3.DUMPLINGS</v>
      </c>
      <c r="AI2171" s="115" t="str">
        <f t="shared" si="8"/>
        <v>Pack</v>
      </c>
      <c r="AJ2171" s="116">
        <f t="shared" si="9"/>
        <v>1</v>
      </c>
      <c r="AK2171" s="117" t="str">
        <f t="array" ref="AK2171">XLOOKUP(F2171,'GIÁ'!A:A,'GIÁ'!D:D)</f>
        <v>41904.24</v>
      </c>
      <c r="AL2171" s="118">
        <f t="shared" si="10"/>
        <v>83808.48</v>
      </c>
      <c r="AM2171" s="118">
        <f t="shared" si="11"/>
        <v>0</v>
      </c>
      <c r="AN2171" s="119">
        <f t="shared" si="12"/>
        <v>0</v>
      </c>
      <c r="AO2171" s="118">
        <f t="shared" si="13"/>
        <v>83808.48</v>
      </c>
      <c r="AP2171" s="121">
        <f t="shared" si="14"/>
        <v>0</v>
      </c>
      <c r="AQ2171" s="122"/>
      <c r="AR2171" s="119"/>
    </row>
    <row r="2172" ht="22.5" customHeight="1">
      <c r="A2172" s="89">
        <v>46233.0</v>
      </c>
      <c r="B2172" s="90">
        <v>0.38472222222222224</v>
      </c>
      <c r="C2172" s="91" t="s">
        <v>879</v>
      </c>
      <c r="D2172" s="129" t="str">
        <f t="array" ref="D2172">XLOOKUP(C2172,'DS ST'!A:A,'DS ST'!B:B)</f>
        <v>A189</v>
      </c>
      <c r="E2172" s="94" t="str">
        <f t="array" ref="E2172">XLOOKUP($F2172,'GIÁ'!$A:$A,'GIÁ'!$E:$E)</f>
        <v>ĐÔNG</v>
      </c>
      <c r="F2172" s="94">
        <v>8.93623909005E12</v>
      </c>
      <c r="G2172" s="95" t="s">
        <v>2717</v>
      </c>
      <c r="H2172" s="95" t="s">
        <v>75</v>
      </c>
      <c r="I2172" s="96">
        <v>4.0</v>
      </c>
      <c r="J2172" s="96">
        <v>0.0</v>
      </c>
      <c r="K2172" s="98">
        <f t="shared" si="4"/>
        <v>4</v>
      </c>
      <c r="L2172" s="99" t="s">
        <v>6560</v>
      </c>
      <c r="M2172" s="100" t="s">
        <v>6561</v>
      </c>
      <c r="N2172" s="101" t="str">
        <f t="shared" si="139"/>
        <v>PT1590257-T0018936239090050</v>
      </c>
      <c r="O2172" s="128"/>
      <c r="P2172" s="100"/>
      <c r="Q2172" s="103">
        <f t="shared" si="5"/>
        <v>4</v>
      </c>
      <c r="R2172" s="161"/>
      <c r="S2172" s="105"/>
      <c r="T2172" s="106"/>
      <c r="U2172" s="107" t="s">
        <v>6538</v>
      </c>
      <c r="V2172" s="108" t="s">
        <v>756</v>
      </c>
      <c r="W2172" s="109" t="s">
        <v>1908</v>
      </c>
      <c r="X2172" s="110" t="str">
        <f t="shared" si="6"/>
        <v/>
      </c>
      <c r="Y2172" s="110" t="str">
        <f t="shared" si="7"/>
        <v/>
      </c>
      <c r="Z2172" s="109" t="s">
        <v>797</v>
      </c>
      <c r="AA2172" s="109" t="s">
        <v>802</v>
      </c>
      <c r="AB2172" s="106"/>
      <c r="AC2172" s="158"/>
      <c r="AD2172" s="160"/>
      <c r="AE2172" s="127"/>
      <c r="AF2172" s="113"/>
      <c r="AG2172" s="165" t="str">
        <f t="array" ref="AG2172">XLOOKUP(F2172,'CLV2'!A:A,'CLV2'!E:E)</f>
        <v>2.MEAT</v>
      </c>
      <c r="AH2172" s="115" t="str">
        <f t="array" ref="AH2172">XLOOKUP(F2172,'CLV2'!A:A,'CLV2'!F:F)</f>
        <v>3.FROZEN MEAT</v>
      </c>
      <c r="AI2172" s="115" t="str">
        <f t="shared" si="8"/>
        <v>Pack</v>
      </c>
      <c r="AJ2172" s="116">
        <f t="shared" si="9"/>
        <v>1</v>
      </c>
      <c r="AK2172" s="117" t="str">
        <f t="array" ref="AK2172">XLOOKUP(F2172,'GIÁ'!A:A,'GIÁ'!D:D)</f>
        <v>118354.38</v>
      </c>
      <c r="AL2172" s="118">
        <f t="shared" si="10"/>
        <v>473417.52</v>
      </c>
      <c r="AM2172" s="118">
        <f t="shared" si="11"/>
        <v>0</v>
      </c>
      <c r="AN2172" s="119">
        <f t="shared" si="12"/>
        <v>0</v>
      </c>
      <c r="AO2172" s="118">
        <f t="shared" si="13"/>
        <v>473417.52</v>
      </c>
      <c r="AP2172" s="121">
        <f t="shared" si="14"/>
        <v>0</v>
      </c>
      <c r="AQ2172" s="122"/>
      <c r="AR2172" s="119"/>
    </row>
    <row r="2173" ht="22.5" customHeight="1">
      <c r="A2173" s="89">
        <v>46233.0</v>
      </c>
      <c r="B2173" s="90">
        <v>0.38472222222222224</v>
      </c>
      <c r="C2173" s="91" t="s">
        <v>879</v>
      </c>
      <c r="D2173" s="129" t="str">
        <f t="array" ref="D2173">XLOOKUP(C2173,'DS ST'!A:A,'DS ST'!B:B)</f>
        <v>A189</v>
      </c>
      <c r="E2173" s="94" t="str">
        <f t="array" ref="E2173">XLOOKUP($F2173,'GIÁ'!$A:$A,'GIÁ'!$E:$E)</f>
        <v>ĐÔNG</v>
      </c>
      <c r="F2173" s="94">
        <v>8.936239090036E12</v>
      </c>
      <c r="G2173" s="95" t="s">
        <v>2713</v>
      </c>
      <c r="H2173" s="95" t="s">
        <v>75</v>
      </c>
      <c r="I2173" s="96">
        <v>4.0</v>
      </c>
      <c r="J2173" s="96">
        <v>0.0</v>
      </c>
      <c r="K2173" s="98">
        <f t="shared" si="4"/>
        <v>4</v>
      </c>
      <c r="L2173" s="99" t="s">
        <v>6560</v>
      </c>
      <c r="M2173" s="100" t="s">
        <v>6561</v>
      </c>
      <c r="N2173" s="101" t="str">
        <f t="shared" si="139"/>
        <v>PT1590257-T0018936239090036</v>
      </c>
      <c r="O2173" s="128"/>
      <c r="P2173" s="100"/>
      <c r="Q2173" s="103">
        <f t="shared" si="5"/>
        <v>4</v>
      </c>
      <c r="R2173" s="161"/>
      <c r="S2173" s="105"/>
      <c r="T2173" s="106"/>
      <c r="U2173" s="107" t="s">
        <v>6539</v>
      </c>
      <c r="V2173" s="108" t="s">
        <v>756</v>
      </c>
      <c r="W2173" s="109" t="s">
        <v>1908</v>
      </c>
      <c r="X2173" s="110" t="str">
        <f t="shared" si="6"/>
        <v/>
      </c>
      <c r="Y2173" s="110" t="str">
        <f t="shared" si="7"/>
        <v/>
      </c>
      <c r="Z2173" s="109" t="s">
        <v>797</v>
      </c>
      <c r="AA2173" s="109" t="s">
        <v>802</v>
      </c>
      <c r="AB2173" s="106"/>
      <c r="AC2173" s="158"/>
      <c r="AD2173" s="160"/>
      <c r="AE2173" s="127"/>
      <c r="AF2173" s="113"/>
      <c r="AG2173" s="165" t="str">
        <f t="array" ref="AG2173">XLOOKUP(F2173,'CLV2'!A:A,'CLV2'!E:E)</f>
        <v>2.MEAT</v>
      </c>
      <c r="AH2173" s="115" t="str">
        <f t="array" ref="AH2173">XLOOKUP(F2173,'CLV2'!A:A,'CLV2'!F:F)</f>
        <v>3.FROZEN MEAT</v>
      </c>
      <c r="AI2173" s="115" t="str">
        <f t="shared" si="8"/>
        <v>Pack</v>
      </c>
      <c r="AJ2173" s="116">
        <f t="shared" si="9"/>
        <v>1</v>
      </c>
      <c r="AK2173" s="117" t="str">
        <f t="array" ref="AK2173">XLOOKUP(F2173,'GIÁ'!A:A,'GIÁ'!D:D)</f>
        <v>47814.16</v>
      </c>
      <c r="AL2173" s="118">
        <f t="shared" si="10"/>
        <v>191256.64</v>
      </c>
      <c r="AM2173" s="118">
        <f t="shared" si="11"/>
        <v>0</v>
      </c>
      <c r="AN2173" s="119">
        <f t="shared" si="12"/>
        <v>0</v>
      </c>
      <c r="AO2173" s="118">
        <f t="shared" si="13"/>
        <v>191256.64</v>
      </c>
      <c r="AP2173" s="121">
        <f t="shared" si="14"/>
        <v>0</v>
      </c>
      <c r="AQ2173" s="122"/>
      <c r="AR2173" s="119"/>
    </row>
    <row r="2174" ht="22.5" customHeight="1">
      <c r="A2174" s="89">
        <v>46233.0</v>
      </c>
      <c r="B2174" s="90">
        <v>0.38472222222222224</v>
      </c>
      <c r="C2174" s="91" t="s">
        <v>879</v>
      </c>
      <c r="D2174" s="129" t="str">
        <f t="array" ref="D2174">XLOOKUP(C2174,'DS ST'!A:A,'DS ST'!B:B)</f>
        <v>A189</v>
      </c>
      <c r="E2174" s="94" t="str">
        <f t="array" ref="E2174">XLOOKUP($F2174,'GIÁ'!$A:$A,'GIÁ'!$E:$E)</f>
        <v>ĐÔNG</v>
      </c>
      <c r="F2174" s="94">
        <v>8.936190860464E12</v>
      </c>
      <c r="G2174" s="95" t="s">
        <v>2608</v>
      </c>
      <c r="H2174" s="95" t="s">
        <v>93</v>
      </c>
      <c r="I2174" s="96">
        <v>4.0</v>
      </c>
      <c r="J2174" s="96">
        <v>0.0</v>
      </c>
      <c r="K2174" s="98">
        <f t="shared" si="4"/>
        <v>4</v>
      </c>
      <c r="L2174" s="99" t="s">
        <v>6560</v>
      </c>
      <c r="M2174" s="100" t="s">
        <v>6561</v>
      </c>
      <c r="N2174" s="101" t="str">
        <f t="shared" si="139"/>
        <v>PT1590257-T0018936190860464</v>
      </c>
      <c r="O2174" s="128"/>
      <c r="P2174" s="100"/>
      <c r="Q2174" s="103">
        <f t="shared" si="5"/>
        <v>4</v>
      </c>
      <c r="R2174" s="161"/>
      <c r="S2174" s="105"/>
      <c r="T2174" s="106"/>
      <c r="U2174" s="107" t="s">
        <v>6543</v>
      </c>
      <c r="V2174" s="108" t="s">
        <v>756</v>
      </c>
      <c r="W2174" s="109" t="s">
        <v>1908</v>
      </c>
      <c r="X2174" s="110" t="str">
        <f t="shared" si="6"/>
        <v/>
      </c>
      <c r="Y2174" s="110" t="str">
        <f t="shared" si="7"/>
        <v/>
      </c>
      <c r="Z2174" s="109" t="s">
        <v>797</v>
      </c>
      <c r="AA2174" s="109" t="s">
        <v>802</v>
      </c>
      <c r="AB2174" s="106"/>
      <c r="AC2174" s="158"/>
      <c r="AD2174" s="160"/>
      <c r="AE2174" s="127"/>
      <c r="AF2174" s="113"/>
      <c r="AG2174" s="165" t="str">
        <f t="array" ref="AG2174">XLOOKUP(F2174,'CLV2'!A:A,'CLV2'!E:E)</f>
        <v>2.MEAT</v>
      </c>
      <c r="AH2174" s="115" t="str">
        <f t="array" ref="AH2174">XLOOKUP(F2174,'CLV2'!A:A,'CLV2'!F:F)</f>
        <v>3.FROZEN MEAT</v>
      </c>
      <c r="AI2174" s="115" t="str">
        <f t="shared" si="8"/>
        <v>Pack</v>
      </c>
      <c r="AJ2174" s="116">
        <f t="shared" si="9"/>
        <v>1</v>
      </c>
      <c r="AK2174" s="117" t="str">
        <f t="array" ref="AK2174">XLOOKUP(F2174,'GIÁ'!A:A,'GIÁ'!D:D)</f>
        <v>43621.31</v>
      </c>
      <c r="AL2174" s="118">
        <f t="shared" si="10"/>
        <v>174485.24</v>
      </c>
      <c r="AM2174" s="118">
        <f t="shared" si="11"/>
        <v>0</v>
      </c>
      <c r="AN2174" s="119">
        <f t="shared" si="12"/>
        <v>0</v>
      </c>
      <c r="AO2174" s="118">
        <f t="shared" si="13"/>
        <v>174485.24</v>
      </c>
      <c r="AP2174" s="121">
        <f t="shared" si="14"/>
        <v>0</v>
      </c>
      <c r="AQ2174" s="122"/>
      <c r="AR2174" s="119"/>
    </row>
    <row r="2175" ht="22.5" customHeight="1">
      <c r="A2175" s="89">
        <v>46233.0</v>
      </c>
      <c r="B2175" s="90">
        <v>0.38472222222222224</v>
      </c>
      <c r="C2175" s="91" t="s">
        <v>879</v>
      </c>
      <c r="D2175" s="129" t="str">
        <f t="array" ref="D2175">XLOOKUP(C2175,'DS ST'!A:A,'DS ST'!B:B)</f>
        <v>A189</v>
      </c>
      <c r="E2175" s="94" t="str">
        <f t="array" ref="E2175">XLOOKUP($F2175,'GIÁ'!$A:$A,'GIÁ'!$E:$E)</f>
        <v>ĐÔNG</v>
      </c>
      <c r="F2175" s="94">
        <v>8.938535604238E12</v>
      </c>
      <c r="G2175" s="95" t="s">
        <v>3058</v>
      </c>
      <c r="H2175" s="95" t="s">
        <v>787</v>
      </c>
      <c r="I2175" s="96">
        <v>2.0</v>
      </c>
      <c r="J2175" s="96">
        <v>0.0</v>
      </c>
      <c r="K2175" s="98">
        <f t="shared" si="4"/>
        <v>2</v>
      </c>
      <c r="L2175" s="99" t="s">
        <v>6560</v>
      </c>
      <c r="M2175" s="100" t="s">
        <v>6561</v>
      </c>
      <c r="N2175" s="101" t="str">
        <f t="shared" si="139"/>
        <v>PT1590257-T0018938535604238</v>
      </c>
      <c r="O2175" s="128"/>
      <c r="P2175" s="100"/>
      <c r="Q2175" s="103">
        <f t="shared" si="5"/>
        <v>2</v>
      </c>
      <c r="R2175" s="161"/>
      <c r="S2175" s="105"/>
      <c r="T2175" s="106"/>
      <c r="U2175" s="107" t="s">
        <v>6557</v>
      </c>
      <c r="V2175" s="108" t="s">
        <v>756</v>
      </c>
      <c r="W2175" s="109" t="s">
        <v>1908</v>
      </c>
      <c r="X2175" s="110" t="str">
        <f t="shared" si="6"/>
        <v/>
      </c>
      <c r="Y2175" s="110" t="str">
        <f t="shared" si="7"/>
        <v/>
      </c>
      <c r="Z2175" s="109" t="s">
        <v>797</v>
      </c>
      <c r="AA2175" s="109" t="s">
        <v>802</v>
      </c>
      <c r="AB2175" s="106"/>
      <c r="AC2175" s="158"/>
      <c r="AD2175" s="160"/>
      <c r="AE2175" s="127"/>
      <c r="AF2175" s="113"/>
      <c r="AG2175" s="165" t="str">
        <f t="array" ref="AG2175">XLOOKUP(F2175,'CLV2'!A:A,'CLV2'!E:E)</f>
        <v>2.FISH AND SEAFOOD</v>
      </c>
      <c r="AH2175" s="115" t="str">
        <f t="array" ref="AH2175">XLOOKUP(F2175,'CLV2'!A:A,'CLV2'!F:F)</f>
        <v>3.FROZEN FISH AND SEAFOOD</v>
      </c>
      <c r="AI2175" s="115" t="str">
        <f t="shared" si="8"/>
        <v>Pack</v>
      </c>
      <c r="AJ2175" s="116">
        <f t="shared" si="9"/>
        <v>1</v>
      </c>
      <c r="AK2175" s="117" t="str">
        <f t="array" ref="AK2175">XLOOKUP(F2175,'GIÁ'!A:A,'GIÁ'!D:D)</f>
        <v>71175.79</v>
      </c>
      <c r="AL2175" s="118">
        <f t="shared" si="10"/>
        <v>142351.58</v>
      </c>
      <c r="AM2175" s="118">
        <f t="shared" si="11"/>
        <v>0</v>
      </c>
      <c r="AN2175" s="119">
        <f t="shared" si="12"/>
        <v>0</v>
      </c>
      <c r="AO2175" s="118">
        <f t="shared" si="13"/>
        <v>142351.58</v>
      </c>
      <c r="AP2175" s="121">
        <f t="shared" si="14"/>
        <v>0</v>
      </c>
      <c r="AQ2175" s="122"/>
      <c r="AR2175" s="119"/>
    </row>
    <row r="2176" ht="22.5" customHeight="1">
      <c r="A2176" s="89">
        <v>46233.0</v>
      </c>
      <c r="B2176" s="90">
        <v>0.38472222222222224</v>
      </c>
      <c r="C2176" s="91" t="s">
        <v>879</v>
      </c>
      <c r="D2176" s="129" t="str">
        <f t="array" ref="D2176">XLOOKUP(C2176,'DS ST'!A:A,'DS ST'!B:B)</f>
        <v>A189</v>
      </c>
      <c r="E2176" s="94" t="str">
        <f t="array" ref="E2176">XLOOKUP($F2176,'GIÁ'!$A:$A,'GIÁ'!$E:$E)</f>
        <v>ĐÔNG</v>
      </c>
      <c r="F2176" s="94">
        <v>8.938535604047E12</v>
      </c>
      <c r="G2176" s="95" t="s">
        <v>3054</v>
      </c>
      <c r="H2176" s="95" t="s">
        <v>787</v>
      </c>
      <c r="I2176" s="96">
        <v>3.0</v>
      </c>
      <c r="J2176" s="96">
        <v>0.0</v>
      </c>
      <c r="K2176" s="98">
        <f t="shared" si="4"/>
        <v>3</v>
      </c>
      <c r="L2176" s="99" t="s">
        <v>6560</v>
      </c>
      <c r="M2176" s="100" t="s">
        <v>6561</v>
      </c>
      <c r="N2176" s="101" t="str">
        <f t="shared" si="139"/>
        <v>PT1590257-T0018938535604047</v>
      </c>
      <c r="O2176" s="128"/>
      <c r="P2176" s="100"/>
      <c r="Q2176" s="103">
        <f t="shared" si="5"/>
        <v>3</v>
      </c>
      <c r="R2176" s="161"/>
      <c r="S2176" s="105"/>
      <c r="T2176" s="106"/>
      <c r="U2176" s="107" t="s">
        <v>6541</v>
      </c>
      <c r="V2176" s="108" t="s">
        <v>756</v>
      </c>
      <c r="W2176" s="109" t="s">
        <v>1908</v>
      </c>
      <c r="X2176" s="110" t="str">
        <f t="shared" si="6"/>
        <v/>
      </c>
      <c r="Y2176" s="110" t="str">
        <f t="shared" si="7"/>
        <v/>
      </c>
      <c r="Z2176" s="109" t="s">
        <v>797</v>
      </c>
      <c r="AA2176" s="109" t="s">
        <v>802</v>
      </c>
      <c r="AB2176" s="106"/>
      <c r="AC2176" s="158"/>
      <c r="AD2176" s="160"/>
      <c r="AE2176" s="127"/>
      <c r="AF2176" s="113"/>
      <c r="AG2176" s="165" t="str">
        <f t="array" ref="AG2176">XLOOKUP(F2176,'CLV2'!A:A,'CLV2'!E:E)</f>
        <v>2.FISH AND SEAFOOD</v>
      </c>
      <c r="AH2176" s="115" t="str">
        <f t="array" ref="AH2176">XLOOKUP(F2176,'CLV2'!A:A,'CLV2'!F:F)</f>
        <v>3.FROZEN FISH AND SEAFOOD</v>
      </c>
      <c r="AI2176" s="115" t="str">
        <f t="shared" si="8"/>
        <v>Pack</v>
      </c>
      <c r="AJ2176" s="116">
        <f t="shared" si="9"/>
        <v>1</v>
      </c>
      <c r="AK2176" s="117" t="str">
        <f t="array" ref="AK2176">XLOOKUP(F2176,'GIÁ'!A:A,'GIÁ'!D:D)</f>
        <v>48011.15</v>
      </c>
      <c r="AL2176" s="118">
        <f t="shared" si="10"/>
        <v>144033.45</v>
      </c>
      <c r="AM2176" s="118">
        <f t="shared" si="11"/>
        <v>0</v>
      </c>
      <c r="AN2176" s="119">
        <f t="shared" si="12"/>
        <v>0</v>
      </c>
      <c r="AO2176" s="118">
        <f t="shared" si="13"/>
        <v>144033.45</v>
      </c>
      <c r="AP2176" s="121">
        <f t="shared" si="14"/>
        <v>0</v>
      </c>
      <c r="AQ2176" s="122"/>
      <c r="AR2176" s="119"/>
    </row>
    <row r="2177" ht="22.5" customHeight="1">
      <c r="A2177" s="89">
        <v>46233.0</v>
      </c>
      <c r="B2177" s="90">
        <v>0.38472222222222224</v>
      </c>
      <c r="C2177" s="91" t="s">
        <v>879</v>
      </c>
      <c r="D2177" s="129" t="str">
        <f t="array" ref="D2177">XLOOKUP(C2177,'DS ST'!A:A,'DS ST'!B:B)</f>
        <v>A189</v>
      </c>
      <c r="E2177" s="94" t="str">
        <f t="array" ref="E2177">XLOOKUP($F2177,'GIÁ'!$A:$A,'GIÁ'!$E:$E)</f>
        <v>ĐÔNG</v>
      </c>
      <c r="F2177" s="94">
        <v>8.936187610089E12</v>
      </c>
      <c r="G2177" s="95" t="s">
        <v>2590</v>
      </c>
      <c r="H2177" s="95" t="s">
        <v>224</v>
      </c>
      <c r="I2177" s="96">
        <v>4.0</v>
      </c>
      <c r="J2177" s="96">
        <v>0.0</v>
      </c>
      <c r="K2177" s="98">
        <f t="shared" si="4"/>
        <v>4</v>
      </c>
      <c r="L2177" s="99" t="s">
        <v>6560</v>
      </c>
      <c r="M2177" s="100" t="s">
        <v>6561</v>
      </c>
      <c r="N2177" s="101" t="str">
        <f t="shared" si="139"/>
        <v>PT1590257-T0018936187610089</v>
      </c>
      <c r="O2177" s="128"/>
      <c r="P2177" s="100"/>
      <c r="Q2177" s="103">
        <f t="shared" si="5"/>
        <v>4</v>
      </c>
      <c r="R2177" s="161"/>
      <c r="S2177" s="105"/>
      <c r="T2177" s="106"/>
      <c r="U2177" s="107" t="s">
        <v>6532</v>
      </c>
      <c r="V2177" s="108" t="s">
        <v>756</v>
      </c>
      <c r="W2177" s="109" t="s">
        <v>1908</v>
      </c>
      <c r="X2177" s="110" t="str">
        <f t="shared" si="6"/>
        <v/>
      </c>
      <c r="Y2177" s="110" t="str">
        <f t="shared" si="7"/>
        <v/>
      </c>
      <c r="Z2177" s="109" t="s">
        <v>797</v>
      </c>
      <c r="AA2177" s="109" t="s">
        <v>802</v>
      </c>
      <c r="AB2177" s="106"/>
      <c r="AC2177" s="158"/>
      <c r="AD2177" s="160"/>
      <c r="AE2177" s="127"/>
      <c r="AF2177" s="113"/>
      <c r="AG2177" s="165" t="str">
        <f t="array" ref="AG2177">XLOOKUP(F2177,'CLV2'!A:A,'CLV2'!E:E)</f>
        <v>2.FISH AND SEAFOOD</v>
      </c>
      <c r="AH2177" s="115" t="str">
        <f t="array" ref="AH2177">XLOOKUP(F2177,'CLV2'!A:A,'CLV2'!F:F)</f>
        <v>3.FROZEN FISH AND SEAFOOD</v>
      </c>
      <c r="AI2177" s="115" t="str">
        <f t="shared" si="8"/>
        <v>Pack</v>
      </c>
      <c r="AJ2177" s="116">
        <f t="shared" si="9"/>
        <v>1</v>
      </c>
      <c r="AK2177" s="117" t="str">
        <f t="array" ref="AK2177">XLOOKUP(F2177,'GIÁ'!A:A,'GIÁ'!D:D)</f>
        <v>73948.55</v>
      </c>
      <c r="AL2177" s="118">
        <f t="shared" si="10"/>
        <v>295794.2</v>
      </c>
      <c r="AM2177" s="118">
        <f t="shared" si="11"/>
        <v>0</v>
      </c>
      <c r="AN2177" s="119">
        <f t="shared" si="12"/>
        <v>0</v>
      </c>
      <c r="AO2177" s="118">
        <f t="shared" si="13"/>
        <v>295794.2</v>
      </c>
      <c r="AP2177" s="121">
        <f t="shared" si="14"/>
        <v>0</v>
      </c>
      <c r="AQ2177" s="122"/>
      <c r="AR2177" s="119"/>
    </row>
    <row r="2178" ht="22.5" customHeight="1">
      <c r="A2178" s="89">
        <v>46233.0</v>
      </c>
      <c r="B2178" s="90">
        <v>0.38472222222222224</v>
      </c>
      <c r="C2178" s="91" t="s">
        <v>879</v>
      </c>
      <c r="D2178" s="129" t="str">
        <f t="array" ref="D2178">XLOOKUP(C2178,'DS ST'!A:A,'DS ST'!B:B)</f>
        <v>A189</v>
      </c>
      <c r="E2178" s="94" t="str">
        <f t="array" ref="E2178">XLOOKUP($F2178,'GIÁ'!$A:$A,'GIÁ'!$E:$E)</f>
        <v>ĐÔNG</v>
      </c>
      <c r="F2178" s="94">
        <v>8.936187610423E12</v>
      </c>
      <c r="G2178" s="95" t="s">
        <v>2596</v>
      </c>
      <c r="H2178" s="95" t="s">
        <v>224</v>
      </c>
      <c r="I2178" s="96">
        <v>4.0</v>
      </c>
      <c r="J2178" s="96">
        <v>0.0</v>
      </c>
      <c r="K2178" s="98">
        <f t="shared" si="4"/>
        <v>4</v>
      </c>
      <c r="L2178" s="99" t="s">
        <v>6560</v>
      </c>
      <c r="M2178" s="100" t="s">
        <v>6561</v>
      </c>
      <c r="N2178" s="101" t="str">
        <f t="shared" si="139"/>
        <v>PT1590257-T0018936187610423</v>
      </c>
      <c r="O2178" s="128"/>
      <c r="P2178" s="100"/>
      <c r="Q2178" s="103">
        <f t="shared" si="5"/>
        <v>4</v>
      </c>
      <c r="R2178" s="161"/>
      <c r="S2178" s="105"/>
      <c r="T2178" s="106"/>
      <c r="U2178" s="107" t="s">
        <v>6569</v>
      </c>
      <c r="V2178" s="108" t="s">
        <v>756</v>
      </c>
      <c r="W2178" s="109" t="s">
        <v>1908</v>
      </c>
      <c r="X2178" s="110" t="str">
        <f t="shared" si="6"/>
        <v/>
      </c>
      <c r="Y2178" s="110" t="str">
        <f t="shared" si="7"/>
        <v/>
      </c>
      <c r="Z2178" s="109" t="s">
        <v>797</v>
      </c>
      <c r="AA2178" s="109" t="s">
        <v>802</v>
      </c>
      <c r="AB2178" s="106"/>
      <c r="AC2178" s="158"/>
      <c r="AD2178" s="160"/>
      <c r="AE2178" s="127"/>
      <c r="AF2178" s="113"/>
      <c r="AG2178" s="165" t="str">
        <f t="array" ref="AG2178">XLOOKUP(F2178,'CLV2'!A:A,'CLV2'!E:E)</f>
        <v>2.FISH AND SEAFOOD</v>
      </c>
      <c r="AH2178" s="115" t="str">
        <f t="array" ref="AH2178">XLOOKUP(F2178,'CLV2'!A:A,'CLV2'!F:F)</f>
        <v>3.FROZEN FISH AND SEAFOOD</v>
      </c>
      <c r="AI2178" s="115" t="str">
        <f t="shared" si="8"/>
        <v>Pack</v>
      </c>
      <c r="AJ2178" s="116">
        <f t="shared" si="9"/>
        <v>1</v>
      </c>
      <c r="AK2178" s="117" t="str">
        <f t="array" ref="AK2178">XLOOKUP(F2178,'GIÁ'!A:A,'GIÁ'!D:D)</f>
        <v>241040.00</v>
      </c>
      <c r="AL2178" s="118">
        <f t="shared" si="10"/>
        <v>964160</v>
      </c>
      <c r="AM2178" s="118">
        <f t="shared" si="11"/>
        <v>0</v>
      </c>
      <c r="AN2178" s="119">
        <f t="shared" si="12"/>
        <v>0</v>
      </c>
      <c r="AO2178" s="118">
        <f t="shared" si="13"/>
        <v>964160</v>
      </c>
      <c r="AP2178" s="121">
        <f t="shared" si="14"/>
        <v>0</v>
      </c>
      <c r="AQ2178" s="122"/>
      <c r="AR2178" s="119"/>
    </row>
    <row r="2179" ht="22.5" customHeight="1">
      <c r="A2179" s="89">
        <v>46233.0</v>
      </c>
      <c r="B2179" s="90">
        <v>0.38472222222222224</v>
      </c>
      <c r="C2179" s="91" t="s">
        <v>879</v>
      </c>
      <c r="D2179" s="129" t="str">
        <f t="array" ref="D2179">XLOOKUP(C2179,'DS ST'!A:A,'DS ST'!B:B)</f>
        <v>A189</v>
      </c>
      <c r="E2179" s="94" t="str">
        <f t="array" ref="E2179">XLOOKUP($F2179,'GIÁ'!$A:$A,'GIÁ'!$E:$E)</f>
        <v>ĐÔNG</v>
      </c>
      <c r="F2179" s="94">
        <v>8.938521793335E12</v>
      </c>
      <c r="G2179" s="95" t="s">
        <v>3362</v>
      </c>
      <c r="H2179" s="95" t="s">
        <v>224</v>
      </c>
      <c r="I2179" s="96">
        <v>4.0</v>
      </c>
      <c r="J2179" s="96">
        <v>0.0</v>
      </c>
      <c r="K2179" s="98">
        <f t="shared" si="4"/>
        <v>4</v>
      </c>
      <c r="L2179" s="99" t="s">
        <v>6560</v>
      </c>
      <c r="M2179" s="100" t="s">
        <v>6561</v>
      </c>
      <c r="N2179" s="101" t="str">
        <f t="shared" si="139"/>
        <v>PT1590257-T0018938521793335</v>
      </c>
      <c r="O2179" s="128"/>
      <c r="P2179" s="100"/>
      <c r="Q2179" s="103">
        <f t="shared" si="5"/>
        <v>4</v>
      </c>
      <c r="R2179" s="161"/>
      <c r="S2179" s="105"/>
      <c r="T2179" s="106"/>
      <c r="U2179" s="107" t="s">
        <v>6570</v>
      </c>
      <c r="V2179" s="108" t="s">
        <v>756</v>
      </c>
      <c r="W2179" s="109" t="s">
        <v>1908</v>
      </c>
      <c r="X2179" s="110" t="str">
        <f t="shared" si="6"/>
        <v/>
      </c>
      <c r="Y2179" s="110" t="str">
        <f t="shared" si="7"/>
        <v/>
      </c>
      <c r="Z2179" s="109" t="s">
        <v>797</v>
      </c>
      <c r="AA2179" s="109" t="s">
        <v>802</v>
      </c>
      <c r="AB2179" s="106"/>
      <c r="AC2179" s="158"/>
      <c r="AD2179" s="160"/>
      <c r="AE2179" s="127"/>
      <c r="AF2179" s="113"/>
      <c r="AG2179" s="165" t="str">
        <f t="array" ref="AG2179">XLOOKUP(F2179,'CLV2'!A:A,'CLV2'!E:E)</f>
        <v>#N/A</v>
      </c>
      <c r="AH2179" s="115" t="str">
        <f t="array" ref="AH2179">XLOOKUP(F2179,'CLV2'!A:A,'CLV2'!F:F)</f>
        <v>#N/A</v>
      </c>
      <c r="AI2179" s="115" t="str">
        <f t="shared" si="8"/>
        <v>Pack</v>
      </c>
      <c r="AJ2179" s="116">
        <f t="shared" si="9"/>
        <v>1</v>
      </c>
      <c r="AK2179" s="117">
        <f t="array" ref="AK2179">XLOOKUP(F2179,'GIÁ'!A:A,'GIÁ'!D:D)</f>
        <v>133000</v>
      </c>
      <c r="AL2179" s="118">
        <f t="shared" si="10"/>
        <v>532000</v>
      </c>
      <c r="AM2179" s="118">
        <f t="shared" si="11"/>
        <v>0</v>
      </c>
      <c r="AN2179" s="119">
        <f t="shared" si="12"/>
        <v>0</v>
      </c>
      <c r="AO2179" s="118">
        <f t="shared" si="13"/>
        <v>532000</v>
      </c>
      <c r="AP2179" s="121">
        <f t="shared" si="14"/>
        <v>0</v>
      </c>
      <c r="AQ2179" s="122"/>
      <c r="AR2179" s="119"/>
    </row>
    <row r="2180" ht="22.5" customHeight="1">
      <c r="A2180" s="89">
        <v>46233.0</v>
      </c>
      <c r="B2180" s="90">
        <v>0.6631944444444444</v>
      </c>
      <c r="C2180" s="91" t="s">
        <v>879</v>
      </c>
      <c r="D2180" s="129" t="str">
        <f t="array" ref="D2180">XLOOKUP(C2180,'DS ST'!A:A,'DS ST'!B:B)</f>
        <v>A189</v>
      </c>
      <c r="E2180" s="94" t="str">
        <f t="array" ref="E2180">XLOOKUP($F2180,'GIÁ'!$A:$A,'GIÁ'!$E:$E)</f>
        <v>MÁT</v>
      </c>
      <c r="F2180" s="94">
        <v>8.935007117135E12</v>
      </c>
      <c r="G2180" s="95" t="s">
        <v>1809</v>
      </c>
      <c r="H2180" s="95" t="s">
        <v>1785</v>
      </c>
      <c r="I2180" s="96">
        <v>6.0</v>
      </c>
      <c r="J2180" s="96">
        <v>0.0</v>
      </c>
      <c r="K2180" s="98">
        <f t="shared" si="4"/>
        <v>6</v>
      </c>
      <c r="L2180" s="99" t="s">
        <v>6571</v>
      </c>
      <c r="M2180" s="100" t="s">
        <v>6572</v>
      </c>
      <c r="N2180" s="101" t="str">
        <f t="shared" si="139"/>
        <v>PT1590664-T0018935007117135</v>
      </c>
      <c r="O2180" s="128"/>
      <c r="P2180" s="145">
        <v>6.0</v>
      </c>
      <c r="Q2180" s="103">
        <f t="shared" si="5"/>
        <v>0</v>
      </c>
      <c r="R2180" s="161" t="s">
        <v>6573</v>
      </c>
      <c r="S2180" s="105"/>
      <c r="T2180" s="106"/>
      <c r="U2180" s="107"/>
      <c r="V2180" s="108" t="s">
        <v>756</v>
      </c>
      <c r="W2180" s="109" t="s">
        <v>1908</v>
      </c>
      <c r="X2180" s="110" t="str">
        <f t="shared" si="6"/>
        <v/>
      </c>
      <c r="Y2180" s="110" t="str">
        <f t="shared" si="7"/>
        <v>Siêu thị</v>
      </c>
      <c r="Z2180" s="139" t="str">
        <f>IF(N(Q2180)&lt;=0,"",IF(ISNUMBER(SEARCH("Thiếu kiện",V2180)),"Kho đông mát",IF(AND(N(Q2180)&gt;0,N(P2180)&gt;0,OR(ISNUMBER(SEARCH("Hình KDB",U2180)),ISNUMBER(SEARCH("Hình tele",U2180)),ISNUMBER(SEARCH("sai code",U2180)),ISNUMBER(SEARCH("ST nhận",U2180)))),"Kho đông mát",IF(AND(W2180="DC giao thiếu",OR(ISNUMBER(SEARCH("Hình KDB",U2180)),ISNUMBER(SEARCH("Hình tele",U2180)),ISNUMBER(SEARCH("sai code",U2180)))),"Kho đông mát",IF(W2180="DC giao thiếu","Chưa xác định",IF(AND(W2180="DC pick sai",OR(ISNUMBER(SEARCH("Hình KDB",U2180)),ISNUMBER(SEARCH("Hình tele",U2180)),ISNUMBER(SEARCH("sai code",U2180)),ISNUMBER(SEARCH("ST nhận",U2180)))),"Kho đông mát",IF(W2180="DC pick sai","Chưa xác định",IF(AND(W2180="Hao hụt",N(O2180)&gt;0,OR(ISNUMBER(SEARCH("Hình KDB",U2180)),ISNUMBER(SEARCH("Hình tele",U2180)),ISNUMBER(SEARCH("sai code",U2180)),ISNUMBER(SEARCH("ST nhận",U2180)))),"Kho đông mát",IF(W2180="Hao hụt","Chưa xác định",IF(OR(W2180="VT giao sai điểm",W2180="Không đạt nhiệt độ",W2180="TX giao thiếu kiện",W2180="Hàng không đạt CL"),"Kho đông mát",IF(W2180="Chưa xác định","Chưa xác định",IF(N(P2180)&gt;0,"Chưa xác định",""))))))))))))</f>
        <v/>
      </c>
      <c r="AA2180" s="109" t="s">
        <v>802</v>
      </c>
      <c r="AB2180" s="106"/>
      <c r="AC2180" s="158"/>
      <c r="AD2180" s="160"/>
      <c r="AE2180" s="127"/>
      <c r="AF2180" s="113"/>
      <c r="AG2180" s="165" t="str">
        <f t="array" ref="AG2180">XLOOKUP(F2180,'CLV2'!A:A,'CLV2'!E:E)</f>
        <v>2.DAIRY</v>
      </c>
      <c r="AH2180" s="115" t="str">
        <f t="array" ref="AH2180">XLOOKUP(F2180,'CLV2'!A:A,'CLV2'!F:F)</f>
        <v>3.FRESH MILK</v>
      </c>
      <c r="AI2180" s="115" t="str">
        <f t="shared" si="8"/>
        <v>Pack</v>
      </c>
      <c r="AJ2180" s="116">
        <f t="shared" si="9"/>
        <v>1</v>
      </c>
      <c r="AK2180" s="117" t="str">
        <f t="array" ref="AK2180">XLOOKUP(F2180,'GIÁ'!A:A,'GIÁ'!D:D)</f>
        <v>18613.38</v>
      </c>
      <c r="AL2180" s="118">
        <f t="shared" si="10"/>
        <v>111680.28</v>
      </c>
      <c r="AM2180" s="118">
        <f t="shared" si="11"/>
        <v>0</v>
      </c>
      <c r="AN2180" s="119">
        <f t="shared" si="12"/>
        <v>111680.28</v>
      </c>
      <c r="AO2180" s="118">
        <f t="shared" si="13"/>
        <v>0</v>
      </c>
      <c r="AP2180" s="121">
        <f t="shared" si="14"/>
        <v>0</v>
      </c>
      <c r="AQ2180" s="122"/>
      <c r="AR2180" s="119"/>
    </row>
    <row r="2181" ht="22.5" customHeight="1">
      <c r="A2181" s="89">
        <v>46233.0</v>
      </c>
      <c r="B2181" s="90">
        <v>0.7354166666666667</v>
      </c>
      <c r="C2181" s="91" t="s">
        <v>714</v>
      </c>
      <c r="D2181" s="129" t="str">
        <f t="array" ref="D2181">XLOOKUP(C2181,'DS ST'!A:A,'DS ST'!B:B)</f>
        <v>A164</v>
      </c>
      <c r="E2181" s="94" t="str">
        <f t="array" ref="E2181">XLOOKUP($F2181,'GIÁ'!$A:$A,'GIÁ'!$E:$E)</f>
        <v>ĐÔNG</v>
      </c>
      <c r="F2181" s="94">
        <v>8.934717401343E12</v>
      </c>
      <c r="G2181" s="95" t="s">
        <v>1752</v>
      </c>
      <c r="H2181" s="95" t="s">
        <v>224</v>
      </c>
      <c r="I2181" s="96">
        <v>6.0</v>
      </c>
      <c r="J2181" s="96">
        <v>0.0</v>
      </c>
      <c r="K2181" s="98">
        <f t="shared" si="4"/>
        <v>6</v>
      </c>
      <c r="L2181" s="99" t="s">
        <v>6574</v>
      </c>
      <c r="M2181" s="100" t="s">
        <v>6575</v>
      </c>
      <c r="N2181" s="101" t="str">
        <f t="shared" si="139"/>
        <v>PT1590297-T0018934717401343</v>
      </c>
      <c r="O2181" s="128"/>
      <c r="P2181" s="100"/>
      <c r="Q2181" s="103">
        <f t="shared" si="5"/>
        <v>6</v>
      </c>
      <c r="R2181" s="161"/>
      <c r="S2181" s="105"/>
      <c r="T2181" s="106"/>
      <c r="U2181" s="107" t="s">
        <v>6576</v>
      </c>
      <c r="V2181" s="108" t="s">
        <v>756</v>
      </c>
      <c r="W2181" s="109" t="s">
        <v>1908</v>
      </c>
      <c r="X2181" s="110" t="str">
        <f t="shared" si="6"/>
        <v/>
      </c>
      <c r="Y2181" s="110" t="str">
        <f t="shared" si="7"/>
        <v/>
      </c>
      <c r="Z2181" s="109" t="s">
        <v>797</v>
      </c>
      <c r="AA2181" s="109" t="s">
        <v>802</v>
      </c>
      <c r="AB2181" s="106"/>
      <c r="AC2181" s="158"/>
      <c r="AD2181" s="160"/>
      <c r="AE2181" s="127"/>
      <c r="AF2181" s="113"/>
      <c r="AG2181" s="165" t="str">
        <f t="array" ref="AG2181">XLOOKUP(F2181,'CLV2'!A:A,'CLV2'!E:E)</f>
        <v>2.FROZEN FOODS</v>
      </c>
      <c r="AH2181" s="115" t="str">
        <f t="array" ref="AH2181">XLOOKUP(F2181,'CLV2'!A:A,'CLV2'!F:F)</f>
        <v>3.DUMPLINGS</v>
      </c>
      <c r="AI2181" s="115" t="str">
        <f t="shared" si="8"/>
        <v>Pack</v>
      </c>
      <c r="AJ2181" s="116">
        <f t="shared" si="9"/>
        <v>1</v>
      </c>
      <c r="AK2181" s="117" t="str">
        <f t="array" ref="AK2181">XLOOKUP(F2181,'GIÁ'!A:A,'GIÁ'!D:D)</f>
        <v>20835.93</v>
      </c>
      <c r="AL2181" s="118">
        <f t="shared" si="10"/>
        <v>125015.58</v>
      </c>
      <c r="AM2181" s="118">
        <f t="shared" si="11"/>
        <v>0</v>
      </c>
      <c r="AN2181" s="119">
        <f t="shared" si="12"/>
        <v>0</v>
      </c>
      <c r="AO2181" s="118">
        <f t="shared" si="13"/>
        <v>125015.58</v>
      </c>
      <c r="AP2181" s="121">
        <f t="shared" si="14"/>
        <v>0</v>
      </c>
      <c r="AQ2181" s="122"/>
      <c r="AR2181" s="119"/>
    </row>
    <row r="2182" ht="22.5" customHeight="1">
      <c r="A2182" s="89">
        <v>46233.0</v>
      </c>
      <c r="B2182" s="90">
        <v>0.7354166666666667</v>
      </c>
      <c r="C2182" s="91" t="s">
        <v>714</v>
      </c>
      <c r="D2182" s="129" t="str">
        <f t="array" ref="D2182">XLOOKUP(C2182,'DS ST'!A:A,'DS ST'!B:B)</f>
        <v>A164</v>
      </c>
      <c r="E2182" s="94" t="str">
        <f t="array" ref="E2182">XLOOKUP($F2182,'GIÁ'!$A:$A,'GIÁ'!$E:$E)</f>
        <v>ĐÔNG</v>
      </c>
      <c r="F2182" s="94">
        <v>9.555894504567E12</v>
      </c>
      <c r="G2182" s="95" t="s">
        <v>3303</v>
      </c>
      <c r="H2182" s="95" t="s">
        <v>224</v>
      </c>
      <c r="I2182" s="96">
        <v>4.0</v>
      </c>
      <c r="J2182" s="96">
        <v>0.0</v>
      </c>
      <c r="K2182" s="98">
        <f t="shared" si="4"/>
        <v>4</v>
      </c>
      <c r="L2182" s="99" t="s">
        <v>6574</v>
      </c>
      <c r="M2182" s="100" t="s">
        <v>6575</v>
      </c>
      <c r="N2182" s="101" t="str">
        <f t="shared" si="139"/>
        <v>PT1590297-T0019555894504567</v>
      </c>
      <c r="O2182" s="128"/>
      <c r="P2182" s="100"/>
      <c r="Q2182" s="103">
        <f t="shared" si="5"/>
        <v>4</v>
      </c>
      <c r="R2182" s="161"/>
      <c r="S2182" s="105"/>
      <c r="T2182" s="106"/>
      <c r="U2182" s="107" t="s">
        <v>6577</v>
      </c>
      <c r="V2182" s="108" t="s">
        <v>756</v>
      </c>
      <c r="W2182" s="109" t="s">
        <v>1908</v>
      </c>
      <c r="X2182" s="110" t="str">
        <f t="shared" si="6"/>
        <v/>
      </c>
      <c r="Y2182" s="110" t="str">
        <f t="shared" si="7"/>
        <v/>
      </c>
      <c r="Z2182" s="109" t="s">
        <v>797</v>
      </c>
      <c r="AA2182" s="109" t="s">
        <v>802</v>
      </c>
      <c r="AB2182" s="106"/>
      <c r="AC2182" s="158"/>
      <c r="AD2182" s="160"/>
      <c r="AE2182" s="127"/>
      <c r="AF2182" s="113"/>
      <c r="AG2182" s="165" t="str">
        <f t="array" ref="AG2182">XLOOKUP(F2182,'CLV2'!A:A,'CLV2'!E:E)</f>
        <v>2.FROZEN FOODS</v>
      </c>
      <c r="AH2182" s="115" t="str">
        <f t="array" ref="AH2182">XLOOKUP(F2182,'CLV2'!A:A,'CLV2'!F:F)</f>
        <v>3.HOTPOT AND FRIED</v>
      </c>
      <c r="AI2182" s="115" t="str">
        <f t="shared" si="8"/>
        <v>Pack</v>
      </c>
      <c r="AJ2182" s="116">
        <f t="shared" si="9"/>
        <v>1</v>
      </c>
      <c r="AK2182" s="117" t="str">
        <f t="array" ref="AK2182">XLOOKUP(F2182,'GIÁ'!A:A,'GIÁ'!D:D)</f>
        <v>68779.37</v>
      </c>
      <c r="AL2182" s="118">
        <f t="shared" si="10"/>
        <v>275117.48</v>
      </c>
      <c r="AM2182" s="118">
        <f t="shared" si="11"/>
        <v>0</v>
      </c>
      <c r="AN2182" s="119">
        <f t="shared" si="12"/>
        <v>0</v>
      </c>
      <c r="AO2182" s="118">
        <f t="shared" si="13"/>
        <v>275117.48</v>
      </c>
      <c r="AP2182" s="121">
        <f t="shared" si="14"/>
        <v>0</v>
      </c>
      <c r="AQ2182" s="122"/>
      <c r="AR2182" s="119"/>
    </row>
    <row r="2183" ht="22.5" customHeight="1">
      <c r="A2183" s="89">
        <v>46233.0</v>
      </c>
      <c r="B2183" s="90">
        <v>0.7354166666666667</v>
      </c>
      <c r="C2183" s="91" t="s">
        <v>714</v>
      </c>
      <c r="D2183" s="129" t="str">
        <f t="array" ref="D2183">XLOOKUP(C2183,'DS ST'!A:A,'DS ST'!B:B)</f>
        <v>A164</v>
      </c>
      <c r="E2183" s="94" t="str">
        <f t="array" ref="E2183">XLOOKUP($F2183,'GIÁ'!$A:$A,'GIÁ'!$E:$E)</f>
        <v>ĐÔNG</v>
      </c>
      <c r="F2183" s="94">
        <v>8.935101607211E12</v>
      </c>
      <c r="G2183" s="95" t="s">
        <v>1879</v>
      </c>
      <c r="H2183" s="95" t="s">
        <v>224</v>
      </c>
      <c r="I2183" s="96">
        <v>6.0</v>
      </c>
      <c r="J2183" s="96">
        <v>0.0</v>
      </c>
      <c r="K2183" s="98">
        <f t="shared" si="4"/>
        <v>6</v>
      </c>
      <c r="L2183" s="99" t="s">
        <v>6574</v>
      </c>
      <c r="M2183" s="100" t="s">
        <v>6575</v>
      </c>
      <c r="N2183" s="101" t="str">
        <f t="shared" si="139"/>
        <v>PT1590297-T0018935101607211</v>
      </c>
      <c r="O2183" s="128"/>
      <c r="P2183" s="100"/>
      <c r="Q2183" s="103">
        <f t="shared" si="5"/>
        <v>6</v>
      </c>
      <c r="R2183" s="161"/>
      <c r="S2183" s="105"/>
      <c r="T2183" s="106"/>
      <c r="U2183" s="107" t="s">
        <v>6523</v>
      </c>
      <c r="V2183" s="108" t="s">
        <v>756</v>
      </c>
      <c r="W2183" s="109" t="s">
        <v>1908</v>
      </c>
      <c r="X2183" s="110" t="str">
        <f t="shared" si="6"/>
        <v/>
      </c>
      <c r="Y2183" s="110" t="str">
        <f t="shared" si="7"/>
        <v/>
      </c>
      <c r="Z2183" s="109" t="s">
        <v>797</v>
      </c>
      <c r="AA2183" s="109" t="s">
        <v>802</v>
      </c>
      <c r="AB2183" s="106"/>
      <c r="AC2183" s="158"/>
      <c r="AD2183" s="160"/>
      <c r="AE2183" s="127"/>
      <c r="AF2183" s="113"/>
      <c r="AG2183" s="165" t="str">
        <f t="array" ref="AG2183">XLOOKUP(F2183,'CLV2'!A:A,'CLV2'!E:E)</f>
        <v>2.FROZEN FOODS</v>
      </c>
      <c r="AH2183" s="115" t="str">
        <f t="array" ref="AH2183">XLOOKUP(F2183,'CLV2'!A:A,'CLV2'!F:F)</f>
        <v>3.DUMPLINGS</v>
      </c>
      <c r="AI2183" s="115" t="str">
        <f t="shared" si="8"/>
        <v>Pack</v>
      </c>
      <c r="AJ2183" s="116">
        <f t="shared" si="9"/>
        <v>1</v>
      </c>
      <c r="AK2183" s="117" t="str">
        <f t="array" ref="AK2183">XLOOKUP(F2183,'GIÁ'!A:A,'GIÁ'!D:D)</f>
        <v>22033.98</v>
      </c>
      <c r="AL2183" s="118">
        <f t="shared" si="10"/>
        <v>132203.88</v>
      </c>
      <c r="AM2183" s="118">
        <f t="shared" si="11"/>
        <v>0</v>
      </c>
      <c r="AN2183" s="119">
        <f t="shared" si="12"/>
        <v>0</v>
      </c>
      <c r="AO2183" s="118">
        <f t="shared" si="13"/>
        <v>132203.88</v>
      </c>
      <c r="AP2183" s="121">
        <f t="shared" si="14"/>
        <v>0</v>
      </c>
      <c r="AQ2183" s="122"/>
      <c r="AR2183" s="119"/>
    </row>
    <row r="2184" ht="22.5" customHeight="1">
      <c r="A2184" s="89">
        <v>46233.0</v>
      </c>
      <c r="B2184" s="90">
        <v>0.7354166666666667</v>
      </c>
      <c r="C2184" s="91" t="s">
        <v>714</v>
      </c>
      <c r="D2184" s="129" t="str">
        <f t="array" ref="D2184">XLOOKUP(C2184,'DS ST'!A:A,'DS ST'!B:B)</f>
        <v>A164</v>
      </c>
      <c r="E2184" s="94" t="str">
        <f t="array" ref="E2184">XLOOKUP($F2184,'GIÁ'!$A:$A,'GIÁ'!$E:$E)</f>
        <v>ĐÔNG</v>
      </c>
      <c r="F2184" s="94">
        <v>8.935297103726E12</v>
      </c>
      <c r="G2184" s="95" t="s">
        <v>2028</v>
      </c>
      <c r="H2184" s="95" t="s">
        <v>224</v>
      </c>
      <c r="I2184" s="96">
        <v>4.0</v>
      </c>
      <c r="J2184" s="96">
        <v>0.0</v>
      </c>
      <c r="K2184" s="98">
        <f t="shared" si="4"/>
        <v>4</v>
      </c>
      <c r="L2184" s="99" t="s">
        <v>6574</v>
      </c>
      <c r="M2184" s="100" t="s">
        <v>6575</v>
      </c>
      <c r="N2184" s="101" t="str">
        <f t="shared" si="139"/>
        <v>PT1590297-T0018935297103726</v>
      </c>
      <c r="O2184" s="128"/>
      <c r="P2184" s="100"/>
      <c r="Q2184" s="103">
        <f t="shared" si="5"/>
        <v>4</v>
      </c>
      <c r="R2184" s="161"/>
      <c r="S2184" s="105"/>
      <c r="T2184" s="106"/>
      <c r="U2184" s="107" t="s">
        <v>6526</v>
      </c>
      <c r="V2184" s="108" t="s">
        <v>756</v>
      </c>
      <c r="W2184" s="109" t="s">
        <v>1908</v>
      </c>
      <c r="X2184" s="110" t="str">
        <f t="shared" si="6"/>
        <v/>
      </c>
      <c r="Y2184" s="110" t="str">
        <f t="shared" si="7"/>
        <v/>
      </c>
      <c r="Z2184" s="109" t="s">
        <v>797</v>
      </c>
      <c r="AA2184" s="109" t="s">
        <v>802</v>
      </c>
      <c r="AB2184" s="106"/>
      <c r="AC2184" s="158"/>
      <c r="AD2184" s="160"/>
      <c r="AE2184" s="127"/>
      <c r="AF2184" s="113"/>
      <c r="AG2184" s="165" t="str">
        <f t="array" ref="AG2184">XLOOKUP(F2184,'CLV2'!A:A,'CLV2'!E:E)</f>
        <v>2.FROZEN FOODS</v>
      </c>
      <c r="AH2184" s="115" t="str">
        <f t="array" ref="AH2184">XLOOKUP(F2184,'CLV2'!A:A,'CLV2'!F:F)</f>
        <v>3.PIZZA - READY MEALS</v>
      </c>
      <c r="AI2184" s="115" t="str">
        <f t="shared" si="8"/>
        <v>Pack</v>
      </c>
      <c r="AJ2184" s="116">
        <f t="shared" si="9"/>
        <v>1</v>
      </c>
      <c r="AK2184" s="117" t="str">
        <f t="array" ref="AK2184">XLOOKUP(F2184,'GIÁ'!A:A,'GIÁ'!D:D)</f>
        <v>61056.95</v>
      </c>
      <c r="AL2184" s="118">
        <f t="shared" si="10"/>
        <v>244227.8</v>
      </c>
      <c r="AM2184" s="118">
        <f t="shared" si="11"/>
        <v>0</v>
      </c>
      <c r="AN2184" s="119">
        <f t="shared" si="12"/>
        <v>0</v>
      </c>
      <c r="AO2184" s="118">
        <f t="shared" si="13"/>
        <v>244227.8</v>
      </c>
      <c r="AP2184" s="121">
        <f t="shared" si="14"/>
        <v>0</v>
      </c>
      <c r="AQ2184" s="122"/>
      <c r="AR2184" s="119"/>
    </row>
    <row r="2185" ht="22.5" customHeight="1">
      <c r="A2185" s="89">
        <v>46233.0</v>
      </c>
      <c r="B2185" s="90">
        <v>0.7354166666666667</v>
      </c>
      <c r="C2185" s="91" t="s">
        <v>714</v>
      </c>
      <c r="D2185" s="129" t="str">
        <f t="array" ref="D2185">XLOOKUP(C2185,'DS ST'!A:A,'DS ST'!B:B)</f>
        <v>A164</v>
      </c>
      <c r="E2185" s="94" t="str">
        <f t="array" ref="E2185">XLOOKUP($F2185,'GIÁ'!$A:$A,'GIÁ'!$E:$E)</f>
        <v>ĐÔNG</v>
      </c>
      <c r="F2185" s="94">
        <v>8.934717262012E12</v>
      </c>
      <c r="G2185" s="95" t="s">
        <v>1715</v>
      </c>
      <c r="H2185" s="95" t="s">
        <v>224</v>
      </c>
      <c r="I2185" s="96">
        <v>2.0</v>
      </c>
      <c r="J2185" s="96">
        <v>0.0</v>
      </c>
      <c r="K2185" s="98">
        <f t="shared" si="4"/>
        <v>2</v>
      </c>
      <c r="L2185" s="99" t="s">
        <v>6574</v>
      </c>
      <c r="M2185" s="100" t="s">
        <v>6575</v>
      </c>
      <c r="N2185" s="101" t="str">
        <f t="shared" si="139"/>
        <v>PT1590297-T0018934717262012</v>
      </c>
      <c r="O2185" s="128"/>
      <c r="P2185" s="100"/>
      <c r="Q2185" s="103">
        <f t="shared" si="5"/>
        <v>2</v>
      </c>
      <c r="R2185" s="161"/>
      <c r="S2185" s="105"/>
      <c r="T2185" s="106"/>
      <c r="U2185" s="107" t="s">
        <v>6528</v>
      </c>
      <c r="V2185" s="108" t="s">
        <v>756</v>
      </c>
      <c r="W2185" s="109" t="s">
        <v>1908</v>
      </c>
      <c r="X2185" s="110" t="str">
        <f t="shared" si="6"/>
        <v/>
      </c>
      <c r="Y2185" s="110" t="str">
        <f t="shared" si="7"/>
        <v/>
      </c>
      <c r="Z2185" s="109" t="s">
        <v>797</v>
      </c>
      <c r="AA2185" s="109" t="s">
        <v>802</v>
      </c>
      <c r="AB2185" s="106"/>
      <c r="AC2185" s="158"/>
      <c r="AD2185" s="160"/>
      <c r="AE2185" s="127"/>
      <c r="AF2185" s="113"/>
      <c r="AG2185" s="165" t="str">
        <f t="array" ref="AG2185">XLOOKUP(F2185,'CLV2'!A:A,'CLV2'!E:E)</f>
        <v>2.FROZEN FOODS</v>
      </c>
      <c r="AH2185" s="115" t="str">
        <f t="array" ref="AH2185">XLOOKUP(F2185,'CLV2'!A:A,'CLV2'!F:F)</f>
        <v>3.HOTPOT AND FRIED</v>
      </c>
      <c r="AI2185" s="115" t="str">
        <f t="shared" si="8"/>
        <v>Pack</v>
      </c>
      <c r="AJ2185" s="116">
        <f t="shared" si="9"/>
        <v>1</v>
      </c>
      <c r="AK2185" s="117" t="str">
        <f t="array" ref="AK2185">XLOOKUP(F2185,'GIÁ'!A:A,'GIÁ'!D:D)</f>
        <v>32686.96</v>
      </c>
      <c r="AL2185" s="118">
        <f t="shared" si="10"/>
        <v>65373.92</v>
      </c>
      <c r="AM2185" s="118">
        <f t="shared" si="11"/>
        <v>0</v>
      </c>
      <c r="AN2185" s="119">
        <f t="shared" si="12"/>
        <v>0</v>
      </c>
      <c r="AO2185" s="118">
        <f t="shared" si="13"/>
        <v>65373.92</v>
      </c>
      <c r="AP2185" s="121">
        <f t="shared" si="14"/>
        <v>0</v>
      </c>
      <c r="AQ2185" s="122"/>
      <c r="AR2185" s="119"/>
    </row>
    <row r="2186" ht="22.5" customHeight="1">
      <c r="A2186" s="89">
        <v>46233.0</v>
      </c>
      <c r="B2186" s="90">
        <v>0.7354166666666667</v>
      </c>
      <c r="C2186" s="91" t="s">
        <v>714</v>
      </c>
      <c r="D2186" s="129" t="str">
        <f t="array" ref="D2186">XLOOKUP(C2186,'DS ST'!A:A,'DS ST'!B:B)</f>
        <v>A164</v>
      </c>
      <c r="E2186" s="94" t="str">
        <f t="array" ref="E2186">XLOOKUP($F2186,'GIÁ'!$A:$A,'GIÁ'!$E:$E)</f>
        <v>ĐÔNG</v>
      </c>
      <c r="F2186" s="94">
        <v>8.935319711311E12</v>
      </c>
      <c r="G2186" s="95" t="s">
        <v>2061</v>
      </c>
      <c r="H2186" s="95" t="s">
        <v>224</v>
      </c>
      <c r="I2186" s="96">
        <v>4.0</v>
      </c>
      <c r="J2186" s="96">
        <v>0.0</v>
      </c>
      <c r="K2186" s="98">
        <f t="shared" si="4"/>
        <v>4</v>
      </c>
      <c r="L2186" s="99" t="s">
        <v>6574</v>
      </c>
      <c r="M2186" s="100" t="s">
        <v>6575</v>
      </c>
      <c r="N2186" s="101" t="str">
        <f t="shared" si="139"/>
        <v>PT1590297-T0018935319711311</v>
      </c>
      <c r="O2186" s="128"/>
      <c r="P2186" s="100"/>
      <c r="Q2186" s="103">
        <f t="shared" si="5"/>
        <v>4</v>
      </c>
      <c r="R2186" s="161"/>
      <c r="S2186" s="105"/>
      <c r="T2186" s="106"/>
      <c r="U2186" s="107" t="s">
        <v>6529</v>
      </c>
      <c r="V2186" s="108" t="s">
        <v>756</v>
      </c>
      <c r="W2186" s="109" t="s">
        <v>1908</v>
      </c>
      <c r="X2186" s="110" t="str">
        <f t="shared" si="6"/>
        <v/>
      </c>
      <c r="Y2186" s="110" t="str">
        <f t="shared" si="7"/>
        <v/>
      </c>
      <c r="Z2186" s="109" t="s">
        <v>797</v>
      </c>
      <c r="AA2186" s="109" t="s">
        <v>802</v>
      </c>
      <c r="AB2186" s="106"/>
      <c r="AC2186" s="158"/>
      <c r="AD2186" s="160"/>
      <c r="AE2186" s="127"/>
      <c r="AF2186" s="113"/>
      <c r="AG2186" s="165" t="str">
        <f t="array" ref="AG2186">XLOOKUP(F2186,'CLV2'!A:A,'CLV2'!E:E)</f>
        <v>2.FROZEN FOODS</v>
      </c>
      <c r="AH2186" s="115" t="str">
        <f t="array" ref="AH2186">XLOOKUP(F2186,'CLV2'!A:A,'CLV2'!F:F)</f>
        <v>3.HOTPOT AND FRIED</v>
      </c>
      <c r="AI2186" s="115" t="str">
        <f t="shared" si="8"/>
        <v>Pack</v>
      </c>
      <c r="AJ2186" s="116">
        <f t="shared" si="9"/>
        <v>1</v>
      </c>
      <c r="AK2186" s="117" t="str">
        <f t="array" ref="AK2186">XLOOKUP(F2186,'GIÁ'!A:A,'GIÁ'!D:D)</f>
        <v>30542.46</v>
      </c>
      <c r="AL2186" s="118">
        <f t="shared" si="10"/>
        <v>122169.84</v>
      </c>
      <c r="AM2186" s="118">
        <f t="shared" si="11"/>
        <v>0</v>
      </c>
      <c r="AN2186" s="119">
        <f t="shared" si="12"/>
        <v>0</v>
      </c>
      <c r="AO2186" s="118">
        <f t="shared" si="13"/>
        <v>122169.84</v>
      </c>
      <c r="AP2186" s="121">
        <f t="shared" si="14"/>
        <v>0</v>
      </c>
      <c r="AQ2186" s="122"/>
      <c r="AR2186" s="119"/>
    </row>
    <row r="2187" ht="22.5" customHeight="1">
      <c r="A2187" s="89">
        <v>46233.0</v>
      </c>
      <c r="B2187" s="90">
        <v>0.7354166666666667</v>
      </c>
      <c r="C2187" s="91" t="s">
        <v>714</v>
      </c>
      <c r="D2187" s="129" t="str">
        <f t="array" ref="D2187">XLOOKUP(C2187,'DS ST'!A:A,'DS ST'!B:B)</f>
        <v>A164</v>
      </c>
      <c r="E2187" s="94" t="str">
        <f t="array" ref="E2187">XLOOKUP($F2187,'GIÁ'!$A:$A,'GIÁ'!$E:$E)</f>
        <v>ĐÔNG</v>
      </c>
      <c r="F2187" s="94">
        <v>8.93607627967E12</v>
      </c>
      <c r="G2187" s="95" t="s">
        <v>2317</v>
      </c>
      <c r="H2187" s="95" t="s">
        <v>224</v>
      </c>
      <c r="I2187" s="96">
        <v>2.0</v>
      </c>
      <c r="J2187" s="96">
        <v>0.0</v>
      </c>
      <c r="K2187" s="98">
        <f t="shared" si="4"/>
        <v>2</v>
      </c>
      <c r="L2187" s="99" t="s">
        <v>6574</v>
      </c>
      <c r="M2187" s="100" t="s">
        <v>6575</v>
      </c>
      <c r="N2187" s="101" t="str">
        <f t="shared" si="139"/>
        <v>PT1590297-T0018936076279670</v>
      </c>
      <c r="O2187" s="128"/>
      <c r="P2187" s="100"/>
      <c r="Q2187" s="103">
        <f t="shared" si="5"/>
        <v>2</v>
      </c>
      <c r="R2187" s="161"/>
      <c r="S2187" s="105"/>
      <c r="T2187" s="106"/>
      <c r="U2187" s="107" t="s">
        <v>6530</v>
      </c>
      <c r="V2187" s="108" t="s">
        <v>756</v>
      </c>
      <c r="W2187" s="109" t="s">
        <v>1908</v>
      </c>
      <c r="X2187" s="110" t="str">
        <f t="shared" si="6"/>
        <v/>
      </c>
      <c r="Y2187" s="110" t="str">
        <f t="shared" si="7"/>
        <v/>
      </c>
      <c r="Z2187" s="109" t="s">
        <v>797</v>
      </c>
      <c r="AA2187" s="109" t="s">
        <v>802</v>
      </c>
      <c r="AB2187" s="106"/>
      <c r="AC2187" s="158"/>
      <c r="AD2187" s="160"/>
      <c r="AE2187" s="127"/>
      <c r="AF2187" s="113"/>
      <c r="AG2187" s="165" t="str">
        <f t="array" ref="AG2187">XLOOKUP(F2187,'CLV2'!A:A,'CLV2'!E:E)</f>
        <v>2.FROZEN FOODS</v>
      </c>
      <c r="AH2187" s="115" t="str">
        <f t="array" ref="AH2187">XLOOKUP(F2187,'CLV2'!A:A,'CLV2'!F:F)</f>
        <v>3.PASTRY AND DESSERTS</v>
      </c>
      <c r="AI2187" s="115" t="str">
        <f t="shared" si="8"/>
        <v>Pack</v>
      </c>
      <c r="AJ2187" s="116">
        <f t="shared" si="9"/>
        <v>1</v>
      </c>
      <c r="AK2187" s="117" t="str">
        <f t="array" ref="AK2187">XLOOKUP(F2187,'GIÁ'!A:A,'GIÁ'!D:D)</f>
        <v>26872.96</v>
      </c>
      <c r="AL2187" s="118">
        <f t="shared" si="10"/>
        <v>53745.92</v>
      </c>
      <c r="AM2187" s="118">
        <f t="shared" si="11"/>
        <v>0</v>
      </c>
      <c r="AN2187" s="119">
        <f t="shared" si="12"/>
        <v>0</v>
      </c>
      <c r="AO2187" s="118">
        <f t="shared" si="13"/>
        <v>53745.92</v>
      </c>
      <c r="AP2187" s="121">
        <f t="shared" si="14"/>
        <v>0</v>
      </c>
      <c r="AQ2187" s="122"/>
      <c r="AR2187" s="119"/>
    </row>
    <row r="2188" ht="22.5" customHeight="1">
      <c r="A2188" s="89">
        <v>46233.0</v>
      </c>
      <c r="B2188" s="90">
        <v>0.7354166666666667</v>
      </c>
      <c r="C2188" s="91" t="s">
        <v>714</v>
      </c>
      <c r="D2188" s="129" t="str">
        <f t="array" ref="D2188">XLOOKUP(C2188,'DS ST'!A:A,'DS ST'!B:B)</f>
        <v>A164</v>
      </c>
      <c r="E2188" s="94" t="str">
        <f t="array" ref="E2188">XLOOKUP($F2188,'GIÁ'!$A:$A,'GIÁ'!$E:$E)</f>
        <v>ĐÔNG</v>
      </c>
      <c r="F2188" s="94">
        <v>8.936220300274E12</v>
      </c>
      <c r="G2188" s="95" t="s">
        <v>2705</v>
      </c>
      <c r="H2188" s="95" t="s">
        <v>224</v>
      </c>
      <c r="I2188" s="96">
        <v>6.0</v>
      </c>
      <c r="J2188" s="96">
        <v>0.0</v>
      </c>
      <c r="K2188" s="98">
        <f t="shared" si="4"/>
        <v>6</v>
      </c>
      <c r="L2188" s="99" t="s">
        <v>6574</v>
      </c>
      <c r="M2188" s="100" t="s">
        <v>6575</v>
      </c>
      <c r="N2188" s="101" t="str">
        <f t="shared" si="139"/>
        <v>PT1590297-T0018936220300274</v>
      </c>
      <c r="O2188" s="128"/>
      <c r="P2188" s="100"/>
      <c r="Q2188" s="103">
        <f t="shared" si="5"/>
        <v>6</v>
      </c>
      <c r="R2188" s="161"/>
      <c r="S2188" s="105"/>
      <c r="T2188" s="106"/>
      <c r="U2188" s="107" t="s">
        <v>6578</v>
      </c>
      <c r="V2188" s="108" t="s">
        <v>756</v>
      </c>
      <c r="W2188" s="109" t="s">
        <v>1908</v>
      </c>
      <c r="X2188" s="110" t="str">
        <f t="shared" si="6"/>
        <v/>
      </c>
      <c r="Y2188" s="110" t="str">
        <f t="shared" si="7"/>
        <v/>
      </c>
      <c r="Z2188" s="109" t="s">
        <v>797</v>
      </c>
      <c r="AA2188" s="109" t="s">
        <v>802</v>
      </c>
      <c r="AB2188" s="106"/>
      <c r="AC2188" s="158"/>
      <c r="AD2188" s="160"/>
      <c r="AE2188" s="127"/>
      <c r="AF2188" s="113"/>
      <c r="AG2188" s="165" t="str">
        <f t="array" ref="AG2188">XLOOKUP(F2188,'CLV2'!A:A,'CLV2'!E:E)</f>
        <v>2.FROZEN FOODS</v>
      </c>
      <c r="AH2188" s="115" t="str">
        <f t="array" ref="AH2188">XLOOKUP(F2188,'CLV2'!A:A,'CLV2'!F:F)</f>
        <v>3.HOTPOT AND FRIED</v>
      </c>
      <c r="AI2188" s="115" t="str">
        <f t="shared" si="8"/>
        <v>Pack</v>
      </c>
      <c r="AJ2188" s="116">
        <f t="shared" si="9"/>
        <v>1</v>
      </c>
      <c r="AK2188" s="117" t="str">
        <f t="array" ref="AK2188">XLOOKUP(F2188,'GIÁ'!A:A,'GIÁ'!D:D)</f>
        <v>40500.00</v>
      </c>
      <c r="AL2188" s="118">
        <f t="shared" si="10"/>
        <v>243000</v>
      </c>
      <c r="AM2188" s="118">
        <f t="shared" si="11"/>
        <v>0</v>
      </c>
      <c r="AN2188" s="119">
        <f t="shared" si="12"/>
        <v>0</v>
      </c>
      <c r="AO2188" s="118">
        <f t="shared" si="13"/>
        <v>243000</v>
      </c>
      <c r="AP2188" s="121">
        <f t="shared" si="14"/>
        <v>0</v>
      </c>
      <c r="AQ2188" s="122"/>
      <c r="AR2188" s="119"/>
    </row>
    <row r="2189" ht="22.5" customHeight="1">
      <c r="A2189" s="89">
        <v>46233.0</v>
      </c>
      <c r="B2189" s="90">
        <v>0.7354166666666667</v>
      </c>
      <c r="C2189" s="91" t="s">
        <v>714</v>
      </c>
      <c r="D2189" s="129" t="str">
        <f t="array" ref="D2189">XLOOKUP(C2189,'DS ST'!A:A,'DS ST'!B:B)</f>
        <v>A164</v>
      </c>
      <c r="E2189" s="94" t="str">
        <f t="array" ref="E2189">XLOOKUP($F2189,'GIÁ'!$A:$A,'GIÁ'!$E:$E)</f>
        <v>ĐÔNG</v>
      </c>
      <c r="F2189" s="94">
        <v>8.936077110262E12</v>
      </c>
      <c r="G2189" s="95" t="s">
        <v>2339</v>
      </c>
      <c r="H2189" s="95" t="s">
        <v>224</v>
      </c>
      <c r="I2189" s="96">
        <v>2.0</v>
      </c>
      <c r="J2189" s="96">
        <v>0.0</v>
      </c>
      <c r="K2189" s="98">
        <f t="shared" si="4"/>
        <v>2</v>
      </c>
      <c r="L2189" s="99" t="s">
        <v>6574</v>
      </c>
      <c r="M2189" s="100" t="s">
        <v>6575</v>
      </c>
      <c r="N2189" s="101" t="str">
        <f t="shared" si="139"/>
        <v>PT1590297-T0018936077110262</v>
      </c>
      <c r="O2189" s="128"/>
      <c r="P2189" s="100"/>
      <c r="Q2189" s="103">
        <f t="shared" si="5"/>
        <v>2</v>
      </c>
      <c r="R2189" s="161"/>
      <c r="S2189" s="105"/>
      <c r="T2189" s="106"/>
      <c r="U2189" s="107" t="s">
        <v>6579</v>
      </c>
      <c r="V2189" s="108" t="s">
        <v>756</v>
      </c>
      <c r="W2189" s="109" t="s">
        <v>1908</v>
      </c>
      <c r="X2189" s="110" t="str">
        <f t="shared" si="6"/>
        <v/>
      </c>
      <c r="Y2189" s="110" t="str">
        <f t="shared" si="7"/>
        <v/>
      </c>
      <c r="Z2189" s="109" t="s">
        <v>797</v>
      </c>
      <c r="AA2189" s="109" t="s">
        <v>802</v>
      </c>
      <c r="AB2189" s="106"/>
      <c r="AC2189" s="158"/>
      <c r="AD2189" s="160"/>
      <c r="AE2189" s="127"/>
      <c r="AF2189" s="113"/>
      <c r="AG2189" s="165" t="str">
        <f t="array" ref="AG2189">XLOOKUP(F2189,'CLV2'!A:A,'CLV2'!E:E)</f>
        <v>2.FROZEN FOODS</v>
      </c>
      <c r="AH2189" s="115" t="str">
        <f t="array" ref="AH2189">XLOOKUP(F2189,'CLV2'!A:A,'CLV2'!F:F)</f>
        <v>3.DUMPLINGS</v>
      </c>
      <c r="AI2189" s="115" t="str">
        <f t="shared" si="8"/>
        <v>Pack</v>
      </c>
      <c r="AJ2189" s="116">
        <f t="shared" si="9"/>
        <v>1</v>
      </c>
      <c r="AK2189" s="117" t="str">
        <f t="array" ref="AK2189">XLOOKUP(F2189,'GIÁ'!A:A,'GIÁ'!D:D)</f>
        <v>34476.05</v>
      </c>
      <c r="AL2189" s="118">
        <f t="shared" si="10"/>
        <v>68952.1</v>
      </c>
      <c r="AM2189" s="118">
        <f t="shared" si="11"/>
        <v>0</v>
      </c>
      <c r="AN2189" s="119">
        <f t="shared" si="12"/>
        <v>0</v>
      </c>
      <c r="AO2189" s="118">
        <f t="shared" si="13"/>
        <v>68952.1</v>
      </c>
      <c r="AP2189" s="121">
        <f t="shared" si="14"/>
        <v>0</v>
      </c>
      <c r="AQ2189" s="122"/>
      <c r="AR2189" s="119"/>
    </row>
    <row r="2190" ht="22.5" customHeight="1">
      <c r="A2190" s="89">
        <v>46233.0</v>
      </c>
      <c r="B2190" s="90">
        <v>0.7354166666666667</v>
      </c>
      <c r="C2190" s="91" t="s">
        <v>714</v>
      </c>
      <c r="D2190" s="129" t="str">
        <f t="array" ref="D2190">XLOOKUP(C2190,'DS ST'!A:A,'DS ST'!B:B)</f>
        <v>A164</v>
      </c>
      <c r="E2190" s="94" t="str">
        <f t="array" ref="E2190">XLOOKUP($F2190,'GIÁ'!$A:$A,'GIÁ'!$E:$E)</f>
        <v>ĐÔNG</v>
      </c>
      <c r="F2190" s="94">
        <v>8.938535604412E12</v>
      </c>
      <c r="G2190" s="95" t="s">
        <v>3061</v>
      </c>
      <c r="H2190" s="95" t="s">
        <v>224</v>
      </c>
      <c r="I2190" s="96">
        <v>4.0</v>
      </c>
      <c r="J2190" s="96">
        <v>1.0</v>
      </c>
      <c r="K2190" s="98">
        <f t="shared" si="4"/>
        <v>3</v>
      </c>
      <c r="L2190" s="99" t="s">
        <v>6574</v>
      </c>
      <c r="M2190" s="100" t="s">
        <v>6575</v>
      </c>
      <c r="N2190" s="101" t="str">
        <f t="shared" si="139"/>
        <v>PT1590297-T0018938535604412</v>
      </c>
      <c r="O2190" s="128"/>
      <c r="P2190" s="100"/>
      <c r="Q2190" s="103">
        <f t="shared" si="5"/>
        <v>3</v>
      </c>
      <c r="R2190" s="161"/>
      <c r="S2190" s="105"/>
      <c r="T2190" s="106"/>
      <c r="U2190" s="107"/>
      <c r="V2190" s="108" t="s">
        <v>756</v>
      </c>
      <c r="W2190" s="109" t="s">
        <v>1312</v>
      </c>
      <c r="X2190" s="110" t="str">
        <f t="shared" si="6"/>
        <v/>
      </c>
      <c r="Y2190" s="110" t="str">
        <f t="shared" si="7"/>
        <v/>
      </c>
      <c r="Z2190" s="139" t="str">
        <f>IF(N(Q2190)&lt;=0,"",IF(ISNUMBER(SEARCH("Thiếu kiện",V2190)),"Kho đông mát",IF(AND(N(Q2190)&gt;0,N(P2190)&gt;0,OR(ISNUMBER(SEARCH("Hình KDB",U2190)),ISNUMBER(SEARCH("Hình tele",U2190)),ISNUMBER(SEARCH("sai code",U2190)),ISNUMBER(SEARCH("ST nhận",U2190)))),"Kho đông mát",IF(AND(W2190="DC giao thiếu",OR(ISNUMBER(SEARCH("Hình KDB",U2190)),ISNUMBER(SEARCH("Hình tele",U2190)),ISNUMBER(SEARCH("sai code",U2190)))),"Kho đông mát",IF(W2190="DC giao thiếu","Chưa xác định",IF(AND(W2190="DC pick sai",OR(ISNUMBER(SEARCH("Hình KDB",U2190)),ISNUMBER(SEARCH("Hình tele",U2190)),ISNUMBER(SEARCH("sai code",U2190)),ISNUMBER(SEARCH("ST nhận",U2190)))),"Kho đông mát",IF(W2190="DC pick sai","Chưa xác định",IF(AND(W2190="Hao hụt",N(O2190)&gt;0,OR(ISNUMBER(SEARCH("Hình KDB",U2190)),ISNUMBER(SEARCH("Hình tele",U2190)),ISNUMBER(SEARCH("sai code",U2190)),ISNUMBER(SEARCH("ST nhận",U2190)))),"Kho đông mát",IF(W2190="Hao hụt","Chưa xác định",IF(OR(W2190="VT giao sai điểm",W2190="Không đạt nhiệt độ",W2190="TX giao thiếu kiện",W2190="Hàng không đạt CL"),"Kho đông mát",IF(W2190="Chưa xác định","Chưa xác định",IF(N(P2190)&gt;0,"Chưa xác định",""))))))))))))</f>
        <v>Chưa xác định</v>
      </c>
      <c r="AA2190" s="109" t="s">
        <v>5260</v>
      </c>
      <c r="AB2190" s="106"/>
      <c r="AC2190" s="158"/>
      <c r="AD2190" s="160"/>
      <c r="AE2190" s="127"/>
      <c r="AF2190" s="113"/>
      <c r="AG2190" s="165" t="str">
        <f t="array" ref="AG2190">XLOOKUP(F2190,'CLV2'!A:A,'CLV2'!E:E)</f>
        <v>2.FISH AND SEAFOOD</v>
      </c>
      <c r="AH2190" s="115" t="str">
        <f t="array" ref="AH2190">XLOOKUP(F2190,'CLV2'!A:A,'CLV2'!F:F)</f>
        <v>3.FROZEN FISH AND SEAFOOD</v>
      </c>
      <c r="AI2190" s="115" t="str">
        <f t="shared" si="8"/>
        <v>Pack</v>
      </c>
      <c r="AJ2190" s="116">
        <f t="shared" si="9"/>
        <v>0.75</v>
      </c>
      <c r="AK2190" s="117" t="str">
        <f t="array" ref="AK2190">XLOOKUP(F2190,'GIÁ'!A:A,'GIÁ'!D:D)</f>
        <v>31210.74</v>
      </c>
      <c r="AL2190" s="118">
        <f t="shared" si="10"/>
        <v>93632.22</v>
      </c>
      <c r="AM2190" s="118">
        <f t="shared" si="11"/>
        <v>0</v>
      </c>
      <c r="AN2190" s="119">
        <f t="shared" si="12"/>
        <v>0</v>
      </c>
      <c r="AO2190" s="118">
        <f t="shared" si="13"/>
        <v>0</v>
      </c>
      <c r="AP2190" s="121">
        <f t="shared" si="14"/>
        <v>93632.22</v>
      </c>
      <c r="AQ2190" s="122"/>
      <c r="AR2190" s="119"/>
    </row>
    <row r="2191" ht="22.5" customHeight="1">
      <c r="A2191" s="89">
        <v>46233.0</v>
      </c>
      <c r="B2191" s="90">
        <v>0.7354166666666667</v>
      </c>
      <c r="C2191" s="91" t="s">
        <v>714</v>
      </c>
      <c r="D2191" s="129" t="str">
        <f t="array" ref="D2191">XLOOKUP(C2191,'DS ST'!A:A,'DS ST'!B:B)</f>
        <v>A164</v>
      </c>
      <c r="E2191" s="94" t="str">
        <f t="array" ref="E2191">XLOOKUP($F2191,'GIÁ'!$A:$A,'GIÁ'!$E:$E)</f>
        <v>ĐÔNG</v>
      </c>
      <c r="F2191" s="94">
        <v>8.936187610089E12</v>
      </c>
      <c r="G2191" s="95" t="s">
        <v>2590</v>
      </c>
      <c r="H2191" s="95" t="s">
        <v>224</v>
      </c>
      <c r="I2191" s="96">
        <v>4.0</v>
      </c>
      <c r="J2191" s="96">
        <v>0.0</v>
      </c>
      <c r="K2191" s="98">
        <f t="shared" si="4"/>
        <v>4</v>
      </c>
      <c r="L2191" s="99" t="s">
        <v>6574</v>
      </c>
      <c r="M2191" s="100" t="s">
        <v>6575</v>
      </c>
      <c r="N2191" s="101" t="str">
        <f t="shared" si="139"/>
        <v>PT1590297-T0018936187610089</v>
      </c>
      <c r="O2191" s="128"/>
      <c r="P2191" s="100"/>
      <c r="Q2191" s="103">
        <f t="shared" si="5"/>
        <v>4</v>
      </c>
      <c r="R2191" s="161"/>
      <c r="S2191" s="105"/>
      <c r="T2191" s="106"/>
      <c r="U2191" s="107" t="s">
        <v>6532</v>
      </c>
      <c r="V2191" s="108" t="s">
        <v>756</v>
      </c>
      <c r="W2191" s="109" t="s">
        <v>1908</v>
      </c>
      <c r="X2191" s="110" t="str">
        <f t="shared" si="6"/>
        <v/>
      </c>
      <c r="Y2191" s="110" t="str">
        <f t="shared" si="7"/>
        <v/>
      </c>
      <c r="Z2191" s="109" t="s">
        <v>797</v>
      </c>
      <c r="AA2191" s="109" t="s">
        <v>802</v>
      </c>
      <c r="AB2191" s="106"/>
      <c r="AC2191" s="158"/>
      <c r="AD2191" s="160"/>
      <c r="AE2191" s="127"/>
      <c r="AF2191" s="113"/>
      <c r="AG2191" s="165" t="str">
        <f t="array" ref="AG2191">XLOOKUP(F2191,'CLV2'!A:A,'CLV2'!E:E)</f>
        <v>2.FISH AND SEAFOOD</v>
      </c>
      <c r="AH2191" s="115" t="str">
        <f t="array" ref="AH2191">XLOOKUP(F2191,'CLV2'!A:A,'CLV2'!F:F)</f>
        <v>3.FROZEN FISH AND SEAFOOD</v>
      </c>
      <c r="AI2191" s="115" t="str">
        <f t="shared" si="8"/>
        <v>Pack</v>
      </c>
      <c r="AJ2191" s="116">
        <f t="shared" si="9"/>
        <v>1</v>
      </c>
      <c r="AK2191" s="117" t="str">
        <f t="array" ref="AK2191">XLOOKUP(F2191,'GIÁ'!A:A,'GIÁ'!D:D)</f>
        <v>73948.55</v>
      </c>
      <c r="AL2191" s="118">
        <f t="shared" si="10"/>
        <v>295794.2</v>
      </c>
      <c r="AM2191" s="118">
        <f t="shared" si="11"/>
        <v>0</v>
      </c>
      <c r="AN2191" s="119">
        <f t="shared" si="12"/>
        <v>0</v>
      </c>
      <c r="AO2191" s="118">
        <f t="shared" si="13"/>
        <v>295794.2</v>
      </c>
      <c r="AP2191" s="121">
        <f t="shared" si="14"/>
        <v>0</v>
      </c>
      <c r="AQ2191" s="122"/>
      <c r="AR2191" s="119"/>
    </row>
    <row r="2192" ht="22.5" customHeight="1">
      <c r="A2192" s="89">
        <v>46233.0</v>
      </c>
      <c r="B2192" s="90">
        <v>0.7354166666666667</v>
      </c>
      <c r="C2192" s="91" t="s">
        <v>714</v>
      </c>
      <c r="D2192" s="129" t="str">
        <f t="array" ref="D2192">XLOOKUP(C2192,'DS ST'!A:A,'DS ST'!B:B)</f>
        <v>A164</v>
      </c>
      <c r="E2192" s="94" t="str">
        <f t="array" ref="E2192">XLOOKUP($F2192,'GIÁ'!$A:$A,'GIÁ'!$E:$E)</f>
        <v>ĐÔNG</v>
      </c>
      <c r="F2192" s="94">
        <v>8.938535604597E12</v>
      </c>
      <c r="G2192" s="95" t="s">
        <v>3063</v>
      </c>
      <c r="H2192" s="95" t="s">
        <v>93</v>
      </c>
      <c r="I2192" s="96">
        <v>4.0</v>
      </c>
      <c r="J2192" s="96">
        <v>0.0</v>
      </c>
      <c r="K2192" s="98">
        <f t="shared" si="4"/>
        <v>4</v>
      </c>
      <c r="L2192" s="99" t="s">
        <v>6574</v>
      </c>
      <c r="M2192" s="100" t="s">
        <v>6575</v>
      </c>
      <c r="N2192" s="101" t="str">
        <f t="shared" si="139"/>
        <v>PT1590297-T0018938535604597</v>
      </c>
      <c r="O2192" s="128"/>
      <c r="P2192" s="100"/>
      <c r="Q2192" s="103">
        <f t="shared" si="5"/>
        <v>4</v>
      </c>
      <c r="R2192" s="161"/>
      <c r="S2192" s="105"/>
      <c r="T2192" s="106"/>
      <c r="U2192" s="107" t="s">
        <v>6542</v>
      </c>
      <c r="V2192" s="108" t="s">
        <v>756</v>
      </c>
      <c r="W2192" s="109" t="s">
        <v>1908</v>
      </c>
      <c r="X2192" s="110" t="str">
        <f t="shared" si="6"/>
        <v/>
      </c>
      <c r="Y2192" s="110" t="str">
        <f t="shared" si="7"/>
        <v/>
      </c>
      <c r="Z2192" s="109" t="s">
        <v>797</v>
      </c>
      <c r="AA2192" s="109" t="s">
        <v>802</v>
      </c>
      <c r="AB2192" s="106"/>
      <c r="AC2192" s="158"/>
      <c r="AD2192" s="160"/>
      <c r="AE2192" s="127"/>
      <c r="AF2192" s="113"/>
      <c r="AG2192" s="165" t="str">
        <f t="array" ref="AG2192">XLOOKUP(F2192,'CLV2'!A:A,'CLV2'!E:E)</f>
        <v>2.FISH AND SEAFOOD</v>
      </c>
      <c r="AH2192" s="115" t="str">
        <f t="array" ref="AH2192">XLOOKUP(F2192,'CLV2'!A:A,'CLV2'!F:F)</f>
        <v>3.FROZEN FISH AND SEAFOOD</v>
      </c>
      <c r="AI2192" s="115" t="str">
        <f t="shared" si="8"/>
        <v>Pack</v>
      </c>
      <c r="AJ2192" s="116">
        <f t="shared" si="9"/>
        <v>1</v>
      </c>
      <c r="AK2192" s="117" t="str">
        <f t="array" ref="AK2192">XLOOKUP(F2192,'GIÁ'!A:A,'GIÁ'!D:D)</f>
        <v>54841.46</v>
      </c>
      <c r="AL2192" s="118">
        <f t="shared" si="10"/>
        <v>219365.84</v>
      </c>
      <c r="AM2192" s="118">
        <f t="shared" si="11"/>
        <v>0</v>
      </c>
      <c r="AN2192" s="119">
        <f t="shared" si="12"/>
        <v>0</v>
      </c>
      <c r="AO2192" s="118">
        <f t="shared" si="13"/>
        <v>219365.84</v>
      </c>
      <c r="AP2192" s="121">
        <f t="shared" si="14"/>
        <v>0</v>
      </c>
      <c r="AQ2192" s="122"/>
      <c r="AR2192" s="119"/>
    </row>
    <row r="2193" ht="22.5" customHeight="1">
      <c r="A2193" s="89">
        <v>46233.0</v>
      </c>
      <c r="B2193" s="90">
        <v>0.38472222222222224</v>
      </c>
      <c r="C2193" s="91" t="s">
        <v>714</v>
      </c>
      <c r="D2193" s="129" t="str">
        <f t="array" ref="D2193">XLOOKUP(C2193,'DS ST'!A:A,'DS ST'!B:B)</f>
        <v>A164</v>
      </c>
      <c r="E2193" s="94" t="str">
        <f t="array" ref="E2193">XLOOKUP($F2193,'GIÁ'!$A:$A,'GIÁ'!$E:$E)</f>
        <v>MÁT</v>
      </c>
      <c r="F2193" s="94">
        <v>11244.0</v>
      </c>
      <c r="G2193" s="95" t="s">
        <v>719</v>
      </c>
      <c r="H2193" s="95" t="s">
        <v>93</v>
      </c>
      <c r="I2193" s="96">
        <v>1.0</v>
      </c>
      <c r="J2193" s="96">
        <v>0.0</v>
      </c>
      <c r="K2193" s="98">
        <f t="shared" si="4"/>
        <v>1</v>
      </c>
      <c r="L2193" s="99" t="s">
        <v>6580</v>
      </c>
      <c r="M2193" s="100" t="s">
        <v>6581</v>
      </c>
      <c r="N2193" s="101" t="str">
        <f t="shared" si="139"/>
        <v>TRBA164607911244</v>
      </c>
      <c r="O2193" s="128"/>
      <c r="P2193" s="145">
        <v>1.0</v>
      </c>
      <c r="Q2193" s="103">
        <f t="shared" si="5"/>
        <v>0</v>
      </c>
      <c r="R2193" s="161" t="s">
        <v>6582</v>
      </c>
      <c r="S2193" s="105"/>
      <c r="T2193" s="106"/>
      <c r="U2193" s="107"/>
      <c r="V2193" s="108" t="s">
        <v>756</v>
      </c>
      <c r="W2193" s="109" t="s">
        <v>1908</v>
      </c>
      <c r="X2193" s="110" t="str">
        <f t="shared" si="6"/>
        <v/>
      </c>
      <c r="Y2193" s="110" t="str">
        <f t="shared" si="7"/>
        <v>Siêu thị</v>
      </c>
      <c r="Z2193" s="139" t="str">
        <f>IF(N(Q2193)&lt;=0,"",IF(ISNUMBER(SEARCH("Thiếu kiện",V2193)),"Kho đông mát",IF(AND(N(Q2193)&gt;0,N(P2193)&gt;0,OR(ISNUMBER(SEARCH("Hình KDB",U2193)),ISNUMBER(SEARCH("Hình tele",U2193)),ISNUMBER(SEARCH("sai code",U2193)),ISNUMBER(SEARCH("ST nhận",U2193)))),"Kho đông mát",IF(AND(W2193="DC giao thiếu",OR(ISNUMBER(SEARCH("Hình KDB",U2193)),ISNUMBER(SEARCH("Hình tele",U2193)),ISNUMBER(SEARCH("sai code",U2193)))),"Kho đông mát",IF(W2193="DC giao thiếu","Chưa xác định",IF(AND(W2193="DC pick sai",OR(ISNUMBER(SEARCH("Hình KDB",U2193)),ISNUMBER(SEARCH("Hình tele",U2193)),ISNUMBER(SEARCH("sai code",U2193)),ISNUMBER(SEARCH("ST nhận",U2193)))),"Kho đông mát",IF(W2193="DC pick sai","Chưa xác định",IF(AND(W2193="Hao hụt",N(O2193)&gt;0,OR(ISNUMBER(SEARCH("Hình KDB",U2193)),ISNUMBER(SEARCH("Hình tele",U2193)),ISNUMBER(SEARCH("sai code",U2193)),ISNUMBER(SEARCH("ST nhận",U2193)))),"Kho đông mát",IF(W2193="Hao hụt","Chưa xác định",IF(OR(W2193="VT giao sai điểm",W2193="Không đạt nhiệt độ",W2193="TX giao thiếu kiện",W2193="Hàng không đạt CL"),"Kho đông mát",IF(W2193="Chưa xác định","Chưa xác định",IF(N(P2193)&gt;0,"Chưa xác định",""))))))))))))</f>
        <v/>
      </c>
      <c r="AA2193" s="109" t="s">
        <v>802</v>
      </c>
      <c r="AB2193" s="106"/>
      <c r="AC2193" s="158"/>
      <c r="AD2193" s="160"/>
      <c r="AE2193" s="127"/>
      <c r="AF2193" s="113"/>
      <c r="AG2193" s="165" t="str">
        <f t="array" ref="AG2193">XLOOKUP(F2193,'CLV2'!A:A,'CLV2'!E:E)</f>
        <v>2.FRUITS</v>
      </c>
      <c r="AH2193" s="115" t="str">
        <f t="array" ref="AH2193">XLOOKUP(F2193,'CLV2'!A:A,'CLV2'!F:F)</f>
        <v>3.CUTTING FRUITS</v>
      </c>
      <c r="AI2193" s="115" t="str">
        <f t="shared" si="8"/>
        <v>Pack</v>
      </c>
      <c r="AJ2193" s="116">
        <f t="shared" si="9"/>
        <v>1</v>
      </c>
      <c r="AK2193" s="117" t="str">
        <f t="array" ref="AK2193">XLOOKUP(F2193,'GIÁ'!A:A,'GIÁ'!D:D)</f>
        <v>18837.35</v>
      </c>
      <c r="AL2193" s="118">
        <f t="shared" si="10"/>
        <v>18837.35</v>
      </c>
      <c r="AM2193" s="118">
        <f t="shared" si="11"/>
        <v>0</v>
      </c>
      <c r="AN2193" s="119">
        <f t="shared" si="12"/>
        <v>18837.35</v>
      </c>
      <c r="AO2193" s="118">
        <f t="shared" si="13"/>
        <v>0</v>
      </c>
      <c r="AP2193" s="121">
        <f t="shared" si="14"/>
        <v>0</v>
      </c>
      <c r="AQ2193" s="122"/>
      <c r="AR2193" s="119"/>
    </row>
    <row r="2194" ht="22.5" customHeight="1">
      <c r="A2194" s="89">
        <v>46233.0</v>
      </c>
      <c r="B2194" s="90">
        <v>0.3611111111111111</v>
      </c>
      <c r="C2194" s="91" t="s">
        <v>1140</v>
      </c>
      <c r="D2194" s="129" t="str">
        <f t="array" ref="D2194">XLOOKUP(C2194,'DS ST'!A:A,'DS ST'!B:B)</f>
        <v>CHR</v>
      </c>
      <c r="E2194" s="94" t="str">
        <f t="array" ref="E2194">XLOOKUP($F2194,'GIÁ'!$A:$A,'GIÁ'!$E:$E)</f>
        <v>ĐÔNG</v>
      </c>
      <c r="F2194" s="94">
        <v>8.936013238791E12</v>
      </c>
      <c r="G2194" s="95" t="s">
        <v>2178</v>
      </c>
      <c r="H2194" s="95" t="s">
        <v>57</v>
      </c>
      <c r="I2194" s="96">
        <v>6.0</v>
      </c>
      <c r="J2194" s="96">
        <v>0.0</v>
      </c>
      <c r="K2194" s="98">
        <f t="shared" si="4"/>
        <v>6</v>
      </c>
      <c r="L2194" s="99" t="s">
        <v>6583</v>
      </c>
      <c r="M2194" s="100" t="s">
        <v>6584</v>
      </c>
      <c r="N2194" s="101" t="str">
        <f t="shared" si="139"/>
        <v>PT1590260-T0018936013238791</v>
      </c>
      <c r="O2194" s="128"/>
      <c r="P2194" s="100"/>
      <c r="Q2194" s="103">
        <f t="shared" si="5"/>
        <v>6</v>
      </c>
      <c r="R2194" s="161"/>
      <c r="S2194" s="105"/>
      <c r="T2194" s="106"/>
      <c r="U2194" s="107" t="s">
        <v>6525</v>
      </c>
      <c r="V2194" s="108" t="s">
        <v>756</v>
      </c>
      <c r="W2194" s="109" t="s">
        <v>1908</v>
      </c>
      <c r="X2194" s="110" t="str">
        <f t="shared" si="6"/>
        <v/>
      </c>
      <c r="Y2194" s="110" t="str">
        <f t="shared" si="7"/>
        <v/>
      </c>
      <c r="Z2194" s="109" t="s">
        <v>797</v>
      </c>
      <c r="AA2194" s="109" t="s">
        <v>802</v>
      </c>
      <c r="AB2194" s="106"/>
      <c r="AC2194" s="158"/>
      <c r="AD2194" s="160"/>
      <c r="AE2194" s="127"/>
      <c r="AF2194" s="113"/>
      <c r="AG2194" s="165" t="str">
        <f t="array" ref="AG2194">XLOOKUP(F2194,'CLV2'!A:A,'CLV2'!E:E)</f>
        <v>2.FROZEN FOODS</v>
      </c>
      <c r="AH2194" s="115" t="str">
        <f t="array" ref="AH2194">XLOOKUP(F2194,'CLV2'!A:A,'CLV2'!F:F)</f>
        <v>3.PIZZA - READY MEALS</v>
      </c>
      <c r="AI2194" s="115" t="str">
        <f t="shared" si="8"/>
        <v>Pack</v>
      </c>
      <c r="AJ2194" s="116">
        <f t="shared" si="9"/>
        <v>1</v>
      </c>
      <c r="AK2194" s="117" t="str">
        <f t="array" ref="AK2194">XLOOKUP(F2194,'GIÁ'!A:A,'GIÁ'!D:D)</f>
        <v>22578.43</v>
      </c>
      <c r="AL2194" s="118">
        <f t="shared" si="10"/>
        <v>135470.58</v>
      </c>
      <c r="AM2194" s="118">
        <f t="shared" si="11"/>
        <v>0</v>
      </c>
      <c r="AN2194" s="119">
        <f t="shared" si="12"/>
        <v>0</v>
      </c>
      <c r="AO2194" s="118">
        <f t="shared" si="13"/>
        <v>135470.58</v>
      </c>
      <c r="AP2194" s="121">
        <f t="shared" si="14"/>
        <v>0</v>
      </c>
      <c r="AQ2194" s="122"/>
      <c r="AR2194" s="119"/>
    </row>
    <row r="2195" ht="22.5" customHeight="1">
      <c r="A2195" s="89">
        <v>46233.0</v>
      </c>
      <c r="B2195" s="90">
        <v>0.3611111111111111</v>
      </c>
      <c r="C2195" s="91" t="s">
        <v>1140</v>
      </c>
      <c r="D2195" s="129" t="str">
        <f t="array" ref="D2195">XLOOKUP(C2195,'DS ST'!A:A,'DS ST'!B:B)</f>
        <v>CHR</v>
      </c>
      <c r="E2195" s="94" t="str">
        <f t="array" ref="E2195">XLOOKUP($F2195,'GIÁ'!$A:$A,'GIÁ'!$E:$E)</f>
        <v>ĐÔNG</v>
      </c>
      <c r="F2195" s="94">
        <v>8.934717401336E12</v>
      </c>
      <c r="G2195" s="95" t="s">
        <v>1750</v>
      </c>
      <c r="H2195" s="95" t="s">
        <v>224</v>
      </c>
      <c r="I2195" s="96">
        <v>2.0</v>
      </c>
      <c r="J2195" s="96">
        <v>0.0</v>
      </c>
      <c r="K2195" s="98">
        <f t="shared" si="4"/>
        <v>2</v>
      </c>
      <c r="L2195" s="99" t="s">
        <v>6583</v>
      </c>
      <c r="M2195" s="100" t="s">
        <v>6584</v>
      </c>
      <c r="N2195" s="101" t="str">
        <f t="shared" si="139"/>
        <v>PT1590260-T0018934717401336</v>
      </c>
      <c r="O2195" s="128"/>
      <c r="P2195" s="100"/>
      <c r="Q2195" s="103">
        <f t="shared" si="5"/>
        <v>2</v>
      </c>
      <c r="R2195" s="161"/>
      <c r="S2195" s="105"/>
      <c r="T2195" s="106"/>
      <c r="U2195" s="107" t="s">
        <v>6585</v>
      </c>
      <c r="V2195" s="108" t="s">
        <v>756</v>
      </c>
      <c r="W2195" s="109" t="s">
        <v>1908</v>
      </c>
      <c r="X2195" s="110" t="str">
        <f t="shared" si="6"/>
        <v/>
      </c>
      <c r="Y2195" s="110" t="str">
        <f t="shared" si="7"/>
        <v/>
      </c>
      <c r="Z2195" s="109" t="s">
        <v>797</v>
      </c>
      <c r="AA2195" s="109" t="s">
        <v>802</v>
      </c>
      <c r="AB2195" s="106"/>
      <c r="AC2195" s="158"/>
      <c r="AD2195" s="160"/>
      <c r="AE2195" s="127"/>
      <c r="AF2195" s="113"/>
      <c r="AG2195" s="165" t="str">
        <f t="array" ref="AG2195">XLOOKUP(F2195,'CLV2'!A:A,'CLV2'!E:E)</f>
        <v>2.FROZEN FOODS</v>
      </c>
      <c r="AH2195" s="115" t="str">
        <f t="array" ref="AH2195">XLOOKUP(F2195,'CLV2'!A:A,'CLV2'!F:F)</f>
        <v>3.DUMPLINGS</v>
      </c>
      <c r="AI2195" s="115" t="str">
        <f t="shared" si="8"/>
        <v>Pack</v>
      </c>
      <c r="AJ2195" s="116">
        <f t="shared" si="9"/>
        <v>1</v>
      </c>
      <c r="AK2195" s="117" t="str">
        <f t="array" ref="AK2195">XLOOKUP(F2195,'GIÁ'!A:A,'GIÁ'!D:D)</f>
        <v>39374.44</v>
      </c>
      <c r="AL2195" s="118">
        <f t="shared" si="10"/>
        <v>78748.88</v>
      </c>
      <c r="AM2195" s="118">
        <f t="shared" si="11"/>
        <v>0</v>
      </c>
      <c r="AN2195" s="119">
        <f t="shared" si="12"/>
        <v>0</v>
      </c>
      <c r="AO2195" s="118">
        <f t="shared" si="13"/>
        <v>78748.88</v>
      </c>
      <c r="AP2195" s="121">
        <f t="shared" si="14"/>
        <v>0</v>
      </c>
      <c r="AQ2195" s="122"/>
      <c r="AR2195" s="119"/>
    </row>
    <row r="2196" ht="22.5" customHeight="1">
      <c r="A2196" s="89">
        <v>46233.0</v>
      </c>
      <c r="B2196" s="90">
        <v>0.3611111111111111</v>
      </c>
      <c r="C2196" s="91" t="s">
        <v>1140</v>
      </c>
      <c r="D2196" s="129" t="str">
        <f t="array" ref="D2196">XLOOKUP(C2196,'DS ST'!A:A,'DS ST'!B:B)</f>
        <v>CHR</v>
      </c>
      <c r="E2196" s="94" t="str">
        <f t="array" ref="E2196">XLOOKUP($F2196,'GIÁ'!$A:$A,'GIÁ'!$E:$E)</f>
        <v>ĐÔNG</v>
      </c>
      <c r="F2196" s="94">
        <v>8.935319711311E12</v>
      </c>
      <c r="G2196" s="95" t="s">
        <v>2061</v>
      </c>
      <c r="H2196" s="95" t="s">
        <v>224</v>
      </c>
      <c r="I2196" s="96">
        <v>6.0</v>
      </c>
      <c r="J2196" s="96">
        <v>0.0</v>
      </c>
      <c r="K2196" s="98">
        <f t="shared" si="4"/>
        <v>6</v>
      </c>
      <c r="L2196" s="99" t="s">
        <v>6583</v>
      </c>
      <c r="M2196" s="100" t="s">
        <v>6584</v>
      </c>
      <c r="N2196" s="101" t="str">
        <f t="shared" si="139"/>
        <v>PT1590260-T0018935319711311</v>
      </c>
      <c r="O2196" s="128"/>
      <c r="P2196" s="100"/>
      <c r="Q2196" s="103">
        <f t="shared" si="5"/>
        <v>6</v>
      </c>
      <c r="R2196" s="161"/>
      <c r="S2196" s="105"/>
      <c r="T2196" s="106"/>
      <c r="U2196" s="107" t="s">
        <v>6529</v>
      </c>
      <c r="V2196" s="108" t="s">
        <v>756</v>
      </c>
      <c r="W2196" s="109" t="s">
        <v>1908</v>
      </c>
      <c r="X2196" s="110" t="str">
        <f t="shared" si="6"/>
        <v/>
      </c>
      <c r="Y2196" s="110" t="str">
        <f t="shared" si="7"/>
        <v/>
      </c>
      <c r="Z2196" s="109" t="s">
        <v>797</v>
      </c>
      <c r="AA2196" s="109" t="s">
        <v>802</v>
      </c>
      <c r="AB2196" s="106"/>
      <c r="AC2196" s="158"/>
      <c r="AD2196" s="160"/>
      <c r="AE2196" s="127"/>
      <c r="AF2196" s="113"/>
      <c r="AG2196" s="165" t="str">
        <f t="array" ref="AG2196">XLOOKUP(F2196,'CLV2'!A:A,'CLV2'!E:E)</f>
        <v>2.FROZEN FOODS</v>
      </c>
      <c r="AH2196" s="115" t="str">
        <f t="array" ref="AH2196">XLOOKUP(F2196,'CLV2'!A:A,'CLV2'!F:F)</f>
        <v>3.HOTPOT AND FRIED</v>
      </c>
      <c r="AI2196" s="115" t="str">
        <f t="shared" si="8"/>
        <v>Pack</v>
      </c>
      <c r="AJ2196" s="116">
        <f t="shared" si="9"/>
        <v>1</v>
      </c>
      <c r="AK2196" s="117" t="str">
        <f t="array" ref="AK2196">XLOOKUP(F2196,'GIÁ'!A:A,'GIÁ'!D:D)</f>
        <v>30542.46</v>
      </c>
      <c r="AL2196" s="118">
        <f t="shared" si="10"/>
        <v>183254.76</v>
      </c>
      <c r="AM2196" s="118">
        <f t="shared" si="11"/>
        <v>0</v>
      </c>
      <c r="AN2196" s="119">
        <f t="shared" si="12"/>
        <v>0</v>
      </c>
      <c r="AO2196" s="118">
        <f t="shared" si="13"/>
        <v>183254.76</v>
      </c>
      <c r="AP2196" s="121">
        <f t="shared" si="14"/>
        <v>0</v>
      </c>
      <c r="AQ2196" s="122"/>
      <c r="AR2196" s="119"/>
    </row>
    <row r="2197" ht="22.5" customHeight="1">
      <c r="A2197" s="89">
        <v>46233.0</v>
      </c>
      <c r="B2197" s="90">
        <v>0.3611111111111111</v>
      </c>
      <c r="C2197" s="91" t="s">
        <v>1140</v>
      </c>
      <c r="D2197" s="129" t="str">
        <f t="array" ref="D2197">XLOOKUP(C2197,'DS ST'!A:A,'DS ST'!B:B)</f>
        <v>CHR</v>
      </c>
      <c r="E2197" s="94" t="str">
        <f t="array" ref="E2197">XLOOKUP($F2197,'GIÁ'!$A:$A,'GIÁ'!$E:$E)</f>
        <v>ĐÔNG</v>
      </c>
      <c r="F2197" s="94">
        <v>8.934717264474E12</v>
      </c>
      <c r="G2197" s="95" t="s">
        <v>1717</v>
      </c>
      <c r="H2197" s="95" t="s">
        <v>224</v>
      </c>
      <c r="I2197" s="96">
        <v>6.0</v>
      </c>
      <c r="J2197" s="96">
        <v>0.0</v>
      </c>
      <c r="K2197" s="98">
        <f t="shared" si="4"/>
        <v>6</v>
      </c>
      <c r="L2197" s="99" t="s">
        <v>6583</v>
      </c>
      <c r="M2197" s="100" t="s">
        <v>6584</v>
      </c>
      <c r="N2197" s="101" t="str">
        <f t="shared" si="139"/>
        <v>PT1590260-T0018934717264474</v>
      </c>
      <c r="O2197" s="128"/>
      <c r="P2197" s="100"/>
      <c r="Q2197" s="103">
        <f t="shared" si="5"/>
        <v>6</v>
      </c>
      <c r="R2197" s="161"/>
      <c r="S2197" s="105"/>
      <c r="T2197" s="106"/>
      <c r="U2197" s="107" t="s">
        <v>6567</v>
      </c>
      <c r="V2197" s="108" t="s">
        <v>756</v>
      </c>
      <c r="W2197" s="109" t="s">
        <v>1908</v>
      </c>
      <c r="X2197" s="110" t="str">
        <f t="shared" si="6"/>
        <v/>
      </c>
      <c r="Y2197" s="110" t="str">
        <f t="shared" si="7"/>
        <v/>
      </c>
      <c r="Z2197" s="109" t="s">
        <v>797</v>
      </c>
      <c r="AA2197" s="109" t="s">
        <v>802</v>
      </c>
      <c r="AB2197" s="106"/>
      <c r="AC2197" s="158"/>
      <c r="AD2197" s="160"/>
      <c r="AE2197" s="127"/>
      <c r="AF2197" s="113"/>
      <c r="AG2197" s="165" t="str">
        <f t="array" ref="AG2197">XLOOKUP(F2197,'CLV2'!A:A,'CLV2'!E:E)</f>
        <v>2.FROZEN FOODS</v>
      </c>
      <c r="AH2197" s="115" t="str">
        <f t="array" ref="AH2197">XLOOKUP(F2197,'CLV2'!A:A,'CLV2'!F:F)</f>
        <v>3.HOTPOT AND FRIED</v>
      </c>
      <c r="AI2197" s="115" t="str">
        <f t="shared" si="8"/>
        <v>Pack</v>
      </c>
      <c r="AJ2197" s="116">
        <f t="shared" si="9"/>
        <v>1</v>
      </c>
      <c r="AK2197" s="117" t="str">
        <f t="array" ref="AK2197">XLOOKUP(F2197,'GIÁ'!A:A,'GIÁ'!D:D)</f>
        <v>45233.68</v>
      </c>
      <c r="AL2197" s="118">
        <f t="shared" si="10"/>
        <v>271402.08</v>
      </c>
      <c r="AM2197" s="118">
        <f t="shared" si="11"/>
        <v>0</v>
      </c>
      <c r="AN2197" s="119">
        <f t="shared" si="12"/>
        <v>0</v>
      </c>
      <c r="AO2197" s="118">
        <f t="shared" si="13"/>
        <v>271402.08</v>
      </c>
      <c r="AP2197" s="121">
        <f t="shared" si="14"/>
        <v>0</v>
      </c>
      <c r="AQ2197" s="122"/>
      <c r="AR2197" s="119"/>
    </row>
    <row r="2198" ht="22.5" customHeight="1">
      <c r="A2198" s="89">
        <v>46233.0</v>
      </c>
      <c r="B2198" s="90">
        <v>0.3611111111111111</v>
      </c>
      <c r="C2198" s="91" t="s">
        <v>1140</v>
      </c>
      <c r="D2198" s="129" t="str">
        <f t="array" ref="D2198">XLOOKUP(C2198,'DS ST'!A:A,'DS ST'!B:B)</f>
        <v>CHR</v>
      </c>
      <c r="E2198" s="94" t="str">
        <f t="array" ref="E2198">XLOOKUP($F2198,'GIÁ'!$A:$A,'GIÁ'!$E:$E)</f>
        <v>ĐÔNG</v>
      </c>
      <c r="F2198" s="94">
        <v>8.935101608461E12</v>
      </c>
      <c r="G2198" s="95" t="s">
        <v>1899</v>
      </c>
      <c r="H2198" s="95" t="s">
        <v>224</v>
      </c>
      <c r="I2198" s="96">
        <v>6.0</v>
      </c>
      <c r="J2198" s="96">
        <v>0.0</v>
      </c>
      <c r="K2198" s="98">
        <f t="shared" si="4"/>
        <v>6</v>
      </c>
      <c r="L2198" s="99" t="s">
        <v>6583</v>
      </c>
      <c r="M2198" s="100" t="s">
        <v>6584</v>
      </c>
      <c r="N2198" s="101" t="str">
        <f t="shared" si="139"/>
        <v>PT1590260-T0018935101608461</v>
      </c>
      <c r="O2198" s="128"/>
      <c r="P2198" s="100"/>
      <c r="Q2198" s="103">
        <f t="shared" si="5"/>
        <v>6</v>
      </c>
      <c r="R2198" s="161"/>
      <c r="S2198" s="105"/>
      <c r="T2198" s="106"/>
      <c r="U2198" s="107" t="s">
        <v>6555</v>
      </c>
      <c r="V2198" s="108" t="s">
        <v>756</v>
      </c>
      <c r="W2198" s="109" t="s">
        <v>1908</v>
      </c>
      <c r="X2198" s="110" t="str">
        <f t="shared" si="6"/>
        <v/>
      </c>
      <c r="Y2198" s="110" t="str">
        <f t="shared" si="7"/>
        <v/>
      </c>
      <c r="Z2198" s="109" t="s">
        <v>797</v>
      </c>
      <c r="AA2198" s="109" t="s">
        <v>802</v>
      </c>
      <c r="AB2198" s="106"/>
      <c r="AC2198" s="158"/>
      <c r="AD2198" s="160"/>
      <c r="AE2198" s="127"/>
      <c r="AF2198" s="113"/>
      <c r="AG2198" s="165" t="str">
        <f t="array" ref="AG2198">XLOOKUP(F2198,'CLV2'!A:A,'CLV2'!E:E)</f>
        <v>2.FROZEN FOODS</v>
      </c>
      <c r="AH2198" s="115" t="str">
        <f t="array" ref="AH2198">XLOOKUP(F2198,'CLV2'!A:A,'CLV2'!F:F)</f>
        <v>3.HOTPOT AND FRIED</v>
      </c>
      <c r="AI2198" s="115" t="str">
        <f t="shared" si="8"/>
        <v>Pack</v>
      </c>
      <c r="AJ2198" s="116">
        <f t="shared" si="9"/>
        <v>1</v>
      </c>
      <c r="AK2198" s="117" t="str">
        <f t="array" ref="AK2198">XLOOKUP(F2198,'GIÁ'!A:A,'GIÁ'!D:D)</f>
        <v>16904.85</v>
      </c>
      <c r="AL2198" s="118">
        <f t="shared" si="10"/>
        <v>101429.1</v>
      </c>
      <c r="AM2198" s="118">
        <f t="shared" si="11"/>
        <v>0</v>
      </c>
      <c r="AN2198" s="119">
        <f t="shared" si="12"/>
        <v>0</v>
      </c>
      <c r="AO2198" s="118">
        <f t="shared" si="13"/>
        <v>101429.1</v>
      </c>
      <c r="AP2198" s="121">
        <f t="shared" si="14"/>
        <v>0</v>
      </c>
      <c r="AQ2198" s="122"/>
      <c r="AR2198" s="119"/>
    </row>
    <row r="2199" ht="22.5" customHeight="1">
      <c r="A2199" s="89">
        <v>46233.0</v>
      </c>
      <c r="B2199" s="90">
        <v>0.3611111111111111</v>
      </c>
      <c r="C2199" s="91" t="s">
        <v>1140</v>
      </c>
      <c r="D2199" s="129" t="str">
        <f t="array" ref="D2199">XLOOKUP(C2199,'DS ST'!A:A,'DS ST'!B:B)</f>
        <v>CHR</v>
      </c>
      <c r="E2199" s="94" t="str">
        <f t="array" ref="E2199">XLOOKUP($F2199,'GIÁ'!$A:$A,'GIÁ'!$E:$E)</f>
        <v>ĐÔNG</v>
      </c>
      <c r="F2199" s="94">
        <v>8.93607627967E12</v>
      </c>
      <c r="G2199" s="95" t="s">
        <v>2317</v>
      </c>
      <c r="H2199" s="95" t="s">
        <v>224</v>
      </c>
      <c r="I2199" s="96">
        <v>4.0</v>
      </c>
      <c r="J2199" s="96">
        <v>0.0</v>
      </c>
      <c r="K2199" s="98">
        <f t="shared" si="4"/>
        <v>4</v>
      </c>
      <c r="L2199" s="99" t="s">
        <v>6583</v>
      </c>
      <c r="M2199" s="100" t="s">
        <v>6584</v>
      </c>
      <c r="N2199" s="101" t="str">
        <f t="shared" si="139"/>
        <v>PT1590260-T0018936076279670</v>
      </c>
      <c r="O2199" s="128"/>
      <c r="P2199" s="100"/>
      <c r="Q2199" s="103">
        <f t="shared" si="5"/>
        <v>4</v>
      </c>
      <c r="R2199" s="161"/>
      <c r="S2199" s="105"/>
      <c r="T2199" s="106"/>
      <c r="U2199" s="107" t="s">
        <v>6530</v>
      </c>
      <c r="V2199" s="108" t="s">
        <v>756</v>
      </c>
      <c r="W2199" s="109" t="s">
        <v>1908</v>
      </c>
      <c r="X2199" s="110" t="str">
        <f t="shared" si="6"/>
        <v/>
      </c>
      <c r="Y2199" s="110" t="str">
        <f t="shared" si="7"/>
        <v/>
      </c>
      <c r="Z2199" s="109" t="s">
        <v>797</v>
      </c>
      <c r="AA2199" s="109" t="s">
        <v>802</v>
      </c>
      <c r="AB2199" s="106"/>
      <c r="AC2199" s="158"/>
      <c r="AD2199" s="160"/>
      <c r="AE2199" s="127"/>
      <c r="AF2199" s="113"/>
      <c r="AG2199" s="165" t="str">
        <f t="array" ref="AG2199">XLOOKUP(F2199,'CLV2'!A:A,'CLV2'!E:E)</f>
        <v>2.FROZEN FOODS</v>
      </c>
      <c r="AH2199" s="115" t="str">
        <f t="array" ref="AH2199">XLOOKUP(F2199,'CLV2'!A:A,'CLV2'!F:F)</f>
        <v>3.PASTRY AND DESSERTS</v>
      </c>
      <c r="AI2199" s="115" t="str">
        <f t="shared" si="8"/>
        <v>Pack</v>
      </c>
      <c r="AJ2199" s="116">
        <f t="shared" si="9"/>
        <v>1</v>
      </c>
      <c r="AK2199" s="117" t="str">
        <f t="array" ref="AK2199">XLOOKUP(F2199,'GIÁ'!A:A,'GIÁ'!D:D)</f>
        <v>26872.96</v>
      </c>
      <c r="AL2199" s="118">
        <f t="shared" si="10"/>
        <v>107491.84</v>
      </c>
      <c r="AM2199" s="118">
        <f t="shared" si="11"/>
        <v>0</v>
      </c>
      <c r="AN2199" s="119">
        <f t="shared" si="12"/>
        <v>0</v>
      </c>
      <c r="AO2199" s="118">
        <f t="shared" si="13"/>
        <v>107491.84</v>
      </c>
      <c r="AP2199" s="121">
        <f t="shared" si="14"/>
        <v>0</v>
      </c>
      <c r="AQ2199" s="122"/>
      <c r="AR2199" s="119"/>
    </row>
    <row r="2200" ht="22.5" customHeight="1">
      <c r="A2200" s="89">
        <v>46233.0</v>
      </c>
      <c r="B2200" s="90">
        <v>0.3611111111111111</v>
      </c>
      <c r="C2200" s="91" t="s">
        <v>1140</v>
      </c>
      <c r="D2200" s="129" t="str">
        <f t="array" ref="D2200">XLOOKUP(C2200,'DS ST'!A:A,'DS ST'!B:B)</f>
        <v>CHR</v>
      </c>
      <c r="E2200" s="94" t="str">
        <f t="array" ref="E2200">XLOOKUP($F2200,'GIÁ'!$A:$A,'GIÁ'!$E:$E)</f>
        <v>ĐÔNG</v>
      </c>
      <c r="F2200" s="94">
        <v>8.934717271236E12</v>
      </c>
      <c r="G2200" s="95" t="s">
        <v>1731</v>
      </c>
      <c r="H2200" s="95" t="s">
        <v>224</v>
      </c>
      <c r="I2200" s="96">
        <v>2.0</v>
      </c>
      <c r="J2200" s="96">
        <v>0.0</v>
      </c>
      <c r="K2200" s="98">
        <f t="shared" si="4"/>
        <v>2</v>
      </c>
      <c r="L2200" s="99" t="s">
        <v>6583</v>
      </c>
      <c r="M2200" s="100" t="s">
        <v>6584</v>
      </c>
      <c r="N2200" s="101" t="str">
        <f t="shared" si="139"/>
        <v>PT1590260-T0018934717271236</v>
      </c>
      <c r="O2200" s="128"/>
      <c r="P2200" s="100"/>
      <c r="Q2200" s="103">
        <f t="shared" si="5"/>
        <v>2</v>
      </c>
      <c r="R2200" s="161"/>
      <c r="S2200" s="105"/>
      <c r="T2200" s="106"/>
      <c r="U2200" s="107" t="s">
        <v>6586</v>
      </c>
      <c r="V2200" s="108" t="s">
        <v>756</v>
      </c>
      <c r="W2200" s="109" t="s">
        <v>1908</v>
      </c>
      <c r="X2200" s="110" t="str">
        <f t="shared" si="6"/>
        <v/>
      </c>
      <c r="Y2200" s="110" t="str">
        <f t="shared" si="7"/>
        <v/>
      </c>
      <c r="Z2200" s="109" t="s">
        <v>797</v>
      </c>
      <c r="AA2200" s="109" t="s">
        <v>802</v>
      </c>
      <c r="AB2200" s="106"/>
      <c r="AC2200" s="158"/>
      <c r="AD2200" s="160"/>
      <c r="AE2200" s="127"/>
      <c r="AF2200" s="113"/>
      <c r="AG2200" s="165" t="str">
        <f t="array" ref="AG2200">XLOOKUP(F2200,'CLV2'!A:A,'CLV2'!E:E)</f>
        <v>2.FROZEN FOODS</v>
      </c>
      <c r="AH2200" s="115" t="str">
        <f t="array" ref="AH2200">XLOOKUP(F2200,'CLV2'!A:A,'CLV2'!F:F)</f>
        <v>3.DUMPLINGS</v>
      </c>
      <c r="AI2200" s="115" t="str">
        <f t="shared" si="8"/>
        <v>Pack</v>
      </c>
      <c r="AJ2200" s="116">
        <f t="shared" si="9"/>
        <v>1</v>
      </c>
      <c r="AK2200" s="117" t="str">
        <f t="array" ref="AK2200">XLOOKUP(F2200,'GIÁ'!A:A,'GIÁ'!D:D)</f>
        <v>52399.89</v>
      </c>
      <c r="AL2200" s="118">
        <f t="shared" si="10"/>
        <v>104799.78</v>
      </c>
      <c r="AM2200" s="118">
        <f t="shared" si="11"/>
        <v>0</v>
      </c>
      <c r="AN2200" s="119">
        <f t="shared" si="12"/>
        <v>0</v>
      </c>
      <c r="AO2200" s="118">
        <f t="shared" si="13"/>
        <v>104799.78</v>
      </c>
      <c r="AP2200" s="121">
        <f t="shared" si="14"/>
        <v>0</v>
      </c>
      <c r="AQ2200" s="122"/>
      <c r="AR2200" s="119"/>
    </row>
    <row r="2201" ht="22.5" customHeight="1">
      <c r="A2201" s="89">
        <v>46233.0</v>
      </c>
      <c r="B2201" s="90">
        <v>0.3611111111111111</v>
      </c>
      <c r="C2201" s="91" t="s">
        <v>1140</v>
      </c>
      <c r="D2201" s="129" t="str">
        <f t="array" ref="D2201">XLOOKUP(C2201,'DS ST'!A:A,'DS ST'!B:B)</f>
        <v>CHR</v>
      </c>
      <c r="E2201" s="94" t="str">
        <f t="array" ref="E2201">XLOOKUP($F2201,'GIÁ'!$A:$A,'GIÁ'!$E:$E)</f>
        <v>ĐÔNG</v>
      </c>
      <c r="F2201" s="94">
        <v>8.936220300274E12</v>
      </c>
      <c r="G2201" s="95" t="s">
        <v>2705</v>
      </c>
      <c r="H2201" s="95" t="s">
        <v>224</v>
      </c>
      <c r="I2201" s="96">
        <v>2.0</v>
      </c>
      <c r="J2201" s="96">
        <v>0.0</v>
      </c>
      <c r="K2201" s="98">
        <f t="shared" si="4"/>
        <v>2</v>
      </c>
      <c r="L2201" s="99" t="s">
        <v>6583</v>
      </c>
      <c r="M2201" s="100" t="s">
        <v>6584</v>
      </c>
      <c r="N2201" s="101" t="str">
        <f t="shared" si="139"/>
        <v>PT1590260-T0018936220300274</v>
      </c>
      <c r="O2201" s="128"/>
      <c r="P2201" s="100"/>
      <c r="Q2201" s="103">
        <f t="shared" si="5"/>
        <v>2</v>
      </c>
      <c r="R2201" s="161"/>
      <c r="S2201" s="105"/>
      <c r="T2201" s="106"/>
      <c r="U2201" s="107" t="s">
        <v>6578</v>
      </c>
      <c r="V2201" s="108" t="s">
        <v>756</v>
      </c>
      <c r="W2201" s="109" t="s">
        <v>1908</v>
      </c>
      <c r="X2201" s="110" t="str">
        <f t="shared" si="6"/>
        <v/>
      </c>
      <c r="Y2201" s="110" t="str">
        <f t="shared" si="7"/>
        <v/>
      </c>
      <c r="Z2201" s="109" t="s">
        <v>797</v>
      </c>
      <c r="AA2201" s="109" t="s">
        <v>802</v>
      </c>
      <c r="AB2201" s="106"/>
      <c r="AC2201" s="158"/>
      <c r="AD2201" s="160"/>
      <c r="AE2201" s="127"/>
      <c r="AF2201" s="113"/>
      <c r="AG2201" s="165" t="str">
        <f t="array" ref="AG2201">XLOOKUP(F2201,'CLV2'!A:A,'CLV2'!E:E)</f>
        <v>2.FROZEN FOODS</v>
      </c>
      <c r="AH2201" s="115" t="str">
        <f t="array" ref="AH2201">XLOOKUP(F2201,'CLV2'!A:A,'CLV2'!F:F)</f>
        <v>3.HOTPOT AND FRIED</v>
      </c>
      <c r="AI2201" s="115" t="str">
        <f t="shared" si="8"/>
        <v>Pack</v>
      </c>
      <c r="AJ2201" s="116">
        <f t="shared" si="9"/>
        <v>1</v>
      </c>
      <c r="AK2201" s="117" t="str">
        <f t="array" ref="AK2201">XLOOKUP(F2201,'GIÁ'!A:A,'GIÁ'!D:D)</f>
        <v>40500.00</v>
      </c>
      <c r="AL2201" s="118">
        <f t="shared" si="10"/>
        <v>81000</v>
      </c>
      <c r="AM2201" s="118">
        <f t="shared" si="11"/>
        <v>0</v>
      </c>
      <c r="AN2201" s="119">
        <f t="shared" si="12"/>
        <v>0</v>
      </c>
      <c r="AO2201" s="118">
        <f t="shared" si="13"/>
        <v>81000</v>
      </c>
      <c r="AP2201" s="121">
        <f t="shared" si="14"/>
        <v>0</v>
      </c>
      <c r="AQ2201" s="122"/>
      <c r="AR2201" s="119"/>
    </row>
    <row r="2202" ht="22.5" customHeight="1">
      <c r="A2202" s="89">
        <v>46233.0</v>
      </c>
      <c r="B2202" s="90">
        <v>0.3611111111111111</v>
      </c>
      <c r="C2202" s="91" t="s">
        <v>1140</v>
      </c>
      <c r="D2202" s="129" t="str">
        <f t="array" ref="D2202">XLOOKUP(C2202,'DS ST'!A:A,'DS ST'!B:B)</f>
        <v>CHR</v>
      </c>
      <c r="E2202" s="94" t="str">
        <f t="array" ref="E2202">XLOOKUP($F2202,'GIÁ'!$A:$A,'GIÁ'!$E:$E)</f>
        <v>ĐÔNG</v>
      </c>
      <c r="F2202" s="94">
        <v>9.555894515624E12</v>
      </c>
      <c r="G2202" s="95" t="s">
        <v>3305</v>
      </c>
      <c r="H2202" s="95" t="s">
        <v>224</v>
      </c>
      <c r="I2202" s="96">
        <v>2.0</v>
      </c>
      <c r="J2202" s="96">
        <v>0.0</v>
      </c>
      <c r="K2202" s="98">
        <f t="shared" si="4"/>
        <v>2</v>
      </c>
      <c r="L2202" s="99" t="s">
        <v>6583</v>
      </c>
      <c r="M2202" s="100" t="s">
        <v>6584</v>
      </c>
      <c r="N2202" s="101" t="str">
        <f t="shared" si="139"/>
        <v>PT1590260-T0019555894515624</v>
      </c>
      <c r="O2202" s="128"/>
      <c r="P2202" s="100"/>
      <c r="Q2202" s="103">
        <f t="shared" si="5"/>
        <v>2</v>
      </c>
      <c r="R2202" s="161"/>
      <c r="S2202" s="105"/>
      <c r="T2202" s="106"/>
      <c r="U2202" s="107" t="s">
        <v>6556</v>
      </c>
      <c r="V2202" s="108" t="s">
        <v>756</v>
      </c>
      <c r="W2202" s="109" t="s">
        <v>1908</v>
      </c>
      <c r="X2202" s="110" t="str">
        <f t="shared" si="6"/>
        <v/>
      </c>
      <c r="Y2202" s="110" t="str">
        <f t="shared" si="7"/>
        <v/>
      </c>
      <c r="Z2202" s="109" t="s">
        <v>797</v>
      </c>
      <c r="AA2202" s="109" t="s">
        <v>802</v>
      </c>
      <c r="AB2202" s="106"/>
      <c r="AC2202" s="158"/>
      <c r="AD2202" s="160"/>
      <c r="AE2202" s="127"/>
      <c r="AF2202" s="113"/>
      <c r="AG2202" s="165" t="str">
        <f t="array" ref="AG2202">XLOOKUP(F2202,'CLV2'!A:A,'CLV2'!E:E)</f>
        <v>2.FROZEN FOODS</v>
      </c>
      <c r="AH2202" s="115" t="str">
        <f t="array" ref="AH2202">XLOOKUP(F2202,'CLV2'!A:A,'CLV2'!F:F)</f>
        <v>3.HOTPOT AND FRIED</v>
      </c>
      <c r="AI2202" s="115" t="str">
        <f t="shared" si="8"/>
        <v>Pack</v>
      </c>
      <c r="AJ2202" s="116">
        <f t="shared" si="9"/>
        <v>1</v>
      </c>
      <c r="AK2202" s="117" t="str">
        <f t="array" ref="AK2202">XLOOKUP(F2202,'GIÁ'!A:A,'GIÁ'!D:D)</f>
        <v>87761.05</v>
      </c>
      <c r="AL2202" s="118">
        <f t="shared" si="10"/>
        <v>175522.1</v>
      </c>
      <c r="AM2202" s="118">
        <f t="shared" si="11"/>
        <v>0</v>
      </c>
      <c r="AN2202" s="119">
        <f t="shared" si="12"/>
        <v>0</v>
      </c>
      <c r="AO2202" s="118">
        <f t="shared" si="13"/>
        <v>175522.1</v>
      </c>
      <c r="AP2202" s="121">
        <f t="shared" si="14"/>
        <v>0</v>
      </c>
      <c r="AQ2202" s="122"/>
      <c r="AR2202" s="119"/>
    </row>
    <row r="2203" ht="22.5" customHeight="1">
      <c r="A2203" s="89">
        <v>46233.0</v>
      </c>
      <c r="B2203" s="90">
        <v>0.3611111111111111</v>
      </c>
      <c r="C2203" s="91" t="s">
        <v>1140</v>
      </c>
      <c r="D2203" s="129" t="str">
        <f t="array" ref="D2203">XLOOKUP(C2203,'DS ST'!A:A,'DS ST'!B:B)</f>
        <v>CHR</v>
      </c>
      <c r="E2203" s="94" t="str">
        <f t="array" ref="E2203">XLOOKUP($F2203,'GIÁ'!$A:$A,'GIÁ'!$E:$E)</f>
        <v>ĐÔNG</v>
      </c>
      <c r="F2203" s="94">
        <v>8.938562334023E12</v>
      </c>
      <c r="G2203" s="95" t="s">
        <v>3181</v>
      </c>
      <c r="H2203" s="95" t="s">
        <v>57</v>
      </c>
      <c r="I2203" s="96">
        <v>2.0</v>
      </c>
      <c r="J2203" s="96">
        <v>0.0</v>
      </c>
      <c r="K2203" s="98">
        <f t="shared" si="4"/>
        <v>2</v>
      </c>
      <c r="L2203" s="99" t="s">
        <v>6583</v>
      </c>
      <c r="M2203" s="100" t="s">
        <v>6584</v>
      </c>
      <c r="N2203" s="101" t="str">
        <f t="shared" si="139"/>
        <v>PT1590260-T0018938562334023</v>
      </c>
      <c r="O2203" s="128"/>
      <c r="P2203" s="100"/>
      <c r="Q2203" s="103">
        <f t="shared" si="5"/>
        <v>2</v>
      </c>
      <c r="R2203" s="161"/>
      <c r="S2203" s="105"/>
      <c r="T2203" s="106"/>
      <c r="U2203" s="107" t="s">
        <v>6555</v>
      </c>
      <c r="V2203" s="108" t="s">
        <v>756</v>
      </c>
      <c r="W2203" s="109" t="s">
        <v>1908</v>
      </c>
      <c r="X2203" s="110" t="str">
        <f t="shared" si="6"/>
        <v/>
      </c>
      <c r="Y2203" s="110" t="str">
        <f t="shared" si="7"/>
        <v/>
      </c>
      <c r="Z2203" s="109" t="s">
        <v>797</v>
      </c>
      <c r="AA2203" s="109" t="s">
        <v>802</v>
      </c>
      <c r="AB2203" s="106"/>
      <c r="AC2203" s="158"/>
      <c r="AD2203" s="160"/>
      <c r="AE2203" s="127"/>
      <c r="AF2203" s="113"/>
      <c r="AG2203" s="165" t="str">
        <f t="array" ref="AG2203">XLOOKUP(F2203,'CLV2'!A:A,'CLV2'!E:E)</f>
        <v>2.FROZEN FOODS</v>
      </c>
      <c r="AH2203" s="115" t="str">
        <f t="array" ref="AH2203">XLOOKUP(F2203,'CLV2'!A:A,'CLV2'!F:F)</f>
        <v>3.PIZZA - READY MEALS</v>
      </c>
      <c r="AI2203" s="115" t="str">
        <f t="shared" si="8"/>
        <v>Pack</v>
      </c>
      <c r="AJ2203" s="116">
        <f t="shared" si="9"/>
        <v>1</v>
      </c>
      <c r="AK2203" s="117" t="str">
        <f t="array" ref="AK2203">XLOOKUP(F2203,'GIÁ'!A:A,'GIÁ'!D:D)</f>
        <v>43635.50</v>
      </c>
      <c r="AL2203" s="118">
        <f t="shared" si="10"/>
        <v>87271</v>
      </c>
      <c r="AM2203" s="118">
        <f t="shared" si="11"/>
        <v>0</v>
      </c>
      <c r="AN2203" s="119">
        <f t="shared" si="12"/>
        <v>0</v>
      </c>
      <c r="AO2203" s="118">
        <f t="shared" si="13"/>
        <v>87271</v>
      </c>
      <c r="AP2203" s="121">
        <f t="shared" si="14"/>
        <v>0</v>
      </c>
      <c r="AQ2203" s="122"/>
      <c r="AR2203" s="119"/>
    </row>
    <row r="2204" ht="22.5" customHeight="1">
      <c r="A2204" s="89">
        <v>46233.0</v>
      </c>
      <c r="B2204" s="90">
        <v>0.3611111111111111</v>
      </c>
      <c r="C2204" s="91" t="s">
        <v>1140</v>
      </c>
      <c r="D2204" s="129" t="str">
        <f t="array" ref="D2204">XLOOKUP(C2204,'DS ST'!A:A,'DS ST'!B:B)</f>
        <v>CHR</v>
      </c>
      <c r="E2204" s="94" t="str">
        <f t="array" ref="E2204">XLOOKUP($F2204,'GIÁ'!$A:$A,'GIÁ'!$E:$E)</f>
        <v>ĐÔNG</v>
      </c>
      <c r="F2204" s="94">
        <v>8.936220300229E12</v>
      </c>
      <c r="G2204" s="95" t="s">
        <v>3359</v>
      </c>
      <c r="H2204" s="95" t="s">
        <v>224</v>
      </c>
      <c r="I2204" s="96">
        <v>2.0</v>
      </c>
      <c r="J2204" s="96">
        <v>0.0</v>
      </c>
      <c r="K2204" s="98">
        <f t="shared" si="4"/>
        <v>2</v>
      </c>
      <c r="L2204" s="99" t="s">
        <v>6583</v>
      </c>
      <c r="M2204" s="100" t="s">
        <v>6584</v>
      </c>
      <c r="N2204" s="101" t="str">
        <f t="shared" si="139"/>
        <v>PT1590260-T0018936220300229</v>
      </c>
      <c r="O2204" s="128"/>
      <c r="P2204" s="100"/>
      <c r="Q2204" s="103">
        <f t="shared" si="5"/>
        <v>2</v>
      </c>
      <c r="R2204" s="161"/>
      <c r="S2204" s="105"/>
      <c r="T2204" s="106"/>
      <c r="U2204" s="107" t="s">
        <v>6587</v>
      </c>
      <c r="V2204" s="108" t="s">
        <v>756</v>
      </c>
      <c r="W2204" s="109" t="s">
        <v>1908</v>
      </c>
      <c r="X2204" s="110" t="str">
        <f t="shared" si="6"/>
        <v/>
      </c>
      <c r="Y2204" s="110" t="str">
        <f t="shared" si="7"/>
        <v/>
      </c>
      <c r="Z2204" s="109" t="s">
        <v>797</v>
      </c>
      <c r="AA2204" s="109" t="s">
        <v>802</v>
      </c>
      <c r="AB2204" s="106"/>
      <c r="AC2204" s="158"/>
      <c r="AD2204" s="160"/>
      <c r="AE2204" s="127"/>
      <c r="AF2204" s="113"/>
      <c r="AG2204" s="165" t="str">
        <f t="array" ref="AG2204">XLOOKUP(F2204,'CLV2'!A:A,'CLV2'!E:E)</f>
        <v>2.FROZEN FOODS</v>
      </c>
      <c r="AH2204" s="115" t="str">
        <f t="array" ref="AH2204">XLOOKUP(F2204,'CLV2'!A:A,'CLV2'!F:F)</f>
        <v>3.HOTPOT AND FRIED</v>
      </c>
      <c r="AI2204" s="115" t="str">
        <f t="shared" si="8"/>
        <v>Pack</v>
      </c>
      <c r="AJ2204" s="116">
        <f t="shared" si="9"/>
        <v>1</v>
      </c>
      <c r="AK2204" s="117">
        <f t="array" ref="AK2204">XLOOKUP(F2204,'GIÁ'!A:A,'GIÁ'!D:D)</f>
        <v>47500</v>
      </c>
      <c r="AL2204" s="118">
        <f t="shared" si="10"/>
        <v>95000</v>
      </c>
      <c r="AM2204" s="118">
        <f t="shared" si="11"/>
        <v>0</v>
      </c>
      <c r="AN2204" s="119">
        <f t="shared" si="12"/>
        <v>0</v>
      </c>
      <c r="AO2204" s="118">
        <f t="shared" si="13"/>
        <v>95000</v>
      </c>
      <c r="AP2204" s="121">
        <f t="shared" si="14"/>
        <v>0</v>
      </c>
      <c r="AQ2204" s="122"/>
      <c r="AR2204" s="119"/>
    </row>
    <row r="2205" ht="22.5" customHeight="1">
      <c r="A2205" s="89">
        <v>46233.0</v>
      </c>
      <c r="B2205" s="90">
        <v>0.3611111111111111</v>
      </c>
      <c r="C2205" s="91" t="s">
        <v>1140</v>
      </c>
      <c r="D2205" s="129" t="str">
        <f t="array" ref="D2205">XLOOKUP(C2205,'DS ST'!A:A,'DS ST'!B:B)</f>
        <v>CHR</v>
      </c>
      <c r="E2205" s="94" t="str">
        <f t="array" ref="E2205">XLOOKUP($F2205,'GIÁ'!$A:$A,'GIÁ'!$E:$E)</f>
        <v>ĐÔNG</v>
      </c>
      <c r="F2205" s="94">
        <v>8.93623909005E12</v>
      </c>
      <c r="G2205" s="95" t="s">
        <v>2717</v>
      </c>
      <c r="H2205" s="95" t="s">
        <v>75</v>
      </c>
      <c r="I2205" s="96">
        <v>4.0</v>
      </c>
      <c r="J2205" s="96">
        <v>0.0</v>
      </c>
      <c r="K2205" s="98">
        <f t="shared" si="4"/>
        <v>4</v>
      </c>
      <c r="L2205" s="99" t="s">
        <v>6583</v>
      </c>
      <c r="M2205" s="100" t="s">
        <v>6584</v>
      </c>
      <c r="N2205" s="101" t="str">
        <f t="shared" si="139"/>
        <v>PT1590260-T0018936239090050</v>
      </c>
      <c r="O2205" s="128"/>
      <c r="P2205" s="100"/>
      <c r="Q2205" s="103">
        <f t="shared" si="5"/>
        <v>4</v>
      </c>
      <c r="R2205" s="161"/>
      <c r="S2205" s="105"/>
      <c r="T2205" s="106"/>
      <c r="U2205" s="107" t="s">
        <v>6538</v>
      </c>
      <c r="V2205" s="108" t="s">
        <v>756</v>
      </c>
      <c r="W2205" s="109" t="s">
        <v>1908</v>
      </c>
      <c r="X2205" s="110" t="str">
        <f t="shared" si="6"/>
        <v/>
      </c>
      <c r="Y2205" s="110" t="str">
        <f t="shared" si="7"/>
        <v/>
      </c>
      <c r="Z2205" s="109" t="s">
        <v>797</v>
      </c>
      <c r="AA2205" s="109" t="s">
        <v>802</v>
      </c>
      <c r="AB2205" s="106"/>
      <c r="AC2205" s="158"/>
      <c r="AD2205" s="160"/>
      <c r="AE2205" s="127"/>
      <c r="AF2205" s="113"/>
      <c r="AG2205" s="165" t="str">
        <f t="array" ref="AG2205">XLOOKUP(F2205,'CLV2'!A:A,'CLV2'!E:E)</f>
        <v>2.MEAT</v>
      </c>
      <c r="AH2205" s="115" t="str">
        <f t="array" ref="AH2205">XLOOKUP(F2205,'CLV2'!A:A,'CLV2'!F:F)</f>
        <v>3.FROZEN MEAT</v>
      </c>
      <c r="AI2205" s="115" t="str">
        <f t="shared" si="8"/>
        <v>Pack</v>
      </c>
      <c r="AJ2205" s="116">
        <f t="shared" si="9"/>
        <v>1</v>
      </c>
      <c r="AK2205" s="117" t="str">
        <f t="array" ref="AK2205">XLOOKUP(F2205,'GIÁ'!A:A,'GIÁ'!D:D)</f>
        <v>118354.38</v>
      </c>
      <c r="AL2205" s="118">
        <f t="shared" si="10"/>
        <v>473417.52</v>
      </c>
      <c r="AM2205" s="118">
        <f t="shared" si="11"/>
        <v>0</v>
      </c>
      <c r="AN2205" s="119">
        <f t="shared" si="12"/>
        <v>0</v>
      </c>
      <c r="AO2205" s="118">
        <f t="shared" si="13"/>
        <v>473417.52</v>
      </c>
      <c r="AP2205" s="121">
        <f t="shared" si="14"/>
        <v>0</v>
      </c>
      <c r="AQ2205" s="122"/>
      <c r="AR2205" s="119"/>
    </row>
    <row r="2206" ht="22.5" customHeight="1">
      <c r="A2206" s="89">
        <v>46233.0</v>
      </c>
      <c r="B2206" s="90">
        <v>0.3611111111111111</v>
      </c>
      <c r="C2206" s="91" t="s">
        <v>1140</v>
      </c>
      <c r="D2206" s="129" t="str">
        <f t="array" ref="D2206">XLOOKUP(C2206,'DS ST'!A:A,'DS ST'!B:B)</f>
        <v>CHR</v>
      </c>
      <c r="E2206" s="94" t="str">
        <f t="array" ref="E2206">XLOOKUP($F2206,'GIÁ'!$A:$A,'GIÁ'!$E:$E)</f>
        <v>ĐÔNG</v>
      </c>
      <c r="F2206" s="94">
        <v>8.936187610089E12</v>
      </c>
      <c r="G2206" s="95" t="s">
        <v>2590</v>
      </c>
      <c r="H2206" s="95" t="s">
        <v>224</v>
      </c>
      <c r="I2206" s="96">
        <v>2.0</v>
      </c>
      <c r="J2206" s="96">
        <v>0.0</v>
      </c>
      <c r="K2206" s="98">
        <f t="shared" si="4"/>
        <v>2</v>
      </c>
      <c r="L2206" s="99" t="s">
        <v>6583</v>
      </c>
      <c r="M2206" s="100" t="s">
        <v>6584</v>
      </c>
      <c r="N2206" s="101" t="str">
        <f t="shared" si="139"/>
        <v>PT1590260-T0018936187610089</v>
      </c>
      <c r="O2206" s="128"/>
      <c r="P2206" s="100"/>
      <c r="Q2206" s="103">
        <f t="shared" si="5"/>
        <v>2</v>
      </c>
      <c r="R2206" s="161"/>
      <c r="S2206" s="105"/>
      <c r="T2206" s="106"/>
      <c r="U2206" s="107" t="s">
        <v>6532</v>
      </c>
      <c r="V2206" s="108" t="s">
        <v>756</v>
      </c>
      <c r="W2206" s="109" t="s">
        <v>1908</v>
      </c>
      <c r="X2206" s="110" t="str">
        <f t="shared" si="6"/>
        <v/>
      </c>
      <c r="Y2206" s="110" t="str">
        <f t="shared" si="7"/>
        <v/>
      </c>
      <c r="Z2206" s="109" t="s">
        <v>797</v>
      </c>
      <c r="AA2206" s="109" t="s">
        <v>802</v>
      </c>
      <c r="AB2206" s="106"/>
      <c r="AC2206" s="158"/>
      <c r="AD2206" s="160"/>
      <c r="AE2206" s="127"/>
      <c r="AF2206" s="113"/>
      <c r="AG2206" s="165" t="str">
        <f t="array" ref="AG2206">XLOOKUP(F2206,'CLV2'!A:A,'CLV2'!E:E)</f>
        <v>2.FISH AND SEAFOOD</v>
      </c>
      <c r="AH2206" s="115" t="str">
        <f t="array" ref="AH2206">XLOOKUP(F2206,'CLV2'!A:A,'CLV2'!F:F)</f>
        <v>3.FROZEN FISH AND SEAFOOD</v>
      </c>
      <c r="AI2206" s="115" t="str">
        <f t="shared" si="8"/>
        <v>Pack</v>
      </c>
      <c r="AJ2206" s="116">
        <f t="shared" si="9"/>
        <v>1</v>
      </c>
      <c r="AK2206" s="117" t="str">
        <f t="array" ref="AK2206">XLOOKUP(F2206,'GIÁ'!A:A,'GIÁ'!D:D)</f>
        <v>73948.55</v>
      </c>
      <c r="AL2206" s="118">
        <f t="shared" si="10"/>
        <v>147897.1</v>
      </c>
      <c r="AM2206" s="118">
        <f t="shared" si="11"/>
        <v>0</v>
      </c>
      <c r="AN2206" s="119">
        <f t="shared" si="12"/>
        <v>0</v>
      </c>
      <c r="AO2206" s="118">
        <f t="shared" si="13"/>
        <v>147897.1</v>
      </c>
      <c r="AP2206" s="121">
        <f t="shared" si="14"/>
        <v>0</v>
      </c>
      <c r="AQ2206" s="122"/>
      <c r="AR2206" s="119"/>
    </row>
    <row r="2207" ht="22.5" customHeight="1">
      <c r="A2207" s="89">
        <v>46233.0</v>
      </c>
      <c r="B2207" s="90">
        <v>0.3611111111111111</v>
      </c>
      <c r="C2207" s="91" t="s">
        <v>1140</v>
      </c>
      <c r="D2207" s="129" t="str">
        <f t="array" ref="D2207">XLOOKUP(C2207,'DS ST'!A:A,'DS ST'!B:B)</f>
        <v>CHR</v>
      </c>
      <c r="E2207" s="94" t="str">
        <f t="array" ref="E2207">XLOOKUP($F2207,'GIÁ'!$A:$A,'GIÁ'!$E:$E)</f>
        <v>ĐÔNG</v>
      </c>
      <c r="F2207" s="94">
        <v>8.936190860464E12</v>
      </c>
      <c r="G2207" s="95" t="s">
        <v>2608</v>
      </c>
      <c r="H2207" s="95" t="s">
        <v>93</v>
      </c>
      <c r="I2207" s="96">
        <v>2.0</v>
      </c>
      <c r="J2207" s="96">
        <v>0.0</v>
      </c>
      <c r="K2207" s="98">
        <f t="shared" si="4"/>
        <v>2</v>
      </c>
      <c r="L2207" s="99" t="s">
        <v>6583</v>
      </c>
      <c r="M2207" s="100" t="s">
        <v>6584</v>
      </c>
      <c r="N2207" s="101" t="str">
        <f t="shared" si="139"/>
        <v>PT1590260-T0018936190860464</v>
      </c>
      <c r="O2207" s="128"/>
      <c r="P2207" s="100"/>
      <c r="Q2207" s="103">
        <f t="shared" si="5"/>
        <v>2</v>
      </c>
      <c r="R2207" s="161"/>
      <c r="S2207" s="105"/>
      <c r="T2207" s="106"/>
      <c r="U2207" s="107" t="s">
        <v>6543</v>
      </c>
      <c r="V2207" s="108" t="s">
        <v>756</v>
      </c>
      <c r="W2207" s="109" t="s">
        <v>1908</v>
      </c>
      <c r="X2207" s="110" t="str">
        <f t="shared" si="6"/>
        <v/>
      </c>
      <c r="Y2207" s="110" t="str">
        <f t="shared" si="7"/>
        <v/>
      </c>
      <c r="Z2207" s="109" t="s">
        <v>797</v>
      </c>
      <c r="AA2207" s="109" t="s">
        <v>802</v>
      </c>
      <c r="AB2207" s="106"/>
      <c r="AC2207" s="158"/>
      <c r="AD2207" s="160"/>
      <c r="AE2207" s="127"/>
      <c r="AF2207" s="113"/>
      <c r="AG2207" s="165" t="str">
        <f t="array" ref="AG2207">XLOOKUP(F2207,'CLV2'!A:A,'CLV2'!E:E)</f>
        <v>2.MEAT</v>
      </c>
      <c r="AH2207" s="115" t="str">
        <f t="array" ref="AH2207">XLOOKUP(F2207,'CLV2'!A:A,'CLV2'!F:F)</f>
        <v>3.FROZEN MEAT</v>
      </c>
      <c r="AI2207" s="115" t="str">
        <f t="shared" si="8"/>
        <v>Pack</v>
      </c>
      <c r="AJ2207" s="116">
        <f t="shared" si="9"/>
        <v>1</v>
      </c>
      <c r="AK2207" s="117" t="str">
        <f t="array" ref="AK2207">XLOOKUP(F2207,'GIÁ'!A:A,'GIÁ'!D:D)</f>
        <v>43621.31</v>
      </c>
      <c r="AL2207" s="118">
        <f t="shared" si="10"/>
        <v>87242.62</v>
      </c>
      <c r="AM2207" s="118">
        <f t="shared" si="11"/>
        <v>0</v>
      </c>
      <c r="AN2207" s="119">
        <f t="shared" si="12"/>
        <v>0</v>
      </c>
      <c r="AO2207" s="118">
        <f t="shared" si="13"/>
        <v>87242.62</v>
      </c>
      <c r="AP2207" s="121">
        <f t="shared" si="14"/>
        <v>0</v>
      </c>
      <c r="AQ2207" s="122"/>
      <c r="AR2207" s="119"/>
    </row>
    <row r="2208" ht="22.5" customHeight="1">
      <c r="A2208" s="89">
        <v>46233.0</v>
      </c>
      <c r="B2208" s="90">
        <v>0.3611111111111111</v>
      </c>
      <c r="C2208" s="91" t="s">
        <v>1140</v>
      </c>
      <c r="D2208" s="129" t="str">
        <f t="array" ref="D2208">XLOOKUP(C2208,'DS ST'!A:A,'DS ST'!B:B)</f>
        <v>CHR</v>
      </c>
      <c r="E2208" s="94" t="str">
        <f t="array" ref="E2208">XLOOKUP($F2208,'GIÁ'!$A:$A,'GIÁ'!$E:$E)</f>
        <v>ĐÔNG</v>
      </c>
      <c r="F2208" s="94">
        <v>8.936187610423E12</v>
      </c>
      <c r="G2208" s="95" t="s">
        <v>2596</v>
      </c>
      <c r="H2208" s="95" t="s">
        <v>224</v>
      </c>
      <c r="I2208" s="96">
        <v>2.0</v>
      </c>
      <c r="J2208" s="96">
        <v>0.0</v>
      </c>
      <c r="K2208" s="98">
        <f t="shared" si="4"/>
        <v>2</v>
      </c>
      <c r="L2208" s="99" t="s">
        <v>6583</v>
      </c>
      <c r="M2208" s="100" t="s">
        <v>6584</v>
      </c>
      <c r="N2208" s="101" t="str">
        <f t="shared" si="139"/>
        <v>PT1590260-T0018936187610423</v>
      </c>
      <c r="O2208" s="128"/>
      <c r="P2208" s="100"/>
      <c r="Q2208" s="103">
        <f t="shared" si="5"/>
        <v>2</v>
      </c>
      <c r="R2208" s="161"/>
      <c r="S2208" s="105"/>
      <c r="T2208" s="106"/>
      <c r="U2208" s="107" t="s">
        <v>6569</v>
      </c>
      <c r="V2208" s="108" t="s">
        <v>756</v>
      </c>
      <c r="W2208" s="109" t="s">
        <v>1908</v>
      </c>
      <c r="X2208" s="110" t="str">
        <f t="shared" si="6"/>
        <v/>
      </c>
      <c r="Y2208" s="110" t="str">
        <f t="shared" si="7"/>
        <v/>
      </c>
      <c r="Z2208" s="109" t="s">
        <v>797</v>
      </c>
      <c r="AA2208" s="109" t="s">
        <v>802</v>
      </c>
      <c r="AB2208" s="106"/>
      <c r="AC2208" s="158"/>
      <c r="AD2208" s="160"/>
      <c r="AE2208" s="127"/>
      <c r="AF2208" s="113"/>
      <c r="AG2208" s="165" t="str">
        <f t="array" ref="AG2208">XLOOKUP(F2208,'CLV2'!A:A,'CLV2'!E:E)</f>
        <v>2.FISH AND SEAFOOD</v>
      </c>
      <c r="AH2208" s="115" t="str">
        <f t="array" ref="AH2208">XLOOKUP(F2208,'CLV2'!A:A,'CLV2'!F:F)</f>
        <v>3.FROZEN FISH AND SEAFOOD</v>
      </c>
      <c r="AI2208" s="115" t="str">
        <f t="shared" si="8"/>
        <v>Pack</v>
      </c>
      <c r="AJ2208" s="116">
        <f t="shared" si="9"/>
        <v>1</v>
      </c>
      <c r="AK2208" s="117" t="str">
        <f t="array" ref="AK2208">XLOOKUP(F2208,'GIÁ'!A:A,'GIÁ'!D:D)</f>
        <v>241040.00</v>
      </c>
      <c r="AL2208" s="118">
        <f t="shared" si="10"/>
        <v>482080</v>
      </c>
      <c r="AM2208" s="118">
        <f t="shared" si="11"/>
        <v>0</v>
      </c>
      <c r="AN2208" s="119">
        <f t="shared" si="12"/>
        <v>0</v>
      </c>
      <c r="AO2208" s="118">
        <f t="shared" si="13"/>
        <v>482080</v>
      </c>
      <c r="AP2208" s="121">
        <f t="shared" si="14"/>
        <v>0</v>
      </c>
      <c r="AQ2208" s="122"/>
      <c r="AR2208" s="119"/>
    </row>
    <row r="2209" ht="22.5" customHeight="1">
      <c r="A2209" s="89">
        <v>46233.0</v>
      </c>
      <c r="B2209" s="90">
        <v>0.825</v>
      </c>
      <c r="C2209" s="91" t="s">
        <v>1140</v>
      </c>
      <c r="D2209" s="129" t="str">
        <f t="array" ref="D2209">XLOOKUP(C2209,'DS ST'!A:A,'DS ST'!B:B)</f>
        <v>CHR</v>
      </c>
      <c r="E2209" s="94" t="str">
        <f t="array" ref="E2209">XLOOKUP($F2209,'GIÁ'!$A:$A,'GIÁ'!$E:$E)</f>
        <v>MÁT</v>
      </c>
      <c r="F2209" s="94">
        <v>8.935049018643E12</v>
      </c>
      <c r="G2209" s="95" t="s">
        <v>1842</v>
      </c>
      <c r="H2209" s="95" t="s">
        <v>1831</v>
      </c>
      <c r="I2209" s="96">
        <v>48.0</v>
      </c>
      <c r="J2209" s="96">
        <v>0.0</v>
      </c>
      <c r="K2209" s="98">
        <f t="shared" si="4"/>
        <v>48</v>
      </c>
      <c r="L2209" s="99" t="s">
        <v>6588</v>
      </c>
      <c r="M2209" s="100" t="s">
        <v>6589</v>
      </c>
      <c r="N2209" s="101" t="str">
        <f t="shared" si="139"/>
        <v>TRBCHR1928935049018643</v>
      </c>
      <c r="O2209" s="128"/>
      <c r="P2209" s="145">
        <v>48.0</v>
      </c>
      <c r="Q2209" s="103">
        <f t="shared" si="5"/>
        <v>0</v>
      </c>
      <c r="R2209" s="161" t="s">
        <v>6590</v>
      </c>
      <c r="S2209" s="105"/>
      <c r="T2209" s="106"/>
      <c r="U2209" s="107"/>
      <c r="V2209" s="108" t="s">
        <v>756</v>
      </c>
      <c r="W2209" s="109" t="s">
        <v>1908</v>
      </c>
      <c r="X2209" s="110" t="str">
        <f t="shared" si="6"/>
        <v/>
      </c>
      <c r="Y2209" s="110" t="str">
        <f t="shared" si="7"/>
        <v>Siêu thị</v>
      </c>
      <c r="Z2209" s="139" t="str">
        <f t="shared" ref="Z2209:Z2211" si="142">IF(N(Q2209)&lt;=0,"",IF(ISNUMBER(SEARCH("Thiếu kiện",V2209)),"Kho đông mát",IF(AND(N(Q2209)&gt;0,N(P2209)&gt;0,OR(ISNUMBER(SEARCH("Hình KDB",U2209)),ISNUMBER(SEARCH("Hình tele",U2209)),ISNUMBER(SEARCH("sai code",U2209)),ISNUMBER(SEARCH("ST nhận",U2209)))),"Kho đông mát",IF(AND(W2209="DC giao thiếu",OR(ISNUMBER(SEARCH("Hình KDB",U2209)),ISNUMBER(SEARCH("Hình tele",U2209)),ISNUMBER(SEARCH("sai code",U2209)))),"Kho đông mát",IF(W2209="DC giao thiếu","Chưa xác định",IF(AND(W2209="DC pick sai",OR(ISNUMBER(SEARCH("Hình KDB",U2209)),ISNUMBER(SEARCH("Hình tele",U2209)),ISNUMBER(SEARCH("sai code",U2209)),ISNUMBER(SEARCH("ST nhận",U2209)))),"Kho đông mát",IF(W2209="DC pick sai","Chưa xác định",IF(AND(W2209="Hao hụt",N(O2209)&gt;0,OR(ISNUMBER(SEARCH("Hình KDB",U2209)),ISNUMBER(SEARCH("Hình tele",U2209)),ISNUMBER(SEARCH("sai code",U2209)),ISNUMBER(SEARCH("ST nhận",U2209)))),"Kho đông mát",IF(W2209="Hao hụt","Chưa xác định",IF(OR(W2209="VT giao sai điểm",W2209="Không đạt nhiệt độ",W2209="TX giao thiếu kiện",W2209="Hàng không đạt CL"),"Kho đông mát",IF(W2209="Chưa xác định","Chưa xác định",IF(N(P2209)&gt;0,"Chưa xác định",""))))))))))))</f>
        <v/>
      </c>
      <c r="AA2209" s="109" t="s">
        <v>802</v>
      </c>
      <c r="AB2209" s="106"/>
      <c r="AC2209" s="158"/>
      <c r="AD2209" s="160"/>
      <c r="AE2209" s="127"/>
      <c r="AF2209" s="113"/>
      <c r="AG2209" s="165" t="str">
        <f t="array" ref="AG2209">XLOOKUP(F2209,'CLV2'!A:A,'CLV2'!E:E)</f>
        <v>2.DAIRY</v>
      </c>
      <c r="AH2209" s="115" t="str">
        <f t="array" ref="AH2209">XLOOKUP(F2209,'CLV2'!A:A,'CLV2'!F:F)</f>
        <v>3.YOGURT</v>
      </c>
      <c r="AI2209" s="115" t="str">
        <f t="shared" si="8"/>
        <v>Pack</v>
      </c>
      <c r="AJ2209" s="116">
        <f t="shared" si="9"/>
        <v>1</v>
      </c>
      <c r="AK2209" s="117" t="str">
        <f t="array" ref="AK2209">XLOOKUP(F2209,'GIÁ'!A:A,'GIÁ'!D:D)</f>
        <v>4276.29</v>
      </c>
      <c r="AL2209" s="118">
        <f t="shared" si="10"/>
        <v>205261.92</v>
      </c>
      <c r="AM2209" s="118">
        <f t="shared" si="11"/>
        <v>0</v>
      </c>
      <c r="AN2209" s="119">
        <f t="shared" si="12"/>
        <v>205261.92</v>
      </c>
      <c r="AO2209" s="118">
        <f t="shared" si="13"/>
        <v>0</v>
      </c>
      <c r="AP2209" s="121">
        <f t="shared" si="14"/>
        <v>0</v>
      </c>
      <c r="AQ2209" s="122"/>
      <c r="AR2209" s="119"/>
    </row>
    <row r="2210" ht="22.5" customHeight="1">
      <c r="A2210" s="89">
        <v>46233.0</v>
      </c>
      <c r="B2210" s="90">
        <v>0.825</v>
      </c>
      <c r="C2210" s="91" t="s">
        <v>1140</v>
      </c>
      <c r="D2210" s="129" t="str">
        <f t="array" ref="D2210">XLOOKUP(C2210,'DS ST'!A:A,'DS ST'!B:B)</f>
        <v>CHR</v>
      </c>
      <c r="E2210" s="94" t="str">
        <f t="array" ref="E2210">XLOOKUP($F2210,'GIÁ'!$A:$A,'GIÁ'!$E:$E)</f>
        <v>MÁT</v>
      </c>
      <c r="F2210" s="94">
        <v>8.935217413508E12</v>
      </c>
      <c r="G2210" s="95" t="s">
        <v>1960</v>
      </c>
      <c r="H2210" s="95" t="s">
        <v>57</v>
      </c>
      <c r="I2210" s="96">
        <v>48.0</v>
      </c>
      <c r="J2210" s="96">
        <v>0.0</v>
      </c>
      <c r="K2210" s="98">
        <f t="shared" si="4"/>
        <v>48</v>
      </c>
      <c r="L2210" s="99" t="s">
        <v>6588</v>
      </c>
      <c r="M2210" s="100" t="s">
        <v>6591</v>
      </c>
      <c r="N2210" s="101" t="str">
        <f t="shared" si="139"/>
        <v>TRBCHR1998935217413508</v>
      </c>
      <c r="O2210" s="128"/>
      <c r="P2210" s="145">
        <v>48.0</v>
      </c>
      <c r="Q2210" s="103">
        <f t="shared" si="5"/>
        <v>0</v>
      </c>
      <c r="R2210" s="161" t="s">
        <v>6590</v>
      </c>
      <c r="S2210" s="105"/>
      <c r="T2210" s="106"/>
      <c r="U2210" s="107"/>
      <c r="V2210" s="108" t="s">
        <v>756</v>
      </c>
      <c r="W2210" s="109" t="s">
        <v>1908</v>
      </c>
      <c r="X2210" s="110" t="str">
        <f t="shared" si="6"/>
        <v/>
      </c>
      <c r="Y2210" s="110" t="str">
        <f t="shared" si="7"/>
        <v>Siêu thị</v>
      </c>
      <c r="Z2210" s="139" t="str">
        <f t="shared" si="142"/>
        <v/>
      </c>
      <c r="AA2210" s="109" t="s">
        <v>802</v>
      </c>
      <c r="AB2210" s="106"/>
      <c r="AC2210" s="158"/>
      <c r="AD2210" s="160"/>
      <c r="AE2210" s="127"/>
      <c r="AF2210" s="113"/>
      <c r="AG2210" s="165" t="str">
        <f t="array" ref="AG2210">XLOOKUP(F2210,'CLV2'!A:A,'CLV2'!E:E)</f>
        <v>2.DAIRY</v>
      </c>
      <c r="AH2210" s="115" t="str">
        <f t="array" ref="AH2210">XLOOKUP(F2210,'CLV2'!A:A,'CLV2'!F:F)</f>
        <v>3.YOGURT</v>
      </c>
      <c r="AI2210" s="115" t="str">
        <f t="shared" si="8"/>
        <v>Pack</v>
      </c>
      <c r="AJ2210" s="116">
        <f t="shared" si="9"/>
        <v>1</v>
      </c>
      <c r="AK2210" s="117" t="str">
        <f t="array" ref="AK2210">XLOOKUP(F2210,'GIÁ'!A:A,'GIÁ'!D:D)</f>
        <v>6168.43</v>
      </c>
      <c r="AL2210" s="118">
        <f t="shared" si="10"/>
        <v>296084.64</v>
      </c>
      <c r="AM2210" s="118">
        <f t="shared" si="11"/>
        <v>0</v>
      </c>
      <c r="AN2210" s="119">
        <f t="shared" si="12"/>
        <v>296084.64</v>
      </c>
      <c r="AO2210" s="118">
        <f t="shared" si="13"/>
        <v>0</v>
      </c>
      <c r="AP2210" s="121">
        <f t="shared" si="14"/>
        <v>0</v>
      </c>
      <c r="AQ2210" s="122"/>
      <c r="AR2210" s="119"/>
    </row>
    <row r="2211" ht="22.5" customHeight="1">
      <c r="A2211" s="89">
        <v>46233.0</v>
      </c>
      <c r="B2211" s="90">
        <v>0.825</v>
      </c>
      <c r="C2211" s="91" t="s">
        <v>1140</v>
      </c>
      <c r="D2211" s="129" t="str">
        <f t="array" ref="D2211">XLOOKUP(C2211,'DS ST'!A:A,'DS ST'!B:B)</f>
        <v>CHR</v>
      </c>
      <c r="E2211" s="94" t="str">
        <f t="array" ref="E2211">XLOOKUP($F2211,'GIÁ'!$A:$A,'GIÁ'!$E:$E)</f>
        <v>MÁT</v>
      </c>
      <c r="F2211" s="94">
        <v>8.935007117135E12</v>
      </c>
      <c r="G2211" s="95" t="s">
        <v>1809</v>
      </c>
      <c r="H2211" s="95" t="s">
        <v>1785</v>
      </c>
      <c r="I2211" s="96">
        <v>6.0</v>
      </c>
      <c r="J2211" s="96">
        <v>0.0</v>
      </c>
      <c r="K2211" s="98">
        <f t="shared" si="4"/>
        <v>6</v>
      </c>
      <c r="L2211" s="99" t="s">
        <v>6588</v>
      </c>
      <c r="M2211" s="100" t="s">
        <v>6592</v>
      </c>
      <c r="N2211" s="101" t="str">
        <f t="shared" si="139"/>
        <v>PT1590673-T0018935007117135</v>
      </c>
      <c r="O2211" s="128"/>
      <c r="P2211" s="145">
        <v>6.0</v>
      </c>
      <c r="Q2211" s="103">
        <f t="shared" si="5"/>
        <v>0</v>
      </c>
      <c r="R2211" s="161" t="s">
        <v>6593</v>
      </c>
      <c r="S2211" s="105"/>
      <c r="T2211" s="106"/>
      <c r="U2211" s="107"/>
      <c r="V2211" s="108" t="s">
        <v>756</v>
      </c>
      <c r="W2211" s="109" t="s">
        <v>1908</v>
      </c>
      <c r="X2211" s="110" t="str">
        <f t="shared" si="6"/>
        <v/>
      </c>
      <c r="Y2211" s="110" t="str">
        <f t="shared" si="7"/>
        <v>Siêu thị</v>
      </c>
      <c r="Z2211" s="139" t="str">
        <f t="shared" si="142"/>
        <v/>
      </c>
      <c r="AA2211" s="109" t="s">
        <v>802</v>
      </c>
      <c r="AB2211" s="106"/>
      <c r="AC2211" s="158"/>
      <c r="AD2211" s="160"/>
      <c r="AE2211" s="127"/>
      <c r="AF2211" s="113"/>
      <c r="AG2211" s="165" t="str">
        <f t="array" ref="AG2211">XLOOKUP(F2211,'CLV2'!A:A,'CLV2'!E:E)</f>
        <v>2.DAIRY</v>
      </c>
      <c r="AH2211" s="115" t="str">
        <f t="array" ref="AH2211">XLOOKUP(F2211,'CLV2'!A:A,'CLV2'!F:F)</f>
        <v>3.FRESH MILK</v>
      </c>
      <c r="AI2211" s="115" t="str">
        <f t="shared" si="8"/>
        <v>Pack</v>
      </c>
      <c r="AJ2211" s="116">
        <f t="shared" si="9"/>
        <v>1</v>
      </c>
      <c r="AK2211" s="117" t="str">
        <f t="array" ref="AK2211">XLOOKUP(F2211,'GIÁ'!A:A,'GIÁ'!D:D)</f>
        <v>18613.38</v>
      </c>
      <c r="AL2211" s="118">
        <f t="shared" si="10"/>
        <v>111680.28</v>
      </c>
      <c r="AM2211" s="118">
        <f t="shared" si="11"/>
        <v>0</v>
      </c>
      <c r="AN2211" s="119">
        <f t="shared" si="12"/>
        <v>111680.28</v>
      </c>
      <c r="AO2211" s="118">
        <f t="shared" si="13"/>
        <v>0</v>
      </c>
      <c r="AP2211" s="121">
        <f t="shared" si="14"/>
        <v>0</v>
      </c>
      <c r="AQ2211" s="122"/>
      <c r="AR2211" s="119"/>
    </row>
    <row r="2212" ht="22.5" customHeight="1">
      <c r="A2212" s="89">
        <v>46233.0</v>
      </c>
      <c r="B2212" s="90">
        <v>0.3729166666666667</v>
      </c>
      <c r="C2212" s="91" t="s">
        <v>1118</v>
      </c>
      <c r="D2212" s="129" t="str">
        <f t="array" ref="D2212">XLOOKUP(C2212,'DS ST'!A:A,'DS ST'!B:B)</f>
        <v>BCG</v>
      </c>
      <c r="E2212" s="94" t="str">
        <f t="array" ref="E2212">XLOOKUP($F2212,'GIÁ'!$A:$A,'GIÁ'!$E:$E)</f>
        <v>ĐÔNG</v>
      </c>
      <c r="F2212" s="94">
        <v>8.936077110132E12</v>
      </c>
      <c r="G2212" s="95" t="s">
        <v>2331</v>
      </c>
      <c r="H2212" s="95" t="s">
        <v>224</v>
      </c>
      <c r="I2212" s="96">
        <v>6.0</v>
      </c>
      <c r="J2212" s="96">
        <v>0.0</v>
      </c>
      <c r="K2212" s="98">
        <f t="shared" si="4"/>
        <v>6</v>
      </c>
      <c r="L2212" s="99" t="s">
        <v>6594</v>
      </c>
      <c r="M2212" s="100" t="s">
        <v>6595</v>
      </c>
      <c r="N2212" s="101" t="str">
        <f t="shared" si="139"/>
        <v>PT1590210-T0018936077110132</v>
      </c>
      <c r="O2212" s="128"/>
      <c r="P2212" s="100"/>
      <c r="Q2212" s="103">
        <f t="shared" si="5"/>
        <v>6</v>
      </c>
      <c r="R2212" s="161"/>
      <c r="S2212" s="105"/>
      <c r="T2212" s="106"/>
      <c r="U2212" s="107" t="s">
        <v>6562</v>
      </c>
      <c r="V2212" s="108" t="s">
        <v>756</v>
      </c>
      <c r="W2212" s="109" t="s">
        <v>1908</v>
      </c>
      <c r="X2212" s="110" t="str">
        <f t="shared" si="6"/>
        <v/>
      </c>
      <c r="Y2212" s="110" t="str">
        <f t="shared" si="7"/>
        <v/>
      </c>
      <c r="Z2212" s="109" t="s">
        <v>797</v>
      </c>
      <c r="AA2212" s="109" t="s">
        <v>802</v>
      </c>
      <c r="AB2212" s="106"/>
      <c r="AC2212" s="158"/>
      <c r="AD2212" s="160"/>
      <c r="AE2212" s="127"/>
      <c r="AF2212" s="113"/>
      <c r="AG2212" s="165" t="str">
        <f t="array" ref="AG2212">XLOOKUP(F2212,'CLV2'!A:A,'CLV2'!E:E)</f>
        <v>2.FROZEN FOODS</v>
      </c>
      <c r="AH2212" s="115" t="str">
        <f t="array" ref="AH2212">XLOOKUP(F2212,'CLV2'!A:A,'CLV2'!F:F)</f>
        <v>3.DUMPLINGS</v>
      </c>
      <c r="AI2212" s="115" t="str">
        <f t="shared" si="8"/>
        <v>Pack</v>
      </c>
      <c r="AJ2212" s="116">
        <f t="shared" si="9"/>
        <v>1</v>
      </c>
      <c r="AK2212" s="117" t="str">
        <f t="array" ref="AK2212">XLOOKUP(F2212,'GIÁ'!A:A,'GIÁ'!D:D)</f>
        <v>35838.13</v>
      </c>
      <c r="AL2212" s="118">
        <f t="shared" si="10"/>
        <v>215028.78</v>
      </c>
      <c r="AM2212" s="118">
        <f t="shared" si="11"/>
        <v>0</v>
      </c>
      <c r="AN2212" s="119">
        <f t="shared" si="12"/>
        <v>0</v>
      </c>
      <c r="AO2212" s="118">
        <f t="shared" si="13"/>
        <v>215028.78</v>
      </c>
      <c r="AP2212" s="121">
        <f t="shared" si="14"/>
        <v>0</v>
      </c>
      <c r="AQ2212" s="122"/>
      <c r="AR2212" s="119"/>
    </row>
    <row r="2213" ht="22.5" customHeight="1">
      <c r="A2213" s="89">
        <v>46233.0</v>
      </c>
      <c r="B2213" s="90">
        <v>0.3729166666666667</v>
      </c>
      <c r="C2213" s="91" t="s">
        <v>1118</v>
      </c>
      <c r="D2213" s="129" t="str">
        <f t="array" ref="D2213">XLOOKUP(C2213,'DS ST'!A:A,'DS ST'!B:B)</f>
        <v>BCG</v>
      </c>
      <c r="E2213" s="94" t="str">
        <f t="array" ref="E2213">XLOOKUP($F2213,'GIÁ'!$A:$A,'GIÁ'!$E:$E)</f>
        <v>ĐÔNG</v>
      </c>
      <c r="F2213" s="94">
        <v>8.93601323834E12</v>
      </c>
      <c r="G2213" s="95" t="s">
        <v>2176</v>
      </c>
      <c r="H2213" s="95" t="s">
        <v>224</v>
      </c>
      <c r="I2213" s="96">
        <v>4.0</v>
      </c>
      <c r="J2213" s="96">
        <v>0.0</v>
      </c>
      <c r="K2213" s="98">
        <f t="shared" si="4"/>
        <v>4</v>
      </c>
      <c r="L2213" s="99" t="s">
        <v>6594</v>
      </c>
      <c r="M2213" s="100" t="s">
        <v>6595</v>
      </c>
      <c r="N2213" s="101" t="str">
        <f t="shared" si="139"/>
        <v>PT1590210-T0018936013238340</v>
      </c>
      <c r="O2213" s="128"/>
      <c r="P2213" s="100"/>
      <c r="Q2213" s="103">
        <f t="shared" si="5"/>
        <v>4</v>
      </c>
      <c r="R2213" s="161"/>
      <c r="S2213" s="105"/>
      <c r="T2213" s="106"/>
      <c r="U2213" s="107" t="s">
        <v>6552</v>
      </c>
      <c r="V2213" s="108" t="s">
        <v>756</v>
      </c>
      <c r="W2213" s="109" t="s">
        <v>1908</v>
      </c>
      <c r="X2213" s="110" t="str">
        <f t="shared" si="6"/>
        <v/>
      </c>
      <c r="Y2213" s="110" t="str">
        <f t="shared" si="7"/>
        <v/>
      </c>
      <c r="Z2213" s="109" t="s">
        <v>797</v>
      </c>
      <c r="AA2213" s="109" t="s">
        <v>802</v>
      </c>
      <c r="AB2213" s="106"/>
      <c r="AC2213" s="158"/>
      <c r="AD2213" s="160"/>
      <c r="AE2213" s="127"/>
      <c r="AF2213" s="113"/>
      <c r="AG2213" s="165" t="str">
        <f t="array" ref="AG2213">XLOOKUP(F2213,'CLV2'!A:A,'CLV2'!E:E)</f>
        <v>2.FROZEN FOODS</v>
      </c>
      <c r="AH2213" s="115" t="str">
        <f t="array" ref="AH2213">XLOOKUP(F2213,'CLV2'!A:A,'CLV2'!F:F)</f>
        <v>3.PIZZA - READY MEALS</v>
      </c>
      <c r="AI2213" s="115" t="str">
        <f t="shared" si="8"/>
        <v>Pack</v>
      </c>
      <c r="AJ2213" s="116">
        <f t="shared" si="9"/>
        <v>1</v>
      </c>
      <c r="AK2213" s="117" t="str">
        <f t="array" ref="AK2213">XLOOKUP(F2213,'GIÁ'!A:A,'GIÁ'!D:D)</f>
        <v>15020.45</v>
      </c>
      <c r="AL2213" s="118">
        <f t="shared" si="10"/>
        <v>60081.8</v>
      </c>
      <c r="AM2213" s="118">
        <f t="shared" si="11"/>
        <v>0</v>
      </c>
      <c r="AN2213" s="119">
        <f t="shared" si="12"/>
        <v>0</v>
      </c>
      <c r="AO2213" s="118">
        <f t="shared" si="13"/>
        <v>60081.8</v>
      </c>
      <c r="AP2213" s="121">
        <f t="shared" si="14"/>
        <v>0</v>
      </c>
      <c r="AQ2213" s="122"/>
      <c r="AR2213" s="119"/>
    </row>
    <row r="2214" ht="22.5" customHeight="1">
      <c r="A2214" s="89">
        <v>46233.0</v>
      </c>
      <c r="B2214" s="90">
        <v>0.3729166666666667</v>
      </c>
      <c r="C2214" s="91" t="s">
        <v>1118</v>
      </c>
      <c r="D2214" s="129" t="str">
        <f t="array" ref="D2214">XLOOKUP(C2214,'DS ST'!A:A,'DS ST'!B:B)</f>
        <v>BCG</v>
      </c>
      <c r="E2214" s="94" t="str">
        <f t="array" ref="E2214">XLOOKUP($F2214,'GIÁ'!$A:$A,'GIÁ'!$E:$E)</f>
        <v>ĐÔNG</v>
      </c>
      <c r="F2214" s="94">
        <v>8.934717401343E12</v>
      </c>
      <c r="G2214" s="95" t="s">
        <v>1752</v>
      </c>
      <c r="H2214" s="95" t="s">
        <v>224</v>
      </c>
      <c r="I2214" s="96">
        <v>2.0</v>
      </c>
      <c r="J2214" s="96">
        <v>0.0</v>
      </c>
      <c r="K2214" s="98">
        <f t="shared" si="4"/>
        <v>2</v>
      </c>
      <c r="L2214" s="99" t="s">
        <v>6594</v>
      </c>
      <c r="M2214" s="100" t="s">
        <v>6595</v>
      </c>
      <c r="N2214" s="101" t="str">
        <f t="shared" si="139"/>
        <v>PT1590210-T0018934717401343</v>
      </c>
      <c r="O2214" s="128"/>
      <c r="P2214" s="100"/>
      <c r="Q2214" s="103">
        <f t="shared" si="5"/>
        <v>2</v>
      </c>
      <c r="R2214" s="161"/>
      <c r="S2214" s="105"/>
      <c r="T2214" s="106"/>
      <c r="U2214" s="107" t="s">
        <v>6576</v>
      </c>
      <c r="V2214" s="108" t="s">
        <v>756</v>
      </c>
      <c r="W2214" s="109" t="s">
        <v>1908</v>
      </c>
      <c r="X2214" s="110" t="str">
        <f t="shared" si="6"/>
        <v/>
      </c>
      <c r="Y2214" s="110" t="str">
        <f t="shared" si="7"/>
        <v/>
      </c>
      <c r="Z2214" s="109" t="s">
        <v>797</v>
      </c>
      <c r="AA2214" s="109" t="s">
        <v>802</v>
      </c>
      <c r="AB2214" s="106"/>
      <c r="AC2214" s="158"/>
      <c r="AD2214" s="160"/>
      <c r="AE2214" s="127"/>
      <c r="AF2214" s="113"/>
      <c r="AG2214" s="165" t="str">
        <f t="array" ref="AG2214">XLOOKUP(F2214,'CLV2'!A:A,'CLV2'!E:E)</f>
        <v>2.FROZEN FOODS</v>
      </c>
      <c r="AH2214" s="115" t="str">
        <f t="array" ref="AH2214">XLOOKUP(F2214,'CLV2'!A:A,'CLV2'!F:F)</f>
        <v>3.DUMPLINGS</v>
      </c>
      <c r="AI2214" s="115" t="str">
        <f t="shared" si="8"/>
        <v>Pack</v>
      </c>
      <c r="AJ2214" s="116">
        <f t="shared" si="9"/>
        <v>1</v>
      </c>
      <c r="AK2214" s="117" t="str">
        <f t="array" ref="AK2214">XLOOKUP(F2214,'GIÁ'!A:A,'GIÁ'!D:D)</f>
        <v>20835.93</v>
      </c>
      <c r="AL2214" s="118">
        <f t="shared" si="10"/>
        <v>41671.86</v>
      </c>
      <c r="AM2214" s="118">
        <f t="shared" si="11"/>
        <v>0</v>
      </c>
      <c r="AN2214" s="119">
        <f t="shared" si="12"/>
        <v>0</v>
      </c>
      <c r="AO2214" s="118">
        <f t="shared" si="13"/>
        <v>41671.86</v>
      </c>
      <c r="AP2214" s="121">
        <f t="shared" si="14"/>
        <v>0</v>
      </c>
      <c r="AQ2214" s="122"/>
      <c r="AR2214" s="119"/>
    </row>
    <row r="2215" ht="22.5" customHeight="1">
      <c r="A2215" s="89">
        <v>46233.0</v>
      </c>
      <c r="B2215" s="90">
        <v>0.3729166666666667</v>
      </c>
      <c r="C2215" s="91" t="s">
        <v>1118</v>
      </c>
      <c r="D2215" s="129" t="str">
        <f t="array" ref="D2215">XLOOKUP(C2215,'DS ST'!A:A,'DS ST'!B:B)</f>
        <v>BCG</v>
      </c>
      <c r="E2215" s="94" t="str">
        <f t="array" ref="E2215">XLOOKUP($F2215,'GIÁ'!$A:$A,'GIÁ'!$E:$E)</f>
        <v>ĐÔNG</v>
      </c>
      <c r="F2215" s="94">
        <v>8.936200101563E12</v>
      </c>
      <c r="G2215" s="95" t="s">
        <v>2637</v>
      </c>
      <c r="H2215" s="95" t="s">
        <v>224</v>
      </c>
      <c r="I2215" s="96">
        <v>4.0</v>
      </c>
      <c r="J2215" s="96">
        <v>0.0</v>
      </c>
      <c r="K2215" s="98">
        <f t="shared" si="4"/>
        <v>4</v>
      </c>
      <c r="L2215" s="99" t="s">
        <v>6594</v>
      </c>
      <c r="M2215" s="100" t="s">
        <v>6595</v>
      </c>
      <c r="N2215" s="101" t="str">
        <f t="shared" si="139"/>
        <v>PT1590210-T0018936200101563</v>
      </c>
      <c r="O2215" s="128"/>
      <c r="P2215" s="100"/>
      <c r="Q2215" s="103">
        <f t="shared" si="5"/>
        <v>4</v>
      </c>
      <c r="R2215" s="161"/>
      <c r="S2215" s="105"/>
      <c r="T2215" s="106"/>
      <c r="U2215" s="107" t="s">
        <v>6524</v>
      </c>
      <c r="V2215" s="108" t="s">
        <v>756</v>
      </c>
      <c r="W2215" s="109" t="s">
        <v>1908</v>
      </c>
      <c r="X2215" s="110" t="str">
        <f t="shared" si="6"/>
        <v/>
      </c>
      <c r="Y2215" s="110" t="str">
        <f t="shared" si="7"/>
        <v/>
      </c>
      <c r="Z2215" s="109" t="s">
        <v>797</v>
      </c>
      <c r="AA2215" s="109" t="s">
        <v>802</v>
      </c>
      <c r="AB2215" s="106"/>
      <c r="AC2215" s="158"/>
      <c r="AD2215" s="160"/>
      <c r="AE2215" s="127"/>
      <c r="AF2215" s="113"/>
      <c r="AG2215" s="165" t="str">
        <f t="array" ref="AG2215">XLOOKUP(F2215,'CLV2'!A:A,'CLV2'!E:E)</f>
        <v>2.FROZEN FOODS</v>
      </c>
      <c r="AH2215" s="115" t="str">
        <f t="array" ref="AH2215">XLOOKUP(F2215,'CLV2'!A:A,'CLV2'!F:F)</f>
        <v>3.PASTRY AND DESSERTS</v>
      </c>
      <c r="AI2215" s="115" t="str">
        <f t="shared" si="8"/>
        <v>Pack</v>
      </c>
      <c r="AJ2215" s="116">
        <f t="shared" si="9"/>
        <v>1</v>
      </c>
      <c r="AK2215" s="117" t="str">
        <f t="array" ref="AK2215">XLOOKUP(F2215,'GIÁ'!A:A,'GIÁ'!D:D)</f>
        <v>24299.49</v>
      </c>
      <c r="AL2215" s="118">
        <f t="shared" si="10"/>
        <v>97197.96</v>
      </c>
      <c r="AM2215" s="118">
        <f t="shared" si="11"/>
        <v>0</v>
      </c>
      <c r="AN2215" s="119">
        <f t="shared" si="12"/>
        <v>0</v>
      </c>
      <c r="AO2215" s="118">
        <f t="shared" si="13"/>
        <v>97197.96</v>
      </c>
      <c r="AP2215" s="121">
        <f t="shared" si="14"/>
        <v>0</v>
      </c>
      <c r="AQ2215" s="122"/>
      <c r="AR2215" s="119"/>
    </row>
    <row r="2216" ht="22.5" customHeight="1">
      <c r="A2216" s="89">
        <v>46233.0</v>
      </c>
      <c r="B2216" s="90">
        <v>0.3729166666666667</v>
      </c>
      <c r="C2216" s="91" t="s">
        <v>1118</v>
      </c>
      <c r="D2216" s="129" t="str">
        <f t="array" ref="D2216">XLOOKUP(C2216,'DS ST'!A:A,'DS ST'!B:B)</f>
        <v>BCG</v>
      </c>
      <c r="E2216" s="94" t="str">
        <f t="array" ref="E2216">XLOOKUP($F2216,'GIÁ'!$A:$A,'GIÁ'!$E:$E)</f>
        <v>ĐÔNG</v>
      </c>
      <c r="F2216" s="94">
        <v>8.938555386725E12</v>
      </c>
      <c r="G2216" s="95" t="s">
        <v>3156</v>
      </c>
      <c r="H2216" s="95" t="s">
        <v>224</v>
      </c>
      <c r="I2216" s="96">
        <v>2.0</v>
      </c>
      <c r="J2216" s="96">
        <v>0.0</v>
      </c>
      <c r="K2216" s="98">
        <f t="shared" si="4"/>
        <v>2</v>
      </c>
      <c r="L2216" s="99" t="s">
        <v>6594</v>
      </c>
      <c r="M2216" s="100" t="s">
        <v>6595</v>
      </c>
      <c r="N2216" s="101" t="str">
        <f t="shared" si="139"/>
        <v>PT1590210-T0018938555386725</v>
      </c>
      <c r="O2216" s="128"/>
      <c r="P2216" s="100"/>
      <c r="Q2216" s="103">
        <f t="shared" si="5"/>
        <v>2</v>
      </c>
      <c r="R2216" s="161"/>
      <c r="S2216" s="105"/>
      <c r="T2216" s="106"/>
      <c r="U2216" s="107" t="s">
        <v>6596</v>
      </c>
      <c r="V2216" s="108" t="s">
        <v>756</v>
      </c>
      <c r="W2216" s="109" t="s">
        <v>1908</v>
      </c>
      <c r="X2216" s="110" t="str">
        <f t="shared" si="6"/>
        <v/>
      </c>
      <c r="Y2216" s="110" t="str">
        <f t="shared" si="7"/>
        <v/>
      </c>
      <c r="Z2216" s="109" t="s">
        <v>797</v>
      </c>
      <c r="AA2216" s="109" t="s">
        <v>802</v>
      </c>
      <c r="AB2216" s="106"/>
      <c r="AC2216" s="158"/>
      <c r="AD2216" s="160"/>
      <c r="AE2216" s="127"/>
      <c r="AF2216" s="113"/>
      <c r="AG2216" s="165" t="str">
        <f t="array" ref="AG2216">XLOOKUP(F2216,'CLV2'!A:A,'CLV2'!E:E)</f>
        <v>2.FROZEN FOODS</v>
      </c>
      <c r="AH2216" s="115" t="str">
        <f t="array" ref="AH2216">XLOOKUP(F2216,'CLV2'!A:A,'CLV2'!F:F)</f>
        <v>3.PASTRY AND DESSERTS</v>
      </c>
      <c r="AI2216" s="115" t="str">
        <f t="shared" si="8"/>
        <v>Pack</v>
      </c>
      <c r="AJ2216" s="116">
        <f t="shared" si="9"/>
        <v>1</v>
      </c>
      <c r="AK2216" s="117" t="str">
        <f t="array" ref="AK2216">XLOOKUP(F2216,'GIÁ'!A:A,'GIÁ'!D:D)</f>
        <v>26016.14</v>
      </c>
      <c r="AL2216" s="118">
        <f t="shared" si="10"/>
        <v>52032.28</v>
      </c>
      <c r="AM2216" s="118">
        <f t="shared" si="11"/>
        <v>0</v>
      </c>
      <c r="AN2216" s="119">
        <f t="shared" si="12"/>
        <v>0</v>
      </c>
      <c r="AO2216" s="118">
        <f t="shared" si="13"/>
        <v>52032.28</v>
      </c>
      <c r="AP2216" s="121">
        <f t="shared" si="14"/>
        <v>0</v>
      </c>
      <c r="AQ2216" s="122"/>
      <c r="AR2216" s="119"/>
    </row>
    <row r="2217" ht="22.5" customHeight="1">
      <c r="A2217" s="89">
        <v>46233.0</v>
      </c>
      <c r="B2217" s="90">
        <v>0.3729166666666667</v>
      </c>
      <c r="C2217" s="91" t="s">
        <v>1118</v>
      </c>
      <c r="D2217" s="129" t="str">
        <f t="array" ref="D2217">XLOOKUP(C2217,'DS ST'!A:A,'DS ST'!B:B)</f>
        <v>BCG</v>
      </c>
      <c r="E2217" s="94" t="str">
        <f t="array" ref="E2217">XLOOKUP($F2217,'GIÁ'!$A:$A,'GIÁ'!$E:$E)</f>
        <v>ĐÔNG</v>
      </c>
      <c r="F2217" s="94">
        <v>8.936077110187E12</v>
      </c>
      <c r="G2217" s="95" t="s">
        <v>2335</v>
      </c>
      <c r="H2217" s="95" t="s">
        <v>224</v>
      </c>
      <c r="I2217" s="96">
        <v>6.0</v>
      </c>
      <c r="J2217" s="96">
        <v>0.0</v>
      </c>
      <c r="K2217" s="98">
        <f t="shared" si="4"/>
        <v>6</v>
      </c>
      <c r="L2217" s="99" t="s">
        <v>6594</v>
      </c>
      <c r="M2217" s="100" t="s">
        <v>6595</v>
      </c>
      <c r="N2217" s="101" t="str">
        <f t="shared" si="139"/>
        <v>PT1590210-T0018936077110187</v>
      </c>
      <c r="O2217" s="128"/>
      <c r="P2217" s="100"/>
      <c r="Q2217" s="103">
        <f t="shared" si="5"/>
        <v>6</v>
      </c>
      <c r="R2217" s="161"/>
      <c r="S2217" s="105"/>
      <c r="T2217" s="106"/>
      <c r="U2217" s="107" t="s">
        <v>6565</v>
      </c>
      <c r="V2217" s="108" t="s">
        <v>756</v>
      </c>
      <c r="W2217" s="109" t="s">
        <v>1908</v>
      </c>
      <c r="X2217" s="110" t="str">
        <f t="shared" si="6"/>
        <v/>
      </c>
      <c r="Y2217" s="110" t="str">
        <f t="shared" si="7"/>
        <v/>
      </c>
      <c r="Z2217" s="109" t="s">
        <v>797</v>
      </c>
      <c r="AA2217" s="109" t="s">
        <v>802</v>
      </c>
      <c r="AB2217" s="106"/>
      <c r="AC2217" s="158"/>
      <c r="AD2217" s="160"/>
      <c r="AE2217" s="127"/>
      <c r="AF2217" s="113"/>
      <c r="AG2217" s="165" t="str">
        <f t="array" ref="AG2217">XLOOKUP(F2217,'CLV2'!A:A,'CLV2'!E:E)</f>
        <v>2.FROZEN FOODS</v>
      </c>
      <c r="AH2217" s="115" t="str">
        <f t="array" ref="AH2217">XLOOKUP(F2217,'CLV2'!A:A,'CLV2'!F:F)</f>
        <v>3.DUMPLINGS</v>
      </c>
      <c r="AI2217" s="115" t="str">
        <f t="shared" si="8"/>
        <v>Pack</v>
      </c>
      <c r="AJ2217" s="116">
        <f t="shared" si="9"/>
        <v>1</v>
      </c>
      <c r="AK2217" s="117" t="str">
        <f t="array" ref="AK2217">XLOOKUP(F2217,'GIÁ'!A:A,'GIÁ'!D:D)</f>
        <v>28137.41</v>
      </c>
      <c r="AL2217" s="118">
        <f t="shared" si="10"/>
        <v>168824.46</v>
      </c>
      <c r="AM2217" s="118">
        <f t="shared" si="11"/>
        <v>0</v>
      </c>
      <c r="AN2217" s="119">
        <f t="shared" si="12"/>
        <v>0</v>
      </c>
      <c r="AO2217" s="118">
        <f t="shared" si="13"/>
        <v>168824.46</v>
      </c>
      <c r="AP2217" s="121">
        <f t="shared" si="14"/>
        <v>0</v>
      </c>
      <c r="AQ2217" s="122"/>
      <c r="AR2217" s="119"/>
    </row>
    <row r="2218" ht="22.5" customHeight="1">
      <c r="A2218" s="89">
        <v>46233.0</v>
      </c>
      <c r="B2218" s="90">
        <v>0.3729166666666667</v>
      </c>
      <c r="C2218" s="91" t="s">
        <v>1118</v>
      </c>
      <c r="D2218" s="129" t="str">
        <f t="array" ref="D2218">XLOOKUP(C2218,'DS ST'!A:A,'DS ST'!B:B)</f>
        <v>BCG</v>
      </c>
      <c r="E2218" s="94" t="str">
        <f t="array" ref="E2218">XLOOKUP($F2218,'GIÁ'!$A:$A,'GIÁ'!$E:$E)</f>
        <v>ĐÔNG</v>
      </c>
      <c r="F2218" s="94">
        <v>8.936013238791E12</v>
      </c>
      <c r="G2218" s="95" t="s">
        <v>2178</v>
      </c>
      <c r="H2218" s="95" t="s">
        <v>57</v>
      </c>
      <c r="I2218" s="96">
        <v>6.0</v>
      </c>
      <c r="J2218" s="96">
        <v>0.0</v>
      </c>
      <c r="K2218" s="98">
        <f t="shared" si="4"/>
        <v>6</v>
      </c>
      <c r="L2218" s="99" t="s">
        <v>6594</v>
      </c>
      <c r="M2218" s="100" t="s">
        <v>6595</v>
      </c>
      <c r="N2218" s="101" t="str">
        <f t="shared" si="139"/>
        <v>PT1590210-T0018936013238791</v>
      </c>
      <c r="O2218" s="128"/>
      <c r="P2218" s="100"/>
      <c r="Q2218" s="103">
        <f t="shared" si="5"/>
        <v>6</v>
      </c>
      <c r="R2218" s="161"/>
      <c r="S2218" s="105"/>
      <c r="T2218" s="106"/>
      <c r="U2218" s="107" t="s">
        <v>6525</v>
      </c>
      <c r="V2218" s="108" t="s">
        <v>756</v>
      </c>
      <c r="W2218" s="109" t="s">
        <v>1908</v>
      </c>
      <c r="X2218" s="110" t="str">
        <f t="shared" si="6"/>
        <v/>
      </c>
      <c r="Y2218" s="110" t="str">
        <f t="shared" si="7"/>
        <v/>
      </c>
      <c r="Z2218" s="109" t="s">
        <v>797</v>
      </c>
      <c r="AA2218" s="109" t="s">
        <v>802</v>
      </c>
      <c r="AB2218" s="106"/>
      <c r="AC2218" s="158"/>
      <c r="AD2218" s="160"/>
      <c r="AE2218" s="127"/>
      <c r="AF2218" s="113"/>
      <c r="AG2218" s="165" t="str">
        <f t="array" ref="AG2218">XLOOKUP(F2218,'CLV2'!A:A,'CLV2'!E:E)</f>
        <v>2.FROZEN FOODS</v>
      </c>
      <c r="AH2218" s="115" t="str">
        <f t="array" ref="AH2218">XLOOKUP(F2218,'CLV2'!A:A,'CLV2'!F:F)</f>
        <v>3.PIZZA - READY MEALS</v>
      </c>
      <c r="AI2218" s="115" t="str">
        <f t="shared" si="8"/>
        <v>Pack</v>
      </c>
      <c r="AJ2218" s="116">
        <f t="shared" si="9"/>
        <v>1</v>
      </c>
      <c r="AK2218" s="117" t="str">
        <f t="array" ref="AK2218">XLOOKUP(F2218,'GIÁ'!A:A,'GIÁ'!D:D)</f>
        <v>22578.43</v>
      </c>
      <c r="AL2218" s="118">
        <f t="shared" si="10"/>
        <v>135470.58</v>
      </c>
      <c r="AM2218" s="118">
        <f t="shared" si="11"/>
        <v>0</v>
      </c>
      <c r="AN2218" s="119">
        <f t="shared" si="12"/>
        <v>0</v>
      </c>
      <c r="AO2218" s="118">
        <f t="shared" si="13"/>
        <v>135470.58</v>
      </c>
      <c r="AP2218" s="121">
        <f t="shared" si="14"/>
        <v>0</v>
      </c>
      <c r="AQ2218" s="122"/>
      <c r="AR2218" s="119"/>
    </row>
    <row r="2219" ht="22.5" customHeight="1">
      <c r="A2219" s="89">
        <v>46233.0</v>
      </c>
      <c r="B2219" s="90">
        <v>0.3729166666666667</v>
      </c>
      <c r="C2219" s="91" t="s">
        <v>1118</v>
      </c>
      <c r="D2219" s="129" t="str">
        <f t="array" ref="D2219">XLOOKUP(C2219,'DS ST'!A:A,'DS ST'!B:B)</f>
        <v>BCG</v>
      </c>
      <c r="E2219" s="94" t="str">
        <f t="array" ref="E2219">XLOOKUP($F2219,'GIÁ'!$A:$A,'GIÁ'!$E:$E)</f>
        <v>ĐÔNG</v>
      </c>
      <c r="F2219" s="94">
        <v>8.935297103726E12</v>
      </c>
      <c r="G2219" s="95" t="s">
        <v>2028</v>
      </c>
      <c r="H2219" s="95" t="s">
        <v>224</v>
      </c>
      <c r="I2219" s="96">
        <v>4.0</v>
      </c>
      <c r="J2219" s="96">
        <v>0.0</v>
      </c>
      <c r="K2219" s="98">
        <f t="shared" si="4"/>
        <v>4</v>
      </c>
      <c r="L2219" s="99" t="s">
        <v>6594</v>
      </c>
      <c r="M2219" s="100" t="s">
        <v>6595</v>
      </c>
      <c r="N2219" s="101" t="str">
        <f t="shared" si="139"/>
        <v>PT1590210-T0018935297103726</v>
      </c>
      <c r="O2219" s="128"/>
      <c r="P2219" s="100"/>
      <c r="Q2219" s="103">
        <f t="shared" si="5"/>
        <v>4</v>
      </c>
      <c r="R2219" s="161"/>
      <c r="S2219" s="105"/>
      <c r="T2219" s="106"/>
      <c r="U2219" s="107" t="s">
        <v>6526</v>
      </c>
      <c r="V2219" s="108" t="s">
        <v>756</v>
      </c>
      <c r="W2219" s="109" t="s">
        <v>1908</v>
      </c>
      <c r="X2219" s="110" t="str">
        <f t="shared" si="6"/>
        <v/>
      </c>
      <c r="Y2219" s="110" t="str">
        <f t="shared" si="7"/>
        <v/>
      </c>
      <c r="Z2219" s="109" t="s">
        <v>797</v>
      </c>
      <c r="AA2219" s="109" t="s">
        <v>802</v>
      </c>
      <c r="AB2219" s="106"/>
      <c r="AC2219" s="158"/>
      <c r="AD2219" s="160"/>
      <c r="AE2219" s="127"/>
      <c r="AF2219" s="113"/>
      <c r="AG2219" s="165" t="str">
        <f t="array" ref="AG2219">XLOOKUP(F2219,'CLV2'!A:A,'CLV2'!E:E)</f>
        <v>2.FROZEN FOODS</v>
      </c>
      <c r="AH2219" s="115" t="str">
        <f t="array" ref="AH2219">XLOOKUP(F2219,'CLV2'!A:A,'CLV2'!F:F)</f>
        <v>3.PIZZA - READY MEALS</v>
      </c>
      <c r="AI2219" s="115" t="str">
        <f t="shared" si="8"/>
        <v>Pack</v>
      </c>
      <c r="AJ2219" s="116">
        <f t="shared" si="9"/>
        <v>1</v>
      </c>
      <c r="AK2219" s="117" t="str">
        <f t="array" ref="AK2219">XLOOKUP(F2219,'GIÁ'!A:A,'GIÁ'!D:D)</f>
        <v>61056.95</v>
      </c>
      <c r="AL2219" s="118">
        <f t="shared" si="10"/>
        <v>244227.8</v>
      </c>
      <c r="AM2219" s="118">
        <f t="shared" si="11"/>
        <v>0</v>
      </c>
      <c r="AN2219" s="119">
        <f t="shared" si="12"/>
        <v>0</v>
      </c>
      <c r="AO2219" s="118">
        <f t="shared" si="13"/>
        <v>244227.8</v>
      </c>
      <c r="AP2219" s="121">
        <f t="shared" si="14"/>
        <v>0</v>
      </c>
      <c r="AQ2219" s="122"/>
      <c r="AR2219" s="119"/>
    </row>
    <row r="2220" ht="22.5" customHeight="1">
      <c r="A2220" s="89">
        <v>46233.0</v>
      </c>
      <c r="B2220" s="90">
        <v>0.3729166666666667</v>
      </c>
      <c r="C2220" s="91" t="s">
        <v>1118</v>
      </c>
      <c r="D2220" s="129" t="str">
        <f t="array" ref="D2220">XLOOKUP(C2220,'DS ST'!A:A,'DS ST'!B:B)</f>
        <v>BCG</v>
      </c>
      <c r="E2220" s="94" t="str">
        <f t="array" ref="E2220">XLOOKUP($F2220,'GIÁ'!$A:$A,'GIÁ'!$E:$E)</f>
        <v>ĐÔNG</v>
      </c>
      <c r="F2220" s="94">
        <v>8.934717472008E12</v>
      </c>
      <c r="G2220" s="95" t="s">
        <v>1769</v>
      </c>
      <c r="H2220" s="95" t="s">
        <v>224</v>
      </c>
      <c r="I2220" s="96">
        <v>4.0</v>
      </c>
      <c r="J2220" s="96">
        <v>0.0</v>
      </c>
      <c r="K2220" s="98">
        <f t="shared" si="4"/>
        <v>4</v>
      </c>
      <c r="L2220" s="99" t="s">
        <v>6594</v>
      </c>
      <c r="M2220" s="100" t="s">
        <v>6595</v>
      </c>
      <c r="N2220" s="101" t="str">
        <f t="shared" si="139"/>
        <v>PT1590210-T0018934717472008</v>
      </c>
      <c r="O2220" s="128"/>
      <c r="P2220" s="100"/>
      <c r="Q2220" s="103">
        <f t="shared" si="5"/>
        <v>4</v>
      </c>
      <c r="R2220" s="161"/>
      <c r="S2220" s="105"/>
      <c r="T2220" s="106"/>
      <c r="U2220" s="107" t="s">
        <v>6597</v>
      </c>
      <c r="V2220" s="108" t="s">
        <v>756</v>
      </c>
      <c r="W2220" s="109" t="s">
        <v>1908</v>
      </c>
      <c r="X2220" s="110" t="str">
        <f t="shared" si="6"/>
        <v/>
      </c>
      <c r="Y2220" s="110" t="str">
        <f t="shared" si="7"/>
        <v/>
      </c>
      <c r="Z2220" s="109" t="s">
        <v>797</v>
      </c>
      <c r="AA2220" s="109" t="s">
        <v>802</v>
      </c>
      <c r="AB2220" s="106"/>
      <c r="AC2220" s="158"/>
      <c r="AD2220" s="160"/>
      <c r="AE2220" s="127"/>
      <c r="AF2220" s="113"/>
      <c r="AG2220" s="165" t="str">
        <f t="array" ref="AG2220">XLOOKUP(F2220,'CLV2'!A:A,'CLV2'!E:E)</f>
        <v>2.FROZEN FOODS</v>
      </c>
      <c r="AH2220" s="115" t="str">
        <f t="array" ref="AH2220">XLOOKUP(F2220,'CLV2'!A:A,'CLV2'!F:F)</f>
        <v>3.HOTPOT AND FRIED</v>
      </c>
      <c r="AI2220" s="115" t="str">
        <f t="shared" si="8"/>
        <v>Pack</v>
      </c>
      <c r="AJ2220" s="116">
        <f t="shared" si="9"/>
        <v>1</v>
      </c>
      <c r="AK2220" s="117" t="str">
        <f t="array" ref="AK2220">XLOOKUP(F2220,'GIÁ'!A:A,'GIÁ'!D:D)</f>
        <v>35456.20</v>
      </c>
      <c r="AL2220" s="118">
        <f t="shared" si="10"/>
        <v>141824.8</v>
      </c>
      <c r="AM2220" s="118">
        <f t="shared" si="11"/>
        <v>0</v>
      </c>
      <c r="AN2220" s="119">
        <f t="shared" si="12"/>
        <v>0</v>
      </c>
      <c r="AO2220" s="118">
        <f t="shared" si="13"/>
        <v>141824.8</v>
      </c>
      <c r="AP2220" s="121">
        <f t="shared" si="14"/>
        <v>0</v>
      </c>
      <c r="AQ2220" s="122"/>
      <c r="AR2220" s="119"/>
    </row>
    <row r="2221" ht="22.5" customHeight="1">
      <c r="A2221" s="89">
        <v>46233.0</v>
      </c>
      <c r="B2221" s="90">
        <v>0.3729166666666667</v>
      </c>
      <c r="C2221" s="91" t="s">
        <v>1118</v>
      </c>
      <c r="D2221" s="129" t="str">
        <f t="array" ref="D2221">XLOOKUP(C2221,'DS ST'!A:A,'DS ST'!B:B)</f>
        <v>BCG</v>
      </c>
      <c r="E2221" s="94" t="str">
        <f t="array" ref="E2221">XLOOKUP($F2221,'GIÁ'!$A:$A,'GIÁ'!$E:$E)</f>
        <v>ĐÔNG</v>
      </c>
      <c r="F2221" s="94">
        <v>8.934717262012E12</v>
      </c>
      <c r="G2221" s="95" t="s">
        <v>1715</v>
      </c>
      <c r="H2221" s="95" t="s">
        <v>224</v>
      </c>
      <c r="I2221" s="96">
        <v>4.0</v>
      </c>
      <c r="J2221" s="96">
        <v>0.0</v>
      </c>
      <c r="K2221" s="98">
        <f t="shared" si="4"/>
        <v>4</v>
      </c>
      <c r="L2221" s="99" t="s">
        <v>6594</v>
      </c>
      <c r="M2221" s="100" t="s">
        <v>6595</v>
      </c>
      <c r="N2221" s="101" t="str">
        <f t="shared" si="139"/>
        <v>PT1590210-T0018934717262012</v>
      </c>
      <c r="O2221" s="128"/>
      <c r="P2221" s="100"/>
      <c r="Q2221" s="103">
        <f t="shared" si="5"/>
        <v>4</v>
      </c>
      <c r="R2221" s="161"/>
      <c r="S2221" s="105"/>
      <c r="T2221" s="106"/>
      <c r="U2221" s="107" t="s">
        <v>6528</v>
      </c>
      <c r="V2221" s="108" t="s">
        <v>756</v>
      </c>
      <c r="W2221" s="109" t="s">
        <v>1908</v>
      </c>
      <c r="X2221" s="110" t="str">
        <f t="shared" si="6"/>
        <v/>
      </c>
      <c r="Y2221" s="110" t="str">
        <f t="shared" si="7"/>
        <v/>
      </c>
      <c r="Z2221" s="109" t="s">
        <v>797</v>
      </c>
      <c r="AA2221" s="109" t="s">
        <v>802</v>
      </c>
      <c r="AB2221" s="106"/>
      <c r="AC2221" s="158"/>
      <c r="AD2221" s="160"/>
      <c r="AE2221" s="127"/>
      <c r="AF2221" s="113"/>
      <c r="AG2221" s="165" t="str">
        <f t="array" ref="AG2221">XLOOKUP(F2221,'CLV2'!A:A,'CLV2'!E:E)</f>
        <v>2.FROZEN FOODS</v>
      </c>
      <c r="AH2221" s="115" t="str">
        <f t="array" ref="AH2221">XLOOKUP(F2221,'CLV2'!A:A,'CLV2'!F:F)</f>
        <v>3.HOTPOT AND FRIED</v>
      </c>
      <c r="AI2221" s="115" t="str">
        <f t="shared" si="8"/>
        <v>Pack</v>
      </c>
      <c r="AJ2221" s="116">
        <f t="shared" si="9"/>
        <v>1</v>
      </c>
      <c r="AK2221" s="117" t="str">
        <f t="array" ref="AK2221">XLOOKUP(F2221,'GIÁ'!A:A,'GIÁ'!D:D)</f>
        <v>32686.96</v>
      </c>
      <c r="AL2221" s="118">
        <f t="shared" si="10"/>
        <v>130747.84</v>
      </c>
      <c r="AM2221" s="118">
        <f t="shared" si="11"/>
        <v>0</v>
      </c>
      <c r="AN2221" s="119">
        <f t="shared" si="12"/>
        <v>0</v>
      </c>
      <c r="AO2221" s="118">
        <f t="shared" si="13"/>
        <v>130747.84</v>
      </c>
      <c r="AP2221" s="121">
        <f t="shared" si="14"/>
        <v>0</v>
      </c>
      <c r="AQ2221" s="122"/>
      <c r="AR2221" s="119"/>
    </row>
    <row r="2222" ht="22.5" customHeight="1">
      <c r="A2222" s="89">
        <v>46233.0</v>
      </c>
      <c r="B2222" s="90">
        <v>0.3729166666666667</v>
      </c>
      <c r="C2222" s="91" t="s">
        <v>1118</v>
      </c>
      <c r="D2222" s="129" t="str">
        <f t="array" ref="D2222">XLOOKUP(C2222,'DS ST'!A:A,'DS ST'!B:B)</f>
        <v>BCG</v>
      </c>
      <c r="E2222" s="94" t="str">
        <f t="array" ref="E2222">XLOOKUP($F2222,'GIÁ'!$A:$A,'GIÁ'!$E:$E)</f>
        <v>ĐÔNG</v>
      </c>
      <c r="F2222" s="94">
        <v>8.935319711311E12</v>
      </c>
      <c r="G2222" s="95" t="s">
        <v>2061</v>
      </c>
      <c r="H2222" s="95" t="s">
        <v>224</v>
      </c>
      <c r="I2222" s="96">
        <v>6.0</v>
      </c>
      <c r="J2222" s="96">
        <v>0.0</v>
      </c>
      <c r="K2222" s="98">
        <f t="shared" si="4"/>
        <v>6</v>
      </c>
      <c r="L2222" s="99" t="s">
        <v>6594</v>
      </c>
      <c r="M2222" s="100" t="s">
        <v>6595</v>
      </c>
      <c r="N2222" s="101" t="str">
        <f t="shared" si="139"/>
        <v>PT1590210-T0018935319711311</v>
      </c>
      <c r="O2222" s="128"/>
      <c r="P2222" s="100"/>
      <c r="Q2222" s="103">
        <f t="shared" si="5"/>
        <v>6</v>
      </c>
      <c r="R2222" s="161"/>
      <c r="S2222" s="105"/>
      <c r="T2222" s="106"/>
      <c r="U2222" s="107" t="s">
        <v>6529</v>
      </c>
      <c r="V2222" s="108" t="s">
        <v>756</v>
      </c>
      <c r="W2222" s="109" t="s">
        <v>1908</v>
      </c>
      <c r="X2222" s="110" t="str">
        <f t="shared" si="6"/>
        <v/>
      </c>
      <c r="Y2222" s="110" t="str">
        <f t="shared" si="7"/>
        <v/>
      </c>
      <c r="Z2222" s="109" t="s">
        <v>797</v>
      </c>
      <c r="AA2222" s="109" t="s">
        <v>802</v>
      </c>
      <c r="AB2222" s="106"/>
      <c r="AC2222" s="158"/>
      <c r="AD2222" s="160"/>
      <c r="AE2222" s="127"/>
      <c r="AF2222" s="113"/>
      <c r="AG2222" s="165" t="str">
        <f t="array" ref="AG2222">XLOOKUP(F2222,'CLV2'!A:A,'CLV2'!E:E)</f>
        <v>2.FROZEN FOODS</v>
      </c>
      <c r="AH2222" s="115" t="str">
        <f t="array" ref="AH2222">XLOOKUP(F2222,'CLV2'!A:A,'CLV2'!F:F)</f>
        <v>3.HOTPOT AND FRIED</v>
      </c>
      <c r="AI2222" s="115" t="str">
        <f t="shared" si="8"/>
        <v>Pack</v>
      </c>
      <c r="AJ2222" s="116">
        <f t="shared" si="9"/>
        <v>1</v>
      </c>
      <c r="AK2222" s="117" t="str">
        <f t="array" ref="AK2222">XLOOKUP(F2222,'GIÁ'!A:A,'GIÁ'!D:D)</f>
        <v>30542.46</v>
      </c>
      <c r="AL2222" s="118">
        <f t="shared" si="10"/>
        <v>183254.76</v>
      </c>
      <c r="AM2222" s="118">
        <f t="shared" si="11"/>
        <v>0</v>
      </c>
      <c r="AN2222" s="119">
        <f t="shared" si="12"/>
        <v>0</v>
      </c>
      <c r="AO2222" s="118">
        <f t="shared" si="13"/>
        <v>183254.76</v>
      </c>
      <c r="AP2222" s="121">
        <f t="shared" si="14"/>
        <v>0</v>
      </c>
      <c r="AQ2222" s="122"/>
      <c r="AR2222" s="119"/>
    </row>
    <row r="2223" ht="22.5" customHeight="1">
      <c r="A2223" s="89">
        <v>46233.0</v>
      </c>
      <c r="B2223" s="90">
        <v>0.3729166666666667</v>
      </c>
      <c r="C2223" s="91" t="s">
        <v>1118</v>
      </c>
      <c r="D2223" s="129" t="str">
        <f t="array" ref="D2223">XLOOKUP(C2223,'DS ST'!A:A,'DS ST'!B:B)</f>
        <v>BCG</v>
      </c>
      <c r="E2223" s="94" t="str">
        <f t="array" ref="E2223">XLOOKUP($F2223,'GIÁ'!$A:$A,'GIÁ'!$E:$E)</f>
        <v>ĐÔNG</v>
      </c>
      <c r="F2223" s="94">
        <v>8.93607627967E12</v>
      </c>
      <c r="G2223" s="95" t="s">
        <v>2317</v>
      </c>
      <c r="H2223" s="95" t="s">
        <v>224</v>
      </c>
      <c r="I2223" s="96">
        <v>2.0</v>
      </c>
      <c r="J2223" s="96">
        <v>0.0</v>
      </c>
      <c r="K2223" s="98">
        <f t="shared" si="4"/>
        <v>2</v>
      </c>
      <c r="L2223" s="99" t="s">
        <v>6594</v>
      </c>
      <c r="M2223" s="100" t="s">
        <v>6595</v>
      </c>
      <c r="N2223" s="101" t="str">
        <f t="shared" si="139"/>
        <v>PT1590210-T0018936076279670</v>
      </c>
      <c r="O2223" s="128"/>
      <c r="P2223" s="100"/>
      <c r="Q2223" s="103">
        <f t="shared" si="5"/>
        <v>2</v>
      </c>
      <c r="R2223" s="161"/>
      <c r="S2223" s="105"/>
      <c r="T2223" s="106"/>
      <c r="U2223" s="107" t="s">
        <v>6530</v>
      </c>
      <c r="V2223" s="108" t="s">
        <v>756</v>
      </c>
      <c r="W2223" s="109" t="s">
        <v>1908</v>
      </c>
      <c r="X2223" s="110" t="str">
        <f t="shared" si="6"/>
        <v/>
      </c>
      <c r="Y2223" s="110" t="str">
        <f t="shared" si="7"/>
        <v/>
      </c>
      <c r="Z2223" s="109" t="s">
        <v>797</v>
      </c>
      <c r="AA2223" s="109" t="s">
        <v>802</v>
      </c>
      <c r="AB2223" s="106"/>
      <c r="AC2223" s="158"/>
      <c r="AD2223" s="160"/>
      <c r="AE2223" s="127"/>
      <c r="AF2223" s="113"/>
      <c r="AG2223" s="165" t="str">
        <f t="array" ref="AG2223">XLOOKUP(F2223,'CLV2'!A:A,'CLV2'!E:E)</f>
        <v>2.FROZEN FOODS</v>
      </c>
      <c r="AH2223" s="115" t="str">
        <f t="array" ref="AH2223">XLOOKUP(F2223,'CLV2'!A:A,'CLV2'!F:F)</f>
        <v>3.PASTRY AND DESSERTS</v>
      </c>
      <c r="AI2223" s="115" t="str">
        <f t="shared" si="8"/>
        <v>Pack</v>
      </c>
      <c r="AJ2223" s="116">
        <f t="shared" si="9"/>
        <v>1</v>
      </c>
      <c r="AK2223" s="117" t="str">
        <f t="array" ref="AK2223">XLOOKUP(F2223,'GIÁ'!A:A,'GIÁ'!D:D)</f>
        <v>26872.96</v>
      </c>
      <c r="AL2223" s="118">
        <f t="shared" si="10"/>
        <v>53745.92</v>
      </c>
      <c r="AM2223" s="118">
        <f t="shared" si="11"/>
        <v>0</v>
      </c>
      <c r="AN2223" s="119">
        <f t="shared" si="12"/>
        <v>0</v>
      </c>
      <c r="AO2223" s="118">
        <f t="shared" si="13"/>
        <v>53745.92</v>
      </c>
      <c r="AP2223" s="121">
        <f t="shared" si="14"/>
        <v>0</v>
      </c>
      <c r="AQ2223" s="122"/>
      <c r="AR2223" s="119"/>
    </row>
    <row r="2224" ht="22.5" customHeight="1">
      <c r="A2224" s="89">
        <v>46233.0</v>
      </c>
      <c r="B2224" s="90">
        <v>0.3729166666666667</v>
      </c>
      <c r="C2224" s="91" t="s">
        <v>1118</v>
      </c>
      <c r="D2224" s="129" t="str">
        <f t="array" ref="D2224">XLOOKUP(C2224,'DS ST'!A:A,'DS ST'!B:B)</f>
        <v>BCG</v>
      </c>
      <c r="E2224" s="94" t="str">
        <f t="array" ref="E2224">XLOOKUP($F2224,'GIÁ'!$A:$A,'GIÁ'!$E:$E)</f>
        <v>ĐÔNG</v>
      </c>
      <c r="F2224" s="94">
        <v>8.934717264474E12</v>
      </c>
      <c r="G2224" s="95" t="s">
        <v>1717</v>
      </c>
      <c r="H2224" s="95" t="s">
        <v>224</v>
      </c>
      <c r="I2224" s="96">
        <v>2.0</v>
      </c>
      <c r="J2224" s="96">
        <v>0.0</v>
      </c>
      <c r="K2224" s="98">
        <f t="shared" si="4"/>
        <v>2</v>
      </c>
      <c r="L2224" s="99" t="s">
        <v>6594</v>
      </c>
      <c r="M2224" s="100" t="s">
        <v>6595</v>
      </c>
      <c r="N2224" s="101" t="str">
        <f t="shared" si="139"/>
        <v>PT1590210-T0018934717264474</v>
      </c>
      <c r="O2224" s="128"/>
      <c r="P2224" s="100"/>
      <c r="Q2224" s="103">
        <f t="shared" si="5"/>
        <v>2</v>
      </c>
      <c r="R2224" s="161"/>
      <c r="S2224" s="105"/>
      <c r="T2224" s="106"/>
      <c r="U2224" s="107" t="s">
        <v>6567</v>
      </c>
      <c r="V2224" s="108" t="s">
        <v>756</v>
      </c>
      <c r="W2224" s="109" t="s">
        <v>1908</v>
      </c>
      <c r="X2224" s="110" t="str">
        <f t="shared" si="6"/>
        <v/>
      </c>
      <c r="Y2224" s="110" t="str">
        <f t="shared" si="7"/>
        <v/>
      </c>
      <c r="Z2224" s="109" t="s">
        <v>797</v>
      </c>
      <c r="AA2224" s="109" t="s">
        <v>802</v>
      </c>
      <c r="AB2224" s="106"/>
      <c r="AC2224" s="158"/>
      <c r="AD2224" s="160"/>
      <c r="AE2224" s="127"/>
      <c r="AF2224" s="113"/>
      <c r="AG2224" s="165" t="str">
        <f t="array" ref="AG2224">XLOOKUP(F2224,'CLV2'!A:A,'CLV2'!E:E)</f>
        <v>2.FROZEN FOODS</v>
      </c>
      <c r="AH2224" s="115" t="str">
        <f t="array" ref="AH2224">XLOOKUP(F2224,'CLV2'!A:A,'CLV2'!F:F)</f>
        <v>3.HOTPOT AND FRIED</v>
      </c>
      <c r="AI2224" s="115" t="str">
        <f t="shared" si="8"/>
        <v>Pack</v>
      </c>
      <c r="AJ2224" s="116">
        <f t="shared" si="9"/>
        <v>1</v>
      </c>
      <c r="AK2224" s="117" t="str">
        <f t="array" ref="AK2224">XLOOKUP(F2224,'GIÁ'!A:A,'GIÁ'!D:D)</f>
        <v>45233.68</v>
      </c>
      <c r="AL2224" s="118">
        <f t="shared" si="10"/>
        <v>90467.36</v>
      </c>
      <c r="AM2224" s="118">
        <f t="shared" si="11"/>
        <v>0</v>
      </c>
      <c r="AN2224" s="119">
        <f t="shared" si="12"/>
        <v>0</v>
      </c>
      <c r="AO2224" s="118">
        <f t="shared" si="13"/>
        <v>90467.36</v>
      </c>
      <c r="AP2224" s="121">
        <f t="shared" si="14"/>
        <v>0</v>
      </c>
      <c r="AQ2224" s="122"/>
      <c r="AR2224" s="119"/>
    </row>
    <row r="2225" ht="22.5" customHeight="1">
      <c r="A2225" s="89">
        <v>46233.0</v>
      </c>
      <c r="B2225" s="90">
        <v>0.3729166666666667</v>
      </c>
      <c r="C2225" s="91" t="s">
        <v>1118</v>
      </c>
      <c r="D2225" s="129" t="str">
        <f t="array" ref="D2225">XLOOKUP(C2225,'DS ST'!A:A,'DS ST'!B:B)</f>
        <v>BCG</v>
      </c>
      <c r="E2225" s="94" t="str">
        <f t="array" ref="E2225">XLOOKUP($F2225,'GIÁ'!$A:$A,'GIÁ'!$E:$E)</f>
        <v>ĐÔNG</v>
      </c>
      <c r="F2225" s="94">
        <v>8.936077110149E12</v>
      </c>
      <c r="G2225" s="95" t="s">
        <v>2333</v>
      </c>
      <c r="H2225" s="95" t="s">
        <v>224</v>
      </c>
      <c r="I2225" s="96">
        <v>2.0</v>
      </c>
      <c r="J2225" s="96">
        <v>0.0</v>
      </c>
      <c r="K2225" s="98">
        <f t="shared" si="4"/>
        <v>2</v>
      </c>
      <c r="L2225" s="99" t="s">
        <v>6594</v>
      </c>
      <c r="M2225" s="100" t="s">
        <v>6595</v>
      </c>
      <c r="N2225" s="101" t="str">
        <f t="shared" si="139"/>
        <v>PT1590210-T0018936077110149</v>
      </c>
      <c r="O2225" s="128"/>
      <c r="P2225" s="100"/>
      <c r="Q2225" s="103">
        <f t="shared" si="5"/>
        <v>2</v>
      </c>
      <c r="R2225" s="161"/>
      <c r="S2225" s="105"/>
      <c r="T2225" s="106"/>
      <c r="U2225" s="107" t="s">
        <v>6568</v>
      </c>
      <c r="V2225" s="108" t="s">
        <v>756</v>
      </c>
      <c r="W2225" s="109" t="s">
        <v>1908</v>
      </c>
      <c r="X2225" s="110" t="str">
        <f t="shared" si="6"/>
        <v/>
      </c>
      <c r="Y2225" s="110" t="str">
        <f t="shared" si="7"/>
        <v/>
      </c>
      <c r="Z2225" s="109" t="s">
        <v>797</v>
      </c>
      <c r="AA2225" s="109" t="s">
        <v>802</v>
      </c>
      <c r="AB2225" s="106"/>
      <c r="AC2225" s="158"/>
      <c r="AD2225" s="160"/>
      <c r="AE2225" s="127"/>
      <c r="AF2225" s="113"/>
      <c r="AG2225" s="165" t="str">
        <f t="array" ref="AG2225">XLOOKUP(F2225,'CLV2'!A:A,'CLV2'!E:E)</f>
        <v>2.FROZEN FOODS</v>
      </c>
      <c r="AH2225" s="115" t="str">
        <f t="array" ref="AH2225">XLOOKUP(F2225,'CLV2'!A:A,'CLV2'!F:F)</f>
        <v>3.DUMPLINGS</v>
      </c>
      <c r="AI2225" s="115" t="str">
        <f t="shared" si="8"/>
        <v>Pack</v>
      </c>
      <c r="AJ2225" s="116">
        <f t="shared" si="9"/>
        <v>1</v>
      </c>
      <c r="AK2225" s="117" t="str">
        <f t="array" ref="AK2225">XLOOKUP(F2225,'GIÁ'!A:A,'GIÁ'!D:D)</f>
        <v>41904.24</v>
      </c>
      <c r="AL2225" s="118">
        <f t="shared" si="10"/>
        <v>83808.48</v>
      </c>
      <c r="AM2225" s="118">
        <f t="shared" si="11"/>
        <v>0</v>
      </c>
      <c r="AN2225" s="119">
        <f t="shared" si="12"/>
        <v>0</v>
      </c>
      <c r="AO2225" s="118">
        <f t="shared" si="13"/>
        <v>83808.48</v>
      </c>
      <c r="AP2225" s="121">
        <f t="shared" si="14"/>
        <v>0</v>
      </c>
      <c r="AQ2225" s="122"/>
      <c r="AR2225" s="119"/>
    </row>
    <row r="2226" ht="22.5" customHeight="1">
      <c r="A2226" s="89">
        <v>46233.0</v>
      </c>
      <c r="B2226" s="90">
        <v>0.3729166666666667</v>
      </c>
      <c r="C2226" s="91" t="s">
        <v>1118</v>
      </c>
      <c r="D2226" s="129" t="str">
        <f t="array" ref="D2226">XLOOKUP(C2226,'DS ST'!A:A,'DS ST'!B:B)</f>
        <v>BCG</v>
      </c>
      <c r="E2226" s="94" t="str">
        <f t="array" ref="E2226">XLOOKUP($F2226,'GIÁ'!$A:$A,'GIÁ'!$E:$E)</f>
        <v>ĐÔNG</v>
      </c>
      <c r="F2226" s="94">
        <v>8.936220300274E12</v>
      </c>
      <c r="G2226" s="95" t="s">
        <v>2705</v>
      </c>
      <c r="H2226" s="95" t="s">
        <v>224</v>
      </c>
      <c r="I2226" s="96">
        <v>2.0</v>
      </c>
      <c r="J2226" s="96">
        <v>0.0</v>
      </c>
      <c r="K2226" s="98">
        <f t="shared" si="4"/>
        <v>2</v>
      </c>
      <c r="L2226" s="99" t="s">
        <v>6594</v>
      </c>
      <c r="M2226" s="100" t="s">
        <v>6595</v>
      </c>
      <c r="N2226" s="101" t="str">
        <f t="shared" si="139"/>
        <v>PT1590210-T0018936220300274</v>
      </c>
      <c r="O2226" s="128"/>
      <c r="P2226" s="100"/>
      <c r="Q2226" s="103">
        <f t="shared" si="5"/>
        <v>2</v>
      </c>
      <c r="R2226" s="161"/>
      <c r="S2226" s="105"/>
      <c r="T2226" s="106"/>
      <c r="U2226" s="107" t="s">
        <v>6578</v>
      </c>
      <c r="V2226" s="108" t="s">
        <v>756</v>
      </c>
      <c r="W2226" s="109" t="s">
        <v>1908</v>
      </c>
      <c r="X2226" s="110" t="str">
        <f t="shared" si="6"/>
        <v/>
      </c>
      <c r="Y2226" s="110" t="str">
        <f t="shared" si="7"/>
        <v/>
      </c>
      <c r="Z2226" s="109" t="s">
        <v>797</v>
      </c>
      <c r="AA2226" s="109" t="s">
        <v>802</v>
      </c>
      <c r="AB2226" s="106"/>
      <c r="AC2226" s="158"/>
      <c r="AD2226" s="160"/>
      <c r="AE2226" s="127"/>
      <c r="AF2226" s="113"/>
      <c r="AG2226" s="165" t="str">
        <f t="array" ref="AG2226">XLOOKUP(F2226,'CLV2'!A:A,'CLV2'!E:E)</f>
        <v>2.FROZEN FOODS</v>
      </c>
      <c r="AH2226" s="115" t="str">
        <f t="array" ref="AH2226">XLOOKUP(F2226,'CLV2'!A:A,'CLV2'!F:F)</f>
        <v>3.HOTPOT AND FRIED</v>
      </c>
      <c r="AI2226" s="115" t="str">
        <f t="shared" si="8"/>
        <v>Pack</v>
      </c>
      <c r="AJ2226" s="116">
        <f t="shared" si="9"/>
        <v>1</v>
      </c>
      <c r="AK2226" s="117" t="str">
        <f t="array" ref="AK2226">XLOOKUP(F2226,'GIÁ'!A:A,'GIÁ'!D:D)</f>
        <v>40500.00</v>
      </c>
      <c r="AL2226" s="118">
        <f t="shared" si="10"/>
        <v>81000</v>
      </c>
      <c r="AM2226" s="118">
        <f t="shared" si="11"/>
        <v>0</v>
      </c>
      <c r="AN2226" s="119">
        <f t="shared" si="12"/>
        <v>0</v>
      </c>
      <c r="AO2226" s="118">
        <f t="shared" si="13"/>
        <v>81000</v>
      </c>
      <c r="AP2226" s="121">
        <f t="shared" si="14"/>
        <v>0</v>
      </c>
      <c r="AQ2226" s="122"/>
      <c r="AR2226" s="119"/>
    </row>
    <row r="2227" ht="22.5" customHeight="1">
      <c r="A2227" s="89">
        <v>46233.0</v>
      </c>
      <c r="B2227" s="90">
        <v>0.3729166666666667</v>
      </c>
      <c r="C2227" s="91" t="s">
        <v>1118</v>
      </c>
      <c r="D2227" s="129" t="str">
        <f t="array" ref="D2227">XLOOKUP(C2227,'DS ST'!A:A,'DS ST'!B:B)</f>
        <v>BCG</v>
      </c>
      <c r="E2227" s="94" t="str">
        <f t="array" ref="E2227">XLOOKUP($F2227,'GIÁ'!$A:$A,'GIÁ'!$E:$E)</f>
        <v>ĐÔNG</v>
      </c>
      <c r="F2227" s="94">
        <v>8.936190860716E12</v>
      </c>
      <c r="G2227" s="95" t="s">
        <v>2610</v>
      </c>
      <c r="H2227" s="95" t="s">
        <v>93</v>
      </c>
      <c r="I2227" s="96">
        <v>9.0</v>
      </c>
      <c r="J2227" s="96">
        <v>0.0</v>
      </c>
      <c r="K2227" s="98">
        <f t="shared" si="4"/>
        <v>9</v>
      </c>
      <c r="L2227" s="99" t="s">
        <v>6594</v>
      </c>
      <c r="M2227" s="100" t="s">
        <v>6595</v>
      </c>
      <c r="N2227" s="101" t="str">
        <f t="shared" si="139"/>
        <v>PT1590210-T0018936190860716</v>
      </c>
      <c r="O2227" s="128"/>
      <c r="P2227" s="100"/>
      <c r="Q2227" s="103">
        <f t="shared" si="5"/>
        <v>9</v>
      </c>
      <c r="R2227" s="161"/>
      <c r="S2227" s="105"/>
      <c r="T2227" s="106"/>
      <c r="U2227" s="107" t="s">
        <v>6539</v>
      </c>
      <c r="V2227" s="108" t="s">
        <v>756</v>
      </c>
      <c r="W2227" s="109" t="s">
        <v>1908</v>
      </c>
      <c r="X2227" s="110" t="str">
        <f t="shared" si="6"/>
        <v/>
      </c>
      <c r="Y2227" s="110" t="str">
        <f t="shared" si="7"/>
        <v/>
      </c>
      <c r="Z2227" s="109" t="s">
        <v>797</v>
      </c>
      <c r="AA2227" s="109" t="s">
        <v>802</v>
      </c>
      <c r="AB2227" s="106"/>
      <c r="AC2227" s="158"/>
      <c r="AD2227" s="160"/>
      <c r="AE2227" s="127"/>
      <c r="AF2227" s="113"/>
      <c r="AG2227" s="165" t="str">
        <f t="array" ref="AG2227">XLOOKUP(F2227,'CLV2'!A:A,'CLV2'!E:E)</f>
        <v>2.MEAT</v>
      </c>
      <c r="AH2227" s="115" t="str">
        <f t="array" ref="AH2227">XLOOKUP(F2227,'CLV2'!A:A,'CLV2'!F:F)</f>
        <v>3.FROZEN MEAT</v>
      </c>
      <c r="AI2227" s="115" t="str">
        <f t="shared" si="8"/>
        <v>Pack</v>
      </c>
      <c r="AJ2227" s="116">
        <f t="shared" si="9"/>
        <v>1</v>
      </c>
      <c r="AK2227" s="117" t="str">
        <f t="array" ref="AK2227">XLOOKUP(F2227,'GIÁ'!A:A,'GIÁ'!D:D)</f>
        <v>49176.27</v>
      </c>
      <c r="AL2227" s="118">
        <f t="shared" si="10"/>
        <v>442586.43</v>
      </c>
      <c r="AM2227" s="118">
        <f t="shared" si="11"/>
        <v>0</v>
      </c>
      <c r="AN2227" s="119">
        <f t="shared" si="12"/>
        <v>0</v>
      </c>
      <c r="AO2227" s="118">
        <f t="shared" si="13"/>
        <v>442586.43</v>
      </c>
      <c r="AP2227" s="121">
        <f t="shared" si="14"/>
        <v>0</v>
      </c>
      <c r="AQ2227" s="122"/>
      <c r="AR2227" s="119"/>
    </row>
    <row r="2228" ht="22.5" customHeight="1">
      <c r="A2228" s="89">
        <v>46233.0</v>
      </c>
      <c r="B2228" s="90">
        <v>0.3729166666666667</v>
      </c>
      <c r="C2228" s="91" t="s">
        <v>1118</v>
      </c>
      <c r="D2228" s="129" t="str">
        <f t="array" ref="D2228">XLOOKUP(C2228,'DS ST'!A:A,'DS ST'!B:B)</f>
        <v>BCG</v>
      </c>
      <c r="E2228" s="94" t="str">
        <f t="array" ref="E2228">XLOOKUP($F2228,'GIÁ'!$A:$A,'GIÁ'!$E:$E)</f>
        <v>ĐÔNG</v>
      </c>
      <c r="F2228" s="94">
        <v>8.938535604047E12</v>
      </c>
      <c r="G2228" s="95" t="s">
        <v>3054</v>
      </c>
      <c r="H2228" s="95" t="s">
        <v>787</v>
      </c>
      <c r="I2228" s="96">
        <v>2.0</v>
      </c>
      <c r="J2228" s="96">
        <v>0.0</v>
      </c>
      <c r="K2228" s="98">
        <f t="shared" si="4"/>
        <v>2</v>
      </c>
      <c r="L2228" s="99" t="s">
        <v>6594</v>
      </c>
      <c r="M2228" s="100" t="s">
        <v>6595</v>
      </c>
      <c r="N2228" s="101" t="str">
        <f t="shared" si="139"/>
        <v>PT1590210-T0018938535604047</v>
      </c>
      <c r="O2228" s="128"/>
      <c r="P2228" s="100"/>
      <c r="Q2228" s="103">
        <f t="shared" si="5"/>
        <v>2</v>
      </c>
      <c r="R2228" s="161"/>
      <c r="S2228" s="105"/>
      <c r="T2228" s="106"/>
      <c r="U2228" s="107" t="s">
        <v>6541</v>
      </c>
      <c r="V2228" s="108" t="s">
        <v>756</v>
      </c>
      <c r="W2228" s="109" t="s">
        <v>1908</v>
      </c>
      <c r="X2228" s="110" t="str">
        <f t="shared" si="6"/>
        <v/>
      </c>
      <c r="Y2228" s="110" t="str">
        <f t="shared" si="7"/>
        <v/>
      </c>
      <c r="Z2228" s="109" t="s">
        <v>797</v>
      </c>
      <c r="AA2228" s="109" t="s">
        <v>802</v>
      </c>
      <c r="AB2228" s="106"/>
      <c r="AC2228" s="158"/>
      <c r="AD2228" s="160"/>
      <c r="AE2228" s="127"/>
      <c r="AF2228" s="113"/>
      <c r="AG2228" s="165" t="str">
        <f t="array" ref="AG2228">XLOOKUP(F2228,'CLV2'!A:A,'CLV2'!E:E)</f>
        <v>2.FISH AND SEAFOOD</v>
      </c>
      <c r="AH2228" s="115" t="str">
        <f t="array" ref="AH2228">XLOOKUP(F2228,'CLV2'!A:A,'CLV2'!F:F)</f>
        <v>3.FROZEN FISH AND SEAFOOD</v>
      </c>
      <c r="AI2228" s="115" t="str">
        <f t="shared" si="8"/>
        <v>Pack</v>
      </c>
      <c r="AJ2228" s="116">
        <f t="shared" si="9"/>
        <v>1</v>
      </c>
      <c r="AK2228" s="117" t="str">
        <f t="array" ref="AK2228">XLOOKUP(F2228,'GIÁ'!A:A,'GIÁ'!D:D)</f>
        <v>48011.15</v>
      </c>
      <c r="AL2228" s="118">
        <f t="shared" si="10"/>
        <v>96022.3</v>
      </c>
      <c r="AM2228" s="118">
        <f t="shared" si="11"/>
        <v>0</v>
      </c>
      <c r="AN2228" s="119">
        <f t="shared" si="12"/>
        <v>0</v>
      </c>
      <c r="AO2228" s="118">
        <f t="shared" si="13"/>
        <v>96022.3</v>
      </c>
      <c r="AP2228" s="121">
        <f t="shared" si="14"/>
        <v>0</v>
      </c>
      <c r="AQ2228" s="122"/>
      <c r="AR2228" s="119"/>
    </row>
    <row r="2229" ht="22.5" customHeight="1">
      <c r="A2229" s="89">
        <v>46233.0</v>
      </c>
      <c r="B2229" s="90">
        <v>0.3729166666666667</v>
      </c>
      <c r="C2229" s="91" t="s">
        <v>1118</v>
      </c>
      <c r="D2229" s="129" t="str">
        <f t="array" ref="D2229">XLOOKUP(C2229,'DS ST'!A:A,'DS ST'!B:B)</f>
        <v>BCG</v>
      </c>
      <c r="E2229" s="94" t="str">
        <f t="array" ref="E2229">XLOOKUP($F2229,'GIÁ'!$A:$A,'GIÁ'!$E:$E)</f>
        <v>ĐÔNG</v>
      </c>
      <c r="F2229" s="94">
        <v>8.936187610089E12</v>
      </c>
      <c r="G2229" s="95" t="s">
        <v>2590</v>
      </c>
      <c r="H2229" s="95" t="s">
        <v>224</v>
      </c>
      <c r="I2229" s="96">
        <v>2.0</v>
      </c>
      <c r="J2229" s="96">
        <v>0.0</v>
      </c>
      <c r="K2229" s="98">
        <f t="shared" si="4"/>
        <v>2</v>
      </c>
      <c r="L2229" s="99" t="s">
        <v>6594</v>
      </c>
      <c r="M2229" s="100" t="s">
        <v>6595</v>
      </c>
      <c r="N2229" s="101" t="str">
        <f t="shared" si="139"/>
        <v>PT1590210-T0018936187610089</v>
      </c>
      <c r="O2229" s="128"/>
      <c r="P2229" s="100"/>
      <c r="Q2229" s="103">
        <f t="shared" si="5"/>
        <v>2</v>
      </c>
      <c r="R2229" s="161"/>
      <c r="S2229" s="105"/>
      <c r="T2229" s="106"/>
      <c r="U2229" s="107" t="s">
        <v>6532</v>
      </c>
      <c r="V2229" s="108" t="s">
        <v>756</v>
      </c>
      <c r="W2229" s="109" t="s">
        <v>1908</v>
      </c>
      <c r="X2229" s="110" t="str">
        <f t="shared" si="6"/>
        <v/>
      </c>
      <c r="Y2229" s="110" t="str">
        <f t="shared" si="7"/>
        <v/>
      </c>
      <c r="Z2229" s="109" t="s">
        <v>797</v>
      </c>
      <c r="AA2229" s="109" t="s">
        <v>802</v>
      </c>
      <c r="AB2229" s="106"/>
      <c r="AC2229" s="158"/>
      <c r="AD2229" s="160"/>
      <c r="AE2229" s="127"/>
      <c r="AF2229" s="113"/>
      <c r="AG2229" s="165" t="str">
        <f t="array" ref="AG2229">XLOOKUP(F2229,'CLV2'!A:A,'CLV2'!E:E)</f>
        <v>2.FISH AND SEAFOOD</v>
      </c>
      <c r="AH2229" s="115" t="str">
        <f t="array" ref="AH2229">XLOOKUP(F2229,'CLV2'!A:A,'CLV2'!F:F)</f>
        <v>3.FROZEN FISH AND SEAFOOD</v>
      </c>
      <c r="AI2229" s="115" t="str">
        <f t="shared" si="8"/>
        <v>Pack</v>
      </c>
      <c r="AJ2229" s="116">
        <f t="shared" si="9"/>
        <v>1</v>
      </c>
      <c r="AK2229" s="117" t="str">
        <f t="array" ref="AK2229">XLOOKUP(F2229,'GIÁ'!A:A,'GIÁ'!D:D)</f>
        <v>73948.55</v>
      </c>
      <c r="AL2229" s="118">
        <f t="shared" si="10"/>
        <v>147897.1</v>
      </c>
      <c r="AM2229" s="118">
        <f t="shared" si="11"/>
        <v>0</v>
      </c>
      <c r="AN2229" s="119">
        <f t="shared" si="12"/>
        <v>0</v>
      </c>
      <c r="AO2229" s="118">
        <f t="shared" si="13"/>
        <v>147897.1</v>
      </c>
      <c r="AP2229" s="121">
        <f t="shared" si="14"/>
        <v>0</v>
      </c>
      <c r="AQ2229" s="122"/>
      <c r="AR2229" s="119"/>
    </row>
    <row r="2230" ht="22.5" customHeight="1">
      <c r="A2230" s="89">
        <v>46233.0</v>
      </c>
      <c r="B2230" s="90">
        <v>0.3729166666666667</v>
      </c>
      <c r="C2230" s="91" t="s">
        <v>1118</v>
      </c>
      <c r="D2230" s="129" t="str">
        <f t="array" ref="D2230">XLOOKUP(C2230,'DS ST'!A:A,'DS ST'!B:B)</f>
        <v>BCG</v>
      </c>
      <c r="E2230" s="94" t="str">
        <f t="array" ref="E2230">XLOOKUP($F2230,'GIÁ'!$A:$A,'GIÁ'!$E:$E)</f>
        <v>ĐÔNG</v>
      </c>
      <c r="F2230" s="94">
        <v>8.938535604597E12</v>
      </c>
      <c r="G2230" s="95" t="s">
        <v>3063</v>
      </c>
      <c r="H2230" s="95" t="s">
        <v>93</v>
      </c>
      <c r="I2230" s="96">
        <v>2.0</v>
      </c>
      <c r="J2230" s="96">
        <v>0.0</v>
      </c>
      <c r="K2230" s="98">
        <f t="shared" si="4"/>
        <v>2</v>
      </c>
      <c r="L2230" s="99" t="s">
        <v>6594</v>
      </c>
      <c r="M2230" s="100" t="s">
        <v>6595</v>
      </c>
      <c r="N2230" s="101" t="str">
        <f t="shared" si="139"/>
        <v>PT1590210-T0018938535604597</v>
      </c>
      <c r="O2230" s="128"/>
      <c r="P2230" s="100"/>
      <c r="Q2230" s="103">
        <f t="shared" si="5"/>
        <v>2</v>
      </c>
      <c r="R2230" s="161"/>
      <c r="S2230" s="105"/>
      <c r="T2230" s="106"/>
      <c r="U2230" s="107" t="s">
        <v>6542</v>
      </c>
      <c r="V2230" s="108" t="s">
        <v>756</v>
      </c>
      <c r="W2230" s="109" t="s">
        <v>1908</v>
      </c>
      <c r="X2230" s="110" t="str">
        <f t="shared" si="6"/>
        <v/>
      </c>
      <c r="Y2230" s="110" t="str">
        <f t="shared" si="7"/>
        <v/>
      </c>
      <c r="Z2230" s="109" t="s">
        <v>797</v>
      </c>
      <c r="AA2230" s="109" t="s">
        <v>802</v>
      </c>
      <c r="AB2230" s="106"/>
      <c r="AC2230" s="158"/>
      <c r="AD2230" s="160"/>
      <c r="AE2230" s="127"/>
      <c r="AF2230" s="113"/>
      <c r="AG2230" s="165" t="str">
        <f t="array" ref="AG2230">XLOOKUP(F2230,'CLV2'!A:A,'CLV2'!E:E)</f>
        <v>2.FISH AND SEAFOOD</v>
      </c>
      <c r="AH2230" s="115" t="str">
        <f t="array" ref="AH2230">XLOOKUP(F2230,'CLV2'!A:A,'CLV2'!F:F)</f>
        <v>3.FROZEN FISH AND SEAFOOD</v>
      </c>
      <c r="AI2230" s="115" t="str">
        <f t="shared" si="8"/>
        <v>Pack</v>
      </c>
      <c r="AJ2230" s="116">
        <f t="shared" si="9"/>
        <v>1</v>
      </c>
      <c r="AK2230" s="117" t="str">
        <f t="array" ref="AK2230">XLOOKUP(F2230,'GIÁ'!A:A,'GIÁ'!D:D)</f>
        <v>54841.46</v>
      </c>
      <c r="AL2230" s="118">
        <f t="shared" si="10"/>
        <v>109682.92</v>
      </c>
      <c r="AM2230" s="118">
        <f t="shared" si="11"/>
        <v>0</v>
      </c>
      <c r="AN2230" s="119">
        <f t="shared" si="12"/>
        <v>0</v>
      </c>
      <c r="AO2230" s="118">
        <f t="shared" si="13"/>
        <v>109682.92</v>
      </c>
      <c r="AP2230" s="121">
        <f t="shared" si="14"/>
        <v>0</v>
      </c>
      <c r="AQ2230" s="122"/>
      <c r="AR2230" s="119"/>
    </row>
    <row r="2231" ht="22.5" customHeight="1">
      <c r="A2231" s="89">
        <v>46233.0</v>
      </c>
      <c r="B2231" s="90">
        <v>0.6479166666666667</v>
      </c>
      <c r="C2231" s="91" t="s">
        <v>1118</v>
      </c>
      <c r="D2231" s="129" t="str">
        <f t="array" ref="D2231">XLOOKUP(C2231,'DS ST'!A:A,'DS ST'!B:B)</f>
        <v>BCG</v>
      </c>
      <c r="E2231" s="94" t="str">
        <f t="array" ref="E2231">XLOOKUP($F2231,'GIÁ'!$A:$A,'GIÁ'!$E:$E)</f>
        <v>MÁT</v>
      </c>
      <c r="F2231" s="94">
        <v>8.934673434508E12</v>
      </c>
      <c r="G2231" s="95" t="s">
        <v>1636</v>
      </c>
      <c r="H2231" s="95" t="s">
        <v>1197</v>
      </c>
      <c r="I2231" s="96">
        <v>10.0</v>
      </c>
      <c r="J2231" s="96">
        <v>0.0</v>
      </c>
      <c r="K2231" s="98">
        <f t="shared" si="4"/>
        <v>10</v>
      </c>
      <c r="L2231" s="99" t="s">
        <v>6598</v>
      </c>
      <c r="M2231" s="100" t="s">
        <v>6599</v>
      </c>
      <c r="N2231" s="101" t="str">
        <f t="shared" si="139"/>
        <v>TRBBCG2192188934673434508</v>
      </c>
      <c r="O2231" s="128"/>
      <c r="P2231" s="145">
        <v>10.0</v>
      </c>
      <c r="Q2231" s="103">
        <f t="shared" si="5"/>
        <v>0</v>
      </c>
      <c r="R2231" s="161" t="s">
        <v>6600</v>
      </c>
      <c r="S2231" s="105"/>
      <c r="T2231" s="106"/>
      <c r="U2231" s="107"/>
      <c r="V2231" s="108" t="s">
        <v>756</v>
      </c>
      <c r="W2231" s="109" t="s">
        <v>1908</v>
      </c>
      <c r="X2231" s="110" t="str">
        <f t="shared" si="6"/>
        <v/>
      </c>
      <c r="Y2231" s="110" t="str">
        <f t="shared" si="7"/>
        <v>Siêu thị</v>
      </c>
      <c r="Z2231" s="139" t="str">
        <f t="shared" ref="Z2231:Z2239" si="143">IF(N(Q2231)&lt;=0,"",IF(ISNUMBER(SEARCH("Thiếu kiện",V2231)),"Kho đông mát",IF(AND(N(Q2231)&gt;0,N(P2231)&gt;0,OR(ISNUMBER(SEARCH("Hình KDB",U2231)),ISNUMBER(SEARCH("Hình tele",U2231)),ISNUMBER(SEARCH("sai code",U2231)),ISNUMBER(SEARCH("ST nhận",U2231)))),"Kho đông mát",IF(AND(W2231="DC giao thiếu",OR(ISNUMBER(SEARCH("Hình KDB",U2231)),ISNUMBER(SEARCH("Hình tele",U2231)),ISNUMBER(SEARCH("sai code",U2231)))),"Kho đông mát",IF(W2231="DC giao thiếu","Chưa xác định",IF(AND(W2231="DC pick sai",OR(ISNUMBER(SEARCH("Hình KDB",U2231)),ISNUMBER(SEARCH("Hình tele",U2231)),ISNUMBER(SEARCH("sai code",U2231)),ISNUMBER(SEARCH("ST nhận",U2231)))),"Kho đông mát",IF(W2231="DC pick sai","Chưa xác định",IF(AND(W2231="Hao hụt",N(O2231)&gt;0,OR(ISNUMBER(SEARCH("Hình KDB",U2231)),ISNUMBER(SEARCH("Hình tele",U2231)),ISNUMBER(SEARCH("sai code",U2231)),ISNUMBER(SEARCH("ST nhận",U2231)))),"Kho đông mát",IF(W2231="Hao hụt","Chưa xác định",IF(OR(W2231="VT giao sai điểm",W2231="Không đạt nhiệt độ",W2231="TX giao thiếu kiện",W2231="Hàng không đạt CL"),"Kho đông mát",IF(W2231="Chưa xác định","Chưa xác định",IF(N(P2231)&gt;0,"Chưa xác định",""))))))))))))</f>
        <v/>
      </c>
      <c r="AA2231" s="109" t="s">
        <v>802</v>
      </c>
      <c r="AB2231" s="106"/>
      <c r="AC2231" s="158"/>
      <c r="AD2231" s="160"/>
      <c r="AE2231" s="127"/>
      <c r="AF2231" s="113"/>
      <c r="AG2231" s="165" t="str">
        <f t="array" ref="AG2231">XLOOKUP(F2231,'CLV2'!A:A,'CLV2'!E:E)</f>
        <v>2.DAIRY</v>
      </c>
      <c r="AH2231" s="115" t="str">
        <f t="array" ref="AH2231">XLOOKUP(F2231,'CLV2'!A:A,'CLV2'!F:F)</f>
        <v>3.DRINKING YOGURT</v>
      </c>
      <c r="AI2231" s="115" t="str">
        <f t="shared" si="8"/>
        <v>Pack</v>
      </c>
      <c r="AJ2231" s="116">
        <f t="shared" si="9"/>
        <v>1</v>
      </c>
      <c r="AK2231" s="117" t="str">
        <f t="array" ref="AK2231">XLOOKUP(F2231,'GIÁ'!A:A,'GIÁ'!D:D)</f>
        <v>19711.46</v>
      </c>
      <c r="AL2231" s="118">
        <f t="shared" si="10"/>
        <v>197114.6</v>
      </c>
      <c r="AM2231" s="118">
        <f t="shared" si="11"/>
        <v>0</v>
      </c>
      <c r="AN2231" s="119">
        <f t="shared" si="12"/>
        <v>197114.6</v>
      </c>
      <c r="AO2231" s="118">
        <f t="shared" si="13"/>
        <v>0</v>
      </c>
      <c r="AP2231" s="121">
        <f t="shared" si="14"/>
        <v>0</v>
      </c>
      <c r="AQ2231" s="122"/>
      <c r="AR2231" s="119"/>
    </row>
    <row r="2232" ht="22.5" customHeight="1">
      <c r="A2232" s="89">
        <v>46233.0</v>
      </c>
      <c r="B2232" s="90">
        <v>0.6479166666666667</v>
      </c>
      <c r="C2232" s="91" t="s">
        <v>1118</v>
      </c>
      <c r="D2232" s="129" t="str">
        <f t="array" ref="D2232">XLOOKUP(C2232,'DS ST'!A:A,'DS ST'!B:B)</f>
        <v>BCG</v>
      </c>
      <c r="E2232" s="94" t="str">
        <f t="array" ref="E2232">XLOOKUP($F2232,'GIÁ'!$A:$A,'GIÁ'!$E:$E)</f>
        <v>MÁT</v>
      </c>
      <c r="F2232" s="94">
        <v>8.936049693908E12</v>
      </c>
      <c r="G2232" s="95" t="s">
        <v>2244</v>
      </c>
      <c r="H2232" s="95" t="s">
        <v>57</v>
      </c>
      <c r="I2232" s="96">
        <v>1.0</v>
      </c>
      <c r="J2232" s="96">
        <v>0.0</v>
      </c>
      <c r="K2232" s="98">
        <f t="shared" si="4"/>
        <v>1</v>
      </c>
      <c r="L2232" s="99" t="s">
        <v>6598</v>
      </c>
      <c r="M2232" s="100" t="s">
        <v>6601</v>
      </c>
      <c r="N2232" s="101" t="str">
        <f t="shared" si="139"/>
        <v>TRBBCG60788936049693908</v>
      </c>
      <c r="O2232" s="128"/>
      <c r="P2232" s="145">
        <v>1.0</v>
      </c>
      <c r="Q2232" s="103">
        <f t="shared" si="5"/>
        <v>0</v>
      </c>
      <c r="R2232" s="161" t="s">
        <v>6600</v>
      </c>
      <c r="S2232" s="105"/>
      <c r="T2232" s="106"/>
      <c r="U2232" s="107"/>
      <c r="V2232" s="108" t="s">
        <v>756</v>
      </c>
      <c r="W2232" s="109" t="s">
        <v>1908</v>
      </c>
      <c r="X2232" s="110" t="str">
        <f t="shared" si="6"/>
        <v/>
      </c>
      <c r="Y2232" s="110" t="str">
        <f t="shared" si="7"/>
        <v>Siêu thị</v>
      </c>
      <c r="Z2232" s="139" t="str">
        <f t="shared" si="143"/>
        <v/>
      </c>
      <c r="AA2232" s="109" t="s">
        <v>802</v>
      </c>
      <c r="AB2232" s="106"/>
      <c r="AC2232" s="158"/>
      <c r="AD2232" s="160"/>
      <c r="AE2232" s="127"/>
      <c r="AF2232" s="113"/>
      <c r="AG2232" s="165" t="str">
        <f t="array" ref="AG2232">XLOOKUP(F2232,'CLV2'!A:A,'CLV2'!E:E)</f>
        <v>2.VEGETABLES</v>
      </c>
      <c r="AH2232" s="115" t="str">
        <f t="array" ref="AH2232">XLOOKUP(F2232,'CLV2'!A:A,'CLV2'!F:F)</f>
        <v>3.LETTUCE, SNACKABLES</v>
      </c>
      <c r="AI2232" s="115" t="str">
        <f t="shared" si="8"/>
        <v>Pack</v>
      </c>
      <c r="AJ2232" s="116">
        <f t="shared" si="9"/>
        <v>1</v>
      </c>
      <c r="AK2232" s="117" t="str">
        <f t="array" ref="AK2232">XLOOKUP(F2232,'GIÁ'!A:A,'GIÁ'!D:D)</f>
        <v>20360.85</v>
      </c>
      <c r="AL2232" s="118">
        <f t="shared" si="10"/>
        <v>20360.85</v>
      </c>
      <c r="AM2232" s="118">
        <f t="shared" si="11"/>
        <v>0</v>
      </c>
      <c r="AN2232" s="119">
        <f t="shared" si="12"/>
        <v>20360.85</v>
      </c>
      <c r="AO2232" s="118">
        <f t="shared" si="13"/>
        <v>0</v>
      </c>
      <c r="AP2232" s="121">
        <f t="shared" si="14"/>
        <v>0</v>
      </c>
      <c r="AQ2232" s="122"/>
      <c r="AR2232" s="119"/>
    </row>
    <row r="2233" ht="22.5" customHeight="1">
      <c r="A2233" s="89">
        <v>46233.0</v>
      </c>
      <c r="B2233" s="90">
        <v>0.6479166666666667</v>
      </c>
      <c r="C2233" s="91" t="s">
        <v>1118</v>
      </c>
      <c r="D2233" s="129" t="str">
        <f t="array" ref="D2233">XLOOKUP(C2233,'DS ST'!A:A,'DS ST'!B:B)</f>
        <v>BCG</v>
      </c>
      <c r="E2233" s="94" t="str">
        <f t="array" ref="E2233">XLOOKUP($F2233,'GIÁ'!$A:$A,'GIÁ'!$E:$E)</f>
        <v>MÁT</v>
      </c>
      <c r="F2233" s="94">
        <v>10022.0</v>
      </c>
      <c r="G2233" s="95" t="s">
        <v>62</v>
      </c>
      <c r="H2233" s="95" t="s">
        <v>63</v>
      </c>
      <c r="I2233" s="96">
        <v>1.0</v>
      </c>
      <c r="J2233" s="96">
        <v>0.0</v>
      </c>
      <c r="K2233" s="98">
        <f t="shared" si="4"/>
        <v>1</v>
      </c>
      <c r="L2233" s="99" t="s">
        <v>6598</v>
      </c>
      <c r="M2233" s="100" t="s">
        <v>6601</v>
      </c>
      <c r="N2233" s="101" t="str">
        <f t="shared" si="139"/>
        <v>TRBBCG607810022</v>
      </c>
      <c r="O2233" s="128"/>
      <c r="P2233" s="145">
        <v>1.0</v>
      </c>
      <c r="Q2233" s="103">
        <f t="shared" si="5"/>
        <v>0</v>
      </c>
      <c r="R2233" s="161" t="s">
        <v>6600</v>
      </c>
      <c r="S2233" s="105"/>
      <c r="T2233" s="106"/>
      <c r="U2233" s="107"/>
      <c r="V2233" s="108" t="s">
        <v>756</v>
      </c>
      <c r="W2233" s="109" t="s">
        <v>1908</v>
      </c>
      <c r="X2233" s="110" t="str">
        <f t="shared" si="6"/>
        <v/>
      </c>
      <c r="Y2233" s="110" t="str">
        <f t="shared" si="7"/>
        <v>Siêu thị</v>
      </c>
      <c r="Z2233" s="139" t="str">
        <f t="shared" si="143"/>
        <v/>
      </c>
      <c r="AA2233" s="109" t="s">
        <v>802</v>
      </c>
      <c r="AB2233" s="106"/>
      <c r="AC2233" s="158"/>
      <c r="AD2233" s="160"/>
      <c r="AE2233" s="127"/>
      <c r="AF2233" s="113"/>
      <c r="AG2233" s="165" t="str">
        <f t="array" ref="AG2233">XLOOKUP(F2233,'CLV2'!A:A,'CLV2'!E:E)</f>
        <v>2.FRUITS</v>
      </c>
      <c r="AH2233" s="115" t="str">
        <f t="array" ref="AH2233">XLOOKUP(F2233,'CLV2'!A:A,'CLV2'!F:F)</f>
        <v>3.IMPORT FRUITS</v>
      </c>
      <c r="AI2233" s="115" t="str">
        <f t="shared" si="8"/>
        <v>Pack</v>
      </c>
      <c r="AJ2233" s="116">
        <f t="shared" si="9"/>
        <v>1</v>
      </c>
      <c r="AK2233" s="117" t="str">
        <f t="array" ref="AK2233">XLOOKUP(F2233,'GIÁ'!A:A,'GIÁ'!D:D)</f>
        <v>108203.89</v>
      </c>
      <c r="AL2233" s="118">
        <f t="shared" si="10"/>
        <v>108203.89</v>
      </c>
      <c r="AM2233" s="118">
        <f t="shared" si="11"/>
        <v>0</v>
      </c>
      <c r="AN2233" s="119">
        <f t="shared" si="12"/>
        <v>108203.89</v>
      </c>
      <c r="AO2233" s="118">
        <f t="shared" si="13"/>
        <v>0</v>
      </c>
      <c r="AP2233" s="121">
        <f t="shared" si="14"/>
        <v>0</v>
      </c>
      <c r="AQ2233" s="122"/>
      <c r="AR2233" s="119"/>
    </row>
    <row r="2234" ht="22.5" customHeight="1">
      <c r="A2234" s="89">
        <v>46233.0</v>
      </c>
      <c r="B2234" s="90">
        <v>0.6479166666666667</v>
      </c>
      <c r="C2234" s="91" t="s">
        <v>1118</v>
      </c>
      <c r="D2234" s="129" t="str">
        <f t="array" ref="D2234">XLOOKUP(C2234,'DS ST'!A:A,'DS ST'!B:B)</f>
        <v>BCG</v>
      </c>
      <c r="E2234" s="94" t="str">
        <f t="array" ref="E2234">XLOOKUP($F2234,'GIÁ'!$A:$A,'GIÁ'!$E:$E)</f>
        <v>MÁT</v>
      </c>
      <c r="F2234" s="94">
        <v>10140.0</v>
      </c>
      <c r="G2234" s="95" t="s">
        <v>74</v>
      </c>
      <c r="H2234" s="95" t="s">
        <v>75</v>
      </c>
      <c r="I2234" s="96">
        <v>1.0</v>
      </c>
      <c r="J2234" s="96">
        <v>0.0</v>
      </c>
      <c r="K2234" s="98">
        <f t="shared" si="4"/>
        <v>1</v>
      </c>
      <c r="L2234" s="99" t="s">
        <v>6598</v>
      </c>
      <c r="M2234" s="100" t="s">
        <v>6601</v>
      </c>
      <c r="N2234" s="101" t="str">
        <f t="shared" si="139"/>
        <v>TRBBCG607810140</v>
      </c>
      <c r="O2234" s="128"/>
      <c r="P2234" s="145">
        <v>1.0</v>
      </c>
      <c r="Q2234" s="103">
        <f t="shared" si="5"/>
        <v>0</v>
      </c>
      <c r="R2234" s="161" t="s">
        <v>6600</v>
      </c>
      <c r="S2234" s="105"/>
      <c r="T2234" s="106"/>
      <c r="U2234" s="107"/>
      <c r="V2234" s="108" t="s">
        <v>756</v>
      </c>
      <c r="W2234" s="109" t="s">
        <v>1908</v>
      </c>
      <c r="X2234" s="110" t="str">
        <f t="shared" si="6"/>
        <v/>
      </c>
      <c r="Y2234" s="110" t="str">
        <f t="shared" si="7"/>
        <v>Siêu thị</v>
      </c>
      <c r="Z2234" s="139" t="str">
        <f t="shared" si="143"/>
        <v/>
      </c>
      <c r="AA2234" s="109" t="s">
        <v>802</v>
      </c>
      <c r="AB2234" s="106"/>
      <c r="AC2234" s="158"/>
      <c r="AD2234" s="160"/>
      <c r="AE2234" s="127"/>
      <c r="AF2234" s="113"/>
      <c r="AG2234" s="165" t="str">
        <f t="array" ref="AG2234">XLOOKUP(F2234,'CLV2'!A:A,'CLV2'!E:E)</f>
        <v>2.FRUITS</v>
      </c>
      <c r="AH2234" s="115" t="str">
        <f t="array" ref="AH2234">XLOOKUP(F2234,'CLV2'!A:A,'CLV2'!F:F)</f>
        <v>3.IMPORT FRUITS</v>
      </c>
      <c r="AI2234" s="115" t="str">
        <f t="shared" si="8"/>
        <v>Pack</v>
      </c>
      <c r="AJ2234" s="116">
        <f t="shared" si="9"/>
        <v>1</v>
      </c>
      <c r="AK2234" s="117" t="str">
        <f t="array" ref="AK2234">XLOOKUP(F2234,'GIÁ'!A:A,'GIÁ'!D:D)</f>
        <v>93295.39</v>
      </c>
      <c r="AL2234" s="118">
        <f t="shared" si="10"/>
        <v>93295.39</v>
      </c>
      <c r="AM2234" s="118">
        <f t="shared" si="11"/>
        <v>0</v>
      </c>
      <c r="AN2234" s="119">
        <f t="shared" si="12"/>
        <v>93295.39</v>
      </c>
      <c r="AO2234" s="118">
        <f t="shared" si="13"/>
        <v>0</v>
      </c>
      <c r="AP2234" s="121">
        <f t="shared" si="14"/>
        <v>0</v>
      </c>
      <c r="AQ2234" s="122"/>
      <c r="AR2234" s="119"/>
    </row>
    <row r="2235" ht="22.5" customHeight="1">
      <c r="A2235" s="89">
        <v>46233.0</v>
      </c>
      <c r="B2235" s="90">
        <v>0.6479166666666667</v>
      </c>
      <c r="C2235" s="91" t="s">
        <v>1118</v>
      </c>
      <c r="D2235" s="129" t="str">
        <f t="array" ref="D2235">XLOOKUP(C2235,'DS ST'!A:A,'DS ST'!B:B)</f>
        <v>BCG</v>
      </c>
      <c r="E2235" s="94" t="str">
        <f t="array" ref="E2235">XLOOKUP($F2235,'GIÁ'!$A:$A,'GIÁ'!$E:$E)</f>
        <v>MÁT</v>
      </c>
      <c r="F2235" s="94">
        <v>8.938505512167E12</v>
      </c>
      <c r="G2235" s="95" t="s">
        <v>2876</v>
      </c>
      <c r="H2235" s="95" t="s">
        <v>224</v>
      </c>
      <c r="I2235" s="96">
        <v>1.0</v>
      </c>
      <c r="J2235" s="96">
        <v>0.0</v>
      </c>
      <c r="K2235" s="98">
        <f t="shared" si="4"/>
        <v>1</v>
      </c>
      <c r="L2235" s="99" t="s">
        <v>6598</v>
      </c>
      <c r="M2235" s="100" t="s">
        <v>6601</v>
      </c>
      <c r="N2235" s="101" t="str">
        <f t="shared" si="139"/>
        <v>TRBBCG60788938505512167</v>
      </c>
      <c r="O2235" s="128"/>
      <c r="P2235" s="145">
        <v>1.0</v>
      </c>
      <c r="Q2235" s="103">
        <f t="shared" si="5"/>
        <v>0</v>
      </c>
      <c r="R2235" s="161" t="s">
        <v>6600</v>
      </c>
      <c r="S2235" s="105"/>
      <c r="T2235" s="106"/>
      <c r="U2235" s="107"/>
      <c r="V2235" s="108" t="s">
        <v>756</v>
      </c>
      <c r="W2235" s="109" t="s">
        <v>1908</v>
      </c>
      <c r="X2235" s="110" t="str">
        <f t="shared" si="6"/>
        <v/>
      </c>
      <c r="Y2235" s="110" t="str">
        <f t="shared" si="7"/>
        <v>Siêu thị</v>
      </c>
      <c r="Z2235" s="139" t="str">
        <f t="shared" si="143"/>
        <v/>
      </c>
      <c r="AA2235" s="109" t="s">
        <v>802</v>
      </c>
      <c r="AB2235" s="106"/>
      <c r="AC2235" s="158"/>
      <c r="AD2235" s="160"/>
      <c r="AE2235" s="127"/>
      <c r="AF2235" s="113"/>
      <c r="AG2235" s="165" t="str">
        <f t="array" ref="AG2235">XLOOKUP(F2235,'CLV2'!A:A,'CLV2'!E:E)</f>
        <v>2.VEGETABLES</v>
      </c>
      <c r="AH2235" s="115" t="str">
        <f t="array" ref="AH2235">XLOOKUP(F2235,'CLV2'!A:A,'CLV2'!F:F)</f>
        <v>3.PROCESSED VEGGIES</v>
      </c>
      <c r="AI2235" s="115" t="str">
        <f t="shared" si="8"/>
        <v>Pack</v>
      </c>
      <c r="AJ2235" s="116">
        <f t="shared" si="9"/>
        <v>1</v>
      </c>
      <c r="AK2235" s="117" t="str">
        <f t="array" ref="AK2235">XLOOKUP(F2235,'GIÁ'!A:A,'GIÁ'!D:D)</f>
        <v>18229.20</v>
      </c>
      <c r="AL2235" s="118">
        <f t="shared" si="10"/>
        <v>18229.2</v>
      </c>
      <c r="AM2235" s="118">
        <f t="shared" si="11"/>
        <v>0</v>
      </c>
      <c r="AN2235" s="119">
        <f t="shared" si="12"/>
        <v>18229.2</v>
      </c>
      <c r="AO2235" s="118">
        <f t="shared" si="13"/>
        <v>0</v>
      </c>
      <c r="AP2235" s="121">
        <f t="shared" si="14"/>
        <v>0</v>
      </c>
      <c r="AQ2235" s="122"/>
      <c r="AR2235" s="119"/>
    </row>
    <row r="2236" ht="22.5" customHeight="1">
      <c r="A2236" s="89">
        <v>46233.0</v>
      </c>
      <c r="B2236" s="90">
        <v>0.6479166666666667</v>
      </c>
      <c r="C2236" s="91" t="s">
        <v>1118</v>
      </c>
      <c r="D2236" s="129" t="str">
        <f t="array" ref="D2236">XLOOKUP(C2236,'DS ST'!A:A,'DS ST'!B:B)</f>
        <v>BCG</v>
      </c>
      <c r="E2236" s="94" t="str">
        <f t="array" ref="E2236">XLOOKUP($F2236,'GIÁ'!$A:$A,'GIÁ'!$E:$E)</f>
        <v>MÁT</v>
      </c>
      <c r="F2236" s="94">
        <v>8.938509645021E12</v>
      </c>
      <c r="G2236" s="95" t="s">
        <v>2938</v>
      </c>
      <c r="H2236" s="95" t="s">
        <v>224</v>
      </c>
      <c r="I2236" s="96">
        <v>2.0</v>
      </c>
      <c r="J2236" s="96">
        <v>0.0</v>
      </c>
      <c r="K2236" s="98">
        <f t="shared" si="4"/>
        <v>2</v>
      </c>
      <c r="L2236" s="99" t="s">
        <v>6598</v>
      </c>
      <c r="M2236" s="100" t="s">
        <v>6601</v>
      </c>
      <c r="N2236" s="101" t="str">
        <f t="shared" si="139"/>
        <v>TRBBCG60788938509645021</v>
      </c>
      <c r="O2236" s="128"/>
      <c r="P2236" s="145">
        <v>2.0</v>
      </c>
      <c r="Q2236" s="103">
        <f t="shared" si="5"/>
        <v>0</v>
      </c>
      <c r="R2236" s="161" t="s">
        <v>6600</v>
      </c>
      <c r="S2236" s="105"/>
      <c r="T2236" s="106"/>
      <c r="U2236" s="107"/>
      <c r="V2236" s="108" t="s">
        <v>756</v>
      </c>
      <c r="W2236" s="109" t="s">
        <v>1908</v>
      </c>
      <c r="X2236" s="110" t="str">
        <f t="shared" si="6"/>
        <v/>
      </c>
      <c r="Y2236" s="110" t="str">
        <f t="shared" si="7"/>
        <v>Siêu thị</v>
      </c>
      <c r="Z2236" s="139" t="str">
        <f t="shared" si="143"/>
        <v/>
      </c>
      <c r="AA2236" s="109" t="s">
        <v>802</v>
      </c>
      <c r="AB2236" s="106"/>
      <c r="AC2236" s="158"/>
      <c r="AD2236" s="160"/>
      <c r="AE2236" s="127"/>
      <c r="AF2236" s="113"/>
      <c r="AG2236" s="165" t="str">
        <f t="array" ref="AG2236">XLOOKUP(F2236,'CLV2'!A:A,'CLV2'!E:E)</f>
        <v>2.VEGETABLES</v>
      </c>
      <c r="AH2236" s="115" t="str">
        <f t="array" ref="AH2236">XLOOKUP(F2236,'CLV2'!A:A,'CLV2'!F:F)</f>
        <v>3.MUSHROOM</v>
      </c>
      <c r="AI2236" s="115" t="str">
        <f t="shared" si="8"/>
        <v>Pack</v>
      </c>
      <c r="AJ2236" s="116">
        <f t="shared" si="9"/>
        <v>1</v>
      </c>
      <c r="AK2236" s="117" t="str">
        <f t="array" ref="AK2236">XLOOKUP(F2236,'GIÁ'!A:A,'GIÁ'!D:D)</f>
        <v>20376.98</v>
      </c>
      <c r="AL2236" s="118">
        <f t="shared" si="10"/>
        <v>40753.96</v>
      </c>
      <c r="AM2236" s="118">
        <f t="shared" si="11"/>
        <v>0</v>
      </c>
      <c r="AN2236" s="119">
        <f t="shared" si="12"/>
        <v>40753.96</v>
      </c>
      <c r="AO2236" s="118">
        <f t="shared" si="13"/>
        <v>0</v>
      </c>
      <c r="AP2236" s="121">
        <f t="shared" si="14"/>
        <v>0</v>
      </c>
      <c r="AQ2236" s="122"/>
      <c r="AR2236" s="119"/>
    </row>
    <row r="2237" ht="22.5" customHeight="1">
      <c r="A2237" s="89">
        <v>46233.0</v>
      </c>
      <c r="B2237" s="90">
        <v>0.6479166666666667</v>
      </c>
      <c r="C2237" s="91" t="s">
        <v>1118</v>
      </c>
      <c r="D2237" s="129" t="str">
        <f t="array" ref="D2237">XLOOKUP(C2237,'DS ST'!A:A,'DS ST'!B:B)</f>
        <v>BCG</v>
      </c>
      <c r="E2237" s="94" t="str">
        <f t="array" ref="E2237">XLOOKUP($F2237,'GIÁ'!$A:$A,'GIÁ'!$E:$E)</f>
        <v>MÁT</v>
      </c>
      <c r="F2237" s="94">
        <v>8.936049693397E12</v>
      </c>
      <c r="G2237" s="95" t="s">
        <v>2238</v>
      </c>
      <c r="H2237" s="95" t="s">
        <v>57</v>
      </c>
      <c r="I2237" s="96">
        <v>1.0</v>
      </c>
      <c r="J2237" s="96">
        <v>0.0</v>
      </c>
      <c r="K2237" s="98">
        <f t="shared" si="4"/>
        <v>1</v>
      </c>
      <c r="L2237" s="99" t="s">
        <v>6598</v>
      </c>
      <c r="M2237" s="100" t="s">
        <v>6601</v>
      </c>
      <c r="N2237" s="101" t="str">
        <f t="shared" si="139"/>
        <v>TRBBCG60788936049693397</v>
      </c>
      <c r="O2237" s="128"/>
      <c r="P2237" s="145">
        <v>1.0</v>
      </c>
      <c r="Q2237" s="103">
        <f t="shared" si="5"/>
        <v>0</v>
      </c>
      <c r="R2237" s="161" t="s">
        <v>6600</v>
      </c>
      <c r="S2237" s="105"/>
      <c r="T2237" s="106"/>
      <c r="U2237" s="107"/>
      <c r="V2237" s="108" t="s">
        <v>756</v>
      </c>
      <c r="W2237" s="109" t="s">
        <v>1908</v>
      </c>
      <c r="X2237" s="110" t="str">
        <f t="shared" si="6"/>
        <v/>
      </c>
      <c r="Y2237" s="110" t="str">
        <f t="shared" si="7"/>
        <v>Siêu thị</v>
      </c>
      <c r="Z2237" s="139" t="str">
        <f t="shared" si="143"/>
        <v/>
      </c>
      <c r="AA2237" s="109" t="s">
        <v>802</v>
      </c>
      <c r="AB2237" s="106"/>
      <c r="AC2237" s="158"/>
      <c r="AD2237" s="160"/>
      <c r="AE2237" s="127"/>
      <c r="AF2237" s="113"/>
      <c r="AG2237" s="165" t="str">
        <f t="array" ref="AG2237">XLOOKUP(F2237,'CLV2'!A:A,'CLV2'!E:E)</f>
        <v>2.VEGETABLES</v>
      </c>
      <c r="AH2237" s="115" t="str">
        <f t="array" ref="AH2237">XLOOKUP(F2237,'CLV2'!A:A,'CLV2'!F:F)</f>
        <v>3.LETTUCE, SNACKABLES</v>
      </c>
      <c r="AI2237" s="115" t="str">
        <f t="shared" si="8"/>
        <v>Pack</v>
      </c>
      <c r="AJ2237" s="116">
        <f t="shared" si="9"/>
        <v>1</v>
      </c>
      <c r="AK2237" s="117" t="str">
        <f t="array" ref="AK2237">XLOOKUP(F2237,'GIÁ'!A:A,'GIÁ'!D:D)</f>
        <v>29702.07</v>
      </c>
      <c r="AL2237" s="118">
        <f t="shared" si="10"/>
        <v>29702.07</v>
      </c>
      <c r="AM2237" s="118">
        <f t="shared" si="11"/>
        <v>0</v>
      </c>
      <c r="AN2237" s="119">
        <f t="shared" si="12"/>
        <v>29702.07</v>
      </c>
      <c r="AO2237" s="118">
        <f t="shared" si="13"/>
        <v>0</v>
      </c>
      <c r="AP2237" s="121">
        <f t="shared" si="14"/>
        <v>0</v>
      </c>
      <c r="AQ2237" s="122"/>
      <c r="AR2237" s="119"/>
    </row>
    <row r="2238" ht="22.5" customHeight="1">
      <c r="A2238" s="89">
        <v>46233.0</v>
      </c>
      <c r="B2238" s="90">
        <v>0.6479166666666667</v>
      </c>
      <c r="C2238" s="91" t="s">
        <v>1118</v>
      </c>
      <c r="D2238" s="129" t="str">
        <f t="array" ref="D2238">XLOOKUP(C2238,'DS ST'!A:A,'DS ST'!B:B)</f>
        <v>BCG</v>
      </c>
      <c r="E2238" s="94" t="str">
        <f t="array" ref="E2238">XLOOKUP($F2238,'GIÁ'!$A:$A,'GIÁ'!$E:$E)</f>
        <v>MÁT</v>
      </c>
      <c r="F2238" s="94">
        <v>8.936049693892E12</v>
      </c>
      <c r="G2238" s="95" t="s">
        <v>2242</v>
      </c>
      <c r="H2238" s="95" t="s">
        <v>57</v>
      </c>
      <c r="I2238" s="96">
        <v>1.0</v>
      </c>
      <c r="J2238" s="96">
        <v>0.0</v>
      </c>
      <c r="K2238" s="98">
        <f t="shared" si="4"/>
        <v>1</v>
      </c>
      <c r="L2238" s="99" t="s">
        <v>6598</v>
      </c>
      <c r="M2238" s="100" t="s">
        <v>6601</v>
      </c>
      <c r="N2238" s="101" t="str">
        <f t="shared" si="139"/>
        <v>TRBBCG60788936049693892</v>
      </c>
      <c r="O2238" s="128"/>
      <c r="P2238" s="145">
        <v>1.0</v>
      </c>
      <c r="Q2238" s="103">
        <f t="shared" si="5"/>
        <v>0</v>
      </c>
      <c r="R2238" s="161" t="s">
        <v>6600</v>
      </c>
      <c r="S2238" s="105"/>
      <c r="T2238" s="106"/>
      <c r="U2238" s="107"/>
      <c r="V2238" s="108" t="s">
        <v>756</v>
      </c>
      <c r="W2238" s="109" t="s">
        <v>1908</v>
      </c>
      <c r="X2238" s="110" t="str">
        <f t="shared" si="6"/>
        <v/>
      </c>
      <c r="Y2238" s="110" t="str">
        <f t="shared" si="7"/>
        <v>Siêu thị</v>
      </c>
      <c r="Z2238" s="139" t="str">
        <f t="shared" si="143"/>
        <v/>
      </c>
      <c r="AA2238" s="109" t="s">
        <v>802</v>
      </c>
      <c r="AB2238" s="106"/>
      <c r="AC2238" s="158"/>
      <c r="AD2238" s="160"/>
      <c r="AE2238" s="127"/>
      <c r="AF2238" s="113"/>
      <c r="AG2238" s="165" t="str">
        <f t="array" ref="AG2238">XLOOKUP(F2238,'CLV2'!A:A,'CLV2'!E:E)</f>
        <v>2.VEGETABLES</v>
      </c>
      <c r="AH2238" s="115" t="str">
        <f t="array" ref="AH2238">XLOOKUP(F2238,'CLV2'!A:A,'CLV2'!F:F)</f>
        <v>3.LETTUCE, SNACKABLES</v>
      </c>
      <c r="AI2238" s="115" t="str">
        <f t="shared" si="8"/>
        <v>Pack</v>
      </c>
      <c r="AJ2238" s="116">
        <f t="shared" si="9"/>
        <v>1</v>
      </c>
      <c r="AK2238" s="117" t="str">
        <f t="array" ref="AK2238">XLOOKUP(F2238,'GIÁ'!A:A,'GIÁ'!D:D)</f>
        <v>20378.31</v>
      </c>
      <c r="AL2238" s="118">
        <f t="shared" si="10"/>
        <v>20378.31</v>
      </c>
      <c r="AM2238" s="118">
        <f t="shared" si="11"/>
        <v>0</v>
      </c>
      <c r="AN2238" s="119">
        <f t="shared" si="12"/>
        <v>20378.31</v>
      </c>
      <c r="AO2238" s="118">
        <f t="shared" si="13"/>
        <v>0</v>
      </c>
      <c r="AP2238" s="121">
        <f t="shared" si="14"/>
        <v>0</v>
      </c>
      <c r="AQ2238" s="122"/>
      <c r="AR2238" s="119"/>
    </row>
    <row r="2239" ht="22.5" customHeight="1">
      <c r="A2239" s="89">
        <v>46233.0</v>
      </c>
      <c r="B2239" s="90">
        <v>0.6479166666666667</v>
      </c>
      <c r="C2239" s="91" t="s">
        <v>1118</v>
      </c>
      <c r="D2239" s="129" t="str">
        <f t="array" ref="D2239">XLOOKUP(C2239,'DS ST'!A:A,'DS ST'!B:B)</f>
        <v>BCG</v>
      </c>
      <c r="E2239" s="94" t="str">
        <f t="array" ref="E2239">XLOOKUP($F2239,'GIÁ'!$A:$A,'GIÁ'!$E:$E)</f>
        <v>MÁT</v>
      </c>
      <c r="F2239" s="94">
        <v>8.935007117135E12</v>
      </c>
      <c r="G2239" s="95" t="s">
        <v>1809</v>
      </c>
      <c r="H2239" s="95" t="s">
        <v>1785</v>
      </c>
      <c r="I2239" s="96">
        <v>4.0</v>
      </c>
      <c r="J2239" s="96">
        <v>0.0</v>
      </c>
      <c r="K2239" s="98">
        <f t="shared" si="4"/>
        <v>4</v>
      </c>
      <c r="L2239" s="99" t="s">
        <v>6598</v>
      </c>
      <c r="M2239" s="100" t="s">
        <v>6602</v>
      </c>
      <c r="N2239" s="101" t="str">
        <f t="shared" si="139"/>
        <v>PT1590653-T0018935007117135</v>
      </c>
      <c r="O2239" s="128"/>
      <c r="P2239" s="100"/>
      <c r="Q2239" s="103">
        <f t="shared" si="5"/>
        <v>4</v>
      </c>
      <c r="R2239" s="161"/>
      <c r="S2239" s="105"/>
      <c r="T2239" s="106"/>
      <c r="U2239" s="107"/>
      <c r="V2239" s="108" t="s">
        <v>756</v>
      </c>
      <c r="W2239" s="109" t="s">
        <v>1312</v>
      </c>
      <c r="X2239" s="110" t="str">
        <f t="shared" si="6"/>
        <v/>
      </c>
      <c r="Y2239" s="110" t="str">
        <f t="shared" si="7"/>
        <v/>
      </c>
      <c r="Z2239" s="139" t="str">
        <f t="shared" si="143"/>
        <v>Chưa xác định</v>
      </c>
      <c r="AA2239" s="109" t="s">
        <v>5260</v>
      </c>
      <c r="AB2239" s="106"/>
      <c r="AC2239" s="158"/>
      <c r="AD2239" s="160"/>
      <c r="AE2239" s="127"/>
      <c r="AF2239" s="113"/>
      <c r="AG2239" s="165" t="str">
        <f t="array" ref="AG2239">XLOOKUP(F2239,'CLV2'!A:A,'CLV2'!E:E)</f>
        <v>2.DAIRY</v>
      </c>
      <c r="AH2239" s="115" t="str">
        <f t="array" ref="AH2239">XLOOKUP(F2239,'CLV2'!A:A,'CLV2'!F:F)</f>
        <v>3.FRESH MILK</v>
      </c>
      <c r="AI2239" s="115" t="str">
        <f t="shared" si="8"/>
        <v>Pack</v>
      </c>
      <c r="AJ2239" s="116">
        <f t="shared" si="9"/>
        <v>1</v>
      </c>
      <c r="AK2239" s="117" t="str">
        <f t="array" ref="AK2239">XLOOKUP(F2239,'GIÁ'!A:A,'GIÁ'!D:D)</f>
        <v>18613.38</v>
      </c>
      <c r="AL2239" s="118">
        <f t="shared" si="10"/>
        <v>74453.52</v>
      </c>
      <c r="AM2239" s="118">
        <f t="shared" si="11"/>
        <v>0</v>
      </c>
      <c r="AN2239" s="119">
        <f t="shared" si="12"/>
        <v>0</v>
      </c>
      <c r="AO2239" s="118">
        <f t="shared" si="13"/>
        <v>0</v>
      </c>
      <c r="AP2239" s="121">
        <f t="shared" si="14"/>
        <v>74453.52</v>
      </c>
      <c r="AQ2239" s="122"/>
      <c r="AR2239" s="119"/>
    </row>
    <row r="2240" ht="22.5" customHeight="1">
      <c r="A2240" s="89">
        <v>46233.0</v>
      </c>
      <c r="B2240" s="90">
        <v>0.9951388888888889</v>
      </c>
      <c r="C2240" s="91" t="s">
        <v>1032</v>
      </c>
      <c r="D2240" s="129" t="str">
        <f t="array" ref="D2240">XLOOKUP(C2240,'DS ST'!A:A,'DS ST'!B:B)</f>
        <v>A214</v>
      </c>
      <c r="E2240" s="94" t="str">
        <f t="array" ref="E2240">XLOOKUP($F2240,'GIÁ'!$A:$A,'GIÁ'!$E:$E)</f>
        <v>ĐÔNG</v>
      </c>
      <c r="F2240" s="94">
        <v>8.936077110132E12</v>
      </c>
      <c r="G2240" s="95" t="s">
        <v>2331</v>
      </c>
      <c r="H2240" s="95" t="s">
        <v>224</v>
      </c>
      <c r="I2240" s="96">
        <v>6.0</v>
      </c>
      <c r="J2240" s="96">
        <v>0.0</v>
      </c>
      <c r="K2240" s="98">
        <f t="shared" si="4"/>
        <v>6</v>
      </c>
      <c r="L2240" s="99" t="s">
        <v>6603</v>
      </c>
      <c r="M2240" s="100" t="s">
        <v>6604</v>
      </c>
      <c r="N2240" s="101" t="str">
        <f t="shared" si="139"/>
        <v>PT1590314-T0018936077110132</v>
      </c>
      <c r="O2240" s="128"/>
      <c r="P2240" s="100"/>
      <c r="Q2240" s="103">
        <f t="shared" si="5"/>
        <v>6</v>
      </c>
      <c r="R2240" s="161"/>
      <c r="S2240" s="105"/>
      <c r="T2240" s="106"/>
      <c r="U2240" s="107" t="s">
        <v>6562</v>
      </c>
      <c r="V2240" s="108" t="s">
        <v>756</v>
      </c>
      <c r="W2240" s="109" t="s">
        <v>1908</v>
      </c>
      <c r="X2240" s="110" t="str">
        <f t="shared" si="6"/>
        <v/>
      </c>
      <c r="Y2240" s="110" t="str">
        <f t="shared" si="7"/>
        <v/>
      </c>
      <c r="Z2240" s="109" t="s">
        <v>797</v>
      </c>
      <c r="AA2240" s="109" t="s">
        <v>802</v>
      </c>
      <c r="AB2240" s="106"/>
      <c r="AC2240" s="158"/>
      <c r="AD2240" s="160"/>
      <c r="AE2240" s="127"/>
      <c r="AF2240" s="113"/>
      <c r="AG2240" s="165" t="str">
        <f t="array" ref="AG2240">XLOOKUP(F2240,'CLV2'!A:A,'CLV2'!E:E)</f>
        <v>2.FROZEN FOODS</v>
      </c>
      <c r="AH2240" s="115" t="str">
        <f t="array" ref="AH2240">XLOOKUP(F2240,'CLV2'!A:A,'CLV2'!F:F)</f>
        <v>3.DUMPLINGS</v>
      </c>
      <c r="AI2240" s="115" t="str">
        <f t="shared" si="8"/>
        <v>Pack</v>
      </c>
      <c r="AJ2240" s="116">
        <f t="shared" si="9"/>
        <v>1</v>
      </c>
      <c r="AK2240" s="117" t="str">
        <f t="array" ref="AK2240">XLOOKUP(F2240,'GIÁ'!A:A,'GIÁ'!D:D)</f>
        <v>35838.13</v>
      </c>
      <c r="AL2240" s="118">
        <f t="shared" si="10"/>
        <v>215028.78</v>
      </c>
      <c r="AM2240" s="118">
        <f t="shared" si="11"/>
        <v>0</v>
      </c>
      <c r="AN2240" s="119">
        <f t="shared" si="12"/>
        <v>0</v>
      </c>
      <c r="AO2240" s="118">
        <f t="shared" si="13"/>
        <v>215028.78</v>
      </c>
      <c r="AP2240" s="121">
        <f t="shared" si="14"/>
        <v>0</v>
      </c>
      <c r="AQ2240" s="122"/>
      <c r="AR2240" s="119"/>
    </row>
    <row r="2241" ht="22.5" customHeight="1">
      <c r="A2241" s="89">
        <v>46233.0</v>
      </c>
      <c r="B2241" s="90">
        <v>0.9951388888888889</v>
      </c>
      <c r="C2241" s="91" t="s">
        <v>1032</v>
      </c>
      <c r="D2241" s="129" t="str">
        <f t="array" ref="D2241">XLOOKUP(C2241,'DS ST'!A:A,'DS ST'!B:B)</f>
        <v>A214</v>
      </c>
      <c r="E2241" s="94" t="str">
        <f t="array" ref="E2241">XLOOKUP($F2241,'GIÁ'!$A:$A,'GIÁ'!$E:$E)</f>
        <v>ĐÔNG</v>
      </c>
      <c r="F2241" s="94">
        <v>8.934717275081E12</v>
      </c>
      <c r="G2241" s="95" t="s">
        <v>1735</v>
      </c>
      <c r="H2241" s="95" t="s">
        <v>224</v>
      </c>
      <c r="I2241" s="96">
        <v>4.0</v>
      </c>
      <c r="J2241" s="96">
        <v>0.0</v>
      </c>
      <c r="K2241" s="98">
        <f t="shared" si="4"/>
        <v>4</v>
      </c>
      <c r="L2241" s="99" t="s">
        <v>6603</v>
      </c>
      <c r="M2241" s="100" t="s">
        <v>6604</v>
      </c>
      <c r="N2241" s="101" t="str">
        <f t="shared" si="139"/>
        <v>PT1590314-T0018934717275081</v>
      </c>
      <c r="O2241" s="128"/>
      <c r="P2241" s="100"/>
      <c r="Q2241" s="103">
        <f t="shared" si="5"/>
        <v>4</v>
      </c>
      <c r="R2241" s="161"/>
      <c r="S2241" s="105"/>
      <c r="T2241" s="106"/>
      <c r="U2241" s="107" t="s">
        <v>6563</v>
      </c>
      <c r="V2241" s="108" t="s">
        <v>756</v>
      </c>
      <c r="W2241" s="109" t="s">
        <v>1908</v>
      </c>
      <c r="X2241" s="110" t="str">
        <f t="shared" si="6"/>
        <v/>
      </c>
      <c r="Y2241" s="110" t="str">
        <f t="shared" si="7"/>
        <v/>
      </c>
      <c r="Z2241" s="109" t="s">
        <v>797</v>
      </c>
      <c r="AA2241" s="109" t="s">
        <v>802</v>
      </c>
      <c r="AB2241" s="106"/>
      <c r="AC2241" s="158"/>
      <c r="AD2241" s="160"/>
      <c r="AE2241" s="127"/>
      <c r="AF2241" s="113"/>
      <c r="AG2241" s="165" t="str">
        <f t="array" ref="AG2241">XLOOKUP(F2241,'CLV2'!A:A,'CLV2'!E:E)</f>
        <v>2.FROZEN FOODS</v>
      </c>
      <c r="AH2241" s="115" t="str">
        <f t="array" ref="AH2241">XLOOKUP(F2241,'CLV2'!A:A,'CLV2'!F:F)</f>
        <v>3.DUMPLINGS</v>
      </c>
      <c r="AI2241" s="115" t="str">
        <f t="shared" si="8"/>
        <v>Pack</v>
      </c>
      <c r="AJ2241" s="116">
        <f t="shared" si="9"/>
        <v>1</v>
      </c>
      <c r="AK2241" s="117" t="str">
        <f t="array" ref="AK2241">XLOOKUP(F2241,'GIÁ'!A:A,'GIÁ'!D:D)</f>
        <v>42036.39</v>
      </c>
      <c r="AL2241" s="118">
        <f t="shared" si="10"/>
        <v>168145.56</v>
      </c>
      <c r="AM2241" s="118">
        <f t="shared" si="11"/>
        <v>0</v>
      </c>
      <c r="AN2241" s="119">
        <f t="shared" si="12"/>
        <v>0</v>
      </c>
      <c r="AO2241" s="118">
        <f t="shared" si="13"/>
        <v>168145.56</v>
      </c>
      <c r="AP2241" s="121">
        <f t="shared" si="14"/>
        <v>0</v>
      </c>
      <c r="AQ2241" s="122"/>
      <c r="AR2241" s="119"/>
    </row>
    <row r="2242" ht="22.5" customHeight="1">
      <c r="A2242" s="89">
        <v>46233.0</v>
      </c>
      <c r="B2242" s="90">
        <v>0.9951388888888889</v>
      </c>
      <c r="C2242" s="91" t="s">
        <v>1032</v>
      </c>
      <c r="D2242" s="129" t="str">
        <f t="array" ref="D2242">XLOOKUP(C2242,'DS ST'!A:A,'DS ST'!B:B)</f>
        <v>A214</v>
      </c>
      <c r="E2242" s="94" t="str">
        <f t="array" ref="E2242">XLOOKUP($F2242,'GIÁ'!$A:$A,'GIÁ'!$E:$E)</f>
        <v>ĐÔNG</v>
      </c>
      <c r="F2242" s="94">
        <v>8.93531971013E12</v>
      </c>
      <c r="G2242" s="95" t="s">
        <v>2054</v>
      </c>
      <c r="H2242" s="95" t="s">
        <v>224</v>
      </c>
      <c r="I2242" s="96">
        <v>6.0</v>
      </c>
      <c r="J2242" s="96">
        <v>0.0</v>
      </c>
      <c r="K2242" s="98">
        <f t="shared" si="4"/>
        <v>6</v>
      </c>
      <c r="L2242" s="99" t="s">
        <v>6603</v>
      </c>
      <c r="M2242" s="100" t="s">
        <v>6604</v>
      </c>
      <c r="N2242" s="101" t="str">
        <f t="shared" si="139"/>
        <v>PT1590314-T0018935319710130</v>
      </c>
      <c r="O2242" s="128"/>
      <c r="P2242" s="100"/>
      <c r="Q2242" s="103">
        <f t="shared" si="5"/>
        <v>6</v>
      </c>
      <c r="R2242" s="161"/>
      <c r="S2242" s="105"/>
      <c r="T2242" s="106"/>
      <c r="U2242" s="107"/>
      <c r="V2242" s="108" t="s">
        <v>756</v>
      </c>
      <c r="W2242" s="109" t="s">
        <v>1312</v>
      </c>
      <c r="X2242" s="110" t="str">
        <f t="shared" si="6"/>
        <v/>
      </c>
      <c r="Y2242" s="110" t="str">
        <f t="shared" si="7"/>
        <v/>
      </c>
      <c r="Z2242" s="139" t="str">
        <f>IF(N(Q2242)&lt;=0,"",IF(ISNUMBER(SEARCH("Thiếu kiện",V2242)),"Kho đông mát",IF(AND(N(Q2242)&gt;0,N(P2242)&gt;0,OR(ISNUMBER(SEARCH("Hình KDB",U2242)),ISNUMBER(SEARCH("Hình tele",U2242)),ISNUMBER(SEARCH("sai code",U2242)),ISNUMBER(SEARCH("ST nhận",U2242)))),"Kho đông mát",IF(AND(W2242="DC giao thiếu",OR(ISNUMBER(SEARCH("Hình KDB",U2242)),ISNUMBER(SEARCH("Hình tele",U2242)),ISNUMBER(SEARCH("sai code",U2242)))),"Kho đông mát",IF(W2242="DC giao thiếu","Chưa xác định",IF(AND(W2242="DC pick sai",OR(ISNUMBER(SEARCH("Hình KDB",U2242)),ISNUMBER(SEARCH("Hình tele",U2242)),ISNUMBER(SEARCH("sai code",U2242)),ISNUMBER(SEARCH("ST nhận",U2242)))),"Kho đông mát",IF(W2242="DC pick sai","Chưa xác định",IF(AND(W2242="Hao hụt",N(O2242)&gt;0,OR(ISNUMBER(SEARCH("Hình KDB",U2242)),ISNUMBER(SEARCH("Hình tele",U2242)),ISNUMBER(SEARCH("sai code",U2242)),ISNUMBER(SEARCH("ST nhận",U2242)))),"Kho đông mát",IF(W2242="Hao hụt","Chưa xác định",IF(OR(W2242="VT giao sai điểm",W2242="Không đạt nhiệt độ",W2242="TX giao thiếu kiện",W2242="Hàng không đạt CL"),"Kho đông mát",IF(W2242="Chưa xác định","Chưa xác định",IF(N(P2242)&gt;0,"Chưa xác định",""))))))))))))</f>
        <v>Chưa xác định</v>
      </c>
      <c r="AA2242" s="109" t="s">
        <v>5260</v>
      </c>
      <c r="AB2242" s="106"/>
      <c r="AC2242" s="158"/>
      <c r="AD2242" s="160"/>
      <c r="AE2242" s="127"/>
      <c r="AF2242" s="113"/>
      <c r="AG2242" s="165" t="str">
        <f t="array" ref="AG2242">XLOOKUP(F2242,'CLV2'!A:A,'CLV2'!E:E)</f>
        <v>2.FROZEN FOODS</v>
      </c>
      <c r="AH2242" s="115" t="str">
        <f t="array" ref="AH2242">XLOOKUP(F2242,'CLV2'!A:A,'CLV2'!F:F)</f>
        <v>3.HOTPOT AND FRIED</v>
      </c>
      <c r="AI2242" s="115" t="str">
        <f t="shared" si="8"/>
        <v>Pack</v>
      </c>
      <c r="AJ2242" s="116">
        <f t="shared" si="9"/>
        <v>1</v>
      </c>
      <c r="AK2242" s="117" t="str">
        <f t="array" ref="AK2242">XLOOKUP(F2242,'GIÁ'!A:A,'GIÁ'!D:D)</f>
        <v>31343.02</v>
      </c>
      <c r="AL2242" s="118">
        <f t="shared" si="10"/>
        <v>188058.12</v>
      </c>
      <c r="AM2242" s="118">
        <f t="shared" si="11"/>
        <v>0</v>
      </c>
      <c r="AN2242" s="119">
        <f t="shared" si="12"/>
        <v>0</v>
      </c>
      <c r="AO2242" s="118">
        <f t="shared" si="13"/>
        <v>0</v>
      </c>
      <c r="AP2242" s="121">
        <f t="shared" si="14"/>
        <v>188058.12</v>
      </c>
      <c r="AQ2242" s="122"/>
      <c r="AR2242" s="119"/>
    </row>
    <row r="2243" ht="22.5" customHeight="1">
      <c r="A2243" s="89">
        <v>46233.0</v>
      </c>
      <c r="B2243" s="90">
        <v>0.9951388888888889</v>
      </c>
      <c r="C2243" s="91" t="s">
        <v>1032</v>
      </c>
      <c r="D2243" s="129" t="str">
        <f t="array" ref="D2243">XLOOKUP(C2243,'DS ST'!A:A,'DS ST'!B:B)</f>
        <v>A214</v>
      </c>
      <c r="E2243" s="94" t="str">
        <f t="array" ref="E2243">XLOOKUP($F2243,'GIÁ'!$A:$A,'GIÁ'!$E:$E)</f>
        <v>ĐÔNG</v>
      </c>
      <c r="F2243" s="94">
        <v>9.555894504567E12</v>
      </c>
      <c r="G2243" s="95" t="s">
        <v>3303</v>
      </c>
      <c r="H2243" s="95" t="s">
        <v>224</v>
      </c>
      <c r="I2243" s="96">
        <v>6.0</v>
      </c>
      <c r="J2243" s="96">
        <v>0.0</v>
      </c>
      <c r="K2243" s="98">
        <f t="shared" si="4"/>
        <v>6</v>
      </c>
      <c r="L2243" s="99" t="s">
        <v>6603</v>
      </c>
      <c r="M2243" s="100" t="s">
        <v>6604</v>
      </c>
      <c r="N2243" s="101" t="str">
        <f t="shared" si="139"/>
        <v>PT1590314-T0019555894504567</v>
      </c>
      <c r="O2243" s="128"/>
      <c r="P2243" s="100"/>
      <c r="Q2243" s="103">
        <f t="shared" si="5"/>
        <v>6</v>
      </c>
      <c r="R2243" s="161"/>
      <c r="S2243" s="105"/>
      <c r="T2243" s="106"/>
      <c r="U2243" s="107" t="s">
        <v>6577</v>
      </c>
      <c r="V2243" s="108" t="s">
        <v>756</v>
      </c>
      <c r="W2243" s="109" t="s">
        <v>1908</v>
      </c>
      <c r="X2243" s="110" t="str">
        <f t="shared" si="6"/>
        <v/>
      </c>
      <c r="Y2243" s="110" t="str">
        <f t="shared" si="7"/>
        <v/>
      </c>
      <c r="Z2243" s="109" t="s">
        <v>797</v>
      </c>
      <c r="AA2243" s="109" t="s">
        <v>802</v>
      </c>
      <c r="AB2243" s="106"/>
      <c r="AC2243" s="158"/>
      <c r="AD2243" s="160"/>
      <c r="AE2243" s="127"/>
      <c r="AF2243" s="113"/>
      <c r="AG2243" s="165" t="str">
        <f t="array" ref="AG2243">XLOOKUP(F2243,'CLV2'!A:A,'CLV2'!E:E)</f>
        <v>2.FROZEN FOODS</v>
      </c>
      <c r="AH2243" s="115" t="str">
        <f t="array" ref="AH2243">XLOOKUP(F2243,'CLV2'!A:A,'CLV2'!F:F)</f>
        <v>3.HOTPOT AND FRIED</v>
      </c>
      <c r="AI2243" s="115" t="str">
        <f t="shared" si="8"/>
        <v>Pack</v>
      </c>
      <c r="AJ2243" s="116">
        <f t="shared" si="9"/>
        <v>1</v>
      </c>
      <c r="AK2243" s="117" t="str">
        <f t="array" ref="AK2243">XLOOKUP(F2243,'GIÁ'!A:A,'GIÁ'!D:D)</f>
        <v>68779.37</v>
      </c>
      <c r="AL2243" s="118">
        <f t="shared" si="10"/>
        <v>412676.22</v>
      </c>
      <c r="AM2243" s="118">
        <f t="shared" si="11"/>
        <v>0</v>
      </c>
      <c r="AN2243" s="119">
        <f t="shared" si="12"/>
        <v>0</v>
      </c>
      <c r="AO2243" s="118">
        <f t="shared" si="13"/>
        <v>412676.22</v>
      </c>
      <c r="AP2243" s="121">
        <f t="shared" si="14"/>
        <v>0</v>
      </c>
      <c r="AQ2243" s="122"/>
      <c r="AR2243" s="119"/>
    </row>
    <row r="2244" ht="22.5" customHeight="1">
      <c r="A2244" s="89">
        <v>46233.0</v>
      </c>
      <c r="B2244" s="90">
        <v>0.9951388888888889</v>
      </c>
      <c r="C2244" s="91" t="s">
        <v>1032</v>
      </c>
      <c r="D2244" s="129" t="str">
        <f t="array" ref="D2244">XLOOKUP(C2244,'DS ST'!A:A,'DS ST'!B:B)</f>
        <v>A214</v>
      </c>
      <c r="E2244" s="94" t="str">
        <f t="array" ref="E2244">XLOOKUP($F2244,'GIÁ'!$A:$A,'GIÁ'!$E:$E)</f>
        <v>ĐÔNG</v>
      </c>
      <c r="F2244" s="94">
        <v>8.8880036524E12</v>
      </c>
      <c r="G2244" s="95" t="s">
        <v>1541</v>
      </c>
      <c r="H2244" s="95" t="s">
        <v>224</v>
      </c>
      <c r="I2244" s="96">
        <v>4.0</v>
      </c>
      <c r="J2244" s="96">
        <v>0.0</v>
      </c>
      <c r="K2244" s="98">
        <f t="shared" si="4"/>
        <v>4</v>
      </c>
      <c r="L2244" s="99" t="s">
        <v>6603</v>
      </c>
      <c r="M2244" s="100" t="s">
        <v>6604</v>
      </c>
      <c r="N2244" s="101" t="str">
        <f t="shared" si="139"/>
        <v>PT1590314-T0018888003652400</v>
      </c>
      <c r="O2244" s="128"/>
      <c r="P2244" s="100"/>
      <c r="Q2244" s="103">
        <f t="shared" si="5"/>
        <v>4</v>
      </c>
      <c r="R2244" s="161"/>
      <c r="S2244" s="105"/>
      <c r="T2244" s="106"/>
      <c r="U2244" s="107" t="s">
        <v>6564</v>
      </c>
      <c r="V2244" s="108" t="s">
        <v>756</v>
      </c>
      <c r="W2244" s="109" t="s">
        <v>1908</v>
      </c>
      <c r="X2244" s="110" t="str">
        <f t="shared" si="6"/>
        <v/>
      </c>
      <c r="Y2244" s="110" t="str">
        <f t="shared" si="7"/>
        <v/>
      </c>
      <c r="Z2244" s="109" t="s">
        <v>797</v>
      </c>
      <c r="AA2244" s="109" t="s">
        <v>802</v>
      </c>
      <c r="AB2244" s="106"/>
      <c r="AC2244" s="158"/>
      <c r="AD2244" s="160"/>
      <c r="AE2244" s="127"/>
      <c r="AF2244" s="113"/>
      <c r="AG2244" s="165" t="str">
        <f t="array" ref="AG2244">XLOOKUP(F2244,'CLV2'!A:A,'CLV2'!E:E)</f>
        <v>2.FROZEN FOODS</v>
      </c>
      <c r="AH2244" s="115" t="str">
        <f t="array" ref="AH2244">XLOOKUP(F2244,'CLV2'!A:A,'CLV2'!F:F)</f>
        <v>3.PASTRY AND DESSERTS</v>
      </c>
      <c r="AI2244" s="115" t="str">
        <f t="shared" si="8"/>
        <v>Pack</v>
      </c>
      <c r="AJ2244" s="116">
        <f t="shared" si="9"/>
        <v>1</v>
      </c>
      <c r="AK2244" s="117" t="str">
        <f t="array" ref="AK2244">XLOOKUP(F2244,'GIÁ'!A:A,'GIÁ'!D:D)</f>
        <v>31762.47</v>
      </c>
      <c r="AL2244" s="118">
        <f t="shared" si="10"/>
        <v>127049.88</v>
      </c>
      <c r="AM2244" s="118">
        <f t="shared" si="11"/>
        <v>0</v>
      </c>
      <c r="AN2244" s="119">
        <f t="shared" si="12"/>
        <v>0</v>
      </c>
      <c r="AO2244" s="118">
        <f t="shared" si="13"/>
        <v>127049.88</v>
      </c>
      <c r="AP2244" s="121">
        <f t="shared" si="14"/>
        <v>0</v>
      </c>
      <c r="AQ2244" s="122"/>
      <c r="AR2244" s="119"/>
    </row>
    <row r="2245" ht="22.5" customHeight="1">
      <c r="A2245" s="89">
        <v>46233.0</v>
      </c>
      <c r="B2245" s="90">
        <v>0.9951388888888889</v>
      </c>
      <c r="C2245" s="91" t="s">
        <v>1032</v>
      </c>
      <c r="D2245" s="129" t="str">
        <f t="array" ref="D2245">XLOOKUP(C2245,'DS ST'!A:A,'DS ST'!B:B)</f>
        <v>A214</v>
      </c>
      <c r="E2245" s="94" t="str">
        <f t="array" ref="E2245">XLOOKUP($F2245,'GIÁ'!$A:$A,'GIÁ'!$E:$E)</f>
        <v>ĐÔNG</v>
      </c>
      <c r="F2245" s="94">
        <v>8.936200101563E12</v>
      </c>
      <c r="G2245" s="95" t="s">
        <v>2637</v>
      </c>
      <c r="H2245" s="95" t="s">
        <v>224</v>
      </c>
      <c r="I2245" s="96">
        <v>4.0</v>
      </c>
      <c r="J2245" s="96">
        <v>0.0</v>
      </c>
      <c r="K2245" s="98">
        <f t="shared" si="4"/>
        <v>4</v>
      </c>
      <c r="L2245" s="99" t="s">
        <v>6603</v>
      </c>
      <c r="M2245" s="100" t="s">
        <v>6604</v>
      </c>
      <c r="N2245" s="101" t="str">
        <f t="shared" si="139"/>
        <v>PT1590314-T0018936200101563</v>
      </c>
      <c r="O2245" s="128"/>
      <c r="P2245" s="100"/>
      <c r="Q2245" s="103">
        <f t="shared" si="5"/>
        <v>4</v>
      </c>
      <c r="R2245" s="161"/>
      <c r="S2245" s="105"/>
      <c r="T2245" s="106"/>
      <c r="U2245" s="107" t="s">
        <v>6524</v>
      </c>
      <c r="V2245" s="108" t="s">
        <v>756</v>
      </c>
      <c r="W2245" s="109" t="s">
        <v>1908</v>
      </c>
      <c r="X2245" s="110" t="str">
        <f t="shared" si="6"/>
        <v/>
      </c>
      <c r="Y2245" s="110" t="str">
        <f t="shared" si="7"/>
        <v/>
      </c>
      <c r="Z2245" s="109" t="s">
        <v>797</v>
      </c>
      <c r="AA2245" s="109" t="s">
        <v>802</v>
      </c>
      <c r="AB2245" s="106"/>
      <c r="AC2245" s="158"/>
      <c r="AD2245" s="160"/>
      <c r="AE2245" s="127"/>
      <c r="AF2245" s="113"/>
      <c r="AG2245" s="165" t="str">
        <f t="array" ref="AG2245">XLOOKUP(F2245,'CLV2'!A:A,'CLV2'!E:E)</f>
        <v>2.FROZEN FOODS</v>
      </c>
      <c r="AH2245" s="115" t="str">
        <f t="array" ref="AH2245">XLOOKUP(F2245,'CLV2'!A:A,'CLV2'!F:F)</f>
        <v>3.PASTRY AND DESSERTS</v>
      </c>
      <c r="AI2245" s="115" t="str">
        <f t="shared" si="8"/>
        <v>Pack</v>
      </c>
      <c r="AJ2245" s="116">
        <f t="shared" si="9"/>
        <v>1</v>
      </c>
      <c r="AK2245" s="117" t="str">
        <f t="array" ref="AK2245">XLOOKUP(F2245,'GIÁ'!A:A,'GIÁ'!D:D)</f>
        <v>24299.49</v>
      </c>
      <c r="AL2245" s="118">
        <f t="shared" si="10"/>
        <v>97197.96</v>
      </c>
      <c r="AM2245" s="118">
        <f t="shared" si="11"/>
        <v>0</v>
      </c>
      <c r="AN2245" s="119">
        <f t="shared" si="12"/>
        <v>0</v>
      </c>
      <c r="AO2245" s="118">
        <f t="shared" si="13"/>
        <v>97197.96</v>
      </c>
      <c r="AP2245" s="121">
        <f t="shared" si="14"/>
        <v>0</v>
      </c>
      <c r="AQ2245" s="122"/>
      <c r="AR2245" s="119"/>
    </row>
    <row r="2246" ht="22.5" customHeight="1">
      <c r="A2246" s="89">
        <v>46233.0</v>
      </c>
      <c r="B2246" s="90">
        <v>0.9951388888888889</v>
      </c>
      <c r="C2246" s="91" t="s">
        <v>1032</v>
      </c>
      <c r="D2246" s="129" t="str">
        <f t="array" ref="D2246">XLOOKUP(C2246,'DS ST'!A:A,'DS ST'!B:B)</f>
        <v>A214</v>
      </c>
      <c r="E2246" s="94" t="str">
        <f t="array" ref="E2246">XLOOKUP($F2246,'GIÁ'!$A:$A,'GIÁ'!$E:$E)</f>
        <v>ĐÔNG</v>
      </c>
      <c r="F2246" s="94">
        <v>8.938555386725E12</v>
      </c>
      <c r="G2246" s="95" t="s">
        <v>3156</v>
      </c>
      <c r="H2246" s="95" t="s">
        <v>224</v>
      </c>
      <c r="I2246" s="96">
        <v>2.0</v>
      </c>
      <c r="J2246" s="96">
        <v>0.0</v>
      </c>
      <c r="K2246" s="98">
        <f t="shared" si="4"/>
        <v>2</v>
      </c>
      <c r="L2246" s="99" t="s">
        <v>6603</v>
      </c>
      <c r="M2246" s="100" t="s">
        <v>6604</v>
      </c>
      <c r="N2246" s="101" t="str">
        <f t="shared" si="139"/>
        <v>PT1590314-T0018938555386725</v>
      </c>
      <c r="O2246" s="128"/>
      <c r="P2246" s="100"/>
      <c r="Q2246" s="103">
        <f t="shared" si="5"/>
        <v>2</v>
      </c>
      <c r="R2246" s="161"/>
      <c r="S2246" s="105"/>
      <c r="T2246" s="106"/>
      <c r="U2246" s="107" t="s">
        <v>6596</v>
      </c>
      <c r="V2246" s="108" t="s">
        <v>756</v>
      </c>
      <c r="W2246" s="109" t="s">
        <v>1908</v>
      </c>
      <c r="X2246" s="110" t="str">
        <f t="shared" si="6"/>
        <v/>
      </c>
      <c r="Y2246" s="110" t="str">
        <f t="shared" si="7"/>
        <v/>
      </c>
      <c r="Z2246" s="109" t="s">
        <v>797</v>
      </c>
      <c r="AA2246" s="109" t="s">
        <v>802</v>
      </c>
      <c r="AB2246" s="106"/>
      <c r="AC2246" s="158"/>
      <c r="AD2246" s="160"/>
      <c r="AE2246" s="127"/>
      <c r="AF2246" s="113"/>
      <c r="AG2246" s="165" t="str">
        <f t="array" ref="AG2246">XLOOKUP(F2246,'CLV2'!A:A,'CLV2'!E:E)</f>
        <v>2.FROZEN FOODS</v>
      </c>
      <c r="AH2246" s="115" t="str">
        <f t="array" ref="AH2246">XLOOKUP(F2246,'CLV2'!A:A,'CLV2'!F:F)</f>
        <v>3.PASTRY AND DESSERTS</v>
      </c>
      <c r="AI2246" s="115" t="str">
        <f t="shared" si="8"/>
        <v>Pack</v>
      </c>
      <c r="AJ2246" s="116">
        <f t="shared" si="9"/>
        <v>1</v>
      </c>
      <c r="AK2246" s="117" t="str">
        <f t="array" ref="AK2246">XLOOKUP(F2246,'GIÁ'!A:A,'GIÁ'!D:D)</f>
        <v>26016.14</v>
      </c>
      <c r="AL2246" s="118">
        <f t="shared" si="10"/>
        <v>52032.28</v>
      </c>
      <c r="AM2246" s="118">
        <f t="shared" si="11"/>
        <v>0</v>
      </c>
      <c r="AN2246" s="119">
        <f t="shared" si="12"/>
        <v>0</v>
      </c>
      <c r="AO2246" s="118">
        <f t="shared" si="13"/>
        <v>52032.28</v>
      </c>
      <c r="AP2246" s="121">
        <f t="shared" si="14"/>
        <v>0</v>
      </c>
      <c r="AQ2246" s="122"/>
      <c r="AR2246" s="119"/>
    </row>
    <row r="2247" ht="22.5" customHeight="1">
      <c r="A2247" s="89">
        <v>46233.0</v>
      </c>
      <c r="B2247" s="90">
        <v>0.9951388888888889</v>
      </c>
      <c r="C2247" s="91" t="s">
        <v>1032</v>
      </c>
      <c r="D2247" s="129" t="str">
        <f t="array" ref="D2247">XLOOKUP(C2247,'DS ST'!A:A,'DS ST'!B:B)</f>
        <v>A214</v>
      </c>
      <c r="E2247" s="94" t="str">
        <f t="array" ref="E2247">XLOOKUP($F2247,'GIÁ'!$A:$A,'GIÁ'!$E:$E)</f>
        <v>ĐÔNG</v>
      </c>
      <c r="F2247" s="94">
        <v>8.935101607211E12</v>
      </c>
      <c r="G2247" s="95" t="s">
        <v>1879</v>
      </c>
      <c r="H2247" s="95" t="s">
        <v>224</v>
      </c>
      <c r="I2247" s="96">
        <v>6.0</v>
      </c>
      <c r="J2247" s="96">
        <v>0.0</v>
      </c>
      <c r="K2247" s="98">
        <f t="shared" si="4"/>
        <v>6</v>
      </c>
      <c r="L2247" s="99" t="s">
        <v>6603</v>
      </c>
      <c r="M2247" s="100" t="s">
        <v>6604</v>
      </c>
      <c r="N2247" s="101" t="str">
        <f t="shared" si="139"/>
        <v>PT1590314-T0018935101607211</v>
      </c>
      <c r="O2247" s="128"/>
      <c r="P2247" s="100"/>
      <c r="Q2247" s="103">
        <f t="shared" si="5"/>
        <v>6</v>
      </c>
      <c r="R2247" s="161"/>
      <c r="S2247" s="105"/>
      <c r="T2247" s="106"/>
      <c r="U2247" s="107" t="s">
        <v>6523</v>
      </c>
      <c r="V2247" s="108" t="s">
        <v>756</v>
      </c>
      <c r="W2247" s="109" t="s">
        <v>1908</v>
      </c>
      <c r="X2247" s="110" t="str">
        <f t="shared" si="6"/>
        <v/>
      </c>
      <c r="Y2247" s="110" t="str">
        <f t="shared" si="7"/>
        <v/>
      </c>
      <c r="Z2247" s="109" t="s">
        <v>797</v>
      </c>
      <c r="AA2247" s="109" t="s">
        <v>802</v>
      </c>
      <c r="AB2247" s="106"/>
      <c r="AC2247" s="158"/>
      <c r="AD2247" s="160"/>
      <c r="AE2247" s="127"/>
      <c r="AF2247" s="113"/>
      <c r="AG2247" s="165" t="str">
        <f t="array" ref="AG2247">XLOOKUP(F2247,'CLV2'!A:A,'CLV2'!E:E)</f>
        <v>2.FROZEN FOODS</v>
      </c>
      <c r="AH2247" s="115" t="str">
        <f t="array" ref="AH2247">XLOOKUP(F2247,'CLV2'!A:A,'CLV2'!F:F)</f>
        <v>3.DUMPLINGS</v>
      </c>
      <c r="AI2247" s="115" t="str">
        <f t="shared" si="8"/>
        <v>Pack</v>
      </c>
      <c r="AJ2247" s="116">
        <f t="shared" si="9"/>
        <v>1</v>
      </c>
      <c r="AK2247" s="117" t="str">
        <f t="array" ref="AK2247">XLOOKUP(F2247,'GIÁ'!A:A,'GIÁ'!D:D)</f>
        <v>22033.98</v>
      </c>
      <c r="AL2247" s="118">
        <f t="shared" si="10"/>
        <v>132203.88</v>
      </c>
      <c r="AM2247" s="118">
        <f t="shared" si="11"/>
        <v>0</v>
      </c>
      <c r="AN2247" s="119">
        <f t="shared" si="12"/>
        <v>0</v>
      </c>
      <c r="AO2247" s="118">
        <f t="shared" si="13"/>
        <v>132203.88</v>
      </c>
      <c r="AP2247" s="121">
        <f t="shared" si="14"/>
        <v>0</v>
      </c>
      <c r="AQ2247" s="122"/>
      <c r="AR2247" s="119"/>
    </row>
    <row r="2248" ht="22.5" customHeight="1">
      <c r="A2248" s="89">
        <v>46233.0</v>
      </c>
      <c r="B2248" s="90">
        <v>0.9951388888888889</v>
      </c>
      <c r="C2248" s="91" t="s">
        <v>1032</v>
      </c>
      <c r="D2248" s="129" t="str">
        <f t="array" ref="D2248">XLOOKUP(C2248,'DS ST'!A:A,'DS ST'!B:B)</f>
        <v>A214</v>
      </c>
      <c r="E2248" s="94" t="str">
        <f t="array" ref="E2248">XLOOKUP($F2248,'GIÁ'!$A:$A,'GIÁ'!$E:$E)</f>
        <v>ĐÔNG</v>
      </c>
      <c r="F2248" s="94">
        <v>8.935297103726E12</v>
      </c>
      <c r="G2248" s="95" t="s">
        <v>2028</v>
      </c>
      <c r="H2248" s="95" t="s">
        <v>224</v>
      </c>
      <c r="I2248" s="96">
        <v>2.0</v>
      </c>
      <c r="J2248" s="96">
        <v>0.0</v>
      </c>
      <c r="K2248" s="98">
        <f t="shared" si="4"/>
        <v>2</v>
      </c>
      <c r="L2248" s="99" t="s">
        <v>6603</v>
      </c>
      <c r="M2248" s="100" t="s">
        <v>6604</v>
      </c>
      <c r="N2248" s="101" t="str">
        <f t="shared" si="139"/>
        <v>PT1590314-T0018935297103726</v>
      </c>
      <c r="O2248" s="128"/>
      <c r="P2248" s="100"/>
      <c r="Q2248" s="103">
        <f t="shared" si="5"/>
        <v>2</v>
      </c>
      <c r="R2248" s="161"/>
      <c r="S2248" s="105"/>
      <c r="T2248" s="106"/>
      <c r="U2248" s="107" t="s">
        <v>6526</v>
      </c>
      <c r="V2248" s="108" t="s">
        <v>756</v>
      </c>
      <c r="W2248" s="109" t="s">
        <v>1908</v>
      </c>
      <c r="X2248" s="110" t="str">
        <f t="shared" si="6"/>
        <v/>
      </c>
      <c r="Y2248" s="110" t="str">
        <f t="shared" si="7"/>
        <v/>
      </c>
      <c r="Z2248" s="109" t="s">
        <v>797</v>
      </c>
      <c r="AA2248" s="109" t="s">
        <v>802</v>
      </c>
      <c r="AB2248" s="106"/>
      <c r="AC2248" s="158"/>
      <c r="AD2248" s="160"/>
      <c r="AE2248" s="127"/>
      <c r="AF2248" s="113"/>
      <c r="AG2248" s="165" t="str">
        <f t="array" ref="AG2248">XLOOKUP(F2248,'CLV2'!A:A,'CLV2'!E:E)</f>
        <v>2.FROZEN FOODS</v>
      </c>
      <c r="AH2248" s="115" t="str">
        <f t="array" ref="AH2248">XLOOKUP(F2248,'CLV2'!A:A,'CLV2'!F:F)</f>
        <v>3.PIZZA - READY MEALS</v>
      </c>
      <c r="AI2248" s="115" t="str">
        <f t="shared" si="8"/>
        <v>Pack</v>
      </c>
      <c r="AJ2248" s="116">
        <f t="shared" si="9"/>
        <v>1</v>
      </c>
      <c r="AK2248" s="117" t="str">
        <f t="array" ref="AK2248">XLOOKUP(F2248,'GIÁ'!A:A,'GIÁ'!D:D)</f>
        <v>61056.95</v>
      </c>
      <c r="AL2248" s="118">
        <f t="shared" si="10"/>
        <v>122113.9</v>
      </c>
      <c r="AM2248" s="118">
        <f t="shared" si="11"/>
        <v>0</v>
      </c>
      <c r="AN2248" s="119">
        <f t="shared" si="12"/>
        <v>0</v>
      </c>
      <c r="AO2248" s="118">
        <f t="shared" si="13"/>
        <v>122113.9</v>
      </c>
      <c r="AP2248" s="121">
        <f t="shared" si="14"/>
        <v>0</v>
      </c>
      <c r="AQ2248" s="122"/>
      <c r="AR2248" s="119"/>
    </row>
    <row r="2249" ht="22.5" customHeight="1">
      <c r="A2249" s="89">
        <v>46233.0</v>
      </c>
      <c r="B2249" s="90">
        <v>0.9951388888888889</v>
      </c>
      <c r="C2249" s="91" t="s">
        <v>1032</v>
      </c>
      <c r="D2249" s="129" t="str">
        <f t="array" ref="D2249">XLOOKUP(C2249,'DS ST'!A:A,'DS ST'!B:B)</f>
        <v>A214</v>
      </c>
      <c r="E2249" s="94" t="str">
        <f t="array" ref="E2249">XLOOKUP($F2249,'GIÁ'!$A:$A,'GIÁ'!$E:$E)</f>
        <v>ĐÔNG</v>
      </c>
      <c r="F2249" s="94">
        <v>8.936077113287E12</v>
      </c>
      <c r="G2249" s="95" t="s">
        <v>2357</v>
      </c>
      <c r="H2249" s="95" t="s">
        <v>1206</v>
      </c>
      <c r="I2249" s="96">
        <v>2.0</v>
      </c>
      <c r="J2249" s="96">
        <v>0.0</v>
      </c>
      <c r="K2249" s="98">
        <f t="shared" si="4"/>
        <v>2</v>
      </c>
      <c r="L2249" s="99" t="s">
        <v>6603</v>
      </c>
      <c r="M2249" s="100" t="s">
        <v>6604</v>
      </c>
      <c r="N2249" s="101" t="str">
        <f t="shared" si="139"/>
        <v>PT1590314-T0018936077113287</v>
      </c>
      <c r="O2249" s="128"/>
      <c r="P2249" s="100"/>
      <c r="Q2249" s="103">
        <f t="shared" si="5"/>
        <v>2</v>
      </c>
      <c r="R2249" s="161"/>
      <c r="S2249" s="105"/>
      <c r="T2249" s="106"/>
      <c r="U2249" s="107" t="s">
        <v>6553</v>
      </c>
      <c r="V2249" s="108" t="s">
        <v>756</v>
      </c>
      <c r="W2249" s="109" t="s">
        <v>1908</v>
      </c>
      <c r="X2249" s="110" t="str">
        <f t="shared" si="6"/>
        <v/>
      </c>
      <c r="Y2249" s="110" t="str">
        <f t="shared" si="7"/>
        <v/>
      </c>
      <c r="Z2249" s="109" t="s">
        <v>797</v>
      </c>
      <c r="AA2249" s="109" t="s">
        <v>802</v>
      </c>
      <c r="AB2249" s="106"/>
      <c r="AC2249" s="158"/>
      <c r="AD2249" s="160"/>
      <c r="AE2249" s="127"/>
      <c r="AF2249" s="113"/>
      <c r="AG2249" s="165" t="str">
        <f t="array" ref="AG2249">XLOOKUP(F2249,'CLV2'!A:A,'CLV2'!E:E)</f>
        <v>2.FROZEN FOODS</v>
      </c>
      <c r="AH2249" s="115" t="str">
        <f t="array" ref="AH2249">XLOOKUP(F2249,'CLV2'!A:A,'CLV2'!F:F)</f>
        <v>3.PIZZA - READY MEALS</v>
      </c>
      <c r="AI2249" s="115" t="str">
        <f t="shared" si="8"/>
        <v>Pack</v>
      </c>
      <c r="AJ2249" s="116">
        <f t="shared" si="9"/>
        <v>1</v>
      </c>
      <c r="AK2249" s="117" t="str">
        <f t="array" ref="AK2249">XLOOKUP(F2249,'GIÁ'!A:A,'GIÁ'!D:D)</f>
        <v>26257.77</v>
      </c>
      <c r="AL2249" s="118">
        <f t="shared" si="10"/>
        <v>52515.54</v>
      </c>
      <c r="AM2249" s="118">
        <f t="shared" si="11"/>
        <v>0</v>
      </c>
      <c r="AN2249" s="119">
        <f t="shared" si="12"/>
        <v>0</v>
      </c>
      <c r="AO2249" s="118">
        <f t="shared" si="13"/>
        <v>52515.54</v>
      </c>
      <c r="AP2249" s="121">
        <f t="shared" si="14"/>
        <v>0</v>
      </c>
      <c r="AQ2249" s="122"/>
      <c r="AR2249" s="119"/>
    </row>
    <row r="2250" ht="22.5" customHeight="1">
      <c r="A2250" s="89">
        <v>46233.0</v>
      </c>
      <c r="B2250" s="90">
        <v>0.9951388888888889</v>
      </c>
      <c r="C2250" s="91" t="s">
        <v>1032</v>
      </c>
      <c r="D2250" s="129" t="str">
        <f t="array" ref="D2250">XLOOKUP(C2250,'DS ST'!A:A,'DS ST'!B:B)</f>
        <v>A214</v>
      </c>
      <c r="E2250" s="94" t="str">
        <f t="array" ref="E2250">XLOOKUP($F2250,'GIÁ'!$A:$A,'GIÁ'!$E:$E)</f>
        <v>ĐÔNG</v>
      </c>
      <c r="F2250" s="94">
        <v>8.934717266003E12</v>
      </c>
      <c r="G2250" s="95" t="s">
        <v>1721</v>
      </c>
      <c r="H2250" s="95" t="s">
        <v>224</v>
      </c>
      <c r="I2250" s="96">
        <v>2.0</v>
      </c>
      <c r="J2250" s="96">
        <v>0.0</v>
      </c>
      <c r="K2250" s="98">
        <f t="shared" si="4"/>
        <v>2</v>
      </c>
      <c r="L2250" s="99" t="s">
        <v>6603</v>
      </c>
      <c r="M2250" s="100" t="s">
        <v>6604</v>
      </c>
      <c r="N2250" s="101" t="str">
        <f t="shared" si="139"/>
        <v>PT1590314-T0018934717266003</v>
      </c>
      <c r="O2250" s="128"/>
      <c r="P2250" s="100"/>
      <c r="Q2250" s="103">
        <f t="shared" si="5"/>
        <v>2</v>
      </c>
      <c r="R2250" s="161"/>
      <c r="S2250" s="105"/>
      <c r="T2250" s="106"/>
      <c r="U2250" s="107" t="s">
        <v>6564</v>
      </c>
      <c r="V2250" s="108" t="s">
        <v>756</v>
      </c>
      <c r="W2250" s="109" t="s">
        <v>1908</v>
      </c>
      <c r="X2250" s="110" t="str">
        <f t="shared" si="6"/>
        <v/>
      </c>
      <c r="Y2250" s="110" t="str">
        <f t="shared" si="7"/>
        <v/>
      </c>
      <c r="Z2250" s="109" t="s">
        <v>797</v>
      </c>
      <c r="AA2250" s="109" t="s">
        <v>802</v>
      </c>
      <c r="AB2250" s="106"/>
      <c r="AC2250" s="158"/>
      <c r="AD2250" s="160"/>
      <c r="AE2250" s="127"/>
      <c r="AF2250" s="113"/>
      <c r="AG2250" s="165" t="str">
        <f t="array" ref="AG2250">XLOOKUP(F2250,'CLV2'!A:A,'CLV2'!E:E)</f>
        <v>2.FROZEN FOODS</v>
      </c>
      <c r="AH2250" s="115" t="str">
        <f t="array" ref="AH2250">XLOOKUP(F2250,'CLV2'!A:A,'CLV2'!F:F)</f>
        <v>3.HOTPOT AND FRIED</v>
      </c>
      <c r="AI2250" s="115" t="str">
        <f t="shared" si="8"/>
        <v>Pack</v>
      </c>
      <c r="AJ2250" s="116">
        <f t="shared" si="9"/>
        <v>1</v>
      </c>
      <c r="AK2250" s="117" t="str">
        <f t="array" ref="AK2250">XLOOKUP(F2250,'GIÁ'!A:A,'GIÁ'!D:D)</f>
        <v>54599.71</v>
      </c>
      <c r="AL2250" s="118">
        <f t="shared" si="10"/>
        <v>109199.42</v>
      </c>
      <c r="AM2250" s="118">
        <f t="shared" si="11"/>
        <v>0</v>
      </c>
      <c r="AN2250" s="119">
        <f t="shared" si="12"/>
        <v>0</v>
      </c>
      <c r="AO2250" s="118">
        <f t="shared" si="13"/>
        <v>109199.42</v>
      </c>
      <c r="AP2250" s="121">
        <f t="shared" si="14"/>
        <v>0</v>
      </c>
      <c r="AQ2250" s="122"/>
      <c r="AR2250" s="119"/>
    </row>
    <row r="2251" ht="22.5" customHeight="1">
      <c r="A2251" s="89">
        <v>46233.0</v>
      </c>
      <c r="B2251" s="90">
        <v>0.9951388888888889</v>
      </c>
      <c r="C2251" s="91" t="s">
        <v>1032</v>
      </c>
      <c r="D2251" s="129" t="str">
        <f t="array" ref="D2251">XLOOKUP(C2251,'DS ST'!A:A,'DS ST'!B:B)</f>
        <v>A214</v>
      </c>
      <c r="E2251" s="94" t="str">
        <f t="array" ref="E2251">XLOOKUP($F2251,'GIÁ'!$A:$A,'GIÁ'!$E:$E)</f>
        <v>ĐÔNG</v>
      </c>
      <c r="F2251" s="94">
        <v>8.93621960004E12</v>
      </c>
      <c r="G2251" s="95" t="s">
        <v>2686</v>
      </c>
      <c r="H2251" s="95" t="s">
        <v>224</v>
      </c>
      <c r="I2251" s="96">
        <v>4.0</v>
      </c>
      <c r="J2251" s="96">
        <v>0.0</v>
      </c>
      <c r="K2251" s="98">
        <f t="shared" si="4"/>
        <v>4</v>
      </c>
      <c r="L2251" s="99" t="s">
        <v>6603</v>
      </c>
      <c r="M2251" s="100" t="s">
        <v>6604</v>
      </c>
      <c r="N2251" s="101" t="str">
        <f t="shared" si="139"/>
        <v>PT1590314-T0018936219600040</v>
      </c>
      <c r="O2251" s="128"/>
      <c r="P2251" s="100"/>
      <c r="Q2251" s="103">
        <f t="shared" si="5"/>
        <v>4</v>
      </c>
      <c r="R2251" s="161"/>
      <c r="S2251" s="105"/>
      <c r="T2251" s="106"/>
      <c r="U2251" s="107" t="s">
        <v>6605</v>
      </c>
      <c r="V2251" s="108" t="s">
        <v>756</v>
      </c>
      <c r="W2251" s="109" t="s">
        <v>1908</v>
      </c>
      <c r="X2251" s="110" t="str">
        <f t="shared" si="6"/>
        <v/>
      </c>
      <c r="Y2251" s="110" t="str">
        <f t="shared" si="7"/>
        <v/>
      </c>
      <c r="Z2251" s="109" t="s">
        <v>797</v>
      </c>
      <c r="AA2251" s="109" t="s">
        <v>802</v>
      </c>
      <c r="AB2251" s="106"/>
      <c r="AC2251" s="158"/>
      <c r="AD2251" s="160"/>
      <c r="AE2251" s="127"/>
      <c r="AF2251" s="113"/>
      <c r="AG2251" s="165" t="str">
        <f t="array" ref="AG2251">XLOOKUP(F2251,'CLV2'!A:A,'CLV2'!E:E)</f>
        <v>2.FROZEN FOODS</v>
      </c>
      <c r="AH2251" s="115" t="str">
        <f t="array" ref="AH2251">XLOOKUP(F2251,'CLV2'!A:A,'CLV2'!F:F)</f>
        <v>3.HOTPOT AND FRIED</v>
      </c>
      <c r="AI2251" s="115" t="str">
        <f t="shared" si="8"/>
        <v>Pack</v>
      </c>
      <c r="AJ2251" s="116">
        <f t="shared" si="9"/>
        <v>1</v>
      </c>
      <c r="AK2251" s="117" t="str">
        <f t="array" ref="AK2251">XLOOKUP(F2251,'GIÁ'!A:A,'GIÁ'!D:D)</f>
        <v>13306.66</v>
      </c>
      <c r="AL2251" s="118">
        <f t="shared" si="10"/>
        <v>53226.64</v>
      </c>
      <c r="AM2251" s="118">
        <f t="shared" si="11"/>
        <v>0</v>
      </c>
      <c r="AN2251" s="119">
        <f t="shared" si="12"/>
        <v>0</v>
      </c>
      <c r="AO2251" s="118">
        <f t="shared" si="13"/>
        <v>53226.64</v>
      </c>
      <c r="AP2251" s="121">
        <f t="shared" si="14"/>
        <v>0</v>
      </c>
      <c r="AQ2251" s="122"/>
      <c r="AR2251" s="119"/>
    </row>
    <row r="2252" ht="22.5" customHeight="1">
      <c r="A2252" s="89">
        <v>46233.0</v>
      </c>
      <c r="B2252" s="90">
        <v>0.9951388888888889</v>
      </c>
      <c r="C2252" s="91" t="s">
        <v>1032</v>
      </c>
      <c r="D2252" s="129" t="str">
        <f t="array" ref="D2252">XLOOKUP(C2252,'DS ST'!A:A,'DS ST'!B:B)</f>
        <v>A214</v>
      </c>
      <c r="E2252" s="94" t="str">
        <f t="array" ref="E2252">XLOOKUP($F2252,'GIÁ'!$A:$A,'GIÁ'!$E:$E)</f>
        <v>ĐÔNG</v>
      </c>
      <c r="F2252" s="94">
        <v>8.934717262005E12</v>
      </c>
      <c r="G2252" s="95" t="s">
        <v>1713</v>
      </c>
      <c r="H2252" s="95" t="s">
        <v>224</v>
      </c>
      <c r="I2252" s="96">
        <v>4.0</v>
      </c>
      <c r="J2252" s="96">
        <v>0.0</v>
      </c>
      <c r="K2252" s="98">
        <f t="shared" si="4"/>
        <v>4</v>
      </c>
      <c r="L2252" s="99" t="s">
        <v>6603</v>
      </c>
      <c r="M2252" s="100" t="s">
        <v>6604</v>
      </c>
      <c r="N2252" s="101" t="str">
        <f t="shared" si="139"/>
        <v>PT1590314-T0018934717262005</v>
      </c>
      <c r="O2252" s="128"/>
      <c r="P2252" s="100"/>
      <c r="Q2252" s="103">
        <f t="shared" si="5"/>
        <v>4</v>
      </c>
      <c r="R2252" s="161"/>
      <c r="S2252" s="105"/>
      <c r="T2252" s="106"/>
      <c r="U2252" s="107" t="s">
        <v>6527</v>
      </c>
      <c r="V2252" s="108" t="s">
        <v>756</v>
      </c>
      <c r="W2252" s="109" t="s">
        <v>1908</v>
      </c>
      <c r="X2252" s="110" t="str">
        <f t="shared" si="6"/>
        <v/>
      </c>
      <c r="Y2252" s="110" t="str">
        <f t="shared" si="7"/>
        <v/>
      </c>
      <c r="Z2252" s="109" t="s">
        <v>797</v>
      </c>
      <c r="AA2252" s="109" t="s">
        <v>802</v>
      </c>
      <c r="AB2252" s="106"/>
      <c r="AC2252" s="158"/>
      <c r="AD2252" s="160"/>
      <c r="AE2252" s="127"/>
      <c r="AF2252" s="113"/>
      <c r="AG2252" s="165" t="str">
        <f t="array" ref="AG2252">XLOOKUP(F2252,'CLV2'!A:A,'CLV2'!E:E)</f>
        <v>2.FROZEN FOODS</v>
      </c>
      <c r="AH2252" s="115" t="str">
        <f t="array" ref="AH2252">XLOOKUP(F2252,'CLV2'!A:A,'CLV2'!F:F)</f>
        <v>3.HOTPOT AND FRIED</v>
      </c>
      <c r="AI2252" s="115" t="str">
        <f t="shared" si="8"/>
        <v>Pack</v>
      </c>
      <c r="AJ2252" s="116">
        <f t="shared" si="9"/>
        <v>1</v>
      </c>
      <c r="AK2252" s="117" t="str">
        <f t="array" ref="AK2252">XLOOKUP(F2252,'GIÁ'!A:A,'GIÁ'!D:D)</f>
        <v>46743.25</v>
      </c>
      <c r="AL2252" s="118">
        <f t="shared" si="10"/>
        <v>186973</v>
      </c>
      <c r="AM2252" s="118">
        <f t="shared" si="11"/>
        <v>0</v>
      </c>
      <c r="AN2252" s="119">
        <f t="shared" si="12"/>
        <v>0</v>
      </c>
      <c r="AO2252" s="118">
        <f t="shared" si="13"/>
        <v>186973</v>
      </c>
      <c r="AP2252" s="121">
        <f t="shared" si="14"/>
        <v>0</v>
      </c>
      <c r="AQ2252" s="122"/>
      <c r="AR2252" s="119"/>
    </row>
    <row r="2253" ht="22.5" customHeight="1">
      <c r="A2253" s="89">
        <v>46233.0</v>
      </c>
      <c r="B2253" s="90">
        <v>0.9951388888888889</v>
      </c>
      <c r="C2253" s="91" t="s">
        <v>1032</v>
      </c>
      <c r="D2253" s="129" t="str">
        <f t="array" ref="D2253">XLOOKUP(C2253,'DS ST'!A:A,'DS ST'!B:B)</f>
        <v>A214</v>
      </c>
      <c r="E2253" s="94" t="str">
        <f t="array" ref="E2253">XLOOKUP($F2253,'GIÁ'!$A:$A,'GIÁ'!$E:$E)</f>
        <v>ĐÔNG</v>
      </c>
      <c r="F2253" s="94">
        <v>8.935319711311E12</v>
      </c>
      <c r="G2253" s="95" t="s">
        <v>2061</v>
      </c>
      <c r="H2253" s="95" t="s">
        <v>224</v>
      </c>
      <c r="I2253" s="96">
        <v>4.0</v>
      </c>
      <c r="J2253" s="96">
        <v>0.0</v>
      </c>
      <c r="K2253" s="98">
        <f t="shared" si="4"/>
        <v>4</v>
      </c>
      <c r="L2253" s="99" t="s">
        <v>6603</v>
      </c>
      <c r="M2253" s="100" t="s">
        <v>6604</v>
      </c>
      <c r="N2253" s="101" t="str">
        <f t="shared" si="139"/>
        <v>PT1590314-T0018935319711311</v>
      </c>
      <c r="O2253" s="128"/>
      <c r="P2253" s="100"/>
      <c r="Q2253" s="103">
        <f t="shared" si="5"/>
        <v>4</v>
      </c>
      <c r="R2253" s="161"/>
      <c r="S2253" s="105"/>
      <c r="T2253" s="106"/>
      <c r="U2253" s="107" t="s">
        <v>6529</v>
      </c>
      <c r="V2253" s="108" t="s">
        <v>756</v>
      </c>
      <c r="W2253" s="109" t="s">
        <v>1908</v>
      </c>
      <c r="X2253" s="110" t="str">
        <f t="shared" si="6"/>
        <v/>
      </c>
      <c r="Y2253" s="110" t="str">
        <f t="shared" si="7"/>
        <v/>
      </c>
      <c r="Z2253" s="109" t="s">
        <v>797</v>
      </c>
      <c r="AA2253" s="109" t="s">
        <v>802</v>
      </c>
      <c r="AB2253" s="106"/>
      <c r="AC2253" s="158"/>
      <c r="AD2253" s="160"/>
      <c r="AE2253" s="127"/>
      <c r="AF2253" s="113"/>
      <c r="AG2253" s="165" t="str">
        <f t="array" ref="AG2253">XLOOKUP(F2253,'CLV2'!A:A,'CLV2'!E:E)</f>
        <v>2.FROZEN FOODS</v>
      </c>
      <c r="AH2253" s="115" t="str">
        <f t="array" ref="AH2253">XLOOKUP(F2253,'CLV2'!A:A,'CLV2'!F:F)</f>
        <v>3.HOTPOT AND FRIED</v>
      </c>
      <c r="AI2253" s="115" t="str">
        <f t="shared" si="8"/>
        <v>Pack</v>
      </c>
      <c r="AJ2253" s="116">
        <f t="shared" si="9"/>
        <v>1</v>
      </c>
      <c r="AK2253" s="117" t="str">
        <f t="array" ref="AK2253">XLOOKUP(F2253,'GIÁ'!A:A,'GIÁ'!D:D)</f>
        <v>30542.46</v>
      </c>
      <c r="AL2253" s="118">
        <f t="shared" si="10"/>
        <v>122169.84</v>
      </c>
      <c r="AM2253" s="118">
        <f t="shared" si="11"/>
        <v>0</v>
      </c>
      <c r="AN2253" s="119">
        <f t="shared" si="12"/>
        <v>0</v>
      </c>
      <c r="AO2253" s="118">
        <f t="shared" si="13"/>
        <v>122169.84</v>
      </c>
      <c r="AP2253" s="121">
        <f t="shared" si="14"/>
        <v>0</v>
      </c>
      <c r="AQ2253" s="122"/>
      <c r="AR2253" s="119"/>
    </row>
    <row r="2254" ht="22.5" customHeight="1">
      <c r="A2254" s="89">
        <v>46233.0</v>
      </c>
      <c r="B2254" s="90">
        <v>0.9951388888888889</v>
      </c>
      <c r="C2254" s="91" t="s">
        <v>1032</v>
      </c>
      <c r="D2254" s="129" t="str">
        <f t="array" ref="D2254">XLOOKUP(C2254,'DS ST'!A:A,'DS ST'!B:B)</f>
        <v>A214</v>
      </c>
      <c r="E2254" s="94" t="str">
        <f t="array" ref="E2254">XLOOKUP($F2254,'GIÁ'!$A:$A,'GIÁ'!$E:$E)</f>
        <v>ĐÔNG</v>
      </c>
      <c r="F2254" s="94">
        <v>8.93607627967E12</v>
      </c>
      <c r="G2254" s="95" t="s">
        <v>2317</v>
      </c>
      <c r="H2254" s="95" t="s">
        <v>224</v>
      </c>
      <c r="I2254" s="96">
        <v>2.0</v>
      </c>
      <c r="J2254" s="96">
        <v>0.0</v>
      </c>
      <c r="K2254" s="98">
        <f t="shared" si="4"/>
        <v>2</v>
      </c>
      <c r="L2254" s="99" t="s">
        <v>6603</v>
      </c>
      <c r="M2254" s="100" t="s">
        <v>6604</v>
      </c>
      <c r="N2254" s="101" t="str">
        <f t="shared" si="139"/>
        <v>PT1590314-T0018936076279670</v>
      </c>
      <c r="O2254" s="128"/>
      <c r="P2254" s="100"/>
      <c r="Q2254" s="103">
        <f t="shared" si="5"/>
        <v>2</v>
      </c>
      <c r="R2254" s="161"/>
      <c r="S2254" s="105"/>
      <c r="T2254" s="106"/>
      <c r="U2254" s="107" t="s">
        <v>6530</v>
      </c>
      <c r="V2254" s="108" t="s">
        <v>756</v>
      </c>
      <c r="W2254" s="109" t="s">
        <v>1908</v>
      </c>
      <c r="X2254" s="110" t="str">
        <f t="shared" si="6"/>
        <v/>
      </c>
      <c r="Y2254" s="110" t="str">
        <f t="shared" si="7"/>
        <v/>
      </c>
      <c r="Z2254" s="109" t="s">
        <v>797</v>
      </c>
      <c r="AA2254" s="109" t="s">
        <v>802</v>
      </c>
      <c r="AB2254" s="106"/>
      <c r="AC2254" s="158"/>
      <c r="AD2254" s="160"/>
      <c r="AE2254" s="127"/>
      <c r="AF2254" s="113"/>
      <c r="AG2254" s="165" t="str">
        <f t="array" ref="AG2254">XLOOKUP(F2254,'CLV2'!A:A,'CLV2'!E:E)</f>
        <v>2.FROZEN FOODS</v>
      </c>
      <c r="AH2254" s="115" t="str">
        <f t="array" ref="AH2254">XLOOKUP(F2254,'CLV2'!A:A,'CLV2'!F:F)</f>
        <v>3.PASTRY AND DESSERTS</v>
      </c>
      <c r="AI2254" s="115" t="str">
        <f t="shared" si="8"/>
        <v>Pack</v>
      </c>
      <c r="AJ2254" s="116">
        <f t="shared" si="9"/>
        <v>1</v>
      </c>
      <c r="AK2254" s="117" t="str">
        <f t="array" ref="AK2254">XLOOKUP(F2254,'GIÁ'!A:A,'GIÁ'!D:D)</f>
        <v>26872.96</v>
      </c>
      <c r="AL2254" s="118">
        <f t="shared" si="10"/>
        <v>53745.92</v>
      </c>
      <c r="AM2254" s="118">
        <f t="shared" si="11"/>
        <v>0</v>
      </c>
      <c r="AN2254" s="119">
        <f t="shared" si="12"/>
        <v>0</v>
      </c>
      <c r="AO2254" s="118">
        <f t="shared" si="13"/>
        <v>53745.92</v>
      </c>
      <c r="AP2254" s="121">
        <f t="shared" si="14"/>
        <v>0</v>
      </c>
      <c r="AQ2254" s="122"/>
      <c r="AR2254" s="119"/>
    </row>
    <row r="2255" ht="22.5" customHeight="1">
      <c r="A2255" s="89">
        <v>46233.0</v>
      </c>
      <c r="B2255" s="90">
        <v>0.9951388888888889</v>
      </c>
      <c r="C2255" s="91" t="s">
        <v>1032</v>
      </c>
      <c r="D2255" s="129" t="str">
        <f t="array" ref="D2255">XLOOKUP(C2255,'DS ST'!A:A,'DS ST'!B:B)</f>
        <v>A214</v>
      </c>
      <c r="E2255" s="94" t="str">
        <f t="array" ref="E2255">XLOOKUP($F2255,'GIÁ'!$A:$A,'GIÁ'!$E:$E)</f>
        <v>ĐÔNG</v>
      </c>
      <c r="F2255" s="94">
        <v>8.934717264474E12</v>
      </c>
      <c r="G2255" s="95" t="s">
        <v>1717</v>
      </c>
      <c r="H2255" s="95" t="s">
        <v>224</v>
      </c>
      <c r="I2255" s="96">
        <v>4.0</v>
      </c>
      <c r="J2255" s="96">
        <v>0.0</v>
      </c>
      <c r="K2255" s="98">
        <f t="shared" si="4"/>
        <v>4</v>
      </c>
      <c r="L2255" s="99" t="s">
        <v>6603</v>
      </c>
      <c r="M2255" s="100" t="s">
        <v>6604</v>
      </c>
      <c r="N2255" s="101" t="str">
        <f t="shared" si="139"/>
        <v>PT1590314-T0018934717264474</v>
      </c>
      <c r="O2255" s="128"/>
      <c r="P2255" s="100"/>
      <c r="Q2255" s="103">
        <f t="shared" si="5"/>
        <v>4</v>
      </c>
      <c r="R2255" s="161"/>
      <c r="S2255" s="105"/>
      <c r="T2255" s="106"/>
      <c r="U2255" s="107" t="s">
        <v>6567</v>
      </c>
      <c r="V2255" s="108" t="s">
        <v>756</v>
      </c>
      <c r="W2255" s="109" t="s">
        <v>1908</v>
      </c>
      <c r="X2255" s="110" t="str">
        <f t="shared" si="6"/>
        <v/>
      </c>
      <c r="Y2255" s="110" t="str">
        <f t="shared" si="7"/>
        <v/>
      </c>
      <c r="Z2255" s="109" t="s">
        <v>797</v>
      </c>
      <c r="AA2255" s="109" t="s">
        <v>802</v>
      </c>
      <c r="AB2255" s="106"/>
      <c r="AC2255" s="158"/>
      <c r="AD2255" s="160"/>
      <c r="AE2255" s="127"/>
      <c r="AF2255" s="113"/>
      <c r="AG2255" s="165" t="str">
        <f t="array" ref="AG2255">XLOOKUP(F2255,'CLV2'!A:A,'CLV2'!E:E)</f>
        <v>2.FROZEN FOODS</v>
      </c>
      <c r="AH2255" s="115" t="str">
        <f t="array" ref="AH2255">XLOOKUP(F2255,'CLV2'!A:A,'CLV2'!F:F)</f>
        <v>3.HOTPOT AND FRIED</v>
      </c>
      <c r="AI2255" s="115" t="str">
        <f t="shared" si="8"/>
        <v>Pack</v>
      </c>
      <c r="AJ2255" s="116">
        <f t="shared" si="9"/>
        <v>1</v>
      </c>
      <c r="AK2255" s="117" t="str">
        <f t="array" ref="AK2255">XLOOKUP(F2255,'GIÁ'!A:A,'GIÁ'!D:D)</f>
        <v>45233.68</v>
      </c>
      <c r="AL2255" s="118">
        <f t="shared" si="10"/>
        <v>180934.72</v>
      </c>
      <c r="AM2255" s="118">
        <f t="shared" si="11"/>
        <v>0</v>
      </c>
      <c r="AN2255" s="119">
        <f t="shared" si="12"/>
        <v>0</v>
      </c>
      <c r="AO2255" s="118">
        <f t="shared" si="13"/>
        <v>180934.72</v>
      </c>
      <c r="AP2255" s="121">
        <f t="shared" si="14"/>
        <v>0</v>
      </c>
      <c r="AQ2255" s="122"/>
      <c r="AR2255" s="119"/>
    </row>
    <row r="2256" ht="22.5" customHeight="1">
      <c r="A2256" s="89">
        <v>46233.0</v>
      </c>
      <c r="B2256" s="90">
        <v>0.9951388888888889</v>
      </c>
      <c r="C2256" s="91" t="s">
        <v>1032</v>
      </c>
      <c r="D2256" s="129" t="str">
        <f t="array" ref="D2256">XLOOKUP(C2256,'DS ST'!A:A,'DS ST'!B:B)</f>
        <v>A214</v>
      </c>
      <c r="E2256" s="94" t="str">
        <f t="array" ref="E2256">XLOOKUP($F2256,'GIÁ'!$A:$A,'GIÁ'!$E:$E)</f>
        <v>ĐÔNG</v>
      </c>
      <c r="F2256" s="94">
        <v>8.936077113829E12</v>
      </c>
      <c r="G2256" s="95" t="s">
        <v>2373</v>
      </c>
      <c r="H2256" s="95" t="s">
        <v>224</v>
      </c>
      <c r="I2256" s="96">
        <v>4.0</v>
      </c>
      <c r="J2256" s="96">
        <v>0.0</v>
      </c>
      <c r="K2256" s="98">
        <f t="shared" si="4"/>
        <v>4</v>
      </c>
      <c r="L2256" s="99" t="s">
        <v>6603</v>
      </c>
      <c r="M2256" s="100" t="s">
        <v>6604</v>
      </c>
      <c r="N2256" s="101" t="str">
        <f t="shared" si="139"/>
        <v>PT1590314-T0018936077113829</v>
      </c>
      <c r="O2256" s="128"/>
      <c r="P2256" s="100"/>
      <c r="Q2256" s="103">
        <f t="shared" si="5"/>
        <v>4</v>
      </c>
      <c r="R2256" s="161"/>
      <c r="S2256" s="105"/>
      <c r="T2256" s="106"/>
      <c r="U2256" s="107" t="s">
        <v>6606</v>
      </c>
      <c r="V2256" s="108" t="s">
        <v>756</v>
      </c>
      <c r="W2256" s="109" t="s">
        <v>1908</v>
      </c>
      <c r="X2256" s="110" t="str">
        <f t="shared" si="6"/>
        <v/>
      </c>
      <c r="Y2256" s="110" t="str">
        <f t="shared" si="7"/>
        <v/>
      </c>
      <c r="Z2256" s="109" t="s">
        <v>797</v>
      </c>
      <c r="AA2256" s="109" t="s">
        <v>802</v>
      </c>
      <c r="AB2256" s="106"/>
      <c r="AC2256" s="158"/>
      <c r="AD2256" s="160"/>
      <c r="AE2256" s="127"/>
      <c r="AF2256" s="113"/>
      <c r="AG2256" s="165" t="str">
        <f t="array" ref="AG2256">XLOOKUP(F2256,'CLV2'!A:A,'CLV2'!E:E)</f>
        <v>2.FROZEN FOODS</v>
      </c>
      <c r="AH2256" s="115" t="str">
        <f t="array" ref="AH2256">XLOOKUP(F2256,'CLV2'!A:A,'CLV2'!F:F)</f>
        <v>3.DUMPLINGS</v>
      </c>
      <c r="AI2256" s="115" t="str">
        <f t="shared" si="8"/>
        <v>Pack</v>
      </c>
      <c r="AJ2256" s="116">
        <f t="shared" si="9"/>
        <v>1</v>
      </c>
      <c r="AK2256" s="117" t="str">
        <f t="array" ref="AK2256">XLOOKUP(F2256,'GIÁ'!A:A,'GIÁ'!D:D)</f>
        <v>40010.98</v>
      </c>
      <c r="AL2256" s="118">
        <f t="shared" si="10"/>
        <v>160043.92</v>
      </c>
      <c r="AM2256" s="118">
        <f t="shared" si="11"/>
        <v>0</v>
      </c>
      <c r="AN2256" s="119">
        <f t="shared" si="12"/>
        <v>0</v>
      </c>
      <c r="AO2256" s="118">
        <f t="shared" si="13"/>
        <v>160043.92</v>
      </c>
      <c r="AP2256" s="121">
        <f t="shared" si="14"/>
        <v>0</v>
      </c>
      <c r="AQ2256" s="122"/>
      <c r="AR2256" s="119"/>
    </row>
    <row r="2257" ht="22.5" customHeight="1">
      <c r="A2257" s="89">
        <v>46233.0</v>
      </c>
      <c r="B2257" s="90">
        <v>0.9951388888888889</v>
      </c>
      <c r="C2257" s="91" t="s">
        <v>1032</v>
      </c>
      <c r="D2257" s="129" t="str">
        <f t="array" ref="D2257">XLOOKUP(C2257,'DS ST'!A:A,'DS ST'!B:B)</f>
        <v>A214</v>
      </c>
      <c r="E2257" s="94" t="str">
        <f t="array" ref="E2257">XLOOKUP($F2257,'GIÁ'!$A:$A,'GIÁ'!$E:$E)</f>
        <v>ĐÔNG</v>
      </c>
      <c r="F2257" s="94">
        <v>8.936077110149E12</v>
      </c>
      <c r="G2257" s="95" t="s">
        <v>2333</v>
      </c>
      <c r="H2257" s="95" t="s">
        <v>224</v>
      </c>
      <c r="I2257" s="96">
        <v>4.0</v>
      </c>
      <c r="J2257" s="96">
        <v>0.0</v>
      </c>
      <c r="K2257" s="98">
        <f t="shared" si="4"/>
        <v>4</v>
      </c>
      <c r="L2257" s="99" t="s">
        <v>6603</v>
      </c>
      <c r="M2257" s="100" t="s">
        <v>6604</v>
      </c>
      <c r="N2257" s="101" t="str">
        <f t="shared" si="139"/>
        <v>PT1590314-T0018936077110149</v>
      </c>
      <c r="O2257" s="128"/>
      <c r="P2257" s="100"/>
      <c r="Q2257" s="103">
        <f t="shared" si="5"/>
        <v>4</v>
      </c>
      <c r="R2257" s="161"/>
      <c r="S2257" s="105"/>
      <c r="T2257" s="106"/>
      <c r="U2257" s="107" t="s">
        <v>6568</v>
      </c>
      <c r="V2257" s="108" t="s">
        <v>756</v>
      </c>
      <c r="W2257" s="109" t="s">
        <v>1908</v>
      </c>
      <c r="X2257" s="110" t="str">
        <f t="shared" si="6"/>
        <v/>
      </c>
      <c r="Y2257" s="110" t="str">
        <f t="shared" si="7"/>
        <v/>
      </c>
      <c r="Z2257" s="109" t="s">
        <v>797</v>
      </c>
      <c r="AA2257" s="109" t="s">
        <v>802</v>
      </c>
      <c r="AB2257" s="106"/>
      <c r="AC2257" s="158"/>
      <c r="AD2257" s="160"/>
      <c r="AE2257" s="127"/>
      <c r="AF2257" s="113"/>
      <c r="AG2257" s="165" t="str">
        <f t="array" ref="AG2257">XLOOKUP(F2257,'CLV2'!A:A,'CLV2'!E:E)</f>
        <v>2.FROZEN FOODS</v>
      </c>
      <c r="AH2257" s="115" t="str">
        <f t="array" ref="AH2257">XLOOKUP(F2257,'CLV2'!A:A,'CLV2'!F:F)</f>
        <v>3.DUMPLINGS</v>
      </c>
      <c r="AI2257" s="115" t="str">
        <f t="shared" si="8"/>
        <v>Pack</v>
      </c>
      <c r="AJ2257" s="116">
        <f t="shared" si="9"/>
        <v>1</v>
      </c>
      <c r="AK2257" s="117" t="str">
        <f t="array" ref="AK2257">XLOOKUP(F2257,'GIÁ'!A:A,'GIÁ'!D:D)</f>
        <v>41904.24</v>
      </c>
      <c r="AL2257" s="118">
        <f t="shared" si="10"/>
        <v>167616.96</v>
      </c>
      <c r="AM2257" s="118">
        <f t="shared" si="11"/>
        <v>0</v>
      </c>
      <c r="AN2257" s="119">
        <f t="shared" si="12"/>
        <v>0</v>
      </c>
      <c r="AO2257" s="118">
        <f t="shared" si="13"/>
        <v>167616.96</v>
      </c>
      <c r="AP2257" s="121">
        <f t="shared" si="14"/>
        <v>0</v>
      </c>
      <c r="AQ2257" s="122"/>
      <c r="AR2257" s="119"/>
    </row>
    <row r="2258" ht="22.5" customHeight="1">
      <c r="A2258" s="89">
        <v>46233.0</v>
      </c>
      <c r="B2258" s="90">
        <v>0.9951388888888889</v>
      </c>
      <c r="C2258" s="91" t="s">
        <v>1032</v>
      </c>
      <c r="D2258" s="129" t="str">
        <f t="array" ref="D2258">XLOOKUP(C2258,'DS ST'!A:A,'DS ST'!B:B)</f>
        <v>A214</v>
      </c>
      <c r="E2258" s="94" t="str">
        <f t="array" ref="E2258">XLOOKUP($F2258,'GIÁ'!$A:$A,'GIÁ'!$E:$E)</f>
        <v>ĐÔNG</v>
      </c>
      <c r="F2258" s="94">
        <v>8.93623909005E12</v>
      </c>
      <c r="G2258" s="95" t="s">
        <v>2717</v>
      </c>
      <c r="H2258" s="95" t="s">
        <v>75</v>
      </c>
      <c r="I2258" s="96">
        <v>6.0</v>
      </c>
      <c r="J2258" s="96">
        <v>0.0</v>
      </c>
      <c r="K2258" s="98">
        <f t="shared" si="4"/>
        <v>6</v>
      </c>
      <c r="L2258" s="99" t="s">
        <v>6603</v>
      </c>
      <c r="M2258" s="100" t="s">
        <v>6604</v>
      </c>
      <c r="N2258" s="101" t="str">
        <f t="shared" si="139"/>
        <v>PT1590314-T0018936239090050</v>
      </c>
      <c r="O2258" s="128"/>
      <c r="P2258" s="100"/>
      <c r="Q2258" s="103">
        <f t="shared" si="5"/>
        <v>6</v>
      </c>
      <c r="R2258" s="161"/>
      <c r="S2258" s="105"/>
      <c r="T2258" s="106"/>
      <c r="U2258" s="107" t="s">
        <v>6538</v>
      </c>
      <c r="V2258" s="108" t="s">
        <v>756</v>
      </c>
      <c r="W2258" s="109" t="s">
        <v>1908</v>
      </c>
      <c r="X2258" s="110" t="str">
        <f t="shared" si="6"/>
        <v/>
      </c>
      <c r="Y2258" s="110" t="str">
        <f t="shared" si="7"/>
        <v/>
      </c>
      <c r="Z2258" s="109" t="s">
        <v>797</v>
      </c>
      <c r="AA2258" s="109" t="s">
        <v>802</v>
      </c>
      <c r="AB2258" s="106"/>
      <c r="AC2258" s="158"/>
      <c r="AD2258" s="160"/>
      <c r="AE2258" s="127"/>
      <c r="AF2258" s="113"/>
      <c r="AG2258" s="165" t="str">
        <f t="array" ref="AG2258">XLOOKUP(F2258,'CLV2'!A:A,'CLV2'!E:E)</f>
        <v>2.MEAT</v>
      </c>
      <c r="AH2258" s="115" t="str">
        <f t="array" ref="AH2258">XLOOKUP(F2258,'CLV2'!A:A,'CLV2'!F:F)</f>
        <v>3.FROZEN MEAT</v>
      </c>
      <c r="AI2258" s="115" t="str">
        <f t="shared" si="8"/>
        <v>Pack</v>
      </c>
      <c r="AJ2258" s="116">
        <f t="shared" si="9"/>
        <v>1</v>
      </c>
      <c r="AK2258" s="117" t="str">
        <f t="array" ref="AK2258">XLOOKUP(F2258,'GIÁ'!A:A,'GIÁ'!D:D)</f>
        <v>118354.38</v>
      </c>
      <c r="AL2258" s="118">
        <f t="shared" si="10"/>
        <v>710126.28</v>
      </c>
      <c r="AM2258" s="118">
        <f t="shared" si="11"/>
        <v>0</v>
      </c>
      <c r="AN2258" s="119">
        <f t="shared" si="12"/>
        <v>0</v>
      </c>
      <c r="AO2258" s="118">
        <f t="shared" si="13"/>
        <v>710126.28</v>
      </c>
      <c r="AP2258" s="121">
        <f t="shared" si="14"/>
        <v>0</v>
      </c>
      <c r="AQ2258" s="122"/>
      <c r="AR2258" s="119"/>
    </row>
    <row r="2259" ht="22.5" customHeight="1">
      <c r="A2259" s="89">
        <v>46233.0</v>
      </c>
      <c r="B2259" s="90">
        <v>0.9951388888888889</v>
      </c>
      <c r="C2259" s="91" t="s">
        <v>1032</v>
      </c>
      <c r="D2259" s="129" t="str">
        <f t="array" ref="D2259">XLOOKUP(C2259,'DS ST'!A:A,'DS ST'!B:B)</f>
        <v>A214</v>
      </c>
      <c r="E2259" s="94" t="str">
        <f t="array" ref="E2259">XLOOKUP($F2259,'GIÁ'!$A:$A,'GIÁ'!$E:$E)</f>
        <v>ĐÔNG</v>
      </c>
      <c r="F2259" s="94">
        <v>8.936190860716E12</v>
      </c>
      <c r="G2259" s="95" t="s">
        <v>2610</v>
      </c>
      <c r="H2259" s="95" t="s">
        <v>93</v>
      </c>
      <c r="I2259" s="96">
        <v>10.0</v>
      </c>
      <c r="J2259" s="96">
        <v>0.0</v>
      </c>
      <c r="K2259" s="98">
        <f t="shared" si="4"/>
        <v>10</v>
      </c>
      <c r="L2259" s="99" t="s">
        <v>6603</v>
      </c>
      <c r="M2259" s="100" t="s">
        <v>6604</v>
      </c>
      <c r="N2259" s="101" t="str">
        <f t="shared" si="139"/>
        <v>PT1590314-T0018936190860716</v>
      </c>
      <c r="O2259" s="128"/>
      <c r="P2259" s="100"/>
      <c r="Q2259" s="103">
        <f t="shared" si="5"/>
        <v>10</v>
      </c>
      <c r="R2259" s="161"/>
      <c r="S2259" s="105"/>
      <c r="T2259" s="106"/>
      <c r="U2259" s="107" t="s">
        <v>6539</v>
      </c>
      <c r="V2259" s="108" t="s">
        <v>756</v>
      </c>
      <c r="W2259" s="109" t="s">
        <v>1908</v>
      </c>
      <c r="X2259" s="110" t="str">
        <f t="shared" si="6"/>
        <v/>
      </c>
      <c r="Y2259" s="110" t="str">
        <f t="shared" si="7"/>
        <v/>
      </c>
      <c r="Z2259" s="109" t="s">
        <v>797</v>
      </c>
      <c r="AA2259" s="109" t="s">
        <v>802</v>
      </c>
      <c r="AB2259" s="106"/>
      <c r="AC2259" s="158"/>
      <c r="AD2259" s="160"/>
      <c r="AE2259" s="127"/>
      <c r="AF2259" s="113"/>
      <c r="AG2259" s="165" t="str">
        <f t="array" ref="AG2259">XLOOKUP(F2259,'CLV2'!A:A,'CLV2'!E:E)</f>
        <v>2.MEAT</v>
      </c>
      <c r="AH2259" s="115" t="str">
        <f t="array" ref="AH2259">XLOOKUP(F2259,'CLV2'!A:A,'CLV2'!F:F)</f>
        <v>3.FROZEN MEAT</v>
      </c>
      <c r="AI2259" s="115" t="str">
        <f t="shared" si="8"/>
        <v>Pack</v>
      </c>
      <c r="AJ2259" s="116">
        <f t="shared" si="9"/>
        <v>1</v>
      </c>
      <c r="AK2259" s="117" t="str">
        <f t="array" ref="AK2259">XLOOKUP(F2259,'GIÁ'!A:A,'GIÁ'!D:D)</f>
        <v>49176.27</v>
      </c>
      <c r="AL2259" s="118">
        <f t="shared" si="10"/>
        <v>491762.7</v>
      </c>
      <c r="AM2259" s="118">
        <f t="shared" si="11"/>
        <v>0</v>
      </c>
      <c r="AN2259" s="119">
        <f t="shared" si="12"/>
        <v>0</v>
      </c>
      <c r="AO2259" s="118">
        <f t="shared" si="13"/>
        <v>491762.7</v>
      </c>
      <c r="AP2259" s="121">
        <f t="shared" si="14"/>
        <v>0</v>
      </c>
      <c r="AQ2259" s="122"/>
      <c r="AR2259" s="119"/>
    </row>
    <row r="2260" ht="22.5" customHeight="1">
      <c r="A2260" s="89">
        <v>46233.0</v>
      </c>
      <c r="B2260" s="90">
        <v>0.9951388888888889</v>
      </c>
      <c r="C2260" s="91" t="s">
        <v>1032</v>
      </c>
      <c r="D2260" s="129" t="str">
        <f t="array" ref="D2260">XLOOKUP(C2260,'DS ST'!A:A,'DS ST'!B:B)</f>
        <v>A214</v>
      </c>
      <c r="E2260" s="94" t="str">
        <f t="array" ref="E2260">XLOOKUP($F2260,'GIÁ'!$A:$A,'GIÁ'!$E:$E)</f>
        <v>ĐÔNG</v>
      </c>
      <c r="F2260" s="94">
        <v>8.93852179309E12</v>
      </c>
      <c r="G2260" s="95" t="s">
        <v>2985</v>
      </c>
      <c r="H2260" s="95" t="s">
        <v>224</v>
      </c>
      <c r="I2260" s="96">
        <v>4.0</v>
      </c>
      <c r="J2260" s="96">
        <v>0.0</v>
      </c>
      <c r="K2260" s="98">
        <f t="shared" si="4"/>
        <v>4</v>
      </c>
      <c r="L2260" s="99" t="s">
        <v>6603</v>
      </c>
      <c r="M2260" s="100" t="s">
        <v>6604</v>
      </c>
      <c r="N2260" s="101" t="str">
        <f t="shared" si="139"/>
        <v>PT1590314-T0018938521793090</v>
      </c>
      <c r="O2260" s="128"/>
      <c r="P2260" s="100"/>
      <c r="Q2260" s="103">
        <f t="shared" si="5"/>
        <v>4</v>
      </c>
      <c r="R2260" s="161"/>
      <c r="S2260" s="105"/>
      <c r="T2260" s="106"/>
      <c r="U2260" s="107" t="s">
        <v>6540</v>
      </c>
      <c r="V2260" s="108" t="s">
        <v>756</v>
      </c>
      <c r="W2260" s="109" t="s">
        <v>1908</v>
      </c>
      <c r="X2260" s="110" t="str">
        <f t="shared" si="6"/>
        <v/>
      </c>
      <c r="Y2260" s="110" t="str">
        <f t="shared" si="7"/>
        <v/>
      </c>
      <c r="Z2260" s="109" t="s">
        <v>797</v>
      </c>
      <c r="AA2260" s="109" t="s">
        <v>802</v>
      </c>
      <c r="AB2260" s="106"/>
      <c r="AC2260" s="158"/>
      <c r="AD2260" s="160"/>
      <c r="AE2260" s="127"/>
      <c r="AF2260" s="113"/>
      <c r="AG2260" s="165" t="str">
        <f t="array" ref="AG2260">XLOOKUP(F2260,'CLV2'!A:A,'CLV2'!E:E)</f>
        <v>2.FISH AND SEAFOOD</v>
      </c>
      <c r="AH2260" s="115" t="str">
        <f t="array" ref="AH2260">XLOOKUP(F2260,'CLV2'!A:A,'CLV2'!F:F)</f>
        <v>3.FROZEN FISH AND SEAFOOD</v>
      </c>
      <c r="AI2260" s="115" t="str">
        <f t="shared" si="8"/>
        <v>Pack</v>
      </c>
      <c r="AJ2260" s="116">
        <f t="shared" si="9"/>
        <v>1</v>
      </c>
      <c r="AK2260" s="117" t="str">
        <f t="array" ref="AK2260">XLOOKUP(F2260,'GIÁ'!A:A,'GIÁ'!D:D)</f>
        <v>73671.00</v>
      </c>
      <c r="AL2260" s="118">
        <f t="shared" si="10"/>
        <v>294684</v>
      </c>
      <c r="AM2260" s="118">
        <f t="shared" si="11"/>
        <v>0</v>
      </c>
      <c r="AN2260" s="119">
        <f t="shared" si="12"/>
        <v>0</v>
      </c>
      <c r="AO2260" s="118">
        <f t="shared" si="13"/>
        <v>294684</v>
      </c>
      <c r="AP2260" s="121">
        <f t="shared" si="14"/>
        <v>0</v>
      </c>
      <c r="AQ2260" s="122"/>
      <c r="AR2260" s="119"/>
    </row>
    <row r="2261" ht="22.5" customHeight="1">
      <c r="A2261" s="89">
        <v>46233.0</v>
      </c>
      <c r="B2261" s="90">
        <v>0.9951388888888889</v>
      </c>
      <c r="C2261" s="91" t="s">
        <v>1032</v>
      </c>
      <c r="D2261" s="129" t="str">
        <f t="array" ref="D2261">XLOOKUP(C2261,'DS ST'!A:A,'DS ST'!B:B)</f>
        <v>A214</v>
      </c>
      <c r="E2261" s="94" t="str">
        <f t="array" ref="E2261">XLOOKUP($F2261,'GIÁ'!$A:$A,'GIÁ'!$E:$E)</f>
        <v>ĐÔNG</v>
      </c>
      <c r="F2261" s="94">
        <v>8.936239090036E12</v>
      </c>
      <c r="G2261" s="95" t="s">
        <v>2713</v>
      </c>
      <c r="H2261" s="95" t="s">
        <v>75</v>
      </c>
      <c r="I2261" s="96">
        <v>8.0</v>
      </c>
      <c r="J2261" s="96">
        <v>0.0</v>
      </c>
      <c r="K2261" s="98">
        <f t="shared" si="4"/>
        <v>8</v>
      </c>
      <c r="L2261" s="99" t="s">
        <v>6603</v>
      </c>
      <c r="M2261" s="100" t="s">
        <v>6604</v>
      </c>
      <c r="N2261" s="101" t="str">
        <f t="shared" si="139"/>
        <v>PT1590314-T0018936239090036</v>
      </c>
      <c r="O2261" s="128"/>
      <c r="P2261" s="100"/>
      <c r="Q2261" s="103">
        <f t="shared" si="5"/>
        <v>8</v>
      </c>
      <c r="R2261" s="161"/>
      <c r="S2261" s="105"/>
      <c r="T2261" s="106"/>
      <c r="U2261" s="107" t="s">
        <v>6539</v>
      </c>
      <c r="V2261" s="108" t="s">
        <v>756</v>
      </c>
      <c r="W2261" s="109" t="s">
        <v>1908</v>
      </c>
      <c r="X2261" s="110" t="str">
        <f t="shared" si="6"/>
        <v/>
      </c>
      <c r="Y2261" s="110" t="str">
        <f t="shared" si="7"/>
        <v/>
      </c>
      <c r="Z2261" s="109" t="s">
        <v>797</v>
      </c>
      <c r="AA2261" s="109" t="s">
        <v>802</v>
      </c>
      <c r="AB2261" s="106"/>
      <c r="AC2261" s="158"/>
      <c r="AD2261" s="160"/>
      <c r="AE2261" s="127"/>
      <c r="AF2261" s="113"/>
      <c r="AG2261" s="165" t="str">
        <f t="array" ref="AG2261">XLOOKUP(F2261,'CLV2'!A:A,'CLV2'!E:E)</f>
        <v>2.MEAT</v>
      </c>
      <c r="AH2261" s="115" t="str">
        <f t="array" ref="AH2261">XLOOKUP(F2261,'CLV2'!A:A,'CLV2'!F:F)</f>
        <v>3.FROZEN MEAT</v>
      </c>
      <c r="AI2261" s="115" t="str">
        <f t="shared" si="8"/>
        <v>Pack</v>
      </c>
      <c r="AJ2261" s="116">
        <f t="shared" si="9"/>
        <v>1</v>
      </c>
      <c r="AK2261" s="117" t="str">
        <f t="array" ref="AK2261">XLOOKUP(F2261,'GIÁ'!A:A,'GIÁ'!D:D)</f>
        <v>47814.16</v>
      </c>
      <c r="AL2261" s="118">
        <f t="shared" si="10"/>
        <v>382513.28</v>
      </c>
      <c r="AM2261" s="118">
        <f t="shared" si="11"/>
        <v>0</v>
      </c>
      <c r="AN2261" s="119">
        <f t="shared" si="12"/>
        <v>0</v>
      </c>
      <c r="AO2261" s="118">
        <f t="shared" si="13"/>
        <v>382513.28</v>
      </c>
      <c r="AP2261" s="121">
        <f t="shared" si="14"/>
        <v>0</v>
      </c>
      <c r="AQ2261" s="122"/>
      <c r="AR2261" s="119"/>
    </row>
    <row r="2262" ht="22.5" customHeight="1">
      <c r="A2262" s="89">
        <v>46233.0</v>
      </c>
      <c r="B2262" s="90">
        <v>0.9951388888888889</v>
      </c>
      <c r="C2262" s="91" t="s">
        <v>1032</v>
      </c>
      <c r="D2262" s="129" t="str">
        <f t="array" ref="D2262">XLOOKUP(C2262,'DS ST'!A:A,'DS ST'!B:B)</f>
        <v>A214</v>
      </c>
      <c r="E2262" s="94" t="str">
        <f t="array" ref="E2262">XLOOKUP($F2262,'GIÁ'!$A:$A,'GIÁ'!$E:$E)</f>
        <v>ĐÔNG</v>
      </c>
      <c r="F2262" s="94">
        <v>8.936190860464E12</v>
      </c>
      <c r="G2262" s="95" t="s">
        <v>2608</v>
      </c>
      <c r="H2262" s="95" t="s">
        <v>93</v>
      </c>
      <c r="I2262" s="96">
        <v>2.0</v>
      </c>
      <c r="J2262" s="96">
        <v>0.0</v>
      </c>
      <c r="K2262" s="98">
        <f t="shared" si="4"/>
        <v>2</v>
      </c>
      <c r="L2262" s="99" t="s">
        <v>6603</v>
      </c>
      <c r="M2262" s="100" t="s">
        <v>6604</v>
      </c>
      <c r="N2262" s="101" t="str">
        <f t="shared" si="139"/>
        <v>PT1590314-T0018936190860464</v>
      </c>
      <c r="O2262" s="128"/>
      <c r="P2262" s="100"/>
      <c r="Q2262" s="103">
        <f t="shared" si="5"/>
        <v>2</v>
      </c>
      <c r="R2262" s="161"/>
      <c r="S2262" s="105"/>
      <c r="T2262" s="106"/>
      <c r="U2262" s="107" t="s">
        <v>6543</v>
      </c>
      <c r="V2262" s="108" t="s">
        <v>756</v>
      </c>
      <c r="W2262" s="109" t="s">
        <v>1908</v>
      </c>
      <c r="X2262" s="110" t="str">
        <f t="shared" si="6"/>
        <v/>
      </c>
      <c r="Y2262" s="110" t="str">
        <f t="shared" si="7"/>
        <v/>
      </c>
      <c r="Z2262" s="109" t="s">
        <v>797</v>
      </c>
      <c r="AA2262" s="109" t="s">
        <v>802</v>
      </c>
      <c r="AB2262" s="106"/>
      <c r="AC2262" s="158"/>
      <c r="AD2262" s="160"/>
      <c r="AE2262" s="127"/>
      <c r="AF2262" s="113"/>
      <c r="AG2262" s="165" t="str">
        <f t="array" ref="AG2262">XLOOKUP(F2262,'CLV2'!A:A,'CLV2'!E:E)</f>
        <v>2.MEAT</v>
      </c>
      <c r="AH2262" s="115" t="str">
        <f t="array" ref="AH2262">XLOOKUP(F2262,'CLV2'!A:A,'CLV2'!F:F)</f>
        <v>3.FROZEN MEAT</v>
      </c>
      <c r="AI2262" s="115" t="str">
        <f t="shared" si="8"/>
        <v>Pack</v>
      </c>
      <c r="AJ2262" s="116">
        <f t="shared" si="9"/>
        <v>1</v>
      </c>
      <c r="AK2262" s="117" t="str">
        <f t="array" ref="AK2262">XLOOKUP(F2262,'GIÁ'!A:A,'GIÁ'!D:D)</f>
        <v>43621.31</v>
      </c>
      <c r="AL2262" s="118">
        <f t="shared" si="10"/>
        <v>87242.62</v>
      </c>
      <c r="AM2262" s="118">
        <f t="shared" si="11"/>
        <v>0</v>
      </c>
      <c r="AN2262" s="119">
        <f t="shared" si="12"/>
        <v>0</v>
      </c>
      <c r="AO2262" s="118">
        <f t="shared" si="13"/>
        <v>87242.62</v>
      </c>
      <c r="AP2262" s="121">
        <f t="shared" si="14"/>
        <v>0</v>
      </c>
      <c r="AQ2262" s="122"/>
      <c r="AR2262" s="119"/>
    </row>
    <row r="2263" ht="22.5" customHeight="1">
      <c r="A2263" s="89">
        <v>46233.0</v>
      </c>
      <c r="B2263" s="90">
        <v>0.9951388888888889</v>
      </c>
      <c r="C2263" s="91" t="s">
        <v>1032</v>
      </c>
      <c r="D2263" s="129" t="str">
        <f t="array" ref="D2263">XLOOKUP(C2263,'DS ST'!A:A,'DS ST'!B:B)</f>
        <v>A214</v>
      </c>
      <c r="E2263" s="94" t="str">
        <f t="array" ref="E2263">XLOOKUP($F2263,'GIÁ'!$A:$A,'GIÁ'!$E:$E)</f>
        <v>ĐÔNG</v>
      </c>
      <c r="F2263" s="94">
        <v>8.938535604047E12</v>
      </c>
      <c r="G2263" s="95" t="s">
        <v>3054</v>
      </c>
      <c r="H2263" s="95" t="s">
        <v>787</v>
      </c>
      <c r="I2263" s="96">
        <v>2.0</v>
      </c>
      <c r="J2263" s="96">
        <v>0.0</v>
      </c>
      <c r="K2263" s="98">
        <f t="shared" si="4"/>
        <v>2</v>
      </c>
      <c r="L2263" s="99" t="s">
        <v>6603</v>
      </c>
      <c r="M2263" s="100" t="s">
        <v>6604</v>
      </c>
      <c r="N2263" s="101" t="str">
        <f t="shared" si="139"/>
        <v>PT1590314-T0018938535604047</v>
      </c>
      <c r="O2263" s="128"/>
      <c r="P2263" s="100"/>
      <c r="Q2263" s="103">
        <f t="shared" si="5"/>
        <v>2</v>
      </c>
      <c r="R2263" s="161"/>
      <c r="S2263" s="105"/>
      <c r="T2263" s="106"/>
      <c r="U2263" s="107" t="s">
        <v>6541</v>
      </c>
      <c r="V2263" s="108" t="s">
        <v>756</v>
      </c>
      <c r="W2263" s="109" t="s">
        <v>1908</v>
      </c>
      <c r="X2263" s="110" t="str">
        <f t="shared" si="6"/>
        <v/>
      </c>
      <c r="Y2263" s="110" t="str">
        <f t="shared" si="7"/>
        <v/>
      </c>
      <c r="Z2263" s="109" t="s">
        <v>797</v>
      </c>
      <c r="AA2263" s="109" t="s">
        <v>802</v>
      </c>
      <c r="AB2263" s="106"/>
      <c r="AC2263" s="158"/>
      <c r="AD2263" s="160"/>
      <c r="AE2263" s="127"/>
      <c r="AF2263" s="113"/>
      <c r="AG2263" s="165" t="str">
        <f t="array" ref="AG2263">XLOOKUP(F2263,'CLV2'!A:A,'CLV2'!E:E)</f>
        <v>2.FISH AND SEAFOOD</v>
      </c>
      <c r="AH2263" s="115" t="str">
        <f t="array" ref="AH2263">XLOOKUP(F2263,'CLV2'!A:A,'CLV2'!F:F)</f>
        <v>3.FROZEN FISH AND SEAFOOD</v>
      </c>
      <c r="AI2263" s="115" t="str">
        <f t="shared" si="8"/>
        <v>Pack</v>
      </c>
      <c r="AJ2263" s="116">
        <f t="shared" si="9"/>
        <v>1</v>
      </c>
      <c r="AK2263" s="117" t="str">
        <f t="array" ref="AK2263">XLOOKUP(F2263,'GIÁ'!A:A,'GIÁ'!D:D)</f>
        <v>48011.15</v>
      </c>
      <c r="AL2263" s="118">
        <f t="shared" si="10"/>
        <v>96022.3</v>
      </c>
      <c r="AM2263" s="118">
        <f t="shared" si="11"/>
        <v>0</v>
      </c>
      <c r="AN2263" s="119">
        <f t="shared" si="12"/>
        <v>0</v>
      </c>
      <c r="AO2263" s="118">
        <f t="shared" si="13"/>
        <v>96022.3</v>
      </c>
      <c r="AP2263" s="121">
        <f t="shared" si="14"/>
        <v>0</v>
      </c>
      <c r="AQ2263" s="122"/>
      <c r="AR2263" s="119"/>
    </row>
    <row r="2264" ht="22.5" customHeight="1">
      <c r="A2264" s="89">
        <v>46233.0</v>
      </c>
      <c r="B2264" s="90">
        <v>0.9951388888888889</v>
      </c>
      <c r="C2264" s="91" t="s">
        <v>1032</v>
      </c>
      <c r="D2264" s="129" t="str">
        <f t="array" ref="D2264">XLOOKUP(C2264,'DS ST'!A:A,'DS ST'!B:B)</f>
        <v>A214</v>
      </c>
      <c r="E2264" s="94" t="str">
        <f t="array" ref="E2264">XLOOKUP($F2264,'GIÁ'!$A:$A,'GIÁ'!$E:$E)</f>
        <v>ĐÔNG</v>
      </c>
      <c r="F2264" s="94">
        <v>8.936187610089E12</v>
      </c>
      <c r="G2264" s="95" t="s">
        <v>2590</v>
      </c>
      <c r="H2264" s="95" t="s">
        <v>224</v>
      </c>
      <c r="I2264" s="96">
        <v>2.0</v>
      </c>
      <c r="J2264" s="96">
        <v>0.0</v>
      </c>
      <c r="K2264" s="98">
        <f t="shared" si="4"/>
        <v>2</v>
      </c>
      <c r="L2264" s="99" t="s">
        <v>6603</v>
      </c>
      <c r="M2264" s="100" t="s">
        <v>6604</v>
      </c>
      <c r="N2264" s="101" t="str">
        <f t="shared" si="139"/>
        <v>PT1590314-T0018936187610089</v>
      </c>
      <c r="O2264" s="128"/>
      <c r="P2264" s="100"/>
      <c r="Q2264" s="103">
        <f t="shared" si="5"/>
        <v>2</v>
      </c>
      <c r="R2264" s="161"/>
      <c r="S2264" s="105"/>
      <c r="T2264" s="106"/>
      <c r="U2264" s="107" t="s">
        <v>6532</v>
      </c>
      <c r="V2264" s="108" t="s">
        <v>756</v>
      </c>
      <c r="W2264" s="109" t="s">
        <v>1908</v>
      </c>
      <c r="X2264" s="110" t="str">
        <f t="shared" si="6"/>
        <v/>
      </c>
      <c r="Y2264" s="110" t="str">
        <f t="shared" si="7"/>
        <v/>
      </c>
      <c r="Z2264" s="109" t="s">
        <v>797</v>
      </c>
      <c r="AA2264" s="109" t="s">
        <v>802</v>
      </c>
      <c r="AB2264" s="106"/>
      <c r="AC2264" s="158"/>
      <c r="AD2264" s="160"/>
      <c r="AE2264" s="127"/>
      <c r="AF2264" s="113"/>
      <c r="AG2264" s="165" t="str">
        <f t="array" ref="AG2264">XLOOKUP(F2264,'CLV2'!A:A,'CLV2'!E:E)</f>
        <v>2.FISH AND SEAFOOD</v>
      </c>
      <c r="AH2264" s="115" t="str">
        <f t="array" ref="AH2264">XLOOKUP(F2264,'CLV2'!A:A,'CLV2'!F:F)</f>
        <v>3.FROZEN FISH AND SEAFOOD</v>
      </c>
      <c r="AI2264" s="115" t="str">
        <f t="shared" si="8"/>
        <v>Pack</v>
      </c>
      <c r="AJ2264" s="116">
        <f t="shared" si="9"/>
        <v>1</v>
      </c>
      <c r="AK2264" s="117" t="str">
        <f t="array" ref="AK2264">XLOOKUP(F2264,'GIÁ'!A:A,'GIÁ'!D:D)</f>
        <v>73948.55</v>
      </c>
      <c r="AL2264" s="118">
        <f t="shared" si="10"/>
        <v>147897.1</v>
      </c>
      <c r="AM2264" s="118">
        <f t="shared" si="11"/>
        <v>0</v>
      </c>
      <c r="AN2264" s="119">
        <f t="shared" si="12"/>
        <v>0</v>
      </c>
      <c r="AO2264" s="118">
        <f t="shared" si="13"/>
        <v>147897.1</v>
      </c>
      <c r="AP2264" s="121">
        <f t="shared" si="14"/>
        <v>0</v>
      </c>
      <c r="AQ2264" s="122"/>
      <c r="AR2264" s="119"/>
    </row>
    <row r="2265" ht="22.5" customHeight="1">
      <c r="A2265" s="89">
        <v>46233.0</v>
      </c>
      <c r="B2265" s="90">
        <v>0.9951388888888889</v>
      </c>
      <c r="C2265" s="91" t="s">
        <v>1032</v>
      </c>
      <c r="D2265" s="129" t="str">
        <f t="array" ref="D2265">XLOOKUP(C2265,'DS ST'!A:A,'DS ST'!B:B)</f>
        <v>A214</v>
      </c>
      <c r="E2265" s="94" t="str">
        <f t="array" ref="E2265">XLOOKUP($F2265,'GIÁ'!$A:$A,'GIÁ'!$E:$E)</f>
        <v>ĐÔNG</v>
      </c>
      <c r="F2265" s="94">
        <v>8.938535604597E12</v>
      </c>
      <c r="G2265" s="95" t="s">
        <v>3063</v>
      </c>
      <c r="H2265" s="95" t="s">
        <v>93</v>
      </c>
      <c r="I2265" s="96">
        <v>4.0</v>
      </c>
      <c r="J2265" s="96">
        <v>0.0</v>
      </c>
      <c r="K2265" s="98">
        <f t="shared" si="4"/>
        <v>4</v>
      </c>
      <c r="L2265" s="99" t="s">
        <v>6603</v>
      </c>
      <c r="M2265" s="100" t="s">
        <v>6604</v>
      </c>
      <c r="N2265" s="101" t="str">
        <f t="shared" si="139"/>
        <v>PT1590314-T0018938535604597</v>
      </c>
      <c r="O2265" s="128"/>
      <c r="P2265" s="100"/>
      <c r="Q2265" s="103">
        <f t="shared" si="5"/>
        <v>4</v>
      </c>
      <c r="R2265" s="161"/>
      <c r="S2265" s="105"/>
      <c r="T2265" s="106"/>
      <c r="U2265" s="107" t="s">
        <v>6542</v>
      </c>
      <c r="V2265" s="108" t="s">
        <v>756</v>
      </c>
      <c r="W2265" s="109" t="s">
        <v>1908</v>
      </c>
      <c r="X2265" s="110" t="str">
        <f t="shared" si="6"/>
        <v/>
      </c>
      <c r="Y2265" s="110" t="str">
        <f t="shared" si="7"/>
        <v/>
      </c>
      <c r="Z2265" s="109" t="s">
        <v>797</v>
      </c>
      <c r="AA2265" s="109" t="s">
        <v>802</v>
      </c>
      <c r="AB2265" s="106"/>
      <c r="AC2265" s="158"/>
      <c r="AD2265" s="160"/>
      <c r="AE2265" s="127"/>
      <c r="AF2265" s="113"/>
      <c r="AG2265" s="165" t="str">
        <f t="array" ref="AG2265">XLOOKUP(F2265,'CLV2'!A:A,'CLV2'!E:E)</f>
        <v>2.FISH AND SEAFOOD</v>
      </c>
      <c r="AH2265" s="115" t="str">
        <f t="array" ref="AH2265">XLOOKUP(F2265,'CLV2'!A:A,'CLV2'!F:F)</f>
        <v>3.FROZEN FISH AND SEAFOOD</v>
      </c>
      <c r="AI2265" s="115" t="str">
        <f t="shared" si="8"/>
        <v>Pack</v>
      </c>
      <c r="AJ2265" s="116">
        <f t="shared" si="9"/>
        <v>1</v>
      </c>
      <c r="AK2265" s="117" t="str">
        <f t="array" ref="AK2265">XLOOKUP(F2265,'GIÁ'!A:A,'GIÁ'!D:D)</f>
        <v>54841.46</v>
      </c>
      <c r="AL2265" s="118">
        <f t="shared" si="10"/>
        <v>219365.84</v>
      </c>
      <c r="AM2265" s="118">
        <f t="shared" si="11"/>
        <v>0</v>
      </c>
      <c r="AN2265" s="119">
        <f t="shared" si="12"/>
        <v>0</v>
      </c>
      <c r="AO2265" s="118">
        <f t="shared" si="13"/>
        <v>219365.84</v>
      </c>
      <c r="AP2265" s="121">
        <f t="shared" si="14"/>
        <v>0</v>
      </c>
      <c r="AQ2265" s="122"/>
      <c r="AR2265" s="119"/>
    </row>
    <row r="2266" ht="22.5" customHeight="1">
      <c r="A2266" s="89">
        <v>46233.0</v>
      </c>
      <c r="B2266" s="90">
        <v>0.9951388888888889</v>
      </c>
      <c r="C2266" s="91" t="s">
        <v>1032</v>
      </c>
      <c r="D2266" s="129" t="str">
        <f t="array" ref="D2266">XLOOKUP(C2266,'DS ST'!A:A,'DS ST'!B:B)</f>
        <v>A214</v>
      </c>
      <c r="E2266" s="94" t="str">
        <f t="array" ref="E2266">XLOOKUP($F2266,'GIÁ'!$A:$A,'GIÁ'!$E:$E)</f>
        <v>ĐÔNG</v>
      </c>
      <c r="F2266" s="94">
        <v>8.938559140026E12</v>
      </c>
      <c r="G2266" s="95" t="s">
        <v>3177</v>
      </c>
      <c r="H2266" s="95" t="s">
        <v>57</v>
      </c>
      <c r="I2266" s="96">
        <v>2.0</v>
      </c>
      <c r="J2266" s="96">
        <v>0.0</v>
      </c>
      <c r="K2266" s="98">
        <f t="shared" si="4"/>
        <v>2</v>
      </c>
      <c r="L2266" s="99" t="s">
        <v>6603</v>
      </c>
      <c r="M2266" s="100" t="s">
        <v>6604</v>
      </c>
      <c r="N2266" s="101" t="str">
        <f t="shared" si="139"/>
        <v>PT1590314-T0018938559140026</v>
      </c>
      <c r="O2266" s="128"/>
      <c r="P2266" s="100"/>
      <c r="Q2266" s="103">
        <f t="shared" si="5"/>
        <v>2</v>
      </c>
      <c r="R2266" s="161"/>
      <c r="S2266" s="105"/>
      <c r="T2266" s="106"/>
      <c r="U2266" s="107" t="s">
        <v>6544</v>
      </c>
      <c r="V2266" s="108" t="s">
        <v>756</v>
      </c>
      <c r="W2266" s="109" t="s">
        <v>1908</v>
      </c>
      <c r="X2266" s="110" t="str">
        <f t="shared" si="6"/>
        <v/>
      </c>
      <c r="Y2266" s="110" t="str">
        <f t="shared" si="7"/>
        <v/>
      </c>
      <c r="Z2266" s="109" t="s">
        <v>797</v>
      </c>
      <c r="AA2266" s="109" t="s">
        <v>802</v>
      </c>
      <c r="AB2266" s="106"/>
      <c r="AC2266" s="158"/>
      <c r="AD2266" s="160"/>
      <c r="AE2266" s="127"/>
      <c r="AF2266" s="113"/>
      <c r="AG2266" s="165" t="str">
        <f t="array" ref="AG2266">XLOOKUP(F2266,'CLV2'!A:A,'CLV2'!E:E)</f>
        <v>2.MEAT</v>
      </c>
      <c r="AH2266" s="115" t="str">
        <f t="array" ref="AH2266">XLOOKUP(F2266,'CLV2'!A:A,'CLV2'!F:F)</f>
        <v>3.FROZEN MEAT</v>
      </c>
      <c r="AI2266" s="115" t="str">
        <f t="shared" si="8"/>
        <v>Pack</v>
      </c>
      <c r="AJ2266" s="116">
        <f t="shared" si="9"/>
        <v>1</v>
      </c>
      <c r="AK2266" s="117" t="str">
        <f t="array" ref="AK2266">XLOOKUP(F2266,'GIÁ'!A:A,'GIÁ'!D:D)</f>
        <v>122581.24</v>
      </c>
      <c r="AL2266" s="118">
        <f t="shared" si="10"/>
        <v>245162.48</v>
      </c>
      <c r="AM2266" s="118">
        <f t="shared" si="11"/>
        <v>0</v>
      </c>
      <c r="AN2266" s="119">
        <f t="shared" si="12"/>
        <v>0</v>
      </c>
      <c r="AO2266" s="118">
        <f t="shared" si="13"/>
        <v>245162.48</v>
      </c>
      <c r="AP2266" s="121">
        <f t="shared" si="14"/>
        <v>0</v>
      </c>
      <c r="AQ2266" s="122"/>
      <c r="AR2266" s="119"/>
    </row>
    <row r="2267" ht="22.5" customHeight="1">
      <c r="A2267" s="89">
        <v>46233.0</v>
      </c>
      <c r="B2267" s="90">
        <v>0.3402777777777778</v>
      </c>
      <c r="C2267" s="91" t="s">
        <v>1501</v>
      </c>
      <c r="D2267" s="129" t="str">
        <f t="array" ref="D2267">XLOOKUP(C2267,'DS ST'!A:A,'DS ST'!B:B)</f>
        <v>OPS</v>
      </c>
      <c r="E2267" s="94" t="str">
        <f t="array" ref="E2267">XLOOKUP($F2267,'GIÁ'!$A:$A,'GIÁ'!$E:$E)</f>
        <v>ĐÔNG</v>
      </c>
      <c r="F2267" s="94">
        <v>8.936077110132E12</v>
      </c>
      <c r="G2267" s="95" t="s">
        <v>2331</v>
      </c>
      <c r="H2267" s="95" t="s">
        <v>224</v>
      </c>
      <c r="I2267" s="96">
        <v>2.0</v>
      </c>
      <c r="J2267" s="96">
        <v>0.0</v>
      </c>
      <c r="K2267" s="98">
        <f t="shared" si="4"/>
        <v>2</v>
      </c>
      <c r="L2267" s="99" t="s">
        <v>6607</v>
      </c>
      <c r="M2267" s="100" t="s">
        <v>6608</v>
      </c>
      <c r="N2267" s="101" t="str">
        <f t="shared" si="139"/>
        <v>PT1590295-T0018936077110132</v>
      </c>
      <c r="O2267" s="128"/>
      <c r="P2267" s="100"/>
      <c r="Q2267" s="103">
        <f t="shared" si="5"/>
        <v>2</v>
      </c>
      <c r="R2267" s="161"/>
      <c r="S2267" s="105"/>
      <c r="T2267" s="106"/>
      <c r="U2267" s="107" t="s">
        <v>6562</v>
      </c>
      <c r="V2267" s="108" t="s">
        <v>756</v>
      </c>
      <c r="W2267" s="109" t="s">
        <v>1908</v>
      </c>
      <c r="X2267" s="110" t="str">
        <f t="shared" si="6"/>
        <v/>
      </c>
      <c r="Y2267" s="110" t="str">
        <f t="shared" si="7"/>
        <v/>
      </c>
      <c r="Z2267" s="109" t="s">
        <v>797</v>
      </c>
      <c r="AA2267" s="109" t="s">
        <v>802</v>
      </c>
      <c r="AB2267" s="106"/>
      <c r="AC2267" s="158"/>
      <c r="AD2267" s="160"/>
      <c r="AE2267" s="127"/>
      <c r="AF2267" s="113"/>
      <c r="AG2267" s="165" t="str">
        <f t="array" ref="AG2267">XLOOKUP(F2267,'CLV2'!A:A,'CLV2'!E:E)</f>
        <v>2.FROZEN FOODS</v>
      </c>
      <c r="AH2267" s="115" t="str">
        <f t="array" ref="AH2267">XLOOKUP(F2267,'CLV2'!A:A,'CLV2'!F:F)</f>
        <v>3.DUMPLINGS</v>
      </c>
      <c r="AI2267" s="115" t="str">
        <f t="shared" si="8"/>
        <v>Pack</v>
      </c>
      <c r="AJ2267" s="116">
        <f t="shared" si="9"/>
        <v>1</v>
      </c>
      <c r="AK2267" s="117" t="str">
        <f t="array" ref="AK2267">XLOOKUP(F2267,'GIÁ'!A:A,'GIÁ'!D:D)</f>
        <v>35838.13</v>
      </c>
      <c r="AL2267" s="118">
        <f t="shared" si="10"/>
        <v>71676.26</v>
      </c>
      <c r="AM2267" s="118">
        <f t="shared" si="11"/>
        <v>0</v>
      </c>
      <c r="AN2267" s="119">
        <f t="shared" si="12"/>
        <v>0</v>
      </c>
      <c r="AO2267" s="118">
        <f t="shared" si="13"/>
        <v>71676.26</v>
      </c>
      <c r="AP2267" s="121">
        <f t="shared" si="14"/>
        <v>0</v>
      </c>
      <c r="AQ2267" s="122"/>
      <c r="AR2267" s="119"/>
    </row>
    <row r="2268" ht="22.5" customHeight="1">
      <c r="A2268" s="89">
        <v>46233.0</v>
      </c>
      <c r="B2268" s="90">
        <v>0.3402777777777778</v>
      </c>
      <c r="C2268" s="91" t="s">
        <v>1501</v>
      </c>
      <c r="D2268" s="129" t="str">
        <f t="array" ref="D2268">XLOOKUP(C2268,'DS ST'!A:A,'DS ST'!B:B)</f>
        <v>OPS</v>
      </c>
      <c r="E2268" s="94" t="str">
        <f t="array" ref="E2268">XLOOKUP($F2268,'GIÁ'!$A:$A,'GIÁ'!$E:$E)</f>
        <v>ĐÔNG</v>
      </c>
      <c r="F2268" s="94">
        <v>8.93601323834E12</v>
      </c>
      <c r="G2268" s="95" t="s">
        <v>2176</v>
      </c>
      <c r="H2268" s="95" t="s">
        <v>224</v>
      </c>
      <c r="I2268" s="96">
        <v>4.0</v>
      </c>
      <c r="J2268" s="96">
        <v>0.0</v>
      </c>
      <c r="K2268" s="98">
        <f t="shared" si="4"/>
        <v>4</v>
      </c>
      <c r="L2268" s="99" t="s">
        <v>6607</v>
      </c>
      <c r="M2268" s="100" t="s">
        <v>6608</v>
      </c>
      <c r="N2268" s="101" t="str">
        <f t="shared" si="139"/>
        <v>PT1590295-T0018936013238340</v>
      </c>
      <c r="O2268" s="128"/>
      <c r="P2268" s="100"/>
      <c r="Q2268" s="103">
        <f t="shared" si="5"/>
        <v>4</v>
      </c>
      <c r="R2268" s="161"/>
      <c r="S2268" s="105"/>
      <c r="T2268" s="106"/>
      <c r="U2268" s="107" t="s">
        <v>6552</v>
      </c>
      <c r="V2268" s="108" t="s">
        <v>756</v>
      </c>
      <c r="W2268" s="109" t="s">
        <v>1908</v>
      </c>
      <c r="X2268" s="110" t="str">
        <f t="shared" si="6"/>
        <v/>
      </c>
      <c r="Y2268" s="110" t="str">
        <f t="shared" si="7"/>
        <v/>
      </c>
      <c r="Z2268" s="109" t="s">
        <v>797</v>
      </c>
      <c r="AA2268" s="109" t="s">
        <v>802</v>
      </c>
      <c r="AB2268" s="106"/>
      <c r="AC2268" s="158"/>
      <c r="AD2268" s="160"/>
      <c r="AE2268" s="127"/>
      <c r="AF2268" s="113"/>
      <c r="AG2268" s="165" t="str">
        <f t="array" ref="AG2268">XLOOKUP(F2268,'CLV2'!A:A,'CLV2'!E:E)</f>
        <v>2.FROZEN FOODS</v>
      </c>
      <c r="AH2268" s="115" t="str">
        <f t="array" ref="AH2268">XLOOKUP(F2268,'CLV2'!A:A,'CLV2'!F:F)</f>
        <v>3.PIZZA - READY MEALS</v>
      </c>
      <c r="AI2268" s="115" t="str">
        <f t="shared" si="8"/>
        <v>Pack</v>
      </c>
      <c r="AJ2268" s="116">
        <f t="shared" si="9"/>
        <v>1</v>
      </c>
      <c r="AK2268" s="117" t="str">
        <f t="array" ref="AK2268">XLOOKUP(F2268,'GIÁ'!A:A,'GIÁ'!D:D)</f>
        <v>15020.45</v>
      </c>
      <c r="AL2268" s="118">
        <f t="shared" si="10"/>
        <v>60081.8</v>
      </c>
      <c r="AM2268" s="118">
        <f t="shared" si="11"/>
        <v>0</v>
      </c>
      <c r="AN2268" s="119">
        <f t="shared" si="12"/>
        <v>0</v>
      </c>
      <c r="AO2268" s="118">
        <f t="shared" si="13"/>
        <v>60081.8</v>
      </c>
      <c r="AP2268" s="121">
        <f t="shared" si="14"/>
        <v>0</v>
      </c>
      <c r="AQ2268" s="122"/>
      <c r="AR2268" s="119"/>
    </row>
    <row r="2269" ht="22.5" customHeight="1">
      <c r="A2269" s="89">
        <v>46233.0</v>
      </c>
      <c r="B2269" s="90">
        <v>0.3402777777777778</v>
      </c>
      <c r="C2269" s="91" t="s">
        <v>1501</v>
      </c>
      <c r="D2269" s="129" t="str">
        <f t="array" ref="D2269">XLOOKUP(C2269,'DS ST'!A:A,'DS ST'!B:B)</f>
        <v>OPS</v>
      </c>
      <c r="E2269" s="94" t="str">
        <f t="array" ref="E2269">XLOOKUP($F2269,'GIÁ'!$A:$A,'GIÁ'!$E:$E)</f>
        <v>ĐÔNG</v>
      </c>
      <c r="F2269" s="94">
        <v>8.934717401343E12</v>
      </c>
      <c r="G2269" s="95" t="s">
        <v>1752</v>
      </c>
      <c r="H2269" s="95" t="s">
        <v>224</v>
      </c>
      <c r="I2269" s="96">
        <v>2.0</v>
      </c>
      <c r="J2269" s="96">
        <v>0.0</v>
      </c>
      <c r="K2269" s="98">
        <f t="shared" si="4"/>
        <v>2</v>
      </c>
      <c r="L2269" s="99" t="s">
        <v>6607</v>
      </c>
      <c r="M2269" s="100" t="s">
        <v>6608</v>
      </c>
      <c r="N2269" s="101" t="str">
        <f t="shared" si="139"/>
        <v>PT1590295-T0018934717401343</v>
      </c>
      <c r="O2269" s="128"/>
      <c r="P2269" s="100"/>
      <c r="Q2269" s="103">
        <f t="shared" si="5"/>
        <v>2</v>
      </c>
      <c r="R2269" s="161"/>
      <c r="S2269" s="105"/>
      <c r="T2269" s="106"/>
      <c r="U2269" s="107" t="s">
        <v>6576</v>
      </c>
      <c r="V2269" s="108" t="s">
        <v>756</v>
      </c>
      <c r="W2269" s="109" t="s">
        <v>1908</v>
      </c>
      <c r="X2269" s="110" t="str">
        <f t="shared" si="6"/>
        <v/>
      </c>
      <c r="Y2269" s="110" t="str">
        <f t="shared" si="7"/>
        <v/>
      </c>
      <c r="Z2269" s="109" t="s">
        <v>797</v>
      </c>
      <c r="AA2269" s="109" t="s">
        <v>802</v>
      </c>
      <c r="AB2269" s="106"/>
      <c r="AC2269" s="158"/>
      <c r="AD2269" s="160"/>
      <c r="AE2269" s="127"/>
      <c r="AF2269" s="113"/>
      <c r="AG2269" s="165" t="str">
        <f t="array" ref="AG2269">XLOOKUP(F2269,'CLV2'!A:A,'CLV2'!E:E)</f>
        <v>2.FROZEN FOODS</v>
      </c>
      <c r="AH2269" s="115" t="str">
        <f t="array" ref="AH2269">XLOOKUP(F2269,'CLV2'!A:A,'CLV2'!F:F)</f>
        <v>3.DUMPLINGS</v>
      </c>
      <c r="AI2269" s="115" t="str">
        <f t="shared" si="8"/>
        <v>Pack</v>
      </c>
      <c r="AJ2269" s="116">
        <f t="shared" si="9"/>
        <v>1</v>
      </c>
      <c r="AK2269" s="117" t="str">
        <f t="array" ref="AK2269">XLOOKUP(F2269,'GIÁ'!A:A,'GIÁ'!D:D)</f>
        <v>20835.93</v>
      </c>
      <c r="AL2269" s="118">
        <f t="shared" si="10"/>
        <v>41671.86</v>
      </c>
      <c r="AM2269" s="118">
        <f t="shared" si="11"/>
        <v>0</v>
      </c>
      <c r="AN2269" s="119">
        <f t="shared" si="12"/>
        <v>0</v>
      </c>
      <c r="AO2269" s="118">
        <f t="shared" si="13"/>
        <v>41671.86</v>
      </c>
      <c r="AP2269" s="121">
        <f t="shared" si="14"/>
        <v>0</v>
      </c>
      <c r="AQ2269" s="122"/>
      <c r="AR2269" s="119"/>
    </row>
    <row r="2270" ht="22.5" customHeight="1">
      <c r="A2270" s="89">
        <v>46233.0</v>
      </c>
      <c r="B2270" s="90">
        <v>0.3402777777777778</v>
      </c>
      <c r="C2270" s="91" t="s">
        <v>1501</v>
      </c>
      <c r="D2270" s="129" t="str">
        <f t="array" ref="D2270">XLOOKUP(C2270,'DS ST'!A:A,'DS ST'!B:B)</f>
        <v>OPS</v>
      </c>
      <c r="E2270" s="94" t="str">
        <f t="array" ref="E2270">XLOOKUP($F2270,'GIÁ'!$A:$A,'GIÁ'!$E:$E)</f>
        <v>ĐÔNG</v>
      </c>
      <c r="F2270" s="94">
        <v>8.935297103726E12</v>
      </c>
      <c r="G2270" s="95" t="s">
        <v>2028</v>
      </c>
      <c r="H2270" s="95" t="s">
        <v>224</v>
      </c>
      <c r="I2270" s="96">
        <v>2.0</v>
      </c>
      <c r="J2270" s="96">
        <v>0.0</v>
      </c>
      <c r="K2270" s="98">
        <f t="shared" si="4"/>
        <v>2</v>
      </c>
      <c r="L2270" s="99" t="s">
        <v>6607</v>
      </c>
      <c r="M2270" s="100" t="s">
        <v>6608</v>
      </c>
      <c r="N2270" s="101" t="str">
        <f t="shared" si="139"/>
        <v>PT1590295-T0018935297103726</v>
      </c>
      <c r="O2270" s="128"/>
      <c r="P2270" s="100"/>
      <c r="Q2270" s="103">
        <f t="shared" si="5"/>
        <v>2</v>
      </c>
      <c r="R2270" s="161"/>
      <c r="S2270" s="105"/>
      <c r="T2270" s="106"/>
      <c r="U2270" s="107" t="s">
        <v>6526</v>
      </c>
      <c r="V2270" s="108" t="s">
        <v>756</v>
      </c>
      <c r="W2270" s="109" t="s">
        <v>1908</v>
      </c>
      <c r="X2270" s="110" t="str">
        <f t="shared" si="6"/>
        <v/>
      </c>
      <c r="Y2270" s="110" t="str">
        <f t="shared" si="7"/>
        <v/>
      </c>
      <c r="Z2270" s="109" t="s">
        <v>797</v>
      </c>
      <c r="AA2270" s="109" t="s">
        <v>802</v>
      </c>
      <c r="AB2270" s="106"/>
      <c r="AC2270" s="158"/>
      <c r="AD2270" s="160"/>
      <c r="AE2270" s="127"/>
      <c r="AF2270" s="113"/>
      <c r="AG2270" s="165" t="str">
        <f t="array" ref="AG2270">XLOOKUP(F2270,'CLV2'!A:A,'CLV2'!E:E)</f>
        <v>2.FROZEN FOODS</v>
      </c>
      <c r="AH2270" s="115" t="str">
        <f t="array" ref="AH2270">XLOOKUP(F2270,'CLV2'!A:A,'CLV2'!F:F)</f>
        <v>3.PIZZA - READY MEALS</v>
      </c>
      <c r="AI2270" s="115" t="str">
        <f t="shared" si="8"/>
        <v>Pack</v>
      </c>
      <c r="AJ2270" s="116">
        <f t="shared" si="9"/>
        <v>1</v>
      </c>
      <c r="AK2270" s="117" t="str">
        <f t="array" ref="AK2270">XLOOKUP(F2270,'GIÁ'!A:A,'GIÁ'!D:D)</f>
        <v>61056.95</v>
      </c>
      <c r="AL2270" s="118">
        <f t="shared" si="10"/>
        <v>122113.9</v>
      </c>
      <c r="AM2270" s="118">
        <f t="shared" si="11"/>
        <v>0</v>
      </c>
      <c r="AN2270" s="119">
        <f t="shared" si="12"/>
        <v>0</v>
      </c>
      <c r="AO2270" s="118">
        <f t="shared" si="13"/>
        <v>122113.9</v>
      </c>
      <c r="AP2270" s="121">
        <f t="shared" si="14"/>
        <v>0</v>
      </c>
      <c r="AQ2270" s="122"/>
      <c r="AR2270" s="119"/>
    </row>
    <row r="2271" ht="22.5" customHeight="1">
      <c r="A2271" s="89">
        <v>46233.0</v>
      </c>
      <c r="B2271" s="90">
        <v>0.3402777777777778</v>
      </c>
      <c r="C2271" s="91" t="s">
        <v>1501</v>
      </c>
      <c r="D2271" s="129" t="str">
        <f t="array" ref="D2271">XLOOKUP(C2271,'DS ST'!A:A,'DS ST'!B:B)</f>
        <v>OPS</v>
      </c>
      <c r="E2271" s="94" t="str">
        <f t="array" ref="E2271">XLOOKUP($F2271,'GIÁ'!$A:$A,'GIÁ'!$E:$E)</f>
        <v>ĐÔNG</v>
      </c>
      <c r="F2271" s="94">
        <v>8.93850822885E12</v>
      </c>
      <c r="G2271" s="95" t="s">
        <v>2897</v>
      </c>
      <c r="H2271" s="95" t="s">
        <v>57</v>
      </c>
      <c r="I2271" s="96">
        <v>2.0</v>
      </c>
      <c r="J2271" s="96">
        <v>0.0</v>
      </c>
      <c r="K2271" s="98">
        <f t="shared" si="4"/>
        <v>2</v>
      </c>
      <c r="L2271" s="99" t="s">
        <v>6607</v>
      </c>
      <c r="M2271" s="100" t="s">
        <v>6608</v>
      </c>
      <c r="N2271" s="101" t="str">
        <f t="shared" si="139"/>
        <v>PT1590295-T0018938508228850</v>
      </c>
      <c r="O2271" s="128"/>
      <c r="P2271" s="100"/>
      <c r="Q2271" s="103">
        <f t="shared" si="5"/>
        <v>2</v>
      </c>
      <c r="R2271" s="161"/>
      <c r="S2271" s="105"/>
      <c r="T2271" s="106"/>
      <c r="U2271" s="107" t="s">
        <v>6609</v>
      </c>
      <c r="V2271" s="108" t="s">
        <v>756</v>
      </c>
      <c r="W2271" s="109" t="s">
        <v>1908</v>
      </c>
      <c r="X2271" s="110" t="str">
        <f t="shared" si="6"/>
        <v/>
      </c>
      <c r="Y2271" s="110" t="str">
        <f t="shared" si="7"/>
        <v/>
      </c>
      <c r="Z2271" s="109" t="s">
        <v>797</v>
      </c>
      <c r="AA2271" s="109" t="s">
        <v>802</v>
      </c>
      <c r="AB2271" s="106"/>
      <c r="AC2271" s="158"/>
      <c r="AD2271" s="160"/>
      <c r="AE2271" s="127"/>
      <c r="AF2271" s="113"/>
      <c r="AG2271" s="165" t="str">
        <f t="array" ref="AG2271">XLOOKUP(F2271,'CLV2'!A:A,'CLV2'!E:E)</f>
        <v>2.FROZEN FOODS</v>
      </c>
      <c r="AH2271" s="115" t="str">
        <f t="array" ref="AH2271">XLOOKUP(F2271,'CLV2'!A:A,'CLV2'!F:F)</f>
        <v>3.PIZZA - READY MEALS</v>
      </c>
      <c r="AI2271" s="115" t="str">
        <f t="shared" si="8"/>
        <v>Pack</v>
      </c>
      <c r="AJ2271" s="116">
        <f t="shared" si="9"/>
        <v>1</v>
      </c>
      <c r="AK2271" s="117" t="str">
        <f t="array" ref="AK2271">XLOOKUP(F2271,'GIÁ'!A:A,'GIÁ'!D:D)</f>
        <v>51620.00</v>
      </c>
      <c r="AL2271" s="118">
        <f t="shared" si="10"/>
        <v>103240</v>
      </c>
      <c r="AM2271" s="118">
        <f t="shared" si="11"/>
        <v>0</v>
      </c>
      <c r="AN2271" s="119">
        <f t="shared" si="12"/>
        <v>0</v>
      </c>
      <c r="AO2271" s="118">
        <f t="shared" si="13"/>
        <v>103240</v>
      </c>
      <c r="AP2271" s="121">
        <f t="shared" si="14"/>
        <v>0</v>
      </c>
      <c r="AQ2271" s="122"/>
      <c r="AR2271" s="119"/>
    </row>
    <row r="2272" ht="22.5" customHeight="1">
      <c r="A2272" s="89">
        <v>46233.0</v>
      </c>
      <c r="B2272" s="90">
        <v>0.3402777777777778</v>
      </c>
      <c r="C2272" s="91" t="s">
        <v>1501</v>
      </c>
      <c r="D2272" s="129" t="str">
        <f t="array" ref="D2272">XLOOKUP(C2272,'DS ST'!A:A,'DS ST'!B:B)</f>
        <v>OPS</v>
      </c>
      <c r="E2272" s="94" t="str">
        <f t="array" ref="E2272">XLOOKUP($F2272,'GIÁ'!$A:$A,'GIÁ'!$E:$E)</f>
        <v>ĐÔNG</v>
      </c>
      <c r="F2272" s="94">
        <v>8.936210415551E12</v>
      </c>
      <c r="G2272" s="95" t="s">
        <v>2676</v>
      </c>
      <c r="H2272" s="95" t="s">
        <v>224</v>
      </c>
      <c r="I2272" s="96">
        <v>6.0</v>
      </c>
      <c r="J2272" s="96">
        <v>0.0</v>
      </c>
      <c r="K2272" s="98">
        <f t="shared" si="4"/>
        <v>6</v>
      </c>
      <c r="L2272" s="99" t="s">
        <v>6607</v>
      </c>
      <c r="M2272" s="100" t="s">
        <v>6608</v>
      </c>
      <c r="N2272" s="101" t="str">
        <f t="shared" si="139"/>
        <v>PT1590295-T0018936210415551</v>
      </c>
      <c r="O2272" s="128"/>
      <c r="P2272" s="100"/>
      <c r="Q2272" s="103">
        <f t="shared" si="5"/>
        <v>6</v>
      </c>
      <c r="R2272" s="161"/>
      <c r="S2272" s="105"/>
      <c r="T2272" s="106"/>
      <c r="U2272" s="107" t="s">
        <v>6554</v>
      </c>
      <c r="V2272" s="108" t="s">
        <v>756</v>
      </c>
      <c r="W2272" s="109" t="s">
        <v>1908</v>
      </c>
      <c r="X2272" s="110" t="str">
        <f t="shared" si="6"/>
        <v/>
      </c>
      <c r="Y2272" s="110" t="str">
        <f t="shared" si="7"/>
        <v/>
      </c>
      <c r="Z2272" s="109" t="s">
        <v>797</v>
      </c>
      <c r="AA2272" s="109" t="s">
        <v>802</v>
      </c>
      <c r="AB2272" s="106"/>
      <c r="AC2272" s="158"/>
      <c r="AD2272" s="160"/>
      <c r="AE2272" s="127"/>
      <c r="AF2272" s="113"/>
      <c r="AG2272" s="165" t="str">
        <f t="array" ref="AG2272">XLOOKUP(F2272,'CLV2'!A:A,'CLV2'!E:E)</f>
        <v>2.FROZEN FOODS</v>
      </c>
      <c r="AH2272" s="115" t="str">
        <f t="array" ref="AH2272">XLOOKUP(F2272,'CLV2'!A:A,'CLV2'!F:F)</f>
        <v>3.DUMPLINGS</v>
      </c>
      <c r="AI2272" s="115" t="str">
        <f t="shared" si="8"/>
        <v>Pack</v>
      </c>
      <c r="AJ2272" s="116">
        <f t="shared" si="9"/>
        <v>1</v>
      </c>
      <c r="AK2272" s="117" t="str">
        <f t="array" ref="AK2272">XLOOKUP(F2272,'GIÁ'!A:A,'GIÁ'!D:D)</f>
        <v>24150.20</v>
      </c>
      <c r="AL2272" s="118">
        <f t="shared" si="10"/>
        <v>144901.2</v>
      </c>
      <c r="AM2272" s="118">
        <f t="shared" si="11"/>
        <v>0</v>
      </c>
      <c r="AN2272" s="119">
        <f t="shared" si="12"/>
        <v>0</v>
      </c>
      <c r="AO2272" s="118">
        <f t="shared" si="13"/>
        <v>144901.2</v>
      </c>
      <c r="AP2272" s="121">
        <f t="shared" si="14"/>
        <v>0</v>
      </c>
      <c r="AQ2272" s="122"/>
      <c r="AR2272" s="119"/>
    </row>
    <row r="2273" ht="22.5" customHeight="1">
      <c r="A2273" s="89">
        <v>46233.0</v>
      </c>
      <c r="B2273" s="90">
        <v>0.3402777777777778</v>
      </c>
      <c r="C2273" s="91" t="s">
        <v>1501</v>
      </c>
      <c r="D2273" s="129" t="str">
        <f t="array" ref="D2273">XLOOKUP(C2273,'DS ST'!A:A,'DS ST'!B:B)</f>
        <v>OPS</v>
      </c>
      <c r="E2273" s="94" t="str">
        <f t="array" ref="E2273">XLOOKUP($F2273,'GIÁ'!$A:$A,'GIÁ'!$E:$E)</f>
        <v>ĐÔNG</v>
      </c>
      <c r="F2273" s="94">
        <v>8.935275600797E12</v>
      </c>
      <c r="G2273" s="95" t="s">
        <v>1996</v>
      </c>
      <c r="H2273" s="95" t="s">
        <v>224</v>
      </c>
      <c r="I2273" s="96">
        <v>2.0</v>
      </c>
      <c r="J2273" s="96">
        <v>0.0</v>
      </c>
      <c r="K2273" s="98">
        <f t="shared" si="4"/>
        <v>2</v>
      </c>
      <c r="L2273" s="99" t="s">
        <v>6607</v>
      </c>
      <c r="M2273" s="100" t="s">
        <v>6608</v>
      </c>
      <c r="N2273" s="101" t="str">
        <f t="shared" si="139"/>
        <v>PT1590295-T0018935275600797</v>
      </c>
      <c r="O2273" s="128"/>
      <c r="P2273" s="100"/>
      <c r="Q2273" s="103">
        <f t="shared" si="5"/>
        <v>2</v>
      </c>
      <c r="R2273" s="161"/>
      <c r="S2273" s="105"/>
      <c r="T2273" s="106"/>
      <c r="U2273" s="107" t="s">
        <v>6556</v>
      </c>
      <c r="V2273" s="108" t="s">
        <v>756</v>
      </c>
      <c r="W2273" s="109" t="s">
        <v>1908</v>
      </c>
      <c r="X2273" s="110" t="str">
        <f t="shared" si="6"/>
        <v/>
      </c>
      <c r="Y2273" s="110" t="str">
        <f t="shared" si="7"/>
        <v/>
      </c>
      <c r="Z2273" s="109" t="s">
        <v>797</v>
      </c>
      <c r="AA2273" s="109" t="s">
        <v>802</v>
      </c>
      <c r="AB2273" s="106"/>
      <c r="AC2273" s="158"/>
      <c r="AD2273" s="160"/>
      <c r="AE2273" s="127"/>
      <c r="AF2273" s="113"/>
      <c r="AG2273" s="165" t="str">
        <f t="array" ref="AG2273">XLOOKUP(F2273,'CLV2'!A:A,'CLV2'!E:E)</f>
        <v>2.FROZEN FOODS</v>
      </c>
      <c r="AH2273" s="115" t="str">
        <f t="array" ref="AH2273">XLOOKUP(F2273,'CLV2'!A:A,'CLV2'!F:F)</f>
        <v>3.HOTPOT AND FRIED</v>
      </c>
      <c r="AI2273" s="115" t="str">
        <f t="shared" si="8"/>
        <v>Pack</v>
      </c>
      <c r="AJ2273" s="116">
        <f t="shared" si="9"/>
        <v>1</v>
      </c>
      <c r="AK2273" s="117" t="str">
        <f t="array" ref="AK2273">XLOOKUP(F2273,'GIÁ'!A:A,'GIÁ'!D:D)</f>
        <v>27342.60</v>
      </c>
      <c r="AL2273" s="118">
        <f t="shared" si="10"/>
        <v>54685.2</v>
      </c>
      <c r="AM2273" s="118">
        <f t="shared" si="11"/>
        <v>0</v>
      </c>
      <c r="AN2273" s="119">
        <f t="shared" si="12"/>
        <v>0</v>
      </c>
      <c r="AO2273" s="118">
        <f t="shared" si="13"/>
        <v>54685.2</v>
      </c>
      <c r="AP2273" s="121">
        <f t="shared" si="14"/>
        <v>0</v>
      </c>
      <c r="AQ2273" s="122"/>
      <c r="AR2273" s="119"/>
    </row>
    <row r="2274" ht="22.5" customHeight="1">
      <c r="A2274" s="89">
        <v>46233.0</v>
      </c>
      <c r="B2274" s="90">
        <v>0.3402777777777778</v>
      </c>
      <c r="C2274" s="91" t="s">
        <v>1501</v>
      </c>
      <c r="D2274" s="129" t="str">
        <f t="array" ref="D2274">XLOOKUP(C2274,'DS ST'!A:A,'DS ST'!B:B)</f>
        <v>OPS</v>
      </c>
      <c r="E2274" s="94" t="str">
        <f t="array" ref="E2274">XLOOKUP($F2274,'GIÁ'!$A:$A,'GIÁ'!$E:$E)</f>
        <v>ĐÔNG</v>
      </c>
      <c r="F2274" s="94">
        <v>8.935319711311E12</v>
      </c>
      <c r="G2274" s="95" t="s">
        <v>2061</v>
      </c>
      <c r="H2274" s="95" t="s">
        <v>224</v>
      </c>
      <c r="I2274" s="96">
        <v>4.0</v>
      </c>
      <c r="J2274" s="96">
        <v>0.0</v>
      </c>
      <c r="K2274" s="98">
        <f t="shared" si="4"/>
        <v>4</v>
      </c>
      <c r="L2274" s="99" t="s">
        <v>6607</v>
      </c>
      <c r="M2274" s="100" t="s">
        <v>6608</v>
      </c>
      <c r="N2274" s="101" t="str">
        <f t="shared" si="139"/>
        <v>PT1590295-T0018935319711311</v>
      </c>
      <c r="O2274" s="128"/>
      <c r="P2274" s="100"/>
      <c r="Q2274" s="103">
        <f t="shared" si="5"/>
        <v>4</v>
      </c>
      <c r="R2274" s="161"/>
      <c r="S2274" s="105"/>
      <c r="T2274" s="106"/>
      <c r="U2274" s="107" t="s">
        <v>6529</v>
      </c>
      <c r="V2274" s="108" t="s">
        <v>756</v>
      </c>
      <c r="W2274" s="109" t="s">
        <v>1908</v>
      </c>
      <c r="X2274" s="110" t="str">
        <f t="shared" si="6"/>
        <v/>
      </c>
      <c r="Y2274" s="110" t="str">
        <f t="shared" si="7"/>
        <v/>
      </c>
      <c r="Z2274" s="109" t="s">
        <v>797</v>
      </c>
      <c r="AA2274" s="109" t="s">
        <v>802</v>
      </c>
      <c r="AB2274" s="106"/>
      <c r="AC2274" s="158"/>
      <c r="AD2274" s="160"/>
      <c r="AE2274" s="127"/>
      <c r="AF2274" s="113"/>
      <c r="AG2274" s="165" t="str">
        <f t="array" ref="AG2274">XLOOKUP(F2274,'CLV2'!A:A,'CLV2'!E:E)</f>
        <v>2.FROZEN FOODS</v>
      </c>
      <c r="AH2274" s="115" t="str">
        <f t="array" ref="AH2274">XLOOKUP(F2274,'CLV2'!A:A,'CLV2'!F:F)</f>
        <v>3.HOTPOT AND FRIED</v>
      </c>
      <c r="AI2274" s="115" t="str">
        <f t="shared" si="8"/>
        <v>Pack</v>
      </c>
      <c r="AJ2274" s="116">
        <f t="shared" si="9"/>
        <v>1</v>
      </c>
      <c r="AK2274" s="117" t="str">
        <f t="array" ref="AK2274">XLOOKUP(F2274,'GIÁ'!A:A,'GIÁ'!D:D)</f>
        <v>30542.46</v>
      </c>
      <c r="AL2274" s="118">
        <f t="shared" si="10"/>
        <v>122169.84</v>
      </c>
      <c r="AM2274" s="118">
        <f t="shared" si="11"/>
        <v>0</v>
      </c>
      <c r="AN2274" s="119">
        <f t="shared" si="12"/>
        <v>0</v>
      </c>
      <c r="AO2274" s="118">
        <f t="shared" si="13"/>
        <v>122169.84</v>
      </c>
      <c r="AP2274" s="121">
        <f t="shared" si="14"/>
        <v>0</v>
      </c>
      <c r="AQ2274" s="122"/>
      <c r="AR2274" s="119"/>
    </row>
    <row r="2275" ht="22.5" customHeight="1">
      <c r="A2275" s="89">
        <v>46233.0</v>
      </c>
      <c r="B2275" s="90">
        <v>0.3402777777777778</v>
      </c>
      <c r="C2275" s="91" t="s">
        <v>1501</v>
      </c>
      <c r="D2275" s="129" t="str">
        <f t="array" ref="D2275">XLOOKUP(C2275,'DS ST'!A:A,'DS ST'!B:B)</f>
        <v>OPS</v>
      </c>
      <c r="E2275" s="94" t="str">
        <f t="array" ref="E2275">XLOOKUP($F2275,'GIÁ'!$A:$A,'GIÁ'!$E:$E)</f>
        <v>ĐÔNG</v>
      </c>
      <c r="F2275" s="94">
        <v>8.934717264474E12</v>
      </c>
      <c r="G2275" s="95" t="s">
        <v>1717</v>
      </c>
      <c r="H2275" s="95" t="s">
        <v>224</v>
      </c>
      <c r="I2275" s="96">
        <v>2.0</v>
      </c>
      <c r="J2275" s="96">
        <v>0.0</v>
      </c>
      <c r="K2275" s="98">
        <f t="shared" si="4"/>
        <v>2</v>
      </c>
      <c r="L2275" s="99" t="s">
        <v>6607</v>
      </c>
      <c r="M2275" s="100" t="s">
        <v>6608</v>
      </c>
      <c r="N2275" s="101" t="str">
        <f t="shared" si="139"/>
        <v>PT1590295-T0018934717264474</v>
      </c>
      <c r="O2275" s="128"/>
      <c r="P2275" s="100"/>
      <c r="Q2275" s="103">
        <f t="shared" si="5"/>
        <v>2</v>
      </c>
      <c r="R2275" s="161"/>
      <c r="S2275" s="105"/>
      <c r="T2275" s="106"/>
      <c r="U2275" s="107" t="s">
        <v>6567</v>
      </c>
      <c r="V2275" s="108" t="s">
        <v>756</v>
      </c>
      <c r="W2275" s="109" t="s">
        <v>1908</v>
      </c>
      <c r="X2275" s="110" t="str">
        <f t="shared" si="6"/>
        <v/>
      </c>
      <c r="Y2275" s="110" t="str">
        <f t="shared" si="7"/>
        <v/>
      </c>
      <c r="Z2275" s="109" t="s">
        <v>797</v>
      </c>
      <c r="AA2275" s="109" t="s">
        <v>802</v>
      </c>
      <c r="AB2275" s="106"/>
      <c r="AC2275" s="158"/>
      <c r="AD2275" s="160"/>
      <c r="AE2275" s="127"/>
      <c r="AF2275" s="113"/>
      <c r="AG2275" s="165" t="str">
        <f t="array" ref="AG2275">XLOOKUP(F2275,'CLV2'!A:A,'CLV2'!E:E)</f>
        <v>2.FROZEN FOODS</v>
      </c>
      <c r="AH2275" s="115" t="str">
        <f t="array" ref="AH2275">XLOOKUP(F2275,'CLV2'!A:A,'CLV2'!F:F)</f>
        <v>3.HOTPOT AND FRIED</v>
      </c>
      <c r="AI2275" s="115" t="str">
        <f t="shared" si="8"/>
        <v>Pack</v>
      </c>
      <c r="AJ2275" s="116">
        <f t="shared" si="9"/>
        <v>1</v>
      </c>
      <c r="AK2275" s="117" t="str">
        <f t="array" ref="AK2275">XLOOKUP(F2275,'GIÁ'!A:A,'GIÁ'!D:D)</f>
        <v>45233.68</v>
      </c>
      <c r="AL2275" s="118">
        <f t="shared" si="10"/>
        <v>90467.36</v>
      </c>
      <c r="AM2275" s="118">
        <f t="shared" si="11"/>
        <v>0</v>
      </c>
      <c r="AN2275" s="119">
        <f t="shared" si="12"/>
        <v>0</v>
      </c>
      <c r="AO2275" s="118">
        <f t="shared" si="13"/>
        <v>90467.36</v>
      </c>
      <c r="AP2275" s="121">
        <f t="shared" si="14"/>
        <v>0</v>
      </c>
      <c r="AQ2275" s="122"/>
      <c r="AR2275" s="119"/>
    </row>
    <row r="2276" ht="22.5" customHeight="1">
      <c r="A2276" s="89">
        <v>46233.0</v>
      </c>
      <c r="B2276" s="90">
        <v>0.3402777777777778</v>
      </c>
      <c r="C2276" s="91" t="s">
        <v>1501</v>
      </c>
      <c r="D2276" s="129" t="str">
        <f t="array" ref="D2276">XLOOKUP(C2276,'DS ST'!A:A,'DS ST'!B:B)</f>
        <v>OPS</v>
      </c>
      <c r="E2276" s="94" t="str">
        <f t="array" ref="E2276">XLOOKUP($F2276,'GIÁ'!$A:$A,'GIÁ'!$E:$E)</f>
        <v>ĐÔNG</v>
      </c>
      <c r="F2276" s="94">
        <v>8.935101608461E12</v>
      </c>
      <c r="G2276" s="95" t="s">
        <v>1899</v>
      </c>
      <c r="H2276" s="95" t="s">
        <v>224</v>
      </c>
      <c r="I2276" s="96">
        <v>4.0</v>
      </c>
      <c r="J2276" s="96">
        <v>0.0</v>
      </c>
      <c r="K2276" s="98">
        <f t="shared" si="4"/>
        <v>4</v>
      </c>
      <c r="L2276" s="99" t="s">
        <v>6607</v>
      </c>
      <c r="M2276" s="100" t="s">
        <v>6608</v>
      </c>
      <c r="N2276" s="101" t="str">
        <f t="shared" si="139"/>
        <v>PT1590295-T0018935101608461</v>
      </c>
      <c r="O2276" s="128"/>
      <c r="P2276" s="100"/>
      <c r="Q2276" s="103">
        <f t="shared" si="5"/>
        <v>4</v>
      </c>
      <c r="R2276" s="161"/>
      <c r="S2276" s="105"/>
      <c r="T2276" s="106"/>
      <c r="U2276" s="107" t="s">
        <v>6555</v>
      </c>
      <c r="V2276" s="108" t="s">
        <v>756</v>
      </c>
      <c r="W2276" s="109" t="s">
        <v>1908</v>
      </c>
      <c r="X2276" s="110" t="str">
        <f t="shared" si="6"/>
        <v/>
      </c>
      <c r="Y2276" s="110" t="str">
        <f t="shared" si="7"/>
        <v/>
      </c>
      <c r="Z2276" s="109" t="s">
        <v>797</v>
      </c>
      <c r="AA2276" s="109" t="s">
        <v>802</v>
      </c>
      <c r="AB2276" s="106"/>
      <c r="AC2276" s="158"/>
      <c r="AD2276" s="160"/>
      <c r="AE2276" s="127"/>
      <c r="AF2276" s="113"/>
      <c r="AG2276" s="165" t="str">
        <f t="array" ref="AG2276">XLOOKUP(F2276,'CLV2'!A:A,'CLV2'!E:E)</f>
        <v>2.FROZEN FOODS</v>
      </c>
      <c r="AH2276" s="115" t="str">
        <f t="array" ref="AH2276">XLOOKUP(F2276,'CLV2'!A:A,'CLV2'!F:F)</f>
        <v>3.HOTPOT AND FRIED</v>
      </c>
      <c r="AI2276" s="115" t="str">
        <f t="shared" si="8"/>
        <v>Pack</v>
      </c>
      <c r="AJ2276" s="116">
        <f t="shared" si="9"/>
        <v>1</v>
      </c>
      <c r="AK2276" s="117" t="str">
        <f t="array" ref="AK2276">XLOOKUP(F2276,'GIÁ'!A:A,'GIÁ'!D:D)</f>
        <v>16904.85</v>
      </c>
      <c r="AL2276" s="118">
        <f t="shared" si="10"/>
        <v>67619.4</v>
      </c>
      <c r="AM2276" s="118">
        <f t="shared" si="11"/>
        <v>0</v>
      </c>
      <c r="AN2276" s="119">
        <f t="shared" si="12"/>
        <v>0</v>
      </c>
      <c r="AO2276" s="118">
        <f t="shared" si="13"/>
        <v>67619.4</v>
      </c>
      <c r="AP2276" s="121">
        <f t="shared" si="14"/>
        <v>0</v>
      </c>
      <c r="AQ2276" s="122"/>
      <c r="AR2276" s="119"/>
    </row>
    <row r="2277" ht="22.5" customHeight="1">
      <c r="A2277" s="89">
        <v>46233.0</v>
      </c>
      <c r="B2277" s="90">
        <v>0.3402777777777778</v>
      </c>
      <c r="C2277" s="91" t="s">
        <v>1501</v>
      </c>
      <c r="D2277" s="129" t="str">
        <f t="array" ref="D2277">XLOOKUP(C2277,'DS ST'!A:A,'DS ST'!B:B)</f>
        <v>OPS</v>
      </c>
      <c r="E2277" s="94" t="str">
        <f t="array" ref="E2277">XLOOKUP($F2277,'GIÁ'!$A:$A,'GIÁ'!$E:$E)</f>
        <v>ĐÔNG</v>
      </c>
      <c r="F2277" s="94">
        <v>8.93607627967E12</v>
      </c>
      <c r="G2277" s="95" t="s">
        <v>2317</v>
      </c>
      <c r="H2277" s="95" t="s">
        <v>224</v>
      </c>
      <c r="I2277" s="96">
        <v>4.0</v>
      </c>
      <c r="J2277" s="96">
        <v>0.0</v>
      </c>
      <c r="K2277" s="98">
        <f t="shared" si="4"/>
        <v>4</v>
      </c>
      <c r="L2277" s="99" t="s">
        <v>6607</v>
      </c>
      <c r="M2277" s="100" t="s">
        <v>6608</v>
      </c>
      <c r="N2277" s="101" t="str">
        <f t="shared" si="139"/>
        <v>PT1590295-T0018936076279670</v>
      </c>
      <c r="O2277" s="128"/>
      <c r="P2277" s="100"/>
      <c r="Q2277" s="103">
        <f t="shared" si="5"/>
        <v>4</v>
      </c>
      <c r="R2277" s="161"/>
      <c r="S2277" s="105"/>
      <c r="T2277" s="106"/>
      <c r="U2277" s="107" t="s">
        <v>6530</v>
      </c>
      <c r="V2277" s="108" t="s">
        <v>756</v>
      </c>
      <c r="W2277" s="109" t="s">
        <v>1908</v>
      </c>
      <c r="X2277" s="110" t="str">
        <f t="shared" si="6"/>
        <v/>
      </c>
      <c r="Y2277" s="110" t="str">
        <f t="shared" si="7"/>
        <v/>
      </c>
      <c r="Z2277" s="109" t="s">
        <v>797</v>
      </c>
      <c r="AA2277" s="109" t="s">
        <v>802</v>
      </c>
      <c r="AB2277" s="106"/>
      <c r="AC2277" s="158"/>
      <c r="AD2277" s="160"/>
      <c r="AE2277" s="127"/>
      <c r="AF2277" s="113"/>
      <c r="AG2277" s="165" t="str">
        <f t="array" ref="AG2277">XLOOKUP(F2277,'CLV2'!A:A,'CLV2'!E:E)</f>
        <v>2.FROZEN FOODS</v>
      </c>
      <c r="AH2277" s="115" t="str">
        <f t="array" ref="AH2277">XLOOKUP(F2277,'CLV2'!A:A,'CLV2'!F:F)</f>
        <v>3.PASTRY AND DESSERTS</v>
      </c>
      <c r="AI2277" s="115" t="str">
        <f t="shared" si="8"/>
        <v>Pack</v>
      </c>
      <c r="AJ2277" s="116">
        <f t="shared" si="9"/>
        <v>1</v>
      </c>
      <c r="AK2277" s="117" t="str">
        <f t="array" ref="AK2277">XLOOKUP(F2277,'GIÁ'!A:A,'GIÁ'!D:D)</f>
        <v>26872.96</v>
      </c>
      <c r="AL2277" s="118">
        <f t="shared" si="10"/>
        <v>107491.84</v>
      </c>
      <c r="AM2277" s="118">
        <f t="shared" si="11"/>
        <v>0</v>
      </c>
      <c r="AN2277" s="119">
        <f t="shared" si="12"/>
        <v>0</v>
      </c>
      <c r="AO2277" s="118">
        <f t="shared" si="13"/>
        <v>107491.84</v>
      </c>
      <c r="AP2277" s="121">
        <f t="shared" si="14"/>
        <v>0</v>
      </c>
      <c r="AQ2277" s="122"/>
      <c r="AR2277" s="119"/>
    </row>
    <row r="2278" ht="22.5" customHeight="1">
      <c r="A2278" s="89">
        <v>46233.0</v>
      </c>
      <c r="B2278" s="90">
        <v>0.3402777777777778</v>
      </c>
      <c r="C2278" s="91" t="s">
        <v>1501</v>
      </c>
      <c r="D2278" s="129" t="str">
        <f t="array" ref="D2278">XLOOKUP(C2278,'DS ST'!A:A,'DS ST'!B:B)</f>
        <v>OPS</v>
      </c>
      <c r="E2278" s="94" t="str">
        <f t="array" ref="E2278">XLOOKUP($F2278,'GIÁ'!$A:$A,'GIÁ'!$E:$E)</f>
        <v>ĐÔNG</v>
      </c>
      <c r="F2278" s="94">
        <v>8.935319710499E12</v>
      </c>
      <c r="G2278" s="95" t="s">
        <v>2056</v>
      </c>
      <c r="H2278" s="95" t="s">
        <v>224</v>
      </c>
      <c r="I2278" s="96">
        <v>2.0</v>
      </c>
      <c r="J2278" s="96">
        <v>0.0</v>
      </c>
      <c r="K2278" s="98">
        <f t="shared" si="4"/>
        <v>2</v>
      </c>
      <c r="L2278" s="99" t="s">
        <v>6607</v>
      </c>
      <c r="M2278" s="100" t="s">
        <v>6608</v>
      </c>
      <c r="N2278" s="101" t="str">
        <f t="shared" si="139"/>
        <v>PT1590295-T0018935319710499</v>
      </c>
      <c r="O2278" s="128"/>
      <c r="P2278" s="100"/>
      <c r="Q2278" s="103">
        <f t="shared" si="5"/>
        <v>2</v>
      </c>
      <c r="R2278" s="161"/>
      <c r="S2278" s="105"/>
      <c r="T2278" s="106"/>
      <c r="U2278" s="107" t="s">
        <v>6531</v>
      </c>
      <c r="V2278" s="108" t="s">
        <v>756</v>
      </c>
      <c r="W2278" s="109" t="s">
        <v>1908</v>
      </c>
      <c r="X2278" s="110" t="str">
        <f t="shared" si="6"/>
        <v/>
      </c>
      <c r="Y2278" s="110" t="str">
        <f t="shared" si="7"/>
        <v/>
      </c>
      <c r="Z2278" s="109" t="s">
        <v>797</v>
      </c>
      <c r="AA2278" s="109" t="s">
        <v>802</v>
      </c>
      <c r="AB2278" s="106"/>
      <c r="AC2278" s="158"/>
      <c r="AD2278" s="160"/>
      <c r="AE2278" s="127"/>
      <c r="AF2278" s="113"/>
      <c r="AG2278" s="165" t="str">
        <f t="array" ref="AG2278">XLOOKUP(F2278,'CLV2'!A:A,'CLV2'!E:E)</f>
        <v>2.FROZEN FOODS</v>
      </c>
      <c r="AH2278" s="115" t="str">
        <f t="array" ref="AH2278">XLOOKUP(F2278,'CLV2'!A:A,'CLV2'!F:F)</f>
        <v>3.HOTPOT AND FRIED</v>
      </c>
      <c r="AI2278" s="115" t="str">
        <f t="shared" si="8"/>
        <v>Pack</v>
      </c>
      <c r="AJ2278" s="116">
        <f t="shared" si="9"/>
        <v>1</v>
      </c>
      <c r="AK2278" s="117" t="str">
        <f t="array" ref="AK2278">XLOOKUP(F2278,'GIÁ'!A:A,'GIÁ'!D:D)</f>
        <v>39627.31</v>
      </c>
      <c r="AL2278" s="118">
        <f t="shared" si="10"/>
        <v>79254.62</v>
      </c>
      <c r="AM2278" s="118">
        <f t="shared" si="11"/>
        <v>0</v>
      </c>
      <c r="AN2278" s="119">
        <f t="shared" si="12"/>
        <v>0</v>
      </c>
      <c r="AO2278" s="118">
        <f t="shared" si="13"/>
        <v>79254.62</v>
      </c>
      <c r="AP2278" s="121">
        <f t="shared" si="14"/>
        <v>0</v>
      </c>
      <c r="AQ2278" s="122"/>
      <c r="AR2278" s="119"/>
    </row>
    <row r="2279" ht="22.5" customHeight="1">
      <c r="A2279" s="89">
        <v>46233.0</v>
      </c>
      <c r="B2279" s="90">
        <v>0.3402777777777778</v>
      </c>
      <c r="C2279" s="91" t="s">
        <v>1501</v>
      </c>
      <c r="D2279" s="129" t="str">
        <f t="array" ref="D2279">XLOOKUP(C2279,'DS ST'!A:A,'DS ST'!B:B)</f>
        <v>OPS</v>
      </c>
      <c r="E2279" s="94" t="str">
        <f t="array" ref="E2279">XLOOKUP($F2279,'GIÁ'!$A:$A,'GIÁ'!$E:$E)</f>
        <v>ĐÔNG</v>
      </c>
      <c r="F2279" s="94">
        <v>8.936220300274E12</v>
      </c>
      <c r="G2279" s="95" t="s">
        <v>2705</v>
      </c>
      <c r="H2279" s="95" t="s">
        <v>224</v>
      </c>
      <c r="I2279" s="96">
        <v>4.0</v>
      </c>
      <c r="J2279" s="96">
        <v>0.0</v>
      </c>
      <c r="K2279" s="98">
        <f t="shared" si="4"/>
        <v>4</v>
      </c>
      <c r="L2279" s="99" t="s">
        <v>6607</v>
      </c>
      <c r="M2279" s="100" t="s">
        <v>6608</v>
      </c>
      <c r="N2279" s="101" t="str">
        <f t="shared" si="139"/>
        <v>PT1590295-T0018936220300274</v>
      </c>
      <c r="O2279" s="128"/>
      <c r="P2279" s="100"/>
      <c r="Q2279" s="103">
        <f t="shared" si="5"/>
        <v>4</v>
      </c>
      <c r="R2279" s="161"/>
      <c r="S2279" s="105"/>
      <c r="T2279" s="106"/>
      <c r="U2279" s="107" t="s">
        <v>6578</v>
      </c>
      <c r="V2279" s="108" t="s">
        <v>756</v>
      </c>
      <c r="W2279" s="109" t="s">
        <v>1908</v>
      </c>
      <c r="X2279" s="110" t="str">
        <f t="shared" si="6"/>
        <v/>
      </c>
      <c r="Y2279" s="110" t="str">
        <f t="shared" si="7"/>
        <v/>
      </c>
      <c r="Z2279" s="109" t="s">
        <v>797</v>
      </c>
      <c r="AA2279" s="109" t="s">
        <v>802</v>
      </c>
      <c r="AB2279" s="106"/>
      <c r="AC2279" s="158"/>
      <c r="AD2279" s="160"/>
      <c r="AE2279" s="127"/>
      <c r="AF2279" s="113"/>
      <c r="AG2279" s="165" t="str">
        <f t="array" ref="AG2279">XLOOKUP(F2279,'CLV2'!A:A,'CLV2'!E:E)</f>
        <v>2.FROZEN FOODS</v>
      </c>
      <c r="AH2279" s="115" t="str">
        <f t="array" ref="AH2279">XLOOKUP(F2279,'CLV2'!A:A,'CLV2'!F:F)</f>
        <v>3.HOTPOT AND FRIED</v>
      </c>
      <c r="AI2279" s="115" t="str">
        <f t="shared" si="8"/>
        <v>Pack</v>
      </c>
      <c r="AJ2279" s="116">
        <f t="shared" si="9"/>
        <v>1</v>
      </c>
      <c r="AK2279" s="117" t="str">
        <f t="array" ref="AK2279">XLOOKUP(F2279,'GIÁ'!A:A,'GIÁ'!D:D)</f>
        <v>40500.00</v>
      </c>
      <c r="AL2279" s="118">
        <f t="shared" si="10"/>
        <v>162000</v>
      </c>
      <c r="AM2279" s="118">
        <f t="shared" si="11"/>
        <v>0</v>
      </c>
      <c r="AN2279" s="119">
        <f t="shared" si="12"/>
        <v>0</v>
      </c>
      <c r="AO2279" s="118">
        <f t="shared" si="13"/>
        <v>162000</v>
      </c>
      <c r="AP2279" s="121">
        <f t="shared" si="14"/>
        <v>0</v>
      </c>
      <c r="AQ2279" s="122"/>
      <c r="AR2279" s="119"/>
    </row>
    <row r="2280" ht="22.5" customHeight="1">
      <c r="A2280" s="89">
        <v>46233.0</v>
      </c>
      <c r="B2280" s="90">
        <v>0.3402777777777778</v>
      </c>
      <c r="C2280" s="91" t="s">
        <v>1501</v>
      </c>
      <c r="D2280" s="129" t="str">
        <f t="array" ref="D2280">XLOOKUP(C2280,'DS ST'!A:A,'DS ST'!B:B)</f>
        <v>OPS</v>
      </c>
      <c r="E2280" s="94" t="str">
        <f t="array" ref="E2280">XLOOKUP($F2280,'GIÁ'!$A:$A,'GIÁ'!$E:$E)</f>
        <v>ĐÔNG</v>
      </c>
      <c r="F2280" s="94">
        <v>8.938562334023E12</v>
      </c>
      <c r="G2280" s="95" t="s">
        <v>3181</v>
      </c>
      <c r="H2280" s="95" t="s">
        <v>57</v>
      </c>
      <c r="I2280" s="96">
        <v>2.0</v>
      </c>
      <c r="J2280" s="96">
        <v>0.0</v>
      </c>
      <c r="K2280" s="98">
        <f t="shared" si="4"/>
        <v>2</v>
      </c>
      <c r="L2280" s="99" t="s">
        <v>6607</v>
      </c>
      <c r="M2280" s="100" t="s">
        <v>6608</v>
      </c>
      <c r="N2280" s="101" t="str">
        <f t="shared" si="139"/>
        <v>PT1590295-T0018938562334023</v>
      </c>
      <c r="O2280" s="128"/>
      <c r="P2280" s="100"/>
      <c r="Q2280" s="103">
        <f t="shared" si="5"/>
        <v>2</v>
      </c>
      <c r="R2280" s="161"/>
      <c r="S2280" s="105"/>
      <c r="T2280" s="106"/>
      <c r="U2280" s="107" t="s">
        <v>6555</v>
      </c>
      <c r="V2280" s="108" t="s">
        <v>756</v>
      </c>
      <c r="W2280" s="109" t="s">
        <v>1908</v>
      </c>
      <c r="X2280" s="110" t="str">
        <f t="shared" si="6"/>
        <v/>
      </c>
      <c r="Y2280" s="110" t="str">
        <f t="shared" si="7"/>
        <v/>
      </c>
      <c r="Z2280" s="109" t="s">
        <v>797</v>
      </c>
      <c r="AA2280" s="109" t="s">
        <v>802</v>
      </c>
      <c r="AB2280" s="106"/>
      <c r="AC2280" s="158"/>
      <c r="AD2280" s="160"/>
      <c r="AE2280" s="127"/>
      <c r="AF2280" s="113"/>
      <c r="AG2280" s="165" t="str">
        <f t="array" ref="AG2280">XLOOKUP(F2280,'CLV2'!A:A,'CLV2'!E:E)</f>
        <v>2.FROZEN FOODS</v>
      </c>
      <c r="AH2280" s="115" t="str">
        <f t="array" ref="AH2280">XLOOKUP(F2280,'CLV2'!A:A,'CLV2'!F:F)</f>
        <v>3.PIZZA - READY MEALS</v>
      </c>
      <c r="AI2280" s="115" t="str">
        <f t="shared" si="8"/>
        <v>Pack</v>
      </c>
      <c r="AJ2280" s="116">
        <f t="shared" si="9"/>
        <v>1</v>
      </c>
      <c r="AK2280" s="117" t="str">
        <f t="array" ref="AK2280">XLOOKUP(F2280,'GIÁ'!A:A,'GIÁ'!D:D)</f>
        <v>43635.50</v>
      </c>
      <c r="AL2280" s="118">
        <f t="shared" si="10"/>
        <v>87271</v>
      </c>
      <c r="AM2280" s="118">
        <f t="shared" si="11"/>
        <v>0</v>
      </c>
      <c r="AN2280" s="119">
        <f t="shared" si="12"/>
        <v>0</v>
      </c>
      <c r="AO2280" s="118">
        <f t="shared" si="13"/>
        <v>87271</v>
      </c>
      <c r="AP2280" s="121">
        <f t="shared" si="14"/>
        <v>0</v>
      </c>
      <c r="AQ2280" s="122"/>
      <c r="AR2280" s="119"/>
    </row>
    <row r="2281" ht="22.5" customHeight="1">
      <c r="A2281" s="89">
        <v>46233.0</v>
      </c>
      <c r="B2281" s="90">
        <v>0.3402777777777778</v>
      </c>
      <c r="C2281" s="91" t="s">
        <v>1501</v>
      </c>
      <c r="D2281" s="129" t="str">
        <f t="array" ref="D2281">XLOOKUP(C2281,'DS ST'!A:A,'DS ST'!B:B)</f>
        <v>OPS</v>
      </c>
      <c r="E2281" s="94" t="str">
        <f t="array" ref="E2281">XLOOKUP($F2281,'GIÁ'!$A:$A,'GIÁ'!$E:$E)</f>
        <v>ĐÔNG</v>
      </c>
      <c r="F2281" s="94">
        <v>8.936220300229E12</v>
      </c>
      <c r="G2281" s="95" t="s">
        <v>3359</v>
      </c>
      <c r="H2281" s="95" t="s">
        <v>224</v>
      </c>
      <c r="I2281" s="96">
        <v>2.0</v>
      </c>
      <c r="J2281" s="96">
        <v>0.0</v>
      </c>
      <c r="K2281" s="98">
        <f t="shared" si="4"/>
        <v>2</v>
      </c>
      <c r="L2281" s="99" t="s">
        <v>6607</v>
      </c>
      <c r="M2281" s="100" t="s">
        <v>6608</v>
      </c>
      <c r="N2281" s="101" t="str">
        <f t="shared" si="139"/>
        <v>PT1590295-T0018936220300229</v>
      </c>
      <c r="O2281" s="128"/>
      <c r="P2281" s="100"/>
      <c r="Q2281" s="103">
        <f t="shared" si="5"/>
        <v>2</v>
      </c>
      <c r="R2281" s="161"/>
      <c r="S2281" s="105"/>
      <c r="T2281" s="106"/>
      <c r="U2281" s="107" t="s">
        <v>6587</v>
      </c>
      <c r="V2281" s="108" t="s">
        <v>756</v>
      </c>
      <c r="W2281" s="109" t="s">
        <v>1908</v>
      </c>
      <c r="X2281" s="110" t="str">
        <f t="shared" si="6"/>
        <v/>
      </c>
      <c r="Y2281" s="110" t="str">
        <f t="shared" si="7"/>
        <v/>
      </c>
      <c r="Z2281" s="109" t="s">
        <v>797</v>
      </c>
      <c r="AA2281" s="109" t="s">
        <v>802</v>
      </c>
      <c r="AB2281" s="106"/>
      <c r="AC2281" s="158"/>
      <c r="AD2281" s="160"/>
      <c r="AE2281" s="127"/>
      <c r="AF2281" s="113"/>
      <c r="AG2281" s="165" t="str">
        <f t="array" ref="AG2281">XLOOKUP(F2281,'CLV2'!A:A,'CLV2'!E:E)</f>
        <v>2.FROZEN FOODS</v>
      </c>
      <c r="AH2281" s="115" t="str">
        <f t="array" ref="AH2281">XLOOKUP(F2281,'CLV2'!A:A,'CLV2'!F:F)</f>
        <v>3.HOTPOT AND FRIED</v>
      </c>
      <c r="AI2281" s="115" t="str">
        <f t="shared" si="8"/>
        <v>Pack</v>
      </c>
      <c r="AJ2281" s="116">
        <f t="shared" si="9"/>
        <v>1</v>
      </c>
      <c r="AK2281" s="117">
        <f t="array" ref="AK2281">XLOOKUP(F2281,'GIÁ'!A:A,'GIÁ'!D:D)</f>
        <v>47500</v>
      </c>
      <c r="AL2281" s="118">
        <f t="shared" si="10"/>
        <v>95000</v>
      </c>
      <c r="AM2281" s="118">
        <f t="shared" si="11"/>
        <v>0</v>
      </c>
      <c r="AN2281" s="119">
        <f t="shared" si="12"/>
        <v>0</v>
      </c>
      <c r="AO2281" s="118">
        <f t="shared" si="13"/>
        <v>95000</v>
      </c>
      <c r="AP2281" s="121">
        <f t="shared" si="14"/>
        <v>0</v>
      </c>
      <c r="AQ2281" s="122"/>
      <c r="AR2281" s="119"/>
    </row>
    <row r="2282" ht="22.5" customHeight="1">
      <c r="A2282" s="89">
        <v>46233.0</v>
      </c>
      <c r="B2282" s="90">
        <v>0.3402777777777778</v>
      </c>
      <c r="C2282" s="91" t="s">
        <v>1501</v>
      </c>
      <c r="D2282" s="129" t="str">
        <f t="array" ref="D2282">XLOOKUP(C2282,'DS ST'!A:A,'DS ST'!B:B)</f>
        <v>OPS</v>
      </c>
      <c r="E2282" s="94" t="str">
        <f t="array" ref="E2282">XLOOKUP($F2282,'GIÁ'!$A:$A,'GIÁ'!$E:$E)</f>
        <v>ĐÔNG</v>
      </c>
      <c r="F2282" s="94">
        <v>8.936190860716E12</v>
      </c>
      <c r="G2282" s="95" t="s">
        <v>2610</v>
      </c>
      <c r="H2282" s="95" t="s">
        <v>93</v>
      </c>
      <c r="I2282" s="96">
        <v>3.0</v>
      </c>
      <c r="J2282" s="96">
        <v>0.0</v>
      </c>
      <c r="K2282" s="98">
        <f t="shared" si="4"/>
        <v>3</v>
      </c>
      <c r="L2282" s="99" t="s">
        <v>6607</v>
      </c>
      <c r="M2282" s="100" t="s">
        <v>6608</v>
      </c>
      <c r="N2282" s="101" t="str">
        <f t="shared" si="139"/>
        <v>PT1590295-T0018936190860716</v>
      </c>
      <c r="O2282" s="128"/>
      <c r="P2282" s="100"/>
      <c r="Q2282" s="103">
        <f t="shared" si="5"/>
        <v>3</v>
      </c>
      <c r="R2282" s="161"/>
      <c r="S2282" s="105"/>
      <c r="T2282" s="106"/>
      <c r="U2282" s="107" t="s">
        <v>6539</v>
      </c>
      <c r="V2282" s="108" t="s">
        <v>756</v>
      </c>
      <c r="W2282" s="109" t="s">
        <v>1908</v>
      </c>
      <c r="X2282" s="110" t="str">
        <f t="shared" si="6"/>
        <v/>
      </c>
      <c r="Y2282" s="110" t="str">
        <f t="shared" si="7"/>
        <v/>
      </c>
      <c r="Z2282" s="109" t="s">
        <v>797</v>
      </c>
      <c r="AA2282" s="109" t="s">
        <v>802</v>
      </c>
      <c r="AB2282" s="106"/>
      <c r="AC2282" s="158"/>
      <c r="AD2282" s="160"/>
      <c r="AE2282" s="127"/>
      <c r="AF2282" s="113"/>
      <c r="AG2282" s="165" t="str">
        <f t="array" ref="AG2282">XLOOKUP(F2282,'CLV2'!A:A,'CLV2'!E:E)</f>
        <v>2.MEAT</v>
      </c>
      <c r="AH2282" s="115" t="str">
        <f t="array" ref="AH2282">XLOOKUP(F2282,'CLV2'!A:A,'CLV2'!F:F)</f>
        <v>3.FROZEN MEAT</v>
      </c>
      <c r="AI2282" s="115" t="str">
        <f t="shared" si="8"/>
        <v>Pack</v>
      </c>
      <c r="AJ2282" s="116">
        <f t="shared" si="9"/>
        <v>1</v>
      </c>
      <c r="AK2282" s="117" t="str">
        <f t="array" ref="AK2282">XLOOKUP(F2282,'GIÁ'!A:A,'GIÁ'!D:D)</f>
        <v>49176.27</v>
      </c>
      <c r="AL2282" s="118">
        <f t="shared" si="10"/>
        <v>147528.81</v>
      </c>
      <c r="AM2282" s="118">
        <f t="shared" si="11"/>
        <v>0</v>
      </c>
      <c r="AN2282" s="119">
        <f t="shared" si="12"/>
        <v>0</v>
      </c>
      <c r="AO2282" s="118">
        <f t="shared" si="13"/>
        <v>147528.81</v>
      </c>
      <c r="AP2282" s="121">
        <f t="shared" si="14"/>
        <v>0</v>
      </c>
      <c r="AQ2282" s="122"/>
      <c r="AR2282" s="119"/>
    </row>
    <row r="2283" ht="22.5" customHeight="1">
      <c r="A2283" s="89">
        <v>46233.0</v>
      </c>
      <c r="B2283" s="90">
        <v>0.3402777777777778</v>
      </c>
      <c r="C2283" s="91" t="s">
        <v>1501</v>
      </c>
      <c r="D2283" s="129" t="str">
        <f t="array" ref="D2283">XLOOKUP(C2283,'DS ST'!A:A,'DS ST'!B:B)</f>
        <v>OPS</v>
      </c>
      <c r="E2283" s="94" t="str">
        <f t="array" ref="E2283">XLOOKUP($F2283,'GIÁ'!$A:$A,'GIÁ'!$E:$E)</f>
        <v>ĐÔNG</v>
      </c>
      <c r="F2283" s="94">
        <v>8.938535604412E12</v>
      </c>
      <c r="G2283" s="95" t="s">
        <v>3061</v>
      </c>
      <c r="H2283" s="95" t="s">
        <v>224</v>
      </c>
      <c r="I2283" s="96">
        <v>2.0</v>
      </c>
      <c r="J2283" s="96">
        <v>1.0</v>
      </c>
      <c r="K2283" s="98">
        <f t="shared" si="4"/>
        <v>1</v>
      </c>
      <c r="L2283" s="99" t="s">
        <v>6607</v>
      </c>
      <c r="M2283" s="100" t="s">
        <v>6608</v>
      </c>
      <c r="N2283" s="101" t="str">
        <f t="shared" si="139"/>
        <v>PT1590295-T0018938535604412</v>
      </c>
      <c r="O2283" s="128"/>
      <c r="P2283" s="100"/>
      <c r="Q2283" s="103">
        <f t="shared" si="5"/>
        <v>1</v>
      </c>
      <c r="R2283" s="161"/>
      <c r="S2283" s="105"/>
      <c r="T2283" s="106"/>
      <c r="U2283" s="107"/>
      <c r="V2283" s="108" t="s">
        <v>756</v>
      </c>
      <c r="W2283" s="109" t="s">
        <v>1312</v>
      </c>
      <c r="X2283" s="110" t="str">
        <f t="shared" si="6"/>
        <v/>
      </c>
      <c r="Y2283" s="110" t="str">
        <f t="shared" si="7"/>
        <v/>
      </c>
      <c r="Z2283" s="139" t="str">
        <f>IF(N(Q2283)&lt;=0,"",IF(ISNUMBER(SEARCH("Thiếu kiện",V2283)),"Kho đông mát",IF(AND(N(Q2283)&gt;0,N(P2283)&gt;0,OR(ISNUMBER(SEARCH("Hình KDB",U2283)),ISNUMBER(SEARCH("Hình tele",U2283)),ISNUMBER(SEARCH("sai code",U2283)),ISNUMBER(SEARCH("ST nhận",U2283)))),"Kho đông mát",IF(AND(W2283="DC giao thiếu",OR(ISNUMBER(SEARCH("Hình KDB",U2283)),ISNUMBER(SEARCH("Hình tele",U2283)),ISNUMBER(SEARCH("sai code",U2283)))),"Kho đông mát",IF(W2283="DC giao thiếu","Chưa xác định",IF(AND(W2283="DC pick sai",OR(ISNUMBER(SEARCH("Hình KDB",U2283)),ISNUMBER(SEARCH("Hình tele",U2283)),ISNUMBER(SEARCH("sai code",U2283)),ISNUMBER(SEARCH("ST nhận",U2283)))),"Kho đông mát",IF(W2283="DC pick sai","Chưa xác định",IF(AND(W2283="Hao hụt",N(O2283)&gt;0,OR(ISNUMBER(SEARCH("Hình KDB",U2283)),ISNUMBER(SEARCH("Hình tele",U2283)),ISNUMBER(SEARCH("sai code",U2283)),ISNUMBER(SEARCH("ST nhận",U2283)))),"Kho đông mát",IF(W2283="Hao hụt","Chưa xác định",IF(OR(W2283="VT giao sai điểm",W2283="Không đạt nhiệt độ",W2283="TX giao thiếu kiện",W2283="Hàng không đạt CL"),"Kho đông mát",IF(W2283="Chưa xác định","Chưa xác định",IF(N(P2283)&gt;0,"Chưa xác định",""))))))))))))</f>
        <v>Chưa xác định</v>
      </c>
      <c r="AA2283" s="109" t="s">
        <v>5260</v>
      </c>
      <c r="AB2283" s="106"/>
      <c r="AC2283" s="158"/>
      <c r="AD2283" s="160"/>
      <c r="AE2283" s="127"/>
      <c r="AF2283" s="113"/>
      <c r="AG2283" s="165" t="str">
        <f t="array" ref="AG2283">XLOOKUP(F2283,'CLV2'!A:A,'CLV2'!E:E)</f>
        <v>2.FISH AND SEAFOOD</v>
      </c>
      <c r="AH2283" s="115" t="str">
        <f t="array" ref="AH2283">XLOOKUP(F2283,'CLV2'!A:A,'CLV2'!F:F)</f>
        <v>3.FROZEN FISH AND SEAFOOD</v>
      </c>
      <c r="AI2283" s="115" t="str">
        <f t="shared" si="8"/>
        <v>Pack</v>
      </c>
      <c r="AJ2283" s="116">
        <f t="shared" si="9"/>
        <v>0.5</v>
      </c>
      <c r="AK2283" s="117" t="str">
        <f t="array" ref="AK2283">XLOOKUP(F2283,'GIÁ'!A:A,'GIÁ'!D:D)</f>
        <v>31210.74</v>
      </c>
      <c r="AL2283" s="118">
        <f t="shared" si="10"/>
        <v>31210.74</v>
      </c>
      <c r="AM2283" s="118">
        <f t="shared" si="11"/>
        <v>0</v>
      </c>
      <c r="AN2283" s="119">
        <f t="shared" si="12"/>
        <v>0</v>
      </c>
      <c r="AO2283" s="118">
        <f t="shared" si="13"/>
        <v>0</v>
      </c>
      <c r="AP2283" s="121">
        <f t="shared" si="14"/>
        <v>31210.74</v>
      </c>
      <c r="AQ2283" s="122"/>
      <c r="AR2283" s="119"/>
    </row>
    <row r="2284" ht="22.5" customHeight="1">
      <c r="A2284" s="89">
        <v>46233.0</v>
      </c>
      <c r="B2284" s="90">
        <v>0.3402777777777778</v>
      </c>
      <c r="C2284" s="91" t="s">
        <v>1501</v>
      </c>
      <c r="D2284" s="129" t="str">
        <f t="array" ref="D2284">XLOOKUP(C2284,'DS ST'!A:A,'DS ST'!B:B)</f>
        <v>OPS</v>
      </c>
      <c r="E2284" s="94" t="str">
        <f t="array" ref="E2284">XLOOKUP($F2284,'GIÁ'!$A:$A,'GIÁ'!$E:$E)</f>
        <v>ĐÔNG</v>
      </c>
      <c r="F2284" s="94">
        <v>8.936239090036E12</v>
      </c>
      <c r="G2284" s="95" t="s">
        <v>2713</v>
      </c>
      <c r="H2284" s="95" t="s">
        <v>75</v>
      </c>
      <c r="I2284" s="96">
        <v>4.0</v>
      </c>
      <c r="J2284" s="96">
        <v>0.0</v>
      </c>
      <c r="K2284" s="98">
        <f t="shared" si="4"/>
        <v>4</v>
      </c>
      <c r="L2284" s="99" t="s">
        <v>6607</v>
      </c>
      <c r="M2284" s="100" t="s">
        <v>6608</v>
      </c>
      <c r="N2284" s="101" t="str">
        <f t="shared" si="139"/>
        <v>PT1590295-T0018936239090036</v>
      </c>
      <c r="O2284" s="128"/>
      <c r="P2284" s="100"/>
      <c r="Q2284" s="103">
        <f t="shared" si="5"/>
        <v>4</v>
      </c>
      <c r="R2284" s="161"/>
      <c r="S2284" s="105"/>
      <c r="T2284" s="106"/>
      <c r="U2284" s="107" t="s">
        <v>6539</v>
      </c>
      <c r="V2284" s="108" t="s">
        <v>756</v>
      </c>
      <c r="W2284" s="109" t="s">
        <v>1908</v>
      </c>
      <c r="X2284" s="110" t="str">
        <f t="shared" si="6"/>
        <v/>
      </c>
      <c r="Y2284" s="110" t="str">
        <f t="shared" si="7"/>
        <v/>
      </c>
      <c r="Z2284" s="109" t="s">
        <v>797</v>
      </c>
      <c r="AA2284" s="109" t="s">
        <v>802</v>
      </c>
      <c r="AB2284" s="106"/>
      <c r="AC2284" s="158"/>
      <c r="AD2284" s="160"/>
      <c r="AE2284" s="127"/>
      <c r="AF2284" s="113"/>
      <c r="AG2284" s="165" t="str">
        <f t="array" ref="AG2284">XLOOKUP(F2284,'CLV2'!A:A,'CLV2'!E:E)</f>
        <v>2.MEAT</v>
      </c>
      <c r="AH2284" s="115" t="str">
        <f t="array" ref="AH2284">XLOOKUP(F2284,'CLV2'!A:A,'CLV2'!F:F)</f>
        <v>3.FROZEN MEAT</v>
      </c>
      <c r="AI2284" s="115" t="str">
        <f t="shared" si="8"/>
        <v>Pack</v>
      </c>
      <c r="AJ2284" s="116">
        <f t="shared" si="9"/>
        <v>1</v>
      </c>
      <c r="AK2284" s="117" t="str">
        <f t="array" ref="AK2284">XLOOKUP(F2284,'GIÁ'!A:A,'GIÁ'!D:D)</f>
        <v>47814.16</v>
      </c>
      <c r="AL2284" s="118">
        <f t="shared" si="10"/>
        <v>191256.64</v>
      </c>
      <c r="AM2284" s="118">
        <f t="shared" si="11"/>
        <v>0</v>
      </c>
      <c r="AN2284" s="119">
        <f t="shared" si="12"/>
        <v>0</v>
      </c>
      <c r="AO2284" s="118">
        <f t="shared" si="13"/>
        <v>191256.64</v>
      </c>
      <c r="AP2284" s="121">
        <f t="shared" si="14"/>
        <v>0</v>
      </c>
      <c r="AQ2284" s="122"/>
      <c r="AR2284" s="119"/>
    </row>
    <row r="2285" ht="22.5" customHeight="1">
      <c r="A2285" s="89">
        <v>46233.0</v>
      </c>
      <c r="B2285" s="90">
        <v>0.3402777777777778</v>
      </c>
      <c r="C2285" s="91" t="s">
        <v>1501</v>
      </c>
      <c r="D2285" s="129" t="str">
        <f t="array" ref="D2285">XLOOKUP(C2285,'DS ST'!A:A,'DS ST'!B:B)</f>
        <v>OPS</v>
      </c>
      <c r="E2285" s="94" t="str">
        <f t="array" ref="E2285">XLOOKUP($F2285,'GIÁ'!$A:$A,'GIÁ'!$E:$E)</f>
        <v>ĐÔNG</v>
      </c>
      <c r="F2285" s="94">
        <v>8.936187610089E12</v>
      </c>
      <c r="G2285" s="95" t="s">
        <v>2590</v>
      </c>
      <c r="H2285" s="95" t="s">
        <v>224</v>
      </c>
      <c r="I2285" s="96">
        <v>2.0</v>
      </c>
      <c r="J2285" s="96">
        <v>0.0</v>
      </c>
      <c r="K2285" s="98">
        <f t="shared" si="4"/>
        <v>2</v>
      </c>
      <c r="L2285" s="99" t="s">
        <v>6607</v>
      </c>
      <c r="M2285" s="100" t="s">
        <v>6608</v>
      </c>
      <c r="N2285" s="101" t="str">
        <f t="shared" si="139"/>
        <v>PT1590295-T0018936187610089</v>
      </c>
      <c r="O2285" s="128"/>
      <c r="P2285" s="100"/>
      <c r="Q2285" s="103">
        <f t="shared" si="5"/>
        <v>2</v>
      </c>
      <c r="R2285" s="161"/>
      <c r="S2285" s="105"/>
      <c r="T2285" s="106"/>
      <c r="U2285" s="107" t="s">
        <v>6532</v>
      </c>
      <c r="V2285" s="108" t="s">
        <v>756</v>
      </c>
      <c r="W2285" s="109" t="s">
        <v>1908</v>
      </c>
      <c r="X2285" s="110" t="str">
        <f t="shared" si="6"/>
        <v/>
      </c>
      <c r="Y2285" s="110" t="str">
        <f t="shared" si="7"/>
        <v/>
      </c>
      <c r="Z2285" s="109" t="s">
        <v>797</v>
      </c>
      <c r="AA2285" s="109" t="s">
        <v>802</v>
      </c>
      <c r="AB2285" s="106"/>
      <c r="AC2285" s="158"/>
      <c r="AD2285" s="160"/>
      <c r="AE2285" s="127"/>
      <c r="AF2285" s="113"/>
      <c r="AG2285" s="165" t="str">
        <f t="array" ref="AG2285">XLOOKUP(F2285,'CLV2'!A:A,'CLV2'!E:E)</f>
        <v>2.FISH AND SEAFOOD</v>
      </c>
      <c r="AH2285" s="115" t="str">
        <f t="array" ref="AH2285">XLOOKUP(F2285,'CLV2'!A:A,'CLV2'!F:F)</f>
        <v>3.FROZEN FISH AND SEAFOOD</v>
      </c>
      <c r="AI2285" s="115" t="str">
        <f t="shared" si="8"/>
        <v>Pack</v>
      </c>
      <c r="AJ2285" s="116">
        <f t="shared" si="9"/>
        <v>1</v>
      </c>
      <c r="AK2285" s="117" t="str">
        <f t="array" ref="AK2285">XLOOKUP(F2285,'GIÁ'!A:A,'GIÁ'!D:D)</f>
        <v>73948.55</v>
      </c>
      <c r="AL2285" s="118">
        <f t="shared" si="10"/>
        <v>147897.1</v>
      </c>
      <c r="AM2285" s="118">
        <f t="shared" si="11"/>
        <v>0</v>
      </c>
      <c r="AN2285" s="119">
        <f t="shared" si="12"/>
        <v>0</v>
      </c>
      <c r="AO2285" s="118">
        <f t="shared" si="13"/>
        <v>147897.1</v>
      </c>
      <c r="AP2285" s="121">
        <f t="shared" si="14"/>
        <v>0</v>
      </c>
      <c r="AQ2285" s="122"/>
      <c r="AR2285" s="119"/>
    </row>
    <row r="2286" ht="22.5" customHeight="1">
      <c r="A2286" s="89">
        <v>46233.0</v>
      </c>
      <c r="B2286" s="90">
        <v>0.9090277777777778</v>
      </c>
      <c r="C2286" s="91" t="s">
        <v>1501</v>
      </c>
      <c r="D2286" s="129" t="str">
        <f t="array" ref="D2286">XLOOKUP(C2286,'DS ST'!A:A,'DS ST'!B:B)</f>
        <v>OPS</v>
      </c>
      <c r="E2286" s="94" t="str">
        <f t="array" ref="E2286">XLOOKUP($F2286,'GIÁ'!$A:$A,'GIÁ'!$E:$E)</f>
        <v>MÁT</v>
      </c>
      <c r="F2286" s="94">
        <v>8.936076279328E12</v>
      </c>
      <c r="G2286" s="95" t="s">
        <v>2313</v>
      </c>
      <c r="H2286" s="95" t="s">
        <v>57</v>
      </c>
      <c r="I2286" s="96">
        <v>1.0</v>
      </c>
      <c r="J2286" s="96">
        <v>0.0</v>
      </c>
      <c r="K2286" s="98">
        <f t="shared" si="4"/>
        <v>1</v>
      </c>
      <c r="L2286" s="99" t="s">
        <v>6610</v>
      </c>
      <c r="M2286" s="100" t="s">
        <v>6611</v>
      </c>
      <c r="N2286" s="101" t="str">
        <f t="shared" si="139"/>
        <v>TRBOPS60778936076279328</v>
      </c>
      <c r="O2286" s="128"/>
      <c r="P2286" s="145">
        <v>1.0</v>
      </c>
      <c r="Q2286" s="103">
        <f t="shared" si="5"/>
        <v>0</v>
      </c>
      <c r="R2286" s="161" t="s">
        <v>6612</v>
      </c>
      <c r="S2286" s="105"/>
      <c r="T2286" s="106"/>
      <c r="U2286" s="107"/>
      <c r="V2286" s="108" t="s">
        <v>756</v>
      </c>
      <c r="W2286" s="109" t="s">
        <v>1908</v>
      </c>
      <c r="X2286" s="110" t="str">
        <f t="shared" si="6"/>
        <v/>
      </c>
      <c r="Y2286" s="110" t="str">
        <f t="shared" si="7"/>
        <v>Siêu thị</v>
      </c>
      <c r="Z2286" s="139" t="str">
        <f t="shared" ref="Z2286:Z2288" si="144">IF(N(Q2286)&lt;=0,"",IF(ISNUMBER(SEARCH("Thiếu kiện",V2286)),"Kho đông mát",IF(AND(N(Q2286)&gt;0,N(P2286)&gt;0,OR(ISNUMBER(SEARCH("Hình KDB",U2286)),ISNUMBER(SEARCH("Hình tele",U2286)),ISNUMBER(SEARCH("sai code",U2286)),ISNUMBER(SEARCH("ST nhận",U2286)))),"Kho đông mát",IF(AND(W2286="DC giao thiếu",OR(ISNUMBER(SEARCH("Hình KDB",U2286)),ISNUMBER(SEARCH("Hình tele",U2286)),ISNUMBER(SEARCH("sai code",U2286)))),"Kho đông mát",IF(W2286="DC giao thiếu","Chưa xác định",IF(AND(W2286="DC pick sai",OR(ISNUMBER(SEARCH("Hình KDB",U2286)),ISNUMBER(SEARCH("Hình tele",U2286)),ISNUMBER(SEARCH("sai code",U2286)),ISNUMBER(SEARCH("ST nhận",U2286)))),"Kho đông mát",IF(W2286="DC pick sai","Chưa xác định",IF(AND(W2286="Hao hụt",N(O2286)&gt;0,OR(ISNUMBER(SEARCH("Hình KDB",U2286)),ISNUMBER(SEARCH("Hình tele",U2286)),ISNUMBER(SEARCH("sai code",U2286)),ISNUMBER(SEARCH("ST nhận",U2286)))),"Kho đông mát",IF(W2286="Hao hụt","Chưa xác định",IF(OR(W2286="VT giao sai điểm",W2286="Không đạt nhiệt độ",W2286="TX giao thiếu kiện",W2286="Hàng không đạt CL"),"Kho đông mát",IF(W2286="Chưa xác định","Chưa xác định",IF(N(P2286)&gt;0,"Chưa xác định",""))))))))))))</f>
        <v/>
      </c>
      <c r="AA2286" s="109" t="s">
        <v>802</v>
      </c>
      <c r="AB2286" s="106"/>
      <c r="AC2286" s="158"/>
      <c r="AD2286" s="160"/>
      <c r="AE2286" s="127"/>
      <c r="AF2286" s="113"/>
      <c r="AG2286" s="165" t="str">
        <f t="array" ref="AG2286">XLOOKUP(F2286,'CLV2'!A:A,'CLV2'!E:E)</f>
        <v>2.BAKERY</v>
      </c>
      <c r="AH2286" s="115" t="str">
        <f t="array" ref="AH2286">XLOOKUP(F2286,'CLV2'!A:A,'CLV2'!F:F)</f>
        <v>3.CAKES</v>
      </c>
      <c r="AI2286" s="115" t="str">
        <f t="shared" si="8"/>
        <v>Pack</v>
      </c>
      <c r="AJ2286" s="116">
        <f t="shared" si="9"/>
        <v>1</v>
      </c>
      <c r="AK2286" s="117" t="str">
        <f t="array" ref="AK2286">XLOOKUP(F2286,'GIÁ'!A:A,'GIÁ'!D:D)</f>
        <v>22950.25</v>
      </c>
      <c r="AL2286" s="118">
        <f t="shared" si="10"/>
        <v>22950.25</v>
      </c>
      <c r="AM2286" s="118">
        <f t="shared" si="11"/>
        <v>0</v>
      </c>
      <c r="AN2286" s="119">
        <f t="shared" si="12"/>
        <v>22950.25</v>
      </c>
      <c r="AO2286" s="118">
        <f t="shared" si="13"/>
        <v>0</v>
      </c>
      <c r="AP2286" s="121">
        <f t="shared" si="14"/>
        <v>0</v>
      </c>
      <c r="AQ2286" s="122"/>
      <c r="AR2286" s="119"/>
    </row>
    <row r="2287" ht="22.5" customHeight="1">
      <c r="A2287" s="89">
        <v>46233.0</v>
      </c>
      <c r="B2287" s="90">
        <v>0.9090277777777778</v>
      </c>
      <c r="C2287" s="91" t="s">
        <v>1501</v>
      </c>
      <c r="D2287" s="129" t="str">
        <f t="array" ref="D2287">XLOOKUP(C2287,'DS ST'!A:A,'DS ST'!B:B)</f>
        <v>OPS</v>
      </c>
      <c r="E2287" s="94" t="str">
        <f t="array" ref="E2287">XLOOKUP($F2287,'GIÁ'!$A:$A,'GIÁ'!$E:$E)</f>
        <v>MÁT</v>
      </c>
      <c r="F2287" s="94">
        <v>8.938541439817E12</v>
      </c>
      <c r="G2287" s="95" t="s">
        <v>3077</v>
      </c>
      <c r="H2287" s="95" t="s">
        <v>75</v>
      </c>
      <c r="I2287" s="96">
        <v>3.0</v>
      </c>
      <c r="J2287" s="96">
        <v>0.0</v>
      </c>
      <c r="K2287" s="98">
        <f t="shared" si="4"/>
        <v>3</v>
      </c>
      <c r="L2287" s="99" t="s">
        <v>6610</v>
      </c>
      <c r="M2287" s="100" t="s">
        <v>6613</v>
      </c>
      <c r="N2287" s="101" t="str">
        <f t="shared" si="139"/>
        <v>TRBOPS60808938541439817</v>
      </c>
      <c r="O2287" s="128"/>
      <c r="P2287" s="145">
        <v>3.0</v>
      </c>
      <c r="Q2287" s="103">
        <f t="shared" si="5"/>
        <v>0</v>
      </c>
      <c r="R2287" s="161" t="s">
        <v>6612</v>
      </c>
      <c r="S2287" s="105"/>
      <c r="T2287" s="106"/>
      <c r="U2287" s="107"/>
      <c r="V2287" s="108" t="s">
        <v>756</v>
      </c>
      <c r="W2287" s="109" t="s">
        <v>1908</v>
      </c>
      <c r="X2287" s="110" t="str">
        <f t="shared" si="6"/>
        <v/>
      </c>
      <c r="Y2287" s="110" t="str">
        <f t="shared" si="7"/>
        <v>Siêu thị</v>
      </c>
      <c r="Z2287" s="139" t="str">
        <f t="shared" si="144"/>
        <v/>
      </c>
      <c r="AA2287" s="109" t="s">
        <v>802</v>
      </c>
      <c r="AB2287" s="106"/>
      <c r="AC2287" s="158"/>
      <c r="AD2287" s="160"/>
      <c r="AE2287" s="127"/>
      <c r="AF2287" s="113"/>
      <c r="AG2287" s="165" t="str">
        <f t="array" ref="AG2287">XLOOKUP(F2287,'CLV2'!A:A,'CLV2'!E:E)</f>
        <v>2.FRUITS</v>
      </c>
      <c r="AH2287" s="115" t="str">
        <f t="array" ref="AH2287">XLOOKUP(F2287,'CLV2'!A:A,'CLV2'!F:F)</f>
        <v>3.IMPORT FRUITS</v>
      </c>
      <c r="AI2287" s="115" t="str">
        <f t="shared" si="8"/>
        <v>Pack</v>
      </c>
      <c r="AJ2287" s="116">
        <f t="shared" si="9"/>
        <v>1</v>
      </c>
      <c r="AK2287" s="117" t="str">
        <f t="array" ref="AK2287">XLOOKUP(F2287,'GIÁ'!A:A,'GIÁ'!D:D)</f>
        <v>72485.08</v>
      </c>
      <c r="AL2287" s="118">
        <f t="shared" si="10"/>
        <v>217455.24</v>
      </c>
      <c r="AM2287" s="118">
        <f t="shared" si="11"/>
        <v>0</v>
      </c>
      <c r="AN2287" s="119">
        <f t="shared" si="12"/>
        <v>217455.24</v>
      </c>
      <c r="AO2287" s="118">
        <f t="shared" si="13"/>
        <v>0</v>
      </c>
      <c r="AP2287" s="121">
        <f t="shared" si="14"/>
        <v>0</v>
      </c>
      <c r="AQ2287" s="122"/>
      <c r="AR2287" s="119"/>
    </row>
    <row r="2288" ht="22.5" customHeight="1">
      <c r="A2288" s="89">
        <v>46233.0</v>
      </c>
      <c r="B2288" s="90">
        <v>0.9090277777777778</v>
      </c>
      <c r="C2288" s="91" t="s">
        <v>1501</v>
      </c>
      <c r="D2288" s="129" t="str">
        <f t="array" ref="D2288">XLOOKUP(C2288,'DS ST'!A:A,'DS ST'!B:B)</f>
        <v>OPS</v>
      </c>
      <c r="E2288" s="94" t="str">
        <f t="array" ref="E2288">XLOOKUP($F2288,'GIÁ'!$A:$A,'GIÁ'!$E:$E)</f>
        <v>MÁT</v>
      </c>
      <c r="F2288" s="94">
        <v>8.935007117135E12</v>
      </c>
      <c r="G2288" s="95" t="s">
        <v>1809</v>
      </c>
      <c r="H2288" s="95" t="s">
        <v>1785</v>
      </c>
      <c r="I2288" s="96">
        <v>2.0</v>
      </c>
      <c r="J2288" s="96">
        <v>0.0</v>
      </c>
      <c r="K2288" s="98">
        <f t="shared" si="4"/>
        <v>2</v>
      </c>
      <c r="L2288" s="99" t="s">
        <v>6610</v>
      </c>
      <c r="M2288" s="100" t="s">
        <v>6614</v>
      </c>
      <c r="N2288" s="101" t="str">
        <f t="shared" si="139"/>
        <v>PT1590718-T0018935007117135</v>
      </c>
      <c r="O2288" s="128"/>
      <c r="P2288" s="145">
        <v>2.0</v>
      </c>
      <c r="Q2288" s="103">
        <f t="shared" si="5"/>
        <v>0</v>
      </c>
      <c r="R2288" s="161" t="s">
        <v>1903</v>
      </c>
      <c r="S2288" s="105"/>
      <c r="T2288" s="106"/>
      <c r="U2288" s="107"/>
      <c r="V2288" s="108" t="s">
        <v>756</v>
      </c>
      <c r="W2288" s="109" t="s">
        <v>1908</v>
      </c>
      <c r="X2288" s="110" t="str">
        <f t="shared" si="6"/>
        <v/>
      </c>
      <c r="Y2288" s="110" t="str">
        <f t="shared" si="7"/>
        <v>Siêu thị</v>
      </c>
      <c r="Z2288" s="139" t="str">
        <f t="shared" si="144"/>
        <v/>
      </c>
      <c r="AA2288" s="109" t="s">
        <v>802</v>
      </c>
      <c r="AB2288" s="106"/>
      <c r="AC2288" s="158"/>
      <c r="AD2288" s="160"/>
      <c r="AE2288" s="127"/>
      <c r="AF2288" s="113"/>
      <c r="AG2288" s="165" t="str">
        <f t="array" ref="AG2288">XLOOKUP(F2288,'CLV2'!A:A,'CLV2'!E:E)</f>
        <v>2.DAIRY</v>
      </c>
      <c r="AH2288" s="115" t="str">
        <f t="array" ref="AH2288">XLOOKUP(F2288,'CLV2'!A:A,'CLV2'!F:F)</f>
        <v>3.FRESH MILK</v>
      </c>
      <c r="AI2288" s="115" t="str">
        <f t="shared" si="8"/>
        <v>Pack</v>
      </c>
      <c r="AJ2288" s="116">
        <f t="shared" si="9"/>
        <v>1</v>
      </c>
      <c r="AK2288" s="117" t="str">
        <f t="array" ref="AK2288">XLOOKUP(F2288,'GIÁ'!A:A,'GIÁ'!D:D)</f>
        <v>18613.38</v>
      </c>
      <c r="AL2288" s="118">
        <f t="shared" si="10"/>
        <v>37226.76</v>
      </c>
      <c r="AM2288" s="118">
        <f t="shared" si="11"/>
        <v>0</v>
      </c>
      <c r="AN2288" s="119">
        <f t="shared" si="12"/>
        <v>37226.76</v>
      </c>
      <c r="AO2288" s="118">
        <f t="shared" si="13"/>
        <v>0</v>
      </c>
      <c r="AP2288" s="121">
        <f t="shared" si="14"/>
        <v>0</v>
      </c>
      <c r="AQ2288" s="122"/>
      <c r="AR2288" s="119"/>
    </row>
    <row r="2289" ht="22.5" customHeight="1">
      <c r="A2289" s="89">
        <v>46233.0</v>
      </c>
      <c r="B2289" s="90">
        <v>0.37777777777777777</v>
      </c>
      <c r="C2289" s="91" t="s">
        <v>1237</v>
      </c>
      <c r="D2289" s="129" t="str">
        <f t="array" ref="D2289">XLOOKUP(C2289,'DS ST'!A:A,'DS ST'!B:B)</f>
        <v>EMR</v>
      </c>
      <c r="E2289" s="94" t="str">
        <f t="array" ref="E2289">XLOOKUP($F2289,'GIÁ'!$A:$A,'GIÁ'!$E:$E)</f>
        <v>ĐÔNG</v>
      </c>
      <c r="F2289" s="94">
        <v>8.936219600002E12</v>
      </c>
      <c r="G2289" s="95" t="s">
        <v>2684</v>
      </c>
      <c r="H2289" s="95" t="s">
        <v>224</v>
      </c>
      <c r="I2289" s="96">
        <v>4.0</v>
      </c>
      <c r="J2289" s="96">
        <v>0.0</v>
      </c>
      <c r="K2289" s="98">
        <f t="shared" si="4"/>
        <v>4</v>
      </c>
      <c r="L2289" s="99" t="s">
        <v>6615</v>
      </c>
      <c r="M2289" s="100" t="s">
        <v>6616</v>
      </c>
      <c r="N2289" s="101" t="str">
        <f t="shared" si="139"/>
        <v>PT1590296-T0018936219600002</v>
      </c>
      <c r="O2289" s="128"/>
      <c r="P2289" s="100"/>
      <c r="Q2289" s="103">
        <f t="shared" si="5"/>
        <v>4</v>
      </c>
      <c r="R2289" s="161"/>
      <c r="S2289" s="105"/>
      <c r="T2289" s="106"/>
      <c r="U2289" s="107" t="s">
        <v>6566</v>
      </c>
      <c r="V2289" s="108" t="s">
        <v>756</v>
      </c>
      <c r="W2289" s="109" t="s">
        <v>1908</v>
      </c>
      <c r="X2289" s="110" t="str">
        <f t="shared" si="6"/>
        <v/>
      </c>
      <c r="Y2289" s="110" t="str">
        <f t="shared" si="7"/>
        <v/>
      </c>
      <c r="Z2289" s="109" t="s">
        <v>797</v>
      </c>
      <c r="AA2289" s="109" t="s">
        <v>802</v>
      </c>
      <c r="AB2289" s="106"/>
      <c r="AC2289" s="158"/>
      <c r="AD2289" s="160"/>
      <c r="AE2289" s="127"/>
      <c r="AF2289" s="113"/>
      <c r="AG2289" s="165" t="str">
        <f t="array" ref="AG2289">XLOOKUP(F2289,'CLV2'!A:A,'CLV2'!E:E)</f>
        <v>2.FROZEN FOODS</v>
      </c>
      <c r="AH2289" s="115" t="str">
        <f t="array" ref="AH2289">XLOOKUP(F2289,'CLV2'!A:A,'CLV2'!F:F)</f>
        <v>3.HOTPOT AND FRIED</v>
      </c>
      <c r="AI2289" s="115" t="str">
        <f t="shared" si="8"/>
        <v>Pack</v>
      </c>
      <c r="AJ2289" s="116">
        <f t="shared" si="9"/>
        <v>1</v>
      </c>
      <c r="AK2289" s="117" t="str">
        <f t="array" ref="AK2289">XLOOKUP(F2289,'GIÁ'!A:A,'GIÁ'!D:D)</f>
        <v>11156.53</v>
      </c>
      <c r="AL2289" s="118">
        <f t="shared" si="10"/>
        <v>44626.12</v>
      </c>
      <c r="AM2289" s="118">
        <f t="shared" si="11"/>
        <v>0</v>
      </c>
      <c r="AN2289" s="119">
        <f t="shared" si="12"/>
        <v>0</v>
      </c>
      <c r="AO2289" s="118">
        <f t="shared" si="13"/>
        <v>44626.12</v>
      </c>
      <c r="AP2289" s="121">
        <f t="shared" si="14"/>
        <v>0</v>
      </c>
      <c r="AQ2289" s="122"/>
      <c r="AR2289" s="119"/>
    </row>
    <row r="2290" ht="22.5" customHeight="1">
      <c r="A2290" s="89">
        <v>46233.0</v>
      </c>
      <c r="B2290" s="90">
        <v>0.37777777777777777</v>
      </c>
      <c r="C2290" s="91" t="s">
        <v>1237</v>
      </c>
      <c r="D2290" s="129" t="str">
        <f t="array" ref="D2290">XLOOKUP(C2290,'DS ST'!A:A,'DS ST'!B:B)</f>
        <v>EMR</v>
      </c>
      <c r="E2290" s="94" t="str">
        <f t="array" ref="E2290">XLOOKUP($F2290,'GIÁ'!$A:$A,'GIÁ'!$E:$E)</f>
        <v>ĐÔNG</v>
      </c>
      <c r="F2290" s="94">
        <v>8.936013238791E12</v>
      </c>
      <c r="G2290" s="95" t="s">
        <v>2178</v>
      </c>
      <c r="H2290" s="95" t="s">
        <v>57</v>
      </c>
      <c r="I2290" s="96">
        <v>2.0</v>
      </c>
      <c r="J2290" s="96">
        <v>0.0</v>
      </c>
      <c r="K2290" s="98">
        <f t="shared" si="4"/>
        <v>2</v>
      </c>
      <c r="L2290" s="99" t="s">
        <v>6615</v>
      </c>
      <c r="M2290" s="100" t="s">
        <v>6616</v>
      </c>
      <c r="N2290" s="101" t="str">
        <f t="shared" si="139"/>
        <v>PT1590296-T0018936013238791</v>
      </c>
      <c r="O2290" s="128"/>
      <c r="P2290" s="100"/>
      <c r="Q2290" s="103">
        <f t="shared" si="5"/>
        <v>2</v>
      </c>
      <c r="R2290" s="161"/>
      <c r="S2290" s="105"/>
      <c r="T2290" s="106"/>
      <c r="U2290" s="107" t="s">
        <v>6525</v>
      </c>
      <c r="V2290" s="108" t="s">
        <v>756</v>
      </c>
      <c r="W2290" s="109" t="s">
        <v>1908</v>
      </c>
      <c r="X2290" s="110" t="str">
        <f t="shared" si="6"/>
        <v/>
      </c>
      <c r="Y2290" s="110" t="str">
        <f t="shared" si="7"/>
        <v/>
      </c>
      <c r="Z2290" s="109" t="s">
        <v>797</v>
      </c>
      <c r="AA2290" s="109" t="s">
        <v>802</v>
      </c>
      <c r="AB2290" s="106"/>
      <c r="AC2290" s="158"/>
      <c r="AD2290" s="160"/>
      <c r="AE2290" s="127"/>
      <c r="AF2290" s="113"/>
      <c r="AG2290" s="165" t="str">
        <f t="array" ref="AG2290">XLOOKUP(F2290,'CLV2'!A:A,'CLV2'!E:E)</f>
        <v>2.FROZEN FOODS</v>
      </c>
      <c r="AH2290" s="115" t="str">
        <f t="array" ref="AH2290">XLOOKUP(F2290,'CLV2'!A:A,'CLV2'!F:F)</f>
        <v>3.PIZZA - READY MEALS</v>
      </c>
      <c r="AI2290" s="115" t="str">
        <f t="shared" si="8"/>
        <v>Pack</v>
      </c>
      <c r="AJ2290" s="116">
        <f t="shared" si="9"/>
        <v>1</v>
      </c>
      <c r="AK2290" s="117" t="str">
        <f t="array" ref="AK2290">XLOOKUP(F2290,'GIÁ'!A:A,'GIÁ'!D:D)</f>
        <v>22578.43</v>
      </c>
      <c r="AL2290" s="118">
        <f t="shared" si="10"/>
        <v>45156.86</v>
      </c>
      <c r="AM2290" s="118">
        <f t="shared" si="11"/>
        <v>0</v>
      </c>
      <c r="AN2290" s="119">
        <f t="shared" si="12"/>
        <v>0</v>
      </c>
      <c r="AO2290" s="118">
        <f t="shared" si="13"/>
        <v>45156.86</v>
      </c>
      <c r="AP2290" s="121">
        <f t="shared" si="14"/>
        <v>0</v>
      </c>
      <c r="AQ2290" s="122"/>
      <c r="AR2290" s="119"/>
    </row>
    <row r="2291" ht="22.5" customHeight="1">
      <c r="A2291" s="89">
        <v>46233.0</v>
      </c>
      <c r="B2291" s="90">
        <v>0.37777777777777777</v>
      </c>
      <c r="C2291" s="91" t="s">
        <v>1237</v>
      </c>
      <c r="D2291" s="129" t="str">
        <f t="array" ref="D2291">XLOOKUP(C2291,'DS ST'!A:A,'DS ST'!B:B)</f>
        <v>EMR</v>
      </c>
      <c r="E2291" s="94" t="str">
        <f t="array" ref="E2291">XLOOKUP($F2291,'GIÁ'!$A:$A,'GIÁ'!$E:$E)</f>
        <v>ĐÔNG</v>
      </c>
      <c r="F2291" s="94">
        <v>8.935297103726E12</v>
      </c>
      <c r="G2291" s="95" t="s">
        <v>2028</v>
      </c>
      <c r="H2291" s="95" t="s">
        <v>224</v>
      </c>
      <c r="I2291" s="96">
        <v>2.0</v>
      </c>
      <c r="J2291" s="96">
        <v>0.0</v>
      </c>
      <c r="K2291" s="98">
        <f t="shared" si="4"/>
        <v>2</v>
      </c>
      <c r="L2291" s="99" t="s">
        <v>6615</v>
      </c>
      <c r="M2291" s="100" t="s">
        <v>6616</v>
      </c>
      <c r="N2291" s="101" t="str">
        <f t="shared" si="139"/>
        <v>PT1590296-T0018935297103726</v>
      </c>
      <c r="O2291" s="128"/>
      <c r="P2291" s="100"/>
      <c r="Q2291" s="103">
        <f t="shared" si="5"/>
        <v>2</v>
      </c>
      <c r="R2291" s="161"/>
      <c r="S2291" s="105"/>
      <c r="T2291" s="106"/>
      <c r="U2291" s="107" t="s">
        <v>6526</v>
      </c>
      <c r="V2291" s="108" t="s">
        <v>756</v>
      </c>
      <c r="W2291" s="109" t="s">
        <v>1908</v>
      </c>
      <c r="X2291" s="110" t="str">
        <f t="shared" si="6"/>
        <v/>
      </c>
      <c r="Y2291" s="110" t="str">
        <f t="shared" si="7"/>
        <v/>
      </c>
      <c r="Z2291" s="109" t="s">
        <v>797</v>
      </c>
      <c r="AA2291" s="109" t="s">
        <v>802</v>
      </c>
      <c r="AB2291" s="106"/>
      <c r="AC2291" s="158"/>
      <c r="AD2291" s="160"/>
      <c r="AE2291" s="127"/>
      <c r="AF2291" s="113"/>
      <c r="AG2291" s="165" t="str">
        <f t="array" ref="AG2291">XLOOKUP(F2291,'CLV2'!A:A,'CLV2'!E:E)</f>
        <v>2.FROZEN FOODS</v>
      </c>
      <c r="AH2291" s="115" t="str">
        <f t="array" ref="AH2291">XLOOKUP(F2291,'CLV2'!A:A,'CLV2'!F:F)</f>
        <v>3.PIZZA - READY MEALS</v>
      </c>
      <c r="AI2291" s="115" t="str">
        <f t="shared" si="8"/>
        <v>Pack</v>
      </c>
      <c r="AJ2291" s="116">
        <f t="shared" si="9"/>
        <v>1</v>
      </c>
      <c r="AK2291" s="117" t="str">
        <f t="array" ref="AK2291">XLOOKUP(F2291,'GIÁ'!A:A,'GIÁ'!D:D)</f>
        <v>61056.95</v>
      </c>
      <c r="AL2291" s="118">
        <f t="shared" si="10"/>
        <v>122113.9</v>
      </c>
      <c r="AM2291" s="118">
        <f t="shared" si="11"/>
        <v>0</v>
      </c>
      <c r="AN2291" s="119">
        <f t="shared" si="12"/>
        <v>0</v>
      </c>
      <c r="AO2291" s="118">
        <f t="shared" si="13"/>
        <v>122113.9</v>
      </c>
      <c r="AP2291" s="121">
        <f t="shared" si="14"/>
        <v>0</v>
      </c>
      <c r="AQ2291" s="122"/>
      <c r="AR2291" s="119"/>
    </row>
    <row r="2292" ht="22.5" customHeight="1">
      <c r="A2292" s="89">
        <v>46233.0</v>
      </c>
      <c r="B2292" s="90">
        <v>0.37777777777777777</v>
      </c>
      <c r="C2292" s="91" t="s">
        <v>1237</v>
      </c>
      <c r="D2292" s="129" t="str">
        <f t="array" ref="D2292">XLOOKUP(C2292,'DS ST'!A:A,'DS ST'!B:B)</f>
        <v>EMR</v>
      </c>
      <c r="E2292" s="94" t="str">
        <f t="array" ref="E2292">XLOOKUP($F2292,'GIÁ'!$A:$A,'GIÁ'!$E:$E)</f>
        <v>ĐÔNG</v>
      </c>
      <c r="F2292" s="94">
        <v>8.935319711311E12</v>
      </c>
      <c r="G2292" s="95" t="s">
        <v>2061</v>
      </c>
      <c r="H2292" s="95" t="s">
        <v>224</v>
      </c>
      <c r="I2292" s="96">
        <v>4.0</v>
      </c>
      <c r="J2292" s="96">
        <v>0.0</v>
      </c>
      <c r="K2292" s="98">
        <f t="shared" si="4"/>
        <v>4</v>
      </c>
      <c r="L2292" s="99" t="s">
        <v>6615</v>
      </c>
      <c r="M2292" s="100" t="s">
        <v>6616</v>
      </c>
      <c r="N2292" s="101" t="str">
        <f t="shared" si="139"/>
        <v>PT1590296-T0018935319711311</v>
      </c>
      <c r="O2292" s="128"/>
      <c r="P2292" s="100"/>
      <c r="Q2292" s="103">
        <f t="shared" si="5"/>
        <v>4</v>
      </c>
      <c r="R2292" s="161"/>
      <c r="S2292" s="105"/>
      <c r="T2292" s="106"/>
      <c r="U2292" s="107" t="s">
        <v>6529</v>
      </c>
      <c r="V2292" s="108" t="s">
        <v>756</v>
      </c>
      <c r="W2292" s="109" t="s">
        <v>1908</v>
      </c>
      <c r="X2292" s="110" t="str">
        <f t="shared" si="6"/>
        <v/>
      </c>
      <c r="Y2292" s="110" t="str">
        <f t="shared" si="7"/>
        <v/>
      </c>
      <c r="Z2292" s="109" t="s">
        <v>797</v>
      </c>
      <c r="AA2292" s="109" t="s">
        <v>802</v>
      </c>
      <c r="AB2292" s="106"/>
      <c r="AC2292" s="158"/>
      <c r="AD2292" s="160"/>
      <c r="AE2292" s="127"/>
      <c r="AF2292" s="113"/>
      <c r="AG2292" s="165" t="str">
        <f t="array" ref="AG2292">XLOOKUP(F2292,'CLV2'!A:A,'CLV2'!E:E)</f>
        <v>2.FROZEN FOODS</v>
      </c>
      <c r="AH2292" s="115" t="str">
        <f t="array" ref="AH2292">XLOOKUP(F2292,'CLV2'!A:A,'CLV2'!F:F)</f>
        <v>3.HOTPOT AND FRIED</v>
      </c>
      <c r="AI2292" s="115" t="str">
        <f t="shared" si="8"/>
        <v>Pack</v>
      </c>
      <c r="AJ2292" s="116">
        <f t="shared" si="9"/>
        <v>1</v>
      </c>
      <c r="AK2292" s="117" t="str">
        <f t="array" ref="AK2292">XLOOKUP(F2292,'GIÁ'!A:A,'GIÁ'!D:D)</f>
        <v>30542.46</v>
      </c>
      <c r="AL2292" s="118">
        <f t="shared" si="10"/>
        <v>122169.84</v>
      </c>
      <c r="AM2292" s="118">
        <f t="shared" si="11"/>
        <v>0</v>
      </c>
      <c r="AN2292" s="119">
        <f t="shared" si="12"/>
        <v>0</v>
      </c>
      <c r="AO2292" s="118">
        <f t="shared" si="13"/>
        <v>122169.84</v>
      </c>
      <c r="AP2292" s="121">
        <f t="shared" si="14"/>
        <v>0</v>
      </c>
      <c r="AQ2292" s="122"/>
      <c r="AR2292" s="119"/>
    </row>
    <row r="2293" ht="22.5" customHeight="1">
      <c r="A2293" s="89">
        <v>46233.0</v>
      </c>
      <c r="B2293" s="90">
        <v>0.37777777777777777</v>
      </c>
      <c r="C2293" s="91" t="s">
        <v>1237</v>
      </c>
      <c r="D2293" s="129" t="str">
        <f t="array" ref="D2293">XLOOKUP(C2293,'DS ST'!A:A,'DS ST'!B:B)</f>
        <v>EMR</v>
      </c>
      <c r="E2293" s="94" t="str">
        <f t="array" ref="E2293">XLOOKUP($F2293,'GIÁ'!$A:$A,'GIÁ'!$E:$E)</f>
        <v>ĐÔNG</v>
      </c>
      <c r="F2293" s="94">
        <v>8.93607627967E12</v>
      </c>
      <c r="G2293" s="95" t="s">
        <v>2317</v>
      </c>
      <c r="H2293" s="95" t="s">
        <v>224</v>
      </c>
      <c r="I2293" s="96">
        <v>2.0</v>
      </c>
      <c r="J2293" s="96">
        <v>0.0</v>
      </c>
      <c r="K2293" s="98">
        <f t="shared" si="4"/>
        <v>2</v>
      </c>
      <c r="L2293" s="99" t="s">
        <v>6615</v>
      </c>
      <c r="M2293" s="100" t="s">
        <v>6616</v>
      </c>
      <c r="N2293" s="101" t="str">
        <f t="shared" si="139"/>
        <v>PT1590296-T0018936076279670</v>
      </c>
      <c r="O2293" s="128"/>
      <c r="P2293" s="100"/>
      <c r="Q2293" s="103">
        <f t="shared" si="5"/>
        <v>2</v>
      </c>
      <c r="R2293" s="161"/>
      <c r="S2293" s="105"/>
      <c r="T2293" s="106"/>
      <c r="U2293" s="107" t="s">
        <v>6530</v>
      </c>
      <c r="V2293" s="108" t="s">
        <v>756</v>
      </c>
      <c r="W2293" s="109" t="s">
        <v>1908</v>
      </c>
      <c r="X2293" s="110" t="str">
        <f t="shared" si="6"/>
        <v/>
      </c>
      <c r="Y2293" s="110" t="str">
        <f t="shared" si="7"/>
        <v/>
      </c>
      <c r="Z2293" s="109" t="s">
        <v>797</v>
      </c>
      <c r="AA2293" s="109" t="s">
        <v>802</v>
      </c>
      <c r="AB2293" s="106"/>
      <c r="AC2293" s="158"/>
      <c r="AD2293" s="160"/>
      <c r="AE2293" s="127"/>
      <c r="AF2293" s="113"/>
      <c r="AG2293" s="165" t="str">
        <f t="array" ref="AG2293">XLOOKUP(F2293,'CLV2'!A:A,'CLV2'!E:E)</f>
        <v>2.FROZEN FOODS</v>
      </c>
      <c r="AH2293" s="115" t="str">
        <f t="array" ref="AH2293">XLOOKUP(F2293,'CLV2'!A:A,'CLV2'!F:F)</f>
        <v>3.PASTRY AND DESSERTS</v>
      </c>
      <c r="AI2293" s="115" t="str">
        <f t="shared" si="8"/>
        <v>Pack</v>
      </c>
      <c r="AJ2293" s="116">
        <f t="shared" si="9"/>
        <v>1</v>
      </c>
      <c r="AK2293" s="117" t="str">
        <f t="array" ref="AK2293">XLOOKUP(F2293,'GIÁ'!A:A,'GIÁ'!D:D)</f>
        <v>26872.96</v>
      </c>
      <c r="AL2293" s="118">
        <f t="shared" si="10"/>
        <v>53745.92</v>
      </c>
      <c r="AM2293" s="118">
        <f t="shared" si="11"/>
        <v>0</v>
      </c>
      <c r="AN2293" s="119">
        <f t="shared" si="12"/>
        <v>0</v>
      </c>
      <c r="AO2293" s="118">
        <f t="shared" si="13"/>
        <v>53745.92</v>
      </c>
      <c r="AP2293" s="121">
        <f t="shared" si="14"/>
        <v>0</v>
      </c>
      <c r="AQ2293" s="122"/>
      <c r="AR2293" s="119"/>
    </row>
    <row r="2294" ht="22.5" customHeight="1">
      <c r="A2294" s="89">
        <v>46233.0</v>
      </c>
      <c r="B2294" s="90">
        <v>0.37777777777777777</v>
      </c>
      <c r="C2294" s="91" t="s">
        <v>1237</v>
      </c>
      <c r="D2294" s="129" t="str">
        <f t="array" ref="D2294">XLOOKUP(C2294,'DS ST'!A:A,'DS ST'!B:B)</f>
        <v>EMR</v>
      </c>
      <c r="E2294" s="94" t="str">
        <f t="array" ref="E2294">XLOOKUP($F2294,'GIÁ'!$A:$A,'GIÁ'!$E:$E)</f>
        <v>ĐÔNG</v>
      </c>
      <c r="F2294" s="94">
        <v>8.934717264474E12</v>
      </c>
      <c r="G2294" s="95" t="s">
        <v>1717</v>
      </c>
      <c r="H2294" s="95" t="s">
        <v>224</v>
      </c>
      <c r="I2294" s="96">
        <v>4.0</v>
      </c>
      <c r="J2294" s="96">
        <v>0.0</v>
      </c>
      <c r="K2294" s="98">
        <f t="shared" si="4"/>
        <v>4</v>
      </c>
      <c r="L2294" s="99" t="s">
        <v>6615</v>
      </c>
      <c r="M2294" s="100" t="s">
        <v>6616</v>
      </c>
      <c r="N2294" s="101" t="str">
        <f t="shared" si="139"/>
        <v>PT1590296-T0018934717264474</v>
      </c>
      <c r="O2294" s="128"/>
      <c r="P2294" s="100"/>
      <c r="Q2294" s="103">
        <f t="shared" si="5"/>
        <v>4</v>
      </c>
      <c r="R2294" s="161"/>
      <c r="S2294" s="105"/>
      <c r="T2294" s="106"/>
      <c r="U2294" s="107" t="s">
        <v>6567</v>
      </c>
      <c r="V2294" s="108" t="s">
        <v>756</v>
      </c>
      <c r="W2294" s="109" t="s">
        <v>1908</v>
      </c>
      <c r="X2294" s="110" t="str">
        <f t="shared" si="6"/>
        <v/>
      </c>
      <c r="Y2294" s="110" t="str">
        <f t="shared" si="7"/>
        <v/>
      </c>
      <c r="Z2294" s="109" t="s">
        <v>797</v>
      </c>
      <c r="AA2294" s="109" t="s">
        <v>802</v>
      </c>
      <c r="AB2294" s="106"/>
      <c r="AC2294" s="158"/>
      <c r="AD2294" s="160"/>
      <c r="AE2294" s="127"/>
      <c r="AF2294" s="113"/>
      <c r="AG2294" s="165" t="str">
        <f t="array" ref="AG2294">XLOOKUP(F2294,'CLV2'!A:A,'CLV2'!E:E)</f>
        <v>2.FROZEN FOODS</v>
      </c>
      <c r="AH2294" s="115" t="str">
        <f t="array" ref="AH2294">XLOOKUP(F2294,'CLV2'!A:A,'CLV2'!F:F)</f>
        <v>3.HOTPOT AND FRIED</v>
      </c>
      <c r="AI2294" s="115" t="str">
        <f t="shared" si="8"/>
        <v>Pack</v>
      </c>
      <c r="AJ2294" s="116">
        <f t="shared" si="9"/>
        <v>1</v>
      </c>
      <c r="AK2294" s="117" t="str">
        <f t="array" ref="AK2294">XLOOKUP(F2294,'GIÁ'!A:A,'GIÁ'!D:D)</f>
        <v>45233.68</v>
      </c>
      <c r="AL2294" s="118">
        <f t="shared" si="10"/>
        <v>180934.72</v>
      </c>
      <c r="AM2294" s="118">
        <f t="shared" si="11"/>
        <v>0</v>
      </c>
      <c r="AN2294" s="119">
        <f t="shared" si="12"/>
        <v>0</v>
      </c>
      <c r="AO2294" s="118">
        <f t="shared" si="13"/>
        <v>180934.72</v>
      </c>
      <c r="AP2294" s="121">
        <f t="shared" si="14"/>
        <v>0</v>
      </c>
      <c r="AQ2294" s="122"/>
      <c r="AR2294" s="119"/>
    </row>
    <row r="2295" ht="22.5" customHeight="1">
      <c r="A2295" s="89">
        <v>46233.0</v>
      </c>
      <c r="B2295" s="90">
        <v>0.37777777777777777</v>
      </c>
      <c r="C2295" s="91" t="s">
        <v>1237</v>
      </c>
      <c r="D2295" s="129" t="str">
        <f t="array" ref="D2295">XLOOKUP(C2295,'DS ST'!A:A,'DS ST'!B:B)</f>
        <v>EMR</v>
      </c>
      <c r="E2295" s="94" t="str">
        <f t="array" ref="E2295">XLOOKUP($F2295,'GIÁ'!$A:$A,'GIÁ'!$E:$E)</f>
        <v>ĐÔNG</v>
      </c>
      <c r="F2295" s="94">
        <v>8.936220300274E12</v>
      </c>
      <c r="G2295" s="95" t="s">
        <v>2705</v>
      </c>
      <c r="H2295" s="95" t="s">
        <v>224</v>
      </c>
      <c r="I2295" s="96">
        <v>2.0</v>
      </c>
      <c r="J2295" s="96">
        <v>0.0</v>
      </c>
      <c r="K2295" s="98">
        <f t="shared" si="4"/>
        <v>2</v>
      </c>
      <c r="L2295" s="99" t="s">
        <v>6615</v>
      </c>
      <c r="M2295" s="100" t="s">
        <v>6616</v>
      </c>
      <c r="N2295" s="101" t="str">
        <f t="shared" si="139"/>
        <v>PT1590296-T0018936220300274</v>
      </c>
      <c r="O2295" s="128"/>
      <c r="P2295" s="100"/>
      <c r="Q2295" s="103">
        <f t="shared" si="5"/>
        <v>2</v>
      </c>
      <c r="R2295" s="161"/>
      <c r="S2295" s="105"/>
      <c r="T2295" s="106"/>
      <c r="U2295" s="107" t="s">
        <v>6578</v>
      </c>
      <c r="V2295" s="108" t="s">
        <v>756</v>
      </c>
      <c r="W2295" s="109" t="s">
        <v>1908</v>
      </c>
      <c r="X2295" s="110" t="str">
        <f t="shared" si="6"/>
        <v/>
      </c>
      <c r="Y2295" s="110" t="str">
        <f t="shared" si="7"/>
        <v/>
      </c>
      <c r="Z2295" s="109" t="s">
        <v>797</v>
      </c>
      <c r="AA2295" s="109" t="s">
        <v>802</v>
      </c>
      <c r="AB2295" s="106"/>
      <c r="AC2295" s="158"/>
      <c r="AD2295" s="160"/>
      <c r="AE2295" s="127"/>
      <c r="AF2295" s="113"/>
      <c r="AG2295" s="165" t="str">
        <f t="array" ref="AG2295">XLOOKUP(F2295,'CLV2'!A:A,'CLV2'!E:E)</f>
        <v>2.FROZEN FOODS</v>
      </c>
      <c r="AH2295" s="115" t="str">
        <f t="array" ref="AH2295">XLOOKUP(F2295,'CLV2'!A:A,'CLV2'!F:F)</f>
        <v>3.HOTPOT AND FRIED</v>
      </c>
      <c r="AI2295" s="115" t="str">
        <f t="shared" si="8"/>
        <v>Pack</v>
      </c>
      <c r="AJ2295" s="116">
        <f t="shared" si="9"/>
        <v>1</v>
      </c>
      <c r="AK2295" s="117" t="str">
        <f t="array" ref="AK2295">XLOOKUP(F2295,'GIÁ'!A:A,'GIÁ'!D:D)</f>
        <v>40500.00</v>
      </c>
      <c r="AL2295" s="118">
        <f t="shared" si="10"/>
        <v>81000</v>
      </c>
      <c r="AM2295" s="118">
        <f t="shared" si="11"/>
        <v>0</v>
      </c>
      <c r="AN2295" s="119">
        <f t="shared" si="12"/>
        <v>0</v>
      </c>
      <c r="AO2295" s="118">
        <f t="shared" si="13"/>
        <v>81000</v>
      </c>
      <c r="AP2295" s="121">
        <f t="shared" si="14"/>
        <v>0</v>
      </c>
      <c r="AQ2295" s="122"/>
      <c r="AR2295" s="119"/>
    </row>
    <row r="2296" ht="22.5" customHeight="1">
      <c r="A2296" s="89">
        <v>46233.0</v>
      </c>
      <c r="B2296" s="90">
        <v>0.37777777777777777</v>
      </c>
      <c r="C2296" s="91" t="s">
        <v>1237</v>
      </c>
      <c r="D2296" s="129" t="str">
        <f t="array" ref="D2296">XLOOKUP(C2296,'DS ST'!A:A,'DS ST'!B:B)</f>
        <v>EMR</v>
      </c>
      <c r="E2296" s="94" t="str">
        <f t="array" ref="E2296">XLOOKUP($F2296,'GIÁ'!$A:$A,'GIÁ'!$E:$E)</f>
        <v>ĐÔNG</v>
      </c>
      <c r="F2296" s="94">
        <v>8.936190860716E12</v>
      </c>
      <c r="G2296" s="95" t="s">
        <v>2610</v>
      </c>
      <c r="H2296" s="95" t="s">
        <v>93</v>
      </c>
      <c r="I2296" s="96">
        <v>3.0</v>
      </c>
      <c r="J2296" s="96">
        <v>0.0</v>
      </c>
      <c r="K2296" s="98">
        <f t="shared" si="4"/>
        <v>3</v>
      </c>
      <c r="L2296" s="99" t="s">
        <v>6615</v>
      </c>
      <c r="M2296" s="100" t="s">
        <v>6616</v>
      </c>
      <c r="N2296" s="101" t="str">
        <f t="shared" si="139"/>
        <v>PT1590296-T0018936190860716</v>
      </c>
      <c r="O2296" s="128"/>
      <c r="P2296" s="100"/>
      <c r="Q2296" s="103">
        <f t="shared" si="5"/>
        <v>3</v>
      </c>
      <c r="R2296" s="161"/>
      <c r="S2296" s="105"/>
      <c r="T2296" s="106"/>
      <c r="U2296" s="107" t="s">
        <v>6539</v>
      </c>
      <c r="V2296" s="108" t="s">
        <v>756</v>
      </c>
      <c r="W2296" s="109" t="s">
        <v>1908</v>
      </c>
      <c r="X2296" s="110" t="str">
        <f t="shared" si="6"/>
        <v/>
      </c>
      <c r="Y2296" s="110" t="str">
        <f t="shared" si="7"/>
        <v/>
      </c>
      <c r="Z2296" s="109" t="s">
        <v>797</v>
      </c>
      <c r="AA2296" s="109" t="s">
        <v>802</v>
      </c>
      <c r="AB2296" s="106"/>
      <c r="AC2296" s="158"/>
      <c r="AD2296" s="160"/>
      <c r="AE2296" s="127"/>
      <c r="AF2296" s="113"/>
      <c r="AG2296" s="165" t="str">
        <f t="array" ref="AG2296">XLOOKUP(F2296,'CLV2'!A:A,'CLV2'!E:E)</f>
        <v>2.MEAT</v>
      </c>
      <c r="AH2296" s="115" t="str">
        <f t="array" ref="AH2296">XLOOKUP(F2296,'CLV2'!A:A,'CLV2'!F:F)</f>
        <v>3.FROZEN MEAT</v>
      </c>
      <c r="AI2296" s="115" t="str">
        <f t="shared" si="8"/>
        <v>Pack</v>
      </c>
      <c r="AJ2296" s="116">
        <f t="shared" si="9"/>
        <v>1</v>
      </c>
      <c r="AK2296" s="117" t="str">
        <f t="array" ref="AK2296">XLOOKUP(F2296,'GIÁ'!A:A,'GIÁ'!D:D)</f>
        <v>49176.27</v>
      </c>
      <c r="AL2296" s="118">
        <f t="shared" si="10"/>
        <v>147528.81</v>
      </c>
      <c r="AM2296" s="118">
        <f t="shared" si="11"/>
        <v>0</v>
      </c>
      <c r="AN2296" s="119">
        <f t="shared" si="12"/>
        <v>0</v>
      </c>
      <c r="AO2296" s="118">
        <f t="shared" si="13"/>
        <v>147528.81</v>
      </c>
      <c r="AP2296" s="121">
        <f t="shared" si="14"/>
        <v>0</v>
      </c>
      <c r="AQ2296" s="122"/>
      <c r="AR2296" s="119"/>
    </row>
    <row r="2297" ht="22.5" customHeight="1">
      <c r="A2297" s="89">
        <v>46233.0</v>
      </c>
      <c r="B2297" s="90">
        <v>0.37777777777777777</v>
      </c>
      <c r="C2297" s="91" t="s">
        <v>1237</v>
      </c>
      <c r="D2297" s="129" t="str">
        <f t="array" ref="D2297">XLOOKUP(C2297,'DS ST'!A:A,'DS ST'!B:B)</f>
        <v>EMR</v>
      </c>
      <c r="E2297" s="94" t="str">
        <f t="array" ref="E2297">XLOOKUP($F2297,'GIÁ'!$A:$A,'GIÁ'!$E:$E)</f>
        <v>ĐÔNG</v>
      </c>
      <c r="F2297" s="94">
        <v>8.936187610089E12</v>
      </c>
      <c r="G2297" s="95" t="s">
        <v>2590</v>
      </c>
      <c r="H2297" s="95" t="s">
        <v>224</v>
      </c>
      <c r="I2297" s="96">
        <v>2.0</v>
      </c>
      <c r="J2297" s="96">
        <v>0.0</v>
      </c>
      <c r="K2297" s="98">
        <f t="shared" si="4"/>
        <v>2</v>
      </c>
      <c r="L2297" s="99" t="s">
        <v>6615</v>
      </c>
      <c r="M2297" s="100" t="s">
        <v>6616</v>
      </c>
      <c r="N2297" s="101" t="str">
        <f t="shared" si="139"/>
        <v>PT1590296-T0018936187610089</v>
      </c>
      <c r="O2297" s="128"/>
      <c r="P2297" s="100"/>
      <c r="Q2297" s="103">
        <f t="shared" si="5"/>
        <v>2</v>
      </c>
      <c r="R2297" s="161"/>
      <c r="S2297" s="105"/>
      <c r="T2297" s="106"/>
      <c r="U2297" s="107" t="s">
        <v>6532</v>
      </c>
      <c r="V2297" s="108" t="s">
        <v>756</v>
      </c>
      <c r="W2297" s="109" t="s">
        <v>1908</v>
      </c>
      <c r="X2297" s="110" t="str">
        <f t="shared" si="6"/>
        <v/>
      </c>
      <c r="Y2297" s="110" t="str">
        <f t="shared" si="7"/>
        <v/>
      </c>
      <c r="Z2297" s="109" t="s">
        <v>797</v>
      </c>
      <c r="AA2297" s="109" t="s">
        <v>802</v>
      </c>
      <c r="AB2297" s="106"/>
      <c r="AC2297" s="158"/>
      <c r="AD2297" s="160"/>
      <c r="AE2297" s="127"/>
      <c r="AF2297" s="113"/>
      <c r="AG2297" s="165" t="str">
        <f t="array" ref="AG2297">XLOOKUP(F2297,'CLV2'!A:A,'CLV2'!E:E)</f>
        <v>2.FISH AND SEAFOOD</v>
      </c>
      <c r="AH2297" s="115" t="str">
        <f t="array" ref="AH2297">XLOOKUP(F2297,'CLV2'!A:A,'CLV2'!F:F)</f>
        <v>3.FROZEN FISH AND SEAFOOD</v>
      </c>
      <c r="AI2297" s="115" t="str">
        <f t="shared" si="8"/>
        <v>Pack</v>
      </c>
      <c r="AJ2297" s="116">
        <f t="shared" si="9"/>
        <v>1</v>
      </c>
      <c r="AK2297" s="117" t="str">
        <f t="array" ref="AK2297">XLOOKUP(F2297,'GIÁ'!A:A,'GIÁ'!D:D)</f>
        <v>73948.55</v>
      </c>
      <c r="AL2297" s="118">
        <f t="shared" si="10"/>
        <v>147897.1</v>
      </c>
      <c r="AM2297" s="118">
        <f t="shared" si="11"/>
        <v>0</v>
      </c>
      <c r="AN2297" s="119">
        <f t="shared" si="12"/>
        <v>0</v>
      </c>
      <c r="AO2297" s="118">
        <f t="shared" si="13"/>
        <v>147897.1</v>
      </c>
      <c r="AP2297" s="121">
        <f t="shared" si="14"/>
        <v>0</v>
      </c>
      <c r="AQ2297" s="122"/>
      <c r="AR2297" s="119"/>
    </row>
    <row r="2298" ht="22.5" customHeight="1">
      <c r="A2298" s="89">
        <v>46233.0</v>
      </c>
      <c r="B2298" s="90">
        <v>0.37777777777777777</v>
      </c>
      <c r="C2298" s="91" t="s">
        <v>1237</v>
      </c>
      <c r="D2298" s="129" t="str">
        <f t="array" ref="D2298">XLOOKUP(C2298,'DS ST'!A:A,'DS ST'!B:B)</f>
        <v>EMR</v>
      </c>
      <c r="E2298" s="94" t="str">
        <f t="array" ref="E2298">XLOOKUP($F2298,'GIÁ'!$A:$A,'GIÁ'!$E:$E)</f>
        <v>ĐÔNG</v>
      </c>
      <c r="F2298" s="94">
        <v>8.938535604597E12</v>
      </c>
      <c r="G2298" s="95" t="s">
        <v>3063</v>
      </c>
      <c r="H2298" s="95" t="s">
        <v>93</v>
      </c>
      <c r="I2298" s="96">
        <v>2.0</v>
      </c>
      <c r="J2298" s="96">
        <v>0.0</v>
      </c>
      <c r="K2298" s="98">
        <f t="shared" si="4"/>
        <v>2</v>
      </c>
      <c r="L2298" s="99" t="s">
        <v>6615</v>
      </c>
      <c r="M2298" s="100" t="s">
        <v>6616</v>
      </c>
      <c r="N2298" s="101" t="str">
        <f t="shared" si="139"/>
        <v>PT1590296-T0018938535604597</v>
      </c>
      <c r="O2298" s="128"/>
      <c r="P2298" s="100"/>
      <c r="Q2298" s="103">
        <f t="shared" si="5"/>
        <v>2</v>
      </c>
      <c r="R2298" s="161"/>
      <c r="S2298" s="105"/>
      <c r="T2298" s="106"/>
      <c r="U2298" s="107" t="s">
        <v>6542</v>
      </c>
      <c r="V2298" s="108" t="s">
        <v>756</v>
      </c>
      <c r="W2298" s="109" t="s">
        <v>1908</v>
      </c>
      <c r="X2298" s="110" t="str">
        <f t="shared" si="6"/>
        <v/>
      </c>
      <c r="Y2298" s="110" t="str">
        <f t="shared" si="7"/>
        <v/>
      </c>
      <c r="Z2298" s="109" t="s">
        <v>797</v>
      </c>
      <c r="AA2298" s="109" t="s">
        <v>802</v>
      </c>
      <c r="AB2298" s="106"/>
      <c r="AC2298" s="158"/>
      <c r="AD2298" s="160"/>
      <c r="AE2298" s="127"/>
      <c r="AF2298" s="113"/>
      <c r="AG2298" s="165" t="str">
        <f t="array" ref="AG2298">XLOOKUP(F2298,'CLV2'!A:A,'CLV2'!E:E)</f>
        <v>2.FISH AND SEAFOOD</v>
      </c>
      <c r="AH2298" s="115" t="str">
        <f t="array" ref="AH2298">XLOOKUP(F2298,'CLV2'!A:A,'CLV2'!F:F)</f>
        <v>3.FROZEN FISH AND SEAFOOD</v>
      </c>
      <c r="AI2298" s="115" t="str">
        <f t="shared" si="8"/>
        <v>Pack</v>
      </c>
      <c r="AJ2298" s="116">
        <f t="shared" si="9"/>
        <v>1</v>
      </c>
      <c r="AK2298" s="117" t="str">
        <f t="array" ref="AK2298">XLOOKUP(F2298,'GIÁ'!A:A,'GIÁ'!D:D)</f>
        <v>54841.46</v>
      </c>
      <c r="AL2298" s="118">
        <f t="shared" si="10"/>
        <v>109682.92</v>
      </c>
      <c r="AM2298" s="118">
        <f t="shared" si="11"/>
        <v>0</v>
      </c>
      <c r="AN2298" s="119">
        <f t="shared" si="12"/>
        <v>0</v>
      </c>
      <c r="AO2298" s="118">
        <f t="shared" si="13"/>
        <v>109682.92</v>
      </c>
      <c r="AP2298" s="121">
        <f t="shared" si="14"/>
        <v>0</v>
      </c>
      <c r="AQ2298" s="122"/>
      <c r="AR2298" s="119"/>
    </row>
    <row r="2299" ht="22.5" customHeight="1">
      <c r="A2299" s="89">
        <v>46233.0</v>
      </c>
      <c r="B2299" s="90">
        <v>0.40069444444444446</v>
      </c>
      <c r="C2299" s="91" t="s">
        <v>233</v>
      </c>
      <c r="D2299" s="129" t="str">
        <f t="array" ref="D2299">XLOOKUP(C2299,'DS ST'!A:A,'DS ST'!B:B)</f>
        <v>A117</v>
      </c>
      <c r="E2299" s="94" t="str">
        <f t="array" ref="E2299">XLOOKUP($F2299,'GIÁ'!$A:$A,'GIÁ'!$E:$E)</f>
        <v>ĐÔNG</v>
      </c>
      <c r="F2299" s="94">
        <v>8.936077110132E12</v>
      </c>
      <c r="G2299" s="95" t="s">
        <v>2331</v>
      </c>
      <c r="H2299" s="95" t="s">
        <v>224</v>
      </c>
      <c r="I2299" s="96">
        <v>2.0</v>
      </c>
      <c r="J2299" s="96">
        <v>0.0</v>
      </c>
      <c r="K2299" s="98">
        <f t="shared" si="4"/>
        <v>2</v>
      </c>
      <c r="L2299" s="99" t="s">
        <v>6617</v>
      </c>
      <c r="M2299" s="100" t="s">
        <v>6618</v>
      </c>
      <c r="N2299" s="101" t="str">
        <f t="shared" si="139"/>
        <v>PT1590259-T0018936077110132</v>
      </c>
      <c r="O2299" s="128"/>
      <c r="P2299" s="100"/>
      <c r="Q2299" s="103">
        <f t="shared" si="5"/>
        <v>2</v>
      </c>
      <c r="R2299" s="161"/>
      <c r="S2299" s="105"/>
      <c r="T2299" s="106"/>
      <c r="U2299" s="107" t="s">
        <v>6562</v>
      </c>
      <c r="V2299" s="108" t="s">
        <v>756</v>
      </c>
      <c r="W2299" s="109" t="s">
        <v>1908</v>
      </c>
      <c r="X2299" s="110" t="str">
        <f t="shared" si="6"/>
        <v/>
      </c>
      <c r="Y2299" s="110" t="str">
        <f t="shared" si="7"/>
        <v/>
      </c>
      <c r="Z2299" s="109" t="s">
        <v>797</v>
      </c>
      <c r="AA2299" s="109" t="s">
        <v>802</v>
      </c>
      <c r="AB2299" s="106"/>
      <c r="AC2299" s="158"/>
      <c r="AD2299" s="160"/>
      <c r="AE2299" s="127"/>
      <c r="AF2299" s="113"/>
      <c r="AG2299" s="165" t="str">
        <f t="array" ref="AG2299">XLOOKUP(F2299,'CLV2'!A:A,'CLV2'!E:E)</f>
        <v>2.FROZEN FOODS</v>
      </c>
      <c r="AH2299" s="115" t="str">
        <f t="array" ref="AH2299">XLOOKUP(F2299,'CLV2'!A:A,'CLV2'!F:F)</f>
        <v>3.DUMPLINGS</v>
      </c>
      <c r="AI2299" s="115" t="str">
        <f t="shared" si="8"/>
        <v>Pack</v>
      </c>
      <c r="AJ2299" s="116">
        <f t="shared" si="9"/>
        <v>1</v>
      </c>
      <c r="AK2299" s="117" t="str">
        <f t="array" ref="AK2299">XLOOKUP(F2299,'GIÁ'!A:A,'GIÁ'!D:D)</f>
        <v>35838.13</v>
      </c>
      <c r="AL2299" s="118">
        <f t="shared" si="10"/>
        <v>71676.26</v>
      </c>
      <c r="AM2299" s="118">
        <f t="shared" si="11"/>
        <v>0</v>
      </c>
      <c r="AN2299" s="119">
        <f t="shared" si="12"/>
        <v>0</v>
      </c>
      <c r="AO2299" s="118">
        <f t="shared" si="13"/>
        <v>71676.26</v>
      </c>
      <c r="AP2299" s="121">
        <f t="shared" si="14"/>
        <v>0</v>
      </c>
      <c r="AQ2299" s="122"/>
      <c r="AR2299" s="119"/>
    </row>
    <row r="2300" ht="22.5" customHeight="1">
      <c r="A2300" s="89">
        <v>46233.0</v>
      </c>
      <c r="B2300" s="90">
        <v>0.40069444444444446</v>
      </c>
      <c r="C2300" s="91" t="s">
        <v>233</v>
      </c>
      <c r="D2300" s="129" t="str">
        <f t="array" ref="D2300">XLOOKUP(C2300,'DS ST'!A:A,'DS ST'!B:B)</f>
        <v>A117</v>
      </c>
      <c r="E2300" s="94" t="str">
        <f t="array" ref="E2300">XLOOKUP($F2300,'GIÁ'!$A:$A,'GIÁ'!$E:$E)</f>
        <v>ĐÔNG</v>
      </c>
      <c r="F2300" s="94">
        <v>8.934717275081E12</v>
      </c>
      <c r="G2300" s="95" t="s">
        <v>1735</v>
      </c>
      <c r="H2300" s="95" t="s">
        <v>224</v>
      </c>
      <c r="I2300" s="96">
        <v>6.0</v>
      </c>
      <c r="J2300" s="96">
        <v>0.0</v>
      </c>
      <c r="K2300" s="98">
        <f t="shared" si="4"/>
        <v>6</v>
      </c>
      <c r="L2300" s="99" t="s">
        <v>6617</v>
      </c>
      <c r="M2300" s="100" t="s">
        <v>6618</v>
      </c>
      <c r="N2300" s="101" t="str">
        <f t="shared" si="139"/>
        <v>PT1590259-T0018934717275081</v>
      </c>
      <c r="O2300" s="128"/>
      <c r="P2300" s="100"/>
      <c r="Q2300" s="103">
        <f t="shared" si="5"/>
        <v>6</v>
      </c>
      <c r="R2300" s="161"/>
      <c r="S2300" s="105"/>
      <c r="T2300" s="106"/>
      <c r="U2300" s="107" t="s">
        <v>6563</v>
      </c>
      <c r="V2300" s="108" t="s">
        <v>756</v>
      </c>
      <c r="W2300" s="109" t="s">
        <v>1908</v>
      </c>
      <c r="X2300" s="110" t="str">
        <f t="shared" si="6"/>
        <v/>
      </c>
      <c r="Y2300" s="110" t="str">
        <f t="shared" si="7"/>
        <v/>
      </c>
      <c r="Z2300" s="109" t="s">
        <v>797</v>
      </c>
      <c r="AA2300" s="109" t="s">
        <v>802</v>
      </c>
      <c r="AB2300" s="106"/>
      <c r="AC2300" s="158"/>
      <c r="AD2300" s="160"/>
      <c r="AE2300" s="127"/>
      <c r="AF2300" s="113"/>
      <c r="AG2300" s="165" t="str">
        <f t="array" ref="AG2300">XLOOKUP(F2300,'CLV2'!A:A,'CLV2'!E:E)</f>
        <v>2.FROZEN FOODS</v>
      </c>
      <c r="AH2300" s="115" t="str">
        <f t="array" ref="AH2300">XLOOKUP(F2300,'CLV2'!A:A,'CLV2'!F:F)</f>
        <v>3.DUMPLINGS</v>
      </c>
      <c r="AI2300" s="115" t="str">
        <f t="shared" si="8"/>
        <v>Pack</v>
      </c>
      <c r="AJ2300" s="116">
        <f t="shared" si="9"/>
        <v>1</v>
      </c>
      <c r="AK2300" s="117" t="str">
        <f t="array" ref="AK2300">XLOOKUP(F2300,'GIÁ'!A:A,'GIÁ'!D:D)</f>
        <v>42036.39</v>
      </c>
      <c r="AL2300" s="118">
        <f t="shared" si="10"/>
        <v>252218.34</v>
      </c>
      <c r="AM2300" s="118">
        <f t="shared" si="11"/>
        <v>0</v>
      </c>
      <c r="AN2300" s="119">
        <f t="shared" si="12"/>
        <v>0</v>
      </c>
      <c r="AO2300" s="118">
        <f t="shared" si="13"/>
        <v>252218.34</v>
      </c>
      <c r="AP2300" s="121">
        <f t="shared" si="14"/>
        <v>0</v>
      </c>
      <c r="AQ2300" s="122"/>
      <c r="AR2300" s="119"/>
    </row>
    <row r="2301" ht="22.5" customHeight="1">
      <c r="A2301" s="89">
        <v>46233.0</v>
      </c>
      <c r="B2301" s="90">
        <v>0.40069444444444446</v>
      </c>
      <c r="C2301" s="91" t="s">
        <v>233</v>
      </c>
      <c r="D2301" s="129" t="str">
        <f t="array" ref="D2301">XLOOKUP(C2301,'DS ST'!A:A,'DS ST'!B:B)</f>
        <v>A117</v>
      </c>
      <c r="E2301" s="94" t="str">
        <f t="array" ref="E2301">XLOOKUP($F2301,'GIÁ'!$A:$A,'GIÁ'!$E:$E)</f>
        <v>ĐÔNG</v>
      </c>
      <c r="F2301" s="94">
        <v>8.934717401343E12</v>
      </c>
      <c r="G2301" s="95" t="s">
        <v>1752</v>
      </c>
      <c r="H2301" s="95" t="s">
        <v>224</v>
      </c>
      <c r="I2301" s="96">
        <v>4.0</v>
      </c>
      <c r="J2301" s="96">
        <v>0.0</v>
      </c>
      <c r="K2301" s="98">
        <f t="shared" si="4"/>
        <v>4</v>
      </c>
      <c r="L2301" s="99" t="s">
        <v>6617</v>
      </c>
      <c r="M2301" s="100" t="s">
        <v>6618</v>
      </c>
      <c r="N2301" s="101" t="str">
        <f t="shared" si="139"/>
        <v>PT1590259-T0018934717401343</v>
      </c>
      <c r="O2301" s="128"/>
      <c r="P2301" s="100"/>
      <c r="Q2301" s="103">
        <f t="shared" si="5"/>
        <v>4</v>
      </c>
      <c r="R2301" s="161"/>
      <c r="S2301" s="105"/>
      <c r="T2301" s="106"/>
      <c r="U2301" s="107" t="s">
        <v>6576</v>
      </c>
      <c r="V2301" s="108" t="s">
        <v>756</v>
      </c>
      <c r="W2301" s="109" t="s">
        <v>1908</v>
      </c>
      <c r="X2301" s="110" t="str">
        <f t="shared" si="6"/>
        <v/>
      </c>
      <c r="Y2301" s="110" t="str">
        <f t="shared" si="7"/>
        <v/>
      </c>
      <c r="Z2301" s="109" t="s">
        <v>797</v>
      </c>
      <c r="AA2301" s="109" t="s">
        <v>802</v>
      </c>
      <c r="AB2301" s="106"/>
      <c r="AC2301" s="158"/>
      <c r="AD2301" s="160"/>
      <c r="AE2301" s="127"/>
      <c r="AF2301" s="113"/>
      <c r="AG2301" s="165" t="str">
        <f t="array" ref="AG2301">XLOOKUP(F2301,'CLV2'!A:A,'CLV2'!E:E)</f>
        <v>2.FROZEN FOODS</v>
      </c>
      <c r="AH2301" s="115" t="str">
        <f t="array" ref="AH2301">XLOOKUP(F2301,'CLV2'!A:A,'CLV2'!F:F)</f>
        <v>3.DUMPLINGS</v>
      </c>
      <c r="AI2301" s="115" t="str">
        <f t="shared" si="8"/>
        <v>Pack</v>
      </c>
      <c r="AJ2301" s="116">
        <f t="shared" si="9"/>
        <v>1</v>
      </c>
      <c r="AK2301" s="117" t="str">
        <f t="array" ref="AK2301">XLOOKUP(F2301,'GIÁ'!A:A,'GIÁ'!D:D)</f>
        <v>20835.93</v>
      </c>
      <c r="AL2301" s="118">
        <f t="shared" si="10"/>
        <v>83343.72</v>
      </c>
      <c r="AM2301" s="118">
        <f t="shared" si="11"/>
        <v>0</v>
      </c>
      <c r="AN2301" s="119">
        <f t="shared" si="12"/>
        <v>0</v>
      </c>
      <c r="AO2301" s="118">
        <f t="shared" si="13"/>
        <v>83343.72</v>
      </c>
      <c r="AP2301" s="121">
        <f t="shared" si="14"/>
        <v>0</v>
      </c>
      <c r="AQ2301" s="122"/>
      <c r="AR2301" s="119"/>
    </row>
    <row r="2302" ht="22.5" customHeight="1">
      <c r="A2302" s="89">
        <v>46233.0</v>
      </c>
      <c r="B2302" s="90">
        <v>0.40069444444444446</v>
      </c>
      <c r="C2302" s="91" t="s">
        <v>233</v>
      </c>
      <c r="D2302" s="129" t="str">
        <f t="array" ref="D2302">XLOOKUP(C2302,'DS ST'!A:A,'DS ST'!B:B)</f>
        <v>A117</v>
      </c>
      <c r="E2302" s="94" t="str">
        <f t="array" ref="E2302">XLOOKUP($F2302,'GIÁ'!$A:$A,'GIÁ'!$E:$E)</f>
        <v>ĐÔNG</v>
      </c>
      <c r="F2302" s="94">
        <v>8.936013238791E12</v>
      </c>
      <c r="G2302" s="95" t="s">
        <v>2178</v>
      </c>
      <c r="H2302" s="95" t="s">
        <v>57</v>
      </c>
      <c r="I2302" s="96">
        <v>6.0</v>
      </c>
      <c r="J2302" s="96">
        <v>0.0</v>
      </c>
      <c r="K2302" s="98">
        <f t="shared" si="4"/>
        <v>6</v>
      </c>
      <c r="L2302" s="99" t="s">
        <v>6617</v>
      </c>
      <c r="M2302" s="100" t="s">
        <v>6618</v>
      </c>
      <c r="N2302" s="101" t="str">
        <f t="shared" si="139"/>
        <v>PT1590259-T0018936013238791</v>
      </c>
      <c r="O2302" s="128"/>
      <c r="P2302" s="100"/>
      <c r="Q2302" s="103">
        <f t="shared" si="5"/>
        <v>6</v>
      </c>
      <c r="R2302" s="161"/>
      <c r="S2302" s="105"/>
      <c r="T2302" s="106"/>
      <c r="U2302" s="107" t="s">
        <v>6525</v>
      </c>
      <c r="V2302" s="108" t="s">
        <v>756</v>
      </c>
      <c r="W2302" s="109" t="s">
        <v>1908</v>
      </c>
      <c r="X2302" s="110" t="str">
        <f t="shared" si="6"/>
        <v/>
      </c>
      <c r="Y2302" s="110" t="str">
        <f t="shared" si="7"/>
        <v/>
      </c>
      <c r="Z2302" s="109" t="s">
        <v>797</v>
      </c>
      <c r="AA2302" s="109" t="s">
        <v>802</v>
      </c>
      <c r="AB2302" s="106"/>
      <c r="AC2302" s="158"/>
      <c r="AD2302" s="160"/>
      <c r="AE2302" s="127"/>
      <c r="AF2302" s="113"/>
      <c r="AG2302" s="165" t="str">
        <f t="array" ref="AG2302">XLOOKUP(F2302,'CLV2'!A:A,'CLV2'!E:E)</f>
        <v>2.FROZEN FOODS</v>
      </c>
      <c r="AH2302" s="115" t="str">
        <f t="array" ref="AH2302">XLOOKUP(F2302,'CLV2'!A:A,'CLV2'!F:F)</f>
        <v>3.PIZZA - READY MEALS</v>
      </c>
      <c r="AI2302" s="115" t="str">
        <f t="shared" si="8"/>
        <v>Pack</v>
      </c>
      <c r="AJ2302" s="116">
        <f t="shared" si="9"/>
        <v>1</v>
      </c>
      <c r="AK2302" s="117" t="str">
        <f t="array" ref="AK2302">XLOOKUP(F2302,'GIÁ'!A:A,'GIÁ'!D:D)</f>
        <v>22578.43</v>
      </c>
      <c r="AL2302" s="118">
        <f t="shared" si="10"/>
        <v>135470.58</v>
      </c>
      <c r="AM2302" s="118">
        <f t="shared" si="11"/>
        <v>0</v>
      </c>
      <c r="AN2302" s="119">
        <f t="shared" si="12"/>
        <v>0</v>
      </c>
      <c r="AO2302" s="118">
        <f t="shared" si="13"/>
        <v>135470.58</v>
      </c>
      <c r="AP2302" s="121">
        <f t="shared" si="14"/>
        <v>0</v>
      </c>
      <c r="AQ2302" s="122"/>
      <c r="AR2302" s="119"/>
    </row>
    <row r="2303" ht="22.5" customHeight="1">
      <c r="A2303" s="89">
        <v>46233.0</v>
      </c>
      <c r="B2303" s="90">
        <v>0.40069444444444446</v>
      </c>
      <c r="C2303" s="91" t="s">
        <v>233</v>
      </c>
      <c r="D2303" s="129" t="str">
        <f t="array" ref="D2303">XLOOKUP(C2303,'DS ST'!A:A,'DS ST'!B:B)</f>
        <v>A117</v>
      </c>
      <c r="E2303" s="94" t="str">
        <f t="array" ref="E2303">XLOOKUP($F2303,'GIÁ'!$A:$A,'GIÁ'!$E:$E)</f>
        <v>ĐÔNG</v>
      </c>
      <c r="F2303" s="94">
        <v>8.93621960004E12</v>
      </c>
      <c r="G2303" s="95" t="s">
        <v>2686</v>
      </c>
      <c r="H2303" s="95" t="s">
        <v>224</v>
      </c>
      <c r="I2303" s="96">
        <v>6.0</v>
      </c>
      <c r="J2303" s="96">
        <v>0.0</v>
      </c>
      <c r="K2303" s="98">
        <f t="shared" si="4"/>
        <v>6</v>
      </c>
      <c r="L2303" s="99" t="s">
        <v>6617</v>
      </c>
      <c r="M2303" s="100" t="s">
        <v>6618</v>
      </c>
      <c r="N2303" s="101" t="str">
        <f t="shared" si="139"/>
        <v>PT1590259-T0018936219600040</v>
      </c>
      <c r="O2303" s="128"/>
      <c r="P2303" s="100"/>
      <c r="Q2303" s="103">
        <f t="shared" si="5"/>
        <v>6</v>
      </c>
      <c r="R2303" s="161"/>
      <c r="S2303" s="105"/>
      <c r="T2303" s="106"/>
      <c r="U2303" s="107" t="s">
        <v>6605</v>
      </c>
      <c r="V2303" s="108" t="s">
        <v>756</v>
      </c>
      <c r="W2303" s="109" t="s">
        <v>1908</v>
      </c>
      <c r="X2303" s="110" t="str">
        <f t="shared" si="6"/>
        <v/>
      </c>
      <c r="Y2303" s="110" t="str">
        <f t="shared" si="7"/>
        <v/>
      </c>
      <c r="Z2303" s="109" t="s">
        <v>797</v>
      </c>
      <c r="AA2303" s="109" t="s">
        <v>802</v>
      </c>
      <c r="AB2303" s="106"/>
      <c r="AC2303" s="158"/>
      <c r="AD2303" s="160"/>
      <c r="AE2303" s="127"/>
      <c r="AF2303" s="113"/>
      <c r="AG2303" s="165" t="str">
        <f t="array" ref="AG2303">XLOOKUP(F2303,'CLV2'!A:A,'CLV2'!E:E)</f>
        <v>2.FROZEN FOODS</v>
      </c>
      <c r="AH2303" s="115" t="str">
        <f t="array" ref="AH2303">XLOOKUP(F2303,'CLV2'!A:A,'CLV2'!F:F)</f>
        <v>3.HOTPOT AND FRIED</v>
      </c>
      <c r="AI2303" s="115" t="str">
        <f t="shared" si="8"/>
        <v>Pack</v>
      </c>
      <c r="AJ2303" s="116">
        <f t="shared" si="9"/>
        <v>1</v>
      </c>
      <c r="AK2303" s="117" t="str">
        <f t="array" ref="AK2303">XLOOKUP(F2303,'GIÁ'!A:A,'GIÁ'!D:D)</f>
        <v>13306.66</v>
      </c>
      <c r="AL2303" s="118">
        <f t="shared" si="10"/>
        <v>79839.96</v>
      </c>
      <c r="AM2303" s="118">
        <f t="shared" si="11"/>
        <v>0</v>
      </c>
      <c r="AN2303" s="119">
        <f t="shared" si="12"/>
        <v>0</v>
      </c>
      <c r="AO2303" s="118">
        <f t="shared" si="13"/>
        <v>79839.96</v>
      </c>
      <c r="AP2303" s="121">
        <f t="shared" si="14"/>
        <v>0</v>
      </c>
      <c r="AQ2303" s="122"/>
      <c r="AR2303" s="119"/>
    </row>
    <row r="2304" ht="22.5" customHeight="1">
      <c r="A2304" s="89">
        <v>46233.0</v>
      </c>
      <c r="B2304" s="90">
        <v>0.40069444444444446</v>
      </c>
      <c r="C2304" s="91" t="s">
        <v>233</v>
      </c>
      <c r="D2304" s="129" t="str">
        <f t="array" ref="D2304">XLOOKUP(C2304,'DS ST'!A:A,'DS ST'!B:B)</f>
        <v>A117</v>
      </c>
      <c r="E2304" s="94" t="str">
        <f t="array" ref="E2304">XLOOKUP($F2304,'GIÁ'!$A:$A,'GIÁ'!$E:$E)</f>
        <v>ĐÔNG</v>
      </c>
      <c r="F2304" s="94">
        <v>8.934717472008E12</v>
      </c>
      <c r="G2304" s="95" t="s">
        <v>1769</v>
      </c>
      <c r="H2304" s="95" t="s">
        <v>224</v>
      </c>
      <c r="I2304" s="96">
        <v>2.0</v>
      </c>
      <c r="J2304" s="96">
        <v>0.0</v>
      </c>
      <c r="K2304" s="98">
        <f t="shared" si="4"/>
        <v>2</v>
      </c>
      <c r="L2304" s="99" t="s">
        <v>6617</v>
      </c>
      <c r="M2304" s="100" t="s">
        <v>6618</v>
      </c>
      <c r="N2304" s="101" t="str">
        <f t="shared" si="139"/>
        <v>PT1590259-T0018934717472008</v>
      </c>
      <c r="O2304" s="128"/>
      <c r="P2304" s="100"/>
      <c r="Q2304" s="103">
        <f t="shared" si="5"/>
        <v>2</v>
      </c>
      <c r="R2304" s="161"/>
      <c r="S2304" s="105"/>
      <c r="T2304" s="106"/>
      <c r="U2304" s="107" t="s">
        <v>6597</v>
      </c>
      <c r="V2304" s="108" t="s">
        <v>756</v>
      </c>
      <c r="W2304" s="109" t="s">
        <v>1908</v>
      </c>
      <c r="X2304" s="110" t="str">
        <f t="shared" si="6"/>
        <v/>
      </c>
      <c r="Y2304" s="110" t="str">
        <f t="shared" si="7"/>
        <v/>
      </c>
      <c r="Z2304" s="109" t="s">
        <v>797</v>
      </c>
      <c r="AA2304" s="109" t="s">
        <v>802</v>
      </c>
      <c r="AB2304" s="106"/>
      <c r="AC2304" s="158"/>
      <c r="AD2304" s="160"/>
      <c r="AE2304" s="127"/>
      <c r="AF2304" s="113"/>
      <c r="AG2304" s="165" t="str">
        <f t="array" ref="AG2304">XLOOKUP(F2304,'CLV2'!A:A,'CLV2'!E:E)</f>
        <v>2.FROZEN FOODS</v>
      </c>
      <c r="AH2304" s="115" t="str">
        <f t="array" ref="AH2304">XLOOKUP(F2304,'CLV2'!A:A,'CLV2'!F:F)</f>
        <v>3.HOTPOT AND FRIED</v>
      </c>
      <c r="AI2304" s="115" t="str">
        <f t="shared" si="8"/>
        <v>Pack</v>
      </c>
      <c r="AJ2304" s="116">
        <f t="shared" si="9"/>
        <v>1</v>
      </c>
      <c r="AK2304" s="117" t="str">
        <f t="array" ref="AK2304">XLOOKUP(F2304,'GIÁ'!A:A,'GIÁ'!D:D)</f>
        <v>35456.20</v>
      </c>
      <c r="AL2304" s="118">
        <f t="shared" si="10"/>
        <v>70912.4</v>
      </c>
      <c r="AM2304" s="118">
        <f t="shared" si="11"/>
        <v>0</v>
      </c>
      <c r="AN2304" s="119">
        <f t="shared" si="12"/>
        <v>0</v>
      </c>
      <c r="AO2304" s="118">
        <f t="shared" si="13"/>
        <v>70912.4</v>
      </c>
      <c r="AP2304" s="121">
        <f t="shared" si="14"/>
        <v>0</v>
      </c>
      <c r="AQ2304" s="122"/>
      <c r="AR2304" s="119"/>
    </row>
    <row r="2305" ht="22.5" customHeight="1">
      <c r="A2305" s="89">
        <v>46233.0</v>
      </c>
      <c r="B2305" s="90">
        <v>0.40069444444444446</v>
      </c>
      <c r="C2305" s="91" t="s">
        <v>233</v>
      </c>
      <c r="D2305" s="129" t="str">
        <f t="array" ref="D2305">XLOOKUP(C2305,'DS ST'!A:A,'DS ST'!B:B)</f>
        <v>A117</v>
      </c>
      <c r="E2305" s="94" t="str">
        <f t="array" ref="E2305">XLOOKUP($F2305,'GIÁ'!$A:$A,'GIÁ'!$E:$E)</f>
        <v>ĐÔNG</v>
      </c>
      <c r="F2305" s="94">
        <v>8.934717262012E12</v>
      </c>
      <c r="G2305" s="95" t="s">
        <v>1715</v>
      </c>
      <c r="H2305" s="95" t="s">
        <v>224</v>
      </c>
      <c r="I2305" s="96">
        <v>4.0</v>
      </c>
      <c r="J2305" s="96">
        <v>0.0</v>
      </c>
      <c r="K2305" s="98">
        <f t="shared" si="4"/>
        <v>4</v>
      </c>
      <c r="L2305" s="99" t="s">
        <v>6617</v>
      </c>
      <c r="M2305" s="100" t="s">
        <v>6618</v>
      </c>
      <c r="N2305" s="101" t="str">
        <f t="shared" si="139"/>
        <v>PT1590259-T0018934717262012</v>
      </c>
      <c r="O2305" s="128"/>
      <c r="P2305" s="100"/>
      <c r="Q2305" s="103">
        <f t="shared" si="5"/>
        <v>4</v>
      </c>
      <c r="R2305" s="161"/>
      <c r="S2305" s="105"/>
      <c r="T2305" s="106"/>
      <c r="U2305" s="107" t="s">
        <v>6528</v>
      </c>
      <c r="V2305" s="108" t="s">
        <v>756</v>
      </c>
      <c r="W2305" s="109" t="s">
        <v>1908</v>
      </c>
      <c r="X2305" s="110" t="str">
        <f t="shared" si="6"/>
        <v/>
      </c>
      <c r="Y2305" s="110" t="str">
        <f t="shared" si="7"/>
        <v/>
      </c>
      <c r="Z2305" s="109" t="s">
        <v>797</v>
      </c>
      <c r="AA2305" s="109" t="s">
        <v>802</v>
      </c>
      <c r="AB2305" s="106"/>
      <c r="AC2305" s="158"/>
      <c r="AD2305" s="160"/>
      <c r="AE2305" s="127"/>
      <c r="AF2305" s="113"/>
      <c r="AG2305" s="165" t="str">
        <f t="array" ref="AG2305">XLOOKUP(F2305,'CLV2'!A:A,'CLV2'!E:E)</f>
        <v>2.FROZEN FOODS</v>
      </c>
      <c r="AH2305" s="115" t="str">
        <f t="array" ref="AH2305">XLOOKUP(F2305,'CLV2'!A:A,'CLV2'!F:F)</f>
        <v>3.HOTPOT AND FRIED</v>
      </c>
      <c r="AI2305" s="115" t="str">
        <f t="shared" si="8"/>
        <v>Pack</v>
      </c>
      <c r="AJ2305" s="116">
        <f t="shared" si="9"/>
        <v>1</v>
      </c>
      <c r="AK2305" s="117" t="str">
        <f t="array" ref="AK2305">XLOOKUP(F2305,'GIÁ'!A:A,'GIÁ'!D:D)</f>
        <v>32686.96</v>
      </c>
      <c r="AL2305" s="118">
        <f t="shared" si="10"/>
        <v>130747.84</v>
      </c>
      <c r="AM2305" s="118">
        <f t="shared" si="11"/>
        <v>0</v>
      </c>
      <c r="AN2305" s="119">
        <f t="shared" si="12"/>
        <v>0</v>
      </c>
      <c r="AO2305" s="118">
        <f t="shared" si="13"/>
        <v>130747.84</v>
      </c>
      <c r="AP2305" s="121">
        <f t="shared" si="14"/>
        <v>0</v>
      </c>
      <c r="AQ2305" s="122"/>
      <c r="AR2305" s="119"/>
    </row>
    <row r="2306" ht="22.5" customHeight="1">
      <c r="A2306" s="89">
        <v>46233.0</v>
      </c>
      <c r="B2306" s="90">
        <v>0.40069444444444446</v>
      </c>
      <c r="C2306" s="91" t="s">
        <v>233</v>
      </c>
      <c r="D2306" s="129" t="str">
        <f t="array" ref="D2306">XLOOKUP(C2306,'DS ST'!A:A,'DS ST'!B:B)</f>
        <v>A117</v>
      </c>
      <c r="E2306" s="94" t="str">
        <f t="array" ref="E2306">XLOOKUP($F2306,'GIÁ'!$A:$A,'GIÁ'!$E:$E)</f>
        <v>ĐÔNG</v>
      </c>
      <c r="F2306" s="94">
        <v>8.935319711311E12</v>
      </c>
      <c r="G2306" s="95" t="s">
        <v>2061</v>
      </c>
      <c r="H2306" s="95" t="s">
        <v>224</v>
      </c>
      <c r="I2306" s="96">
        <v>4.0</v>
      </c>
      <c r="J2306" s="96">
        <v>0.0</v>
      </c>
      <c r="K2306" s="98">
        <f t="shared" si="4"/>
        <v>4</v>
      </c>
      <c r="L2306" s="99" t="s">
        <v>6617</v>
      </c>
      <c r="M2306" s="100" t="s">
        <v>6618</v>
      </c>
      <c r="N2306" s="101" t="str">
        <f t="shared" si="139"/>
        <v>PT1590259-T0018935319711311</v>
      </c>
      <c r="O2306" s="128"/>
      <c r="P2306" s="100"/>
      <c r="Q2306" s="103">
        <f t="shared" si="5"/>
        <v>4</v>
      </c>
      <c r="R2306" s="161"/>
      <c r="S2306" s="105"/>
      <c r="T2306" s="106"/>
      <c r="U2306" s="107" t="s">
        <v>6529</v>
      </c>
      <c r="V2306" s="108" t="s">
        <v>756</v>
      </c>
      <c r="W2306" s="109" t="s">
        <v>1908</v>
      </c>
      <c r="X2306" s="110" t="str">
        <f t="shared" si="6"/>
        <v/>
      </c>
      <c r="Y2306" s="110" t="str">
        <f t="shared" si="7"/>
        <v/>
      </c>
      <c r="Z2306" s="109" t="s">
        <v>797</v>
      </c>
      <c r="AA2306" s="109" t="s">
        <v>802</v>
      </c>
      <c r="AB2306" s="106"/>
      <c r="AC2306" s="158"/>
      <c r="AD2306" s="160"/>
      <c r="AE2306" s="127"/>
      <c r="AF2306" s="113"/>
      <c r="AG2306" s="165" t="str">
        <f t="array" ref="AG2306">XLOOKUP(F2306,'CLV2'!A:A,'CLV2'!E:E)</f>
        <v>2.FROZEN FOODS</v>
      </c>
      <c r="AH2306" s="115" t="str">
        <f t="array" ref="AH2306">XLOOKUP(F2306,'CLV2'!A:A,'CLV2'!F:F)</f>
        <v>3.HOTPOT AND FRIED</v>
      </c>
      <c r="AI2306" s="115" t="str">
        <f t="shared" si="8"/>
        <v>Pack</v>
      </c>
      <c r="AJ2306" s="116">
        <f t="shared" si="9"/>
        <v>1</v>
      </c>
      <c r="AK2306" s="117" t="str">
        <f t="array" ref="AK2306">XLOOKUP(F2306,'GIÁ'!A:A,'GIÁ'!D:D)</f>
        <v>30542.46</v>
      </c>
      <c r="AL2306" s="118">
        <f t="shared" si="10"/>
        <v>122169.84</v>
      </c>
      <c r="AM2306" s="118">
        <f t="shared" si="11"/>
        <v>0</v>
      </c>
      <c r="AN2306" s="119">
        <f t="shared" si="12"/>
        <v>0</v>
      </c>
      <c r="AO2306" s="118">
        <f t="shared" si="13"/>
        <v>122169.84</v>
      </c>
      <c r="AP2306" s="121">
        <f t="shared" si="14"/>
        <v>0</v>
      </c>
      <c r="AQ2306" s="122"/>
      <c r="AR2306" s="119"/>
    </row>
    <row r="2307" ht="22.5" customHeight="1">
      <c r="A2307" s="89">
        <v>46233.0</v>
      </c>
      <c r="B2307" s="90">
        <v>0.40069444444444446</v>
      </c>
      <c r="C2307" s="91" t="s">
        <v>233</v>
      </c>
      <c r="D2307" s="129" t="str">
        <f t="array" ref="D2307">XLOOKUP(C2307,'DS ST'!A:A,'DS ST'!B:B)</f>
        <v>A117</v>
      </c>
      <c r="E2307" s="94" t="str">
        <f t="array" ref="E2307">XLOOKUP($F2307,'GIÁ'!$A:$A,'GIÁ'!$E:$E)</f>
        <v>ĐÔNG</v>
      </c>
      <c r="F2307" s="94">
        <v>8.934717264474E12</v>
      </c>
      <c r="G2307" s="95" t="s">
        <v>1717</v>
      </c>
      <c r="H2307" s="95" t="s">
        <v>224</v>
      </c>
      <c r="I2307" s="96">
        <v>2.0</v>
      </c>
      <c r="J2307" s="96">
        <v>0.0</v>
      </c>
      <c r="K2307" s="98">
        <f t="shared" si="4"/>
        <v>2</v>
      </c>
      <c r="L2307" s="99" t="s">
        <v>6617</v>
      </c>
      <c r="M2307" s="100" t="s">
        <v>6618</v>
      </c>
      <c r="N2307" s="101" t="str">
        <f t="shared" si="139"/>
        <v>PT1590259-T0018934717264474</v>
      </c>
      <c r="O2307" s="128"/>
      <c r="P2307" s="100"/>
      <c r="Q2307" s="103">
        <f t="shared" si="5"/>
        <v>2</v>
      </c>
      <c r="R2307" s="161"/>
      <c r="S2307" s="105"/>
      <c r="T2307" s="106"/>
      <c r="U2307" s="107" t="s">
        <v>6567</v>
      </c>
      <c r="V2307" s="108" t="s">
        <v>756</v>
      </c>
      <c r="W2307" s="109" t="s">
        <v>1908</v>
      </c>
      <c r="X2307" s="110" t="str">
        <f t="shared" si="6"/>
        <v/>
      </c>
      <c r="Y2307" s="110" t="str">
        <f t="shared" si="7"/>
        <v/>
      </c>
      <c r="Z2307" s="109" t="s">
        <v>797</v>
      </c>
      <c r="AA2307" s="109" t="s">
        <v>802</v>
      </c>
      <c r="AB2307" s="106"/>
      <c r="AC2307" s="158"/>
      <c r="AD2307" s="160"/>
      <c r="AE2307" s="127"/>
      <c r="AF2307" s="113"/>
      <c r="AG2307" s="165" t="str">
        <f t="array" ref="AG2307">XLOOKUP(F2307,'CLV2'!A:A,'CLV2'!E:E)</f>
        <v>2.FROZEN FOODS</v>
      </c>
      <c r="AH2307" s="115" t="str">
        <f t="array" ref="AH2307">XLOOKUP(F2307,'CLV2'!A:A,'CLV2'!F:F)</f>
        <v>3.HOTPOT AND FRIED</v>
      </c>
      <c r="AI2307" s="115" t="str">
        <f t="shared" si="8"/>
        <v>Pack</v>
      </c>
      <c r="AJ2307" s="116">
        <f t="shared" si="9"/>
        <v>1</v>
      </c>
      <c r="AK2307" s="117" t="str">
        <f t="array" ref="AK2307">XLOOKUP(F2307,'GIÁ'!A:A,'GIÁ'!D:D)</f>
        <v>45233.68</v>
      </c>
      <c r="AL2307" s="118">
        <f t="shared" si="10"/>
        <v>90467.36</v>
      </c>
      <c r="AM2307" s="118">
        <f t="shared" si="11"/>
        <v>0</v>
      </c>
      <c r="AN2307" s="119">
        <f t="shared" si="12"/>
        <v>0</v>
      </c>
      <c r="AO2307" s="118">
        <f t="shared" si="13"/>
        <v>90467.36</v>
      </c>
      <c r="AP2307" s="121">
        <f t="shared" si="14"/>
        <v>0</v>
      </c>
      <c r="AQ2307" s="122"/>
      <c r="AR2307" s="119"/>
    </row>
    <row r="2308" ht="22.5" customHeight="1">
      <c r="A2308" s="89">
        <v>46233.0</v>
      </c>
      <c r="B2308" s="90">
        <v>0.40069444444444446</v>
      </c>
      <c r="C2308" s="91" t="s">
        <v>233</v>
      </c>
      <c r="D2308" s="129" t="str">
        <f t="array" ref="D2308">XLOOKUP(C2308,'DS ST'!A:A,'DS ST'!B:B)</f>
        <v>A117</v>
      </c>
      <c r="E2308" s="94" t="str">
        <f t="array" ref="E2308">XLOOKUP($F2308,'GIÁ'!$A:$A,'GIÁ'!$E:$E)</f>
        <v>ĐÔNG</v>
      </c>
      <c r="F2308" s="94">
        <v>8.936077110149E12</v>
      </c>
      <c r="G2308" s="95" t="s">
        <v>2333</v>
      </c>
      <c r="H2308" s="95" t="s">
        <v>224</v>
      </c>
      <c r="I2308" s="96">
        <v>2.0</v>
      </c>
      <c r="J2308" s="96">
        <v>0.0</v>
      </c>
      <c r="K2308" s="98">
        <f t="shared" si="4"/>
        <v>2</v>
      </c>
      <c r="L2308" s="99" t="s">
        <v>6617</v>
      </c>
      <c r="M2308" s="100" t="s">
        <v>6618</v>
      </c>
      <c r="N2308" s="101" t="str">
        <f t="shared" si="139"/>
        <v>PT1590259-T0018936077110149</v>
      </c>
      <c r="O2308" s="128"/>
      <c r="P2308" s="100"/>
      <c r="Q2308" s="103">
        <f t="shared" si="5"/>
        <v>2</v>
      </c>
      <c r="R2308" s="161"/>
      <c r="S2308" s="105"/>
      <c r="T2308" s="106"/>
      <c r="U2308" s="107" t="s">
        <v>6568</v>
      </c>
      <c r="V2308" s="108" t="s">
        <v>756</v>
      </c>
      <c r="W2308" s="109" t="s">
        <v>1908</v>
      </c>
      <c r="X2308" s="110" t="str">
        <f t="shared" si="6"/>
        <v/>
      </c>
      <c r="Y2308" s="110" t="str">
        <f t="shared" si="7"/>
        <v/>
      </c>
      <c r="Z2308" s="109" t="s">
        <v>797</v>
      </c>
      <c r="AA2308" s="109" t="s">
        <v>802</v>
      </c>
      <c r="AB2308" s="106"/>
      <c r="AC2308" s="158"/>
      <c r="AD2308" s="160"/>
      <c r="AE2308" s="127"/>
      <c r="AF2308" s="113"/>
      <c r="AG2308" s="165" t="str">
        <f t="array" ref="AG2308">XLOOKUP(F2308,'CLV2'!A:A,'CLV2'!E:E)</f>
        <v>2.FROZEN FOODS</v>
      </c>
      <c r="AH2308" s="115" t="str">
        <f t="array" ref="AH2308">XLOOKUP(F2308,'CLV2'!A:A,'CLV2'!F:F)</f>
        <v>3.DUMPLINGS</v>
      </c>
      <c r="AI2308" s="115" t="str">
        <f t="shared" si="8"/>
        <v>Pack</v>
      </c>
      <c r="AJ2308" s="116">
        <f t="shared" si="9"/>
        <v>1</v>
      </c>
      <c r="AK2308" s="117" t="str">
        <f t="array" ref="AK2308">XLOOKUP(F2308,'GIÁ'!A:A,'GIÁ'!D:D)</f>
        <v>41904.24</v>
      </c>
      <c r="AL2308" s="118">
        <f t="shared" si="10"/>
        <v>83808.48</v>
      </c>
      <c r="AM2308" s="118">
        <f t="shared" si="11"/>
        <v>0</v>
      </c>
      <c r="AN2308" s="119">
        <f t="shared" si="12"/>
        <v>0</v>
      </c>
      <c r="AO2308" s="118">
        <f t="shared" si="13"/>
        <v>83808.48</v>
      </c>
      <c r="AP2308" s="121">
        <f t="shared" si="14"/>
        <v>0</v>
      </c>
      <c r="AQ2308" s="122"/>
      <c r="AR2308" s="119"/>
    </row>
    <row r="2309" ht="22.5" customHeight="1">
      <c r="A2309" s="89">
        <v>46233.0</v>
      </c>
      <c r="B2309" s="90">
        <v>0.40069444444444446</v>
      </c>
      <c r="C2309" s="91" t="s">
        <v>233</v>
      </c>
      <c r="D2309" s="129" t="str">
        <f t="array" ref="D2309">XLOOKUP(C2309,'DS ST'!A:A,'DS ST'!B:B)</f>
        <v>A117</v>
      </c>
      <c r="E2309" s="94" t="str">
        <f t="array" ref="E2309">XLOOKUP($F2309,'GIÁ'!$A:$A,'GIÁ'!$E:$E)</f>
        <v>ĐÔNG</v>
      </c>
      <c r="F2309" s="94">
        <v>8.93607627967E12</v>
      </c>
      <c r="G2309" s="95" t="s">
        <v>2317</v>
      </c>
      <c r="H2309" s="95" t="s">
        <v>224</v>
      </c>
      <c r="I2309" s="96">
        <v>4.0</v>
      </c>
      <c r="J2309" s="96">
        <v>0.0</v>
      </c>
      <c r="K2309" s="98">
        <f t="shared" si="4"/>
        <v>4</v>
      </c>
      <c r="L2309" s="99" t="s">
        <v>6617</v>
      </c>
      <c r="M2309" s="100" t="s">
        <v>6618</v>
      </c>
      <c r="N2309" s="101" t="str">
        <f t="shared" si="139"/>
        <v>PT1590259-T0018936076279670</v>
      </c>
      <c r="O2309" s="128"/>
      <c r="P2309" s="100"/>
      <c r="Q2309" s="103">
        <f t="shared" si="5"/>
        <v>4</v>
      </c>
      <c r="R2309" s="161"/>
      <c r="S2309" s="105"/>
      <c r="T2309" s="106"/>
      <c r="U2309" s="107" t="s">
        <v>6530</v>
      </c>
      <c r="V2309" s="108" t="s">
        <v>756</v>
      </c>
      <c r="W2309" s="109" t="s">
        <v>1908</v>
      </c>
      <c r="X2309" s="110" t="str">
        <f t="shared" si="6"/>
        <v/>
      </c>
      <c r="Y2309" s="110" t="str">
        <f t="shared" si="7"/>
        <v/>
      </c>
      <c r="Z2309" s="109" t="s">
        <v>797</v>
      </c>
      <c r="AA2309" s="109" t="s">
        <v>802</v>
      </c>
      <c r="AB2309" s="106"/>
      <c r="AC2309" s="158"/>
      <c r="AD2309" s="160"/>
      <c r="AE2309" s="127"/>
      <c r="AF2309" s="113"/>
      <c r="AG2309" s="165" t="str">
        <f t="array" ref="AG2309">XLOOKUP(F2309,'CLV2'!A:A,'CLV2'!E:E)</f>
        <v>2.FROZEN FOODS</v>
      </c>
      <c r="AH2309" s="115" t="str">
        <f t="array" ref="AH2309">XLOOKUP(F2309,'CLV2'!A:A,'CLV2'!F:F)</f>
        <v>3.PASTRY AND DESSERTS</v>
      </c>
      <c r="AI2309" s="115" t="str">
        <f t="shared" si="8"/>
        <v>Pack</v>
      </c>
      <c r="AJ2309" s="116">
        <f t="shared" si="9"/>
        <v>1</v>
      </c>
      <c r="AK2309" s="117" t="str">
        <f t="array" ref="AK2309">XLOOKUP(F2309,'GIÁ'!A:A,'GIÁ'!D:D)</f>
        <v>26872.96</v>
      </c>
      <c r="AL2309" s="118">
        <f t="shared" si="10"/>
        <v>107491.84</v>
      </c>
      <c r="AM2309" s="118">
        <f t="shared" si="11"/>
        <v>0</v>
      </c>
      <c r="AN2309" s="119">
        <f t="shared" si="12"/>
        <v>0</v>
      </c>
      <c r="AO2309" s="118">
        <f t="shared" si="13"/>
        <v>107491.84</v>
      </c>
      <c r="AP2309" s="121">
        <f t="shared" si="14"/>
        <v>0</v>
      </c>
      <c r="AQ2309" s="122"/>
      <c r="AR2309" s="119"/>
    </row>
    <row r="2310" ht="22.5" customHeight="1">
      <c r="A2310" s="89">
        <v>46233.0</v>
      </c>
      <c r="B2310" s="90">
        <v>0.40069444444444446</v>
      </c>
      <c r="C2310" s="91" t="s">
        <v>233</v>
      </c>
      <c r="D2310" s="129" t="str">
        <f t="array" ref="D2310">XLOOKUP(C2310,'DS ST'!A:A,'DS ST'!B:B)</f>
        <v>A117</v>
      </c>
      <c r="E2310" s="94" t="str">
        <f t="array" ref="E2310">XLOOKUP($F2310,'GIÁ'!$A:$A,'GIÁ'!$E:$E)</f>
        <v>ĐÔNG</v>
      </c>
      <c r="F2310" s="94">
        <v>8.936187610089E12</v>
      </c>
      <c r="G2310" s="95" t="s">
        <v>2590</v>
      </c>
      <c r="H2310" s="95" t="s">
        <v>224</v>
      </c>
      <c r="I2310" s="96">
        <v>2.0</v>
      </c>
      <c r="J2310" s="96">
        <v>0.0</v>
      </c>
      <c r="K2310" s="98">
        <f t="shared" si="4"/>
        <v>2</v>
      </c>
      <c r="L2310" s="99" t="s">
        <v>6617</v>
      </c>
      <c r="M2310" s="100" t="s">
        <v>6618</v>
      </c>
      <c r="N2310" s="101" t="str">
        <f t="shared" si="139"/>
        <v>PT1590259-T0018936187610089</v>
      </c>
      <c r="O2310" s="128"/>
      <c r="P2310" s="100"/>
      <c r="Q2310" s="103">
        <f t="shared" si="5"/>
        <v>2</v>
      </c>
      <c r="R2310" s="161"/>
      <c r="S2310" s="105"/>
      <c r="T2310" s="106"/>
      <c r="U2310" s="107" t="s">
        <v>6532</v>
      </c>
      <c r="V2310" s="108" t="s">
        <v>756</v>
      </c>
      <c r="W2310" s="109" t="s">
        <v>1908</v>
      </c>
      <c r="X2310" s="110" t="str">
        <f t="shared" si="6"/>
        <v/>
      </c>
      <c r="Y2310" s="110" t="str">
        <f t="shared" si="7"/>
        <v/>
      </c>
      <c r="Z2310" s="109" t="s">
        <v>797</v>
      </c>
      <c r="AA2310" s="109" t="s">
        <v>802</v>
      </c>
      <c r="AB2310" s="106"/>
      <c r="AC2310" s="158"/>
      <c r="AD2310" s="160"/>
      <c r="AE2310" s="127"/>
      <c r="AF2310" s="113"/>
      <c r="AG2310" s="165" t="str">
        <f t="array" ref="AG2310">XLOOKUP(F2310,'CLV2'!A:A,'CLV2'!E:E)</f>
        <v>2.FISH AND SEAFOOD</v>
      </c>
      <c r="AH2310" s="115" t="str">
        <f t="array" ref="AH2310">XLOOKUP(F2310,'CLV2'!A:A,'CLV2'!F:F)</f>
        <v>3.FROZEN FISH AND SEAFOOD</v>
      </c>
      <c r="AI2310" s="115" t="str">
        <f t="shared" si="8"/>
        <v>Pack</v>
      </c>
      <c r="AJ2310" s="116">
        <f t="shared" si="9"/>
        <v>1</v>
      </c>
      <c r="AK2310" s="117" t="str">
        <f t="array" ref="AK2310">XLOOKUP(F2310,'GIÁ'!A:A,'GIÁ'!D:D)</f>
        <v>73948.55</v>
      </c>
      <c r="AL2310" s="118">
        <f t="shared" si="10"/>
        <v>147897.1</v>
      </c>
      <c r="AM2310" s="118">
        <f t="shared" si="11"/>
        <v>0</v>
      </c>
      <c r="AN2310" s="119">
        <f t="shared" si="12"/>
        <v>0</v>
      </c>
      <c r="AO2310" s="118">
        <f t="shared" si="13"/>
        <v>147897.1</v>
      </c>
      <c r="AP2310" s="121">
        <f t="shared" si="14"/>
        <v>0</v>
      </c>
      <c r="AQ2310" s="122"/>
      <c r="AR2310" s="119"/>
    </row>
    <row r="2311" ht="22.5" customHeight="1">
      <c r="A2311" s="89">
        <v>46233.0</v>
      </c>
      <c r="B2311" s="90">
        <v>0.40069444444444446</v>
      </c>
      <c r="C2311" s="91" t="s">
        <v>233</v>
      </c>
      <c r="D2311" s="129" t="str">
        <f t="array" ref="D2311">XLOOKUP(C2311,'DS ST'!A:A,'DS ST'!B:B)</f>
        <v>A117</v>
      </c>
      <c r="E2311" s="94" t="str">
        <f t="array" ref="E2311">XLOOKUP($F2311,'GIÁ'!$A:$A,'GIÁ'!$E:$E)</f>
        <v>ĐÔNG</v>
      </c>
      <c r="F2311" s="94">
        <v>8.936190860464E12</v>
      </c>
      <c r="G2311" s="95" t="s">
        <v>2608</v>
      </c>
      <c r="H2311" s="95" t="s">
        <v>93</v>
      </c>
      <c r="I2311" s="96">
        <v>2.0</v>
      </c>
      <c r="J2311" s="96">
        <v>0.0</v>
      </c>
      <c r="K2311" s="98">
        <f t="shared" si="4"/>
        <v>2</v>
      </c>
      <c r="L2311" s="99" t="s">
        <v>6617</v>
      </c>
      <c r="M2311" s="100" t="s">
        <v>6618</v>
      </c>
      <c r="N2311" s="101" t="str">
        <f t="shared" si="139"/>
        <v>PT1590259-T0018936190860464</v>
      </c>
      <c r="O2311" s="128"/>
      <c r="P2311" s="100"/>
      <c r="Q2311" s="103">
        <f t="shared" si="5"/>
        <v>2</v>
      </c>
      <c r="R2311" s="161"/>
      <c r="S2311" s="105"/>
      <c r="T2311" s="106"/>
      <c r="U2311" s="107" t="s">
        <v>6543</v>
      </c>
      <c r="V2311" s="108" t="s">
        <v>756</v>
      </c>
      <c r="W2311" s="109" t="s">
        <v>1908</v>
      </c>
      <c r="X2311" s="110" t="str">
        <f t="shared" si="6"/>
        <v/>
      </c>
      <c r="Y2311" s="110" t="str">
        <f t="shared" si="7"/>
        <v/>
      </c>
      <c r="Z2311" s="109" t="s">
        <v>797</v>
      </c>
      <c r="AA2311" s="109" t="s">
        <v>802</v>
      </c>
      <c r="AB2311" s="106"/>
      <c r="AC2311" s="158"/>
      <c r="AD2311" s="160"/>
      <c r="AE2311" s="127"/>
      <c r="AF2311" s="113"/>
      <c r="AG2311" s="165" t="str">
        <f t="array" ref="AG2311">XLOOKUP(F2311,'CLV2'!A:A,'CLV2'!E:E)</f>
        <v>2.MEAT</v>
      </c>
      <c r="AH2311" s="115" t="str">
        <f t="array" ref="AH2311">XLOOKUP(F2311,'CLV2'!A:A,'CLV2'!F:F)</f>
        <v>3.FROZEN MEAT</v>
      </c>
      <c r="AI2311" s="115" t="str">
        <f t="shared" si="8"/>
        <v>Pack</v>
      </c>
      <c r="AJ2311" s="116">
        <f t="shared" si="9"/>
        <v>1</v>
      </c>
      <c r="AK2311" s="117" t="str">
        <f t="array" ref="AK2311">XLOOKUP(F2311,'GIÁ'!A:A,'GIÁ'!D:D)</f>
        <v>43621.31</v>
      </c>
      <c r="AL2311" s="118">
        <f t="shared" si="10"/>
        <v>87242.62</v>
      </c>
      <c r="AM2311" s="118">
        <f t="shared" si="11"/>
        <v>0</v>
      </c>
      <c r="AN2311" s="119">
        <f t="shared" si="12"/>
        <v>0</v>
      </c>
      <c r="AO2311" s="118">
        <f t="shared" si="13"/>
        <v>87242.62</v>
      </c>
      <c r="AP2311" s="121">
        <f t="shared" si="14"/>
        <v>0</v>
      </c>
      <c r="AQ2311" s="122"/>
      <c r="AR2311" s="119"/>
    </row>
    <row r="2312" ht="22.5" customHeight="1">
      <c r="A2312" s="89">
        <v>46233.0</v>
      </c>
      <c r="B2312" s="90">
        <v>0.5409722222222222</v>
      </c>
      <c r="C2312" s="91" t="s">
        <v>233</v>
      </c>
      <c r="D2312" s="129" t="str">
        <f t="array" ref="D2312">XLOOKUP(C2312,'DS ST'!A:A,'DS ST'!B:B)</f>
        <v>A117</v>
      </c>
      <c r="E2312" s="94" t="str">
        <f t="array" ref="E2312">XLOOKUP($F2312,'GIÁ'!$A:$A,'GIÁ'!$E:$E)</f>
        <v>MÁT</v>
      </c>
      <c r="F2312" s="94">
        <v>8.936176751007E12</v>
      </c>
      <c r="G2312" s="95" t="s">
        <v>2525</v>
      </c>
      <c r="H2312" s="95" t="s">
        <v>667</v>
      </c>
      <c r="I2312" s="96">
        <v>2.0</v>
      </c>
      <c r="J2312" s="96">
        <v>1.0</v>
      </c>
      <c r="K2312" s="98">
        <f t="shared" si="4"/>
        <v>1</v>
      </c>
      <c r="L2312" s="99" t="s">
        <v>6619</v>
      </c>
      <c r="M2312" s="100" t="s">
        <v>6620</v>
      </c>
      <c r="N2312" s="101" t="str">
        <f t="shared" si="139"/>
        <v>TRBA11760768936176751007</v>
      </c>
      <c r="O2312" s="128"/>
      <c r="P2312" s="100"/>
      <c r="Q2312" s="103">
        <f t="shared" si="5"/>
        <v>1</v>
      </c>
      <c r="R2312" s="161"/>
      <c r="S2312" s="105"/>
      <c r="T2312" s="106"/>
      <c r="U2312" s="107"/>
      <c r="V2312" s="108" t="s">
        <v>756</v>
      </c>
      <c r="W2312" s="109" t="s">
        <v>1312</v>
      </c>
      <c r="X2312" s="110" t="str">
        <f t="shared" si="6"/>
        <v/>
      </c>
      <c r="Y2312" s="110" t="str">
        <f t="shared" si="7"/>
        <v/>
      </c>
      <c r="Z2312" s="139" t="str">
        <f t="shared" ref="Z2312:Z2346" si="145">IF(N(Q2312)&lt;=0,"",IF(ISNUMBER(SEARCH("Thiếu kiện",V2312)),"Kho đông mát",IF(AND(N(Q2312)&gt;0,N(P2312)&gt;0,OR(ISNUMBER(SEARCH("Hình KDB",U2312)),ISNUMBER(SEARCH("Hình tele",U2312)),ISNUMBER(SEARCH("sai code",U2312)),ISNUMBER(SEARCH("ST nhận",U2312)))),"Kho đông mát",IF(AND(W2312="DC giao thiếu",OR(ISNUMBER(SEARCH("Hình KDB",U2312)),ISNUMBER(SEARCH("Hình tele",U2312)),ISNUMBER(SEARCH("sai code",U2312)))),"Kho đông mát",IF(W2312="DC giao thiếu","Chưa xác định",IF(AND(W2312="DC pick sai",OR(ISNUMBER(SEARCH("Hình KDB",U2312)),ISNUMBER(SEARCH("Hình tele",U2312)),ISNUMBER(SEARCH("sai code",U2312)),ISNUMBER(SEARCH("ST nhận",U2312)))),"Kho đông mát",IF(W2312="DC pick sai","Chưa xác định",IF(AND(W2312="Hao hụt",N(O2312)&gt;0,OR(ISNUMBER(SEARCH("Hình KDB",U2312)),ISNUMBER(SEARCH("Hình tele",U2312)),ISNUMBER(SEARCH("sai code",U2312)),ISNUMBER(SEARCH("ST nhận",U2312)))),"Kho đông mát",IF(W2312="Hao hụt","Chưa xác định",IF(OR(W2312="VT giao sai điểm",W2312="Không đạt nhiệt độ",W2312="TX giao thiếu kiện",W2312="Hàng không đạt CL"),"Kho đông mát",IF(W2312="Chưa xác định","Chưa xác định",IF(N(P2312)&gt;0,"Chưa xác định",""))))))))))))</f>
        <v>Chưa xác định</v>
      </c>
      <c r="AA2312" s="109" t="s">
        <v>5260</v>
      </c>
      <c r="AB2312" s="106"/>
      <c r="AC2312" s="158"/>
      <c r="AD2312" s="160"/>
      <c r="AE2312" s="127"/>
      <c r="AF2312" s="113"/>
      <c r="AG2312" s="165" t="str">
        <f t="array" ref="AG2312">XLOOKUP(F2312,'CLV2'!A:A,'CLV2'!E:E)</f>
        <v>2.DELICA</v>
      </c>
      <c r="AH2312" s="115" t="str">
        <f t="array" ref="AH2312">XLOOKUP(F2312,'CLV2'!A:A,'CLV2'!F:F)</f>
        <v>3.DESSERTS</v>
      </c>
      <c r="AI2312" s="115" t="str">
        <f t="shared" si="8"/>
        <v>Pack</v>
      </c>
      <c r="AJ2312" s="116">
        <f t="shared" si="9"/>
        <v>0.5</v>
      </c>
      <c r="AK2312" s="117" t="str">
        <f t="array" ref="AK2312">XLOOKUP(F2312,'GIÁ'!A:A,'GIÁ'!D:D)</f>
        <v>6650.00</v>
      </c>
      <c r="AL2312" s="118">
        <f t="shared" si="10"/>
        <v>6650</v>
      </c>
      <c r="AM2312" s="118">
        <f t="shared" si="11"/>
        <v>0</v>
      </c>
      <c r="AN2312" s="119">
        <f t="shared" si="12"/>
        <v>0</v>
      </c>
      <c r="AO2312" s="118">
        <f t="shared" si="13"/>
        <v>0</v>
      </c>
      <c r="AP2312" s="121">
        <f t="shared" si="14"/>
        <v>6650</v>
      </c>
      <c r="AQ2312" s="122"/>
      <c r="AR2312" s="119"/>
    </row>
    <row r="2313" ht="22.5" customHeight="1">
      <c r="A2313" s="89">
        <v>46233.0</v>
      </c>
      <c r="B2313" s="90">
        <v>0.5409722222222222</v>
      </c>
      <c r="C2313" s="91" t="s">
        <v>233</v>
      </c>
      <c r="D2313" s="129" t="str">
        <f t="array" ref="D2313">XLOOKUP(C2313,'DS ST'!A:A,'DS ST'!B:B)</f>
        <v>A117</v>
      </c>
      <c r="E2313" s="94" t="str">
        <f t="array" ref="E2313">XLOOKUP($F2313,'GIÁ'!$A:$A,'GIÁ'!$E:$E)</f>
        <v>MÁT</v>
      </c>
      <c r="F2313" s="94">
        <v>8.936176751014E12</v>
      </c>
      <c r="G2313" s="95" t="s">
        <v>1089</v>
      </c>
      <c r="H2313" s="95" t="s">
        <v>667</v>
      </c>
      <c r="I2313" s="96">
        <v>2.0</v>
      </c>
      <c r="J2313" s="96">
        <v>1.0</v>
      </c>
      <c r="K2313" s="98">
        <f t="shared" si="4"/>
        <v>1</v>
      </c>
      <c r="L2313" s="99" t="s">
        <v>6619</v>
      </c>
      <c r="M2313" s="100" t="s">
        <v>6620</v>
      </c>
      <c r="N2313" s="101" t="str">
        <f t="shared" si="139"/>
        <v>TRBA11760768936176751014</v>
      </c>
      <c r="O2313" s="128"/>
      <c r="P2313" s="100"/>
      <c r="Q2313" s="103">
        <f t="shared" si="5"/>
        <v>1</v>
      </c>
      <c r="R2313" s="161"/>
      <c r="S2313" s="105"/>
      <c r="T2313" s="106"/>
      <c r="U2313" s="107"/>
      <c r="V2313" s="108" t="s">
        <v>756</v>
      </c>
      <c r="W2313" s="109" t="s">
        <v>1312</v>
      </c>
      <c r="X2313" s="110" t="str">
        <f t="shared" si="6"/>
        <v/>
      </c>
      <c r="Y2313" s="110" t="str">
        <f t="shared" si="7"/>
        <v/>
      </c>
      <c r="Z2313" s="139" t="str">
        <f t="shared" si="145"/>
        <v>Chưa xác định</v>
      </c>
      <c r="AA2313" s="109" t="s">
        <v>5260</v>
      </c>
      <c r="AB2313" s="106"/>
      <c r="AC2313" s="158"/>
      <c r="AD2313" s="160"/>
      <c r="AE2313" s="127"/>
      <c r="AF2313" s="113"/>
      <c r="AG2313" s="165" t="str">
        <f t="array" ref="AG2313">XLOOKUP(F2313,'CLV2'!A:A,'CLV2'!E:E)</f>
        <v>2.DELICA</v>
      </c>
      <c r="AH2313" s="115" t="str">
        <f t="array" ref="AH2313">XLOOKUP(F2313,'CLV2'!A:A,'CLV2'!F:F)</f>
        <v>3.DESSERTS</v>
      </c>
      <c r="AI2313" s="115" t="str">
        <f t="shared" si="8"/>
        <v>Pack</v>
      </c>
      <c r="AJ2313" s="116">
        <f t="shared" si="9"/>
        <v>0.5</v>
      </c>
      <c r="AK2313" s="117" t="str">
        <f t="array" ref="AK2313">XLOOKUP(F2313,'GIÁ'!A:A,'GIÁ'!D:D)</f>
        <v>6650.00</v>
      </c>
      <c r="AL2313" s="118">
        <f t="shared" si="10"/>
        <v>6650</v>
      </c>
      <c r="AM2313" s="118">
        <f t="shared" si="11"/>
        <v>0</v>
      </c>
      <c r="AN2313" s="119">
        <f t="shared" si="12"/>
        <v>0</v>
      </c>
      <c r="AO2313" s="118">
        <f t="shared" si="13"/>
        <v>0</v>
      </c>
      <c r="AP2313" s="121">
        <f t="shared" si="14"/>
        <v>6650</v>
      </c>
      <c r="AQ2313" s="122"/>
      <c r="AR2313" s="119"/>
    </row>
    <row r="2314" ht="22.5" customHeight="1">
      <c r="A2314" s="89">
        <v>46233.0</v>
      </c>
      <c r="B2314" s="90">
        <v>0.4986111111111111</v>
      </c>
      <c r="C2314" s="91" t="s">
        <v>1517</v>
      </c>
      <c r="D2314" s="129" t="str">
        <f t="array" ref="D2314">XLOOKUP(C2314,'DS ST'!A:A,'DS ST'!B:B)</f>
        <v>PHG</v>
      </c>
      <c r="E2314" s="94" t="str">
        <f t="array" ref="E2314">XLOOKUP($F2314,'GIÁ'!$A:$A,'GIÁ'!$E:$E)</f>
        <v>MÁT</v>
      </c>
      <c r="F2314" s="94">
        <v>8.934673601825E12</v>
      </c>
      <c r="G2314" s="95" t="s">
        <v>1687</v>
      </c>
      <c r="H2314" s="95" t="s">
        <v>57</v>
      </c>
      <c r="I2314" s="96">
        <v>48.0</v>
      </c>
      <c r="J2314" s="96">
        <v>0.0</v>
      </c>
      <c r="K2314" s="98">
        <f t="shared" si="4"/>
        <v>48</v>
      </c>
      <c r="L2314" s="99" t="s">
        <v>6621</v>
      </c>
      <c r="M2314" s="100" t="s">
        <v>6622</v>
      </c>
      <c r="N2314" s="101" t="str">
        <f t="shared" si="139"/>
        <v>TRBPHG61338934673601825</v>
      </c>
      <c r="O2314" s="128"/>
      <c r="P2314" s="145">
        <v>48.0</v>
      </c>
      <c r="Q2314" s="103">
        <f t="shared" si="5"/>
        <v>0</v>
      </c>
      <c r="R2314" s="161" t="s">
        <v>6623</v>
      </c>
      <c r="S2314" s="105"/>
      <c r="T2314" s="106"/>
      <c r="U2314" s="107"/>
      <c r="V2314" s="108" t="s">
        <v>756</v>
      </c>
      <c r="W2314" s="109" t="s">
        <v>1908</v>
      </c>
      <c r="X2314" s="110" t="str">
        <f t="shared" si="6"/>
        <v/>
      </c>
      <c r="Y2314" s="110" t="str">
        <f t="shared" si="7"/>
        <v>Siêu thị</v>
      </c>
      <c r="Z2314" s="139" t="str">
        <f t="shared" si="145"/>
        <v/>
      </c>
      <c r="AA2314" s="109" t="s">
        <v>802</v>
      </c>
      <c r="AB2314" s="106"/>
      <c r="AC2314" s="158"/>
      <c r="AD2314" s="160"/>
      <c r="AE2314" s="127"/>
      <c r="AF2314" s="113"/>
      <c r="AG2314" s="165" t="str">
        <f t="array" ref="AG2314">XLOOKUP(F2314,'CLV2'!A:A,'CLV2'!E:E)</f>
        <v>2.DAIRY</v>
      </c>
      <c r="AH2314" s="115" t="str">
        <f t="array" ref="AH2314">XLOOKUP(F2314,'CLV2'!A:A,'CLV2'!F:F)</f>
        <v>3.YOGURT</v>
      </c>
      <c r="AI2314" s="115" t="str">
        <f t="shared" si="8"/>
        <v>Pack</v>
      </c>
      <c r="AJ2314" s="116">
        <f t="shared" si="9"/>
        <v>1</v>
      </c>
      <c r="AK2314" s="117" t="str">
        <f t="array" ref="AK2314">XLOOKUP(F2314,'GIÁ'!A:A,'GIÁ'!D:D)</f>
        <v>6731.41</v>
      </c>
      <c r="AL2314" s="118">
        <f t="shared" si="10"/>
        <v>323107.68</v>
      </c>
      <c r="AM2314" s="118">
        <f t="shared" si="11"/>
        <v>0</v>
      </c>
      <c r="AN2314" s="119">
        <f t="shared" si="12"/>
        <v>323107.68</v>
      </c>
      <c r="AO2314" s="118">
        <f t="shared" si="13"/>
        <v>0</v>
      </c>
      <c r="AP2314" s="121">
        <f t="shared" si="14"/>
        <v>0</v>
      </c>
      <c r="AQ2314" s="122"/>
      <c r="AR2314" s="119"/>
    </row>
    <row r="2315" ht="22.5" customHeight="1">
      <c r="A2315" s="89">
        <v>46233.0</v>
      </c>
      <c r="B2315" s="90">
        <v>0.4986111111111111</v>
      </c>
      <c r="C2315" s="91" t="s">
        <v>1517</v>
      </c>
      <c r="D2315" s="129" t="str">
        <f t="array" ref="D2315">XLOOKUP(C2315,'DS ST'!A:A,'DS ST'!B:B)</f>
        <v>PHG</v>
      </c>
      <c r="E2315" s="94" t="str">
        <f t="array" ref="E2315">XLOOKUP($F2315,'GIÁ'!$A:$A,'GIÁ'!$E:$E)</f>
        <v>MÁT</v>
      </c>
      <c r="F2315" s="94">
        <v>8.93504900648E12</v>
      </c>
      <c r="G2315" s="95" t="s">
        <v>1834</v>
      </c>
      <c r="H2315" s="95" t="s">
        <v>1831</v>
      </c>
      <c r="I2315" s="96">
        <v>48.0</v>
      </c>
      <c r="J2315" s="96">
        <v>0.0</v>
      </c>
      <c r="K2315" s="98">
        <f t="shared" si="4"/>
        <v>48</v>
      </c>
      <c r="L2315" s="99" t="s">
        <v>6621</v>
      </c>
      <c r="M2315" s="100" t="s">
        <v>6622</v>
      </c>
      <c r="N2315" s="101" t="str">
        <f t="shared" si="139"/>
        <v>TRBPHG61338935049006480</v>
      </c>
      <c r="O2315" s="128"/>
      <c r="P2315" s="145">
        <v>48.0</v>
      </c>
      <c r="Q2315" s="103">
        <f t="shared" si="5"/>
        <v>0</v>
      </c>
      <c r="R2315" s="161" t="s">
        <v>6623</v>
      </c>
      <c r="S2315" s="105"/>
      <c r="T2315" s="106"/>
      <c r="U2315" s="107"/>
      <c r="V2315" s="108" t="s">
        <v>756</v>
      </c>
      <c r="W2315" s="109" t="s">
        <v>1908</v>
      </c>
      <c r="X2315" s="110" t="str">
        <f t="shared" si="6"/>
        <v/>
      </c>
      <c r="Y2315" s="110" t="str">
        <f t="shared" si="7"/>
        <v>Siêu thị</v>
      </c>
      <c r="Z2315" s="139" t="str">
        <f t="shared" si="145"/>
        <v/>
      </c>
      <c r="AA2315" s="109" t="s">
        <v>802</v>
      </c>
      <c r="AB2315" s="106"/>
      <c r="AC2315" s="158"/>
      <c r="AD2315" s="160"/>
      <c r="AE2315" s="127"/>
      <c r="AF2315" s="113"/>
      <c r="AG2315" s="165" t="str">
        <f t="array" ref="AG2315">XLOOKUP(F2315,'CLV2'!A:A,'CLV2'!E:E)</f>
        <v>2.DAIRY</v>
      </c>
      <c r="AH2315" s="115" t="str">
        <f t="array" ref="AH2315">XLOOKUP(F2315,'CLV2'!A:A,'CLV2'!F:F)</f>
        <v>3.YOGURT</v>
      </c>
      <c r="AI2315" s="115" t="str">
        <f t="shared" si="8"/>
        <v>Pack</v>
      </c>
      <c r="AJ2315" s="116">
        <f t="shared" si="9"/>
        <v>1</v>
      </c>
      <c r="AK2315" s="117" t="str">
        <f t="array" ref="AK2315">XLOOKUP(F2315,'GIÁ'!A:A,'GIÁ'!D:D)</f>
        <v>5140.97</v>
      </c>
      <c r="AL2315" s="118">
        <f t="shared" si="10"/>
        <v>246766.56</v>
      </c>
      <c r="AM2315" s="118">
        <f t="shared" si="11"/>
        <v>0</v>
      </c>
      <c r="AN2315" s="119">
        <f t="shared" si="12"/>
        <v>246766.56</v>
      </c>
      <c r="AO2315" s="118">
        <f t="shared" si="13"/>
        <v>0</v>
      </c>
      <c r="AP2315" s="121">
        <f t="shared" si="14"/>
        <v>0</v>
      </c>
      <c r="AQ2315" s="122"/>
      <c r="AR2315" s="119"/>
    </row>
    <row r="2316" ht="22.5" customHeight="1">
      <c r="A2316" s="89">
        <v>46233.0</v>
      </c>
      <c r="B2316" s="90">
        <v>0.4986111111111111</v>
      </c>
      <c r="C2316" s="91" t="s">
        <v>1517</v>
      </c>
      <c r="D2316" s="129" t="str">
        <f t="array" ref="D2316">XLOOKUP(C2316,'DS ST'!A:A,'DS ST'!B:B)</f>
        <v>PHG</v>
      </c>
      <c r="E2316" s="94" t="str">
        <f t="array" ref="E2316">XLOOKUP($F2316,'GIÁ'!$A:$A,'GIÁ'!$E:$E)</f>
        <v>MÁT</v>
      </c>
      <c r="F2316" s="94">
        <v>8.935049018643E12</v>
      </c>
      <c r="G2316" s="95" t="s">
        <v>1842</v>
      </c>
      <c r="H2316" s="95" t="s">
        <v>1831</v>
      </c>
      <c r="I2316" s="96">
        <v>48.0</v>
      </c>
      <c r="J2316" s="96">
        <v>0.0</v>
      </c>
      <c r="K2316" s="98">
        <f t="shared" si="4"/>
        <v>48</v>
      </c>
      <c r="L2316" s="99" t="s">
        <v>6621</v>
      </c>
      <c r="M2316" s="100" t="s">
        <v>6624</v>
      </c>
      <c r="N2316" s="101" t="str">
        <f t="shared" si="139"/>
        <v>TRBPHG64118935049018643</v>
      </c>
      <c r="O2316" s="128"/>
      <c r="P2316" s="145">
        <v>48.0</v>
      </c>
      <c r="Q2316" s="103">
        <f t="shared" si="5"/>
        <v>0</v>
      </c>
      <c r="R2316" s="161" t="s">
        <v>6623</v>
      </c>
      <c r="S2316" s="105"/>
      <c r="T2316" s="106"/>
      <c r="U2316" s="107"/>
      <c r="V2316" s="108" t="s">
        <v>756</v>
      </c>
      <c r="W2316" s="109" t="s">
        <v>1908</v>
      </c>
      <c r="X2316" s="110" t="str">
        <f t="shared" si="6"/>
        <v/>
      </c>
      <c r="Y2316" s="110" t="str">
        <f t="shared" si="7"/>
        <v>Siêu thị</v>
      </c>
      <c r="Z2316" s="139" t="str">
        <f t="shared" si="145"/>
        <v/>
      </c>
      <c r="AA2316" s="109" t="s">
        <v>802</v>
      </c>
      <c r="AB2316" s="106"/>
      <c r="AC2316" s="158"/>
      <c r="AD2316" s="160"/>
      <c r="AE2316" s="127"/>
      <c r="AF2316" s="113"/>
      <c r="AG2316" s="165" t="str">
        <f t="array" ref="AG2316">XLOOKUP(F2316,'CLV2'!A:A,'CLV2'!E:E)</f>
        <v>2.DAIRY</v>
      </c>
      <c r="AH2316" s="115" t="str">
        <f t="array" ref="AH2316">XLOOKUP(F2316,'CLV2'!A:A,'CLV2'!F:F)</f>
        <v>3.YOGURT</v>
      </c>
      <c r="AI2316" s="115" t="str">
        <f t="shared" si="8"/>
        <v>Pack</v>
      </c>
      <c r="AJ2316" s="116">
        <f t="shared" si="9"/>
        <v>1</v>
      </c>
      <c r="AK2316" s="117" t="str">
        <f t="array" ref="AK2316">XLOOKUP(F2316,'GIÁ'!A:A,'GIÁ'!D:D)</f>
        <v>4276.29</v>
      </c>
      <c r="AL2316" s="118">
        <f t="shared" si="10"/>
        <v>205261.92</v>
      </c>
      <c r="AM2316" s="118">
        <f t="shared" si="11"/>
        <v>0</v>
      </c>
      <c r="AN2316" s="119">
        <f t="shared" si="12"/>
        <v>205261.92</v>
      </c>
      <c r="AO2316" s="118">
        <f t="shared" si="13"/>
        <v>0</v>
      </c>
      <c r="AP2316" s="121">
        <f t="shared" si="14"/>
        <v>0</v>
      </c>
      <c r="AQ2316" s="122"/>
      <c r="AR2316" s="119"/>
    </row>
    <row r="2317" ht="22.5" customHeight="1">
      <c r="A2317" s="89">
        <v>46233.0</v>
      </c>
      <c r="B2317" s="90">
        <v>0.5333333333333333</v>
      </c>
      <c r="C2317" s="91" t="s">
        <v>968</v>
      </c>
      <c r="D2317" s="129" t="str">
        <f t="array" ref="D2317">XLOOKUP(C2317,'DS ST'!A:A,'DS ST'!B:B)</f>
        <v>A202</v>
      </c>
      <c r="E2317" s="94" t="str">
        <f t="array" ref="E2317">XLOOKUP($F2317,'GIÁ'!$A:$A,'GIÁ'!$E:$E)</f>
        <v>MÁT</v>
      </c>
      <c r="F2317" s="94">
        <v>1100151.0</v>
      </c>
      <c r="G2317" s="95" t="s">
        <v>278</v>
      </c>
      <c r="H2317" s="95" t="s">
        <v>273</v>
      </c>
      <c r="I2317" s="96">
        <v>17.0</v>
      </c>
      <c r="J2317" s="96">
        <v>16.3</v>
      </c>
      <c r="K2317" s="98">
        <f t="shared" si="4"/>
        <v>0.7</v>
      </c>
      <c r="L2317" s="99" t="s">
        <v>6625</v>
      </c>
      <c r="M2317" s="100" t="s">
        <v>6626</v>
      </c>
      <c r="N2317" s="101" t="str">
        <f t="shared" si="139"/>
        <v>TRBA20257011100151</v>
      </c>
      <c r="O2317" s="128">
        <v>0.6999999999999993</v>
      </c>
      <c r="P2317" s="100"/>
      <c r="Q2317" s="103">
        <f t="shared" si="5"/>
        <v>0</v>
      </c>
      <c r="R2317" s="161"/>
      <c r="S2317" s="105"/>
      <c r="T2317" s="106"/>
      <c r="U2317" s="107"/>
      <c r="V2317" s="108" t="s">
        <v>756</v>
      </c>
      <c r="W2317" s="109" t="s">
        <v>505</v>
      </c>
      <c r="X2317" s="110" t="str">
        <f t="shared" si="6"/>
        <v>Hao hụt</v>
      </c>
      <c r="Y2317" s="110" t="str">
        <f t="shared" si="7"/>
        <v/>
      </c>
      <c r="Z2317" s="139" t="str">
        <f t="shared" si="145"/>
        <v/>
      </c>
      <c r="AA2317" s="109" t="s">
        <v>802</v>
      </c>
      <c r="AB2317" s="106"/>
      <c r="AC2317" s="158"/>
      <c r="AD2317" s="160"/>
      <c r="AE2317" s="127"/>
      <c r="AF2317" s="113"/>
      <c r="AG2317" s="165" t="str">
        <f t="array" ref="AG2317">XLOOKUP(F2317,'CLV2'!A:A,'CLV2'!E:E)</f>
        <v>2.FRUITS</v>
      </c>
      <c r="AH2317" s="115" t="str">
        <f t="array" ref="AH2317">XLOOKUP(F2317,'CLV2'!A:A,'CLV2'!F:F)</f>
        <v>3.IMPORT FRUITS</v>
      </c>
      <c r="AI2317" s="115" t="str">
        <f t="shared" si="8"/>
        <v>KG</v>
      </c>
      <c r="AJ2317" s="116">
        <f t="shared" si="9"/>
        <v>0.04117647059</v>
      </c>
      <c r="AK2317" s="117" t="str">
        <f t="array" ref="AK2317">XLOOKUP(F2317,'GIÁ'!A:A,'GIÁ'!D:D)</f>
        <v>86609.14</v>
      </c>
      <c r="AL2317" s="118">
        <f t="shared" si="10"/>
        <v>60626.398</v>
      </c>
      <c r="AM2317" s="118">
        <f t="shared" si="11"/>
        <v>60626.398</v>
      </c>
      <c r="AN2317" s="119">
        <f t="shared" si="12"/>
        <v>0</v>
      </c>
      <c r="AO2317" s="118">
        <f t="shared" si="13"/>
        <v>0</v>
      </c>
      <c r="AP2317" s="121">
        <f t="shared" si="14"/>
        <v>0</v>
      </c>
      <c r="AQ2317" s="122"/>
      <c r="AR2317" s="119"/>
    </row>
    <row r="2318" ht="22.5" customHeight="1">
      <c r="A2318" s="89">
        <v>46233.0</v>
      </c>
      <c r="B2318" s="90">
        <v>0.5333333333333333</v>
      </c>
      <c r="C2318" s="91" t="s">
        <v>968</v>
      </c>
      <c r="D2318" s="129" t="str">
        <f t="array" ref="D2318">XLOOKUP(C2318,'DS ST'!A:A,'DS ST'!B:B)</f>
        <v>A202</v>
      </c>
      <c r="E2318" s="94" t="str">
        <f t="array" ref="E2318">XLOOKUP($F2318,'GIÁ'!$A:$A,'GIÁ'!$E:$E)</f>
        <v>MÁT</v>
      </c>
      <c r="F2318" s="94">
        <v>8.935101608515E12</v>
      </c>
      <c r="G2318" s="95" t="s">
        <v>1902</v>
      </c>
      <c r="H2318" s="95" t="s">
        <v>57</v>
      </c>
      <c r="I2318" s="96">
        <v>1.0</v>
      </c>
      <c r="J2318" s="96">
        <v>0.0</v>
      </c>
      <c r="K2318" s="98">
        <f t="shared" si="4"/>
        <v>1</v>
      </c>
      <c r="L2318" s="99" t="s">
        <v>6625</v>
      </c>
      <c r="M2318" s="100" t="s">
        <v>6627</v>
      </c>
      <c r="N2318" s="101" t="str">
        <f t="shared" si="139"/>
        <v>TRBA20257068935101608515</v>
      </c>
      <c r="O2318" s="128"/>
      <c r="P2318" s="100"/>
      <c r="Q2318" s="103">
        <f t="shared" si="5"/>
        <v>1</v>
      </c>
      <c r="R2318" s="161"/>
      <c r="S2318" s="105"/>
      <c r="T2318" s="106"/>
      <c r="U2318" s="107"/>
      <c r="V2318" s="108" t="s">
        <v>756</v>
      </c>
      <c r="W2318" s="109" t="s">
        <v>1312</v>
      </c>
      <c r="X2318" s="110" t="str">
        <f t="shared" si="6"/>
        <v/>
      </c>
      <c r="Y2318" s="110" t="str">
        <f t="shared" si="7"/>
        <v/>
      </c>
      <c r="Z2318" s="139" t="str">
        <f t="shared" si="145"/>
        <v>Chưa xác định</v>
      </c>
      <c r="AA2318" s="109" t="s">
        <v>5260</v>
      </c>
      <c r="AB2318" s="106"/>
      <c r="AC2318" s="158"/>
      <c r="AD2318" s="160"/>
      <c r="AE2318" s="127"/>
      <c r="AF2318" s="113"/>
      <c r="AG2318" s="165" t="str">
        <f t="array" ref="AG2318">XLOOKUP(F2318,'CLV2'!A:A,'CLV2'!E:E)</f>
        <v>2.CHILLED FOODS</v>
      </c>
      <c r="AH2318" s="115" t="str">
        <f t="array" ref="AH2318">XLOOKUP(F2318,'CLV2'!A:A,'CLV2'!F:F)</f>
        <v>3.OTHER CHILLED PRODUCTS</v>
      </c>
      <c r="AI2318" s="115" t="str">
        <f t="shared" si="8"/>
        <v>Pack</v>
      </c>
      <c r="AJ2318" s="116">
        <f t="shared" si="9"/>
        <v>1</v>
      </c>
      <c r="AK2318" s="117" t="str">
        <f t="array" ref="AK2318">XLOOKUP(F2318,'GIÁ'!A:A,'GIÁ'!D:D)</f>
        <v>25753.17</v>
      </c>
      <c r="AL2318" s="118">
        <f t="shared" si="10"/>
        <v>25753.17</v>
      </c>
      <c r="AM2318" s="118">
        <f t="shared" si="11"/>
        <v>0</v>
      </c>
      <c r="AN2318" s="119">
        <f t="shared" si="12"/>
        <v>0</v>
      </c>
      <c r="AO2318" s="118">
        <f t="shared" si="13"/>
        <v>0</v>
      </c>
      <c r="AP2318" s="121">
        <f t="shared" si="14"/>
        <v>25753.17</v>
      </c>
      <c r="AQ2318" s="122"/>
      <c r="AR2318" s="119"/>
    </row>
    <row r="2319" ht="22.5" customHeight="1">
      <c r="A2319" s="89">
        <v>46233.0</v>
      </c>
      <c r="B2319" s="90">
        <v>0.48680555555555555</v>
      </c>
      <c r="C2319" s="91" t="s">
        <v>1566</v>
      </c>
      <c r="D2319" s="129" t="str">
        <f t="array" ref="D2319">XLOOKUP(C2319,'DS ST'!A:A,'DS ST'!B:B)</f>
        <v>Q50</v>
      </c>
      <c r="E2319" s="94" t="str">
        <f t="array" ref="E2319">XLOOKUP($F2319,'GIÁ'!$A:$A,'GIÁ'!$E:$E)</f>
        <v>MÁT</v>
      </c>
      <c r="F2319" s="94">
        <v>1100918.0</v>
      </c>
      <c r="G2319" s="95" t="s">
        <v>5511</v>
      </c>
      <c r="H2319" s="95" t="s">
        <v>273</v>
      </c>
      <c r="I2319" s="96">
        <v>18.0</v>
      </c>
      <c r="J2319" s="96">
        <v>16.94</v>
      </c>
      <c r="K2319" s="98">
        <f t="shared" si="4"/>
        <v>1.06</v>
      </c>
      <c r="L2319" s="99" t="s">
        <v>6628</v>
      </c>
      <c r="M2319" s="100" t="s">
        <v>6629</v>
      </c>
      <c r="N2319" s="101" t="str">
        <f t="shared" si="139"/>
        <v>TRBQ5057091100918</v>
      </c>
      <c r="O2319" s="128"/>
      <c r="P2319" s="100"/>
      <c r="Q2319" s="103">
        <f t="shared" si="5"/>
        <v>1.06</v>
      </c>
      <c r="R2319" s="161"/>
      <c r="S2319" s="105"/>
      <c r="T2319" s="106"/>
      <c r="U2319" s="107"/>
      <c r="V2319" s="108" t="s">
        <v>756</v>
      </c>
      <c r="W2319" s="109" t="s">
        <v>1312</v>
      </c>
      <c r="X2319" s="110" t="str">
        <f t="shared" si="6"/>
        <v/>
      </c>
      <c r="Y2319" s="110" t="str">
        <f t="shared" si="7"/>
        <v/>
      </c>
      <c r="Z2319" s="139" t="str">
        <f t="shared" si="145"/>
        <v>Chưa xác định</v>
      </c>
      <c r="AA2319" s="109" t="s">
        <v>5260</v>
      </c>
      <c r="AB2319" s="106"/>
      <c r="AC2319" s="158"/>
      <c r="AD2319" s="160"/>
      <c r="AE2319" s="127"/>
      <c r="AF2319" s="113"/>
      <c r="AG2319" s="165" t="str">
        <f t="array" ref="AG2319">XLOOKUP(F2319,'CLV2'!A:A,'CLV2'!E:E)</f>
        <v>2.FRUITS</v>
      </c>
      <c r="AH2319" s="115" t="str">
        <f t="array" ref="AH2319">XLOOKUP(F2319,'CLV2'!A:A,'CLV2'!F:F)</f>
        <v>3.IMPORT FRUITS</v>
      </c>
      <c r="AI2319" s="115" t="str">
        <f t="shared" si="8"/>
        <v>KG</v>
      </c>
      <c r="AJ2319" s="116">
        <f t="shared" si="9"/>
        <v>0.05888888889</v>
      </c>
      <c r="AK2319" s="117" t="str">
        <f t="array" ref="AK2319">XLOOKUP(F2319,'GIÁ'!A:A,'GIÁ'!D:D)</f>
        <v>121296.91</v>
      </c>
      <c r="AL2319" s="118">
        <f t="shared" si="10"/>
        <v>128574.7246</v>
      </c>
      <c r="AM2319" s="118">
        <f t="shared" si="11"/>
        <v>0</v>
      </c>
      <c r="AN2319" s="119">
        <f t="shared" si="12"/>
        <v>0</v>
      </c>
      <c r="AO2319" s="118">
        <f t="shared" si="13"/>
        <v>0</v>
      </c>
      <c r="AP2319" s="121">
        <f t="shared" si="14"/>
        <v>128574.7246</v>
      </c>
      <c r="AQ2319" s="122"/>
      <c r="AR2319" s="119"/>
    </row>
    <row r="2320" ht="22.5" customHeight="1">
      <c r="A2320" s="89">
        <v>46233.0</v>
      </c>
      <c r="B2320" s="90">
        <v>0.5763888888888888</v>
      </c>
      <c r="C2320" s="91" t="s">
        <v>535</v>
      </c>
      <c r="D2320" s="129" t="str">
        <f t="array" ref="D2320">XLOOKUP(C2320,'DS ST'!A:A,'DS ST'!B:B)</f>
        <v>A140</v>
      </c>
      <c r="E2320" s="94" t="str">
        <f t="array" ref="E2320">XLOOKUP($F2320,'GIÁ'!$A:$A,'GIÁ'!$E:$E)</f>
        <v>MÁT</v>
      </c>
      <c r="F2320" s="94">
        <v>8.936219620178E12</v>
      </c>
      <c r="G2320" s="95" t="s">
        <v>2090</v>
      </c>
      <c r="H2320" s="95" t="s">
        <v>224</v>
      </c>
      <c r="I2320" s="96">
        <v>1.0</v>
      </c>
      <c r="J2320" s="96">
        <v>0.0</v>
      </c>
      <c r="K2320" s="98">
        <f t="shared" si="4"/>
        <v>1</v>
      </c>
      <c r="L2320" s="99" t="s">
        <v>6630</v>
      </c>
      <c r="M2320" s="100" t="s">
        <v>6631</v>
      </c>
      <c r="N2320" s="101" t="str">
        <f t="shared" si="139"/>
        <v>TRBA14057038936219620178</v>
      </c>
      <c r="O2320" s="128"/>
      <c r="P2320" s="145">
        <v>1.0</v>
      </c>
      <c r="Q2320" s="103">
        <f t="shared" si="5"/>
        <v>0</v>
      </c>
      <c r="R2320" s="161" t="s">
        <v>6632</v>
      </c>
      <c r="S2320" s="105"/>
      <c r="T2320" s="106"/>
      <c r="U2320" s="107"/>
      <c r="V2320" s="108" t="s">
        <v>756</v>
      </c>
      <c r="W2320" s="109" t="s">
        <v>1908</v>
      </c>
      <c r="X2320" s="110" t="str">
        <f t="shared" si="6"/>
        <v/>
      </c>
      <c r="Y2320" s="110" t="str">
        <f t="shared" si="7"/>
        <v>Siêu thị</v>
      </c>
      <c r="Z2320" s="139" t="str">
        <f t="shared" si="145"/>
        <v/>
      </c>
      <c r="AA2320" s="109" t="s">
        <v>802</v>
      </c>
      <c r="AB2320" s="106"/>
      <c r="AC2320" s="158"/>
      <c r="AD2320" s="160"/>
      <c r="AE2320" s="127"/>
      <c r="AF2320" s="113"/>
      <c r="AG2320" s="165" t="str">
        <f t="array" ref="AG2320">XLOOKUP(F2320,'CLV2'!A:A,'CLV2'!E:E)</f>
        <v>2.DELICA</v>
      </c>
      <c r="AH2320" s="115" t="str">
        <f t="array" ref="AH2320">XLOOKUP(F2320,'CLV2'!A:A,'CLV2'!F:F)</f>
        <v>3.COLD AND HOT DELICA</v>
      </c>
      <c r="AI2320" s="115" t="str">
        <f t="shared" si="8"/>
        <v>Pack</v>
      </c>
      <c r="AJ2320" s="116">
        <f t="shared" si="9"/>
        <v>1</v>
      </c>
      <c r="AK2320" s="117">
        <f t="array" ref="AK2320">XLOOKUP(F2320,'GIÁ'!A:A,'GIÁ'!D:D)</f>
        <v>6545</v>
      </c>
      <c r="AL2320" s="118">
        <f t="shared" si="10"/>
        <v>6545</v>
      </c>
      <c r="AM2320" s="118">
        <f t="shared" si="11"/>
        <v>0</v>
      </c>
      <c r="AN2320" s="119">
        <f t="shared" si="12"/>
        <v>6545</v>
      </c>
      <c r="AO2320" s="118">
        <f t="shared" si="13"/>
        <v>0</v>
      </c>
      <c r="AP2320" s="121">
        <f t="shared" si="14"/>
        <v>0</v>
      </c>
      <c r="AQ2320" s="122"/>
      <c r="AR2320" s="119"/>
    </row>
    <row r="2321" ht="22.5" customHeight="1">
      <c r="A2321" s="89">
        <v>46233.0</v>
      </c>
      <c r="B2321" s="90">
        <v>0.5763888888888888</v>
      </c>
      <c r="C2321" s="91" t="s">
        <v>535</v>
      </c>
      <c r="D2321" s="129" t="str">
        <f t="array" ref="D2321">XLOOKUP(C2321,'DS ST'!A:A,'DS ST'!B:B)</f>
        <v>A140</v>
      </c>
      <c r="E2321" s="94" t="str">
        <f t="array" ref="E2321">XLOOKUP($F2321,'GIÁ'!$A:$A,'GIÁ'!$E:$E)</f>
        <v>MÁT</v>
      </c>
      <c r="F2321" s="94">
        <v>11751.0</v>
      </c>
      <c r="G2321" s="95" t="s">
        <v>1045</v>
      </c>
      <c r="H2321" s="95" t="s">
        <v>75</v>
      </c>
      <c r="I2321" s="96">
        <v>1.0</v>
      </c>
      <c r="J2321" s="96">
        <v>0.0</v>
      </c>
      <c r="K2321" s="98">
        <f t="shared" si="4"/>
        <v>1</v>
      </c>
      <c r="L2321" s="99" t="s">
        <v>6630</v>
      </c>
      <c r="M2321" s="100" t="s">
        <v>6631</v>
      </c>
      <c r="N2321" s="101" t="str">
        <f t="shared" si="139"/>
        <v>TRBA140570311751</v>
      </c>
      <c r="O2321" s="128"/>
      <c r="P2321" s="145">
        <v>1.0</v>
      </c>
      <c r="Q2321" s="103">
        <f t="shared" si="5"/>
        <v>0</v>
      </c>
      <c r="R2321" s="161" t="s">
        <v>6632</v>
      </c>
      <c r="S2321" s="105"/>
      <c r="T2321" s="106"/>
      <c r="U2321" s="107"/>
      <c r="V2321" s="108" t="s">
        <v>756</v>
      </c>
      <c r="W2321" s="109" t="s">
        <v>1908</v>
      </c>
      <c r="X2321" s="110" t="str">
        <f t="shared" si="6"/>
        <v/>
      </c>
      <c r="Y2321" s="110" t="str">
        <f t="shared" si="7"/>
        <v>Siêu thị</v>
      </c>
      <c r="Z2321" s="139" t="str">
        <f t="shared" si="145"/>
        <v/>
      </c>
      <c r="AA2321" s="109" t="s">
        <v>802</v>
      </c>
      <c r="AB2321" s="106"/>
      <c r="AC2321" s="158"/>
      <c r="AD2321" s="160"/>
      <c r="AE2321" s="127"/>
      <c r="AF2321" s="113"/>
      <c r="AG2321" s="165" t="str">
        <f t="array" ref="AG2321">XLOOKUP(F2321,'CLV2'!A:A,'CLV2'!E:E)</f>
        <v>2.FRUITS</v>
      </c>
      <c r="AH2321" s="115" t="str">
        <f t="array" ref="AH2321">XLOOKUP(F2321,'CLV2'!A:A,'CLV2'!F:F)</f>
        <v>3.IMPORT FRUITS</v>
      </c>
      <c r="AI2321" s="115" t="str">
        <f t="shared" si="8"/>
        <v>Pack</v>
      </c>
      <c r="AJ2321" s="116">
        <f t="shared" si="9"/>
        <v>1</v>
      </c>
      <c r="AK2321" s="117" t="str">
        <f t="array" ref="AK2321">XLOOKUP(F2321,'GIÁ'!A:A,'GIÁ'!D:D)</f>
        <v>64445.12</v>
      </c>
      <c r="AL2321" s="118">
        <f t="shared" si="10"/>
        <v>64445.12</v>
      </c>
      <c r="AM2321" s="118">
        <f t="shared" si="11"/>
        <v>0</v>
      </c>
      <c r="AN2321" s="119">
        <f t="shared" si="12"/>
        <v>64445.12</v>
      </c>
      <c r="AO2321" s="118">
        <f t="shared" si="13"/>
        <v>0</v>
      </c>
      <c r="AP2321" s="121">
        <f t="shared" si="14"/>
        <v>0</v>
      </c>
      <c r="AQ2321" s="122"/>
      <c r="AR2321" s="119"/>
    </row>
    <row r="2322" ht="22.5" customHeight="1">
      <c r="A2322" s="89">
        <v>46233.0</v>
      </c>
      <c r="B2322" s="90">
        <v>0.49375</v>
      </c>
      <c r="C2322" s="91" t="s">
        <v>1382</v>
      </c>
      <c r="D2322" s="129" t="str">
        <f t="array" ref="D2322">XLOOKUP(C2322,'DS ST'!A:A,'DS ST'!B:B)</f>
        <v>MZ2</v>
      </c>
      <c r="E2322" s="94" t="str">
        <f t="array" ref="E2322">XLOOKUP($F2322,'GIÁ'!$A:$A,'GIÁ'!$E:$E)</f>
        <v>MÁT</v>
      </c>
      <c r="F2322" s="94">
        <v>8.934673605823E12</v>
      </c>
      <c r="G2322" s="95" t="s">
        <v>1689</v>
      </c>
      <c r="H2322" s="95" t="s">
        <v>57</v>
      </c>
      <c r="I2322" s="96">
        <v>52.0</v>
      </c>
      <c r="J2322" s="96">
        <v>48.0</v>
      </c>
      <c r="K2322" s="98">
        <f t="shared" si="4"/>
        <v>4</v>
      </c>
      <c r="L2322" s="99" t="s">
        <v>6633</v>
      </c>
      <c r="M2322" s="100" t="s">
        <v>6634</v>
      </c>
      <c r="N2322" s="101" t="str">
        <f t="shared" si="139"/>
        <v>TRBMZ264198934673605823</v>
      </c>
      <c r="O2322" s="128"/>
      <c r="P2322" s="100"/>
      <c r="Q2322" s="103">
        <f t="shared" si="5"/>
        <v>4</v>
      </c>
      <c r="R2322" s="161"/>
      <c r="S2322" s="105"/>
      <c r="T2322" s="106"/>
      <c r="U2322" s="107"/>
      <c r="V2322" s="108" t="s">
        <v>756</v>
      </c>
      <c r="W2322" s="109" t="s">
        <v>1312</v>
      </c>
      <c r="X2322" s="110" t="str">
        <f t="shared" si="6"/>
        <v/>
      </c>
      <c r="Y2322" s="110" t="str">
        <f t="shared" si="7"/>
        <v/>
      </c>
      <c r="Z2322" s="139" t="str">
        <f t="shared" si="145"/>
        <v>Chưa xác định</v>
      </c>
      <c r="AA2322" s="109" t="s">
        <v>5260</v>
      </c>
      <c r="AB2322" s="106"/>
      <c r="AC2322" s="158"/>
      <c r="AD2322" s="160"/>
      <c r="AE2322" s="127"/>
      <c r="AF2322" s="113"/>
      <c r="AG2322" s="165" t="str">
        <f t="array" ref="AG2322">XLOOKUP(F2322,'CLV2'!A:A,'CLV2'!E:E)</f>
        <v>2.DAIRY</v>
      </c>
      <c r="AH2322" s="115" t="str">
        <f t="array" ref="AH2322">XLOOKUP(F2322,'CLV2'!A:A,'CLV2'!F:F)</f>
        <v>3.YOGURT</v>
      </c>
      <c r="AI2322" s="115" t="str">
        <f t="shared" si="8"/>
        <v>Pack</v>
      </c>
      <c r="AJ2322" s="116">
        <f t="shared" si="9"/>
        <v>0.07692307692</v>
      </c>
      <c r="AK2322" s="117" t="str">
        <f t="array" ref="AK2322">XLOOKUP(F2322,'GIÁ'!A:A,'GIÁ'!D:D)</f>
        <v>5402.30</v>
      </c>
      <c r="AL2322" s="118">
        <f t="shared" si="10"/>
        <v>21609.2</v>
      </c>
      <c r="AM2322" s="118">
        <f t="shared" si="11"/>
        <v>0</v>
      </c>
      <c r="AN2322" s="119">
        <f t="shared" si="12"/>
        <v>0</v>
      </c>
      <c r="AO2322" s="118">
        <f t="shared" si="13"/>
        <v>0</v>
      </c>
      <c r="AP2322" s="121">
        <f t="shared" si="14"/>
        <v>21609.2</v>
      </c>
      <c r="AQ2322" s="122"/>
      <c r="AR2322" s="119"/>
    </row>
    <row r="2323" ht="22.5" customHeight="1">
      <c r="A2323" s="89">
        <v>46233.0</v>
      </c>
      <c r="B2323" s="90">
        <v>0.49375</v>
      </c>
      <c r="C2323" s="91" t="s">
        <v>1382</v>
      </c>
      <c r="D2323" s="129" t="str">
        <f t="array" ref="D2323">XLOOKUP(C2323,'DS ST'!A:A,'DS ST'!B:B)</f>
        <v>MZ2</v>
      </c>
      <c r="E2323" s="94" t="str">
        <f t="array" ref="E2323">XLOOKUP($F2323,'GIÁ'!$A:$A,'GIÁ'!$E:$E)</f>
        <v>MÁT</v>
      </c>
      <c r="F2323" s="94">
        <v>1101310.0</v>
      </c>
      <c r="G2323" s="95" t="s">
        <v>430</v>
      </c>
      <c r="H2323" s="95" t="s">
        <v>273</v>
      </c>
      <c r="I2323" s="96">
        <v>8.6</v>
      </c>
      <c r="J2323" s="96">
        <v>7.9</v>
      </c>
      <c r="K2323" s="98">
        <f t="shared" si="4"/>
        <v>0.7</v>
      </c>
      <c r="L2323" s="99" t="s">
        <v>6633</v>
      </c>
      <c r="M2323" s="100" t="s">
        <v>6635</v>
      </c>
      <c r="N2323" s="101" t="str">
        <f t="shared" si="139"/>
        <v>TRBMZ264211101310</v>
      </c>
      <c r="O2323" s="128">
        <v>0.6999999999999993</v>
      </c>
      <c r="P2323" s="100"/>
      <c r="Q2323" s="103">
        <f t="shared" si="5"/>
        <v>0</v>
      </c>
      <c r="R2323" s="161"/>
      <c r="S2323" s="105"/>
      <c r="T2323" s="106"/>
      <c r="U2323" s="107"/>
      <c r="V2323" s="108" t="s">
        <v>756</v>
      </c>
      <c r="W2323" s="109" t="s">
        <v>505</v>
      </c>
      <c r="X2323" s="110" t="str">
        <f t="shared" si="6"/>
        <v>Hao hụt</v>
      </c>
      <c r="Y2323" s="110" t="str">
        <f t="shared" si="7"/>
        <v/>
      </c>
      <c r="Z2323" s="139" t="str">
        <f t="shared" si="145"/>
        <v/>
      </c>
      <c r="AA2323" s="109" t="s">
        <v>802</v>
      </c>
      <c r="AB2323" s="106"/>
      <c r="AC2323" s="158"/>
      <c r="AD2323" s="160"/>
      <c r="AE2323" s="127"/>
      <c r="AF2323" s="113"/>
      <c r="AG2323" s="165" t="str">
        <f t="array" ref="AG2323">XLOOKUP(F2323,'CLV2'!A:A,'CLV2'!E:E)</f>
        <v>2.FRUITS</v>
      </c>
      <c r="AH2323" s="115" t="str">
        <f t="array" ref="AH2323">XLOOKUP(F2323,'CLV2'!A:A,'CLV2'!F:F)</f>
        <v>3.IMPORT FRUITS</v>
      </c>
      <c r="AI2323" s="115" t="str">
        <f t="shared" si="8"/>
        <v>KG</v>
      </c>
      <c r="AJ2323" s="116">
        <f t="shared" si="9"/>
        <v>0.08139534884</v>
      </c>
      <c r="AK2323" s="117" t="str">
        <f t="array" ref="AK2323">XLOOKUP(F2323,'GIÁ'!A:A,'GIÁ'!D:D)</f>
        <v>241014.36</v>
      </c>
      <c r="AL2323" s="118">
        <f t="shared" si="10"/>
        <v>168710.052</v>
      </c>
      <c r="AM2323" s="118">
        <f t="shared" si="11"/>
        <v>168710.052</v>
      </c>
      <c r="AN2323" s="119">
        <f t="shared" si="12"/>
        <v>0</v>
      </c>
      <c r="AO2323" s="118">
        <f t="shared" si="13"/>
        <v>0</v>
      </c>
      <c r="AP2323" s="121">
        <f t="shared" si="14"/>
        <v>0</v>
      </c>
      <c r="AQ2323" s="122"/>
      <c r="AR2323" s="119"/>
    </row>
    <row r="2324" ht="22.5" customHeight="1">
      <c r="A2324" s="89">
        <v>46233.0</v>
      </c>
      <c r="B2324" s="90">
        <v>0.5159722222222223</v>
      </c>
      <c r="C2324" s="91" t="s">
        <v>842</v>
      </c>
      <c r="D2324" s="129" t="str">
        <f t="array" ref="D2324">XLOOKUP(C2324,'DS ST'!A:A,'DS ST'!B:B)</f>
        <v>A184</v>
      </c>
      <c r="E2324" s="94" t="str">
        <f t="array" ref="E2324">XLOOKUP($F2324,'GIÁ'!$A:$A,'GIÁ'!$E:$E)</f>
        <v>MÁT</v>
      </c>
      <c r="F2324" s="94">
        <v>1100918.0</v>
      </c>
      <c r="G2324" s="95" t="s">
        <v>5511</v>
      </c>
      <c r="H2324" s="95" t="s">
        <v>273</v>
      </c>
      <c r="I2324" s="96">
        <v>18.0</v>
      </c>
      <c r="J2324" s="96">
        <v>17.6</v>
      </c>
      <c r="K2324" s="98">
        <f t="shared" si="4"/>
        <v>0.4</v>
      </c>
      <c r="L2324" s="99" t="s">
        <v>6636</v>
      </c>
      <c r="M2324" s="100" t="s">
        <v>6637</v>
      </c>
      <c r="N2324" s="101" t="str">
        <f t="shared" si="139"/>
        <v>TRBA18457031100918</v>
      </c>
      <c r="O2324" s="128">
        <v>0.3999999999999986</v>
      </c>
      <c r="P2324" s="100"/>
      <c r="Q2324" s="103">
        <f t="shared" si="5"/>
        <v>0</v>
      </c>
      <c r="R2324" s="161"/>
      <c r="S2324" s="105"/>
      <c r="T2324" s="106"/>
      <c r="U2324" s="107"/>
      <c r="V2324" s="108" t="s">
        <v>756</v>
      </c>
      <c r="W2324" s="109" t="s">
        <v>505</v>
      </c>
      <c r="X2324" s="110" t="str">
        <f t="shared" si="6"/>
        <v>Hao hụt</v>
      </c>
      <c r="Y2324" s="110" t="str">
        <f t="shared" si="7"/>
        <v/>
      </c>
      <c r="Z2324" s="139" t="str">
        <f t="shared" si="145"/>
        <v/>
      </c>
      <c r="AA2324" s="109" t="s">
        <v>802</v>
      </c>
      <c r="AB2324" s="106"/>
      <c r="AC2324" s="158"/>
      <c r="AD2324" s="160"/>
      <c r="AE2324" s="127"/>
      <c r="AF2324" s="113"/>
      <c r="AG2324" s="165" t="str">
        <f t="array" ref="AG2324">XLOOKUP(F2324,'CLV2'!A:A,'CLV2'!E:E)</f>
        <v>2.FRUITS</v>
      </c>
      <c r="AH2324" s="115" t="str">
        <f t="array" ref="AH2324">XLOOKUP(F2324,'CLV2'!A:A,'CLV2'!F:F)</f>
        <v>3.IMPORT FRUITS</v>
      </c>
      <c r="AI2324" s="115" t="str">
        <f t="shared" si="8"/>
        <v>KG</v>
      </c>
      <c r="AJ2324" s="116">
        <f t="shared" si="9"/>
        <v>0.02222222222</v>
      </c>
      <c r="AK2324" s="117" t="str">
        <f t="array" ref="AK2324">XLOOKUP(F2324,'GIÁ'!A:A,'GIÁ'!D:D)</f>
        <v>121296.91</v>
      </c>
      <c r="AL2324" s="118">
        <f t="shared" si="10"/>
        <v>48518.764</v>
      </c>
      <c r="AM2324" s="118">
        <f t="shared" si="11"/>
        <v>48518.764</v>
      </c>
      <c r="AN2324" s="119">
        <f t="shared" si="12"/>
        <v>0</v>
      </c>
      <c r="AO2324" s="118">
        <f t="shared" si="13"/>
        <v>0</v>
      </c>
      <c r="AP2324" s="121">
        <f t="shared" si="14"/>
        <v>0</v>
      </c>
      <c r="AQ2324" s="122"/>
      <c r="AR2324" s="119"/>
    </row>
    <row r="2325" ht="22.5" customHeight="1">
      <c r="A2325" s="89">
        <v>46233.0</v>
      </c>
      <c r="B2325" s="90">
        <v>0.6326388888888889</v>
      </c>
      <c r="C2325" s="91" t="s">
        <v>526</v>
      </c>
      <c r="D2325" s="129" t="str">
        <f t="array" ref="D2325">XLOOKUP(C2325,'DS ST'!A:A,'DS ST'!B:B)</f>
        <v>A139</v>
      </c>
      <c r="E2325" s="94" t="str">
        <f t="array" ref="E2325">XLOOKUP($F2325,'GIÁ'!$A:$A,'GIÁ'!$E:$E)</f>
        <v>MÁT</v>
      </c>
      <c r="F2325" s="94">
        <v>8.938508547562E12</v>
      </c>
      <c r="G2325" s="95" t="s">
        <v>2900</v>
      </c>
      <c r="H2325" s="95" t="s">
        <v>224</v>
      </c>
      <c r="I2325" s="96">
        <v>6.0</v>
      </c>
      <c r="J2325" s="96">
        <v>0.0</v>
      </c>
      <c r="K2325" s="98">
        <f t="shared" si="4"/>
        <v>6</v>
      </c>
      <c r="L2325" s="99" t="s">
        <v>6638</v>
      </c>
      <c r="M2325" s="100" t="s">
        <v>3656</v>
      </c>
      <c r="N2325" s="101" t="str">
        <f t="shared" si="139"/>
        <v>TRBA1390018938508547562</v>
      </c>
      <c r="O2325" s="128"/>
      <c r="P2325" s="100"/>
      <c r="Q2325" s="103">
        <f t="shared" si="5"/>
        <v>6</v>
      </c>
      <c r="R2325" s="161"/>
      <c r="S2325" s="105"/>
      <c r="T2325" s="106"/>
      <c r="U2325" s="107"/>
      <c r="V2325" s="108" t="s">
        <v>756</v>
      </c>
      <c r="W2325" s="109" t="s">
        <v>1312</v>
      </c>
      <c r="X2325" s="110" t="str">
        <f t="shared" si="6"/>
        <v/>
      </c>
      <c r="Y2325" s="110" t="str">
        <f t="shared" si="7"/>
        <v/>
      </c>
      <c r="Z2325" s="139" t="str">
        <f t="shared" si="145"/>
        <v>Chưa xác định</v>
      </c>
      <c r="AA2325" s="109" t="s">
        <v>5260</v>
      </c>
      <c r="AB2325" s="106"/>
      <c r="AC2325" s="158"/>
      <c r="AD2325" s="160"/>
      <c r="AE2325" s="127"/>
      <c r="AF2325" s="113"/>
      <c r="AG2325" s="165" t="str">
        <f t="array" ref="AG2325">XLOOKUP(F2325,'CLV2'!A:A,'CLV2'!E:E)</f>
        <v>2.CHILLED FOODS</v>
      </c>
      <c r="AH2325" s="115" t="str">
        <f t="array" ref="AH2325">XLOOKUP(F2325,'CLV2'!A:A,'CLV2'!F:F)</f>
        <v>3.OTHER CHILLED PRODUCTS</v>
      </c>
      <c r="AI2325" s="115" t="str">
        <f t="shared" si="8"/>
        <v>Pack</v>
      </c>
      <c r="AJ2325" s="116">
        <f t="shared" si="9"/>
        <v>1</v>
      </c>
      <c r="AK2325" s="117" t="str">
        <f t="array" ref="AK2325">XLOOKUP(F2325,'GIÁ'!A:A,'GIÁ'!D:D)</f>
        <v>9361.71</v>
      </c>
      <c r="AL2325" s="118">
        <f t="shared" si="10"/>
        <v>56170.26</v>
      </c>
      <c r="AM2325" s="118">
        <f t="shared" si="11"/>
        <v>0</v>
      </c>
      <c r="AN2325" s="119">
        <f t="shared" si="12"/>
        <v>0</v>
      </c>
      <c r="AO2325" s="118">
        <f t="shared" si="13"/>
        <v>0</v>
      </c>
      <c r="AP2325" s="121">
        <f t="shared" si="14"/>
        <v>56170.26</v>
      </c>
      <c r="AQ2325" s="122"/>
      <c r="AR2325" s="119"/>
    </row>
    <row r="2326" ht="22.5" customHeight="1">
      <c r="A2326" s="89">
        <v>46233.0</v>
      </c>
      <c r="B2326" s="90">
        <v>0.6326388888888889</v>
      </c>
      <c r="C2326" s="91" t="s">
        <v>526</v>
      </c>
      <c r="D2326" s="129" t="str">
        <f t="array" ref="D2326">XLOOKUP(C2326,'DS ST'!A:A,'DS ST'!B:B)</f>
        <v>A139</v>
      </c>
      <c r="E2326" s="94" t="str">
        <f t="array" ref="E2326">XLOOKUP($F2326,'GIÁ'!$A:$A,'GIÁ'!$E:$E)</f>
        <v>MÁT</v>
      </c>
      <c r="F2326" s="94">
        <v>6.954463411658E12</v>
      </c>
      <c r="G2326" s="95" t="s">
        <v>1360</v>
      </c>
      <c r="H2326" s="95" t="s">
        <v>224</v>
      </c>
      <c r="I2326" s="96">
        <v>2.0</v>
      </c>
      <c r="J2326" s="96">
        <v>0.0</v>
      </c>
      <c r="K2326" s="98">
        <f t="shared" si="4"/>
        <v>2</v>
      </c>
      <c r="L2326" s="99" t="s">
        <v>6638</v>
      </c>
      <c r="M2326" s="100" t="s">
        <v>3656</v>
      </c>
      <c r="N2326" s="101" t="str">
        <f t="shared" si="139"/>
        <v>TRBA1390016954463411658</v>
      </c>
      <c r="O2326" s="128"/>
      <c r="P2326" s="100"/>
      <c r="Q2326" s="103">
        <f t="shared" si="5"/>
        <v>2</v>
      </c>
      <c r="R2326" s="161"/>
      <c r="S2326" s="105"/>
      <c r="T2326" s="106"/>
      <c r="U2326" s="107"/>
      <c r="V2326" s="108" t="s">
        <v>756</v>
      </c>
      <c r="W2326" s="109" t="s">
        <v>1312</v>
      </c>
      <c r="X2326" s="110" t="str">
        <f t="shared" si="6"/>
        <v/>
      </c>
      <c r="Y2326" s="110" t="str">
        <f t="shared" si="7"/>
        <v/>
      </c>
      <c r="Z2326" s="139" t="str">
        <f t="shared" si="145"/>
        <v>Chưa xác định</v>
      </c>
      <c r="AA2326" s="109" t="s">
        <v>5260</v>
      </c>
      <c r="AB2326" s="106"/>
      <c r="AC2326" s="158"/>
      <c r="AD2326" s="160"/>
      <c r="AE2326" s="127"/>
      <c r="AF2326" s="113"/>
      <c r="AG2326" s="165" t="str">
        <f t="array" ref="AG2326">XLOOKUP(F2326,'CLV2'!A:A,'CLV2'!E:E)</f>
        <v>2.CHILLED FOODS</v>
      </c>
      <c r="AH2326" s="115" t="str">
        <f t="array" ref="AH2326">XLOOKUP(F2326,'CLV2'!A:A,'CLV2'!F:F)</f>
        <v>3.OTHER CHILLED PRODUCTS</v>
      </c>
      <c r="AI2326" s="115" t="str">
        <f t="shared" si="8"/>
        <v>Pack</v>
      </c>
      <c r="AJ2326" s="116">
        <f t="shared" si="9"/>
        <v>1</v>
      </c>
      <c r="AK2326" s="117" t="str">
        <f t="array" ref="AK2326">XLOOKUP(F2326,'GIÁ'!A:A,'GIÁ'!D:D)</f>
        <v>24050.54</v>
      </c>
      <c r="AL2326" s="118">
        <f t="shared" si="10"/>
        <v>48101.08</v>
      </c>
      <c r="AM2326" s="118">
        <f t="shared" si="11"/>
        <v>0</v>
      </c>
      <c r="AN2326" s="119">
        <f t="shared" si="12"/>
        <v>0</v>
      </c>
      <c r="AO2326" s="118">
        <f t="shared" si="13"/>
        <v>0</v>
      </c>
      <c r="AP2326" s="121">
        <f t="shared" si="14"/>
        <v>48101.08</v>
      </c>
      <c r="AQ2326" s="122"/>
      <c r="AR2326" s="119"/>
    </row>
    <row r="2327" ht="22.5" customHeight="1">
      <c r="A2327" s="89">
        <v>46233.0</v>
      </c>
      <c r="B2327" s="90">
        <v>0.6326388888888889</v>
      </c>
      <c r="C2327" s="91" t="s">
        <v>526</v>
      </c>
      <c r="D2327" s="129" t="str">
        <f t="array" ref="D2327">XLOOKUP(C2327,'DS ST'!A:A,'DS ST'!B:B)</f>
        <v>A139</v>
      </c>
      <c r="E2327" s="94" t="str">
        <f t="array" ref="E2327">XLOOKUP($F2327,'GIÁ'!$A:$A,'GIÁ'!$E:$E)</f>
        <v>MÁT</v>
      </c>
      <c r="F2327" s="94">
        <v>8.935101608515E12</v>
      </c>
      <c r="G2327" s="95" t="s">
        <v>1902</v>
      </c>
      <c r="H2327" s="95" t="s">
        <v>57</v>
      </c>
      <c r="I2327" s="96">
        <v>1.0</v>
      </c>
      <c r="J2327" s="96">
        <v>0.0</v>
      </c>
      <c r="K2327" s="98">
        <f t="shared" si="4"/>
        <v>1</v>
      </c>
      <c r="L2327" s="99" t="s">
        <v>6638</v>
      </c>
      <c r="M2327" s="100" t="s">
        <v>3656</v>
      </c>
      <c r="N2327" s="101" t="str">
        <f t="shared" si="139"/>
        <v>TRBA1390018935101608515</v>
      </c>
      <c r="O2327" s="128"/>
      <c r="P2327" s="100"/>
      <c r="Q2327" s="103">
        <f t="shared" si="5"/>
        <v>1</v>
      </c>
      <c r="R2327" s="161"/>
      <c r="S2327" s="105"/>
      <c r="T2327" s="106"/>
      <c r="U2327" s="107"/>
      <c r="V2327" s="108" t="s">
        <v>756</v>
      </c>
      <c r="W2327" s="109" t="s">
        <v>1312</v>
      </c>
      <c r="X2327" s="110" t="str">
        <f t="shared" si="6"/>
        <v/>
      </c>
      <c r="Y2327" s="110" t="str">
        <f t="shared" si="7"/>
        <v/>
      </c>
      <c r="Z2327" s="139" t="str">
        <f t="shared" si="145"/>
        <v>Chưa xác định</v>
      </c>
      <c r="AA2327" s="109" t="s">
        <v>5260</v>
      </c>
      <c r="AB2327" s="106"/>
      <c r="AC2327" s="158"/>
      <c r="AD2327" s="160"/>
      <c r="AE2327" s="127"/>
      <c r="AF2327" s="113"/>
      <c r="AG2327" s="165" t="str">
        <f t="array" ref="AG2327">XLOOKUP(F2327,'CLV2'!A:A,'CLV2'!E:E)</f>
        <v>2.CHILLED FOODS</v>
      </c>
      <c r="AH2327" s="115" t="str">
        <f t="array" ref="AH2327">XLOOKUP(F2327,'CLV2'!A:A,'CLV2'!F:F)</f>
        <v>3.OTHER CHILLED PRODUCTS</v>
      </c>
      <c r="AI2327" s="115" t="str">
        <f t="shared" si="8"/>
        <v>Pack</v>
      </c>
      <c r="AJ2327" s="116">
        <f t="shared" si="9"/>
        <v>1</v>
      </c>
      <c r="AK2327" s="117" t="str">
        <f t="array" ref="AK2327">XLOOKUP(F2327,'GIÁ'!A:A,'GIÁ'!D:D)</f>
        <v>25753.17</v>
      </c>
      <c r="AL2327" s="118">
        <f t="shared" si="10"/>
        <v>25753.17</v>
      </c>
      <c r="AM2327" s="118">
        <f t="shared" si="11"/>
        <v>0</v>
      </c>
      <c r="AN2327" s="119">
        <f t="shared" si="12"/>
        <v>0</v>
      </c>
      <c r="AO2327" s="118">
        <f t="shared" si="13"/>
        <v>0</v>
      </c>
      <c r="AP2327" s="121">
        <f t="shared" si="14"/>
        <v>25753.17</v>
      </c>
      <c r="AQ2327" s="122"/>
      <c r="AR2327" s="119"/>
    </row>
    <row r="2328" ht="22.5" customHeight="1">
      <c r="A2328" s="89">
        <v>46233.0</v>
      </c>
      <c r="B2328" s="90">
        <v>0.6326388888888889</v>
      </c>
      <c r="C2328" s="91" t="s">
        <v>526</v>
      </c>
      <c r="D2328" s="129" t="str">
        <f t="array" ref="D2328">XLOOKUP(C2328,'DS ST'!A:A,'DS ST'!B:B)</f>
        <v>A139</v>
      </c>
      <c r="E2328" s="94" t="str">
        <f t="array" ref="E2328">XLOOKUP($F2328,'GIÁ'!$A:$A,'GIÁ'!$E:$E)</f>
        <v>MÁT</v>
      </c>
      <c r="F2328" s="94">
        <v>8.936219620192E12</v>
      </c>
      <c r="G2328" s="95" t="s">
        <v>1927</v>
      </c>
      <c r="H2328" s="95" t="s">
        <v>224</v>
      </c>
      <c r="I2328" s="96">
        <v>12.0</v>
      </c>
      <c r="J2328" s="96">
        <v>0.0</v>
      </c>
      <c r="K2328" s="98">
        <f t="shared" si="4"/>
        <v>12</v>
      </c>
      <c r="L2328" s="99" t="s">
        <v>6638</v>
      </c>
      <c r="M2328" s="100" t="s">
        <v>3656</v>
      </c>
      <c r="N2328" s="101" t="str">
        <f t="shared" si="139"/>
        <v>TRBA1390018936219620192</v>
      </c>
      <c r="O2328" s="128"/>
      <c r="P2328" s="100"/>
      <c r="Q2328" s="103">
        <f t="shared" si="5"/>
        <v>12</v>
      </c>
      <c r="R2328" s="161"/>
      <c r="S2328" s="105"/>
      <c r="T2328" s="106"/>
      <c r="U2328" s="107"/>
      <c r="V2328" s="108" t="s">
        <v>756</v>
      </c>
      <c r="W2328" s="109" t="s">
        <v>1312</v>
      </c>
      <c r="X2328" s="110" t="str">
        <f t="shared" si="6"/>
        <v/>
      </c>
      <c r="Y2328" s="110" t="str">
        <f t="shared" si="7"/>
        <v/>
      </c>
      <c r="Z2328" s="139" t="str">
        <f t="shared" si="145"/>
        <v>Chưa xác định</v>
      </c>
      <c r="AA2328" s="109" t="s">
        <v>5260</v>
      </c>
      <c r="AB2328" s="106"/>
      <c r="AC2328" s="158"/>
      <c r="AD2328" s="160"/>
      <c r="AE2328" s="127"/>
      <c r="AF2328" s="113"/>
      <c r="AG2328" s="165" t="str">
        <f t="array" ref="AG2328">XLOOKUP(F2328,'CLV2'!A:A,'CLV2'!E:E)</f>
        <v>2.DELICA</v>
      </c>
      <c r="AH2328" s="115" t="str">
        <f t="array" ref="AH2328">XLOOKUP(F2328,'CLV2'!A:A,'CLV2'!F:F)</f>
        <v>3.COLD AND HOT DELICA</v>
      </c>
      <c r="AI2328" s="115" t="str">
        <f t="shared" si="8"/>
        <v>Pack</v>
      </c>
      <c r="AJ2328" s="116">
        <f t="shared" si="9"/>
        <v>1</v>
      </c>
      <c r="AK2328" s="117" t="str">
        <f t="array" ref="AK2328">XLOOKUP(F2328,'GIÁ'!A:A,'GIÁ'!D:D)</f>
        <v>9807.19</v>
      </c>
      <c r="AL2328" s="118">
        <f t="shared" si="10"/>
        <v>117686.28</v>
      </c>
      <c r="AM2328" s="118">
        <f t="shared" si="11"/>
        <v>0</v>
      </c>
      <c r="AN2328" s="119">
        <f t="shared" si="12"/>
        <v>0</v>
      </c>
      <c r="AO2328" s="118">
        <f t="shared" si="13"/>
        <v>0</v>
      </c>
      <c r="AP2328" s="121">
        <f t="shared" si="14"/>
        <v>117686.28</v>
      </c>
      <c r="AQ2328" s="122"/>
      <c r="AR2328" s="119"/>
    </row>
    <row r="2329" ht="22.5" customHeight="1">
      <c r="A2329" s="89">
        <v>46233.0</v>
      </c>
      <c r="B2329" s="90">
        <v>0.6326388888888889</v>
      </c>
      <c r="C2329" s="91" t="s">
        <v>526</v>
      </c>
      <c r="D2329" s="129" t="str">
        <f t="array" ref="D2329">XLOOKUP(C2329,'DS ST'!A:A,'DS ST'!B:B)</f>
        <v>A139</v>
      </c>
      <c r="E2329" s="94" t="str">
        <f t="array" ref="E2329">XLOOKUP($F2329,'GIÁ'!$A:$A,'GIÁ'!$E:$E)</f>
        <v>MÁT</v>
      </c>
      <c r="F2329" s="94">
        <v>8.936219620178E12</v>
      </c>
      <c r="G2329" s="95" t="s">
        <v>2090</v>
      </c>
      <c r="H2329" s="95" t="s">
        <v>224</v>
      </c>
      <c r="I2329" s="96">
        <v>1.0</v>
      </c>
      <c r="J2329" s="96">
        <v>0.0</v>
      </c>
      <c r="K2329" s="98">
        <f t="shared" si="4"/>
        <v>1</v>
      </c>
      <c r="L2329" s="99" t="s">
        <v>6638</v>
      </c>
      <c r="M2329" s="100" t="s">
        <v>3656</v>
      </c>
      <c r="N2329" s="101" t="str">
        <f t="shared" si="139"/>
        <v>TRBA1390018936219620178</v>
      </c>
      <c r="O2329" s="128"/>
      <c r="P2329" s="100"/>
      <c r="Q2329" s="103">
        <f t="shared" si="5"/>
        <v>1</v>
      </c>
      <c r="R2329" s="161"/>
      <c r="S2329" s="105"/>
      <c r="T2329" s="106"/>
      <c r="U2329" s="107"/>
      <c r="V2329" s="108" t="s">
        <v>756</v>
      </c>
      <c r="W2329" s="109" t="s">
        <v>1312</v>
      </c>
      <c r="X2329" s="110" t="str">
        <f t="shared" si="6"/>
        <v/>
      </c>
      <c r="Y2329" s="110" t="str">
        <f t="shared" si="7"/>
        <v/>
      </c>
      <c r="Z2329" s="139" t="str">
        <f t="shared" si="145"/>
        <v>Chưa xác định</v>
      </c>
      <c r="AA2329" s="109" t="s">
        <v>5260</v>
      </c>
      <c r="AB2329" s="106"/>
      <c r="AC2329" s="158"/>
      <c r="AD2329" s="160"/>
      <c r="AE2329" s="127"/>
      <c r="AF2329" s="113"/>
      <c r="AG2329" s="165" t="str">
        <f t="array" ref="AG2329">XLOOKUP(F2329,'CLV2'!A:A,'CLV2'!E:E)</f>
        <v>2.DELICA</v>
      </c>
      <c r="AH2329" s="115" t="str">
        <f t="array" ref="AH2329">XLOOKUP(F2329,'CLV2'!A:A,'CLV2'!F:F)</f>
        <v>3.COLD AND HOT DELICA</v>
      </c>
      <c r="AI2329" s="115" t="str">
        <f t="shared" si="8"/>
        <v>Pack</v>
      </c>
      <c r="AJ2329" s="116">
        <f t="shared" si="9"/>
        <v>1</v>
      </c>
      <c r="AK2329" s="117">
        <f t="array" ref="AK2329">XLOOKUP(F2329,'GIÁ'!A:A,'GIÁ'!D:D)</f>
        <v>6545</v>
      </c>
      <c r="AL2329" s="118">
        <f t="shared" si="10"/>
        <v>6545</v>
      </c>
      <c r="AM2329" s="118">
        <f t="shared" si="11"/>
        <v>0</v>
      </c>
      <c r="AN2329" s="119">
        <f t="shared" si="12"/>
        <v>0</v>
      </c>
      <c r="AO2329" s="118">
        <f t="shared" si="13"/>
        <v>0</v>
      </c>
      <c r="AP2329" s="121">
        <f t="shared" si="14"/>
        <v>6545</v>
      </c>
      <c r="AQ2329" s="122"/>
      <c r="AR2329" s="119"/>
    </row>
    <row r="2330" ht="22.5" customHeight="1">
      <c r="A2330" s="89">
        <v>46233.0</v>
      </c>
      <c r="B2330" s="90">
        <v>0.6326388888888889</v>
      </c>
      <c r="C2330" s="91" t="s">
        <v>526</v>
      </c>
      <c r="D2330" s="129" t="str">
        <f t="array" ref="D2330">XLOOKUP(C2330,'DS ST'!A:A,'DS ST'!B:B)</f>
        <v>A139</v>
      </c>
      <c r="E2330" s="94" t="str">
        <f t="array" ref="E2330">XLOOKUP($F2330,'GIÁ'!$A:$A,'GIÁ'!$E:$E)</f>
        <v>MÁT</v>
      </c>
      <c r="F2330" s="94">
        <v>1100151.0</v>
      </c>
      <c r="G2330" s="95" t="s">
        <v>278</v>
      </c>
      <c r="H2330" s="95" t="s">
        <v>273</v>
      </c>
      <c r="I2330" s="96">
        <v>17.0</v>
      </c>
      <c r="J2330" s="96">
        <v>16.72</v>
      </c>
      <c r="K2330" s="98">
        <f t="shared" si="4"/>
        <v>0.28</v>
      </c>
      <c r="L2330" s="99" t="s">
        <v>6638</v>
      </c>
      <c r="M2330" s="100" t="s">
        <v>6639</v>
      </c>
      <c r="N2330" s="101" t="str">
        <f t="shared" si="139"/>
        <v>TRBA1395061100151</v>
      </c>
      <c r="O2330" s="128">
        <v>0.28000000000000114</v>
      </c>
      <c r="P2330" s="100"/>
      <c r="Q2330" s="103">
        <f t="shared" si="5"/>
        <v>0</v>
      </c>
      <c r="R2330" s="161"/>
      <c r="S2330" s="105"/>
      <c r="T2330" s="106"/>
      <c r="U2330" s="107"/>
      <c r="V2330" s="108" t="s">
        <v>756</v>
      </c>
      <c r="W2330" s="109" t="s">
        <v>505</v>
      </c>
      <c r="X2330" s="110" t="str">
        <f t="shared" si="6"/>
        <v>Hao hụt</v>
      </c>
      <c r="Y2330" s="110" t="str">
        <f t="shared" si="7"/>
        <v/>
      </c>
      <c r="Z2330" s="139" t="str">
        <f t="shared" si="145"/>
        <v/>
      </c>
      <c r="AA2330" s="109" t="s">
        <v>802</v>
      </c>
      <c r="AB2330" s="106"/>
      <c r="AC2330" s="158"/>
      <c r="AD2330" s="160"/>
      <c r="AE2330" s="127"/>
      <c r="AF2330" s="113"/>
      <c r="AG2330" s="165" t="str">
        <f t="array" ref="AG2330">XLOOKUP(F2330,'CLV2'!A:A,'CLV2'!E:E)</f>
        <v>2.FRUITS</v>
      </c>
      <c r="AH2330" s="115" t="str">
        <f t="array" ref="AH2330">XLOOKUP(F2330,'CLV2'!A:A,'CLV2'!F:F)</f>
        <v>3.IMPORT FRUITS</v>
      </c>
      <c r="AI2330" s="115" t="str">
        <f t="shared" si="8"/>
        <v>KG</v>
      </c>
      <c r="AJ2330" s="116">
        <f t="shared" si="9"/>
        <v>0.01647058824</v>
      </c>
      <c r="AK2330" s="117" t="str">
        <f t="array" ref="AK2330">XLOOKUP(F2330,'GIÁ'!A:A,'GIÁ'!D:D)</f>
        <v>86609.14</v>
      </c>
      <c r="AL2330" s="118">
        <f t="shared" si="10"/>
        <v>24250.5592</v>
      </c>
      <c r="AM2330" s="118">
        <f t="shared" si="11"/>
        <v>24250.5592</v>
      </c>
      <c r="AN2330" s="119">
        <f t="shared" si="12"/>
        <v>0</v>
      </c>
      <c r="AO2330" s="118">
        <f t="shared" si="13"/>
        <v>0</v>
      </c>
      <c r="AP2330" s="121">
        <f t="shared" si="14"/>
        <v>0</v>
      </c>
      <c r="AQ2330" s="122"/>
      <c r="AR2330" s="119"/>
    </row>
    <row r="2331" ht="22.5" customHeight="1">
      <c r="A2331" s="89">
        <v>46233.0</v>
      </c>
      <c r="B2331" s="90">
        <v>0.56875</v>
      </c>
      <c r="C2331" s="91" t="s">
        <v>1049</v>
      </c>
      <c r="D2331" s="129" t="str">
        <f t="array" ref="D2331">XLOOKUP(C2331,'DS ST'!A:A,'DS ST'!B:B)</f>
        <v>A221</v>
      </c>
      <c r="E2331" s="94" t="str">
        <f t="array" ref="E2331">XLOOKUP($F2331,'GIÁ'!$A:$A,'GIÁ'!$E:$E)</f>
        <v>MÁT</v>
      </c>
      <c r="F2331" s="94">
        <v>1100151.0</v>
      </c>
      <c r="G2331" s="95" t="s">
        <v>278</v>
      </c>
      <c r="H2331" s="95" t="s">
        <v>273</v>
      </c>
      <c r="I2331" s="96">
        <v>17.0</v>
      </c>
      <c r="J2331" s="96">
        <v>16.8</v>
      </c>
      <c r="K2331" s="98">
        <f t="shared" si="4"/>
        <v>0.2</v>
      </c>
      <c r="L2331" s="99" t="s">
        <v>6640</v>
      </c>
      <c r="M2331" s="100" t="s">
        <v>6641</v>
      </c>
      <c r="N2331" s="101" t="str">
        <f t="shared" si="139"/>
        <v>TRBA2211801100151</v>
      </c>
      <c r="O2331" s="128">
        <v>0.1999999999999993</v>
      </c>
      <c r="P2331" s="100"/>
      <c r="Q2331" s="103">
        <f t="shared" si="5"/>
        <v>0</v>
      </c>
      <c r="R2331" s="161"/>
      <c r="S2331" s="105"/>
      <c r="T2331" s="106"/>
      <c r="U2331" s="107"/>
      <c r="V2331" s="108" t="s">
        <v>756</v>
      </c>
      <c r="W2331" s="109" t="s">
        <v>505</v>
      </c>
      <c r="X2331" s="110" t="str">
        <f t="shared" si="6"/>
        <v>Hao hụt</v>
      </c>
      <c r="Y2331" s="110" t="str">
        <f t="shared" si="7"/>
        <v/>
      </c>
      <c r="Z2331" s="139" t="str">
        <f t="shared" si="145"/>
        <v/>
      </c>
      <c r="AA2331" s="109" t="s">
        <v>802</v>
      </c>
      <c r="AB2331" s="106"/>
      <c r="AC2331" s="158"/>
      <c r="AD2331" s="160"/>
      <c r="AE2331" s="127"/>
      <c r="AF2331" s="113"/>
      <c r="AG2331" s="165" t="str">
        <f t="array" ref="AG2331">XLOOKUP(F2331,'CLV2'!A:A,'CLV2'!E:E)</f>
        <v>2.FRUITS</v>
      </c>
      <c r="AH2331" s="115" t="str">
        <f t="array" ref="AH2331">XLOOKUP(F2331,'CLV2'!A:A,'CLV2'!F:F)</f>
        <v>3.IMPORT FRUITS</v>
      </c>
      <c r="AI2331" s="115" t="str">
        <f t="shared" si="8"/>
        <v>KG</v>
      </c>
      <c r="AJ2331" s="116">
        <f t="shared" si="9"/>
        <v>0.01176470588</v>
      </c>
      <c r="AK2331" s="117" t="str">
        <f t="array" ref="AK2331">XLOOKUP(F2331,'GIÁ'!A:A,'GIÁ'!D:D)</f>
        <v>86609.14</v>
      </c>
      <c r="AL2331" s="118">
        <f t="shared" si="10"/>
        <v>17321.828</v>
      </c>
      <c r="AM2331" s="118">
        <f t="shared" si="11"/>
        <v>17321.828</v>
      </c>
      <c r="AN2331" s="119">
        <f t="shared" si="12"/>
        <v>0</v>
      </c>
      <c r="AO2331" s="118">
        <f t="shared" si="13"/>
        <v>0</v>
      </c>
      <c r="AP2331" s="121">
        <f t="shared" si="14"/>
        <v>0</v>
      </c>
      <c r="AQ2331" s="122"/>
      <c r="AR2331" s="119"/>
    </row>
    <row r="2332" ht="22.5" customHeight="1">
      <c r="A2332" s="89">
        <v>46233.0</v>
      </c>
      <c r="B2332" s="90">
        <v>0.5694444444444444</v>
      </c>
      <c r="C2332" s="91" t="s">
        <v>480</v>
      </c>
      <c r="D2332" s="129" t="str">
        <f t="array" ref="D2332">XLOOKUP(C2332,'DS ST'!A:A,'DS ST'!B:B)</f>
        <v>A134</v>
      </c>
      <c r="E2332" s="94" t="str">
        <f t="array" ref="E2332">XLOOKUP($F2332,'GIÁ'!$A:$A,'GIÁ'!$E:$E)</f>
        <v>MÁT</v>
      </c>
      <c r="F2332" s="94">
        <v>8.936176751014E12</v>
      </c>
      <c r="G2332" s="95" t="s">
        <v>1089</v>
      </c>
      <c r="H2332" s="95" t="s">
        <v>667</v>
      </c>
      <c r="I2332" s="96">
        <v>1.0</v>
      </c>
      <c r="J2332" s="96">
        <v>0.0</v>
      </c>
      <c r="K2332" s="98">
        <f t="shared" si="4"/>
        <v>1</v>
      </c>
      <c r="L2332" s="99" t="s">
        <v>6642</v>
      </c>
      <c r="M2332" s="100" t="s">
        <v>6643</v>
      </c>
      <c r="N2332" s="101" t="str">
        <f t="shared" si="139"/>
        <v>TRBA1344158936176751014</v>
      </c>
      <c r="O2332" s="128"/>
      <c r="P2332" s="100"/>
      <c r="Q2332" s="103">
        <f t="shared" si="5"/>
        <v>1</v>
      </c>
      <c r="R2332" s="161"/>
      <c r="S2332" s="105"/>
      <c r="T2332" s="106"/>
      <c r="U2332" s="107"/>
      <c r="V2332" s="108" t="s">
        <v>756</v>
      </c>
      <c r="W2332" s="109" t="s">
        <v>1312</v>
      </c>
      <c r="X2332" s="110" t="str">
        <f t="shared" si="6"/>
        <v/>
      </c>
      <c r="Y2332" s="110" t="str">
        <f t="shared" si="7"/>
        <v/>
      </c>
      <c r="Z2332" s="139" t="str">
        <f t="shared" si="145"/>
        <v>Chưa xác định</v>
      </c>
      <c r="AA2332" s="109" t="s">
        <v>5260</v>
      </c>
      <c r="AB2332" s="106"/>
      <c r="AC2332" s="158"/>
      <c r="AD2332" s="160"/>
      <c r="AE2332" s="127"/>
      <c r="AF2332" s="113"/>
      <c r="AG2332" s="165" t="str">
        <f t="array" ref="AG2332">XLOOKUP(F2332,'CLV2'!A:A,'CLV2'!E:E)</f>
        <v>2.DELICA</v>
      </c>
      <c r="AH2332" s="115" t="str">
        <f t="array" ref="AH2332">XLOOKUP(F2332,'CLV2'!A:A,'CLV2'!F:F)</f>
        <v>3.DESSERTS</v>
      </c>
      <c r="AI2332" s="115" t="str">
        <f t="shared" si="8"/>
        <v>Pack</v>
      </c>
      <c r="AJ2332" s="116">
        <f t="shared" si="9"/>
        <v>1</v>
      </c>
      <c r="AK2332" s="117" t="str">
        <f t="array" ref="AK2332">XLOOKUP(F2332,'GIÁ'!A:A,'GIÁ'!D:D)</f>
        <v>6650.00</v>
      </c>
      <c r="AL2332" s="118">
        <f t="shared" si="10"/>
        <v>6650</v>
      </c>
      <c r="AM2332" s="118">
        <f t="shared" si="11"/>
        <v>0</v>
      </c>
      <c r="AN2332" s="119">
        <f t="shared" si="12"/>
        <v>0</v>
      </c>
      <c r="AO2332" s="118">
        <f t="shared" si="13"/>
        <v>0</v>
      </c>
      <c r="AP2332" s="121">
        <f t="shared" si="14"/>
        <v>6650</v>
      </c>
      <c r="AQ2332" s="122"/>
      <c r="AR2332" s="119"/>
    </row>
    <row r="2333" ht="22.5" customHeight="1">
      <c r="A2333" s="89">
        <v>46233.0</v>
      </c>
      <c r="B2333" s="90">
        <v>0.5694444444444444</v>
      </c>
      <c r="C2333" s="91" t="s">
        <v>480</v>
      </c>
      <c r="D2333" s="129" t="str">
        <f t="array" ref="D2333">XLOOKUP(C2333,'DS ST'!A:A,'DS ST'!B:B)</f>
        <v>A134</v>
      </c>
      <c r="E2333" s="94" t="str">
        <f t="array" ref="E2333">XLOOKUP($F2333,'GIÁ'!$A:$A,'GIÁ'!$E:$E)</f>
        <v>MÁT</v>
      </c>
      <c r="F2333" s="94">
        <v>8.936204030586E12</v>
      </c>
      <c r="G2333" s="95" t="s">
        <v>2661</v>
      </c>
      <c r="H2333" s="95" t="s">
        <v>224</v>
      </c>
      <c r="I2333" s="96">
        <v>1.0</v>
      </c>
      <c r="J2333" s="96">
        <v>0.0</v>
      </c>
      <c r="K2333" s="98">
        <f t="shared" si="4"/>
        <v>1</v>
      </c>
      <c r="L2333" s="99" t="s">
        <v>6642</v>
      </c>
      <c r="M2333" s="100" t="s">
        <v>6643</v>
      </c>
      <c r="N2333" s="101" t="str">
        <f t="shared" si="139"/>
        <v>TRBA1344158936204030586</v>
      </c>
      <c r="O2333" s="128"/>
      <c r="P2333" s="100"/>
      <c r="Q2333" s="103">
        <f t="shared" si="5"/>
        <v>1</v>
      </c>
      <c r="R2333" s="161"/>
      <c r="S2333" s="105"/>
      <c r="T2333" s="106"/>
      <c r="U2333" s="107"/>
      <c r="V2333" s="108" t="s">
        <v>756</v>
      </c>
      <c r="W2333" s="109" t="s">
        <v>1312</v>
      </c>
      <c r="X2333" s="110" t="str">
        <f t="shared" si="6"/>
        <v/>
      </c>
      <c r="Y2333" s="110" t="str">
        <f t="shared" si="7"/>
        <v/>
      </c>
      <c r="Z2333" s="139" t="str">
        <f t="shared" si="145"/>
        <v>Chưa xác định</v>
      </c>
      <c r="AA2333" s="109" t="s">
        <v>5260</v>
      </c>
      <c r="AB2333" s="106"/>
      <c r="AC2333" s="158"/>
      <c r="AD2333" s="160"/>
      <c r="AE2333" s="127"/>
      <c r="AF2333" s="113"/>
      <c r="AG2333" s="165" t="str">
        <f t="array" ref="AG2333">XLOOKUP(F2333,'CLV2'!A:A,'CLV2'!E:E)</f>
        <v>2.VEGETABLES</v>
      </c>
      <c r="AH2333" s="115" t="str">
        <f t="array" ref="AH2333">XLOOKUP(F2333,'CLV2'!A:A,'CLV2'!F:F)</f>
        <v>3.PROCESSED VEGGIES</v>
      </c>
      <c r="AI2333" s="115" t="str">
        <f t="shared" si="8"/>
        <v>Pack</v>
      </c>
      <c r="AJ2333" s="116">
        <f t="shared" si="9"/>
        <v>1</v>
      </c>
      <c r="AK2333" s="117" t="str">
        <f t="array" ref="AK2333">XLOOKUP(F2333,'GIÁ'!A:A,'GIÁ'!D:D)</f>
        <v>19972.85</v>
      </c>
      <c r="AL2333" s="118">
        <f t="shared" si="10"/>
        <v>19972.85</v>
      </c>
      <c r="AM2333" s="118">
        <f t="shared" si="11"/>
        <v>0</v>
      </c>
      <c r="AN2333" s="119">
        <f t="shared" si="12"/>
        <v>0</v>
      </c>
      <c r="AO2333" s="118">
        <f t="shared" si="13"/>
        <v>0</v>
      </c>
      <c r="AP2333" s="121">
        <f t="shared" si="14"/>
        <v>19972.85</v>
      </c>
      <c r="AQ2333" s="122"/>
      <c r="AR2333" s="119"/>
    </row>
    <row r="2334" ht="22.5" customHeight="1">
      <c r="A2334" s="89">
        <v>46233.0</v>
      </c>
      <c r="B2334" s="90">
        <v>0.5694444444444444</v>
      </c>
      <c r="C2334" s="91" t="s">
        <v>480</v>
      </c>
      <c r="D2334" s="129" t="str">
        <f t="array" ref="D2334">XLOOKUP(C2334,'DS ST'!A:A,'DS ST'!B:B)</f>
        <v>A134</v>
      </c>
      <c r="E2334" s="94" t="str">
        <f t="array" ref="E2334">XLOOKUP($F2334,'GIÁ'!$A:$A,'GIÁ'!$E:$E)</f>
        <v>MÁT</v>
      </c>
      <c r="F2334" s="94">
        <v>8.935360200086E12</v>
      </c>
      <c r="G2334" s="95" t="s">
        <v>2088</v>
      </c>
      <c r="H2334" s="95" t="s">
        <v>57</v>
      </c>
      <c r="I2334" s="96">
        <v>14.0</v>
      </c>
      <c r="J2334" s="96">
        <v>4.0</v>
      </c>
      <c r="K2334" s="98">
        <f t="shared" si="4"/>
        <v>10</v>
      </c>
      <c r="L2334" s="99" t="s">
        <v>6642</v>
      </c>
      <c r="M2334" s="100" t="s">
        <v>6644</v>
      </c>
      <c r="N2334" s="101" t="str">
        <f t="shared" si="139"/>
        <v>TRBA1344218935360200086</v>
      </c>
      <c r="O2334" s="128"/>
      <c r="P2334" s="100"/>
      <c r="Q2334" s="103">
        <f t="shared" si="5"/>
        <v>10</v>
      </c>
      <c r="R2334" s="161"/>
      <c r="S2334" s="105"/>
      <c r="T2334" s="106"/>
      <c r="U2334" s="107"/>
      <c r="V2334" s="108" t="s">
        <v>756</v>
      </c>
      <c r="W2334" s="109" t="s">
        <v>1312</v>
      </c>
      <c r="X2334" s="110" t="str">
        <f t="shared" si="6"/>
        <v/>
      </c>
      <c r="Y2334" s="110" t="str">
        <f t="shared" si="7"/>
        <v/>
      </c>
      <c r="Z2334" s="139" t="str">
        <f t="shared" si="145"/>
        <v>Chưa xác định</v>
      </c>
      <c r="AA2334" s="109" t="s">
        <v>5260</v>
      </c>
      <c r="AB2334" s="106"/>
      <c r="AC2334" s="158"/>
      <c r="AD2334" s="160"/>
      <c r="AE2334" s="127"/>
      <c r="AF2334" s="113"/>
      <c r="AG2334" s="165" t="str">
        <f t="array" ref="AG2334">XLOOKUP(F2334,'CLV2'!A:A,'CLV2'!E:E)</f>
        <v>2.FRUITS</v>
      </c>
      <c r="AH2334" s="115" t="str">
        <f t="array" ref="AH2334">XLOOKUP(F2334,'CLV2'!A:A,'CLV2'!F:F)</f>
        <v>3.IMPORT FRUITS</v>
      </c>
      <c r="AI2334" s="115" t="str">
        <f t="shared" si="8"/>
        <v>Pack</v>
      </c>
      <c r="AJ2334" s="116">
        <f t="shared" si="9"/>
        <v>0.7142857143</v>
      </c>
      <c r="AK2334" s="117" t="str">
        <f t="array" ref="AK2334">XLOOKUP(F2334,'GIÁ'!A:A,'GIÁ'!D:D)</f>
        <v>117334.78</v>
      </c>
      <c r="AL2334" s="118">
        <f t="shared" si="10"/>
        <v>1173347.8</v>
      </c>
      <c r="AM2334" s="118">
        <f t="shared" si="11"/>
        <v>0</v>
      </c>
      <c r="AN2334" s="119">
        <f t="shared" si="12"/>
        <v>0</v>
      </c>
      <c r="AO2334" s="118">
        <f t="shared" si="13"/>
        <v>0</v>
      </c>
      <c r="AP2334" s="121">
        <f t="shared" si="14"/>
        <v>1173347.8</v>
      </c>
      <c r="AQ2334" s="122"/>
      <c r="AR2334" s="119"/>
    </row>
    <row r="2335" ht="22.5" customHeight="1">
      <c r="A2335" s="89">
        <v>46233.0</v>
      </c>
      <c r="B2335" s="90">
        <v>0.425</v>
      </c>
      <c r="C2335" s="91" t="s">
        <v>1459</v>
      </c>
      <c r="D2335" s="129" t="str">
        <f t="array" ref="D2335">XLOOKUP(C2335,'DS ST'!A:A,'DS ST'!B:B)</f>
        <v>NTU</v>
      </c>
      <c r="E2335" s="94" t="str">
        <f t="array" ref="E2335">XLOOKUP($F2335,'GIÁ'!$A:$A,'GIÁ'!$E:$E)</f>
        <v>MÁT</v>
      </c>
      <c r="F2335" s="94">
        <v>8.936219620178E12</v>
      </c>
      <c r="G2335" s="95" t="s">
        <v>2090</v>
      </c>
      <c r="H2335" s="95" t="s">
        <v>224</v>
      </c>
      <c r="I2335" s="96">
        <v>1.0</v>
      </c>
      <c r="J2335" s="96">
        <v>0.0</v>
      </c>
      <c r="K2335" s="98">
        <f t="shared" si="4"/>
        <v>1</v>
      </c>
      <c r="L2335" s="99" t="s">
        <v>6645</v>
      </c>
      <c r="M2335" s="100" t="s">
        <v>6646</v>
      </c>
      <c r="N2335" s="101" t="str">
        <f t="shared" si="139"/>
        <v>TRBNTU4238936219620178</v>
      </c>
      <c r="O2335" s="128"/>
      <c r="P2335" s="100"/>
      <c r="Q2335" s="103">
        <f t="shared" si="5"/>
        <v>1</v>
      </c>
      <c r="R2335" s="161"/>
      <c r="S2335" s="105"/>
      <c r="T2335" s="106"/>
      <c r="U2335" s="107"/>
      <c r="V2335" s="108" t="s">
        <v>756</v>
      </c>
      <c r="W2335" s="109" t="s">
        <v>1312</v>
      </c>
      <c r="X2335" s="110" t="str">
        <f t="shared" si="6"/>
        <v/>
      </c>
      <c r="Y2335" s="110" t="str">
        <f t="shared" si="7"/>
        <v/>
      </c>
      <c r="Z2335" s="139" t="str">
        <f t="shared" si="145"/>
        <v>Chưa xác định</v>
      </c>
      <c r="AA2335" s="109" t="s">
        <v>5260</v>
      </c>
      <c r="AB2335" s="106"/>
      <c r="AC2335" s="158"/>
      <c r="AD2335" s="160"/>
      <c r="AE2335" s="127"/>
      <c r="AF2335" s="113"/>
      <c r="AG2335" s="165" t="str">
        <f t="array" ref="AG2335">XLOOKUP(F2335,'CLV2'!A:A,'CLV2'!E:E)</f>
        <v>2.DELICA</v>
      </c>
      <c r="AH2335" s="115" t="str">
        <f t="array" ref="AH2335">XLOOKUP(F2335,'CLV2'!A:A,'CLV2'!F:F)</f>
        <v>3.COLD AND HOT DELICA</v>
      </c>
      <c r="AI2335" s="115" t="str">
        <f t="shared" si="8"/>
        <v>Pack</v>
      </c>
      <c r="AJ2335" s="116">
        <f t="shared" si="9"/>
        <v>1</v>
      </c>
      <c r="AK2335" s="117">
        <f t="array" ref="AK2335">XLOOKUP(F2335,'GIÁ'!A:A,'GIÁ'!D:D)</f>
        <v>6545</v>
      </c>
      <c r="AL2335" s="118">
        <f t="shared" si="10"/>
        <v>6545</v>
      </c>
      <c r="AM2335" s="118">
        <f t="shared" si="11"/>
        <v>0</v>
      </c>
      <c r="AN2335" s="119">
        <f t="shared" si="12"/>
        <v>0</v>
      </c>
      <c r="AO2335" s="118">
        <f t="shared" si="13"/>
        <v>0</v>
      </c>
      <c r="AP2335" s="121">
        <f t="shared" si="14"/>
        <v>6545</v>
      </c>
      <c r="AQ2335" s="122"/>
      <c r="AR2335" s="119"/>
    </row>
    <row r="2336" ht="22.5" customHeight="1">
      <c r="A2336" s="89">
        <v>46233.0</v>
      </c>
      <c r="B2336" s="90">
        <v>0.3888888888888889</v>
      </c>
      <c r="C2336" s="91" t="s">
        <v>1199</v>
      </c>
      <c r="D2336" s="129" t="str">
        <f t="array" ref="D2336">XLOOKUP(C2336,'DS ST'!A:A,'DS ST'!B:B)</f>
        <v>DS7</v>
      </c>
      <c r="E2336" s="94" t="str">
        <f t="array" ref="E2336">XLOOKUP($F2336,'GIÁ'!$A:$A,'GIÁ'!$E:$E)</f>
        <v>MÁT</v>
      </c>
      <c r="F2336" s="94">
        <v>11575.0</v>
      </c>
      <c r="G2336" s="95" t="s">
        <v>908</v>
      </c>
      <c r="H2336" s="95" t="s">
        <v>75</v>
      </c>
      <c r="I2336" s="96">
        <v>2.0</v>
      </c>
      <c r="J2336" s="96">
        <v>0.0</v>
      </c>
      <c r="K2336" s="98">
        <f t="shared" si="4"/>
        <v>2</v>
      </c>
      <c r="L2336" s="99" t="s">
        <v>6647</v>
      </c>
      <c r="M2336" s="100" t="s">
        <v>6648</v>
      </c>
      <c r="N2336" s="101" t="str">
        <f t="shared" si="139"/>
        <v>TRBDS7501411575</v>
      </c>
      <c r="O2336" s="128"/>
      <c r="P2336" s="100"/>
      <c r="Q2336" s="103">
        <f t="shared" si="5"/>
        <v>2</v>
      </c>
      <c r="R2336" s="161"/>
      <c r="S2336" s="105"/>
      <c r="T2336" s="106"/>
      <c r="U2336" s="107"/>
      <c r="V2336" s="108" t="s">
        <v>756</v>
      </c>
      <c r="W2336" s="109" t="s">
        <v>1312</v>
      </c>
      <c r="X2336" s="110" t="str">
        <f t="shared" si="6"/>
        <v/>
      </c>
      <c r="Y2336" s="110" t="str">
        <f t="shared" si="7"/>
        <v/>
      </c>
      <c r="Z2336" s="139" t="str">
        <f t="shared" si="145"/>
        <v>Chưa xác định</v>
      </c>
      <c r="AA2336" s="109" t="s">
        <v>5260</v>
      </c>
      <c r="AB2336" s="106"/>
      <c r="AC2336" s="158"/>
      <c r="AD2336" s="160"/>
      <c r="AE2336" s="127"/>
      <c r="AF2336" s="113"/>
      <c r="AG2336" s="165" t="str">
        <f t="array" ref="AG2336">XLOOKUP(F2336,'CLV2'!A:A,'CLV2'!E:E)</f>
        <v>2.FRUITS</v>
      </c>
      <c r="AH2336" s="115" t="str">
        <f t="array" ref="AH2336">XLOOKUP(F2336,'CLV2'!A:A,'CLV2'!F:F)</f>
        <v>3.IMPORT FRUITS</v>
      </c>
      <c r="AI2336" s="115" t="str">
        <f t="shared" si="8"/>
        <v>Pack</v>
      </c>
      <c r="AJ2336" s="116">
        <f t="shared" si="9"/>
        <v>1</v>
      </c>
      <c r="AK2336" s="117" t="str">
        <f t="array" ref="AK2336">XLOOKUP(F2336,'GIÁ'!A:A,'GIÁ'!D:D)</f>
        <v>54909.18</v>
      </c>
      <c r="AL2336" s="118">
        <f t="shared" si="10"/>
        <v>109818.36</v>
      </c>
      <c r="AM2336" s="118">
        <f t="shared" si="11"/>
        <v>0</v>
      </c>
      <c r="AN2336" s="119">
        <f t="shared" si="12"/>
        <v>0</v>
      </c>
      <c r="AO2336" s="118">
        <f t="shared" si="13"/>
        <v>0</v>
      </c>
      <c r="AP2336" s="121">
        <f t="shared" si="14"/>
        <v>109818.36</v>
      </c>
      <c r="AQ2336" s="122"/>
      <c r="AR2336" s="119"/>
    </row>
    <row r="2337" ht="22.5" customHeight="1">
      <c r="A2337" s="89">
        <v>46233.0</v>
      </c>
      <c r="B2337" s="90">
        <v>0.3888888888888889</v>
      </c>
      <c r="C2337" s="91" t="s">
        <v>1199</v>
      </c>
      <c r="D2337" s="129" t="str">
        <f t="array" ref="D2337">XLOOKUP(C2337,'DS ST'!A:A,'DS ST'!B:B)</f>
        <v>DS7</v>
      </c>
      <c r="E2337" s="94" t="str">
        <f t="array" ref="E2337">XLOOKUP($F2337,'GIÁ'!$A:$A,'GIÁ'!$E:$E)</f>
        <v>MÁT</v>
      </c>
      <c r="F2337" s="94">
        <v>8.938541439817E12</v>
      </c>
      <c r="G2337" s="95" t="s">
        <v>3077</v>
      </c>
      <c r="H2337" s="95" t="s">
        <v>75</v>
      </c>
      <c r="I2337" s="96">
        <v>1.0</v>
      </c>
      <c r="J2337" s="96">
        <v>0.0</v>
      </c>
      <c r="K2337" s="98">
        <f t="shared" si="4"/>
        <v>1</v>
      </c>
      <c r="L2337" s="99" t="s">
        <v>6647</v>
      </c>
      <c r="M2337" s="100" t="s">
        <v>6648</v>
      </c>
      <c r="N2337" s="101" t="str">
        <f t="shared" si="139"/>
        <v>TRBDS750148938541439817</v>
      </c>
      <c r="O2337" s="128"/>
      <c r="P2337" s="100"/>
      <c r="Q2337" s="103">
        <f t="shared" si="5"/>
        <v>1</v>
      </c>
      <c r="R2337" s="161"/>
      <c r="S2337" s="105"/>
      <c r="T2337" s="106"/>
      <c r="U2337" s="107"/>
      <c r="V2337" s="108" t="s">
        <v>756</v>
      </c>
      <c r="W2337" s="109" t="s">
        <v>1312</v>
      </c>
      <c r="X2337" s="110" t="str">
        <f t="shared" si="6"/>
        <v/>
      </c>
      <c r="Y2337" s="110" t="str">
        <f t="shared" si="7"/>
        <v/>
      </c>
      <c r="Z2337" s="139" t="str">
        <f t="shared" si="145"/>
        <v>Chưa xác định</v>
      </c>
      <c r="AA2337" s="109" t="s">
        <v>5260</v>
      </c>
      <c r="AB2337" s="106"/>
      <c r="AC2337" s="158"/>
      <c r="AD2337" s="160"/>
      <c r="AE2337" s="127"/>
      <c r="AF2337" s="113"/>
      <c r="AG2337" s="165" t="str">
        <f t="array" ref="AG2337">XLOOKUP(F2337,'CLV2'!A:A,'CLV2'!E:E)</f>
        <v>2.FRUITS</v>
      </c>
      <c r="AH2337" s="115" t="str">
        <f t="array" ref="AH2337">XLOOKUP(F2337,'CLV2'!A:A,'CLV2'!F:F)</f>
        <v>3.IMPORT FRUITS</v>
      </c>
      <c r="AI2337" s="115" t="str">
        <f t="shared" si="8"/>
        <v>Pack</v>
      </c>
      <c r="AJ2337" s="116">
        <f t="shared" si="9"/>
        <v>1</v>
      </c>
      <c r="AK2337" s="117" t="str">
        <f t="array" ref="AK2337">XLOOKUP(F2337,'GIÁ'!A:A,'GIÁ'!D:D)</f>
        <v>72485.08</v>
      </c>
      <c r="AL2337" s="118">
        <f t="shared" si="10"/>
        <v>72485.08</v>
      </c>
      <c r="AM2337" s="118">
        <f t="shared" si="11"/>
        <v>0</v>
      </c>
      <c r="AN2337" s="119">
        <f t="shared" si="12"/>
        <v>0</v>
      </c>
      <c r="AO2337" s="118">
        <f t="shared" si="13"/>
        <v>0</v>
      </c>
      <c r="AP2337" s="121">
        <f t="shared" si="14"/>
        <v>72485.08</v>
      </c>
      <c r="AQ2337" s="122"/>
      <c r="AR2337" s="119"/>
    </row>
    <row r="2338" ht="22.5" customHeight="1">
      <c r="A2338" s="89">
        <v>46233.0</v>
      </c>
      <c r="B2338" s="90">
        <v>0.3888888888888889</v>
      </c>
      <c r="C2338" s="91" t="s">
        <v>1199</v>
      </c>
      <c r="D2338" s="129" t="str">
        <f t="array" ref="D2338">XLOOKUP(C2338,'DS ST'!A:A,'DS ST'!B:B)</f>
        <v>DS7</v>
      </c>
      <c r="E2338" s="94" t="str">
        <f t="array" ref="E2338">XLOOKUP($F2338,'GIÁ'!$A:$A,'GIÁ'!$E:$E)</f>
        <v>MÁT</v>
      </c>
      <c r="F2338" s="94">
        <v>8.93504900648E12</v>
      </c>
      <c r="G2338" s="95" t="s">
        <v>1834</v>
      </c>
      <c r="H2338" s="95" t="s">
        <v>1831</v>
      </c>
      <c r="I2338" s="96">
        <v>7.0</v>
      </c>
      <c r="J2338" s="96">
        <v>0.0</v>
      </c>
      <c r="K2338" s="98">
        <f t="shared" si="4"/>
        <v>7</v>
      </c>
      <c r="L2338" s="99" t="s">
        <v>6647</v>
      </c>
      <c r="M2338" s="100" t="s">
        <v>6649</v>
      </c>
      <c r="N2338" s="101" t="str">
        <f t="shared" si="139"/>
        <v>TRBDS760768935049006480</v>
      </c>
      <c r="O2338" s="128"/>
      <c r="P2338" s="100"/>
      <c r="Q2338" s="103">
        <f t="shared" si="5"/>
        <v>7</v>
      </c>
      <c r="R2338" s="161"/>
      <c r="S2338" s="105"/>
      <c r="T2338" s="106"/>
      <c r="U2338" s="107"/>
      <c r="V2338" s="108" t="s">
        <v>756</v>
      </c>
      <c r="W2338" s="109" t="s">
        <v>1312</v>
      </c>
      <c r="X2338" s="110" t="str">
        <f t="shared" si="6"/>
        <v/>
      </c>
      <c r="Y2338" s="110" t="str">
        <f t="shared" si="7"/>
        <v/>
      </c>
      <c r="Z2338" s="139" t="str">
        <f t="shared" si="145"/>
        <v>Chưa xác định</v>
      </c>
      <c r="AA2338" s="109" t="s">
        <v>5260</v>
      </c>
      <c r="AB2338" s="106"/>
      <c r="AC2338" s="158"/>
      <c r="AD2338" s="160"/>
      <c r="AE2338" s="127"/>
      <c r="AF2338" s="113"/>
      <c r="AG2338" s="165" t="str">
        <f t="array" ref="AG2338">XLOOKUP(F2338,'CLV2'!A:A,'CLV2'!E:E)</f>
        <v>2.DAIRY</v>
      </c>
      <c r="AH2338" s="115" t="str">
        <f t="array" ref="AH2338">XLOOKUP(F2338,'CLV2'!A:A,'CLV2'!F:F)</f>
        <v>3.YOGURT</v>
      </c>
      <c r="AI2338" s="115" t="str">
        <f t="shared" si="8"/>
        <v>Pack</v>
      </c>
      <c r="AJ2338" s="116">
        <f t="shared" si="9"/>
        <v>1</v>
      </c>
      <c r="AK2338" s="117" t="str">
        <f t="array" ref="AK2338">XLOOKUP(F2338,'GIÁ'!A:A,'GIÁ'!D:D)</f>
        <v>5140.97</v>
      </c>
      <c r="AL2338" s="118">
        <f t="shared" si="10"/>
        <v>35986.79</v>
      </c>
      <c r="AM2338" s="118">
        <f t="shared" si="11"/>
        <v>0</v>
      </c>
      <c r="AN2338" s="119">
        <f t="shared" si="12"/>
        <v>0</v>
      </c>
      <c r="AO2338" s="118">
        <f t="shared" si="13"/>
        <v>0</v>
      </c>
      <c r="AP2338" s="121">
        <f t="shared" si="14"/>
        <v>35986.79</v>
      </c>
      <c r="AQ2338" s="122"/>
      <c r="AR2338" s="119"/>
    </row>
    <row r="2339" ht="22.5" customHeight="1">
      <c r="A2339" s="89">
        <v>46233.0</v>
      </c>
      <c r="B2339" s="90">
        <v>0.5013888888888889</v>
      </c>
      <c r="C2339" s="91" t="s">
        <v>1219</v>
      </c>
      <c r="D2339" s="129" t="str">
        <f t="array" ref="D2339">XLOOKUP(C2339,'DS ST'!A:A,'DS ST'!B:B)</f>
        <v>EH3</v>
      </c>
      <c r="E2339" s="94" t="str">
        <f t="array" ref="E2339">XLOOKUP($F2339,'GIÁ'!$A:$A,'GIÁ'!$E:$E)</f>
        <v>MÁT</v>
      </c>
      <c r="F2339" s="94">
        <v>8.935007110457E12</v>
      </c>
      <c r="G2339" s="95" t="s">
        <v>1787</v>
      </c>
      <c r="H2339" s="95" t="s">
        <v>57</v>
      </c>
      <c r="I2339" s="96">
        <v>24.0</v>
      </c>
      <c r="J2339" s="96">
        <v>16.0</v>
      </c>
      <c r="K2339" s="98">
        <f t="shared" si="4"/>
        <v>8</v>
      </c>
      <c r="L2339" s="99" t="s">
        <v>6650</v>
      </c>
      <c r="M2339" s="100" t="s">
        <v>6651</v>
      </c>
      <c r="N2339" s="101" t="str">
        <f t="shared" si="139"/>
        <v>TRBEH32228935007110457</v>
      </c>
      <c r="O2339" s="128"/>
      <c r="P2339" s="100"/>
      <c r="Q2339" s="103">
        <f t="shared" si="5"/>
        <v>8</v>
      </c>
      <c r="R2339" s="161"/>
      <c r="S2339" s="105"/>
      <c r="T2339" s="106"/>
      <c r="U2339" s="107"/>
      <c r="V2339" s="108" t="s">
        <v>756</v>
      </c>
      <c r="W2339" s="109" t="s">
        <v>1312</v>
      </c>
      <c r="X2339" s="110" t="str">
        <f t="shared" si="6"/>
        <v/>
      </c>
      <c r="Y2339" s="110" t="str">
        <f t="shared" si="7"/>
        <v/>
      </c>
      <c r="Z2339" s="139" t="str">
        <f t="shared" si="145"/>
        <v>Chưa xác định</v>
      </c>
      <c r="AA2339" s="109" t="s">
        <v>5260</v>
      </c>
      <c r="AB2339" s="106"/>
      <c r="AC2339" s="158"/>
      <c r="AD2339" s="160"/>
      <c r="AE2339" s="127"/>
      <c r="AF2339" s="113"/>
      <c r="AG2339" s="165" t="str">
        <f t="array" ref="AG2339">XLOOKUP(F2339,'CLV2'!A:A,'CLV2'!E:E)</f>
        <v>2.DAIRY</v>
      </c>
      <c r="AH2339" s="115" t="str">
        <f t="array" ref="AH2339">XLOOKUP(F2339,'CLV2'!A:A,'CLV2'!F:F)</f>
        <v>3.YOGURT</v>
      </c>
      <c r="AI2339" s="115" t="str">
        <f t="shared" si="8"/>
        <v>Pack</v>
      </c>
      <c r="AJ2339" s="116">
        <f t="shared" si="9"/>
        <v>0.3333333333</v>
      </c>
      <c r="AK2339" s="117" t="str">
        <f t="array" ref="AK2339">XLOOKUP(F2339,'GIÁ'!A:A,'GIÁ'!D:D)</f>
        <v>3267.50</v>
      </c>
      <c r="AL2339" s="118">
        <f t="shared" si="10"/>
        <v>26140</v>
      </c>
      <c r="AM2339" s="118">
        <f t="shared" si="11"/>
        <v>0</v>
      </c>
      <c r="AN2339" s="119">
        <f t="shared" si="12"/>
        <v>0</v>
      </c>
      <c r="AO2339" s="118">
        <f t="shared" si="13"/>
        <v>0</v>
      </c>
      <c r="AP2339" s="121">
        <f t="shared" si="14"/>
        <v>26140</v>
      </c>
      <c r="AQ2339" s="122"/>
      <c r="AR2339" s="119"/>
    </row>
    <row r="2340" ht="22.5" customHeight="1">
      <c r="A2340" s="89">
        <v>46233.0</v>
      </c>
      <c r="B2340" s="90">
        <v>0.5555555555555556</v>
      </c>
      <c r="C2340" s="91" t="s">
        <v>1542</v>
      </c>
      <c r="D2340" s="129" t="str">
        <f t="array" ref="D2340">XLOOKUP(C2340,'DS ST'!A:A,'DS ST'!B:B)</f>
        <v>PKD</v>
      </c>
      <c r="E2340" s="94" t="str">
        <f t="array" ref="E2340">XLOOKUP($F2340,'GIÁ'!$A:$A,'GIÁ'!$E:$E)</f>
        <v>MÁT</v>
      </c>
      <c r="F2340" s="94">
        <v>8.935318100062E12</v>
      </c>
      <c r="G2340" s="95" t="s">
        <v>2045</v>
      </c>
      <c r="H2340" s="95" t="s">
        <v>57</v>
      </c>
      <c r="I2340" s="96">
        <v>4.0</v>
      </c>
      <c r="J2340" s="96">
        <v>2.0</v>
      </c>
      <c r="K2340" s="98">
        <f t="shared" si="4"/>
        <v>2</v>
      </c>
      <c r="L2340" s="99" t="s">
        <v>6652</v>
      </c>
      <c r="M2340" s="100" t="s">
        <v>6653</v>
      </c>
      <c r="N2340" s="101" t="str">
        <f t="shared" si="139"/>
        <v>TRBPKD60798935318100062</v>
      </c>
      <c r="O2340" s="128"/>
      <c r="P2340" s="100"/>
      <c r="Q2340" s="103">
        <f t="shared" si="5"/>
        <v>2</v>
      </c>
      <c r="R2340" s="161"/>
      <c r="S2340" s="105"/>
      <c r="T2340" s="106"/>
      <c r="U2340" s="107"/>
      <c r="V2340" s="108" t="s">
        <v>756</v>
      </c>
      <c r="W2340" s="109" t="s">
        <v>1312</v>
      </c>
      <c r="X2340" s="110" t="str">
        <f t="shared" si="6"/>
        <v/>
      </c>
      <c r="Y2340" s="110" t="str">
        <f t="shared" si="7"/>
        <v/>
      </c>
      <c r="Z2340" s="139" t="str">
        <f t="shared" si="145"/>
        <v>Chưa xác định</v>
      </c>
      <c r="AA2340" s="109" t="s">
        <v>5260</v>
      </c>
      <c r="AB2340" s="106"/>
      <c r="AC2340" s="158"/>
      <c r="AD2340" s="160"/>
      <c r="AE2340" s="127"/>
      <c r="AF2340" s="113"/>
      <c r="AG2340" s="165" t="str">
        <f t="array" ref="AG2340">XLOOKUP(F2340,'CLV2'!A:A,'CLV2'!E:E)</f>
        <v>2.DAIRY</v>
      </c>
      <c r="AH2340" s="115" t="str">
        <f t="array" ref="AH2340">XLOOKUP(F2340,'CLV2'!A:A,'CLV2'!F:F)</f>
        <v>3.FRESH MILK</v>
      </c>
      <c r="AI2340" s="115" t="str">
        <f t="shared" si="8"/>
        <v>Pack</v>
      </c>
      <c r="AJ2340" s="116">
        <f t="shared" si="9"/>
        <v>0.5</v>
      </c>
      <c r="AK2340" s="117" t="str">
        <f t="array" ref="AK2340">XLOOKUP(F2340,'GIÁ'!A:A,'GIÁ'!D:D)</f>
        <v>18900.00</v>
      </c>
      <c r="AL2340" s="118">
        <f t="shared" si="10"/>
        <v>37800</v>
      </c>
      <c r="AM2340" s="118">
        <f t="shared" si="11"/>
        <v>0</v>
      </c>
      <c r="AN2340" s="119">
        <f t="shared" si="12"/>
        <v>0</v>
      </c>
      <c r="AO2340" s="118">
        <f t="shared" si="13"/>
        <v>0</v>
      </c>
      <c r="AP2340" s="121">
        <f t="shared" si="14"/>
        <v>37800</v>
      </c>
      <c r="AQ2340" s="122"/>
      <c r="AR2340" s="119"/>
    </row>
    <row r="2341" ht="22.5" customHeight="1">
      <c r="A2341" s="89">
        <v>46233.0</v>
      </c>
      <c r="B2341" s="90">
        <v>0.9951388888888889</v>
      </c>
      <c r="C2341" s="91" t="s">
        <v>1122</v>
      </c>
      <c r="D2341" s="129" t="str">
        <f t="array" ref="D2341">XLOOKUP(C2341,'DS ST'!A:A,'DS ST'!B:B)</f>
        <v>BQI</v>
      </c>
      <c r="E2341" s="94" t="str">
        <f t="array" ref="E2341">XLOOKUP($F2341,'GIÁ'!$A:$A,'GIÁ'!$E:$E)</f>
        <v>MÁT</v>
      </c>
      <c r="F2341" s="94">
        <v>8.938531579059E12</v>
      </c>
      <c r="G2341" s="95" t="s">
        <v>3036</v>
      </c>
      <c r="H2341" s="95" t="s">
        <v>1145</v>
      </c>
      <c r="I2341" s="96">
        <v>2.0</v>
      </c>
      <c r="J2341" s="96">
        <v>0.0</v>
      </c>
      <c r="K2341" s="98">
        <f t="shared" si="4"/>
        <v>2</v>
      </c>
      <c r="L2341" s="99" t="s">
        <v>6654</v>
      </c>
      <c r="M2341" s="100" t="s">
        <v>6655</v>
      </c>
      <c r="N2341" s="101" t="str">
        <f t="shared" si="139"/>
        <v>TRBBQI1918938531579059</v>
      </c>
      <c r="O2341" s="128"/>
      <c r="P2341" s="145">
        <v>2.0</v>
      </c>
      <c r="Q2341" s="103">
        <f t="shared" si="5"/>
        <v>0</v>
      </c>
      <c r="R2341" s="161" t="s">
        <v>6656</v>
      </c>
      <c r="S2341" s="105"/>
      <c r="T2341" s="106"/>
      <c r="U2341" s="107"/>
      <c r="V2341" s="108" t="s">
        <v>756</v>
      </c>
      <c r="W2341" s="109" t="s">
        <v>1908</v>
      </c>
      <c r="X2341" s="110" t="str">
        <f t="shared" si="6"/>
        <v/>
      </c>
      <c r="Y2341" s="110" t="str">
        <f t="shared" si="7"/>
        <v>Siêu thị</v>
      </c>
      <c r="Z2341" s="139" t="str">
        <f t="shared" si="145"/>
        <v/>
      </c>
      <c r="AA2341" s="109" t="s">
        <v>802</v>
      </c>
      <c r="AB2341" s="106"/>
      <c r="AC2341" s="158"/>
      <c r="AD2341" s="160"/>
      <c r="AE2341" s="127"/>
      <c r="AF2341" s="113"/>
      <c r="AG2341" s="165" t="str">
        <f t="array" ref="AG2341">XLOOKUP(F2341,'CLV2'!A:A,'CLV2'!E:E)</f>
        <v>2.DAIRY</v>
      </c>
      <c r="AH2341" s="115" t="str">
        <f t="array" ref="AH2341">XLOOKUP(F2341,'CLV2'!A:A,'CLV2'!F:F)</f>
        <v>3.FRESH MILK</v>
      </c>
      <c r="AI2341" s="115" t="str">
        <f t="shared" si="8"/>
        <v>Pack</v>
      </c>
      <c r="AJ2341" s="116">
        <f t="shared" si="9"/>
        <v>1</v>
      </c>
      <c r="AK2341" s="117" t="str">
        <f t="array" ref="AK2341">XLOOKUP(F2341,'GIÁ'!A:A,'GIÁ'!D:D)</f>
        <v>57685.66</v>
      </c>
      <c r="AL2341" s="118">
        <f t="shared" si="10"/>
        <v>115371.32</v>
      </c>
      <c r="AM2341" s="118">
        <f t="shared" si="11"/>
        <v>0</v>
      </c>
      <c r="AN2341" s="119">
        <f t="shared" si="12"/>
        <v>115371.32</v>
      </c>
      <c r="AO2341" s="118">
        <f t="shared" si="13"/>
        <v>0</v>
      </c>
      <c r="AP2341" s="121">
        <f t="shared" si="14"/>
        <v>0</v>
      </c>
      <c r="AQ2341" s="122"/>
      <c r="AR2341" s="119"/>
    </row>
    <row r="2342" ht="22.5" customHeight="1">
      <c r="A2342" s="89">
        <v>46233.0</v>
      </c>
      <c r="B2342" s="90">
        <v>0.9951388888888889</v>
      </c>
      <c r="C2342" s="91" t="s">
        <v>1122</v>
      </c>
      <c r="D2342" s="129" t="str">
        <f t="array" ref="D2342">XLOOKUP(C2342,'DS ST'!A:A,'DS ST'!B:B)</f>
        <v>BQI</v>
      </c>
      <c r="E2342" s="94" t="str">
        <f t="array" ref="E2342">XLOOKUP($F2342,'GIÁ'!$A:$A,'GIÁ'!$E:$E)</f>
        <v>MÁT</v>
      </c>
      <c r="F2342" s="94">
        <v>8.934673605823E12</v>
      </c>
      <c r="G2342" s="95" t="s">
        <v>1689</v>
      </c>
      <c r="H2342" s="95" t="s">
        <v>57</v>
      </c>
      <c r="I2342" s="96">
        <v>52.0</v>
      </c>
      <c r="J2342" s="96">
        <v>48.0</v>
      </c>
      <c r="K2342" s="98">
        <f t="shared" si="4"/>
        <v>4</v>
      </c>
      <c r="L2342" s="99" t="s">
        <v>6654</v>
      </c>
      <c r="M2342" s="100" t="s">
        <v>6657</v>
      </c>
      <c r="N2342" s="101" t="str">
        <f t="shared" si="139"/>
        <v>TRBBQI2008934673605823</v>
      </c>
      <c r="O2342" s="128"/>
      <c r="P2342" s="100"/>
      <c r="Q2342" s="103">
        <f t="shared" si="5"/>
        <v>4</v>
      </c>
      <c r="R2342" s="161"/>
      <c r="S2342" s="105"/>
      <c r="T2342" s="106"/>
      <c r="U2342" s="107"/>
      <c r="V2342" s="108" t="s">
        <v>756</v>
      </c>
      <c r="W2342" s="109" t="s">
        <v>1312</v>
      </c>
      <c r="X2342" s="110" t="str">
        <f t="shared" si="6"/>
        <v/>
      </c>
      <c r="Y2342" s="110" t="str">
        <f t="shared" si="7"/>
        <v/>
      </c>
      <c r="Z2342" s="139" t="str">
        <f t="shared" si="145"/>
        <v>Chưa xác định</v>
      </c>
      <c r="AA2342" s="109" t="s">
        <v>5260</v>
      </c>
      <c r="AB2342" s="106"/>
      <c r="AC2342" s="158"/>
      <c r="AD2342" s="160"/>
      <c r="AE2342" s="127"/>
      <c r="AF2342" s="113"/>
      <c r="AG2342" s="165" t="str">
        <f t="array" ref="AG2342">XLOOKUP(F2342,'CLV2'!A:A,'CLV2'!E:E)</f>
        <v>2.DAIRY</v>
      </c>
      <c r="AH2342" s="115" t="str">
        <f t="array" ref="AH2342">XLOOKUP(F2342,'CLV2'!A:A,'CLV2'!F:F)</f>
        <v>3.YOGURT</v>
      </c>
      <c r="AI2342" s="115" t="str">
        <f t="shared" si="8"/>
        <v>Pack</v>
      </c>
      <c r="AJ2342" s="116">
        <f t="shared" si="9"/>
        <v>0.07692307692</v>
      </c>
      <c r="AK2342" s="117" t="str">
        <f t="array" ref="AK2342">XLOOKUP(F2342,'GIÁ'!A:A,'GIÁ'!D:D)</f>
        <v>5402.30</v>
      </c>
      <c r="AL2342" s="118">
        <f t="shared" si="10"/>
        <v>21609.2</v>
      </c>
      <c r="AM2342" s="118">
        <f t="shared" si="11"/>
        <v>0</v>
      </c>
      <c r="AN2342" s="119">
        <f t="shared" si="12"/>
        <v>0</v>
      </c>
      <c r="AO2342" s="118">
        <f t="shared" si="13"/>
        <v>0</v>
      </c>
      <c r="AP2342" s="121">
        <f t="shared" si="14"/>
        <v>21609.2</v>
      </c>
      <c r="AQ2342" s="122"/>
      <c r="AR2342" s="119"/>
    </row>
    <row r="2343" ht="22.5" customHeight="1">
      <c r="A2343" s="89">
        <v>46233.0</v>
      </c>
      <c r="B2343" s="90">
        <v>0.9951388888888889</v>
      </c>
      <c r="C2343" s="91" t="s">
        <v>1122</v>
      </c>
      <c r="D2343" s="129" t="str">
        <f t="array" ref="D2343">XLOOKUP(C2343,'DS ST'!A:A,'DS ST'!B:B)</f>
        <v>BQI</v>
      </c>
      <c r="E2343" s="94" t="str">
        <f t="array" ref="E2343">XLOOKUP($F2343,'GIÁ'!$A:$A,'GIÁ'!$E:$E)</f>
        <v>MÁT</v>
      </c>
      <c r="F2343" s="94">
        <v>8.935007110457E12</v>
      </c>
      <c r="G2343" s="95" t="s">
        <v>1787</v>
      </c>
      <c r="H2343" s="95" t="s">
        <v>57</v>
      </c>
      <c r="I2343" s="96">
        <v>24.0</v>
      </c>
      <c r="J2343" s="96">
        <v>16.0</v>
      </c>
      <c r="K2343" s="98">
        <f t="shared" si="4"/>
        <v>8</v>
      </c>
      <c r="L2343" s="99" t="s">
        <v>6654</v>
      </c>
      <c r="M2343" s="100" t="s">
        <v>6658</v>
      </c>
      <c r="N2343" s="101" t="str">
        <f t="shared" si="139"/>
        <v>TRBBQI64068935007110457</v>
      </c>
      <c r="O2343" s="128"/>
      <c r="P2343" s="100"/>
      <c r="Q2343" s="103">
        <f t="shared" si="5"/>
        <v>8</v>
      </c>
      <c r="R2343" s="161"/>
      <c r="S2343" s="105"/>
      <c r="T2343" s="106"/>
      <c r="U2343" s="107"/>
      <c r="V2343" s="108" t="s">
        <v>756</v>
      </c>
      <c r="W2343" s="109" t="s">
        <v>1312</v>
      </c>
      <c r="X2343" s="110" t="str">
        <f t="shared" si="6"/>
        <v/>
      </c>
      <c r="Y2343" s="110" t="str">
        <f t="shared" si="7"/>
        <v/>
      </c>
      <c r="Z2343" s="139" t="str">
        <f t="shared" si="145"/>
        <v>Chưa xác định</v>
      </c>
      <c r="AA2343" s="109" t="s">
        <v>5260</v>
      </c>
      <c r="AB2343" s="106"/>
      <c r="AC2343" s="158"/>
      <c r="AD2343" s="160"/>
      <c r="AE2343" s="127"/>
      <c r="AF2343" s="113"/>
      <c r="AG2343" s="165" t="str">
        <f t="array" ref="AG2343">XLOOKUP(F2343,'CLV2'!A:A,'CLV2'!E:E)</f>
        <v>2.DAIRY</v>
      </c>
      <c r="AH2343" s="115" t="str">
        <f t="array" ref="AH2343">XLOOKUP(F2343,'CLV2'!A:A,'CLV2'!F:F)</f>
        <v>3.YOGURT</v>
      </c>
      <c r="AI2343" s="115" t="str">
        <f t="shared" si="8"/>
        <v>Pack</v>
      </c>
      <c r="AJ2343" s="116">
        <f t="shared" si="9"/>
        <v>0.3333333333</v>
      </c>
      <c r="AK2343" s="117" t="str">
        <f t="array" ref="AK2343">XLOOKUP(F2343,'GIÁ'!A:A,'GIÁ'!D:D)</f>
        <v>3267.50</v>
      </c>
      <c r="AL2343" s="118">
        <f t="shared" si="10"/>
        <v>26140</v>
      </c>
      <c r="AM2343" s="118">
        <f t="shared" si="11"/>
        <v>0</v>
      </c>
      <c r="AN2343" s="119">
        <f t="shared" si="12"/>
        <v>0</v>
      </c>
      <c r="AO2343" s="118">
        <f t="shared" si="13"/>
        <v>0</v>
      </c>
      <c r="AP2343" s="121">
        <f t="shared" si="14"/>
        <v>26140</v>
      </c>
      <c r="AQ2343" s="122"/>
      <c r="AR2343" s="119"/>
    </row>
    <row r="2344" ht="22.5" customHeight="1">
      <c r="A2344" s="89">
        <v>46233.0</v>
      </c>
      <c r="B2344" s="90">
        <v>0.5423611111111111</v>
      </c>
      <c r="C2344" s="91" t="s">
        <v>1442</v>
      </c>
      <c r="D2344" s="129" t="str">
        <f t="array" ref="D2344">XLOOKUP(C2344,'DS ST'!A:A,'DS ST'!B:B)</f>
        <v>NTO</v>
      </c>
      <c r="E2344" s="94" t="str">
        <f t="array" ref="E2344">XLOOKUP($F2344,'GIÁ'!$A:$A,'GIÁ'!$E:$E)</f>
        <v>MÁT</v>
      </c>
      <c r="F2344" s="94">
        <v>8.938505512013E12</v>
      </c>
      <c r="G2344" s="95" t="s">
        <v>2872</v>
      </c>
      <c r="H2344" s="95" t="s">
        <v>224</v>
      </c>
      <c r="I2344" s="96">
        <v>1.0</v>
      </c>
      <c r="J2344" s="96">
        <v>0.0</v>
      </c>
      <c r="K2344" s="98">
        <f t="shared" si="4"/>
        <v>1</v>
      </c>
      <c r="L2344" s="99" t="s">
        <v>6659</v>
      </c>
      <c r="M2344" s="100" t="s">
        <v>6660</v>
      </c>
      <c r="N2344" s="101" t="str">
        <f t="shared" si="139"/>
        <v>TRBNTO60768938505512013</v>
      </c>
      <c r="O2344" s="128"/>
      <c r="P2344" s="100"/>
      <c r="Q2344" s="103">
        <f t="shared" si="5"/>
        <v>1</v>
      </c>
      <c r="R2344" s="161"/>
      <c r="S2344" s="105"/>
      <c r="T2344" s="106"/>
      <c r="U2344" s="107"/>
      <c r="V2344" s="108" t="s">
        <v>756</v>
      </c>
      <c r="W2344" s="109" t="s">
        <v>1312</v>
      </c>
      <c r="X2344" s="110" t="str">
        <f t="shared" si="6"/>
        <v/>
      </c>
      <c r="Y2344" s="110" t="str">
        <f t="shared" si="7"/>
        <v/>
      </c>
      <c r="Z2344" s="139" t="str">
        <f t="shared" si="145"/>
        <v>Chưa xác định</v>
      </c>
      <c r="AA2344" s="109" t="s">
        <v>5260</v>
      </c>
      <c r="AB2344" s="106"/>
      <c r="AC2344" s="158"/>
      <c r="AD2344" s="160"/>
      <c r="AE2344" s="127"/>
      <c r="AF2344" s="113"/>
      <c r="AG2344" s="165" t="str">
        <f t="array" ref="AG2344">XLOOKUP(F2344,'CLV2'!A:A,'CLV2'!E:E)</f>
        <v>2.VEGETABLES</v>
      </c>
      <c r="AH2344" s="115" t="str">
        <f t="array" ref="AH2344">XLOOKUP(F2344,'CLV2'!A:A,'CLV2'!F:F)</f>
        <v>3.PROCESSED VEGGIES</v>
      </c>
      <c r="AI2344" s="115" t="str">
        <f t="shared" si="8"/>
        <v>Pack</v>
      </c>
      <c r="AJ2344" s="116">
        <f t="shared" si="9"/>
        <v>1</v>
      </c>
      <c r="AK2344" s="117" t="str">
        <f t="array" ref="AK2344">XLOOKUP(F2344,'GIÁ'!A:A,'GIÁ'!D:D)</f>
        <v>44228.48</v>
      </c>
      <c r="AL2344" s="118">
        <f t="shared" si="10"/>
        <v>44228.48</v>
      </c>
      <c r="AM2344" s="118">
        <f t="shared" si="11"/>
        <v>0</v>
      </c>
      <c r="AN2344" s="119">
        <f t="shared" si="12"/>
        <v>0</v>
      </c>
      <c r="AO2344" s="118">
        <f t="shared" si="13"/>
        <v>0</v>
      </c>
      <c r="AP2344" s="121">
        <f t="shared" si="14"/>
        <v>44228.48</v>
      </c>
      <c r="AQ2344" s="122"/>
      <c r="AR2344" s="119"/>
    </row>
    <row r="2345" ht="22.5" customHeight="1">
      <c r="A2345" s="89">
        <v>46233.0</v>
      </c>
      <c r="B2345" s="90">
        <v>0.5423611111111111</v>
      </c>
      <c r="C2345" s="91" t="s">
        <v>1442</v>
      </c>
      <c r="D2345" s="129" t="str">
        <f t="array" ref="D2345">XLOOKUP(C2345,'DS ST'!A:A,'DS ST'!B:B)</f>
        <v>NTO</v>
      </c>
      <c r="E2345" s="94" t="str">
        <f t="array" ref="E2345">XLOOKUP($F2345,'GIÁ'!$A:$A,'GIÁ'!$E:$E)</f>
        <v>MÁT</v>
      </c>
      <c r="F2345" s="94">
        <v>11681.0</v>
      </c>
      <c r="G2345" s="95" t="s">
        <v>993</v>
      </c>
      <c r="H2345" s="95" t="s">
        <v>93</v>
      </c>
      <c r="I2345" s="96">
        <v>2.0</v>
      </c>
      <c r="J2345" s="96">
        <v>1.0</v>
      </c>
      <c r="K2345" s="98">
        <f t="shared" si="4"/>
        <v>1</v>
      </c>
      <c r="L2345" s="99" t="s">
        <v>6659</v>
      </c>
      <c r="M2345" s="100" t="s">
        <v>6661</v>
      </c>
      <c r="N2345" s="101" t="str">
        <f t="shared" si="139"/>
        <v>TRBNTO607911681</v>
      </c>
      <c r="O2345" s="128"/>
      <c r="P2345" s="100"/>
      <c r="Q2345" s="103">
        <f t="shared" si="5"/>
        <v>1</v>
      </c>
      <c r="R2345" s="161"/>
      <c r="S2345" s="105"/>
      <c r="T2345" s="106"/>
      <c r="U2345" s="107"/>
      <c r="V2345" s="108" t="s">
        <v>756</v>
      </c>
      <c r="W2345" s="109" t="s">
        <v>1312</v>
      </c>
      <c r="X2345" s="110" t="str">
        <f t="shared" si="6"/>
        <v/>
      </c>
      <c r="Y2345" s="110" t="str">
        <f t="shared" si="7"/>
        <v/>
      </c>
      <c r="Z2345" s="139" t="str">
        <f t="shared" si="145"/>
        <v>Chưa xác định</v>
      </c>
      <c r="AA2345" s="109" t="s">
        <v>5260</v>
      </c>
      <c r="AB2345" s="106"/>
      <c r="AC2345" s="158"/>
      <c r="AD2345" s="160"/>
      <c r="AE2345" s="127"/>
      <c r="AF2345" s="113"/>
      <c r="AG2345" s="165" t="str">
        <f t="array" ref="AG2345">XLOOKUP(F2345,'CLV2'!A:A,'CLV2'!E:E)</f>
        <v>2.VEGETABLES</v>
      </c>
      <c r="AH2345" s="115" t="str">
        <f t="array" ref="AH2345">XLOOKUP(F2345,'CLV2'!A:A,'CLV2'!F:F)</f>
        <v>3.PROCESSED VEGGIES</v>
      </c>
      <c r="AI2345" s="115" t="str">
        <f t="shared" si="8"/>
        <v>Pack</v>
      </c>
      <c r="AJ2345" s="116">
        <f t="shared" si="9"/>
        <v>0.5</v>
      </c>
      <c r="AK2345" s="117" t="str">
        <f t="array" ref="AK2345">XLOOKUP(F2345,'GIÁ'!A:A,'GIÁ'!D:D)</f>
        <v>23500.00</v>
      </c>
      <c r="AL2345" s="118">
        <f t="shared" si="10"/>
        <v>23500</v>
      </c>
      <c r="AM2345" s="118">
        <f t="shared" si="11"/>
        <v>0</v>
      </c>
      <c r="AN2345" s="119">
        <f t="shared" si="12"/>
        <v>0</v>
      </c>
      <c r="AO2345" s="118">
        <f t="shared" si="13"/>
        <v>0</v>
      </c>
      <c r="AP2345" s="121">
        <f t="shared" si="14"/>
        <v>23500</v>
      </c>
      <c r="AQ2345" s="122"/>
      <c r="AR2345" s="119"/>
    </row>
    <row r="2346" ht="22.5" customHeight="1">
      <c r="A2346" s="89">
        <v>46233.0</v>
      </c>
      <c r="B2346" s="90">
        <v>0.5423611111111111</v>
      </c>
      <c r="C2346" s="91" t="s">
        <v>1442</v>
      </c>
      <c r="D2346" s="129" t="str">
        <f t="array" ref="D2346">XLOOKUP(C2346,'DS ST'!A:A,'DS ST'!B:B)</f>
        <v>NTO</v>
      </c>
      <c r="E2346" s="94" t="str">
        <f t="array" ref="E2346">XLOOKUP($F2346,'GIÁ'!$A:$A,'GIÁ'!$E:$E)</f>
        <v>MÁT</v>
      </c>
      <c r="F2346" s="94">
        <v>8.934673605823E12</v>
      </c>
      <c r="G2346" s="95" t="s">
        <v>1689</v>
      </c>
      <c r="H2346" s="95" t="s">
        <v>57</v>
      </c>
      <c r="I2346" s="96">
        <v>52.0</v>
      </c>
      <c r="J2346" s="96">
        <v>48.0</v>
      </c>
      <c r="K2346" s="98">
        <f t="shared" si="4"/>
        <v>4</v>
      </c>
      <c r="L2346" s="99" t="s">
        <v>6659</v>
      </c>
      <c r="M2346" s="100" t="s">
        <v>6662</v>
      </c>
      <c r="N2346" s="101" t="str">
        <f t="shared" si="139"/>
        <v>TRBNTO62538934673605823</v>
      </c>
      <c r="O2346" s="128"/>
      <c r="P2346" s="100"/>
      <c r="Q2346" s="103">
        <f t="shared" si="5"/>
        <v>4</v>
      </c>
      <c r="R2346" s="161"/>
      <c r="S2346" s="105"/>
      <c r="T2346" s="106"/>
      <c r="U2346" s="107"/>
      <c r="V2346" s="108" t="s">
        <v>756</v>
      </c>
      <c r="W2346" s="109" t="s">
        <v>1312</v>
      </c>
      <c r="X2346" s="110" t="str">
        <f t="shared" si="6"/>
        <v/>
      </c>
      <c r="Y2346" s="110" t="str">
        <f t="shared" si="7"/>
        <v/>
      </c>
      <c r="Z2346" s="139" t="str">
        <f t="shared" si="145"/>
        <v>Chưa xác định</v>
      </c>
      <c r="AA2346" s="109" t="s">
        <v>5260</v>
      </c>
      <c r="AB2346" s="106"/>
      <c r="AC2346" s="158"/>
      <c r="AD2346" s="160"/>
      <c r="AE2346" s="127"/>
      <c r="AF2346" s="113"/>
      <c r="AG2346" s="165" t="str">
        <f t="array" ref="AG2346">XLOOKUP(F2346,'CLV2'!A:A,'CLV2'!E:E)</f>
        <v>2.DAIRY</v>
      </c>
      <c r="AH2346" s="115" t="str">
        <f t="array" ref="AH2346">XLOOKUP(F2346,'CLV2'!A:A,'CLV2'!F:F)</f>
        <v>3.YOGURT</v>
      </c>
      <c r="AI2346" s="115" t="str">
        <f t="shared" si="8"/>
        <v>Pack</v>
      </c>
      <c r="AJ2346" s="116">
        <f t="shared" si="9"/>
        <v>0.07692307692</v>
      </c>
      <c r="AK2346" s="117" t="str">
        <f t="array" ref="AK2346">XLOOKUP(F2346,'GIÁ'!A:A,'GIÁ'!D:D)</f>
        <v>5402.30</v>
      </c>
      <c r="AL2346" s="118">
        <f t="shared" si="10"/>
        <v>21609.2</v>
      </c>
      <c r="AM2346" s="118">
        <f t="shared" si="11"/>
        <v>0</v>
      </c>
      <c r="AN2346" s="119">
        <f t="shared" si="12"/>
        <v>0</v>
      </c>
      <c r="AO2346" s="118">
        <f t="shared" si="13"/>
        <v>0</v>
      </c>
      <c r="AP2346" s="121">
        <f t="shared" si="14"/>
        <v>21609.2</v>
      </c>
      <c r="AQ2346" s="122"/>
      <c r="AR2346" s="119"/>
    </row>
    <row r="2347" ht="22.5" customHeight="1">
      <c r="A2347" s="89">
        <v>46233.0</v>
      </c>
      <c r="B2347" s="90">
        <v>0.6423611111111112</v>
      </c>
      <c r="C2347" s="91" t="s">
        <v>189</v>
      </c>
      <c r="D2347" s="129" t="str">
        <f t="array" ref="D2347">XLOOKUP(C2347,'DS ST'!A:A,'DS ST'!B:B)</f>
        <v>A113</v>
      </c>
      <c r="E2347" s="94" t="str">
        <f t="array" ref="E2347">XLOOKUP($F2347,'GIÁ'!$A:$A,'GIÁ'!$E:$E)</f>
        <v>ĐÔNG</v>
      </c>
      <c r="F2347" s="94">
        <v>8.934717275081E12</v>
      </c>
      <c r="G2347" s="95" t="s">
        <v>1735</v>
      </c>
      <c r="H2347" s="95" t="s">
        <v>224</v>
      </c>
      <c r="I2347" s="96">
        <v>10.0</v>
      </c>
      <c r="J2347" s="96">
        <v>0.0</v>
      </c>
      <c r="K2347" s="98">
        <f t="shared" si="4"/>
        <v>10</v>
      </c>
      <c r="L2347" s="99" t="s">
        <v>6663</v>
      </c>
      <c r="M2347" s="100" t="s">
        <v>6664</v>
      </c>
      <c r="N2347" s="101" t="str">
        <f t="shared" si="139"/>
        <v>PT1590271-T0018934717275081</v>
      </c>
      <c r="O2347" s="128"/>
      <c r="P2347" s="100"/>
      <c r="Q2347" s="103">
        <f t="shared" si="5"/>
        <v>10</v>
      </c>
      <c r="R2347" s="161"/>
      <c r="S2347" s="105"/>
      <c r="T2347" s="106"/>
      <c r="U2347" s="107" t="s">
        <v>6563</v>
      </c>
      <c r="V2347" s="108" t="s">
        <v>756</v>
      </c>
      <c r="W2347" s="109" t="s">
        <v>1908</v>
      </c>
      <c r="X2347" s="110" t="str">
        <f t="shared" si="6"/>
        <v/>
      </c>
      <c r="Y2347" s="110" t="str">
        <f t="shared" si="7"/>
        <v/>
      </c>
      <c r="Z2347" s="109" t="s">
        <v>797</v>
      </c>
      <c r="AA2347" s="109" t="s">
        <v>802</v>
      </c>
      <c r="AB2347" s="106"/>
      <c r="AC2347" s="158"/>
      <c r="AD2347" s="160"/>
      <c r="AE2347" s="127"/>
      <c r="AF2347" s="113"/>
      <c r="AG2347" s="165" t="str">
        <f t="array" ref="AG2347">XLOOKUP(F2347,'CLV2'!A:A,'CLV2'!E:E)</f>
        <v>2.FROZEN FOODS</v>
      </c>
      <c r="AH2347" s="115" t="str">
        <f t="array" ref="AH2347">XLOOKUP(F2347,'CLV2'!A:A,'CLV2'!F:F)</f>
        <v>3.DUMPLINGS</v>
      </c>
      <c r="AI2347" s="115" t="str">
        <f t="shared" si="8"/>
        <v>Pack</v>
      </c>
      <c r="AJ2347" s="116">
        <f t="shared" si="9"/>
        <v>1</v>
      </c>
      <c r="AK2347" s="117" t="str">
        <f t="array" ref="AK2347">XLOOKUP(F2347,'GIÁ'!A:A,'GIÁ'!D:D)</f>
        <v>42036.39</v>
      </c>
      <c r="AL2347" s="118">
        <f t="shared" si="10"/>
        <v>420363.9</v>
      </c>
      <c r="AM2347" s="118">
        <f t="shared" si="11"/>
        <v>0</v>
      </c>
      <c r="AN2347" s="119">
        <f t="shared" si="12"/>
        <v>0</v>
      </c>
      <c r="AO2347" s="118">
        <f t="shared" si="13"/>
        <v>420363.9</v>
      </c>
      <c r="AP2347" s="121">
        <f t="shared" si="14"/>
        <v>0</v>
      </c>
      <c r="AQ2347" s="122"/>
      <c r="AR2347" s="119"/>
    </row>
    <row r="2348" ht="22.5" customHeight="1">
      <c r="A2348" s="89">
        <v>46233.0</v>
      </c>
      <c r="B2348" s="90">
        <v>0.6423611111111112</v>
      </c>
      <c r="C2348" s="91" t="s">
        <v>189</v>
      </c>
      <c r="D2348" s="129" t="str">
        <f t="array" ref="D2348">XLOOKUP(C2348,'DS ST'!A:A,'DS ST'!B:B)</f>
        <v>A113</v>
      </c>
      <c r="E2348" s="94" t="str">
        <f t="array" ref="E2348">XLOOKUP($F2348,'GIÁ'!$A:$A,'GIÁ'!$E:$E)</f>
        <v>ĐÔNG</v>
      </c>
      <c r="F2348" s="94">
        <v>8.938555386015E12</v>
      </c>
      <c r="G2348" s="95" t="s">
        <v>3152</v>
      </c>
      <c r="H2348" s="95" t="s">
        <v>224</v>
      </c>
      <c r="I2348" s="96">
        <v>2.0</v>
      </c>
      <c r="J2348" s="96">
        <v>0.0</v>
      </c>
      <c r="K2348" s="98">
        <f t="shared" si="4"/>
        <v>2</v>
      </c>
      <c r="L2348" s="99" t="s">
        <v>6663</v>
      </c>
      <c r="M2348" s="100" t="s">
        <v>6664</v>
      </c>
      <c r="N2348" s="101" t="str">
        <f t="shared" si="139"/>
        <v>PT1590271-T0018938555386015</v>
      </c>
      <c r="O2348" s="128"/>
      <c r="P2348" s="100"/>
      <c r="Q2348" s="103">
        <f t="shared" si="5"/>
        <v>2</v>
      </c>
      <c r="R2348" s="161"/>
      <c r="S2348" s="105"/>
      <c r="T2348" s="106"/>
      <c r="U2348" s="107" t="s">
        <v>6586</v>
      </c>
      <c r="V2348" s="108" t="s">
        <v>756</v>
      </c>
      <c r="W2348" s="109" t="s">
        <v>1908</v>
      </c>
      <c r="X2348" s="110" t="str">
        <f t="shared" si="6"/>
        <v/>
      </c>
      <c r="Y2348" s="110" t="str">
        <f t="shared" si="7"/>
        <v/>
      </c>
      <c r="Z2348" s="109" t="s">
        <v>797</v>
      </c>
      <c r="AA2348" s="109" t="s">
        <v>802</v>
      </c>
      <c r="AB2348" s="106"/>
      <c r="AC2348" s="158"/>
      <c r="AD2348" s="160"/>
      <c r="AE2348" s="127"/>
      <c r="AF2348" s="113"/>
      <c r="AG2348" s="165" t="str">
        <f t="array" ref="AG2348">XLOOKUP(F2348,'CLV2'!A:A,'CLV2'!E:E)</f>
        <v>2.FROZEN FOODS</v>
      </c>
      <c r="AH2348" s="115" t="str">
        <f t="array" ref="AH2348">XLOOKUP(F2348,'CLV2'!A:A,'CLV2'!F:F)</f>
        <v>3.PASTRY AND DESSERTS</v>
      </c>
      <c r="AI2348" s="115" t="str">
        <f t="shared" si="8"/>
        <v>Pack</v>
      </c>
      <c r="AJ2348" s="116">
        <f t="shared" si="9"/>
        <v>1</v>
      </c>
      <c r="AK2348" s="117" t="str">
        <f t="array" ref="AK2348">XLOOKUP(F2348,'GIÁ'!A:A,'GIÁ'!D:D)</f>
        <v>23068.13</v>
      </c>
      <c r="AL2348" s="118">
        <f t="shared" si="10"/>
        <v>46136.26</v>
      </c>
      <c r="AM2348" s="118">
        <f t="shared" si="11"/>
        <v>0</v>
      </c>
      <c r="AN2348" s="119">
        <f t="shared" si="12"/>
        <v>0</v>
      </c>
      <c r="AO2348" s="118">
        <f t="shared" si="13"/>
        <v>46136.26</v>
      </c>
      <c r="AP2348" s="121">
        <f t="shared" si="14"/>
        <v>0</v>
      </c>
      <c r="AQ2348" s="122"/>
      <c r="AR2348" s="119"/>
    </row>
    <row r="2349" ht="22.5" customHeight="1">
      <c r="A2349" s="89">
        <v>46233.0</v>
      </c>
      <c r="B2349" s="90">
        <v>0.6423611111111112</v>
      </c>
      <c r="C2349" s="91" t="s">
        <v>189</v>
      </c>
      <c r="D2349" s="129" t="str">
        <f t="array" ref="D2349">XLOOKUP(C2349,'DS ST'!A:A,'DS ST'!B:B)</f>
        <v>A113</v>
      </c>
      <c r="E2349" s="94" t="str">
        <f t="array" ref="E2349">XLOOKUP($F2349,'GIÁ'!$A:$A,'GIÁ'!$E:$E)</f>
        <v>ĐÔNG</v>
      </c>
      <c r="F2349" s="94">
        <v>8.934717401343E12</v>
      </c>
      <c r="G2349" s="95" t="s">
        <v>1752</v>
      </c>
      <c r="H2349" s="95" t="s">
        <v>224</v>
      </c>
      <c r="I2349" s="96">
        <v>4.0</v>
      </c>
      <c r="J2349" s="96">
        <v>0.0</v>
      </c>
      <c r="K2349" s="98">
        <f t="shared" si="4"/>
        <v>4</v>
      </c>
      <c r="L2349" s="99" t="s">
        <v>6663</v>
      </c>
      <c r="M2349" s="100" t="s">
        <v>6664</v>
      </c>
      <c r="N2349" s="101" t="str">
        <f t="shared" si="139"/>
        <v>PT1590271-T0018934717401343</v>
      </c>
      <c r="O2349" s="128"/>
      <c r="P2349" s="100"/>
      <c r="Q2349" s="103">
        <f t="shared" si="5"/>
        <v>4</v>
      </c>
      <c r="R2349" s="161"/>
      <c r="S2349" s="105"/>
      <c r="T2349" s="106"/>
      <c r="U2349" s="107" t="s">
        <v>6576</v>
      </c>
      <c r="V2349" s="108" t="s">
        <v>756</v>
      </c>
      <c r="W2349" s="109" t="s">
        <v>1908</v>
      </c>
      <c r="X2349" s="110" t="str">
        <f t="shared" si="6"/>
        <v/>
      </c>
      <c r="Y2349" s="110" t="str">
        <f t="shared" si="7"/>
        <v/>
      </c>
      <c r="Z2349" s="109" t="s">
        <v>797</v>
      </c>
      <c r="AA2349" s="109" t="s">
        <v>802</v>
      </c>
      <c r="AB2349" s="106"/>
      <c r="AC2349" s="158"/>
      <c r="AD2349" s="160"/>
      <c r="AE2349" s="127"/>
      <c r="AF2349" s="113"/>
      <c r="AG2349" s="165" t="str">
        <f t="array" ref="AG2349">XLOOKUP(F2349,'CLV2'!A:A,'CLV2'!E:E)</f>
        <v>2.FROZEN FOODS</v>
      </c>
      <c r="AH2349" s="115" t="str">
        <f t="array" ref="AH2349">XLOOKUP(F2349,'CLV2'!A:A,'CLV2'!F:F)</f>
        <v>3.DUMPLINGS</v>
      </c>
      <c r="AI2349" s="115" t="str">
        <f t="shared" si="8"/>
        <v>Pack</v>
      </c>
      <c r="AJ2349" s="116">
        <f t="shared" si="9"/>
        <v>1</v>
      </c>
      <c r="AK2349" s="117" t="str">
        <f t="array" ref="AK2349">XLOOKUP(F2349,'GIÁ'!A:A,'GIÁ'!D:D)</f>
        <v>20835.93</v>
      </c>
      <c r="AL2349" s="118">
        <f t="shared" si="10"/>
        <v>83343.72</v>
      </c>
      <c r="AM2349" s="118">
        <f t="shared" si="11"/>
        <v>0</v>
      </c>
      <c r="AN2349" s="119">
        <f t="shared" si="12"/>
        <v>0</v>
      </c>
      <c r="AO2349" s="118">
        <f t="shared" si="13"/>
        <v>83343.72</v>
      </c>
      <c r="AP2349" s="121">
        <f t="shared" si="14"/>
        <v>0</v>
      </c>
      <c r="AQ2349" s="122"/>
      <c r="AR2349" s="119"/>
    </row>
    <row r="2350" ht="22.5" customHeight="1">
      <c r="A2350" s="89">
        <v>46233.0</v>
      </c>
      <c r="B2350" s="90">
        <v>0.6423611111111112</v>
      </c>
      <c r="C2350" s="91" t="s">
        <v>189</v>
      </c>
      <c r="D2350" s="129" t="str">
        <f t="array" ref="D2350">XLOOKUP(C2350,'DS ST'!A:A,'DS ST'!B:B)</f>
        <v>A113</v>
      </c>
      <c r="E2350" s="94" t="str">
        <f t="array" ref="E2350">XLOOKUP($F2350,'GIÁ'!$A:$A,'GIÁ'!$E:$E)</f>
        <v>ĐÔNG</v>
      </c>
      <c r="F2350" s="94">
        <v>8.936077110187E12</v>
      </c>
      <c r="G2350" s="95" t="s">
        <v>2335</v>
      </c>
      <c r="H2350" s="95" t="s">
        <v>224</v>
      </c>
      <c r="I2350" s="96">
        <v>6.0</v>
      </c>
      <c r="J2350" s="96">
        <v>0.0</v>
      </c>
      <c r="K2350" s="98">
        <f t="shared" si="4"/>
        <v>6</v>
      </c>
      <c r="L2350" s="99" t="s">
        <v>6663</v>
      </c>
      <c r="M2350" s="100" t="s">
        <v>6664</v>
      </c>
      <c r="N2350" s="101" t="str">
        <f t="shared" si="139"/>
        <v>PT1590271-T0018936077110187</v>
      </c>
      <c r="O2350" s="128"/>
      <c r="P2350" s="100"/>
      <c r="Q2350" s="103">
        <f t="shared" si="5"/>
        <v>6</v>
      </c>
      <c r="R2350" s="161"/>
      <c r="S2350" s="105"/>
      <c r="T2350" s="106"/>
      <c r="U2350" s="107" t="s">
        <v>6565</v>
      </c>
      <c r="V2350" s="108" t="s">
        <v>756</v>
      </c>
      <c r="W2350" s="109" t="s">
        <v>1908</v>
      </c>
      <c r="X2350" s="110" t="str">
        <f t="shared" si="6"/>
        <v/>
      </c>
      <c r="Y2350" s="110" t="str">
        <f t="shared" si="7"/>
        <v/>
      </c>
      <c r="Z2350" s="109" t="s">
        <v>797</v>
      </c>
      <c r="AA2350" s="109" t="s">
        <v>802</v>
      </c>
      <c r="AB2350" s="106"/>
      <c r="AC2350" s="158"/>
      <c r="AD2350" s="160"/>
      <c r="AE2350" s="127"/>
      <c r="AF2350" s="113"/>
      <c r="AG2350" s="165" t="str">
        <f t="array" ref="AG2350">XLOOKUP(F2350,'CLV2'!A:A,'CLV2'!E:E)</f>
        <v>2.FROZEN FOODS</v>
      </c>
      <c r="AH2350" s="115" t="str">
        <f t="array" ref="AH2350">XLOOKUP(F2350,'CLV2'!A:A,'CLV2'!F:F)</f>
        <v>3.DUMPLINGS</v>
      </c>
      <c r="AI2350" s="115" t="str">
        <f t="shared" si="8"/>
        <v>Pack</v>
      </c>
      <c r="AJ2350" s="116">
        <f t="shared" si="9"/>
        <v>1</v>
      </c>
      <c r="AK2350" s="117" t="str">
        <f t="array" ref="AK2350">XLOOKUP(F2350,'GIÁ'!A:A,'GIÁ'!D:D)</f>
        <v>28137.41</v>
      </c>
      <c r="AL2350" s="118">
        <f t="shared" si="10"/>
        <v>168824.46</v>
      </c>
      <c r="AM2350" s="118">
        <f t="shared" si="11"/>
        <v>0</v>
      </c>
      <c r="AN2350" s="119">
        <f t="shared" si="12"/>
        <v>0</v>
      </c>
      <c r="AO2350" s="118">
        <f t="shared" si="13"/>
        <v>168824.46</v>
      </c>
      <c r="AP2350" s="121">
        <f t="shared" si="14"/>
        <v>0</v>
      </c>
      <c r="AQ2350" s="122"/>
      <c r="AR2350" s="119"/>
    </row>
    <row r="2351" ht="22.5" customHeight="1">
      <c r="A2351" s="89">
        <v>46233.0</v>
      </c>
      <c r="B2351" s="90">
        <v>0.6423611111111112</v>
      </c>
      <c r="C2351" s="91" t="s">
        <v>189</v>
      </c>
      <c r="D2351" s="129" t="str">
        <f t="array" ref="D2351">XLOOKUP(C2351,'DS ST'!A:A,'DS ST'!B:B)</f>
        <v>A113</v>
      </c>
      <c r="E2351" s="94" t="str">
        <f t="array" ref="E2351">XLOOKUP($F2351,'GIÁ'!$A:$A,'GIÁ'!$E:$E)</f>
        <v>ĐÔNG</v>
      </c>
      <c r="F2351" s="94">
        <v>8.936219600002E12</v>
      </c>
      <c r="G2351" s="95" t="s">
        <v>2684</v>
      </c>
      <c r="H2351" s="95" t="s">
        <v>224</v>
      </c>
      <c r="I2351" s="96">
        <v>6.0</v>
      </c>
      <c r="J2351" s="96">
        <v>0.0</v>
      </c>
      <c r="K2351" s="98">
        <f t="shared" si="4"/>
        <v>6</v>
      </c>
      <c r="L2351" s="99" t="s">
        <v>6663</v>
      </c>
      <c r="M2351" s="100" t="s">
        <v>6664</v>
      </c>
      <c r="N2351" s="101" t="str">
        <f t="shared" si="139"/>
        <v>PT1590271-T0018936219600002</v>
      </c>
      <c r="O2351" s="128"/>
      <c r="P2351" s="100"/>
      <c r="Q2351" s="103">
        <f t="shared" si="5"/>
        <v>6</v>
      </c>
      <c r="R2351" s="161"/>
      <c r="S2351" s="105"/>
      <c r="T2351" s="106"/>
      <c r="U2351" s="107" t="s">
        <v>6566</v>
      </c>
      <c r="V2351" s="108" t="s">
        <v>756</v>
      </c>
      <c r="W2351" s="109" t="s">
        <v>1908</v>
      </c>
      <c r="X2351" s="110" t="str">
        <f t="shared" si="6"/>
        <v/>
      </c>
      <c r="Y2351" s="110" t="str">
        <f t="shared" si="7"/>
        <v/>
      </c>
      <c r="Z2351" s="109" t="s">
        <v>797</v>
      </c>
      <c r="AA2351" s="109" t="s">
        <v>802</v>
      </c>
      <c r="AB2351" s="106"/>
      <c r="AC2351" s="158"/>
      <c r="AD2351" s="160"/>
      <c r="AE2351" s="127"/>
      <c r="AF2351" s="113"/>
      <c r="AG2351" s="165" t="str">
        <f t="array" ref="AG2351">XLOOKUP(F2351,'CLV2'!A:A,'CLV2'!E:E)</f>
        <v>2.FROZEN FOODS</v>
      </c>
      <c r="AH2351" s="115" t="str">
        <f t="array" ref="AH2351">XLOOKUP(F2351,'CLV2'!A:A,'CLV2'!F:F)</f>
        <v>3.HOTPOT AND FRIED</v>
      </c>
      <c r="AI2351" s="115" t="str">
        <f t="shared" si="8"/>
        <v>Pack</v>
      </c>
      <c r="AJ2351" s="116">
        <f t="shared" si="9"/>
        <v>1</v>
      </c>
      <c r="AK2351" s="117" t="str">
        <f t="array" ref="AK2351">XLOOKUP(F2351,'GIÁ'!A:A,'GIÁ'!D:D)</f>
        <v>11156.53</v>
      </c>
      <c r="AL2351" s="118">
        <f t="shared" si="10"/>
        <v>66939.18</v>
      </c>
      <c r="AM2351" s="118">
        <f t="shared" si="11"/>
        <v>0</v>
      </c>
      <c r="AN2351" s="119">
        <f t="shared" si="12"/>
        <v>0</v>
      </c>
      <c r="AO2351" s="118">
        <f t="shared" si="13"/>
        <v>66939.18</v>
      </c>
      <c r="AP2351" s="121">
        <f t="shared" si="14"/>
        <v>0</v>
      </c>
      <c r="AQ2351" s="122"/>
      <c r="AR2351" s="119"/>
    </row>
    <row r="2352" ht="22.5" customHeight="1">
      <c r="A2352" s="89">
        <v>46233.0</v>
      </c>
      <c r="B2352" s="90">
        <v>0.6423611111111112</v>
      </c>
      <c r="C2352" s="91" t="s">
        <v>189</v>
      </c>
      <c r="D2352" s="129" t="str">
        <f t="array" ref="D2352">XLOOKUP(C2352,'DS ST'!A:A,'DS ST'!B:B)</f>
        <v>A113</v>
      </c>
      <c r="E2352" s="94" t="str">
        <f t="array" ref="E2352">XLOOKUP($F2352,'GIÁ'!$A:$A,'GIÁ'!$E:$E)</f>
        <v>ĐÔNG</v>
      </c>
      <c r="F2352" s="94">
        <v>8.936013238791E12</v>
      </c>
      <c r="G2352" s="95" t="s">
        <v>2178</v>
      </c>
      <c r="H2352" s="95" t="s">
        <v>57</v>
      </c>
      <c r="I2352" s="96">
        <v>10.0</v>
      </c>
      <c r="J2352" s="96">
        <v>0.0</v>
      </c>
      <c r="K2352" s="98">
        <f t="shared" si="4"/>
        <v>10</v>
      </c>
      <c r="L2352" s="99" t="s">
        <v>6663</v>
      </c>
      <c r="M2352" s="100" t="s">
        <v>6664</v>
      </c>
      <c r="N2352" s="101" t="str">
        <f t="shared" si="139"/>
        <v>PT1590271-T0018936013238791</v>
      </c>
      <c r="O2352" s="128"/>
      <c r="P2352" s="100"/>
      <c r="Q2352" s="103">
        <f t="shared" si="5"/>
        <v>10</v>
      </c>
      <c r="R2352" s="161"/>
      <c r="S2352" s="105"/>
      <c r="T2352" s="106"/>
      <c r="U2352" s="107" t="s">
        <v>6525</v>
      </c>
      <c r="V2352" s="108" t="s">
        <v>756</v>
      </c>
      <c r="W2352" s="109" t="s">
        <v>1908</v>
      </c>
      <c r="X2352" s="110" t="str">
        <f t="shared" si="6"/>
        <v/>
      </c>
      <c r="Y2352" s="110" t="str">
        <f t="shared" si="7"/>
        <v/>
      </c>
      <c r="Z2352" s="109" t="s">
        <v>797</v>
      </c>
      <c r="AA2352" s="109" t="s">
        <v>802</v>
      </c>
      <c r="AB2352" s="106"/>
      <c r="AC2352" s="158"/>
      <c r="AD2352" s="160"/>
      <c r="AE2352" s="127"/>
      <c r="AF2352" s="113"/>
      <c r="AG2352" s="165" t="str">
        <f t="array" ref="AG2352">XLOOKUP(F2352,'CLV2'!A:A,'CLV2'!E:E)</f>
        <v>2.FROZEN FOODS</v>
      </c>
      <c r="AH2352" s="115" t="str">
        <f t="array" ref="AH2352">XLOOKUP(F2352,'CLV2'!A:A,'CLV2'!F:F)</f>
        <v>3.PIZZA - READY MEALS</v>
      </c>
      <c r="AI2352" s="115" t="str">
        <f t="shared" si="8"/>
        <v>Pack</v>
      </c>
      <c r="AJ2352" s="116">
        <f t="shared" si="9"/>
        <v>1</v>
      </c>
      <c r="AK2352" s="117" t="str">
        <f t="array" ref="AK2352">XLOOKUP(F2352,'GIÁ'!A:A,'GIÁ'!D:D)</f>
        <v>22578.43</v>
      </c>
      <c r="AL2352" s="118">
        <f t="shared" si="10"/>
        <v>225784.3</v>
      </c>
      <c r="AM2352" s="118">
        <f t="shared" si="11"/>
        <v>0</v>
      </c>
      <c r="AN2352" s="119">
        <f t="shared" si="12"/>
        <v>0</v>
      </c>
      <c r="AO2352" s="118">
        <f t="shared" si="13"/>
        <v>225784.3</v>
      </c>
      <c r="AP2352" s="121">
        <f t="shared" si="14"/>
        <v>0</v>
      </c>
      <c r="AQ2352" s="122"/>
      <c r="AR2352" s="119"/>
    </row>
    <row r="2353" ht="22.5" customHeight="1">
      <c r="A2353" s="89">
        <v>46233.0</v>
      </c>
      <c r="B2353" s="90">
        <v>0.6423611111111112</v>
      </c>
      <c r="C2353" s="91" t="s">
        <v>189</v>
      </c>
      <c r="D2353" s="129" t="str">
        <f t="array" ref="D2353">XLOOKUP(C2353,'DS ST'!A:A,'DS ST'!B:B)</f>
        <v>A113</v>
      </c>
      <c r="E2353" s="94" t="str">
        <f t="array" ref="E2353">XLOOKUP($F2353,'GIÁ'!$A:$A,'GIÁ'!$E:$E)</f>
        <v>ĐÔNG</v>
      </c>
      <c r="F2353" s="94">
        <v>8.936077113287E12</v>
      </c>
      <c r="G2353" s="95" t="s">
        <v>2357</v>
      </c>
      <c r="H2353" s="95" t="s">
        <v>1206</v>
      </c>
      <c r="I2353" s="96">
        <v>4.0</v>
      </c>
      <c r="J2353" s="96">
        <v>0.0</v>
      </c>
      <c r="K2353" s="98">
        <f t="shared" si="4"/>
        <v>4</v>
      </c>
      <c r="L2353" s="99" t="s">
        <v>6663</v>
      </c>
      <c r="M2353" s="100" t="s">
        <v>6664</v>
      </c>
      <c r="N2353" s="101" t="str">
        <f t="shared" si="139"/>
        <v>PT1590271-T0018936077113287</v>
      </c>
      <c r="O2353" s="128"/>
      <c r="P2353" s="100"/>
      <c r="Q2353" s="103">
        <f t="shared" si="5"/>
        <v>4</v>
      </c>
      <c r="R2353" s="161"/>
      <c r="S2353" s="105"/>
      <c r="T2353" s="106"/>
      <c r="U2353" s="107" t="s">
        <v>6553</v>
      </c>
      <c r="V2353" s="108" t="s">
        <v>756</v>
      </c>
      <c r="W2353" s="109" t="s">
        <v>1908</v>
      </c>
      <c r="X2353" s="110" t="str">
        <f t="shared" si="6"/>
        <v/>
      </c>
      <c r="Y2353" s="110" t="str">
        <f t="shared" si="7"/>
        <v/>
      </c>
      <c r="Z2353" s="109" t="s">
        <v>797</v>
      </c>
      <c r="AA2353" s="109" t="s">
        <v>802</v>
      </c>
      <c r="AB2353" s="106"/>
      <c r="AC2353" s="158"/>
      <c r="AD2353" s="160"/>
      <c r="AE2353" s="127"/>
      <c r="AF2353" s="113"/>
      <c r="AG2353" s="165" t="str">
        <f t="array" ref="AG2353">XLOOKUP(F2353,'CLV2'!A:A,'CLV2'!E:E)</f>
        <v>2.FROZEN FOODS</v>
      </c>
      <c r="AH2353" s="115" t="str">
        <f t="array" ref="AH2353">XLOOKUP(F2353,'CLV2'!A:A,'CLV2'!F:F)</f>
        <v>3.PIZZA - READY MEALS</v>
      </c>
      <c r="AI2353" s="115" t="str">
        <f t="shared" si="8"/>
        <v>Pack</v>
      </c>
      <c r="AJ2353" s="116">
        <f t="shared" si="9"/>
        <v>1</v>
      </c>
      <c r="AK2353" s="117" t="str">
        <f t="array" ref="AK2353">XLOOKUP(F2353,'GIÁ'!A:A,'GIÁ'!D:D)</f>
        <v>26257.77</v>
      </c>
      <c r="AL2353" s="118">
        <f t="shared" si="10"/>
        <v>105031.08</v>
      </c>
      <c r="AM2353" s="118">
        <f t="shared" si="11"/>
        <v>0</v>
      </c>
      <c r="AN2353" s="119">
        <f t="shared" si="12"/>
        <v>0</v>
      </c>
      <c r="AO2353" s="118">
        <f t="shared" si="13"/>
        <v>105031.08</v>
      </c>
      <c r="AP2353" s="121">
        <f t="shared" si="14"/>
        <v>0</v>
      </c>
      <c r="AQ2353" s="122"/>
      <c r="AR2353" s="119"/>
    </row>
    <row r="2354" ht="22.5" customHeight="1">
      <c r="A2354" s="89">
        <v>46233.0</v>
      </c>
      <c r="B2354" s="90">
        <v>0.6423611111111112</v>
      </c>
      <c r="C2354" s="91" t="s">
        <v>189</v>
      </c>
      <c r="D2354" s="129" t="str">
        <f t="array" ref="D2354">XLOOKUP(C2354,'DS ST'!A:A,'DS ST'!B:B)</f>
        <v>A113</v>
      </c>
      <c r="E2354" s="94" t="str">
        <f t="array" ref="E2354">XLOOKUP($F2354,'GIÁ'!$A:$A,'GIÁ'!$E:$E)</f>
        <v>ĐÔNG</v>
      </c>
      <c r="F2354" s="94">
        <v>8.934717266003E12</v>
      </c>
      <c r="G2354" s="95" t="s">
        <v>1721</v>
      </c>
      <c r="H2354" s="95" t="s">
        <v>224</v>
      </c>
      <c r="I2354" s="96">
        <v>2.0</v>
      </c>
      <c r="J2354" s="96">
        <v>0.0</v>
      </c>
      <c r="K2354" s="98">
        <f t="shared" si="4"/>
        <v>2</v>
      </c>
      <c r="L2354" s="99" t="s">
        <v>6663</v>
      </c>
      <c r="M2354" s="100" t="s">
        <v>6664</v>
      </c>
      <c r="N2354" s="101" t="str">
        <f t="shared" si="139"/>
        <v>PT1590271-T0018934717266003</v>
      </c>
      <c r="O2354" s="128"/>
      <c r="P2354" s="100"/>
      <c r="Q2354" s="103">
        <f t="shared" si="5"/>
        <v>2</v>
      </c>
      <c r="R2354" s="161"/>
      <c r="S2354" s="105"/>
      <c r="T2354" s="106"/>
      <c r="U2354" s="107" t="s">
        <v>6564</v>
      </c>
      <c r="V2354" s="108" t="s">
        <v>756</v>
      </c>
      <c r="W2354" s="109" t="s">
        <v>1908</v>
      </c>
      <c r="X2354" s="110" t="str">
        <f t="shared" si="6"/>
        <v/>
      </c>
      <c r="Y2354" s="110" t="str">
        <f t="shared" si="7"/>
        <v/>
      </c>
      <c r="Z2354" s="109" t="s">
        <v>797</v>
      </c>
      <c r="AA2354" s="109" t="s">
        <v>802</v>
      </c>
      <c r="AB2354" s="106"/>
      <c r="AC2354" s="158"/>
      <c r="AD2354" s="160"/>
      <c r="AE2354" s="127"/>
      <c r="AF2354" s="113"/>
      <c r="AG2354" s="165" t="str">
        <f t="array" ref="AG2354">XLOOKUP(F2354,'CLV2'!A:A,'CLV2'!E:E)</f>
        <v>2.FROZEN FOODS</v>
      </c>
      <c r="AH2354" s="115" t="str">
        <f t="array" ref="AH2354">XLOOKUP(F2354,'CLV2'!A:A,'CLV2'!F:F)</f>
        <v>3.HOTPOT AND FRIED</v>
      </c>
      <c r="AI2354" s="115" t="str">
        <f t="shared" si="8"/>
        <v>Pack</v>
      </c>
      <c r="AJ2354" s="116">
        <f t="shared" si="9"/>
        <v>1</v>
      </c>
      <c r="AK2354" s="117" t="str">
        <f t="array" ref="AK2354">XLOOKUP(F2354,'GIÁ'!A:A,'GIÁ'!D:D)</f>
        <v>54599.71</v>
      </c>
      <c r="AL2354" s="118">
        <f t="shared" si="10"/>
        <v>109199.42</v>
      </c>
      <c r="AM2354" s="118">
        <f t="shared" si="11"/>
        <v>0</v>
      </c>
      <c r="AN2354" s="119">
        <f t="shared" si="12"/>
        <v>0</v>
      </c>
      <c r="AO2354" s="118">
        <f t="shared" si="13"/>
        <v>109199.42</v>
      </c>
      <c r="AP2354" s="121">
        <f t="shared" si="14"/>
        <v>0</v>
      </c>
      <c r="AQ2354" s="122"/>
      <c r="AR2354" s="119"/>
    </row>
    <row r="2355" ht="22.5" customHeight="1">
      <c r="A2355" s="89">
        <v>46233.0</v>
      </c>
      <c r="B2355" s="90">
        <v>0.6423611111111112</v>
      </c>
      <c r="C2355" s="91" t="s">
        <v>189</v>
      </c>
      <c r="D2355" s="129" t="str">
        <f t="array" ref="D2355">XLOOKUP(C2355,'DS ST'!A:A,'DS ST'!B:B)</f>
        <v>A113</v>
      </c>
      <c r="E2355" s="94" t="str">
        <f t="array" ref="E2355">XLOOKUP($F2355,'GIÁ'!$A:$A,'GIÁ'!$E:$E)</f>
        <v>ĐÔNG</v>
      </c>
      <c r="F2355" s="94">
        <v>8.938532826121E12</v>
      </c>
      <c r="G2355" s="95" t="s">
        <v>3050</v>
      </c>
      <c r="H2355" s="95" t="s">
        <v>224</v>
      </c>
      <c r="I2355" s="96">
        <v>4.0</v>
      </c>
      <c r="J2355" s="96">
        <v>0.0</v>
      </c>
      <c r="K2355" s="98">
        <f t="shared" si="4"/>
        <v>4</v>
      </c>
      <c r="L2355" s="99" t="s">
        <v>6663</v>
      </c>
      <c r="M2355" s="100" t="s">
        <v>6664</v>
      </c>
      <c r="N2355" s="101" t="str">
        <f t="shared" si="139"/>
        <v>PT1590271-T0018938532826121</v>
      </c>
      <c r="O2355" s="128"/>
      <c r="P2355" s="100"/>
      <c r="Q2355" s="103">
        <f t="shared" si="5"/>
        <v>4</v>
      </c>
      <c r="R2355" s="161"/>
      <c r="S2355" s="105"/>
      <c r="T2355" s="106"/>
      <c r="U2355" s="107" t="s">
        <v>6541</v>
      </c>
      <c r="V2355" s="108" t="s">
        <v>756</v>
      </c>
      <c r="W2355" s="109" t="s">
        <v>1908</v>
      </c>
      <c r="X2355" s="110" t="str">
        <f t="shared" si="6"/>
        <v/>
      </c>
      <c r="Y2355" s="110" t="str">
        <f t="shared" si="7"/>
        <v/>
      </c>
      <c r="Z2355" s="109" t="s">
        <v>797</v>
      </c>
      <c r="AA2355" s="109" t="s">
        <v>802</v>
      </c>
      <c r="AB2355" s="106"/>
      <c r="AC2355" s="158"/>
      <c r="AD2355" s="160"/>
      <c r="AE2355" s="127"/>
      <c r="AF2355" s="113"/>
      <c r="AG2355" s="165" t="str">
        <f t="array" ref="AG2355">XLOOKUP(F2355,'CLV2'!A:A,'CLV2'!E:E)</f>
        <v>2.FROZEN FOODS</v>
      </c>
      <c r="AH2355" s="115" t="str">
        <f t="array" ref="AH2355">XLOOKUP(F2355,'CLV2'!A:A,'CLV2'!F:F)</f>
        <v>3.PASTRY AND DESSERTS</v>
      </c>
      <c r="AI2355" s="115" t="str">
        <f t="shared" si="8"/>
        <v>Pack</v>
      </c>
      <c r="AJ2355" s="116">
        <f t="shared" si="9"/>
        <v>1</v>
      </c>
      <c r="AK2355" s="117" t="str">
        <f t="array" ref="AK2355">XLOOKUP(F2355,'GIÁ'!A:A,'GIÁ'!D:D)</f>
        <v>21599.37</v>
      </c>
      <c r="AL2355" s="118">
        <f t="shared" si="10"/>
        <v>86397.48</v>
      </c>
      <c r="AM2355" s="118">
        <f t="shared" si="11"/>
        <v>0</v>
      </c>
      <c r="AN2355" s="119">
        <f t="shared" si="12"/>
        <v>0</v>
      </c>
      <c r="AO2355" s="118">
        <f t="shared" si="13"/>
        <v>86397.48</v>
      </c>
      <c r="AP2355" s="121">
        <f t="shared" si="14"/>
        <v>0</v>
      </c>
      <c r="AQ2355" s="122"/>
      <c r="AR2355" s="119"/>
    </row>
    <row r="2356" ht="22.5" customHeight="1">
      <c r="A2356" s="89">
        <v>46233.0</v>
      </c>
      <c r="B2356" s="90">
        <v>0.6423611111111112</v>
      </c>
      <c r="C2356" s="91" t="s">
        <v>189</v>
      </c>
      <c r="D2356" s="129" t="str">
        <f t="array" ref="D2356">XLOOKUP(C2356,'DS ST'!A:A,'DS ST'!B:B)</f>
        <v>A113</v>
      </c>
      <c r="E2356" s="94" t="str">
        <f t="array" ref="E2356">XLOOKUP($F2356,'GIÁ'!$A:$A,'GIÁ'!$E:$E)</f>
        <v>ĐÔNG</v>
      </c>
      <c r="F2356" s="94">
        <v>8.936013231662E12</v>
      </c>
      <c r="G2356" s="95" t="s">
        <v>2170</v>
      </c>
      <c r="H2356" s="95" t="s">
        <v>224</v>
      </c>
      <c r="I2356" s="96">
        <v>8.0</v>
      </c>
      <c r="J2356" s="96">
        <v>0.0</v>
      </c>
      <c r="K2356" s="98">
        <f t="shared" si="4"/>
        <v>8</v>
      </c>
      <c r="L2356" s="99" t="s">
        <v>6663</v>
      </c>
      <c r="M2356" s="100" t="s">
        <v>6664</v>
      </c>
      <c r="N2356" s="101" t="str">
        <f t="shared" si="139"/>
        <v>PT1590271-T0018936013231662</v>
      </c>
      <c r="O2356" s="128"/>
      <c r="P2356" s="100"/>
      <c r="Q2356" s="103">
        <f t="shared" si="5"/>
        <v>8</v>
      </c>
      <c r="R2356" s="161"/>
      <c r="S2356" s="105"/>
      <c r="T2356" s="106"/>
      <c r="U2356" s="107" t="s">
        <v>6556</v>
      </c>
      <c r="V2356" s="108" t="s">
        <v>756</v>
      </c>
      <c r="W2356" s="109" t="s">
        <v>1908</v>
      </c>
      <c r="X2356" s="110" t="str">
        <f t="shared" si="6"/>
        <v/>
      </c>
      <c r="Y2356" s="110" t="str">
        <f t="shared" si="7"/>
        <v/>
      </c>
      <c r="Z2356" s="109" t="s">
        <v>797</v>
      </c>
      <c r="AA2356" s="109" t="s">
        <v>802</v>
      </c>
      <c r="AB2356" s="106"/>
      <c r="AC2356" s="158"/>
      <c r="AD2356" s="160"/>
      <c r="AE2356" s="127"/>
      <c r="AF2356" s="113"/>
      <c r="AG2356" s="165" t="str">
        <f t="array" ref="AG2356">XLOOKUP(F2356,'CLV2'!A:A,'CLV2'!E:E)</f>
        <v>2.FROZEN FOODS</v>
      </c>
      <c r="AH2356" s="115" t="str">
        <f t="array" ref="AH2356">XLOOKUP(F2356,'CLV2'!A:A,'CLV2'!F:F)</f>
        <v>3.PIZZA - READY MEALS</v>
      </c>
      <c r="AI2356" s="115" t="str">
        <f t="shared" si="8"/>
        <v>Pack</v>
      </c>
      <c r="AJ2356" s="116">
        <f t="shared" si="9"/>
        <v>1</v>
      </c>
      <c r="AK2356" s="117" t="str">
        <f t="array" ref="AK2356">XLOOKUP(F2356,'GIÁ'!A:A,'GIÁ'!D:D)</f>
        <v>24941.44</v>
      </c>
      <c r="AL2356" s="118">
        <f t="shared" si="10"/>
        <v>199531.52</v>
      </c>
      <c r="AM2356" s="118">
        <f t="shared" si="11"/>
        <v>0</v>
      </c>
      <c r="AN2356" s="119">
        <f t="shared" si="12"/>
        <v>0</v>
      </c>
      <c r="AO2356" s="118">
        <f t="shared" si="13"/>
        <v>199531.52</v>
      </c>
      <c r="AP2356" s="121">
        <f t="shared" si="14"/>
        <v>0</v>
      </c>
      <c r="AQ2356" s="122"/>
      <c r="AR2356" s="119"/>
    </row>
    <row r="2357" ht="22.5" customHeight="1">
      <c r="A2357" s="89">
        <v>46233.0</v>
      </c>
      <c r="B2357" s="90">
        <v>0.6423611111111112</v>
      </c>
      <c r="C2357" s="91" t="s">
        <v>189</v>
      </c>
      <c r="D2357" s="129" t="str">
        <f t="array" ref="D2357">XLOOKUP(C2357,'DS ST'!A:A,'DS ST'!B:B)</f>
        <v>A113</v>
      </c>
      <c r="E2357" s="94" t="str">
        <f t="array" ref="E2357">XLOOKUP($F2357,'GIÁ'!$A:$A,'GIÁ'!$E:$E)</f>
        <v>ĐÔNG</v>
      </c>
      <c r="F2357" s="94">
        <v>8.934717401336E12</v>
      </c>
      <c r="G2357" s="95" t="s">
        <v>1750</v>
      </c>
      <c r="H2357" s="95" t="s">
        <v>224</v>
      </c>
      <c r="I2357" s="96">
        <v>4.0</v>
      </c>
      <c r="J2357" s="96">
        <v>0.0</v>
      </c>
      <c r="K2357" s="98">
        <f t="shared" si="4"/>
        <v>4</v>
      </c>
      <c r="L2357" s="99" t="s">
        <v>6663</v>
      </c>
      <c r="M2357" s="100" t="s">
        <v>6664</v>
      </c>
      <c r="N2357" s="101" t="str">
        <f t="shared" si="139"/>
        <v>PT1590271-T0018934717401336</v>
      </c>
      <c r="O2357" s="128"/>
      <c r="P2357" s="100"/>
      <c r="Q2357" s="103">
        <f t="shared" si="5"/>
        <v>4</v>
      </c>
      <c r="R2357" s="161"/>
      <c r="S2357" s="105"/>
      <c r="T2357" s="106"/>
      <c r="U2357" s="107" t="s">
        <v>6585</v>
      </c>
      <c r="V2357" s="108" t="s">
        <v>756</v>
      </c>
      <c r="W2357" s="109" t="s">
        <v>1908</v>
      </c>
      <c r="X2357" s="110" t="str">
        <f t="shared" si="6"/>
        <v/>
      </c>
      <c r="Y2357" s="110" t="str">
        <f t="shared" si="7"/>
        <v/>
      </c>
      <c r="Z2357" s="109" t="s">
        <v>797</v>
      </c>
      <c r="AA2357" s="109" t="s">
        <v>802</v>
      </c>
      <c r="AB2357" s="106"/>
      <c r="AC2357" s="158"/>
      <c r="AD2357" s="160"/>
      <c r="AE2357" s="127"/>
      <c r="AF2357" s="113"/>
      <c r="AG2357" s="165" t="str">
        <f t="array" ref="AG2357">XLOOKUP(F2357,'CLV2'!A:A,'CLV2'!E:E)</f>
        <v>2.FROZEN FOODS</v>
      </c>
      <c r="AH2357" s="115" t="str">
        <f t="array" ref="AH2357">XLOOKUP(F2357,'CLV2'!A:A,'CLV2'!F:F)</f>
        <v>3.DUMPLINGS</v>
      </c>
      <c r="AI2357" s="115" t="str">
        <f t="shared" si="8"/>
        <v>Pack</v>
      </c>
      <c r="AJ2357" s="116">
        <f t="shared" si="9"/>
        <v>1</v>
      </c>
      <c r="AK2357" s="117" t="str">
        <f t="array" ref="AK2357">XLOOKUP(F2357,'GIÁ'!A:A,'GIÁ'!D:D)</f>
        <v>39374.44</v>
      </c>
      <c r="AL2357" s="118">
        <f t="shared" si="10"/>
        <v>157497.76</v>
      </c>
      <c r="AM2357" s="118">
        <f t="shared" si="11"/>
        <v>0</v>
      </c>
      <c r="AN2357" s="119">
        <f t="shared" si="12"/>
        <v>0</v>
      </c>
      <c r="AO2357" s="118">
        <f t="shared" si="13"/>
        <v>157497.76</v>
      </c>
      <c r="AP2357" s="121">
        <f t="shared" si="14"/>
        <v>0</v>
      </c>
      <c r="AQ2357" s="122"/>
      <c r="AR2357" s="119"/>
    </row>
    <row r="2358" ht="22.5" customHeight="1">
      <c r="A2358" s="89">
        <v>46233.0</v>
      </c>
      <c r="B2358" s="90">
        <v>0.6423611111111112</v>
      </c>
      <c r="C2358" s="91" t="s">
        <v>189</v>
      </c>
      <c r="D2358" s="129" t="str">
        <f t="array" ref="D2358">XLOOKUP(C2358,'DS ST'!A:A,'DS ST'!B:B)</f>
        <v>A113</v>
      </c>
      <c r="E2358" s="94" t="str">
        <f t="array" ref="E2358">XLOOKUP($F2358,'GIÁ'!$A:$A,'GIÁ'!$E:$E)</f>
        <v>ĐÔNG</v>
      </c>
      <c r="F2358" s="94">
        <v>8.936210415551E12</v>
      </c>
      <c r="G2358" s="95" t="s">
        <v>2676</v>
      </c>
      <c r="H2358" s="95" t="s">
        <v>224</v>
      </c>
      <c r="I2358" s="96">
        <v>8.0</v>
      </c>
      <c r="J2358" s="96">
        <v>0.0</v>
      </c>
      <c r="K2358" s="98">
        <f t="shared" si="4"/>
        <v>8</v>
      </c>
      <c r="L2358" s="99" t="s">
        <v>6663</v>
      </c>
      <c r="M2358" s="100" t="s">
        <v>6664</v>
      </c>
      <c r="N2358" s="101" t="str">
        <f t="shared" si="139"/>
        <v>PT1590271-T0018936210415551</v>
      </c>
      <c r="O2358" s="128"/>
      <c r="P2358" s="100"/>
      <c r="Q2358" s="103">
        <f t="shared" si="5"/>
        <v>8</v>
      </c>
      <c r="R2358" s="161"/>
      <c r="S2358" s="105"/>
      <c r="T2358" s="106"/>
      <c r="U2358" s="107" t="s">
        <v>6554</v>
      </c>
      <c r="V2358" s="108" t="s">
        <v>756</v>
      </c>
      <c r="W2358" s="109" t="s">
        <v>1908</v>
      </c>
      <c r="X2358" s="110" t="str">
        <f t="shared" si="6"/>
        <v/>
      </c>
      <c r="Y2358" s="110" t="str">
        <f t="shared" si="7"/>
        <v/>
      </c>
      <c r="Z2358" s="109" t="s">
        <v>797</v>
      </c>
      <c r="AA2358" s="109" t="s">
        <v>802</v>
      </c>
      <c r="AB2358" s="106"/>
      <c r="AC2358" s="158"/>
      <c r="AD2358" s="160"/>
      <c r="AE2358" s="127"/>
      <c r="AF2358" s="113"/>
      <c r="AG2358" s="165" t="str">
        <f t="array" ref="AG2358">XLOOKUP(F2358,'CLV2'!A:A,'CLV2'!E:E)</f>
        <v>2.FROZEN FOODS</v>
      </c>
      <c r="AH2358" s="115" t="str">
        <f t="array" ref="AH2358">XLOOKUP(F2358,'CLV2'!A:A,'CLV2'!F:F)</f>
        <v>3.DUMPLINGS</v>
      </c>
      <c r="AI2358" s="115" t="str">
        <f t="shared" si="8"/>
        <v>Pack</v>
      </c>
      <c r="AJ2358" s="116">
        <f t="shared" si="9"/>
        <v>1</v>
      </c>
      <c r="AK2358" s="117" t="str">
        <f t="array" ref="AK2358">XLOOKUP(F2358,'GIÁ'!A:A,'GIÁ'!D:D)</f>
        <v>24150.20</v>
      </c>
      <c r="AL2358" s="118">
        <f t="shared" si="10"/>
        <v>193201.6</v>
      </c>
      <c r="AM2358" s="118">
        <f t="shared" si="11"/>
        <v>0</v>
      </c>
      <c r="AN2358" s="119">
        <f t="shared" si="12"/>
        <v>0</v>
      </c>
      <c r="AO2358" s="118">
        <f t="shared" si="13"/>
        <v>193201.6</v>
      </c>
      <c r="AP2358" s="121">
        <f t="shared" si="14"/>
        <v>0</v>
      </c>
      <c r="AQ2358" s="122"/>
      <c r="AR2358" s="119"/>
    </row>
    <row r="2359" ht="22.5" customHeight="1">
      <c r="A2359" s="89">
        <v>46233.0</v>
      </c>
      <c r="B2359" s="90">
        <v>0.6423611111111112</v>
      </c>
      <c r="C2359" s="91" t="s">
        <v>189</v>
      </c>
      <c r="D2359" s="129" t="str">
        <f t="array" ref="D2359">XLOOKUP(C2359,'DS ST'!A:A,'DS ST'!B:B)</f>
        <v>A113</v>
      </c>
      <c r="E2359" s="94" t="str">
        <f t="array" ref="E2359">XLOOKUP($F2359,'GIÁ'!$A:$A,'GIÁ'!$E:$E)</f>
        <v>ĐÔNG</v>
      </c>
      <c r="F2359" s="94">
        <v>8.935275600797E12</v>
      </c>
      <c r="G2359" s="95" t="s">
        <v>1996</v>
      </c>
      <c r="H2359" s="95" t="s">
        <v>224</v>
      </c>
      <c r="I2359" s="96">
        <v>6.0</v>
      </c>
      <c r="J2359" s="96">
        <v>0.0</v>
      </c>
      <c r="K2359" s="98">
        <f t="shared" si="4"/>
        <v>6</v>
      </c>
      <c r="L2359" s="99" t="s">
        <v>6663</v>
      </c>
      <c r="M2359" s="100" t="s">
        <v>6664</v>
      </c>
      <c r="N2359" s="101" t="str">
        <f t="shared" si="139"/>
        <v>PT1590271-T0018935275600797</v>
      </c>
      <c r="O2359" s="128"/>
      <c r="P2359" s="100"/>
      <c r="Q2359" s="103">
        <f t="shared" si="5"/>
        <v>6</v>
      </c>
      <c r="R2359" s="161"/>
      <c r="S2359" s="105"/>
      <c r="T2359" s="106"/>
      <c r="U2359" s="107" t="s">
        <v>6556</v>
      </c>
      <c r="V2359" s="108" t="s">
        <v>756</v>
      </c>
      <c r="W2359" s="109" t="s">
        <v>1908</v>
      </c>
      <c r="X2359" s="110" t="str">
        <f t="shared" si="6"/>
        <v/>
      </c>
      <c r="Y2359" s="110" t="str">
        <f t="shared" si="7"/>
        <v/>
      </c>
      <c r="Z2359" s="109" t="s">
        <v>797</v>
      </c>
      <c r="AA2359" s="109" t="s">
        <v>802</v>
      </c>
      <c r="AB2359" s="106"/>
      <c r="AC2359" s="158"/>
      <c r="AD2359" s="160"/>
      <c r="AE2359" s="127"/>
      <c r="AF2359" s="113"/>
      <c r="AG2359" s="165" t="str">
        <f t="array" ref="AG2359">XLOOKUP(F2359,'CLV2'!A:A,'CLV2'!E:E)</f>
        <v>2.FROZEN FOODS</v>
      </c>
      <c r="AH2359" s="115" t="str">
        <f t="array" ref="AH2359">XLOOKUP(F2359,'CLV2'!A:A,'CLV2'!F:F)</f>
        <v>3.HOTPOT AND FRIED</v>
      </c>
      <c r="AI2359" s="115" t="str">
        <f t="shared" si="8"/>
        <v>Pack</v>
      </c>
      <c r="AJ2359" s="116">
        <f t="shared" si="9"/>
        <v>1</v>
      </c>
      <c r="AK2359" s="117" t="str">
        <f t="array" ref="AK2359">XLOOKUP(F2359,'GIÁ'!A:A,'GIÁ'!D:D)</f>
        <v>27342.60</v>
      </c>
      <c r="AL2359" s="118">
        <f t="shared" si="10"/>
        <v>164055.6</v>
      </c>
      <c r="AM2359" s="118">
        <f t="shared" si="11"/>
        <v>0</v>
      </c>
      <c r="AN2359" s="119">
        <f t="shared" si="12"/>
        <v>0</v>
      </c>
      <c r="AO2359" s="118">
        <f t="shared" si="13"/>
        <v>164055.6</v>
      </c>
      <c r="AP2359" s="121">
        <f t="shared" si="14"/>
        <v>0</v>
      </c>
      <c r="AQ2359" s="122"/>
      <c r="AR2359" s="119"/>
    </row>
    <row r="2360" ht="22.5" customHeight="1">
      <c r="A2360" s="89">
        <v>46233.0</v>
      </c>
      <c r="B2360" s="90">
        <v>0.6423611111111112</v>
      </c>
      <c r="C2360" s="91" t="s">
        <v>189</v>
      </c>
      <c r="D2360" s="129" t="str">
        <f t="array" ref="D2360">XLOOKUP(C2360,'DS ST'!A:A,'DS ST'!B:B)</f>
        <v>A113</v>
      </c>
      <c r="E2360" s="94" t="str">
        <f t="array" ref="E2360">XLOOKUP($F2360,'GIÁ'!$A:$A,'GIÁ'!$E:$E)</f>
        <v>ĐÔNG</v>
      </c>
      <c r="F2360" s="94">
        <v>8.935319711311E12</v>
      </c>
      <c r="G2360" s="95" t="s">
        <v>2061</v>
      </c>
      <c r="H2360" s="95" t="s">
        <v>224</v>
      </c>
      <c r="I2360" s="96">
        <v>2.0</v>
      </c>
      <c r="J2360" s="96">
        <v>0.0</v>
      </c>
      <c r="K2360" s="98">
        <f t="shared" si="4"/>
        <v>2</v>
      </c>
      <c r="L2360" s="99" t="s">
        <v>6663</v>
      </c>
      <c r="M2360" s="100" t="s">
        <v>6664</v>
      </c>
      <c r="N2360" s="101" t="str">
        <f t="shared" si="139"/>
        <v>PT1590271-T0018935319711311</v>
      </c>
      <c r="O2360" s="128"/>
      <c r="P2360" s="100"/>
      <c r="Q2360" s="103">
        <f t="shared" si="5"/>
        <v>2</v>
      </c>
      <c r="R2360" s="161"/>
      <c r="S2360" s="105"/>
      <c r="T2360" s="106"/>
      <c r="U2360" s="107" t="s">
        <v>6529</v>
      </c>
      <c r="V2360" s="108" t="s">
        <v>756</v>
      </c>
      <c r="W2360" s="109" t="s">
        <v>1908</v>
      </c>
      <c r="X2360" s="110" t="str">
        <f t="shared" si="6"/>
        <v/>
      </c>
      <c r="Y2360" s="110" t="str">
        <f t="shared" si="7"/>
        <v/>
      </c>
      <c r="Z2360" s="109" t="s">
        <v>797</v>
      </c>
      <c r="AA2360" s="109" t="s">
        <v>802</v>
      </c>
      <c r="AB2360" s="106"/>
      <c r="AC2360" s="158"/>
      <c r="AD2360" s="160"/>
      <c r="AE2360" s="127"/>
      <c r="AF2360" s="113"/>
      <c r="AG2360" s="165" t="str">
        <f t="array" ref="AG2360">XLOOKUP(F2360,'CLV2'!A:A,'CLV2'!E:E)</f>
        <v>2.FROZEN FOODS</v>
      </c>
      <c r="AH2360" s="115" t="str">
        <f t="array" ref="AH2360">XLOOKUP(F2360,'CLV2'!A:A,'CLV2'!F:F)</f>
        <v>3.HOTPOT AND FRIED</v>
      </c>
      <c r="AI2360" s="115" t="str">
        <f t="shared" si="8"/>
        <v>Pack</v>
      </c>
      <c r="AJ2360" s="116">
        <f t="shared" si="9"/>
        <v>1</v>
      </c>
      <c r="AK2360" s="117" t="str">
        <f t="array" ref="AK2360">XLOOKUP(F2360,'GIÁ'!A:A,'GIÁ'!D:D)</f>
        <v>30542.46</v>
      </c>
      <c r="AL2360" s="118">
        <f t="shared" si="10"/>
        <v>61084.92</v>
      </c>
      <c r="AM2360" s="118">
        <f t="shared" si="11"/>
        <v>0</v>
      </c>
      <c r="AN2360" s="119">
        <f t="shared" si="12"/>
        <v>0</v>
      </c>
      <c r="AO2360" s="118">
        <f t="shared" si="13"/>
        <v>61084.92</v>
      </c>
      <c r="AP2360" s="121">
        <f t="shared" si="14"/>
        <v>0</v>
      </c>
      <c r="AQ2360" s="122"/>
      <c r="AR2360" s="119"/>
    </row>
    <row r="2361" ht="22.5" customHeight="1">
      <c r="A2361" s="89">
        <v>46233.0</v>
      </c>
      <c r="B2361" s="90">
        <v>0.6423611111111112</v>
      </c>
      <c r="C2361" s="91" t="s">
        <v>189</v>
      </c>
      <c r="D2361" s="129" t="str">
        <f t="array" ref="D2361">XLOOKUP(C2361,'DS ST'!A:A,'DS ST'!B:B)</f>
        <v>A113</v>
      </c>
      <c r="E2361" s="94" t="str">
        <f t="array" ref="E2361">XLOOKUP($F2361,'GIÁ'!$A:$A,'GIÁ'!$E:$E)</f>
        <v>ĐÔNG</v>
      </c>
      <c r="F2361" s="94">
        <v>8.93607627967E12</v>
      </c>
      <c r="G2361" s="95" t="s">
        <v>2317</v>
      </c>
      <c r="H2361" s="95" t="s">
        <v>224</v>
      </c>
      <c r="I2361" s="96">
        <v>2.0</v>
      </c>
      <c r="J2361" s="96">
        <v>0.0</v>
      </c>
      <c r="K2361" s="98">
        <f t="shared" si="4"/>
        <v>2</v>
      </c>
      <c r="L2361" s="99" t="s">
        <v>6663</v>
      </c>
      <c r="M2361" s="100" t="s">
        <v>6664</v>
      </c>
      <c r="N2361" s="101" t="str">
        <f t="shared" si="139"/>
        <v>PT1590271-T0018936076279670</v>
      </c>
      <c r="O2361" s="128"/>
      <c r="P2361" s="100"/>
      <c r="Q2361" s="103">
        <f t="shared" si="5"/>
        <v>2</v>
      </c>
      <c r="R2361" s="161"/>
      <c r="S2361" s="105"/>
      <c r="T2361" s="106"/>
      <c r="U2361" s="107" t="s">
        <v>6530</v>
      </c>
      <c r="V2361" s="108" t="s">
        <v>756</v>
      </c>
      <c r="W2361" s="109" t="s">
        <v>1908</v>
      </c>
      <c r="X2361" s="110" t="str">
        <f t="shared" si="6"/>
        <v/>
      </c>
      <c r="Y2361" s="110" t="str">
        <f t="shared" si="7"/>
        <v/>
      </c>
      <c r="Z2361" s="109" t="s">
        <v>797</v>
      </c>
      <c r="AA2361" s="109" t="s">
        <v>802</v>
      </c>
      <c r="AB2361" s="106"/>
      <c r="AC2361" s="158"/>
      <c r="AD2361" s="160"/>
      <c r="AE2361" s="127"/>
      <c r="AF2361" s="113"/>
      <c r="AG2361" s="165" t="str">
        <f t="array" ref="AG2361">XLOOKUP(F2361,'CLV2'!A:A,'CLV2'!E:E)</f>
        <v>2.FROZEN FOODS</v>
      </c>
      <c r="AH2361" s="115" t="str">
        <f t="array" ref="AH2361">XLOOKUP(F2361,'CLV2'!A:A,'CLV2'!F:F)</f>
        <v>3.PASTRY AND DESSERTS</v>
      </c>
      <c r="AI2361" s="115" t="str">
        <f t="shared" si="8"/>
        <v>Pack</v>
      </c>
      <c r="AJ2361" s="116">
        <f t="shared" si="9"/>
        <v>1</v>
      </c>
      <c r="AK2361" s="117" t="str">
        <f t="array" ref="AK2361">XLOOKUP(F2361,'GIÁ'!A:A,'GIÁ'!D:D)</f>
        <v>26872.96</v>
      </c>
      <c r="AL2361" s="118">
        <f t="shared" si="10"/>
        <v>53745.92</v>
      </c>
      <c r="AM2361" s="118">
        <f t="shared" si="11"/>
        <v>0</v>
      </c>
      <c r="AN2361" s="119">
        <f t="shared" si="12"/>
        <v>0</v>
      </c>
      <c r="AO2361" s="118">
        <f t="shared" si="13"/>
        <v>53745.92</v>
      </c>
      <c r="AP2361" s="121">
        <f t="shared" si="14"/>
        <v>0</v>
      </c>
      <c r="AQ2361" s="122"/>
      <c r="AR2361" s="119"/>
    </row>
    <row r="2362" ht="22.5" customHeight="1">
      <c r="A2362" s="89">
        <v>46233.0</v>
      </c>
      <c r="B2362" s="90">
        <v>0.6423611111111112</v>
      </c>
      <c r="C2362" s="91" t="s">
        <v>189</v>
      </c>
      <c r="D2362" s="129" t="str">
        <f t="array" ref="D2362">XLOOKUP(C2362,'DS ST'!A:A,'DS ST'!B:B)</f>
        <v>A113</v>
      </c>
      <c r="E2362" s="94" t="str">
        <f t="array" ref="E2362">XLOOKUP($F2362,'GIÁ'!$A:$A,'GIÁ'!$E:$E)</f>
        <v>ĐÔNG</v>
      </c>
      <c r="F2362" s="94">
        <v>8.934717264474E12</v>
      </c>
      <c r="G2362" s="95" t="s">
        <v>1717</v>
      </c>
      <c r="H2362" s="95" t="s">
        <v>224</v>
      </c>
      <c r="I2362" s="96">
        <v>2.0</v>
      </c>
      <c r="J2362" s="96">
        <v>0.0</v>
      </c>
      <c r="K2362" s="98">
        <f t="shared" si="4"/>
        <v>2</v>
      </c>
      <c r="L2362" s="99" t="s">
        <v>6663</v>
      </c>
      <c r="M2362" s="100" t="s">
        <v>6664</v>
      </c>
      <c r="N2362" s="101" t="str">
        <f t="shared" si="139"/>
        <v>PT1590271-T0018934717264474</v>
      </c>
      <c r="O2362" s="128"/>
      <c r="P2362" s="100"/>
      <c r="Q2362" s="103">
        <f t="shared" si="5"/>
        <v>2</v>
      </c>
      <c r="R2362" s="161"/>
      <c r="S2362" s="105"/>
      <c r="T2362" s="106"/>
      <c r="U2362" s="107" t="s">
        <v>6567</v>
      </c>
      <c r="V2362" s="108" t="s">
        <v>756</v>
      </c>
      <c r="W2362" s="109" t="s">
        <v>1908</v>
      </c>
      <c r="X2362" s="110" t="str">
        <f t="shared" si="6"/>
        <v/>
      </c>
      <c r="Y2362" s="110" t="str">
        <f t="shared" si="7"/>
        <v/>
      </c>
      <c r="Z2362" s="109" t="s">
        <v>797</v>
      </c>
      <c r="AA2362" s="109" t="s">
        <v>802</v>
      </c>
      <c r="AB2362" s="106"/>
      <c r="AC2362" s="158"/>
      <c r="AD2362" s="160"/>
      <c r="AE2362" s="127"/>
      <c r="AF2362" s="113"/>
      <c r="AG2362" s="165" t="str">
        <f t="array" ref="AG2362">XLOOKUP(F2362,'CLV2'!A:A,'CLV2'!E:E)</f>
        <v>2.FROZEN FOODS</v>
      </c>
      <c r="AH2362" s="115" t="str">
        <f t="array" ref="AH2362">XLOOKUP(F2362,'CLV2'!A:A,'CLV2'!F:F)</f>
        <v>3.HOTPOT AND FRIED</v>
      </c>
      <c r="AI2362" s="115" t="str">
        <f t="shared" si="8"/>
        <v>Pack</v>
      </c>
      <c r="AJ2362" s="116">
        <f t="shared" si="9"/>
        <v>1</v>
      </c>
      <c r="AK2362" s="117" t="str">
        <f t="array" ref="AK2362">XLOOKUP(F2362,'GIÁ'!A:A,'GIÁ'!D:D)</f>
        <v>45233.68</v>
      </c>
      <c r="AL2362" s="118">
        <f t="shared" si="10"/>
        <v>90467.36</v>
      </c>
      <c r="AM2362" s="118">
        <f t="shared" si="11"/>
        <v>0</v>
      </c>
      <c r="AN2362" s="119">
        <f t="shared" si="12"/>
        <v>0</v>
      </c>
      <c r="AO2362" s="118">
        <f t="shared" si="13"/>
        <v>90467.36</v>
      </c>
      <c r="AP2362" s="121">
        <f t="shared" si="14"/>
        <v>0</v>
      </c>
      <c r="AQ2362" s="122"/>
      <c r="AR2362" s="119"/>
    </row>
    <row r="2363" ht="22.5" customHeight="1">
      <c r="A2363" s="89">
        <v>46233.0</v>
      </c>
      <c r="B2363" s="90">
        <v>0.6423611111111112</v>
      </c>
      <c r="C2363" s="91" t="s">
        <v>189</v>
      </c>
      <c r="D2363" s="129" t="str">
        <f t="array" ref="D2363">XLOOKUP(C2363,'DS ST'!A:A,'DS ST'!B:B)</f>
        <v>A113</v>
      </c>
      <c r="E2363" s="94" t="str">
        <f t="array" ref="E2363">XLOOKUP($F2363,'GIÁ'!$A:$A,'GIÁ'!$E:$E)</f>
        <v>ĐÔNG</v>
      </c>
      <c r="F2363" s="94">
        <v>8.935101608461E12</v>
      </c>
      <c r="G2363" s="95" t="s">
        <v>1899</v>
      </c>
      <c r="H2363" s="95" t="s">
        <v>224</v>
      </c>
      <c r="I2363" s="96">
        <v>4.0</v>
      </c>
      <c r="J2363" s="96">
        <v>0.0</v>
      </c>
      <c r="K2363" s="98">
        <f t="shared" si="4"/>
        <v>4</v>
      </c>
      <c r="L2363" s="99" t="s">
        <v>6663</v>
      </c>
      <c r="M2363" s="100" t="s">
        <v>6664</v>
      </c>
      <c r="N2363" s="101" t="str">
        <f t="shared" si="139"/>
        <v>PT1590271-T0018935101608461</v>
      </c>
      <c r="O2363" s="128"/>
      <c r="P2363" s="100"/>
      <c r="Q2363" s="103">
        <f t="shared" si="5"/>
        <v>4</v>
      </c>
      <c r="R2363" s="161"/>
      <c r="S2363" s="105"/>
      <c r="T2363" s="106"/>
      <c r="U2363" s="107" t="s">
        <v>6555</v>
      </c>
      <c r="V2363" s="108" t="s">
        <v>756</v>
      </c>
      <c r="W2363" s="109" t="s">
        <v>1908</v>
      </c>
      <c r="X2363" s="110" t="str">
        <f t="shared" si="6"/>
        <v/>
      </c>
      <c r="Y2363" s="110" t="str">
        <f t="shared" si="7"/>
        <v/>
      </c>
      <c r="Z2363" s="109" t="s">
        <v>797</v>
      </c>
      <c r="AA2363" s="109" t="s">
        <v>802</v>
      </c>
      <c r="AB2363" s="106"/>
      <c r="AC2363" s="158"/>
      <c r="AD2363" s="160"/>
      <c r="AE2363" s="127"/>
      <c r="AF2363" s="113"/>
      <c r="AG2363" s="165" t="str">
        <f t="array" ref="AG2363">XLOOKUP(F2363,'CLV2'!A:A,'CLV2'!E:E)</f>
        <v>2.FROZEN FOODS</v>
      </c>
      <c r="AH2363" s="115" t="str">
        <f t="array" ref="AH2363">XLOOKUP(F2363,'CLV2'!A:A,'CLV2'!F:F)</f>
        <v>3.HOTPOT AND FRIED</v>
      </c>
      <c r="AI2363" s="115" t="str">
        <f t="shared" si="8"/>
        <v>Pack</v>
      </c>
      <c r="AJ2363" s="116">
        <f t="shared" si="9"/>
        <v>1</v>
      </c>
      <c r="AK2363" s="117" t="str">
        <f t="array" ref="AK2363">XLOOKUP(F2363,'GIÁ'!A:A,'GIÁ'!D:D)</f>
        <v>16904.85</v>
      </c>
      <c r="AL2363" s="118">
        <f t="shared" si="10"/>
        <v>67619.4</v>
      </c>
      <c r="AM2363" s="118">
        <f t="shared" si="11"/>
        <v>0</v>
      </c>
      <c r="AN2363" s="119">
        <f t="shared" si="12"/>
        <v>0</v>
      </c>
      <c r="AO2363" s="118">
        <f t="shared" si="13"/>
        <v>67619.4</v>
      </c>
      <c r="AP2363" s="121">
        <f t="shared" si="14"/>
        <v>0</v>
      </c>
      <c r="AQ2363" s="122"/>
      <c r="AR2363" s="119"/>
    </row>
    <row r="2364" ht="22.5" customHeight="1">
      <c r="A2364" s="89">
        <v>46233.0</v>
      </c>
      <c r="B2364" s="90">
        <v>0.6423611111111112</v>
      </c>
      <c r="C2364" s="91" t="s">
        <v>189</v>
      </c>
      <c r="D2364" s="129" t="str">
        <f t="array" ref="D2364">XLOOKUP(C2364,'DS ST'!A:A,'DS ST'!B:B)</f>
        <v>A113</v>
      </c>
      <c r="E2364" s="94" t="str">
        <f t="array" ref="E2364">XLOOKUP($F2364,'GIÁ'!$A:$A,'GIÁ'!$E:$E)</f>
        <v>ĐÔNG</v>
      </c>
      <c r="F2364" s="94">
        <v>8.936077110149E12</v>
      </c>
      <c r="G2364" s="95" t="s">
        <v>2333</v>
      </c>
      <c r="H2364" s="95" t="s">
        <v>224</v>
      </c>
      <c r="I2364" s="96">
        <v>4.0</v>
      </c>
      <c r="J2364" s="96">
        <v>0.0</v>
      </c>
      <c r="K2364" s="98">
        <f t="shared" si="4"/>
        <v>4</v>
      </c>
      <c r="L2364" s="99" t="s">
        <v>6663</v>
      </c>
      <c r="M2364" s="100" t="s">
        <v>6664</v>
      </c>
      <c r="N2364" s="101" t="str">
        <f t="shared" si="139"/>
        <v>PT1590271-T0018936077110149</v>
      </c>
      <c r="O2364" s="128"/>
      <c r="P2364" s="100"/>
      <c r="Q2364" s="103">
        <f t="shared" si="5"/>
        <v>4</v>
      </c>
      <c r="R2364" s="161"/>
      <c r="S2364" s="105"/>
      <c r="T2364" s="106"/>
      <c r="U2364" s="107" t="s">
        <v>6568</v>
      </c>
      <c r="V2364" s="108" t="s">
        <v>756</v>
      </c>
      <c r="W2364" s="109" t="s">
        <v>1908</v>
      </c>
      <c r="X2364" s="110" t="str">
        <f t="shared" si="6"/>
        <v/>
      </c>
      <c r="Y2364" s="110" t="str">
        <f t="shared" si="7"/>
        <v/>
      </c>
      <c r="Z2364" s="109" t="s">
        <v>797</v>
      </c>
      <c r="AA2364" s="109" t="s">
        <v>802</v>
      </c>
      <c r="AB2364" s="106"/>
      <c r="AC2364" s="158"/>
      <c r="AD2364" s="160"/>
      <c r="AE2364" s="127"/>
      <c r="AF2364" s="113"/>
      <c r="AG2364" s="165" t="str">
        <f t="array" ref="AG2364">XLOOKUP(F2364,'CLV2'!A:A,'CLV2'!E:E)</f>
        <v>2.FROZEN FOODS</v>
      </c>
      <c r="AH2364" s="115" t="str">
        <f t="array" ref="AH2364">XLOOKUP(F2364,'CLV2'!A:A,'CLV2'!F:F)</f>
        <v>3.DUMPLINGS</v>
      </c>
      <c r="AI2364" s="115" t="str">
        <f t="shared" si="8"/>
        <v>Pack</v>
      </c>
      <c r="AJ2364" s="116">
        <f t="shared" si="9"/>
        <v>1</v>
      </c>
      <c r="AK2364" s="117" t="str">
        <f t="array" ref="AK2364">XLOOKUP(F2364,'GIÁ'!A:A,'GIÁ'!D:D)</f>
        <v>41904.24</v>
      </c>
      <c r="AL2364" s="118">
        <f t="shared" si="10"/>
        <v>167616.96</v>
      </c>
      <c r="AM2364" s="118">
        <f t="shared" si="11"/>
        <v>0</v>
      </c>
      <c r="AN2364" s="119">
        <f t="shared" si="12"/>
        <v>0</v>
      </c>
      <c r="AO2364" s="118">
        <f t="shared" si="13"/>
        <v>167616.96</v>
      </c>
      <c r="AP2364" s="121">
        <f t="shared" si="14"/>
        <v>0</v>
      </c>
      <c r="AQ2364" s="122"/>
      <c r="AR2364" s="119"/>
    </row>
    <row r="2365" ht="22.5" customHeight="1">
      <c r="A2365" s="89">
        <v>46233.0</v>
      </c>
      <c r="B2365" s="90">
        <v>0.6423611111111112</v>
      </c>
      <c r="C2365" s="91" t="s">
        <v>189</v>
      </c>
      <c r="D2365" s="129" t="str">
        <f t="array" ref="D2365">XLOOKUP(C2365,'DS ST'!A:A,'DS ST'!B:B)</f>
        <v>A113</v>
      </c>
      <c r="E2365" s="94" t="str">
        <f t="array" ref="E2365">XLOOKUP($F2365,'GIÁ'!$A:$A,'GIÁ'!$E:$E)</f>
        <v>ĐÔNG</v>
      </c>
      <c r="F2365" s="94">
        <v>8.934717271236E12</v>
      </c>
      <c r="G2365" s="95" t="s">
        <v>1731</v>
      </c>
      <c r="H2365" s="95" t="s">
        <v>224</v>
      </c>
      <c r="I2365" s="96">
        <v>2.0</v>
      </c>
      <c r="J2365" s="96">
        <v>0.0</v>
      </c>
      <c r="K2365" s="98">
        <f t="shared" si="4"/>
        <v>2</v>
      </c>
      <c r="L2365" s="99" t="s">
        <v>6663</v>
      </c>
      <c r="M2365" s="100" t="s">
        <v>6664</v>
      </c>
      <c r="N2365" s="101" t="str">
        <f t="shared" si="139"/>
        <v>PT1590271-T0018934717271236</v>
      </c>
      <c r="O2365" s="128"/>
      <c r="P2365" s="100"/>
      <c r="Q2365" s="103">
        <f t="shared" si="5"/>
        <v>2</v>
      </c>
      <c r="R2365" s="161"/>
      <c r="S2365" s="105"/>
      <c r="T2365" s="106"/>
      <c r="U2365" s="107" t="s">
        <v>6586</v>
      </c>
      <c r="V2365" s="108" t="s">
        <v>756</v>
      </c>
      <c r="W2365" s="109" t="s">
        <v>1908</v>
      </c>
      <c r="X2365" s="110" t="str">
        <f t="shared" si="6"/>
        <v/>
      </c>
      <c r="Y2365" s="110" t="str">
        <f t="shared" si="7"/>
        <v/>
      </c>
      <c r="Z2365" s="109" t="s">
        <v>797</v>
      </c>
      <c r="AA2365" s="109" t="s">
        <v>802</v>
      </c>
      <c r="AB2365" s="106"/>
      <c r="AC2365" s="158"/>
      <c r="AD2365" s="160"/>
      <c r="AE2365" s="127"/>
      <c r="AF2365" s="113"/>
      <c r="AG2365" s="165" t="str">
        <f t="array" ref="AG2365">XLOOKUP(F2365,'CLV2'!A:A,'CLV2'!E:E)</f>
        <v>2.FROZEN FOODS</v>
      </c>
      <c r="AH2365" s="115" t="str">
        <f t="array" ref="AH2365">XLOOKUP(F2365,'CLV2'!A:A,'CLV2'!F:F)</f>
        <v>3.DUMPLINGS</v>
      </c>
      <c r="AI2365" s="115" t="str">
        <f t="shared" si="8"/>
        <v>Pack</v>
      </c>
      <c r="AJ2365" s="116">
        <f t="shared" si="9"/>
        <v>1</v>
      </c>
      <c r="AK2365" s="117" t="str">
        <f t="array" ref="AK2365">XLOOKUP(F2365,'GIÁ'!A:A,'GIÁ'!D:D)</f>
        <v>52399.89</v>
      </c>
      <c r="AL2365" s="118">
        <f t="shared" si="10"/>
        <v>104799.78</v>
      </c>
      <c r="AM2365" s="118">
        <f t="shared" si="11"/>
        <v>0</v>
      </c>
      <c r="AN2365" s="119">
        <f t="shared" si="12"/>
        <v>0</v>
      </c>
      <c r="AO2365" s="118">
        <f t="shared" si="13"/>
        <v>104799.78</v>
      </c>
      <c r="AP2365" s="121">
        <f t="shared" si="14"/>
        <v>0</v>
      </c>
      <c r="AQ2365" s="122"/>
      <c r="AR2365" s="119"/>
    </row>
    <row r="2366" ht="22.5" customHeight="1">
      <c r="A2366" s="89">
        <v>46233.0</v>
      </c>
      <c r="B2366" s="90">
        <v>0.6423611111111112</v>
      </c>
      <c r="C2366" s="91" t="s">
        <v>189</v>
      </c>
      <c r="D2366" s="129" t="str">
        <f t="array" ref="D2366">XLOOKUP(C2366,'DS ST'!A:A,'DS ST'!B:B)</f>
        <v>A113</v>
      </c>
      <c r="E2366" s="94" t="str">
        <f t="array" ref="E2366">XLOOKUP($F2366,'GIÁ'!$A:$A,'GIÁ'!$E:$E)</f>
        <v>ĐÔNG</v>
      </c>
      <c r="F2366" s="94">
        <v>8.938562334023E12</v>
      </c>
      <c r="G2366" s="95" t="s">
        <v>3181</v>
      </c>
      <c r="H2366" s="95" t="s">
        <v>57</v>
      </c>
      <c r="I2366" s="96">
        <v>2.0</v>
      </c>
      <c r="J2366" s="96">
        <v>0.0</v>
      </c>
      <c r="K2366" s="98">
        <f t="shared" si="4"/>
        <v>2</v>
      </c>
      <c r="L2366" s="99" t="s">
        <v>6663</v>
      </c>
      <c r="M2366" s="100" t="s">
        <v>6664</v>
      </c>
      <c r="N2366" s="101" t="str">
        <f t="shared" si="139"/>
        <v>PT1590271-T0018938562334023</v>
      </c>
      <c r="O2366" s="128"/>
      <c r="P2366" s="100"/>
      <c r="Q2366" s="103">
        <f t="shared" si="5"/>
        <v>2</v>
      </c>
      <c r="R2366" s="161"/>
      <c r="S2366" s="105"/>
      <c r="T2366" s="106"/>
      <c r="U2366" s="107" t="s">
        <v>6555</v>
      </c>
      <c r="V2366" s="108" t="s">
        <v>756</v>
      </c>
      <c r="W2366" s="109" t="s">
        <v>1908</v>
      </c>
      <c r="X2366" s="110" t="str">
        <f t="shared" si="6"/>
        <v/>
      </c>
      <c r="Y2366" s="110" t="str">
        <f t="shared" si="7"/>
        <v/>
      </c>
      <c r="Z2366" s="109" t="s">
        <v>797</v>
      </c>
      <c r="AA2366" s="109" t="s">
        <v>802</v>
      </c>
      <c r="AB2366" s="106"/>
      <c r="AC2366" s="158"/>
      <c r="AD2366" s="160"/>
      <c r="AE2366" s="127"/>
      <c r="AF2366" s="113"/>
      <c r="AG2366" s="165" t="str">
        <f t="array" ref="AG2366">XLOOKUP(F2366,'CLV2'!A:A,'CLV2'!E:E)</f>
        <v>2.FROZEN FOODS</v>
      </c>
      <c r="AH2366" s="115" t="str">
        <f t="array" ref="AH2366">XLOOKUP(F2366,'CLV2'!A:A,'CLV2'!F:F)</f>
        <v>3.PIZZA - READY MEALS</v>
      </c>
      <c r="AI2366" s="115" t="str">
        <f t="shared" si="8"/>
        <v>Pack</v>
      </c>
      <c r="AJ2366" s="116">
        <f t="shared" si="9"/>
        <v>1</v>
      </c>
      <c r="AK2366" s="117" t="str">
        <f t="array" ref="AK2366">XLOOKUP(F2366,'GIÁ'!A:A,'GIÁ'!D:D)</f>
        <v>43635.50</v>
      </c>
      <c r="AL2366" s="118">
        <f t="shared" si="10"/>
        <v>87271</v>
      </c>
      <c r="AM2366" s="118">
        <f t="shared" si="11"/>
        <v>0</v>
      </c>
      <c r="AN2366" s="119">
        <f t="shared" si="12"/>
        <v>0</v>
      </c>
      <c r="AO2366" s="118">
        <f t="shared" si="13"/>
        <v>87271</v>
      </c>
      <c r="AP2366" s="121">
        <f t="shared" si="14"/>
        <v>0</v>
      </c>
      <c r="AQ2366" s="122"/>
      <c r="AR2366" s="119"/>
    </row>
    <row r="2367" ht="22.5" customHeight="1">
      <c r="A2367" s="89">
        <v>46233.0</v>
      </c>
      <c r="B2367" s="90">
        <v>0.6423611111111112</v>
      </c>
      <c r="C2367" s="91" t="s">
        <v>189</v>
      </c>
      <c r="D2367" s="129" t="str">
        <f t="array" ref="D2367">XLOOKUP(C2367,'DS ST'!A:A,'DS ST'!B:B)</f>
        <v>A113</v>
      </c>
      <c r="E2367" s="94" t="str">
        <f t="array" ref="E2367">XLOOKUP($F2367,'GIÁ'!$A:$A,'GIÁ'!$E:$E)</f>
        <v>ĐÔNG</v>
      </c>
      <c r="F2367" s="94">
        <v>8.936220300229E12</v>
      </c>
      <c r="G2367" s="95" t="s">
        <v>3359</v>
      </c>
      <c r="H2367" s="95" t="s">
        <v>224</v>
      </c>
      <c r="I2367" s="96">
        <v>2.0</v>
      </c>
      <c r="J2367" s="96">
        <v>0.0</v>
      </c>
      <c r="K2367" s="98">
        <f t="shared" si="4"/>
        <v>2</v>
      </c>
      <c r="L2367" s="99" t="s">
        <v>6663</v>
      </c>
      <c r="M2367" s="100" t="s">
        <v>6664</v>
      </c>
      <c r="N2367" s="101" t="str">
        <f t="shared" si="139"/>
        <v>PT1590271-T0018936220300229</v>
      </c>
      <c r="O2367" s="128"/>
      <c r="P2367" s="100"/>
      <c r="Q2367" s="103">
        <f t="shared" si="5"/>
        <v>2</v>
      </c>
      <c r="R2367" s="161"/>
      <c r="S2367" s="105"/>
      <c r="T2367" s="106"/>
      <c r="U2367" s="107" t="s">
        <v>6587</v>
      </c>
      <c r="V2367" s="108" t="s">
        <v>756</v>
      </c>
      <c r="W2367" s="109" t="s">
        <v>1908</v>
      </c>
      <c r="X2367" s="110" t="str">
        <f t="shared" si="6"/>
        <v/>
      </c>
      <c r="Y2367" s="110" t="str">
        <f t="shared" si="7"/>
        <v/>
      </c>
      <c r="Z2367" s="109" t="s">
        <v>797</v>
      </c>
      <c r="AA2367" s="109" t="s">
        <v>802</v>
      </c>
      <c r="AB2367" s="106"/>
      <c r="AC2367" s="158"/>
      <c r="AD2367" s="160"/>
      <c r="AE2367" s="127"/>
      <c r="AF2367" s="113"/>
      <c r="AG2367" s="165" t="str">
        <f t="array" ref="AG2367">XLOOKUP(F2367,'CLV2'!A:A,'CLV2'!E:E)</f>
        <v>2.FROZEN FOODS</v>
      </c>
      <c r="AH2367" s="115" t="str">
        <f t="array" ref="AH2367">XLOOKUP(F2367,'CLV2'!A:A,'CLV2'!F:F)</f>
        <v>3.HOTPOT AND FRIED</v>
      </c>
      <c r="AI2367" s="115" t="str">
        <f t="shared" si="8"/>
        <v>Pack</v>
      </c>
      <c r="AJ2367" s="116">
        <f t="shared" si="9"/>
        <v>1</v>
      </c>
      <c r="AK2367" s="117">
        <f t="array" ref="AK2367">XLOOKUP(F2367,'GIÁ'!A:A,'GIÁ'!D:D)</f>
        <v>47500</v>
      </c>
      <c r="AL2367" s="118">
        <f t="shared" si="10"/>
        <v>95000</v>
      </c>
      <c r="AM2367" s="118">
        <f t="shared" si="11"/>
        <v>0</v>
      </c>
      <c r="AN2367" s="119">
        <f t="shared" si="12"/>
        <v>0</v>
      </c>
      <c r="AO2367" s="118">
        <f t="shared" si="13"/>
        <v>95000</v>
      </c>
      <c r="AP2367" s="121">
        <f t="shared" si="14"/>
        <v>0</v>
      </c>
      <c r="AQ2367" s="122"/>
      <c r="AR2367" s="119"/>
    </row>
    <row r="2368" ht="22.5" customHeight="1">
      <c r="A2368" s="89">
        <v>46233.0</v>
      </c>
      <c r="B2368" s="90">
        <v>0.6423611111111112</v>
      </c>
      <c r="C2368" s="91" t="s">
        <v>189</v>
      </c>
      <c r="D2368" s="129" t="str">
        <f t="array" ref="D2368">XLOOKUP(C2368,'DS ST'!A:A,'DS ST'!B:B)</f>
        <v>A113</v>
      </c>
      <c r="E2368" s="94" t="str">
        <f t="array" ref="E2368">XLOOKUP($F2368,'GIÁ'!$A:$A,'GIÁ'!$E:$E)</f>
        <v>ĐÔNG</v>
      </c>
      <c r="F2368" s="94">
        <v>8.93623909005E12</v>
      </c>
      <c r="G2368" s="95" t="s">
        <v>2717</v>
      </c>
      <c r="H2368" s="95" t="s">
        <v>75</v>
      </c>
      <c r="I2368" s="96">
        <v>4.0</v>
      </c>
      <c r="J2368" s="96">
        <v>0.0</v>
      </c>
      <c r="K2368" s="98">
        <f t="shared" si="4"/>
        <v>4</v>
      </c>
      <c r="L2368" s="99" t="s">
        <v>6663</v>
      </c>
      <c r="M2368" s="100" t="s">
        <v>6664</v>
      </c>
      <c r="N2368" s="101" t="str">
        <f t="shared" si="139"/>
        <v>PT1590271-T0018936239090050</v>
      </c>
      <c r="O2368" s="128"/>
      <c r="P2368" s="100"/>
      <c r="Q2368" s="103">
        <f t="shared" si="5"/>
        <v>4</v>
      </c>
      <c r="R2368" s="161"/>
      <c r="S2368" s="105"/>
      <c r="T2368" s="106"/>
      <c r="U2368" s="107" t="s">
        <v>6538</v>
      </c>
      <c r="V2368" s="108" t="s">
        <v>756</v>
      </c>
      <c r="W2368" s="109" t="s">
        <v>1908</v>
      </c>
      <c r="X2368" s="110" t="str">
        <f t="shared" si="6"/>
        <v/>
      </c>
      <c r="Y2368" s="110" t="str">
        <f t="shared" si="7"/>
        <v/>
      </c>
      <c r="Z2368" s="109" t="s">
        <v>797</v>
      </c>
      <c r="AA2368" s="109" t="s">
        <v>802</v>
      </c>
      <c r="AB2368" s="106"/>
      <c r="AC2368" s="158"/>
      <c r="AD2368" s="160"/>
      <c r="AE2368" s="127"/>
      <c r="AF2368" s="113"/>
      <c r="AG2368" s="165" t="str">
        <f t="array" ref="AG2368">XLOOKUP(F2368,'CLV2'!A:A,'CLV2'!E:E)</f>
        <v>2.MEAT</v>
      </c>
      <c r="AH2368" s="115" t="str">
        <f t="array" ref="AH2368">XLOOKUP(F2368,'CLV2'!A:A,'CLV2'!F:F)</f>
        <v>3.FROZEN MEAT</v>
      </c>
      <c r="AI2368" s="115" t="str">
        <f t="shared" si="8"/>
        <v>Pack</v>
      </c>
      <c r="AJ2368" s="116">
        <f t="shared" si="9"/>
        <v>1</v>
      </c>
      <c r="AK2368" s="117" t="str">
        <f t="array" ref="AK2368">XLOOKUP(F2368,'GIÁ'!A:A,'GIÁ'!D:D)</f>
        <v>118354.38</v>
      </c>
      <c r="AL2368" s="118">
        <f t="shared" si="10"/>
        <v>473417.52</v>
      </c>
      <c r="AM2368" s="118">
        <f t="shared" si="11"/>
        <v>0</v>
      </c>
      <c r="AN2368" s="119">
        <f t="shared" si="12"/>
        <v>0</v>
      </c>
      <c r="AO2368" s="118">
        <f t="shared" si="13"/>
        <v>473417.52</v>
      </c>
      <c r="AP2368" s="121">
        <f t="shared" si="14"/>
        <v>0</v>
      </c>
      <c r="AQ2368" s="122"/>
      <c r="AR2368" s="119"/>
    </row>
    <row r="2369" ht="22.5" customHeight="1">
      <c r="A2369" s="89">
        <v>46233.0</v>
      </c>
      <c r="B2369" s="90">
        <v>0.6423611111111112</v>
      </c>
      <c r="C2369" s="91" t="s">
        <v>189</v>
      </c>
      <c r="D2369" s="129" t="str">
        <f t="array" ref="D2369">XLOOKUP(C2369,'DS ST'!A:A,'DS ST'!B:B)</f>
        <v>A113</v>
      </c>
      <c r="E2369" s="94" t="str">
        <f t="array" ref="E2369">XLOOKUP($F2369,'GIÁ'!$A:$A,'GIÁ'!$E:$E)</f>
        <v>ĐÔNG</v>
      </c>
      <c r="F2369" s="94">
        <v>8.93852179309E12</v>
      </c>
      <c r="G2369" s="95" t="s">
        <v>2985</v>
      </c>
      <c r="H2369" s="95" t="s">
        <v>224</v>
      </c>
      <c r="I2369" s="96">
        <v>2.0</v>
      </c>
      <c r="J2369" s="96">
        <v>0.0</v>
      </c>
      <c r="K2369" s="98">
        <f t="shared" si="4"/>
        <v>2</v>
      </c>
      <c r="L2369" s="99" t="s">
        <v>6663</v>
      </c>
      <c r="M2369" s="100" t="s">
        <v>6664</v>
      </c>
      <c r="N2369" s="101" t="str">
        <f t="shared" si="139"/>
        <v>PT1590271-T0018938521793090</v>
      </c>
      <c r="O2369" s="128"/>
      <c r="P2369" s="100"/>
      <c r="Q2369" s="103">
        <f t="shared" si="5"/>
        <v>2</v>
      </c>
      <c r="R2369" s="161"/>
      <c r="S2369" s="105"/>
      <c r="T2369" s="106"/>
      <c r="U2369" s="107" t="s">
        <v>6540</v>
      </c>
      <c r="V2369" s="108" t="s">
        <v>756</v>
      </c>
      <c r="W2369" s="109" t="s">
        <v>1908</v>
      </c>
      <c r="X2369" s="110" t="str">
        <f t="shared" si="6"/>
        <v/>
      </c>
      <c r="Y2369" s="110" t="str">
        <f t="shared" si="7"/>
        <v/>
      </c>
      <c r="Z2369" s="109" t="s">
        <v>797</v>
      </c>
      <c r="AA2369" s="109" t="s">
        <v>802</v>
      </c>
      <c r="AB2369" s="106"/>
      <c r="AC2369" s="158"/>
      <c r="AD2369" s="160"/>
      <c r="AE2369" s="127"/>
      <c r="AF2369" s="113"/>
      <c r="AG2369" s="165" t="str">
        <f t="array" ref="AG2369">XLOOKUP(F2369,'CLV2'!A:A,'CLV2'!E:E)</f>
        <v>2.FISH AND SEAFOOD</v>
      </c>
      <c r="AH2369" s="115" t="str">
        <f t="array" ref="AH2369">XLOOKUP(F2369,'CLV2'!A:A,'CLV2'!F:F)</f>
        <v>3.FROZEN FISH AND SEAFOOD</v>
      </c>
      <c r="AI2369" s="115" t="str">
        <f t="shared" si="8"/>
        <v>Pack</v>
      </c>
      <c r="AJ2369" s="116">
        <f t="shared" si="9"/>
        <v>1</v>
      </c>
      <c r="AK2369" s="117" t="str">
        <f t="array" ref="AK2369">XLOOKUP(F2369,'GIÁ'!A:A,'GIÁ'!D:D)</f>
        <v>73671.00</v>
      </c>
      <c r="AL2369" s="118">
        <f t="shared" si="10"/>
        <v>147342</v>
      </c>
      <c r="AM2369" s="118">
        <f t="shared" si="11"/>
        <v>0</v>
      </c>
      <c r="AN2369" s="119">
        <f t="shared" si="12"/>
        <v>0</v>
      </c>
      <c r="AO2369" s="118">
        <f t="shared" si="13"/>
        <v>147342</v>
      </c>
      <c r="AP2369" s="121">
        <f t="shared" si="14"/>
        <v>0</v>
      </c>
      <c r="AQ2369" s="122"/>
      <c r="AR2369" s="119"/>
    </row>
    <row r="2370" ht="22.5" customHeight="1">
      <c r="A2370" s="89">
        <v>46233.0</v>
      </c>
      <c r="B2370" s="90">
        <v>0.6423611111111112</v>
      </c>
      <c r="C2370" s="91" t="s">
        <v>189</v>
      </c>
      <c r="D2370" s="129" t="str">
        <f t="array" ref="D2370">XLOOKUP(C2370,'DS ST'!A:A,'DS ST'!B:B)</f>
        <v>A113</v>
      </c>
      <c r="E2370" s="94" t="str">
        <f t="array" ref="E2370">XLOOKUP($F2370,'GIÁ'!$A:$A,'GIÁ'!$E:$E)</f>
        <v>ĐÔNG</v>
      </c>
      <c r="F2370" s="94">
        <v>8.936239090036E12</v>
      </c>
      <c r="G2370" s="95" t="s">
        <v>2713</v>
      </c>
      <c r="H2370" s="95" t="s">
        <v>75</v>
      </c>
      <c r="I2370" s="96">
        <v>4.0</v>
      </c>
      <c r="J2370" s="96">
        <v>0.0</v>
      </c>
      <c r="K2370" s="98">
        <f t="shared" si="4"/>
        <v>4</v>
      </c>
      <c r="L2370" s="99" t="s">
        <v>6663</v>
      </c>
      <c r="M2370" s="100" t="s">
        <v>6664</v>
      </c>
      <c r="N2370" s="101" t="str">
        <f t="shared" si="139"/>
        <v>PT1590271-T0018936239090036</v>
      </c>
      <c r="O2370" s="128"/>
      <c r="P2370" s="100"/>
      <c r="Q2370" s="103">
        <f t="shared" si="5"/>
        <v>4</v>
      </c>
      <c r="R2370" s="161"/>
      <c r="S2370" s="105"/>
      <c r="T2370" s="106"/>
      <c r="U2370" s="107" t="s">
        <v>6539</v>
      </c>
      <c r="V2370" s="108" t="s">
        <v>756</v>
      </c>
      <c r="W2370" s="109" t="s">
        <v>1908</v>
      </c>
      <c r="X2370" s="110" t="str">
        <f t="shared" si="6"/>
        <v/>
      </c>
      <c r="Y2370" s="110" t="str">
        <f t="shared" si="7"/>
        <v/>
      </c>
      <c r="Z2370" s="109" t="s">
        <v>797</v>
      </c>
      <c r="AA2370" s="109" t="s">
        <v>802</v>
      </c>
      <c r="AB2370" s="106"/>
      <c r="AC2370" s="158"/>
      <c r="AD2370" s="160"/>
      <c r="AE2370" s="127"/>
      <c r="AF2370" s="113"/>
      <c r="AG2370" s="165" t="str">
        <f t="array" ref="AG2370">XLOOKUP(F2370,'CLV2'!A:A,'CLV2'!E:E)</f>
        <v>2.MEAT</v>
      </c>
      <c r="AH2370" s="115" t="str">
        <f t="array" ref="AH2370">XLOOKUP(F2370,'CLV2'!A:A,'CLV2'!F:F)</f>
        <v>3.FROZEN MEAT</v>
      </c>
      <c r="AI2370" s="115" t="str">
        <f t="shared" si="8"/>
        <v>Pack</v>
      </c>
      <c r="AJ2370" s="116">
        <f t="shared" si="9"/>
        <v>1</v>
      </c>
      <c r="AK2370" s="117" t="str">
        <f t="array" ref="AK2370">XLOOKUP(F2370,'GIÁ'!A:A,'GIÁ'!D:D)</f>
        <v>47814.16</v>
      </c>
      <c r="AL2370" s="118">
        <f t="shared" si="10"/>
        <v>191256.64</v>
      </c>
      <c r="AM2370" s="118">
        <f t="shared" si="11"/>
        <v>0</v>
      </c>
      <c r="AN2370" s="119">
        <f t="shared" si="12"/>
        <v>0</v>
      </c>
      <c r="AO2370" s="118">
        <f t="shared" si="13"/>
        <v>191256.64</v>
      </c>
      <c r="AP2370" s="121">
        <f t="shared" si="14"/>
        <v>0</v>
      </c>
      <c r="AQ2370" s="122"/>
      <c r="AR2370" s="119"/>
    </row>
    <row r="2371" ht="22.5" customHeight="1">
      <c r="A2371" s="89">
        <v>46233.0</v>
      </c>
      <c r="B2371" s="90">
        <v>0.6423611111111112</v>
      </c>
      <c r="C2371" s="91" t="s">
        <v>189</v>
      </c>
      <c r="D2371" s="129" t="str">
        <f t="array" ref="D2371">XLOOKUP(C2371,'DS ST'!A:A,'DS ST'!B:B)</f>
        <v>A113</v>
      </c>
      <c r="E2371" s="94" t="str">
        <f t="array" ref="E2371">XLOOKUP($F2371,'GIÁ'!$A:$A,'GIÁ'!$E:$E)</f>
        <v>ĐÔNG</v>
      </c>
      <c r="F2371" s="94">
        <v>8.938535604597E12</v>
      </c>
      <c r="G2371" s="95" t="s">
        <v>3063</v>
      </c>
      <c r="H2371" s="95" t="s">
        <v>93</v>
      </c>
      <c r="I2371" s="96">
        <v>4.0</v>
      </c>
      <c r="J2371" s="96">
        <v>0.0</v>
      </c>
      <c r="K2371" s="98">
        <f t="shared" si="4"/>
        <v>4</v>
      </c>
      <c r="L2371" s="99" t="s">
        <v>6663</v>
      </c>
      <c r="M2371" s="100" t="s">
        <v>6664</v>
      </c>
      <c r="N2371" s="101" t="str">
        <f t="shared" si="139"/>
        <v>PT1590271-T0018938535604597</v>
      </c>
      <c r="O2371" s="128"/>
      <c r="P2371" s="100"/>
      <c r="Q2371" s="103">
        <f t="shared" si="5"/>
        <v>4</v>
      </c>
      <c r="R2371" s="161"/>
      <c r="S2371" s="105"/>
      <c r="T2371" s="106"/>
      <c r="U2371" s="107" t="s">
        <v>6542</v>
      </c>
      <c r="V2371" s="108" t="s">
        <v>756</v>
      </c>
      <c r="W2371" s="109" t="s">
        <v>1908</v>
      </c>
      <c r="X2371" s="110" t="str">
        <f t="shared" si="6"/>
        <v/>
      </c>
      <c r="Y2371" s="110" t="str">
        <f t="shared" si="7"/>
        <v/>
      </c>
      <c r="Z2371" s="109" t="s">
        <v>797</v>
      </c>
      <c r="AA2371" s="109" t="s">
        <v>802</v>
      </c>
      <c r="AB2371" s="106"/>
      <c r="AC2371" s="158"/>
      <c r="AD2371" s="160"/>
      <c r="AE2371" s="127"/>
      <c r="AF2371" s="113"/>
      <c r="AG2371" s="165" t="str">
        <f t="array" ref="AG2371">XLOOKUP(F2371,'CLV2'!A:A,'CLV2'!E:E)</f>
        <v>2.FISH AND SEAFOOD</v>
      </c>
      <c r="AH2371" s="115" t="str">
        <f t="array" ref="AH2371">XLOOKUP(F2371,'CLV2'!A:A,'CLV2'!F:F)</f>
        <v>3.FROZEN FISH AND SEAFOOD</v>
      </c>
      <c r="AI2371" s="115" t="str">
        <f t="shared" si="8"/>
        <v>Pack</v>
      </c>
      <c r="AJ2371" s="116">
        <f t="shared" si="9"/>
        <v>1</v>
      </c>
      <c r="AK2371" s="117" t="str">
        <f t="array" ref="AK2371">XLOOKUP(F2371,'GIÁ'!A:A,'GIÁ'!D:D)</f>
        <v>54841.46</v>
      </c>
      <c r="AL2371" s="118">
        <f t="shared" si="10"/>
        <v>219365.84</v>
      </c>
      <c r="AM2371" s="118">
        <f t="shared" si="11"/>
        <v>0</v>
      </c>
      <c r="AN2371" s="119">
        <f t="shared" si="12"/>
        <v>0</v>
      </c>
      <c r="AO2371" s="118">
        <f t="shared" si="13"/>
        <v>219365.84</v>
      </c>
      <c r="AP2371" s="121">
        <f t="shared" si="14"/>
        <v>0</v>
      </c>
      <c r="AQ2371" s="122"/>
      <c r="AR2371" s="119"/>
    </row>
    <row r="2372" ht="22.5" customHeight="1">
      <c r="A2372" s="89">
        <v>46233.0</v>
      </c>
      <c r="B2372" s="90">
        <v>0.5069444444444444</v>
      </c>
      <c r="C2372" s="91" t="s">
        <v>189</v>
      </c>
      <c r="D2372" s="129" t="str">
        <f t="array" ref="D2372">XLOOKUP(C2372,'DS ST'!A:A,'DS ST'!B:B)</f>
        <v>A113</v>
      </c>
      <c r="E2372" s="94" t="str">
        <f t="array" ref="E2372">XLOOKUP($F2372,'GIÁ'!$A:$A,'GIÁ'!$E:$E)</f>
        <v>MÁT</v>
      </c>
      <c r="F2372" s="94">
        <v>8.850329536658E12</v>
      </c>
      <c r="G2372" s="95" t="s">
        <v>1487</v>
      </c>
      <c r="H2372" s="95" t="s">
        <v>1197</v>
      </c>
      <c r="I2372" s="96">
        <v>2.0</v>
      </c>
      <c r="J2372" s="96">
        <v>0.0</v>
      </c>
      <c r="K2372" s="98">
        <f t="shared" si="4"/>
        <v>2</v>
      </c>
      <c r="L2372" s="99" t="s">
        <v>6665</v>
      </c>
      <c r="M2372" s="100" t="s">
        <v>6666</v>
      </c>
      <c r="N2372" s="101" t="str">
        <f t="shared" si="139"/>
        <v>TRBA11350118850329536658</v>
      </c>
      <c r="O2372" s="128"/>
      <c r="P2372" s="100"/>
      <c r="Q2372" s="103">
        <f t="shared" si="5"/>
        <v>2</v>
      </c>
      <c r="R2372" s="161"/>
      <c r="S2372" s="105"/>
      <c r="T2372" s="106"/>
      <c r="U2372" s="107"/>
      <c r="V2372" s="108" t="s">
        <v>756</v>
      </c>
      <c r="W2372" s="109" t="s">
        <v>1312</v>
      </c>
      <c r="X2372" s="110" t="str">
        <f t="shared" si="6"/>
        <v/>
      </c>
      <c r="Y2372" s="110" t="str">
        <f t="shared" si="7"/>
        <v/>
      </c>
      <c r="Z2372" s="139" t="str">
        <f t="shared" ref="Z2372:Z2373" si="146">IF(N(Q2372)&lt;=0,"",IF(ISNUMBER(SEARCH("Thiếu kiện",V2372)),"Kho đông mát",IF(AND(N(Q2372)&gt;0,N(P2372)&gt;0,OR(ISNUMBER(SEARCH("Hình KDB",U2372)),ISNUMBER(SEARCH("Hình tele",U2372)),ISNUMBER(SEARCH("sai code",U2372)),ISNUMBER(SEARCH("ST nhận",U2372)))),"Kho đông mát",IF(AND(W2372="DC giao thiếu",OR(ISNUMBER(SEARCH("Hình KDB",U2372)),ISNUMBER(SEARCH("Hình tele",U2372)),ISNUMBER(SEARCH("sai code",U2372)))),"Kho đông mát",IF(W2372="DC giao thiếu","Chưa xác định",IF(AND(W2372="DC pick sai",OR(ISNUMBER(SEARCH("Hình KDB",U2372)),ISNUMBER(SEARCH("Hình tele",U2372)),ISNUMBER(SEARCH("sai code",U2372)),ISNUMBER(SEARCH("ST nhận",U2372)))),"Kho đông mát",IF(W2372="DC pick sai","Chưa xác định",IF(AND(W2372="Hao hụt",N(O2372)&gt;0,OR(ISNUMBER(SEARCH("Hình KDB",U2372)),ISNUMBER(SEARCH("Hình tele",U2372)),ISNUMBER(SEARCH("sai code",U2372)),ISNUMBER(SEARCH("ST nhận",U2372)))),"Kho đông mát",IF(W2372="Hao hụt","Chưa xác định",IF(OR(W2372="VT giao sai điểm",W2372="Không đạt nhiệt độ",W2372="TX giao thiếu kiện",W2372="Hàng không đạt CL"),"Kho đông mát",IF(W2372="Chưa xác định","Chưa xác định",IF(N(P2372)&gt;0,"Chưa xác định",""))))))))))))</f>
        <v>Chưa xác định</v>
      </c>
      <c r="AA2372" s="109" t="s">
        <v>5260</v>
      </c>
      <c r="AB2372" s="106"/>
      <c r="AC2372" s="158"/>
      <c r="AD2372" s="160"/>
      <c r="AE2372" s="127"/>
      <c r="AF2372" s="113"/>
      <c r="AG2372" s="165" t="str">
        <f t="array" ref="AG2372">XLOOKUP(F2372,'CLV2'!A:A,'CLV2'!E:E)</f>
        <v>2.DAIRY</v>
      </c>
      <c r="AH2372" s="115" t="str">
        <f t="array" ref="AH2372">XLOOKUP(F2372,'CLV2'!A:A,'CLV2'!F:F)</f>
        <v>3.DRINKING YOGURT</v>
      </c>
      <c r="AI2372" s="115" t="str">
        <f t="shared" si="8"/>
        <v>Pack</v>
      </c>
      <c r="AJ2372" s="116">
        <f t="shared" si="9"/>
        <v>1</v>
      </c>
      <c r="AK2372" s="117" t="str">
        <f t="array" ref="AK2372">XLOOKUP(F2372,'GIÁ'!A:A,'GIÁ'!D:D)</f>
        <v>27375.42</v>
      </c>
      <c r="AL2372" s="118">
        <f t="shared" si="10"/>
        <v>54750.84</v>
      </c>
      <c r="AM2372" s="118">
        <f t="shared" si="11"/>
        <v>0</v>
      </c>
      <c r="AN2372" s="119">
        <f t="shared" si="12"/>
        <v>0</v>
      </c>
      <c r="AO2372" s="118">
        <f t="shared" si="13"/>
        <v>0</v>
      </c>
      <c r="AP2372" s="121">
        <f t="shared" si="14"/>
        <v>54750.84</v>
      </c>
      <c r="AQ2372" s="122"/>
      <c r="AR2372" s="119"/>
    </row>
    <row r="2373" ht="22.5" customHeight="1">
      <c r="A2373" s="89">
        <v>46233.0</v>
      </c>
      <c r="B2373" s="90">
        <v>0.5069444444444444</v>
      </c>
      <c r="C2373" s="91" t="s">
        <v>189</v>
      </c>
      <c r="D2373" s="129" t="str">
        <f t="array" ref="D2373">XLOOKUP(C2373,'DS ST'!A:A,'DS ST'!B:B)</f>
        <v>A113</v>
      </c>
      <c r="E2373" s="94" t="str">
        <f t="array" ref="E2373">XLOOKUP($F2373,'GIÁ'!$A:$A,'GIÁ'!$E:$E)</f>
        <v>MÁT</v>
      </c>
      <c r="F2373" s="94">
        <v>8.936012063066E12</v>
      </c>
      <c r="G2373" s="95" t="s">
        <v>2161</v>
      </c>
      <c r="H2373" s="95" t="s">
        <v>57</v>
      </c>
      <c r="I2373" s="96">
        <v>24.0</v>
      </c>
      <c r="J2373" s="96">
        <v>20.0</v>
      </c>
      <c r="K2373" s="98">
        <f t="shared" si="4"/>
        <v>4</v>
      </c>
      <c r="L2373" s="99" t="s">
        <v>6665</v>
      </c>
      <c r="M2373" s="100" t="s">
        <v>6667</v>
      </c>
      <c r="N2373" s="101" t="str">
        <f t="shared" si="139"/>
        <v>TRBA1137668936012063066</v>
      </c>
      <c r="O2373" s="128"/>
      <c r="P2373" s="100"/>
      <c r="Q2373" s="103">
        <f t="shared" si="5"/>
        <v>4</v>
      </c>
      <c r="R2373" s="161"/>
      <c r="S2373" s="105"/>
      <c r="T2373" s="106"/>
      <c r="U2373" s="107"/>
      <c r="V2373" s="108" t="s">
        <v>756</v>
      </c>
      <c r="W2373" s="109" t="s">
        <v>1312</v>
      </c>
      <c r="X2373" s="110" t="str">
        <f t="shared" si="6"/>
        <v/>
      </c>
      <c r="Y2373" s="110" t="str">
        <f t="shared" si="7"/>
        <v/>
      </c>
      <c r="Z2373" s="139" t="str">
        <f t="shared" si="146"/>
        <v>Chưa xác định</v>
      </c>
      <c r="AA2373" s="109" t="s">
        <v>5260</v>
      </c>
      <c r="AB2373" s="106"/>
      <c r="AC2373" s="158"/>
      <c r="AD2373" s="160"/>
      <c r="AE2373" s="127"/>
      <c r="AF2373" s="113"/>
      <c r="AG2373" s="165" t="str">
        <f t="array" ref="AG2373">XLOOKUP(F2373,'CLV2'!A:A,'CLV2'!E:E)</f>
        <v>2.DAIRY</v>
      </c>
      <c r="AH2373" s="115" t="str">
        <f t="array" ref="AH2373">XLOOKUP(F2373,'CLV2'!A:A,'CLV2'!F:F)</f>
        <v>3.YOGURT</v>
      </c>
      <c r="AI2373" s="115" t="str">
        <f t="shared" si="8"/>
        <v>Pack</v>
      </c>
      <c r="AJ2373" s="116">
        <f t="shared" si="9"/>
        <v>0.1666666667</v>
      </c>
      <c r="AK2373" s="117" t="str">
        <f t="array" ref="AK2373">XLOOKUP(F2373,'GIÁ'!A:A,'GIÁ'!D:D)</f>
        <v>6380.00</v>
      </c>
      <c r="AL2373" s="118">
        <f t="shared" si="10"/>
        <v>25520</v>
      </c>
      <c r="AM2373" s="118">
        <f t="shared" si="11"/>
        <v>0</v>
      </c>
      <c r="AN2373" s="119">
        <f t="shared" si="12"/>
        <v>0</v>
      </c>
      <c r="AO2373" s="118">
        <f t="shared" si="13"/>
        <v>0</v>
      </c>
      <c r="AP2373" s="121">
        <f t="shared" si="14"/>
        <v>25520</v>
      </c>
      <c r="AQ2373" s="122"/>
      <c r="AR2373" s="119"/>
    </row>
    <row r="2374" ht="22.5" customHeight="1">
      <c r="A2374" s="89">
        <v>46233.0</v>
      </c>
      <c r="B2374" s="90">
        <v>0.5277777777777778</v>
      </c>
      <c r="C2374" s="91" t="s">
        <v>1466</v>
      </c>
      <c r="D2374" s="129" t="str">
        <f t="array" ref="D2374">XLOOKUP(C2374,'DS ST'!A:A,'DS ST'!B:B)</f>
        <v>NVD</v>
      </c>
      <c r="E2374" s="94" t="str">
        <f t="array" ref="E2374">XLOOKUP($F2374,'GIÁ'!$A:$A,'GIÁ'!$E:$E)</f>
        <v>ĐÔNG</v>
      </c>
      <c r="F2374" s="94">
        <v>8.934717275081E12</v>
      </c>
      <c r="G2374" s="95" t="s">
        <v>1735</v>
      </c>
      <c r="H2374" s="95" t="s">
        <v>224</v>
      </c>
      <c r="I2374" s="96">
        <v>10.0</v>
      </c>
      <c r="J2374" s="96">
        <v>0.0</v>
      </c>
      <c r="K2374" s="98">
        <f t="shared" si="4"/>
        <v>10</v>
      </c>
      <c r="L2374" s="99" t="s">
        <v>6668</v>
      </c>
      <c r="M2374" s="100" t="s">
        <v>6669</v>
      </c>
      <c r="N2374" s="101" t="str">
        <f t="shared" si="139"/>
        <v>PT1590233-T0018934717275081</v>
      </c>
      <c r="O2374" s="128"/>
      <c r="P2374" s="100"/>
      <c r="Q2374" s="103">
        <f t="shared" si="5"/>
        <v>10</v>
      </c>
      <c r="R2374" s="161"/>
      <c r="S2374" s="105"/>
      <c r="T2374" s="106"/>
      <c r="U2374" s="107" t="s">
        <v>6563</v>
      </c>
      <c r="V2374" s="108" t="s">
        <v>756</v>
      </c>
      <c r="W2374" s="109" t="s">
        <v>1908</v>
      </c>
      <c r="X2374" s="110" t="str">
        <f t="shared" si="6"/>
        <v/>
      </c>
      <c r="Y2374" s="110" t="str">
        <f t="shared" si="7"/>
        <v/>
      </c>
      <c r="Z2374" s="109" t="s">
        <v>797</v>
      </c>
      <c r="AA2374" s="109" t="s">
        <v>802</v>
      </c>
      <c r="AB2374" s="106"/>
      <c r="AC2374" s="158"/>
      <c r="AD2374" s="160"/>
      <c r="AE2374" s="127"/>
      <c r="AF2374" s="113"/>
      <c r="AG2374" s="165" t="str">
        <f t="array" ref="AG2374">XLOOKUP(F2374,'CLV2'!A:A,'CLV2'!E:E)</f>
        <v>2.FROZEN FOODS</v>
      </c>
      <c r="AH2374" s="115" t="str">
        <f t="array" ref="AH2374">XLOOKUP(F2374,'CLV2'!A:A,'CLV2'!F:F)</f>
        <v>3.DUMPLINGS</v>
      </c>
      <c r="AI2374" s="115" t="str">
        <f t="shared" si="8"/>
        <v>Pack</v>
      </c>
      <c r="AJ2374" s="116">
        <f t="shared" si="9"/>
        <v>1</v>
      </c>
      <c r="AK2374" s="117" t="str">
        <f t="array" ref="AK2374">XLOOKUP(F2374,'GIÁ'!A:A,'GIÁ'!D:D)</f>
        <v>42036.39</v>
      </c>
      <c r="AL2374" s="118">
        <f t="shared" si="10"/>
        <v>420363.9</v>
      </c>
      <c r="AM2374" s="118">
        <f t="shared" si="11"/>
        <v>0</v>
      </c>
      <c r="AN2374" s="119">
        <f t="shared" si="12"/>
        <v>0</v>
      </c>
      <c r="AO2374" s="118">
        <f t="shared" si="13"/>
        <v>420363.9</v>
      </c>
      <c r="AP2374" s="121">
        <f t="shared" si="14"/>
        <v>0</v>
      </c>
      <c r="AQ2374" s="122"/>
      <c r="AR2374" s="119"/>
    </row>
    <row r="2375" ht="22.5" customHeight="1">
      <c r="A2375" s="89">
        <v>46233.0</v>
      </c>
      <c r="B2375" s="90">
        <v>0.5277777777777778</v>
      </c>
      <c r="C2375" s="91" t="s">
        <v>1466</v>
      </c>
      <c r="D2375" s="129" t="str">
        <f t="array" ref="D2375">XLOOKUP(C2375,'DS ST'!A:A,'DS ST'!B:B)</f>
        <v>NVD</v>
      </c>
      <c r="E2375" s="94" t="str">
        <f t="array" ref="E2375">XLOOKUP($F2375,'GIÁ'!$A:$A,'GIÁ'!$E:$E)</f>
        <v>ĐÔNG</v>
      </c>
      <c r="F2375" s="94">
        <v>8.93608324335E12</v>
      </c>
      <c r="G2375" s="95" t="s">
        <v>2388</v>
      </c>
      <c r="H2375" s="95" t="s">
        <v>224</v>
      </c>
      <c r="I2375" s="96">
        <v>4.0</v>
      </c>
      <c r="J2375" s="96">
        <v>0.0</v>
      </c>
      <c r="K2375" s="98">
        <f t="shared" si="4"/>
        <v>4</v>
      </c>
      <c r="L2375" s="99" t="s">
        <v>6668</v>
      </c>
      <c r="M2375" s="100" t="s">
        <v>6669</v>
      </c>
      <c r="N2375" s="101" t="str">
        <f t="shared" si="139"/>
        <v>PT1590233-T0018936083243350</v>
      </c>
      <c r="O2375" s="128"/>
      <c r="P2375" s="100"/>
      <c r="Q2375" s="103">
        <f t="shared" si="5"/>
        <v>4</v>
      </c>
      <c r="R2375" s="161"/>
      <c r="S2375" s="105"/>
      <c r="T2375" s="106"/>
      <c r="U2375" s="107" t="s">
        <v>6670</v>
      </c>
      <c r="V2375" s="108" t="s">
        <v>756</v>
      </c>
      <c r="W2375" s="109" t="s">
        <v>1908</v>
      </c>
      <c r="X2375" s="110" t="str">
        <f t="shared" si="6"/>
        <v/>
      </c>
      <c r="Y2375" s="110" t="str">
        <f t="shared" si="7"/>
        <v/>
      </c>
      <c r="Z2375" s="109" t="s">
        <v>797</v>
      </c>
      <c r="AA2375" s="109" t="s">
        <v>802</v>
      </c>
      <c r="AB2375" s="106"/>
      <c r="AC2375" s="158"/>
      <c r="AD2375" s="160"/>
      <c r="AE2375" s="127"/>
      <c r="AF2375" s="113"/>
      <c r="AG2375" s="165" t="str">
        <f t="array" ref="AG2375">XLOOKUP(F2375,'CLV2'!A:A,'CLV2'!E:E)</f>
        <v>2.FROZEN FOODS</v>
      </c>
      <c r="AH2375" s="115" t="str">
        <f t="array" ref="AH2375">XLOOKUP(F2375,'CLV2'!A:A,'CLV2'!F:F)</f>
        <v>3.HOTPOT AND FRIED</v>
      </c>
      <c r="AI2375" s="115" t="str">
        <f t="shared" si="8"/>
        <v>Pack</v>
      </c>
      <c r="AJ2375" s="116">
        <f t="shared" si="9"/>
        <v>1</v>
      </c>
      <c r="AK2375" s="117" t="str">
        <f t="array" ref="AK2375">XLOOKUP(F2375,'GIÁ'!A:A,'GIÁ'!D:D)</f>
        <v>30731.38</v>
      </c>
      <c r="AL2375" s="118">
        <f t="shared" si="10"/>
        <v>122925.52</v>
      </c>
      <c r="AM2375" s="118">
        <f t="shared" si="11"/>
        <v>0</v>
      </c>
      <c r="AN2375" s="119">
        <f t="shared" si="12"/>
        <v>0</v>
      </c>
      <c r="AO2375" s="118">
        <f t="shared" si="13"/>
        <v>122925.52</v>
      </c>
      <c r="AP2375" s="121">
        <f t="shared" si="14"/>
        <v>0</v>
      </c>
      <c r="AQ2375" s="122"/>
      <c r="AR2375" s="119"/>
    </row>
    <row r="2376" ht="22.5" customHeight="1">
      <c r="A2376" s="89">
        <v>46233.0</v>
      </c>
      <c r="B2376" s="90">
        <v>0.5277777777777778</v>
      </c>
      <c r="C2376" s="91" t="s">
        <v>1466</v>
      </c>
      <c r="D2376" s="129" t="str">
        <f t="array" ref="D2376">XLOOKUP(C2376,'DS ST'!A:A,'DS ST'!B:B)</f>
        <v>NVD</v>
      </c>
      <c r="E2376" s="94" t="str">
        <f t="array" ref="E2376">XLOOKUP($F2376,'GIÁ'!$A:$A,'GIÁ'!$E:$E)</f>
        <v>ĐÔNG</v>
      </c>
      <c r="F2376" s="94">
        <v>9.555894504567E12</v>
      </c>
      <c r="G2376" s="95" t="s">
        <v>3303</v>
      </c>
      <c r="H2376" s="95" t="s">
        <v>224</v>
      </c>
      <c r="I2376" s="96">
        <v>10.0</v>
      </c>
      <c r="J2376" s="96">
        <v>0.0</v>
      </c>
      <c r="K2376" s="98">
        <f t="shared" si="4"/>
        <v>10</v>
      </c>
      <c r="L2376" s="99" t="s">
        <v>6668</v>
      </c>
      <c r="M2376" s="100" t="s">
        <v>6669</v>
      </c>
      <c r="N2376" s="101" t="str">
        <f t="shared" si="139"/>
        <v>PT1590233-T0019555894504567</v>
      </c>
      <c r="O2376" s="128"/>
      <c r="P2376" s="100"/>
      <c r="Q2376" s="103">
        <f t="shared" si="5"/>
        <v>10</v>
      </c>
      <c r="R2376" s="161"/>
      <c r="S2376" s="105"/>
      <c r="T2376" s="106"/>
      <c r="U2376" s="107" t="s">
        <v>6577</v>
      </c>
      <c r="V2376" s="108" t="s">
        <v>756</v>
      </c>
      <c r="W2376" s="109" t="s">
        <v>1908</v>
      </c>
      <c r="X2376" s="110" t="str">
        <f t="shared" si="6"/>
        <v/>
      </c>
      <c r="Y2376" s="110" t="str">
        <f t="shared" si="7"/>
        <v/>
      </c>
      <c r="Z2376" s="109" t="s">
        <v>797</v>
      </c>
      <c r="AA2376" s="109" t="s">
        <v>802</v>
      </c>
      <c r="AB2376" s="106"/>
      <c r="AC2376" s="158"/>
      <c r="AD2376" s="160"/>
      <c r="AE2376" s="127"/>
      <c r="AF2376" s="113"/>
      <c r="AG2376" s="165" t="str">
        <f t="array" ref="AG2376">XLOOKUP(F2376,'CLV2'!A:A,'CLV2'!E:E)</f>
        <v>2.FROZEN FOODS</v>
      </c>
      <c r="AH2376" s="115" t="str">
        <f t="array" ref="AH2376">XLOOKUP(F2376,'CLV2'!A:A,'CLV2'!F:F)</f>
        <v>3.HOTPOT AND FRIED</v>
      </c>
      <c r="AI2376" s="115" t="str">
        <f t="shared" si="8"/>
        <v>Pack</v>
      </c>
      <c r="AJ2376" s="116">
        <f t="shared" si="9"/>
        <v>1</v>
      </c>
      <c r="AK2376" s="117" t="str">
        <f t="array" ref="AK2376">XLOOKUP(F2376,'GIÁ'!A:A,'GIÁ'!D:D)</f>
        <v>68779.37</v>
      </c>
      <c r="AL2376" s="118">
        <f t="shared" si="10"/>
        <v>687793.7</v>
      </c>
      <c r="AM2376" s="118">
        <f t="shared" si="11"/>
        <v>0</v>
      </c>
      <c r="AN2376" s="119">
        <f t="shared" si="12"/>
        <v>0</v>
      </c>
      <c r="AO2376" s="118">
        <f t="shared" si="13"/>
        <v>687793.7</v>
      </c>
      <c r="AP2376" s="121">
        <f t="shared" si="14"/>
        <v>0</v>
      </c>
      <c r="AQ2376" s="122"/>
      <c r="AR2376" s="119"/>
    </row>
    <row r="2377" ht="22.5" customHeight="1">
      <c r="A2377" s="89">
        <v>46233.0</v>
      </c>
      <c r="B2377" s="90">
        <v>0.5277777777777778</v>
      </c>
      <c r="C2377" s="91" t="s">
        <v>1466</v>
      </c>
      <c r="D2377" s="129" t="str">
        <f t="array" ref="D2377">XLOOKUP(C2377,'DS ST'!A:A,'DS ST'!B:B)</f>
        <v>NVD</v>
      </c>
      <c r="E2377" s="94" t="str">
        <f t="array" ref="E2377">XLOOKUP($F2377,'GIÁ'!$A:$A,'GIÁ'!$E:$E)</f>
        <v>ĐÔNG</v>
      </c>
      <c r="F2377" s="94">
        <v>8.936200101563E12</v>
      </c>
      <c r="G2377" s="95" t="s">
        <v>2637</v>
      </c>
      <c r="H2377" s="95" t="s">
        <v>224</v>
      </c>
      <c r="I2377" s="96">
        <v>8.0</v>
      </c>
      <c r="J2377" s="96">
        <v>0.0</v>
      </c>
      <c r="K2377" s="98">
        <f t="shared" si="4"/>
        <v>8</v>
      </c>
      <c r="L2377" s="99" t="s">
        <v>6668</v>
      </c>
      <c r="M2377" s="100" t="s">
        <v>6669</v>
      </c>
      <c r="N2377" s="101" t="str">
        <f t="shared" si="139"/>
        <v>PT1590233-T0018936200101563</v>
      </c>
      <c r="O2377" s="128"/>
      <c r="P2377" s="100"/>
      <c r="Q2377" s="103">
        <f t="shared" si="5"/>
        <v>8</v>
      </c>
      <c r="R2377" s="161"/>
      <c r="S2377" s="105"/>
      <c r="T2377" s="106"/>
      <c r="U2377" s="107" t="s">
        <v>6524</v>
      </c>
      <c r="V2377" s="108" t="s">
        <v>756</v>
      </c>
      <c r="W2377" s="109" t="s">
        <v>1908</v>
      </c>
      <c r="X2377" s="110" t="str">
        <f t="shared" si="6"/>
        <v/>
      </c>
      <c r="Y2377" s="110" t="str">
        <f t="shared" si="7"/>
        <v/>
      </c>
      <c r="Z2377" s="109" t="s">
        <v>797</v>
      </c>
      <c r="AA2377" s="109" t="s">
        <v>802</v>
      </c>
      <c r="AB2377" s="106"/>
      <c r="AC2377" s="158"/>
      <c r="AD2377" s="160"/>
      <c r="AE2377" s="127"/>
      <c r="AF2377" s="113"/>
      <c r="AG2377" s="165" t="str">
        <f t="array" ref="AG2377">XLOOKUP(F2377,'CLV2'!A:A,'CLV2'!E:E)</f>
        <v>2.FROZEN FOODS</v>
      </c>
      <c r="AH2377" s="115" t="str">
        <f t="array" ref="AH2377">XLOOKUP(F2377,'CLV2'!A:A,'CLV2'!F:F)</f>
        <v>3.PASTRY AND DESSERTS</v>
      </c>
      <c r="AI2377" s="115" t="str">
        <f t="shared" si="8"/>
        <v>Pack</v>
      </c>
      <c r="AJ2377" s="116">
        <f t="shared" si="9"/>
        <v>1</v>
      </c>
      <c r="AK2377" s="117" t="str">
        <f t="array" ref="AK2377">XLOOKUP(F2377,'GIÁ'!A:A,'GIÁ'!D:D)</f>
        <v>24299.49</v>
      </c>
      <c r="AL2377" s="118">
        <f t="shared" si="10"/>
        <v>194395.92</v>
      </c>
      <c r="AM2377" s="118">
        <f t="shared" si="11"/>
        <v>0</v>
      </c>
      <c r="AN2377" s="119">
        <f t="shared" si="12"/>
        <v>0</v>
      </c>
      <c r="AO2377" s="118">
        <f t="shared" si="13"/>
        <v>194395.92</v>
      </c>
      <c r="AP2377" s="121">
        <f t="shared" si="14"/>
        <v>0</v>
      </c>
      <c r="AQ2377" s="122"/>
      <c r="AR2377" s="119"/>
    </row>
    <row r="2378" ht="22.5" customHeight="1">
      <c r="A2378" s="89">
        <v>46233.0</v>
      </c>
      <c r="B2378" s="90">
        <v>0.5277777777777778</v>
      </c>
      <c r="C2378" s="91" t="s">
        <v>1466</v>
      </c>
      <c r="D2378" s="129" t="str">
        <f t="array" ref="D2378">XLOOKUP(C2378,'DS ST'!A:A,'DS ST'!B:B)</f>
        <v>NVD</v>
      </c>
      <c r="E2378" s="94" t="str">
        <f t="array" ref="E2378">XLOOKUP($F2378,'GIÁ'!$A:$A,'GIÁ'!$E:$E)</f>
        <v>ĐÔNG</v>
      </c>
      <c r="F2378" s="94">
        <v>8.938555386725E12</v>
      </c>
      <c r="G2378" s="95" t="s">
        <v>3156</v>
      </c>
      <c r="H2378" s="95" t="s">
        <v>224</v>
      </c>
      <c r="I2378" s="96">
        <v>8.0</v>
      </c>
      <c r="J2378" s="96">
        <v>0.0</v>
      </c>
      <c r="K2378" s="98">
        <f t="shared" si="4"/>
        <v>8</v>
      </c>
      <c r="L2378" s="99" t="s">
        <v>6668</v>
      </c>
      <c r="M2378" s="100" t="s">
        <v>6669</v>
      </c>
      <c r="N2378" s="101" t="str">
        <f t="shared" si="139"/>
        <v>PT1590233-T0018938555386725</v>
      </c>
      <c r="O2378" s="128"/>
      <c r="P2378" s="100"/>
      <c r="Q2378" s="103">
        <f t="shared" si="5"/>
        <v>8</v>
      </c>
      <c r="R2378" s="161"/>
      <c r="S2378" s="105"/>
      <c r="T2378" s="106"/>
      <c r="U2378" s="107" t="s">
        <v>6596</v>
      </c>
      <c r="V2378" s="108" t="s">
        <v>756</v>
      </c>
      <c r="W2378" s="109" t="s">
        <v>1908</v>
      </c>
      <c r="X2378" s="110" t="str">
        <f t="shared" si="6"/>
        <v/>
      </c>
      <c r="Y2378" s="110" t="str">
        <f t="shared" si="7"/>
        <v/>
      </c>
      <c r="Z2378" s="109" t="s">
        <v>797</v>
      </c>
      <c r="AA2378" s="109" t="s">
        <v>802</v>
      </c>
      <c r="AB2378" s="106"/>
      <c r="AC2378" s="158"/>
      <c r="AD2378" s="160"/>
      <c r="AE2378" s="127"/>
      <c r="AF2378" s="113"/>
      <c r="AG2378" s="165" t="str">
        <f t="array" ref="AG2378">XLOOKUP(F2378,'CLV2'!A:A,'CLV2'!E:E)</f>
        <v>2.FROZEN FOODS</v>
      </c>
      <c r="AH2378" s="115" t="str">
        <f t="array" ref="AH2378">XLOOKUP(F2378,'CLV2'!A:A,'CLV2'!F:F)</f>
        <v>3.PASTRY AND DESSERTS</v>
      </c>
      <c r="AI2378" s="115" t="str">
        <f t="shared" si="8"/>
        <v>Pack</v>
      </c>
      <c r="AJ2378" s="116">
        <f t="shared" si="9"/>
        <v>1</v>
      </c>
      <c r="AK2378" s="117" t="str">
        <f t="array" ref="AK2378">XLOOKUP(F2378,'GIÁ'!A:A,'GIÁ'!D:D)</f>
        <v>26016.14</v>
      </c>
      <c r="AL2378" s="118">
        <f t="shared" si="10"/>
        <v>208129.12</v>
      </c>
      <c r="AM2378" s="118">
        <f t="shared" si="11"/>
        <v>0</v>
      </c>
      <c r="AN2378" s="119">
        <f t="shared" si="12"/>
        <v>0</v>
      </c>
      <c r="AO2378" s="118">
        <f t="shared" si="13"/>
        <v>208129.12</v>
      </c>
      <c r="AP2378" s="121">
        <f t="shared" si="14"/>
        <v>0</v>
      </c>
      <c r="AQ2378" s="122"/>
      <c r="AR2378" s="119"/>
    </row>
    <row r="2379" ht="22.5" customHeight="1">
      <c r="A2379" s="89">
        <v>46233.0</v>
      </c>
      <c r="B2379" s="90">
        <v>0.5277777777777778</v>
      </c>
      <c r="C2379" s="91" t="s">
        <v>1466</v>
      </c>
      <c r="D2379" s="129" t="str">
        <f t="array" ref="D2379">XLOOKUP(C2379,'DS ST'!A:A,'DS ST'!B:B)</f>
        <v>NVD</v>
      </c>
      <c r="E2379" s="94" t="str">
        <f t="array" ref="E2379">XLOOKUP($F2379,'GIÁ'!$A:$A,'GIÁ'!$E:$E)</f>
        <v>ĐÔNG</v>
      </c>
      <c r="F2379" s="94">
        <v>8.936013238791E12</v>
      </c>
      <c r="G2379" s="95" t="s">
        <v>2178</v>
      </c>
      <c r="H2379" s="95" t="s">
        <v>57</v>
      </c>
      <c r="I2379" s="96">
        <v>6.0</v>
      </c>
      <c r="J2379" s="96">
        <v>0.0</v>
      </c>
      <c r="K2379" s="98">
        <f t="shared" si="4"/>
        <v>6</v>
      </c>
      <c r="L2379" s="99" t="s">
        <v>6668</v>
      </c>
      <c r="M2379" s="100" t="s">
        <v>6669</v>
      </c>
      <c r="N2379" s="101" t="str">
        <f t="shared" si="139"/>
        <v>PT1590233-T0018936013238791</v>
      </c>
      <c r="O2379" s="128"/>
      <c r="P2379" s="100"/>
      <c r="Q2379" s="103">
        <f t="shared" si="5"/>
        <v>6</v>
      </c>
      <c r="R2379" s="161"/>
      <c r="S2379" s="105"/>
      <c r="T2379" s="106"/>
      <c r="U2379" s="107" t="s">
        <v>6525</v>
      </c>
      <c r="V2379" s="108" t="s">
        <v>756</v>
      </c>
      <c r="W2379" s="109" t="s">
        <v>1908</v>
      </c>
      <c r="X2379" s="110" t="str">
        <f t="shared" si="6"/>
        <v/>
      </c>
      <c r="Y2379" s="110" t="str">
        <f t="shared" si="7"/>
        <v/>
      </c>
      <c r="Z2379" s="109" t="s">
        <v>797</v>
      </c>
      <c r="AA2379" s="109" t="s">
        <v>802</v>
      </c>
      <c r="AB2379" s="106"/>
      <c r="AC2379" s="158"/>
      <c r="AD2379" s="160"/>
      <c r="AE2379" s="127"/>
      <c r="AF2379" s="113"/>
      <c r="AG2379" s="165" t="str">
        <f t="array" ref="AG2379">XLOOKUP(F2379,'CLV2'!A:A,'CLV2'!E:E)</f>
        <v>2.FROZEN FOODS</v>
      </c>
      <c r="AH2379" s="115" t="str">
        <f t="array" ref="AH2379">XLOOKUP(F2379,'CLV2'!A:A,'CLV2'!F:F)</f>
        <v>3.PIZZA - READY MEALS</v>
      </c>
      <c r="AI2379" s="115" t="str">
        <f t="shared" si="8"/>
        <v>Pack</v>
      </c>
      <c r="AJ2379" s="116">
        <f t="shared" si="9"/>
        <v>1</v>
      </c>
      <c r="AK2379" s="117" t="str">
        <f t="array" ref="AK2379">XLOOKUP(F2379,'GIÁ'!A:A,'GIÁ'!D:D)</f>
        <v>22578.43</v>
      </c>
      <c r="AL2379" s="118">
        <f t="shared" si="10"/>
        <v>135470.58</v>
      </c>
      <c r="AM2379" s="118">
        <f t="shared" si="11"/>
        <v>0</v>
      </c>
      <c r="AN2379" s="119">
        <f t="shared" si="12"/>
        <v>0</v>
      </c>
      <c r="AO2379" s="118">
        <f t="shared" si="13"/>
        <v>135470.58</v>
      </c>
      <c r="AP2379" s="121">
        <f t="shared" si="14"/>
        <v>0</v>
      </c>
      <c r="AQ2379" s="122"/>
      <c r="AR2379" s="119"/>
    </row>
    <row r="2380" ht="22.5" customHeight="1">
      <c r="A2380" s="89">
        <v>46233.0</v>
      </c>
      <c r="B2380" s="90">
        <v>0.5277777777777778</v>
      </c>
      <c r="C2380" s="91" t="s">
        <v>1466</v>
      </c>
      <c r="D2380" s="129" t="str">
        <f t="array" ref="D2380">XLOOKUP(C2380,'DS ST'!A:A,'DS ST'!B:B)</f>
        <v>NVD</v>
      </c>
      <c r="E2380" s="94" t="str">
        <f t="array" ref="E2380">XLOOKUP($F2380,'GIÁ'!$A:$A,'GIÁ'!$E:$E)</f>
        <v>ĐÔNG</v>
      </c>
      <c r="F2380" s="94">
        <v>8.938532826121E12</v>
      </c>
      <c r="G2380" s="95" t="s">
        <v>3050</v>
      </c>
      <c r="H2380" s="95" t="s">
        <v>224</v>
      </c>
      <c r="I2380" s="96">
        <v>6.0</v>
      </c>
      <c r="J2380" s="96">
        <v>0.0</v>
      </c>
      <c r="K2380" s="98">
        <f t="shared" si="4"/>
        <v>6</v>
      </c>
      <c r="L2380" s="99" t="s">
        <v>6668</v>
      </c>
      <c r="M2380" s="100" t="s">
        <v>6669</v>
      </c>
      <c r="N2380" s="101" t="str">
        <f t="shared" si="139"/>
        <v>PT1590233-T0018938532826121</v>
      </c>
      <c r="O2380" s="128"/>
      <c r="P2380" s="100"/>
      <c r="Q2380" s="103">
        <f t="shared" si="5"/>
        <v>6</v>
      </c>
      <c r="R2380" s="161"/>
      <c r="S2380" s="105"/>
      <c r="T2380" s="106"/>
      <c r="U2380" s="107" t="s">
        <v>6541</v>
      </c>
      <c r="V2380" s="108" t="s">
        <v>756</v>
      </c>
      <c r="W2380" s="109" t="s">
        <v>1908</v>
      </c>
      <c r="X2380" s="110" t="str">
        <f t="shared" si="6"/>
        <v/>
      </c>
      <c r="Y2380" s="110" t="str">
        <f t="shared" si="7"/>
        <v/>
      </c>
      <c r="Z2380" s="109" t="s">
        <v>797</v>
      </c>
      <c r="AA2380" s="109" t="s">
        <v>802</v>
      </c>
      <c r="AB2380" s="106"/>
      <c r="AC2380" s="158"/>
      <c r="AD2380" s="160"/>
      <c r="AE2380" s="127"/>
      <c r="AF2380" s="113"/>
      <c r="AG2380" s="165" t="str">
        <f t="array" ref="AG2380">XLOOKUP(F2380,'CLV2'!A:A,'CLV2'!E:E)</f>
        <v>2.FROZEN FOODS</v>
      </c>
      <c r="AH2380" s="115" t="str">
        <f t="array" ref="AH2380">XLOOKUP(F2380,'CLV2'!A:A,'CLV2'!F:F)</f>
        <v>3.PASTRY AND DESSERTS</v>
      </c>
      <c r="AI2380" s="115" t="str">
        <f t="shared" si="8"/>
        <v>Pack</v>
      </c>
      <c r="AJ2380" s="116">
        <f t="shared" si="9"/>
        <v>1</v>
      </c>
      <c r="AK2380" s="117" t="str">
        <f t="array" ref="AK2380">XLOOKUP(F2380,'GIÁ'!A:A,'GIÁ'!D:D)</f>
        <v>21599.37</v>
      </c>
      <c r="AL2380" s="118">
        <f t="shared" si="10"/>
        <v>129596.22</v>
      </c>
      <c r="AM2380" s="118">
        <f t="shared" si="11"/>
        <v>0</v>
      </c>
      <c r="AN2380" s="119">
        <f t="shared" si="12"/>
        <v>0</v>
      </c>
      <c r="AO2380" s="118">
        <f t="shared" si="13"/>
        <v>129596.22</v>
      </c>
      <c r="AP2380" s="121">
        <f t="shared" si="14"/>
        <v>0</v>
      </c>
      <c r="AQ2380" s="122"/>
      <c r="AR2380" s="119"/>
    </row>
    <row r="2381" ht="22.5" customHeight="1">
      <c r="A2381" s="89">
        <v>46233.0</v>
      </c>
      <c r="B2381" s="90">
        <v>0.5277777777777778</v>
      </c>
      <c r="C2381" s="91" t="s">
        <v>1466</v>
      </c>
      <c r="D2381" s="129" t="str">
        <f t="array" ref="D2381">XLOOKUP(C2381,'DS ST'!A:A,'DS ST'!B:B)</f>
        <v>NVD</v>
      </c>
      <c r="E2381" s="94" t="str">
        <f t="array" ref="E2381">XLOOKUP($F2381,'GIÁ'!$A:$A,'GIÁ'!$E:$E)</f>
        <v>ĐÔNG</v>
      </c>
      <c r="F2381" s="94">
        <v>8.936210415551E12</v>
      </c>
      <c r="G2381" s="95" t="s">
        <v>2676</v>
      </c>
      <c r="H2381" s="95" t="s">
        <v>224</v>
      </c>
      <c r="I2381" s="96">
        <v>30.0</v>
      </c>
      <c r="J2381" s="96">
        <v>0.0</v>
      </c>
      <c r="K2381" s="98">
        <f t="shared" si="4"/>
        <v>30</v>
      </c>
      <c r="L2381" s="99" t="s">
        <v>6668</v>
      </c>
      <c r="M2381" s="100" t="s">
        <v>6669</v>
      </c>
      <c r="N2381" s="101" t="str">
        <f t="shared" si="139"/>
        <v>PT1590233-T0018936210415551</v>
      </c>
      <c r="O2381" s="128"/>
      <c r="P2381" s="100"/>
      <c r="Q2381" s="103">
        <f t="shared" si="5"/>
        <v>30</v>
      </c>
      <c r="R2381" s="161"/>
      <c r="S2381" s="105"/>
      <c r="T2381" s="106"/>
      <c r="U2381" s="107" t="s">
        <v>6554</v>
      </c>
      <c r="V2381" s="108" t="s">
        <v>756</v>
      </c>
      <c r="W2381" s="109" t="s">
        <v>1908</v>
      </c>
      <c r="X2381" s="110" t="str">
        <f t="shared" si="6"/>
        <v/>
      </c>
      <c r="Y2381" s="110" t="str">
        <f t="shared" si="7"/>
        <v/>
      </c>
      <c r="Z2381" s="109" t="s">
        <v>797</v>
      </c>
      <c r="AA2381" s="109" t="s">
        <v>802</v>
      </c>
      <c r="AB2381" s="106"/>
      <c r="AC2381" s="158"/>
      <c r="AD2381" s="160"/>
      <c r="AE2381" s="127"/>
      <c r="AF2381" s="113"/>
      <c r="AG2381" s="165" t="str">
        <f t="array" ref="AG2381">XLOOKUP(F2381,'CLV2'!A:A,'CLV2'!E:E)</f>
        <v>2.FROZEN FOODS</v>
      </c>
      <c r="AH2381" s="115" t="str">
        <f t="array" ref="AH2381">XLOOKUP(F2381,'CLV2'!A:A,'CLV2'!F:F)</f>
        <v>3.DUMPLINGS</v>
      </c>
      <c r="AI2381" s="115" t="str">
        <f t="shared" si="8"/>
        <v>Pack</v>
      </c>
      <c r="AJ2381" s="116">
        <f t="shared" si="9"/>
        <v>1</v>
      </c>
      <c r="AK2381" s="117" t="str">
        <f t="array" ref="AK2381">XLOOKUP(F2381,'GIÁ'!A:A,'GIÁ'!D:D)</f>
        <v>24150.20</v>
      </c>
      <c r="AL2381" s="118">
        <f t="shared" si="10"/>
        <v>724506</v>
      </c>
      <c r="AM2381" s="118">
        <f t="shared" si="11"/>
        <v>0</v>
      </c>
      <c r="AN2381" s="119">
        <f t="shared" si="12"/>
        <v>0</v>
      </c>
      <c r="AO2381" s="118">
        <f t="shared" si="13"/>
        <v>724506</v>
      </c>
      <c r="AP2381" s="121">
        <f t="shared" si="14"/>
        <v>0</v>
      </c>
      <c r="AQ2381" s="122"/>
      <c r="AR2381" s="119"/>
    </row>
    <row r="2382" ht="22.5" customHeight="1">
      <c r="A2382" s="89">
        <v>46233.0</v>
      </c>
      <c r="B2382" s="90">
        <v>0.5277777777777778</v>
      </c>
      <c r="C2382" s="91" t="s">
        <v>1466</v>
      </c>
      <c r="D2382" s="129" t="str">
        <f t="array" ref="D2382">XLOOKUP(C2382,'DS ST'!A:A,'DS ST'!B:B)</f>
        <v>NVD</v>
      </c>
      <c r="E2382" s="94" t="str">
        <f t="array" ref="E2382">XLOOKUP($F2382,'GIÁ'!$A:$A,'GIÁ'!$E:$E)</f>
        <v>ĐÔNG</v>
      </c>
      <c r="F2382" s="94">
        <v>8.934717262012E12</v>
      </c>
      <c r="G2382" s="95" t="s">
        <v>1715</v>
      </c>
      <c r="H2382" s="95" t="s">
        <v>224</v>
      </c>
      <c r="I2382" s="96">
        <v>4.0</v>
      </c>
      <c r="J2382" s="96">
        <v>0.0</v>
      </c>
      <c r="K2382" s="98">
        <f t="shared" si="4"/>
        <v>4</v>
      </c>
      <c r="L2382" s="99" t="s">
        <v>6668</v>
      </c>
      <c r="M2382" s="100" t="s">
        <v>6669</v>
      </c>
      <c r="N2382" s="101" t="str">
        <f t="shared" si="139"/>
        <v>PT1590233-T0018934717262012</v>
      </c>
      <c r="O2382" s="128"/>
      <c r="P2382" s="100"/>
      <c r="Q2382" s="103">
        <f t="shared" si="5"/>
        <v>4</v>
      </c>
      <c r="R2382" s="161"/>
      <c r="S2382" s="105"/>
      <c r="T2382" s="106"/>
      <c r="U2382" s="107" t="s">
        <v>6528</v>
      </c>
      <c r="V2382" s="108" t="s">
        <v>756</v>
      </c>
      <c r="W2382" s="109" t="s">
        <v>1908</v>
      </c>
      <c r="X2382" s="110" t="str">
        <f t="shared" si="6"/>
        <v/>
      </c>
      <c r="Y2382" s="110" t="str">
        <f t="shared" si="7"/>
        <v/>
      </c>
      <c r="Z2382" s="109" t="s">
        <v>797</v>
      </c>
      <c r="AA2382" s="109" t="s">
        <v>802</v>
      </c>
      <c r="AB2382" s="106"/>
      <c r="AC2382" s="158"/>
      <c r="AD2382" s="160"/>
      <c r="AE2382" s="127"/>
      <c r="AF2382" s="113"/>
      <c r="AG2382" s="165" t="str">
        <f t="array" ref="AG2382">XLOOKUP(F2382,'CLV2'!A:A,'CLV2'!E:E)</f>
        <v>2.FROZEN FOODS</v>
      </c>
      <c r="AH2382" s="115" t="str">
        <f t="array" ref="AH2382">XLOOKUP(F2382,'CLV2'!A:A,'CLV2'!F:F)</f>
        <v>3.HOTPOT AND FRIED</v>
      </c>
      <c r="AI2382" s="115" t="str">
        <f t="shared" si="8"/>
        <v>Pack</v>
      </c>
      <c r="AJ2382" s="116">
        <f t="shared" si="9"/>
        <v>1</v>
      </c>
      <c r="AK2382" s="117" t="str">
        <f t="array" ref="AK2382">XLOOKUP(F2382,'GIÁ'!A:A,'GIÁ'!D:D)</f>
        <v>32686.96</v>
      </c>
      <c r="AL2382" s="118">
        <f t="shared" si="10"/>
        <v>130747.84</v>
      </c>
      <c r="AM2382" s="118">
        <f t="shared" si="11"/>
        <v>0</v>
      </c>
      <c r="AN2382" s="119">
        <f t="shared" si="12"/>
        <v>0</v>
      </c>
      <c r="AO2382" s="118">
        <f t="shared" si="13"/>
        <v>130747.84</v>
      </c>
      <c r="AP2382" s="121">
        <f t="shared" si="14"/>
        <v>0</v>
      </c>
      <c r="AQ2382" s="122"/>
      <c r="AR2382" s="119"/>
    </row>
    <row r="2383" ht="22.5" customHeight="1">
      <c r="A2383" s="89">
        <v>46233.0</v>
      </c>
      <c r="B2383" s="90">
        <v>0.5277777777777778</v>
      </c>
      <c r="C2383" s="91" t="s">
        <v>1466</v>
      </c>
      <c r="D2383" s="129" t="str">
        <f t="array" ref="D2383">XLOOKUP(C2383,'DS ST'!A:A,'DS ST'!B:B)</f>
        <v>NVD</v>
      </c>
      <c r="E2383" s="94" t="str">
        <f t="array" ref="E2383">XLOOKUP($F2383,'GIÁ'!$A:$A,'GIÁ'!$E:$E)</f>
        <v>ĐÔNG</v>
      </c>
      <c r="F2383" s="94">
        <v>8.935275600797E12</v>
      </c>
      <c r="G2383" s="95" t="s">
        <v>1996</v>
      </c>
      <c r="H2383" s="95" t="s">
        <v>224</v>
      </c>
      <c r="I2383" s="96">
        <v>2.0</v>
      </c>
      <c r="J2383" s="96">
        <v>0.0</v>
      </c>
      <c r="K2383" s="98">
        <f t="shared" si="4"/>
        <v>2</v>
      </c>
      <c r="L2383" s="99" t="s">
        <v>6668</v>
      </c>
      <c r="M2383" s="100" t="s">
        <v>6669</v>
      </c>
      <c r="N2383" s="101" t="str">
        <f t="shared" si="139"/>
        <v>PT1590233-T0018935275600797</v>
      </c>
      <c r="O2383" s="128"/>
      <c r="P2383" s="100"/>
      <c r="Q2383" s="103">
        <f t="shared" si="5"/>
        <v>2</v>
      </c>
      <c r="R2383" s="161"/>
      <c r="S2383" s="105"/>
      <c r="T2383" s="106"/>
      <c r="U2383" s="107" t="s">
        <v>6556</v>
      </c>
      <c r="V2383" s="108" t="s">
        <v>756</v>
      </c>
      <c r="W2383" s="109" t="s">
        <v>1908</v>
      </c>
      <c r="X2383" s="110" t="str">
        <f t="shared" si="6"/>
        <v/>
      </c>
      <c r="Y2383" s="110" t="str">
        <f t="shared" si="7"/>
        <v/>
      </c>
      <c r="Z2383" s="109" t="s">
        <v>797</v>
      </c>
      <c r="AA2383" s="109" t="s">
        <v>802</v>
      </c>
      <c r="AB2383" s="106"/>
      <c r="AC2383" s="158"/>
      <c r="AD2383" s="160"/>
      <c r="AE2383" s="127"/>
      <c r="AF2383" s="113"/>
      <c r="AG2383" s="165" t="str">
        <f t="array" ref="AG2383">XLOOKUP(F2383,'CLV2'!A:A,'CLV2'!E:E)</f>
        <v>2.FROZEN FOODS</v>
      </c>
      <c r="AH2383" s="115" t="str">
        <f t="array" ref="AH2383">XLOOKUP(F2383,'CLV2'!A:A,'CLV2'!F:F)</f>
        <v>3.HOTPOT AND FRIED</v>
      </c>
      <c r="AI2383" s="115" t="str">
        <f t="shared" si="8"/>
        <v>Pack</v>
      </c>
      <c r="AJ2383" s="116">
        <f t="shared" si="9"/>
        <v>1</v>
      </c>
      <c r="AK2383" s="117" t="str">
        <f t="array" ref="AK2383">XLOOKUP(F2383,'GIÁ'!A:A,'GIÁ'!D:D)</f>
        <v>27342.60</v>
      </c>
      <c r="AL2383" s="118">
        <f t="shared" si="10"/>
        <v>54685.2</v>
      </c>
      <c r="AM2383" s="118">
        <f t="shared" si="11"/>
        <v>0</v>
      </c>
      <c r="AN2383" s="119">
        <f t="shared" si="12"/>
        <v>0</v>
      </c>
      <c r="AO2383" s="118">
        <f t="shared" si="13"/>
        <v>54685.2</v>
      </c>
      <c r="AP2383" s="121">
        <f t="shared" si="14"/>
        <v>0</v>
      </c>
      <c r="AQ2383" s="122"/>
      <c r="AR2383" s="119"/>
    </row>
    <row r="2384" ht="22.5" customHeight="1">
      <c r="A2384" s="89">
        <v>46233.0</v>
      </c>
      <c r="B2384" s="90">
        <v>0.5277777777777778</v>
      </c>
      <c r="C2384" s="91" t="s">
        <v>1466</v>
      </c>
      <c r="D2384" s="129" t="str">
        <f t="array" ref="D2384">XLOOKUP(C2384,'DS ST'!A:A,'DS ST'!B:B)</f>
        <v>NVD</v>
      </c>
      <c r="E2384" s="94" t="str">
        <f t="array" ref="E2384">XLOOKUP($F2384,'GIÁ'!$A:$A,'GIÁ'!$E:$E)</f>
        <v>ĐÔNG</v>
      </c>
      <c r="F2384" s="94">
        <v>8.801114175033E12</v>
      </c>
      <c r="G2384" s="95" t="s">
        <v>1424</v>
      </c>
      <c r="H2384" s="95" t="s">
        <v>224</v>
      </c>
      <c r="I2384" s="96">
        <v>2.0</v>
      </c>
      <c r="J2384" s="96">
        <v>0.0</v>
      </c>
      <c r="K2384" s="98">
        <f t="shared" si="4"/>
        <v>2</v>
      </c>
      <c r="L2384" s="99" t="s">
        <v>6668</v>
      </c>
      <c r="M2384" s="100" t="s">
        <v>6669</v>
      </c>
      <c r="N2384" s="101" t="str">
        <f t="shared" si="139"/>
        <v>PT1590233-T0018801114175033</v>
      </c>
      <c r="O2384" s="128"/>
      <c r="P2384" s="100"/>
      <c r="Q2384" s="103">
        <f t="shared" si="5"/>
        <v>2</v>
      </c>
      <c r="R2384" s="161"/>
      <c r="S2384" s="105"/>
      <c r="T2384" s="106"/>
      <c r="U2384" s="107" t="s">
        <v>6570</v>
      </c>
      <c r="V2384" s="108" t="s">
        <v>756</v>
      </c>
      <c r="W2384" s="109" t="s">
        <v>1908</v>
      </c>
      <c r="X2384" s="110" t="str">
        <f t="shared" si="6"/>
        <v/>
      </c>
      <c r="Y2384" s="110" t="str">
        <f t="shared" si="7"/>
        <v/>
      </c>
      <c r="Z2384" s="109" t="s">
        <v>797</v>
      </c>
      <c r="AA2384" s="109" t="s">
        <v>802</v>
      </c>
      <c r="AB2384" s="106"/>
      <c r="AC2384" s="158"/>
      <c r="AD2384" s="160"/>
      <c r="AE2384" s="127"/>
      <c r="AF2384" s="113"/>
      <c r="AG2384" s="165" t="str">
        <f t="array" ref="AG2384">XLOOKUP(F2384,'CLV2'!A:A,'CLV2'!E:E)</f>
        <v>2.FROZEN FOODS</v>
      </c>
      <c r="AH2384" s="115" t="str">
        <f t="array" ref="AH2384">XLOOKUP(F2384,'CLV2'!A:A,'CLV2'!F:F)</f>
        <v>3.HOTPOT AND FRIED</v>
      </c>
      <c r="AI2384" s="115" t="str">
        <f t="shared" si="8"/>
        <v>Pack</v>
      </c>
      <c r="AJ2384" s="116">
        <f t="shared" si="9"/>
        <v>1</v>
      </c>
      <c r="AK2384" s="117" t="str">
        <f t="array" ref="AK2384">XLOOKUP(F2384,'GIÁ'!A:A,'GIÁ'!D:D)</f>
        <v>80540.82</v>
      </c>
      <c r="AL2384" s="118">
        <f t="shared" si="10"/>
        <v>161081.64</v>
      </c>
      <c r="AM2384" s="118">
        <f t="shared" si="11"/>
        <v>0</v>
      </c>
      <c r="AN2384" s="119">
        <f t="shared" si="12"/>
        <v>0</v>
      </c>
      <c r="AO2384" s="118">
        <f t="shared" si="13"/>
        <v>161081.64</v>
      </c>
      <c r="AP2384" s="121">
        <f t="shared" si="14"/>
        <v>0</v>
      </c>
      <c r="AQ2384" s="122"/>
      <c r="AR2384" s="119"/>
    </row>
    <row r="2385" ht="22.5" customHeight="1">
      <c r="A2385" s="89">
        <v>46233.0</v>
      </c>
      <c r="B2385" s="90">
        <v>0.5277777777777778</v>
      </c>
      <c r="C2385" s="91" t="s">
        <v>1466</v>
      </c>
      <c r="D2385" s="129" t="str">
        <f t="array" ref="D2385">XLOOKUP(C2385,'DS ST'!A:A,'DS ST'!B:B)</f>
        <v>NVD</v>
      </c>
      <c r="E2385" s="94" t="str">
        <f t="array" ref="E2385">XLOOKUP($F2385,'GIÁ'!$A:$A,'GIÁ'!$E:$E)</f>
        <v>ĐÔNG</v>
      </c>
      <c r="F2385" s="94">
        <v>8.935319711311E12</v>
      </c>
      <c r="G2385" s="95" t="s">
        <v>2061</v>
      </c>
      <c r="H2385" s="95" t="s">
        <v>224</v>
      </c>
      <c r="I2385" s="96">
        <v>6.0</v>
      </c>
      <c r="J2385" s="96">
        <v>0.0</v>
      </c>
      <c r="K2385" s="98">
        <f t="shared" si="4"/>
        <v>6</v>
      </c>
      <c r="L2385" s="99" t="s">
        <v>6668</v>
      </c>
      <c r="M2385" s="100" t="s">
        <v>6669</v>
      </c>
      <c r="N2385" s="101" t="str">
        <f t="shared" si="139"/>
        <v>PT1590233-T0018935319711311</v>
      </c>
      <c r="O2385" s="128"/>
      <c r="P2385" s="100"/>
      <c r="Q2385" s="103">
        <f t="shared" si="5"/>
        <v>6</v>
      </c>
      <c r="R2385" s="161"/>
      <c r="S2385" s="105"/>
      <c r="T2385" s="106"/>
      <c r="U2385" s="107" t="s">
        <v>6529</v>
      </c>
      <c r="V2385" s="108" t="s">
        <v>756</v>
      </c>
      <c r="W2385" s="109" t="s">
        <v>1908</v>
      </c>
      <c r="X2385" s="110" t="str">
        <f t="shared" si="6"/>
        <v/>
      </c>
      <c r="Y2385" s="110" t="str">
        <f t="shared" si="7"/>
        <v/>
      </c>
      <c r="Z2385" s="109" t="s">
        <v>797</v>
      </c>
      <c r="AA2385" s="109" t="s">
        <v>802</v>
      </c>
      <c r="AB2385" s="106"/>
      <c r="AC2385" s="158"/>
      <c r="AD2385" s="160"/>
      <c r="AE2385" s="127"/>
      <c r="AF2385" s="113"/>
      <c r="AG2385" s="165" t="str">
        <f t="array" ref="AG2385">XLOOKUP(F2385,'CLV2'!A:A,'CLV2'!E:E)</f>
        <v>2.FROZEN FOODS</v>
      </c>
      <c r="AH2385" s="115" t="str">
        <f t="array" ref="AH2385">XLOOKUP(F2385,'CLV2'!A:A,'CLV2'!F:F)</f>
        <v>3.HOTPOT AND FRIED</v>
      </c>
      <c r="AI2385" s="115" t="str">
        <f t="shared" si="8"/>
        <v>Pack</v>
      </c>
      <c r="AJ2385" s="116">
        <f t="shared" si="9"/>
        <v>1</v>
      </c>
      <c r="AK2385" s="117" t="str">
        <f t="array" ref="AK2385">XLOOKUP(F2385,'GIÁ'!A:A,'GIÁ'!D:D)</f>
        <v>30542.46</v>
      </c>
      <c r="AL2385" s="118">
        <f t="shared" si="10"/>
        <v>183254.76</v>
      </c>
      <c r="AM2385" s="118">
        <f t="shared" si="11"/>
        <v>0</v>
      </c>
      <c r="AN2385" s="119">
        <f t="shared" si="12"/>
        <v>0</v>
      </c>
      <c r="AO2385" s="118">
        <f t="shared" si="13"/>
        <v>183254.76</v>
      </c>
      <c r="AP2385" s="121">
        <f t="shared" si="14"/>
        <v>0</v>
      </c>
      <c r="AQ2385" s="122"/>
      <c r="AR2385" s="119"/>
    </row>
    <row r="2386" ht="22.5" customHeight="1">
      <c r="A2386" s="89">
        <v>46233.0</v>
      </c>
      <c r="B2386" s="90">
        <v>0.5277777777777778</v>
      </c>
      <c r="C2386" s="91" t="s">
        <v>1466</v>
      </c>
      <c r="D2386" s="129" t="str">
        <f t="array" ref="D2386">XLOOKUP(C2386,'DS ST'!A:A,'DS ST'!B:B)</f>
        <v>NVD</v>
      </c>
      <c r="E2386" s="94" t="str">
        <f t="array" ref="E2386">XLOOKUP($F2386,'GIÁ'!$A:$A,'GIÁ'!$E:$E)</f>
        <v>ĐÔNG</v>
      </c>
      <c r="F2386" s="94">
        <v>8.936077110149E12</v>
      </c>
      <c r="G2386" s="95" t="s">
        <v>2333</v>
      </c>
      <c r="H2386" s="95" t="s">
        <v>224</v>
      </c>
      <c r="I2386" s="96">
        <v>4.0</v>
      </c>
      <c r="J2386" s="96">
        <v>0.0</v>
      </c>
      <c r="K2386" s="98">
        <f t="shared" si="4"/>
        <v>4</v>
      </c>
      <c r="L2386" s="99" t="s">
        <v>6668</v>
      </c>
      <c r="M2386" s="100" t="s">
        <v>6669</v>
      </c>
      <c r="N2386" s="101" t="str">
        <f t="shared" si="139"/>
        <v>PT1590233-T0018936077110149</v>
      </c>
      <c r="O2386" s="128"/>
      <c r="P2386" s="100"/>
      <c r="Q2386" s="103">
        <f t="shared" si="5"/>
        <v>4</v>
      </c>
      <c r="R2386" s="161"/>
      <c r="S2386" s="105"/>
      <c r="T2386" s="106"/>
      <c r="U2386" s="107" t="s">
        <v>6568</v>
      </c>
      <c r="V2386" s="108" t="s">
        <v>756</v>
      </c>
      <c r="W2386" s="109" t="s">
        <v>1908</v>
      </c>
      <c r="X2386" s="110" t="str">
        <f t="shared" si="6"/>
        <v/>
      </c>
      <c r="Y2386" s="110" t="str">
        <f t="shared" si="7"/>
        <v/>
      </c>
      <c r="Z2386" s="109" t="s">
        <v>797</v>
      </c>
      <c r="AA2386" s="109" t="s">
        <v>802</v>
      </c>
      <c r="AB2386" s="106"/>
      <c r="AC2386" s="158"/>
      <c r="AD2386" s="160"/>
      <c r="AE2386" s="127"/>
      <c r="AF2386" s="113"/>
      <c r="AG2386" s="165" t="str">
        <f t="array" ref="AG2386">XLOOKUP(F2386,'CLV2'!A:A,'CLV2'!E:E)</f>
        <v>2.FROZEN FOODS</v>
      </c>
      <c r="AH2386" s="115" t="str">
        <f t="array" ref="AH2386">XLOOKUP(F2386,'CLV2'!A:A,'CLV2'!F:F)</f>
        <v>3.DUMPLINGS</v>
      </c>
      <c r="AI2386" s="115" t="str">
        <f t="shared" si="8"/>
        <v>Pack</v>
      </c>
      <c r="AJ2386" s="116">
        <f t="shared" si="9"/>
        <v>1</v>
      </c>
      <c r="AK2386" s="117" t="str">
        <f t="array" ref="AK2386">XLOOKUP(F2386,'GIÁ'!A:A,'GIÁ'!D:D)</f>
        <v>41904.24</v>
      </c>
      <c r="AL2386" s="118">
        <f t="shared" si="10"/>
        <v>167616.96</v>
      </c>
      <c r="AM2386" s="118">
        <f t="shared" si="11"/>
        <v>0</v>
      </c>
      <c r="AN2386" s="119">
        <f t="shared" si="12"/>
        <v>0</v>
      </c>
      <c r="AO2386" s="118">
        <f t="shared" si="13"/>
        <v>167616.96</v>
      </c>
      <c r="AP2386" s="121">
        <f t="shared" si="14"/>
        <v>0</v>
      </c>
      <c r="AQ2386" s="122"/>
      <c r="AR2386" s="119"/>
    </row>
    <row r="2387" ht="22.5" customHeight="1">
      <c r="A2387" s="89">
        <v>46233.0</v>
      </c>
      <c r="B2387" s="90">
        <v>0.5277777777777778</v>
      </c>
      <c r="C2387" s="91" t="s">
        <v>1466</v>
      </c>
      <c r="D2387" s="129" t="str">
        <f t="array" ref="D2387">XLOOKUP(C2387,'DS ST'!A:A,'DS ST'!B:B)</f>
        <v>NVD</v>
      </c>
      <c r="E2387" s="94" t="str">
        <f t="array" ref="E2387">XLOOKUP($F2387,'GIÁ'!$A:$A,'GIÁ'!$E:$E)</f>
        <v>ĐÔNG</v>
      </c>
      <c r="F2387" s="94">
        <v>8.93607627967E12</v>
      </c>
      <c r="G2387" s="95" t="s">
        <v>2317</v>
      </c>
      <c r="H2387" s="95" t="s">
        <v>224</v>
      </c>
      <c r="I2387" s="96">
        <v>6.0</v>
      </c>
      <c r="J2387" s="96">
        <v>0.0</v>
      </c>
      <c r="K2387" s="98">
        <f t="shared" si="4"/>
        <v>6</v>
      </c>
      <c r="L2387" s="99" t="s">
        <v>6668</v>
      </c>
      <c r="M2387" s="100" t="s">
        <v>6669</v>
      </c>
      <c r="N2387" s="101" t="str">
        <f t="shared" si="139"/>
        <v>PT1590233-T0018936076279670</v>
      </c>
      <c r="O2387" s="128"/>
      <c r="P2387" s="100"/>
      <c r="Q2387" s="103">
        <f t="shared" si="5"/>
        <v>6</v>
      </c>
      <c r="R2387" s="161"/>
      <c r="S2387" s="105"/>
      <c r="T2387" s="106"/>
      <c r="U2387" s="107" t="s">
        <v>6530</v>
      </c>
      <c r="V2387" s="108" t="s">
        <v>756</v>
      </c>
      <c r="W2387" s="109" t="s">
        <v>1908</v>
      </c>
      <c r="X2387" s="110" t="str">
        <f t="shared" si="6"/>
        <v/>
      </c>
      <c r="Y2387" s="110" t="str">
        <f t="shared" si="7"/>
        <v/>
      </c>
      <c r="Z2387" s="109" t="s">
        <v>797</v>
      </c>
      <c r="AA2387" s="109" t="s">
        <v>802</v>
      </c>
      <c r="AB2387" s="106"/>
      <c r="AC2387" s="158"/>
      <c r="AD2387" s="160"/>
      <c r="AE2387" s="127"/>
      <c r="AF2387" s="113"/>
      <c r="AG2387" s="165" t="str">
        <f t="array" ref="AG2387">XLOOKUP(F2387,'CLV2'!A:A,'CLV2'!E:E)</f>
        <v>2.FROZEN FOODS</v>
      </c>
      <c r="AH2387" s="115" t="str">
        <f t="array" ref="AH2387">XLOOKUP(F2387,'CLV2'!A:A,'CLV2'!F:F)</f>
        <v>3.PASTRY AND DESSERTS</v>
      </c>
      <c r="AI2387" s="115" t="str">
        <f t="shared" si="8"/>
        <v>Pack</v>
      </c>
      <c r="AJ2387" s="116">
        <f t="shared" si="9"/>
        <v>1</v>
      </c>
      <c r="AK2387" s="117" t="str">
        <f t="array" ref="AK2387">XLOOKUP(F2387,'GIÁ'!A:A,'GIÁ'!D:D)</f>
        <v>26872.96</v>
      </c>
      <c r="AL2387" s="118">
        <f t="shared" si="10"/>
        <v>161237.76</v>
      </c>
      <c r="AM2387" s="118">
        <f t="shared" si="11"/>
        <v>0</v>
      </c>
      <c r="AN2387" s="119">
        <f t="shared" si="12"/>
        <v>0</v>
      </c>
      <c r="AO2387" s="118">
        <f t="shared" si="13"/>
        <v>161237.76</v>
      </c>
      <c r="AP2387" s="121">
        <f t="shared" si="14"/>
        <v>0</v>
      </c>
      <c r="AQ2387" s="122"/>
      <c r="AR2387" s="119"/>
    </row>
    <row r="2388" ht="22.5" customHeight="1">
      <c r="A2388" s="89">
        <v>46233.0</v>
      </c>
      <c r="B2388" s="90">
        <v>0.5277777777777778</v>
      </c>
      <c r="C2388" s="91" t="s">
        <v>1466</v>
      </c>
      <c r="D2388" s="129" t="str">
        <f t="array" ref="D2388">XLOOKUP(C2388,'DS ST'!A:A,'DS ST'!B:B)</f>
        <v>NVD</v>
      </c>
      <c r="E2388" s="94" t="str">
        <f t="array" ref="E2388">XLOOKUP($F2388,'GIÁ'!$A:$A,'GIÁ'!$E:$E)</f>
        <v>ĐÔNG</v>
      </c>
      <c r="F2388" s="94">
        <v>8.935319710499E12</v>
      </c>
      <c r="G2388" s="95" t="s">
        <v>2056</v>
      </c>
      <c r="H2388" s="95" t="s">
        <v>224</v>
      </c>
      <c r="I2388" s="96">
        <v>4.0</v>
      </c>
      <c r="J2388" s="96">
        <v>0.0</v>
      </c>
      <c r="K2388" s="98">
        <f t="shared" si="4"/>
        <v>4</v>
      </c>
      <c r="L2388" s="99" t="s">
        <v>6668</v>
      </c>
      <c r="M2388" s="100" t="s">
        <v>6669</v>
      </c>
      <c r="N2388" s="101" t="str">
        <f t="shared" si="139"/>
        <v>PT1590233-T0018935319710499</v>
      </c>
      <c r="O2388" s="128"/>
      <c r="P2388" s="100"/>
      <c r="Q2388" s="103">
        <f t="shared" si="5"/>
        <v>4</v>
      </c>
      <c r="R2388" s="161"/>
      <c r="S2388" s="105"/>
      <c r="T2388" s="106"/>
      <c r="U2388" s="107" t="s">
        <v>6531</v>
      </c>
      <c r="V2388" s="108" t="s">
        <v>756</v>
      </c>
      <c r="W2388" s="109" t="s">
        <v>1908</v>
      </c>
      <c r="X2388" s="110" t="str">
        <f t="shared" si="6"/>
        <v/>
      </c>
      <c r="Y2388" s="110" t="str">
        <f t="shared" si="7"/>
        <v/>
      </c>
      <c r="Z2388" s="109" t="s">
        <v>797</v>
      </c>
      <c r="AA2388" s="109" t="s">
        <v>802</v>
      </c>
      <c r="AB2388" s="106"/>
      <c r="AC2388" s="158"/>
      <c r="AD2388" s="160"/>
      <c r="AE2388" s="127"/>
      <c r="AF2388" s="113"/>
      <c r="AG2388" s="165" t="str">
        <f t="array" ref="AG2388">XLOOKUP(F2388,'CLV2'!A:A,'CLV2'!E:E)</f>
        <v>2.FROZEN FOODS</v>
      </c>
      <c r="AH2388" s="115" t="str">
        <f t="array" ref="AH2388">XLOOKUP(F2388,'CLV2'!A:A,'CLV2'!F:F)</f>
        <v>3.HOTPOT AND FRIED</v>
      </c>
      <c r="AI2388" s="115" t="str">
        <f t="shared" si="8"/>
        <v>Pack</v>
      </c>
      <c r="AJ2388" s="116">
        <f t="shared" si="9"/>
        <v>1</v>
      </c>
      <c r="AK2388" s="117" t="str">
        <f t="array" ref="AK2388">XLOOKUP(F2388,'GIÁ'!A:A,'GIÁ'!D:D)</f>
        <v>39627.31</v>
      </c>
      <c r="AL2388" s="118">
        <f t="shared" si="10"/>
        <v>158509.24</v>
      </c>
      <c r="AM2388" s="118">
        <f t="shared" si="11"/>
        <v>0</v>
      </c>
      <c r="AN2388" s="119">
        <f t="shared" si="12"/>
        <v>0</v>
      </c>
      <c r="AO2388" s="118">
        <f t="shared" si="13"/>
        <v>158509.24</v>
      </c>
      <c r="AP2388" s="121">
        <f t="shared" si="14"/>
        <v>0</v>
      </c>
      <c r="AQ2388" s="122"/>
      <c r="AR2388" s="119"/>
    </row>
    <row r="2389" ht="22.5" customHeight="1">
      <c r="A2389" s="89">
        <v>46233.0</v>
      </c>
      <c r="B2389" s="90">
        <v>0.5277777777777778</v>
      </c>
      <c r="C2389" s="91" t="s">
        <v>1466</v>
      </c>
      <c r="D2389" s="129" t="str">
        <f t="array" ref="D2389">XLOOKUP(C2389,'DS ST'!A:A,'DS ST'!B:B)</f>
        <v>NVD</v>
      </c>
      <c r="E2389" s="94" t="str">
        <f t="array" ref="E2389">XLOOKUP($F2389,'GIÁ'!$A:$A,'GIÁ'!$E:$E)</f>
        <v>ĐÔNG</v>
      </c>
      <c r="F2389" s="94">
        <v>8.934717271236E12</v>
      </c>
      <c r="G2389" s="95" t="s">
        <v>1731</v>
      </c>
      <c r="H2389" s="95" t="s">
        <v>224</v>
      </c>
      <c r="I2389" s="96">
        <v>6.0</v>
      </c>
      <c r="J2389" s="96">
        <v>0.0</v>
      </c>
      <c r="K2389" s="98">
        <f t="shared" si="4"/>
        <v>6</v>
      </c>
      <c r="L2389" s="99" t="s">
        <v>6668</v>
      </c>
      <c r="M2389" s="100" t="s">
        <v>6669</v>
      </c>
      <c r="N2389" s="101" t="str">
        <f t="shared" si="139"/>
        <v>PT1590233-T0018934717271236</v>
      </c>
      <c r="O2389" s="128"/>
      <c r="P2389" s="100"/>
      <c r="Q2389" s="103">
        <f t="shared" si="5"/>
        <v>6</v>
      </c>
      <c r="R2389" s="161"/>
      <c r="S2389" s="105"/>
      <c r="T2389" s="106"/>
      <c r="U2389" s="107" t="s">
        <v>6586</v>
      </c>
      <c r="V2389" s="108" t="s">
        <v>756</v>
      </c>
      <c r="W2389" s="109" t="s">
        <v>1908</v>
      </c>
      <c r="X2389" s="110" t="str">
        <f t="shared" si="6"/>
        <v/>
      </c>
      <c r="Y2389" s="110" t="str">
        <f t="shared" si="7"/>
        <v/>
      </c>
      <c r="Z2389" s="109" t="s">
        <v>797</v>
      </c>
      <c r="AA2389" s="109" t="s">
        <v>802</v>
      </c>
      <c r="AB2389" s="106"/>
      <c r="AC2389" s="158"/>
      <c r="AD2389" s="160"/>
      <c r="AE2389" s="127"/>
      <c r="AF2389" s="113"/>
      <c r="AG2389" s="165" t="str">
        <f t="array" ref="AG2389">XLOOKUP(F2389,'CLV2'!A:A,'CLV2'!E:E)</f>
        <v>2.FROZEN FOODS</v>
      </c>
      <c r="AH2389" s="115" t="str">
        <f t="array" ref="AH2389">XLOOKUP(F2389,'CLV2'!A:A,'CLV2'!F:F)</f>
        <v>3.DUMPLINGS</v>
      </c>
      <c r="AI2389" s="115" t="str">
        <f t="shared" si="8"/>
        <v>Pack</v>
      </c>
      <c r="AJ2389" s="116">
        <f t="shared" si="9"/>
        <v>1</v>
      </c>
      <c r="AK2389" s="117" t="str">
        <f t="array" ref="AK2389">XLOOKUP(F2389,'GIÁ'!A:A,'GIÁ'!D:D)</f>
        <v>52399.89</v>
      </c>
      <c r="AL2389" s="118">
        <f t="shared" si="10"/>
        <v>314399.34</v>
      </c>
      <c r="AM2389" s="118">
        <f t="shared" si="11"/>
        <v>0</v>
      </c>
      <c r="AN2389" s="119">
        <f t="shared" si="12"/>
        <v>0</v>
      </c>
      <c r="AO2389" s="118">
        <f t="shared" si="13"/>
        <v>314399.34</v>
      </c>
      <c r="AP2389" s="121">
        <f t="shared" si="14"/>
        <v>0</v>
      </c>
      <c r="AQ2389" s="122"/>
      <c r="AR2389" s="119"/>
    </row>
    <row r="2390" ht="22.5" customHeight="1">
      <c r="A2390" s="89">
        <v>46233.0</v>
      </c>
      <c r="B2390" s="90">
        <v>0.5277777777777778</v>
      </c>
      <c r="C2390" s="91" t="s">
        <v>1466</v>
      </c>
      <c r="D2390" s="129" t="str">
        <f t="array" ref="D2390">XLOOKUP(C2390,'DS ST'!A:A,'DS ST'!B:B)</f>
        <v>NVD</v>
      </c>
      <c r="E2390" s="94" t="str">
        <f t="array" ref="E2390">XLOOKUP($F2390,'GIÁ'!$A:$A,'GIÁ'!$E:$E)</f>
        <v>ĐÔNG</v>
      </c>
      <c r="F2390" s="94">
        <v>8.93471740135E12</v>
      </c>
      <c r="G2390" s="95" t="s">
        <v>1756</v>
      </c>
      <c r="H2390" s="95" t="s">
        <v>224</v>
      </c>
      <c r="I2390" s="96">
        <v>2.0</v>
      </c>
      <c r="J2390" s="96">
        <v>0.0</v>
      </c>
      <c r="K2390" s="98">
        <f t="shared" si="4"/>
        <v>2</v>
      </c>
      <c r="L2390" s="99" t="s">
        <v>6668</v>
      </c>
      <c r="M2390" s="100" t="s">
        <v>6669</v>
      </c>
      <c r="N2390" s="101" t="str">
        <f t="shared" si="139"/>
        <v>PT1590233-T0018934717401350</v>
      </c>
      <c r="O2390" s="128"/>
      <c r="P2390" s="100"/>
      <c r="Q2390" s="103">
        <f t="shared" si="5"/>
        <v>2</v>
      </c>
      <c r="R2390" s="161"/>
      <c r="S2390" s="105"/>
      <c r="T2390" s="106"/>
      <c r="U2390" s="107" t="s">
        <v>6671</v>
      </c>
      <c r="V2390" s="108" t="s">
        <v>756</v>
      </c>
      <c r="W2390" s="109" t="s">
        <v>1908</v>
      </c>
      <c r="X2390" s="110" t="str">
        <f t="shared" si="6"/>
        <v/>
      </c>
      <c r="Y2390" s="110" t="str">
        <f t="shared" si="7"/>
        <v/>
      </c>
      <c r="Z2390" s="109" t="s">
        <v>797</v>
      </c>
      <c r="AA2390" s="109" t="s">
        <v>802</v>
      </c>
      <c r="AB2390" s="106"/>
      <c r="AC2390" s="158"/>
      <c r="AD2390" s="160"/>
      <c r="AE2390" s="127"/>
      <c r="AF2390" s="113"/>
      <c r="AG2390" s="165" t="str">
        <f t="array" ref="AG2390">XLOOKUP(F2390,'CLV2'!A:A,'CLV2'!E:E)</f>
        <v>2.FROZEN FOODS</v>
      </c>
      <c r="AH2390" s="115" t="str">
        <f t="array" ref="AH2390">XLOOKUP(F2390,'CLV2'!A:A,'CLV2'!F:F)</f>
        <v>3.DUMPLINGS</v>
      </c>
      <c r="AI2390" s="115" t="str">
        <f t="shared" si="8"/>
        <v>Pack</v>
      </c>
      <c r="AJ2390" s="116">
        <f t="shared" si="9"/>
        <v>1</v>
      </c>
      <c r="AK2390" s="117" t="str">
        <f t="array" ref="AK2390">XLOOKUP(F2390,'GIÁ'!A:A,'GIÁ'!D:D)</f>
        <v>44880.89</v>
      </c>
      <c r="AL2390" s="118">
        <f t="shared" si="10"/>
        <v>89761.78</v>
      </c>
      <c r="AM2390" s="118">
        <f t="shared" si="11"/>
        <v>0</v>
      </c>
      <c r="AN2390" s="119">
        <f t="shared" si="12"/>
        <v>0</v>
      </c>
      <c r="AO2390" s="118">
        <f t="shared" si="13"/>
        <v>89761.78</v>
      </c>
      <c r="AP2390" s="121">
        <f t="shared" si="14"/>
        <v>0</v>
      </c>
      <c r="AQ2390" s="122"/>
      <c r="AR2390" s="119"/>
    </row>
    <row r="2391" ht="22.5" customHeight="1">
      <c r="A2391" s="89">
        <v>46233.0</v>
      </c>
      <c r="B2391" s="90">
        <v>0.5277777777777778</v>
      </c>
      <c r="C2391" s="91" t="s">
        <v>1466</v>
      </c>
      <c r="D2391" s="129" t="str">
        <f t="array" ref="D2391">XLOOKUP(C2391,'DS ST'!A:A,'DS ST'!B:B)</f>
        <v>NVD</v>
      </c>
      <c r="E2391" s="94" t="str">
        <f t="array" ref="E2391">XLOOKUP($F2391,'GIÁ'!$A:$A,'GIÁ'!$E:$E)</f>
        <v>ĐÔNG</v>
      </c>
      <c r="F2391" s="94">
        <v>8.93607711369E12</v>
      </c>
      <c r="G2391" s="95" t="s">
        <v>2364</v>
      </c>
      <c r="H2391" s="95" t="s">
        <v>57</v>
      </c>
      <c r="I2391" s="96">
        <v>2.0</v>
      </c>
      <c r="J2391" s="96">
        <v>0.0</v>
      </c>
      <c r="K2391" s="98">
        <f t="shared" si="4"/>
        <v>2</v>
      </c>
      <c r="L2391" s="99" t="s">
        <v>6668</v>
      </c>
      <c r="M2391" s="100" t="s">
        <v>6669</v>
      </c>
      <c r="N2391" s="101" t="str">
        <f t="shared" si="139"/>
        <v>PT1590233-T0018936077113690</v>
      </c>
      <c r="O2391" s="128"/>
      <c r="P2391" s="100"/>
      <c r="Q2391" s="103">
        <f t="shared" si="5"/>
        <v>2</v>
      </c>
      <c r="R2391" s="161"/>
      <c r="S2391" s="105"/>
      <c r="T2391" s="106"/>
      <c r="U2391" s="107" t="s">
        <v>6672</v>
      </c>
      <c r="V2391" s="108" t="s">
        <v>756</v>
      </c>
      <c r="W2391" s="109" t="s">
        <v>1908</v>
      </c>
      <c r="X2391" s="110" t="str">
        <f t="shared" si="6"/>
        <v/>
      </c>
      <c r="Y2391" s="110" t="str">
        <f t="shared" si="7"/>
        <v/>
      </c>
      <c r="Z2391" s="109" t="s">
        <v>797</v>
      </c>
      <c r="AA2391" s="109" t="s">
        <v>802</v>
      </c>
      <c r="AB2391" s="106"/>
      <c r="AC2391" s="158"/>
      <c r="AD2391" s="160"/>
      <c r="AE2391" s="127"/>
      <c r="AF2391" s="113"/>
      <c r="AG2391" s="165" t="str">
        <f t="array" ref="AG2391">XLOOKUP(F2391,'CLV2'!A:A,'CLV2'!E:E)</f>
        <v>2.FROZEN FOODS</v>
      </c>
      <c r="AH2391" s="115" t="str">
        <f t="array" ref="AH2391">XLOOKUP(F2391,'CLV2'!A:A,'CLV2'!F:F)</f>
        <v>3.PASTRY AND DESSERTS</v>
      </c>
      <c r="AI2391" s="115" t="str">
        <f t="shared" si="8"/>
        <v>Pack</v>
      </c>
      <c r="AJ2391" s="116">
        <f t="shared" si="9"/>
        <v>1</v>
      </c>
      <c r="AK2391" s="117" t="str">
        <f t="array" ref="AK2391">XLOOKUP(F2391,'GIÁ'!A:A,'GIÁ'!D:D)</f>
        <v>40108.39</v>
      </c>
      <c r="AL2391" s="118">
        <f t="shared" si="10"/>
        <v>80216.78</v>
      </c>
      <c r="AM2391" s="118">
        <f t="shared" si="11"/>
        <v>0</v>
      </c>
      <c r="AN2391" s="119">
        <f t="shared" si="12"/>
        <v>0</v>
      </c>
      <c r="AO2391" s="118">
        <f t="shared" si="13"/>
        <v>80216.78</v>
      </c>
      <c r="AP2391" s="121">
        <f t="shared" si="14"/>
        <v>0</v>
      </c>
      <c r="AQ2391" s="122"/>
      <c r="AR2391" s="119"/>
    </row>
    <row r="2392" ht="22.5" customHeight="1">
      <c r="A2392" s="89">
        <v>46233.0</v>
      </c>
      <c r="B2392" s="90">
        <v>0.5277777777777778</v>
      </c>
      <c r="C2392" s="91" t="s">
        <v>1466</v>
      </c>
      <c r="D2392" s="129" t="str">
        <f t="array" ref="D2392">XLOOKUP(C2392,'DS ST'!A:A,'DS ST'!B:B)</f>
        <v>NVD</v>
      </c>
      <c r="E2392" s="94" t="str">
        <f t="array" ref="E2392">XLOOKUP($F2392,'GIÁ'!$A:$A,'GIÁ'!$E:$E)</f>
        <v>ĐÔNG</v>
      </c>
      <c r="F2392" s="94">
        <v>8.936077112983E12</v>
      </c>
      <c r="G2392" s="95" t="s">
        <v>2345</v>
      </c>
      <c r="H2392" s="95" t="s">
        <v>224</v>
      </c>
      <c r="I2392" s="96">
        <v>4.0</v>
      </c>
      <c r="J2392" s="96">
        <v>0.0</v>
      </c>
      <c r="K2392" s="98">
        <f t="shared" si="4"/>
        <v>4</v>
      </c>
      <c r="L2392" s="99" t="s">
        <v>6668</v>
      </c>
      <c r="M2392" s="100" t="s">
        <v>6669</v>
      </c>
      <c r="N2392" s="101" t="str">
        <f t="shared" si="139"/>
        <v>PT1590233-T0018936077112983</v>
      </c>
      <c r="O2392" s="128"/>
      <c r="P2392" s="100"/>
      <c r="Q2392" s="103">
        <f t="shared" si="5"/>
        <v>4</v>
      </c>
      <c r="R2392" s="161"/>
      <c r="S2392" s="105"/>
      <c r="T2392" s="106"/>
      <c r="U2392" s="107" t="s">
        <v>6526</v>
      </c>
      <c r="V2392" s="108" t="s">
        <v>756</v>
      </c>
      <c r="W2392" s="109" t="s">
        <v>1908</v>
      </c>
      <c r="X2392" s="110" t="str">
        <f t="shared" si="6"/>
        <v/>
      </c>
      <c r="Y2392" s="110" t="str">
        <f t="shared" si="7"/>
        <v/>
      </c>
      <c r="Z2392" s="109" t="s">
        <v>797</v>
      </c>
      <c r="AA2392" s="109" t="s">
        <v>802</v>
      </c>
      <c r="AB2392" s="106"/>
      <c r="AC2392" s="158"/>
      <c r="AD2392" s="160"/>
      <c r="AE2392" s="127"/>
      <c r="AF2392" s="113"/>
      <c r="AG2392" s="165" t="str">
        <f t="array" ref="AG2392">XLOOKUP(F2392,'CLV2'!A:A,'CLV2'!E:E)</f>
        <v>2.FROZEN FOODS</v>
      </c>
      <c r="AH2392" s="115" t="str">
        <f t="array" ref="AH2392">XLOOKUP(F2392,'CLV2'!A:A,'CLV2'!F:F)</f>
        <v>3.DUMPLINGS</v>
      </c>
      <c r="AI2392" s="115" t="str">
        <f t="shared" si="8"/>
        <v>Pack</v>
      </c>
      <c r="AJ2392" s="116">
        <f t="shared" si="9"/>
        <v>1</v>
      </c>
      <c r="AK2392" s="117" t="str">
        <f t="array" ref="AK2392">XLOOKUP(F2392,'GIÁ'!A:A,'GIÁ'!D:D)</f>
        <v>30147.74</v>
      </c>
      <c r="AL2392" s="118">
        <f t="shared" si="10"/>
        <v>120590.96</v>
      </c>
      <c r="AM2392" s="118">
        <f t="shared" si="11"/>
        <v>0</v>
      </c>
      <c r="AN2392" s="119">
        <f t="shared" si="12"/>
        <v>0</v>
      </c>
      <c r="AO2392" s="118">
        <f t="shared" si="13"/>
        <v>120590.96</v>
      </c>
      <c r="AP2392" s="121">
        <f t="shared" si="14"/>
        <v>0</v>
      </c>
      <c r="AQ2392" s="122"/>
      <c r="AR2392" s="119"/>
    </row>
    <row r="2393" ht="22.5" customHeight="1">
      <c r="A2393" s="89">
        <v>46233.0</v>
      </c>
      <c r="B2393" s="90">
        <v>0.5277777777777778</v>
      </c>
      <c r="C2393" s="91" t="s">
        <v>1466</v>
      </c>
      <c r="D2393" s="129" t="str">
        <f t="array" ref="D2393">XLOOKUP(C2393,'DS ST'!A:A,'DS ST'!B:B)</f>
        <v>NVD</v>
      </c>
      <c r="E2393" s="94" t="str">
        <f t="array" ref="E2393">XLOOKUP($F2393,'GIÁ'!$A:$A,'GIÁ'!$E:$E)</f>
        <v>ĐÔNG</v>
      </c>
      <c r="F2393" s="94">
        <v>8.936076279731E12</v>
      </c>
      <c r="G2393" s="95" t="s">
        <v>2319</v>
      </c>
      <c r="H2393" s="95" t="s">
        <v>224</v>
      </c>
      <c r="I2393" s="96">
        <v>8.0</v>
      </c>
      <c r="J2393" s="96">
        <v>0.0</v>
      </c>
      <c r="K2393" s="98">
        <f t="shared" si="4"/>
        <v>8</v>
      </c>
      <c r="L2393" s="99" t="s">
        <v>6668</v>
      </c>
      <c r="M2393" s="100" t="s">
        <v>6669</v>
      </c>
      <c r="N2393" s="101" t="str">
        <f t="shared" si="139"/>
        <v>PT1590233-T0018936076279731</v>
      </c>
      <c r="O2393" s="128"/>
      <c r="P2393" s="100"/>
      <c r="Q2393" s="103">
        <f t="shared" si="5"/>
        <v>8</v>
      </c>
      <c r="R2393" s="161"/>
      <c r="S2393" s="105"/>
      <c r="T2393" s="106"/>
      <c r="U2393" s="107" t="s">
        <v>6670</v>
      </c>
      <c r="V2393" s="108" t="s">
        <v>756</v>
      </c>
      <c r="W2393" s="109" t="s">
        <v>1908</v>
      </c>
      <c r="X2393" s="110" t="str">
        <f t="shared" si="6"/>
        <v/>
      </c>
      <c r="Y2393" s="110" t="str">
        <f t="shared" si="7"/>
        <v/>
      </c>
      <c r="Z2393" s="109" t="s">
        <v>797</v>
      </c>
      <c r="AA2393" s="109" t="s">
        <v>802</v>
      </c>
      <c r="AB2393" s="106"/>
      <c r="AC2393" s="158"/>
      <c r="AD2393" s="160"/>
      <c r="AE2393" s="127"/>
      <c r="AF2393" s="113"/>
      <c r="AG2393" s="165" t="str">
        <f t="array" ref="AG2393">XLOOKUP(F2393,'CLV2'!A:A,'CLV2'!E:E)</f>
        <v>2.FROZEN FOODS</v>
      </c>
      <c r="AH2393" s="115" t="str">
        <f t="array" ref="AH2393">XLOOKUP(F2393,'CLV2'!A:A,'CLV2'!F:F)</f>
        <v>3.PASTRY AND DESSERTS</v>
      </c>
      <c r="AI2393" s="115" t="str">
        <f t="shared" si="8"/>
        <v>Pack</v>
      </c>
      <c r="AJ2393" s="116">
        <f t="shared" si="9"/>
        <v>1</v>
      </c>
      <c r="AK2393" s="117" t="str">
        <f t="array" ref="AK2393">XLOOKUP(F2393,'GIÁ'!A:A,'GIÁ'!D:D)</f>
        <v>26958.44</v>
      </c>
      <c r="AL2393" s="118">
        <f t="shared" si="10"/>
        <v>215667.52</v>
      </c>
      <c r="AM2393" s="118">
        <f t="shared" si="11"/>
        <v>0</v>
      </c>
      <c r="AN2393" s="119">
        <f t="shared" si="12"/>
        <v>0</v>
      </c>
      <c r="AO2393" s="118">
        <f t="shared" si="13"/>
        <v>215667.52</v>
      </c>
      <c r="AP2393" s="121">
        <f t="shared" si="14"/>
        <v>0</v>
      </c>
      <c r="AQ2393" s="122"/>
      <c r="AR2393" s="119"/>
    </row>
    <row r="2394" ht="22.5" customHeight="1">
      <c r="A2394" s="89">
        <v>46233.0</v>
      </c>
      <c r="B2394" s="90">
        <v>0.5277777777777778</v>
      </c>
      <c r="C2394" s="91" t="s">
        <v>1466</v>
      </c>
      <c r="D2394" s="129" t="str">
        <f t="array" ref="D2394">XLOOKUP(C2394,'DS ST'!A:A,'DS ST'!B:B)</f>
        <v>NVD</v>
      </c>
      <c r="E2394" s="94" t="str">
        <f t="array" ref="E2394">XLOOKUP($F2394,'GIÁ'!$A:$A,'GIÁ'!$E:$E)</f>
        <v>ĐÔNG</v>
      </c>
      <c r="F2394" s="94">
        <v>8.936220300229E12</v>
      </c>
      <c r="G2394" s="95" t="s">
        <v>3359</v>
      </c>
      <c r="H2394" s="95" t="s">
        <v>224</v>
      </c>
      <c r="I2394" s="96">
        <v>3.0</v>
      </c>
      <c r="J2394" s="96">
        <v>0.0</v>
      </c>
      <c r="K2394" s="98">
        <f t="shared" si="4"/>
        <v>3</v>
      </c>
      <c r="L2394" s="99" t="s">
        <v>6668</v>
      </c>
      <c r="M2394" s="100" t="s">
        <v>6669</v>
      </c>
      <c r="N2394" s="101" t="str">
        <f t="shared" si="139"/>
        <v>PT1590233-T0018936220300229</v>
      </c>
      <c r="O2394" s="128"/>
      <c r="P2394" s="100"/>
      <c r="Q2394" s="103">
        <f t="shared" si="5"/>
        <v>3</v>
      </c>
      <c r="R2394" s="161"/>
      <c r="S2394" s="105"/>
      <c r="T2394" s="106"/>
      <c r="U2394" s="107" t="s">
        <v>6587</v>
      </c>
      <c r="V2394" s="108" t="s">
        <v>756</v>
      </c>
      <c r="W2394" s="109" t="s">
        <v>1908</v>
      </c>
      <c r="X2394" s="110" t="str">
        <f t="shared" si="6"/>
        <v/>
      </c>
      <c r="Y2394" s="110" t="str">
        <f t="shared" si="7"/>
        <v/>
      </c>
      <c r="Z2394" s="109" t="s">
        <v>797</v>
      </c>
      <c r="AA2394" s="109" t="s">
        <v>802</v>
      </c>
      <c r="AB2394" s="106"/>
      <c r="AC2394" s="158"/>
      <c r="AD2394" s="160"/>
      <c r="AE2394" s="127"/>
      <c r="AF2394" s="113"/>
      <c r="AG2394" s="165" t="str">
        <f t="array" ref="AG2394">XLOOKUP(F2394,'CLV2'!A:A,'CLV2'!E:E)</f>
        <v>2.FROZEN FOODS</v>
      </c>
      <c r="AH2394" s="115" t="str">
        <f t="array" ref="AH2394">XLOOKUP(F2394,'CLV2'!A:A,'CLV2'!F:F)</f>
        <v>3.HOTPOT AND FRIED</v>
      </c>
      <c r="AI2394" s="115" t="str">
        <f t="shared" si="8"/>
        <v>Pack</v>
      </c>
      <c r="AJ2394" s="116">
        <f t="shared" si="9"/>
        <v>1</v>
      </c>
      <c r="AK2394" s="117">
        <f t="array" ref="AK2394">XLOOKUP(F2394,'GIÁ'!A:A,'GIÁ'!D:D)</f>
        <v>47500</v>
      </c>
      <c r="AL2394" s="118">
        <f t="shared" si="10"/>
        <v>142500</v>
      </c>
      <c r="AM2394" s="118">
        <f t="shared" si="11"/>
        <v>0</v>
      </c>
      <c r="AN2394" s="119">
        <f t="shared" si="12"/>
        <v>0</v>
      </c>
      <c r="AO2394" s="118">
        <f t="shared" si="13"/>
        <v>142500</v>
      </c>
      <c r="AP2394" s="121">
        <f t="shared" si="14"/>
        <v>0</v>
      </c>
      <c r="AQ2394" s="122"/>
      <c r="AR2394" s="119"/>
    </row>
    <row r="2395" ht="22.5" customHeight="1">
      <c r="A2395" s="89">
        <v>46233.0</v>
      </c>
      <c r="B2395" s="90">
        <v>0.5277777777777778</v>
      </c>
      <c r="C2395" s="91" t="s">
        <v>1466</v>
      </c>
      <c r="D2395" s="129" t="str">
        <f t="array" ref="D2395">XLOOKUP(C2395,'DS ST'!A:A,'DS ST'!B:B)</f>
        <v>NVD</v>
      </c>
      <c r="E2395" s="94" t="str">
        <f t="array" ref="E2395">XLOOKUP($F2395,'GIÁ'!$A:$A,'GIÁ'!$E:$E)</f>
        <v>ĐÔNG</v>
      </c>
      <c r="F2395" s="94">
        <v>8.93623909005E12</v>
      </c>
      <c r="G2395" s="95" t="s">
        <v>2717</v>
      </c>
      <c r="H2395" s="95" t="s">
        <v>75</v>
      </c>
      <c r="I2395" s="96">
        <v>4.0</v>
      </c>
      <c r="J2395" s="96">
        <v>0.0</v>
      </c>
      <c r="K2395" s="98">
        <f t="shared" si="4"/>
        <v>4</v>
      </c>
      <c r="L2395" s="99" t="s">
        <v>6668</v>
      </c>
      <c r="M2395" s="100" t="s">
        <v>6669</v>
      </c>
      <c r="N2395" s="101" t="str">
        <f t="shared" si="139"/>
        <v>PT1590233-T0018936239090050</v>
      </c>
      <c r="O2395" s="128"/>
      <c r="P2395" s="100"/>
      <c r="Q2395" s="103">
        <f t="shared" si="5"/>
        <v>4</v>
      </c>
      <c r="R2395" s="161"/>
      <c r="S2395" s="105"/>
      <c r="T2395" s="106"/>
      <c r="U2395" s="107" t="s">
        <v>6538</v>
      </c>
      <c r="V2395" s="108" t="s">
        <v>756</v>
      </c>
      <c r="W2395" s="109" t="s">
        <v>1908</v>
      </c>
      <c r="X2395" s="110" t="str">
        <f t="shared" si="6"/>
        <v/>
      </c>
      <c r="Y2395" s="110" t="str">
        <f t="shared" si="7"/>
        <v/>
      </c>
      <c r="Z2395" s="109" t="s">
        <v>797</v>
      </c>
      <c r="AA2395" s="109" t="s">
        <v>802</v>
      </c>
      <c r="AB2395" s="106"/>
      <c r="AC2395" s="158"/>
      <c r="AD2395" s="160"/>
      <c r="AE2395" s="127"/>
      <c r="AF2395" s="113"/>
      <c r="AG2395" s="165" t="str">
        <f t="array" ref="AG2395">XLOOKUP(F2395,'CLV2'!A:A,'CLV2'!E:E)</f>
        <v>2.MEAT</v>
      </c>
      <c r="AH2395" s="115" t="str">
        <f t="array" ref="AH2395">XLOOKUP(F2395,'CLV2'!A:A,'CLV2'!F:F)</f>
        <v>3.FROZEN MEAT</v>
      </c>
      <c r="AI2395" s="115" t="str">
        <f t="shared" si="8"/>
        <v>Pack</v>
      </c>
      <c r="AJ2395" s="116">
        <f t="shared" si="9"/>
        <v>1</v>
      </c>
      <c r="AK2395" s="117" t="str">
        <f t="array" ref="AK2395">XLOOKUP(F2395,'GIÁ'!A:A,'GIÁ'!D:D)</f>
        <v>118354.38</v>
      </c>
      <c r="AL2395" s="118">
        <f t="shared" si="10"/>
        <v>473417.52</v>
      </c>
      <c r="AM2395" s="118">
        <f t="shared" si="11"/>
        <v>0</v>
      </c>
      <c r="AN2395" s="119">
        <f t="shared" si="12"/>
        <v>0</v>
      </c>
      <c r="AO2395" s="118">
        <f t="shared" si="13"/>
        <v>473417.52</v>
      </c>
      <c r="AP2395" s="121">
        <f t="shared" si="14"/>
        <v>0</v>
      </c>
      <c r="AQ2395" s="122"/>
      <c r="AR2395" s="119"/>
    </row>
    <row r="2396" ht="22.5" customHeight="1">
      <c r="A2396" s="89">
        <v>46233.0</v>
      </c>
      <c r="B2396" s="90">
        <v>0.5277777777777778</v>
      </c>
      <c r="C2396" s="91" t="s">
        <v>1466</v>
      </c>
      <c r="D2396" s="129" t="str">
        <f t="array" ref="D2396">XLOOKUP(C2396,'DS ST'!A:A,'DS ST'!B:B)</f>
        <v>NVD</v>
      </c>
      <c r="E2396" s="94" t="str">
        <f t="array" ref="E2396">XLOOKUP($F2396,'GIÁ'!$A:$A,'GIÁ'!$E:$E)</f>
        <v>ĐÔNG</v>
      </c>
      <c r="F2396" s="94">
        <v>8.936190860716E12</v>
      </c>
      <c r="G2396" s="95" t="s">
        <v>2610</v>
      </c>
      <c r="H2396" s="95" t="s">
        <v>93</v>
      </c>
      <c r="I2396" s="96">
        <v>15.0</v>
      </c>
      <c r="J2396" s="96">
        <v>0.0</v>
      </c>
      <c r="K2396" s="98">
        <f t="shared" si="4"/>
        <v>15</v>
      </c>
      <c r="L2396" s="99" t="s">
        <v>6668</v>
      </c>
      <c r="M2396" s="100" t="s">
        <v>6669</v>
      </c>
      <c r="N2396" s="101" t="str">
        <f t="shared" si="139"/>
        <v>PT1590233-T0018936190860716</v>
      </c>
      <c r="O2396" s="128"/>
      <c r="P2396" s="100"/>
      <c r="Q2396" s="103">
        <f t="shared" si="5"/>
        <v>15</v>
      </c>
      <c r="R2396" s="161"/>
      <c r="S2396" s="105"/>
      <c r="T2396" s="106"/>
      <c r="U2396" s="107" t="s">
        <v>6539</v>
      </c>
      <c r="V2396" s="108" t="s">
        <v>756</v>
      </c>
      <c r="W2396" s="109" t="s">
        <v>1908</v>
      </c>
      <c r="X2396" s="110" t="str">
        <f t="shared" si="6"/>
        <v/>
      </c>
      <c r="Y2396" s="110" t="str">
        <f t="shared" si="7"/>
        <v/>
      </c>
      <c r="Z2396" s="109" t="s">
        <v>797</v>
      </c>
      <c r="AA2396" s="109" t="s">
        <v>802</v>
      </c>
      <c r="AB2396" s="106"/>
      <c r="AC2396" s="158"/>
      <c r="AD2396" s="160"/>
      <c r="AE2396" s="127"/>
      <c r="AF2396" s="113"/>
      <c r="AG2396" s="165" t="str">
        <f t="array" ref="AG2396">XLOOKUP(F2396,'CLV2'!A:A,'CLV2'!E:E)</f>
        <v>2.MEAT</v>
      </c>
      <c r="AH2396" s="115" t="str">
        <f t="array" ref="AH2396">XLOOKUP(F2396,'CLV2'!A:A,'CLV2'!F:F)</f>
        <v>3.FROZEN MEAT</v>
      </c>
      <c r="AI2396" s="115" t="str">
        <f t="shared" si="8"/>
        <v>Pack</v>
      </c>
      <c r="AJ2396" s="116">
        <f t="shared" si="9"/>
        <v>1</v>
      </c>
      <c r="AK2396" s="117" t="str">
        <f t="array" ref="AK2396">XLOOKUP(F2396,'GIÁ'!A:A,'GIÁ'!D:D)</f>
        <v>49176.27</v>
      </c>
      <c r="AL2396" s="118">
        <f t="shared" si="10"/>
        <v>737644.05</v>
      </c>
      <c r="AM2396" s="118">
        <f t="shared" si="11"/>
        <v>0</v>
      </c>
      <c r="AN2396" s="119">
        <f t="shared" si="12"/>
        <v>0</v>
      </c>
      <c r="AO2396" s="118">
        <f t="shared" si="13"/>
        <v>737644.05</v>
      </c>
      <c r="AP2396" s="121">
        <f t="shared" si="14"/>
        <v>0</v>
      </c>
      <c r="AQ2396" s="122"/>
      <c r="AR2396" s="119"/>
    </row>
    <row r="2397" ht="22.5" customHeight="1">
      <c r="A2397" s="89">
        <v>46233.0</v>
      </c>
      <c r="B2397" s="90">
        <v>0.5277777777777778</v>
      </c>
      <c r="C2397" s="91" t="s">
        <v>1466</v>
      </c>
      <c r="D2397" s="129" t="str">
        <f t="array" ref="D2397">XLOOKUP(C2397,'DS ST'!A:A,'DS ST'!B:B)</f>
        <v>NVD</v>
      </c>
      <c r="E2397" s="94" t="str">
        <f t="array" ref="E2397">XLOOKUP($F2397,'GIÁ'!$A:$A,'GIÁ'!$E:$E)</f>
        <v>ĐÔNG</v>
      </c>
      <c r="F2397" s="94">
        <v>8.93852179309E12</v>
      </c>
      <c r="G2397" s="95" t="s">
        <v>2985</v>
      </c>
      <c r="H2397" s="95" t="s">
        <v>224</v>
      </c>
      <c r="I2397" s="96">
        <v>2.0</v>
      </c>
      <c r="J2397" s="96">
        <v>0.0</v>
      </c>
      <c r="K2397" s="98">
        <f t="shared" si="4"/>
        <v>2</v>
      </c>
      <c r="L2397" s="99" t="s">
        <v>6668</v>
      </c>
      <c r="M2397" s="100" t="s">
        <v>6669</v>
      </c>
      <c r="N2397" s="101" t="str">
        <f t="shared" si="139"/>
        <v>PT1590233-T0018938521793090</v>
      </c>
      <c r="O2397" s="128"/>
      <c r="P2397" s="100"/>
      <c r="Q2397" s="103">
        <f t="shared" si="5"/>
        <v>2</v>
      </c>
      <c r="R2397" s="161"/>
      <c r="S2397" s="105"/>
      <c r="T2397" s="106"/>
      <c r="U2397" s="107" t="s">
        <v>6540</v>
      </c>
      <c r="V2397" s="108" t="s">
        <v>756</v>
      </c>
      <c r="W2397" s="109" t="s">
        <v>1908</v>
      </c>
      <c r="X2397" s="110" t="str">
        <f t="shared" si="6"/>
        <v/>
      </c>
      <c r="Y2397" s="110" t="str">
        <f t="shared" si="7"/>
        <v/>
      </c>
      <c r="Z2397" s="109" t="s">
        <v>797</v>
      </c>
      <c r="AA2397" s="109" t="s">
        <v>802</v>
      </c>
      <c r="AB2397" s="106"/>
      <c r="AC2397" s="158"/>
      <c r="AD2397" s="160"/>
      <c r="AE2397" s="127"/>
      <c r="AF2397" s="113"/>
      <c r="AG2397" s="165" t="str">
        <f t="array" ref="AG2397">XLOOKUP(F2397,'CLV2'!A:A,'CLV2'!E:E)</f>
        <v>2.FISH AND SEAFOOD</v>
      </c>
      <c r="AH2397" s="115" t="str">
        <f t="array" ref="AH2397">XLOOKUP(F2397,'CLV2'!A:A,'CLV2'!F:F)</f>
        <v>3.FROZEN FISH AND SEAFOOD</v>
      </c>
      <c r="AI2397" s="115" t="str">
        <f t="shared" si="8"/>
        <v>Pack</v>
      </c>
      <c r="AJ2397" s="116">
        <f t="shared" si="9"/>
        <v>1</v>
      </c>
      <c r="AK2397" s="117" t="str">
        <f t="array" ref="AK2397">XLOOKUP(F2397,'GIÁ'!A:A,'GIÁ'!D:D)</f>
        <v>73671.00</v>
      </c>
      <c r="AL2397" s="118">
        <f t="shared" si="10"/>
        <v>147342</v>
      </c>
      <c r="AM2397" s="118">
        <f t="shared" si="11"/>
        <v>0</v>
      </c>
      <c r="AN2397" s="119">
        <f t="shared" si="12"/>
        <v>0</v>
      </c>
      <c r="AO2397" s="118">
        <f t="shared" si="13"/>
        <v>147342</v>
      </c>
      <c r="AP2397" s="121">
        <f t="shared" si="14"/>
        <v>0</v>
      </c>
      <c r="AQ2397" s="122"/>
      <c r="AR2397" s="119"/>
    </row>
    <row r="2398" ht="22.5" customHeight="1">
      <c r="A2398" s="89">
        <v>46233.0</v>
      </c>
      <c r="B2398" s="90">
        <v>0.5277777777777778</v>
      </c>
      <c r="C2398" s="91" t="s">
        <v>1466</v>
      </c>
      <c r="D2398" s="129" t="str">
        <f t="array" ref="D2398">XLOOKUP(C2398,'DS ST'!A:A,'DS ST'!B:B)</f>
        <v>NVD</v>
      </c>
      <c r="E2398" s="94" t="str">
        <f t="array" ref="E2398">XLOOKUP($F2398,'GIÁ'!$A:$A,'GIÁ'!$E:$E)</f>
        <v>ĐÔNG</v>
      </c>
      <c r="F2398" s="94">
        <v>8.936239090036E12</v>
      </c>
      <c r="G2398" s="95" t="s">
        <v>2713</v>
      </c>
      <c r="H2398" s="95" t="s">
        <v>75</v>
      </c>
      <c r="I2398" s="96">
        <v>8.0</v>
      </c>
      <c r="J2398" s="96">
        <v>0.0</v>
      </c>
      <c r="K2398" s="98">
        <f t="shared" si="4"/>
        <v>8</v>
      </c>
      <c r="L2398" s="99" t="s">
        <v>6668</v>
      </c>
      <c r="M2398" s="100" t="s">
        <v>6669</v>
      </c>
      <c r="N2398" s="101" t="str">
        <f t="shared" si="139"/>
        <v>PT1590233-T0018936239090036</v>
      </c>
      <c r="O2398" s="128"/>
      <c r="P2398" s="100"/>
      <c r="Q2398" s="103">
        <f t="shared" si="5"/>
        <v>8</v>
      </c>
      <c r="R2398" s="161"/>
      <c r="S2398" s="105"/>
      <c r="T2398" s="106"/>
      <c r="U2398" s="107" t="s">
        <v>6539</v>
      </c>
      <c r="V2398" s="108" t="s">
        <v>756</v>
      </c>
      <c r="W2398" s="109" t="s">
        <v>1908</v>
      </c>
      <c r="X2398" s="110" t="str">
        <f t="shared" si="6"/>
        <v/>
      </c>
      <c r="Y2398" s="110" t="str">
        <f t="shared" si="7"/>
        <v/>
      </c>
      <c r="Z2398" s="109" t="s">
        <v>797</v>
      </c>
      <c r="AA2398" s="109" t="s">
        <v>802</v>
      </c>
      <c r="AB2398" s="106"/>
      <c r="AC2398" s="158"/>
      <c r="AD2398" s="160"/>
      <c r="AE2398" s="127"/>
      <c r="AF2398" s="113"/>
      <c r="AG2398" s="165" t="str">
        <f t="array" ref="AG2398">XLOOKUP(F2398,'CLV2'!A:A,'CLV2'!E:E)</f>
        <v>2.MEAT</v>
      </c>
      <c r="AH2398" s="115" t="str">
        <f t="array" ref="AH2398">XLOOKUP(F2398,'CLV2'!A:A,'CLV2'!F:F)</f>
        <v>3.FROZEN MEAT</v>
      </c>
      <c r="AI2398" s="115" t="str">
        <f t="shared" si="8"/>
        <v>Pack</v>
      </c>
      <c r="AJ2398" s="116">
        <f t="shared" si="9"/>
        <v>1</v>
      </c>
      <c r="AK2398" s="117" t="str">
        <f t="array" ref="AK2398">XLOOKUP(F2398,'GIÁ'!A:A,'GIÁ'!D:D)</f>
        <v>47814.16</v>
      </c>
      <c r="AL2398" s="118">
        <f t="shared" si="10"/>
        <v>382513.28</v>
      </c>
      <c r="AM2398" s="118">
        <f t="shared" si="11"/>
        <v>0</v>
      </c>
      <c r="AN2398" s="119">
        <f t="shared" si="12"/>
        <v>0</v>
      </c>
      <c r="AO2398" s="118">
        <f t="shared" si="13"/>
        <v>382513.28</v>
      </c>
      <c r="AP2398" s="121">
        <f t="shared" si="14"/>
        <v>0</v>
      </c>
      <c r="AQ2398" s="122"/>
      <c r="AR2398" s="119"/>
    </row>
    <row r="2399" ht="22.5" customHeight="1">
      <c r="A2399" s="89">
        <v>46233.0</v>
      </c>
      <c r="B2399" s="90">
        <v>0.5277777777777778</v>
      </c>
      <c r="C2399" s="91" t="s">
        <v>1466</v>
      </c>
      <c r="D2399" s="129" t="str">
        <f t="array" ref="D2399">XLOOKUP(C2399,'DS ST'!A:A,'DS ST'!B:B)</f>
        <v>NVD</v>
      </c>
      <c r="E2399" s="94" t="str">
        <f t="array" ref="E2399">XLOOKUP($F2399,'GIÁ'!$A:$A,'GIÁ'!$E:$E)</f>
        <v>ĐÔNG</v>
      </c>
      <c r="F2399" s="94">
        <v>8.938535604047E12</v>
      </c>
      <c r="G2399" s="95" t="s">
        <v>3054</v>
      </c>
      <c r="H2399" s="95" t="s">
        <v>787</v>
      </c>
      <c r="I2399" s="96">
        <v>1.0</v>
      </c>
      <c r="J2399" s="96">
        <v>0.0</v>
      </c>
      <c r="K2399" s="98">
        <f t="shared" si="4"/>
        <v>1</v>
      </c>
      <c r="L2399" s="99" t="s">
        <v>6668</v>
      </c>
      <c r="M2399" s="100" t="s">
        <v>6669</v>
      </c>
      <c r="N2399" s="101" t="str">
        <f t="shared" si="139"/>
        <v>PT1590233-T0018938535604047</v>
      </c>
      <c r="O2399" s="128"/>
      <c r="P2399" s="100"/>
      <c r="Q2399" s="103">
        <f t="shared" si="5"/>
        <v>1</v>
      </c>
      <c r="R2399" s="161"/>
      <c r="S2399" s="105"/>
      <c r="T2399" s="106"/>
      <c r="U2399" s="107" t="s">
        <v>6541</v>
      </c>
      <c r="V2399" s="108" t="s">
        <v>756</v>
      </c>
      <c r="W2399" s="109" t="s">
        <v>1908</v>
      </c>
      <c r="X2399" s="110" t="str">
        <f t="shared" si="6"/>
        <v/>
      </c>
      <c r="Y2399" s="110" t="str">
        <f t="shared" si="7"/>
        <v/>
      </c>
      <c r="Z2399" s="109" t="s">
        <v>797</v>
      </c>
      <c r="AA2399" s="109" t="s">
        <v>802</v>
      </c>
      <c r="AB2399" s="106"/>
      <c r="AC2399" s="158"/>
      <c r="AD2399" s="160"/>
      <c r="AE2399" s="127"/>
      <c r="AF2399" s="113"/>
      <c r="AG2399" s="165" t="str">
        <f t="array" ref="AG2399">XLOOKUP(F2399,'CLV2'!A:A,'CLV2'!E:E)</f>
        <v>2.FISH AND SEAFOOD</v>
      </c>
      <c r="AH2399" s="115" t="str">
        <f t="array" ref="AH2399">XLOOKUP(F2399,'CLV2'!A:A,'CLV2'!F:F)</f>
        <v>3.FROZEN FISH AND SEAFOOD</v>
      </c>
      <c r="AI2399" s="115" t="str">
        <f t="shared" si="8"/>
        <v>Pack</v>
      </c>
      <c r="AJ2399" s="116">
        <f t="shared" si="9"/>
        <v>1</v>
      </c>
      <c r="AK2399" s="117" t="str">
        <f t="array" ref="AK2399">XLOOKUP(F2399,'GIÁ'!A:A,'GIÁ'!D:D)</f>
        <v>48011.15</v>
      </c>
      <c r="AL2399" s="118">
        <f t="shared" si="10"/>
        <v>48011.15</v>
      </c>
      <c r="AM2399" s="118">
        <f t="shared" si="11"/>
        <v>0</v>
      </c>
      <c r="AN2399" s="119">
        <f t="shared" si="12"/>
        <v>0</v>
      </c>
      <c r="AO2399" s="118">
        <f t="shared" si="13"/>
        <v>48011.15</v>
      </c>
      <c r="AP2399" s="121">
        <f t="shared" si="14"/>
        <v>0</v>
      </c>
      <c r="AQ2399" s="122"/>
      <c r="AR2399" s="119"/>
    </row>
    <row r="2400" ht="22.5" customHeight="1">
      <c r="A2400" s="89">
        <v>46233.0</v>
      </c>
      <c r="B2400" s="90">
        <v>0.5277777777777778</v>
      </c>
      <c r="C2400" s="91" t="s">
        <v>1466</v>
      </c>
      <c r="D2400" s="129" t="str">
        <f t="array" ref="D2400">XLOOKUP(C2400,'DS ST'!A:A,'DS ST'!B:B)</f>
        <v>NVD</v>
      </c>
      <c r="E2400" s="94" t="str">
        <f t="array" ref="E2400">XLOOKUP($F2400,'GIÁ'!$A:$A,'GIÁ'!$E:$E)</f>
        <v>ĐÔNG</v>
      </c>
      <c r="F2400" s="94">
        <v>8.936187610089E12</v>
      </c>
      <c r="G2400" s="95" t="s">
        <v>2590</v>
      </c>
      <c r="H2400" s="95" t="s">
        <v>224</v>
      </c>
      <c r="I2400" s="96">
        <v>4.0</v>
      </c>
      <c r="J2400" s="96">
        <v>0.0</v>
      </c>
      <c r="K2400" s="98">
        <f t="shared" si="4"/>
        <v>4</v>
      </c>
      <c r="L2400" s="99" t="s">
        <v>6668</v>
      </c>
      <c r="M2400" s="100" t="s">
        <v>6669</v>
      </c>
      <c r="N2400" s="101" t="str">
        <f t="shared" si="139"/>
        <v>PT1590233-T0018936187610089</v>
      </c>
      <c r="O2400" s="128"/>
      <c r="P2400" s="100"/>
      <c r="Q2400" s="103">
        <f t="shared" si="5"/>
        <v>4</v>
      </c>
      <c r="R2400" s="161"/>
      <c r="S2400" s="105"/>
      <c r="T2400" s="106"/>
      <c r="U2400" s="107" t="s">
        <v>6532</v>
      </c>
      <c r="V2400" s="108" t="s">
        <v>756</v>
      </c>
      <c r="W2400" s="109" t="s">
        <v>1908</v>
      </c>
      <c r="X2400" s="110" t="str">
        <f t="shared" si="6"/>
        <v/>
      </c>
      <c r="Y2400" s="110" t="str">
        <f t="shared" si="7"/>
        <v/>
      </c>
      <c r="Z2400" s="109" t="s">
        <v>797</v>
      </c>
      <c r="AA2400" s="109" t="s">
        <v>802</v>
      </c>
      <c r="AB2400" s="106"/>
      <c r="AC2400" s="158"/>
      <c r="AD2400" s="160"/>
      <c r="AE2400" s="127"/>
      <c r="AF2400" s="113"/>
      <c r="AG2400" s="165" t="str">
        <f t="array" ref="AG2400">XLOOKUP(F2400,'CLV2'!A:A,'CLV2'!E:E)</f>
        <v>2.FISH AND SEAFOOD</v>
      </c>
      <c r="AH2400" s="115" t="str">
        <f t="array" ref="AH2400">XLOOKUP(F2400,'CLV2'!A:A,'CLV2'!F:F)</f>
        <v>3.FROZEN FISH AND SEAFOOD</v>
      </c>
      <c r="AI2400" s="115" t="str">
        <f t="shared" si="8"/>
        <v>Pack</v>
      </c>
      <c r="AJ2400" s="116">
        <f t="shared" si="9"/>
        <v>1</v>
      </c>
      <c r="AK2400" s="117" t="str">
        <f t="array" ref="AK2400">XLOOKUP(F2400,'GIÁ'!A:A,'GIÁ'!D:D)</f>
        <v>73948.55</v>
      </c>
      <c r="AL2400" s="118">
        <f t="shared" si="10"/>
        <v>295794.2</v>
      </c>
      <c r="AM2400" s="118">
        <f t="shared" si="11"/>
        <v>0</v>
      </c>
      <c r="AN2400" s="119">
        <f t="shared" si="12"/>
        <v>0</v>
      </c>
      <c r="AO2400" s="118">
        <f t="shared" si="13"/>
        <v>295794.2</v>
      </c>
      <c r="AP2400" s="121">
        <f t="shared" si="14"/>
        <v>0</v>
      </c>
      <c r="AQ2400" s="122"/>
      <c r="AR2400" s="119"/>
    </row>
    <row r="2401" ht="22.5" customHeight="1">
      <c r="A2401" s="89">
        <v>46233.0</v>
      </c>
      <c r="B2401" s="90">
        <v>0.5277777777777778</v>
      </c>
      <c r="C2401" s="91" t="s">
        <v>1466</v>
      </c>
      <c r="D2401" s="129" t="str">
        <f t="array" ref="D2401">XLOOKUP(C2401,'DS ST'!A:A,'DS ST'!B:B)</f>
        <v>NVD</v>
      </c>
      <c r="E2401" s="94" t="str">
        <f t="array" ref="E2401">XLOOKUP($F2401,'GIÁ'!$A:$A,'GIÁ'!$E:$E)</f>
        <v>ĐÔNG</v>
      </c>
      <c r="F2401" s="94">
        <v>8.938535604597E12</v>
      </c>
      <c r="G2401" s="95" t="s">
        <v>3063</v>
      </c>
      <c r="H2401" s="95" t="s">
        <v>93</v>
      </c>
      <c r="I2401" s="96">
        <v>2.0</v>
      </c>
      <c r="J2401" s="96">
        <v>0.0</v>
      </c>
      <c r="K2401" s="98">
        <f t="shared" si="4"/>
        <v>2</v>
      </c>
      <c r="L2401" s="99" t="s">
        <v>6668</v>
      </c>
      <c r="M2401" s="100" t="s">
        <v>6669</v>
      </c>
      <c r="N2401" s="101" t="str">
        <f t="shared" si="139"/>
        <v>PT1590233-T0018938535604597</v>
      </c>
      <c r="O2401" s="128"/>
      <c r="P2401" s="100"/>
      <c r="Q2401" s="103">
        <f t="shared" si="5"/>
        <v>2</v>
      </c>
      <c r="R2401" s="161"/>
      <c r="S2401" s="105"/>
      <c r="T2401" s="106"/>
      <c r="U2401" s="107" t="s">
        <v>6542</v>
      </c>
      <c r="V2401" s="108" t="s">
        <v>756</v>
      </c>
      <c r="W2401" s="109" t="s">
        <v>1908</v>
      </c>
      <c r="X2401" s="110" t="str">
        <f t="shared" si="6"/>
        <v/>
      </c>
      <c r="Y2401" s="110" t="str">
        <f t="shared" si="7"/>
        <v/>
      </c>
      <c r="Z2401" s="109" t="s">
        <v>797</v>
      </c>
      <c r="AA2401" s="109" t="s">
        <v>802</v>
      </c>
      <c r="AB2401" s="106"/>
      <c r="AC2401" s="158"/>
      <c r="AD2401" s="160"/>
      <c r="AE2401" s="127"/>
      <c r="AF2401" s="113"/>
      <c r="AG2401" s="165" t="str">
        <f t="array" ref="AG2401">XLOOKUP(F2401,'CLV2'!A:A,'CLV2'!E:E)</f>
        <v>2.FISH AND SEAFOOD</v>
      </c>
      <c r="AH2401" s="115" t="str">
        <f t="array" ref="AH2401">XLOOKUP(F2401,'CLV2'!A:A,'CLV2'!F:F)</f>
        <v>3.FROZEN FISH AND SEAFOOD</v>
      </c>
      <c r="AI2401" s="115" t="str">
        <f t="shared" si="8"/>
        <v>Pack</v>
      </c>
      <c r="AJ2401" s="116">
        <f t="shared" si="9"/>
        <v>1</v>
      </c>
      <c r="AK2401" s="117" t="str">
        <f t="array" ref="AK2401">XLOOKUP(F2401,'GIÁ'!A:A,'GIÁ'!D:D)</f>
        <v>54841.46</v>
      </c>
      <c r="AL2401" s="118">
        <f t="shared" si="10"/>
        <v>109682.92</v>
      </c>
      <c r="AM2401" s="118">
        <f t="shared" si="11"/>
        <v>0</v>
      </c>
      <c r="AN2401" s="119">
        <f t="shared" si="12"/>
        <v>0</v>
      </c>
      <c r="AO2401" s="118">
        <f t="shared" si="13"/>
        <v>109682.92</v>
      </c>
      <c r="AP2401" s="121">
        <f t="shared" si="14"/>
        <v>0</v>
      </c>
      <c r="AQ2401" s="122"/>
      <c r="AR2401" s="119"/>
    </row>
    <row r="2402" ht="22.5" customHeight="1">
      <c r="A2402" s="89">
        <v>46233.0</v>
      </c>
      <c r="B2402" s="90">
        <v>0.5277777777777778</v>
      </c>
      <c r="C2402" s="91" t="s">
        <v>1466</v>
      </c>
      <c r="D2402" s="129" t="str">
        <f t="array" ref="D2402">XLOOKUP(C2402,'DS ST'!A:A,'DS ST'!B:B)</f>
        <v>NVD</v>
      </c>
      <c r="E2402" s="94" t="str">
        <f t="array" ref="E2402">XLOOKUP($F2402,'GIÁ'!$A:$A,'GIÁ'!$E:$E)</f>
        <v>ĐÔNG</v>
      </c>
      <c r="F2402" s="94">
        <v>8.938521793335E12</v>
      </c>
      <c r="G2402" s="95" t="s">
        <v>3362</v>
      </c>
      <c r="H2402" s="95" t="s">
        <v>224</v>
      </c>
      <c r="I2402" s="96">
        <v>4.0</v>
      </c>
      <c r="J2402" s="96">
        <v>0.0</v>
      </c>
      <c r="K2402" s="98">
        <f t="shared" si="4"/>
        <v>4</v>
      </c>
      <c r="L2402" s="99" t="s">
        <v>6668</v>
      </c>
      <c r="M2402" s="100" t="s">
        <v>6669</v>
      </c>
      <c r="N2402" s="101" t="str">
        <f t="shared" si="139"/>
        <v>PT1590233-T0018938521793335</v>
      </c>
      <c r="O2402" s="128"/>
      <c r="P2402" s="100"/>
      <c r="Q2402" s="103">
        <f t="shared" si="5"/>
        <v>4</v>
      </c>
      <c r="R2402" s="161"/>
      <c r="S2402" s="105"/>
      <c r="T2402" s="106"/>
      <c r="U2402" s="107" t="s">
        <v>6570</v>
      </c>
      <c r="V2402" s="108" t="s">
        <v>756</v>
      </c>
      <c r="W2402" s="109" t="s">
        <v>1908</v>
      </c>
      <c r="X2402" s="110" t="str">
        <f t="shared" si="6"/>
        <v/>
      </c>
      <c r="Y2402" s="110" t="str">
        <f t="shared" si="7"/>
        <v/>
      </c>
      <c r="Z2402" s="109" t="s">
        <v>797</v>
      </c>
      <c r="AA2402" s="109" t="s">
        <v>802</v>
      </c>
      <c r="AB2402" s="106"/>
      <c r="AC2402" s="158"/>
      <c r="AD2402" s="160"/>
      <c r="AE2402" s="127"/>
      <c r="AF2402" s="113"/>
      <c r="AG2402" s="165" t="str">
        <f t="array" ref="AG2402">XLOOKUP(F2402,'CLV2'!A:A,'CLV2'!E:E)</f>
        <v>#N/A</v>
      </c>
      <c r="AH2402" s="115" t="str">
        <f t="array" ref="AH2402">XLOOKUP(F2402,'CLV2'!A:A,'CLV2'!F:F)</f>
        <v>#N/A</v>
      </c>
      <c r="AI2402" s="115" t="str">
        <f t="shared" si="8"/>
        <v>Pack</v>
      </c>
      <c r="AJ2402" s="116">
        <f t="shared" si="9"/>
        <v>1</v>
      </c>
      <c r="AK2402" s="117">
        <f t="array" ref="AK2402">XLOOKUP(F2402,'GIÁ'!A:A,'GIÁ'!D:D)</f>
        <v>133000</v>
      </c>
      <c r="AL2402" s="118">
        <f t="shared" si="10"/>
        <v>532000</v>
      </c>
      <c r="AM2402" s="118">
        <f t="shared" si="11"/>
        <v>0</v>
      </c>
      <c r="AN2402" s="119">
        <f t="shared" si="12"/>
        <v>0</v>
      </c>
      <c r="AO2402" s="118">
        <f t="shared" si="13"/>
        <v>532000</v>
      </c>
      <c r="AP2402" s="121">
        <f t="shared" si="14"/>
        <v>0</v>
      </c>
      <c r="AQ2402" s="122"/>
      <c r="AR2402" s="119"/>
    </row>
    <row r="2403" ht="22.5" customHeight="1">
      <c r="A2403" s="89">
        <v>46233.0</v>
      </c>
      <c r="B2403" s="90">
        <v>0.5326388888888889</v>
      </c>
      <c r="C2403" s="91" t="s">
        <v>1466</v>
      </c>
      <c r="D2403" s="129" t="str">
        <f t="array" ref="D2403">XLOOKUP(C2403,'DS ST'!A:A,'DS ST'!B:B)</f>
        <v>NVD</v>
      </c>
      <c r="E2403" s="94" t="str">
        <f t="array" ref="E2403">XLOOKUP($F2403,'GIÁ'!$A:$A,'GIÁ'!$E:$E)</f>
        <v>MÁT</v>
      </c>
      <c r="F2403" s="94">
        <v>8.936009793167E12</v>
      </c>
      <c r="G2403" s="95" t="s">
        <v>2152</v>
      </c>
      <c r="H2403" s="95" t="s">
        <v>57</v>
      </c>
      <c r="I2403" s="96">
        <v>24.0</v>
      </c>
      <c r="J2403" s="96">
        <v>12.0</v>
      </c>
      <c r="K2403" s="98">
        <f t="shared" si="4"/>
        <v>12</v>
      </c>
      <c r="L2403" s="99" t="s">
        <v>6673</v>
      </c>
      <c r="M2403" s="100" t="s">
        <v>6674</v>
      </c>
      <c r="N2403" s="101" t="str">
        <f t="shared" si="139"/>
        <v>TRBNVD61098936009793167</v>
      </c>
      <c r="O2403" s="128"/>
      <c r="P2403" s="100"/>
      <c r="Q2403" s="103">
        <f t="shared" si="5"/>
        <v>12</v>
      </c>
      <c r="R2403" s="161"/>
      <c r="S2403" s="105"/>
      <c r="T2403" s="106"/>
      <c r="U2403" s="107"/>
      <c r="V2403" s="108" t="s">
        <v>756</v>
      </c>
      <c r="W2403" s="109" t="s">
        <v>1312</v>
      </c>
      <c r="X2403" s="110" t="str">
        <f t="shared" si="6"/>
        <v/>
      </c>
      <c r="Y2403" s="110" t="str">
        <f t="shared" si="7"/>
        <v/>
      </c>
      <c r="Z2403" s="139" t="str">
        <f>IF(N(Q2403)&lt;=0,"",IF(ISNUMBER(SEARCH("Thiếu kiện",V2403)),"Kho đông mát",IF(AND(N(Q2403)&gt;0,N(P2403)&gt;0,OR(ISNUMBER(SEARCH("Hình KDB",U2403)),ISNUMBER(SEARCH("Hình tele",U2403)),ISNUMBER(SEARCH("sai code",U2403)),ISNUMBER(SEARCH("ST nhận",U2403)))),"Kho đông mát",IF(AND(W2403="DC giao thiếu",OR(ISNUMBER(SEARCH("Hình KDB",U2403)),ISNUMBER(SEARCH("Hình tele",U2403)),ISNUMBER(SEARCH("sai code",U2403)))),"Kho đông mát",IF(W2403="DC giao thiếu","Chưa xác định",IF(AND(W2403="DC pick sai",OR(ISNUMBER(SEARCH("Hình KDB",U2403)),ISNUMBER(SEARCH("Hình tele",U2403)),ISNUMBER(SEARCH("sai code",U2403)),ISNUMBER(SEARCH("ST nhận",U2403)))),"Kho đông mát",IF(W2403="DC pick sai","Chưa xác định",IF(AND(W2403="Hao hụt",N(O2403)&gt;0,OR(ISNUMBER(SEARCH("Hình KDB",U2403)),ISNUMBER(SEARCH("Hình tele",U2403)),ISNUMBER(SEARCH("sai code",U2403)),ISNUMBER(SEARCH("ST nhận",U2403)))),"Kho đông mát",IF(W2403="Hao hụt","Chưa xác định",IF(OR(W2403="VT giao sai điểm",W2403="Không đạt nhiệt độ",W2403="TX giao thiếu kiện",W2403="Hàng không đạt CL"),"Kho đông mát",IF(W2403="Chưa xác định","Chưa xác định",IF(N(P2403)&gt;0,"Chưa xác định",""))))))))))))</f>
        <v>Chưa xác định</v>
      </c>
      <c r="AA2403" s="109" t="s">
        <v>5260</v>
      </c>
      <c r="AB2403" s="106"/>
      <c r="AC2403" s="158"/>
      <c r="AD2403" s="160"/>
      <c r="AE2403" s="127"/>
      <c r="AF2403" s="113"/>
      <c r="AG2403" s="165" t="str">
        <f t="array" ref="AG2403">XLOOKUP(F2403,'CLV2'!A:A,'CLV2'!E:E)</f>
        <v>2.DAIRY</v>
      </c>
      <c r="AH2403" s="115" t="str">
        <f t="array" ref="AH2403">XLOOKUP(F2403,'CLV2'!A:A,'CLV2'!F:F)</f>
        <v>3.YOGURT</v>
      </c>
      <c r="AI2403" s="115" t="str">
        <f t="shared" si="8"/>
        <v>Pack</v>
      </c>
      <c r="AJ2403" s="116">
        <f t="shared" si="9"/>
        <v>0.5</v>
      </c>
      <c r="AK2403" s="117" t="str">
        <f t="array" ref="AK2403">XLOOKUP(F2403,'GIÁ'!A:A,'GIÁ'!D:D)</f>
        <v>5248.68</v>
      </c>
      <c r="AL2403" s="118">
        <f t="shared" si="10"/>
        <v>62984.16</v>
      </c>
      <c r="AM2403" s="118">
        <f t="shared" si="11"/>
        <v>0</v>
      </c>
      <c r="AN2403" s="119">
        <f t="shared" si="12"/>
        <v>0</v>
      </c>
      <c r="AO2403" s="118">
        <f t="shared" si="13"/>
        <v>0</v>
      </c>
      <c r="AP2403" s="121">
        <f t="shared" si="14"/>
        <v>62984.16</v>
      </c>
      <c r="AQ2403" s="122"/>
      <c r="AR2403" s="119"/>
    </row>
    <row r="2404" ht="22.5" customHeight="1">
      <c r="A2404" s="89">
        <v>46233.0</v>
      </c>
      <c r="B2404" s="90">
        <v>0.4201388888888889</v>
      </c>
      <c r="C2404" s="91" t="s">
        <v>212</v>
      </c>
      <c r="D2404" s="129" t="str">
        <f t="array" ref="D2404">XLOOKUP(C2404,'DS ST'!A:A,'DS ST'!B:B)</f>
        <v>A115</v>
      </c>
      <c r="E2404" s="94" t="str">
        <f t="array" ref="E2404">XLOOKUP($F2404,'GIÁ'!$A:$A,'GIÁ'!$E:$E)</f>
        <v>ĐÔNG</v>
      </c>
      <c r="F2404" s="94">
        <v>8.936077110132E12</v>
      </c>
      <c r="G2404" s="95" t="s">
        <v>2331</v>
      </c>
      <c r="H2404" s="95" t="s">
        <v>224</v>
      </c>
      <c r="I2404" s="96">
        <v>4.0</v>
      </c>
      <c r="J2404" s="96">
        <v>0.0</v>
      </c>
      <c r="K2404" s="98">
        <f t="shared" si="4"/>
        <v>4</v>
      </c>
      <c r="L2404" s="99" t="s">
        <v>6675</v>
      </c>
      <c r="M2404" s="100" t="s">
        <v>6676</v>
      </c>
      <c r="N2404" s="101" t="str">
        <f t="shared" si="139"/>
        <v>PT1590319-T0018936077110132</v>
      </c>
      <c r="O2404" s="128"/>
      <c r="P2404" s="100"/>
      <c r="Q2404" s="103">
        <f t="shared" si="5"/>
        <v>4</v>
      </c>
      <c r="R2404" s="161"/>
      <c r="S2404" s="105"/>
      <c r="T2404" s="106"/>
      <c r="U2404" s="107" t="s">
        <v>6562</v>
      </c>
      <c r="V2404" s="108" t="s">
        <v>756</v>
      </c>
      <c r="W2404" s="109" t="s">
        <v>1908</v>
      </c>
      <c r="X2404" s="110" t="str">
        <f t="shared" si="6"/>
        <v/>
      </c>
      <c r="Y2404" s="110" t="str">
        <f t="shared" si="7"/>
        <v/>
      </c>
      <c r="Z2404" s="109" t="s">
        <v>797</v>
      </c>
      <c r="AA2404" s="109" t="s">
        <v>802</v>
      </c>
      <c r="AB2404" s="106"/>
      <c r="AC2404" s="158"/>
      <c r="AD2404" s="160"/>
      <c r="AE2404" s="127"/>
      <c r="AF2404" s="113"/>
      <c r="AG2404" s="165" t="str">
        <f t="array" ref="AG2404">XLOOKUP(F2404,'CLV2'!A:A,'CLV2'!E:E)</f>
        <v>2.FROZEN FOODS</v>
      </c>
      <c r="AH2404" s="115" t="str">
        <f t="array" ref="AH2404">XLOOKUP(F2404,'CLV2'!A:A,'CLV2'!F:F)</f>
        <v>3.DUMPLINGS</v>
      </c>
      <c r="AI2404" s="115" t="str">
        <f t="shared" si="8"/>
        <v>Pack</v>
      </c>
      <c r="AJ2404" s="116">
        <f t="shared" si="9"/>
        <v>1</v>
      </c>
      <c r="AK2404" s="117" t="str">
        <f t="array" ref="AK2404">XLOOKUP(F2404,'GIÁ'!A:A,'GIÁ'!D:D)</f>
        <v>35838.13</v>
      </c>
      <c r="AL2404" s="118">
        <f t="shared" si="10"/>
        <v>143352.52</v>
      </c>
      <c r="AM2404" s="118">
        <f t="shared" si="11"/>
        <v>0</v>
      </c>
      <c r="AN2404" s="119">
        <f t="shared" si="12"/>
        <v>0</v>
      </c>
      <c r="AO2404" s="118">
        <f t="shared" si="13"/>
        <v>143352.52</v>
      </c>
      <c r="AP2404" s="121">
        <f t="shared" si="14"/>
        <v>0</v>
      </c>
      <c r="AQ2404" s="122"/>
      <c r="AR2404" s="119"/>
    </row>
    <row r="2405" ht="22.5" customHeight="1">
      <c r="A2405" s="89">
        <v>46233.0</v>
      </c>
      <c r="B2405" s="90">
        <v>0.4201388888888889</v>
      </c>
      <c r="C2405" s="91" t="s">
        <v>212</v>
      </c>
      <c r="D2405" s="129" t="str">
        <f t="array" ref="D2405">XLOOKUP(C2405,'DS ST'!A:A,'DS ST'!B:B)</f>
        <v>A115</v>
      </c>
      <c r="E2405" s="94" t="str">
        <f t="array" ref="E2405">XLOOKUP($F2405,'GIÁ'!$A:$A,'GIÁ'!$E:$E)</f>
        <v>ĐÔNG</v>
      </c>
      <c r="F2405" s="94">
        <v>8.934717275081E12</v>
      </c>
      <c r="G2405" s="95" t="s">
        <v>1735</v>
      </c>
      <c r="H2405" s="95" t="s">
        <v>224</v>
      </c>
      <c r="I2405" s="96">
        <v>6.0</v>
      </c>
      <c r="J2405" s="96">
        <v>0.0</v>
      </c>
      <c r="K2405" s="98">
        <f t="shared" si="4"/>
        <v>6</v>
      </c>
      <c r="L2405" s="99" t="s">
        <v>6675</v>
      </c>
      <c r="M2405" s="100" t="s">
        <v>6676</v>
      </c>
      <c r="N2405" s="101" t="str">
        <f t="shared" si="139"/>
        <v>PT1590319-T0018934717275081</v>
      </c>
      <c r="O2405" s="128"/>
      <c r="P2405" s="100"/>
      <c r="Q2405" s="103">
        <f t="shared" si="5"/>
        <v>6</v>
      </c>
      <c r="R2405" s="161"/>
      <c r="S2405" s="105"/>
      <c r="T2405" s="106"/>
      <c r="U2405" s="107" t="s">
        <v>6563</v>
      </c>
      <c r="V2405" s="108" t="s">
        <v>756</v>
      </c>
      <c r="W2405" s="109" t="s">
        <v>1908</v>
      </c>
      <c r="X2405" s="110" t="str">
        <f t="shared" si="6"/>
        <v/>
      </c>
      <c r="Y2405" s="110" t="str">
        <f t="shared" si="7"/>
        <v/>
      </c>
      <c r="Z2405" s="109" t="s">
        <v>797</v>
      </c>
      <c r="AA2405" s="109" t="s">
        <v>802</v>
      </c>
      <c r="AB2405" s="106"/>
      <c r="AC2405" s="158"/>
      <c r="AD2405" s="160"/>
      <c r="AE2405" s="127"/>
      <c r="AF2405" s="113"/>
      <c r="AG2405" s="165" t="str">
        <f t="array" ref="AG2405">XLOOKUP(F2405,'CLV2'!A:A,'CLV2'!E:E)</f>
        <v>2.FROZEN FOODS</v>
      </c>
      <c r="AH2405" s="115" t="str">
        <f t="array" ref="AH2405">XLOOKUP(F2405,'CLV2'!A:A,'CLV2'!F:F)</f>
        <v>3.DUMPLINGS</v>
      </c>
      <c r="AI2405" s="115" t="str">
        <f t="shared" si="8"/>
        <v>Pack</v>
      </c>
      <c r="AJ2405" s="116">
        <f t="shared" si="9"/>
        <v>1</v>
      </c>
      <c r="AK2405" s="117" t="str">
        <f t="array" ref="AK2405">XLOOKUP(F2405,'GIÁ'!A:A,'GIÁ'!D:D)</f>
        <v>42036.39</v>
      </c>
      <c r="AL2405" s="118">
        <f t="shared" si="10"/>
        <v>252218.34</v>
      </c>
      <c r="AM2405" s="118">
        <f t="shared" si="11"/>
        <v>0</v>
      </c>
      <c r="AN2405" s="119">
        <f t="shared" si="12"/>
        <v>0</v>
      </c>
      <c r="AO2405" s="118">
        <f t="shared" si="13"/>
        <v>252218.34</v>
      </c>
      <c r="AP2405" s="121">
        <f t="shared" si="14"/>
        <v>0</v>
      </c>
      <c r="AQ2405" s="122"/>
      <c r="AR2405" s="119"/>
    </row>
    <row r="2406" ht="22.5" customHeight="1">
      <c r="A2406" s="89">
        <v>46233.0</v>
      </c>
      <c r="B2406" s="90">
        <v>0.4201388888888889</v>
      </c>
      <c r="C2406" s="91" t="s">
        <v>212</v>
      </c>
      <c r="D2406" s="129" t="str">
        <f t="array" ref="D2406">XLOOKUP(C2406,'DS ST'!A:A,'DS ST'!B:B)</f>
        <v>A115</v>
      </c>
      <c r="E2406" s="94" t="str">
        <f t="array" ref="E2406">XLOOKUP($F2406,'GIÁ'!$A:$A,'GIÁ'!$E:$E)</f>
        <v>ĐÔNG</v>
      </c>
      <c r="F2406" s="94">
        <v>8.934717401343E12</v>
      </c>
      <c r="G2406" s="95" t="s">
        <v>1752</v>
      </c>
      <c r="H2406" s="95" t="s">
        <v>224</v>
      </c>
      <c r="I2406" s="96">
        <v>4.0</v>
      </c>
      <c r="J2406" s="96">
        <v>0.0</v>
      </c>
      <c r="K2406" s="98">
        <f t="shared" si="4"/>
        <v>4</v>
      </c>
      <c r="L2406" s="99" t="s">
        <v>6675</v>
      </c>
      <c r="M2406" s="100" t="s">
        <v>6676</v>
      </c>
      <c r="N2406" s="101" t="str">
        <f t="shared" si="139"/>
        <v>PT1590319-T0018934717401343</v>
      </c>
      <c r="O2406" s="128"/>
      <c r="P2406" s="100"/>
      <c r="Q2406" s="103">
        <f t="shared" si="5"/>
        <v>4</v>
      </c>
      <c r="R2406" s="161"/>
      <c r="S2406" s="105"/>
      <c r="T2406" s="106"/>
      <c r="U2406" s="107" t="s">
        <v>6576</v>
      </c>
      <c r="V2406" s="108" t="s">
        <v>756</v>
      </c>
      <c r="W2406" s="109" t="s">
        <v>1908</v>
      </c>
      <c r="X2406" s="110" t="str">
        <f t="shared" si="6"/>
        <v/>
      </c>
      <c r="Y2406" s="110" t="str">
        <f t="shared" si="7"/>
        <v/>
      </c>
      <c r="Z2406" s="109" t="s">
        <v>797</v>
      </c>
      <c r="AA2406" s="109" t="s">
        <v>802</v>
      </c>
      <c r="AB2406" s="106"/>
      <c r="AC2406" s="158"/>
      <c r="AD2406" s="160"/>
      <c r="AE2406" s="127"/>
      <c r="AF2406" s="113"/>
      <c r="AG2406" s="165" t="str">
        <f t="array" ref="AG2406">XLOOKUP(F2406,'CLV2'!A:A,'CLV2'!E:E)</f>
        <v>2.FROZEN FOODS</v>
      </c>
      <c r="AH2406" s="115" t="str">
        <f t="array" ref="AH2406">XLOOKUP(F2406,'CLV2'!A:A,'CLV2'!F:F)</f>
        <v>3.DUMPLINGS</v>
      </c>
      <c r="AI2406" s="115" t="str">
        <f t="shared" si="8"/>
        <v>Pack</v>
      </c>
      <c r="AJ2406" s="116">
        <f t="shared" si="9"/>
        <v>1</v>
      </c>
      <c r="AK2406" s="117" t="str">
        <f t="array" ref="AK2406">XLOOKUP(F2406,'GIÁ'!A:A,'GIÁ'!D:D)</f>
        <v>20835.93</v>
      </c>
      <c r="AL2406" s="118">
        <f t="shared" si="10"/>
        <v>83343.72</v>
      </c>
      <c r="AM2406" s="118">
        <f t="shared" si="11"/>
        <v>0</v>
      </c>
      <c r="AN2406" s="119">
        <f t="shared" si="12"/>
        <v>0</v>
      </c>
      <c r="AO2406" s="118">
        <f t="shared" si="13"/>
        <v>83343.72</v>
      </c>
      <c r="AP2406" s="121">
        <f t="shared" si="14"/>
        <v>0</v>
      </c>
      <c r="AQ2406" s="122"/>
      <c r="AR2406" s="119"/>
    </row>
    <row r="2407" ht="22.5" customHeight="1">
      <c r="A2407" s="89">
        <v>46233.0</v>
      </c>
      <c r="B2407" s="90">
        <v>0.4201388888888889</v>
      </c>
      <c r="C2407" s="91" t="s">
        <v>212</v>
      </c>
      <c r="D2407" s="129" t="str">
        <f t="array" ref="D2407">XLOOKUP(C2407,'DS ST'!A:A,'DS ST'!B:B)</f>
        <v>A115</v>
      </c>
      <c r="E2407" s="94" t="str">
        <f t="array" ref="E2407">XLOOKUP($F2407,'GIÁ'!$A:$A,'GIÁ'!$E:$E)</f>
        <v>ĐÔNG</v>
      </c>
      <c r="F2407" s="94">
        <v>8.8880036524E12</v>
      </c>
      <c r="G2407" s="95" t="s">
        <v>1541</v>
      </c>
      <c r="H2407" s="95" t="s">
        <v>224</v>
      </c>
      <c r="I2407" s="96">
        <v>4.0</v>
      </c>
      <c r="J2407" s="96">
        <v>0.0</v>
      </c>
      <c r="K2407" s="98">
        <f t="shared" si="4"/>
        <v>4</v>
      </c>
      <c r="L2407" s="99" t="s">
        <v>6675</v>
      </c>
      <c r="M2407" s="100" t="s">
        <v>6676</v>
      </c>
      <c r="N2407" s="101" t="str">
        <f t="shared" si="139"/>
        <v>PT1590319-T0018888003652400</v>
      </c>
      <c r="O2407" s="128"/>
      <c r="P2407" s="100"/>
      <c r="Q2407" s="103">
        <f t="shared" si="5"/>
        <v>4</v>
      </c>
      <c r="R2407" s="161"/>
      <c r="S2407" s="105"/>
      <c r="T2407" s="106"/>
      <c r="U2407" s="107" t="s">
        <v>6564</v>
      </c>
      <c r="V2407" s="108" t="s">
        <v>756</v>
      </c>
      <c r="W2407" s="109" t="s">
        <v>1908</v>
      </c>
      <c r="X2407" s="110" t="str">
        <f t="shared" si="6"/>
        <v/>
      </c>
      <c r="Y2407" s="110" t="str">
        <f t="shared" si="7"/>
        <v/>
      </c>
      <c r="Z2407" s="109" t="s">
        <v>797</v>
      </c>
      <c r="AA2407" s="109" t="s">
        <v>802</v>
      </c>
      <c r="AB2407" s="106"/>
      <c r="AC2407" s="158"/>
      <c r="AD2407" s="160"/>
      <c r="AE2407" s="127"/>
      <c r="AF2407" s="113"/>
      <c r="AG2407" s="165" t="str">
        <f t="array" ref="AG2407">XLOOKUP(F2407,'CLV2'!A:A,'CLV2'!E:E)</f>
        <v>2.FROZEN FOODS</v>
      </c>
      <c r="AH2407" s="115" t="str">
        <f t="array" ref="AH2407">XLOOKUP(F2407,'CLV2'!A:A,'CLV2'!F:F)</f>
        <v>3.PASTRY AND DESSERTS</v>
      </c>
      <c r="AI2407" s="115" t="str">
        <f t="shared" si="8"/>
        <v>Pack</v>
      </c>
      <c r="AJ2407" s="116">
        <f t="shared" si="9"/>
        <v>1</v>
      </c>
      <c r="AK2407" s="117" t="str">
        <f t="array" ref="AK2407">XLOOKUP(F2407,'GIÁ'!A:A,'GIÁ'!D:D)</f>
        <v>31762.47</v>
      </c>
      <c r="AL2407" s="118">
        <f t="shared" si="10"/>
        <v>127049.88</v>
      </c>
      <c r="AM2407" s="118">
        <f t="shared" si="11"/>
        <v>0</v>
      </c>
      <c r="AN2407" s="119">
        <f t="shared" si="12"/>
        <v>0</v>
      </c>
      <c r="AO2407" s="118">
        <f t="shared" si="13"/>
        <v>127049.88</v>
      </c>
      <c r="AP2407" s="121">
        <f t="shared" si="14"/>
        <v>0</v>
      </c>
      <c r="AQ2407" s="122"/>
      <c r="AR2407" s="119"/>
    </row>
    <row r="2408" ht="22.5" customHeight="1">
      <c r="A2408" s="89">
        <v>46233.0</v>
      </c>
      <c r="B2408" s="90">
        <v>0.4201388888888889</v>
      </c>
      <c r="C2408" s="91" t="s">
        <v>212</v>
      </c>
      <c r="D2408" s="129" t="str">
        <f t="array" ref="D2408">XLOOKUP(C2408,'DS ST'!A:A,'DS ST'!B:B)</f>
        <v>A115</v>
      </c>
      <c r="E2408" s="94" t="str">
        <f t="array" ref="E2408">XLOOKUP($F2408,'GIÁ'!$A:$A,'GIÁ'!$E:$E)</f>
        <v>ĐÔNG</v>
      </c>
      <c r="F2408" s="94">
        <v>8.936200101563E12</v>
      </c>
      <c r="G2408" s="95" t="s">
        <v>2637</v>
      </c>
      <c r="H2408" s="95" t="s">
        <v>224</v>
      </c>
      <c r="I2408" s="96">
        <v>4.0</v>
      </c>
      <c r="J2408" s="96">
        <v>0.0</v>
      </c>
      <c r="K2408" s="98">
        <f t="shared" si="4"/>
        <v>4</v>
      </c>
      <c r="L2408" s="99" t="s">
        <v>6675</v>
      </c>
      <c r="M2408" s="100" t="s">
        <v>6676</v>
      </c>
      <c r="N2408" s="101" t="str">
        <f t="shared" si="139"/>
        <v>PT1590319-T0018936200101563</v>
      </c>
      <c r="O2408" s="128"/>
      <c r="P2408" s="100"/>
      <c r="Q2408" s="103">
        <f t="shared" si="5"/>
        <v>4</v>
      </c>
      <c r="R2408" s="161"/>
      <c r="S2408" s="105"/>
      <c r="T2408" s="106"/>
      <c r="U2408" s="107" t="s">
        <v>6524</v>
      </c>
      <c r="V2408" s="108" t="s">
        <v>756</v>
      </c>
      <c r="W2408" s="109" t="s">
        <v>1908</v>
      </c>
      <c r="X2408" s="110" t="str">
        <f t="shared" si="6"/>
        <v/>
      </c>
      <c r="Y2408" s="110" t="str">
        <f t="shared" si="7"/>
        <v/>
      </c>
      <c r="Z2408" s="109" t="s">
        <v>797</v>
      </c>
      <c r="AA2408" s="109" t="s">
        <v>802</v>
      </c>
      <c r="AB2408" s="106"/>
      <c r="AC2408" s="158"/>
      <c r="AD2408" s="160"/>
      <c r="AE2408" s="127"/>
      <c r="AF2408" s="113"/>
      <c r="AG2408" s="165" t="str">
        <f t="array" ref="AG2408">XLOOKUP(F2408,'CLV2'!A:A,'CLV2'!E:E)</f>
        <v>2.FROZEN FOODS</v>
      </c>
      <c r="AH2408" s="115" t="str">
        <f t="array" ref="AH2408">XLOOKUP(F2408,'CLV2'!A:A,'CLV2'!F:F)</f>
        <v>3.PASTRY AND DESSERTS</v>
      </c>
      <c r="AI2408" s="115" t="str">
        <f t="shared" si="8"/>
        <v>Pack</v>
      </c>
      <c r="AJ2408" s="116">
        <f t="shared" si="9"/>
        <v>1</v>
      </c>
      <c r="AK2408" s="117" t="str">
        <f t="array" ref="AK2408">XLOOKUP(F2408,'GIÁ'!A:A,'GIÁ'!D:D)</f>
        <v>24299.49</v>
      </c>
      <c r="AL2408" s="118">
        <f t="shared" si="10"/>
        <v>97197.96</v>
      </c>
      <c r="AM2408" s="118">
        <f t="shared" si="11"/>
        <v>0</v>
      </c>
      <c r="AN2408" s="119">
        <f t="shared" si="12"/>
        <v>0</v>
      </c>
      <c r="AO2408" s="118">
        <f t="shared" si="13"/>
        <v>97197.96</v>
      </c>
      <c r="AP2408" s="121">
        <f t="shared" si="14"/>
        <v>0</v>
      </c>
      <c r="AQ2408" s="122"/>
      <c r="AR2408" s="119"/>
    </row>
    <row r="2409" ht="22.5" customHeight="1">
      <c r="A2409" s="89">
        <v>46233.0</v>
      </c>
      <c r="B2409" s="90">
        <v>0.4201388888888889</v>
      </c>
      <c r="C2409" s="91" t="s">
        <v>212</v>
      </c>
      <c r="D2409" s="129" t="str">
        <f t="array" ref="D2409">XLOOKUP(C2409,'DS ST'!A:A,'DS ST'!B:B)</f>
        <v>A115</v>
      </c>
      <c r="E2409" s="94" t="str">
        <f t="array" ref="E2409">XLOOKUP($F2409,'GIÁ'!$A:$A,'GIÁ'!$E:$E)</f>
        <v>ĐÔNG</v>
      </c>
      <c r="F2409" s="94">
        <v>8.936013238791E12</v>
      </c>
      <c r="G2409" s="95" t="s">
        <v>2178</v>
      </c>
      <c r="H2409" s="95" t="s">
        <v>57</v>
      </c>
      <c r="I2409" s="96">
        <v>2.0</v>
      </c>
      <c r="J2409" s="96">
        <v>0.0</v>
      </c>
      <c r="K2409" s="98">
        <f t="shared" si="4"/>
        <v>2</v>
      </c>
      <c r="L2409" s="99" t="s">
        <v>6675</v>
      </c>
      <c r="M2409" s="100" t="s">
        <v>6676</v>
      </c>
      <c r="N2409" s="101" t="str">
        <f t="shared" si="139"/>
        <v>PT1590319-T0018936013238791</v>
      </c>
      <c r="O2409" s="128"/>
      <c r="P2409" s="100"/>
      <c r="Q2409" s="103">
        <f t="shared" si="5"/>
        <v>2</v>
      </c>
      <c r="R2409" s="161"/>
      <c r="S2409" s="105"/>
      <c r="T2409" s="106"/>
      <c r="U2409" s="107" t="s">
        <v>6525</v>
      </c>
      <c r="V2409" s="108" t="s">
        <v>756</v>
      </c>
      <c r="W2409" s="109" t="s">
        <v>1908</v>
      </c>
      <c r="X2409" s="110" t="str">
        <f t="shared" si="6"/>
        <v/>
      </c>
      <c r="Y2409" s="110" t="str">
        <f t="shared" si="7"/>
        <v/>
      </c>
      <c r="Z2409" s="109" t="s">
        <v>797</v>
      </c>
      <c r="AA2409" s="109" t="s">
        <v>802</v>
      </c>
      <c r="AB2409" s="106"/>
      <c r="AC2409" s="158"/>
      <c r="AD2409" s="160"/>
      <c r="AE2409" s="127"/>
      <c r="AF2409" s="113"/>
      <c r="AG2409" s="165" t="str">
        <f t="array" ref="AG2409">XLOOKUP(F2409,'CLV2'!A:A,'CLV2'!E:E)</f>
        <v>2.FROZEN FOODS</v>
      </c>
      <c r="AH2409" s="115" t="str">
        <f t="array" ref="AH2409">XLOOKUP(F2409,'CLV2'!A:A,'CLV2'!F:F)</f>
        <v>3.PIZZA - READY MEALS</v>
      </c>
      <c r="AI2409" s="115" t="str">
        <f t="shared" si="8"/>
        <v>Pack</v>
      </c>
      <c r="AJ2409" s="116">
        <f t="shared" si="9"/>
        <v>1</v>
      </c>
      <c r="AK2409" s="117" t="str">
        <f t="array" ref="AK2409">XLOOKUP(F2409,'GIÁ'!A:A,'GIÁ'!D:D)</f>
        <v>22578.43</v>
      </c>
      <c r="AL2409" s="118">
        <f t="shared" si="10"/>
        <v>45156.86</v>
      </c>
      <c r="AM2409" s="118">
        <f t="shared" si="11"/>
        <v>0</v>
      </c>
      <c r="AN2409" s="119">
        <f t="shared" si="12"/>
        <v>0</v>
      </c>
      <c r="AO2409" s="118">
        <f t="shared" si="13"/>
        <v>45156.86</v>
      </c>
      <c r="AP2409" s="121">
        <f t="shared" si="14"/>
        <v>0</v>
      </c>
      <c r="AQ2409" s="122"/>
      <c r="AR2409" s="119"/>
    </row>
    <row r="2410" ht="22.5" customHeight="1">
      <c r="A2410" s="89">
        <v>46233.0</v>
      </c>
      <c r="B2410" s="90">
        <v>0.4201388888888889</v>
      </c>
      <c r="C2410" s="91" t="s">
        <v>212</v>
      </c>
      <c r="D2410" s="129" t="str">
        <f t="array" ref="D2410">XLOOKUP(C2410,'DS ST'!A:A,'DS ST'!B:B)</f>
        <v>A115</v>
      </c>
      <c r="E2410" s="94" t="str">
        <f t="array" ref="E2410">XLOOKUP($F2410,'GIÁ'!$A:$A,'GIÁ'!$E:$E)</f>
        <v>ĐÔNG</v>
      </c>
      <c r="F2410" s="94">
        <v>8.936077113287E12</v>
      </c>
      <c r="G2410" s="95" t="s">
        <v>2357</v>
      </c>
      <c r="H2410" s="95" t="s">
        <v>1206</v>
      </c>
      <c r="I2410" s="96">
        <v>2.0</v>
      </c>
      <c r="J2410" s="96">
        <v>0.0</v>
      </c>
      <c r="K2410" s="98">
        <f t="shared" si="4"/>
        <v>2</v>
      </c>
      <c r="L2410" s="99" t="s">
        <v>6675</v>
      </c>
      <c r="M2410" s="100" t="s">
        <v>6676</v>
      </c>
      <c r="N2410" s="101" t="str">
        <f t="shared" si="139"/>
        <v>PT1590319-T0018936077113287</v>
      </c>
      <c r="O2410" s="128"/>
      <c r="P2410" s="100"/>
      <c r="Q2410" s="103">
        <f t="shared" si="5"/>
        <v>2</v>
      </c>
      <c r="R2410" s="161"/>
      <c r="S2410" s="105"/>
      <c r="T2410" s="106"/>
      <c r="U2410" s="107" t="s">
        <v>6553</v>
      </c>
      <c r="V2410" s="108" t="s">
        <v>756</v>
      </c>
      <c r="W2410" s="109" t="s">
        <v>1908</v>
      </c>
      <c r="X2410" s="110" t="str">
        <f t="shared" si="6"/>
        <v/>
      </c>
      <c r="Y2410" s="110" t="str">
        <f t="shared" si="7"/>
        <v/>
      </c>
      <c r="Z2410" s="109" t="s">
        <v>797</v>
      </c>
      <c r="AA2410" s="109" t="s">
        <v>802</v>
      </c>
      <c r="AB2410" s="106"/>
      <c r="AC2410" s="158"/>
      <c r="AD2410" s="160"/>
      <c r="AE2410" s="127"/>
      <c r="AF2410" s="113"/>
      <c r="AG2410" s="165" t="str">
        <f t="array" ref="AG2410">XLOOKUP(F2410,'CLV2'!A:A,'CLV2'!E:E)</f>
        <v>2.FROZEN FOODS</v>
      </c>
      <c r="AH2410" s="115" t="str">
        <f t="array" ref="AH2410">XLOOKUP(F2410,'CLV2'!A:A,'CLV2'!F:F)</f>
        <v>3.PIZZA - READY MEALS</v>
      </c>
      <c r="AI2410" s="115" t="str">
        <f t="shared" si="8"/>
        <v>Pack</v>
      </c>
      <c r="AJ2410" s="116">
        <f t="shared" si="9"/>
        <v>1</v>
      </c>
      <c r="AK2410" s="117" t="str">
        <f t="array" ref="AK2410">XLOOKUP(F2410,'GIÁ'!A:A,'GIÁ'!D:D)</f>
        <v>26257.77</v>
      </c>
      <c r="AL2410" s="118">
        <f t="shared" si="10"/>
        <v>52515.54</v>
      </c>
      <c r="AM2410" s="118">
        <f t="shared" si="11"/>
        <v>0</v>
      </c>
      <c r="AN2410" s="119">
        <f t="shared" si="12"/>
        <v>0</v>
      </c>
      <c r="AO2410" s="118">
        <f t="shared" si="13"/>
        <v>52515.54</v>
      </c>
      <c r="AP2410" s="121">
        <f t="shared" si="14"/>
        <v>0</v>
      </c>
      <c r="AQ2410" s="122"/>
      <c r="AR2410" s="119"/>
    </row>
    <row r="2411" ht="22.5" customHeight="1">
      <c r="A2411" s="89">
        <v>46233.0</v>
      </c>
      <c r="B2411" s="90">
        <v>0.4201388888888889</v>
      </c>
      <c r="C2411" s="91" t="s">
        <v>212</v>
      </c>
      <c r="D2411" s="129" t="str">
        <f t="array" ref="D2411">XLOOKUP(C2411,'DS ST'!A:A,'DS ST'!B:B)</f>
        <v>A115</v>
      </c>
      <c r="E2411" s="94" t="str">
        <f t="array" ref="E2411">XLOOKUP($F2411,'GIÁ'!$A:$A,'GIÁ'!$E:$E)</f>
        <v>ĐÔNG</v>
      </c>
      <c r="F2411" s="94">
        <v>8.938532826121E12</v>
      </c>
      <c r="G2411" s="95" t="s">
        <v>3050</v>
      </c>
      <c r="H2411" s="95" t="s">
        <v>224</v>
      </c>
      <c r="I2411" s="96">
        <v>2.0</v>
      </c>
      <c r="J2411" s="96">
        <v>0.0</v>
      </c>
      <c r="K2411" s="98">
        <f t="shared" si="4"/>
        <v>2</v>
      </c>
      <c r="L2411" s="99" t="s">
        <v>6675</v>
      </c>
      <c r="M2411" s="100" t="s">
        <v>6676</v>
      </c>
      <c r="N2411" s="101" t="str">
        <f t="shared" si="139"/>
        <v>PT1590319-T0018938532826121</v>
      </c>
      <c r="O2411" s="128"/>
      <c r="P2411" s="100"/>
      <c r="Q2411" s="103">
        <f t="shared" si="5"/>
        <v>2</v>
      </c>
      <c r="R2411" s="161"/>
      <c r="S2411" s="105"/>
      <c r="T2411" s="106"/>
      <c r="U2411" s="107" t="s">
        <v>6541</v>
      </c>
      <c r="V2411" s="108" t="s">
        <v>756</v>
      </c>
      <c r="W2411" s="109" t="s">
        <v>1908</v>
      </c>
      <c r="X2411" s="110" t="str">
        <f t="shared" si="6"/>
        <v/>
      </c>
      <c r="Y2411" s="110" t="str">
        <f t="shared" si="7"/>
        <v/>
      </c>
      <c r="Z2411" s="109" t="s">
        <v>797</v>
      </c>
      <c r="AA2411" s="109" t="s">
        <v>802</v>
      </c>
      <c r="AB2411" s="106"/>
      <c r="AC2411" s="158"/>
      <c r="AD2411" s="160"/>
      <c r="AE2411" s="127"/>
      <c r="AF2411" s="113"/>
      <c r="AG2411" s="165" t="str">
        <f t="array" ref="AG2411">XLOOKUP(F2411,'CLV2'!A:A,'CLV2'!E:E)</f>
        <v>2.FROZEN FOODS</v>
      </c>
      <c r="AH2411" s="115" t="str">
        <f t="array" ref="AH2411">XLOOKUP(F2411,'CLV2'!A:A,'CLV2'!F:F)</f>
        <v>3.PASTRY AND DESSERTS</v>
      </c>
      <c r="AI2411" s="115" t="str">
        <f t="shared" si="8"/>
        <v>Pack</v>
      </c>
      <c r="AJ2411" s="116">
        <f t="shared" si="9"/>
        <v>1</v>
      </c>
      <c r="AK2411" s="117" t="str">
        <f t="array" ref="AK2411">XLOOKUP(F2411,'GIÁ'!A:A,'GIÁ'!D:D)</f>
        <v>21599.37</v>
      </c>
      <c r="AL2411" s="118">
        <f t="shared" si="10"/>
        <v>43198.74</v>
      </c>
      <c r="AM2411" s="118">
        <f t="shared" si="11"/>
        <v>0</v>
      </c>
      <c r="AN2411" s="119">
        <f t="shared" si="12"/>
        <v>0</v>
      </c>
      <c r="AO2411" s="118">
        <f t="shared" si="13"/>
        <v>43198.74</v>
      </c>
      <c r="AP2411" s="121">
        <f t="shared" si="14"/>
        <v>0</v>
      </c>
      <c r="AQ2411" s="122"/>
      <c r="AR2411" s="119"/>
    </row>
    <row r="2412" ht="22.5" customHeight="1">
      <c r="A2412" s="89">
        <v>46233.0</v>
      </c>
      <c r="B2412" s="90">
        <v>0.4201388888888889</v>
      </c>
      <c r="C2412" s="91" t="s">
        <v>212</v>
      </c>
      <c r="D2412" s="129" t="str">
        <f t="array" ref="D2412">XLOOKUP(C2412,'DS ST'!A:A,'DS ST'!B:B)</f>
        <v>A115</v>
      </c>
      <c r="E2412" s="94" t="str">
        <f t="array" ref="E2412">XLOOKUP($F2412,'GIÁ'!$A:$A,'GIÁ'!$E:$E)</f>
        <v>ĐÔNG</v>
      </c>
      <c r="F2412" s="94">
        <v>8.934717472008E12</v>
      </c>
      <c r="G2412" s="95" t="s">
        <v>1769</v>
      </c>
      <c r="H2412" s="95" t="s">
        <v>224</v>
      </c>
      <c r="I2412" s="96">
        <v>4.0</v>
      </c>
      <c r="J2412" s="96">
        <v>0.0</v>
      </c>
      <c r="K2412" s="98">
        <f t="shared" si="4"/>
        <v>4</v>
      </c>
      <c r="L2412" s="99" t="s">
        <v>6675</v>
      </c>
      <c r="M2412" s="100" t="s">
        <v>6676</v>
      </c>
      <c r="N2412" s="101" t="str">
        <f t="shared" si="139"/>
        <v>PT1590319-T0018934717472008</v>
      </c>
      <c r="O2412" s="128"/>
      <c r="P2412" s="100"/>
      <c r="Q2412" s="103">
        <f t="shared" si="5"/>
        <v>4</v>
      </c>
      <c r="R2412" s="161"/>
      <c r="S2412" s="105"/>
      <c r="T2412" s="106"/>
      <c r="U2412" s="107" t="s">
        <v>6597</v>
      </c>
      <c r="V2412" s="108" t="s">
        <v>756</v>
      </c>
      <c r="W2412" s="109" t="s">
        <v>1908</v>
      </c>
      <c r="X2412" s="110" t="str">
        <f t="shared" si="6"/>
        <v/>
      </c>
      <c r="Y2412" s="110" t="str">
        <f t="shared" si="7"/>
        <v/>
      </c>
      <c r="Z2412" s="109" t="s">
        <v>797</v>
      </c>
      <c r="AA2412" s="109" t="s">
        <v>802</v>
      </c>
      <c r="AB2412" s="106"/>
      <c r="AC2412" s="158"/>
      <c r="AD2412" s="160"/>
      <c r="AE2412" s="127"/>
      <c r="AF2412" s="113"/>
      <c r="AG2412" s="165" t="str">
        <f t="array" ref="AG2412">XLOOKUP(F2412,'CLV2'!A:A,'CLV2'!E:E)</f>
        <v>2.FROZEN FOODS</v>
      </c>
      <c r="AH2412" s="115" t="str">
        <f t="array" ref="AH2412">XLOOKUP(F2412,'CLV2'!A:A,'CLV2'!F:F)</f>
        <v>3.HOTPOT AND FRIED</v>
      </c>
      <c r="AI2412" s="115" t="str">
        <f t="shared" si="8"/>
        <v>Pack</v>
      </c>
      <c r="AJ2412" s="116">
        <f t="shared" si="9"/>
        <v>1</v>
      </c>
      <c r="AK2412" s="117" t="str">
        <f t="array" ref="AK2412">XLOOKUP(F2412,'GIÁ'!A:A,'GIÁ'!D:D)</f>
        <v>35456.20</v>
      </c>
      <c r="AL2412" s="118">
        <f t="shared" si="10"/>
        <v>141824.8</v>
      </c>
      <c r="AM2412" s="118">
        <f t="shared" si="11"/>
        <v>0</v>
      </c>
      <c r="AN2412" s="119">
        <f t="shared" si="12"/>
        <v>0</v>
      </c>
      <c r="AO2412" s="118">
        <f t="shared" si="13"/>
        <v>141824.8</v>
      </c>
      <c r="AP2412" s="121">
        <f t="shared" si="14"/>
        <v>0</v>
      </c>
      <c r="AQ2412" s="122"/>
      <c r="AR2412" s="119"/>
    </row>
    <row r="2413" ht="22.5" customHeight="1">
      <c r="A2413" s="89">
        <v>46233.0</v>
      </c>
      <c r="B2413" s="90">
        <v>0.4201388888888889</v>
      </c>
      <c r="C2413" s="91" t="s">
        <v>212</v>
      </c>
      <c r="D2413" s="129" t="str">
        <f t="array" ref="D2413">XLOOKUP(C2413,'DS ST'!A:A,'DS ST'!B:B)</f>
        <v>A115</v>
      </c>
      <c r="E2413" s="94" t="str">
        <f t="array" ref="E2413">XLOOKUP($F2413,'GIÁ'!$A:$A,'GIÁ'!$E:$E)</f>
        <v>ĐÔNG</v>
      </c>
      <c r="F2413" s="94">
        <v>8.935319711311E12</v>
      </c>
      <c r="G2413" s="95" t="s">
        <v>2061</v>
      </c>
      <c r="H2413" s="95" t="s">
        <v>224</v>
      </c>
      <c r="I2413" s="96">
        <v>4.0</v>
      </c>
      <c r="J2413" s="96">
        <v>0.0</v>
      </c>
      <c r="K2413" s="98">
        <f t="shared" si="4"/>
        <v>4</v>
      </c>
      <c r="L2413" s="99" t="s">
        <v>6675</v>
      </c>
      <c r="M2413" s="100" t="s">
        <v>6676</v>
      </c>
      <c r="N2413" s="101" t="str">
        <f t="shared" si="139"/>
        <v>PT1590319-T0018935319711311</v>
      </c>
      <c r="O2413" s="128"/>
      <c r="P2413" s="100"/>
      <c r="Q2413" s="103">
        <f t="shared" si="5"/>
        <v>4</v>
      </c>
      <c r="R2413" s="161"/>
      <c r="S2413" s="105"/>
      <c r="T2413" s="106"/>
      <c r="U2413" s="107" t="s">
        <v>6529</v>
      </c>
      <c r="V2413" s="108" t="s">
        <v>756</v>
      </c>
      <c r="W2413" s="109" t="s">
        <v>1908</v>
      </c>
      <c r="X2413" s="110" t="str">
        <f t="shared" si="6"/>
        <v/>
      </c>
      <c r="Y2413" s="110" t="str">
        <f t="shared" si="7"/>
        <v/>
      </c>
      <c r="Z2413" s="109" t="s">
        <v>797</v>
      </c>
      <c r="AA2413" s="109" t="s">
        <v>802</v>
      </c>
      <c r="AB2413" s="106"/>
      <c r="AC2413" s="158"/>
      <c r="AD2413" s="160"/>
      <c r="AE2413" s="127"/>
      <c r="AF2413" s="113"/>
      <c r="AG2413" s="165" t="str">
        <f t="array" ref="AG2413">XLOOKUP(F2413,'CLV2'!A:A,'CLV2'!E:E)</f>
        <v>2.FROZEN FOODS</v>
      </c>
      <c r="AH2413" s="115" t="str">
        <f t="array" ref="AH2413">XLOOKUP(F2413,'CLV2'!A:A,'CLV2'!F:F)</f>
        <v>3.HOTPOT AND FRIED</v>
      </c>
      <c r="AI2413" s="115" t="str">
        <f t="shared" si="8"/>
        <v>Pack</v>
      </c>
      <c r="AJ2413" s="116">
        <f t="shared" si="9"/>
        <v>1</v>
      </c>
      <c r="AK2413" s="117" t="str">
        <f t="array" ref="AK2413">XLOOKUP(F2413,'GIÁ'!A:A,'GIÁ'!D:D)</f>
        <v>30542.46</v>
      </c>
      <c r="AL2413" s="118">
        <f t="shared" si="10"/>
        <v>122169.84</v>
      </c>
      <c r="AM2413" s="118">
        <f t="shared" si="11"/>
        <v>0</v>
      </c>
      <c r="AN2413" s="119">
        <f t="shared" si="12"/>
        <v>0</v>
      </c>
      <c r="AO2413" s="118">
        <f t="shared" si="13"/>
        <v>122169.84</v>
      </c>
      <c r="AP2413" s="121">
        <f t="shared" si="14"/>
        <v>0</v>
      </c>
      <c r="AQ2413" s="122"/>
      <c r="AR2413" s="119"/>
    </row>
    <row r="2414" ht="22.5" customHeight="1">
      <c r="A2414" s="89">
        <v>46233.0</v>
      </c>
      <c r="B2414" s="90">
        <v>0.4201388888888889</v>
      </c>
      <c r="C2414" s="91" t="s">
        <v>212</v>
      </c>
      <c r="D2414" s="129" t="str">
        <f t="array" ref="D2414">XLOOKUP(C2414,'DS ST'!A:A,'DS ST'!B:B)</f>
        <v>A115</v>
      </c>
      <c r="E2414" s="94" t="str">
        <f t="array" ref="E2414">XLOOKUP($F2414,'GIÁ'!$A:$A,'GIÁ'!$E:$E)</f>
        <v>ĐÔNG</v>
      </c>
      <c r="F2414" s="94">
        <v>8.934717261336E12</v>
      </c>
      <c r="G2414" s="95" t="s">
        <v>1710</v>
      </c>
      <c r="H2414" s="95" t="s">
        <v>224</v>
      </c>
      <c r="I2414" s="96">
        <v>2.0</v>
      </c>
      <c r="J2414" s="96">
        <v>0.0</v>
      </c>
      <c r="K2414" s="98">
        <f t="shared" si="4"/>
        <v>2</v>
      </c>
      <c r="L2414" s="99" t="s">
        <v>6675</v>
      </c>
      <c r="M2414" s="100" t="s">
        <v>6676</v>
      </c>
      <c r="N2414" s="101" t="str">
        <f t="shared" si="139"/>
        <v>PT1590319-T0018934717261336</v>
      </c>
      <c r="O2414" s="128"/>
      <c r="P2414" s="100"/>
      <c r="Q2414" s="103">
        <f t="shared" si="5"/>
        <v>2</v>
      </c>
      <c r="R2414" s="161"/>
      <c r="S2414" s="105"/>
      <c r="T2414" s="106"/>
      <c r="U2414" s="107" t="s">
        <v>6677</v>
      </c>
      <c r="V2414" s="108" t="s">
        <v>756</v>
      </c>
      <c r="W2414" s="109" t="s">
        <v>1908</v>
      </c>
      <c r="X2414" s="110" t="str">
        <f t="shared" si="6"/>
        <v/>
      </c>
      <c r="Y2414" s="110" t="str">
        <f t="shared" si="7"/>
        <v/>
      </c>
      <c r="Z2414" s="109" t="s">
        <v>797</v>
      </c>
      <c r="AA2414" s="109" t="s">
        <v>802</v>
      </c>
      <c r="AB2414" s="106"/>
      <c r="AC2414" s="158"/>
      <c r="AD2414" s="160"/>
      <c r="AE2414" s="127"/>
      <c r="AF2414" s="113"/>
      <c r="AG2414" s="165" t="str">
        <f t="array" ref="AG2414">XLOOKUP(F2414,'CLV2'!A:A,'CLV2'!E:E)</f>
        <v>2.FROZEN FOODS</v>
      </c>
      <c r="AH2414" s="115" t="str">
        <f t="array" ref="AH2414">XLOOKUP(F2414,'CLV2'!A:A,'CLV2'!F:F)</f>
        <v>3.HOTPOT AND FRIED</v>
      </c>
      <c r="AI2414" s="115" t="str">
        <f t="shared" si="8"/>
        <v>Pack</v>
      </c>
      <c r="AJ2414" s="116">
        <f t="shared" si="9"/>
        <v>1</v>
      </c>
      <c r="AK2414" s="117" t="str">
        <f t="array" ref="AK2414">XLOOKUP(F2414,'GIÁ'!A:A,'GIÁ'!D:D)</f>
        <v>46253.48</v>
      </c>
      <c r="AL2414" s="118">
        <f t="shared" si="10"/>
        <v>92506.96</v>
      </c>
      <c r="AM2414" s="118">
        <f t="shared" si="11"/>
        <v>0</v>
      </c>
      <c r="AN2414" s="119">
        <f t="shared" si="12"/>
        <v>0</v>
      </c>
      <c r="AO2414" s="118">
        <f t="shared" si="13"/>
        <v>92506.96</v>
      </c>
      <c r="AP2414" s="121">
        <f t="shared" si="14"/>
        <v>0</v>
      </c>
      <c r="AQ2414" s="122"/>
      <c r="AR2414" s="119"/>
    </row>
    <row r="2415" ht="22.5" customHeight="1">
      <c r="A2415" s="89">
        <v>46233.0</v>
      </c>
      <c r="B2415" s="90">
        <v>0.4201388888888889</v>
      </c>
      <c r="C2415" s="91" t="s">
        <v>212</v>
      </c>
      <c r="D2415" s="129" t="str">
        <f t="array" ref="D2415">XLOOKUP(C2415,'DS ST'!A:A,'DS ST'!B:B)</f>
        <v>A115</v>
      </c>
      <c r="E2415" s="94" t="str">
        <f t="array" ref="E2415">XLOOKUP($F2415,'GIÁ'!$A:$A,'GIÁ'!$E:$E)</f>
        <v>ĐÔNG</v>
      </c>
      <c r="F2415" s="94">
        <v>8.934717264474E12</v>
      </c>
      <c r="G2415" s="95" t="s">
        <v>1717</v>
      </c>
      <c r="H2415" s="95" t="s">
        <v>224</v>
      </c>
      <c r="I2415" s="96">
        <v>4.0</v>
      </c>
      <c r="J2415" s="96">
        <v>0.0</v>
      </c>
      <c r="K2415" s="98">
        <f t="shared" si="4"/>
        <v>4</v>
      </c>
      <c r="L2415" s="99" t="s">
        <v>6675</v>
      </c>
      <c r="M2415" s="100" t="s">
        <v>6676</v>
      </c>
      <c r="N2415" s="101" t="str">
        <f t="shared" si="139"/>
        <v>PT1590319-T0018934717264474</v>
      </c>
      <c r="O2415" s="128"/>
      <c r="P2415" s="100"/>
      <c r="Q2415" s="103">
        <f t="shared" si="5"/>
        <v>4</v>
      </c>
      <c r="R2415" s="161"/>
      <c r="S2415" s="105"/>
      <c r="T2415" s="106"/>
      <c r="U2415" s="107" t="s">
        <v>6567</v>
      </c>
      <c r="V2415" s="108" t="s">
        <v>756</v>
      </c>
      <c r="W2415" s="109" t="s">
        <v>1908</v>
      </c>
      <c r="X2415" s="110" t="str">
        <f t="shared" si="6"/>
        <v/>
      </c>
      <c r="Y2415" s="110" t="str">
        <f t="shared" si="7"/>
        <v/>
      </c>
      <c r="Z2415" s="109" t="s">
        <v>797</v>
      </c>
      <c r="AA2415" s="109" t="s">
        <v>802</v>
      </c>
      <c r="AB2415" s="106"/>
      <c r="AC2415" s="158"/>
      <c r="AD2415" s="160"/>
      <c r="AE2415" s="127"/>
      <c r="AF2415" s="113"/>
      <c r="AG2415" s="165" t="str">
        <f t="array" ref="AG2415">XLOOKUP(F2415,'CLV2'!A:A,'CLV2'!E:E)</f>
        <v>2.FROZEN FOODS</v>
      </c>
      <c r="AH2415" s="115" t="str">
        <f t="array" ref="AH2415">XLOOKUP(F2415,'CLV2'!A:A,'CLV2'!F:F)</f>
        <v>3.HOTPOT AND FRIED</v>
      </c>
      <c r="AI2415" s="115" t="str">
        <f t="shared" si="8"/>
        <v>Pack</v>
      </c>
      <c r="AJ2415" s="116">
        <f t="shared" si="9"/>
        <v>1</v>
      </c>
      <c r="AK2415" s="117" t="str">
        <f t="array" ref="AK2415">XLOOKUP(F2415,'GIÁ'!A:A,'GIÁ'!D:D)</f>
        <v>45233.68</v>
      </c>
      <c r="AL2415" s="118">
        <f t="shared" si="10"/>
        <v>180934.72</v>
      </c>
      <c r="AM2415" s="118">
        <f t="shared" si="11"/>
        <v>0</v>
      </c>
      <c r="AN2415" s="119">
        <f t="shared" si="12"/>
        <v>0</v>
      </c>
      <c r="AO2415" s="118">
        <f t="shared" si="13"/>
        <v>180934.72</v>
      </c>
      <c r="AP2415" s="121">
        <f t="shared" si="14"/>
        <v>0</v>
      </c>
      <c r="AQ2415" s="122"/>
      <c r="AR2415" s="119"/>
    </row>
    <row r="2416" ht="22.5" customHeight="1">
      <c r="A2416" s="89">
        <v>46233.0</v>
      </c>
      <c r="B2416" s="90">
        <v>0.4201388888888889</v>
      </c>
      <c r="C2416" s="91" t="s">
        <v>212</v>
      </c>
      <c r="D2416" s="129" t="str">
        <f t="array" ref="D2416">XLOOKUP(C2416,'DS ST'!A:A,'DS ST'!B:B)</f>
        <v>A115</v>
      </c>
      <c r="E2416" s="94" t="str">
        <f t="array" ref="E2416">XLOOKUP($F2416,'GIÁ'!$A:$A,'GIÁ'!$E:$E)</f>
        <v>ĐÔNG</v>
      </c>
      <c r="F2416" s="94">
        <v>8.93607627967E12</v>
      </c>
      <c r="G2416" s="95" t="s">
        <v>2317</v>
      </c>
      <c r="H2416" s="95" t="s">
        <v>224</v>
      </c>
      <c r="I2416" s="96">
        <v>4.0</v>
      </c>
      <c r="J2416" s="96">
        <v>0.0</v>
      </c>
      <c r="K2416" s="98">
        <f t="shared" si="4"/>
        <v>4</v>
      </c>
      <c r="L2416" s="99" t="s">
        <v>6675</v>
      </c>
      <c r="M2416" s="100" t="s">
        <v>6676</v>
      </c>
      <c r="N2416" s="101" t="str">
        <f t="shared" si="139"/>
        <v>PT1590319-T0018936076279670</v>
      </c>
      <c r="O2416" s="128"/>
      <c r="P2416" s="100"/>
      <c r="Q2416" s="103">
        <f t="shared" si="5"/>
        <v>4</v>
      </c>
      <c r="R2416" s="161"/>
      <c r="S2416" s="105"/>
      <c r="T2416" s="106"/>
      <c r="U2416" s="107" t="s">
        <v>6530</v>
      </c>
      <c r="V2416" s="108" t="s">
        <v>756</v>
      </c>
      <c r="W2416" s="109" t="s">
        <v>1908</v>
      </c>
      <c r="X2416" s="110" t="str">
        <f t="shared" si="6"/>
        <v/>
      </c>
      <c r="Y2416" s="110" t="str">
        <f t="shared" si="7"/>
        <v/>
      </c>
      <c r="Z2416" s="109" t="s">
        <v>797</v>
      </c>
      <c r="AA2416" s="109" t="s">
        <v>802</v>
      </c>
      <c r="AB2416" s="106"/>
      <c r="AC2416" s="158"/>
      <c r="AD2416" s="160"/>
      <c r="AE2416" s="127"/>
      <c r="AF2416" s="113"/>
      <c r="AG2416" s="165" t="str">
        <f t="array" ref="AG2416">XLOOKUP(F2416,'CLV2'!A:A,'CLV2'!E:E)</f>
        <v>2.FROZEN FOODS</v>
      </c>
      <c r="AH2416" s="115" t="str">
        <f t="array" ref="AH2416">XLOOKUP(F2416,'CLV2'!A:A,'CLV2'!F:F)</f>
        <v>3.PASTRY AND DESSERTS</v>
      </c>
      <c r="AI2416" s="115" t="str">
        <f t="shared" si="8"/>
        <v>Pack</v>
      </c>
      <c r="AJ2416" s="116">
        <f t="shared" si="9"/>
        <v>1</v>
      </c>
      <c r="AK2416" s="117" t="str">
        <f t="array" ref="AK2416">XLOOKUP(F2416,'GIÁ'!A:A,'GIÁ'!D:D)</f>
        <v>26872.96</v>
      </c>
      <c r="AL2416" s="118">
        <f t="shared" si="10"/>
        <v>107491.84</v>
      </c>
      <c r="AM2416" s="118">
        <f t="shared" si="11"/>
        <v>0</v>
      </c>
      <c r="AN2416" s="119">
        <f t="shared" si="12"/>
        <v>0</v>
      </c>
      <c r="AO2416" s="118">
        <f t="shared" si="13"/>
        <v>107491.84</v>
      </c>
      <c r="AP2416" s="121">
        <f t="shared" si="14"/>
        <v>0</v>
      </c>
      <c r="AQ2416" s="122"/>
      <c r="AR2416" s="119"/>
    </row>
    <row r="2417" ht="22.5" customHeight="1">
      <c r="A2417" s="89">
        <v>46233.0</v>
      </c>
      <c r="B2417" s="90">
        <v>0.4201388888888889</v>
      </c>
      <c r="C2417" s="91" t="s">
        <v>212</v>
      </c>
      <c r="D2417" s="129" t="str">
        <f t="array" ref="D2417">XLOOKUP(C2417,'DS ST'!A:A,'DS ST'!B:B)</f>
        <v>A115</v>
      </c>
      <c r="E2417" s="94" t="str">
        <f t="array" ref="E2417">XLOOKUP($F2417,'GIÁ'!$A:$A,'GIÁ'!$E:$E)</f>
        <v>ĐÔNG</v>
      </c>
      <c r="F2417" s="94">
        <v>8.936077112983E12</v>
      </c>
      <c r="G2417" s="95" t="s">
        <v>2345</v>
      </c>
      <c r="H2417" s="95" t="s">
        <v>224</v>
      </c>
      <c r="I2417" s="96">
        <v>6.0</v>
      </c>
      <c r="J2417" s="96">
        <v>0.0</v>
      </c>
      <c r="K2417" s="98">
        <f t="shared" si="4"/>
        <v>6</v>
      </c>
      <c r="L2417" s="99" t="s">
        <v>6675</v>
      </c>
      <c r="M2417" s="100" t="s">
        <v>6676</v>
      </c>
      <c r="N2417" s="101" t="str">
        <f t="shared" si="139"/>
        <v>PT1590319-T0018936077112983</v>
      </c>
      <c r="O2417" s="128"/>
      <c r="P2417" s="100"/>
      <c r="Q2417" s="103">
        <f t="shared" si="5"/>
        <v>6</v>
      </c>
      <c r="R2417" s="161"/>
      <c r="S2417" s="105"/>
      <c r="T2417" s="106"/>
      <c r="U2417" s="107" t="s">
        <v>6526</v>
      </c>
      <c r="V2417" s="108" t="s">
        <v>756</v>
      </c>
      <c r="W2417" s="109" t="s">
        <v>1908</v>
      </c>
      <c r="X2417" s="110" t="str">
        <f t="shared" si="6"/>
        <v/>
      </c>
      <c r="Y2417" s="110" t="str">
        <f t="shared" si="7"/>
        <v/>
      </c>
      <c r="Z2417" s="109" t="s">
        <v>797</v>
      </c>
      <c r="AA2417" s="109" t="s">
        <v>802</v>
      </c>
      <c r="AB2417" s="106"/>
      <c r="AC2417" s="158"/>
      <c r="AD2417" s="160"/>
      <c r="AE2417" s="127"/>
      <c r="AF2417" s="113"/>
      <c r="AG2417" s="165" t="str">
        <f t="array" ref="AG2417">XLOOKUP(F2417,'CLV2'!A:A,'CLV2'!E:E)</f>
        <v>2.FROZEN FOODS</v>
      </c>
      <c r="AH2417" s="115" t="str">
        <f t="array" ref="AH2417">XLOOKUP(F2417,'CLV2'!A:A,'CLV2'!F:F)</f>
        <v>3.DUMPLINGS</v>
      </c>
      <c r="AI2417" s="115" t="str">
        <f t="shared" si="8"/>
        <v>Pack</v>
      </c>
      <c r="AJ2417" s="116">
        <f t="shared" si="9"/>
        <v>1</v>
      </c>
      <c r="AK2417" s="117" t="str">
        <f t="array" ref="AK2417">XLOOKUP(F2417,'GIÁ'!A:A,'GIÁ'!D:D)</f>
        <v>30147.74</v>
      </c>
      <c r="AL2417" s="118">
        <f t="shared" si="10"/>
        <v>180886.44</v>
      </c>
      <c r="AM2417" s="118">
        <f t="shared" si="11"/>
        <v>0</v>
      </c>
      <c r="AN2417" s="119">
        <f t="shared" si="12"/>
        <v>0</v>
      </c>
      <c r="AO2417" s="118">
        <f t="shared" si="13"/>
        <v>180886.44</v>
      </c>
      <c r="AP2417" s="121">
        <f t="shared" si="14"/>
        <v>0</v>
      </c>
      <c r="AQ2417" s="122"/>
      <c r="AR2417" s="119"/>
    </row>
    <row r="2418" ht="22.5" customHeight="1">
      <c r="A2418" s="89">
        <v>46233.0</v>
      </c>
      <c r="B2418" s="90">
        <v>0.4201388888888889</v>
      </c>
      <c r="C2418" s="91" t="s">
        <v>212</v>
      </c>
      <c r="D2418" s="129" t="str">
        <f t="array" ref="D2418">XLOOKUP(C2418,'DS ST'!A:A,'DS ST'!B:B)</f>
        <v>A115</v>
      </c>
      <c r="E2418" s="94" t="str">
        <f t="array" ref="E2418">XLOOKUP($F2418,'GIÁ'!$A:$A,'GIÁ'!$E:$E)</f>
        <v>ĐÔNG</v>
      </c>
      <c r="F2418" s="94">
        <v>8.93623909005E12</v>
      </c>
      <c r="G2418" s="95" t="s">
        <v>2717</v>
      </c>
      <c r="H2418" s="95" t="s">
        <v>75</v>
      </c>
      <c r="I2418" s="96">
        <v>4.0</v>
      </c>
      <c r="J2418" s="96">
        <v>0.0</v>
      </c>
      <c r="K2418" s="98">
        <f t="shared" si="4"/>
        <v>4</v>
      </c>
      <c r="L2418" s="99" t="s">
        <v>6675</v>
      </c>
      <c r="M2418" s="100" t="s">
        <v>6676</v>
      </c>
      <c r="N2418" s="101" t="str">
        <f t="shared" si="139"/>
        <v>PT1590319-T0018936239090050</v>
      </c>
      <c r="O2418" s="128"/>
      <c r="P2418" s="100"/>
      <c r="Q2418" s="103">
        <f t="shared" si="5"/>
        <v>4</v>
      </c>
      <c r="R2418" s="161"/>
      <c r="S2418" s="105"/>
      <c r="T2418" s="106"/>
      <c r="U2418" s="107" t="s">
        <v>6538</v>
      </c>
      <c r="V2418" s="108" t="s">
        <v>756</v>
      </c>
      <c r="W2418" s="109" t="s">
        <v>1908</v>
      </c>
      <c r="X2418" s="110" t="str">
        <f t="shared" si="6"/>
        <v/>
      </c>
      <c r="Y2418" s="110" t="str">
        <f t="shared" si="7"/>
        <v/>
      </c>
      <c r="Z2418" s="109" t="s">
        <v>797</v>
      </c>
      <c r="AA2418" s="109" t="s">
        <v>802</v>
      </c>
      <c r="AB2418" s="106"/>
      <c r="AC2418" s="158"/>
      <c r="AD2418" s="160"/>
      <c r="AE2418" s="127"/>
      <c r="AF2418" s="113"/>
      <c r="AG2418" s="165" t="str">
        <f t="array" ref="AG2418">XLOOKUP(F2418,'CLV2'!A:A,'CLV2'!E:E)</f>
        <v>2.MEAT</v>
      </c>
      <c r="AH2418" s="115" t="str">
        <f t="array" ref="AH2418">XLOOKUP(F2418,'CLV2'!A:A,'CLV2'!F:F)</f>
        <v>3.FROZEN MEAT</v>
      </c>
      <c r="AI2418" s="115" t="str">
        <f t="shared" si="8"/>
        <v>Pack</v>
      </c>
      <c r="AJ2418" s="116">
        <f t="shared" si="9"/>
        <v>1</v>
      </c>
      <c r="AK2418" s="117" t="str">
        <f t="array" ref="AK2418">XLOOKUP(F2418,'GIÁ'!A:A,'GIÁ'!D:D)</f>
        <v>118354.38</v>
      </c>
      <c r="AL2418" s="118">
        <f t="shared" si="10"/>
        <v>473417.52</v>
      </c>
      <c r="AM2418" s="118">
        <f t="shared" si="11"/>
        <v>0</v>
      </c>
      <c r="AN2418" s="119">
        <f t="shared" si="12"/>
        <v>0</v>
      </c>
      <c r="AO2418" s="118">
        <f t="shared" si="13"/>
        <v>473417.52</v>
      </c>
      <c r="AP2418" s="121">
        <f t="shared" si="14"/>
        <v>0</v>
      </c>
      <c r="AQ2418" s="122"/>
      <c r="AR2418" s="119"/>
    </row>
    <row r="2419" ht="22.5" customHeight="1">
      <c r="A2419" s="89">
        <v>46233.0</v>
      </c>
      <c r="B2419" s="90">
        <v>0.4201388888888889</v>
      </c>
      <c r="C2419" s="91" t="s">
        <v>212</v>
      </c>
      <c r="D2419" s="129" t="str">
        <f t="array" ref="D2419">XLOOKUP(C2419,'DS ST'!A:A,'DS ST'!B:B)</f>
        <v>A115</v>
      </c>
      <c r="E2419" s="94" t="str">
        <f t="array" ref="E2419">XLOOKUP($F2419,'GIÁ'!$A:$A,'GIÁ'!$E:$E)</f>
        <v>ĐÔNG</v>
      </c>
      <c r="F2419" s="94">
        <v>8.936190860716E12</v>
      </c>
      <c r="G2419" s="95" t="s">
        <v>2610</v>
      </c>
      <c r="H2419" s="95" t="s">
        <v>93</v>
      </c>
      <c r="I2419" s="96">
        <v>2.0</v>
      </c>
      <c r="J2419" s="96">
        <v>0.0</v>
      </c>
      <c r="K2419" s="98">
        <f t="shared" si="4"/>
        <v>2</v>
      </c>
      <c r="L2419" s="99" t="s">
        <v>6675</v>
      </c>
      <c r="M2419" s="100" t="s">
        <v>6676</v>
      </c>
      <c r="N2419" s="101" t="str">
        <f t="shared" si="139"/>
        <v>PT1590319-T0018936190860716</v>
      </c>
      <c r="O2419" s="128"/>
      <c r="P2419" s="100"/>
      <c r="Q2419" s="103">
        <f t="shared" si="5"/>
        <v>2</v>
      </c>
      <c r="R2419" s="161"/>
      <c r="S2419" s="105"/>
      <c r="T2419" s="106"/>
      <c r="U2419" s="107" t="s">
        <v>6539</v>
      </c>
      <c r="V2419" s="108" t="s">
        <v>756</v>
      </c>
      <c r="W2419" s="109" t="s">
        <v>1908</v>
      </c>
      <c r="X2419" s="110" t="str">
        <f t="shared" si="6"/>
        <v/>
      </c>
      <c r="Y2419" s="110" t="str">
        <f t="shared" si="7"/>
        <v/>
      </c>
      <c r="Z2419" s="109" t="s">
        <v>797</v>
      </c>
      <c r="AA2419" s="109" t="s">
        <v>802</v>
      </c>
      <c r="AB2419" s="106"/>
      <c r="AC2419" s="158"/>
      <c r="AD2419" s="160"/>
      <c r="AE2419" s="127"/>
      <c r="AF2419" s="113"/>
      <c r="AG2419" s="165" t="str">
        <f t="array" ref="AG2419">XLOOKUP(F2419,'CLV2'!A:A,'CLV2'!E:E)</f>
        <v>2.MEAT</v>
      </c>
      <c r="AH2419" s="115" t="str">
        <f t="array" ref="AH2419">XLOOKUP(F2419,'CLV2'!A:A,'CLV2'!F:F)</f>
        <v>3.FROZEN MEAT</v>
      </c>
      <c r="AI2419" s="115" t="str">
        <f t="shared" si="8"/>
        <v>Pack</v>
      </c>
      <c r="AJ2419" s="116">
        <f t="shared" si="9"/>
        <v>1</v>
      </c>
      <c r="AK2419" s="117" t="str">
        <f t="array" ref="AK2419">XLOOKUP(F2419,'GIÁ'!A:A,'GIÁ'!D:D)</f>
        <v>49176.27</v>
      </c>
      <c r="AL2419" s="118">
        <f t="shared" si="10"/>
        <v>98352.54</v>
      </c>
      <c r="AM2419" s="118">
        <f t="shared" si="11"/>
        <v>0</v>
      </c>
      <c r="AN2419" s="119">
        <f t="shared" si="12"/>
        <v>0</v>
      </c>
      <c r="AO2419" s="118">
        <f t="shared" si="13"/>
        <v>98352.54</v>
      </c>
      <c r="AP2419" s="121">
        <f t="shared" si="14"/>
        <v>0</v>
      </c>
      <c r="AQ2419" s="122"/>
      <c r="AR2419" s="119"/>
    </row>
    <row r="2420" ht="22.5" customHeight="1">
      <c r="A2420" s="89">
        <v>46233.0</v>
      </c>
      <c r="B2420" s="90">
        <v>0.4201388888888889</v>
      </c>
      <c r="C2420" s="91" t="s">
        <v>212</v>
      </c>
      <c r="D2420" s="129" t="str">
        <f t="array" ref="D2420">XLOOKUP(C2420,'DS ST'!A:A,'DS ST'!B:B)</f>
        <v>A115</v>
      </c>
      <c r="E2420" s="94" t="str">
        <f t="array" ref="E2420">XLOOKUP($F2420,'GIÁ'!$A:$A,'GIÁ'!$E:$E)</f>
        <v>ĐÔNG</v>
      </c>
      <c r="F2420" s="94">
        <v>8.936187610089E12</v>
      </c>
      <c r="G2420" s="95" t="s">
        <v>2590</v>
      </c>
      <c r="H2420" s="95" t="s">
        <v>224</v>
      </c>
      <c r="I2420" s="96">
        <v>4.0</v>
      </c>
      <c r="J2420" s="96">
        <v>0.0</v>
      </c>
      <c r="K2420" s="98">
        <f t="shared" si="4"/>
        <v>4</v>
      </c>
      <c r="L2420" s="99" t="s">
        <v>6675</v>
      </c>
      <c r="M2420" s="100" t="s">
        <v>6676</v>
      </c>
      <c r="N2420" s="101" t="str">
        <f t="shared" si="139"/>
        <v>PT1590319-T0018936187610089</v>
      </c>
      <c r="O2420" s="128"/>
      <c r="P2420" s="100"/>
      <c r="Q2420" s="103">
        <f t="shared" si="5"/>
        <v>4</v>
      </c>
      <c r="R2420" s="161"/>
      <c r="S2420" s="105"/>
      <c r="T2420" s="106"/>
      <c r="U2420" s="107" t="s">
        <v>6532</v>
      </c>
      <c r="V2420" s="108" t="s">
        <v>756</v>
      </c>
      <c r="W2420" s="109" t="s">
        <v>1908</v>
      </c>
      <c r="X2420" s="110" t="str">
        <f t="shared" si="6"/>
        <v/>
      </c>
      <c r="Y2420" s="110" t="str">
        <f t="shared" si="7"/>
        <v/>
      </c>
      <c r="Z2420" s="109" t="s">
        <v>797</v>
      </c>
      <c r="AA2420" s="109" t="s">
        <v>802</v>
      </c>
      <c r="AB2420" s="106"/>
      <c r="AC2420" s="158"/>
      <c r="AD2420" s="160"/>
      <c r="AE2420" s="127"/>
      <c r="AF2420" s="113"/>
      <c r="AG2420" s="165" t="str">
        <f t="array" ref="AG2420">XLOOKUP(F2420,'CLV2'!A:A,'CLV2'!E:E)</f>
        <v>2.FISH AND SEAFOOD</v>
      </c>
      <c r="AH2420" s="115" t="str">
        <f t="array" ref="AH2420">XLOOKUP(F2420,'CLV2'!A:A,'CLV2'!F:F)</f>
        <v>3.FROZEN FISH AND SEAFOOD</v>
      </c>
      <c r="AI2420" s="115" t="str">
        <f t="shared" si="8"/>
        <v>Pack</v>
      </c>
      <c r="AJ2420" s="116">
        <f t="shared" si="9"/>
        <v>1</v>
      </c>
      <c r="AK2420" s="117" t="str">
        <f t="array" ref="AK2420">XLOOKUP(F2420,'GIÁ'!A:A,'GIÁ'!D:D)</f>
        <v>73948.55</v>
      </c>
      <c r="AL2420" s="118">
        <f t="shared" si="10"/>
        <v>295794.2</v>
      </c>
      <c r="AM2420" s="118">
        <f t="shared" si="11"/>
        <v>0</v>
      </c>
      <c r="AN2420" s="119">
        <f t="shared" si="12"/>
        <v>0</v>
      </c>
      <c r="AO2420" s="118">
        <f t="shared" si="13"/>
        <v>295794.2</v>
      </c>
      <c r="AP2420" s="121">
        <f t="shared" si="14"/>
        <v>0</v>
      </c>
      <c r="AQ2420" s="122"/>
      <c r="AR2420" s="119"/>
    </row>
    <row r="2421" ht="22.5" customHeight="1">
      <c r="A2421" s="89">
        <v>46233.0</v>
      </c>
      <c r="B2421" s="90">
        <v>0.9930555555555556</v>
      </c>
      <c r="C2421" s="91" t="s">
        <v>212</v>
      </c>
      <c r="D2421" s="129" t="str">
        <f t="array" ref="D2421">XLOOKUP(C2421,'DS ST'!A:A,'DS ST'!B:B)</f>
        <v>A115</v>
      </c>
      <c r="E2421" s="94" t="str">
        <f t="array" ref="E2421">XLOOKUP($F2421,'GIÁ'!$A:$A,'GIÁ'!$E:$E)</f>
        <v>MÁT</v>
      </c>
      <c r="F2421" s="94">
        <v>11751.0</v>
      </c>
      <c r="G2421" s="95" t="s">
        <v>1045</v>
      </c>
      <c r="H2421" s="95" t="s">
        <v>75</v>
      </c>
      <c r="I2421" s="96">
        <v>1.0</v>
      </c>
      <c r="J2421" s="96">
        <v>0.0</v>
      </c>
      <c r="K2421" s="98">
        <f t="shared" si="4"/>
        <v>1</v>
      </c>
      <c r="L2421" s="99" t="s">
        <v>6678</v>
      </c>
      <c r="M2421" s="100" t="s">
        <v>6679</v>
      </c>
      <c r="N2421" s="101" t="str">
        <f t="shared" si="139"/>
        <v>TRBA11522011751</v>
      </c>
      <c r="O2421" s="128"/>
      <c r="P2421" s="145">
        <v>1.0</v>
      </c>
      <c r="Q2421" s="103">
        <f t="shared" si="5"/>
        <v>0</v>
      </c>
      <c r="R2421" s="161" t="s">
        <v>6680</v>
      </c>
      <c r="S2421" s="105"/>
      <c r="T2421" s="106"/>
      <c r="U2421" s="107"/>
      <c r="V2421" s="108" t="s">
        <v>756</v>
      </c>
      <c r="W2421" s="109" t="s">
        <v>1908</v>
      </c>
      <c r="X2421" s="110" t="str">
        <f t="shared" si="6"/>
        <v/>
      </c>
      <c r="Y2421" s="110" t="str">
        <f t="shared" si="7"/>
        <v>Siêu thị</v>
      </c>
      <c r="Z2421" s="139" t="str">
        <f t="shared" ref="Z2421:Z2422" si="147">IF(N(Q2421)&lt;=0,"",IF(ISNUMBER(SEARCH("Thiếu kiện",V2421)),"Kho đông mát",IF(AND(N(Q2421)&gt;0,N(P2421)&gt;0,OR(ISNUMBER(SEARCH("Hình KDB",U2421)),ISNUMBER(SEARCH("Hình tele",U2421)),ISNUMBER(SEARCH("sai code",U2421)),ISNUMBER(SEARCH("ST nhận",U2421)))),"Kho đông mát",IF(AND(W2421="DC giao thiếu",OR(ISNUMBER(SEARCH("Hình KDB",U2421)),ISNUMBER(SEARCH("Hình tele",U2421)),ISNUMBER(SEARCH("sai code",U2421)))),"Kho đông mát",IF(W2421="DC giao thiếu","Chưa xác định",IF(AND(W2421="DC pick sai",OR(ISNUMBER(SEARCH("Hình KDB",U2421)),ISNUMBER(SEARCH("Hình tele",U2421)),ISNUMBER(SEARCH("sai code",U2421)),ISNUMBER(SEARCH("ST nhận",U2421)))),"Kho đông mát",IF(W2421="DC pick sai","Chưa xác định",IF(AND(W2421="Hao hụt",N(O2421)&gt;0,OR(ISNUMBER(SEARCH("Hình KDB",U2421)),ISNUMBER(SEARCH("Hình tele",U2421)),ISNUMBER(SEARCH("sai code",U2421)),ISNUMBER(SEARCH("ST nhận",U2421)))),"Kho đông mát",IF(W2421="Hao hụt","Chưa xác định",IF(OR(W2421="VT giao sai điểm",W2421="Không đạt nhiệt độ",W2421="TX giao thiếu kiện",W2421="Hàng không đạt CL"),"Kho đông mát",IF(W2421="Chưa xác định","Chưa xác định",IF(N(P2421)&gt;0,"Chưa xác định",""))))))))))))</f>
        <v/>
      </c>
      <c r="AA2421" s="109" t="s">
        <v>802</v>
      </c>
      <c r="AB2421" s="106"/>
      <c r="AC2421" s="158"/>
      <c r="AD2421" s="160"/>
      <c r="AE2421" s="127"/>
      <c r="AF2421" s="113"/>
      <c r="AG2421" s="165" t="str">
        <f t="array" ref="AG2421">XLOOKUP(F2421,'CLV2'!A:A,'CLV2'!E:E)</f>
        <v>2.FRUITS</v>
      </c>
      <c r="AH2421" s="115" t="str">
        <f t="array" ref="AH2421">XLOOKUP(F2421,'CLV2'!A:A,'CLV2'!F:F)</f>
        <v>3.IMPORT FRUITS</v>
      </c>
      <c r="AI2421" s="115" t="str">
        <f t="shared" si="8"/>
        <v>Pack</v>
      </c>
      <c r="AJ2421" s="116">
        <f t="shared" si="9"/>
        <v>1</v>
      </c>
      <c r="AK2421" s="117" t="str">
        <f t="array" ref="AK2421">XLOOKUP(F2421,'GIÁ'!A:A,'GIÁ'!D:D)</f>
        <v>64445.12</v>
      </c>
      <c r="AL2421" s="118">
        <f t="shared" si="10"/>
        <v>64445.12</v>
      </c>
      <c r="AM2421" s="118">
        <f t="shared" si="11"/>
        <v>0</v>
      </c>
      <c r="AN2421" s="119">
        <f t="shared" si="12"/>
        <v>64445.12</v>
      </c>
      <c r="AO2421" s="118">
        <f t="shared" si="13"/>
        <v>0</v>
      </c>
      <c r="AP2421" s="121">
        <f t="shared" si="14"/>
        <v>0</v>
      </c>
      <c r="AQ2421" s="122"/>
      <c r="AR2421" s="119"/>
    </row>
    <row r="2422" ht="22.5" customHeight="1">
      <c r="A2422" s="89">
        <v>46233.0</v>
      </c>
      <c r="B2422" s="90">
        <v>0.9930555555555556</v>
      </c>
      <c r="C2422" s="91" t="s">
        <v>212</v>
      </c>
      <c r="D2422" s="129" t="str">
        <f t="array" ref="D2422">XLOOKUP(C2422,'DS ST'!A:A,'DS ST'!B:B)</f>
        <v>A115</v>
      </c>
      <c r="E2422" s="94" t="str">
        <f t="array" ref="E2422">XLOOKUP($F2422,'GIÁ'!$A:$A,'GIÁ'!$E:$E)</f>
        <v>MÁT</v>
      </c>
      <c r="F2422" s="94">
        <v>11244.0</v>
      </c>
      <c r="G2422" s="95" t="s">
        <v>719</v>
      </c>
      <c r="H2422" s="95" t="s">
        <v>93</v>
      </c>
      <c r="I2422" s="96">
        <v>1.0</v>
      </c>
      <c r="J2422" s="96">
        <v>0.0</v>
      </c>
      <c r="K2422" s="98">
        <f t="shared" si="4"/>
        <v>1</v>
      </c>
      <c r="L2422" s="99" t="s">
        <v>6678</v>
      </c>
      <c r="M2422" s="100" t="s">
        <v>6679</v>
      </c>
      <c r="N2422" s="101" t="str">
        <f t="shared" si="139"/>
        <v>TRBA11522011244</v>
      </c>
      <c r="O2422" s="128"/>
      <c r="P2422" s="145">
        <v>1.0</v>
      </c>
      <c r="Q2422" s="103">
        <f t="shared" si="5"/>
        <v>0</v>
      </c>
      <c r="R2422" s="161" t="s">
        <v>6680</v>
      </c>
      <c r="S2422" s="105"/>
      <c r="T2422" s="106"/>
      <c r="U2422" s="107"/>
      <c r="V2422" s="108" t="s">
        <v>756</v>
      </c>
      <c r="W2422" s="109" t="s">
        <v>1908</v>
      </c>
      <c r="X2422" s="110" t="str">
        <f t="shared" si="6"/>
        <v/>
      </c>
      <c r="Y2422" s="110" t="str">
        <f t="shared" si="7"/>
        <v>Siêu thị</v>
      </c>
      <c r="Z2422" s="139" t="str">
        <f t="shared" si="147"/>
        <v/>
      </c>
      <c r="AA2422" s="109" t="s">
        <v>802</v>
      </c>
      <c r="AB2422" s="106"/>
      <c r="AC2422" s="158"/>
      <c r="AD2422" s="160"/>
      <c r="AE2422" s="127"/>
      <c r="AF2422" s="113"/>
      <c r="AG2422" s="165" t="str">
        <f t="array" ref="AG2422">XLOOKUP(F2422,'CLV2'!A:A,'CLV2'!E:E)</f>
        <v>2.FRUITS</v>
      </c>
      <c r="AH2422" s="115" t="str">
        <f t="array" ref="AH2422">XLOOKUP(F2422,'CLV2'!A:A,'CLV2'!F:F)</f>
        <v>3.CUTTING FRUITS</v>
      </c>
      <c r="AI2422" s="115" t="str">
        <f t="shared" si="8"/>
        <v>Pack</v>
      </c>
      <c r="AJ2422" s="116">
        <f t="shared" si="9"/>
        <v>1</v>
      </c>
      <c r="AK2422" s="117" t="str">
        <f t="array" ref="AK2422">XLOOKUP(F2422,'GIÁ'!A:A,'GIÁ'!D:D)</f>
        <v>18837.35</v>
      </c>
      <c r="AL2422" s="118">
        <f t="shared" si="10"/>
        <v>18837.35</v>
      </c>
      <c r="AM2422" s="118">
        <f t="shared" si="11"/>
        <v>0</v>
      </c>
      <c r="AN2422" s="119">
        <f t="shared" si="12"/>
        <v>18837.35</v>
      </c>
      <c r="AO2422" s="118">
        <f t="shared" si="13"/>
        <v>0</v>
      </c>
      <c r="AP2422" s="121">
        <f t="shared" si="14"/>
        <v>0</v>
      </c>
      <c r="AQ2422" s="122"/>
      <c r="AR2422" s="119"/>
    </row>
    <row r="2423" ht="22.5" customHeight="1">
      <c r="A2423" s="89">
        <v>46233.0</v>
      </c>
      <c r="B2423" s="90">
        <v>0.4875</v>
      </c>
      <c r="C2423" s="91" t="s">
        <v>1763</v>
      </c>
      <c r="D2423" s="129" t="str">
        <f t="array" ref="D2423">XLOOKUP(C2423,'DS ST'!A:A,'DS ST'!B:B)</f>
        <v>VHT</v>
      </c>
      <c r="E2423" s="94" t="str">
        <f t="array" ref="E2423">XLOOKUP($F2423,'GIÁ'!$A:$A,'GIÁ'!$E:$E)</f>
        <v>ĐÔNG</v>
      </c>
      <c r="F2423" s="94">
        <v>8.93608324335E12</v>
      </c>
      <c r="G2423" s="95" t="s">
        <v>2388</v>
      </c>
      <c r="H2423" s="95" t="s">
        <v>224</v>
      </c>
      <c r="I2423" s="96">
        <v>2.0</v>
      </c>
      <c r="J2423" s="96">
        <v>0.0</v>
      </c>
      <c r="K2423" s="98">
        <f t="shared" si="4"/>
        <v>2</v>
      </c>
      <c r="L2423" s="99" t="s">
        <v>6681</v>
      </c>
      <c r="M2423" s="100" t="s">
        <v>6682</v>
      </c>
      <c r="N2423" s="101" t="str">
        <f t="shared" si="139"/>
        <v>PT1590287-T0018936083243350</v>
      </c>
      <c r="O2423" s="128"/>
      <c r="P2423" s="100"/>
      <c r="Q2423" s="103">
        <f t="shared" si="5"/>
        <v>2</v>
      </c>
      <c r="R2423" s="161"/>
      <c r="S2423" s="105"/>
      <c r="T2423" s="106"/>
      <c r="U2423" s="107" t="s">
        <v>6670</v>
      </c>
      <c r="V2423" s="108" t="s">
        <v>756</v>
      </c>
      <c r="W2423" s="109" t="s">
        <v>1908</v>
      </c>
      <c r="X2423" s="110" t="str">
        <f t="shared" si="6"/>
        <v/>
      </c>
      <c r="Y2423" s="110" t="str">
        <f t="shared" si="7"/>
        <v/>
      </c>
      <c r="Z2423" s="109" t="s">
        <v>797</v>
      </c>
      <c r="AA2423" s="109" t="s">
        <v>802</v>
      </c>
      <c r="AB2423" s="106"/>
      <c r="AC2423" s="158"/>
      <c r="AD2423" s="160"/>
      <c r="AE2423" s="127"/>
      <c r="AF2423" s="113"/>
      <c r="AG2423" s="165" t="str">
        <f t="array" ref="AG2423">XLOOKUP(F2423,'CLV2'!A:A,'CLV2'!E:E)</f>
        <v>2.FROZEN FOODS</v>
      </c>
      <c r="AH2423" s="115" t="str">
        <f t="array" ref="AH2423">XLOOKUP(F2423,'CLV2'!A:A,'CLV2'!F:F)</f>
        <v>3.HOTPOT AND FRIED</v>
      </c>
      <c r="AI2423" s="115" t="str">
        <f t="shared" si="8"/>
        <v>Pack</v>
      </c>
      <c r="AJ2423" s="116">
        <f t="shared" si="9"/>
        <v>1</v>
      </c>
      <c r="AK2423" s="117" t="str">
        <f t="array" ref="AK2423">XLOOKUP(F2423,'GIÁ'!A:A,'GIÁ'!D:D)</f>
        <v>30731.38</v>
      </c>
      <c r="AL2423" s="118">
        <f t="shared" si="10"/>
        <v>61462.76</v>
      </c>
      <c r="AM2423" s="118">
        <f t="shared" si="11"/>
        <v>0</v>
      </c>
      <c r="AN2423" s="119">
        <f t="shared" si="12"/>
        <v>0</v>
      </c>
      <c r="AO2423" s="118">
        <f t="shared" si="13"/>
        <v>61462.76</v>
      </c>
      <c r="AP2423" s="121">
        <f t="shared" si="14"/>
        <v>0</v>
      </c>
      <c r="AQ2423" s="122"/>
      <c r="AR2423" s="119"/>
    </row>
    <row r="2424" ht="22.5" customHeight="1">
      <c r="A2424" s="89">
        <v>46233.0</v>
      </c>
      <c r="B2424" s="90">
        <v>0.4875</v>
      </c>
      <c r="C2424" s="91" t="s">
        <v>1763</v>
      </c>
      <c r="D2424" s="129" t="str">
        <f t="array" ref="D2424">XLOOKUP(C2424,'DS ST'!A:A,'DS ST'!B:B)</f>
        <v>VHT</v>
      </c>
      <c r="E2424" s="94" t="str">
        <f t="array" ref="E2424">XLOOKUP($F2424,'GIÁ'!$A:$A,'GIÁ'!$E:$E)</f>
        <v>ĐÔNG</v>
      </c>
      <c r="F2424" s="94">
        <v>8.938555386015E12</v>
      </c>
      <c r="G2424" s="95" t="s">
        <v>3152</v>
      </c>
      <c r="H2424" s="95" t="s">
        <v>224</v>
      </c>
      <c r="I2424" s="96">
        <v>6.0</v>
      </c>
      <c r="J2424" s="96">
        <v>0.0</v>
      </c>
      <c r="K2424" s="98">
        <f t="shared" si="4"/>
        <v>6</v>
      </c>
      <c r="L2424" s="99" t="s">
        <v>6681</v>
      </c>
      <c r="M2424" s="100" t="s">
        <v>6682</v>
      </c>
      <c r="N2424" s="101" t="str">
        <f t="shared" si="139"/>
        <v>PT1590287-T0018938555386015</v>
      </c>
      <c r="O2424" s="128"/>
      <c r="P2424" s="100"/>
      <c r="Q2424" s="103">
        <f t="shared" si="5"/>
        <v>6</v>
      </c>
      <c r="R2424" s="161"/>
      <c r="S2424" s="105"/>
      <c r="T2424" s="106"/>
      <c r="U2424" s="107" t="s">
        <v>6586</v>
      </c>
      <c r="V2424" s="108" t="s">
        <v>756</v>
      </c>
      <c r="W2424" s="109" t="s">
        <v>1908</v>
      </c>
      <c r="X2424" s="110" t="str">
        <f t="shared" si="6"/>
        <v/>
      </c>
      <c r="Y2424" s="110" t="str">
        <f t="shared" si="7"/>
        <v/>
      </c>
      <c r="Z2424" s="109" t="s">
        <v>797</v>
      </c>
      <c r="AA2424" s="109" t="s">
        <v>802</v>
      </c>
      <c r="AB2424" s="106"/>
      <c r="AC2424" s="158"/>
      <c r="AD2424" s="160"/>
      <c r="AE2424" s="127"/>
      <c r="AF2424" s="113"/>
      <c r="AG2424" s="165" t="str">
        <f t="array" ref="AG2424">XLOOKUP(F2424,'CLV2'!A:A,'CLV2'!E:E)</f>
        <v>2.FROZEN FOODS</v>
      </c>
      <c r="AH2424" s="115" t="str">
        <f t="array" ref="AH2424">XLOOKUP(F2424,'CLV2'!A:A,'CLV2'!F:F)</f>
        <v>3.PASTRY AND DESSERTS</v>
      </c>
      <c r="AI2424" s="115" t="str">
        <f t="shared" si="8"/>
        <v>Pack</v>
      </c>
      <c r="AJ2424" s="116">
        <f t="shared" si="9"/>
        <v>1</v>
      </c>
      <c r="AK2424" s="117" t="str">
        <f t="array" ref="AK2424">XLOOKUP(F2424,'GIÁ'!A:A,'GIÁ'!D:D)</f>
        <v>23068.13</v>
      </c>
      <c r="AL2424" s="118">
        <f t="shared" si="10"/>
        <v>138408.78</v>
      </c>
      <c r="AM2424" s="118">
        <f t="shared" si="11"/>
        <v>0</v>
      </c>
      <c r="AN2424" s="119">
        <f t="shared" si="12"/>
        <v>0</v>
      </c>
      <c r="AO2424" s="118">
        <f t="shared" si="13"/>
        <v>138408.78</v>
      </c>
      <c r="AP2424" s="121">
        <f t="shared" si="14"/>
        <v>0</v>
      </c>
      <c r="AQ2424" s="122"/>
      <c r="AR2424" s="119"/>
    </row>
    <row r="2425" ht="22.5" customHeight="1">
      <c r="A2425" s="89">
        <v>46233.0</v>
      </c>
      <c r="B2425" s="90">
        <v>0.4875</v>
      </c>
      <c r="C2425" s="91" t="s">
        <v>1763</v>
      </c>
      <c r="D2425" s="129" t="str">
        <f t="array" ref="D2425">XLOOKUP(C2425,'DS ST'!A:A,'DS ST'!B:B)</f>
        <v>VHT</v>
      </c>
      <c r="E2425" s="94" t="str">
        <f t="array" ref="E2425">XLOOKUP($F2425,'GIÁ'!$A:$A,'GIÁ'!$E:$E)</f>
        <v>ĐÔNG</v>
      </c>
      <c r="F2425" s="94">
        <v>8.936210415551E12</v>
      </c>
      <c r="G2425" s="95" t="s">
        <v>2676</v>
      </c>
      <c r="H2425" s="95" t="s">
        <v>224</v>
      </c>
      <c r="I2425" s="96">
        <v>30.0</v>
      </c>
      <c r="J2425" s="96">
        <v>0.0</v>
      </c>
      <c r="K2425" s="98">
        <f t="shared" si="4"/>
        <v>30</v>
      </c>
      <c r="L2425" s="99" t="s">
        <v>6681</v>
      </c>
      <c r="M2425" s="100" t="s">
        <v>6682</v>
      </c>
      <c r="N2425" s="101" t="str">
        <f t="shared" si="139"/>
        <v>PT1590287-T0018936210415551</v>
      </c>
      <c r="O2425" s="128"/>
      <c r="P2425" s="100"/>
      <c r="Q2425" s="103">
        <f t="shared" si="5"/>
        <v>30</v>
      </c>
      <c r="R2425" s="161"/>
      <c r="S2425" s="105"/>
      <c r="T2425" s="106"/>
      <c r="U2425" s="107" t="s">
        <v>6554</v>
      </c>
      <c r="V2425" s="108" t="s">
        <v>756</v>
      </c>
      <c r="W2425" s="109" t="s">
        <v>1908</v>
      </c>
      <c r="X2425" s="110" t="str">
        <f t="shared" si="6"/>
        <v/>
      </c>
      <c r="Y2425" s="110" t="str">
        <f t="shared" si="7"/>
        <v/>
      </c>
      <c r="Z2425" s="109" t="s">
        <v>797</v>
      </c>
      <c r="AA2425" s="109" t="s">
        <v>802</v>
      </c>
      <c r="AB2425" s="106"/>
      <c r="AC2425" s="158"/>
      <c r="AD2425" s="160"/>
      <c r="AE2425" s="127"/>
      <c r="AF2425" s="113"/>
      <c r="AG2425" s="165" t="str">
        <f t="array" ref="AG2425">XLOOKUP(F2425,'CLV2'!A:A,'CLV2'!E:E)</f>
        <v>2.FROZEN FOODS</v>
      </c>
      <c r="AH2425" s="115" t="str">
        <f t="array" ref="AH2425">XLOOKUP(F2425,'CLV2'!A:A,'CLV2'!F:F)</f>
        <v>3.DUMPLINGS</v>
      </c>
      <c r="AI2425" s="115" t="str">
        <f t="shared" si="8"/>
        <v>Pack</v>
      </c>
      <c r="AJ2425" s="116">
        <f t="shared" si="9"/>
        <v>1</v>
      </c>
      <c r="AK2425" s="117" t="str">
        <f t="array" ref="AK2425">XLOOKUP(F2425,'GIÁ'!A:A,'GIÁ'!D:D)</f>
        <v>24150.20</v>
      </c>
      <c r="AL2425" s="118">
        <f t="shared" si="10"/>
        <v>724506</v>
      </c>
      <c r="AM2425" s="118">
        <f t="shared" si="11"/>
        <v>0</v>
      </c>
      <c r="AN2425" s="119">
        <f t="shared" si="12"/>
        <v>0</v>
      </c>
      <c r="AO2425" s="118">
        <f t="shared" si="13"/>
        <v>724506</v>
      </c>
      <c r="AP2425" s="121">
        <f t="shared" si="14"/>
        <v>0</v>
      </c>
      <c r="AQ2425" s="122"/>
      <c r="AR2425" s="119"/>
    </row>
    <row r="2426" ht="22.5" customHeight="1">
      <c r="A2426" s="89">
        <v>46233.0</v>
      </c>
      <c r="B2426" s="90">
        <v>0.4875</v>
      </c>
      <c r="C2426" s="91" t="s">
        <v>1763</v>
      </c>
      <c r="D2426" s="129" t="str">
        <f t="array" ref="D2426">XLOOKUP(C2426,'DS ST'!A:A,'DS ST'!B:B)</f>
        <v>VHT</v>
      </c>
      <c r="E2426" s="94" t="str">
        <f t="array" ref="E2426">XLOOKUP($F2426,'GIÁ'!$A:$A,'GIÁ'!$E:$E)</f>
        <v>ĐÔNG</v>
      </c>
      <c r="F2426" s="94">
        <v>8.934717262012E12</v>
      </c>
      <c r="G2426" s="95" t="s">
        <v>1715</v>
      </c>
      <c r="H2426" s="95" t="s">
        <v>224</v>
      </c>
      <c r="I2426" s="96">
        <v>6.0</v>
      </c>
      <c r="J2426" s="96">
        <v>0.0</v>
      </c>
      <c r="K2426" s="98">
        <f t="shared" si="4"/>
        <v>6</v>
      </c>
      <c r="L2426" s="99" t="s">
        <v>6681</v>
      </c>
      <c r="M2426" s="100" t="s">
        <v>6682</v>
      </c>
      <c r="N2426" s="101" t="str">
        <f t="shared" si="139"/>
        <v>PT1590287-T0018934717262012</v>
      </c>
      <c r="O2426" s="128"/>
      <c r="P2426" s="100"/>
      <c r="Q2426" s="103">
        <f t="shared" si="5"/>
        <v>6</v>
      </c>
      <c r="R2426" s="161"/>
      <c r="S2426" s="105"/>
      <c r="T2426" s="106"/>
      <c r="U2426" s="107" t="s">
        <v>6528</v>
      </c>
      <c r="V2426" s="108" t="s">
        <v>756</v>
      </c>
      <c r="W2426" s="109" t="s">
        <v>1908</v>
      </c>
      <c r="X2426" s="110" t="str">
        <f t="shared" si="6"/>
        <v/>
      </c>
      <c r="Y2426" s="110" t="str">
        <f t="shared" si="7"/>
        <v/>
      </c>
      <c r="Z2426" s="109" t="s">
        <v>797</v>
      </c>
      <c r="AA2426" s="109" t="s">
        <v>802</v>
      </c>
      <c r="AB2426" s="106"/>
      <c r="AC2426" s="158"/>
      <c r="AD2426" s="160"/>
      <c r="AE2426" s="127"/>
      <c r="AF2426" s="113"/>
      <c r="AG2426" s="165" t="str">
        <f t="array" ref="AG2426">XLOOKUP(F2426,'CLV2'!A:A,'CLV2'!E:E)</f>
        <v>2.FROZEN FOODS</v>
      </c>
      <c r="AH2426" s="115" t="str">
        <f t="array" ref="AH2426">XLOOKUP(F2426,'CLV2'!A:A,'CLV2'!F:F)</f>
        <v>3.HOTPOT AND FRIED</v>
      </c>
      <c r="AI2426" s="115" t="str">
        <f t="shared" si="8"/>
        <v>Pack</v>
      </c>
      <c r="AJ2426" s="116">
        <f t="shared" si="9"/>
        <v>1</v>
      </c>
      <c r="AK2426" s="117" t="str">
        <f t="array" ref="AK2426">XLOOKUP(F2426,'GIÁ'!A:A,'GIÁ'!D:D)</f>
        <v>32686.96</v>
      </c>
      <c r="AL2426" s="118">
        <f t="shared" si="10"/>
        <v>196121.76</v>
      </c>
      <c r="AM2426" s="118">
        <f t="shared" si="11"/>
        <v>0</v>
      </c>
      <c r="AN2426" s="119">
        <f t="shared" si="12"/>
        <v>0</v>
      </c>
      <c r="AO2426" s="118">
        <f t="shared" si="13"/>
        <v>196121.76</v>
      </c>
      <c r="AP2426" s="121">
        <f t="shared" si="14"/>
        <v>0</v>
      </c>
      <c r="AQ2426" s="122"/>
      <c r="AR2426" s="119"/>
    </row>
    <row r="2427" ht="22.5" customHeight="1">
      <c r="A2427" s="89">
        <v>46233.0</v>
      </c>
      <c r="B2427" s="90">
        <v>0.4875</v>
      </c>
      <c r="C2427" s="91" t="s">
        <v>1763</v>
      </c>
      <c r="D2427" s="129" t="str">
        <f t="array" ref="D2427">XLOOKUP(C2427,'DS ST'!A:A,'DS ST'!B:B)</f>
        <v>VHT</v>
      </c>
      <c r="E2427" s="94" t="str">
        <f t="array" ref="E2427">XLOOKUP($F2427,'GIÁ'!$A:$A,'GIÁ'!$E:$E)</f>
        <v>ĐÔNG</v>
      </c>
      <c r="F2427" s="94">
        <v>8.934717264474E12</v>
      </c>
      <c r="G2427" s="95" t="s">
        <v>1717</v>
      </c>
      <c r="H2427" s="95" t="s">
        <v>224</v>
      </c>
      <c r="I2427" s="96">
        <v>4.0</v>
      </c>
      <c r="J2427" s="96">
        <v>0.0</v>
      </c>
      <c r="K2427" s="98">
        <f t="shared" si="4"/>
        <v>4</v>
      </c>
      <c r="L2427" s="99" t="s">
        <v>6681</v>
      </c>
      <c r="M2427" s="100" t="s">
        <v>6682</v>
      </c>
      <c r="N2427" s="101" t="str">
        <f t="shared" si="139"/>
        <v>PT1590287-T0018934717264474</v>
      </c>
      <c r="O2427" s="128"/>
      <c r="P2427" s="100"/>
      <c r="Q2427" s="103">
        <f t="shared" si="5"/>
        <v>4</v>
      </c>
      <c r="R2427" s="161"/>
      <c r="S2427" s="105"/>
      <c r="T2427" s="106"/>
      <c r="U2427" s="107" t="s">
        <v>6567</v>
      </c>
      <c r="V2427" s="108" t="s">
        <v>756</v>
      </c>
      <c r="W2427" s="109" t="s">
        <v>1908</v>
      </c>
      <c r="X2427" s="110" t="str">
        <f t="shared" si="6"/>
        <v/>
      </c>
      <c r="Y2427" s="110" t="str">
        <f t="shared" si="7"/>
        <v/>
      </c>
      <c r="Z2427" s="109" t="s">
        <v>797</v>
      </c>
      <c r="AA2427" s="109" t="s">
        <v>802</v>
      </c>
      <c r="AB2427" s="106"/>
      <c r="AC2427" s="158"/>
      <c r="AD2427" s="160"/>
      <c r="AE2427" s="127"/>
      <c r="AF2427" s="113"/>
      <c r="AG2427" s="165" t="str">
        <f t="array" ref="AG2427">XLOOKUP(F2427,'CLV2'!A:A,'CLV2'!E:E)</f>
        <v>2.FROZEN FOODS</v>
      </c>
      <c r="AH2427" s="115" t="str">
        <f t="array" ref="AH2427">XLOOKUP(F2427,'CLV2'!A:A,'CLV2'!F:F)</f>
        <v>3.HOTPOT AND FRIED</v>
      </c>
      <c r="AI2427" s="115" t="str">
        <f t="shared" si="8"/>
        <v>Pack</v>
      </c>
      <c r="AJ2427" s="116">
        <f t="shared" si="9"/>
        <v>1</v>
      </c>
      <c r="AK2427" s="117" t="str">
        <f t="array" ref="AK2427">XLOOKUP(F2427,'GIÁ'!A:A,'GIÁ'!D:D)</f>
        <v>45233.68</v>
      </c>
      <c r="AL2427" s="118">
        <f t="shared" si="10"/>
        <v>180934.72</v>
      </c>
      <c r="AM2427" s="118">
        <f t="shared" si="11"/>
        <v>0</v>
      </c>
      <c r="AN2427" s="119">
        <f t="shared" si="12"/>
        <v>0</v>
      </c>
      <c r="AO2427" s="118">
        <f t="shared" si="13"/>
        <v>180934.72</v>
      </c>
      <c r="AP2427" s="121">
        <f t="shared" si="14"/>
        <v>0</v>
      </c>
      <c r="AQ2427" s="122"/>
      <c r="AR2427" s="119"/>
    </row>
    <row r="2428" ht="22.5" customHeight="1">
      <c r="A2428" s="89">
        <v>46233.0</v>
      </c>
      <c r="B2428" s="90">
        <v>0.4875</v>
      </c>
      <c r="C2428" s="91" t="s">
        <v>1763</v>
      </c>
      <c r="D2428" s="129" t="str">
        <f t="array" ref="D2428">XLOOKUP(C2428,'DS ST'!A:A,'DS ST'!B:B)</f>
        <v>VHT</v>
      </c>
      <c r="E2428" s="94" t="str">
        <f t="array" ref="E2428">XLOOKUP($F2428,'GIÁ'!$A:$A,'GIÁ'!$E:$E)</f>
        <v>ĐÔNG</v>
      </c>
      <c r="F2428" s="94">
        <v>8.934717401343E12</v>
      </c>
      <c r="G2428" s="95" t="s">
        <v>1752</v>
      </c>
      <c r="H2428" s="95" t="s">
        <v>224</v>
      </c>
      <c r="I2428" s="96">
        <v>6.0</v>
      </c>
      <c r="J2428" s="96">
        <v>0.0</v>
      </c>
      <c r="K2428" s="98">
        <f t="shared" si="4"/>
        <v>6</v>
      </c>
      <c r="L2428" s="99" t="s">
        <v>6681</v>
      </c>
      <c r="M2428" s="100" t="s">
        <v>6682</v>
      </c>
      <c r="N2428" s="101" t="str">
        <f t="shared" si="139"/>
        <v>PT1590287-T0018934717401343</v>
      </c>
      <c r="O2428" s="128"/>
      <c r="P2428" s="100"/>
      <c r="Q2428" s="103">
        <f t="shared" si="5"/>
        <v>6</v>
      </c>
      <c r="R2428" s="161"/>
      <c r="S2428" s="105"/>
      <c r="T2428" s="106"/>
      <c r="U2428" s="107" t="s">
        <v>6576</v>
      </c>
      <c r="V2428" s="108" t="s">
        <v>756</v>
      </c>
      <c r="W2428" s="109" t="s">
        <v>1908</v>
      </c>
      <c r="X2428" s="110" t="str">
        <f t="shared" si="6"/>
        <v/>
      </c>
      <c r="Y2428" s="110" t="str">
        <f t="shared" si="7"/>
        <v/>
      </c>
      <c r="Z2428" s="109" t="s">
        <v>797</v>
      </c>
      <c r="AA2428" s="109" t="s">
        <v>802</v>
      </c>
      <c r="AB2428" s="106"/>
      <c r="AC2428" s="158"/>
      <c r="AD2428" s="160"/>
      <c r="AE2428" s="127"/>
      <c r="AF2428" s="113"/>
      <c r="AG2428" s="165" t="str">
        <f t="array" ref="AG2428">XLOOKUP(F2428,'CLV2'!A:A,'CLV2'!E:E)</f>
        <v>2.FROZEN FOODS</v>
      </c>
      <c r="AH2428" s="115" t="str">
        <f t="array" ref="AH2428">XLOOKUP(F2428,'CLV2'!A:A,'CLV2'!F:F)</f>
        <v>3.DUMPLINGS</v>
      </c>
      <c r="AI2428" s="115" t="str">
        <f t="shared" si="8"/>
        <v>Pack</v>
      </c>
      <c r="AJ2428" s="116">
        <f t="shared" si="9"/>
        <v>1</v>
      </c>
      <c r="AK2428" s="117" t="str">
        <f t="array" ref="AK2428">XLOOKUP(F2428,'GIÁ'!A:A,'GIÁ'!D:D)</f>
        <v>20835.93</v>
      </c>
      <c r="AL2428" s="118">
        <f t="shared" si="10"/>
        <v>125015.58</v>
      </c>
      <c r="AM2428" s="118">
        <f t="shared" si="11"/>
        <v>0</v>
      </c>
      <c r="AN2428" s="119">
        <f t="shared" si="12"/>
        <v>0</v>
      </c>
      <c r="AO2428" s="118">
        <f t="shared" si="13"/>
        <v>125015.58</v>
      </c>
      <c r="AP2428" s="121">
        <f t="shared" si="14"/>
        <v>0</v>
      </c>
      <c r="AQ2428" s="122"/>
      <c r="AR2428" s="119"/>
    </row>
    <row r="2429" ht="22.5" customHeight="1">
      <c r="A2429" s="89">
        <v>46233.0</v>
      </c>
      <c r="B2429" s="90">
        <v>0.4875</v>
      </c>
      <c r="C2429" s="91" t="s">
        <v>1763</v>
      </c>
      <c r="D2429" s="129" t="str">
        <f t="array" ref="D2429">XLOOKUP(C2429,'DS ST'!A:A,'DS ST'!B:B)</f>
        <v>VHT</v>
      </c>
      <c r="E2429" s="94" t="str">
        <f t="array" ref="E2429">XLOOKUP($F2429,'GIÁ'!$A:$A,'GIÁ'!$E:$E)</f>
        <v>ĐÔNG</v>
      </c>
      <c r="F2429" s="94">
        <v>9.555894504567E12</v>
      </c>
      <c r="G2429" s="95" t="s">
        <v>3303</v>
      </c>
      <c r="H2429" s="95" t="s">
        <v>224</v>
      </c>
      <c r="I2429" s="96">
        <v>7.0</v>
      </c>
      <c r="J2429" s="96">
        <v>0.0</v>
      </c>
      <c r="K2429" s="98">
        <f t="shared" si="4"/>
        <v>7</v>
      </c>
      <c r="L2429" s="99" t="s">
        <v>6681</v>
      </c>
      <c r="M2429" s="100" t="s">
        <v>6682</v>
      </c>
      <c r="N2429" s="101" t="str">
        <f t="shared" si="139"/>
        <v>PT1590287-T0019555894504567</v>
      </c>
      <c r="O2429" s="128"/>
      <c r="P2429" s="100"/>
      <c r="Q2429" s="103">
        <f t="shared" si="5"/>
        <v>7</v>
      </c>
      <c r="R2429" s="161"/>
      <c r="S2429" s="105"/>
      <c r="T2429" s="106"/>
      <c r="U2429" s="107" t="s">
        <v>6577</v>
      </c>
      <c r="V2429" s="108" t="s">
        <v>756</v>
      </c>
      <c r="W2429" s="109" t="s">
        <v>1908</v>
      </c>
      <c r="X2429" s="110" t="str">
        <f t="shared" si="6"/>
        <v/>
      </c>
      <c r="Y2429" s="110" t="str">
        <f t="shared" si="7"/>
        <v/>
      </c>
      <c r="Z2429" s="109" t="s">
        <v>797</v>
      </c>
      <c r="AA2429" s="109" t="s">
        <v>802</v>
      </c>
      <c r="AB2429" s="106"/>
      <c r="AC2429" s="158"/>
      <c r="AD2429" s="160"/>
      <c r="AE2429" s="127"/>
      <c r="AF2429" s="113"/>
      <c r="AG2429" s="165" t="str">
        <f t="array" ref="AG2429">XLOOKUP(F2429,'CLV2'!A:A,'CLV2'!E:E)</f>
        <v>2.FROZEN FOODS</v>
      </c>
      <c r="AH2429" s="115" t="str">
        <f t="array" ref="AH2429">XLOOKUP(F2429,'CLV2'!A:A,'CLV2'!F:F)</f>
        <v>3.HOTPOT AND FRIED</v>
      </c>
      <c r="AI2429" s="115" t="str">
        <f t="shared" si="8"/>
        <v>Pack</v>
      </c>
      <c r="AJ2429" s="116">
        <f t="shared" si="9"/>
        <v>1</v>
      </c>
      <c r="AK2429" s="117" t="str">
        <f t="array" ref="AK2429">XLOOKUP(F2429,'GIÁ'!A:A,'GIÁ'!D:D)</f>
        <v>68779.37</v>
      </c>
      <c r="AL2429" s="118">
        <f t="shared" si="10"/>
        <v>481455.59</v>
      </c>
      <c r="AM2429" s="118">
        <f t="shared" si="11"/>
        <v>0</v>
      </c>
      <c r="AN2429" s="119">
        <f t="shared" si="12"/>
        <v>0</v>
      </c>
      <c r="AO2429" s="118">
        <f t="shared" si="13"/>
        <v>481455.59</v>
      </c>
      <c r="AP2429" s="121">
        <f t="shared" si="14"/>
        <v>0</v>
      </c>
      <c r="AQ2429" s="122"/>
      <c r="AR2429" s="119"/>
    </row>
    <row r="2430" ht="22.5" customHeight="1">
      <c r="A2430" s="89">
        <v>46233.0</v>
      </c>
      <c r="B2430" s="90">
        <v>0.4875</v>
      </c>
      <c r="C2430" s="91" t="s">
        <v>1763</v>
      </c>
      <c r="D2430" s="129" t="str">
        <f t="array" ref="D2430">XLOOKUP(C2430,'DS ST'!A:A,'DS ST'!B:B)</f>
        <v>VHT</v>
      </c>
      <c r="E2430" s="94" t="str">
        <f t="array" ref="E2430">XLOOKUP($F2430,'GIÁ'!$A:$A,'GIÁ'!$E:$E)</f>
        <v>ĐÔNG</v>
      </c>
      <c r="F2430" s="94">
        <v>8.934717472008E12</v>
      </c>
      <c r="G2430" s="95" t="s">
        <v>1769</v>
      </c>
      <c r="H2430" s="95" t="s">
        <v>224</v>
      </c>
      <c r="I2430" s="96">
        <v>8.0</v>
      </c>
      <c r="J2430" s="96">
        <v>0.0</v>
      </c>
      <c r="K2430" s="98">
        <f t="shared" si="4"/>
        <v>8</v>
      </c>
      <c r="L2430" s="99" t="s">
        <v>6681</v>
      </c>
      <c r="M2430" s="100" t="s">
        <v>6682</v>
      </c>
      <c r="N2430" s="101" t="str">
        <f t="shared" si="139"/>
        <v>PT1590287-T0018934717472008</v>
      </c>
      <c r="O2430" s="128"/>
      <c r="P2430" s="100"/>
      <c r="Q2430" s="103">
        <f t="shared" si="5"/>
        <v>8</v>
      </c>
      <c r="R2430" s="161"/>
      <c r="S2430" s="105"/>
      <c r="T2430" s="106"/>
      <c r="U2430" s="107" t="s">
        <v>6597</v>
      </c>
      <c r="V2430" s="108" t="s">
        <v>756</v>
      </c>
      <c r="W2430" s="109" t="s">
        <v>1908</v>
      </c>
      <c r="X2430" s="110" t="str">
        <f t="shared" si="6"/>
        <v/>
      </c>
      <c r="Y2430" s="110" t="str">
        <f t="shared" si="7"/>
        <v/>
      </c>
      <c r="Z2430" s="109" t="s">
        <v>797</v>
      </c>
      <c r="AA2430" s="109" t="s">
        <v>802</v>
      </c>
      <c r="AB2430" s="106"/>
      <c r="AC2430" s="158"/>
      <c r="AD2430" s="160"/>
      <c r="AE2430" s="127"/>
      <c r="AF2430" s="113"/>
      <c r="AG2430" s="165" t="str">
        <f t="array" ref="AG2430">XLOOKUP(F2430,'CLV2'!A:A,'CLV2'!E:E)</f>
        <v>2.FROZEN FOODS</v>
      </c>
      <c r="AH2430" s="115" t="str">
        <f t="array" ref="AH2430">XLOOKUP(F2430,'CLV2'!A:A,'CLV2'!F:F)</f>
        <v>3.HOTPOT AND FRIED</v>
      </c>
      <c r="AI2430" s="115" t="str">
        <f t="shared" si="8"/>
        <v>Pack</v>
      </c>
      <c r="AJ2430" s="116">
        <f t="shared" si="9"/>
        <v>1</v>
      </c>
      <c r="AK2430" s="117" t="str">
        <f t="array" ref="AK2430">XLOOKUP(F2430,'GIÁ'!A:A,'GIÁ'!D:D)</f>
        <v>35456.20</v>
      </c>
      <c r="AL2430" s="118">
        <f t="shared" si="10"/>
        <v>283649.6</v>
      </c>
      <c r="AM2430" s="118">
        <f t="shared" si="11"/>
        <v>0</v>
      </c>
      <c r="AN2430" s="119">
        <f t="shared" si="12"/>
        <v>0</v>
      </c>
      <c r="AO2430" s="118">
        <f t="shared" si="13"/>
        <v>283649.6</v>
      </c>
      <c r="AP2430" s="121">
        <f t="shared" si="14"/>
        <v>0</v>
      </c>
      <c r="AQ2430" s="122"/>
      <c r="AR2430" s="119"/>
    </row>
    <row r="2431" ht="22.5" customHeight="1">
      <c r="A2431" s="89">
        <v>46233.0</v>
      </c>
      <c r="B2431" s="90">
        <v>0.4875</v>
      </c>
      <c r="C2431" s="91" t="s">
        <v>1763</v>
      </c>
      <c r="D2431" s="129" t="str">
        <f t="array" ref="D2431">XLOOKUP(C2431,'DS ST'!A:A,'DS ST'!B:B)</f>
        <v>VHT</v>
      </c>
      <c r="E2431" s="94" t="str">
        <f t="array" ref="E2431">XLOOKUP($F2431,'GIÁ'!$A:$A,'GIÁ'!$E:$E)</f>
        <v>ĐÔNG</v>
      </c>
      <c r="F2431" s="94">
        <v>8.936013238791E12</v>
      </c>
      <c r="G2431" s="95" t="s">
        <v>2178</v>
      </c>
      <c r="H2431" s="95" t="s">
        <v>57</v>
      </c>
      <c r="I2431" s="96">
        <v>4.0</v>
      </c>
      <c r="J2431" s="96">
        <v>0.0</v>
      </c>
      <c r="K2431" s="98">
        <f t="shared" si="4"/>
        <v>4</v>
      </c>
      <c r="L2431" s="99" t="s">
        <v>6681</v>
      </c>
      <c r="M2431" s="100" t="s">
        <v>6682</v>
      </c>
      <c r="N2431" s="101" t="str">
        <f t="shared" si="139"/>
        <v>PT1590287-T0018936013238791</v>
      </c>
      <c r="O2431" s="128"/>
      <c r="P2431" s="100"/>
      <c r="Q2431" s="103">
        <f t="shared" si="5"/>
        <v>4</v>
      </c>
      <c r="R2431" s="161"/>
      <c r="S2431" s="105"/>
      <c r="T2431" s="106"/>
      <c r="U2431" s="107" t="s">
        <v>6525</v>
      </c>
      <c r="V2431" s="108" t="s">
        <v>756</v>
      </c>
      <c r="W2431" s="109" t="s">
        <v>1908</v>
      </c>
      <c r="X2431" s="110" t="str">
        <f t="shared" si="6"/>
        <v/>
      </c>
      <c r="Y2431" s="110" t="str">
        <f t="shared" si="7"/>
        <v/>
      </c>
      <c r="Z2431" s="109" t="s">
        <v>797</v>
      </c>
      <c r="AA2431" s="109" t="s">
        <v>802</v>
      </c>
      <c r="AB2431" s="106"/>
      <c r="AC2431" s="158"/>
      <c r="AD2431" s="160"/>
      <c r="AE2431" s="127"/>
      <c r="AF2431" s="113"/>
      <c r="AG2431" s="165" t="str">
        <f t="array" ref="AG2431">XLOOKUP(F2431,'CLV2'!A:A,'CLV2'!E:E)</f>
        <v>2.FROZEN FOODS</v>
      </c>
      <c r="AH2431" s="115" t="str">
        <f t="array" ref="AH2431">XLOOKUP(F2431,'CLV2'!A:A,'CLV2'!F:F)</f>
        <v>3.PIZZA - READY MEALS</v>
      </c>
      <c r="AI2431" s="115" t="str">
        <f t="shared" si="8"/>
        <v>Pack</v>
      </c>
      <c r="AJ2431" s="116">
        <f t="shared" si="9"/>
        <v>1</v>
      </c>
      <c r="AK2431" s="117" t="str">
        <f t="array" ref="AK2431">XLOOKUP(F2431,'GIÁ'!A:A,'GIÁ'!D:D)</f>
        <v>22578.43</v>
      </c>
      <c r="AL2431" s="118">
        <f t="shared" si="10"/>
        <v>90313.72</v>
      </c>
      <c r="AM2431" s="118">
        <f t="shared" si="11"/>
        <v>0</v>
      </c>
      <c r="AN2431" s="119">
        <f t="shared" si="12"/>
        <v>0</v>
      </c>
      <c r="AO2431" s="118">
        <f t="shared" si="13"/>
        <v>90313.72</v>
      </c>
      <c r="AP2431" s="121">
        <f t="shared" si="14"/>
        <v>0</v>
      </c>
      <c r="AQ2431" s="122"/>
      <c r="AR2431" s="119"/>
    </row>
    <row r="2432" ht="22.5" customHeight="1">
      <c r="A2432" s="89">
        <v>46233.0</v>
      </c>
      <c r="B2432" s="90">
        <v>0.4875</v>
      </c>
      <c r="C2432" s="91" t="s">
        <v>1763</v>
      </c>
      <c r="D2432" s="129" t="str">
        <f t="array" ref="D2432">XLOOKUP(C2432,'DS ST'!A:A,'DS ST'!B:B)</f>
        <v>VHT</v>
      </c>
      <c r="E2432" s="94" t="str">
        <f t="array" ref="E2432">XLOOKUP($F2432,'GIÁ'!$A:$A,'GIÁ'!$E:$E)</f>
        <v>ĐÔNG</v>
      </c>
      <c r="F2432" s="94">
        <v>8.934717401336E12</v>
      </c>
      <c r="G2432" s="95" t="s">
        <v>1750</v>
      </c>
      <c r="H2432" s="95" t="s">
        <v>224</v>
      </c>
      <c r="I2432" s="96">
        <v>8.0</v>
      </c>
      <c r="J2432" s="96">
        <v>0.0</v>
      </c>
      <c r="K2432" s="98">
        <f t="shared" si="4"/>
        <v>8</v>
      </c>
      <c r="L2432" s="99" t="s">
        <v>6681</v>
      </c>
      <c r="M2432" s="100" t="s">
        <v>6682</v>
      </c>
      <c r="N2432" s="101" t="str">
        <f t="shared" si="139"/>
        <v>PT1590287-T0018934717401336</v>
      </c>
      <c r="O2432" s="128"/>
      <c r="P2432" s="100"/>
      <c r="Q2432" s="103">
        <f t="shared" si="5"/>
        <v>8</v>
      </c>
      <c r="R2432" s="161"/>
      <c r="S2432" s="105"/>
      <c r="T2432" s="106"/>
      <c r="U2432" s="107" t="s">
        <v>6585</v>
      </c>
      <c r="V2432" s="108" t="s">
        <v>756</v>
      </c>
      <c r="W2432" s="109" t="s">
        <v>1908</v>
      </c>
      <c r="X2432" s="110" t="str">
        <f t="shared" si="6"/>
        <v/>
      </c>
      <c r="Y2432" s="110" t="str">
        <f t="shared" si="7"/>
        <v/>
      </c>
      <c r="Z2432" s="109" t="s">
        <v>797</v>
      </c>
      <c r="AA2432" s="109" t="s">
        <v>802</v>
      </c>
      <c r="AB2432" s="106"/>
      <c r="AC2432" s="158"/>
      <c r="AD2432" s="160"/>
      <c r="AE2432" s="127"/>
      <c r="AF2432" s="113"/>
      <c r="AG2432" s="165" t="str">
        <f t="array" ref="AG2432">XLOOKUP(F2432,'CLV2'!A:A,'CLV2'!E:E)</f>
        <v>2.FROZEN FOODS</v>
      </c>
      <c r="AH2432" s="115" t="str">
        <f t="array" ref="AH2432">XLOOKUP(F2432,'CLV2'!A:A,'CLV2'!F:F)</f>
        <v>3.DUMPLINGS</v>
      </c>
      <c r="AI2432" s="115" t="str">
        <f t="shared" si="8"/>
        <v>Pack</v>
      </c>
      <c r="AJ2432" s="116">
        <f t="shared" si="9"/>
        <v>1</v>
      </c>
      <c r="AK2432" s="117" t="str">
        <f t="array" ref="AK2432">XLOOKUP(F2432,'GIÁ'!A:A,'GIÁ'!D:D)</f>
        <v>39374.44</v>
      </c>
      <c r="AL2432" s="118">
        <f t="shared" si="10"/>
        <v>314995.52</v>
      </c>
      <c r="AM2432" s="118">
        <f t="shared" si="11"/>
        <v>0</v>
      </c>
      <c r="AN2432" s="119">
        <f t="shared" si="12"/>
        <v>0</v>
      </c>
      <c r="AO2432" s="118">
        <f t="shared" si="13"/>
        <v>314995.52</v>
      </c>
      <c r="AP2432" s="121">
        <f t="shared" si="14"/>
        <v>0</v>
      </c>
      <c r="AQ2432" s="122"/>
      <c r="AR2432" s="119"/>
    </row>
    <row r="2433" ht="22.5" customHeight="1">
      <c r="A2433" s="89">
        <v>46233.0</v>
      </c>
      <c r="B2433" s="90">
        <v>0.4875</v>
      </c>
      <c r="C2433" s="91" t="s">
        <v>1763</v>
      </c>
      <c r="D2433" s="129" t="str">
        <f t="array" ref="D2433">XLOOKUP(C2433,'DS ST'!A:A,'DS ST'!B:B)</f>
        <v>VHT</v>
      </c>
      <c r="E2433" s="94" t="str">
        <f t="array" ref="E2433">XLOOKUP($F2433,'GIÁ'!$A:$A,'GIÁ'!$E:$E)</f>
        <v>ĐÔNG</v>
      </c>
      <c r="F2433" s="94">
        <v>8.935319710499E12</v>
      </c>
      <c r="G2433" s="95" t="s">
        <v>2056</v>
      </c>
      <c r="H2433" s="95" t="s">
        <v>224</v>
      </c>
      <c r="I2433" s="96">
        <v>4.0</v>
      </c>
      <c r="J2433" s="96">
        <v>0.0</v>
      </c>
      <c r="K2433" s="98">
        <f t="shared" si="4"/>
        <v>4</v>
      </c>
      <c r="L2433" s="99" t="s">
        <v>6681</v>
      </c>
      <c r="M2433" s="100" t="s">
        <v>6682</v>
      </c>
      <c r="N2433" s="101" t="str">
        <f t="shared" si="139"/>
        <v>PT1590287-T0018935319710499</v>
      </c>
      <c r="O2433" s="128"/>
      <c r="P2433" s="100"/>
      <c r="Q2433" s="103">
        <f t="shared" si="5"/>
        <v>4</v>
      </c>
      <c r="R2433" s="161"/>
      <c r="S2433" s="105"/>
      <c r="T2433" s="106"/>
      <c r="U2433" s="107" t="s">
        <v>6531</v>
      </c>
      <c r="V2433" s="108" t="s">
        <v>756</v>
      </c>
      <c r="W2433" s="109" t="s">
        <v>1908</v>
      </c>
      <c r="X2433" s="110" t="str">
        <f t="shared" si="6"/>
        <v/>
      </c>
      <c r="Y2433" s="110" t="str">
        <f t="shared" si="7"/>
        <v/>
      </c>
      <c r="Z2433" s="109" t="s">
        <v>797</v>
      </c>
      <c r="AA2433" s="109" t="s">
        <v>802</v>
      </c>
      <c r="AB2433" s="106"/>
      <c r="AC2433" s="158"/>
      <c r="AD2433" s="160"/>
      <c r="AE2433" s="127"/>
      <c r="AF2433" s="113"/>
      <c r="AG2433" s="165" t="str">
        <f t="array" ref="AG2433">XLOOKUP(F2433,'CLV2'!A:A,'CLV2'!E:E)</f>
        <v>2.FROZEN FOODS</v>
      </c>
      <c r="AH2433" s="115" t="str">
        <f t="array" ref="AH2433">XLOOKUP(F2433,'CLV2'!A:A,'CLV2'!F:F)</f>
        <v>3.HOTPOT AND FRIED</v>
      </c>
      <c r="AI2433" s="115" t="str">
        <f t="shared" si="8"/>
        <v>Pack</v>
      </c>
      <c r="AJ2433" s="116">
        <f t="shared" si="9"/>
        <v>1</v>
      </c>
      <c r="AK2433" s="117" t="str">
        <f t="array" ref="AK2433">XLOOKUP(F2433,'GIÁ'!A:A,'GIÁ'!D:D)</f>
        <v>39627.31</v>
      </c>
      <c r="AL2433" s="118">
        <f t="shared" si="10"/>
        <v>158509.24</v>
      </c>
      <c r="AM2433" s="118">
        <f t="shared" si="11"/>
        <v>0</v>
      </c>
      <c r="AN2433" s="119">
        <f t="shared" si="12"/>
        <v>0</v>
      </c>
      <c r="AO2433" s="118">
        <f t="shared" si="13"/>
        <v>158509.24</v>
      </c>
      <c r="AP2433" s="121">
        <f t="shared" si="14"/>
        <v>0</v>
      </c>
      <c r="AQ2433" s="122"/>
      <c r="AR2433" s="119"/>
    </row>
    <row r="2434" ht="22.5" customHeight="1">
      <c r="A2434" s="89">
        <v>46233.0</v>
      </c>
      <c r="B2434" s="90">
        <v>0.4875</v>
      </c>
      <c r="C2434" s="91" t="s">
        <v>1763</v>
      </c>
      <c r="D2434" s="129" t="str">
        <f t="array" ref="D2434">XLOOKUP(C2434,'DS ST'!A:A,'DS ST'!B:B)</f>
        <v>VHT</v>
      </c>
      <c r="E2434" s="94" t="str">
        <f t="array" ref="E2434">XLOOKUP($F2434,'GIÁ'!$A:$A,'GIÁ'!$E:$E)</f>
        <v>ĐÔNG</v>
      </c>
      <c r="F2434" s="94">
        <v>8.934717266003E12</v>
      </c>
      <c r="G2434" s="95" t="s">
        <v>1721</v>
      </c>
      <c r="H2434" s="95" t="s">
        <v>224</v>
      </c>
      <c r="I2434" s="96">
        <v>4.0</v>
      </c>
      <c r="J2434" s="96">
        <v>0.0</v>
      </c>
      <c r="K2434" s="98">
        <f t="shared" si="4"/>
        <v>4</v>
      </c>
      <c r="L2434" s="99" t="s">
        <v>6681</v>
      </c>
      <c r="M2434" s="100" t="s">
        <v>6682</v>
      </c>
      <c r="N2434" s="101" t="str">
        <f t="shared" si="139"/>
        <v>PT1590287-T0018934717266003</v>
      </c>
      <c r="O2434" s="128"/>
      <c r="P2434" s="100"/>
      <c r="Q2434" s="103">
        <f t="shared" si="5"/>
        <v>4</v>
      </c>
      <c r="R2434" s="161"/>
      <c r="S2434" s="105"/>
      <c r="T2434" s="106"/>
      <c r="U2434" s="107" t="s">
        <v>6564</v>
      </c>
      <c r="V2434" s="108" t="s">
        <v>756</v>
      </c>
      <c r="W2434" s="109" t="s">
        <v>1908</v>
      </c>
      <c r="X2434" s="110" t="str">
        <f t="shared" si="6"/>
        <v/>
      </c>
      <c r="Y2434" s="110" t="str">
        <f t="shared" si="7"/>
        <v/>
      </c>
      <c r="Z2434" s="109" t="s">
        <v>797</v>
      </c>
      <c r="AA2434" s="109" t="s">
        <v>802</v>
      </c>
      <c r="AB2434" s="106"/>
      <c r="AC2434" s="158"/>
      <c r="AD2434" s="160"/>
      <c r="AE2434" s="127"/>
      <c r="AF2434" s="113"/>
      <c r="AG2434" s="165" t="str">
        <f t="array" ref="AG2434">XLOOKUP(F2434,'CLV2'!A:A,'CLV2'!E:E)</f>
        <v>2.FROZEN FOODS</v>
      </c>
      <c r="AH2434" s="115" t="str">
        <f t="array" ref="AH2434">XLOOKUP(F2434,'CLV2'!A:A,'CLV2'!F:F)</f>
        <v>3.HOTPOT AND FRIED</v>
      </c>
      <c r="AI2434" s="115" t="str">
        <f t="shared" si="8"/>
        <v>Pack</v>
      </c>
      <c r="AJ2434" s="116">
        <f t="shared" si="9"/>
        <v>1</v>
      </c>
      <c r="AK2434" s="117" t="str">
        <f t="array" ref="AK2434">XLOOKUP(F2434,'GIÁ'!A:A,'GIÁ'!D:D)</f>
        <v>54599.71</v>
      </c>
      <c r="AL2434" s="118">
        <f t="shared" si="10"/>
        <v>218398.84</v>
      </c>
      <c r="AM2434" s="118">
        <f t="shared" si="11"/>
        <v>0</v>
      </c>
      <c r="AN2434" s="119">
        <f t="shared" si="12"/>
        <v>0</v>
      </c>
      <c r="AO2434" s="118">
        <f t="shared" si="13"/>
        <v>218398.84</v>
      </c>
      <c r="AP2434" s="121">
        <f t="shared" si="14"/>
        <v>0</v>
      </c>
      <c r="AQ2434" s="122"/>
      <c r="AR2434" s="119"/>
    </row>
    <row r="2435" ht="22.5" customHeight="1">
      <c r="A2435" s="89">
        <v>46233.0</v>
      </c>
      <c r="B2435" s="90">
        <v>0.4875</v>
      </c>
      <c r="C2435" s="91" t="s">
        <v>1763</v>
      </c>
      <c r="D2435" s="129" t="str">
        <f t="array" ref="D2435">XLOOKUP(C2435,'DS ST'!A:A,'DS ST'!B:B)</f>
        <v>VHT</v>
      </c>
      <c r="E2435" s="94" t="str">
        <f t="array" ref="E2435">XLOOKUP($F2435,'GIÁ'!$A:$A,'GIÁ'!$E:$E)</f>
        <v>ĐÔNG</v>
      </c>
      <c r="F2435" s="94">
        <v>8.938532826121E12</v>
      </c>
      <c r="G2435" s="95" t="s">
        <v>3050</v>
      </c>
      <c r="H2435" s="95" t="s">
        <v>224</v>
      </c>
      <c r="I2435" s="96">
        <v>4.0</v>
      </c>
      <c r="J2435" s="96">
        <v>0.0</v>
      </c>
      <c r="K2435" s="98">
        <f t="shared" si="4"/>
        <v>4</v>
      </c>
      <c r="L2435" s="99" t="s">
        <v>6681</v>
      </c>
      <c r="M2435" s="100" t="s">
        <v>6682</v>
      </c>
      <c r="N2435" s="101" t="str">
        <f t="shared" si="139"/>
        <v>PT1590287-T0018938532826121</v>
      </c>
      <c r="O2435" s="128"/>
      <c r="P2435" s="100"/>
      <c r="Q2435" s="103">
        <f t="shared" si="5"/>
        <v>4</v>
      </c>
      <c r="R2435" s="161"/>
      <c r="S2435" s="105"/>
      <c r="T2435" s="106"/>
      <c r="U2435" s="107" t="s">
        <v>6541</v>
      </c>
      <c r="V2435" s="108" t="s">
        <v>756</v>
      </c>
      <c r="W2435" s="109" t="s">
        <v>1908</v>
      </c>
      <c r="X2435" s="110" t="str">
        <f t="shared" si="6"/>
        <v/>
      </c>
      <c r="Y2435" s="110" t="str">
        <f t="shared" si="7"/>
        <v/>
      </c>
      <c r="Z2435" s="109" t="s">
        <v>797</v>
      </c>
      <c r="AA2435" s="109" t="s">
        <v>802</v>
      </c>
      <c r="AB2435" s="106"/>
      <c r="AC2435" s="158"/>
      <c r="AD2435" s="160"/>
      <c r="AE2435" s="127"/>
      <c r="AF2435" s="113"/>
      <c r="AG2435" s="165" t="str">
        <f t="array" ref="AG2435">XLOOKUP(F2435,'CLV2'!A:A,'CLV2'!E:E)</f>
        <v>2.FROZEN FOODS</v>
      </c>
      <c r="AH2435" s="115" t="str">
        <f t="array" ref="AH2435">XLOOKUP(F2435,'CLV2'!A:A,'CLV2'!F:F)</f>
        <v>3.PASTRY AND DESSERTS</v>
      </c>
      <c r="AI2435" s="115" t="str">
        <f t="shared" si="8"/>
        <v>Pack</v>
      </c>
      <c r="AJ2435" s="116">
        <f t="shared" si="9"/>
        <v>1</v>
      </c>
      <c r="AK2435" s="117" t="str">
        <f t="array" ref="AK2435">XLOOKUP(F2435,'GIÁ'!A:A,'GIÁ'!D:D)</f>
        <v>21599.37</v>
      </c>
      <c r="AL2435" s="118">
        <f t="shared" si="10"/>
        <v>86397.48</v>
      </c>
      <c r="AM2435" s="118">
        <f t="shared" si="11"/>
        <v>0</v>
      </c>
      <c r="AN2435" s="119">
        <f t="shared" si="12"/>
        <v>0</v>
      </c>
      <c r="AO2435" s="118">
        <f t="shared" si="13"/>
        <v>86397.48</v>
      </c>
      <c r="AP2435" s="121">
        <f t="shared" si="14"/>
        <v>0</v>
      </c>
      <c r="AQ2435" s="122"/>
      <c r="AR2435" s="119"/>
    </row>
    <row r="2436" ht="22.5" customHeight="1">
      <c r="A2436" s="89">
        <v>46233.0</v>
      </c>
      <c r="B2436" s="90">
        <v>0.4875</v>
      </c>
      <c r="C2436" s="91" t="s">
        <v>1763</v>
      </c>
      <c r="D2436" s="129" t="str">
        <f t="array" ref="D2436">XLOOKUP(C2436,'DS ST'!A:A,'DS ST'!B:B)</f>
        <v>VHT</v>
      </c>
      <c r="E2436" s="94" t="str">
        <f t="array" ref="E2436">XLOOKUP($F2436,'GIÁ'!$A:$A,'GIÁ'!$E:$E)</f>
        <v>ĐÔNG</v>
      </c>
      <c r="F2436" s="94">
        <v>8.93850822885E12</v>
      </c>
      <c r="G2436" s="95" t="s">
        <v>2897</v>
      </c>
      <c r="H2436" s="95" t="s">
        <v>57</v>
      </c>
      <c r="I2436" s="96">
        <v>4.0</v>
      </c>
      <c r="J2436" s="96">
        <v>0.0</v>
      </c>
      <c r="K2436" s="98">
        <f t="shared" si="4"/>
        <v>4</v>
      </c>
      <c r="L2436" s="99" t="s">
        <v>6681</v>
      </c>
      <c r="M2436" s="100" t="s">
        <v>6682</v>
      </c>
      <c r="N2436" s="101" t="str">
        <f t="shared" si="139"/>
        <v>PT1590287-T0018938508228850</v>
      </c>
      <c r="O2436" s="128"/>
      <c r="P2436" s="100"/>
      <c r="Q2436" s="103">
        <f t="shared" si="5"/>
        <v>4</v>
      </c>
      <c r="R2436" s="161"/>
      <c r="S2436" s="105"/>
      <c r="T2436" s="106"/>
      <c r="U2436" s="107" t="s">
        <v>6609</v>
      </c>
      <c r="V2436" s="108" t="s">
        <v>756</v>
      </c>
      <c r="W2436" s="109" t="s">
        <v>1908</v>
      </c>
      <c r="X2436" s="110" t="str">
        <f t="shared" si="6"/>
        <v/>
      </c>
      <c r="Y2436" s="110" t="str">
        <f t="shared" si="7"/>
        <v/>
      </c>
      <c r="Z2436" s="109" t="s">
        <v>797</v>
      </c>
      <c r="AA2436" s="109" t="s">
        <v>802</v>
      </c>
      <c r="AB2436" s="106"/>
      <c r="AC2436" s="158"/>
      <c r="AD2436" s="160"/>
      <c r="AE2436" s="127"/>
      <c r="AF2436" s="113"/>
      <c r="AG2436" s="165" t="str">
        <f t="array" ref="AG2436">XLOOKUP(F2436,'CLV2'!A:A,'CLV2'!E:E)</f>
        <v>2.FROZEN FOODS</v>
      </c>
      <c r="AH2436" s="115" t="str">
        <f t="array" ref="AH2436">XLOOKUP(F2436,'CLV2'!A:A,'CLV2'!F:F)</f>
        <v>3.PIZZA - READY MEALS</v>
      </c>
      <c r="AI2436" s="115" t="str">
        <f t="shared" si="8"/>
        <v>Pack</v>
      </c>
      <c r="AJ2436" s="116">
        <f t="shared" si="9"/>
        <v>1</v>
      </c>
      <c r="AK2436" s="117" t="str">
        <f t="array" ref="AK2436">XLOOKUP(F2436,'GIÁ'!A:A,'GIÁ'!D:D)</f>
        <v>51620.00</v>
      </c>
      <c r="AL2436" s="118">
        <f t="shared" si="10"/>
        <v>206480</v>
      </c>
      <c r="AM2436" s="118">
        <f t="shared" si="11"/>
        <v>0</v>
      </c>
      <c r="AN2436" s="119">
        <f t="shared" si="12"/>
        <v>0</v>
      </c>
      <c r="AO2436" s="118">
        <f t="shared" si="13"/>
        <v>206480</v>
      </c>
      <c r="AP2436" s="121">
        <f t="shared" si="14"/>
        <v>0</v>
      </c>
      <c r="AQ2436" s="122"/>
      <c r="AR2436" s="119"/>
    </row>
    <row r="2437" ht="22.5" customHeight="1">
      <c r="A2437" s="89">
        <v>46233.0</v>
      </c>
      <c r="B2437" s="90">
        <v>0.4875</v>
      </c>
      <c r="C2437" s="91" t="s">
        <v>1763</v>
      </c>
      <c r="D2437" s="129" t="str">
        <f t="array" ref="D2437">XLOOKUP(C2437,'DS ST'!A:A,'DS ST'!B:B)</f>
        <v>VHT</v>
      </c>
      <c r="E2437" s="94" t="str">
        <f t="array" ref="E2437">XLOOKUP($F2437,'GIÁ'!$A:$A,'GIÁ'!$E:$E)</f>
        <v>ĐÔNG</v>
      </c>
      <c r="F2437" s="94">
        <v>8.936077113676E12</v>
      </c>
      <c r="G2437" s="95" t="s">
        <v>2361</v>
      </c>
      <c r="H2437" s="95" t="s">
        <v>57</v>
      </c>
      <c r="I2437" s="96">
        <v>2.0</v>
      </c>
      <c r="J2437" s="96">
        <v>0.0</v>
      </c>
      <c r="K2437" s="98">
        <f t="shared" si="4"/>
        <v>2</v>
      </c>
      <c r="L2437" s="99" t="s">
        <v>6681</v>
      </c>
      <c r="M2437" s="100" t="s">
        <v>6682</v>
      </c>
      <c r="N2437" s="101" t="str">
        <f t="shared" si="139"/>
        <v>PT1590287-T0018936077113676</v>
      </c>
      <c r="O2437" s="128"/>
      <c r="P2437" s="100"/>
      <c r="Q2437" s="103">
        <f t="shared" si="5"/>
        <v>2</v>
      </c>
      <c r="R2437" s="161"/>
      <c r="S2437" s="105"/>
      <c r="T2437" s="106"/>
      <c r="U2437" s="107" t="s">
        <v>6683</v>
      </c>
      <c r="V2437" s="108" t="s">
        <v>756</v>
      </c>
      <c r="W2437" s="109" t="s">
        <v>1908</v>
      </c>
      <c r="X2437" s="110" t="str">
        <f t="shared" si="6"/>
        <v/>
      </c>
      <c r="Y2437" s="110" t="str">
        <f t="shared" si="7"/>
        <v/>
      </c>
      <c r="Z2437" s="109" t="s">
        <v>797</v>
      </c>
      <c r="AA2437" s="109" t="s">
        <v>802</v>
      </c>
      <c r="AB2437" s="106"/>
      <c r="AC2437" s="158"/>
      <c r="AD2437" s="160"/>
      <c r="AE2437" s="127"/>
      <c r="AF2437" s="113"/>
      <c r="AG2437" s="165" t="str">
        <f t="array" ref="AG2437">XLOOKUP(F2437,'CLV2'!A:A,'CLV2'!E:E)</f>
        <v>2.FROZEN FOODS</v>
      </c>
      <c r="AH2437" s="115" t="str">
        <f t="array" ref="AH2437">XLOOKUP(F2437,'CLV2'!A:A,'CLV2'!F:F)</f>
        <v>3.PIZZA - READY MEALS</v>
      </c>
      <c r="AI2437" s="115" t="str">
        <f t="shared" si="8"/>
        <v>Pack</v>
      </c>
      <c r="AJ2437" s="116">
        <f t="shared" si="9"/>
        <v>1</v>
      </c>
      <c r="AK2437" s="117" t="str">
        <f t="array" ref="AK2437">XLOOKUP(F2437,'GIÁ'!A:A,'GIÁ'!D:D)</f>
        <v>34532.34</v>
      </c>
      <c r="AL2437" s="118">
        <f t="shared" si="10"/>
        <v>69064.68</v>
      </c>
      <c r="AM2437" s="118">
        <f t="shared" si="11"/>
        <v>0</v>
      </c>
      <c r="AN2437" s="119">
        <f t="shared" si="12"/>
        <v>0</v>
      </c>
      <c r="AO2437" s="118">
        <f t="shared" si="13"/>
        <v>69064.68</v>
      </c>
      <c r="AP2437" s="121">
        <f t="shared" si="14"/>
        <v>0</v>
      </c>
      <c r="AQ2437" s="122"/>
      <c r="AR2437" s="119"/>
    </row>
    <row r="2438" ht="22.5" customHeight="1">
      <c r="A2438" s="89">
        <v>46233.0</v>
      </c>
      <c r="B2438" s="90">
        <v>0.4875</v>
      </c>
      <c r="C2438" s="91" t="s">
        <v>1763</v>
      </c>
      <c r="D2438" s="129" t="str">
        <f t="array" ref="D2438">XLOOKUP(C2438,'DS ST'!A:A,'DS ST'!B:B)</f>
        <v>VHT</v>
      </c>
      <c r="E2438" s="94" t="str">
        <f t="array" ref="E2438">XLOOKUP($F2438,'GIÁ'!$A:$A,'GIÁ'!$E:$E)</f>
        <v>ĐÔNG</v>
      </c>
      <c r="F2438" s="94">
        <v>8.93607627967E12</v>
      </c>
      <c r="G2438" s="95" t="s">
        <v>2317</v>
      </c>
      <c r="H2438" s="95" t="s">
        <v>224</v>
      </c>
      <c r="I2438" s="96">
        <v>2.0</v>
      </c>
      <c r="J2438" s="96">
        <v>0.0</v>
      </c>
      <c r="K2438" s="98">
        <f t="shared" si="4"/>
        <v>2</v>
      </c>
      <c r="L2438" s="99" t="s">
        <v>6681</v>
      </c>
      <c r="M2438" s="100" t="s">
        <v>6682</v>
      </c>
      <c r="N2438" s="101" t="str">
        <f t="shared" si="139"/>
        <v>PT1590287-T0018936076279670</v>
      </c>
      <c r="O2438" s="128"/>
      <c r="P2438" s="100"/>
      <c r="Q2438" s="103">
        <f t="shared" si="5"/>
        <v>2</v>
      </c>
      <c r="R2438" s="161"/>
      <c r="S2438" s="105"/>
      <c r="T2438" s="106"/>
      <c r="U2438" s="107" t="s">
        <v>6530</v>
      </c>
      <c r="V2438" s="108" t="s">
        <v>756</v>
      </c>
      <c r="W2438" s="109" t="s">
        <v>1908</v>
      </c>
      <c r="X2438" s="110" t="str">
        <f t="shared" si="6"/>
        <v/>
      </c>
      <c r="Y2438" s="110" t="str">
        <f t="shared" si="7"/>
        <v/>
      </c>
      <c r="Z2438" s="109" t="s">
        <v>797</v>
      </c>
      <c r="AA2438" s="109" t="s">
        <v>802</v>
      </c>
      <c r="AB2438" s="106"/>
      <c r="AC2438" s="158"/>
      <c r="AD2438" s="160"/>
      <c r="AE2438" s="127"/>
      <c r="AF2438" s="113"/>
      <c r="AG2438" s="165" t="str">
        <f t="array" ref="AG2438">XLOOKUP(F2438,'CLV2'!A:A,'CLV2'!E:E)</f>
        <v>2.FROZEN FOODS</v>
      </c>
      <c r="AH2438" s="115" t="str">
        <f t="array" ref="AH2438">XLOOKUP(F2438,'CLV2'!A:A,'CLV2'!F:F)</f>
        <v>3.PASTRY AND DESSERTS</v>
      </c>
      <c r="AI2438" s="115" t="str">
        <f t="shared" si="8"/>
        <v>Pack</v>
      </c>
      <c r="AJ2438" s="116">
        <f t="shared" si="9"/>
        <v>1</v>
      </c>
      <c r="AK2438" s="117" t="str">
        <f t="array" ref="AK2438">XLOOKUP(F2438,'GIÁ'!A:A,'GIÁ'!D:D)</f>
        <v>26872.96</v>
      </c>
      <c r="AL2438" s="118">
        <f t="shared" si="10"/>
        <v>53745.92</v>
      </c>
      <c r="AM2438" s="118">
        <f t="shared" si="11"/>
        <v>0</v>
      </c>
      <c r="AN2438" s="119">
        <f t="shared" si="12"/>
        <v>0</v>
      </c>
      <c r="AO2438" s="118">
        <f t="shared" si="13"/>
        <v>53745.92</v>
      </c>
      <c r="AP2438" s="121">
        <f t="shared" si="14"/>
        <v>0</v>
      </c>
      <c r="AQ2438" s="122"/>
      <c r="AR2438" s="119"/>
    </row>
    <row r="2439" ht="22.5" customHeight="1">
      <c r="A2439" s="89">
        <v>46233.0</v>
      </c>
      <c r="B2439" s="90">
        <v>0.4875</v>
      </c>
      <c r="C2439" s="91" t="s">
        <v>1763</v>
      </c>
      <c r="D2439" s="129" t="str">
        <f t="array" ref="D2439">XLOOKUP(C2439,'DS ST'!A:A,'DS ST'!B:B)</f>
        <v>VHT</v>
      </c>
      <c r="E2439" s="94" t="str">
        <f t="array" ref="E2439">XLOOKUP($F2439,'GIÁ'!$A:$A,'GIÁ'!$E:$E)</f>
        <v>ĐÔNG</v>
      </c>
      <c r="F2439" s="94">
        <v>8.936077110262E12</v>
      </c>
      <c r="G2439" s="95" t="s">
        <v>2339</v>
      </c>
      <c r="H2439" s="95" t="s">
        <v>224</v>
      </c>
      <c r="I2439" s="96">
        <v>2.0</v>
      </c>
      <c r="J2439" s="96">
        <v>0.0</v>
      </c>
      <c r="K2439" s="98">
        <f t="shared" si="4"/>
        <v>2</v>
      </c>
      <c r="L2439" s="99" t="s">
        <v>6681</v>
      </c>
      <c r="M2439" s="100" t="s">
        <v>6682</v>
      </c>
      <c r="N2439" s="101" t="str">
        <f t="shared" si="139"/>
        <v>PT1590287-T0018936077110262</v>
      </c>
      <c r="O2439" s="128"/>
      <c r="P2439" s="100"/>
      <c r="Q2439" s="103">
        <f t="shared" si="5"/>
        <v>2</v>
      </c>
      <c r="R2439" s="161"/>
      <c r="S2439" s="105"/>
      <c r="T2439" s="106"/>
      <c r="U2439" s="107" t="s">
        <v>6579</v>
      </c>
      <c r="V2439" s="108" t="s">
        <v>756</v>
      </c>
      <c r="W2439" s="109" t="s">
        <v>1908</v>
      </c>
      <c r="X2439" s="110" t="str">
        <f t="shared" si="6"/>
        <v/>
      </c>
      <c r="Y2439" s="110" t="str">
        <f t="shared" si="7"/>
        <v/>
      </c>
      <c r="Z2439" s="109" t="s">
        <v>797</v>
      </c>
      <c r="AA2439" s="109" t="s">
        <v>802</v>
      </c>
      <c r="AB2439" s="106"/>
      <c r="AC2439" s="158"/>
      <c r="AD2439" s="160"/>
      <c r="AE2439" s="127"/>
      <c r="AF2439" s="113"/>
      <c r="AG2439" s="165" t="str">
        <f t="array" ref="AG2439">XLOOKUP(F2439,'CLV2'!A:A,'CLV2'!E:E)</f>
        <v>2.FROZEN FOODS</v>
      </c>
      <c r="AH2439" s="115" t="str">
        <f t="array" ref="AH2439">XLOOKUP(F2439,'CLV2'!A:A,'CLV2'!F:F)</f>
        <v>3.DUMPLINGS</v>
      </c>
      <c r="AI2439" s="115" t="str">
        <f t="shared" si="8"/>
        <v>Pack</v>
      </c>
      <c r="AJ2439" s="116">
        <f t="shared" si="9"/>
        <v>1</v>
      </c>
      <c r="AK2439" s="117" t="str">
        <f t="array" ref="AK2439">XLOOKUP(F2439,'GIÁ'!A:A,'GIÁ'!D:D)</f>
        <v>34476.05</v>
      </c>
      <c r="AL2439" s="118">
        <f t="shared" si="10"/>
        <v>68952.1</v>
      </c>
      <c r="AM2439" s="118">
        <f t="shared" si="11"/>
        <v>0</v>
      </c>
      <c r="AN2439" s="119">
        <f t="shared" si="12"/>
        <v>0</v>
      </c>
      <c r="AO2439" s="118">
        <f t="shared" si="13"/>
        <v>68952.1</v>
      </c>
      <c r="AP2439" s="121">
        <f t="shared" si="14"/>
        <v>0</v>
      </c>
      <c r="AQ2439" s="122"/>
      <c r="AR2439" s="119"/>
    </row>
    <row r="2440" ht="22.5" customHeight="1">
      <c r="A2440" s="89">
        <v>46233.0</v>
      </c>
      <c r="B2440" s="90">
        <v>0.4875</v>
      </c>
      <c r="C2440" s="91" t="s">
        <v>1763</v>
      </c>
      <c r="D2440" s="129" t="str">
        <f t="array" ref="D2440">XLOOKUP(C2440,'DS ST'!A:A,'DS ST'!B:B)</f>
        <v>VHT</v>
      </c>
      <c r="E2440" s="94" t="str">
        <f t="array" ref="E2440">XLOOKUP($F2440,'GIÁ'!$A:$A,'GIÁ'!$E:$E)</f>
        <v>ĐÔNG</v>
      </c>
      <c r="F2440" s="94">
        <v>8.936220300274E12</v>
      </c>
      <c r="G2440" s="95" t="s">
        <v>2705</v>
      </c>
      <c r="H2440" s="95" t="s">
        <v>224</v>
      </c>
      <c r="I2440" s="96">
        <v>8.0</v>
      </c>
      <c r="J2440" s="96">
        <v>0.0</v>
      </c>
      <c r="K2440" s="98">
        <f t="shared" si="4"/>
        <v>8</v>
      </c>
      <c r="L2440" s="99" t="s">
        <v>6681</v>
      </c>
      <c r="M2440" s="100" t="s">
        <v>6682</v>
      </c>
      <c r="N2440" s="101" t="str">
        <f t="shared" si="139"/>
        <v>PT1590287-T0018936220300274</v>
      </c>
      <c r="O2440" s="128"/>
      <c r="P2440" s="100"/>
      <c r="Q2440" s="103">
        <f t="shared" si="5"/>
        <v>8</v>
      </c>
      <c r="R2440" s="161"/>
      <c r="S2440" s="105"/>
      <c r="T2440" s="106"/>
      <c r="U2440" s="107" t="s">
        <v>6578</v>
      </c>
      <c r="V2440" s="108" t="s">
        <v>756</v>
      </c>
      <c r="W2440" s="109" t="s">
        <v>1908</v>
      </c>
      <c r="X2440" s="110" t="str">
        <f t="shared" si="6"/>
        <v/>
      </c>
      <c r="Y2440" s="110" t="str">
        <f t="shared" si="7"/>
        <v/>
      </c>
      <c r="Z2440" s="109" t="s">
        <v>797</v>
      </c>
      <c r="AA2440" s="109" t="s">
        <v>802</v>
      </c>
      <c r="AB2440" s="106"/>
      <c r="AC2440" s="158"/>
      <c r="AD2440" s="160"/>
      <c r="AE2440" s="127"/>
      <c r="AF2440" s="113"/>
      <c r="AG2440" s="165" t="str">
        <f t="array" ref="AG2440">XLOOKUP(F2440,'CLV2'!A:A,'CLV2'!E:E)</f>
        <v>2.FROZEN FOODS</v>
      </c>
      <c r="AH2440" s="115" t="str">
        <f t="array" ref="AH2440">XLOOKUP(F2440,'CLV2'!A:A,'CLV2'!F:F)</f>
        <v>3.HOTPOT AND FRIED</v>
      </c>
      <c r="AI2440" s="115" t="str">
        <f t="shared" si="8"/>
        <v>Pack</v>
      </c>
      <c r="AJ2440" s="116">
        <f t="shared" si="9"/>
        <v>1</v>
      </c>
      <c r="AK2440" s="117" t="str">
        <f t="array" ref="AK2440">XLOOKUP(F2440,'GIÁ'!A:A,'GIÁ'!D:D)</f>
        <v>40500.00</v>
      </c>
      <c r="AL2440" s="118">
        <f t="shared" si="10"/>
        <v>324000</v>
      </c>
      <c r="AM2440" s="118">
        <f t="shared" si="11"/>
        <v>0</v>
      </c>
      <c r="AN2440" s="119">
        <f t="shared" si="12"/>
        <v>0</v>
      </c>
      <c r="AO2440" s="118">
        <f t="shared" si="13"/>
        <v>324000</v>
      </c>
      <c r="AP2440" s="121">
        <f t="shared" si="14"/>
        <v>0</v>
      </c>
      <c r="AQ2440" s="122"/>
      <c r="AR2440" s="119"/>
    </row>
    <row r="2441" ht="22.5" customHeight="1">
      <c r="A2441" s="89">
        <v>46233.0</v>
      </c>
      <c r="B2441" s="90">
        <v>0.4875</v>
      </c>
      <c r="C2441" s="91" t="s">
        <v>1763</v>
      </c>
      <c r="D2441" s="129" t="str">
        <f t="array" ref="D2441">XLOOKUP(C2441,'DS ST'!A:A,'DS ST'!B:B)</f>
        <v>VHT</v>
      </c>
      <c r="E2441" s="94" t="str">
        <f t="array" ref="E2441">XLOOKUP($F2441,'GIÁ'!$A:$A,'GIÁ'!$E:$E)</f>
        <v>ĐÔNG</v>
      </c>
      <c r="F2441" s="94">
        <v>8.936077113829E12</v>
      </c>
      <c r="G2441" s="95" t="s">
        <v>2373</v>
      </c>
      <c r="H2441" s="95" t="s">
        <v>224</v>
      </c>
      <c r="I2441" s="96">
        <v>2.0</v>
      </c>
      <c r="J2441" s="96">
        <v>0.0</v>
      </c>
      <c r="K2441" s="98">
        <f t="shared" si="4"/>
        <v>2</v>
      </c>
      <c r="L2441" s="99" t="s">
        <v>6681</v>
      </c>
      <c r="M2441" s="100" t="s">
        <v>6682</v>
      </c>
      <c r="N2441" s="101" t="str">
        <f t="shared" si="139"/>
        <v>PT1590287-T0018936077113829</v>
      </c>
      <c r="O2441" s="128"/>
      <c r="P2441" s="100"/>
      <c r="Q2441" s="103">
        <f t="shared" si="5"/>
        <v>2</v>
      </c>
      <c r="R2441" s="161"/>
      <c r="S2441" s="105"/>
      <c r="T2441" s="106"/>
      <c r="U2441" s="107" t="s">
        <v>6606</v>
      </c>
      <c r="V2441" s="108" t="s">
        <v>756</v>
      </c>
      <c r="W2441" s="109" t="s">
        <v>1908</v>
      </c>
      <c r="X2441" s="110" t="str">
        <f t="shared" si="6"/>
        <v/>
      </c>
      <c r="Y2441" s="110" t="str">
        <f t="shared" si="7"/>
        <v/>
      </c>
      <c r="Z2441" s="109" t="s">
        <v>797</v>
      </c>
      <c r="AA2441" s="109" t="s">
        <v>802</v>
      </c>
      <c r="AB2441" s="106"/>
      <c r="AC2441" s="158"/>
      <c r="AD2441" s="160"/>
      <c r="AE2441" s="127"/>
      <c r="AF2441" s="113"/>
      <c r="AG2441" s="165" t="str">
        <f t="array" ref="AG2441">XLOOKUP(F2441,'CLV2'!A:A,'CLV2'!E:E)</f>
        <v>2.FROZEN FOODS</v>
      </c>
      <c r="AH2441" s="115" t="str">
        <f t="array" ref="AH2441">XLOOKUP(F2441,'CLV2'!A:A,'CLV2'!F:F)</f>
        <v>3.DUMPLINGS</v>
      </c>
      <c r="AI2441" s="115" t="str">
        <f t="shared" si="8"/>
        <v>Pack</v>
      </c>
      <c r="AJ2441" s="116">
        <f t="shared" si="9"/>
        <v>1</v>
      </c>
      <c r="AK2441" s="117" t="str">
        <f t="array" ref="AK2441">XLOOKUP(F2441,'GIÁ'!A:A,'GIÁ'!D:D)</f>
        <v>40010.98</v>
      </c>
      <c r="AL2441" s="118">
        <f t="shared" si="10"/>
        <v>80021.96</v>
      </c>
      <c r="AM2441" s="118">
        <f t="shared" si="11"/>
        <v>0</v>
      </c>
      <c r="AN2441" s="119">
        <f t="shared" si="12"/>
        <v>0</v>
      </c>
      <c r="AO2441" s="118">
        <f t="shared" si="13"/>
        <v>80021.96</v>
      </c>
      <c r="AP2441" s="121">
        <f t="shared" si="14"/>
        <v>0</v>
      </c>
      <c r="AQ2441" s="122"/>
      <c r="AR2441" s="119"/>
    </row>
    <row r="2442" ht="22.5" customHeight="1">
      <c r="A2442" s="89">
        <v>46233.0</v>
      </c>
      <c r="B2442" s="90">
        <v>0.4875</v>
      </c>
      <c r="C2442" s="91" t="s">
        <v>1763</v>
      </c>
      <c r="D2442" s="129" t="str">
        <f t="array" ref="D2442">XLOOKUP(C2442,'DS ST'!A:A,'DS ST'!B:B)</f>
        <v>VHT</v>
      </c>
      <c r="E2442" s="94" t="str">
        <f t="array" ref="E2442">XLOOKUP($F2442,'GIÁ'!$A:$A,'GIÁ'!$E:$E)</f>
        <v>ĐÔNG</v>
      </c>
      <c r="F2442" s="94">
        <v>9.555894515624E12</v>
      </c>
      <c r="G2442" s="95" t="s">
        <v>3305</v>
      </c>
      <c r="H2442" s="95" t="s">
        <v>224</v>
      </c>
      <c r="I2442" s="96">
        <v>4.0</v>
      </c>
      <c r="J2442" s="96">
        <v>0.0</v>
      </c>
      <c r="K2442" s="98">
        <f t="shared" si="4"/>
        <v>4</v>
      </c>
      <c r="L2442" s="99" t="s">
        <v>6681</v>
      </c>
      <c r="M2442" s="100" t="s">
        <v>6682</v>
      </c>
      <c r="N2442" s="101" t="str">
        <f t="shared" si="139"/>
        <v>PT1590287-T0019555894515624</v>
      </c>
      <c r="O2442" s="128"/>
      <c r="P2442" s="100"/>
      <c r="Q2442" s="103">
        <f t="shared" si="5"/>
        <v>4</v>
      </c>
      <c r="R2442" s="161"/>
      <c r="S2442" s="105"/>
      <c r="T2442" s="106"/>
      <c r="U2442" s="107" t="s">
        <v>6556</v>
      </c>
      <c r="V2442" s="108" t="s">
        <v>756</v>
      </c>
      <c r="W2442" s="109" t="s">
        <v>1908</v>
      </c>
      <c r="X2442" s="110" t="str">
        <f t="shared" si="6"/>
        <v/>
      </c>
      <c r="Y2442" s="110" t="str">
        <f t="shared" si="7"/>
        <v/>
      </c>
      <c r="Z2442" s="109" t="s">
        <v>797</v>
      </c>
      <c r="AA2442" s="109" t="s">
        <v>802</v>
      </c>
      <c r="AB2442" s="106"/>
      <c r="AC2442" s="158"/>
      <c r="AD2442" s="160"/>
      <c r="AE2442" s="127"/>
      <c r="AF2442" s="113"/>
      <c r="AG2442" s="165" t="str">
        <f t="array" ref="AG2442">XLOOKUP(F2442,'CLV2'!A:A,'CLV2'!E:E)</f>
        <v>2.FROZEN FOODS</v>
      </c>
      <c r="AH2442" s="115" t="str">
        <f t="array" ref="AH2442">XLOOKUP(F2442,'CLV2'!A:A,'CLV2'!F:F)</f>
        <v>3.HOTPOT AND FRIED</v>
      </c>
      <c r="AI2442" s="115" t="str">
        <f t="shared" si="8"/>
        <v>Pack</v>
      </c>
      <c r="AJ2442" s="116">
        <f t="shared" si="9"/>
        <v>1</v>
      </c>
      <c r="AK2442" s="117" t="str">
        <f t="array" ref="AK2442">XLOOKUP(F2442,'GIÁ'!A:A,'GIÁ'!D:D)</f>
        <v>87761.05</v>
      </c>
      <c r="AL2442" s="118">
        <f t="shared" si="10"/>
        <v>351044.2</v>
      </c>
      <c r="AM2442" s="118">
        <f t="shared" si="11"/>
        <v>0</v>
      </c>
      <c r="AN2442" s="119">
        <f t="shared" si="12"/>
        <v>0</v>
      </c>
      <c r="AO2442" s="118">
        <f t="shared" si="13"/>
        <v>351044.2</v>
      </c>
      <c r="AP2442" s="121">
        <f t="shared" si="14"/>
        <v>0</v>
      </c>
      <c r="AQ2442" s="122"/>
      <c r="AR2442" s="119"/>
    </row>
    <row r="2443" ht="22.5" customHeight="1">
      <c r="A2443" s="89">
        <v>46233.0</v>
      </c>
      <c r="B2443" s="90">
        <v>0.4875</v>
      </c>
      <c r="C2443" s="91" t="s">
        <v>1763</v>
      </c>
      <c r="D2443" s="129" t="str">
        <f t="array" ref="D2443">XLOOKUP(C2443,'DS ST'!A:A,'DS ST'!B:B)</f>
        <v>VHT</v>
      </c>
      <c r="E2443" s="94" t="str">
        <f t="array" ref="E2443">XLOOKUP($F2443,'GIÁ'!$A:$A,'GIÁ'!$E:$E)</f>
        <v>ĐÔNG</v>
      </c>
      <c r="F2443" s="94">
        <v>8.935297105409E12</v>
      </c>
      <c r="G2443" s="95" t="s">
        <v>2034</v>
      </c>
      <c r="H2443" s="95" t="s">
        <v>224</v>
      </c>
      <c r="I2443" s="96">
        <v>2.0</v>
      </c>
      <c r="J2443" s="96">
        <v>0.0</v>
      </c>
      <c r="K2443" s="98">
        <f t="shared" si="4"/>
        <v>2</v>
      </c>
      <c r="L2443" s="99" t="s">
        <v>6681</v>
      </c>
      <c r="M2443" s="100" t="s">
        <v>6682</v>
      </c>
      <c r="N2443" s="101" t="str">
        <f t="shared" si="139"/>
        <v>PT1590287-T0018935297105409</v>
      </c>
      <c r="O2443" s="128"/>
      <c r="P2443" s="100"/>
      <c r="Q2443" s="103">
        <f t="shared" si="5"/>
        <v>2</v>
      </c>
      <c r="R2443" s="161"/>
      <c r="S2443" s="105"/>
      <c r="T2443" s="106"/>
      <c r="U2443" s="107" t="s">
        <v>6540</v>
      </c>
      <c r="V2443" s="108" t="s">
        <v>756</v>
      </c>
      <c r="W2443" s="109" t="s">
        <v>1908</v>
      </c>
      <c r="X2443" s="110" t="str">
        <f t="shared" si="6"/>
        <v/>
      </c>
      <c r="Y2443" s="110" t="str">
        <f t="shared" si="7"/>
        <v/>
      </c>
      <c r="Z2443" s="109" t="s">
        <v>797</v>
      </c>
      <c r="AA2443" s="109" t="s">
        <v>802</v>
      </c>
      <c r="AB2443" s="106"/>
      <c r="AC2443" s="158"/>
      <c r="AD2443" s="160"/>
      <c r="AE2443" s="127"/>
      <c r="AF2443" s="113"/>
      <c r="AG2443" s="165" t="str">
        <f t="array" ref="AG2443">XLOOKUP(F2443,'CLV2'!A:A,'CLV2'!E:E)</f>
        <v>2.FROZEN FOODS</v>
      </c>
      <c r="AH2443" s="115" t="str">
        <f t="array" ref="AH2443">XLOOKUP(F2443,'CLV2'!A:A,'CLV2'!F:F)</f>
        <v>3.PIZZA - READY MEALS</v>
      </c>
      <c r="AI2443" s="115" t="str">
        <f t="shared" si="8"/>
        <v>Pack</v>
      </c>
      <c r="AJ2443" s="116">
        <f t="shared" si="9"/>
        <v>1</v>
      </c>
      <c r="AK2443" s="117" t="str">
        <f t="array" ref="AK2443">XLOOKUP(F2443,'GIÁ'!A:A,'GIÁ'!D:D)</f>
        <v>60873.43</v>
      </c>
      <c r="AL2443" s="118">
        <f t="shared" si="10"/>
        <v>121746.86</v>
      </c>
      <c r="AM2443" s="118">
        <f t="shared" si="11"/>
        <v>0</v>
      </c>
      <c r="AN2443" s="119">
        <f t="shared" si="12"/>
        <v>0</v>
      </c>
      <c r="AO2443" s="118">
        <f t="shared" si="13"/>
        <v>121746.86</v>
      </c>
      <c r="AP2443" s="121">
        <f t="shared" si="14"/>
        <v>0</v>
      </c>
      <c r="AQ2443" s="122"/>
      <c r="AR2443" s="119"/>
    </row>
    <row r="2444" ht="22.5" customHeight="1">
      <c r="A2444" s="89">
        <v>46233.0</v>
      </c>
      <c r="B2444" s="90">
        <v>0.4875</v>
      </c>
      <c r="C2444" s="91" t="s">
        <v>1763</v>
      </c>
      <c r="D2444" s="129" t="str">
        <f t="array" ref="D2444">XLOOKUP(C2444,'DS ST'!A:A,'DS ST'!B:B)</f>
        <v>VHT</v>
      </c>
      <c r="E2444" s="94" t="str">
        <f t="array" ref="E2444">XLOOKUP($F2444,'GIÁ'!$A:$A,'GIÁ'!$E:$E)</f>
        <v>ĐÔNG</v>
      </c>
      <c r="F2444" s="94">
        <v>8.935101608461E12</v>
      </c>
      <c r="G2444" s="95" t="s">
        <v>1899</v>
      </c>
      <c r="H2444" s="95" t="s">
        <v>224</v>
      </c>
      <c r="I2444" s="96">
        <v>6.0</v>
      </c>
      <c r="J2444" s="96">
        <v>0.0</v>
      </c>
      <c r="K2444" s="98">
        <f t="shared" si="4"/>
        <v>6</v>
      </c>
      <c r="L2444" s="99" t="s">
        <v>6681</v>
      </c>
      <c r="M2444" s="100" t="s">
        <v>6682</v>
      </c>
      <c r="N2444" s="101" t="str">
        <f t="shared" si="139"/>
        <v>PT1590287-T0018935101608461</v>
      </c>
      <c r="O2444" s="128"/>
      <c r="P2444" s="100"/>
      <c r="Q2444" s="103">
        <f t="shared" si="5"/>
        <v>6</v>
      </c>
      <c r="R2444" s="161"/>
      <c r="S2444" s="105"/>
      <c r="T2444" s="106"/>
      <c r="U2444" s="107" t="s">
        <v>6555</v>
      </c>
      <c r="V2444" s="108" t="s">
        <v>756</v>
      </c>
      <c r="W2444" s="109" t="s">
        <v>1908</v>
      </c>
      <c r="X2444" s="110" t="str">
        <f t="shared" si="6"/>
        <v/>
      </c>
      <c r="Y2444" s="110" t="str">
        <f t="shared" si="7"/>
        <v/>
      </c>
      <c r="Z2444" s="109" t="s">
        <v>797</v>
      </c>
      <c r="AA2444" s="109" t="s">
        <v>802</v>
      </c>
      <c r="AB2444" s="106"/>
      <c r="AC2444" s="158"/>
      <c r="AD2444" s="160"/>
      <c r="AE2444" s="127"/>
      <c r="AF2444" s="113"/>
      <c r="AG2444" s="165" t="str">
        <f t="array" ref="AG2444">XLOOKUP(F2444,'CLV2'!A:A,'CLV2'!E:E)</f>
        <v>2.FROZEN FOODS</v>
      </c>
      <c r="AH2444" s="115" t="str">
        <f t="array" ref="AH2444">XLOOKUP(F2444,'CLV2'!A:A,'CLV2'!F:F)</f>
        <v>3.HOTPOT AND FRIED</v>
      </c>
      <c r="AI2444" s="115" t="str">
        <f t="shared" si="8"/>
        <v>Pack</v>
      </c>
      <c r="AJ2444" s="116">
        <f t="shared" si="9"/>
        <v>1</v>
      </c>
      <c r="AK2444" s="117" t="str">
        <f t="array" ref="AK2444">XLOOKUP(F2444,'GIÁ'!A:A,'GIÁ'!D:D)</f>
        <v>16904.85</v>
      </c>
      <c r="AL2444" s="118">
        <f t="shared" si="10"/>
        <v>101429.1</v>
      </c>
      <c r="AM2444" s="118">
        <f t="shared" si="11"/>
        <v>0</v>
      </c>
      <c r="AN2444" s="119">
        <f t="shared" si="12"/>
        <v>0</v>
      </c>
      <c r="AO2444" s="118">
        <f t="shared" si="13"/>
        <v>101429.1</v>
      </c>
      <c r="AP2444" s="121">
        <f t="shared" si="14"/>
        <v>0</v>
      </c>
      <c r="AQ2444" s="122"/>
      <c r="AR2444" s="119"/>
    </row>
    <row r="2445" ht="22.5" customHeight="1">
      <c r="A2445" s="89">
        <v>46233.0</v>
      </c>
      <c r="B2445" s="90">
        <v>0.4875</v>
      </c>
      <c r="C2445" s="91" t="s">
        <v>1763</v>
      </c>
      <c r="D2445" s="129" t="str">
        <f t="array" ref="D2445">XLOOKUP(C2445,'DS ST'!A:A,'DS ST'!B:B)</f>
        <v>VHT</v>
      </c>
      <c r="E2445" s="94" t="str">
        <f t="array" ref="E2445">XLOOKUP($F2445,'GIÁ'!$A:$A,'GIÁ'!$E:$E)</f>
        <v>ĐÔNG</v>
      </c>
      <c r="F2445" s="94">
        <v>8.938562334023E12</v>
      </c>
      <c r="G2445" s="95" t="s">
        <v>3181</v>
      </c>
      <c r="H2445" s="95" t="s">
        <v>57</v>
      </c>
      <c r="I2445" s="96">
        <v>2.0</v>
      </c>
      <c r="J2445" s="96">
        <v>0.0</v>
      </c>
      <c r="K2445" s="98">
        <f t="shared" si="4"/>
        <v>2</v>
      </c>
      <c r="L2445" s="99" t="s">
        <v>6681</v>
      </c>
      <c r="M2445" s="100" t="s">
        <v>6682</v>
      </c>
      <c r="N2445" s="101" t="str">
        <f t="shared" si="139"/>
        <v>PT1590287-T0018938562334023</v>
      </c>
      <c r="O2445" s="128"/>
      <c r="P2445" s="100"/>
      <c r="Q2445" s="103">
        <f t="shared" si="5"/>
        <v>2</v>
      </c>
      <c r="R2445" s="161"/>
      <c r="S2445" s="105"/>
      <c r="T2445" s="106"/>
      <c r="U2445" s="107" t="s">
        <v>6555</v>
      </c>
      <c r="V2445" s="108" t="s">
        <v>756</v>
      </c>
      <c r="W2445" s="109" t="s">
        <v>1908</v>
      </c>
      <c r="X2445" s="110" t="str">
        <f t="shared" si="6"/>
        <v/>
      </c>
      <c r="Y2445" s="110" t="str">
        <f t="shared" si="7"/>
        <v/>
      </c>
      <c r="Z2445" s="109" t="s">
        <v>797</v>
      </c>
      <c r="AA2445" s="109" t="s">
        <v>802</v>
      </c>
      <c r="AB2445" s="106"/>
      <c r="AC2445" s="158"/>
      <c r="AD2445" s="160"/>
      <c r="AE2445" s="127"/>
      <c r="AF2445" s="113"/>
      <c r="AG2445" s="165" t="str">
        <f t="array" ref="AG2445">XLOOKUP(F2445,'CLV2'!A:A,'CLV2'!E:E)</f>
        <v>2.FROZEN FOODS</v>
      </c>
      <c r="AH2445" s="115" t="str">
        <f t="array" ref="AH2445">XLOOKUP(F2445,'CLV2'!A:A,'CLV2'!F:F)</f>
        <v>3.PIZZA - READY MEALS</v>
      </c>
      <c r="AI2445" s="115" t="str">
        <f t="shared" si="8"/>
        <v>Pack</v>
      </c>
      <c r="AJ2445" s="116">
        <f t="shared" si="9"/>
        <v>1</v>
      </c>
      <c r="AK2445" s="117" t="str">
        <f t="array" ref="AK2445">XLOOKUP(F2445,'GIÁ'!A:A,'GIÁ'!D:D)</f>
        <v>43635.50</v>
      </c>
      <c r="AL2445" s="118">
        <f t="shared" si="10"/>
        <v>87271</v>
      </c>
      <c r="AM2445" s="118">
        <f t="shared" si="11"/>
        <v>0</v>
      </c>
      <c r="AN2445" s="119">
        <f t="shared" si="12"/>
        <v>0</v>
      </c>
      <c r="AO2445" s="118">
        <f t="shared" si="13"/>
        <v>87271</v>
      </c>
      <c r="AP2445" s="121">
        <f t="shared" si="14"/>
        <v>0</v>
      </c>
      <c r="AQ2445" s="122"/>
      <c r="AR2445" s="119"/>
    </row>
    <row r="2446" ht="22.5" customHeight="1">
      <c r="A2446" s="89">
        <v>46233.0</v>
      </c>
      <c r="B2446" s="90">
        <v>0.4875</v>
      </c>
      <c r="C2446" s="91" t="s">
        <v>1763</v>
      </c>
      <c r="D2446" s="129" t="str">
        <f t="array" ref="D2446">XLOOKUP(C2446,'DS ST'!A:A,'DS ST'!B:B)</f>
        <v>VHT</v>
      </c>
      <c r="E2446" s="94" t="str">
        <f t="array" ref="E2446">XLOOKUP($F2446,'GIÁ'!$A:$A,'GIÁ'!$E:$E)</f>
        <v>ĐÔNG</v>
      </c>
      <c r="F2446" s="94">
        <v>8.936190860716E12</v>
      </c>
      <c r="G2446" s="95" t="s">
        <v>2610</v>
      </c>
      <c r="H2446" s="95" t="s">
        <v>93</v>
      </c>
      <c r="I2446" s="96">
        <v>15.0</v>
      </c>
      <c r="J2446" s="96">
        <v>0.0</v>
      </c>
      <c r="K2446" s="98">
        <f t="shared" si="4"/>
        <v>15</v>
      </c>
      <c r="L2446" s="99" t="s">
        <v>6681</v>
      </c>
      <c r="M2446" s="100" t="s">
        <v>6682</v>
      </c>
      <c r="N2446" s="101" t="str">
        <f t="shared" si="139"/>
        <v>PT1590287-T0018936190860716</v>
      </c>
      <c r="O2446" s="128"/>
      <c r="P2446" s="100"/>
      <c r="Q2446" s="103">
        <f t="shared" si="5"/>
        <v>15</v>
      </c>
      <c r="R2446" s="161"/>
      <c r="S2446" s="105"/>
      <c r="T2446" s="106"/>
      <c r="U2446" s="107" t="s">
        <v>6539</v>
      </c>
      <c r="V2446" s="108" t="s">
        <v>756</v>
      </c>
      <c r="W2446" s="109" t="s">
        <v>1908</v>
      </c>
      <c r="X2446" s="110" t="str">
        <f t="shared" si="6"/>
        <v/>
      </c>
      <c r="Y2446" s="110" t="str">
        <f t="shared" si="7"/>
        <v/>
      </c>
      <c r="Z2446" s="109" t="s">
        <v>797</v>
      </c>
      <c r="AA2446" s="109" t="s">
        <v>802</v>
      </c>
      <c r="AB2446" s="106"/>
      <c r="AC2446" s="158"/>
      <c r="AD2446" s="160"/>
      <c r="AE2446" s="127"/>
      <c r="AF2446" s="113"/>
      <c r="AG2446" s="165" t="str">
        <f t="array" ref="AG2446">XLOOKUP(F2446,'CLV2'!A:A,'CLV2'!E:E)</f>
        <v>2.MEAT</v>
      </c>
      <c r="AH2446" s="115" t="str">
        <f t="array" ref="AH2446">XLOOKUP(F2446,'CLV2'!A:A,'CLV2'!F:F)</f>
        <v>3.FROZEN MEAT</v>
      </c>
      <c r="AI2446" s="115" t="str">
        <f t="shared" si="8"/>
        <v>Pack</v>
      </c>
      <c r="AJ2446" s="116">
        <f t="shared" si="9"/>
        <v>1</v>
      </c>
      <c r="AK2446" s="117" t="str">
        <f t="array" ref="AK2446">XLOOKUP(F2446,'GIÁ'!A:A,'GIÁ'!D:D)</f>
        <v>49176.27</v>
      </c>
      <c r="AL2446" s="118">
        <f t="shared" si="10"/>
        <v>737644.05</v>
      </c>
      <c r="AM2446" s="118">
        <f t="shared" si="11"/>
        <v>0</v>
      </c>
      <c r="AN2446" s="119">
        <f t="shared" si="12"/>
        <v>0</v>
      </c>
      <c r="AO2446" s="118">
        <f t="shared" si="13"/>
        <v>737644.05</v>
      </c>
      <c r="AP2446" s="121">
        <f t="shared" si="14"/>
        <v>0</v>
      </c>
      <c r="AQ2446" s="122"/>
      <c r="AR2446" s="119"/>
    </row>
    <row r="2447" ht="22.5" customHeight="1">
      <c r="A2447" s="89">
        <v>46233.0</v>
      </c>
      <c r="B2447" s="90">
        <v>0.4875</v>
      </c>
      <c r="C2447" s="91" t="s">
        <v>1763</v>
      </c>
      <c r="D2447" s="129" t="str">
        <f t="array" ref="D2447">XLOOKUP(C2447,'DS ST'!A:A,'DS ST'!B:B)</f>
        <v>VHT</v>
      </c>
      <c r="E2447" s="94" t="str">
        <f t="array" ref="E2447">XLOOKUP($F2447,'GIÁ'!$A:$A,'GIÁ'!$E:$E)</f>
        <v>ĐÔNG</v>
      </c>
      <c r="F2447" s="94">
        <v>8.93852179309E12</v>
      </c>
      <c r="G2447" s="95" t="s">
        <v>2985</v>
      </c>
      <c r="H2447" s="95" t="s">
        <v>224</v>
      </c>
      <c r="I2447" s="96">
        <v>2.0</v>
      </c>
      <c r="J2447" s="96">
        <v>0.0</v>
      </c>
      <c r="K2447" s="98">
        <f t="shared" si="4"/>
        <v>2</v>
      </c>
      <c r="L2447" s="99" t="s">
        <v>6681</v>
      </c>
      <c r="M2447" s="100" t="s">
        <v>6682</v>
      </c>
      <c r="N2447" s="101" t="str">
        <f t="shared" si="139"/>
        <v>PT1590287-T0018938521793090</v>
      </c>
      <c r="O2447" s="128"/>
      <c r="P2447" s="100"/>
      <c r="Q2447" s="103">
        <f t="shared" si="5"/>
        <v>2</v>
      </c>
      <c r="R2447" s="161"/>
      <c r="S2447" s="105"/>
      <c r="T2447" s="106"/>
      <c r="U2447" s="107" t="s">
        <v>6540</v>
      </c>
      <c r="V2447" s="108" t="s">
        <v>756</v>
      </c>
      <c r="W2447" s="109" t="s">
        <v>1908</v>
      </c>
      <c r="X2447" s="110" t="str">
        <f t="shared" si="6"/>
        <v/>
      </c>
      <c r="Y2447" s="110" t="str">
        <f t="shared" si="7"/>
        <v/>
      </c>
      <c r="Z2447" s="109" t="s">
        <v>797</v>
      </c>
      <c r="AA2447" s="109" t="s">
        <v>802</v>
      </c>
      <c r="AB2447" s="106"/>
      <c r="AC2447" s="158"/>
      <c r="AD2447" s="160"/>
      <c r="AE2447" s="127"/>
      <c r="AF2447" s="113"/>
      <c r="AG2447" s="165" t="str">
        <f t="array" ref="AG2447">XLOOKUP(F2447,'CLV2'!A:A,'CLV2'!E:E)</f>
        <v>2.FISH AND SEAFOOD</v>
      </c>
      <c r="AH2447" s="115" t="str">
        <f t="array" ref="AH2447">XLOOKUP(F2447,'CLV2'!A:A,'CLV2'!F:F)</f>
        <v>3.FROZEN FISH AND SEAFOOD</v>
      </c>
      <c r="AI2447" s="115" t="str">
        <f t="shared" si="8"/>
        <v>Pack</v>
      </c>
      <c r="AJ2447" s="116">
        <f t="shared" si="9"/>
        <v>1</v>
      </c>
      <c r="AK2447" s="117" t="str">
        <f t="array" ref="AK2447">XLOOKUP(F2447,'GIÁ'!A:A,'GIÁ'!D:D)</f>
        <v>73671.00</v>
      </c>
      <c r="AL2447" s="118">
        <f t="shared" si="10"/>
        <v>147342</v>
      </c>
      <c r="AM2447" s="118">
        <f t="shared" si="11"/>
        <v>0</v>
      </c>
      <c r="AN2447" s="119">
        <f t="shared" si="12"/>
        <v>0</v>
      </c>
      <c r="AO2447" s="118">
        <f t="shared" si="13"/>
        <v>147342</v>
      </c>
      <c r="AP2447" s="121">
        <f t="shared" si="14"/>
        <v>0</v>
      </c>
      <c r="AQ2447" s="122"/>
      <c r="AR2447" s="119"/>
    </row>
    <row r="2448" ht="22.5" customHeight="1">
      <c r="A2448" s="89">
        <v>46233.0</v>
      </c>
      <c r="B2448" s="90">
        <v>0.4875</v>
      </c>
      <c r="C2448" s="91" t="s">
        <v>1763</v>
      </c>
      <c r="D2448" s="129" t="str">
        <f t="array" ref="D2448">XLOOKUP(C2448,'DS ST'!A:A,'DS ST'!B:B)</f>
        <v>VHT</v>
      </c>
      <c r="E2448" s="94" t="str">
        <f t="array" ref="E2448">XLOOKUP($F2448,'GIÁ'!$A:$A,'GIÁ'!$E:$E)</f>
        <v>ĐÔNG</v>
      </c>
      <c r="F2448" s="94">
        <v>8.938535604412E12</v>
      </c>
      <c r="G2448" s="95" t="s">
        <v>3061</v>
      </c>
      <c r="H2448" s="95" t="s">
        <v>224</v>
      </c>
      <c r="I2448" s="96">
        <v>10.0</v>
      </c>
      <c r="J2448" s="96">
        <v>2.0</v>
      </c>
      <c r="K2448" s="98">
        <f t="shared" si="4"/>
        <v>8</v>
      </c>
      <c r="L2448" s="99" t="s">
        <v>6681</v>
      </c>
      <c r="M2448" s="100" t="s">
        <v>6682</v>
      </c>
      <c r="N2448" s="101" t="str">
        <f t="shared" si="139"/>
        <v>PT1590287-T0018938535604412</v>
      </c>
      <c r="O2448" s="128"/>
      <c r="P2448" s="100"/>
      <c r="Q2448" s="103">
        <f t="shared" si="5"/>
        <v>8</v>
      </c>
      <c r="R2448" s="161"/>
      <c r="S2448" s="105"/>
      <c r="T2448" s="106"/>
      <c r="U2448" s="107"/>
      <c r="V2448" s="108" t="s">
        <v>756</v>
      </c>
      <c r="W2448" s="109" t="s">
        <v>1312</v>
      </c>
      <c r="X2448" s="110" t="str">
        <f t="shared" si="6"/>
        <v/>
      </c>
      <c r="Y2448" s="110" t="str">
        <f t="shared" si="7"/>
        <v/>
      </c>
      <c r="Z2448" s="139" t="str">
        <f>IF(N(Q2448)&lt;=0,"",IF(ISNUMBER(SEARCH("Thiếu kiện",V2448)),"Kho đông mát",IF(AND(N(Q2448)&gt;0,N(P2448)&gt;0,OR(ISNUMBER(SEARCH("Hình KDB",U2448)),ISNUMBER(SEARCH("Hình tele",U2448)),ISNUMBER(SEARCH("sai code",U2448)),ISNUMBER(SEARCH("ST nhận",U2448)))),"Kho đông mát",IF(AND(W2448="DC giao thiếu",OR(ISNUMBER(SEARCH("Hình KDB",U2448)),ISNUMBER(SEARCH("Hình tele",U2448)),ISNUMBER(SEARCH("sai code",U2448)))),"Kho đông mát",IF(W2448="DC giao thiếu","Chưa xác định",IF(AND(W2448="DC pick sai",OR(ISNUMBER(SEARCH("Hình KDB",U2448)),ISNUMBER(SEARCH("Hình tele",U2448)),ISNUMBER(SEARCH("sai code",U2448)),ISNUMBER(SEARCH("ST nhận",U2448)))),"Kho đông mát",IF(W2448="DC pick sai","Chưa xác định",IF(AND(W2448="Hao hụt",N(O2448)&gt;0,OR(ISNUMBER(SEARCH("Hình KDB",U2448)),ISNUMBER(SEARCH("Hình tele",U2448)),ISNUMBER(SEARCH("sai code",U2448)),ISNUMBER(SEARCH("ST nhận",U2448)))),"Kho đông mát",IF(W2448="Hao hụt","Chưa xác định",IF(OR(W2448="VT giao sai điểm",W2448="Không đạt nhiệt độ",W2448="TX giao thiếu kiện",W2448="Hàng không đạt CL"),"Kho đông mát",IF(W2448="Chưa xác định","Chưa xác định",IF(N(P2448)&gt;0,"Chưa xác định",""))))))))))))</f>
        <v>Chưa xác định</v>
      </c>
      <c r="AA2448" s="109" t="s">
        <v>5260</v>
      </c>
      <c r="AB2448" s="106"/>
      <c r="AC2448" s="158"/>
      <c r="AD2448" s="160"/>
      <c r="AE2448" s="127"/>
      <c r="AF2448" s="113"/>
      <c r="AG2448" s="165" t="str">
        <f t="array" ref="AG2448">XLOOKUP(F2448,'CLV2'!A:A,'CLV2'!E:E)</f>
        <v>2.FISH AND SEAFOOD</v>
      </c>
      <c r="AH2448" s="115" t="str">
        <f t="array" ref="AH2448">XLOOKUP(F2448,'CLV2'!A:A,'CLV2'!F:F)</f>
        <v>3.FROZEN FISH AND SEAFOOD</v>
      </c>
      <c r="AI2448" s="115" t="str">
        <f t="shared" si="8"/>
        <v>Pack</v>
      </c>
      <c r="AJ2448" s="116">
        <f t="shared" si="9"/>
        <v>0.8</v>
      </c>
      <c r="AK2448" s="117" t="str">
        <f t="array" ref="AK2448">XLOOKUP(F2448,'GIÁ'!A:A,'GIÁ'!D:D)</f>
        <v>31210.74</v>
      </c>
      <c r="AL2448" s="118">
        <f t="shared" si="10"/>
        <v>249685.92</v>
      </c>
      <c r="AM2448" s="118">
        <f t="shared" si="11"/>
        <v>0</v>
      </c>
      <c r="AN2448" s="119">
        <f t="shared" si="12"/>
        <v>0</v>
      </c>
      <c r="AO2448" s="118">
        <f t="shared" si="13"/>
        <v>0</v>
      </c>
      <c r="AP2448" s="121">
        <f t="shared" si="14"/>
        <v>249685.92</v>
      </c>
      <c r="AQ2448" s="122"/>
      <c r="AR2448" s="119"/>
    </row>
    <row r="2449" ht="22.5" customHeight="1">
      <c r="A2449" s="89">
        <v>46233.0</v>
      </c>
      <c r="B2449" s="90">
        <v>0.4875</v>
      </c>
      <c r="C2449" s="91" t="s">
        <v>1763</v>
      </c>
      <c r="D2449" s="129" t="str">
        <f t="array" ref="D2449">XLOOKUP(C2449,'DS ST'!A:A,'DS ST'!B:B)</f>
        <v>VHT</v>
      </c>
      <c r="E2449" s="94" t="str">
        <f t="array" ref="E2449">XLOOKUP($F2449,'GIÁ'!$A:$A,'GIÁ'!$E:$E)</f>
        <v>ĐÔNG</v>
      </c>
      <c r="F2449" s="94">
        <v>8.936239090036E12</v>
      </c>
      <c r="G2449" s="95" t="s">
        <v>2713</v>
      </c>
      <c r="H2449" s="95" t="s">
        <v>75</v>
      </c>
      <c r="I2449" s="96">
        <v>14.0</v>
      </c>
      <c r="J2449" s="96">
        <v>0.0</v>
      </c>
      <c r="K2449" s="98">
        <f t="shared" si="4"/>
        <v>14</v>
      </c>
      <c r="L2449" s="99" t="s">
        <v>6681</v>
      </c>
      <c r="M2449" s="100" t="s">
        <v>6682</v>
      </c>
      <c r="N2449" s="101" t="str">
        <f t="shared" si="139"/>
        <v>PT1590287-T0018936239090036</v>
      </c>
      <c r="O2449" s="128"/>
      <c r="P2449" s="100"/>
      <c r="Q2449" s="103">
        <f t="shared" si="5"/>
        <v>14</v>
      </c>
      <c r="R2449" s="161"/>
      <c r="S2449" s="105"/>
      <c r="T2449" s="106"/>
      <c r="U2449" s="107" t="s">
        <v>6539</v>
      </c>
      <c r="V2449" s="108" t="s">
        <v>756</v>
      </c>
      <c r="W2449" s="109" t="s">
        <v>1908</v>
      </c>
      <c r="X2449" s="110" t="str">
        <f t="shared" si="6"/>
        <v/>
      </c>
      <c r="Y2449" s="110" t="str">
        <f t="shared" si="7"/>
        <v/>
      </c>
      <c r="Z2449" s="109" t="s">
        <v>797</v>
      </c>
      <c r="AA2449" s="109" t="s">
        <v>802</v>
      </c>
      <c r="AB2449" s="106"/>
      <c r="AC2449" s="158"/>
      <c r="AD2449" s="160"/>
      <c r="AE2449" s="127"/>
      <c r="AF2449" s="113"/>
      <c r="AG2449" s="165" t="str">
        <f t="array" ref="AG2449">XLOOKUP(F2449,'CLV2'!A:A,'CLV2'!E:E)</f>
        <v>2.MEAT</v>
      </c>
      <c r="AH2449" s="115" t="str">
        <f t="array" ref="AH2449">XLOOKUP(F2449,'CLV2'!A:A,'CLV2'!F:F)</f>
        <v>3.FROZEN MEAT</v>
      </c>
      <c r="AI2449" s="115" t="str">
        <f t="shared" si="8"/>
        <v>Pack</v>
      </c>
      <c r="AJ2449" s="116">
        <f t="shared" si="9"/>
        <v>1</v>
      </c>
      <c r="AK2449" s="117" t="str">
        <f t="array" ref="AK2449">XLOOKUP(F2449,'GIÁ'!A:A,'GIÁ'!D:D)</f>
        <v>47814.16</v>
      </c>
      <c r="AL2449" s="118">
        <f t="shared" si="10"/>
        <v>669398.24</v>
      </c>
      <c r="AM2449" s="118">
        <f t="shared" si="11"/>
        <v>0</v>
      </c>
      <c r="AN2449" s="119">
        <f t="shared" si="12"/>
        <v>0</v>
      </c>
      <c r="AO2449" s="118">
        <f t="shared" si="13"/>
        <v>669398.24</v>
      </c>
      <c r="AP2449" s="121">
        <f t="shared" si="14"/>
        <v>0</v>
      </c>
      <c r="AQ2449" s="122"/>
      <c r="AR2449" s="119"/>
    </row>
    <row r="2450" ht="22.5" customHeight="1">
      <c r="A2450" s="89">
        <v>46233.0</v>
      </c>
      <c r="B2450" s="90">
        <v>0.4875</v>
      </c>
      <c r="C2450" s="91" t="s">
        <v>1763</v>
      </c>
      <c r="D2450" s="129" t="str">
        <f t="array" ref="D2450">XLOOKUP(C2450,'DS ST'!A:A,'DS ST'!B:B)</f>
        <v>VHT</v>
      </c>
      <c r="E2450" s="94" t="str">
        <f t="array" ref="E2450">XLOOKUP($F2450,'GIÁ'!$A:$A,'GIÁ'!$E:$E)</f>
        <v>ĐÔNG</v>
      </c>
      <c r="F2450" s="94">
        <v>8.936187610089E12</v>
      </c>
      <c r="G2450" s="95" t="s">
        <v>2590</v>
      </c>
      <c r="H2450" s="95" t="s">
        <v>224</v>
      </c>
      <c r="I2450" s="96">
        <v>4.0</v>
      </c>
      <c r="J2450" s="96">
        <v>0.0</v>
      </c>
      <c r="K2450" s="98">
        <f t="shared" si="4"/>
        <v>4</v>
      </c>
      <c r="L2450" s="99" t="s">
        <v>6681</v>
      </c>
      <c r="M2450" s="100" t="s">
        <v>6682</v>
      </c>
      <c r="N2450" s="101" t="str">
        <f t="shared" si="139"/>
        <v>PT1590287-T0018936187610089</v>
      </c>
      <c r="O2450" s="128"/>
      <c r="P2450" s="100"/>
      <c r="Q2450" s="103">
        <f t="shared" si="5"/>
        <v>4</v>
      </c>
      <c r="R2450" s="161"/>
      <c r="S2450" s="105"/>
      <c r="T2450" s="106"/>
      <c r="U2450" s="107" t="s">
        <v>6532</v>
      </c>
      <c r="V2450" s="108" t="s">
        <v>756</v>
      </c>
      <c r="W2450" s="109" t="s">
        <v>1908</v>
      </c>
      <c r="X2450" s="110" t="str">
        <f t="shared" si="6"/>
        <v/>
      </c>
      <c r="Y2450" s="110" t="str">
        <f t="shared" si="7"/>
        <v/>
      </c>
      <c r="Z2450" s="109" t="s">
        <v>797</v>
      </c>
      <c r="AA2450" s="109" t="s">
        <v>802</v>
      </c>
      <c r="AB2450" s="106"/>
      <c r="AC2450" s="158"/>
      <c r="AD2450" s="160"/>
      <c r="AE2450" s="127"/>
      <c r="AF2450" s="113"/>
      <c r="AG2450" s="165" t="str">
        <f t="array" ref="AG2450">XLOOKUP(F2450,'CLV2'!A:A,'CLV2'!E:E)</f>
        <v>2.FISH AND SEAFOOD</v>
      </c>
      <c r="AH2450" s="115" t="str">
        <f t="array" ref="AH2450">XLOOKUP(F2450,'CLV2'!A:A,'CLV2'!F:F)</f>
        <v>3.FROZEN FISH AND SEAFOOD</v>
      </c>
      <c r="AI2450" s="115" t="str">
        <f t="shared" si="8"/>
        <v>Pack</v>
      </c>
      <c r="AJ2450" s="116">
        <f t="shared" si="9"/>
        <v>1</v>
      </c>
      <c r="AK2450" s="117" t="str">
        <f t="array" ref="AK2450">XLOOKUP(F2450,'GIÁ'!A:A,'GIÁ'!D:D)</f>
        <v>73948.55</v>
      </c>
      <c r="AL2450" s="118">
        <f t="shared" si="10"/>
        <v>295794.2</v>
      </c>
      <c r="AM2450" s="118">
        <f t="shared" si="11"/>
        <v>0</v>
      </c>
      <c r="AN2450" s="119">
        <f t="shared" si="12"/>
        <v>0</v>
      </c>
      <c r="AO2450" s="118">
        <f t="shared" si="13"/>
        <v>295794.2</v>
      </c>
      <c r="AP2450" s="121">
        <f t="shared" si="14"/>
        <v>0</v>
      </c>
      <c r="AQ2450" s="122"/>
      <c r="AR2450" s="119"/>
    </row>
    <row r="2451" ht="22.5" customHeight="1">
      <c r="A2451" s="89">
        <v>46233.0</v>
      </c>
      <c r="B2451" s="90">
        <v>0.4875</v>
      </c>
      <c r="C2451" s="91" t="s">
        <v>1763</v>
      </c>
      <c r="D2451" s="129" t="str">
        <f t="array" ref="D2451">XLOOKUP(C2451,'DS ST'!A:A,'DS ST'!B:B)</f>
        <v>VHT</v>
      </c>
      <c r="E2451" s="94" t="str">
        <f t="array" ref="E2451">XLOOKUP($F2451,'GIÁ'!$A:$A,'GIÁ'!$E:$E)</f>
        <v>ĐÔNG</v>
      </c>
      <c r="F2451" s="94">
        <v>8.938535604597E12</v>
      </c>
      <c r="G2451" s="95" t="s">
        <v>3063</v>
      </c>
      <c r="H2451" s="95" t="s">
        <v>93</v>
      </c>
      <c r="I2451" s="96">
        <v>4.0</v>
      </c>
      <c r="J2451" s="96">
        <v>0.0</v>
      </c>
      <c r="K2451" s="98">
        <f t="shared" si="4"/>
        <v>4</v>
      </c>
      <c r="L2451" s="99" t="s">
        <v>6681</v>
      </c>
      <c r="M2451" s="100" t="s">
        <v>6682</v>
      </c>
      <c r="N2451" s="101" t="str">
        <f t="shared" si="139"/>
        <v>PT1590287-T0018938535604597</v>
      </c>
      <c r="O2451" s="128"/>
      <c r="P2451" s="100"/>
      <c r="Q2451" s="103">
        <f t="shared" si="5"/>
        <v>4</v>
      </c>
      <c r="R2451" s="161"/>
      <c r="S2451" s="105"/>
      <c r="T2451" s="106"/>
      <c r="U2451" s="107" t="s">
        <v>6542</v>
      </c>
      <c r="V2451" s="108" t="s">
        <v>756</v>
      </c>
      <c r="W2451" s="109" t="s">
        <v>1908</v>
      </c>
      <c r="X2451" s="110" t="str">
        <f t="shared" si="6"/>
        <v/>
      </c>
      <c r="Y2451" s="110" t="str">
        <f t="shared" si="7"/>
        <v/>
      </c>
      <c r="Z2451" s="109" t="s">
        <v>797</v>
      </c>
      <c r="AA2451" s="109" t="s">
        <v>802</v>
      </c>
      <c r="AB2451" s="106"/>
      <c r="AC2451" s="158"/>
      <c r="AD2451" s="160"/>
      <c r="AE2451" s="127"/>
      <c r="AF2451" s="113"/>
      <c r="AG2451" s="165" t="str">
        <f t="array" ref="AG2451">XLOOKUP(F2451,'CLV2'!A:A,'CLV2'!E:E)</f>
        <v>2.FISH AND SEAFOOD</v>
      </c>
      <c r="AH2451" s="115" t="str">
        <f t="array" ref="AH2451">XLOOKUP(F2451,'CLV2'!A:A,'CLV2'!F:F)</f>
        <v>3.FROZEN FISH AND SEAFOOD</v>
      </c>
      <c r="AI2451" s="115" t="str">
        <f t="shared" si="8"/>
        <v>Pack</v>
      </c>
      <c r="AJ2451" s="116">
        <f t="shared" si="9"/>
        <v>1</v>
      </c>
      <c r="AK2451" s="117" t="str">
        <f t="array" ref="AK2451">XLOOKUP(F2451,'GIÁ'!A:A,'GIÁ'!D:D)</f>
        <v>54841.46</v>
      </c>
      <c r="AL2451" s="118">
        <f t="shared" si="10"/>
        <v>219365.84</v>
      </c>
      <c r="AM2451" s="118">
        <f t="shared" si="11"/>
        <v>0</v>
      </c>
      <c r="AN2451" s="119">
        <f t="shared" si="12"/>
        <v>0</v>
      </c>
      <c r="AO2451" s="118">
        <f t="shared" si="13"/>
        <v>219365.84</v>
      </c>
      <c r="AP2451" s="121">
        <f t="shared" si="14"/>
        <v>0</v>
      </c>
      <c r="AQ2451" s="122"/>
      <c r="AR2451" s="119"/>
    </row>
    <row r="2452" ht="22.5" customHeight="1">
      <c r="A2452" s="89">
        <v>46233.0</v>
      </c>
      <c r="B2452" s="90">
        <v>0.4875</v>
      </c>
      <c r="C2452" s="91" t="s">
        <v>1763</v>
      </c>
      <c r="D2452" s="129" t="str">
        <f t="array" ref="D2452">XLOOKUP(C2452,'DS ST'!A:A,'DS ST'!B:B)</f>
        <v>VHT</v>
      </c>
      <c r="E2452" s="94" t="str">
        <f t="array" ref="E2452">XLOOKUP($F2452,'GIÁ'!$A:$A,'GIÁ'!$E:$E)</f>
        <v>ĐÔNG</v>
      </c>
      <c r="F2452" s="94">
        <v>8.936190860464E12</v>
      </c>
      <c r="G2452" s="95" t="s">
        <v>2608</v>
      </c>
      <c r="H2452" s="95" t="s">
        <v>93</v>
      </c>
      <c r="I2452" s="96">
        <v>6.0</v>
      </c>
      <c r="J2452" s="96">
        <v>0.0</v>
      </c>
      <c r="K2452" s="98">
        <f t="shared" si="4"/>
        <v>6</v>
      </c>
      <c r="L2452" s="99" t="s">
        <v>6681</v>
      </c>
      <c r="M2452" s="100" t="s">
        <v>6682</v>
      </c>
      <c r="N2452" s="101" t="str">
        <f t="shared" si="139"/>
        <v>PT1590287-T0018936190860464</v>
      </c>
      <c r="O2452" s="128"/>
      <c r="P2452" s="100"/>
      <c r="Q2452" s="103">
        <f t="shared" si="5"/>
        <v>6</v>
      </c>
      <c r="R2452" s="161"/>
      <c r="S2452" s="105"/>
      <c r="T2452" s="106"/>
      <c r="U2452" s="107" t="s">
        <v>6543</v>
      </c>
      <c r="V2452" s="108" t="s">
        <v>756</v>
      </c>
      <c r="W2452" s="109" t="s">
        <v>1908</v>
      </c>
      <c r="X2452" s="110" t="str">
        <f t="shared" si="6"/>
        <v/>
      </c>
      <c r="Y2452" s="110" t="str">
        <f t="shared" si="7"/>
        <v/>
      </c>
      <c r="Z2452" s="109" t="s">
        <v>797</v>
      </c>
      <c r="AA2452" s="109" t="s">
        <v>802</v>
      </c>
      <c r="AB2452" s="106"/>
      <c r="AC2452" s="158"/>
      <c r="AD2452" s="160"/>
      <c r="AE2452" s="127"/>
      <c r="AF2452" s="113"/>
      <c r="AG2452" s="165" t="str">
        <f t="array" ref="AG2452">XLOOKUP(F2452,'CLV2'!A:A,'CLV2'!E:E)</f>
        <v>2.MEAT</v>
      </c>
      <c r="AH2452" s="115" t="str">
        <f t="array" ref="AH2452">XLOOKUP(F2452,'CLV2'!A:A,'CLV2'!F:F)</f>
        <v>3.FROZEN MEAT</v>
      </c>
      <c r="AI2452" s="115" t="str">
        <f t="shared" si="8"/>
        <v>Pack</v>
      </c>
      <c r="AJ2452" s="116">
        <f t="shared" si="9"/>
        <v>1</v>
      </c>
      <c r="AK2452" s="117" t="str">
        <f t="array" ref="AK2452">XLOOKUP(F2452,'GIÁ'!A:A,'GIÁ'!D:D)</f>
        <v>43621.31</v>
      </c>
      <c r="AL2452" s="118">
        <f t="shared" si="10"/>
        <v>261727.86</v>
      </c>
      <c r="AM2452" s="118">
        <f t="shared" si="11"/>
        <v>0</v>
      </c>
      <c r="AN2452" s="119">
        <f t="shared" si="12"/>
        <v>0</v>
      </c>
      <c r="AO2452" s="118">
        <f t="shared" si="13"/>
        <v>261727.86</v>
      </c>
      <c r="AP2452" s="121">
        <f t="shared" si="14"/>
        <v>0</v>
      </c>
      <c r="AQ2452" s="122"/>
      <c r="AR2452" s="119"/>
    </row>
    <row r="2453" ht="22.5" customHeight="1">
      <c r="A2453" s="89">
        <v>46233.0</v>
      </c>
      <c r="B2453" s="90">
        <v>0.4875</v>
      </c>
      <c r="C2453" s="91" t="s">
        <v>1763</v>
      </c>
      <c r="D2453" s="129" t="str">
        <f t="array" ref="D2453">XLOOKUP(C2453,'DS ST'!A:A,'DS ST'!B:B)</f>
        <v>VHT</v>
      </c>
      <c r="E2453" s="94" t="str">
        <f t="array" ref="E2453">XLOOKUP($F2453,'GIÁ'!$A:$A,'GIÁ'!$E:$E)</f>
        <v>ĐÔNG</v>
      </c>
      <c r="F2453" s="94">
        <v>8.938559140026E12</v>
      </c>
      <c r="G2453" s="95" t="s">
        <v>3177</v>
      </c>
      <c r="H2453" s="95" t="s">
        <v>57</v>
      </c>
      <c r="I2453" s="96">
        <v>4.0</v>
      </c>
      <c r="J2453" s="96">
        <v>0.0</v>
      </c>
      <c r="K2453" s="98">
        <f t="shared" si="4"/>
        <v>4</v>
      </c>
      <c r="L2453" s="99" t="s">
        <v>6681</v>
      </c>
      <c r="M2453" s="100" t="s">
        <v>6682</v>
      </c>
      <c r="N2453" s="101" t="str">
        <f t="shared" si="139"/>
        <v>PT1590287-T0018938559140026</v>
      </c>
      <c r="O2453" s="128"/>
      <c r="P2453" s="100"/>
      <c r="Q2453" s="103">
        <f t="shared" si="5"/>
        <v>4</v>
      </c>
      <c r="R2453" s="161"/>
      <c r="S2453" s="105"/>
      <c r="T2453" s="106"/>
      <c r="U2453" s="107" t="s">
        <v>6544</v>
      </c>
      <c r="V2453" s="108" t="s">
        <v>756</v>
      </c>
      <c r="W2453" s="109" t="s">
        <v>1908</v>
      </c>
      <c r="X2453" s="110" t="str">
        <f t="shared" si="6"/>
        <v/>
      </c>
      <c r="Y2453" s="110" t="str">
        <f t="shared" si="7"/>
        <v/>
      </c>
      <c r="Z2453" s="109" t="s">
        <v>797</v>
      </c>
      <c r="AA2453" s="109" t="s">
        <v>802</v>
      </c>
      <c r="AB2453" s="106"/>
      <c r="AC2453" s="158"/>
      <c r="AD2453" s="160"/>
      <c r="AE2453" s="127"/>
      <c r="AF2453" s="113"/>
      <c r="AG2453" s="165" t="str">
        <f t="array" ref="AG2453">XLOOKUP(F2453,'CLV2'!A:A,'CLV2'!E:E)</f>
        <v>2.MEAT</v>
      </c>
      <c r="AH2453" s="115" t="str">
        <f t="array" ref="AH2453">XLOOKUP(F2453,'CLV2'!A:A,'CLV2'!F:F)</f>
        <v>3.FROZEN MEAT</v>
      </c>
      <c r="AI2453" s="115" t="str">
        <f t="shared" si="8"/>
        <v>Pack</v>
      </c>
      <c r="AJ2453" s="116">
        <f t="shared" si="9"/>
        <v>1</v>
      </c>
      <c r="AK2453" s="117" t="str">
        <f t="array" ref="AK2453">XLOOKUP(F2453,'GIÁ'!A:A,'GIÁ'!D:D)</f>
        <v>122581.24</v>
      </c>
      <c r="AL2453" s="118">
        <f t="shared" si="10"/>
        <v>490324.96</v>
      </c>
      <c r="AM2453" s="118">
        <f t="shared" si="11"/>
        <v>0</v>
      </c>
      <c r="AN2453" s="119">
        <f t="shared" si="12"/>
        <v>0</v>
      </c>
      <c r="AO2453" s="118">
        <f t="shared" si="13"/>
        <v>490324.96</v>
      </c>
      <c r="AP2453" s="121">
        <f t="shared" si="14"/>
        <v>0</v>
      </c>
      <c r="AQ2453" s="122"/>
      <c r="AR2453" s="119"/>
    </row>
    <row r="2454" ht="22.5" customHeight="1">
      <c r="A2454" s="89">
        <v>46233.0</v>
      </c>
      <c r="B2454" s="90">
        <v>0.4875</v>
      </c>
      <c r="C2454" s="91" t="s">
        <v>1763</v>
      </c>
      <c r="D2454" s="129" t="str">
        <f t="array" ref="D2454">XLOOKUP(C2454,'DS ST'!A:A,'DS ST'!B:B)</f>
        <v>VHT</v>
      </c>
      <c r="E2454" s="94" t="str">
        <f t="array" ref="E2454">XLOOKUP($F2454,'GIÁ'!$A:$A,'GIÁ'!$E:$E)</f>
        <v>ĐÔNG</v>
      </c>
      <c r="F2454" s="94">
        <v>8.936187610423E12</v>
      </c>
      <c r="G2454" s="95" t="s">
        <v>2596</v>
      </c>
      <c r="H2454" s="95" t="s">
        <v>224</v>
      </c>
      <c r="I2454" s="96">
        <v>2.0</v>
      </c>
      <c r="J2454" s="96">
        <v>0.0</v>
      </c>
      <c r="K2454" s="98">
        <f t="shared" si="4"/>
        <v>2</v>
      </c>
      <c r="L2454" s="99" t="s">
        <v>6681</v>
      </c>
      <c r="M2454" s="100" t="s">
        <v>6682</v>
      </c>
      <c r="N2454" s="101" t="str">
        <f t="shared" si="139"/>
        <v>PT1590287-T0018936187610423</v>
      </c>
      <c r="O2454" s="128"/>
      <c r="P2454" s="100"/>
      <c r="Q2454" s="103">
        <f t="shared" si="5"/>
        <v>2</v>
      </c>
      <c r="R2454" s="161"/>
      <c r="S2454" s="105"/>
      <c r="T2454" s="106"/>
      <c r="U2454" s="107" t="s">
        <v>6569</v>
      </c>
      <c r="V2454" s="108" t="s">
        <v>756</v>
      </c>
      <c r="W2454" s="109" t="s">
        <v>1908</v>
      </c>
      <c r="X2454" s="110" t="str">
        <f t="shared" si="6"/>
        <v/>
      </c>
      <c r="Y2454" s="110" t="str">
        <f t="shared" si="7"/>
        <v/>
      </c>
      <c r="Z2454" s="109" t="s">
        <v>797</v>
      </c>
      <c r="AA2454" s="109" t="s">
        <v>802</v>
      </c>
      <c r="AB2454" s="106"/>
      <c r="AC2454" s="158"/>
      <c r="AD2454" s="160"/>
      <c r="AE2454" s="127"/>
      <c r="AF2454" s="113"/>
      <c r="AG2454" s="165" t="str">
        <f t="array" ref="AG2454">XLOOKUP(F2454,'CLV2'!A:A,'CLV2'!E:E)</f>
        <v>2.FISH AND SEAFOOD</v>
      </c>
      <c r="AH2454" s="115" t="str">
        <f t="array" ref="AH2454">XLOOKUP(F2454,'CLV2'!A:A,'CLV2'!F:F)</f>
        <v>3.FROZEN FISH AND SEAFOOD</v>
      </c>
      <c r="AI2454" s="115" t="str">
        <f t="shared" si="8"/>
        <v>Pack</v>
      </c>
      <c r="AJ2454" s="116">
        <f t="shared" si="9"/>
        <v>1</v>
      </c>
      <c r="AK2454" s="117" t="str">
        <f t="array" ref="AK2454">XLOOKUP(F2454,'GIÁ'!A:A,'GIÁ'!D:D)</f>
        <v>241040.00</v>
      </c>
      <c r="AL2454" s="118">
        <f t="shared" si="10"/>
        <v>482080</v>
      </c>
      <c r="AM2454" s="118">
        <f t="shared" si="11"/>
        <v>0</v>
      </c>
      <c r="AN2454" s="119">
        <f t="shared" si="12"/>
        <v>0</v>
      </c>
      <c r="AO2454" s="118">
        <f t="shared" si="13"/>
        <v>482080</v>
      </c>
      <c r="AP2454" s="121">
        <f t="shared" si="14"/>
        <v>0</v>
      </c>
      <c r="AQ2454" s="122"/>
      <c r="AR2454" s="119"/>
    </row>
    <row r="2455" ht="22.5" customHeight="1">
      <c r="A2455" s="89">
        <v>46233.0</v>
      </c>
      <c r="B2455" s="90">
        <v>0.9958333333333333</v>
      </c>
      <c r="C2455" s="91" t="s">
        <v>1763</v>
      </c>
      <c r="D2455" s="129" t="str">
        <f t="array" ref="D2455">XLOOKUP(C2455,'DS ST'!A:A,'DS ST'!B:B)</f>
        <v>VHT</v>
      </c>
      <c r="E2455" s="94" t="str">
        <f t="array" ref="E2455">XLOOKUP($F2455,'GIÁ'!$A:$A,'GIÁ'!$E:$E)</f>
        <v>MÁT</v>
      </c>
      <c r="F2455" s="94">
        <v>11566.0</v>
      </c>
      <c r="G2455" s="95" t="s">
        <v>894</v>
      </c>
      <c r="H2455" s="95" t="s">
        <v>787</v>
      </c>
      <c r="I2455" s="96">
        <v>1.0</v>
      </c>
      <c r="J2455" s="96">
        <v>0.0</v>
      </c>
      <c r="K2455" s="98">
        <f t="shared" si="4"/>
        <v>1</v>
      </c>
      <c r="L2455" s="99" t="s">
        <v>6684</v>
      </c>
      <c r="M2455" s="100" t="s">
        <v>6685</v>
      </c>
      <c r="N2455" s="101" t="str">
        <f t="shared" si="139"/>
        <v>TRBVHT607811566</v>
      </c>
      <c r="O2455" s="128"/>
      <c r="P2455" s="100"/>
      <c r="Q2455" s="103">
        <f t="shared" si="5"/>
        <v>1</v>
      </c>
      <c r="R2455" s="161"/>
      <c r="S2455" s="105"/>
      <c r="T2455" s="106"/>
      <c r="U2455" s="107"/>
      <c r="V2455" s="108" t="s">
        <v>756</v>
      </c>
      <c r="W2455" s="109" t="s">
        <v>1312</v>
      </c>
      <c r="X2455" s="110" t="str">
        <f t="shared" si="6"/>
        <v/>
      </c>
      <c r="Y2455" s="110" t="str">
        <f t="shared" si="7"/>
        <v/>
      </c>
      <c r="Z2455" s="139" t="str">
        <f t="shared" ref="Z2455:Z2464" si="148">IF(N(Q2455)&lt;=0,"",IF(ISNUMBER(SEARCH("Thiếu kiện",V2455)),"Kho đông mát",IF(AND(N(Q2455)&gt;0,N(P2455)&gt;0,OR(ISNUMBER(SEARCH("Hình KDB",U2455)),ISNUMBER(SEARCH("Hình tele",U2455)),ISNUMBER(SEARCH("sai code",U2455)),ISNUMBER(SEARCH("ST nhận",U2455)))),"Kho đông mát",IF(AND(W2455="DC giao thiếu",OR(ISNUMBER(SEARCH("Hình KDB",U2455)),ISNUMBER(SEARCH("Hình tele",U2455)),ISNUMBER(SEARCH("sai code",U2455)))),"Kho đông mát",IF(W2455="DC giao thiếu","Chưa xác định",IF(AND(W2455="DC pick sai",OR(ISNUMBER(SEARCH("Hình KDB",U2455)),ISNUMBER(SEARCH("Hình tele",U2455)),ISNUMBER(SEARCH("sai code",U2455)),ISNUMBER(SEARCH("ST nhận",U2455)))),"Kho đông mát",IF(W2455="DC pick sai","Chưa xác định",IF(AND(W2455="Hao hụt",N(O2455)&gt;0,OR(ISNUMBER(SEARCH("Hình KDB",U2455)),ISNUMBER(SEARCH("Hình tele",U2455)),ISNUMBER(SEARCH("sai code",U2455)),ISNUMBER(SEARCH("ST nhận",U2455)))),"Kho đông mát",IF(W2455="Hao hụt","Chưa xác định",IF(OR(W2455="VT giao sai điểm",W2455="Không đạt nhiệt độ",W2455="TX giao thiếu kiện",W2455="Hàng không đạt CL"),"Kho đông mát",IF(W2455="Chưa xác định","Chưa xác định",IF(N(P2455)&gt;0,"Chưa xác định",""))))))))))))</f>
        <v>Chưa xác định</v>
      </c>
      <c r="AA2455" s="109" t="s">
        <v>5260</v>
      </c>
      <c r="AB2455" s="106"/>
      <c r="AC2455" s="158"/>
      <c r="AD2455" s="160"/>
      <c r="AE2455" s="127"/>
      <c r="AF2455" s="113"/>
      <c r="AG2455" s="165" t="str">
        <f t="array" ref="AG2455">XLOOKUP(F2455,'CLV2'!A:A,'CLV2'!E:E)</f>
        <v>2.VEGETABLES</v>
      </c>
      <c r="AH2455" s="115" t="str">
        <f t="array" ref="AH2455">XLOOKUP(F2455,'CLV2'!A:A,'CLV2'!F:F)</f>
        <v>3.PROCESSED VEGGIES</v>
      </c>
      <c r="AI2455" s="115" t="str">
        <f t="shared" si="8"/>
        <v>Pack</v>
      </c>
      <c r="AJ2455" s="116">
        <f t="shared" si="9"/>
        <v>1</v>
      </c>
      <c r="AK2455" s="117" t="str">
        <f t="array" ref="AK2455">XLOOKUP(F2455,'GIÁ'!A:A,'GIÁ'!D:D)</f>
        <v>10563.03</v>
      </c>
      <c r="AL2455" s="118">
        <f t="shared" si="10"/>
        <v>10563.03</v>
      </c>
      <c r="AM2455" s="118">
        <f t="shared" si="11"/>
        <v>0</v>
      </c>
      <c r="AN2455" s="119">
        <f t="shared" si="12"/>
        <v>0</v>
      </c>
      <c r="AO2455" s="118">
        <f t="shared" si="13"/>
        <v>0</v>
      </c>
      <c r="AP2455" s="121">
        <f t="shared" si="14"/>
        <v>10563.03</v>
      </c>
      <c r="AQ2455" s="122"/>
      <c r="AR2455" s="119"/>
    </row>
    <row r="2456" ht="22.5" customHeight="1">
      <c r="A2456" s="89">
        <v>46233.0</v>
      </c>
      <c r="B2456" s="90">
        <v>0.9958333333333333</v>
      </c>
      <c r="C2456" s="91" t="s">
        <v>1763</v>
      </c>
      <c r="D2456" s="129" t="str">
        <f t="array" ref="D2456">XLOOKUP(C2456,'DS ST'!A:A,'DS ST'!B:B)</f>
        <v>VHT</v>
      </c>
      <c r="E2456" s="94" t="str">
        <f t="array" ref="E2456">XLOOKUP($F2456,'GIÁ'!$A:$A,'GIÁ'!$E:$E)</f>
        <v>MÁT</v>
      </c>
      <c r="F2456" s="94">
        <v>8.938505512549E12</v>
      </c>
      <c r="G2456" s="95" t="s">
        <v>1920</v>
      </c>
      <c r="H2456" s="95" t="s">
        <v>57</v>
      </c>
      <c r="I2456" s="96">
        <v>2.0</v>
      </c>
      <c r="J2456" s="96">
        <v>0.0</v>
      </c>
      <c r="K2456" s="98">
        <f t="shared" si="4"/>
        <v>2</v>
      </c>
      <c r="L2456" s="99" t="s">
        <v>6684</v>
      </c>
      <c r="M2456" s="100" t="s">
        <v>6685</v>
      </c>
      <c r="N2456" s="101" t="str">
        <f t="shared" si="139"/>
        <v>TRBVHT60788938505512549</v>
      </c>
      <c r="O2456" s="128"/>
      <c r="P2456" s="100"/>
      <c r="Q2456" s="103">
        <f t="shared" si="5"/>
        <v>2</v>
      </c>
      <c r="R2456" s="161"/>
      <c r="S2456" s="105"/>
      <c r="T2456" s="106"/>
      <c r="U2456" s="107"/>
      <c r="V2456" s="108" t="s">
        <v>756</v>
      </c>
      <c r="W2456" s="109" t="s">
        <v>1312</v>
      </c>
      <c r="X2456" s="110" t="str">
        <f t="shared" si="6"/>
        <v/>
      </c>
      <c r="Y2456" s="110" t="str">
        <f t="shared" si="7"/>
        <v/>
      </c>
      <c r="Z2456" s="139" t="str">
        <f t="shared" si="148"/>
        <v>Chưa xác định</v>
      </c>
      <c r="AA2456" s="109" t="s">
        <v>5260</v>
      </c>
      <c r="AB2456" s="106"/>
      <c r="AC2456" s="158"/>
      <c r="AD2456" s="160"/>
      <c r="AE2456" s="127"/>
      <c r="AF2456" s="113"/>
      <c r="AG2456" s="165" t="str">
        <f t="array" ref="AG2456">XLOOKUP(F2456,'CLV2'!A:A,'CLV2'!E:E)</f>
        <v>2.VEGETABLES</v>
      </c>
      <c r="AH2456" s="115" t="str">
        <f t="array" ref="AH2456">XLOOKUP(F2456,'CLV2'!A:A,'CLV2'!F:F)</f>
        <v>3.PROCESSED VEGGIES</v>
      </c>
      <c r="AI2456" s="115" t="str">
        <f t="shared" si="8"/>
        <v>Pack</v>
      </c>
      <c r="AJ2456" s="116">
        <f t="shared" si="9"/>
        <v>1</v>
      </c>
      <c r="AK2456" s="117" t="str">
        <f t="array" ref="AK2456">XLOOKUP(F2456,'GIÁ'!A:A,'GIÁ'!D:D)</f>
        <v>59477.94</v>
      </c>
      <c r="AL2456" s="118">
        <f t="shared" si="10"/>
        <v>118955.88</v>
      </c>
      <c r="AM2456" s="118">
        <f t="shared" si="11"/>
        <v>0</v>
      </c>
      <c r="AN2456" s="119">
        <f t="shared" si="12"/>
        <v>0</v>
      </c>
      <c r="AO2456" s="118">
        <f t="shared" si="13"/>
        <v>0</v>
      </c>
      <c r="AP2456" s="121">
        <f t="shared" si="14"/>
        <v>118955.88</v>
      </c>
      <c r="AQ2456" s="122"/>
      <c r="AR2456" s="119"/>
    </row>
    <row r="2457" ht="22.5" customHeight="1">
      <c r="A2457" s="89">
        <v>46233.0</v>
      </c>
      <c r="B2457" s="90">
        <v>0.9958333333333333</v>
      </c>
      <c r="C2457" s="91" t="s">
        <v>1763</v>
      </c>
      <c r="D2457" s="129" t="str">
        <f t="array" ref="D2457">XLOOKUP(C2457,'DS ST'!A:A,'DS ST'!B:B)</f>
        <v>VHT</v>
      </c>
      <c r="E2457" s="94" t="str">
        <f t="array" ref="E2457">XLOOKUP($F2457,'GIÁ'!$A:$A,'GIÁ'!$E:$E)</f>
        <v>MÁT</v>
      </c>
      <c r="F2457" s="94">
        <v>8.938505512488E12</v>
      </c>
      <c r="G2457" s="95" t="s">
        <v>2884</v>
      </c>
      <c r="H2457" s="95" t="s">
        <v>57</v>
      </c>
      <c r="I2457" s="96">
        <v>1.0</v>
      </c>
      <c r="J2457" s="96">
        <v>0.0</v>
      </c>
      <c r="K2457" s="98">
        <f t="shared" si="4"/>
        <v>1</v>
      </c>
      <c r="L2457" s="99" t="s">
        <v>6684</v>
      </c>
      <c r="M2457" s="100" t="s">
        <v>6685</v>
      </c>
      <c r="N2457" s="101" t="str">
        <f t="shared" si="139"/>
        <v>TRBVHT60788938505512488</v>
      </c>
      <c r="O2457" s="128"/>
      <c r="P2457" s="100"/>
      <c r="Q2457" s="103">
        <f t="shared" si="5"/>
        <v>1</v>
      </c>
      <c r="R2457" s="161"/>
      <c r="S2457" s="105"/>
      <c r="T2457" s="106"/>
      <c r="U2457" s="107"/>
      <c r="V2457" s="108" t="s">
        <v>756</v>
      </c>
      <c r="W2457" s="109" t="s">
        <v>1312</v>
      </c>
      <c r="X2457" s="110" t="str">
        <f t="shared" si="6"/>
        <v/>
      </c>
      <c r="Y2457" s="110" t="str">
        <f t="shared" si="7"/>
        <v/>
      </c>
      <c r="Z2457" s="139" t="str">
        <f t="shared" si="148"/>
        <v>Chưa xác định</v>
      </c>
      <c r="AA2457" s="109" t="s">
        <v>5260</v>
      </c>
      <c r="AB2457" s="106"/>
      <c r="AC2457" s="158"/>
      <c r="AD2457" s="160"/>
      <c r="AE2457" s="127"/>
      <c r="AF2457" s="113"/>
      <c r="AG2457" s="165" t="str">
        <f t="array" ref="AG2457">XLOOKUP(F2457,'CLV2'!A:A,'CLV2'!E:E)</f>
        <v>2.VEGETABLES</v>
      </c>
      <c r="AH2457" s="115" t="str">
        <f t="array" ref="AH2457">XLOOKUP(F2457,'CLV2'!A:A,'CLV2'!F:F)</f>
        <v>3.PROCESSED VEGGIES</v>
      </c>
      <c r="AI2457" s="115" t="str">
        <f t="shared" si="8"/>
        <v>Pack</v>
      </c>
      <c r="AJ2457" s="116">
        <f t="shared" si="9"/>
        <v>1</v>
      </c>
      <c r="AK2457" s="117" t="str">
        <f t="array" ref="AK2457">XLOOKUP(F2457,'GIÁ'!A:A,'GIÁ'!D:D)</f>
        <v>45103.56</v>
      </c>
      <c r="AL2457" s="118">
        <f t="shared" si="10"/>
        <v>45103.56</v>
      </c>
      <c r="AM2457" s="118">
        <f t="shared" si="11"/>
        <v>0</v>
      </c>
      <c r="AN2457" s="119">
        <f t="shared" si="12"/>
        <v>0</v>
      </c>
      <c r="AO2457" s="118">
        <f t="shared" si="13"/>
        <v>0</v>
      </c>
      <c r="AP2457" s="121">
        <f t="shared" si="14"/>
        <v>45103.56</v>
      </c>
      <c r="AQ2457" s="122"/>
      <c r="AR2457" s="119"/>
    </row>
    <row r="2458" ht="22.5" customHeight="1">
      <c r="A2458" s="89">
        <v>46233.0</v>
      </c>
      <c r="B2458" s="90">
        <v>0.9958333333333333</v>
      </c>
      <c r="C2458" s="91" t="s">
        <v>1763</v>
      </c>
      <c r="D2458" s="129" t="str">
        <f t="array" ref="D2458">XLOOKUP(C2458,'DS ST'!A:A,'DS ST'!B:B)</f>
        <v>VHT</v>
      </c>
      <c r="E2458" s="94" t="str">
        <f t="array" ref="E2458">XLOOKUP($F2458,'GIÁ'!$A:$A,'GIÁ'!$E:$E)</f>
        <v>MÁT</v>
      </c>
      <c r="F2458" s="94">
        <v>10216.0</v>
      </c>
      <c r="G2458" s="95" t="s">
        <v>81</v>
      </c>
      <c r="H2458" s="95" t="s">
        <v>57</v>
      </c>
      <c r="I2458" s="96">
        <v>1.0</v>
      </c>
      <c r="J2458" s="96">
        <v>0.0</v>
      </c>
      <c r="K2458" s="98">
        <f t="shared" si="4"/>
        <v>1</v>
      </c>
      <c r="L2458" s="99" t="s">
        <v>6684</v>
      </c>
      <c r="M2458" s="100" t="s">
        <v>6685</v>
      </c>
      <c r="N2458" s="101" t="str">
        <f t="shared" si="139"/>
        <v>TRBVHT607810216</v>
      </c>
      <c r="O2458" s="128"/>
      <c r="P2458" s="100"/>
      <c r="Q2458" s="103">
        <f t="shared" si="5"/>
        <v>1</v>
      </c>
      <c r="R2458" s="161"/>
      <c r="S2458" s="105"/>
      <c r="T2458" s="106"/>
      <c r="U2458" s="107"/>
      <c r="V2458" s="108" t="s">
        <v>756</v>
      </c>
      <c r="W2458" s="109" t="s">
        <v>1312</v>
      </c>
      <c r="X2458" s="110" t="str">
        <f t="shared" si="6"/>
        <v/>
      </c>
      <c r="Y2458" s="110" t="str">
        <f t="shared" si="7"/>
        <v/>
      </c>
      <c r="Z2458" s="139" t="str">
        <f t="shared" si="148"/>
        <v>Chưa xác định</v>
      </c>
      <c r="AA2458" s="109" t="s">
        <v>5260</v>
      </c>
      <c r="AB2458" s="106"/>
      <c r="AC2458" s="158"/>
      <c r="AD2458" s="160"/>
      <c r="AE2458" s="127"/>
      <c r="AF2458" s="113"/>
      <c r="AG2458" s="165" t="str">
        <f t="array" ref="AG2458">XLOOKUP(F2458,'CLV2'!A:A,'CLV2'!E:E)</f>
        <v>2.VEGETABLES</v>
      </c>
      <c r="AH2458" s="115" t="str">
        <f t="array" ref="AH2458">XLOOKUP(F2458,'CLV2'!A:A,'CLV2'!F:F)</f>
        <v>3.MUSHROOM</v>
      </c>
      <c r="AI2458" s="115" t="str">
        <f t="shared" si="8"/>
        <v>Pack</v>
      </c>
      <c r="AJ2458" s="116">
        <f t="shared" si="9"/>
        <v>1</v>
      </c>
      <c r="AK2458" s="117" t="str">
        <f t="array" ref="AK2458">XLOOKUP(F2458,'GIÁ'!A:A,'GIÁ'!D:D)</f>
        <v>41977.50</v>
      </c>
      <c r="AL2458" s="118">
        <f t="shared" si="10"/>
        <v>41977.5</v>
      </c>
      <c r="AM2458" s="118">
        <f t="shared" si="11"/>
        <v>0</v>
      </c>
      <c r="AN2458" s="119">
        <f t="shared" si="12"/>
        <v>0</v>
      </c>
      <c r="AO2458" s="118">
        <f t="shared" si="13"/>
        <v>0</v>
      </c>
      <c r="AP2458" s="121">
        <f t="shared" si="14"/>
        <v>41977.5</v>
      </c>
      <c r="AQ2458" s="122"/>
      <c r="AR2458" s="119"/>
    </row>
    <row r="2459" ht="22.5" customHeight="1">
      <c r="A2459" s="89">
        <v>46233.0</v>
      </c>
      <c r="B2459" s="90">
        <v>0.9958333333333333</v>
      </c>
      <c r="C2459" s="91" t="s">
        <v>1763</v>
      </c>
      <c r="D2459" s="129" t="str">
        <f t="array" ref="D2459">XLOOKUP(C2459,'DS ST'!A:A,'DS ST'!B:B)</f>
        <v>VHT</v>
      </c>
      <c r="E2459" s="94" t="str">
        <f t="array" ref="E2459">XLOOKUP($F2459,'GIÁ'!$A:$A,'GIÁ'!$E:$E)</f>
        <v>MÁT</v>
      </c>
      <c r="F2459" s="94">
        <v>11039.0</v>
      </c>
      <c r="G2459" s="95" t="s">
        <v>613</v>
      </c>
      <c r="H2459" s="95" t="s">
        <v>57</v>
      </c>
      <c r="I2459" s="96">
        <v>1.0</v>
      </c>
      <c r="J2459" s="96">
        <v>0.0</v>
      </c>
      <c r="K2459" s="98">
        <f t="shared" si="4"/>
        <v>1</v>
      </c>
      <c r="L2459" s="99" t="s">
        <v>6684</v>
      </c>
      <c r="M2459" s="100" t="s">
        <v>6685</v>
      </c>
      <c r="N2459" s="101" t="str">
        <f t="shared" si="139"/>
        <v>TRBVHT607811039</v>
      </c>
      <c r="O2459" s="128"/>
      <c r="P2459" s="100"/>
      <c r="Q2459" s="103">
        <f t="shared" si="5"/>
        <v>1</v>
      </c>
      <c r="R2459" s="161"/>
      <c r="S2459" s="105"/>
      <c r="T2459" s="106"/>
      <c r="U2459" s="107"/>
      <c r="V2459" s="108" t="s">
        <v>756</v>
      </c>
      <c r="W2459" s="109" t="s">
        <v>1312</v>
      </c>
      <c r="X2459" s="110" t="str">
        <f t="shared" si="6"/>
        <v/>
      </c>
      <c r="Y2459" s="110" t="str">
        <f t="shared" si="7"/>
        <v/>
      </c>
      <c r="Z2459" s="139" t="str">
        <f t="shared" si="148"/>
        <v>Chưa xác định</v>
      </c>
      <c r="AA2459" s="109" t="s">
        <v>5260</v>
      </c>
      <c r="AB2459" s="106"/>
      <c r="AC2459" s="158"/>
      <c r="AD2459" s="160"/>
      <c r="AE2459" s="127"/>
      <c r="AF2459" s="113"/>
      <c r="AG2459" s="165" t="str">
        <f t="array" ref="AG2459">XLOOKUP(F2459,'CLV2'!A:A,'CLV2'!E:E)</f>
        <v>2.VEGETABLES</v>
      </c>
      <c r="AH2459" s="115" t="str">
        <f t="array" ref="AH2459">XLOOKUP(F2459,'CLV2'!A:A,'CLV2'!F:F)</f>
        <v>3.MUSHROOM</v>
      </c>
      <c r="AI2459" s="115" t="str">
        <f t="shared" si="8"/>
        <v>Pack</v>
      </c>
      <c r="AJ2459" s="116">
        <f t="shared" si="9"/>
        <v>1</v>
      </c>
      <c r="AK2459" s="117" t="str">
        <f t="array" ref="AK2459">XLOOKUP(F2459,'GIÁ'!A:A,'GIÁ'!D:D)</f>
        <v>51687.36</v>
      </c>
      <c r="AL2459" s="118">
        <f t="shared" si="10"/>
        <v>51687.36</v>
      </c>
      <c r="AM2459" s="118">
        <f t="shared" si="11"/>
        <v>0</v>
      </c>
      <c r="AN2459" s="119">
        <f t="shared" si="12"/>
        <v>0</v>
      </c>
      <c r="AO2459" s="118">
        <f t="shared" si="13"/>
        <v>0</v>
      </c>
      <c r="AP2459" s="121">
        <f t="shared" si="14"/>
        <v>51687.36</v>
      </c>
      <c r="AQ2459" s="122"/>
      <c r="AR2459" s="119"/>
    </row>
    <row r="2460" ht="22.5" customHeight="1">
      <c r="A2460" s="89">
        <v>46233.0</v>
      </c>
      <c r="B2460" s="90">
        <v>0.9958333333333333</v>
      </c>
      <c r="C2460" s="91" t="s">
        <v>1763</v>
      </c>
      <c r="D2460" s="129" t="str">
        <f t="array" ref="D2460">XLOOKUP(C2460,'DS ST'!A:A,'DS ST'!B:B)</f>
        <v>VHT</v>
      </c>
      <c r="E2460" s="94" t="str">
        <f t="array" ref="E2460">XLOOKUP($F2460,'GIÁ'!$A:$A,'GIÁ'!$E:$E)</f>
        <v>MÁT</v>
      </c>
      <c r="F2460" s="94">
        <v>11757.0</v>
      </c>
      <c r="G2460" s="95" t="s">
        <v>1051</v>
      </c>
      <c r="H2460" s="95" t="s">
        <v>224</v>
      </c>
      <c r="I2460" s="96">
        <v>1.0</v>
      </c>
      <c r="J2460" s="96">
        <v>0.0</v>
      </c>
      <c r="K2460" s="98">
        <f t="shared" si="4"/>
        <v>1</v>
      </c>
      <c r="L2460" s="99" t="s">
        <v>6684</v>
      </c>
      <c r="M2460" s="100" t="s">
        <v>6685</v>
      </c>
      <c r="N2460" s="101" t="str">
        <f t="shared" si="139"/>
        <v>TRBVHT607811757</v>
      </c>
      <c r="O2460" s="128"/>
      <c r="P2460" s="100"/>
      <c r="Q2460" s="103">
        <f t="shared" si="5"/>
        <v>1</v>
      </c>
      <c r="R2460" s="161"/>
      <c r="S2460" s="105"/>
      <c r="T2460" s="106"/>
      <c r="U2460" s="107"/>
      <c r="V2460" s="108" t="s">
        <v>756</v>
      </c>
      <c r="W2460" s="109" t="s">
        <v>1312</v>
      </c>
      <c r="X2460" s="110" t="str">
        <f t="shared" si="6"/>
        <v/>
      </c>
      <c r="Y2460" s="110" t="str">
        <f t="shared" si="7"/>
        <v/>
      </c>
      <c r="Z2460" s="139" t="str">
        <f t="shared" si="148"/>
        <v>Chưa xác định</v>
      </c>
      <c r="AA2460" s="109" t="s">
        <v>5260</v>
      </c>
      <c r="AB2460" s="106"/>
      <c r="AC2460" s="158"/>
      <c r="AD2460" s="160"/>
      <c r="AE2460" s="127"/>
      <c r="AF2460" s="113"/>
      <c r="AG2460" s="165" t="str">
        <f t="array" ref="AG2460">XLOOKUP(F2460,'CLV2'!A:A,'CLV2'!E:E)</f>
        <v>2.VEGETABLES</v>
      </c>
      <c r="AH2460" s="115" t="str">
        <f t="array" ref="AH2460">XLOOKUP(F2460,'CLV2'!A:A,'CLV2'!F:F)</f>
        <v>3.MUSHROOM</v>
      </c>
      <c r="AI2460" s="115" t="str">
        <f t="shared" si="8"/>
        <v>Pack</v>
      </c>
      <c r="AJ2460" s="116">
        <f t="shared" si="9"/>
        <v>1</v>
      </c>
      <c r="AK2460" s="117" t="str">
        <f t="array" ref="AK2460">XLOOKUP(F2460,'GIÁ'!A:A,'GIÁ'!D:D)</f>
        <v>36976.38</v>
      </c>
      <c r="AL2460" s="118">
        <f t="shared" si="10"/>
        <v>36976.38</v>
      </c>
      <c r="AM2460" s="118">
        <f t="shared" si="11"/>
        <v>0</v>
      </c>
      <c r="AN2460" s="119">
        <f t="shared" si="12"/>
        <v>0</v>
      </c>
      <c r="AO2460" s="118">
        <f t="shared" si="13"/>
        <v>0</v>
      </c>
      <c r="AP2460" s="121">
        <f t="shared" si="14"/>
        <v>36976.38</v>
      </c>
      <c r="AQ2460" s="122"/>
      <c r="AR2460" s="119"/>
    </row>
    <row r="2461" ht="22.5" customHeight="1">
      <c r="A2461" s="89">
        <v>46233.0</v>
      </c>
      <c r="B2461" s="90">
        <v>0.9958333333333333</v>
      </c>
      <c r="C2461" s="91" t="s">
        <v>1763</v>
      </c>
      <c r="D2461" s="129" t="str">
        <f t="array" ref="D2461">XLOOKUP(C2461,'DS ST'!A:A,'DS ST'!B:B)</f>
        <v>VHT</v>
      </c>
      <c r="E2461" s="94" t="str">
        <f t="array" ref="E2461">XLOOKUP($F2461,'GIÁ'!$A:$A,'GIÁ'!$E:$E)</f>
        <v>MÁT</v>
      </c>
      <c r="F2461" s="94">
        <v>11063.0</v>
      </c>
      <c r="G2461" s="95" t="s">
        <v>625</v>
      </c>
      <c r="H2461" s="95" t="s">
        <v>224</v>
      </c>
      <c r="I2461" s="96">
        <v>15.0</v>
      </c>
      <c r="J2461" s="96">
        <v>0.0</v>
      </c>
      <c r="K2461" s="98">
        <f t="shared" si="4"/>
        <v>15</v>
      </c>
      <c r="L2461" s="99" t="s">
        <v>6684</v>
      </c>
      <c r="M2461" s="100" t="s">
        <v>6685</v>
      </c>
      <c r="N2461" s="101" t="str">
        <f t="shared" si="139"/>
        <v>TRBVHT607811063</v>
      </c>
      <c r="O2461" s="128"/>
      <c r="P2461" s="100"/>
      <c r="Q2461" s="103">
        <f t="shared" si="5"/>
        <v>15</v>
      </c>
      <c r="R2461" s="161"/>
      <c r="S2461" s="105"/>
      <c r="T2461" s="106"/>
      <c r="U2461" s="107"/>
      <c r="V2461" s="108" t="s">
        <v>756</v>
      </c>
      <c r="W2461" s="109" t="s">
        <v>1312</v>
      </c>
      <c r="X2461" s="110" t="str">
        <f t="shared" si="6"/>
        <v/>
      </c>
      <c r="Y2461" s="110" t="str">
        <f t="shared" si="7"/>
        <v/>
      </c>
      <c r="Z2461" s="139" t="str">
        <f t="shared" si="148"/>
        <v>Chưa xác định</v>
      </c>
      <c r="AA2461" s="109" t="s">
        <v>5260</v>
      </c>
      <c r="AB2461" s="106"/>
      <c r="AC2461" s="158"/>
      <c r="AD2461" s="160"/>
      <c r="AE2461" s="127"/>
      <c r="AF2461" s="113"/>
      <c r="AG2461" s="165" t="str">
        <f t="array" ref="AG2461">XLOOKUP(F2461,'CLV2'!A:A,'CLV2'!E:E)</f>
        <v>2.VEGETABLES</v>
      </c>
      <c r="AH2461" s="115" t="str">
        <f t="array" ref="AH2461">XLOOKUP(F2461,'CLV2'!A:A,'CLV2'!F:F)</f>
        <v>3.MUSHROOM</v>
      </c>
      <c r="AI2461" s="115" t="str">
        <f t="shared" si="8"/>
        <v>Pack</v>
      </c>
      <c r="AJ2461" s="116">
        <f t="shared" si="9"/>
        <v>1</v>
      </c>
      <c r="AK2461" s="117" t="str">
        <f t="array" ref="AK2461">XLOOKUP(F2461,'GIÁ'!A:A,'GIÁ'!D:D)</f>
        <v>9499.98</v>
      </c>
      <c r="AL2461" s="118">
        <f t="shared" si="10"/>
        <v>142499.7</v>
      </c>
      <c r="AM2461" s="118">
        <f t="shared" si="11"/>
        <v>0</v>
      </c>
      <c r="AN2461" s="119">
        <f t="shared" si="12"/>
        <v>0</v>
      </c>
      <c r="AO2461" s="118">
        <f t="shared" si="13"/>
        <v>0</v>
      </c>
      <c r="AP2461" s="121">
        <f t="shared" si="14"/>
        <v>142499.7</v>
      </c>
      <c r="AQ2461" s="122"/>
      <c r="AR2461" s="119"/>
    </row>
    <row r="2462" ht="22.5" customHeight="1">
      <c r="A2462" s="89">
        <v>46233.0</v>
      </c>
      <c r="B2462" s="90">
        <v>0.9958333333333333</v>
      </c>
      <c r="C2462" s="91" t="s">
        <v>1763</v>
      </c>
      <c r="D2462" s="129" t="str">
        <f t="array" ref="D2462">XLOOKUP(C2462,'DS ST'!A:A,'DS ST'!B:B)</f>
        <v>VHT</v>
      </c>
      <c r="E2462" s="94" t="str">
        <f t="array" ref="E2462">XLOOKUP($F2462,'GIÁ'!$A:$A,'GIÁ'!$E:$E)</f>
        <v>MÁT</v>
      </c>
      <c r="F2462" s="94">
        <v>8.935288800023E12</v>
      </c>
      <c r="G2462" s="95" t="s">
        <v>2012</v>
      </c>
      <c r="H2462" s="95" t="s">
        <v>224</v>
      </c>
      <c r="I2462" s="96">
        <v>55.0</v>
      </c>
      <c r="J2462" s="96">
        <v>0.0</v>
      </c>
      <c r="K2462" s="98">
        <f t="shared" si="4"/>
        <v>55</v>
      </c>
      <c r="L2462" s="99" t="s">
        <v>6684</v>
      </c>
      <c r="M2462" s="100" t="s">
        <v>6685</v>
      </c>
      <c r="N2462" s="101" t="str">
        <f t="shared" si="139"/>
        <v>TRBVHT60788935288800023</v>
      </c>
      <c r="O2462" s="128"/>
      <c r="P2462" s="100"/>
      <c r="Q2462" s="103">
        <f t="shared" si="5"/>
        <v>55</v>
      </c>
      <c r="R2462" s="161"/>
      <c r="S2462" s="105"/>
      <c r="T2462" s="106"/>
      <c r="U2462" s="107"/>
      <c r="V2462" s="108" t="s">
        <v>756</v>
      </c>
      <c r="W2462" s="109" t="s">
        <v>1312</v>
      </c>
      <c r="X2462" s="110" t="str">
        <f t="shared" si="6"/>
        <v/>
      </c>
      <c r="Y2462" s="110" t="str">
        <f t="shared" si="7"/>
        <v/>
      </c>
      <c r="Z2462" s="139" t="str">
        <f t="shared" si="148"/>
        <v>Chưa xác định</v>
      </c>
      <c r="AA2462" s="109" t="s">
        <v>5260</v>
      </c>
      <c r="AB2462" s="106"/>
      <c r="AC2462" s="158"/>
      <c r="AD2462" s="160"/>
      <c r="AE2462" s="127"/>
      <c r="AF2462" s="113"/>
      <c r="AG2462" s="165" t="str">
        <f t="array" ref="AG2462">XLOOKUP(F2462,'CLV2'!A:A,'CLV2'!E:E)</f>
        <v>2.VEGETABLES</v>
      </c>
      <c r="AH2462" s="115" t="str">
        <f t="array" ref="AH2462">XLOOKUP(F2462,'CLV2'!A:A,'CLV2'!F:F)</f>
        <v>3.MUSHROOM</v>
      </c>
      <c r="AI2462" s="115" t="str">
        <f t="shared" si="8"/>
        <v>Pack</v>
      </c>
      <c r="AJ2462" s="116">
        <f t="shared" si="9"/>
        <v>1</v>
      </c>
      <c r="AK2462" s="117" t="str">
        <f t="array" ref="AK2462">XLOOKUP(F2462,'GIÁ'!A:A,'GIÁ'!D:D)</f>
        <v>8894.72</v>
      </c>
      <c r="AL2462" s="118">
        <f t="shared" si="10"/>
        <v>489209.6</v>
      </c>
      <c r="AM2462" s="118">
        <f t="shared" si="11"/>
        <v>0</v>
      </c>
      <c r="AN2462" s="119">
        <f t="shared" si="12"/>
        <v>0</v>
      </c>
      <c r="AO2462" s="118">
        <f t="shared" si="13"/>
        <v>0</v>
      </c>
      <c r="AP2462" s="121">
        <f t="shared" si="14"/>
        <v>489209.6</v>
      </c>
      <c r="AQ2462" s="122"/>
      <c r="AR2462" s="119"/>
    </row>
    <row r="2463" ht="22.5" customHeight="1">
      <c r="A2463" s="89">
        <v>46233.0</v>
      </c>
      <c r="B2463" s="90">
        <v>0.9958333333333333</v>
      </c>
      <c r="C2463" s="91" t="s">
        <v>1763</v>
      </c>
      <c r="D2463" s="129" t="str">
        <f t="array" ref="D2463">XLOOKUP(C2463,'DS ST'!A:A,'DS ST'!B:B)</f>
        <v>VHT</v>
      </c>
      <c r="E2463" s="94" t="str">
        <f t="array" ref="E2463">XLOOKUP($F2463,'GIÁ'!$A:$A,'GIÁ'!$E:$E)</f>
        <v>MÁT</v>
      </c>
      <c r="F2463" s="94">
        <v>11020.0</v>
      </c>
      <c r="G2463" s="95" t="s">
        <v>486</v>
      </c>
      <c r="H2463" s="95" t="s">
        <v>487</v>
      </c>
      <c r="I2463" s="96">
        <v>2.0</v>
      </c>
      <c r="J2463" s="96">
        <v>0.0</v>
      </c>
      <c r="K2463" s="98">
        <f t="shared" si="4"/>
        <v>2</v>
      </c>
      <c r="L2463" s="99" t="s">
        <v>6684</v>
      </c>
      <c r="M2463" s="100" t="s">
        <v>6685</v>
      </c>
      <c r="N2463" s="101" t="str">
        <f t="shared" si="139"/>
        <v>TRBVHT607811020</v>
      </c>
      <c r="O2463" s="128"/>
      <c r="P2463" s="100"/>
      <c r="Q2463" s="103">
        <f t="shared" si="5"/>
        <v>2</v>
      </c>
      <c r="R2463" s="161"/>
      <c r="S2463" s="105"/>
      <c r="T2463" s="106"/>
      <c r="U2463" s="107"/>
      <c r="V2463" s="108" t="s">
        <v>756</v>
      </c>
      <c r="W2463" s="109" t="s">
        <v>1312</v>
      </c>
      <c r="X2463" s="110" t="str">
        <f t="shared" si="6"/>
        <v/>
      </c>
      <c r="Y2463" s="110" t="str">
        <f t="shared" si="7"/>
        <v/>
      </c>
      <c r="Z2463" s="139" t="str">
        <f t="shared" si="148"/>
        <v>Chưa xác định</v>
      </c>
      <c r="AA2463" s="109" t="s">
        <v>5260</v>
      </c>
      <c r="AB2463" s="106"/>
      <c r="AC2463" s="158"/>
      <c r="AD2463" s="160"/>
      <c r="AE2463" s="127"/>
      <c r="AF2463" s="113"/>
      <c r="AG2463" s="165" t="str">
        <f t="array" ref="AG2463">XLOOKUP(F2463,'CLV2'!A:A,'CLV2'!E:E)</f>
        <v>2.VEGETABLES</v>
      </c>
      <c r="AH2463" s="115" t="str">
        <f t="array" ref="AH2463">XLOOKUP(F2463,'CLV2'!A:A,'CLV2'!F:F)</f>
        <v>3.HERBS</v>
      </c>
      <c r="AI2463" s="115" t="str">
        <f t="shared" si="8"/>
        <v>Pack</v>
      </c>
      <c r="AJ2463" s="116">
        <f t="shared" si="9"/>
        <v>1</v>
      </c>
      <c r="AK2463" s="117" t="str">
        <f t="array" ref="AK2463">XLOOKUP(F2463,'GIÁ'!A:A,'GIÁ'!D:D)</f>
        <v>14771.69</v>
      </c>
      <c r="AL2463" s="118">
        <f t="shared" si="10"/>
        <v>29543.38</v>
      </c>
      <c r="AM2463" s="118">
        <f t="shared" si="11"/>
        <v>0</v>
      </c>
      <c r="AN2463" s="119">
        <f t="shared" si="12"/>
        <v>0</v>
      </c>
      <c r="AO2463" s="118">
        <f t="shared" si="13"/>
        <v>0</v>
      </c>
      <c r="AP2463" s="121">
        <f t="shared" si="14"/>
        <v>29543.38</v>
      </c>
      <c r="AQ2463" s="122"/>
      <c r="AR2463" s="119"/>
    </row>
    <row r="2464" ht="22.5" customHeight="1">
      <c r="A2464" s="89">
        <v>46233.0</v>
      </c>
      <c r="B2464" s="90">
        <v>0.9958333333333333</v>
      </c>
      <c r="C2464" s="91" t="s">
        <v>1763</v>
      </c>
      <c r="D2464" s="129" t="str">
        <f t="array" ref="D2464">XLOOKUP(C2464,'DS ST'!A:A,'DS ST'!B:B)</f>
        <v>VHT</v>
      </c>
      <c r="E2464" s="94" t="str">
        <f t="array" ref="E2464">XLOOKUP($F2464,'GIÁ'!$A:$A,'GIÁ'!$E:$E)</f>
        <v>MÁT</v>
      </c>
      <c r="F2464" s="94">
        <v>8.935007117135E12</v>
      </c>
      <c r="G2464" s="95" t="s">
        <v>1809</v>
      </c>
      <c r="H2464" s="95" t="s">
        <v>1785</v>
      </c>
      <c r="I2464" s="96">
        <v>8.0</v>
      </c>
      <c r="J2464" s="96">
        <v>0.0</v>
      </c>
      <c r="K2464" s="98">
        <f t="shared" si="4"/>
        <v>8</v>
      </c>
      <c r="L2464" s="99" t="s">
        <v>6684</v>
      </c>
      <c r="M2464" s="100" t="s">
        <v>6686</v>
      </c>
      <c r="N2464" s="101" t="str">
        <f t="shared" si="139"/>
        <v>PT1590592-T0018935007117135</v>
      </c>
      <c r="O2464" s="128"/>
      <c r="P2464" s="100"/>
      <c r="Q2464" s="103">
        <f t="shared" si="5"/>
        <v>8</v>
      </c>
      <c r="R2464" s="161"/>
      <c r="S2464" s="105"/>
      <c r="T2464" s="106"/>
      <c r="U2464" s="107"/>
      <c r="V2464" s="108" t="s">
        <v>756</v>
      </c>
      <c r="W2464" s="109" t="s">
        <v>1312</v>
      </c>
      <c r="X2464" s="110" t="str">
        <f t="shared" si="6"/>
        <v/>
      </c>
      <c r="Y2464" s="110" t="str">
        <f t="shared" si="7"/>
        <v/>
      </c>
      <c r="Z2464" s="139" t="str">
        <f t="shared" si="148"/>
        <v>Chưa xác định</v>
      </c>
      <c r="AA2464" s="109" t="s">
        <v>5260</v>
      </c>
      <c r="AB2464" s="106"/>
      <c r="AC2464" s="158"/>
      <c r="AD2464" s="160"/>
      <c r="AE2464" s="127"/>
      <c r="AF2464" s="113"/>
      <c r="AG2464" s="165" t="str">
        <f t="array" ref="AG2464">XLOOKUP(F2464,'CLV2'!A:A,'CLV2'!E:E)</f>
        <v>2.DAIRY</v>
      </c>
      <c r="AH2464" s="115" t="str">
        <f t="array" ref="AH2464">XLOOKUP(F2464,'CLV2'!A:A,'CLV2'!F:F)</f>
        <v>3.FRESH MILK</v>
      </c>
      <c r="AI2464" s="115" t="str">
        <f t="shared" si="8"/>
        <v>Pack</v>
      </c>
      <c r="AJ2464" s="116">
        <f t="shared" si="9"/>
        <v>1</v>
      </c>
      <c r="AK2464" s="117" t="str">
        <f t="array" ref="AK2464">XLOOKUP(F2464,'GIÁ'!A:A,'GIÁ'!D:D)</f>
        <v>18613.38</v>
      </c>
      <c r="AL2464" s="118">
        <f t="shared" si="10"/>
        <v>148907.04</v>
      </c>
      <c r="AM2464" s="118">
        <f t="shared" si="11"/>
        <v>0</v>
      </c>
      <c r="AN2464" s="119">
        <f t="shared" si="12"/>
        <v>0</v>
      </c>
      <c r="AO2464" s="118">
        <f t="shared" si="13"/>
        <v>0</v>
      </c>
      <c r="AP2464" s="121">
        <f t="shared" si="14"/>
        <v>148907.04</v>
      </c>
      <c r="AQ2464" s="122"/>
      <c r="AR2464" s="119"/>
    </row>
    <row r="2465" ht="22.5" customHeight="1">
      <c r="A2465" s="89">
        <v>46233.0</v>
      </c>
      <c r="B2465" s="90">
        <v>0.4465277777777778</v>
      </c>
      <c r="C2465" s="91" t="s">
        <v>897</v>
      </c>
      <c r="D2465" s="129" t="str">
        <f t="array" ref="D2465">XLOOKUP(C2465,'DS ST'!A:A,'DS ST'!B:B)</f>
        <v>A192</v>
      </c>
      <c r="E2465" s="94" t="str">
        <f t="array" ref="E2465">XLOOKUP($F2465,'GIÁ'!$A:$A,'GIÁ'!$E:$E)</f>
        <v>ĐÔNG</v>
      </c>
      <c r="F2465" s="94">
        <v>8.936077110132E12</v>
      </c>
      <c r="G2465" s="95" t="s">
        <v>2331</v>
      </c>
      <c r="H2465" s="95" t="s">
        <v>224</v>
      </c>
      <c r="I2465" s="96">
        <v>6.0</v>
      </c>
      <c r="J2465" s="96">
        <v>0.0</v>
      </c>
      <c r="K2465" s="98">
        <f t="shared" si="4"/>
        <v>6</v>
      </c>
      <c r="L2465" s="99" t="s">
        <v>6687</v>
      </c>
      <c r="M2465" s="100" t="s">
        <v>6688</v>
      </c>
      <c r="N2465" s="101" t="str">
        <f t="shared" si="139"/>
        <v>PT1590266-T0018936077110132</v>
      </c>
      <c r="O2465" s="128"/>
      <c r="P2465" s="100"/>
      <c r="Q2465" s="103">
        <f t="shared" si="5"/>
        <v>6</v>
      </c>
      <c r="R2465" s="161"/>
      <c r="S2465" s="105"/>
      <c r="T2465" s="106"/>
      <c r="U2465" s="107" t="s">
        <v>6562</v>
      </c>
      <c r="V2465" s="108" t="s">
        <v>756</v>
      </c>
      <c r="W2465" s="109" t="s">
        <v>1908</v>
      </c>
      <c r="X2465" s="110" t="str">
        <f t="shared" si="6"/>
        <v/>
      </c>
      <c r="Y2465" s="110" t="str">
        <f t="shared" si="7"/>
        <v/>
      </c>
      <c r="Z2465" s="109" t="s">
        <v>797</v>
      </c>
      <c r="AA2465" s="109" t="s">
        <v>802</v>
      </c>
      <c r="AB2465" s="106"/>
      <c r="AC2465" s="158"/>
      <c r="AD2465" s="160"/>
      <c r="AE2465" s="127"/>
      <c r="AF2465" s="113"/>
      <c r="AG2465" s="165" t="str">
        <f t="array" ref="AG2465">XLOOKUP(F2465,'CLV2'!A:A,'CLV2'!E:E)</f>
        <v>2.FROZEN FOODS</v>
      </c>
      <c r="AH2465" s="115" t="str">
        <f t="array" ref="AH2465">XLOOKUP(F2465,'CLV2'!A:A,'CLV2'!F:F)</f>
        <v>3.DUMPLINGS</v>
      </c>
      <c r="AI2465" s="115" t="str">
        <f t="shared" si="8"/>
        <v>Pack</v>
      </c>
      <c r="AJ2465" s="116">
        <f t="shared" si="9"/>
        <v>1</v>
      </c>
      <c r="AK2465" s="117" t="str">
        <f t="array" ref="AK2465">XLOOKUP(F2465,'GIÁ'!A:A,'GIÁ'!D:D)</f>
        <v>35838.13</v>
      </c>
      <c r="AL2465" s="118">
        <f t="shared" si="10"/>
        <v>215028.78</v>
      </c>
      <c r="AM2465" s="118">
        <f t="shared" si="11"/>
        <v>0</v>
      </c>
      <c r="AN2465" s="119">
        <f t="shared" si="12"/>
        <v>0</v>
      </c>
      <c r="AO2465" s="118">
        <f t="shared" si="13"/>
        <v>215028.78</v>
      </c>
      <c r="AP2465" s="121">
        <f t="shared" si="14"/>
        <v>0</v>
      </c>
      <c r="AQ2465" s="122"/>
      <c r="AR2465" s="119"/>
    </row>
    <row r="2466" ht="22.5" customHeight="1">
      <c r="A2466" s="89">
        <v>46233.0</v>
      </c>
      <c r="B2466" s="90">
        <v>0.4465277777777778</v>
      </c>
      <c r="C2466" s="91" t="s">
        <v>897</v>
      </c>
      <c r="D2466" s="129" t="str">
        <f t="array" ref="D2466">XLOOKUP(C2466,'DS ST'!A:A,'DS ST'!B:B)</f>
        <v>A192</v>
      </c>
      <c r="E2466" s="94" t="str">
        <f t="array" ref="E2466">XLOOKUP($F2466,'GIÁ'!$A:$A,'GIÁ'!$E:$E)</f>
        <v>ĐÔNG</v>
      </c>
      <c r="F2466" s="94">
        <v>8.93608324335E12</v>
      </c>
      <c r="G2466" s="95" t="s">
        <v>2388</v>
      </c>
      <c r="H2466" s="95" t="s">
        <v>224</v>
      </c>
      <c r="I2466" s="96">
        <v>2.0</v>
      </c>
      <c r="J2466" s="96">
        <v>0.0</v>
      </c>
      <c r="K2466" s="98">
        <f t="shared" si="4"/>
        <v>2</v>
      </c>
      <c r="L2466" s="99" t="s">
        <v>6687</v>
      </c>
      <c r="M2466" s="100" t="s">
        <v>6688</v>
      </c>
      <c r="N2466" s="101" t="str">
        <f t="shared" si="139"/>
        <v>PT1590266-T0018936083243350</v>
      </c>
      <c r="O2466" s="128"/>
      <c r="P2466" s="100"/>
      <c r="Q2466" s="103">
        <f t="shared" si="5"/>
        <v>2</v>
      </c>
      <c r="R2466" s="161"/>
      <c r="S2466" s="105"/>
      <c r="T2466" s="106"/>
      <c r="U2466" s="107" t="s">
        <v>6670</v>
      </c>
      <c r="V2466" s="108" t="s">
        <v>756</v>
      </c>
      <c r="W2466" s="109" t="s">
        <v>1908</v>
      </c>
      <c r="X2466" s="110" t="str">
        <f t="shared" si="6"/>
        <v/>
      </c>
      <c r="Y2466" s="110" t="str">
        <f t="shared" si="7"/>
        <v/>
      </c>
      <c r="Z2466" s="109" t="s">
        <v>797</v>
      </c>
      <c r="AA2466" s="109" t="s">
        <v>802</v>
      </c>
      <c r="AB2466" s="106"/>
      <c r="AC2466" s="158"/>
      <c r="AD2466" s="160"/>
      <c r="AE2466" s="127"/>
      <c r="AF2466" s="113"/>
      <c r="AG2466" s="165" t="str">
        <f t="array" ref="AG2466">XLOOKUP(F2466,'CLV2'!A:A,'CLV2'!E:E)</f>
        <v>2.FROZEN FOODS</v>
      </c>
      <c r="AH2466" s="115" t="str">
        <f t="array" ref="AH2466">XLOOKUP(F2466,'CLV2'!A:A,'CLV2'!F:F)</f>
        <v>3.HOTPOT AND FRIED</v>
      </c>
      <c r="AI2466" s="115" t="str">
        <f t="shared" si="8"/>
        <v>Pack</v>
      </c>
      <c r="AJ2466" s="116">
        <f t="shared" si="9"/>
        <v>1</v>
      </c>
      <c r="AK2466" s="117" t="str">
        <f t="array" ref="AK2466">XLOOKUP(F2466,'GIÁ'!A:A,'GIÁ'!D:D)</f>
        <v>30731.38</v>
      </c>
      <c r="AL2466" s="118">
        <f t="shared" si="10"/>
        <v>61462.76</v>
      </c>
      <c r="AM2466" s="118">
        <f t="shared" si="11"/>
        <v>0</v>
      </c>
      <c r="AN2466" s="119">
        <f t="shared" si="12"/>
        <v>0</v>
      </c>
      <c r="AO2466" s="118">
        <f t="shared" si="13"/>
        <v>61462.76</v>
      </c>
      <c r="AP2466" s="121">
        <f t="shared" si="14"/>
        <v>0</v>
      </c>
      <c r="AQ2466" s="122"/>
      <c r="AR2466" s="119"/>
    </row>
    <row r="2467" ht="22.5" customHeight="1">
      <c r="A2467" s="89">
        <v>46233.0</v>
      </c>
      <c r="B2467" s="90">
        <v>0.4465277777777778</v>
      </c>
      <c r="C2467" s="91" t="s">
        <v>897</v>
      </c>
      <c r="D2467" s="129" t="str">
        <f t="array" ref="D2467">XLOOKUP(C2467,'DS ST'!A:A,'DS ST'!B:B)</f>
        <v>A192</v>
      </c>
      <c r="E2467" s="94" t="str">
        <f t="array" ref="E2467">XLOOKUP($F2467,'GIÁ'!$A:$A,'GIÁ'!$E:$E)</f>
        <v>ĐÔNG</v>
      </c>
      <c r="F2467" s="94">
        <v>9.555894504567E12</v>
      </c>
      <c r="G2467" s="95" t="s">
        <v>3303</v>
      </c>
      <c r="H2467" s="95" t="s">
        <v>224</v>
      </c>
      <c r="I2467" s="96">
        <v>6.0</v>
      </c>
      <c r="J2467" s="96">
        <v>0.0</v>
      </c>
      <c r="K2467" s="98">
        <f t="shared" si="4"/>
        <v>6</v>
      </c>
      <c r="L2467" s="99" t="s">
        <v>6687</v>
      </c>
      <c r="M2467" s="100" t="s">
        <v>6688</v>
      </c>
      <c r="N2467" s="101" t="str">
        <f t="shared" si="139"/>
        <v>PT1590266-T0019555894504567</v>
      </c>
      <c r="O2467" s="128"/>
      <c r="P2467" s="100"/>
      <c r="Q2467" s="103">
        <f t="shared" si="5"/>
        <v>6</v>
      </c>
      <c r="R2467" s="161"/>
      <c r="S2467" s="105"/>
      <c r="T2467" s="106"/>
      <c r="U2467" s="107" t="s">
        <v>6577</v>
      </c>
      <c r="V2467" s="108" t="s">
        <v>756</v>
      </c>
      <c r="W2467" s="109" t="s">
        <v>1908</v>
      </c>
      <c r="X2467" s="110" t="str">
        <f t="shared" si="6"/>
        <v/>
      </c>
      <c r="Y2467" s="110" t="str">
        <f t="shared" si="7"/>
        <v/>
      </c>
      <c r="Z2467" s="109" t="s">
        <v>797</v>
      </c>
      <c r="AA2467" s="109" t="s">
        <v>802</v>
      </c>
      <c r="AB2467" s="106"/>
      <c r="AC2467" s="158"/>
      <c r="AD2467" s="160"/>
      <c r="AE2467" s="127"/>
      <c r="AF2467" s="113"/>
      <c r="AG2467" s="165" t="str">
        <f t="array" ref="AG2467">XLOOKUP(F2467,'CLV2'!A:A,'CLV2'!E:E)</f>
        <v>2.FROZEN FOODS</v>
      </c>
      <c r="AH2467" s="115" t="str">
        <f t="array" ref="AH2467">XLOOKUP(F2467,'CLV2'!A:A,'CLV2'!F:F)</f>
        <v>3.HOTPOT AND FRIED</v>
      </c>
      <c r="AI2467" s="115" t="str">
        <f t="shared" si="8"/>
        <v>Pack</v>
      </c>
      <c r="AJ2467" s="116">
        <f t="shared" si="9"/>
        <v>1</v>
      </c>
      <c r="AK2467" s="117" t="str">
        <f t="array" ref="AK2467">XLOOKUP(F2467,'GIÁ'!A:A,'GIÁ'!D:D)</f>
        <v>68779.37</v>
      </c>
      <c r="AL2467" s="118">
        <f t="shared" si="10"/>
        <v>412676.22</v>
      </c>
      <c r="AM2467" s="118">
        <f t="shared" si="11"/>
        <v>0</v>
      </c>
      <c r="AN2467" s="119">
        <f t="shared" si="12"/>
        <v>0</v>
      </c>
      <c r="AO2467" s="118">
        <f t="shared" si="13"/>
        <v>412676.22</v>
      </c>
      <c r="AP2467" s="121">
        <f t="shared" si="14"/>
        <v>0</v>
      </c>
      <c r="AQ2467" s="122"/>
      <c r="AR2467" s="119"/>
    </row>
    <row r="2468" ht="22.5" customHeight="1">
      <c r="A2468" s="89">
        <v>46233.0</v>
      </c>
      <c r="B2468" s="90">
        <v>0.4465277777777778</v>
      </c>
      <c r="C2468" s="91" t="s">
        <v>897</v>
      </c>
      <c r="D2468" s="129" t="str">
        <f t="array" ref="D2468">XLOOKUP(C2468,'DS ST'!A:A,'DS ST'!B:B)</f>
        <v>A192</v>
      </c>
      <c r="E2468" s="94" t="str">
        <f t="array" ref="E2468">XLOOKUP($F2468,'GIÁ'!$A:$A,'GIÁ'!$E:$E)</f>
        <v>ĐÔNG</v>
      </c>
      <c r="F2468" s="94">
        <v>8.935101607211E12</v>
      </c>
      <c r="G2468" s="95" t="s">
        <v>1879</v>
      </c>
      <c r="H2468" s="95" t="s">
        <v>224</v>
      </c>
      <c r="I2468" s="96">
        <v>2.0</v>
      </c>
      <c r="J2468" s="96">
        <v>0.0</v>
      </c>
      <c r="K2468" s="98">
        <f t="shared" si="4"/>
        <v>2</v>
      </c>
      <c r="L2468" s="99" t="s">
        <v>6687</v>
      </c>
      <c r="M2468" s="100" t="s">
        <v>6688</v>
      </c>
      <c r="N2468" s="101" t="str">
        <f t="shared" si="139"/>
        <v>PT1590266-T0018935101607211</v>
      </c>
      <c r="O2468" s="128"/>
      <c r="P2468" s="100"/>
      <c r="Q2468" s="103">
        <f t="shared" si="5"/>
        <v>2</v>
      </c>
      <c r="R2468" s="161"/>
      <c r="S2468" s="105"/>
      <c r="T2468" s="106"/>
      <c r="U2468" s="107" t="s">
        <v>6523</v>
      </c>
      <c r="V2468" s="108" t="s">
        <v>756</v>
      </c>
      <c r="W2468" s="109" t="s">
        <v>1908</v>
      </c>
      <c r="X2468" s="110" t="str">
        <f t="shared" si="6"/>
        <v/>
      </c>
      <c r="Y2468" s="110" t="str">
        <f t="shared" si="7"/>
        <v/>
      </c>
      <c r="Z2468" s="109" t="s">
        <v>797</v>
      </c>
      <c r="AA2468" s="109" t="s">
        <v>802</v>
      </c>
      <c r="AB2468" s="106"/>
      <c r="AC2468" s="158"/>
      <c r="AD2468" s="160"/>
      <c r="AE2468" s="127"/>
      <c r="AF2468" s="113"/>
      <c r="AG2468" s="165" t="str">
        <f t="array" ref="AG2468">XLOOKUP(F2468,'CLV2'!A:A,'CLV2'!E:E)</f>
        <v>2.FROZEN FOODS</v>
      </c>
      <c r="AH2468" s="115" t="str">
        <f t="array" ref="AH2468">XLOOKUP(F2468,'CLV2'!A:A,'CLV2'!F:F)</f>
        <v>3.DUMPLINGS</v>
      </c>
      <c r="AI2468" s="115" t="str">
        <f t="shared" si="8"/>
        <v>Pack</v>
      </c>
      <c r="AJ2468" s="116">
        <f t="shared" si="9"/>
        <v>1</v>
      </c>
      <c r="AK2468" s="117" t="str">
        <f t="array" ref="AK2468">XLOOKUP(F2468,'GIÁ'!A:A,'GIÁ'!D:D)</f>
        <v>22033.98</v>
      </c>
      <c r="AL2468" s="118">
        <f t="shared" si="10"/>
        <v>44067.96</v>
      </c>
      <c r="AM2468" s="118">
        <f t="shared" si="11"/>
        <v>0</v>
      </c>
      <c r="AN2468" s="119">
        <f t="shared" si="12"/>
        <v>0</v>
      </c>
      <c r="AO2468" s="118">
        <f t="shared" si="13"/>
        <v>44067.96</v>
      </c>
      <c r="AP2468" s="121">
        <f t="shared" si="14"/>
        <v>0</v>
      </c>
      <c r="AQ2468" s="122"/>
      <c r="AR2468" s="119"/>
    </row>
    <row r="2469" ht="22.5" customHeight="1">
      <c r="A2469" s="89">
        <v>46233.0</v>
      </c>
      <c r="B2469" s="90">
        <v>0.4465277777777778</v>
      </c>
      <c r="C2469" s="91" t="s">
        <v>897</v>
      </c>
      <c r="D2469" s="129" t="str">
        <f t="array" ref="D2469">XLOOKUP(C2469,'DS ST'!A:A,'DS ST'!B:B)</f>
        <v>A192</v>
      </c>
      <c r="E2469" s="94" t="str">
        <f t="array" ref="E2469">XLOOKUP($F2469,'GIÁ'!$A:$A,'GIÁ'!$E:$E)</f>
        <v>ĐÔNG</v>
      </c>
      <c r="F2469" s="94">
        <v>8.936219600002E12</v>
      </c>
      <c r="G2469" s="95" t="s">
        <v>2684</v>
      </c>
      <c r="H2469" s="95" t="s">
        <v>224</v>
      </c>
      <c r="I2469" s="96">
        <v>6.0</v>
      </c>
      <c r="J2469" s="96">
        <v>0.0</v>
      </c>
      <c r="K2469" s="98">
        <f t="shared" si="4"/>
        <v>6</v>
      </c>
      <c r="L2469" s="99" t="s">
        <v>6687</v>
      </c>
      <c r="M2469" s="100" t="s">
        <v>6688</v>
      </c>
      <c r="N2469" s="101" t="str">
        <f t="shared" si="139"/>
        <v>PT1590266-T0018936219600002</v>
      </c>
      <c r="O2469" s="128"/>
      <c r="P2469" s="100"/>
      <c r="Q2469" s="103">
        <f t="shared" si="5"/>
        <v>6</v>
      </c>
      <c r="R2469" s="161"/>
      <c r="S2469" s="105"/>
      <c r="T2469" s="106"/>
      <c r="U2469" s="107" t="s">
        <v>6566</v>
      </c>
      <c r="V2469" s="108" t="s">
        <v>756</v>
      </c>
      <c r="W2469" s="109" t="s">
        <v>1908</v>
      </c>
      <c r="X2469" s="110" t="str">
        <f t="shared" si="6"/>
        <v/>
      </c>
      <c r="Y2469" s="110" t="str">
        <f t="shared" si="7"/>
        <v/>
      </c>
      <c r="Z2469" s="109" t="s">
        <v>797</v>
      </c>
      <c r="AA2469" s="109" t="s">
        <v>802</v>
      </c>
      <c r="AB2469" s="106"/>
      <c r="AC2469" s="158"/>
      <c r="AD2469" s="160"/>
      <c r="AE2469" s="127"/>
      <c r="AF2469" s="113"/>
      <c r="AG2469" s="165" t="str">
        <f t="array" ref="AG2469">XLOOKUP(F2469,'CLV2'!A:A,'CLV2'!E:E)</f>
        <v>2.FROZEN FOODS</v>
      </c>
      <c r="AH2469" s="115" t="str">
        <f t="array" ref="AH2469">XLOOKUP(F2469,'CLV2'!A:A,'CLV2'!F:F)</f>
        <v>3.HOTPOT AND FRIED</v>
      </c>
      <c r="AI2469" s="115" t="str">
        <f t="shared" si="8"/>
        <v>Pack</v>
      </c>
      <c r="AJ2469" s="116">
        <f t="shared" si="9"/>
        <v>1</v>
      </c>
      <c r="AK2469" s="117" t="str">
        <f t="array" ref="AK2469">XLOOKUP(F2469,'GIÁ'!A:A,'GIÁ'!D:D)</f>
        <v>11156.53</v>
      </c>
      <c r="AL2469" s="118">
        <f t="shared" si="10"/>
        <v>66939.18</v>
      </c>
      <c r="AM2469" s="118">
        <f t="shared" si="11"/>
        <v>0</v>
      </c>
      <c r="AN2469" s="119">
        <f t="shared" si="12"/>
        <v>0</v>
      </c>
      <c r="AO2469" s="118">
        <f t="shared" si="13"/>
        <v>66939.18</v>
      </c>
      <c r="AP2469" s="121">
        <f t="shared" si="14"/>
        <v>0</v>
      </c>
      <c r="AQ2469" s="122"/>
      <c r="AR2469" s="119"/>
    </row>
    <row r="2470" ht="22.5" customHeight="1">
      <c r="A2470" s="89">
        <v>46233.0</v>
      </c>
      <c r="B2470" s="90">
        <v>0.4465277777777778</v>
      </c>
      <c r="C2470" s="91" t="s">
        <v>897</v>
      </c>
      <c r="D2470" s="129" t="str">
        <f t="array" ref="D2470">XLOOKUP(C2470,'DS ST'!A:A,'DS ST'!B:B)</f>
        <v>A192</v>
      </c>
      <c r="E2470" s="94" t="str">
        <f t="array" ref="E2470">XLOOKUP($F2470,'GIÁ'!$A:$A,'GIÁ'!$E:$E)</f>
        <v>ĐÔNG</v>
      </c>
      <c r="F2470" s="94">
        <v>8.936013238791E12</v>
      </c>
      <c r="G2470" s="95" t="s">
        <v>2178</v>
      </c>
      <c r="H2470" s="95" t="s">
        <v>57</v>
      </c>
      <c r="I2470" s="96">
        <v>2.0</v>
      </c>
      <c r="J2470" s="96">
        <v>0.0</v>
      </c>
      <c r="K2470" s="98">
        <f t="shared" si="4"/>
        <v>2</v>
      </c>
      <c r="L2470" s="99" t="s">
        <v>6687</v>
      </c>
      <c r="M2470" s="100" t="s">
        <v>6688</v>
      </c>
      <c r="N2470" s="101" t="str">
        <f t="shared" si="139"/>
        <v>PT1590266-T0018936013238791</v>
      </c>
      <c r="O2470" s="128"/>
      <c r="P2470" s="100"/>
      <c r="Q2470" s="103">
        <f t="shared" si="5"/>
        <v>2</v>
      </c>
      <c r="R2470" s="161"/>
      <c r="S2470" s="105"/>
      <c r="T2470" s="106"/>
      <c r="U2470" s="107" t="s">
        <v>6525</v>
      </c>
      <c r="V2470" s="108" t="s">
        <v>756</v>
      </c>
      <c r="W2470" s="109" t="s">
        <v>1908</v>
      </c>
      <c r="X2470" s="110" t="str">
        <f t="shared" si="6"/>
        <v/>
      </c>
      <c r="Y2470" s="110" t="str">
        <f t="shared" si="7"/>
        <v/>
      </c>
      <c r="Z2470" s="109" t="s">
        <v>797</v>
      </c>
      <c r="AA2470" s="109" t="s">
        <v>802</v>
      </c>
      <c r="AB2470" s="106"/>
      <c r="AC2470" s="158"/>
      <c r="AD2470" s="160"/>
      <c r="AE2470" s="127"/>
      <c r="AF2470" s="113"/>
      <c r="AG2470" s="165" t="str">
        <f t="array" ref="AG2470">XLOOKUP(F2470,'CLV2'!A:A,'CLV2'!E:E)</f>
        <v>2.FROZEN FOODS</v>
      </c>
      <c r="AH2470" s="115" t="str">
        <f t="array" ref="AH2470">XLOOKUP(F2470,'CLV2'!A:A,'CLV2'!F:F)</f>
        <v>3.PIZZA - READY MEALS</v>
      </c>
      <c r="AI2470" s="115" t="str">
        <f t="shared" si="8"/>
        <v>Pack</v>
      </c>
      <c r="AJ2470" s="116">
        <f t="shared" si="9"/>
        <v>1</v>
      </c>
      <c r="AK2470" s="117" t="str">
        <f t="array" ref="AK2470">XLOOKUP(F2470,'GIÁ'!A:A,'GIÁ'!D:D)</f>
        <v>22578.43</v>
      </c>
      <c r="AL2470" s="118">
        <f t="shared" si="10"/>
        <v>45156.86</v>
      </c>
      <c r="AM2470" s="118">
        <f t="shared" si="11"/>
        <v>0</v>
      </c>
      <c r="AN2470" s="119">
        <f t="shared" si="12"/>
        <v>0</v>
      </c>
      <c r="AO2470" s="118">
        <f t="shared" si="13"/>
        <v>45156.86</v>
      </c>
      <c r="AP2470" s="121">
        <f t="shared" si="14"/>
        <v>0</v>
      </c>
      <c r="AQ2470" s="122"/>
      <c r="AR2470" s="119"/>
    </row>
    <row r="2471" ht="22.5" customHeight="1">
      <c r="A2471" s="89">
        <v>46233.0</v>
      </c>
      <c r="B2471" s="90">
        <v>0.4465277777777778</v>
      </c>
      <c r="C2471" s="91" t="s">
        <v>897</v>
      </c>
      <c r="D2471" s="129" t="str">
        <f t="array" ref="D2471">XLOOKUP(C2471,'DS ST'!A:A,'DS ST'!B:B)</f>
        <v>A192</v>
      </c>
      <c r="E2471" s="94" t="str">
        <f t="array" ref="E2471">XLOOKUP($F2471,'GIÁ'!$A:$A,'GIÁ'!$E:$E)</f>
        <v>ĐÔNG</v>
      </c>
      <c r="F2471" s="94">
        <v>8.93621960004E12</v>
      </c>
      <c r="G2471" s="95" t="s">
        <v>2686</v>
      </c>
      <c r="H2471" s="95" t="s">
        <v>224</v>
      </c>
      <c r="I2471" s="96">
        <v>4.0</v>
      </c>
      <c r="J2471" s="96">
        <v>0.0</v>
      </c>
      <c r="K2471" s="98">
        <f t="shared" si="4"/>
        <v>4</v>
      </c>
      <c r="L2471" s="99" t="s">
        <v>6687</v>
      </c>
      <c r="M2471" s="100" t="s">
        <v>6688</v>
      </c>
      <c r="N2471" s="101" t="str">
        <f t="shared" si="139"/>
        <v>PT1590266-T0018936219600040</v>
      </c>
      <c r="O2471" s="128"/>
      <c r="P2471" s="100"/>
      <c r="Q2471" s="103">
        <f t="shared" si="5"/>
        <v>4</v>
      </c>
      <c r="R2471" s="161"/>
      <c r="S2471" s="105"/>
      <c r="T2471" s="106"/>
      <c r="U2471" s="107" t="s">
        <v>6605</v>
      </c>
      <c r="V2471" s="108" t="s">
        <v>756</v>
      </c>
      <c r="W2471" s="109" t="s">
        <v>1908</v>
      </c>
      <c r="X2471" s="110" t="str">
        <f t="shared" si="6"/>
        <v/>
      </c>
      <c r="Y2471" s="110" t="str">
        <f t="shared" si="7"/>
        <v/>
      </c>
      <c r="Z2471" s="109" t="s">
        <v>797</v>
      </c>
      <c r="AA2471" s="109" t="s">
        <v>802</v>
      </c>
      <c r="AB2471" s="106"/>
      <c r="AC2471" s="158"/>
      <c r="AD2471" s="160"/>
      <c r="AE2471" s="127"/>
      <c r="AF2471" s="113"/>
      <c r="AG2471" s="165" t="str">
        <f t="array" ref="AG2471">XLOOKUP(F2471,'CLV2'!A:A,'CLV2'!E:E)</f>
        <v>2.FROZEN FOODS</v>
      </c>
      <c r="AH2471" s="115" t="str">
        <f t="array" ref="AH2471">XLOOKUP(F2471,'CLV2'!A:A,'CLV2'!F:F)</f>
        <v>3.HOTPOT AND FRIED</v>
      </c>
      <c r="AI2471" s="115" t="str">
        <f t="shared" si="8"/>
        <v>Pack</v>
      </c>
      <c r="AJ2471" s="116">
        <f t="shared" si="9"/>
        <v>1</v>
      </c>
      <c r="AK2471" s="117" t="str">
        <f t="array" ref="AK2471">XLOOKUP(F2471,'GIÁ'!A:A,'GIÁ'!D:D)</f>
        <v>13306.66</v>
      </c>
      <c r="AL2471" s="118">
        <f t="shared" si="10"/>
        <v>53226.64</v>
      </c>
      <c r="AM2471" s="118">
        <f t="shared" si="11"/>
        <v>0</v>
      </c>
      <c r="AN2471" s="119">
        <f t="shared" si="12"/>
        <v>0</v>
      </c>
      <c r="AO2471" s="118">
        <f t="shared" si="13"/>
        <v>53226.64</v>
      </c>
      <c r="AP2471" s="121">
        <f t="shared" si="14"/>
        <v>0</v>
      </c>
      <c r="AQ2471" s="122"/>
      <c r="AR2471" s="119"/>
    </row>
    <row r="2472" ht="22.5" customHeight="1">
      <c r="A2472" s="89">
        <v>46233.0</v>
      </c>
      <c r="B2472" s="90">
        <v>0.4465277777777778</v>
      </c>
      <c r="C2472" s="91" t="s">
        <v>897</v>
      </c>
      <c r="D2472" s="129" t="str">
        <f t="array" ref="D2472">XLOOKUP(C2472,'DS ST'!A:A,'DS ST'!B:B)</f>
        <v>A192</v>
      </c>
      <c r="E2472" s="94" t="str">
        <f t="array" ref="E2472">XLOOKUP($F2472,'GIÁ'!$A:$A,'GIÁ'!$E:$E)</f>
        <v>ĐÔNG</v>
      </c>
      <c r="F2472" s="94">
        <v>8.934717472008E12</v>
      </c>
      <c r="G2472" s="95" t="s">
        <v>1769</v>
      </c>
      <c r="H2472" s="95" t="s">
        <v>224</v>
      </c>
      <c r="I2472" s="96">
        <v>4.0</v>
      </c>
      <c r="J2472" s="96">
        <v>0.0</v>
      </c>
      <c r="K2472" s="98">
        <f t="shared" si="4"/>
        <v>4</v>
      </c>
      <c r="L2472" s="99" t="s">
        <v>6687</v>
      </c>
      <c r="M2472" s="100" t="s">
        <v>6688</v>
      </c>
      <c r="N2472" s="101" t="str">
        <f t="shared" si="139"/>
        <v>PT1590266-T0018934717472008</v>
      </c>
      <c r="O2472" s="128"/>
      <c r="P2472" s="100"/>
      <c r="Q2472" s="103">
        <f t="shared" si="5"/>
        <v>4</v>
      </c>
      <c r="R2472" s="161"/>
      <c r="S2472" s="105"/>
      <c r="T2472" s="106"/>
      <c r="U2472" s="107" t="s">
        <v>6597</v>
      </c>
      <c r="V2472" s="108" t="s">
        <v>756</v>
      </c>
      <c r="W2472" s="109" t="s">
        <v>1908</v>
      </c>
      <c r="X2472" s="110" t="str">
        <f t="shared" si="6"/>
        <v/>
      </c>
      <c r="Y2472" s="110" t="str">
        <f t="shared" si="7"/>
        <v/>
      </c>
      <c r="Z2472" s="109" t="s">
        <v>797</v>
      </c>
      <c r="AA2472" s="109" t="s">
        <v>802</v>
      </c>
      <c r="AB2472" s="106"/>
      <c r="AC2472" s="158"/>
      <c r="AD2472" s="160"/>
      <c r="AE2472" s="127"/>
      <c r="AF2472" s="113"/>
      <c r="AG2472" s="165" t="str">
        <f t="array" ref="AG2472">XLOOKUP(F2472,'CLV2'!A:A,'CLV2'!E:E)</f>
        <v>2.FROZEN FOODS</v>
      </c>
      <c r="AH2472" s="115" t="str">
        <f t="array" ref="AH2472">XLOOKUP(F2472,'CLV2'!A:A,'CLV2'!F:F)</f>
        <v>3.HOTPOT AND FRIED</v>
      </c>
      <c r="AI2472" s="115" t="str">
        <f t="shared" si="8"/>
        <v>Pack</v>
      </c>
      <c r="AJ2472" s="116">
        <f t="shared" si="9"/>
        <v>1</v>
      </c>
      <c r="AK2472" s="117" t="str">
        <f t="array" ref="AK2472">XLOOKUP(F2472,'GIÁ'!A:A,'GIÁ'!D:D)</f>
        <v>35456.20</v>
      </c>
      <c r="AL2472" s="118">
        <f t="shared" si="10"/>
        <v>141824.8</v>
      </c>
      <c r="AM2472" s="118">
        <f t="shared" si="11"/>
        <v>0</v>
      </c>
      <c r="AN2472" s="119">
        <f t="shared" si="12"/>
        <v>0</v>
      </c>
      <c r="AO2472" s="118">
        <f t="shared" si="13"/>
        <v>141824.8</v>
      </c>
      <c r="AP2472" s="121">
        <f t="shared" si="14"/>
        <v>0</v>
      </c>
      <c r="AQ2472" s="122"/>
      <c r="AR2472" s="119"/>
    </row>
    <row r="2473" ht="22.5" customHeight="1">
      <c r="A2473" s="89">
        <v>46233.0</v>
      </c>
      <c r="B2473" s="90">
        <v>0.4465277777777778</v>
      </c>
      <c r="C2473" s="91" t="s">
        <v>897</v>
      </c>
      <c r="D2473" s="129" t="str">
        <f t="array" ref="D2473">XLOOKUP(C2473,'DS ST'!A:A,'DS ST'!B:B)</f>
        <v>A192</v>
      </c>
      <c r="E2473" s="94" t="str">
        <f t="array" ref="E2473">XLOOKUP($F2473,'GIÁ'!$A:$A,'GIÁ'!$E:$E)</f>
        <v>ĐÔNG</v>
      </c>
      <c r="F2473" s="94">
        <v>8.935319711311E12</v>
      </c>
      <c r="G2473" s="95" t="s">
        <v>2061</v>
      </c>
      <c r="H2473" s="95" t="s">
        <v>224</v>
      </c>
      <c r="I2473" s="96">
        <v>6.0</v>
      </c>
      <c r="J2473" s="96">
        <v>0.0</v>
      </c>
      <c r="K2473" s="98">
        <f t="shared" si="4"/>
        <v>6</v>
      </c>
      <c r="L2473" s="99" t="s">
        <v>6687</v>
      </c>
      <c r="M2473" s="100" t="s">
        <v>6688</v>
      </c>
      <c r="N2473" s="101" t="str">
        <f t="shared" si="139"/>
        <v>PT1590266-T0018935319711311</v>
      </c>
      <c r="O2473" s="128"/>
      <c r="P2473" s="100"/>
      <c r="Q2473" s="103">
        <f t="shared" si="5"/>
        <v>6</v>
      </c>
      <c r="R2473" s="161"/>
      <c r="S2473" s="105"/>
      <c r="T2473" s="106"/>
      <c r="U2473" s="107" t="s">
        <v>6529</v>
      </c>
      <c r="V2473" s="108" t="s">
        <v>756</v>
      </c>
      <c r="W2473" s="109" t="s">
        <v>1908</v>
      </c>
      <c r="X2473" s="110" t="str">
        <f t="shared" si="6"/>
        <v/>
      </c>
      <c r="Y2473" s="110" t="str">
        <f t="shared" si="7"/>
        <v/>
      </c>
      <c r="Z2473" s="109" t="s">
        <v>797</v>
      </c>
      <c r="AA2473" s="109" t="s">
        <v>802</v>
      </c>
      <c r="AB2473" s="106"/>
      <c r="AC2473" s="158"/>
      <c r="AD2473" s="160"/>
      <c r="AE2473" s="127"/>
      <c r="AF2473" s="113"/>
      <c r="AG2473" s="165" t="str">
        <f t="array" ref="AG2473">XLOOKUP(F2473,'CLV2'!A:A,'CLV2'!E:E)</f>
        <v>2.FROZEN FOODS</v>
      </c>
      <c r="AH2473" s="115" t="str">
        <f t="array" ref="AH2473">XLOOKUP(F2473,'CLV2'!A:A,'CLV2'!F:F)</f>
        <v>3.HOTPOT AND FRIED</v>
      </c>
      <c r="AI2473" s="115" t="str">
        <f t="shared" si="8"/>
        <v>Pack</v>
      </c>
      <c r="AJ2473" s="116">
        <f t="shared" si="9"/>
        <v>1</v>
      </c>
      <c r="AK2473" s="117" t="str">
        <f t="array" ref="AK2473">XLOOKUP(F2473,'GIÁ'!A:A,'GIÁ'!D:D)</f>
        <v>30542.46</v>
      </c>
      <c r="AL2473" s="118">
        <f t="shared" si="10"/>
        <v>183254.76</v>
      </c>
      <c r="AM2473" s="118">
        <f t="shared" si="11"/>
        <v>0</v>
      </c>
      <c r="AN2473" s="119">
        <f t="shared" si="12"/>
        <v>0</v>
      </c>
      <c r="AO2473" s="118">
        <f t="shared" si="13"/>
        <v>183254.76</v>
      </c>
      <c r="AP2473" s="121">
        <f t="shared" si="14"/>
        <v>0</v>
      </c>
      <c r="AQ2473" s="122"/>
      <c r="AR2473" s="119"/>
    </row>
    <row r="2474" ht="22.5" customHeight="1">
      <c r="A2474" s="89">
        <v>46233.0</v>
      </c>
      <c r="B2474" s="90">
        <v>0.4465277777777778</v>
      </c>
      <c r="C2474" s="91" t="s">
        <v>897</v>
      </c>
      <c r="D2474" s="129" t="str">
        <f t="array" ref="D2474">XLOOKUP(C2474,'DS ST'!A:A,'DS ST'!B:B)</f>
        <v>A192</v>
      </c>
      <c r="E2474" s="94" t="str">
        <f t="array" ref="E2474">XLOOKUP($F2474,'GIÁ'!$A:$A,'GIÁ'!$E:$E)</f>
        <v>ĐÔNG</v>
      </c>
      <c r="F2474" s="94">
        <v>8.936077113829E12</v>
      </c>
      <c r="G2474" s="95" t="s">
        <v>2373</v>
      </c>
      <c r="H2474" s="95" t="s">
        <v>224</v>
      </c>
      <c r="I2474" s="96">
        <v>2.0</v>
      </c>
      <c r="J2474" s="96">
        <v>0.0</v>
      </c>
      <c r="K2474" s="98">
        <f t="shared" si="4"/>
        <v>2</v>
      </c>
      <c r="L2474" s="99" t="s">
        <v>6687</v>
      </c>
      <c r="M2474" s="100" t="s">
        <v>6688</v>
      </c>
      <c r="N2474" s="101" t="str">
        <f t="shared" si="139"/>
        <v>PT1590266-T0018936077113829</v>
      </c>
      <c r="O2474" s="128"/>
      <c r="P2474" s="100"/>
      <c r="Q2474" s="103">
        <f t="shared" si="5"/>
        <v>2</v>
      </c>
      <c r="R2474" s="161"/>
      <c r="S2474" s="105"/>
      <c r="T2474" s="106"/>
      <c r="U2474" s="107" t="s">
        <v>6606</v>
      </c>
      <c r="V2474" s="108" t="s">
        <v>756</v>
      </c>
      <c r="W2474" s="109" t="s">
        <v>1908</v>
      </c>
      <c r="X2474" s="110" t="str">
        <f t="shared" si="6"/>
        <v/>
      </c>
      <c r="Y2474" s="110" t="str">
        <f t="shared" si="7"/>
        <v/>
      </c>
      <c r="Z2474" s="109" t="s">
        <v>797</v>
      </c>
      <c r="AA2474" s="109" t="s">
        <v>802</v>
      </c>
      <c r="AB2474" s="106"/>
      <c r="AC2474" s="158"/>
      <c r="AD2474" s="160"/>
      <c r="AE2474" s="127"/>
      <c r="AF2474" s="113"/>
      <c r="AG2474" s="165" t="str">
        <f t="array" ref="AG2474">XLOOKUP(F2474,'CLV2'!A:A,'CLV2'!E:E)</f>
        <v>2.FROZEN FOODS</v>
      </c>
      <c r="AH2474" s="115" t="str">
        <f t="array" ref="AH2474">XLOOKUP(F2474,'CLV2'!A:A,'CLV2'!F:F)</f>
        <v>3.DUMPLINGS</v>
      </c>
      <c r="AI2474" s="115" t="str">
        <f t="shared" si="8"/>
        <v>Pack</v>
      </c>
      <c r="AJ2474" s="116">
        <f t="shared" si="9"/>
        <v>1</v>
      </c>
      <c r="AK2474" s="117" t="str">
        <f t="array" ref="AK2474">XLOOKUP(F2474,'GIÁ'!A:A,'GIÁ'!D:D)</f>
        <v>40010.98</v>
      </c>
      <c r="AL2474" s="118">
        <f t="shared" si="10"/>
        <v>80021.96</v>
      </c>
      <c r="AM2474" s="118">
        <f t="shared" si="11"/>
        <v>0</v>
      </c>
      <c r="AN2474" s="119">
        <f t="shared" si="12"/>
        <v>0</v>
      </c>
      <c r="AO2474" s="118">
        <f t="shared" si="13"/>
        <v>80021.96</v>
      </c>
      <c r="AP2474" s="121">
        <f t="shared" si="14"/>
        <v>0</v>
      </c>
      <c r="AQ2474" s="122"/>
      <c r="AR2474" s="119"/>
    </row>
    <row r="2475" ht="22.5" customHeight="1">
      <c r="A2475" s="89">
        <v>46233.0</v>
      </c>
      <c r="B2475" s="90">
        <v>0.4465277777777778</v>
      </c>
      <c r="C2475" s="91" t="s">
        <v>897</v>
      </c>
      <c r="D2475" s="129" t="str">
        <f t="array" ref="D2475">XLOOKUP(C2475,'DS ST'!A:A,'DS ST'!B:B)</f>
        <v>A192</v>
      </c>
      <c r="E2475" s="94" t="str">
        <f t="array" ref="E2475">XLOOKUP($F2475,'GIÁ'!$A:$A,'GIÁ'!$E:$E)</f>
        <v>ĐÔNG</v>
      </c>
      <c r="F2475" s="94">
        <v>8.93607627967E12</v>
      </c>
      <c r="G2475" s="95" t="s">
        <v>2317</v>
      </c>
      <c r="H2475" s="95" t="s">
        <v>224</v>
      </c>
      <c r="I2475" s="96">
        <v>4.0</v>
      </c>
      <c r="J2475" s="96">
        <v>0.0</v>
      </c>
      <c r="K2475" s="98">
        <f t="shared" si="4"/>
        <v>4</v>
      </c>
      <c r="L2475" s="99" t="s">
        <v>6687</v>
      </c>
      <c r="M2475" s="100" t="s">
        <v>6688</v>
      </c>
      <c r="N2475" s="101" t="str">
        <f t="shared" si="139"/>
        <v>PT1590266-T0018936076279670</v>
      </c>
      <c r="O2475" s="128"/>
      <c r="P2475" s="100"/>
      <c r="Q2475" s="103">
        <f t="shared" si="5"/>
        <v>4</v>
      </c>
      <c r="R2475" s="161"/>
      <c r="S2475" s="105"/>
      <c r="T2475" s="106"/>
      <c r="U2475" s="107" t="s">
        <v>6530</v>
      </c>
      <c r="V2475" s="108" t="s">
        <v>756</v>
      </c>
      <c r="W2475" s="109" t="s">
        <v>1908</v>
      </c>
      <c r="X2475" s="110" t="str">
        <f t="shared" si="6"/>
        <v/>
      </c>
      <c r="Y2475" s="110" t="str">
        <f t="shared" si="7"/>
        <v/>
      </c>
      <c r="Z2475" s="109" t="s">
        <v>797</v>
      </c>
      <c r="AA2475" s="109" t="s">
        <v>802</v>
      </c>
      <c r="AB2475" s="106"/>
      <c r="AC2475" s="158"/>
      <c r="AD2475" s="160"/>
      <c r="AE2475" s="127"/>
      <c r="AF2475" s="113"/>
      <c r="AG2475" s="165" t="str">
        <f t="array" ref="AG2475">XLOOKUP(F2475,'CLV2'!A:A,'CLV2'!E:E)</f>
        <v>2.FROZEN FOODS</v>
      </c>
      <c r="AH2475" s="115" t="str">
        <f t="array" ref="AH2475">XLOOKUP(F2475,'CLV2'!A:A,'CLV2'!F:F)</f>
        <v>3.PASTRY AND DESSERTS</v>
      </c>
      <c r="AI2475" s="115" t="str">
        <f t="shared" si="8"/>
        <v>Pack</v>
      </c>
      <c r="AJ2475" s="116">
        <f t="shared" si="9"/>
        <v>1</v>
      </c>
      <c r="AK2475" s="117" t="str">
        <f t="array" ref="AK2475">XLOOKUP(F2475,'GIÁ'!A:A,'GIÁ'!D:D)</f>
        <v>26872.96</v>
      </c>
      <c r="AL2475" s="118">
        <f t="shared" si="10"/>
        <v>107491.84</v>
      </c>
      <c r="AM2475" s="118">
        <f t="shared" si="11"/>
        <v>0</v>
      </c>
      <c r="AN2475" s="119">
        <f t="shared" si="12"/>
        <v>0</v>
      </c>
      <c r="AO2475" s="118">
        <f t="shared" si="13"/>
        <v>107491.84</v>
      </c>
      <c r="AP2475" s="121">
        <f t="shared" si="14"/>
        <v>0</v>
      </c>
      <c r="AQ2475" s="122"/>
      <c r="AR2475" s="119"/>
    </row>
    <row r="2476" ht="22.5" customHeight="1">
      <c r="A2476" s="89">
        <v>46233.0</v>
      </c>
      <c r="B2476" s="90">
        <v>0.4465277777777778</v>
      </c>
      <c r="C2476" s="91" t="s">
        <v>897</v>
      </c>
      <c r="D2476" s="129" t="str">
        <f t="array" ref="D2476">XLOOKUP(C2476,'DS ST'!A:A,'DS ST'!B:B)</f>
        <v>A192</v>
      </c>
      <c r="E2476" s="94" t="str">
        <f t="array" ref="E2476">XLOOKUP($F2476,'GIÁ'!$A:$A,'GIÁ'!$E:$E)</f>
        <v>ĐÔNG</v>
      </c>
      <c r="F2476" s="94">
        <v>8.936220300274E12</v>
      </c>
      <c r="G2476" s="95" t="s">
        <v>2705</v>
      </c>
      <c r="H2476" s="95" t="s">
        <v>224</v>
      </c>
      <c r="I2476" s="96">
        <v>2.0</v>
      </c>
      <c r="J2476" s="96">
        <v>0.0</v>
      </c>
      <c r="K2476" s="98">
        <f t="shared" si="4"/>
        <v>2</v>
      </c>
      <c r="L2476" s="99" t="s">
        <v>6687</v>
      </c>
      <c r="M2476" s="100" t="s">
        <v>6688</v>
      </c>
      <c r="N2476" s="101" t="str">
        <f t="shared" si="139"/>
        <v>PT1590266-T0018936220300274</v>
      </c>
      <c r="O2476" s="128"/>
      <c r="P2476" s="100"/>
      <c r="Q2476" s="103">
        <f t="shared" si="5"/>
        <v>2</v>
      </c>
      <c r="R2476" s="161"/>
      <c r="S2476" s="105"/>
      <c r="T2476" s="106"/>
      <c r="U2476" s="107" t="s">
        <v>6578</v>
      </c>
      <c r="V2476" s="108" t="s">
        <v>756</v>
      </c>
      <c r="W2476" s="109" t="s">
        <v>1908</v>
      </c>
      <c r="X2476" s="110" t="str">
        <f t="shared" si="6"/>
        <v/>
      </c>
      <c r="Y2476" s="110" t="str">
        <f t="shared" si="7"/>
        <v/>
      </c>
      <c r="Z2476" s="109" t="s">
        <v>797</v>
      </c>
      <c r="AA2476" s="109" t="s">
        <v>802</v>
      </c>
      <c r="AB2476" s="106"/>
      <c r="AC2476" s="158"/>
      <c r="AD2476" s="160"/>
      <c r="AE2476" s="127"/>
      <c r="AF2476" s="113"/>
      <c r="AG2476" s="165" t="str">
        <f t="array" ref="AG2476">XLOOKUP(F2476,'CLV2'!A:A,'CLV2'!E:E)</f>
        <v>2.FROZEN FOODS</v>
      </c>
      <c r="AH2476" s="115" t="str">
        <f t="array" ref="AH2476">XLOOKUP(F2476,'CLV2'!A:A,'CLV2'!F:F)</f>
        <v>3.HOTPOT AND FRIED</v>
      </c>
      <c r="AI2476" s="115" t="str">
        <f t="shared" si="8"/>
        <v>Pack</v>
      </c>
      <c r="AJ2476" s="116">
        <f t="shared" si="9"/>
        <v>1</v>
      </c>
      <c r="AK2476" s="117" t="str">
        <f t="array" ref="AK2476">XLOOKUP(F2476,'GIÁ'!A:A,'GIÁ'!D:D)</f>
        <v>40500.00</v>
      </c>
      <c r="AL2476" s="118">
        <f t="shared" si="10"/>
        <v>81000</v>
      </c>
      <c r="AM2476" s="118">
        <f t="shared" si="11"/>
        <v>0</v>
      </c>
      <c r="AN2476" s="119">
        <f t="shared" si="12"/>
        <v>0</v>
      </c>
      <c r="AO2476" s="118">
        <f t="shared" si="13"/>
        <v>81000</v>
      </c>
      <c r="AP2476" s="121">
        <f t="shared" si="14"/>
        <v>0</v>
      </c>
      <c r="AQ2476" s="122"/>
      <c r="AR2476" s="119"/>
    </row>
    <row r="2477" ht="22.5" customHeight="1">
      <c r="A2477" s="89">
        <v>46233.0</v>
      </c>
      <c r="B2477" s="90">
        <v>0.4465277777777778</v>
      </c>
      <c r="C2477" s="91" t="s">
        <v>897</v>
      </c>
      <c r="D2477" s="129" t="str">
        <f t="array" ref="D2477">XLOOKUP(C2477,'DS ST'!A:A,'DS ST'!B:B)</f>
        <v>A192</v>
      </c>
      <c r="E2477" s="94" t="str">
        <f t="array" ref="E2477">XLOOKUP($F2477,'GIÁ'!$A:$A,'GIÁ'!$E:$E)</f>
        <v>ĐÔNG</v>
      </c>
      <c r="F2477" s="94">
        <v>9.555715202061E12</v>
      </c>
      <c r="G2477" s="95" t="s">
        <v>3294</v>
      </c>
      <c r="H2477" s="95" t="s">
        <v>224</v>
      </c>
      <c r="I2477" s="96">
        <v>2.0</v>
      </c>
      <c r="J2477" s="96">
        <v>0.0</v>
      </c>
      <c r="K2477" s="98">
        <f t="shared" si="4"/>
        <v>2</v>
      </c>
      <c r="L2477" s="99" t="s">
        <v>6687</v>
      </c>
      <c r="M2477" s="100" t="s">
        <v>6688</v>
      </c>
      <c r="N2477" s="101" t="str">
        <f t="shared" si="139"/>
        <v>PT1590266-T0019555715202061</v>
      </c>
      <c r="O2477" s="128"/>
      <c r="P2477" s="100"/>
      <c r="Q2477" s="103">
        <f t="shared" si="5"/>
        <v>2</v>
      </c>
      <c r="R2477" s="161"/>
      <c r="S2477" s="105"/>
      <c r="T2477" s="106"/>
      <c r="U2477" s="107" t="s">
        <v>6689</v>
      </c>
      <c r="V2477" s="108" t="s">
        <v>756</v>
      </c>
      <c r="W2477" s="109" t="s">
        <v>1908</v>
      </c>
      <c r="X2477" s="110" t="str">
        <f t="shared" si="6"/>
        <v/>
      </c>
      <c r="Y2477" s="110" t="str">
        <f t="shared" si="7"/>
        <v/>
      </c>
      <c r="Z2477" s="109" t="s">
        <v>797</v>
      </c>
      <c r="AA2477" s="109" t="s">
        <v>802</v>
      </c>
      <c r="AB2477" s="106"/>
      <c r="AC2477" s="158"/>
      <c r="AD2477" s="160"/>
      <c r="AE2477" s="127"/>
      <c r="AF2477" s="113"/>
      <c r="AG2477" s="165" t="str">
        <f t="array" ref="AG2477">XLOOKUP(F2477,'CLV2'!A:A,'CLV2'!E:E)</f>
        <v>2.FROZEN FOODS</v>
      </c>
      <c r="AH2477" s="115" t="str">
        <f t="array" ref="AH2477">XLOOKUP(F2477,'CLV2'!A:A,'CLV2'!F:F)</f>
        <v>3.HOTPOT AND FRIED</v>
      </c>
      <c r="AI2477" s="115" t="str">
        <f t="shared" si="8"/>
        <v>Pack</v>
      </c>
      <c r="AJ2477" s="116">
        <f t="shared" si="9"/>
        <v>1</v>
      </c>
      <c r="AK2477" s="117" t="str">
        <f t="array" ref="AK2477">XLOOKUP(F2477,'GIÁ'!A:A,'GIÁ'!D:D)</f>
        <v>110339.90</v>
      </c>
      <c r="AL2477" s="118">
        <f t="shared" si="10"/>
        <v>220679.8</v>
      </c>
      <c r="AM2477" s="118">
        <f t="shared" si="11"/>
        <v>0</v>
      </c>
      <c r="AN2477" s="119">
        <f t="shared" si="12"/>
        <v>0</v>
      </c>
      <c r="AO2477" s="118">
        <f t="shared" si="13"/>
        <v>220679.8</v>
      </c>
      <c r="AP2477" s="121">
        <f t="shared" si="14"/>
        <v>0</v>
      </c>
      <c r="AQ2477" s="122"/>
      <c r="AR2477" s="119"/>
    </row>
    <row r="2478" ht="22.5" customHeight="1">
      <c r="A2478" s="89">
        <v>46233.0</v>
      </c>
      <c r="B2478" s="90">
        <v>0.4465277777777778</v>
      </c>
      <c r="C2478" s="91" t="s">
        <v>897</v>
      </c>
      <c r="D2478" s="129" t="str">
        <f t="array" ref="D2478">XLOOKUP(C2478,'DS ST'!A:A,'DS ST'!B:B)</f>
        <v>A192</v>
      </c>
      <c r="E2478" s="94" t="str">
        <f t="array" ref="E2478">XLOOKUP($F2478,'GIÁ'!$A:$A,'GIÁ'!$E:$E)</f>
        <v>ĐÔNG</v>
      </c>
      <c r="F2478" s="94">
        <v>8.93623909005E12</v>
      </c>
      <c r="G2478" s="95" t="s">
        <v>2717</v>
      </c>
      <c r="H2478" s="95" t="s">
        <v>75</v>
      </c>
      <c r="I2478" s="96">
        <v>2.0</v>
      </c>
      <c r="J2478" s="96">
        <v>0.0</v>
      </c>
      <c r="K2478" s="98">
        <f t="shared" si="4"/>
        <v>2</v>
      </c>
      <c r="L2478" s="99" t="s">
        <v>6687</v>
      </c>
      <c r="M2478" s="100" t="s">
        <v>6688</v>
      </c>
      <c r="N2478" s="101" t="str">
        <f t="shared" si="139"/>
        <v>PT1590266-T0018936239090050</v>
      </c>
      <c r="O2478" s="128"/>
      <c r="P2478" s="100"/>
      <c r="Q2478" s="103">
        <f t="shared" si="5"/>
        <v>2</v>
      </c>
      <c r="R2478" s="161"/>
      <c r="S2478" s="105"/>
      <c r="T2478" s="106"/>
      <c r="U2478" s="107" t="s">
        <v>6538</v>
      </c>
      <c r="V2478" s="108" t="s">
        <v>756</v>
      </c>
      <c r="W2478" s="109" t="s">
        <v>1908</v>
      </c>
      <c r="X2478" s="110" t="str">
        <f t="shared" si="6"/>
        <v/>
      </c>
      <c r="Y2478" s="110" t="str">
        <f t="shared" si="7"/>
        <v/>
      </c>
      <c r="Z2478" s="109" t="s">
        <v>797</v>
      </c>
      <c r="AA2478" s="109" t="s">
        <v>802</v>
      </c>
      <c r="AB2478" s="106"/>
      <c r="AC2478" s="158"/>
      <c r="AD2478" s="160"/>
      <c r="AE2478" s="127"/>
      <c r="AF2478" s="113"/>
      <c r="AG2478" s="165" t="str">
        <f t="array" ref="AG2478">XLOOKUP(F2478,'CLV2'!A:A,'CLV2'!E:E)</f>
        <v>2.MEAT</v>
      </c>
      <c r="AH2478" s="115" t="str">
        <f t="array" ref="AH2478">XLOOKUP(F2478,'CLV2'!A:A,'CLV2'!F:F)</f>
        <v>3.FROZEN MEAT</v>
      </c>
      <c r="AI2478" s="115" t="str">
        <f t="shared" si="8"/>
        <v>Pack</v>
      </c>
      <c r="AJ2478" s="116">
        <f t="shared" si="9"/>
        <v>1</v>
      </c>
      <c r="AK2478" s="117" t="str">
        <f t="array" ref="AK2478">XLOOKUP(F2478,'GIÁ'!A:A,'GIÁ'!D:D)</f>
        <v>118354.38</v>
      </c>
      <c r="AL2478" s="118">
        <f t="shared" si="10"/>
        <v>236708.76</v>
      </c>
      <c r="AM2478" s="118">
        <f t="shared" si="11"/>
        <v>0</v>
      </c>
      <c r="AN2478" s="119">
        <f t="shared" si="12"/>
        <v>0</v>
      </c>
      <c r="AO2478" s="118">
        <f t="shared" si="13"/>
        <v>236708.76</v>
      </c>
      <c r="AP2478" s="121">
        <f t="shared" si="14"/>
        <v>0</v>
      </c>
      <c r="AQ2478" s="122"/>
      <c r="AR2478" s="119"/>
    </row>
    <row r="2479" ht="22.5" customHeight="1">
      <c r="A2479" s="89">
        <v>46233.0</v>
      </c>
      <c r="B2479" s="90">
        <v>0.4465277777777778</v>
      </c>
      <c r="C2479" s="91" t="s">
        <v>897</v>
      </c>
      <c r="D2479" s="129" t="str">
        <f t="array" ref="D2479">XLOOKUP(C2479,'DS ST'!A:A,'DS ST'!B:B)</f>
        <v>A192</v>
      </c>
      <c r="E2479" s="94" t="str">
        <f t="array" ref="E2479">XLOOKUP($F2479,'GIÁ'!$A:$A,'GIÁ'!$E:$E)</f>
        <v>ĐÔNG</v>
      </c>
      <c r="F2479" s="94">
        <v>8.938535604047E12</v>
      </c>
      <c r="G2479" s="95" t="s">
        <v>3054</v>
      </c>
      <c r="H2479" s="95" t="s">
        <v>787</v>
      </c>
      <c r="I2479" s="96">
        <v>1.0</v>
      </c>
      <c r="J2479" s="96">
        <v>0.0</v>
      </c>
      <c r="K2479" s="98">
        <f t="shared" si="4"/>
        <v>1</v>
      </c>
      <c r="L2479" s="99" t="s">
        <v>6687</v>
      </c>
      <c r="M2479" s="100" t="s">
        <v>6688</v>
      </c>
      <c r="N2479" s="101" t="str">
        <f t="shared" si="139"/>
        <v>PT1590266-T0018938535604047</v>
      </c>
      <c r="O2479" s="128"/>
      <c r="P2479" s="100"/>
      <c r="Q2479" s="103">
        <f t="shared" si="5"/>
        <v>1</v>
      </c>
      <c r="R2479" s="161"/>
      <c r="S2479" s="105"/>
      <c r="T2479" s="106"/>
      <c r="U2479" s="107" t="s">
        <v>6541</v>
      </c>
      <c r="V2479" s="108" t="s">
        <v>756</v>
      </c>
      <c r="W2479" s="109" t="s">
        <v>1908</v>
      </c>
      <c r="X2479" s="110" t="str">
        <f t="shared" si="6"/>
        <v/>
      </c>
      <c r="Y2479" s="110" t="str">
        <f t="shared" si="7"/>
        <v/>
      </c>
      <c r="Z2479" s="109" t="s">
        <v>797</v>
      </c>
      <c r="AA2479" s="109" t="s">
        <v>802</v>
      </c>
      <c r="AB2479" s="106"/>
      <c r="AC2479" s="158"/>
      <c r="AD2479" s="160"/>
      <c r="AE2479" s="127"/>
      <c r="AF2479" s="113"/>
      <c r="AG2479" s="165" t="str">
        <f t="array" ref="AG2479">XLOOKUP(F2479,'CLV2'!A:A,'CLV2'!E:E)</f>
        <v>2.FISH AND SEAFOOD</v>
      </c>
      <c r="AH2479" s="115" t="str">
        <f t="array" ref="AH2479">XLOOKUP(F2479,'CLV2'!A:A,'CLV2'!F:F)</f>
        <v>3.FROZEN FISH AND SEAFOOD</v>
      </c>
      <c r="AI2479" s="115" t="str">
        <f t="shared" si="8"/>
        <v>Pack</v>
      </c>
      <c r="AJ2479" s="116">
        <f t="shared" si="9"/>
        <v>1</v>
      </c>
      <c r="AK2479" s="117" t="str">
        <f t="array" ref="AK2479">XLOOKUP(F2479,'GIÁ'!A:A,'GIÁ'!D:D)</f>
        <v>48011.15</v>
      </c>
      <c r="AL2479" s="118">
        <f t="shared" si="10"/>
        <v>48011.15</v>
      </c>
      <c r="AM2479" s="118">
        <f t="shared" si="11"/>
        <v>0</v>
      </c>
      <c r="AN2479" s="119">
        <f t="shared" si="12"/>
        <v>0</v>
      </c>
      <c r="AO2479" s="118">
        <f t="shared" si="13"/>
        <v>48011.15</v>
      </c>
      <c r="AP2479" s="121">
        <f t="shared" si="14"/>
        <v>0</v>
      </c>
      <c r="AQ2479" s="122"/>
      <c r="AR2479" s="119"/>
    </row>
    <row r="2480" ht="22.5" customHeight="1">
      <c r="A2480" s="89">
        <v>46233.0</v>
      </c>
      <c r="B2480" s="90">
        <v>0.4465277777777778</v>
      </c>
      <c r="C2480" s="91" t="s">
        <v>897</v>
      </c>
      <c r="D2480" s="129" t="str">
        <f t="array" ref="D2480">XLOOKUP(C2480,'DS ST'!A:A,'DS ST'!B:B)</f>
        <v>A192</v>
      </c>
      <c r="E2480" s="94" t="str">
        <f t="array" ref="E2480">XLOOKUP($F2480,'GIÁ'!$A:$A,'GIÁ'!$E:$E)</f>
        <v>ĐÔNG</v>
      </c>
      <c r="F2480" s="94">
        <v>8.938535604597E12</v>
      </c>
      <c r="G2480" s="95" t="s">
        <v>3063</v>
      </c>
      <c r="H2480" s="95" t="s">
        <v>93</v>
      </c>
      <c r="I2480" s="96">
        <v>2.0</v>
      </c>
      <c r="J2480" s="96">
        <v>0.0</v>
      </c>
      <c r="K2480" s="98">
        <f t="shared" si="4"/>
        <v>2</v>
      </c>
      <c r="L2480" s="99" t="s">
        <v>6687</v>
      </c>
      <c r="M2480" s="100" t="s">
        <v>6688</v>
      </c>
      <c r="N2480" s="101" t="str">
        <f t="shared" si="139"/>
        <v>PT1590266-T0018938535604597</v>
      </c>
      <c r="O2480" s="128"/>
      <c r="P2480" s="100"/>
      <c r="Q2480" s="103">
        <f t="shared" si="5"/>
        <v>2</v>
      </c>
      <c r="R2480" s="161"/>
      <c r="S2480" s="105"/>
      <c r="T2480" s="106"/>
      <c r="U2480" s="107" t="s">
        <v>6542</v>
      </c>
      <c r="V2480" s="108" t="s">
        <v>756</v>
      </c>
      <c r="W2480" s="109" t="s">
        <v>1908</v>
      </c>
      <c r="X2480" s="110" t="str">
        <f t="shared" si="6"/>
        <v/>
      </c>
      <c r="Y2480" s="110" t="str">
        <f t="shared" si="7"/>
        <v/>
      </c>
      <c r="Z2480" s="109" t="s">
        <v>797</v>
      </c>
      <c r="AA2480" s="109" t="s">
        <v>802</v>
      </c>
      <c r="AB2480" s="106"/>
      <c r="AC2480" s="158"/>
      <c r="AD2480" s="160"/>
      <c r="AE2480" s="127"/>
      <c r="AF2480" s="113"/>
      <c r="AG2480" s="165" t="str">
        <f t="array" ref="AG2480">XLOOKUP(F2480,'CLV2'!A:A,'CLV2'!E:E)</f>
        <v>2.FISH AND SEAFOOD</v>
      </c>
      <c r="AH2480" s="115" t="str">
        <f t="array" ref="AH2480">XLOOKUP(F2480,'CLV2'!A:A,'CLV2'!F:F)</f>
        <v>3.FROZEN FISH AND SEAFOOD</v>
      </c>
      <c r="AI2480" s="115" t="str">
        <f t="shared" si="8"/>
        <v>Pack</v>
      </c>
      <c r="AJ2480" s="116">
        <f t="shared" si="9"/>
        <v>1</v>
      </c>
      <c r="AK2480" s="117" t="str">
        <f t="array" ref="AK2480">XLOOKUP(F2480,'GIÁ'!A:A,'GIÁ'!D:D)</f>
        <v>54841.46</v>
      </c>
      <c r="AL2480" s="118">
        <f t="shared" si="10"/>
        <v>109682.92</v>
      </c>
      <c r="AM2480" s="118">
        <f t="shared" si="11"/>
        <v>0</v>
      </c>
      <c r="AN2480" s="119">
        <f t="shared" si="12"/>
        <v>0</v>
      </c>
      <c r="AO2480" s="118">
        <f t="shared" si="13"/>
        <v>109682.92</v>
      </c>
      <c r="AP2480" s="121">
        <f t="shared" si="14"/>
        <v>0</v>
      </c>
      <c r="AQ2480" s="122"/>
      <c r="AR2480" s="119"/>
    </row>
    <row r="2481" ht="22.5" customHeight="1">
      <c r="A2481" s="89">
        <v>46233.0</v>
      </c>
      <c r="B2481" s="90">
        <v>0.4465277777777778</v>
      </c>
      <c r="C2481" s="91" t="s">
        <v>897</v>
      </c>
      <c r="D2481" s="129" t="str">
        <f t="array" ref="D2481">XLOOKUP(C2481,'DS ST'!A:A,'DS ST'!B:B)</f>
        <v>A192</v>
      </c>
      <c r="E2481" s="94" t="str">
        <f t="array" ref="E2481">XLOOKUP($F2481,'GIÁ'!$A:$A,'GIÁ'!$E:$E)</f>
        <v>ĐÔNG</v>
      </c>
      <c r="F2481" s="94">
        <v>8.936190860464E12</v>
      </c>
      <c r="G2481" s="95" t="s">
        <v>2608</v>
      </c>
      <c r="H2481" s="95" t="s">
        <v>93</v>
      </c>
      <c r="I2481" s="96">
        <v>2.0</v>
      </c>
      <c r="J2481" s="96">
        <v>0.0</v>
      </c>
      <c r="K2481" s="98">
        <f t="shared" si="4"/>
        <v>2</v>
      </c>
      <c r="L2481" s="99" t="s">
        <v>6687</v>
      </c>
      <c r="M2481" s="100" t="s">
        <v>6688</v>
      </c>
      <c r="N2481" s="101" t="str">
        <f t="shared" si="139"/>
        <v>PT1590266-T0018936190860464</v>
      </c>
      <c r="O2481" s="128"/>
      <c r="P2481" s="100"/>
      <c r="Q2481" s="103">
        <f t="shared" si="5"/>
        <v>2</v>
      </c>
      <c r="R2481" s="161"/>
      <c r="S2481" s="105"/>
      <c r="T2481" s="106"/>
      <c r="U2481" s="107" t="s">
        <v>6543</v>
      </c>
      <c r="V2481" s="108" t="s">
        <v>756</v>
      </c>
      <c r="W2481" s="109" t="s">
        <v>1908</v>
      </c>
      <c r="X2481" s="110" t="str">
        <f t="shared" si="6"/>
        <v/>
      </c>
      <c r="Y2481" s="110" t="str">
        <f t="shared" si="7"/>
        <v/>
      </c>
      <c r="Z2481" s="109" t="s">
        <v>797</v>
      </c>
      <c r="AA2481" s="109" t="s">
        <v>802</v>
      </c>
      <c r="AB2481" s="106"/>
      <c r="AC2481" s="158"/>
      <c r="AD2481" s="160"/>
      <c r="AE2481" s="127"/>
      <c r="AF2481" s="113"/>
      <c r="AG2481" s="165" t="str">
        <f t="array" ref="AG2481">XLOOKUP(F2481,'CLV2'!A:A,'CLV2'!E:E)</f>
        <v>2.MEAT</v>
      </c>
      <c r="AH2481" s="115" t="str">
        <f t="array" ref="AH2481">XLOOKUP(F2481,'CLV2'!A:A,'CLV2'!F:F)</f>
        <v>3.FROZEN MEAT</v>
      </c>
      <c r="AI2481" s="115" t="str">
        <f t="shared" si="8"/>
        <v>Pack</v>
      </c>
      <c r="AJ2481" s="116">
        <f t="shared" si="9"/>
        <v>1</v>
      </c>
      <c r="AK2481" s="117" t="str">
        <f t="array" ref="AK2481">XLOOKUP(F2481,'GIÁ'!A:A,'GIÁ'!D:D)</f>
        <v>43621.31</v>
      </c>
      <c r="AL2481" s="118">
        <f t="shared" si="10"/>
        <v>87242.62</v>
      </c>
      <c r="AM2481" s="118">
        <f t="shared" si="11"/>
        <v>0</v>
      </c>
      <c r="AN2481" s="119">
        <f t="shared" si="12"/>
        <v>0</v>
      </c>
      <c r="AO2481" s="118">
        <f t="shared" si="13"/>
        <v>87242.62</v>
      </c>
      <c r="AP2481" s="121">
        <f t="shared" si="14"/>
        <v>0</v>
      </c>
      <c r="AQ2481" s="122"/>
      <c r="AR2481" s="119"/>
    </row>
    <row r="2482" ht="22.5" customHeight="1">
      <c r="A2482" s="89">
        <v>46233.0</v>
      </c>
      <c r="B2482" s="90">
        <v>0.4388888888888889</v>
      </c>
      <c r="C2482" s="91" t="s">
        <v>1791</v>
      </c>
      <c r="D2482" s="129" t="str">
        <f t="array" ref="D2482">XLOOKUP(C2482,'DS ST'!A:A,'DS ST'!B:B)</f>
        <v>VTG</v>
      </c>
      <c r="E2482" s="94" t="str">
        <f t="array" ref="E2482">XLOOKUP($F2482,'GIÁ'!$A:$A,'GIÁ'!$E:$E)</f>
        <v>ĐÔNG</v>
      </c>
      <c r="F2482" s="94">
        <v>8.934717275081E12</v>
      </c>
      <c r="G2482" s="95" t="s">
        <v>1735</v>
      </c>
      <c r="H2482" s="95" t="s">
        <v>224</v>
      </c>
      <c r="I2482" s="96">
        <v>10.0</v>
      </c>
      <c r="J2482" s="96">
        <v>0.0</v>
      </c>
      <c r="K2482" s="98">
        <f t="shared" si="4"/>
        <v>10</v>
      </c>
      <c r="L2482" s="99" t="s">
        <v>6690</v>
      </c>
      <c r="M2482" s="100" t="s">
        <v>6691</v>
      </c>
      <c r="N2482" s="101" t="str">
        <f t="shared" si="139"/>
        <v>PT1590264-T0018934717275081</v>
      </c>
      <c r="O2482" s="128"/>
      <c r="P2482" s="100"/>
      <c r="Q2482" s="103">
        <f t="shared" si="5"/>
        <v>10</v>
      </c>
      <c r="R2482" s="161"/>
      <c r="S2482" s="105"/>
      <c r="T2482" s="106"/>
      <c r="U2482" s="107" t="s">
        <v>6563</v>
      </c>
      <c r="V2482" s="108" t="s">
        <v>756</v>
      </c>
      <c r="W2482" s="109" t="s">
        <v>1908</v>
      </c>
      <c r="X2482" s="110" t="str">
        <f t="shared" si="6"/>
        <v/>
      </c>
      <c r="Y2482" s="110" t="str">
        <f t="shared" si="7"/>
        <v/>
      </c>
      <c r="Z2482" s="109" t="s">
        <v>797</v>
      </c>
      <c r="AA2482" s="109" t="s">
        <v>802</v>
      </c>
      <c r="AB2482" s="106"/>
      <c r="AC2482" s="158"/>
      <c r="AD2482" s="160"/>
      <c r="AE2482" s="127"/>
      <c r="AF2482" s="113"/>
      <c r="AG2482" s="165" t="str">
        <f t="array" ref="AG2482">XLOOKUP(F2482,'CLV2'!A:A,'CLV2'!E:E)</f>
        <v>2.FROZEN FOODS</v>
      </c>
      <c r="AH2482" s="115" t="str">
        <f t="array" ref="AH2482">XLOOKUP(F2482,'CLV2'!A:A,'CLV2'!F:F)</f>
        <v>3.DUMPLINGS</v>
      </c>
      <c r="AI2482" s="115" t="str">
        <f t="shared" si="8"/>
        <v>Pack</v>
      </c>
      <c r="AJ2482" s="116">
        <f t="shared" si="9"/>
        <v>1</v>
      </c>
      <c r="AK2482" s="117" t="str">
        <f t="array" ref="AK2482">XLOOKUP(F2482,'GIÁ'!A:A,'GIÁ'!D:D)</f>
        <v>42036.39</v>
      </c>
      <c r="AL2482" s="118">
        <f t="shared" si="10"/>
        <v>420363.9</v>
      </c>
      <c r="AM2482" s="118">
        <f t="shared" si="11"/>
        <v>0</v>
      </c>
      <c r="AN2482" s="119">
        <f t="shared" si="12"/>
        <v>0</v>
      </c>
      <c r="AO2482" s="118">
        <f t="shared" si="13"/>
        <v>420363.9</v>
      </c>
      <c r="AP2482" s="121">
        <f t="shared" si="14"/>
        <v>0</v>
      </c>
      <c r="AQ2482" s="122"/>
      <c r="AR2482" s="119"/>
    </row>
    <row r="2483" ht="22.5" customHeight="1">
      <c r="A2483" s="89">
        <v>46233.0</v>
      </c>
      <c r="B2483" s="90">
        <v>0.4388888888888889</v>
      </c>
      <c r="C2483" s="91" t="s">
        <v>1791</v>
      </c>
      <c r="D2483" s="129" t="str">
        <f t="array" ref="D2483">XLOOKUP(C2483,'DS ST'!A:A,'DS ST'!B:B)</f>
        <v>VTG</v>
      </c>
      <c r="E2483" s="94" t="str">
        <f t="array" ref="E2483">XLOOKUP($F2483,'GIÁ'!$A:$A,'GIÁ'!$E:$E)</f>
        <v>ĐÔNG</v>
      </c>
      <c r="F2483" s="94">
        <v>8.934717401343E12</v>
      </c>
      <c r="G2483" s="95" t="s">
        <v>1752</v>
      </c>
      <c r="H2483" s="95" t="s">
        <v>224</v>
      </c>
      <c r="I2483" s="96">
        <v>2.0</v>
      </c>
      <c r="J2483" s="96">
        <v>0.0</v>
      </c>
      <c r="K2483" s="98">
        <f t="shared" si="4"/>
        <v>2</v>
      </c>
      <c r="L2483" s="99" t="s">
        <v>6690</v>
      </c>
      <c r="M2483" s="100" t="s">
        <v>6691</v>
      </c>
      <c r="N2483" s="101" t="str">
        <f t="shared" si="139"/>
        <v>PT1590264-T0018934717401343</v>
      </c>
      <c r="O2483" s="128"/>
      <c r="P2483" s="100"/>
      <c r="Q2483" s="103">
        <f t="shared" si="5"/>
        <v>2</v>
      </c>
      <c r="R2483" s="161"/>
      <c r="S2483" s="105"/>
      <c r="T2483" s="106"/>
      <c r="U2483" s="107" t="s">
        <v>6576</v>
      </c>
      <c r="V2483" s="108" t="s">
        <v>756</v>
      </c>
      <c r="W2483" s="109" t="s">
        <v>1908</v>
      </c>
      <c r="X2483" s="110" t="str">
        <f t="shared" si="6"/>
        <v/>
      </c>
      <c r="Y2483" s="110" t="str">
        <f t="shared" si="7"/>
        <v/>
      </c>
      <c r="Z2483" s="109" t="s">
        <v>797</v>
      </c>
      <c r="AA2483" s="109" t="s">
        <v>802</v>
      </c>
      <c r="AB2483" s="106"/>
      <c r="AC2483" s="158"/>
      <c r="AD2483" s="160"/>
      <c r="AE2483" s="127"/>
      <c r="AF2483" s="113"/>
      <c r="AG2483" s="165" t="str">
        <f t="array" ref="AG2483">XLOOKUP(F2483,'CLV2'!A:A,'CLV2'!E:E)</f>
        <v>2.FROZEN FOODS</v>
      </c>
      <c r="AH2483" s="115" t="str">
        <f t="array" ref="AH2483">XLOOKUP(F2483,'CLV2'!A:A,'CLV2'!F:F)</f>
        <v>3.DUMPLINGS</v>
      </c>
      <c r="AI2483" s="115" t="str">
        <f t="shared" si="8"/>
        <v>Pack</v>
      </c>
      <c r="AJ2483" s="116">
        <f t="shared" si="9"/>
        <v>1</v>
      </c>
      <c r="AK2483" s="117" t="str">
        <f t="array" ref="AK2483">XLOOKUP(F2483,'GIÁ'!A:A,'GIÁ'!D:D)</f>
        <v>20835.93</v>
      </c>
      <c r="AL2483" s="118">
        <f t="shared" si="10"/>
        <v>41671.86</v>
      </c>
      <c r="AM2483" s="118">
        <f t="shared" si="11"/>
        <v>0</v>
      </c>
      <c r="AN2483" s="119">
        <f t="shared" si="12"/>
        <v>0</v>
      </c>
      <c r="AO2483" s="118">
        <f t="shared" si="13"/>
        <v>41671.86</v>
      </c>
      <c r="AP2483" s="121">
        <f t="shared" si="14"/>
        <v>0</v>
      </c>
      <c r="AQ2483" s="122"/>
      <c r="AR2483" s="119"/>
    </row>
    <row r="2484" ht="22.5" customHeight="1">
      <c r="A2484" s="89">
        <v>46233.0</v>
      </c>
      <c r="B2484" s="90">
        <v>0.4388888888888889</v>
      </c>
      <c r="C2484" s="91" t="s">
        <v>1791</v>
      </c>
      <c r="D2484" s="129" t="str">
        <f t="array" ref="D2484">XLOOKUP(C2484,'DS ST'!A:A,'DS ST'!B:B)</f>
        <v>VTG</v>
      </c>
      <c r="E2484" s="94" t="str">
        <f t="array" ref="E2484">XLOOKUP($F2484,'GIÁ'!$A:$A,'GIÁ'!$E:$E)</f>
        <v>ĐÔNG</v>
      </c>
      <c r="F2484" s="94">
        <v>8.8880036524E12</v>
      </c>
      <c r="G2484" s="95" t="s">
        <v>1541</v>
      </c>
      <c r="H2484" s="95" t="s">
        <v>224</v>
      </c>
      <c r="I2484" s="96">
        <v>4.0</v>
      </c>
      <c r="J2484" s="96">
        <v>0.0</v>
      </c>
      <c r="K2484" s="98">
        <f t="shared" si="4"/>
        <v>4</v>
      </c>
      <c r="L2484" s="99" t="s">
        <v>6690</v>
      </c>
      <c r="M2484" s="100" t="s">
        <v>6691</v>
      </c>
      <c r="N2484" s="101" t="str">
        <f t="shared" si="139"/>
        <v>PT1590264-T0018888003652400</v>
      </c>
      <c r="O2484" s="128"/>
      <c r="P2484" s="100"/>
      <c r="Q2484" s="103">
        <f t="shared" si="5"/>
        <v>4</v>
      </c>
      <c r="R2484" s="161"/>
      <c r="S2484" s="105"/>
      <c r="T2484" s="106"/>
      <c r="U2484" s="107" t="s">
        <v>6564</v>
      </c>
      <c r="V2484" s="108" t="s">
        <v>756</v>
      </c>
      <c r="W2484" s="109" t="s">
        <v>1908</v>
      </c>
      <c r="X2484" s="110" t="str">
        <f t="shared" si="6"/>
        <v/>
      </c>
      <c r="Y2484" s="110" t="str">
        <f t="shared" si="7"/>
        <v/>
      </c>
      <c r="Z2484" s="109" t="s">
        <v>797</v>
      </c>
      <c r="AA2484" s="109" t="s">
        <v>802</v>
      </c>
      <c r="AB2484" s="106"/>
      <c r="AC2484" s="158"/>
      <c r="AD2484" s="160"/>
      <c r="AE2484" s="127"/>
      <c r="AF2484" s="113"/>
      <c r="AG2484" s="165" t="str">
        <f t="array" ref="AG2484">XLOOKUP(F2484,'CLV2'!A:A,'CLV2'!E:E)</f>
        <v>2.FROZEN FOODS</v>
      </c>
      <c r="AH2484" s="115" t="str">
        <f t="array" ref="AH2484">XLOOKUP(F2484,'CLV2'!A:A,'CLV2'!F:F)</f>
        <v>3.PASTRY AND DESSERTS</v>
      </c>
      <c r="AI2484" s="115" t="str">
        <f t="shared" si="8"/>
        <v>Pack</v>
      </c>
      <c r="AJ2484" s="116">
        <f t="shared" si="9"/>
        <v>1</v>
      </c>
      <c r="AK2484" s="117" t="str">
        <f t="array" ref="AK2484">XLOOKUP(F2484,'GIÁ'!A:A,'GIÁ'!D:D)</f>
        <v>31762.47</v>
      </c>
      <c r="AL2484" s="118">
        <f t="shared" si="10"/>
        <v>127049.88</v>
      </c>
      <c r="AM2484" s="118">
        <f t="shared" si="11"/>
        <v>0</v>
      </c>
      <c r="AN2484" s="119">
        <f t="shared" si="12"/>
        <v>0</v>
      </c>
      <c r="AO2484" s="118">
        <f t="shared" si="13"/>
        <v>127049.88</v>
      </c>
      <c r="AP2484" s="121">
        <f t="shared" si="14"/>
        <v>0</v>
      </c>
      <c r="AQ2484" s="122"/>
      <c r="AR2484" s="119"/>
    </row>
    <row r="2485" ht="22.5" customHeight="1">
      <c r="A2485" s="89">
        <v>46233.0</v>
      </c>
      <c r="B2485" s="90">
        <v>0.4388888888888889</v>
      </c>
      <c r="C2485" s="91" t="s">
        <v>1791</v>
      </c>
      <c r="D2485" s="129" t="str">
        <f t="array" ref="D2485">XLOOKUP(C2485,'DS ST'!A:A,'DS ST'!B:B)</f>
        <v>VTG</v>
      </c>
      <c r="E2485" s="94" t="str">
        <f t="array" ref="E2485">XLOOKUP($F2485,'GIÁ'!$A:$A,'GIÁ'!$E:$E)</f>
        <v>ĐÔNG</v>
      </c>
      <c r="F2485" s="94">
        <v>8.936219600002E12</v>
      </c>
      <c r="G2485" s="95" t="s">
        <v>2684</v>
      </c>
      <c r="H2485" s="95" t="s">
        <v>224</v>
      </c>
      <c r="I2485" s="96">
        <v>6.0</v>
      </c>
      <c r="J2485" s="96">
        <v>0.0</v>
      </c>
      <c r="K2485" s="98">
        <f t="shared" si="4"/>
        <v>6</v>
      </c>
      <c r="L2485" s="99" t="s">
        <v>6690</v>
      </c>
      <c r="M2485" s="100" t="s">
        <v>6691</v>
      </c>
      <c r="N2485" s="101" t="str">
        <f t="shared" si="139"/>
        <v>PT1590264-T0018936219600002</v>
      </c>
      <c r="O2485" s="128"/>
      <c r="P2485" s="100"/>
      <c r="Q2485" s="103">
        <f t="shared" si="5"/>
        <v>6</v>
      </c>
      <c r="R2485" s="161"/>
      <c r="S2485" s="105"/>
      <c r="T2485" s="106"/>
      <c r="U2485" s="107" t="s">
        <v>6566</v>
      </c>
      <c r="V2485" s="108" t="s">
        <v>756</v>
      </c>
      <c r="W2485" s="109" t="s">
        <v>1908</v>
      </c>
      <c r="X2485" s="110" t="str">
        <f t="shared" si="6"/>
        <v/>
      </c>
      <c r="Y2485" s="110" t="str">
        <f t="shared" si="7"/>
        <v/>
      </c>
      <c r="Z2485" s="109" t="s">
        <v>797</v>
      </c>
      <c r="AA2485" s="109" t="s">
        <v>802</v>
      </c>
      <c r="AB2485" s="106"/>
      <c r="AC2485" s="158"/>
      <c r="AD2485" s="160"/>
      <c r="AE2485" s="127"/>
      <c r="AF2485" s="113"/>
      <c r="AG2485" s="165" t="str">
        <f t="array" ref="AG2485">XLOOKUP(F2485,'CLV2'!A:A,'CLV2'!E:E)</f>
        <v>2.FROZEN FOODS</v>
      </c>
      <c r="AH2485" s="115" t="str">
        <f t="array" ref="AH2485">XLOOKUP(F2485,'CLV2'!A:A,'CLV2'!F:F)</f>
        <v>3.HOTPOT AND FRIED</v>
      </c>
      <c r="AI2485" s="115" t="str">
        <f t="shared" si="8"/>
        <v>Pack</v>
      </c>
      <c r="AJ2485" s="116">
        <f t="shared" si="9"/>
        <v>1</v>
      </c>
      <c r="AK2485" s="117" t="str">
        <f t="array" ref="AK2485">XLOOKUP(F2485,'GIÁ'!A:A,'GIÁ'!D:D)</f>
        <v>11156.53</v>
      </c>
      <c r="AL2485" s="118">
        <f t="shared" si="10"/>
        <v>66939.18</v>
      </c>
      <c r="AM2485" s="118">
        <f t="shared" si="11"/>
        <v>0</v>
      </c>
      <c r="AN2485" s="119">
        <f t="shared" si="12"/>
        <v>0</v>
      </c>
      <c r="AO2485" s="118">
        <f t="shared" si="13"/>
        <v>66939.18</v>
      </c>
      <c r="AP2485" s="121">
        <f t="shared" si="14"/>
        <v>0</v>
      </c>
      <c r="AQ2485" s="122"/>
      <c r="AR2485" s="119"/>
    </row>
    <row r="2486" ht="22.5" customHeight="1">
      <c r="A2486" s="89">
        <v>46233.0</v>
      </c>
      <c r="B2486" s="90">
        <v>0.4388888888888889</v>
      </c>
      <c r="C2486" s="91" t="s">
        <v>1791</v>
      </c>
      <c r="D2486" s="129" t="str">
        <f t="array" ref="D2486">XLOOKUP(C2486,'DS ST'!A:A,'DS ST'!B:B)</f>
        <v>VTG</v>
      </c>
      <c r="E2486" s="94" t="str">
        <f t="array" ref="E2486">XLOOKUP($F2486,'GIÁ'!$A:$A,'GIÁ'!$E:$E)</f>
        <v>ĐÔNG</v>
      </c>
      <c r="F2486" s="94">
        <v>8.936013238791E12</v>
      </c>
      <c r="G2486" s="95" t="s">
        <v>2178</v>
      </c>
      <c r="H2486" s="95" t="s">
        <v>57</v>
      </c>
      <c r="I2486" s="96">
        <v>8.0</v>
      </c>
      <c r="J2486" s="96">
        <v>0.0</v>
      </c>
      <c r="K2486" s="98">
        <f t="shared" si="4"/>
        <v>8</v>
      </c>
      <c r="L2486" s="99" t="s">
        <v>6690</v>
      </c>
      <c r="M2486" s="100" t="s">
        <v>6691</v>
      </c>
      <c r="N2486" s="101" t="str">
        <f t="shared" si="139"/>
        <v>PT1590264-T0018936013238791</v>
      </c>
      <c r="O2486" s="128"/>
      <c r="P2486" s="100"/>
      <c r="Q2486" s="103">
        <f t="shared" si="5"/>
        <v>8</v>
      </c>
      <c r="R2486" s="161"/>
      <c r="S2486" s="105"/>
      <c r="T2486" s="106"/>
      <c r="U2486" s="107" t="s">
        <v>6525</v>
      </c>
      <c r="V2486" s="108" t="s">
        <v>756</v>
      </c>
      <c r="W2486" s="109" t="s">
        <v>1908</v>
      </c>
      <c r="X2486" s="110" t="str">
        <f t="shared" si="6"/>
        <v/>
      </c>
      <c r="Y2486" s="110" t="str">
        <f t="shared" si="7"/>
        <v/>
      </c>
      <c r="Z2486" s="109" t="s">
        <v>797</v>
      </c>
      <c r="AA2486" s="109" t="s">
        <v>802</v>
      </c>
      <c r="AB2486" s="106"/>
      <c r="AC2486" s="158"/>
      <c r="AD2486" s="160"/>
      <c r="AE2486" s="127"/>
      <c r="AF2486" s="113"/>
      <c r="AG2486" s="165" t="str">
        <f t="array" ref="AG2486">XLOOKUP(F2486,'CLV2'!A:A,'CLV2'!E:E)</f>
        <v>2.FROZEN FOODS</v>
      </c>
      <c r="AH2486" s="115" t="str">
        <f t="array" ref="AH2486">XLOOKUP(F2486,'CLV2'!A:A,'CLV2'!F:F)</f>
        <v>3.PIZZA - READY MEALS</v>
      </c>
      <c r="AI2486" s="115" t="str">
        <f t="shared" si="8"/>
        <v>Pack</v>
      </c>
      <c r="AJ2486" s="116">
        <f t="shared" si="9"/>
        <v>1</v>
      </c>
      <c r="AK2486" s="117" t="str">
        <f t="array" ref="AK2486">XLOOKUP(F2486,'GIÁ'!A:A,'GIÁ'!D:D)</f>
        <v>22578.43</v>
      </c>
      <c r="AL2486" s="118">
        <f t="shared" si="10"/>
        <v>180627.44</v>
      </c>
      <c r="AM2486" s="118">
        <f t="shared" si="11"/>
        <v>0</v>
      </c>
      <c r="AN2486" s="119">
        <f t="shared" si="12"/>
        <v>0</v>
      </c>
      <c r="AO2486" s="118">
        <f t="shared" si="13"/>
        <v>180627.44</v>
      </c>
      <c r="AP2486" s="121">
        <f t="shared" si="14"/>
        <v>0</v>
      </c>
      <c r="AQ2486" s="122"/>
      <c r="AR2486" s="119"/>
    </row>
    <row r="2487" ht="22.5" customHeight="1">
      <c r="A2487" s="89">
        <v>46233.0</v>
      </c>
      <c r="B2487" s="90">
        <v>0.4388888888888889</v>
      </c>
      <c r="C2487" s="91" t="s">
        <v>1791</v>
      </c>
      <c r="D2487" s="129" t="str">
        <f t="array" ref="D2487">XLOOKUP(C2487,'DS ST'!A:A,'DS ST'!B:B)</f>
        <v>VTG</v>
      </c>
      <c r="E2487" s="94" t="str">
        <f t="array" ref="E2487">XLOOKUP($F2487,'GIÁ'!$A:$A,'GIÁ'!$E:$E)</f>
        <v>ĐÔNG</v>
      </c>
      <c r="F2487" s="94">
        <v>8.934717266003E12</v>
      </c>
      <c r="G2487" s="95" t="s">
        <v>1721</v>
      </c>
      <c r="H2487" s="95" t="s">
        <v>224</v>
      </c>
      <c r="I2487" s="96">
        <v>2.0</v>
      </c>
      <c r="J2487" s="96">
        <v>0.0</v>
      </c>
      <c r="K2487" s="98">
        <f t="shared" si="4"/>
        <v>2</v>
      </c>
      <c r="L2487" s="99" t="s">
        <v>6690</v>
      </c>
      <c r="M2487" s="100" t="s">
        <v>6691</v>
      </c>
      <c r="N2487" s="101" t="str">
        <f t="shared" si="139"/>
        <v>PT1590264-T0018934717266003</v>
      </c>
      <c r="O2487" s="128"/>
      <c r="P2487" s="100"/>
      <c r="Q2487" s="103">
        <f t="shared" si="5"/>
        <v>2</v>
      </c>
      <c r="R2487" s="161"/>
      <c r="S2487" s="105"/>
      <c r="T2487" s="106"/>
      <c r="U2487" s="107" t="s">
        <v>6564</v>
      </c>
      <c r="V2487" s="108" t="s">
        <v>756</v>
      </c>
      <c r="W2487" s="109" t="s">
        <v>1908</v>
      </c>
      <c r="X2487" s="110" t="str">
        <f t="shared" si="6"/>
        <v/>
      </c>
      <c r="Y2487" s="110" t="str">
        <f t="shared" si="7"/>
        <v/>
      </c>
      <c r="Z2487" s="109" t="s">
        <v>797</v>
      </c>
      <c r="AA2487" s="109" t="s">
        <v>802</v>
      </c>
      <c r="AB2487" s="106"/>
      <c r="AC2487" s="158"/>
      <c r="AD2487" s="160"/>
      <c r="AE2487" s="127"/>
      <c r="AF2487" s="113"/>
      <c r="AG2487" s="165" t="str">
        <f t="array" ref="AG2487">XLOOKUP(F2487,'CLV2'!A:A,'CLV2'!E:E)</f>
        <v>2.FROZEN FOODS</v>
      </c>
      <c r="AH2487" s="115" t="str">
        <f t="array" ref="AH2487">XLOOKUP(F2487,'CLV2'!A:A,'CLV2'!F:F)</f>
        <v>3.HOTPOT AND FRIED</v>
      </c>
      <c r="AI2487" s="115" t="str">
        <f t="shared" si="8"/>
        <v>Pack</v>
      </c>
      <c r="AJ2487" s="116">
        <f t="shared" si="9"/>
        <v>1</v>
      </c>
      <c r="AK2487" s="117" t="str">
        <f t="array" ref="AK2487">XLOOKUP(F2487,'GIÁ'!A:A,'GIÁ'!D:D)</f>
        <v>54599.71</v>
      </c>
      <c r="AL2487" s="118">
        <f t="shared" si="10"/>
        <v>109199.42</v>
      </c>
      <c r="AM2487" s="118">
        <f t="shared" si="11"/>
        <v>0</v>
      </c>
      <c r="AN2487" s="119">
        <f t="shared" si="12"/>
        <v>0</v>
      </c>
      <c r="AO2487" s="118">
        <f t="shared" si="13"/>
        <v>109199.42</v>
      </c>
      <c r="AP2487" s="121">
        <f t="shared" si="14"/>
        <v>0</v>
      </c>
      <c r="AQ2487" s="122"/>
      <c r="AR2487" s="119"/>
    </row>
    <row r="2488" ht="22.5" customHeight="1">
      <c r="A2488" s="89">
        <v>46233.0</v>
      </c>
      <c r="B2488" s="90">
        <v>0.4388888888888889</v>
      </c>
      <c r="C2488" s="91" t="s">
        <v>1791</v>
      </c>
      <c r="D2488" s="129" t="str">
        <f t="array" ref="D2488">XLOOKUP(C2488,'DS ST'!A:A,'DS ST'!B:B)</f>
        <v>VTG</v>
      </c>
      <c r="E2488" s="94" t="str">
        <f t="array" ref="E2488">XLOOKUP($F2488,'GIÁ'!$A:$A,'GIÁ'!$E:$E)</f>
        <v>ĐÔNG</v>
      </c>
      <c r="F2488" s="94">
        <v>8.938532826121E12</v>
      </c>
      <c r="G2488" s="95" t="s">
        <v>3050</v>
      </c>
      <c r="H2488" s="95" t="s">
        <v>224</v>
      </c>
      <c r="I2488" s="96">
        <v>6.0</v>
      </c>
      <c r="J2488" s="96">
        <v>0.0</v>
      </c>
      <c r="K2488" s="98">
        <f t="shared" si="4"/>
        <v>6</v>
      </c>
      <c r="L2488" s="99" t="s">
        <v>6690</v>
      </c>
      <c r="M2488" s="100" t="s">
        <v>6691</v>
      </c>
      <c r="N2488" s="101" t="str">
        <f t="shared" si="139"/>
        <v>PT1590264-T0018938532826121</v>
      </c>
      <c r="O2488" s="128"/>
      <c r="P2488" s="100"/>
      <c r="Q2488" s="103">
        <f t="shared" si="5"/>
        <v>6</v>
      </c>
      <c r="R2488" s="161"/>
      <c r="S2488" s="105"/>
      <c r="T2488" s="106"/>
      <c r="U2488" s="107" t="s">
        <v>6541</v>
      </c>
      <c r="V2488" s="108" t="s">
        <v>756</v>
      </c>
      <c r="W2488" s="109" t="s">
        <v>1908</v>
      </c>
      <c r="X2488" s="110" t="str">
        <f t="shared" si="6"/>
        <v/>
      </c>
      <c r="Y2488" s="110" t="str">
        <f t="shared" si="7"/>
        <v/>
      </c>
      <c r="Z2488" s="109" t="s">
        <v>797</v>
      </c>
      <c r="AA2488" s="109" t="s">
        <v>802</v>
      </c>
      <c r="AB2488" s="106"/>
      <c r="AC2488" s="158"/>
      <c r="AD2488" s="160"/>
      <c r="AE2488" s="127"/>
      <c r="AF2488" s="113"/>
      <c r="AG2488" s="165" t="str">
        <f t="array" ref="AG2488">XLOOKUP(F2488,'CLV2'!A:A,'CLV2'!E:E)</f>
        <v>2.FROZEN FOODS</v>
      </c>
      <c r="AH2488" s="115" t="str">
        <f t="array" ref="AH2488">XLOOKUP(F2488,'CLV2'!A:A,'CLV2'!F:F)</f>
        <v>3.PASTRY AND DESSERTS</v>
      </c>
      <c r="AI2488" s="115" t="str">
        <f t="shared" si="8"/>
        <v>Pack</v>
      </c>
      <c r="AJ2488" s="116">
        <f t="shared" si="9"/>
        <v>1</v>
      </c>
      <c r="AK2488" s="117" t="str">
        <f t="array" ref="AK2488">XLOOKUP(F2488,'GIÁ'!A:A,'GIÁ'!D:D)</f>
        <v>21599.37</v>
      </c>
      <c r="AL2488" s="118">
        <f t="shared" si="10"/>
        <v>129596.22</v>
      </c>
      <c r="AM2488" s="118">
        <f t="shared" si="11"/>
        <v>0</v>
      </c>
      <c r="AN2488" s="119">
        <f t="shared" si="12"/>
        <v>0</v>
      </c>
      <c r="AO2488" s="118">
        <f t="shared" si="13"/>
        <v>129596.22</v>
      </c>
      <c r="AP2488" s="121">
        <f t="shared" si="14"/>
        <v>0</v>
      </c>
      <c r="AQ2488" s="122"/>
      <c r="AR2488" s="119"/>
    </row>
    <row r="2489" ht="22.5" customHeight="1">
      <c r="A2489" s="89">
        <v>46233.0</v>
      </c>
      <c r="B2489" s="90">
        <v>0.4388888888888889</v>
      </c>
      <c r="C2489" s="91" t="s">
        <v>1791</v>
      </c>
      <c r="D2489" s="129" t="str">
        <f t="array" ref="D2489">XLOOKUP(C2489,'DS ST'!A:A,'DS ST'!B:B)</f>
        <v>VTG</v>
      </c>
      <c r="E2489" s="94" t="str">
        <f t="array" ref="E2489">XLOOKUP($F2489,'GIÁ'!$A:$A,'GIÁ'!$E:$E)</f>
        <v>ĐÔNG</v>
      </c>
      <c r="F2489" s="94">
        <v>8.93850822885E12</v>
      </c>
      <c r="G2489" s="95" t="s">
        <v>2897</v>
      </c>
      <c r="H2489" s="95" t="s">
        <v>57</v>
      </c>
      <c r="I2489" s="96">
        <v>6.0</v>
      </c>
      <c r="J2489" s="96">
        <v>0.0</v>
      </c>
      <c r="K2489" s="98">
        <f t="shared" si="4"/>
        <v>6</v>
      </c>
      <c r="L2489" s="99" t="s">
        <v>6690</v>
      </c>
      <c r="M2489" s="100" t="s">
        <v>6691</v>
      </c>
      <c r="N2489" s="101" t="str">
        <f t="shared" si="139"/>
        <v>PT1590264-T0018938508228850</v>
      </c>
      <c r="O2489" s="128"/>
      <c r="P2489" s="100"/>
      <c r="Q2489" s="103">
        <f t="shared" si="5"/>
        <v>6</v>
      </c>
      <c r="R2489" s="161"/>
      <c r="S2489" s="105"/>
      <c r="T2489" s="106"/>
      <c r="U2489" s="107" t="s">
        <v>6609</v>
      </c>
      <c r="V2489" s="108" t="s">
        <v>756</v>
      </c>
      <c r="W2489" s="109" t="s">
        <v>1908</v>
      </c>
      <c r="X2489" s="110" t="str">
        <f t="shared" si="6"/>
        <v/>
      </c>
      <c r="Y2489" s="110" t="str">
        <f t="shared" si="7"/>
        <v/>
      </c>
      <c r="Z2489" s="109" t="s">
        <v>797</v>
      </c>
      <c r="AA2489" s="109" t="s">
        <v>802</v>
      </c>
      <c r="AB2489" s="106"/>
      <c r="AC2489" s="158"/>
      <c r="AD2489" s="160"/>
      <c r="AE2489" s="127"/>
      <c r="AF2489" s="113"/>
      <c r="AG2489" s="165" t="str">
        <f t="array" ref="AG2489">XLOOKUP(F2489,'CLV2'!A:A,'CLV2'!E:E)</f>
        <v>2.FROZEN FOODS</v>
      </c>
      <c r="AH2489" s="115" t="str">
        <f t="array" ref="AH2489">XLOOKUP(F2489,'CLV2'!A:A,'CLV2'!F:F)</f>
        <v>3.PIZZA - READY MEALS</v>
      </c>
      <c r="AI2489" s="115" t="str">
        <f t="shared" si="8"/>
        <v>Pack</v>
      </c>
      <c r="AJ2489" s="116">
        <f t="shared" si="9"/>
        <v>1</v>
      </c>
      <c r="AK2489" s="117" t="str">
        <f t="array" ref="AK2489">XLOOKUP(F2489,'GIÁ'!A:A,'GIÁ'!D:D)</f>
        <v>51620.00</v>
      </c>
      <c r="AL2489" s="118">
        <f t="shared" si="10"/>
        <v>309720</v>
      </c>
      <c r="AM2489" s="118">
        <f t="shared" si="11"/>
        <v>0</v>
      </c>
      <c r="AN2489" s="119">
        <f t="shared" si="12"/>
        <v>0</v>
      </c>
      <c r="AO2489" s="118">
        <f t="shared" si="13"/>
        <v>309720</v>
      </c>
      <c r="AP2489" s="121">
        <f t="shared" si="14"/>
        <v>0</v>
      </c>
      <c r="AQ2489" s="122"/>
      <c r="AR2489" s="119"/>
    </row>
    <row r="2490" ht="22.5" customHeight="1">
      <c r="A2490" s="89">
        <v>46233.0</v>
      </c>
      <c r="B2490" s="90">
        <v>0.4388888888888889</v>
      </c>
      <c r="C2490" s="91" t="s">
        <v>1791</v>
      </c>
      <c r="D2490" s="129" t="str">
        <f t="array" ref="D2490">XLOOKUP(C2490,'DS ST'!A:A,'DS ST'!B:B)</f>
        <v>VTG</v>
      </c>
      <c r="E2490" s="94" t="str">
        <f t="array" ref="E2490">XLOOKUP($F2490,'GIÁ'!$A:$A,'GIÁ'!$E:$E)</f>
        <v>ĐÔNG</v>
      </c>
      <c r="F2490" s="94">
        <v>8.934717472008E12</v>
      </c>
      <c r="G2490" s="95" t="s">
        <v>1769</v>
      </c>
      <c r="H2490" s="95" t="s">
        <v>224</v>
      </c>
      <c r="I2490" s="96">
        <v>8.0</v>
      </c>
      <c r="J2490" s="96">
        <v>0.0</v>
      </c>
      <c r="K2490" s="98">
        <f t="shared" si="4"/>
        <v>8</v>
      </c>
      <c r="L2490" s="99" t="s">
        <v>6690</v>
      </c>
      <c r="M2490" s="100" t="s">
        <v>6691</v>
      </c>
      <c r="N2490" s="101" t="str">
        <f t="shared" si="139"/>
        <v>PT1590264-T0018934717472008</v>
      </c>
      <c r="O2490" s="128"/>
      <c r="P2490" s="100"/>
      <c r="Q2490" s="103">
        <f t="shared" si="5"/>
        <v>8</v>
      </c>
      <c r="R2490" s="161"/>
      <c r="S2490" s="105"/>
      <c r="T2490" s="106"/>
      <c r="U2490" s="107" t="s">
        <v>6597</v>
      </c>
      <c r="V2490" s="108" t="s">
        <v>756</v>
      </c>
      <c r="W2490" s="109" t="s">
        <v>1908</v>
      </c>
      <c r="X2490" s="110" t="str">
        <f t="shared" si="6"/>
        <v/>
      </c>
      <c r="Y2490" s="110" t="str">
        <f t="shared" si="7"/>
        <v/>
      </c>
      <c r="Z2490" s="109" t="s">
        <v>797</v>
      </c>
      <c r="AA2490" s="109" t="s">
        <v>802</v>
      </c>
      <c r="AB2490" s="106"/>
      <c r="AC2490" s="158"/>
      <c r="AD2490" s="160"/>
      <c r="AE2490" s="127"/>
      <c r="AF2490" s="113"/>
      <c r="AG2490" s="165" t="str">
        <f t="array" ref="AG2490">XLOOKUP(F2490,'CLV2'!A:A,'CLV2'!E:E)</f>
        <v>2.FROZEN FOODS</v>
      </c>
      <c r="AH2490" s="115" t="str">
        <f t="array" ref="AH2490">XLOOKUP(F2490,'CLV2'!A:A,'CLV2'!F:F)</f>
        <v>3.HOTPOT AND FRIED</v>
      </c>
      <c r="AI2490" s="115" t="str">
        <f t="shared" si="8"/>
        <v>Pack</v>
      </c>
      <c r="AJ2490" s="116">
        <f t="shared" si="9"/>
        <v>1</v>
      </c>
      <c r="AK2490" s="117" t="str">
        <f t="array" ref="AK2490">XLOOKUP(F2490,'GIÁ'!A:A,'GIÁ'!D:D)</f>
        <v>35456.20</v>
      </c>
      <c r="AL2490" s="118">
        <f t="shared" si="10"/>
        <v>283649.6</v>
      </c>
      <c r="AM2490" s="118">
        <f t="shared" si="11"/>
        <v>0</v>
      </c>
      <c r="AN2490" s="119">
        <f t="shared" si="12"/>
        <v>0</v>
      </c>
      <c r="AO2490" s="118">
        <f t="shared" si="13"/>
        <v>283649.6</v>
      </c>
      <c r="AP2490" s="121">
        <f t="shared" si="14"/>
        <v>0</v>
      </c>
      <c r="AQ2490" s="122"/>
      <c r="AR2490" s="119"/>
    </row>
    <row r="2491" ht="22.5" customHeight="1">
      <c r="A2491" s="89">
        <v>46233.0</v>
      </c>
      <c r="B2491" s="90">
        <v>0.4388888888888889</v>
      </c>
      <c r="C2491" s="91" t="s">
        <v>1791</v>
      </c>
      <c r="D2491" s="129" t="str">
        <f t="array" ref="D2491">XLOOKUP(C2491,'DS ST'!A:A,'DS ST'!B:B)</f>
        <v>VTG</v>
      </c>
      <c r="E2491" s="94" t="str">
        <f t="array" ref="E2491">XLOOKUP($F2491,'GIÁ'!$A:$A,'GIÁ'!$E:$E)</f>
        <v>ĐÔNG</v>
      </c>
      <c r="F2491" s="94">
        <v>8.936210415551E12</v>
      </c>
      <c r="G2491" s="95" t="s">
        <v>2676</v>
      </c>
      <c r="H2491" s="95" t="s">
        <v>224</v>
      </c>
      <c r="I2491" s="96">
        <v>16.0</v>
      </c>
      <c r="J2491" s="96">
        <v>0.0</v>
      </c>
      <c r="K2491" s="98">
        <f t="shared" si="4"/>
        <v>16</v>
      </c>
      <c r="L2491" s="99" t="s">
        <v>6690</v>
      </c>
      <c r="M2491" s="100" t="s">
        <v>6691</v>
      </c>
      <c r="N2491" s="101" t="str">
        <f t="shared" si="139"/>
        <v>PT1590264-T0018936210415551</v>
      </c>
      <c r="O2491" s="128"/>
      <c r="P2491" s="100"/>
      <c r="Q2491" s="103">
        <f t="shared" si="5"/>
        <v>16</v>
      </c>
      <c r="R2491" s="161"/>
      <c r="S2491" s="105"/>
      <c r="T2491" s="106"/>
      <c r="U2491" s="107" t="s">
        <v>6554</v>
      </c>
      <c r="V2491" s="108" t="s">
        <v>756</v>
      </c>
      <c r="W2491" s="109" t="s">
        <v>1908</v>
      </c>
      <c r="X2491" s="110" t="str">
        <f t="shared" si="6"/>
        <v/>
      </c>
      <c r="Y2491" s="110" t="str">
        <f t="shared" si="7"/>
        <v/>
      </c>
      <c r="Z2491" s="109" t="s">
        <v>797</v>
      </c>
      <c r="AA2491" s="109" t="s">
        <v>802</v>
      </c>
      <c r="AB2491" s="106"/>
      <c r="AC2491" s="158"/>
      <c r="AD2491" s="160"/>
      <c r="AE2491" s="127"/>
      <c r="AF2491" s="113"/>
      <c r="AG2491" s="165" t="str">
        <f t="array" ref="AG2491">XLOOKUP(F2491,'CLV2'!A:A,'CLV2'!E:E)</f>
        <v>2.FROZEN FOODS</v>
      </c>
      <c r="AH2491" s="115" t="str">
        <f t="array" ref="AH2491">XLOOKUP(F2491,'CLV2'!A:A,'CLV2'!F:F)</f>
        <v>3.DUMPLINGS</v>
      </c>
      <c r="AI2491" s="115" t="str">
        <f t="shared" si="8"/>
        <v>Pack</v>
      </c>
      <c r="AJ2491" s="116">
        <f t="shared" si="9"/>
        <v>1</v>
      </c>
      <c r="AK2491" s="117" t="str">
        <f t="array" ref="AK2491">XLOOKUP(F2491,'GIÁ'!A:A,'GIÁ'!D:D)</f>
        <v>24150.20</v>
      </c>
      <c r="AL2491" s="118">
        <f t="shared" si="10"/>
        <v>386403.2</v>
      </c>
      <c r="AM2491" s="118">
        <f t="shared" si="11"/>
        <v>0</v>
      </c>
      <c r="AN2491" s="119">
        <f t="shared" si="12"/>
        <v>0</v>
      </c>
      <c r="AO2491" s="118">
        <f t="shared" si="13"/>
        <v>386403.2</v>
      </c>
      <c r="AP2491" s="121">
        <f t="shared" si="14"/>
        <v>0</v>
      </c>
      <c r="AQ2491" s="122"/>
      <c r="AR2491" s="119"/>
    </row>
    <row r="2492" ht="22.5" customHeight="1">
      <c r="A2492" s="89">
        <v>46233.0</v>
      </c>
      <c r="B2492" s="90">
        <v>0.4388888888888889</v>
      </c>
      <c r="C2492" s="91" t="s">
        <v>1791</v>
      </c>
      <c r="D2492" s="129" t="str">
        <f t="array" ref="D2492">XLOOKUP(C2492,'DS ST'!A:A,'DS ST'!B:B)</f>
        <v>VTG</v>
      </c>
      <c r="E2492" s="94" t="str">
        <f t="array" ref="E2492">XLOOKUP($F2492,'GIÁ'!$A:$A,'GIÁ'!$E:$E)</f>
        <v>ĐÔNG</v>
      </c>
      <c r="F2492" s="94">
        <v>8.934717262012E12</v>
      </c>
      <c r="G2492" s="95" t="s">
        <v>1715</v>
      </c>
      <c r="H2492" s="95" t="s">
        <v>224</v>
      </c>
      <c r="I2492" s="96">
        <v>6.0</v>
      </c>
      <c r="J2492" s="96">
        <v>0.0</v>
      </c>
      <c r="K2492" s="98">
        <f t="shared" si="4"/>
        <v>6</v>
      </c>
      <c r="L2492" s="99" t="s">
        <v>6690</v>
      </c>
      <c r="M2492" s="100" t="s">
        <v>6691</v>
      </c>
      <c r="N2492" s="101" t="str">
        <f t="shared" si="139"/>
        <v>PT1590264-T0018934717262012</v>
      </c>
      <c r="O2492" s="128"/>
      <c r="P2492" s="100"/>
      <c r="Q2492" s="103">
        <f t="shared" si="5"/>
        <v>6</v>
      </c>
      <c r="R2492" s="161"/>
      <c r="S2492" s="105"/>
      <c r="T2492" s="106"/>
      <c r="U2492" s="107" t="s">
        <v>6528</v>
      </c>
      <c r="V2492" s="108" t="s">
        <v>756</v>
      </c>
      <c r="W2492" s="109" t="s">
        <v>1908</v>
      </c>
      <c r="X2492" s="110" t="str">
        <f t="shared" si="6"/>
        <v/>
      </c>
      <c r="Y2492" s="110" t="str">
        <f t="shared" si="7"/>
        <v/>
      </c>
      <c r="Z2492" s="109" t="s">
        <v>797</v>
      </c>
      <c r="AA2492" s="109" t="s">
        <v>802</v>
      </c>
      <c r="AB2492" s="106"/>
      <c r="AC2492" s="158"/>
      <c r="AD2492" s="160"/>
      <c r="AE2492" s="127"/>
      <c r="AF2492" s="113"/>
      <c r="AG2492" s="165" t="str">
        <f t="array" ref="AG2492">XLOOKUP(F2492,'CLV2'!A:A,'CLV2'!E:E)</f>
        <v>2.FROZEN FOODS</v>
      </c>
      <c r="AH2492" s="115" t="str">
        <f t="array" ref="AH2492">XLOOKUP(F2492,'CLV2'!A:A,'CLV2'!F:F)</f>
        <v>3.HOTPOT AND FRIED</v>
      </c>
      <c r="AI2492" s="115" t="str">
        <f t="shared" si="8"/>
        <v>Pack</v>
      </c>
      <c r="AJ2492" s="116">
        <f t="shared" si="9"/>
        <v>1</v>
      </c>
      <c r="AK2492" s="117" t="str">
        <f t="array" ref="AK2492">XLOOKUP(F2492,'GIÁ'!A:A,'GIÁ'!D:D)</f>
        <v>32686.96</v>
      </c>
      <c r="AL2492" s="118">
        <f t="shared" si="10"/>
        <v>196121.76</v>
      </c>
      <c r="AM2492" s="118">
        <f t="shared" si="11"/>
        <v>0</v>
      </c>
      <c r="AN2492" s="119">
        <f t="shared" si="12"/>
        <v>0</v>
      </c>
      <c r="AO2492" s="118">
        <f t="shared" si="13"/>
        <v>196121.76</v>
      </c>
      <c r="AP2492" s="121">
        <f t="shared" si="14"/>
        <v>0</v>
      </c>
      <c r="AQ2492" s="122"/>
      <c r="AR2492" s="119"/>
    </row>
    <row r="2493" ht="22.5" customHeight="1">
      <c r="A2493" s="89">
        <v>46233.0</v>
      </c>
      <c r="B2493" s="90">
        <v>0.4388888888888889</v>
      </c>
      <c r="C2493" s="91" t="s">
        <v>1791</v>
      </c>
      <c r="D2493" s="129" t="str">
        <f t="array" ref="D2493">XLOOKUP(C2493,'DS ST'!A:A,'DS ST'!B:B)</f>
        <v>VTG</v>
      </c>
      <c r="E2493" s="94" t="str">
        <f t="array" ref="E2493">XLOOKUP($F2493,'GIÁ'!$A:$A,'GIÁ'!$E:$E)</f>
        <v>ĐÔNG</v>
      </c>
      <c r="F2493" s="94">
        <v>8.935319711311E12</v>
      </c>
      <c r="G2493" s="95" t="s">
        <v>2061</v>
      </c>
      <c r="H2493" s="95" t="s">
        <v>224</v>
      </c>
      <c r="I2493" s="96">
        <v>6.0</v>
      </c>
      <c r="J2493" s="96">
        <v>0.0</v>
      </c>
      <c r="K2493" s="98">
        <f t="shared" si="4"/>
        <v>6</v>
      </c>
      <c r="L2493" s="99" t="s">
        <v>6690</v>
      </c>
      <c r="M2493" s="100" t="s">
        <v>6691</v>
      </c>
      <c r="N2493" s="101" t="str">
        <f t="shared" si="139"/>
        <v>PT1590264-T0018935319711311</v>
      </c>
      <c r="O2493" s="128"/>
      <c r="P2493" s="100"/>
      <c r="Q2493" s="103">
        <f t="shared" si="5"/>
        <v>6</v>
      </c>
      <c r="R2493" s="161"/>
      <c r="S2493" s="105"/>
      <c r="T2493" s="106"/>
      <c r="U2493" s="107" t="s">
        <v>6529</v>
      </c>
      <c r="V2493" s="108" t="s">
        <v>756</v>
      </c>
      <c r="W2493" s="109" t="s">
        <v>1908</v>
      </c>
      <c r="X2493" s="110" t="str">
        <f t="shared" si="6"/>
        <v/>
      </c>
      <c r="Y2493" s="110" t="str">
        <f t="shared" si="7"/>
        <v/>
      </c>
      <c r="Z2493" s="109" t="s">
        <v>797</v>
      </c>
      <c r="AA2493" s="109" t="s">
        <v>802</v>
      </c>
      <c r="AB2493" s="106"/>
      <c r="AC2493" s="158"/>
      <c r="AD2493" s="160"/>
      <c r="AE2493" s="127"/>
      <c r="AF2493" s="113"/>
      <c r="AG2493" s="165" t="str">
        <f t="array" ref="AG2493">XLOOKUP(F2493,'CLV2'!A:A,'CLV2'!E:E)</f>
        <v>2.FROZEN FOODS</v>
      </c>
      <c r="AH2493" s="115" t="str">
        <f t="array" ref="AH2493">XLOOKUP(F2493,'CLV2'!A:A,'CLV2'!F:F)</f>
        <v>3.HOTPOT AND FRIED</v>
      </c>
      <c r="AI2493" s="115" t="str">
        <f t="shared" si="8"/>
        <v>Pack</v>
      </c>
      <c r="AJ2493" s="116">
        <f t="shared" si="9"/>
        <v>1</v>
      </c>
      <c r="AK2493" s="117" t="str">
        <f t="array" ref="AK2493">XLOOKUP(F2493,'GIÁ'!A:A,'GIÁ'!D:D)</f>
        <v>30542.46</v>
      </c>
      <c r="AL2493" s="118">
        <f t="shared" si="10"/>
        <v>183254.76</v>
      </c>
      <c r="AM2493" s="118">
        <f t="shared" si="11"/>
        <v>0</v>
      </c>
      <c r="AN2493" s="119">
        <f t="shared" si="12"/>
        <v>0</v>
      </c>
      <c r="AO2493" s="118">
        <f t="shared" si="13"/>
        <v>183254.76</v>
      </c>
      <c r="AP2493" s="121">
        <f t="shared" si="14"/>
        <v>0</v>
      </c>
      <c r="AQ2493" s="122"/>
      <c r="AR2493" s="119"/>
    </row>
    <row r="2494" ht="22.5" customHeight="1">
      <c r="A2494" s="89">
        <v>46233.0</v>
      </c>
      <c r="B2494" s="90">
        <v>0.4388888888888889</v>
      </c>
      <c r="C2494" s="91" t="s">
        <v>1791</v>
      </c>
      <c r="D2494" s="129" t="str">
        <f t="array" ref="D2494">XLOOKUP(C2494,'DS ST'!A:A,'DS ST'!B:B)</f>
        <v>VTG</v>
      </c>
      <c r="E2494" s="94" t="str">
        <f t="array" ref="E2494">XLOOKUP($F2494,'GIÁ'!$A:$A,'GIÁ'!$E:$E)</f>
        <v>ĐÔNG</v>
      </c>
      <c r="F2494" s="94">
        <v>8.934717261336E12</v>
      </c>
      <c r="G2494" s="95" t="s">
        <v>1710</v>
      </c>
      <c r="H2494" s="95" t="s">
        <v>224</v>
      </c>
      <c r="I2494" s="96">
        <v>2.0</v>
      </c>
      <c r="J2494" s="96">
        <v>0.0</v>
      </c>
      <c r="K2494" s="98">
        <f t="shared" si="4"/>
        <v>2</v>
      </c>
      <c r="L2494" s="99" t="s">
        <v>6690</v>
      </c>
      <c r="M2494" s="100" t="s">
        <v>6691</v>
      </c>
      <c r="N2494" s="101" t="str">
        <f t="shared" si="139"/>
        <v>PT1590264-T0018934717261336</v>
      </c>
      <c r="O2494" s="128"/>
      <c r="P2494" s="100"/>
      <c r="Q2494" s="103">
        <f t="shared" si="5"/>
        <v>2</v>
      </c>
      <c r="R2494" s="161"/>
      <c r="S2494" s="105"/>
      <c r="T2494" s="106"/>
      <c r="U2494" s="107" t="s">
        <v>6677</v>
      </c>
      <c r="V2494" s="108" t="s">
        <v>756</v>
      </c>
      <c r="W2494" s="109" t="s">
        <v>1908</v>
      </c>
      <c r="X2494" s="110" t="str">
        <f t="shared" si="6"/>
        <v/>
      </c>
      <c r="Y2494" s="110" t="str">
        <f t="shared" si="7"/>
        <v/>
      </c>
      <c r="Z2494" s="109" t="s">
        <v>797</v>
      </c>
      <c r="AA2494" s="109" t="s">
        <v>802</v>
      </c>
      <c r="AB2494" s="106"/>
      <c r="AC2494" s="158"/>
      <c r="AD2494" s="160"/>
      <c r="AE2494" s="127"/>
      <c r="AF2494" s="113"/>
      <c r="AG2494" s="165" t="str">
        <f t="array" ref="AG2494">XLOOKUP(F2494,'CLV2'!A:A,'CLV2'!E:E)</f>
        <v>2.FROZEN FOODS</v>
      </c>
      <c r="AH2494" s="115" t="str">
        <f t="array" ref="AH2494">XLOOKUP(F2494,'CLV2'!A:A,'CLV2'!F:F)</f>
        <v>3.HOTPOT AND FRIED</v>
      </c>
      <c r="AI2494" s="115" t="str">
        <f t="shared" si="8"/>
        <v>Pack</v>
      </c>
      <c r="AJ2494" s="116">
        <f t="shared" si="9"/>
        <v>1</v>
      </c>
      <c r="AK2494" s="117" t="str">
        <f t="array" ref="AK2494">XLOOKUP(F2494,'GIÁ'!A:A,'GIÁ'!D:D)</f>
        <v>46253.48</v>
      </c>
      <c r="AL2494" s="118">
        <f t="shared" si="10"/>
        <v>92506.96</v>
      </c>
      <c r="AM2494" s="118">
        <f t="shared" si="11"/>
        <v>0</v>
      </c>
      <c r="AN2494" s="119">
        <f t="shared" si="12"/>
        <v>0</v>
      </c>
      <c r="AO2494" s="118">
        <f t="shared" si="13"/>
        <v>92506.96</v>
      </c>
      <c r="AP2494" s="121">
        <f t="shared" si="14"/>
        <v>0</v>
      </c>
      <c r="AQ2494" s="122"/>
      <c r="AR2494" s="119"/>
    </row>
    <row r="2495" ht="22.5" customHeight="1">
      <c r="A2495" s="89">
        <v>46233.0</v>
      </c>
      <c r="B2495" s="90">
        <v>0.4388888888888889</v>
      </c>
      <c r="C2495" s="91" t="s">
        <v>1791</v>
      </c>
      <c r="D2495" s="129" t="str">
        <f t="array" ref="D2495">XLOOKUP(C2495,'DS ST'!A:A,'DS ST'!B:B)</f>
        <v>VTG</v>
      </c>
      <c r="E2495" s="94" t="str">
        <f t="array" ref="E2495">XLOOKUP($F2495,'GIÁ'!$A:$A,'GIÁ'!$E:$E)</f>
        <v>ĐÔNG</v>
      </c>
      <c r="F2495" s="94">
        <v>8.935101608461E12</v>
      </c>
      <c r="G2495" s="95" t="s">
        <v>1899</v>
      </c>
      <c r="H2495" s="95" t="s">
        <v>224</v>
      </c>
      <c r="I2495" s="96">
        <v>10.0</v>
      </c>
      <c r="J2495" s="96">
        <v>0.0</v>
      </c>
      <c r="K2495" s="98">
        <f t="shared" si="4"/>
        <v>10</v>
      </c>
      <c r="L2495" s="99" t="s">
        <v>6690</v>
      </c>
      <c r="M2495" s="100" t="s">
        <v>6691</v>
      </c>
      <c r="N2495" s="101" t="str">
        <f t="shared" si="139"/>
        <v>PT1590264-T0018935101608461</v>
      </c>
      <c r="O2495" s="128"/>
      <c r="P2495" s="100"/>
      <c r="Q2495" s="103">
        <f t="shared" si="5"/>
        <v>10</v>
      </c>
      <c r="R2495" s="161"/>
      <c r="S2495" s="105"/>
      <c r="T2495" s="106"/>
      <c r="U2495" s="107" t="s">
        <v>6555</v>
      </c>
      <c r="V2495" s="108" t="s">
        <v>756</v>
      </c>
      <c r="W2495" s="109" t="s">
        <v>1908</v>
      </c>
      <c r="X2495" s="110" t="str">
        <f t="shared" si="6"/>
        <v/>
      </c>
      <c r="Y2495" s="110" t="str">
        <f t="shared" si="7"/>
        <v/>
      </c>
      <c r="Z2495" s="109" t="s">
        <v>797</v>
      </c>
      <c r="AA2495" s="109" t="s">
        <v>802</v>
      </c>
      <c r="AB2495" s="106"/>
      <c r="AC2495" s="158"/>
      <c r="AD2495" s="160"/>
      <c r="AE2495" s="127"/>
      <c r="AF2495" s="113"/>
      <c r="AG2495" s="165" t="str">
        <f t="array" ref="AG2495">XLOOKUP(F2495,'CLV2'!A:A,'CLV2'!E:E)</f>
        <v>2.FROZEN FOODS</v>
      </c>
      <c r="AH2495" s="115" t="str">
        <f t="array" ref="AH2495">XLOOKUP(F2495,'CLV2'!A:A,'CLV2'!F:F)</f>
        <v>3.HOTPOT AND FRIED</v>
      </c>
      <c r="AI2495" s="115" t="str">
        <f t="shared" si="8"/>
        <v>Pack</v>
      </c>
      <c r="AJ2495" s="116">
        <f t="shared" si="9"/>
        <v>1</v>
      </c>
      <c r="AK2495" s="117" t="str">
        <f t="array" ref="AK2495">XLOOKUP(F2495,'GIÁ'!A:A,'GIÁ'!D:D)</f>
        <v>16904.85</v>
      </c>
      <c r="AL2495" s="118">
        <f t="shared" si="10"/>
        <v>169048.5</v>
      </c>
      <c r="AM2495" s="118">
        <f t="shared" si="11"/>
        <v>0</v>
      </c>
      <c r="AN2495" s="119">
        <f t="shared" si="12"/>
        <v>0</v>
      </c>
      <c r="AO2495" s="118">
        <f t="shared" si="13"/>
        <v>169048.5</v>
      </c>
      <c r="AP2495" s="121">
        <f t="shared" si="14"/>
        <v>0</v>
      </c>
      <c r="AQ2495" s="122"/>
      <c r="AR2495" s="119"/>
    </row>
    <row r="2496" ht="22.5" customHeight="1">
      <c r="A2496" s="89">
        <v>46233.0</v>
      </c>
      <c r="B2496" s="90">
        <v>0.4388888888888889</v>
      </c>
      <c r="C2496" s="91" t="s">
        <v>1791</v>
      </c>
      <c r="D2496" s="129" t="str">
        <f t="array" ref="D2496">XLOOKUP(C2496,'DS ST'!A:A,'DS ST'!B:B)</f>
        <v>VTG</v>
      </c>
      <c r="E2496" s="94" t="str">
        <f t="array" ref="E2496">XLOOKUP($F2496,'GIÁ'!$A:$A,'GIÁ'!$E:$E)</f>
        <v>ĐÔNG</v>
      </c>
      <c r="F2496" s="94">
        <v>8.93607627967E12</v>
      </c>
      <c r="G2496" s="95" t="s">
        <v>2317</v>
      </c>
      <c r="H2496" s="95" t="s">
        <v>224</v>
      </c>
      <c r="I2496" s="96">
        <v>6.0</v>
      </c>
      <c r="J2496" s="96">
        <v>0.0</v>
      </c>
      <c r="K2496" s="98">
        <f t="shared" si="4"/>
        <v>6</v>
      </c>
      <c r="L2496" s="99" t="s">
        <v>6690</v>
      </c>
      <c r="M2496" s="100" t="s">
        <v>6691</v>
      </c>
      <c r="N2496" s="101" t="str">
        <f t="shared" si="139"/>
        <v>PT1590264-T0018936076279670</v>
      </c>
      <c r="O2496" s="128"/>
      <c r="P2496" s="100"/>
      <c r="Q2496" s="103">
        <f t="shared" si="5"/>
        <v>6</v>
      </c>
      <c r="R2496" s="161"/>
      <c r="S2496" s="105"/>
      <c r="T2496" s="106"/>
      <c r="U2496" s="107" t="s">
        <v>6530</v>
      </c>
      <c r="V2496" s="108" t="s">
        <v>756</v>
      </c>
      <c r="W2496" s="109" t="s">
        <v>1908</v>
      </c>
      <c r="X2496" s="110" t="str">
        <f t="shared" si="6"/>
        <v/>
      </c>
      <c r="Y2496" s="110" t="str">
        <f t="shared" si="7"/>
        <v/>
      </c>
      <c r="Z2496" s="109" t="s">
        <v>797</v>
      </c>
      <c r="AA2496" s="109" t="s">
        <v>802</v>
      </c>
      <c r="AB2496" s="106"/>
      <c r="AC2496" s="158"/>
      <c r="AD2496" s="160"/>
      <c r="AE2496" s="127"/>
      <c r="AF2496" s="113"/>
      <c r="AG2496" s="165" t="str">
        <f t="array" ref="AG2496">XLOOKUP(F2496,'CLV2'!A:A,'CLV2'!E:E)</f>
        <v>2.FROZEN FOODS</v>
      </c>
      <c r="AH2496" s="115" t="str">
        <f t="array" ref="AH2496">XLOOKUP(F2496,'CLV2'!A:A,'CLV2'!F:F)</f>
        <v>3.PASTRY AND DESSERTS</v>
      </c>
      <c r="AI2496" s="115" t="str">
        <f t="shared" si="8"/>
        <v>Pack</v>
      </c>
      <c r="AJ2496" s="116">
        <f t="shared" si="9"/>
        <v>1</v>
      </c>
      <c r="AK2496" s="117" t="str">
        <f t="array" ref="AK2496">XLOOKUP(F2496,'GIÁ'!A:A,'GIÁ'!D:D)</f>
        <v>26872.96</v>
      </c>
      <c r="AL2496" s="118">
        <f t="shared" si="10"/>
        <v>161237.76</v>
      </c>
      <c r="AM2496" s="118">
        <f t="shared" si="11"/>
        <v>0</v>
      </c>
      <c r="AN2496" s="119">
        <f t="shared" si="12"/>
        <v>0</v>
      </c>
      <c r="AO2496" s="118">
        <f t="shared" si="13"/>
        <v>161237.76</v>
      </c>
      <c r="AP2496" s="121">
        <f t="shared" si="14"/>
        <v>0</v>
      </c>
      <c r="AQ2496" s="122"/>
      <c r="AR2496" s="119"/>
    </row>
    <row r="2497" ht="22.5" customHeight="1">
      <c r="A2497" s="89">
        <v>46233.0</v>
      </c>
      <c r="B2497" s="90">
        <v>0.4388888888888889</v>
      </c>
      <c r="C2497" s="91" t="s">
        <v>1791</v>
      </c>
      <c r="D2497" s="129" t="str">
        <f t="array" ref="D2497">XLOOKUP(C2497,'DS ST'!A:A,'DS ST'!B:B)</f>
        <v>VTG</v>
      </c>
      <c r="E2497" s="94" t="str">
        <f t="array" ref="E2497">XLOOKUP($F2497,'GIÁ'!$A:$A,'GIÁ'!$E:$E)</f>
        <v>ĐÔNG</v>
      </c>
      <c r="F2497" s="94">
        <v>8.935319710499E12</v>
      </c>
      <c r="G2497" s="95" t="s">
        <v>2056</v>
      </c>
      <c r="H2497" s="95" t="s">
        <v>224</v>
      </c>
      <c r="I2497" s="96">
        <v>6.0</v>
      </c>
      <c r="J2497" s="96">
        <v>0.0</v>
      </c>
      <c r="K2497" s="98">
        <f t="shared" si="4"/>
        <v>6</v>
      </c>
      <c r="L2497" s="99" t="s">
        <v>6690</v>
      </c>
      <c r="M2497" s="100" t="s">
        <v>6691</v>
      </c>
      <c r="N2497" s="101" t="str">
        <f t="shared" si="139"/>
        <v>PT1590264-T0018935319710499</v>
      </c>
      <c r="O2497" s="128"/>
      <c r="P2497" s="100"/>
      <c r="Q2497" s="103">
        <f t="shared" si="5"/>
        <v>6</v>
      </c>
      <c r="R2497" s="161"/>
      <c r="S2497" s="105"/>
      <c r="T2497" s="106"/>
      <c r="U2497" s="107" t="s">
        <v>6531</v>
      </c>
      <c r="V2497" s="108" t="s">
        <v>756</v>
      </c>
      <c r="W2497" s="109" t="s">
        <v>1908</v>
      </c>
      <c r="X2497" s="110" t="str">
        <f t="shared" si="6"/>
        <v/>
      </c>
      <c r="Y2497" s="110" t="str">
        <f t="shared" si="7"/>
        <v/>
      </c>
      <c r="Z2497" s="109" t="s">
        <v>797</v>
      </c>
      <c r="AA2497" s="109" t="s">
        <v>802</v>
      </c>
      <c r="AB2497" s="106"/>
      <c r="AC2497" s="158"/>
      <c r="AD2497" s="160"/>
      <c r="AE2497" s="127"/>
      <c r="AF2497" s="113"/>
      <c r="AG2497" s="165" t="str">
        <f t="array" ref="AG2497">XLOOKUP(F2497,'CLV2'!A:A,'CLV2'!E:E)</f>
        <v>2.FROZEN FOODS</v>
      </c>
      <c r="AH2497" s="115" t="str">
        <f t="array" ref="AH2497">XLOOKUP(F2497,'CLV2'!A:A,'CLV2'!F:F)</f>
        <v>3.HOTPOT AND FRIED</v>
      </c>
      <c r="AI2497" s="115" t="str">
        <f t="shared" si="8"/>
        <v>Pack</v>
      </c>
      <c r="AJ2497" s="116">
        <f t="shared" si="9"/>
        <v>1</v>
      </c>
      <c r="AK2497" s="117" t="str">
        <f t="array" ref="AK2497">XLOOKUP(F2497,'GIÁ'!A:A,'GIÁ'!D:D)</f>
        <v>39627.31</v>
      </c>
      <c r="AL2497" s="118">
        <f t="shared" si="10"/>
        <v>237763.86</v>
      </c>
      <c r="AM2497" s="118">
        <f t="shared" si="11"/>
        <v>0</v>
      </c>
      <c r="AN2497" s="119">
        <f t="shared" si="12"/>
        <v>0</v>
      </c>
      <c r="AO2497" s="118">
        <f t="shared" si="13"/>
        <v>237763.86</v>
      </c>
      <c r="AP2497" s="121">
        <f t="shared" si="14"/>
        <v>0</v>
      </c>
      <c r="AQ2497" s="122"/>
      <c r="AR2497" s="119"/>
    </row>
    <row r="2498" ht="22.5" customHeight="1">
      <c r="A2498" s="89">
        <v>46233.0</v>
      </c>
      <c r="B2498" s="90">
        <v>0.4388888888888889</v>
      </c>
      <c r="C2498" s="91" t="s">
        <v>1791</v>
      </c>
      <c r="D2498" s="129" t="str">
        <f t="array" ref="D2498">XLOOKUP(C2498,'DS ST'!A:A,'DS ST'!B:B)</f>
        <v>VTG</v>
      </c>
      <c r="E2498" s="94" t="str">
        <f t="array" ref="E2498">XLOOKUP($F2498,'GIÁ'!$A:$A,'GIÁ'!$E:$E)</f>
        <v>ĐÔNG</v>
      </c>
      <c r="F2498" s="94">
        <v>8.935297102972E12</v>
      </c>
      <c r="G2498" s="95" t="s">
        <v>2024</v>
      </c>
      <c r="H2498" s="95" t="s">
        <v>224</v>
      </c>
      <c r="I2498" s="96">
        <v>2.0</v>
      </c>
      <c r="J2498" s="96">
        <v>0.0</v>
      </c>
      <c r="K2498" s="98">
        <f t="shared" si="4"/>
        <v>2</v>
      </c>
      <c r="L2498" s="99" t="s">
        <v>6690</v>
      </c>
      <c r="M2498" s="100" t="s">
        <v>6691</v>
      </c>
      <c r="N2498" s="101" t="str">
        <f t="shared" si="139"/>
        <v>PT1590264-T0018935297102972</v>
      </c>
      <c r="O2498" s="128"/>
      <c r="P2498" s="100"/>
      <c r="Q2498" s="103">
        <f t="shared" si="5"/>
        <v>2</v>
      </c>
      <c r="R2498" s="161"/>
      <c r="S2498" s="105"/>
      <c r="T2498" s="106"/>
      <c r="U2498" s="107" t="s">
        <v>6692</v>
      </c>
      <c r="V2498" s="108" t="s">
        <v>756</v>
      </c>
      <c r="W2498" s="109" t="s">
        <v>1908</v>
      </c>
      <c r="X2498" s="110" t="str">
        <f t="shared" si="6"/>
        <v/>
      </c>
      <c r="Y2498" s="110" t="str">
        <f t="shared" si="7"/>
        <v/>
      </c>
      <c r="Z2498" s="109" t="s">
        <v>797</v>
      </c>
      <c r="AA2498" s="109" t="s">
        <v>802</v>
      </c>
      <c r="AB2498" s="106"/>
      <c r="AC2498" s="158"/>
      <c r="AD2498" s="160"/>
      <c r="AE2498" s="127"/>
      <c r="AF2498" s="113"/>
      <c r="AG2498" s="165" t="str">
        <f t="array" ref="AG2498">XLOOKUP(F2498,'CLV2'!A:A,'CLV2'!E:E)</f>
        <v>2.FROZEN FOODS</v>
      </c>
      <c r="AH2498" s="115" t="str">
        <f t="array" ref="AH2498">XLOOKUP(F2498,'CLV2'!A:A,'CLV2'!F:F)</f>
        <v>3.PIZZA - READY MEALS</v>
      </c>
      <c r="AI2498" s="115" t="str">
        <f t="shared" si="8"/>
        <v>Pack</v>
      </c>
      <c r="AJ2498" s="116">
        <f t="shared" si="9"/>
        <v>1</v>
      </c>
      <c r="AK2498" s="117" t="str">
        <f t="array" ref="AK2498">XLOOKUP(F2498,'GIÁ'!A:A,'GIÁ'!D:D)</f>
        <v>16087.17</v>
      </c>
      <c r="AL2498" s="118">
        <f t="shared" si="10"/>
        <v>32174.34</v>
      </c>
      <c r="AM2498" s="118">
        <f t="shared" si="11"/>
        <v>0</v>
      </c>
      <c r="AN2498" s="119">
        <f t="shared" si="12"/>
        <v>0</v>
      </c>
      <c r="AO2498" s="118">
        <f t="shared" si="13"/>
        <v>32174.34</v>
      </c>
      <c r="AP2498" s="121">
        <f t="shared" si="14"/>
        <v>0</v>
      </c>
      <c r="AQ2498" s="122"/>
      <c r="AR2498" s="119"/>
    </row>
    <row r="2499" ht="22.5" customHeight="1">
      <c r="A2499" s="89">
        <v>46233.0</v>
      </c>
      <c r="B2499" s="90">
        <v>0.4388888888888889</v>
      </c>
      <c r="C2499" s="91" t="s">
        <v>1791</v>
      </c>
      <c r="D2499" s="129" t="str">
        <f t="array" ref="D2499">XLOOKUP(C2499,'DS ST'!A:A,'DS ST'!B:B)</f>
        <v>VTG</v>
      </c>
      <c r="E2499" s="94" t="str">
        <f t="array" ref="E2499">XLOOKUP($F2499,'GIÁ'!$A:$A,'GIÁ'!$E:$E)</f>
        <v>ĐÔNG</v>
      </c>
      <c r="F2499" s="94">
        <v>8.938532826183E12</v>
      </c>
      <c r="G2499" s="95" t="s">
        <v>3052</v>
      </c>
      <c r="H2499" s="95" t="s">
        <v>224</v>
      </c>
      <c r="I2499" s="96">
        <v>6.0</v>
      </c>
      <c r="J2499" s="96">
        <v>0.0</v>
      </c>
      <c r="K2499" s="98">
        <f t="shared" si="4"/>
        <v>6</v>
      </c>
      <c r="L2499" s="99" t="s">
        <v>6690</v>
      </c>
      <c r="M2499" s="100" t="s">
        <v>6691</v>
      </c>
      <c r="N2499" s="101" t="str">
        <f t="shared" si="139"/>
        <v>PT1590264-T0018938532826183</v>
      </c>
      <c r="O2499" s="128"/>
      <c r="P2499" s="100"/>
      <c r="Q2499" s="103">
        <f t="shared" si="5"/>
        <v>6</v>
      </c>
      <c r="R2499" s="161"/>
      <c r="S2499" s="105"/>
      <c r="T2499" s="106"/>
      <c r="U2499" s="107" t="s">
        <v>6586</v>
      </c>
      <c r="V2499" s="108" t="s">
        <v>756</v>
      </c>
      <c r="W2499" s="109" t="s">
        <v>1908</v>
      </c>
      <c r="X2499" s="110" t="str">
        <f t="shared" si="6"/>
        <v/>
      </c>
      <c r="Y2499" s="110" t="str">
        <f t="shared" si="7"/>
        <v/>
      </c>
      <c r="Z2499" s="109" t="s">
        <v>797</v>
      </c>
      <c r="AA2499" s="109" t="s">
        <v>802</v>
      </c>
      <c r="AB2499" s="106"/>
      <c r="AC2499" s="158"/>
      <c r="AD2499" s="160"/>
      <c r="AE2499" s="127"/>
      <c r="AF2499" s="113"/>
      <c r="AG2499" s="165" t="str">
        <f t="array" ref="AG2499">XLOOKUP(F2499,'CLV2'!A:A,'CLV2'!E:E)</f>
        <v>2.FROZEN FOODS</v>
      </c>
      <c r="AH2499" s="115" t="str">
        <f t="array" ref="AH2499">XLOOKUP(F2499,'CLV2'!A:A,'CLV2'!F:F)</f>
        <v>3.PASTRY AND DESSERTS</v>
      </c>
      <c r="AI2499" s="115" t="str">
        <f t="shared" si="8"/>
        <v>Pack</v>
      </c>
      <c r="AJ2499" s="116">
        <f t="shared" si="9"/>
        <v>1</v>
      </c>
      <c r="AK2499" s="117" t="str">
        <f t="array" ref="AK2499">XLOOKUP(F2499,'GIÁ'!A:A,'GIÁ'!D:D)</f>
        <v>27480.45</v>
      </c>
      <c r="AL2499" s="118">
        <f t="shared" si="10"/>
        <v>164882.7</v>
      </c>
      <c r="AM2499" s="118">
        <f t="shared" si="11"/>
        <v>0</v>
      </c>
      <c r="AN2499" s="119">
        <f t="shared" si="12"/>
        <v>0</v>
      </c>
      <c r="AO2499" s="118">
        <f t="shared" si="13"/>
        <v>164882.7</v>
      </c>
      <c r="AP2499" s="121">
        <f t="shared" si="14"/>
        <v>0</v>
      </c>
      <c r="AQ2499" s="122"/>
      <c r="AR2499" s="119"/>
    </row>
    <row r="2500" ht="22.5" customHeight="1">
      <c r="A2500" s="89">
        <v>46233.0</v>
      </c>
      <c r="B2500" s="90">
        <v>0.4388888888888889</v>
      </c>
      <c r="C2500" s="91" t="s">
        <v>1791</v>
      </c>
      <c r="D2500" s="129" t="str">
        <f t="array" ref="D2500">XLOOKUP(C2500,'DS ST'!A:A,'DS ST'!B:B)</f>
        <v>VTG</v>
      </c>
      <c r="E2500" s="94" t="str">
        <f t="array" ref="E2500">XLOOKUP($F2500,'GIÁ'!$A:$A,'GIÁ'!$E:$E)</f>
        <v>ĐÔNG</v>
      </c>
      <c r="F2500" s="94">
        <v>8.934717271236E12</v>
      </c>
      <c r="G2500" s="95" t="s">
        <v>1731</v>
      </c>
      <c r="H2500" s="95" t="s">
        <v>224</v>
      </c>
      <c r="I2500" s="96">
        <v>2.0</v>
      </c>
      <c r="J2500" s="96">
        <v>0.0</v>
      </c>
      <c r="K2500" s="98">
        <f t="shared" si="4"/>
        <v>2</v>
      </c>
      <c r="L2500" s="99" t="s">
        <v>6690</v>
      </c>
      <c r="M2500" s="100" t="s">
        <v>6691</v>
      </c>
      <c r="N2500" s="101" t="str">
        <f t="shared" si="139"/>
        <v>PT1590264-T0018934717271236</v>
      </c>
      <c r="O2500" s="128"/>
      <c r="P2500" s="100"/>
      <c r="Q2500" s="103">
        <f t="shared" si="5"/>
        <v>2</v>
      </c>
      <c r="R2500" s="161"/>
      <c r="S2500" s="105"/>
      <c r="T2500" s="106"/>
      <c r="U2500" s="107" t="s">
        <v>6586</v>
      </c>
      <c r="V2500" s="108" t="s">
        <v>756</v>
      </c>
      <c r="W2500" s="109" t="s">
        <v>1908</v>
      </c>
      <c r="X2500" s="110" t="str">
        <f t="shared" si="6"/>
        <v/>
      </c>
      <c r="Y2500" s="110" t="str">
        <f t="shared" si="7"/>
        <v/>
      </c>
      <c r="Z2500" s="109" t="s">
        <v>797</v>
      </c>
      <c r="AA2500" s="109" t="s">
        <v>802</v>
      </c>
      <c r="AB2500" s="106"/>
      <c r="AC2500" s="158"/>
      <c r="AD2500" s="160"/>
      <c r="AE2500" s="127"/>
      <c r="AF2500" s="113"/>
      <c r="AG2500" s="165" t="str">
        <f t="array" ref="AG2500">XLOOKUP(F2500,'CLV2'!A:A,'CLV2'!E:E)</f>
        <v>2.FROZEN FOODS</v>
      </c>
      <c r="AH2500" s="115" t="str">
        <f t="array" ref="AH2500">XLOOKUP(F2500,'CLV2'!A:A,'CLV2'!F:F)</f>
        <v>3.DUMPLINGS</v>
      </c>
      <c r="AI2500" s="115" t="str">
        <f t="shared" si="8"/>
        <v>Pack</v>
      </c>
      <c r="AJ2500" s="116">
        <f t="shared" si="9"/>
        <v>1</v>
      </c>
      <c r="AK2500" s="117" t="str">
        <f t="array" ref="AK2500">XLOOKUP(F2500,'GIÁ'!A:A,'GIÁ'!D:D)</f>
        <v>52399.89</v>
      </c>
      <c r="AL2500" s="118">
        <f t="shared" si="10"/>
        <v>104799.78</v>
      </c>
      <c r="AM2500" s="118">
        <f t="shared" si="11"/>
        <v>0</v>
      </c>
      <c r="AN2500" s="119">
        <f t="shared" si="12"/>
        <v>0</v>
      </c>
      <c r="AO2500" s="118">
        <f t="shared" si="13"/>
        <v>104799.78</v>
      </c>
      <c r="AP2500" s="121">
        <f t="shared" si="14"/>
        <v>0</v>
      </c>
      <c r="AQ2500" s="122"/>
      <c r="AR2500" s="119"/>
    </row>
    <row r="2501" ht="22.5" customHeight="1">
      <c r="A2501" s="89">
        <v>46233.0</v>
      </c>
      <c r="B2501" s="90">
        <v>0.4388888888888889</v>
      </c>
      <c r="C2501" s="91" t="s">
        <v>1791</v>
      </c>
      <c r="D2501" s="129" t="str">
        <f t="array" ref="D2501">XLOOKUP(C2501,'DS ST'!A:A,'DS ST'!B:B)</f>
        <v>VTG</v>
      </c>
      <c r="E2501" s="94" t="str">
        <f t="array" ref="E2501">XLOOKUP($F2501,'GIÁ'!$A:$A,'GIÁ'!$E:$E)</f>
        <v>ĐÔNG</v>
      </c>
      <c r="F2501" s="94">
        <v>8.935297105409E12</v>
      </c>
      <c r="G2501" s="95" t="s">
        <v>2034</v>
      </c>
      <c r="H2501" s="95" t="s">
        <v>224</v>
      </c>
      <c r="I2501" s="96">
        <v>2.0</v>
      </c>
      <c r="J2501" s="96">
        <v>0.0</v>
      </c>
      <c r="K2501" s="98">
        <f t="shared" si="4"/>
        <v>2</v>
      </c>
      <c r="L2501" s="99" t="s">
        <v>6690</v>
      </c>
      <c r="M2501" s="100" t="s">
        <v>6691</v>
      </c>
      <c r="N2501" s="101" t="str">
        <f t="shared" si="139"/>
        <v>PT1590264-T0018935297105409</v>
      </c>
      <c r="O2501" s="128"/>
      <c r="P2501" s="100"/>
      <c r="Q2501" s="103">
        <f t="shared" si="5"/>
        <v>2</v>
      </c>
      <c r="R2501" s="161"/>
      <c r="S2501" s="105"/>
      <c r="T2501" s="106"/>
      <c r="U2501" s="107" t="s">
        <v>6540</v>
      </c>
      <c r="V2501" s="108" t="s">
        <v>756</v>
      </c>
      <c r="W2501" s="109" t="s">
        <v>1908</v>
      </c>
      <c r="X2501" s="110" t="str">
        <f t="shared" si="6"/>
        <v/>
      </c>
      <c r="Y2501" s="110" t="str">
        <f t="shared" si="7"/>
        <v/>
      </c>
      <c r="Z2501" s="109" t="s">
        <v>797</v>
      </c>
      <c r="AA2501" s="109" t="s">
        <v>802</v>
      </c>
      <c r="AB2501" s="106"/>
      <c r="AC2501" s="158"/>
      <c r="AD2501" s="160"/>
      <c r="AE2501" s="127"/>
      <c r="AF2501" s="113"/>
      <c r="AG2501" s="165" t="str">
        <f t="array" ref="AG2501">XLOOKUP(F2501,'CLV2'!A:A,'CLV2'!E:E)</f>
        <v>2.FROZEN FOODS</v>
      </c>
      <c r="AH2501" s="115" t="str">
        <f t="array" ref="AH2501">XLOOKUP(F2501,'CLV2'!A:A,'CLV2'!F:F)</f>
        <v>3.PIZZA - READY MEALS</v>
      </c>
      <c r="AI2501" s="115" t="str">
        <f t="shared" si="8"/>
        <v>Pack</v>
      </c>
      <c r="AJ2501" s="116">
        <f t="shared" si="9"/>
        <v>1</v>
      </c>
      <c r="AK2501" s="117" t="str">
        <f t="array" ref="AK2501">XLOOKUP(F2501,'GIÁ'!A:A,'GIÁ'!D:D)</f>
        <v>60873.43</v>
      </c>
      <c r="AL2501" s="118">
        <f t="shared" si="10"/>
        <v>121746.86</v>
      </c>
      <c r="AM2501" s="118">
        <f t="shared" si="11"/>
        <v>0</v>
      </c>
      <c r="AN2501" s="119">
        <f t="shared" si="12"/>
        <v>0</v>
      </c>
      <c r="AO2501" s="118">
        <f t="shared" si="13"/>
        <v>121746.86</v>
      </c>
      <c r="AP2501" s="121">
        <f t="shared" si="14"/>
        <v>0</v>
      </c>
      <c r="AQ2501" s="122"/>
      <c r="AR2501" s="119"/>
    </row>
    <row r="2502" ht="22.5" customHeight="1">
      <c r="A2502" s="89">
        <v>46233.0</v>
      </c>
      <c r="B2502" s="90">
        <v>0.4388888888888889</v>
      </c>
      <c r="C2502" s="91" t="s">
        <v>1791</v>
      </c>
      <c r="D2502" s="129" t="str">
        <f t="array" ref="D2502">XLOOKUP(C2502,'DS ST'!A:A,'DS ST'!B:B)</f>
        <v>VTG</v>
      </c>
      <c r="E2502" s="94" t="str">
        <f t="array" ref="E2502">XLOOKUP($F2502,'GIÁ'!$A:$A,'GIÁ'!$E:$E)</f>
        <v>ĐÔNG</v>
      </c>
      <c r="F2502" s="94">
        <v>8.936077112983E12</v>
      </c>
      <c r="G2502" s="95" t="s">
        <v>2345</v>
      </c>
      <c r="H2502" s="95" t="s">
        <v>224</v>
      </c>
      <c r="I2502" s="96">
        <v>6.0</v>
      </c>
      <c r="J2502" s="96">
        <v>0.0</v>
      </c>
      <c r="K2502" s="98">
        <f t="shared" si="4"/>
        <v>6</v>
      </c>
      <c r="L2502" s="99" t="s">
        <v>6690</v>
      </c>
      <c r="M2502" s="100" t="s">
        <v>6691</v>
      </c>
      <c r="N2502" s="101" t="str">
        <f t="shared" si="139"/>
        <v>PT1590264-T0018936077112983</v>
      </c>
      <c r="O2502" s="128"/>
      <c r="P2502" s="100"/>
      <c r="Q2502" s="103">
        <f t="shared" si="5"/>
        <v>6</v>
      </c>
      <c r="R2502" s="161"/>
      <c r="S2502" s="105"/>
      <c r="T2502" s="106"/>
      <c r="U2502" s="107" t="s">
        <v>6526</v>
      </c>
      <c r="V2502" s="108" t="s">
        <v>756</v>
      </c>
      <c r="W2502" s="109" t="s">
        <v>1908</v>
      </c>
      <c r="X2502" s="110" t="str">
        <f t="shared" si="6"/>
        <v/>
      </c>
      <c r="Y2502" s="110" t="str">
        <f t="shared" si="7"/>
        <v/>
      </c>
      <c r="Z2502" s="109" t="s">
        <v>797</v>
      </c>
      <c r="AA2502" s="109" t="s">
        <v>802</v>
      </c>
      <c r="AB2502" s="106"/>
      <c r="AC2502" s="158"/>
      <c r="AD2502" s="160"/>
      <c r="AE2502" s="127"/>
      <c r="AF2502" s="113"/>
      <c r="AG2502" s="165" t="str">
        <f t="array" ref="AG2502">XLOOKUP(F2502,'CLV2'!A:A,'CLV2'!E:E)</f>
        <v>2.FROZEN FOODS</v>
      </c>
      <c r="AH2502" s="115" t="str">
        <f t="array" ref="AH2502">XLOOKUP(F2502,'CLV2'!A:A,'CLV2'!F:F)</f>
        <v>3.DUMPLINGS</v>
      </c>
      <c r="AI2502" s="115" t="str">
        <f t="shared" si="8"/>
        <v>Pack</v>
      </c>
      <c r="AJ2502" s="116">
        <f t="shared" si="9"/>
        <v>1</v>
      </c>
      <c r="AK2502" s="117" t="str">
        <f t="array" ref="AK2502">XLOOKUP(F2502,'GIÁ'!A:A,'GIÁ'!D:D)</f>
        <v>30147.74</v>
      </c>
      <c r="AL2502" s="118">
        <f t="shared" si="10"/>
        <v>180886.44</v>
      </c>
      <c r="AM2502" s="118">
        <f t="shared" si="11"/>
        <v>0</v>
      </c>
      <c r="AN2502" s="119">
        <f t="shared" si="12"/>
        <v>0</v>
      </c>
      <c r="AO2502" s="118">
        <f t="shared" si="13"/>
        <v>180886.44</v>
      </c>
      <c r="AP2502" s="121">
        <f t="shared" si="14"/>
        <v>0</v>
      </c>
      <c r="AQ2502" s="122"/>
      <c r="AR2502" s="119"/>
    </row>
    <row r="2503" ht="22.5" customHeight="1">
      <c r="A2503" s="89">
        <v>46233.0</v>
      </c>
      <c r="B2503" s="90">
        <v>0.4388888888888889</v>
      </c>
      <c r="C2503" s="91" t="s">
        <v>1791</v>
      </c>
      <c r="D2503" s="129" t="str">
        <f t="array" ref="D2503">XLOOKUP(C2503,'DS ST'!A:A,'DS ST'!B:B)</f>
        <v>VTG</v>
      </c>
      <c r="E2503" s="94" t="str">
        <f t="array" ref="E2503">XLOOKUP($F2503,'GIÁ'!$A:$A,'GIÁ'!$E:$E)</f>
        <v>ĐÔNG</v>
      </c>
      <c r="F2503" s="94">
        <v>8.938562334023E12</v>
      </c>
      <c r="G2503" s="95" t="s">
        <v>3181</v>
      </c>
      <c r="H2503" s="95" t="s">
        <v>57</v>
      </c>
      <c r="I2503" s="96">
        <v>2.0</v>
      </c>
      <c r="J2503" s="96">
        <v>0.0</v>
      </c>
      <c r="K2503" s="98">
        <f t="shared" si="4"/>
        <v>2</v>
      </c>
      <c r="L2503" s="99" t="s">
        <v>6690</v>
      </c>
      <c r="M2503" s="100" t="s">
        <v>6691</v>
      </c>
      <c r="N2503" s="101" t="str">
        <f t="shared" si="139"/>
        <v>PT1590264-T0018938562334023</v>
      </c>
      <c r="O2503" s="128"/>
      <c r="P2503" s="100"/>
      <c r="Q2503" s="103">
        <f t="shared" si="5"/>
        <v>2</v>
      </c>
      <c r="R2503" s="161"/>
      <c r="S2503" s="105"/>
      <c r="T2503" s="106"/>
      <c r="U2503" s="107" t="s">
        <v>6555</v>
      </c>
      <c r="V2503" s="108" t="s">
        <v>756</v>
      </c>
      <c r="W2503" s="109" t="s">
        <v>1908</v>
      </c>
      <c r="X2503" s="110" t="str">
        <f t="shared" si="6"/>
        <v/>
      </c>
      <c r="Y2503" s="110" t="str">
        <f t="shared" si="7"/>
        <v/>
      </c>
      <c r="Z2503" s="109" t="s">
        <v>797</v>
      </c>
      <c r="AA2503" s="109" t="s">
        <v>802</v>
      </c>
      <c r="AB2503" s="106"/>
      <c r="AC2503" s="158"/>
      <c r="AD2503" s="160"/>
      <c r="AE2503" s="127"/>
      <c r="AF2503" s="113"/>
      <c r="AG2503" s="165" t="str">
        <f t="array" ref="AG2503">XLOOKUP(F2503,'CLV2'!A:A,'CLV2'!E:E)</f>
        <v>2.FROZEN FOODS</v>
      </c>
      <c r="AH2503" s="115" t="str">
        <f t="array" ref="AH2503">XLOOKUP(F2503,'CLV2'!A:A,'CLV2'!F:F)</f>
        <v>3.PIZZA - READY MEALS</v>
      </c>
      <c r="AI2503" s="115" t="str">
        <f t="shared" si="8"/>
        <v>Pack</v>
      </c>
      <c r="AJ2503" s="116">
        <f t="shared" si="9"/>
        <v>1</v>
      </c>
      <c r="AK2503" s="117" t="str">
        <f t="array" ref="AK2503">XLOOKUP(F2503,'GIÁ'!A:A,'GIÁ'!D:D)</f>
        <v>43635.50</v>
      </c>
      <c r="AL2503" s="118">
        <f t="shared" si="10"/>
        <v>87271</v>
      </c>
      <c r="AM2503" s="118">
        <f t="shared" si="11"/>
        <v>0</v>
      </c>
      <c r="AN2503" s="119">
        <f t="shared" si="12"/>
        <v>0</v>
      </c>
      <c r="AO2503" s="118">
        <f t="shared" si="13"/>
        <v>87271</v>
      </c>
      <c r="AP2503" s="121">
        <f t="shared" si="14"/>
        <v>0</v>
      </c>
      <c r="AQ2503" s="122"/>
      <c r="AR2503" s="119"/>
    </row>
    <row r="2504" ht="22.5" customHeight="1">
      <c r="A2504" s="89">
        <v>46233.0</v>
      </c>
      <c r="B2504" s="90">
        <v>0.4388888888888889</v>
      </c>
      <c r="C2504" s="91" t="s">
        <v>1791</v>
      </c>
      <c r="D2504" s="129" t="str">
        <f t="array" ref="D2504">XLOOKUP(C2504,'DS ST'!A:A,'DS ST'!B:B)</f>
        <v>VTG</v>
      </c>
      <c r="E2504" s="94" t="str">
        <f t="array" ref="E2504">XLOOKUP($F2504,'GIÁ'!$A:$A,'GIÁ'!$E:$E)</f>
        <v>ĐÔNG</v>
      </c>
      <c r="F2504" s="94">
        <v>8.93623909005E12</v>
      </c>
      <c r="G2504" s="95" t="s">
        <v>2717</v>
      </c>
      <c r="H2504" s="95" t="s">
        <v>75</v>
      </c>
      <c r="I2504" s="96">
        <v>4.0</v>
      </c>
      <c r="J2504" s="96">
        <v>0.0</v>
      </c>
      <c r="K2504" s="98">
        <f t="shared" si="4"/>
        <v>4</v>
      </c>
      <c r="L2504" s="99" t="s">
        <v>6690</v>
      </c>
      <c r="M2504" s="100" t="s">
        <v>6691</v>
      </c>
      <c r="N2504" s="101" t="str">
        <f t="shared" si="139"/>
        <v>PT1590264-T0018936239090050</v>
      </c>
      <c r="O2504" s="128"/>
      <c r="P2504" s="100"/>
      <c r="Q2504" s="103">
        <f t="shared" si="5"/>
        <v>4</v>
      </c>
      <c r="R2504" s="161"/>
      <c r="S2504" s="105"/>
      <c r="T2504" s="106"/>
      <c r="U2504" s="107" t="s">
        <v>6538</v>
      </c>
      <c r="V2504" s="108" t="s">
        <v>756</v>
      </c>
      <c r="W2504" s="109" t="s">
        <v>1908</v>
      </c>
      <c r="X2504" s="110" t="str">
        <f t="shared" si="6"/>
        <v/>
      </c>
      <c r="Y2504" s="110" t="str">
        <f t="shared" si="7"/>
        <v/>
      </c>
      <c r="Z2504" s="109" t="s">
        <v>797</v>
      </c>
      <c r="AA2504" s="109" t="s">
        <v>802</v>
      </c>
      <c r="AB2504" s="106"/>
      <c r="AC2504" s="158"/>
      <c r="AD2504" s="160"/>
      <c r="AE2504" s="127"/>
      <c r="AF2504" s="113"/>
      <c r="AG2504" s="165" t="str">
        <f t="array" ref="AG2504">XLOOKUP(F2504,'CLV2'!A:A,'CLV2'!E:E)</f>
        <v>2.MEAT</v>
      </c>
      <c r="AH2504" s="115" t="str">
        <f t="array" ref="AH2504">XLOOKUP(F2504,'CLV2'!A:A,'CLV2'!F:F)</f>
        <v>3.FROZEN MEAT</v>
      </c>
      <c r="AI2504" s="115" t="str">
        <f t="shared" si="8"/>
        <v>Pack</v>
      </c>
      <c r="AJ2504" s="116">
        <f t="shared" si="9"/>
        <v>1</v>
      </c>
      <c r="AK2504" s="117" t="str">
        <f t="array" ref="AK2504">XLOOKUP(F2504,'GIÁ'!A:A,'GIÁ'!D:D)</f>
        <v>118354.38</v>
      </c>
      <c r="AL2504" s="118">
        <f t="shared" si="10"/>
        <v>473417.52</v>
      </c>
      <c r="AM2504" s="118">
        <f t="shared" si="11"/>
        <v>0</v>
      </c>
      <c r="AN2504" s="119">
        <f t="shared" si="12"/>
        <v>0</v>
      </c>
      <c r="AO2504" s="118">
        <f t="shared" si="13"/>
        <v>473417.52</v>
      </c>
      <c r="AP2504" s="121">
        <f t="shared" si="14"/>
        <v>0</v>
      </c>
      <c r="AQ2504" s="122"/>
      <c r="AR2504" s="119"/>
    </row>
    <row r="2505" ht="22.5" customHeight="1">
      <c r="A2505" s="89">
        <v>46233.0</v>
      </c>
      <c r="B2505" s="90">
        <v>0.4388888888888889</v>
      </c>
      <c r="C2505" s="91" t="s">
        <v>1791</v>
      </c>
      <c r="D2505" s="129" t="str">
        <f t="array" ref="D2505">XLOOKUP(C2505,'DS ST'!A:A,'DS ST'!B:B)</f>
        <v>VTG</v>
      </c>
      <c r="E2505" s="94" t="str">
        <f t="array" ref="E2505">XLOOKUP($F2505,'GIÁ'!$A:$A,'GIÁ'!$E:$E)</f>
        <v>ĐÔNG</v>
      </c>
      <c r="F2505" s="94">
        <v>8.936190860716E12</v>
      </c>
      <c r="G2505" s="95" t="s">
        <v>2610</v>
      </c>
      <c r="H2505" s="95" t="s">
        <v>93</v>
      </c>
      <c r="I2505" s="96">
        <v>11.0</v>
      </c>
      <c r="J2505" s="96">
        <v>0.0</v>
      </c>
      <c r="K2505" s="98">
        <f t="shared" si="4"/>
        <v>11</v>
      </c>
      <c r="L2505" s="99" t="s">
        <v>6690</v>
      </c>
      <c r="M2505" s="100" t="s">
        <v>6691</v>
      </c>
      <c r="N2505" s="101" t="str">
        <f t="shared" si="139"/>
        <v>PT1590264-T0018936190860716</v>
      </c>
      <c r="O2505" s="128"/>
      <c r="P2505" s="100"/>
      <c r="Q2505" s="103">
        <f t="shared" si="5"/>
        <v>11</v>
      </c>
      <c r="R2505" s="161"/>
      <c r="S2505" s="105"/>
      <c r="T2505" s="106"/>
      <c r="U2505" s="107" t="s">
        <v>6539</v>
      </c>
      <c r="V2505" s="108" t="s">
        <v>756</v>
      </c>
      <c r="W2505" s="109" t="s">
        <v>1908</v>
      </c>
      <c r="X2505" s="110" t="str">
        <f t="shared" si="6"/>
        <v/>
      </c>
      <c r="Y2505" s="110" t="str">
        <f t="shared" si="7"/>
        <v/>
      </c>
      <c r="Z2505" s="109" t="s">
        <v>797</v>
      </c>
      <c r="AA2505" s="109" t="s">
        <v>802</v>
      </c>
      <c r="AB2505" s="106"/>
      <c r="AC2505" s="158"/>
      <c r="AD2505" s="160"/>
      <c r="AE2505" s="127"/>
      <c r="AF2505" s="113"/>
      <c r="AG2505" s="165" t="str">
        <f t="array" ref="AG2505">XLOOKUP(F2505,'CLV2'!A:A,'CLV2'!E:E)</f>
        <v>2.MEAT</v>
      </c>
      <c r="AH2505" s="115" t="str">
        <f t="array" ref="AH2505">XLOOKUP(F2505,'CLV2'!A:A,'CLV2'!F:F)</f>
        <v>3.FROZEN MEAT</v>
      </c>
      <c r="AI2505" s="115" t="str">
        <f t="shared" si="8"/>
        <v>Pack</v>
      </c>
      <c r="AJ2505" s="116">
        <f t="shared" si="9"/>
        <v>1</v>
      </c>
      <c r="AK2505" s="117" t="str">
        <f t="array" ref="AK2505">XLOOKUP(F2505,'GIÁ'!A:A,'GIÁ'!D:D)</f>
        <v>49176.27</v>
      </c>
      <c r="AL2505" s="118">
        <f t="shared" si="10"/>
        <v>540938.97</v>
      </c>
      <c r="AM2505" s="118">
        <f t="shared" si="11"/>
        <v>0</v>
      </c>
      <c r="AN2505" s="119">
        <f t="shared" si="12"/>
        <v>0</v>
      </c>
      <c r="AO2505" s="118">
        <f t="shared" si="13"/>
        <v>540938.97</v>
      </c>
      <c r="AP2505" s="121">
        <f t="shared" si="14"/>
        <v>0</v>
      </c>
      <c r="AQ2505" s="122"/>
      <c r="AR2505" s="119"/>
    </row>
    <row r="2506" ht="22.5" customHeight="1">
      <c r="A2506" s="89">
        <v>46233.0</v>
      </c>
      <c r="B2506" s="90">
        <v>0.4388888888888889</v>
      </c>
      <c r="C2506" s="91" t="s">
        <v>1791</v>
      </c>
      <c r="D2506" s="129" t="str">
        <f t="array" ref="D2506">XLOOKUP(C2506,'DS ST'!A:A,'DS ST'!B:B)</f>
        <v>VTG</v>
      </c>
      <c r="E2506" s="94" t="str">
        <f t="array" ref="E2506">XLOOKUP($F2506,'GIÁ'!$A:$A,'GIÁ'!$E:$E)</f>
        <v>ĐÔNG</v>
      </c>
      <c r="F2506" s="94">
        <v>8.936239090036E12</v>
      </c>
      <c r="G2506" s="95" t="s">
        <v>2713</v>
      </c>
      <c r="H2506" s="95" t="s">
        <v>75</v>
      </c>
      <c r="I2506" s="96">
        <v>2.0</v>
      </c>
      <c r="J2506" s="96">
        <v>0.0</v>
      </c>
      <c r="K2506" s="98">
        <f t="shared" si="4"/>
        <v>2</v>
      </c>
      <c r="L2506" s="99" t="s">
        <v>6690</v>
      </c>
      <c r="M2506" s="100" t="s">
        <v>6691</v>
      </c>
      <c r="N2506" s="101" t="str">
        <f t="shared" si="139"/>
        <v>PT1590264-T0018936239090036</v>
      </c>
      <c r="O2506" s="128"/>
      <c r="P2506" s="100"/>
      <c r="Q2506" s="103">
        <f t="shared" si="5"/>
        <v>2</v>
      </c>
      <c r="R2506" s="161"/>
      <c r="S2506" s="105"/>
      <c r="T2506" s="106"/>
      <c r="U2506" s="107" t="s">
        <v>6539</v>
      </c>
      <c r="V2506" s="108" t="s">
        <v>756</v>
      </c>
      <c r="W2506" s="109" t="s">
        <v>1908</v>
      </c>
      <c r="X2506" s="110" t="str">
        <f t="shared" si="6"/>
        <v/>
      </c>
      <c r="Y2506" s="110" t="str">
        <f t="shared" si="7"/>
        <v/>
      </c>
      <c r="Z2506" s="109" t="s">
        <v>797</v>
      </c>
      <c r="AA2506" s="109" t="s">
        <v>802</v>
      </c>
      <c r="AB2506" s="106"/>
      <c r="AC2506" s="158"/>
      <c r="AD2506" s="160"/>
      <c r="AE2506" s="127"/>
      <c r="AF2506" s="113"/>
      <c r="AG2506" s="165" t="str">
        <f t="array" ref="AG2506">XLOOKUP(F2506,'CLV2'!A:A,'CLV2'!E:E)</f>
        <v>2.MEAT</v>
      </c>
      <c r="AH2506" s="115" t="str">
        <f t="array" ref="AH2506">XLOOKUP(F2506,'CLV2'!A:A,'CLV2'!F:F)</f>
        <v>3.FROZEN MEAT</v>
      </c>
      <c r="AI2506" s="115" t="str">
        <f t="shared" si="8"/>
        <v>Pack</v>
      </c>
      <c r="AJ2506" s="116">
        <f t="shared" si="9"/>
        <v>1</v>
      </c>
      <c r="AK2506" s="117" t="str">
        <f t="array" ref="AK2506">XLOOKUP(F2506,'GIÁ'!A:A,'GIÁ'!D:D)</f>
        <v>47814.16</v>
      </c>
      <c r="AL2506" s="118">
        <f t="shared" si="10"/>
        <v>95628.32</v>
      </c>
      <c r="AM2506" s="118">
        <f t="shared" si="11"/>
        <v>0</v>
      </c>
      <c r="AN2506" s="119">
        <f t="shared" si="12"/>
        <v>0</v>
      </c>
      <c r="AO2506" s="118">
        <f t="shared" si="13"/>
        <v>95628.32</v>
      </c>
      <c r="AP2506" s="121">
        <f t="shared" si="14"/>
        <v>0</v>
      </c>
      <c r="AQ2506" s="122"/>
      <c r="AR2506" s="119"/>
    </row>
    <row r="2507" ht="22.5" customHeight="1">
      <c r="A2507" s="89">
        <v>46233.0</v>
      </c>
      <c r="B2507" s="90">
        <v>0.4388888888888889</v>
      </c>
      <c r="C2507" s="91" t="s">
        <v>1791</v>
      </c>
      <c r="D2507" s="129" t="str">
        <f t="array" ref="D2507">XLOOKUP(C2507,'DS ST'!A:A,'DS ST'!B:B)</f>
        <v>VTG</v>
      </c>
      <c r="E2507" s="94" t="str">
        <f t="array" ref="E2507">XLOOKUP($F2507,'GIÁ'!$A:$A,'GIÁ'!$E:$E)</f>
        <v>ĐÔNG</v>
      </c>
      <c r="F2507" s="94">
        <v>8.938535604047E12</v>
      </c>
      <c r="G2507" s="95" t="s">
        <v>3054</v>
      </c>
      <c r="H2507" s="95" t="s">
        <v>787</v>
      </c>
      <c r="I2507" s="96">
        <v>4.0</v>
      </c>
      <c r="J2507" s="96">
        <v>0.0</v>
      </c>
      <c r="K2507" s="98">
        <f t="shared" si="4"/>
        <v>4</v>
      </c>
      <c r="L2507" s="99" t="s">
        <v>6690</v>
      </c>
      <c r="M2507" s="100" t="s">
        <v>6691</v>
      </c>
      <c r="N2507" s="101" t="str">
        <f t="shared" si="139"/>
        <v>PT1590264-T0018938535604047</v>
      </c>
      <c r="O2507" s="128"/>
      <c r="P2507" s="100"/>
      <c r="Q2507" s="103">
        <f t="shared" si="5"/>
        <v>4</v>
      </c>
      <c r="R2507" s="161"/>
      <c r="S2507" s="105"/>
      <c r="T2507" s="106"/>
      <c r="U2507" s="107" t="s">
        <v>6541</v>
      </c>
      <c r="V2507" s="108" t="s">
        <v>756</v>
      </c>
      <c r="W2507" s="109" t="s">
        <v>1908</v>
      </c>
      <c r="X2507" s="110" t="str">
        <f t="shared" si="6"/>
        <v/>
      </c>
      <c r="Y2507" s="110" t="str">
        <f t="shared" si="7"/>
        <v/>
      </c>
      <c r="Z2507" s="109" t="s">
        <v>797</v>
      </c>
      <c r="AA2507" s="109" t="s">
        <v>802</v>
      </c>
      <c r="AB2507" s="106"/>
      <c r="AC2507" s="158"/>
      <c r="AD2507" s="160"/>
      <c r="AE2507" s="127"/>
      <c r="AF2507" s="113"/>
      <c r="AG2507" s="165" t="str">
        <f t="array" ref="AG2507">XLOOKUP(F2507,'CLV2'!A:A,'CLV2'!E:E)</f>
        <v>2.FISH AND SEAFOOD</v>
      </c>
      <c r="AH2507" s="115" t="str">
        <f t="array" ref="AH2507">XLOOKUP(F2507,'CLV2'!A:A,'CLV2'!F:F)</f>
        <v>3.FROZEN FISH AND SEAFOOD</v>
      </c>
      <c r="AI2507" s="115" t="str">
        <f t="shared" si="8"/>
        <v>Pack</v>
      </c>
      <c r="AJ2507" s="116">
        <f t="shared" si="9"/>
        <v>1</v>
      </c>
      <c r="AK2507" s="117" t="str">
        <f t="array" ref="AK2507">XLOOKUP(F2507,'GIÁ'!A:A,'GIÁ'!D:D)</f>
        <v>48011.15</v>
      </c>
      <c r="AL2507" s="118">
        <f t="shared" si="10"/>
        <v>192044.6</v>
      </c>
      <c r="AM2507" s="118">
        <f t="shared" si="11"/>
        <v>0</v>
      </c>
      <c r="AN2507" s="119">
        <f t="shared" si="12"/>
        <v>0</v>
      </c>
      <c r="AO2507" s="118">
        <f t="shared" si="13"/>
        <v>192044.6</v>
      </c>
      <c r="AP2507" s="121">
        <f t="shared" si="14"/>
        <v>0</v>
      </c>
      <c r="AQ2507" s="122"/>
      <c r="AR2507" s="119"/>
    </row>
    <row r="2508" ht="22.5" customHeight="1">
      <c r="A2508" s="89">
        <v>46233.0</v>
      </c>
      <c r="B2508" s="90">
        <v>0.4388888888888889</v>
      </c>
      <c r="C2508" s="91" t="s">
        <v>1791</v>
      </c>
      <c r="D2508" s="129" t="str">
        <f t="array" ref="D2508">XLOOKUP(C2508,'DS ST'!A:A,'DS ST'!B:B)</f>
        <v>VTG</v>
      </c>
      <c r="E2508" s="94" t="str">
        <f t="array" ref="E2508">XLOOKUP($F2508,'GIÁ'!$A:$A,'GIÁ'!$E:$E)</f>
        <v>ĐÔNG</v>
      </c>
      <c r="F2508" s="94">
        <v>8.936187610089E12</v>
      </c>
      <c r="G2508" s="95" t="s">
        <v>2590</v>
      </c>
      <c r="H2508" s="95" t="s">
        <v>224</v>
      </c>
      <c r="I2508" s="96">
        <v>4.0</v>
      </c>
      <c r="J2508" s="96">
        <v>0.0</v>
      </c>
      <c r="K2508" s="98">
        <f t="shared" si="4"/>
        <v>4</v>
      </c>
      <c r="L2508" s="99" t="s">
        <v>6690</v>
      </c>
      <c r="M2508" s="100" t="s">
        <v>6691</v>
      </c>
      <c r="N2508" s="101" t="str">
        <f t="shared" si="139"/>
        <v>PT1590264-T0018936187610089</v>
      </c>
      <c r="O2508" s="128"/>
      <c r="P2508" s="100"/>
      <c r="Q2508" s="103">
        <f t="shared" si="5"/>
        <v>4</v>
      </c>
      <c r="R2508" s="161"/>
      <c r="S2508" s="105"/>
      <c r="T2508" s="106"/>
      <c r="U2508" s="107" t="s">
        <v>6532</v>
      </c>
      <c r="V2508" s="108" t="s">
        <v>756</v>
      </c>
      <c r="W2508" s="109" t="s">
        <v>1908</v>
      </c>
      <c r="X2508" s="110" t="str">
        <f t="shared" si="6"/>
        <v/>
      </c>
      <c r="Y2508" s="110" t="str">
        <f t="shared" si="7"/>
        <v/>
      </c>
      <c r="Z2508" s="109" t="s">
        <v>797</v>
      </c>
      <c r="AA2508" s="109" t="s">
        <v>802</v>
      </c>
      <c r="AB2508" s="106"/>
      <c r="AC2508" s="158"/>
      <c r="AD2508" s="160"/>
      <c r="AE2508" s="127"/>
      <c r="AF2508" s="113"/>
      <c r="AG2508" s="165" t="str">
        <f t="array" ref="AG2508">XLOOKUP(F2508,'CLV2'!A:A,'CLV2'!E:E)</f>
        <v>2.FISH AND SEAFOOD</v>
      </c>
      <c r="AH2508" s="115" t="str">
        <f t="array" ref="AH2508">XLOOKUP(F2508,'CLV2'!A:A,'CLV2'!F:F)</f>
        <v>3.FROZEN FISH AND SEAFOOD</v>
      </c>
      <c r="AI2508" s="115" t="str">
        <f t="shared" si="8"/>
        <v>Pack</v>
      </c>
      <c r="AJ2508" s="116">
        <f t="shared" si="9"/>
        <v>1</v>
      </c>
      <c r="AK2508" s="117" t="str">
        <f t="array" ref="AK2508">XLOOKUP(F2508,'GIÁ'!A:A,'GIÁ'!D:D)</f>
        <v>73948.55</v>
      </c>
      <c r="AL2508" s="118">
        <f t="shared" si="10"/>
        <v>295794.2</v>
      </c>
      <c r="AM2508" s="118">
        <f t="shared" si="11"/>
        <v>0</v>
      </c>
      <c r="AN2508" s="119">
        <f t="shared" si="12"/>
        <v>0</v>
      </c>
      <c r="AO2508" s="118">
        <f t="shared" si="13"/>
        <v>295794.2</v>
      </c>
      <c r="AP2508" s="121">
        <f t="shared" si="14"/>
        <v>0</v>
      </c>
      <c r="AQ2508" s="122"/>
      <c r="AR2508" s="119"/>
    </row>
    <row r="2509" ht="22.5" customHeight="1">
      <c r="A2509" s="89">
        <v>46233.0</v>
      </c>
      <c r="B2509" s="90">
        <v>0.4388888888888889</v>
      </c>
      <c r="C2509" s="91" t="s">
        <v>1791</v>
      </c>
      <c r="D2509" s="129" t="str">
        <f t="array" ref="D2509">XLOOKUP(C2509,'DS ST'!A:A,'DS ST'!B:B)</f>
        <v>VTG</v>
      </c>
      <c r="E2509" s="94" t="str">
        <f t="array" ref="E2509">XLOOKUP($F2509,'GIÁ'!$A:$A,'GIÁ'!$E:$E)</f>
        <v>ĐÔNG</v>
      </c>
      <c r="F2509" s="94">
        <v>8.936190860464E12</v>
      </c>
      <c r="G2509" s="95" t="s">
        <v>2608</v>
      </c>
      <c r="H2509" s="95" t="s">
        <v>93</v>
      </c>
      <c r="I2509" s="96">
        <v>4.0</v>
      </c>
      <c r="J2509" s="96">
        <v>0.0</v>
      </c>
      <c r="K2509" s="98">
        <f t="shared" si="4"/>
        <v>4</v>
      </c>
      <c r="L2509" s="99" t="s">
        <v>6690</v>
      </c>
      <c r="M2509" s="100" t="s">
        <v>6691</v>
      </c>
      <c r="N2509" s="101" t="str">
        <f t="shared" si="139"/>
        <v>PT1590264-T0018936190860464</v>
      </c>
      <c r="O2509" s="128"/>
      <c r="P2509" s="100"/>
      <c r="Q2509" s="103">
        <f t="shared" si="5"/>
        <v>4</v>
      </c>
      <c r="R2509" s="161"/>
      <c r="S2509" s="105"/>
      <c r="T2509" s="106"/>
      <c r="U2509" s="107" t="s">
        <v>6543</v>
      </c>
      <c r="V2509" s="108" t="s">
        <v>756</v>
      </c>
      <c r="W2509" s="109" t="s">
        <v>1908</v>
      </c>
      <c r="X2509" s="110" t="str">
        <f t="shared" si="6"/>
        <v/>
      </c>
      <c r="Y2509" s="110" t="str">
        <f t="shared" si="7"/>
        <v/>
      </c>
      <c r="Z2509" s="109" t="s">
        <v>797</v>
      </c>
      <c r="AA2509" s="109" t="s">
        <v>802</v>
      </c>
      <c r="AB2509" s="106"/>
      <c r="AC2509" s="158"/>
      <c r="AD2509" s="160"/>
      <c r="AE2509" s="127"/>
      <c r="AF2509" s="113"/>
      <c r="AG2509" s="165" t="str">
        <f t="array" ref="AG2509">XLOOKUP(F2509,'CLV2'!A:A,'CLV2'!E:E)</f>
        <v>2.MEAT</v>
      </c>
      <c r="AH2509" s="115" t="str">
        <f t="array" ref="AH2509">XLOOKUP(F2509,'CLV2'!A:A,'CLV2'!F:F)</f>
        <v>3.FROZEN MEAT</v>
      </c>
      <c r="AI2509" s="115" t="str">
        <f t="shared" si="8"/>
        <v>Pack</v>
      </c>
      <c r="AJ2509" s="116">
        <f t="shared" si="9"/>
        <v>1</v>
      </c>
      <c r="AK2509" s="117" t="str">
        <f t="array" ref="AK2509">XLOOKUP(F2509,'GIÁ'!A:A,'GIÁ'!D:D)</f>
        <v>43621.31</v>
      </c>
      <c r="AL2509" s="118">
        <f t="shared" si="10"/>
        <v>174485.24</v>
      </c>
      <c r="AM2509" s="118">
        <f t="shared" si="11"/>
        <v>0</v>
      </c>
      <c r="AN2509" s="119">
        <f t="shared" si="12"/>
        <v>0</v>
      </c>
      <c r="AO2509" s="118">
        <f t="shared" si="13"/>
        <v>174485.24</v>
      </c>
      <c r="AP2509" s="121">
        <f t="shared" si="14"/>
        <v>0</v>
      </c>
      <c r="AQ2509" s="122"/>
      <c r="AR2509" s="119"/>
    </row>
    <row r="2510" ht="22.5" customHeight="1">
      <c r="A2510" s="89">
        <v>46233.0</v>
      </c>
      <c r="B2510" s="90">
        <v>0.5805555555555556</v>
      </c>
      <c r="C2510" s="91" t="s">
        <v>1791</v>
      </c>
      <c r="D2510" s="129" t="str">
        <f t="array" ref="D2510">XLOOKUP(C2510,'DS ST'!A:A,'DS ST'!B:B)</f>
        <v>VTG</v>
      </c>
      <c r="E2510" s="94" t="str">
        <f t="array" ref="E2510">XLOOKUP($F2510,'GIÁ'!$A:$A,'GIÁ'!$E:$E)</f>
        <v>MÁT</v>
      </c>
      <c r="F2510" s="94">
        <v>8.935007101059E12</v>
      </c>
      <c r="G2510" s="95" t="s">
        <v>1777</v>
      </c>
      <c r="H2510" s="95" t="s">
        <v>57</v>
      </c>
      <c r="I2510" s="96">
        <v>4.0</v>
      </c>
      <c r="J2510" s="96">
        <v>3.0</v>
      </c>
      <c r="K2510" s="98">
        <f t="shared" si="4"/>
        <v>1</v>
      </c>
      <c r="L2510" s="99" t="s">
        <v>6693</v>
      </c>
      <c r="M2510" s="100" t="s">
        <v>6694</v>
      </c>
      <c r="N2510" s="101" t="str">
        <f t="shared" si="139"/>
        <v>TRBVTG62028935007101059</v>
      </c>
      <c r="O2510" s="128"/>
      <c r="P2510" s="100"/>
      <c r="Q2510" s="103">
        <f t="shared" si="5"/>
        <v>1</v>
      </c>
      <c r="R2510" s="161"/>
      <c r="S2510" s="105"/>
      <c r="T2510" s="106"/>
      <c r="U2510" s="107"/>
      <c r="V2510" s="108" t="s">
        <v>756</v>
      </c>
      <c r="W2510" s="109" t="s">
        <v>1312</v>
      </c>
      <c r="X2510" s="110" t="str">
        <f t="shared" si="6"/>
        <v/>
      </c>
      <c r="Y2510" s="110" t="str">
        <f t="shared" si="7"/>
        <v/>
      </c>
      <c r="Z2510" s="139" t="str">
        <f t="shared" ref="Z2510:Z2529" si="149">IF(N(Q2510)&lt;=0,"",IF(ISNUMBER(SEARCH("Thiếu kiện",V2510)),"Kho đông mát",IF(AND(N(Q2510)&gt;0,N(P2510)&gt;0,OR(ISNUMBER(SEARCH("Hình KDB",U2510)),ISNUMBER(SEARCH("Hình tele",U2510)),ISNUMBER(SEARCH("sai code",U2510)),ISNUMBER(SEARCH("ST nhận",U2510)))),"Kho đông mát",IF(AND(W2510="DC giao thiếu",OR(ISNUMBER(SEARCH("Hình KDB",U2510)),ISNUMBER(SEARCH("Hình tele",U2510)),ISNUMBER(SEARCH("sai code",U2510)))),"Kho đông mát",IF(W2510="DC giao thiếu","Chưa xác định",IF(AND(W2510="DC pick sai",OR(ISNUMBER(SEARCH("Hình KDB",U2510)),ISNUMBER(SEARCH("Hình tele",U2510)),ISNUMBER(SEARCH("sai code",U2510)),ISNUMBER(SEARCH("ST nhận",U2510)))),"Kho đông mát",IF(W2510="DC pick sai","Chưa xác định",IF(AND(W2510="Hao hụt",N(O2510)&gt;0,OR(ISNUMBER(SEARCH("Hình KDB",U2510)),ISNUMBER(SEARCH("Hình tele",U2510)),ISNUMBER(SEARCH("sai code",U2510)),ISNUMBER(SEARCH("ST nhận",U2510)))),"Kho đông mát",IF(W2510="Hao hụt","Chưa xác định",IF(OR(W2510="VT giao sai điểm",W2510="Không đạt nhiệt độ",W2510="TX giao thiếu kiện",W2510="Hàng không đạt CL"),"Kho đông mát",IF(W2510="Chưa xác định","Chưa xác định",IF(N(P2510)&gt;0,"Chưa xác định",""))))))))))))</f>
        <v>Chưa xác định</v>
      </c>
      <c r="AA2510" s="109" t="s">
        <v>5260</v>
      </c>
      <c r="AB2510" s="106"/>
      <c r="AC2510" s="158"/>
      <c r="AD2510" s="160"/>
      <c r="AE2510" s="127"/>
      <c r="AF2510" s="113"/>
      <c r="AG2510" s="165" t="str">
        <f t="array" ref="AG2510">XLOOKUP(F2510,'CLV2'!A:A,'CLV2'!E:E)</f>
        <v>2.DAIRY</v>
      </c>
      <c r="AH2510" s="115" t="str">
        <f t="array" ref="AH2510">XLOOKUP(F2510,'CLV2'!A:A,'CLV2'!F:F)</f>
        <v>3.FRESH MILK</v>
      </c>
      <c r="AI2510" s="115" t="str">
        <f t="shared" si="8"/>
        <v>Pack</v>
      </c>
      <c r="AJ2510" s="116">
        <f t="shared" si="9"/>
        <v>0.25</v>
      </c>
      <c r="AK2510" s="117" t="str">
        <f t="array" ref="AK2510">XLOOKUP(F2510,'GIÁ'!A:A,'GIÁ'!D:D)</f>
        <v>28687.46</v>
      </c>
      <c r="AL2510" s="118">
        <f t="shared" si="10"/>
        <v>28687.46</v>
      </c>
      <c r="AM2510" s="118">
        <f t="shared" si="11"/>
        <v>0</v>
      </c>
      <c r="AN2510" s="119">
        <f t="shared" si="12"/>
        <v>0</v>
      </c>
      <c r="AO2510" s="118">
        <f t="shared" si="13"/>
        <v>0</v>
      </c>
      <c r="AP2510" s="121">
        <f t="shared" si="14"/>
        <v>28687.46</v>
      </c>
      <c r="AQ2510" s="122"/>
      <c r="AR2510" s="119"/>
    </row>
    <row r="2511" ht="22.5" customHeight="1">
      <c r="A2511" s="89">
        <v>46233.0</v>
      </c>
      <c r="B2511" s="90">
        <v>0.5805555555555556</v>
      </c>
      <c r="C2511" s="91" t="s">
        <v>1791</v>
      </c>
      <c r="D2511" s="129" t="str">
        <f t="array" ref="D2511">XLOOKUP(C2511,'DS ST'!A:A,'DS ST'!B:B)</f>
        <v>VTG</v>
      </c>
      <c r="E2511" s="94" t="str">
        <f t="array" ref="E2511">XLOOKUP($F2511,'GIÁ'!$A:$A,'GIÁ'!$E:$E)</f>
        <v>MÁT</v>
      </c>
      <c r="F2511" s="94">
        <v>8.934673605823E12</v>
      </c>
      <c r="G2511" s="95" t="s">
        <v>1689</v>
      </c>
      <c r="H2511" s="95" t="s">
        <v>57</v>
      </c>
      <c r="I2511" s="96">
        <v>52.0</v>
      </c>
      <c r="J2511" s="96">
        <v>48.0</v>
      </c>
      <c r="K2511" s="98">
        <f t="shared" si="4"/>
        <v>4</v>
      </c>
      <c r="L2511" s="99" t="s">
        <v>6693</v>
      </c>
      <c r="M2511" s="100" t="s">
        <v>6695</v>
      </c>
      <c r="N2511" s="101" t="str">
        <f t="shared" si="139"/>
        <v>TRBVTG62738934673605823</v>
      </c>
      <c r="O2511" s="128"/>
      <c r="P2511" s="100"/>
      <c r="Q2511" s="103">
        <f t="shared" si="5"/>
        <v>4</v>
      </c>
      <c r="R2511" s="161"/>
      <c r="S2511" s="105"/>
      <c r="T2511" s="106"/>
      <c r="U2511" s="107"/>
      <c r="V2511" s="108" t="s">
        <v>756</v>
      </c>
      <c r="W2511" s="109" t="s">
        <v>1312</v>
      </c>
      <c r="X2511" s="110" t="str">
        <f t="shared" si="6"/>
        <v/>
      </c>
      <c r="Y2511" s="110" t="str">
        <f t="shared" si="7"/>
        <v/>
      </c>
      <c r="Z2511" s="139" t="str">
        <f t="shared" si="149"/>
        <v>Chưa xác định</v>
      </c>
      <c r="AA2511" s="109" t="s">
        <v>5260</v>
      </c>
      <c r="AB2511" s="106"/>
      <c r="AC2511" s="158"/>
      <c r="AD2511" s="160"/>
      <c r="AE2511" s="127"/>
      <c r="AF2511" s="113"/>
      <c r="AG2511" s="165" t="str">
        <f t="array" ref="AG2511">XLOOKUP(F2511,'CLV2'!A:A,'CLV2'!E:E)</f>
        <v>2.DAIRY</v>
      </c>
      <c r="AH2511" s="115" t="str">
        <f t="array" ref="AH2511">XLOOKUP(F2511,'CLV2'!A:A,'CLV2'!F:F)</f>
        <v>3.YOGURT</v>
      </c>
      <c r="AI2511" s="115" t="str">
        <f t="shared" si="8"/>
        <v>Pack</v>
      </c>
      <c r="AJ2511" s="116">
        <f t="shared" si="9"/>
        <v>0.07692307692</v>
      </c>
      <c r="AK2511" s="117" t="str">
        <f t="array" ref="AK2511">XLOOKUP(F2511,'GIÁ'!A:A,'GIÁ'!D:D)</f>
        <v>5402.30</v>
      </c>
      <c r="AL2511" s="118">
        <f t="shared" si="10"/>
        <v>21609.2</v>
      </c>
      <c r="AM2511" s="118">
        <f t="shared" si="11"/>
        <v>0</v>
      </c>
      <c r="AN2511" s="119">
        <f t="shared" si="12"/>
        <v>0</v>
      </c>
      <c r="AO2511" s="118">
        <f t="shared" si="13"/>
        <v>0</v>
      </c>
      <c r="AP2511" s="121">
        <f t="shared" si="14"/>
        <v>21609.2</v>
      </c>
      <c r="AQ2511" s="122"/>
      <c r="AR2511" s="119"/>
    </row>
    <row r="2512" ht="22.5" customHeight="1">
      <c r="A2512" s="89">
        <v>46233.0</v>
      </c>
      <c r="B2512" s="90">
        <v>0.5638888888888889</v>
      </c>
      <c r="C2512" s="91" t="s">
        <v>1418</v>
      </c>
      <c r="D2512" s="129" t="str">
        <f t="array" ref="D2512">XLOOKUP(C2512,'DS ST'!A:A,'DS ST'!B:B)</f>
        <v>NHG</v>
      </c>
      <c r="E2512" s="94" t="str">
        <f t="array" ref="E2512">XLOOKUP($F2512,'GIÁ'!$A:$A,'GIÁ'!$E:$E)</f>
        <v>MÁT</v>
      </c>
      <c r="F2512" s="94">
        <v>1100151.0</v>
      </c>
      <c r="G2512" s="95" t="s">
        <v>278</v>
      </c>
      <c r="H2512" s="95" t="s">
        <v>273</v>
      </c>
      <c r="I2512" s="96">
        <v>17.0</v>
      </c>
      <c r="J2512" s="96">
        <v>16.8</v>
      </c>
      <c r="K2512" s="98">
        <f t="shared" si="4"/>
        <v>0.2</v>
      </c>
      <c r="L2512" s="99" t="s">
        <v>6696</v>
      </c>
      <c r="M2512" s="100" t="s">
        <v>6697</v>
      </c>
      <c r="N2512" s="101" t="str">
        <f t="shared" si="139"/>
        <v>TRBNHG6611100151</v>
      </c>
      <c r="O2512" s="128">
        <v>0.1999999999999993</v>
      </c>
      <c r="P2512" s="100"/>
      <c r="Q2512" s="103">
        <f t="shared" si="5"/>
        <v>0</v>
      </c>
      <c r="R2512" s="161"/>
      <c r="S2512" s="105"/>
      <c r="T2512" s="106"/>
      <c r="U2512" s="107"/>
      <c r="V2512" s="108" t="s">
        <v>756</v>
      </c>
      <c r="W2512" s="109" t="s">
        <v>505</v>
      </c>
      <c r="X2512" s="110" t="str">
        <f t="shared" si="6"/>
        <v>Hao hụt</v>
      </c>
      <c r="Y2512" s="110" t="str">
        <f t="shared" si="7"/>
        <v/>
      </c>
      <c r="Z2512" s="139" t="str">
        <f t="shared" si="149"/>
        <v/>
      </c>
      <c r="AA2512" s="109" t="s">
        <v>802</v>
      </c>
      <c r="AB2512" s="106"/>
      <c r="AC2512" s="158"/>
      <c r="AD2512" s="160"/>
      <c r="AE2512" s="127"/>
      <c r="AF2512" s="113"/>
      <c r="AG2512" s="165" t="str">
        <f t="array" ref="AG2512">XLOOKUP(F2512,'CLV2'!A:A,'CLV2'!E:E)</f>
        <v>2.FRUITS</v>
      </c>
      <c r="AH2512" s="115" t="str">
        <f t="array" ref="AH2512">XLOOKUP(F2512,'CLV2'!A:A,'CLV2'!F:F)</f>
        <v>3.IMPORT FRUITS</v>
      </c>
      <c r="AI2512" s="115" t="str">
        <f t="shared" si="8"/>
        <v>KG</v>
      </c>
      <c r="AJ2512" s="116">
        <f t="shared" si="9"/>
        <v>0.01176470588</v>
      </c>
      <c r="AK2512" s="117" t="str">
        <f t="array" ref="AK2512">XLOOKUP(F2512,'GIÁ'!A:A,'GIÁ'!D:D)</f>
        <v>86609.14</v>
      </c>
      <c r="AL2512" s="118">
        <f t="shared" si="10"/>
        <v>17321.828</v>
      </c>
      <c r="AM2512" s="118">
        <f t="shared" si="11"/>
        <v>17321.828</v>
      </c>
      <c r="AN2512" s="119">
        <f t="shared" si="12"/>
        <v>0</v>
      </c>
      <c r="AO2512" s="118">
        <f t="shared" si="13"/>
        <v>0</v>
      </c>
      <c r="AP2512" s="121">
        <f t="shared" si="14"/>
        <v>0</v>
      </c>
      <c r="AQ2512" s="122"/>
      <c r="AR2512" s="119"/>
    </row>
    <row r="2513" ht="22.5" customHeight="1">
      <c r="A2513" s="89">
        <v>46233.0</v>
      </c>
      <c r="B2513" s="90">
        <v>0.48333333333333334</v>
      </c>
      <c r="C2513" s="91" t="s">
        <v>1676</v>
      </c>
      <c r="D2513" s="129" t="str">
        <f t="array" ref="D2513">XLOOKUP(C2513,'DS ST'!A:A,'DS ST'!B:B)</f>
        <v>TNT</v>
      </c>
      <c r="E2513" s="94" t="str">
        <f t="array" ref="E2513">XLOOKUP($F2513,'GIÁ'!$A:$A,'GIÁ'!$E:$E)</f>
        <v>MÁT</v>
      </c>
      <c r="F2513" s="94">
        <v>1100151.0</v>
      </c>
      <c r="G2513" s="95" t="s">
        <v>278</v>
      </c>
      <c r="H2513" s="95" t="s">
        <v>273</v>
      </c>
      <c r="I2513" s="96">
        <v>17.0</v>
      </c>
      <c r="J2513" s="96">
        <v>0.0</v>
      </c>
      <c r="K2513" s="98">
        <f t="shared" si="4"/>
        <v>17</v>
      </c>
      <c r="L2513" s="99" t="s">
        <v>6698</v>
      </c>
      <c r="M2513" s="100" t="s">
        <v>6699</v>
      </c>
      <c r="N2513" s="101" t="str">
        <f t="shared" si="139"/>
        <v>TRBTNT6641100151</v>
      </c>
      <c r="O2513" s="128"/>
      <c r="P2513" s="100"/>
      <c r="Q2513" s="103">
        <f t="shared" si="5"/>
        <v>17</v>
      </c>
      <c r="R2513" s="161"/>
      <c r="S2513" s="105"/>
      <c r="T2513" s="106"/>
      <c r="U2513" s="107"/>
      <c r="V2513" s="108" t="s">
        <v>756</v>
      </c>
      <c r="W2513" s="109" t="s">
        <v>1312</v>
      </c>
      <c r="X2513" s="110" t="str">
        <f t="shared" si="6"/>
        <v/>
      </c>
      <c r="Y2513" s="110" t="str">
        <f t="shared" si="7"/>
        <v/>
      </c>
      <c r="Z2513" s="139" t="str">
        <f t="shared" si="149"/>
        <v>Chưa xác định</v>
      </c>
      <c r="AA2513" s="109" t="s">
        <v>5260</v>
      </c>
      <c r="AB2513" s="106"/>
      <c r="AC2513" s="158"/>
      <c r="AD2513" s="160"/>
      <c r="AE2513" s="127"/>
      <c r="AF2513" s="113"/>
      <c r="AG2513" s="165" t="str">
        <f t="array" ref="AG2513">XLOOKUP(F2513,'CLV2'!A:A,'CLV2'!E:E)</f>
        <v>2.FRUITS</v>
      </c>
      <c r="AH2513" s="115" t="str">
        <f t="array" ref="AH2513">XLOOKUP(F2513,'CLV2'!A:A,'CLV2'!F:F)</f>
        <v>3.IMPORT FRUITS</v>
      </c>
      <c r="AI2513" s="115" t="str">
        <f t="shared" si="8"/>
        <v>KG</v>
      </c>
      <c r="AJ2513" s="116">
        <f t="shared" si="9"/>
        <v>1</v>
      </c>
      <c r="AK2513" s="117" t="str">
        <f t="array" ref="AK2513">XLOOKUP(F2513,'GIÁ'!A:A,'GIÁ'!D:D)</f>
        <v>86609.14</v>
      </c>
      <c r="AL2513" s="118">
        <f t="shared" si="10"/>
        <v>1472355.38</v>
      </c>
      <c r="AM2513" s="118">
        <f t="shared" si="11"/>
        <v>0</v>
      </c>
      <c r="AN2513" s="119">
        <f t="shared" si="12"/>
        <v>0</v>
      </c>
      <c r="AO2513" s="118">
        <f t="shared" si="13"/>
        <v>0</v>
      </c>
      <c r="AP2513" s="121">
        <f t="shared" si="14"/>
        <v>1472355.38</v>
      </c>
      <c r="AQ2513" s="122"/>
      <c r="AR2513" s="119"/>
    </row>
    <row r="2514" ht="22.5" customHeight="1">
      <c r="A2514" s="89">
        <v>46233.0</v>
      </c>
      <c r="B2514" s="90">
        <v>0.26666666666666666</v>
      </c>
      <c r="C2514" s="91" t="s">
        <v>638</v>
      </c>
      <c r="D2514" s="129" t="str">
        <f t="array" ref="D2514">XLOOKUP(C2514,'DS ST'!A:A,'DS ST'!B:B)</f>
        <v>A151</v>
      </c>
      <c r="E2514" s="94" t="str">
        <f t="array" ref="E2514">XLOOKUP($F2514,'GIÁ'!$A:$A,'GIÁ'!$E:$E)</f>
        <v>MÁT</v>
      </c>
      <c r="F2514" s="94">
        <v>8.938552678755E12</v>
      </c>
      <c r="G2514" s="95" t="s">
        <v>3149</v>
      </c>
      <c r="H2514" s="95" t="s">
        <v>667</v>
      </c>
      <c r="I2514" s="96">
        <v>3.0</v>
      </c>
      <c r="J2514" s="96">
        <v>2.0</v>
      </c>
      <c r="K2514" s="98">
        <f t="shared" si="4"/>
        <v>1</v>
      </c>
      <c r="L2514" s="99" t="s">
        <v>6700</v>
      </c>
      <c r="M2514" s="100" t="s">
        <v>6701</v>
      </c>
      <c r="N2514" s="101" t="str">
        <f t="shared" si="139"/>
        <v>TRBA1512028938552678755</v>
      </c>
      <c r="O2514" s="128"/>
      <c r="P2514" s="100"/>
      <c r="Q2514" s="103">
        <f t="shared" si="5"/>
        <v>1</v>
      </c>
      <c r="R2514" s="161"/>
      <c r="S2514" s="105"/>
      <c r="T2514" s="106"/>
      <c r="U2514" s="107"/>
      <c r="V2514" s="108" t="s">
        <v>756</v>
      </c>
      <c r="W2514" s="109" t="s">
        <v>1312</v>
      </c>
      <c r="X2514" s="110" t="str">
        <f t="shared" si="6"/>
        <v/>
      </c>
      <c r="Y2514" s="110" t="str">
        <f t="shared" si="7"/>
        <v/>
      </c>
      <c r="Z2514" s="139" t="str">
        <f t="shared" si="149"/>
        <v>Chưa xác định</v>
      </c>
      <c r="AA2514" s="109" t="s">
        <v>5260</v>
      </c>
      <c r="AB2514" s="106"/>
      <c r="AC2514" s="158"/>
      <c r="AD2514" s="160"/>
      <c r="AE2514" s="127"/>
      <c r="AF2514" s="113"/>
      <c r="AG2514" s="165" t="str">
        <f t="array" ref="AG2514">XLOOKUP(F2514,'CLV2'!A:A,'CLV2'!E:E)</f>
        <v>2.DELICA</v>
      </c>
      <c r="AH2514" s="115" t="str">
        <f t="array" ref="AH2514">XLOOKUP(F2514,'CLV2'!A:A,'CLV2'!F:F)</f>
        <v>3.DESSERTS</v>
      </c>
      <c r="AI2514" s="115" t="str">
        <f t="shared" si="8"/>
        <v>Pack</v>
      </c>
      <c r="AJ2514" s="116">
        <f t="shared" si="9"/>
        <v>0.3333333333</v>
      </c>
      <c r="AK2514" s="117" t="str">
        <f t="array" ref="AK2514">XLOOKUP(F2514,'GIÁ'!A:A,'GIÁ'!D:D)</f>
        <v>12410.31</v>
      </c>
      <c r="AL2514" s="118">
        <f t="shared" si="10"/>
        <v>12410.31</v>
      </c>
      <c r="AM2514" s="118">
        <f t="shared" si="11"/>
        <v>0</v>
      </c>
      <c r="AN2514" s="119">
        <f t="shared" si="12"/>
        <v>0</v>
      </c>
      <c r="AO2514" s="118">
        <f t="shared" si="13"/>
        <v>0</v>
      </c>
      <c r="AP2514" s="121">
        <f t="shared" si="14"/>
        <v>12410.31</v>
      </c>
      <c r="AQ2514" s="122"/>
      <c r="AR2514" s="119"/>
    </row>
    <row r="2515" ht="22.5" customHeight="1">
      <c r="A2515" s="89">
        <v>46233.0</v>
      </c>
      <c r="B2515" s="90">
        <v>0.5506944444444445</v>
      </c>
      <c r="C2515" s="91" t="s">
        <v>1478</v>
      </c>
      <c r="D2515" s="129" t="str">
        <f t="array" ref="D2515">XLOOKUP(C2515,'DS ST'!A:A,'DS ST'!B:B)</f>
        <v>NVK</v>
      </c>
      <c r="E2515" s="94" t="str">
        <f t="array" ref="E2515">XLOOKUP($F2515,'GIÁ'!$A:$A,'GIÁ'!$E:$E)</f>
        <v>MÁT</v>
      </c>
      <c r="F2515" s="94">
        <v>8.934673605823E12</v>
      </c>
      <c r="G2515" s="95" t="s">
        <v>1689</v>
      </c>
      <c r="H2515" s="95" t="s">
        <v>57</v>
      </c>
      <c r="I2515" s="96">
        <v>51.0</v>
      </c>
      <c r="J2515" s="96">
        <v>48.0</v>
      </c>
      <c r="K2515" s="98">
        <f t="shared" si="4"/>
        <v>3</v>
      </c>
      <c r="L2515" s="99" t="s">
        <v>6702</v>
      </c>
      <c r="M2515" s="100" t="s">
        <v>6703</v>
      </c>
      <c r="N2515" s="101" t="str">
        <f t="shared" si="139"/>
        <v>TRBNVK5068934673605823</v>
      </c>
      <c r="O2515" s="128"/>
      <c r="P2515" s="100"/>
      <c r="Q2515" s="103">
        <f t="shared" si="5"/>
        <v>3</v>
      </c>
      <c r="R2515" s="161"/>
      <c r="S2515" s="105"/>
      <c r="T2515" s="106"/>
      <c r="U2515" s="107"/>
      <c r="V2515" s="108" t="s">
        <v>756</v>
      </c>
      <c r="W2515" s="109" t="s">
        <v>1312</v>
      </c>
      <c r="X2515" s="110" t="str">
        <f t="shared" si="6"/>
        <v/>
      </c>
      <c r="Y2515" s="110" t="str">
        <f t="shared" si="7"/>
        <v/>
      </c>
      <c r="Z2515" s="139" t="str">
        <f t="shared" si="149"/>
        <v>Chưa xác định</v>
      </c>
      <c r="AA2515" s="109" t="s">
        <v>5260</v>
      </c>
      <c r="AB2515" s="106"/>
      <c r="AC2515" s="158"/>
      <c r="AD2515" s="160"/>
      <c r="AE2515" s="127"/>
      <c r="AF2515" s="113"/>
      <c r="AG2515" s="165" t="str">
        <f t="array" ref="AG2515">XLOOKUP(F2515,'CLV2'!A:A,'CLV2'!E:E)</f>
        <v>2.DAIRY</v>
      </c>
      <c r="AH2515" s="115" t="str">
        <f t="array" ref="AH2515">XLOOKUP(F2515,'CLV2'!A:A,'CLV2'!F:F)</f>
        <v>3.YOGURT</v>
      </c>
      <c r="AI2515" s="115" t="str">
        <f t="shared" si="8"/>
        <v>Pack</v>
      </c>
      <c r="AJ2515" s="116">
        <f t="shared" si="9"/>
        <v>0.05882352941</v>
      </c>
      <c r="AK2515" s="117" t="str">
        <f t="array" ref="AK2515">XLOOKUP(F2515,'GIÁ'!A:A,'GIÁ'!D:D)</f>
        <v>5402.30</v>
      </c>
      <c r="AL2515" s="118">
        <f t="shared" si="10"/>
        <v>16206.9</v>
      </c>
      <c r="AM2515" s="118">
        <f t="shared" si="11"/>
        <v>0</v>
      </c>
      <c r="AN2515" s="119">
        <f t="shared" si="12"/>
        <v>0</v>
      </c>
      <c r="AO2515" s="118">
        <f t="shared" si="13"/>
        <v>0</v>
      </c>
      <c r="AP2515" s="121">
        <f t="shared" si="14"/>
        <v>16206.9</v>
      </c>
      <c r="AQ2515" s="122"/>
      <c r="AR2515" s="119"/>
    </row>
    <row r="2516" ht="22.5" customHeight="1">
      <c r="A2516" s="89">
        <v>46233.0</v>
      </c>
      <c r="B2516" s="90">
        <v>0.5506944444444445</v>
      </c>
      <c r="C2516" s="91" t="s">
        <v>1478</v>
      </c>
      <c r="D2516" s="129" t="str">
        <f t="array" ref="D2516">XLOOKUP(C2516,'DS ST'!A:A,'DS ST'!B:B)</f>
        <v>NVK</v>
      </c>
      <c r="E2516" s="94" t="str">
        <f t="array" ref="E2516">XLOOKUP($F2516,'GIÁ'!$A:$A,'GIÁ'!$E:$E)</f>
        <v>MÁT</v>
      </c>
      <c r="F2516" s="94">
        <v>8.936049693892E12</v>
      </c>
      <c r="G2516" s="95" t="s">
        <v>2242</v>
      </c>
      <c r="H2516" s="95" t="s">
        <v>57</v>
      </c>
      <c r="I2516" s="96">
        <v>3.0</v>
      </c>
      <c r="J2516" s="96">
        <v>2.0</v>
      </c>
      <c r="K2516" s="98">
        <f t="shared" si="4"/>
        <v>1</v>
      </c>
      <c r="L2516" s="99" t="s">
        <v>6702</v>
      </c>
      <c r="M2516" s="100" t="s">
        <v>6704</v>
      </c>
      <c r="N2516" s="101" t="str">
        <f t="shared" si="139"/>
        <v>TRBNVK57298936049693892</v>
      </c>
      <c r="O2516" s="128"/>
      <c r="P2516" s="100"/>
      <c r="Q2516" s="103">
        <f t="shared" si="5"/>
        <v>1</v>
      </c>
      <c r="R2516" s="161"/>
      <c r="S2516" s="105"/>
      <c r="T2516" s="106"/>
      <c r="U2516" s="107"/>
      <c r="V2516" s="108" t="s">
        <v>756</v>
      </c>
      <c r="W2516" s="109" t="s">
        <v>1312</v>
      </c>
      <c r="X2516" s="110" t="str">
        <f t="shared" si="6"/>
        <v/>
      </c>
      <c r="Y2516" s="110" t="str">
        <f t="shared" si="7"/>
        <v/>
      </c>
      <c r="Z2516" s="139" t="str">
        <f t="shared" si="149"/>
        <v>Chưa xác định</v>
      </c>
      <c r="AA2516" s="109" t="s">
        <v>5260</v>
      </c>
      <c r="AB2516" s="106"/>
      <c r="AC2516" s="158"/>
      <c r="AD2516" s="160"/>
      <c r="AE2516" s="127"/>
      <c r="AF2516" s="113"/>
      <c r="AG2516" s="165" t="str">
        <f t="array" ref="AG2516">XLOOKUP(F2516,'CLV2'!A:A,'CLV2'!E:E)</f>
        <v>2.VEGETABLES</v>
      </c>
      <c r="AH2516" s="115" t="str">
        <f t="array" ref="AH2516">XLOOKUP(F2516,'CLV2'!A:A,'CLV2'!F:F)</f>
        <v>3.LETTUCE, SNACKABLES</v>
      </c>
      <c r="AI2516" s="115" t="str">
        <f t="shared" si="8"/>
        <v>Pack</v>
      </c>
      <c r="AJ2516" s="116">
        <f t="shared" si="9"/>
        <v>0.3333333333</v>
      </c>
      <c r="AK2516" s="117" t="str">
        <f t="array" ref="AK2516">XLOOKUP(F2516,'GIÁ'!A:A,'GIÁ'!D:D)</f>
        <v>20378.31</v>
      </c>
      <c r="AL2516" s="118">
        <f t="shared" si="10"/>
        <v>20378.31</v>
      </c>
      <c r="AM2516" s="118">
        <f t="shared" si="11"/>
        <v>0</v>
      </c>
      <c r="AN2516" s="119">
        <f t="shared" si="12"/>
        <v>0</v>
      </c>
      <c r="AO2516" s="118">
        <f t="shared" si="13"/>
        <v>0</v>
      </c>
      <c r="AP2516" s="121">
        <f t="shared" si="14"/>
        <v>20378.31</v>
      </c>
      <c r="AQ2516" s="122"/>
      <c r="AR2516" s="119"/>
    </row>
    <row r="2517" ht="22.5" customHeight="1">
      <c r="A2517" s="89">
        <v>46233.0</v>
      </c>
      <c r="B2517" s="90">
        <v>0.4826388888888889</v>
      </c>
      <c r="C2517" s="91" t="s">
        <v>1358</v>
      </c>
      <c r="D2517" s="129" t="str">
        <f t="array" ref="D2517">XLOOKUP(C2517,'DS ST'!A:A,'DS ST'!B:B)</f>
        <v>LVT</v>
      </c>
      <c r="E2517" s="94" t="str">
        <f t="array" ref="E2517">XLOOKUP($F2517,'GIÁ'!$A:$A,'GIÁ'!$E:$E)</f>
        <v>MÁT</v>
      </c>
      <c r="F2517" s="94">
        <v>8.93504900648E12</v>
      </c>
      <c r="G2517" s="95" t="s">
        <v>1834</v>
      </c>
      <c r="H2517" s="95" t="s">
        <v>1831</v>
      </c>
      <c r="I2517" s="96">
        <v>7.0</v>
      </c>
      <c r="J2517" s="96">
        <v>4.0</v>
      </c>
      <c r="K2517" s="98">
        <f t="shared" si="4"/>
        <v>3</v>
      </c>
      <c r="L2517" s="99" t="s">
        <v>6705</v>
      </c>
      <c r="M2517" s="100" t="s">
        <v>6706</v>
      </c>
      <c r="N2517" s="101" t="str">
        <f t="shared" si="139"/>
        <v>TRBLVT62618935049006480</v>
      </c>
      <c r="O2517" s="128"/>
      <c r="P2517" s="100"/>
      <c r="Q2517" s="103">
        <f t="shared" si="5"/>
        <v>3</v>
      </c>
      <c r="R2517" s="161"/>
      <c r="S2517" s="105"/>
      <c r="T2517" s="106"/>
      <c r="U2517" s="107"/>
      <c r="V2517" s="108" t="s">
        <v>756</v>
      </c>
      <c r="W2517" s="109" t="s">
        <v>1312</v>
      </c>
      <c r="X2517" s="110" t="str">
        <f t="shared" si="6"/>
        <v/>
      </c>
      <c r="Y2517" s="110" t="str">
        <f t="shared" si="7"/>
        <v/>
      </c>
      <c r="Z2517" s="139" t="str">
        <f t="shared" si="149"/>
        <v>Chưa xác định</v>
      </c>
      <c r="AA2517" s="109" t="s">
        <v>5260</v>
      </c>
      <c r="AB2517" s="106"/>
      <c r="AC2517" s="158"/>
      <c r="AD2517" s="160"/>
      <c r="AE2517" s="127"/>
      <c r="AF2517" s="113"/>
      <c r="AG2517" s="165" t="str">
        <f t="array" ref="AG2517">XLOOKUP(F2517,'CLV2'!A:A,'CLV2'!E:E)</f>
        <v>2.DAIRY</v>
      </c>
      <c r="AH2517" s="115" t="str">
        <f t="array" ref="AH2517">XLOOKUP(F2517,'CLV2'!A:A,'CLV2'!F:F)</f>
        <v>3.YOGURT</v>
      </c>
      <c r="AI2517" s="115" t="str">
        <f t="shared" si="8"/>
        <v>Pack</v>
      </c>
      <c r="AJ2517" s="116">
        <f t="shared" si="9"/>
        <v>0.4285714286</v>
      </c>
      <c r="AK2517" s="117" t="str">
        <f t="array" ref="AK2517">XLOOKUP(F2517,'GIÁ'!A:A,'GIÁ'!D:D)</f>
        <v>5140.97</v>
      </c>
      <c r="AL2517" s="118">
        <f t="shared" si="10"/>
        <v>15422.91</v>
      </c>
      <c r="AM2517" s="118">
        <f t="shared" si="11"/>
        <v>0</v>
      </c>
      <c r="AN2517" s="119">
        <f t="shared" si="12"/>
        <v>0</v>
      </c>
      <c r="AO2517" s="118">
        <f t="shared" si="13"/>
        <v>0</v>
      </c>
      <c r="AP2517" s="121">
        <f t="shared" si="14"/>
        <v>15422.91</v>
      </c>
      <c r="AQ2517" s="122"/>
      <c r="AR2517" s="119"/>
    </row>
    <row r="2518" ht="22.5" customHeight="1">
      <c r="A2518" s="89">
        <v>46233.0</v>
      </c>
      <c r="B2518" s="90">
        <v>0.4826388888888889</v>
      </c>
      <c r="C2518" s="91" t="s">
        <v>1358</v>
      </c>
      <c r="D2518" s="129" t="str">
        <f t="array" ref="D2518">XLOOKUP(C2518,'DS ST'!A:A,'DS ST'!B:B)</f>
        <v>LVT</v>
      </c>
      <c r="E2518" s="94" t="str">
        <f t="array" ref="E2518">XLOOKUP($F2518,'GIÁ'!$A:$A,'GIÁ'!$E:$E)</f>
        <v>MÁT</v>
      </c>
      <c r="F2518" s="94">
        <v>8.934673605823E12</v>
      </c>
      <c r="G2518" s="95" t="s">
        <v>1689</v>
      </c>
      <c r="H2518" s="95" t="s">
        <v>57</v>
      </c>
      <c r="I2518" s="96">
        <v>52.0</v>
      </c>
      <c r="J2518" s="96">
        <v>48.0</v>
      </c>
      <c r="K2518" s="98">
        <f t="shared" si="4"/>
        <v>4</v>
      </c>
      <c r="L2518" s="99" t="s">
        <v>6705</v>
      </c>
      <c r="M2518" s="100" t="s">
        <v>6707</v>
      </c>
      <c r="N2518" s="101" t="str">
        <f t="shared" si="139"/>
        <v>TRBVPC62548934673605823</v>
      </c>
      <c r="O2518" s="128"/>
      <c r="P2518" s="100"/>
      <c r="Q2518" s="103">
        <f t="shared" si="5"/>
        <v>4</v>
      </c>
      <c r="R2518" s="161"/>
      <c r="S2518" s="105"/>
      <c r="T2518" s="106"/>
      <c r="U2518" s="107"/>
      <c r="V2518" s="108" t="s">
        <v>756</v>
      </c>
      <c r="W2518" s="109" t="s">
        <v>1312</v>
      </c>
      <c r="X2518" s="110" t="str">
        <f t="shared" si="6"/>
        <v/>
      </c>
      <c r="Y2518" s="110" t="str">
        <f t="shared" si="7"/>
        <v/>
      </c>
      <c r="Z2518" s="139" t="str">
        <f t="shared" si="149"/>
        <v>Chưa xác định</v>
      </c>
      <c r="AA2518" s="109" t="s">
        <v>5260</v>
      </c>
      <c r="AB2518" s="106"/>
      <c r="AC2518" s="158"/>
      <c r="AD2518" s="160"/>
      <c r="AE2518" s="127"/>
      <c r="AF2518" s="113"/>
      <c r="AG2518" s="165" t="str">
        <f t="array" ref="AG2518">XLOOKUP(F2518,'CLV2'!A:A,'CLV2'!E:E)</f>
        <v>2.DAIRY</v>
      </c>
      <c r="AH2518" s="115" t="str">
        <f t="array" ref="AH2518">XLOOKUP(F2518,'CLV2'!A:A,'CLV2'!F:F)</f>
        <v>3.YOGURT</v>
      </c>
      <c r="AI2518" s="115" t="str">
        <f t="shared" si="8"/>
        <v>Pack</v>
      </c>
      <c r="AJ2518" s="116">
        <f t="shared" si="9"/>
        <v>0.07692307692</v>
      </c>
      <c r="AK2518" s="117" t="str">
        <f t="array" ref="AK2518">XLOOKUP(F2518,'GIÁ'!A:A,'GIÁ'!D:D)</f>
        <v>5402.30</v>
      </c>
      <c r="AL2518" s="118">
        <f t="shared" si="10"/>
        <v>21609.2</v>
      </c>
      <c r="AM2518" s="118">
        <f t="shared" si="11"/>
        <v>0</v>
      </c>
      <c r="AN2518" s="119">
        <f t="shared" si="12"/>
        <v>0</v>
      </c>
      <c r="AO2518" s="118">
        <f t="shared" si="13"/>
        <v>0</v>
      </c>
      <c r="AP2518" s="121">
        <f t="shared" si="14"/>
        <v>21609.2</v>
      </c>
      <c r="AQ2518" s="122"/>
      <c r="AR2518" s="119"/>
    </row>
    <row r="2519" ht="22.5" customHeight="1">
      <c r="A2519" s="89">
        <v>46233.0</v>
      </c>
      <c r="B2519" s="90">
        <v>0.5319444444444444</v>
      </c>
      <c r="C2519" s="91" t="s">
        <v>961</v>
      </c>
      <c r="D2519" s="129" t="str">
        <f t="array" ref="D2519">XLOOKUP(C2519,'DS ST'!A:A,'DS ST'!B:B)</f>
        <v>A201</v>
      </c>
      <c r="E2519" s="94" t="str">
        <f t="array" ref="E2519">XLOOKUP($F2519,'GIÁ'!$A:$A,'GIÁ'!$E:$E)</f>
        <v>MÁT</v>
      </c>
      <c r="F2519" s="94">
        <v>10606.0</v>
      </c>
      <c r="G2519" s="95" t="s">
        <v>106</v>
      </c>
      <c r="H2519" s="95" t="s">
        <v>57</v>
      </c>
      <c r="I2519" s="96">
        <v>1.0</v>
      </c>
      <c r="J2519" s="96">
        <v>0.0</v>
      </c>
      <c r="K2519" s="98">
        <f t="shared" si="4"/>
        <v>1</v>
      </c>
      <c r="L2519" s="99" t="s">
        <v>6708</v>
      </c>
      <c r="M2519" s="100" t="s">
        <v>6709</v>
      </c>
      <c r="N2519" s="101" t="str">
        <f t="shared" si="139"/>
        <v>TRBA201560210606</v>
      </c>
      <c r="O2519" s="128"/>
      <c r="P2519" s="100"/>
      <c r="Q2519" s="103">
        <f t="shared" si="5"/>
        <v>1</v>
      </c>
      <c r="R2519" s="161"/>
      <c r="S2519" s="105"/>
      <c r="T2519" s="106"/>
      <c r="U2519" s="107"/>
      <c r="V2519" s="108" t="s">
        <v>756</v>
      </c>
      <c r="W2519" s="109" t="s">
        <v>1312</v>
      </c>
      <c r="X2519" s="110" t="str">
        <f t="shared" si="6"/>
        <v/>
      </c>
      <c r="Y2519" s="110" t="str">
        <f t="shared" si="7"/>
        <v/>
      </c>
      <c r="Z2519" s="139" t="str">
        <f t="shared" si="149"/>
        <v>Chưa xác định</v>
      </c>
      <c r="AA2519" s="109" t="s">
        <v>5260</v>
      </c>
      <c r="AB2519" s="106"/>
      <c r="AC2519" s="158"/>
      <c r="AD2519" s="160"/>
      <c r="AE2519" s="127"/>
      <c r="AF2519" s="113"/>
      <c r="AG2519" s="165" t="str">
        <f t="array" ref="AG2519">XLOOKUP(F2519,'CLV2'!A:A,'CLV2'!E:E)</f>
        <v>2.FRUITS</v>
      </c>
      <c r="AH2519" s="115" t="str">
        <f t="array" ref="AH2519">XLOOKUP(F2519,'CLV2'!A:A,'CLV2'!F:F)</f>
        <v>3.IMPORT FRUITS</v>
      </c>
      <c r="AI2519" s="115" t="str">
        <f t="shared" si="8"/>
        <v>Pack</v>
      </c>
      <c r="AJ2519" s="116">
        <f t="shared" si="9"/>
        <v>1</v>
      </c>
      <c r="AK2519" s="117" t="str">
        <f t="array" ref="AK2519">XLOOKUP(F2519,'GIÁ'!A:A,'GIÁ'!D:D)</f>
        <v>73847.38</v>
      </c>
      <c r="AL2519" s="118">
        <f t="shared" si="10"/>
        <v>73847.38</v>
      </c>
      <c r="AM2519" s="118">
        <f t="shared" si="11"/>
        <v>0</v>
      </c>
      <c r="AN2519" s="119">
        <f t="shared" si="12"/>
        <v>0</v>
      </c>
      <c r="AO2519" s="118">
        <f t="shared" si="13"/>
        <v>0</v>
      </c>
      <c r="AP2519" s="121">
        <f t="shared" si="14"/>
        <v>73847.38</v>
      </c>
      <c r="AQ2519" s="122"/>
      <c r="AR2519" s="119"/>
    </row>
    <row r="2520" ht="22.5" customHeight="1">
      <c r="A2520" s="89">
        <v>46233.0</v>
      </c>
      <c r="B2520" s="90">
        <v>0.5319444444444444</v>
      </c>
      <c r="C2520" s="91" t="s">
        <v>961</v>
      </c>
      <c r="D2520" s="129" t="str">
        <f t="array" ref="D2520">XLOOKUP(C2520,'DS ST'!A:A,'DS ST'!B:B)</f>
        <v>A201</v>
      </c>
      <c r="E2520" s="94" t="str">
        <f t="array" ref="E2520">XLOOKUP($F2520,'GIÁ'!$A:$A,'GIÁ'!$E:$E)</f>
        <v>MÁT</v>
      </c>
      <c r="F2520" s="94">
        <v>11548.0</v>
      </c>
      <c r="G2520" s="95" t="s">
        <v>865</v>
      </c>
      <c r="H2520" s="95" t="s">
        <v>57</v>
      </c>
      <c r="I2520" s="96">
        <v>2.0</v>
      </c>
      <c r="J2520" s="96">
        <v>1.0</v>
      </c>
      <c r="K2520" s="98">
        <f t="shared" si="4"/>
        <v>1</v>
      </c>
      <c r="L2520" s="99" t="s">
        <v>6708</v>
      </c>
      <c r="M2520" s="100" t="s">
        <v>6710</v>
      </c>
      <c r="N2520" s="101" t="str">
        <f t="shared" si="139"/>
        <v>TRBA201561211548</v>
      </c>
      <c r="O2520" s="128"/>
      <c r="P2520" s="100"/>
      <c r="Q2520" s="103">
        <f t="shared" si="5"/>
        <v>1</v>
      </c>
      <c r="R2520" s="161"/>
      <c r="S2520" s="105"/>
      <c r="T2520" s="106"/>
      <c r="U2520" s="107"/>
      <c r="V2520" s="108" t="s">
        <v>756</v>
      </c>
      <c r="W2520" s="109" t="s">
        <v>1312</v>
      </c>
      <c r="X2520" s="110" t="str">
        <f t="shared" si="6"/>
        <v/>
      </c>
      <c r="Y2520" s="110" t="str">
        <f t="shared" si="7"/>
        <v/>
      </c>
      <c r="Z2520" s="139" t="str">
        <f t="shared" si="149"/>
        <v>Chưa xác định</v>
      </c>
      <c r="AA2520" s="109" t="s">
        <v>5260</v>
      </c>
      <c r="AB2520" s="106"/>
      <c r="AC2520" s="158"/>
      <c r="AD2520" s="160"/>
      <c r="AE2520" s="127"/>
      <c r="AF2520" s="113"/>
      <c r="AG2520" s="165" t="str">
        <f t="array" ref="AG2520">XLOOKUP(F2520,'CLV2'!A:A,'CLV2'!E:E)</f>
        <v>2.VEGETABLES</v>
      </c>
      <c r="AH2520" s="115" t="str">
        <f t="array" ref="AH2520">XLOOKUP(F2520,'CLV2'!A:A,'CLV2'!F:F)</f>
        <v>3.PROCESSED VEGGIES</v>
      </c>
      <c r="AI2520" s="115" t="str">
        <f t="shared" si="8"/>
        <v>Pack</v>
      </c>
      <c r="AJ2520" s="116">
        <f t="shared" si="9"/>
        <v>0.5</v>
      </c>
      <c r="AK2520" s="117" t="str">
        <f t="array" ref="AK2520">XLOOKUP(F2520,'GIÁ'!A:A,'GIÁ'!D:D)</f>
        <v>6542.17</v>
      </c>
      <c r="AL2520" s="118">
        <f t="shared" si="10"/>
        <v>6542.17</v>
      </c>
      <c r="AM2520" s="118">
        <f t="shared" si="11"/>
        <v>0</v>
      </c>
      <c r="AN2520" s="119">
        <f t="shared" si="12"/>
        <v>0</v>
      </c>
      <c r="AO2520" s="118">
        <f t="shared" si="13"/>
        <v>0</v>
      </c>
      <c r="AP2520" s="121">
        <f t="shared" si="14"/>
        <v>6542.17</v>
      </c>
      <c r="AQ2520" s="122"/>
      <c r="AR2520" s="119"/>
    </row>
    <row r="2521" ht="22.5" customHeight="1">
      <c r="A2521" s="89">
        <v>46233.0</v>
      </c>
      <c r="B2521" s="90">
        <v>0.4361111111111111</v>
      </c>
      <c r="C2521" s="91" t="s">
        <v>1425</v>
      </c>
      <c r="D2521" s="129" t="str">
        <f t="array" ref="D2521">XLOOKUP(C2521,'DS ST'!A:A,'DS ST'!B:B)</f>
        <v>NKM</v>
      </c>
      <c r="E2521" s="94" t="str">
        <f t="array" ref="E2521">XLOOKUP($F2521,'GIÁ'!$A:$A,'GIÁ'!$E:$E)</f>
        <v>MÁT</v>
      </c>
      <c r="F2521" s="94">
        <v>8.936219620178E12</v>
      </c>
      <c r="G2521" s="95" t="s">
        <v>2090</v>
      </c>
      <c r="H2521" s="95" t="s">
        <v>224</v>
      </c>
      <c r="I2521" s="96">
        <v>1.0</v>
      </c>
      <c r="J2521" s="96">
        <v>0.0</v>
      </c>
      <c r="K2521" s="98">
        <f t="shared" si="4"/>
        <v>1</v>
      </c>
      <c r="L2521" s="99" t="s">
        <v>6711</v>
      </c>
      <c r="M2521" s="100" t="s">
        <v>6712</v>
      </c>
      <c r="N2521" s="101" t="str">
        <f t="shared" si="139"/>
        <v>TRBNKM62258936219620178</v>
      </c>
      <c r="O2521" s="128"/>
      <c r="P2521" s="100"/>
      <c r="Q2521" s="103">
        <f t="shared" si="5"/>
        <v>1</v>
      </c>
      <c r="R2521" s="161"/>
      <c r="S2521" s="105"/>
      <c r="T2521" s="106"/>
      <c r="U2521" s="107"/>
      <c r="V2521" s="108" t="s">
        <v>756</v>
      </c>
      <c r="W2521" s="109" t="s">
        <v>1312</v>
      </c>
      <c r="X2521" s="110" t="str">
        <f t="shared" si="6"/>
        <v/>
      </c>
      <c r="Y2521" s="110" t="str">
        <f t="shared" si="7"/>
        <v/>
      </c>
      <c r="Z2521" s="139" t="str">
        <f t="shared" si="149"/>
        <v>Chưa xác định</v>
      </c>
      <c r="AA2521" s="109" t="s">
        <v>5260</v>
      </c>
      <c r="AB2521" s="106"/>
      <c r="AC2521" s="158"/>
      <c r="AD2521" s="160"/>
      <c r="AE2521" s="127"/>
      <c r="AF2521" s="113"/>
      <c r="AG2521" s="165" t="str">
        <f t="array" ref="AG2521">XLOOKUP(F2521,'CLV2'!A:A,'CLV2'!E:E)</f>
        <v>2.DELICA</v>
      </c>
      <c r="AH2521" s="115" t="str">
        <f t="array" ref="AH2521">XLOOKUP(F2521,'CLV2'!A:A,'CLV2'!F:F)</f>
        <v>3.COLD AND HOT DELICA</v>
      </c>
      <c r="AI2521" s="115" t="str">
        <f t="shared" si="8"/>
        <v>Pack</v>
      </c>
      <c r="AJ2521" s="116">
        <f t="shared" si="9"/>
        <v>1</v>
      </c>
      <c r="AK2521" s="117">
        <f t="array" ref="AK2521">XLOOKUP(F2521,'GIÁ'!A:A,'GIÁ'!D:D)</f>
        <v>6545</v>
      </c>
      <c r="AL2521" s="118">
        <f t="shared" si="10"/>
        <v>6545</v>
      </c>
      <c r="AM2521" s="118">
        <f t="shared" si="11"/>
        <v>0</v>
      </c>
      <c r="AN2521" s="119">
        <f t="shared" si="12"/>
        <v>0</v>
      </c>
      <c r="AO2521" s="118">
        <f t="shared" si="13"/>
        <v>0</v>
      </c>
      <c r="AP2521" s="121">
        <f t="shared" si="14"/>
        <v>6545</v>
      </c>
      <c r="AQ2521" s="122"/>
      <c r="AR2521" s="119"/>
    </row>
    <row r="2522" ht="22.5" customHeight="1">
      <c r="A2522" s="89">
        <v>46233.0</v>
      </c>
      <c r="B2522" s="90">
        <v>0.4361111111111111</v>
      </c>
      <c r="C2522" s="91" t="s">
        <v>1425</v>
      </c>
      <c r="D2522" s="129" t="str">
        <f t="array" ref="D2522">XLOOKUP(C2522,'DS ST'!A:A,'DS ST'!B:B)</f>
        <v>NKM</v>
      </c>
      <c r="E2522" s="94" t="str">
        <f t="array" ref="E2522">XLOOKUP($F2522,'GIÁ'!$A:$A,'GIÁ'!$E:$E)</f>
        <v>MÁT</v>
      </c>
      <c r="F2522" s="94">
        <v>11763.0</v>
      </c>
      <c r="G2522" s="95" t="s">
        <v>1062</v>
      </c>
      <c r="H2522" s="95" t="s">
        <v>57</v>
      </c>
      <c r="I2522" s="96">
        <v>3.0</v>
      </c>
      <c r="J2522" s="96">
        <v>0.0</v>
      </c>
      <c r="K2522" s="98">
        <f t="shared" si="4"/>
        <v>3</v>
      </c>
      <c r="L2522" s="99" t="s">
        <v>6711</v>
      </c>
      <c r="M2522" s="100" t="s">
        <v>6713</v>
      </c>
      <c r="N2522" s="101" t="str">
        <f t="shared" si="139"/>
        <v>TRBNKM622811763</v>
      </c>
      <c r="O2522" s="128"/>
      <c r="P2522" s="100"/>
      <c r="Q2522" s="103">
        <f t="shared" si="5"/>
        <v>3</v>
      </c>
      <c r="R2522" s="161"/>
      <c r="S2522" s="105"/>
      <c r="T2522" s="106"/>
      <c r="U2522" s="107"/>
      <c r="V2522" s="108" t="s">
        <v>756</v>
      </c>
      <c r="W2522" s="109" t="s">
        <v>1312</v>
      </c>
      <c r="X2522" s="110" t="str">
        <f t="shared" si="6"/>
        <v/>
      </c>
      <c r="Y2522" s="110" t="str">
        <f t="shared" si="7"/>
        <v/>
      </c>
      <c r="Z2522" s="139" t="str">
        <f t="shared" si="149"/>
        <v>Chưa xác định</v>
      </c>
      <c r="AA2522" s="109" t="s">
        <v>5260</v>
      </c>
      <c r="AB2522" s="106"/>
      <c r="AC2522" s="158"/>
      <c r="AD2522" s="160"/>
      <c r="AE2522" s="127"/>
      <c r="AF2522" s="113"/>
      <c r="AG2522" s="165" t="str">
        <f t="array" ref="AG2522">XLOOKUP(F2522,'CLV2'!A:A,'CLV2'!E:E)</f>
        <v>2.FRUITS</v>
      </c>
      <c r="AH2522" s="115" t="str">
        <f t="array" ref="AH2522">XLOOKUP(F2522,'CLV2'!A:A,'CLV2'!F:F)</f>
        <v>3.IMPORT FRUITS</v>
      </c>
      <c r="AI2522" s="115" t="str">
        <f t="shared" si="8"/>
        <v>Pack</v>
      </c>
      <c r="AJ2522" s="116">
        <f t="shared" si="9"/>
        <v>1</v>
      </c>
      <c r="AK2522" s="117" t="str">
        <f t="array" ref="AK2522">XLOOKUP(F2522,'GIÁ'!A:A,'GIÁ'!D:D)</f>
        <v>45773.45</v>
      </c>
      <c r="AL2522" s="118">
        <f t="shared" si="10"/>
        <v>137320.35</v>
      </c>
      <c r="AM2522" s="118">
        <f t="shared" si="11"/>
        <v>0</v>
      </c>
      <c r="AN2522" s="119">
        <f t="shared" si="12"/>
        <v>0</v>
      </c>
      <c r="AO2522" s="118">
        <f t="shared" si="13"/>
        <v>0</v>
      </c>
      <c r="AP2522" s="121">
        <f t="shared" si="14"/>
        <v>137320.35</v>
      </c>
      <c r="AQ2522" s="122"/>
      <c r="AR2522" s="119"/>
    </row>
    <row r="2523" ht="22.5" customHeight="1">
      <c r="A2523" s="89">
        <v>46233.0</v>
      </c>
      <c r="B2523" s="90">
        <v>0.4361111111111111</v>
      </c>
      <c r="C2523" s="91" t="s">
        <v>1425</v>
      </c>
      <c r="D2523" s="129" t="str">
        <f t="array" ref="D2523">XLOOKUP(C2523,'DS ST'!A:A,'DS ST'!B:B)</f>
        <v>NKM</v>
      </c>
      <c r="E2523" s="94" t="str">
        <f t="array" ref="E2523">XLOOKUP($F2523,'GIÁ'!$A:$A,'GIÁ'!$E:$E)</f>
        <v>MÁT</v>
      </c>
      <c r="F2523" s="94">
        <v>8.938505512488E12</v>
      </c>
      <c r="G2523" s="95" t="s">
        <v>2884</v>
      </c>
      <c r="H2523" s="95" t="s">
        <v>57</v>
      </c>
      <c r="I2523" s="96">
        <v>1.0</v>
      </c>
      <c r="J2523" s="96">
        <v>0.0</v>
      </c>
      <c r="K2523" s="98">
        <f t="shared" si="4"/>
        <v>1</v>
      </c>
      <c r="L2523" s="99" t="s">
        <v>6711</v>
      </c>
      <c r="M2523" s="100" t="s">
        <v>6713</v>
      </c>
      <c r="N2523" s="101" t="str">
        <f t="shared" si="139"/>
        <v>TRBNKM62288938505512488</v>
      </c>
      <c r="O2523" s="128"/>
      <c r="P2523" s="100"/>
      <c r="Q2523" s="103">
        <f t="shared" si="5"/>
        <v>1</v>
      </c>
      <c r="R2523" s="161"/>
      <c r="S2523" s="105"/>
      <c r="T2523" s="106"/>
      <c r="U2523" s="107"/>
      <c r="V2523" s="108" t="s">
        <v>756</v>
      </c>
      <c r="W2523" s="109" t="s">
        <v>1312</v>
      </c>
      <c r="X2523" s="110" t="str">
        <f t="shared" si="6"/>
        <v/>
      </c>
      <c r="Y2523" s="110" t="str">
        <f t="shared" si="7"/>
        <v/>
      </c>
      <c r="Z2523" s="139" t="str">
        <f t="shared" si="149"/>
        <v>Chưa xác định</v>
      </c>
      <c r="AA2523" s="109" t="s">
        <v>5260</v>
      </c>
      <c r="AB2523" s="106"/>
      <c r="AC2523" s="158"/>
      <c r="AD2523" s="160"/>
      <c r="AE2523" s="127"/>
      <c r="AF2523" s="113"/>
      <c r="AG2523" s="165" t="str">
        <f t="array" ref="AG2523">XLOOKUP(F2523,'CLV2'!A:A,'CLV2'!E:E)</f>
        <v>2.VEGETABLES</v>
      </c>
      <c r="AH2523" s="115" t="str">
        <f t="array" ref="AH2523">XLOOKUP(F2523,'CLV2'!A:A,'CLV2'!F:F)</f>
        <v>3.PROCESSED VEGGIES</v>
      </c>
      <c r="AI2523" s="115" t="str">
        <f t="shared" si="8"/>
        <v>Pack</v>
      </c>
      <c r="AJ2523" s="116">
        <f t="shared" si="9"/>
        <v>1</v>
      </c>
      <c r="AK2523" s="117" t="str">
        <f t="array" ref="AK2523">XLOOKUP(F2523,'GIÁ'!A:A,'GIÁ'!D:D)</f>
        <v>45103.56</v>
      </c>
      <c r="AL2523" s="118">
        <f t="shared" si="10"/>
        <v>45103.56</v>
      </c>
      <c r="AM2523" s="118">
        <f t="shared" si="11"/>
        <v>0</v>
      </c>
      <c r="AN2523" s="119">
        <f t="shared" si="12"/>
        <v>0</v>
      </c>
      <c r="AO2523" s="118">
        <f t="shared" si="13"/>
        <v>0</v>
      </c>
      <c r="AP2523" s="121">
        <f t="shared" si="14"/>
        <v>45103.56</v>
      </c>
      <c r="AQ2523" s="122"/>
      <c r="AR2523" s="119"/>
    </row>
    <row r="2524" ht="22.5" customHeight="1">
      <c r="A2524" s="89">
        <v>46233.0</v>
      </c>
      <c r="B2524" s="90">
        <v>0.5770833333333333</v>
      </c>
      <c r="C2524" s="91" t="s">
        <v>1186</v>
      </c>
      <c r="D2524" s="129" t="str">
        <f t="array" ref="D2524">XLOOKUP(C2524,'DS ST'!A:A,'DS ST'!B:B)</f>
        <v>DQH</v>
      </c>
      <c r="E2524" s="94" t="str">
        <f t="array" ref="E2524">XLOOKUP($F2524,'GIÁ'!$A:$A,'GIÁ'!$E:$E)</f>
        <v>MÁT</v>
      </c>
      <c r="F2524" s="94">
        <v>8.934673605823E12</v>
      </c>
      <c r="G2524" s="95" t="s">
        <v>1689</v>
      </c>
      <c r="H2524" s="95" t="s">
        <v>57</v>
      </c>
      <c r="I2524" s="96">
        <v>52.0</v>
      </c>
      <c r="J2524" s="96">
        <v>48.0</v>
      </c>
      <c r="K2524" s="98">
        <f t="shared" si="4"/>
        <v>4</v>
      </c>
      <c r="L2524" s="99" t="s">
        <v>6714</v>
      </c>
      <c r="M2524" s="100" t="s">
        <v>6715</v>
      </c>
      <c r="N2524" s="101" t="str">
        <f t="shared" si="139"/>
        <v>TRBDQH62518934673605823</v>
      </c>
      <c r="O2524" s="128"/>
      <c r="P2524" s="100"/>
      <c r="Q2524" s="103">
        <f t="shared" si="5"/>
        <v>4</v>
      </c>
      <c r="R2524" s="161"/>
      <c r="S2524" s="105"/>
      <c r="T2524" s="106"/>
      <c r="U2524" s="107"/>
      <c r="V2524" s="108" t="s">
        <v>756</v>
      </c>
      <c r="W2524" s="109" t="s">
        <v>1312</v>
      </c>
      <c r="X2524" s="110" t="str">
        <f t="shared" si="6"/>
        <v/>
      </c>
      <c r="Y2524" s="110" t="str">
        <f t="shared" si="7"/>
        <v/>
      </c>
      <c r="Z2524" s="139" t="str">
        <f t="shared" si="149"/>
        <v>Chưa xác định</v>
      </c>
      <c r="AA2524" s="109" t="s">
        <v>5260</v>
      </c>
      <c r="AB2524" s="106"/>
      <c r="AC2524" s="158"/>
      <c r="AD2524" s="160"/>
      <c r="AE2524" s="127"/>
      <c r="AF2524" s="113"/>
      <c r="AG2524" s="165" t="str">
        <f t="array" ref="AG2524">XLOOKUP(F2524,'CLV2'!A:A,'CLV2'!E:E)</f>
        <v>2.DAIRY</v>
      </c>
      <c r="AH2524" s="115" t="str">
        <f t="array" ref="AH2524">XLOOKUP(F2524,'CLV2'!A:A,'CLV2'!F:F)</f>
        <v>3.YOGURT</v>
      </c>
      <c r="AI2524" s="115" t="str">
        <f t="shared" si="8"/>
        <v>Pack</v>
      </c>
      <c r="AJ2524" s="116">
        <f t="shared" si="9"/>
        <v>0.07692307692</v>
      </c>
      <c r="AK2524" s="117" t="str">
        <f t="array" ref="AK2524">XLOOKUP(F2524,'GIÁ'!A:A,'GIÁ'!D:D)</f>
        <v>5402.30</v>
      </c>
      <c r="AL2524" s="118">
        <f t="shared" si="10"/>
        <v>21609.2</v>
      </c>
      <c r="AM2524" s="118">
        <f t="shared" si="11"/>
        <v>0</v>
      </c>
      <c r="AN2524" s="119">
        <f t="shared" si="12"/>
        <v>0</v>
      </c>
      <c r="AO2524" s="118">
        <f t="shared" si="13"/>
        <v>0</v>
      </c>
      <c r="AP2524" s="121">
        <f t="shared" si="14"/>
        <v>21609.2</v>
      </c>
      <c r="AQ2524" s="122"/>
      <c r="AR2524" s="119"/>
    </row>
    <row r="2525" ht="22.5" customHeight="1">
      <c r="A2525" s="89">
        <v>46233.0</v>
      </c>
      <c r="B2525" s="90">
        <v>0.6034722222222222</v>
      </c>
      <c r="C2525" s="91" t="s">
        <v>1557</v>
      </c>
      <c r="D2525" s="129" t="str">
        <f t="array" ref="D2525">XLOOKUP(C2525,'DS ST'!A:A,'DS ST'!B:B)</f>
        <v>PVB</v>
      </c>
      <c r="E2525" s="94" t="str">
        <f t="array" ref="E2525">XLOOKUP($F2525,'GIÁ'!$A:$A,'GIÁ'!$E:$E)</f>
        <v>MÁT</v>
      </c>
      <c r="F2525" s="94">
        <v>8.93536020026E12</v>
      </c>
      <c r="G2525" s="95" t="s">
        <v>1978</v>
      </c>
      <c r="H2525" s="95" t="s">
        <v>57</v>
      </c>
      <c r="I2525" s="96">
        <v>1.0</v>
      </c>
      <c r="J2525" s="96">
        <v>0.0</v>
      </c>
      <c r="K2525" s="98">
        <f t="shared" si="4"/>
        <v>1</v>
      </c>
      <c r="L2525" s="99" t="s">
        <v>6716</v>
      </c>
      <c r="M2525" s="100" t="s">
        <v>6717</v>
      </c>
      <c r="N2525" s="101" t="str">
        <f t="shared" si="139"/>
        <v>TRBPVB2058935360200260</v>
      </c>
      <c r="O2525" s="128"/>
      <c r="P2525" s="145">
        <v>1.0</v>
      </c>
      <c r="Q2525" s="103">
        <f t="shared" si="5"/>
        <v>0</v>
      </c>
      <c r="R2525" s="161" t="s">
        <v>6718</v>
      </c>
      <c r="S2525" s="105"/>
      <c r="T2525" s="106"/>
      <c r="U2525" s="107"/>
      <c r="V2525" s="108" t="s">
        <v>756</v>
      </c>
      <c r="W2525" s="109" t="s">
        <v>1908</v>
      </c>
      <c r="X2525" s="110" t="str">
        <f t="shared" si="6"/>
        <v/>
      </c>
      <c r="Y2525" s="110" t="str">
        <f t="shared" si="7"/>
        <v>Siêu thị</v>
      </c>
      <c r="Z2525" s="139" t="str">
        <f t="shared" si="149"/>
        <v/>
      </c>
      <c r="AA2525" s="109" t="s">
        <v>802</v>
      </c>
      <c r="AB2525" s="106"/>
      <c r="AC2525" s="158"/>
      <c r="AD2525" s="160"/>
      <c r="AE2525" s="127"/>
      <c r="AF2525" s="113"/>
      <c r="AG2525" s="165" t="str">
        <f t="array" ref="AG2525">XLOOKUP(F2525,'CLV2'!A:A,'CLV2'!E:E)</f>
        <v>2.FRUITS</v>
      </c>
      <c r="AH2525" s="115" t="str">
        <f t="array" ref="AH2525">XLOOKUP(F2525,'CLV2'!A:A,'CLV2'!F:F)</f>
        <v>3.IMPORT FRUITS</v>
      </c>
      <c r="AI2525" s="115" t="str">
        <f t="shared" si="8"/>
        <v>Pack</v>
      </c>
      <c r="AJ2525" s="116">
        <f t="shared" si="9"/>
        <v>1</v>
      </c>
      <c r="AK2525" s="117" t="str">
        <f t="array" ref="AK2525">XLOOKUP(F2525,'GIÁ'!A:A,'GIÁ'!D:D)</f>
        <v>49000.00</v>
      </c>
      <c r="AL2525" s="118">
        <f t="shared" si="10"/>
        <v>49000</v>
      </c>
      <c r="AM2525" s="118">
        <f t="shared" si="11"/>
        <v>0</v>
      </c>
      <c r="AN2525" s="119">
        <f t="shared" si="12"/>
        <v>49000</v>
      </c>
      <c r="AO2525" s="118">
        <f t="shared" si="13"/>
        <v>0</v>
      </c>
      <c r="AP2525" s="121">
        <f t="shared" si="14"/>
        <v>0</v>
      </c>
      <c r="AQ2525" s="122"/>
      <c r="AR2525" s="119"/>
    </row>
    <row r="2526" ht="22.5" customHeight="1">
      <c r="A2526" s="89">
        <v>46233.0</v>
      </c>
      <c r="B2526" s="90">
        <v>0.6034722222222222</v>
      </c>
      <c r="C2526" s="91" t="s">
        <v>1557</v>
      </c>
      <c r="D2526" s="129" t="str">
        <f t="array" ref="D2526">XLOOKUP(C2526,'DS ST'!A:A,'DS ST'!B:B)</f>
        <v>PVB</v>
      </c>
      <c r="E2526" s="94" t="str">
        <f t="array" ref="E2526">XLOOKUP($F2526,'GIÁ'!$A:$A,'GIÁ'!$E:$E)</f>
        <v>MÁT</v>
      </c>
      <c r="F2526" s="94">
        <v>11763.0</v>
      </c>
      <c r="G2526" s="95" t="s">
        <v>1062</v>
      </c>
      <c r="H2526" s="95" t="s">
        <v>57</v>
      </c>
      <c r="I2526" s="96">
        <v>1.0</v>
      </c>
      <c r="J2526" s="96">
        <v>0.0</v>
      </c>
      <c r="K2526" s="98">
        <f t="shared" si="4"/>
        <v>1</v>
      </c>
      <c r="L2526" s="99" t="s">
        <v>6716</v>
      </c>
      <c r="M2526" s="100" t="s">
        <v>6719</v>
      </c>
      <c r="N2526" s="101" t="str">
        <f t="shared" si="139"/>
        <v>TRBPVB570111763</v>
      </c>
      <c r="O2526" s="128"/>
      <c r="P2526" s="145">
        <v>1.0</v>
      </c>
      <c r="Q2526" s="103">
        <f t="shared" si="5"/>
        <v>0</v>
      </c>
      <c r="R2526" s="161" t="s">
        <v>6718</v>
      </c>
      <c r="S2526" s="105"/>
      <c r="T2526" s="106"/>
      <c r="U2526" s="107"/>
      <c r="V2526" s="108" t="s">
        <v>756</v>
      </c>
      <c r="W2526" s="109" t="s">
        <v>1908</v>
      </c>
      <c r="X2526" s="110" t="str">
        <f t="shared" si="6"/>
        <v/>
      </c>
      <c r="Y2526" s="110" t="str">
        <f t="shared" si="7"/>
        <v>Siêu thị</v>
      </c>
      <c r="Z2526" s="139" t="str">
        <f t="shared" si="149"/>
        <v/>
      </c>
      <c r="AA2526" s="109" t="s">
        <v>802</v>
      </c>
      <c r="AB2526" s="106"/>
      <c r="AC2526" s="158"/>
      <c r="AD2526" s="160"/>
      <c r="AE2526" s="127"/>
      <c r="AF2526" s="113"/>
      <c r="AG2526" s="165" t="str">
        <f t="array" ref="AG2526">XLOOKUP(F2526,'CLV2'!A:A,'CLV2'!E:E)</f>
        <v>2.FRUITS</v>
      </c>
      <c r="AH2526" s="115" t="str">
        <f t="array" ref="AH2526">XLOOKUP(F2526,'CLV2'!A:A,'CLV2'!F:F)</f>
        <v>3.IMPORT FRUITS</v>
      </c>
      <c r="AI2526" s="115" t="str">
        <f t="shared" si="8"/>
        <v>Pack</v>
      </c>
      <c r="AJ2526" s="116">
        <f t="shared" si="9"/>
        <v>1</v>
      </c>
      <c r="AK2526" s="117" t="str">
        <f t="array" ref="AK2526">XLOOKUP(F2526,'GIÁ'!A:A,'GIÁ'!D:D)</f>
        <v>45773.45</v>
      </c>
      <c r="AL2526" s="118">
        <f t="shared" si="10"/>
        <v>45773.45</v>
      </c>
      <c r="AM2526" s="118">
        <f t="shared" si="11"/>
        <v>0</v>
      </c>
      <c r="AN2526" s="119">
        <f t="shared" si="12"/>
        <v>45773.45</v>
      </c>
      <c r="AO2526" s="118">
        <f t="shared" si="13"/>
        <v>0</v>
      </c>
      <c r="AP2526" s="121">
        <f t="shared" si="14"/>
        <v>0</v>
      </c>
      <c r="AQ2526" s="122"/>
      <c r="AR2526" s="119"/>
    </row>
    <row r="2527" ht="22.5" customHeight="1">
      <c r="A2527" s="89">
        <v>46233.0</v>
      </c>
      <c r="B2527" s="90">
        <v>0.6034722222222222</v>
      </c>
      <c r="C2527" s="91" t="s">
        <v>1557</v>
      </c>
      <c r="D2527" s="129" t="str">
        <f t="array" ref="D2527">XLOOKUP(C2527,'DS ST'!A:A,'DS ST'!B:B)</f>
        <v>PVB</v>
      </c>
      <c r="E2527" s="94" t="str">
        <f t="array" ref="E2527">XLOOKUP($F2527,'GIÁ'!$A:$A,'GIÁ'!$E:$E)</f>
        <v>MÁT</v>
      </c>
      <c r="F2527" s="94">
        <v>8.936076279328E12</v>
      </c>
      <c r="G2527" s="95" t="s">
        <v>2313</v>
      </c>
      <c r="H2527" s="95" t="s">
        <v>57</v>
      </c>
      <c r="I2527" s="96">
        <v>3.0</v>
      </c>
      <c r="J2527" s="96">
        <v>0.0</v>
      </c>
      <c r="K2527" s="98">
        <f t="shared" si="4"/>
        <v>3</v>
      </c>
      <c r="L2527" s="99" t="s">
        <v>6716</v>
      </c>
      <c r="M2527" s="100" t="s">
        <v>6720</v>
      </c>
      <c r="N2527" s="101" t="str">
        <f t="shared" si="139"/>
        <v>TRBPVB62948936076279328</v>
      </c>
      <c r="O2527" s="128"/>
      <c r="P2527" s="145">
        <v>3.0</v>
      </c>
      <c r="Q2527" s="103">
        <f t="shared" si="5"/>
        <v>0</v>
      </c>
      <c r="R2527" s="161" t="s">
        <v>6718</v>
      </c>
      <c r="S2527" s="105"/>
      <c r="T2527" s="106"/>
      <c r="U2527" s="107"/>
      <c r="V2527" s="108" t="s">
        <v>756</v>
      </c>
      <c r="W2527" s="109" t="s">
        <v>1908</v>
      </c>
      <c r="X2527" s="110" t="str">
        <f t="shared" si="6"/>
        <v/>
      </c>
      <c r="Y2527" s="110" t="str">
        <f t="shared" si="7"/>
        <v>Siêu thị</v>
      </c>
      <c r="Z2527" s="139" t="str">
        <f t="shared" si="149"/>
        <v/>
      </c>
      <c r="AA2527" s="109" t="s">
        <v>802</v>
      </c>
      <c r="AB2527" s="106"/>
      <c r="AC2527" s="158"/>
      <c r="AD2527" s="160"/>
      <c r="AE2527" s="127"/>
      <c r="AF2527" s="113"/>
      <c r="AG2527" s="165" t="str">
        <f t="array" ref="AG2527">XLOOKUP(F2527,'CLV2'!A:A,'CLV2'!E:E)</f>
        <v>2.BAKERY</v>
      </c>
      <c r="AH2527" s="115" t="str">
        <f t="array" ref="AH2527">XLOOKUP(F2527,'CLV2'!A:A,'CLV2'!F:F)</f>
        <v>3.CAKES</v>
      </c>
      <c r="AI2527" s="115" t="str">
        <f t="shared" si="8"/>
        <v>Pack</v>
      </c>
      <c r="AJ2527" s="116">
        <f t="shared" si="9"/>
        <v>1</v>
      </c>
      <c r="AK2527" s="117" t="str">
        <f t="array" ref="AK2527">XLOOKUP(F2527,'GIÁ'!A:A,'GIÁ'!D:D)</f>
        <v>22950.25</v>
      </c>
      <c r="AL2527" s="118">
        <f t="shared" si="10"/>
        <v>68850.75</v>
      </c>
      <c r="AM2527" s="118">
        <f t="shared" si="11"/>
        <v>0</v>
      </c>
      <c r="AN2527" s="119">
        <f t="shared" si="12"/>
        <v>68850.75</v>
      </c>
      <c r="AO2527" s="118">
        <f t="shared" si="13"/>
        <v>0</v>
      </c>
      <c r="AP2527" s="121">
        <f t="shared" si="14"/>
        <v>0</v>
      </c>
      <c r="AQ2527" s="122"/>
      <c r="AR2527" s="119"/>
    </row>
    <row r="2528" ht="22.5" customHeight="1">
      <c r="A2528" s="89">
        <v>46233.0</v>
      </c>
      <c r="B2528" s="90">
        <v>0.6034722222222222</v>
      </c>
      <c r="C2528" s="91" t="s">
        <v>1557</v>
      </c>
      <c r="D2528" s="129" t="str">
        <f t="array" ref="D2528">XLOOKUP(C2528,'DS ST'!A:A,'DS ST'!B:B)</f>
        <v>PVB</v>
      </c>
      <c r="E2528" s="94" t="str">
        <f t="array" ref="E2528">XLOOKUP($F2528,'GIÁ'!$A:$A,'GIÁ'!$E:$E)</f>
        <v>MÁT</v>
      </c>
      <c r="F2528" s="94">
        <v>10610.0</v>
      </c>
      <c r="G2528" s="95" t="s">
        <v>121</v>
      </c>
      <c r="H2528" s="95" t="s">
        <v>57</v>
      </c>
      <c r="I2528" s="96">
        <v>1.0</v>
      </c>
      <c r="J2528" s="96">
        <v>0.0</v>
      </c>
      <c r="K2528" s="98">
        <f t="shared" si="4"/>
        <v>1</v>
      </c>
      <c r="L2528" s="99" t="s">
        <v>6716</v>
      </c>
      <c r="M2528" s="100" t="s">
        <v>6721</v>
      </c>
      <c r="N2528" s="101" t="str">
        <f t="shared" si="139"/>
        <v>TRBPVB629810610</v>
      </c>
      <c r="O2528" s="128"/>
      <c r="P2528" s="100"/>
      <c r="Q2528" s="103">
        <f t="shared" si="5"/>
        <v>1</v>
      </c>
      <c r="R2528" s="161"/>
      <c r="S2528" s="105"/>
      <c r="T2528" s="106"/>
      <c r="U2528" s="107"/>
      <c r="V2528" s="108" t="s">
        <v>756</v>
      </c>
      <c r="W2528" s="109" t="s">
        <v>1312</v>
      </c>
      <c r="X2528" s="110" t="str">
        <f t="shared" si="6"/>
        <v/>
      </c>
      <c r="Y2528" s="110" t="str">
        <f t="shared" si="7"/>
        <v/>
      </c>
      <c r="Z2528" s="139" t="str">
        <f t="shared" si="149"/>
        <v>Chưa xác định</v>
      </c>
      <c r="AA2528" s="109" t="s">
        <v>5260</v>
      </c>
      <c r="AB2528" s="106"/>
      <c r="AC2528" s="158"/>
      <c r="AD2528" s="160"/>
      <c r="AE2528" s="127"/>
      <c r="AF2528" s="113"/>
      <c r="AG2528" s="165" t="str">
        <f t="array" ref="AG2528">XLOOKUP(F2528,'CLV2'!A:A,'CLV2'!E:E)</f>
        <v>2.FRUITS</v>
      </c>
      <c r="AH2528" s="115" t="str">
        <f t="array" ref="AH2528">XLOOKUP(F2528,'CLV2'!A:A,'CLV2'!F:F)</f>
        <v>3.IMPORT FRUITS</v>
      </c>
      <c r="AI2528" s="115" t="str">
        <f t="shared" si="8"/>
        <v>Pack</v>
      </c>
      <c r="AJ2528" s="116">
        <f t="shared" si="9"/>
        <v>1</v>
      </c>
      <c r="AK2528" s="117" t="str">
        <f t="array" ref="AK2528">XLOOKUP(F2528,'GIÁ'!A:A,'GIÁ'!D:D)</f>
        <v>72259.15</v>
      </c>
      <c r="AL2528" s="118">
        <f t="shared" si="10"/>
        <v>72259.15</v>
      </c>
      <c r="AM2528" s="118">
        <f t="shared" si="11"/>
        <v>0</v>
      </c>
      <c r="AN2528" s="119">
        <f t="shared" si="12"/>
        <v>0</v>
      </c>
      <c r="AO2528" s="118">
        <f t="shared" si="13"/>
        <v>0</v>
      </c>
      <c r="AP2528" s="121">
        <f t="shared" si="14"/>
        <v>72259.15</v>
      </c>
      <c r="AQ2528" s="122"/>
      <c r="AR2528" s="119"/>
    </row>
    <row r="2529" ht="22.5" customHeight="1">
      <c r="A2529" s="89">
        <v>46233.0</v>
      </c>
      <c r="B2529" s="90">
        <v>0.5375</v>
      </c>
      <c r="C2529" s="91" t="s">
        <v>1065</v>
      </c>
      <c r="D2529" s="129" t="str">
        <f t="array" ref="D2529">XLOOKUP(C2529,'DS ST'!A:A,'DS ST'!B:B)</f>
        <v>A224</v>
      </c>
      <c r="E2529" s="94" t="str">
        <f t="array" ref="E2529">XLOOKUP($F2529,'GIÁ'!$A:$A,'GIÁ'!$E:$E)</f>
        <v>MÁT</v>
      </c>
      <c r="F2529" s="94">
        <v>1100151.0</v>
      </c>
      <c r="G2529" s="95" t="s">
        <v>278</v>
      </c>
      <c r="H2529" s="95" t="s">
        <v>273</v>
      </c>
      <c r="I2529" s="96">
        <v>17.0</v>
      </c>
      <c r="J2529" s="96">
        <v>16.68</v>
      </c>
      <c r="K2529" s="98">
        <f t="shared" si="4"/>
        <v>0.32</v>
      </c>
      <c r="L2529" s="99" t="s">
        <v>6722</v>
      </c>
      <c r="M2529" s="100" t="s">
        <v>6723</v>
      </c>
      <c r="N2529" s="101" t="str">
        <f t="shared" si="139"/>
        <v>TRBA22457081100151</v>
      </c>
      <c r="O2529" s="128">
        <v>0.3200000000000003</v>
      </c>
      <c r="P2529" s="100"/>
      <c r="Q2529" s="103">
        <f t="shared" si="5"/>
        <v>0</v>
      </c>
      <c r="R2529" s="161"/>
      <c r="S2529" s="105"/>
      <c r="T2529" s="106"/>
      <c r="U2529" s="107"/>
      <c r="V2529" s="108" t="s">
        <v>756</v>
      </c>
      <c r="W2529" s="109" t="s">
        <v>505</v>
      </c>
      <c r="X2529" s="110" t="str">
        <f t="shared" si="6"/>
        <v>Hao hụt</v>
      </c>
      <c r="Y2529" s="110" t="str">
        <f t="shared" si="7"/>
        <v/>
      </c>
      <c r="Z2529" s="139" t="str">
        <f t="shared" si="149"/>
        <v/>
      </c>
      <c r="AA2529" s="109" t="s">
        <v>802</v>
      </c>
      <c r="AB2529" s="106"/>
      <c r="AC2529" s="158"/>
      <c r="AD2529" s="160"/>
      <c r="AE2529" s="127"/>
      <c r="AF2529" s="113"/>
      <c r="AG2529" s="165" t="str">
        <f t="array" ref="AG2529">XLOOKUP(F2529,'CLV2'!A:A,'CLV2'!E:E)</f>
        <v>2.FRUITS</v>
      </c>
      <c r="AH2529" s="115" t="str">
        <f t="array" ref="AH2529">XLOOKUP(F2529,'CLV2'!A:A,'CLV2'!F:F)</f>
        <v>3.IMPORT FRUITS</v>
      </c>
      <c r="AI2529" s="115" t="str">
        <f t="shared" si="8"/>
        <v>KG</v>
      </c>
      <c r="AJ2529" s="116">
        <f t="shared" si="9"/>
        <v>0.01882352941</v>
      </c>
      <c r="AK2529" s="117" t="str">
        <f t="array" ref="AK2529">XLOOKUP(F2529,'GIÁ'!A:A,'GIÁ'!D:D)</f>
        <v>86609.14</v>
      </c>
      <c r="AL2529" s="118">
        <f t="shared" si="10"/>
        <v>27714.9248</v>
      </c>
      <c r="AM2529" s="118">
        <f t="shared" si="11"/>
        <v>27714.9248</v>
      </c>
      <c r="AN2529" s="119">
        <f t="shared" si="12"/>
        <v>0</v>
      </c>
      <c r="AO2529" s="118">
        <f t="shared" si="13"/>
        <v>0</v>
      </c>
      <c r="AP2529" s="121">
        <f t="shared" si="14"/>
        <v>0</v>
      </c>
      <c r="AQ2529" s="122"/>
      <c r="AR2529" s="119"/>
    </row>
    <row r="2530" ht="22.5" customHeight="1">
      <c r="A2530" s="89">
        <v>46233.0</v>
      </c>
      <c r="B2530" s="90">
        <v>0.5701388888888889</v>
      </c>
      <c r="C2530" s="91" t="s">
        <v>1346</v>
      </c>
      <c r="D2530" s="129" t="str">
        <f t="array" ref="D2530">XLOOKUP(C2530,'DS ST'!A:A,'DS ST'!B:B)</f>
        <v>LVL</v>
      </c>
      <c r="E2530" s="94" t="str">
        <f t="array" ref="E2530">XLOOKUP($F2530,'GIÁ'!$A:$A,'GIÁ'!$E:$E)</f>
        <v>ĐÔNG</v>
      </c>
      <c r="F2530" s="94">
        <v>8.934717275081E12</v>
      </c>
      <c r="G2530" s="95" t="s">
        <v>1735</v>
      </c>
      <c r="H2530" s="95" t="s">
        <v>224</v>
      </c>
      <c r="I2530" s="96">
        <v>20.0</v>
      </c>
      <c r="J2530" s="96">
        <v>0.0</v>
      </c>
      <c r="K2530" s="98">
        <f t="shared" si="4"/>
        <v>20</v>
      </c>
      <c r="L2530" s="99" t="s">
        <v>6724</v>
      </c>
      <c r="M2530" s="100" t="s">
        <v>6725</v>
      </c>
      <c r="N2530" s="101" t="str">
        <f t="shared" si="139"/>
        <v>PT1590219-T0018934717275081</v>
      </c>
      <c r="O2530" s="128"/>
      <c r="P2530" s="100"/>
      <c r="Q2530" s="103">
        <f t="shared" si="5"/>
        <v>20</v>
      </c>
      <c r="R2530" s="161"/>
      <c r="S2530" s="105"/>
      <c r="T2530" s="106"/>
      <c r="U2530" s="107" t="s">
        <v>6563</v>
      </c>
      <c r="V2530" s="108" t="s">
        <v>756</v>
      </c>
      <c r="W2530" s="109" t="s">
        <v>1908</v>
      </c>
      <c r="X2530" s="110" t="str">
        <f t="shared" si="6"/>
        <v/>
      </c>
      <c r="Y2530" s="110" t="str">
        <f t="shared" si="7"/>
        <v/>
      </c>
      <c r="Z2530" s="109" t="s">
        <v>797</v>
      </c>
      <c r="AA2530" s="109" t="s">
        <v>802</v>
      </c>
      <c r="AB2530" s="106"/>
      <c r="AC2530" s="158"/>
      <c r="AD2530" s="160"/>
      <c r="AE2530" s="127"/>
      <c r="AF2530" s="113"/>
      <c r="AG2530" s="165" t="str">
        <f t="array" ref="AG2530">XLOOKUP(F2530,'CLV2'!A:A,'CLV2'!E:E)</f>
        <v>2.FROZEN FOODS</v>
      </c>
      <c r="AH2530" s="115" t="str">
        <f t="array" ref="AH2530">XLOOKUP(F2530,'CLV2'!A:A,'CLV2'!F:F)</f>
        <v>3.DUMPLINGS</v>
      </c>
      <c r="AI2530" s="115" t="str">
        <f t="shared" si="8"/>
        <v>Pack</v>
      </c>
      <c r="AJ2530" s="116">
        <f t="shared" si="9"/>
        <v>1</v>
      </c>
      <c r="AK2530" s="117" t="str">
        <f t="array" ref="AK2530">XLOOKUP(F2530,'GIÁ'!A:A,'GIÁ'!D:D)</f>
        <v>42036.39</v>
      </c>
      <c r="AL2530" s="118">
        <f t="shared" si="10"/>
        <v>840727.8</v>
      </c>
      <c r="AM2530" s="118">
        <f t="shared" si="11"/>
        <v>0</v>
      </c>
      <c r="AN2530" s="119">
        <f t="shared" si="12"/>
        <v>0</v>
      </c>
      <c r="AO2530" s="118">
        <f t="shared" si="13"/>
        <v>840727.8</v>
      </c>
      <c r="AP2530" s="121">
        <f t="shared" si="14"/>
        <v>0</v>
      </c>
      <c r="AQ2530" s="122"/>
      <c r="AR2530" s="119"/>
    </row>
    <row r="2531" ht="22.5" customHeight="1">
      <c r="A2531" s="89">
        <v>46233.0</v>
      </c>
      <c r="B2531" s="90">
        <v>0.5701388888888889</v>
      </c>
      <c r="C2531" s="91" t="s">
        <v>1346</v>
      </c>
      <c r="D2531" s="129" t="str">
        <f t="array" ref="D2531">XLOOKUP(C2531,'DS ST'!A:A,'DS ST'!B:B)</f>
        <v>LVL</v>
      </c>
      <c r="E2531" s="94" t="str">
        <f t="array" ref="E2531">XLOOKUP($F2531,'GIÁ'!$A:$A,'GIÁ'!$E:$E)</f>
        <v>ĐÔNG</v>
      </c>
      <c r="F2531" s="94">
        <v>8.93471740135E12</v>
      </c>
      <c r="G2531" s="95" t="s">
        <v>1756</v>
      </c>
      <c r="H2531" s="95" t="s">
        <v>224</v>
      </c>
      <c r="I2531" s="96">
        <v>4.0</v>
      </c>
      <c r="J2531" s="96">
        <v>0.0</v>
      </c>
      <c r="K2531" s="98">
        <f t="shared" si="4"/>
        <v>4</v>
      </c>
      <c r="L2531" s="99" t="s">
        <v>6724</v>
      </c>
      <c r="M2531" s="100" t="s">
        <v>6725</v>
      </c>
      <c r="N2531" s="101" t="str">
        <f t="shared" si="139"/>
        <v>PT1590219-T0018934717401350</v>
      </c>
      <c r="O2531" s="128"/>
      <c r="P2531" s="100"/>
      <c r="Q2531" s="103">
        <f t="shared" si="5"/>
        <v>4</v>
      </c>
      <c r="R2531" s="161"/>
      <c r="S2531" s="105"/>
      <c r="T2531" s="106"/>
      <c r="U2531" s="107" t="s">
        <v>6671</v>
      </c>
      <c r="V2531" s="108" t="s">
        <v>756</v>
      </c>
      <c r="W2531" s="109" t="s">
        <v>1908</v>
      </c>
      <c r="X2531" s="110" t="str">
        <f t="shared" si="6"/>
        <v/>
      </c>
      <c r="Y2531" s="110" t="str">
        <f t="shared" si="7"/>
        <v/>
      </c>
      <c r="Z2531" s="109" t="s">
        <v>797</v>
      </c>
      <c r="AA2531" s="109" t="s">
        <v>802</v>
      </c>
      <c r="AB2531" s="106"/>
      <c r="AC2531" s="158"/>
      <c r="AD2531" s="160"/>
      <c r="AE2531" s="127"/>
      <c r="AF2531" s="113"/>
      <c r="AG2531" s="165" t="str">
        <f t="array" ref="AG2531">XLOOKUP(F2531,'CLV2'!A:A,'CLV2'!E:E)</f>
        <v>2.FROZEN FOODS</v>
      </c>
      <c r="AH2531" s="115" t="str">
        <f t="array" ref="AH2531">XLOOKUP(F2531,'CLV2'!A:A,'CLV2'!F:F)</f>
        <v>3.DUMPLINGS</v>
      </c>
      <c r="AI2531" s="115" t="str">
        <f t="shared" si="8"/>
        <v>Pack</v>
      </c>
      <c r="AJ2531" s="116">
        <f t="shared" si="9"/>
        <v>1</v>
      </c>
      <c r="AK2531" s="117" t="str">
        <f t="array" ref="AK2531">XLOOKUP(F2531,'GIÁ'!A:A,'GIÁ'!D:D)</f>
        <v>44880.89</v>
      </c>
      <c r="AL2531" s="118">
        <f t="shared" si="10"/>
        <v>179523.56</v>
      </c>
      <c r="AM2531" s="118">
        <f t="shared" si="11"/>
        <v>0</v>
      </c>
      <c r="AN2531" s="119">
        <f t="shared" si="12"/>
        <v>0</v>
      </c>
      <c r="AO2531" s="118">
        <f t="shared" si="13"/>
        <v>179523.56</v>
      </c>
      <c r="AP2531" s="121">
        <f t="shared" si="14"/>
        <v>0</v>
      </c>
      <c r="AQ2531" s="122"/>
      <c r="AR2531" s="119"/>
    </row>
    <row r="2532" ht="22.5" customHeight="1">
      <c r="A2532" s="89">
        <v>46233.0</v>
      </c>
      <c r="B2532" s="90">
        <v>0.5701388888888889</v>
      </c>
      <c r="C2532" s="91" t="s">
        <v>1346</v>
      </c>
      <c r="D2532" s="129" t="str">
        <f t="array" ref="D2532">XLOOKUP(C2532,'DS ST'!A:A,'DS ST'!B:B)</f>
        <v>LVL</v>
      </c>
      <c r="E2532" s="94" t="str">
        <f t="array" ref="E2532">XLOOKUP($F2532,'GIÁ'!$A:$A,'GIÁ'!$E:$E)</f>
        <v>ĐÔNG</v>
      </c>
      <c r="F2532" s="94">
        <v>8.934717401343E12</v>
      </c>
      <c r="G2532" s="95" t="s">
        <v>1752</v>
      </c>
      <c r="H2532" s="95" t="s">
        <v>224</v>
      </c>
      <c r="I2532" s="96">
        <v>12.0</v>
      </c>
      <c r="J2532" s="96">
        <v>0.0</v>
      </c>
      <c r="K2532" s="98">
        <f t="shared" si="4"/>
        <v>12</v>
      </c>
      <c r="L2532" s="99" t="s">
        <v>6724</v>
      </c>
      <c r="M2532" s="100" t="s">
        <v>6725</v>
      </c>
      <c r="N2532" s="101" t="str">
        <f t="shared" si="139"/>
        <v>PT1590219-T0018934717401343</v>
      </c>
      <c r="O2532" s="128"/>
      <c r="P2532" s="100"/>
      <c r="Q2532" s="103">
        <f t="shared" si="5"/>
        <v>12</v>
      </c>
      <c r="R2532" s="161"/>
      <c r="S2532" s="105"/>
      <c r="T2532" s="106"/>
      <c r="U2532" s="107" t="s">
        <v>6576</v>
      </c>
      <c r="V2532" s="108" t="s">
        <v>756</v>
      </c>
      <c r="W2532" s="109" t="s">
        <v>1908</v>
      </c>
      <c r="X2532" s="110" t="str">
        <f t="shared" si="6"/>
        <v/>
      </c>
      <c r="Y2532" s="110" t="str">
        <f t="shared" si="7"/>
        <v/>
      </c>
      <c r="Z2532" s="109" t="s">
        <v>797</v>
      </c>
      <c r="AA2532" s="109" t="s">
        <v>802</v>
      </c>
      <c r="AB2532" s="106"/>
      <c r="AC2532" s="158"/>
      <c r="AD2532" s="160"/>
      <c r="AE2532" s="127"/>
      <c r="AF2532" s="113"/>
      <c r="AG2532" s="165" t="str">
        <f t="array" ref="AG2532">XLOOKUP(F2532,'CLV2'!A:A,'CLV2'!E:E)</f>
        <v>2.FROZEN FOODS</v>
      </c>
      <c r="AH2532" s="115" t="str">
        <f t="array" ref="AH2532">XLOOKUP(F2532,'CLV2'!A:A,'CLV2'!F:F)</f>
        <v>3.DUMPLINGS</v>
      </c>
      <c r="AI2532" s="115" t="str">
        <f t="shared" si="8"/>
        <v>Pack</v>
      </c>
      <c r="AJ2532" s="116">
        <f t="shared" si="9"/>
        <v>1</v>
      </c>
      <c r="AK2532" s="117" t="str">
        <f t="array" ref="AK2532">XLOOKUP(F2532,'GIÁ'!A:A,'GIÁ'!D:D)</f>
        <v>20835.93</v>
      </c>
      <c r="AL2532" s="118">
        <f t="shared" si="10"/>
        <v>250031.16</v>
      </c>
      <c r="AM2532" s="118">
        <f t="shared" si="11"/>
        <v>0</v>
      </c>
      <c r="AN2532" s="119">
        <f t="shared" si="12"/>
        <v>0</v>
      </c>
      <c r="AO2532" s="118">
        <f t="shared" si="13"/>
        <v>250031.16</v>
      </c>
      <c r="AP2532" s="121">
        <f t="shared" si="14"/>
        <v>0</v>
      </c>
      <c r="AQ2532" s="122"/>
      <c r="AR2532" s="119"/>
    </row>
    <row r="2533" ht="22.5" customHeight="1">
      <c r="A2533" s="89">
        <v>46233.0</v>
      </c>
      <c r="B2533" s="90">
        <v>0.5701388888888889</v>
      </c>
      <c r="C2533" s="91" t="s">
        <v>1346</v>
      </c>
      <c r="D2533" s="129" t="str">
        <f t="array" ref="D2533">XLOOKUP(C2533,'DS ST'!A:A,'DS ST'!B:B)</f>
        <v>LVL</v>
      </c>
      <c r="E2533" s="94" t="str">
        <f t="array" ref="E2533">XLOOKUP($F2533,'GIÁ'!$A:$A,'GIÁ'!$E:$E)</f>
        <v>ĐÔNG</v>
      </c>
      <c r="F2533" s="94">
        <v>8.936077110132E12</v>
      </c>
      <c r="G2533" s="95" t="s">
        <v>2331</v>
      </c>
      <c r="H2533" s="95" t="s">
        <v>224</v>
      </c>
      <c r="I2533" s="96">
        <v>8.0</v>
      </c>
      <c r="J2533" s="96">
        <v>0.0</v>
      </c>
      <c r="K2533" s="98">
        <f t="shared" si="4"/>
        <v>8</v>
      </c>
      <c r="L2533" s="99" t="s">
        <v>6724</v>
      </c>
      <c r="M2533" s="100" t="s">
        <v>6725</v>
      </c>
      <c r="N2533" s="101" t="str">
        <f t="shared" si="139"/>
        <v>PT1590219-T0018936077110132</v>
      </c>
      <c r="O2533" s="128"/>
      <c r="P2533" s="100"/>
      <c r="Q2533" s="103">
        <f t="shared" si="5"/>
        <v>8</v>
      </c>
      <c r="R2533" s="161"/>
      <c r="S2533" s="105"/>
      <c r="T2533" s="106"/>
      <c r="U2533" s="107" t="s">
        <v>6562</v>
      </c>
      <c r="V2533" s="108" t="s">
        <v>756</v>
      </c>
      <c r="W2533" s="109" t="s">
        <v>1908</v>
      </c>
      <c r="X2533" s="110" t="str">
        <f t="shared" si="6"/>
        <v/>
      </c>
      <c r="Y2533" s="110" t="str">
        <f t="shared" si="7"/>
        <v/>
      </c>
      <c r="Z2533" s="109" t="s">
        <v>797</v>
      </c>
      <c r="AA2533" s="109" t="s">
        <v>802</v>
      </c>
      <c r="AB2533" s="106"/>
      <c r="AC2533" s="158"/>
      <c r="AD2533" s="160"/>
      <c r="AE2533" s="127"/>
      <c r="AF2533" s="113"/>
      <c r="AG2533" s="165" t="str">
        <f t="array" ref="AG2533">XLOOKUP(F2533,'CLV2'!A:A,'CLV2'!E:E)</f>
        <v>2.FROZEN FOODS</v>
      </c>
      <c r="AH2533" s="115" t="str">
        <f t="array" ref="AH2533">XLOOKUP(F2533,'CLV2'!A:A,'CLV2'!F:F)</f>
        <v>3.DUMPLINGS</v>
      </c>
      <c r="AI2533" s="115" t="str">
        <f t="shared" si="8"/>
        <v>Pack</v>
      </c>
      <c r="AJ2533" s="116">
        <f t="shared" si="9"/>
        <v>1</v>
      </c>
      <c r="AK2533" s="117" t="str">
        <f t="array" ref="AK2533">XLOOKUP(F2533,'GIÁ'!A:A,'GIÁ'!D:D)</f>
        <v>35838.13</v>
      </c>
      <c r="AL2533" s="118">
        <f t="shared" si="10"/>
        <v>286705.04</v>
      </c>
      <c r="AM2533" s="118">
        <f t="shared" si="11"/>
        <v>0</v>
      </c>
      <c r="AN2533" s="119">
        <f t="shared" si="12"/>
        <v>0</v>
      </c>
      <c r="AO2533" s="118">
        <f t="shared" si="13"/>
        <v>286705.04</v>
      </c>
      <c r="AP2533" s="121">
        <f t="shared" si="14"/>
        <v>0</v>
      </c>
      <c r="AQ2533" s="122"/>
      <c r="AR2533" s="119"/>
    </row>
    <row r="2534" ht="22.5" customHeight="1">
      <c r="A2534" s="89">
        <v>46233.0</v>
      </c>
      <c r="B2534" s="90">
        <v>0.5701388888888889</v>
      </c>
      <c r="C2534" s="91" t="s">
        <v>1346</v>
      </c>
      <c r="D2534" s="129" t="str">
        <f t="array" ref="D2534">XLOOKUP(C2534,'DS ST'!A:A,'DS ST'!B:B)</f>
        <v>LVL</v>
      </c>
      <c r="E2534" s="94" t="str">
        <f t="array" ref="E2534">XLOOKUP($F2534,'GIÁ'!$A:$A,'GIÁ'!$E:$E)</f>
        <v>ĐÔNG</v>
      </c>
      <c r="F2534" s="94">
        <v>8.938555386725E12</v>
      </c>
      <c r="G2534" s="95" t="s">
        <v>3156</v>
      </c>
      <c r="H2534" s="95" t="s">
        <v>224</v>
      </c>
      <c r="I2534" s="96">
        <v>6.0</v>
      </c>
      <c r="J2534" s="96">
        <v>0.0</v>
      </c>
      <c r="K2534" s="98">
        <f t="shared" si="4"/>
        <v>6</v>
      </c>
      <c r="L2534" s="99" t="s">
        <v>6724</v>
      </c>
      <c r="M2534" s="100" t="s">
        <v>6725</v>
      </c>
      <c r="N2534" s="101" t="str">
        <f t="shared" si="139"/>
        <v>PT1590219-T0018938555386725</v>
      </c>
      <c r="O2534" s="128"/>
      <c r="P2534" s="100"/>
      <c r="Q2534" s="103">
        <f t="shared" si="5"/>
        <v>6</v>
      </c>
      <c r="R2534" s="161"/>
      <c r="S2534" s="105"/>
      <c r="T2534" s="106"/>
      <c r="U2534" s="107" t="s">
        <v>6596</v>
      </c>
      <c r="V2534" s="108" t="s">
        <v>756</v>
      </c>
      <c r="W2534" s="109" t="s">
        <v>1908</v>
      </c>
      <c r="X2534" s="110" t="str">
        <f t="shared" si="6"/>
        <v/>
      </c>
      <c r="Y2534" s="110" t="str">
        <f t="shared" si="7"/>
        <v/>
      </c>
      <c r="Z2534" s="109" t="s">
        <v>797</v>
      </c>
      <c r="AA2534" s="109" t="s">
        <v>802</v>
      </c>
      <c r="AB2534" s="106"/>
      <c r="AC2534" s="158"/>
      <c r="AD2534" s="160"/>
      <c r="AE2534" s="127"/>
      <c r="AF2534" s="113"/>
      <c r="AG2534" s="165" t="str">
        <f t="array" ref="AG2534">XLOOKUP(F2534,'CLV2'!A:A,'CLV2'!E:E)</f>
        <v>2.FROZEN FOODS</v>
      </c>
      <c r="AH2534" s="115" t="str">
        <f t="array" ref="AH2534">XLOOKUP(F2534,'CLV2'!A:A,'CLV2'!F:F)</f>
        <v>3.PASTRY AND DESSERTS</v>
      </c>
      <c r="AI2534" s="115" t="str">
        <f t="shared" si="8"/>
        <v>Pack</v>
      </c>
      <c r="AJ2534" s="116">
        <f t="shared" si="9"/>
        <v>1</v>
      </c>
      <c r="AK2534" s="117" t="str">
        <f t="array" ref="AK2534">XLOOKUP(F2534,'GIÁ'!A:A,'GIÁ'!D:D)</f>
        <v>26016.14</v>
      </c>
      <c r="AL2534" s="118">
        <f t="shared" si="10"/>
        <v>156096.84</v>
      </c>
      <c r="AM2534" s="118">
        <f t="shared" si="11"/>
        <v>0</v>
      </c>
      <c r="AN2534" s="119">
        <f t="shared" si="12"/>
        <v>0</v>
      </c>
      <c r="AO2534" s="118">
        <f t="shared" si="13"/>
        <v>156096.84</v>
      </c>
      <c r="AP2534" s="121">
        <f t="shared" si="14"/>
        <v>0</v>
      </c>
      <c r="AQ2534" s="122"/>
      <c r="AR2534" s="119"/>
    </row>
    <row r="2535" ht="22.5" customHeight="1">
      <c r="A2535" s="89">
        <v>46233.0</v>
      </c>
      <c r="B2535" s="90">
        <v>0.5701388888888889</v>
      </c>
      <c r="C2535" s="91" t="s">
        <v>1346</v>
      </c>
      <c r="D2535" s="129" t="str">
        <f t="array" ref="D2535">XLOOKUP(C2535,'DS ST'!A:A,'DS ST'!B:B)</f>
        <v>LVL</v>
      </c>
      <c r="E2535" s="94" t="str">
        <f t="array" ref="E2535">XLOOKUP($F2535,'GIÁ'!$A:$A,'GIÁ'!$E:$E)</f>
        <v>ĐÔNG</v>
      </c>
      <c r="F2535" s="94">
        <v>8.935297103726E12</v>
      </c>
      <c r="G2535" s="95" t="s">
        <v>2028</v>
      </c>
      <c r="H2535" s="95" t="s">
        <v>224</v>
      </c>
      <c r="I2535" s="96">
        <v>4.0</v>
      </c>
      <c r="J2535" s="96">
        <v>0.0</v>
      </c>
      <c r="K2535" s="98">
        <f t="shared" si="4"/>
        <v>4</v>
      </c>
      <c r="L2535" s="99" t="s">
        <v>6724</v>
      </c>
      <c r="M2535" s="100" t="s">
        <v>6725</v>
      </c>
      <c r="N2535" s="101" t="str">
        <f t="shared" si="139"/>
        <v>PT1590219-T0018935297103726</v>
      </c>
      <c r="O2535" s="128"/>
      <c r="P2535" s="100"/>
      <c r="Q2535" s="103">
        <f t="shared" si="5"/>
        <v>4</v>
      </c>
      <c r="R2535" s="161"/>
      <c r="S2535" s="105"/>
      <c r="T2535" s="106"/>
      <c r="U2535" s="107" t="s">
        <v>6526</v>
      </c>
      <c r="V2535" s="108" t="s">
        <v>756</v>
      </c>
      <c r="W2535" s="109" t="s">
        <v>1908</v>
      </c>
      <c r="X2535" s="110" t="str">
        <f t="shared" si="6"/>
        <v/>
      </c>
      <c r="Y2535" s="110" t="str">
        <f t="shared" si="7"/>
        <v/>
      </c>
      <c r="Z2535" s="109" t="s">
        <v>797</v>
      </c>
      <c r="AA2535" s="109" t="s">
        <v>802</v>
      </c>
      <c r="AB2535" s="106"/>
      <c r="AC2535" s="158"/>
      <c r="AD2535" s="160"/>
      <c r="AE2535" s="127"/>
      <c r="AF2535" s="113"/>
      <c r="AG2535" s="165" t="str">
        <f t="array" ref="AG2535">XLOOKUP(F2535,'CLV2'!A:A,'CLV2'!E:E)</f>
        <v>2.FROZEN FOODS</v>
      </c>
      <c r="AH2535" s="115" t="str">
        <f t="array" ref="AH2535">XLOOKUP(F2535,'CLV2'!A:A,'CLV2'!F:F)</f>
        <v>3.PIZZA - READY MEALS</v>
      </c>
      <c r="AI2535" s="115" t="str">
        <f t="shared" si="8"/>
        <v>Pack</v>
      </c>
      <c r="AJ2535" s="116">
        <f t="shared" si="9"/>
        <v>1</v>
      </c>
      <c r="AK2535" s="117" t="str">
        <f t="array" ref="AK2535">XLOOKUP(F2535,'GIÁ'!A:A,'GIÁ'!D:D)</f>
        <v>61056.95</v>
      </c>
      <c r="AL2535" s="118">
        <f t="shared" si="10"/>
        <v>244227.8</v>
      </c>
      <c r="AM2535" s="118">
        <f t="shared" si="11"/>
        <v>0</v>
      </c>
      <c r="AN2535" s="119">
        <f t="shared" si="12"/>
        <v>0</v>
      </c>
      <c r="AO2535" s="118">
        <f t="shared" si="13"/>
        <v>244227.8</v>
      </c>
      <c r="AP2535" s="121">
        <f t="shared" si="14"/>
        <v>0</v>
      </c>
      <c r="AQ2535" s="122"/>
      <c r="AR2535" s="119"/>
    </row>
    <row r="2536" ht="22.5" customHeight="1">
      <c r="A2536" s="89">
        <v>46233.0</v>
      </c>
      <c r="B2536" s="90">
        <v>0.5701388888888889</v>
      </c>
      <c r="C2536" s="91" t="s">
        <v>1346</v>
      </c>
      <c r="D2536" s="129" t="str">
        <f t="array" ref="D2536">XLOOKUP(C2536,'DS ST'!A:A,'DS ST'!B:B)</f>
        <v>LVL</v>
      </c>
      <c r="E2536" s="94" t="str">
        <f t="array" ref="E2536">XLOOKUP($F2536,'GIÁ'!$A:$A,'GIÁ'!$E:$E)</f>
        <v>ĐÔNG</v>
      </c>
      <c r="F2536" s="94">
        <v>8.936077110187E12</v>
      </c>
      <c r="G2536" s="95" t="s">
        <v>2335</v>
      </c>
      <c r="H2536" s="95" t="s">
        <v>224</v>
      </c>
      <c r="I2536" s="96">
        <v>20.0</v>
      </c>
      <c r="J2536" s="96">
        <v>0.0</v>
      </c>
      <c r="K2536" s="98">
        <f t="shared" si="4"/>
        <v>20</v>
      </c>
      <c r="L2536" s="99" t="s">
        <v>6724</v>
      </c>
      <c r="M2536" s="100" t="s">
        <v>6725</v>
      </c>
      <c r="N2536" s="101" t="str">
        <f t="shared" si="139"/>
        <v>PT1590219-T0018936077110187</v>
      </c>
      <c r="O2536" s="128"/>
      <c r="P2536" s="100"/>
      <c r="Q2536" s="103">
        <f t="shared" si="5"/>
        <v>20</v>
      </c>
      <c r="R2536" s="161"/>
      <c r="S2536" s="105"/>
      <c r="T2536" s="106"/>
      <c r="U2536" s="107" t="s">
        <v>6565</v>
      </c>
      <c r="V2536" s="108" t="s">
        <v>756</v>
      </c>
      <c r="W2536" s="109" t="s">
        <v>1908</v>
      </c>
      <c r="X2536" s="110" t="str">
        <f t="shared" si="6"/>
        <v/>
      </c>
      <c r="Y2536" s="110" t="str">
        <f t="shared" si="7"/>
        <v/>
      </c>
      <c r="Z2536" s="109" t="s">
        <v>797</v>
      </c>
      <c r="AA2536" s="109" t="s">
        <v>802</v>
      </c>
      <c r="AB2536" s="106"/>
      <c r="AC2536" s="158"/>
      <c r="AD2536" s="160"/>
      <c r="AE2536" s="127"/>
      <c r="AF2536" s="113"/>
      <c r="AG2536" s="165" t="str">
        <f t="array" ref="AG2536">XLOOKUP(F2536,'CLV2'!A:A,'CLV2'!E:E)</f>
        <v>2.FROZEN FOODS</v>
      </c>
      <c r="AH2536" s="115" t="str">
        <f t="array" ref="AH2536">XLOOKUP(F2536,'CLV2'!A:A,'CLV2'!F:F)</f>
        <v>3.DUMPLINGS</v>
      </c>
      <c r="AI2536" s="115" t="str">
        <f t="shared" si="8"/>
        <v>Pack</v>
      </c>
      <c r="AJ2536" s="116">
        <f t="shared" si="9"/>
        <v>1</v>
      </c>
      <c r="AK2536" s="117" t="str">
        <f t="array" ref="AK2536">XLOOKUP(F2536,'GIÁ'!A:A,'GIÁ'!D:D)</f>
        <v>28137.41</v>
      </c>
      <c r="AL2536" s="118">
        <f t="shared" si="10"/>
        <v>562748.2</v>
      </c>
      <c r="AM2536" s="118">
        <f t="shared" si="11"/>
        <v>0</v>
      </c>
      <c r="AN2536" s="119">
        <f t="shared" si="12"/>
        <v>0</v>
      </c>
      <c r="AO2536" s="118">
        <f t="shared" si="13"/>
        <v>562748.2</v>
      </c>
      <c r="AP2536" s="121">
        <f t="shared" si="14"/>
        <v>0</v>
      </c>
      <c r="AQ2536" s="122"/>
      <c r="AR2536" s="119"/>
    </row>
    <row r="2537" ht="22.5" customHeight="1">
      <c r="A2537" s="89">
        <v>46233.0</v>
      </c>
      <c r="B2537" s="90">
        <v>0.5701388888888889</v>
      </c>
      <c r="C2537" s="91" t="s">
        <v>1346</v>
      </c>
      <c r="D2537" s="129" t="str">
        <f t="array" ref="D2537">XLOOKUP(C2537,'DS ST'!A:A,'DS ST'!B:B)</f>
        <v>LVL</v>
      </c>
      <c r="E2537" s="94" t="str">
        <f t="array" ref="E2537">XLOOKUP($F2537,'GIÁ'!$A:$A,'GIÁ'!$E:$E)</f>
        <v>ĐÔNG</v>
      </c>
      <c r="F2537" s="94">
        <v>9.555894504567E12</v>
      </c>
      <c r="G2537" s="95" t="s">
        <v>3303</v>
      </c>
      <c r="H2537" s="95" t="s">
        <v>224</v>
      </c>
      <c r="I2537" s="96">
        <v>10.0</v>
      </c>
      <c r="J2537" s="96">
        <v>0.0</v>
      </c>
      <c r="K2537" s="98">
        <f t="shared" si="4"/>
        <v>10</v>
      </c>
      <c r="L2537" s="99" t="s">
        <v>6724</v>
      </c>
      <c r="M2537" s="100" t="s">
        <v>6725</v>
      </c>
      <c r="N2537" s="101" t="str">
        <f t="shared" si="139"/>
        <v>PT1590219-T0019555894504567</v>
      </c>
      <c r="O2537" s="128"/>
      <c r="P2537" s="100"/>
      <c r="Q2537" s="103">
        <f t="shared" si="5"/>
        <v>10</v>
      </c>
      <c r="R2537" s="161"/>
      <c r="S2537" s="105"/>
      <c r="T2537" s="106"/>
      <c r="U2537" s="107" t="s">
        <v>6577</v>
      </c>
      <c r="V2537" s="108" t="s">
        <v>756</v>
      </c>
      <c r="W2537" s="109" t="s">
        <v>1908</v>
      </c>
      <c r="X2537" s="110" t="str">
        <f t="shared" si="6"/>
        <v/>
      </c>
      <c r="Y2537" s="110" t="str">
        <f t="shared" si="7"/>
        <v/>
      </c>
      <c r="Z2537" s="109" t="s">
        <v>797</v>
      </c>
      <c r="AA2537" s="109" t="s">
        <v>802</v>
      </c>
      <c r="AB2537" s="106"/>
      <c r="AC2537" s="158"/>
      <c r="AD2537" s="160"/>
      <c r="AE2537" s="127"/>
      <c r="AF2537" s="113"/>
      <c r="AG2537" s="165" t="str">
        <f t="array" ref="AG2537">XLOOKUP(F2537,'CLV2'!A:A,'CLV2'!E:E)</f>
        <v>2.FROZEN FOODS</v>
      </c>
      <c r="AH2537" s="115" t="str">
        <f t="array" ref="AH2537">XLOOKUP(F2537,'CLV2'!A:A,'CLV2'!F:F)</f>
        <v>3.HOTPOT AND FRIED</v>
      </c>
      <c r="AI2537" s="115" t="str">
        <f t="shared" si="8"/>
        <v>Pack</v>
      </c>
      <c r="AJ2537" s="116">
        <f t="shared" si="9"/>
        <v>1</v>
      </c>
      <c r="AK2537" s="117" t="str">
        <f t="array" ref="AK2537">XLOOKUP(F2537,'GIÁ'!A:A,'GIÁ'!D:D)</f>
        <v>68779.37</v>
      </c>
      <c r="AL2537" s="118">
        <f t="shared" si="10"/>
        <v>687793.7</v>
      </c>
      <c r="AM2537" s="118">
        <f t="shared" si="11"/>
        <v>0</v>
      </c>
      <c r="AN2537" s="119">
        <f t="shared" si="12"/>
        <v>0</v>
      </c>
      <c r="AO2537" s="118">
        <f t="shared" si="13"/>
        <v>687793.7</v>
      </c>
      <c r="AP2537" s="121">
        <f t="shared" si="14"/>
        <v>0</v>
      </c>
      <c r="AQ2537" s="122"/>
      <c r="AR2537" s="119"/>
    </row>
    <row r="2538" ht="22.5" customHeight="1">
      <c r="A2538" s="89">
        <v>46233.0</v>
      </c>
      <c r="B2538" s="90">
        <v>0.5701388888888889</v>
      </c>
      <c r="C2538" s="91" t="s">
        <v>1346</v>
      </c>
      <c r="D2538" s="129" t="str">
        <f t="array" ref="D2538">XLOOKUP(C2538,'DS ST'!A:A,'DS ST'!B:B)</f>
        <v>LVL</v>
      </c>
      <c r="E2538" s="94" t="str">
        <f t="array" ref="E2538">XLOOKUP($F2538,'GIÁ'!$A:$A,'GIÁ'!$E:$E)</f>
        <v>ĐÔNG</v>
      </c>
      <c r="F2538" s="94">
        <v>8.936210415551E12</v>
      </c>
      <c r="G2538" s="95" t="s">
        <v>2676</v>
      </c>
      <c r="H2538" s="95" t="s">
        <v>224</v>
      </c>
      <c r="I2538" s="96">
        <v>26.0</v>
      </c>
      <c r="J2538" s="96">
        <v>0.0</v>
      </c>
      <c r="K2538" s="98">
        <f t="shared" si="4"/>
        <v>26</v>
      </c>
      <c r="L2538" s="99" t="s">
        <v>6724</v>
      </c>
      <c r="M2538" s="100" t="s">
        <v>6725</v>
      </c>
      <c r="N2538" s="101" t="str">
        <f t="shared" si="139"/>
        <v>PT1590219-T0018936210415551</v>
      </c>
      <c r="O2538" s="128"/>
      <c r="P2538" s="100"/>
      <c r="Q2538" s="103">
        <f t="shared" si="5"/>
        <v>26</v>
      </c>
      <c r="R2538" s="161"/>
      <c r="S2538" s="105"/>
      <c r="T2538" s="106"/>
      <c r="U2538" s="107" t="s">
        <v>6554</v>
      </c>
      <c r="V2538" s="108" t="s">
        <v>756</v>
      </c>
      <c r="W2538" s="109" t="s">
        <v>1908</v>
      </c>
      <c r="X2538" s="110" t="str">
        <f t="shared" si="6"/>
        <v/>
      </c>
      <c r="Y2538" s="110" t="str">
        <f t="shared" si="7"/>
        <v/>
      </c>
      <c r="Z2538" s="109" t="s">
        <v>797</v>
      </c>
      <c r="AA2538" s="109" t="s">
        <v>802</v>
      </c>
      <c r="AB2538" s="106"/>
      <c r="AC2538" s="158"/>
      <c r="AD2538" s="160"/>
      <c r="AE2538" s="127"/>
      <c r="AF2538" s="113"/>
      <c r="AG2538" s="165" t="str">
        <f t="array" ref="AG2538">XLOOKUP(F2538,'CLV2'!A:A,'CLV2'!E:E)</f>
        <v>2.FROZEN FOODS</v>
      </c>
      <c r="AH2538" s="115" t="str">
        <f t="array" ref="AH2538">XLOOKUP(F2538,'CLV2'!A:A,'CLV2'!F:F)</f>
        <v>3.DUMPLINGS</v>
      </c>
      <c r="AI2538" s="115" t="str">
        <f t="shared" si="8"/>
        <v>Pack</v>
      </c>
      <c r="AJ2538" s="116">
        <f t="shared" si="9"/>
        <v>1</v>
      </c>
      <c r="AK2538" s="117" t="str">
        <f t="array" ref="AK2538">XLOOKUP(F2538,'GIÁ'!A:A,'GIÁ'!D:D)</f>
        <v>24150.20</v>
      </c>
      <c r="AL2538" s="118">
        <f t="shared" si="10"/>
        <v>627905.2</v>
      </c>
      <c r="AM2538" s="118">
        <f t="shared" si="11"/>
        <v>0</v>
      </c>
      <c r="AN2538" s="119">
        <f t="shared" si="12"/>
        <v>0</v>
      </c>
      <c r="AO2538" s="118">
        <f t="shared" si="13"/>
        <v>627905.2</v>
      </c>
      <c r="AP2538" s="121">
        <f t="shared" si="14"/>
        <v>0</v>
      </c>
      <c r="AQ2538" s="122"/>
      <c r="AR2538" s="119"/>
    </row>
    <row r="2539" ht="22.5" customHeight="1">
      <c r="A2539" s="89">
        <v>46233.0</v>
      </c>
      <c r="B2539" s="90">
        <v>0.5701388888888889</v>
      </c>
      <c r="C2539" s="91" t="s">
        <v>1346</v>
      </c>
      <c r="D2539" s="129" t="str">
        <f t="array" ref="D2539">XLOOKUP(C2539,'DS ST'!A:A,'DS ST'!B:B)</f>
        <v>LVL</v>
      </c>
      <c r="E2539" s="94" t="str">
        <f t="array" ref="E2539">XLOOKUP($F2539,'GIÁ'!$A:$A,'GIÁ'!$E:$E)</f>
        <v>ĐÔNG</v>
      </c>
      <c r="F2539" s="94">
        <v>8.934717261336E12</v>
      </c>
      <c r="G2539" s="95" t="s">
        <v>1710</v>
      </c>
      <c r="H2539" s="95" t="s">
        <v>224</v>
      </c>
      <c r="I2539" s="96">
        <v>6.0</v>
      </c>
      <c r="J2539" s="96">
        <v>0.0</v>
      </c>
      <c r="K2539" s="98">
        <f t="shared" si="4"/>
        <v>6</v>
      </c>
      <c r="L2539" s="99" t="s">
        <v>6724</v>
      </c>
      <c r="M2539" s="100" t="s">
        <v>6725</v>
      </c>
      <c r="N2539" s="101" t="str">
        <f t="shared" si="139"/>
        <v>PT1590219-T0018934717261336</v>
      </c>
      <c r="O2539" s="128"/>
      <c r="P2539" s="100"/>
      <c r="Q2539" s="103">
        <f t="shared" si="5"/>
        <v>6</v>
      </c>
      <c r="R2539" s="161"/>
      <c r="S2539" s="105"/>
      <c r="T2539" s="106"/>
      <c r="U2539" s="107" t="s">
        <v>6677</v>
      </c>
      <c r="V2539" s="108" t="s">
        <v>756</v>
      </c>
      <c r="W2539" s="109" t="s">
        <v>1908</v>
      </c>
      <c r="X2539" s="110" t="str">
        <f t="shared" si="6"/>
        <v/>
      </c>
      <c r="Y2539" s="110" t="str">
        <f t="shared" si="7"/>
        <v/>
      </c>
      <c r="Z2539" s="109" t="s">
        <v>797</v>
      </c>
      <c r="AA2539" s="109" t="s">
        <v>802</v>
      </c>
      <c r="AB2539" s="106"/>
      <c r="AC2539" s="158"/>
      <c r="AD2539" s="160"/>
      <c r="AE2539" s="127"/>
      <c r="AF2539" s="113"/>
      <c r="AG2539" s="165" t="str">
        <f t="array" ref="AG2539">XLOOKUP(F2539,'CLV2'!A:A,'CLV2'!E:E)</f>
        <v>2.FROZEN FOODS</v>
      </c>
      <c r="AH2539" s="115" t="str">
        <f t="array" ref="AH2539">XLOOKUP(F2539,'CLV2'!A:A,'CLV2'!F:F)</f>
        <v>3.HOTPOT AND FRIED</v>
      </c>
      <c r="AI2539" s="115" t="str">
        <f t="shared" si="8"/>
        <v>Pack</v>
      </c>
      <c r="AJ2539" s="116">
        <f t="shared" si="9"/>
        <v>1</v>
      </c>
      <c r="AK2539" s="117" t="str">
        <f t="array" ref="AK2539">XLOOKUP(F2539,'GIÁ'!A:A,'GIÁ'!D:D)</f>
        <v>46253.48</v>
      </c>
      <c r="AL2539" s="118">
        <f t="shared" si="10"/>
        <v>277520.88</v>
      </c>
      <c r="AM2539" s="118">
        <f t="shared" si="11"/>
        <v>0</v>
      </c>
      <c r="AN2539" s="119">
        <f t="shared" si="12"/>
        <v>0</v>
      </c>
      <c r="AO2539" s="118">
        <f t="shared" si="13"/>
        <v>277520.88</v>
      </c>
      <c r="AP2539" s="121">
        <f t="shared" si="14"/>
        <v>0</v>
      </c>
      <c r="AQ2539" s="122"/>
      <c r="AR2539" s="119"/>
    </row>
    <row r="2540" ht="22.5" customHeight="1">
      <c r="A2540" s="89">
        <v>46233.0</v>
      </c>
      <c r="B2540" s="90">
        <v>0.5701388888888889</v>
      </c>
      <c r="C2540" s="91" t="s">
        <v>1346</v>
      </c>
      <c r="D2540" s="129" t="str">
        <f t="array" ref="D2540">XLOOKUP(C2540,'DS ST'!A:A,'DS ST'!B:B)</f>
        <v>LVL</v>
      </c>
      <c r="E2540" s="94" t="str">
        <f t="array" ref="E2540">XLOOKUP($F2540,'GIÁ'!$A:$A,'GIÁ'!$E:$E)</f>
        <v>ĐÔNG</v>
      </c>
      <c r="F2540" s="94">
        <v>8.936077110262E12</v>
      </c>
      <c r="G2540" s="95" t="s">
        <v>2339</v>
      </c>
      <c r="H2540" s="95" t="s">
        <v>224</v>
      </c>
      <c r="I2540" s="96">
        <v>4.0</v>
      </c>
      <c r="J2540" s="96">
        <v>0.0</v>
      </c>
      <c r="K2540" s="98">
        <f t="shared" si="4"/>
        <v>4</v>
      </c>
      <c r="L2540" s="99" t="s">
        <v>6724</v>
      </c>
      <c r="M2540" s="100" t="s">
        <v>6725</v>
      </c>
      <c r="N2540" s="101" t="str">
        <f t="shared" si="139"/>
        <v>PT1590219-T0018936077110262</v>
      </c>
      <c r="O2540" s="128"/>
      <c r="P2540" s="100"/>
      <c r="Q2540" s="103">
        <f t="shared" si="5"/>
        <v>4</v>
      </c>
      <c r="R2540" s="161"/>
      <c r="S2540" s="105"/>
      <c r="T2540" s="106"/>
      <c r="U2540" s="107" t="s">
        <v>6579</v>
      </c>
      <c r="V2540" s="108" t="s">
        <v>756</v>
      </c>
      <c r="W2540" s="109" t="s">
        <v>1908</v>
      </c>
      <c r="X2540" s="110" t="str">
        <f t="shared" si="6"/>
        <v/>
      </c>
      <c r="Y2540" s="110" t="str">
        <f t="shared" si="7"/>
        <v/>
      </c>
      <c r="Z2540" s="109" t="s">
        <v>797</v>
      </c>
      <c r="AA2540" s="109" t="s">
        <v>802</v>
      </c>
      <c r="AB2540" s="106"/>
      <c r="AC2540" s="158"/>
      <c r="AD2540" s="160"/>
      <c r="AE2540" s="127"/>
      <c r="AF2540" s="113"/>
      <c r="AG2540" s="165" t="str">
        <f t="array" ref="AG2540">XLOOKUP(F2540,'CLV2'!A:A,'CLV2'!E:E)</f>
        <v>2.FROZEN FOODS</v>
      </c>
      <c r="AH2540" s="115" t="str">
        <f t="array" ref="AH2540">XLOOKUP(F2540,'CLV2'!A:A,'CLV2'!F:F)</f>
        <v>3.DUMPLINGS</v>
      </c>
      <c r="AI2540" s="115" t="str">
        <f t="shared" si="8"/>
        <v>Pack</v>
      </c>
      <c r="AJ2540" s="116">
        <f t="shared" si="9"/>
        <v>1</v>
      </c>
      <c r="AK2540" s="117" t="str">
        <f t="array" ref="AK2540">XLOOKUP(F2540,'GIÁ'!A:A,'GIÁ'!D:D)</f>
        <v>34476.05</v>
      </c>
      <c r="AL2540" s="118">
        <f t="shared" si="10"/>
        <v>137904.2</v>
      </c>
      <c r="AM2540" s="118">
        <f t="shared" si="11"/>
        <v>0</v>
      </c>
      <c r="AN2540" s="119">
        <f t="shared" si="12"/>
        <v>0</v>
      </c>
      <c r="AO2540" s="118">
        <f t="shared" si="13"/>
        <v>137904.2</v>
      </c>
      <c r="AP2540" s="121">
        <f t="shared" si="14"/>
        <v>0</v>
      </c>
      <c r="AQ2540" s="122"/>
      <c r="AR2540" s="119"/>
    </row>
    <row r="2541" ht="22.5" customHeight="1">
      <c r="A2541" s="89">
        <v>46233.0</v>
      </c>
      <c r="B2541" s="90">
        <v>0.5701388888888889</v>
      </c>
      <c r="C2541" s="91" t="s">
        <v>1346</v>
      </c>
      <c r="D2541" s="129" t="str">
        <f t="array" ref="D2541">XLOOKUP(C2541,'DS ST'!A:A,'DS ST'!B:B)</f>
        <v>LVL</v>
      </c>
      <c r="E2541" s="94" t="str">
        <f t="array" ref="E2541">XLOOKUP($F2541,'GIÁ'!$A:$A,'GIÁ'!$E:$E)</f>
        <v>ĐÔNG</v>
      </c>
      <c r="F2541" s="94">
        <v>8.934717401336E12</v>
      </c>
      <c r="G2541" s="95" t="s">
        <v>1750</v>
      </c>
      <c r="H2541" s="95" t="s">
        <v>224</v>
      </c>
      <c r="I2541" s="96">
        <v>8.0</v>
      </c>
      <c r="J2541" s="96">
        <v>0.0</v>
      </c>
      <c r="K2541" s="98">
        <f t="shared" si="4"/>
        <v>8</v>
      </c>
      <c r="L2541" s="99" t="s">
        <v>6724</v>
      </c>
      <c r="M2541" s="100" t="s">
        <v>6725</v>
      </c>
      <c r="N2541" s="101" t="str">
        <f t="shared" si="139"/>
        <v>PT1590219-T0018934717401336</v>
      </c>
      <c r="O2541" s="128"/>
      <c r="P2541" s="100"/>
      <c r="Q2541" s="103">
        <f t="shared" si="5"/>
        <v>8</v>
      </c>
      <c r="R2541" s="161"/>
      <c r="S2541" s="105"/>
      <c r="T2541" s="106"/>
      <c r="U2541" s="107" t="s">
        <v>6585</v>
      </c>
      <c r="V2541" s="108" t="s">
        <v>756</v>
      </c>
      <c r="W2541" s="109" t="s">
        <v>1908</v>
      </c>
      <c r="X2541" s="110" t="str">
        <f t="shared" si="6"/>
        <v/>
      </c>
      <c r="Y2541" s="110" t="str">
        <f t="shared" si="7"/>
        <v/>
      </c>
      <c r="Z2541" s="109" t="s">
        <v>797</v>
      </c>
      <c r="AA2541" s="109" t="s">
        <v>802</v>
      </c>
      <c r="AB2541" s="106"/>
      <c r="AC2541" s="158"/>
      <c r="AD2541" s="160"/>
      <c r="AE2541" s="127"/>
      <c r="AF2541" s="113"/>
      <c r="AG2541" s="165" t="str">
        <f t="array" ref="AG2541">XLOOKUP(F2541,'CLV2'!A:A,'CLV2'!E:E)</f>
        <v>2.FROZEN FOODS</v>
      </c>
      <c r="AH2541" s="115" t="str">
        <f t="array" ref="AH2541">XLOOKUP(F2541,'CLV2'!A:A,'CLV2'!F:F)</f>
        <v>3.DUMPLINGS</v>
      </c>
      <c r="AI2541" s="115" t="str">
        <f t="shared" si="8"/>
        <v>Pack</v>
      </c>
      <c r="AJ2541" s="116">
        <f t="shared" si="9"/>
        <v>1</v>
      </c>
      <c r="AK2541" s="117" t="str">
        <f t="array" ref="AK2541">XLOOKUP(F2541,'GIÁ'!A:A,'GIÁ'!D:D)</f>
        <v>39374.44</v>
      </c>
      <c r="AL2541" s="118">
        <f t="shared" si="10"/>
        <v>314995.52</v>
      </c>
      <c r="AM2541" s="118">
        <f t="shared" si="11"/>
        <v>0</v>
      </c>
      <c r="AN2541" s="119">
        <f t="shared" si="12"/>
        <v>0</v>
      </c>
      <c r="AO2541" s="118">
        <f t="shared" si="13"/>
        <v>314995.52</v>
      </c>
      <c r="AP2541" s="121">
        <f t="shared" si="14"/>
        <v>0</v>
      </c>
      <c r="AQ2541" s="122"/>
      <c r="AR2541" s="119"/>
    </row>
    <row r="2542" ht="22.5" customHeight="1">
      <c r="A2542" s="89">
        <v>46233.0</v>
      </c>
      <c r="B2542" s="90">
        <v>0.5701388888888889</v>
      </c>
      <c r="C2542" s="91" t="s">
        <v>1346</v>
      </c>
      <c r="D2542" s="129" t="str">
        <f t="array" ref="D2542">XLOOKUP(C2542,'DS ST'!A:A,'DS ST'!B:B)</f>
        <v>LVL</v>
      </c>
      <c r="E2542" s="94" t="str">
        <f t="array" ref="E2542">XLOOKUP($F2542,'GIÁ'!$A:$A,'GIÁ'!$E:$E)</f>
        <v>ĐÔNG</v>
      </c>
      <c r="F2542" s="94">
        <v>8.8880036524E12</v>
      </c>
      <c r="G2542" s="95" t="s">
        <v>1541</v>
      </c>
      <c r="H2542" s="95" t="s">
        <v>224</v>
      </c>
      <c r="I2542" s="96">
        <v>8.0</v>
      </c>
      <c r="J2542" s="96">
        <v>0.0</v>
      </c>
      <c r="K2542" s="98">
        <f t="shared" si="4"/>
        <v>8</v>
      </c>
      <c r="L2542" s="99" t="s">
        <v>6724</v>
      </c>
      <c r="M2542" s="100" t="s">
        <v>6725</v>
      </c>
      <c r="N2542" s="101" t="str">
        <f t="shared" si="139"/>
        <v>PT1590219-T0018888003652400</v>
      </c>
      <c r="O2542" s="128"/>
      <c r="P2542" s="100"/>
      <c r="Q2542" s="103">
        <f t="shared" si="5"/>
        <v>8</v>
      </c>
      <c r="R2542" s="161"/>
      <c r="S2542" s="105"/>
      <c r="T2542" s="106"/>
      <c r="U2542" s="107" t="s">
        <v>6564</v>
      </c>
      <c r="V2542" s="108" t="s">
        <v>756</v>
      </c>
      <c r="W2542" s="109" t="s">
        <v>1908</v>
      </c>
      <c r="X2542" s="110" t="str">
        <f t="shared" si="6"/>
        <v/>
      </c>
      <c r="Y2542" s="110" t="str">
        <f t="shared" si="7"/>
        <v/>
      </c>
      <c r="Z2542" s="109" t="s">
        <v>797</v>
      </c>
      <c r="AA2542" s="109" t="s">
        <v>802</v>
      </c>
      <c r="AB2542" s="106"/>
      <c r="AC2542" s="158"/>
      <c r="AD2542" s="160"/>
      <c r="AE2542" s="127"/>
      <c r="AF2542" s="113"/>
      <c r="AG2542" s="165" t="str">
        <f t="array" ref="AG2542">XLOOKUP(F2542,'CLV2'!A:A,'CLV2'!E:E)</f>
        <v>2.FROZEN FOODS</v>
      </c>
      <c r="AH2542" s="115" t="str">
        <f t="array" ref="AH2542">XLOOKUP(F2542,'CLV2'!A:A,'CLV2'!F:F)</f>
        <v>3.PASTRY AND DESSERTS</v>
      </c>
      <c r="AI2542" s="115" t="str">
        <f t="shared" si="8"/>
        <v>Pack</v>
      </c>
      <c r="AJ2542" s="116">
        <f t="shared" si="9"/>
        <v>1</v>
      </c>
      <c r="AK2542" s="117" t="str">
        <f t="array" ref="AK2542">XLOOKUP(F2542,'GIÁ'!A:A,'GIÁ'!D:D)</f>
        <v>31762.47</v>
      </c>
      <c r="AL2542" s="118">
        <f t="shared" si="10"/>
        <v>254099.76</v>
      </c>
      <c r="AM2542" s="118">
        <f t="shared" si="11"/>
        <v>0</v>
      </c>
      <c r="AN2542" s="119">
        <f t="shared" si="12"/>
        <v>0</v>
      </c>
      <c r="AO2542" s="118">
        <f t="shared" si="13"/>
        <v>254099.76</v>
      </c>
      <c r="AP2542" s="121">
        <f t="shared" si="14"/>
        <v>0</v>
      </c>
      <c r="AQ2542" s="122"/>
      <c r="AR2542" s="119"/>
    </row>
    <row r="2543" ht="22.5" customHeight="1">
      <c r="A2543" s="89">
        <v>46233.0</v>
      </c>
      <c r="B2543" s="90">
        <v>0.5701388888888889</v>
      </c>
      <c r="C2543" s="91" t="s">
        <v>1346</v>
      </c>
      <c r="D2543" s="129" t="str">
        <f t="array" ref="D2543">XLOOKUP(C2543,'DS ST'!A:A,'DS ST'!B:B)</f>
        <v>LVL</v>
      </c>
      <c r="E2543" s="94" t="str">
        <f t="array" ref="E2543">XLOOKUP($F2543,'GIÁ'!$A:$A,'GIÁ'!$E:$E)</f>
        <v>ĐÔNG</v>
      </c>
      <c r="F2543" s="94">
        <v>8.936200101563E12</v>
      </c>
      <c r="G2543" s="95" t="s">
        <v>2637</v>
      </c>
      <c r="H2543" s="95" t="s">
        <v>224</v>
      </c>
      <c r="I2543" s="96">
        <v>8.0</v>
      </c>
      <c r="J2543" s="96">
        <v>0.0</v>
      </c>
      <c r="K2543" s="98">
        <f t="shared" si="4"/>
        <v>8</v>
      </c>
      <c r="L2543" s="99" t="s">
        <v>6724</v>
      </c>
      <c r="M2543" s="100" t="s">
        <v>6725</v>
      </c>
      <c r="N2543" s="101" t="str">
        <f t="shared" si="139"/>
        <v>PT1590219-T0018936200101563</v>
      </c>
      <c r="O2543" s="128"/>
      <c r="P2543" s="100"/>
      <c r="Q2543" s="103">
        <f t="shared" si="5"/>
        <v>8</v>
      </c>
      <c r="R2543" s="161"/>
      <c r="S2543" s="105"/>
      <c r="T2543" s="106"/>
      <c r="U2543" s="107" t="s">
        <v>6524</v>
      </c>
      <c r="V2543" s="108" t="s">
        <v>756</v>
      </c>
      <c r="W2543" s="109" t="s">
        <v>1908</v>
      </c>
      <c r="X2543" s="110" t="str">
        <f t="shared" si="6"/>
        <v/>
      </c>
      <c r="Y2543" s="110" t="str">
        <f t="shared" si="7"/>
        <v/>
      </c>
      <c r="Z2543" s="109" t="s">
        <v>797</v>
      </c>
      <c r="AA2543" s="109" t="s">
        <v>802</v>
      </c>
      <c r="AB2543" s="106"/>
      <c r="AC2543" s="158"/>
      <c r="AD2543" s="160"/>
      <c r="AE2543" s="127"/>
      <c r="AF2543" s="113"/>
      <c r="AG2543" s="165" t="str">
        <f t="array" ref="AG2543">XLOOKUP(F2543,'CLV2'!A:A,'CLV2'!E:E)</f>
        <v>2.FROZEN FOODS</v>
      </c>
      <c r="AH2543" s="115" t="str">
        <f t="array" ref="AH2543">XLOOKUP(F2543,'CLV2'!A:A,'CLV2'!F:F)</f>
        <v>3.PASTRY AND DESSERTS</v>
      </c>
      <c r="AI2543" s="115" t="str">
        <f t="shared" si="8"/>
        <v>Pack</v>
      </c>
      <c r="AJ2543" s="116">
        <f t="shared" si="9"/>
        <v>1</v>
      </c>
      <c r="AK2543" s="117" t="str">
        <f t="array" ref="AK2543">XLOOKUP(F2543,'GIÁ'!A:A,'GIÁ'!D:D)</f>
        <v>24299.49</v>
      </c>
      <c r="AL2543" s="118">
        <f t="shared" si="10"/>
        <v>194395.92</v>
      </c>
      <c r="AM2543" s="118">
        <f t="shared" si="11"/>
        <v>0</v>
      </c>
      <c r="AN2543" s="119">
        <f t="shared" si="12"/>
        <v>0</v>
      </c>
      <c r="AO2543" s="118">
        <f t="shared" si="13"/>
        <v>194395.92</v>
      </c>
      <c r="AP2543" s="121">
        <f t="shared" si="14"/>
        <v>0</v>
      </c>
      <c r="AQ2543" s="122"/>
      <c r="AR2543" s="119"/>
    </row>
    <row r="2544" ht="22.5" customHeight="1">
      <c r="A2544" s="89">
        <v>46233.0</v>
      </c>
      <c r="B2544" s="90">
        <v>0.5701388888888889</v>
      </c>
      <c r="C2544" s="91" t="s">
        <v>1346</v>
      </c>
      <c r="D2544" s="129" t="str">
        <f t="array" ref="D2544">XLOOKUP(C2544,'DS ST'!A:A,'DS ST'!B:B)</f>
        <v>LVL</v>
      </c>
      <c r="E2544" s="94" t="str">
        <f t="array" ref="E2544">XLOOKUP($F2544,'GIÁ'!$A:$A,'GIÁ'!$E:$E)</f>
        <v>ĐÔNG</v>
      </c>
      <c r="F2544" s="94">
        <v>8.936219600002E12</v>
      </c>
      <c r="G2544" s="95" t="s">
        <v>2684</v>
      </c>
      <c r="H2544" s="95" t="s">
        <v>224</v>
      </c>
      <c r="I2544" s="96">
        <v>8.0</v>
      </c>
      <c r="J2544" s="96">
        <v>0.0</v>
      </c>
      <c r="K2544" s="98">
        <f t="shared" si="4"/>
        <v>8</v>
      </c>
      <c r="L2544" s="99" t="s">
        <v>6724</v>
      </c>
      <c r="M2544" s="100" t="s">
        <v>6725</v>
      </c>
      <c r="N2544" s="101" t="str">
        <f t="shared" si="139"/>
        <v>PT1590219-T0018936219600002</v>
      </c>
      <c r="O2544" s="128"/>
      <c r="P2544" s="100"/>
      <c r="Q2544" s="103">
        <f t="shared" si="5"/>
        <v>8</v>
      </c>
      <c r="R2544" s="161"/>
      <c r="S2544" s="105"/>
      <c r="T2544" s="106"/>
      <c r="U2544" s="107" t="s">
        <v>6566</v>
      </c>
      <c r="V2544" s="108" t="s">
        <v>756</v>
      </c>
      <c r="W2544" s="109" t="s">
        <v>1908</v>
      </c>
      <c r="X2544" s="110" t="str">
        <f t="shared" si="6"/>
        <v/>
      </c>
      <c r="Y2544" s="110" t="str">
        <f t="shared" si="7"/>
        <v/>
      </c>
      <c r="Z2544" s="109" t="s">
        <v>797</v>
      </c>
      <c r="AA2544" s="109" t="s">
        <v>802</v>
      </c>
      <c r="AB2544" s="106"/>
      <c r="AC2544" s="158"/>
      <c r="AD2544" s="160"/>
      <c r="AE2544" s="127"/>
      <c r="AF2544" s="113"/>
      <c r="AG2544" s="165" t="str">
        <f t="array" ref="AG2544">XLOOKUP(F2544,'CLV2'!A:A,'CLV2'!E:E)</f>
        <v>2.FROZEN FOODS</v>
      </c>
      <c r="AH2544" s="115" t="str">
        <f t="array" ref="AH2544">XLOOKUP(F2544,'CLV2'!A:A,'CLV2'!F:F)</f>
        <v>3.HOTPOT AND FRIED</v>
      </c>
      <c r="AI2544" s="115" t="str">
        <f t="shared" si="8"/>
        <v>Pack</v>
      </c>
      <c r="AJ2544" s="116">
        <f t="shared" si="9"/>
        <v>1</v>
      </c>
      <c r="AK2544" s="117" t="str">
        <f t="array" ref="AK2544">XLOOKUP(F2544,'GIÁ'!A:A,'GIÁ'!D:D)</f>
        <v>11156.53</v>
      </c>
      <c r="AL2544" s="118">
        <f t="shared" si="10"/>
        <v>89252.24</v>
      </c>
      <c r="AM2544" s="118">
        <f t="shared" si="11"/>
        <v>0</v>
      </c>
      <c r="AN2544" s="119">
        <f t="shared" si="12"/>
        <v>0</v>
      </c>
      <c r="AO2544" s="118">
        <f t="shared" si="13"/>
        <v>89252.24</v>
      </c>
      <c r="AP2544" s="121">
        <f t="shared" si="14"/>
        <v>0</v>
      </c>
      <c r="AQ2544" s="122"/>
      <c r="AR2544" s="119"/>
    </row>
    <row r="2545" ht="22.5" customHeight="1">
      <c r="A2545" s="89">
        <v>46233.0</v>
      </c>
      <c r="B2545" s="90">
        <v>0.5701388888888889</v>
      </c>
      <c r="C2545" s="91" t="s">
        <v>1346</v>
      </c>
      <c r="D2545" s="129" t="str">
        <f t="array" ref="D2545">XLOOKUP(C2545,'DS ST'!A:A,'DS ST'!B:B)</f>
        <v>LVL</v>
      </c>
      <c r="E2545" s="94" t="str">
        <f t="array" ref="E2545">XLOOKUP($F2545,'GIÁ'!$A:$A,'GIÁ'!$E:$E)</f>
        <v>ĐÔNG</v>
      </c>
      <c r="F2545" s="94">
        <v>8.936013231662E12</v>
      </c>
      <c r="G2545" s="95" t="s">
        <v>2170</v>
      </c>
      <c r="H2545" s="95" t="s">
        <v>224</v>
      </c>
      <c r="I2545" s="96">
        <v>8.0</v>
      </c>
      <c r="J2545" s="96">
        <v>0.0</v>
      </c>
      <c r="K2545" s="98">
        <f t="shared" si="4"/>
        <v>8</v>
      </c>
      <c r="L2545" s="99" t="s">
        <v>6724</v>
      </c>
      <c r="M2545" s="100" t="s">
        <v>6725</v>
      </c>
      <c r="N2545" s="101" t="str">
        <f t="shared" si="139"/>
        <v>PT1590219-T0018936013231662</v>
      </c>
      <c r="O2545" s="128"/>
      <c r="P2545" s="100"/>
      <c r="Q2545" s="103">
        <f t="shared" si="5"/>
        <v>8</v>
      </c>
      <c r="R2545" s="161"/>
      <c r="S2545" s="105"/>
      <c r="T2545" s="106"/>
      <c r="U2545" s="107" t="s">
        <v>6556</v>
      </c>
      <c r="V2545" s="108" t="s">
        <v>756</v>
      </c>
      <c r="W2545" s="109" t="s">
        <v>1908</v>
      </c>
      <c r="X2545" s="110" t="str">
        <f t="shared" si="6"/>
        <v/>
      </c>
      <c r="Y2545" s="110" t="str">
        <f t="shared" si="7"/>
        <v/>
      </c>
      <c r="Z2545" s="109" t="s">
        <v>797</v>
      </c>
      <c r="AA2545" s="109" t="s">
        <v>802</v>
      </c>
      <c r="AB2545" s="106"/>
      <c r="AC2545" s="158"/>
      <c r="AD2545" s="160"/>
      <c r="AE2545" s="127"/>
      <c r="AF2545" s="113"/>
      <c r="AG2545" s="165" t="str">
        <f t="array" ref="AG2545">XLOOKUP(F2545,'CLV2'!A:A,'CLV2'!E:E)</f>
        <v>2.FROZEN FOODS</v>
      </c>
      <c r="AH2545" s="115" t="str">
        <f t="array" ref="AH2545">XLOOKUP(F2545,'CLV2'!A:A,'CLV2'!F:F)</f>
        <v>3.PIZZA - READY MEALS</v>
      </c>
      <c r="AI2545" s="115" t="str">
        <f t="shared" si="8"/>
        <v>Pack</v>
      </c>
      <c r="AJ2545" s="116">
        <f t="shared" si="9"/>
        <v>1</v>
      </c>
      <c r="AK2545" s="117" t="str">
        <f t="array" ref="AK2545">XLOOKUP(F2545,'GIÁ'!A:A,'GIÁ'!D:D)</f>
        <v>24941.44</v>
      </c>
      <c r="AL2545" s="118">
        <f t="shared" si="10"/>
        <v>199531.52</v>
      </c>
      <c r="AM2545" s="118">
        <f t="shared" si="11"/>
        <v>0</v>
      </c>
      <c r="AN2545" s="119">
        <f t="shared" si="12"/>
        <v>0</v>
      </c>
      <c r="AO2545" s="118">
        <f t="shared" si="13"/>
        <v>199531.52</v>
      </c>
      <c r="AP2545" s="121">
        <f t="shared" si="14"/>
        <v>0</v>
      </c>
      <c r="AQ2545" s="122"/>
      <c r="AR2545" s="119"/>
    </row>
    <row r="2546" ht="22.5" customHeight="1">
      <c r="A2546" s="89">
        <v>46233.0</v>
      </c>
      <c r="B2546" s="90">
        <v>0.5701388888888889</v>
      </c>
      <c r="C2546" s="91" t="s">
        <v>1346</v>
      </c>
      <c r="D2546" s="129" t="str">
        <f t="array" ref="D2546">XLOOKUP(C2546,'DS ST'!A:A,'DS ST'!B:B)</f>
        <v>LVL</v>
      </c>
      <c r="E2546" s="94" t="str">
        <f t="array" ref="E2546">XLOOKUP($F2546,'GIÁ'!$A:$A,'GIÁ'!$E:$E)</f>
        <v>ĐÔNG</v>
      </c>
      <c r="F2546" s="94">
        <v>8.934717262012E12</v>
      </c>
      <c r="G2546" s="95" t="s">
        <v>1715</v>
      </c>
      <c r="H2546" s="95" t="s">
        <v>224</v>
      </c>
      <c r="I2546" s="96">
        <v>8.0</v>
      </c>
      <c r="J2546" s="96">
        <v>0.0</v>
      </c>
      <c r="K2546" s="98">
        <f t="shared" si="4"/>
        <v>8</v>
      </c>
      <c r="L2546" s="99" t="s">
        <v>6724</v>
      </c>
      <c r="M2546" s="100" t="s">
        <v>6725</v>
      </c>
      <c r="N2546" s="101" t="str">
        <f t="shared" si="139"/>
        <v>PT1590219-T0018934717262012</v>
      </c>
      <c r="O2546" s="128"/>
      <c r="P2546" s="100"/>
      <c r="Q2546" s="103">
        <f t="shared" si="5"/>
        <v>8</v>
      </c>
      <c r="R2546" s="161"/>
      <c r="S2546" s="105"/>
      <c r="T2546" s="106"/>
      <c r="U2546" s="107" t="s">
        <v>6528</v>
      </c>
      <c r="V2546" s="108" t="s">
        <v>756</v>
      </c>
      <c r="W2546" s="109" t="s">
        <v>1908</v>
      </c>
      <c r="X2546" s="110" t="str">
        <f t="shared" si="6"/>
        <v/>
      </c>
      <c r="Y2546" s="110" t="str">
        <f t="shared" si="7"/>
        <v/>
      </c>
      <c r="Z2546" s="109" t="s">
        <v>797</v>
      </c>
      <c r="AA2546" s="109" t="s">
        <v>802</v>
      </c>
      <c r="AB2546" s="106"/>
      <c r="AC2546" s="158"/>
      <c r="AD2546" s="160"/>
      <c r="AE2546" s="127"/>
      <c r="AF2546" s="113"/>
      <c r="AG2546" s="165" t="str">
        <f t="array" ref="AG2546">XLOOKUP(F2546,'CLV2'!A:A,'CLV2'!E:E)</f>
        <v>2.FROZEN FOODS</v>
      </c>
      <c r="AH2546" s="115" t="str">
        <f t="array" ref="AH2546">XLOOKUP(F2546,'CLV2'!A:A,'CLV2'!F:F)</f>
        <v>3.HOTPOT AND FRIED</v>
      </c>
      <c r="AI2546" s="115" t="str">
        <f t="shared" si="8"/>
        <v>Pack</v>
      </c>
      <c r="AJ2546" s="116">
        <f t="shared" si="9"/>
        <v>1</v>
      </c>
      <c r="AK2546" s="117" t="str">
        <f t="array" ref="AK2546">XLOOKUP(F2546,'GIÁ'!A:A,'GIÁ'!D:D)</f>
        <v>32686.96</v>
      </c>
      <c r="AL2546" s="118">
        <f t="shared" si="10"/>
        <v>261495.68</v>
      </c>
      <c r="AM2546" s="118">
        <f t="shared" si="11"/>
        <v>0</v>
      </c>
      <c r="AN2546" s="119">
        <f t="shared" si="12"/>
        <v>0</v>
      </c>
      <c r="AO2546" s="118">
        <f t="shared" si="13"/>
        <v>261495.68</v>
      </c>
      <c r="AP2546" s="121">
        <f t="shared" si="14"/>
        <v>0</v>
      </c>
      <c r="AQ2546" s="122"/>
      <c r="AR2546" s="119"/>
    </row>
    <row r="2547" ht="22.5" customHeight="1">
      <c r="A2547" s="89">
        <v>46233.0</v>
      </c>
      <c r="B2547" s="90">
        <v>0.5701388888888889</v>
      </c>
      <c r="C2547" s="91" t="s">
        <v>1346</v>
      </c>
      <c r="D2547" s="129" t="str">
        <f t="array" ref="D2547">XLOOKUP(C2547,'DS ST'!A:A,'DS ST'!B:B)</f>
        <v>LVL</v>
      </c>
      <c r="E2547" s="94" t="str">
        <f t="array" ref="E2547">XLOOKUP($F2547,'GIÁ'!$A:$A,'GIÁ'!$E:$E)</f>
        <v>ĐÔNG</v>
      </c>
      <c r="F2547" s="94">
        <v>8.938532826183E12</v>
      </c>
      <c r="G2547" s="95" t="s">
        <v>3052</v>
      </c>
      <c r="H2547" s="95" t="s">
        <v>224</v>
      </c>
      <c r="I2547" s="96">
        <v>6.0</v>
      </c>
      <c r="J2547" s="96">
        <v>0.0</v>
      </c>
      <c r="K2547" s="98">
        <f t="shared" si="4"/>
        <v>6</v>
      </c>
      <c r="L2547" s="99" t="s">
        <v>6724</v>
      </c>
      <c r="M2547" s="100" t="s">
        <v>6725</v>
      </c>
      <c r="N2547" s="101" t="str">
        <f t="shared" si="139"/>
        <v>PT1590219-T0018938532826183</v>
      </c>
      <c r="O2547" s="128"/>
      <c r="P2547" s="100"/>
      <c r="Q2547" s="103">
        <f t="shared" si="5"/>
        <v>6</v>
      </c>
      <c r="R2547" s="161"/>
      <c r="S2547" s="105"/>
      <c r="T2547" s="106"/>
      <c r="U2547" s="107" t="s">
        <v>6586</v>
      </c>
      <c r="V2547" s="108" t="s">
        <v>756</v>
      </c>
      <c r="W2547" s="109" t="s">
        <v>1908</v>
      </c>
      <c r="X2547" s="110" t="str">
        <f t="shared" si="6"/>
        <v/>
      </c>
      <c r="Y2547" s="110" t="str">
        <f t="shared" si="7"/>
        <v/>
      </c>
      <c r="Z2547" s="109" t="s">
        <v>797</v>
      </c>
      <c r="AA2547" s="109" t="s">
        <v>802</v>
      </c>
      <c r="AB2547" s="106"/>
      <c r="AC2547" s="158"/>
      <c r="AD2547" s="160"/>
      <c r="AE2547" s="127"/>
      <c r="AF2547" s="113"/>
      <c r="AG2547" s="165" t="str">
        <f t="array" ref="AG2547">XLOOKUP(F2547,'CLV2'!A:A,'CLV2'!E:E)</f>
        <v>2.FROZEN FOODS</v>
      </c>
      <c r="AH2547" s="115" t="str">
        <f t="array" ref="AH2547">XLOOKUP(F2547,'CLV2'!A:A,'CLV2'!F:F)</f>
        <v>3.PASTRY AND DESSERTS</v>
      </c>
      <c r="AI2547" s="115" t="str">
        <f t="shared" si="8"/>
        <v>Pack</v>
      </c>
      <c r="AJ2547" s="116">
        <f t="shared" si="9"/>
        <v>1</v>
      </c>
      <c r="AK2547" s="117" t="str">
        <f t="array" ref="AK2547">XLOOKUP(F2547,'GIÁ'!A:A,'GIÁ'!D:D)</f>
        <v>27480.45</v>
      </c>
      <c r="AL2547" s="118">
        <f t="shared" si="10"/>
        <v>164882.7</v>
      </c>
      <c r="AM2547" s="118">
        <f t="shared" si="11"/>
        <v>0</v>
      </c>
      <c r="AN2547" s="119">
        <f t="shared" si="12"/>
        <v>0</v>
      </c>
      <c r="AO2547" s="118">
        <f t="shared" si="13"/>
        <v>164882.7</v>
      </c>
      <c r="AP2547" s="121">
        <f t="shared" si="14"/>
        <v>0</v>
      </c>
      <c r="AQ2547" s="122"/>
      <c r="AR2547" s="119"/>
    </row>
    <row r="2548" ht="22.5" customHeight="1">
      <c r="A2548" s="89">
        <v>46233.0</v>
      </c>
      <c r="B2548" s="90">
        <v>0.5701388888888889</v>
      </c>
      <c r="C2548" s="91" t="s">
        <v>1346</v>
      </c>
      <c r="D2548" s="129" t="str">
        <f t="array" ref="D2548">XLOOKUP(C2548,'DS ST'!A:A,'DS ST'!B:B)</f>
        <v>LVL</v>
      </c>
      <c r="E2548" s="94" t="str">
        <f t="array" ref="E2548">XLOOKUP($F2548,'GIÁ'!$A:$A,'GIÁ'!$E:$E)</f>
        <v>ĐÔNG</v>
      </c>
      <c r="F2548" s="94">
        <v>8.935101607211E12</v>
      </c>
      <c r="G2548" s="95" t="s">
        <v>1879</v>
      </c>
      <c r="H2548" s="95" t="s">
        <v>224</v>
      </c>
      <c r="I2548" s="96">
        <v>12.0</v>
      </c>
      <c r="J2548" s="96">
        <v>0.0</v>
      </c>
      <c r="K2548" s="98">
        <f t="shared" si="4"/>
        <v>12</v>
      </c>
      <c r="L2548" s="99" t="s">
        <v>6724</v>
      </c>
      <c r="M2548" s="100" t="s">
        <v>6725</v>
      </c>
      <c r="N2548" s="101" t="str">
        <f t="shared" si="139"/>
        <v>PT1590219-T0018935101607211</v>
      </c>
      <c r="O2548" s="128"/>
      <c r="P2548" s="100"/>
      <c r="Q2548" s="103">
        <f t="shared" si="5"/>
        <v>12</v>
      </c>
      <c r="R2548" s="161"/>
      <c r="S2548" s="105"/>
      <c r="T2548" s="106"/>
      <c r="U2548" s="107" t="s">
        <v>6523</v>
      </c>
      <c r="V2548" s="108" t="s">
        <v>756</v>
      </c>
      <c r="W2548" s="109" t="s">
        <v>1908</v>
      </c>
      <c r="X2548" s="110" t="str">
        <f t="shared" si="6"/>
        <v/>
      </c>
      <c r="Y2548" s="110" t="str">
        <f t="shared" si="7"/>
        <v/>
      </c>
      <c r="Z2548" s="109" t="s">
        <v>797</v>
      </c>
      <c r="AA2548" s="109" t="s">
        <v>802</v>
      </c>
      <c r="AB2548" s="106"/>
      <c r="AC2548" s="158"/>
      <c r="AD2548" s="160"/>
      <c r="AE2548" s="127"/>
      <c r="AF2548" s="113"/>
      <c r="AG2548" s="165" t="str">
        <f t="array" ref="AG2548">XLOOKUP(F2548,'CLV2'!A:A,'CLV2'!E:E)</f>
        <v>2.FROZEN FOODS</v>
      </c>
      <c r="AH2548" s="115" t="str">
        <f t="array" ref="AH2548">XLOOKUP(F2548,'CLV2'!A:A,'CLV2'!F:F)</f>
        <v>3.DUMPLINGS</v>
      </c>
      <c r="AI2548" s="115" t="str">
        <f t="shared" si="8"/>
        <v>Pack</v>
      </c>
      <c r="AJ2548" s="116">
        <f t="shared" si="9"/>
        <v>1</v>
      </c>
      <c r="AK2548" s="117" t="str">
        <f t="array" ref="AK2548">XLOOKUP(F2548,'GIÁ'!A:A,'GIÁ'!D:D)</f>
        <v>22033.98</v>
      </c>
      <c r="AL2548" s="118">
        <f t="shared" si="10"/>
        <v>264407.76</v>
      </c>
      <c r="AM2548" s="118">
        <f t="shared" si="11"/>
        <v>0</v>
      </c>
      <c r="AN2548" s="119">
        <f t="shared" si="12"/>
        <v>0</v>
      </c>
      <c r="AO2548" s="118">
        <f t="shared" si="13"/>
        <v>264407.76</v>
      </c>
      <c r="AP2548" s="121">
        <f t="shared" si="14"/>
        <v>0</v>
      </c>
      <c r="AQ2548" s="122"/>
      <c r="AR2548" s="119"/>
    </row>
    <row r="2549" ht="22.5" customHeight="1">
      <c r="A2549" s="89">
        <v>46233.0</v>
      </c>
      <c r="B2549" s="90">
        <v>0.5701388888888889</v>
      </c>
      <c r="C2549" s="91" t="s">
        <v>1346</v>
      </c>
      <c r="D2549" s="129" t="str">
        <f t="array" ref="D2549">XLOOKUP(C2549,'DS ST'!A:A,'DS ST'!B:B)</f>
        <v>LVL</v>
      </c>
      <c r="E2549" s="94" t="str">
        <f t="array" ref="E2549">XLOOKUP($F2549,'GIÁ'!$A:$A,'GIÁ'!$E:$E)</f>
        <v>ĐÔNG</v>
      </c>
      <c r="F2549" s="94">
        <v>8.938532826121E12</v>
      </c>
      <c r="G2549" s="95" t="s">
        <v>3050</v>
      </c>
      <c r="H2549" s="95" t="s">
        <v>224</v>
      </c>
      <c r="I2549" s="96">
        <v>6.0</v>
      </c>
      <c r="J2549" s="96">
        <v>0.0</v>
      </c>
      <c r="K2549" s="98">
        <f t="shared" si="4"/>
        <v>6</v>
      </c>
      <c r="L2549" s="99" t="s">
        <v>6724</v>
      </c>
      <c r="M2549" s="100" t="s">
        <v>6725</v>
      </c>
      <c r="N2549" s="101" t="str">
        <f t="shared" si="139"/>
        <v>PT1590219-T0018938532826121</v>
      </c>
      <c r="O2549" s="128"/>
      <c r="P2549" s="100"/>
      <c r="Q2549" s="103">
        <f t="shared" si="5"/>
        <v>6</v>
      </c>
      <c r="R2549" s="161"/>
      <c r="S2549" s="105"/>
      <c r="T2549" s="106"/>
      <c r="U2549" s="107" t="s">
        <v>6541</v>
      </c>
      <c r="V2549" s="108" t="s">
        <v>756</v>
      </c>
      <c r="W2549" s="109" t="s">
        <v>1908</v>
      </c>
      <c r="X2549" s="110" t="str">
        <f t="shared" si="6"/>
        <v/>
      </c>
      <c r="Y2549" s="110" t="str">
        <f t="shared" si="7"/>
        <v/>
      </c>
      <c r="Z2549" s="109" t="s">
        <v>797</v>
      </c>
      <c r="AA2549" s="109" t="s">
        <v>802</v>
      </c>
      <c r="AB2549" s="106"/>
      <c r="AC2549" s="158"/>
      <c r="AD2549" s="160"/>
      <c r="AE2549" s="127"/>
      <c r="AF2549" s="113"/>
      <c r="AG2549" s="165" t="str">
        <f t="array" ref="AG2549">XLOOKUP(F2549,'CLV2'!A:A,'CLV2'!E:E)</f>
        <v>2.FROZEN FOODS</v>
      </c>
      <c r="AH2549" s="115" t="str">
        <f t="array" ref="AH2549">XLOOKUP(F2549,'CLV2'!A:A,'CLV2'!F:F)</f>
        <v>3.PASTRY AND DESSERTS</v>
      </c>
      <c r="AI2549" s="115" t="str">
        <f t="shared" si="8"/>
        <v>Pack</v>
      </c>
      <c r="AJ2549" s="116">
        <f t="shared" si="9"/>
        <v>1</v>
      </c>
      <c r="AK2549" s="117" t="str">
        <f t="array" ref="AK2549">XLOOKUP(F2549,'GIÁ'!A:A,'GIÁ'!D:D)</f>
        <v>21599.37</v>
      </c>
      <c r="AL2549" s="118">
        <f t="shared" si="10"/>
        <v>129596.22</v>
      </c>
      <c r="AM2549" s="118">
        <f t="shared" si="11"/>
        <v>0</v>
      </c>
      <c r="AN2549" s="119">
        <f t="shared" si="12"/>
        <v>0</v>
      </c>
      <c r="AO2549" s="118">
        <f t="shared" si="13"/>
        <v>129596.22</v>
      </c>
      <c r="AP2549" s="121">
        <f t="shared" si="14"/>
        <v>0</v>
      </c>
      <c r="AQ2549" s="122"/>
      <c r="AR2549" s="119"/>
    </row>
    <row r="2550" ht="22.5" customHeight="1">
      <c r="A2550" s="89">
        <v>46233.0</v>
      </c>
      <c r="B2550" s="90">
        <v>0.5701388888888889</v>
      </c>
      <c r="C2550" s="91" t="s">
        <v>1346</v>
      </c>
      <c r="D2550" s="129" t="str">
        <f t="array" ref="D2550">XLOOKUP(C2550,'DS ST'!A:A,'DS ST'!B:B)</f>
        <v>LVL</v>
      </c>
      <c r="E2550" s="94" t="str">
        <f t="array" ref="E2550">XLOOKUP($F2550,'GIÁ'!$A:$A,'GIÁ'!$E:$E)</f>
        <v>ĐÔNG</v>
      </c>
      <c r="F2550" s="94">
        <v>8.93850822885E12</v>
      </c>
      <c r="G2550" s="95" t="s">
        <v>2897</v>
      </c>
      <c r="H2550" s="95" t="s">
        <v>57</v>
      </c>
      <c r="I2550" s="96">
        <v>6.0</v>
      </c>
      <c r="J2550" s="96">
        <v>0.0</v>
      </c>
      <c r="K2550" s="98">
        <f t="shared" si="4"/>
        <v>6</v>
      </c>
      <c r="L2550" s="99" t="s">
        <v>6724</v>
      </c>
      <c r="M2550" s="100" t="s">
        <v>6725</v>
      </c>
      <c r="N2550" s="101" t="str">
        <f t="shared" si="139"/>
        <v>PT1590219-T0018938508228850</v>
      </c>
      <c r="O2550" s="128"/>
      <c r="P2550" s="100"/>
      <c r="Q2550" s="103">
        <f t="shared" si="5"/>
        <v>6</v>
      </c>
      <c r="R2550" s="161"/>
      <c r="S2550" s="105"/>
      <c r="T2550" s="106"/>
      <c r="U2550" s="107" t="s">
        <v>6609</v>
      </c>
      <c r="V2550" s="108" t="s">
        <v>756</v>
      </c>
      <c r="W2550" s="109" t="s">
        <v>1908</v>
      </c>
      <c r="X2550" s="110" t="str">
        <f t="shared" si="6"/>
        <v/>
      </c>
      <c r="Y2550" s="110" t="str">
        <f t="shared" si="7"/>
        <v/>
      </c>
      <c r="Z2550" s="109" t="s">
        <v>797</v>
      </c>
      <c r="AA2550" s="109" t="s">
        <v>802</v>
      </c>
      <c r="AB2550" s="106"/>
      <c r="AC2550" s="158"/>
      <c r="AD2550" s="160"/>
      <c r="AE2550" s="127"/>
      <c r="AF2550" s="113"/>
      <c r="AG2550" s="165" t="str">
        <f t="array" ref="AG2550">XLOOKUP(F2550,'CLV2'!A:A,'CLV2'!E:E)</f>
        <v>2.FROZEN FOODS</v>
      </c>
      <c r="AH2550" s="115" t="str">
        <f t="array" ref="AH2550">XLOOKUP(F2550,'CLV2'!A:A,'CLV2'!F:F)</f>
        <v>3.PIZZA - READY MEALS</v>
      </c>
      <c r="AI2550" s="115" t="str">
        <f t="shared" si="8"/>
        <v>Pack</v>
      </c>
      <c r="AJ2550" s="116">
        <f t="shared" si="9"/>
        <v>1</v>
      </c>
      <c r="AK2550" s="117" t="str">
        <f t="array" ref="AK2550">XLOOKUP(F2550,'GIÁ'!A:A,'GIÁ'!D:D)</f>
        <v>51620.00</v>
      </c>
      <c r="AL2550" s="118">
        <f t="shared" si="10"/>
        <v>309720</v>
      </c>
      <c r="AM2550" s="118">
        <f t="shared" si="11"/>
        <v>0</v>
      </c>
      <c r="AN2550" s="119">
        <f t="shared" si="12"/>
        <v>0</v>
      </c>
      <c r="AO2550" s="118">
        <f t="shared" si="13"/>
        <v>309720</v>
      </c>
      <c r="AP2550" s="121">
        <f t="shared" si="14"/>
        <v>0</v>
      </c>
      <c r="AQ2550" s="122"/>
      <c r="AR2550" s="119"/>
    </row>
    <row r="2551" ht="22.5" customHeight="1">
      <c r="A2551" s="89">
        <v>46233.0</v>
      </c>
      <c r="B2551" s="90">
        <v>0.5701388888888889</v>
      </c>
      <c r="C2551" s="91" t="s">
        <v>1346</v>
      </c>
      <c r="D2551" s="129" t="str">
        <f t="array" ref="D2551">XLOOKUP(C2551,'DS ST'!A:A,'DS ST'!B:B)</f>
        <v>LVL</v>
      </c>
      <c r="E2551" s="94" t="str">
        <f t="array" ref="E2551">XLOOKUP($F2551,'GIÁ'!$A:$A,'GIÁ'!$E:$E)</f>
        <v>ĐÔNG</v>
      </c>
      <c r="F2551" s="94">
        <v>8.934717266003E12</v>
      </c>
      <c r="G2551" s="95" t="s">
        <v>1721</v>
      </c>
      <c r="H2551" s="95" t="s">
        <v>224</v>
      </c>
      <c r="I2551" s="96">
        <v>4.0</v>
      </c>
      <c r="J2551" s="96">
        <v>0.0</v>
      </c>
      <c r="K2551" s="98">
        <f t="shared" si="4"/>
        <v>4</v>
      </c>
      <c r="L2551" s="99" t="s">
        <v>6724</v>
      </c>
      <c r="M2551" s="100" t="s">
        <v>6725</v>
      </c>
      <c r="N2551" s="101" t="str">
        <f t="shared" si="139"/>
        <v>PT1590219-T0018934717266003</v>
      </c>
      <c r="O2551" s="128"/>
      <c r="P2551" s="100"/>
      <c r="Q2551" s="103">
        <f t="shared" si="5"/>
        <v>4</v>
      </c>
      <c r="R2551" s="161"/>
      <c r="S2551" s="105"/>
      <c r="T2551" s="106"/>
      <c r="U2551" s="107" t="s">
        <v>6564</v>
      </c>
      <c r="V2551" s="108" t="s">
        <v>756</v>
      </c>
      <c r="W2551" s="109" t="s">
        <v>1908</v>
      </c>
      <c r="X2551" s="110" t="str">
        <f t="shared" si="6"/>
        <v/>
      </c>
      <c r="Y2551" s="110" t="str">
        <f t="shared" si="7"/>
        <v/>
      </c>
      <c r="Z2551" s="109" t="s">
        <v>797</v>
      </c>
      <c r="AA2551" s="109" t="s">
        <v>802</v>
      </c>
      <c r="AB2551" s="106"/>
      <c r="AC2551" s="158"/>
      <c r="AD2551" s="160"/>
      <c r="AE2551" s="127"/>
      <c r="AF2551" s="113"/>
      <c r="AG2551" s="165" t="str">
        <f t="array" ref="AG2551">XLOOKUP(F2551,'CLV2'!A:A,'CLV2'!E:E)</f>
        <v>2.FROZEN FOODS</v>
      </c>
      <c r="AH2551" s="115" t="str">
        <f t="array" ref="AH2551">XLOOKUP(F2551,'CLV2'!A:A,'CLV2'!F:F)</f>
        <v>3.HOTPOT AND FRIED</v>
      </c>
      <c r="AI2551" s="115" t="str">
        <f t="shared" si="8"/>
        <v>Pack</v>
      </c>
      <c r="AJ2551" s="116">
        <f t="shared" si="9"/>
        <v>1</v>
      </c>
      <c r="AK2551" s="117" t="str">
        <f t="array" ref="AK2551">XLOOKUP(F2551,'GIÁ'!A:A,'GIÁ'!D:D)</f>
        <v>54599.71</v>
      </c>
      <c r="AL2551" s="118">
        <f t="shared" si="10"/>
        <v>218398.84</v>
      </c>
      <c r="AM2551" s="118">
        <f t="shared" si="11"/>
        <v>0</v>
      </c>
      <c r="AN2551" s="119">
        <f t="shared" si="12"/>
        <v>0</v>
      </c>
      <c r="AO2551" s="118">
        <f t="shared" si="13"/>
        <v>218398.84</v>
      </c>
      <c r="AP2551" s="121">
        <f t="shared" si="14"/>
        <v>0</v>
      </c>
      <c r="AQ2551" s="122"/>
      <c r="AR2551" s="119"/>
    </row>
    <row r="2552" ht="22.5" customHeight="1">
      <c r="A2552" s="89">
        <v>46233.0</v>
      </c>
      <c r="B2552" s="90">
        <v>0.5701388888888889</v>
      </c>
      <c r="C2552" s="91" t="s">
        <v>1346</v>
      </c>
      <c r="D2552" s="129" t="str">
        <f t="array" ref="D2552">XLOOKUP(C2552,'DS ST'!A:A,'DS ST'!B:B)</f>
        <v>LVL</v>
      </c>
      <c r="E2552" s="94" t="str">
        <f t="array" ref="E2552">XLOOKUP($F2552,'GIÁ'!$A:$A,'GIÁ'!$E:$E)</f>
        <v>ĐÔNG</v>
      </c>
      <c r="F2552" s="94">
        <v>8.934717262005E12</v>
      </c>
      <c r="G2552" s="95" t="s">
        <v>1713</v>
      </c>
      <c r="H2552" s="95" t="s">
        <v>224</v>
      </c>
      <c r="I2552" s="96">
        <v>4.0</v>
      </c>
      <c r="J2552" s="96">
        <v>0.0</v>
      </c>
      <c r="K2552" s="98">
        <f t="shared" si="4"/>
        <v>4</v>
      </c>
      <c r="L2552" s="99" t="s">
        <v>6724</v>
      </c>
      <c r="M2552" s="100" t="s">
        <v>6725</v>
      </c>
      <c r="N2552" s="101" t="str">
        <f t="shared" si="139"/>
        <v>PT1590219-T0018934717262005</v>
      </c>
      <c r="O2552" s="128"/>
      <c r="P2552" s="100"/>
      <c r="Q2552" s="103">
        <f t="shared" si="5"/>
        <v>4</v>
      </c>
      <c r="R2552" s="161"/>
      <c r="S2552" s="105"/>
      <c r="T2552" s="106"/>
      <c r="U2552" s="107" t="s">
        <v>6527</v>
      </c>
      <c r="V2552" s="108" t="s">
        <v>756</v>
      </c>
      <c r="W2552" s="109" t="s">
        <v>1908</v>
      </c>
      <c r="X2552" s="110" t="str">
        <f t="shared" si="6"/>
        <v/>
      </c>
      <c r="Y2552" s="110" t="str">
        <f t="shared" si="7"/>
        <v/>
      </c>
      <c r="Z2552" s="109" t="s">
        <v>797</v>
      </c>
      <c r="AA2552" s="109" t="s">
        <v>802</v>
      </c>
      <c r="AB2552" s="106"/>
      <c r="AC2552" s="158"/>
      <c r="AD2552" s="160"/>
      <c r="AE2552" s="127"/>
      <c r="AF2552" s="113"/>
      <c r="AG2552" s="165" t="str">
        <f t="array" ref="AG2552">XLOOKUP(F2552,'CLV2'!A:A,'CLV2'!E:E)</f>
        <v>2.FROZEN FOODS</v>
      </c>
      <c r="AH2552" s="115" t="str">
        <f t="array" ref="AH2552">XLOOKUP(F2552,'CLV2'!A:A,'CLV2'!F:F)</f>
        <v>3.HOTPOT AND FRIED</v>
      </c>
      <c r="AI2552" s="115" t="str">
        <f t="shared" si="8"/>
        <v>Pack</v>
      </c>
      <c r="AJ2552" s="116">
        <f t="shared" si="9"/>
        <v>1</v>
      </c>
      <c r="AK2552" s="117" t="str">
        <f t="array" ref="AK2552">XLOOKUP(F2552,'GIÁ'!A:A,'GIÁ'!D:D)</f>
        <v>46743.25</v>
      </c>
      <c r="AL2552" s="118">
        <f t="shared" si="10"/>
        <v>186973</v>
      </c>
      <c r="AM2552" s="118">
        <f t="shared" si="11"/>
        <v>0</v>
      </c>
      <c r="AN2552" s="119">
        <f t="shared" si="12"/>
        <v>0</v>
      </c>
      <c r="AO2552" s="118">
        <f t="shared" si="13"/>
        <v>186973</v>
      </c>
      <c r="AP2552" s="121">
        <f t="shared" si="14"/>
        <v>0</v>
      </c>
      <c r="AQ2552" s="122"/>
      <c r="AR2552" s="119"/>
    </row>
    <row r="2553" ht="22.5" customHeight="1">
      <c r="A2553" s="89">
        <v>46233.0</v>
      </c>
      <c r="B2553" s="90">
        <v>0.5701388888888889</v>
      </c>
      <c r="C2553" s="91" t="s">
        <v>1346</v>
      </c>
      <c r="D2553" s="129" t="str">
        <f t="array" ref="D2553">XLOOKUP(C2553,'DS ST'!A:A,'DS ST'!B:B)</f>
        <v>LVL</v>
      </c>
      <c r="E2553" s="94" t="str">
        <f t="array" ref="E2553">XLOOKUP($F2553,'GIÁ'!$A:$A,'GIÁ'!$E:$E)</f>
        <v>ĐÔNG</v>
      </c>
      <c r="F2553" s="94">
        <v>8.935275600797E12</v>
      </c>
      <c r="G2553" s="95" t="s">
        <v>1996</v>
      </c>
      <c r="H2553" s="95" t="s">
        <v>224</v>
      </c>
      <c r="I2553" s="96">
        <v>4.0</v>
      </c>
      <c r="J2553" s="96">
        <v>0.0</v>
      </c>
      <c r="K2553" s="98">
        <f t="shared" si="4"/>
        <v>4</v>
      </c>
      <c r="L2553" s="99" t="s">
        <v>6724</v>
      </c>
      <c r="M2553" s="100" t="s">
        <v>6725</v>
      </c>
      <c r="N2553" s="101" t="str">
        <f t="shared" si="139"/>
        <v>PT1590219-T0018935275600797</v>
      </c>
      <c r="O2553" s="128"/>
      <c r="P2553" s="100"/>
      <c r="Q2553" s="103">
        <f t="shared" si="5"/>
        <v>4</v>
      </c>
      <c r="R2553" s="161"/>
      <c r="S2553" s="105"/>
      <c r="T2553" s="106"/>
      <c r="U2553" s="107" t="s">
        <v>6556</v>
      </c>
      <c r="V2553" s="108" t="s">
        <v>756</v>
      </c>
      <c r="W2553" s="109" t="s">
        <v>1908</v>
      </c>
      <c r="X2553" s="110" t="str">
        <f t="shared" si="6"/>
        <v/>
      </c>
      <c r="Y2553" s="110" t="str">
        <f t="shared" si="7"/>
        <v/>
      </c>
      <c r="Z2553" s="109" t="s">
        <v>797</v>
      </c>
      <c r="AA2553" s="109" t="s">
        <v>802</v>
      </c>
      <c r="AB2553" s="106"/>
      <c r="AC2553" s="158"/>
      <c r="AD2553" s="160"/>
      <c r="AE2553" s="127"/>
      <c r="AF2553" s="113"/>
      <c r="AG2553" s="165" t="str">
        <f t="array" ref="AG2553">XLOOKUP(F2553,'CLV2'!A:A,'CLV2'!E:E)</f>
        <v>2.FROZEN FOODS</v>
      </c>
      <c r="AH2553" s="115" t="str">
        <f t="array" ref="AH2553">XLOOKUP(F2553,'CLV2'!A:A,'CLV2'!F:F)</f>
        <v>3.HOTPOT AND FRIED</v>
      </c>
      <c r="AI2553" s="115" t="str">
        <f t="shared" si="8"/>
        <v>Pack</v>
      </c>
      <c r="AJ2553" s="116">
        <f t="shared" si="9"/>
        <v>1</v>
      </c>
      <c r="AK2553" s="117" t="str">
        <f t="array" ref="AK2553">XLOOKUP(F2553,'GIÁ'!A:A,'GIÁ'!D:D)</f>
        <v>27342.60</v>
      </c>
      <c r="AL2553" s="118">
        <f t="shared" si="10"/>
        <v>109370.4</v>
      </c>
      <c r="AM2553" s="118">
        <f t="shared" si="11"/>
        <v>0</v>
      </c>
      <c r="AN2553" s="119">
        <f t="shared" si="12"/>
        <v>0</v>
      </c>
      <c r="AO2553" s="118">
        <f t="shared" si="13"/>
        <v>109370.4</v>
      </c>
      <c r="AP2553" s="121">
        <f t="shared" si="14"/>
        <v>0</v>
      </c>
      <c r="AQ2553" s="122"/>
      <c r="AR2553" s="119"/>
    </row>
    <row r="2554" ht="22.5" customHeight="1">
      <c r="A2554" s="89">
        <v>46233.0</v>
      </c>
      <c r="B2554" s="90">
        <v>0.5701388888888889</v>
      </c>
      <c r="C2554" s="91" t="s">
        <v>1346</v>
      </c>
      <c r="D2554" s="129" t="str">
        <f t="array" ref="D2554">XLOOKUP(C2554,'DS ST'!A:A,'DS ST'!B:B)</f>
        <v>LVL</v>
      </c>
      <c r="E2554" s="94" t="str">
        <f t="array" ref="E2554">XLOOKUP($F2554,'GIÁ'!$A:$A,'GIÁ'!$E:$E)</f>
        <v>ĐÔNG</v>
      </c>
      <c r="F2554" s="94">
        <v>8.935319711311E12</v>
      </c>
      <c r="G2554" s="95" t="s">
        <v>2061</v>
      </c>
      <c r="H2554" s="95" t="s">
        <v>224</v>
      </c>
      <c r="I2554" s="96">
        <v>6.0</v>
      </c>
      <c r="J2554" s="96">
        <v>0.0</v>
      </c>
      <c r="K2554" s="98">
        <f t="shared" si="4"/>
        <v>6</v>
      </c>
      <c r="L2554" s="99" t="s">
        <v>6724</v>
      </c>
      <c r="M2554" s="100" t="s">
        <v>6725</v>
      </c>
      <c r="N2554" s="101" t="str">
        <f t="shared" si="139"/>
        <v>PT1590219-T0018935319711311</v>
      </c>
      <c r="O2554" s="128"/>
      <c r="P2554" s="100"/>
      <c r="Q2554" s="103">
        <f t="shared" si="5"/>
        <v>6</v>
      </c>
      <c r="R2554" s="161"/>
      <c r="S2554" s="105"/>
      <c r="T2554" s="106"/>
      <c r="U2554" s="107" t="s">
        <v>6529</v>
      </c>
      <c r="V2554" s="108" t="s">
        <v>756</v>
      </c>
      <c r="W2554" s="109" t="s">
        <v>1908</v>
      </c>
      <c r="X2554" s="110" t="str">
        <f t="shared" si="6"/>
        <v/>
      </c>
      <c r="Y2554" s="110" t="str">
        <f t="shared" si="7"/>
        <v/>
      </c>
      <c r="Z2554" s="109" t="s">
        <v>797</v>
      </c>
      <c r="AA2554" s="109" t="s">
        <v>802</v>
      </c>
      <c r="AB2554" s="106"/>
      <c r="AC2554" s="158"/>
      <c r="AD2554" s="160"/>
      <c r="AE2554" s="127"/>
      <c r="AF2554" s="113"/>
      <c r="AG2554" s="165" t="str">
        <f t="array" ref="AG2554">XLOOKUP(F2554,'CLV2'!A:A,'CLV2'!E:E)</f>
        <v>2.FROZEN FOODS</v>
      </c>
      <c r="AH2554" s="115" t="str">
        <f t="array" ref="AH2554">XLOOKUP(F2554,'CLV2'!A:A,'CLV2'!F:F)</f>
        <v>3.HOTPOT AND FRIED</v>
      </c>
      <c r="AI2554" s="115" t="str">
        <f t="shared" si="8"/>
        <v>Pack</v>
      </c>
      <c r="AJ2554" s="116">
        <f t="shared" si="9"/>
        <v>1</v>
      </c>
      <c r="AK2554" s="117" t="str">
        <f t="array" ref="AK2554">XLOOKUP(F2554,'GIÁ'!A:A,'GIÁ'!D:D)</f>
        <v>30542.46</v>
      </c>
      <c r="AL2554" s="118">
        <f t="shared" si="10"/>
        <v>183254.76</v>
      </c>
      <c r="AM2554" s="118">
        <f t="shared" si="11"/>
        <v>0</v>
      </c>
      <c r="AN2554" s="119">
        <f t="shared" si="12"/>
        <v>0</v>
      </c>
      <c r="AO2554" s="118">
        <f t="shared" si="13"/>
        <v>183254.76</v>
      </c>
      <c r="AP2554" s="121">
        <f t="shared" si="14"/>
        <v>0</v>
      </c>
      <c r="AQ2554" s="122"/>
      <c r="AR2554" s="119"/>
    </row>
    <row r="2555" ht="22.5" customHeight="1">
      <c r="A2555" s="89">
        <v>46233.0</v>
      </c>
      <c r="B2555" s="90">
        <v>0.5701388888888889</v>
      </c>
      <c r="C2555" s="91" t="s">
        <v>1346</v>
      </c>
      <c r="D2555" s="129" t="str">
        <f t="array" ref="D2555">XLOOKUP(C2555,'DS ST'!A:A,'DS ST'!B:B)</f>
        <v>LVL</v>
      </c>
      <c r="E2555" s="94" t="str">
        <f t="array" ref="E2555">XLOOKUP($F2555,'GIÁ'!$A:$A,'GIÁ'!$E:$E)</f>
        <v>ĐÔNG</v>
      </c>
      <c r="F2555" s="94">
        <v>8.93607627967E12</v>
      </c>
      <c r="G2555" s="95" t="s">
        <v>2317</v>
      </c>
      <c r="H2555" s="95" t="s">
        <v>224</v>
      </c>
      <c r="I2555" s="96">
        <v>8.0</v>
      </c>
      <c r="J2555" s="96">
        <v>0.0</v>
      </c>
      <c r="K2555" s="98">
        <f t="shared" si="4"/>
        <v>8</v>
      </c>
      <c r="L2555" s="99" t="s">
        <v>6724</v>
      </c>
      <c r="M2555" s="100" t="s">
        <v>6725</v>
      </c>
      <c r="N2555" s="101" t="str">
        <f t="shared" si="139"/>
        <v>PT1590219-T0018936076279670</v>
      </c>
      <c r="O2555" s="128"/>
      <c r="P2555" s="100"/>
      <c r="Q2555" s="103">
        <f t="shared" si="5"/>
        <v>8</v>
      </c>
      <c r="R2555" s="161"/>
      <c r="S2555" s="105"/>
      <c r="T2555" s="106"/>
      <c r="U2555" s="107" t="s">
        <v>6530</v>
      </c>
      <c r="V2555" s="108" t="s">
        <v>756</v>
      </c>
      <c r="W2555" s="109" t="s">
        <v>1908</v>
      </c>
      <c r="X2555" s="110" t="str">
        <f t="shared" si="6"/>
        <v/>
      </c>
      <c r="Y2555" s="110" t="str">
        <f t="shared" si="7"/>
        <v/>
      </c>
      <c r="Z2555" s="109" t="s">
        <v>797</v>
      </c>
      <c r="AA2555" s="109" t="s">
        <v>802</v>
      </c>
      <c r="AB2555" s="106"/>
      <c r="AC2555" s="158"/>
      <c r="AD2555" s="160"/>
      <c r="AE2555" s="127"/>
      <c r="AF2555" s="113"/>
      <c r="AG2555" s="165" t="str">
        <f t="array" ref="AG2555">XLOOKUP(F2555,'CLV2'!A:A,'CLV2'!E:E)</f>
        <v>2.FROZEN FOODS</v>
      </c>
      <c r="AH2555" s="115" t="str">
        <f t="array" ref="AH2555">XLOOKUP(F2555,'CLV2'!A:A,'CLV2'!F:F)</f>
        <v>3.PASTRY AND DESSERTS</v>
      </c>
      <c r="AI2555" s="115" t="str">
        <f t="shared" si="8"/>
        <v>Pack</v>
      </c>
      <c r="AJ2555" s="116">
        <f t="shared" si="9"/>
        <v>1</v>
      </c>
      <c r="AK2555" s="117" t="str">
        <f t="array" ref="AK2555">XLOOKUP(F2555,'GIÁ'!A:A,'GIÁ'!D:D)</f>
        <v>26872.96</v>
      </c>
      <c r="AL2555" s="118">
        <f t="shared" si="10"/>
        <v>214983.68</v>
      </c>
      <c r="AM2555" s="118">
        <f t="shared" si="11"/>
        <v>0</v>
      </c>
      <c r="AN2555" s="119">
        <f t="shared" si="12"/>
        <v>0</v>
      </c>
      <c r="AO2555" s="118">
        <f t="shared" si="13"/>
        <v>214983.68</v>
      </c>
      <c r="AP2555" s="121">
        <f t="shared" si="14"/>
        <v>0</v>
      </c>
      <c r="AQ2555" s="122"/>
      <c r="AR2555" s="119"/>
    </row>
    <row r="2556" ht="22.5" customHeight="1">
      <c r="A2556" s="89">
        <v>46233.0</v>
      </c>
      <c r="B2556" s="90">
        <v>0.5701388888888889</v>
      </c>
      <c r="C2556" s="91" t="s">
        <v>1346</v>
      </c>
      <c r="D2556" s="129" t="str">
        <f t="array" ref="D2556">XLOOKUP(C2556,'DS ST'!A:A,'DS ST'!B:B)</f>
        <v>LVL</v>
      </c>
      <c r="E2556" s="94" t="str">
        <f t="array" ref="E2556">XLOOKUP($F2556,'GIÁ'!$A:$A,'GIÁ'!$E:$E)</f>
        <v>ĐÔNG</v>
      </c>
      <c r="F2556" s="94">
        <v>8.935319710499E12</v>
      </c>
      <c r="G2556" s="95" t="s">
        <v>2056</v>
      </c>
      <c r="H2556" s="95" t="s">
        <v>224</v>
      </c>
      <c r="I2556" s="96">
        <v>8.0</v>
      </c>
      <c r="J2556" s="96">
        <v>0.0</v>
      </c>
      <c r="K2556" s="98">
        <f t="shared" si="4"/>
        <v>8</v>
      </c>
      <c r="L2556" s="99" t="s">
        <v>6724</v>
      </c>
      <c r="M2556" s="100" t="s">
        <v>6725</v>
      </c>
      <c r="N2556" s="101" t="str">
        <f t="shared" si="139"/>
        <v>PT1590219-T0018935319710499</v>
      </c>
      <c r="O2556" s="128"/>
      <c r="P2556" s="100"/>
      <c r="Q2556" s="103">
        <f t="shared" si="5"/>
        <v>8</v>
      </c>
      <c r="R2556" s="161"/>
      <c r="S2556" s="105"/>
      <c r="T2556" s="106"/>
      <c r="U2556" s="107" t="s">
        <v>6531</v>
      </c>
      <c r="V2556" s="108" t="s">
        <v>756</v>
      </c>
      <c r="W2556" s="109" t="s">
        <v>1908</v>
      </c>
      <c r="X2556" s="110" t="str">
        <f t="shared" si="6"/>
        <v/>
      </c>
      <c r="Y2556" s="110" t="str">
        <f t="shared" si="7"/>
        <v/>
      </c>
      <c r="Z2556" s="109" t="s">
        <v>797</v>
      </c>
      <c r="AA2556" s="109" t="s">
        <v>802</v>
      </c>
      <c r="AB2556" s="106"/>
      <c r="AC2556" s="158"/>
      <c r="AD2556" s="160"/>
      <c r="AE2556" s="127"/>
      <c r="AF2556" s="113"/>
      <c r="AG2556" s="165" t="str">
        <f t="array" ref="AG2556">XLOOKUP(F2556,'CLV2'!A:A,'CLV2'!E:E)</f>
        <v>2.FROZEN FOODS</v>
      </c>
      <c r="AH2556" s="115" t="str">
        <f t="array" ref="AH2556">XLOOKUP(F2556,'CLV2'!A:A,'CLV2'!F:F)</f>
        <v>3.HOTPOT AND FRIED</v>
      </c>
      <c r="AI2556" s="115" t="str">
        <f t="shared" si="8"/>
        <v>Pack</v>
      </c>
      <c r="AJ2556" s="116">
        <f t="shared" si="9"/>
        <v>1</v>
      </c>
      <c r="AK2556" s="117" t="str">
        <f t="array" ref="AK2556">XLOOKUP(F2556,'GIÁ'!A:A,'GIÁ'!D:D)</f>
        <v>39627.31</v>
      </c>
      <c r="AL2556" s="118">
        <f t="shared" si="10"/>
        <v>317018.48</v>
      </c>
      <c r="AM2556" s="118">
        <f t="shared" si="11"/>
        <v>0</v>
      </c>
      <c r="AN2556" s="119">
        <f t="shared" si="12"/>
        <v>0</v>
      </c>
      <c r="AO2556" s="118">
        <f t="shared" si="13"/>
        <v>317018.48</v>
      </c>
      <c r="AP2556" s="121">
        <f t="shared" si="14"/>
        <v>0</v>
      </c>
      <c r="AQ2556" s="122"/>
      <c r="AR2556" s="119"/>
    </row>
    <row r="2557" ht="22.5" customHeight="1">
      <c r="A2557" s="89">
        <v>46233.0</v>
      </c>
      <c r="B2557" s="90">
        <v>0.5701388888888889</v>
      </c>
      <c r="C2557" s="91" t="s">
        <v>1346</v>
      </c>
      <c r="D2557" s="129" t="str">
        <f t="array" ref="D2557">XLOOKUP(C2557,'DS ST'!A:A,'DS ST'!B:B)</f>
        <v>LVL</v>
      </c>
      <c r="E2557" s="94" t="str">
        <f t="array" ref="E2557">XLOOKUP($F2557,'GIÁ'!$A:$A,'GIÁ'!$E:$E)</f>
        <v>ĐÔNG</v>
      </c>
      <c r="F2557" s="94">
        <v>8.934717264474E12</v>
      </c>
      <c r="G2557" s="95" t="s">
        <v>1717</v>
      </c>
      <c r="H2557" s="95" t="s">
        <v>224</v>
      </c>
      <c r="I2557" s="96">
        <v>2.0</v>
      </c>
      <c r="J2557" s="96">
        <v>0.0</v>
      </c>
      <c r="K2557" s="98">
        <f t="shared" si="4"/>
        <v>2</v>
      </c>
      <c r="L2557" s="99" t="s">
        <v>6724</v>
      </c>
      <c r="M2557" s="100" t="s">
        <v>6725</v>
      </c>
      <c r="N2557" s="101" t="str">
        <f t="shared" si="139"/>
        <v>PT1590219-T0018934717264474</v>
      </c>
      <c r="O2557" s="128"/>
      <c r="P2557" s="100"/>
      <c r="Q2557" s="103">
        <f t="shared" si="5"/>
        <v>2</v>
      </c>
      <c r="R2557" s="161"/>
      <c r="S2557" s="105"/>
      <c r="T2557" s="106"/>
      <c r="U2557" s="107" t="s">
        <v>6567</v>
      </c>
      <c r="V2557" s="108" t="s">
        <v>756</v>
      </c>
      <c r="W2557" s="109" t="s">
        <v>1908</v>
      </c>
      <c r="X2557" s="110" t="str">
        <f t="shared" si="6"/>
        <v/>
      </c>
      <c r="Y2557" s="110" t="str">
        <f t="shared" si="7"/>
        <v/>
      </c>
      <c r="Z2557" s="109" t="s">
        <v>797</v>
      </c>
      <c r="AA2557" s="109" t="s">
        <v>802</v>
      </c>
      <c r="AB2557" s="106"/>
      <c r="AC2557" s="158"/>
      <c r="AD2557" s="160"/>
      <c r="AE2557" s="127"/>
      <c r="AF2557" s="113"/>
      <c r="AG2557" s="165" t="str">
        <f t="array" ref="AG2557">XLOOKUP(F2557,'CLV2'!A:A,'CLV2'!E:E)</f>
        <v>2.FROZEN FOODS</v>
      </c>
      <c r="AH2557" s="115" t="str">
        <f t="array" ref="AH2557">XLOOKUP(F2557,'CLV2'!A:A,'CLV2'!F:F)</f>
        <v>3.HOTPOT AND FRIED</v>
      </c>
      <c r="AI2557" s="115" t="str">
        <f t="shared" si="8"/>
        <v>Pack</v>
      </c>
      <c r="AJ2557" s="116">
        <f t="shared" si="9"/>
        <v>1</v>
      </c>
      <c r="AK2557" s="117" t="str">
        <f t="array" ref="AK2557">XLOOKUP(F2557,'GIÁ'!A:A,'GIÁ'!D:D)</f>
        <v>45233.68</v>
      </c>
      <c r="AL2557" s="118">
        <f t="shared" si="10"/>
        <v>90467.36</v>
      </c>
      <c r="AM2557" s="118">
        <f t="shared" si="11"/>
        <v>0</v>
      </c>
      <c r="AN2557" s="119">
        <f t="shared" si="12"/>
        <v>0</v>
      </c>
      <c r="AO2557" s="118">
        <f t="shared" si="13"/>
        <v>90467.36</v>
      </c>
      <c r="AP2557" s="121">
        <f t="shared" si="14"/>
        <v>0</v>
      </c>
      <c r="AQ2557" s="122"/>
      <c r="AR2557" s="119"/>
    </row>
    <row r="2558" ht="22.5" customHeight="1">
      <c r="A2558" s="89">
        <v>46233.0</v>
      </c>
      <c r="B2558" s="90">
        <v>0.5701388888888889</v>
      </c>
      <c r="C2558" s="91" t="s">
        <v>1346</v>
      </c>
      <c r="D2558" s="129" t="str">
        <f t="array" ref="D2558">XLOOKUP(C2558,'DS ST'!A:A,'DS ST'!B:B)</f>
        <v>LVL</v>
      </c>
      <c r="E2558" s="94" t="str">
        <f t="array" ref="E2558">XLOOKUP($F2558,'GIÁ'!$A:$A,'GIÁ'!$E:$E)</f>
        <v>ĐÔNG</v>
      </c>
      <c r="F2558" s="94">
        <v>8.935101608461E12</v>
      </c>
      <c r="G2558" s="95" t="s">
        <v>1899</v>
      </c>
      <c r="H2558" s="95" t="s">
        <v>224</v>
      </c>
      <c r="I2558" s="96">
        <v>4.0</v>
      </c>
      <c r="J2558" s="96">
        <v>0.0</v>
      </c>
      <c r="K2558" s="98">
        <f t="shared" si="4"/>
        <v>4</v>
      </c>
      <c r="L2558" s="99" t="s">
        <v>6724</v>
      </c>
      <c r="M2558" s="100" t="s">
        <v>6725</v>
      </c>
      <c r="N2558" s="101" t="str">
        <f t="shared" si="139"/>
        <v>PT1590219-T0018935101608461</v>
      </c>
      <c r="O2558" s="128"/>
      <c r="P2558" s="100"/>
      <c r="Q2558" s="103">
        <f t="shared" si="5"/>
        <v>4</v>
      </c>
      <c r="R2558" s="161"/>
      <c r="S2558" s="105"/>
      <c r="T2558" s="106"/>
      <c r="U2558" s="107" t="s">
        <v>6555</v>
      </c>
      <c r="V2558" s="108" t="s">
        <v>756</v>
      </c>
      <c r="W2558" s="109" t="s">
        <v>1908</v>
      </c>
      <c r="X2558" s="110" t="str">
        <f t="shared" si="6"/>
        <v/>
      </c>
      <c r="Y2558" s="110" t="str">
        <f t="shared" si="7"/>
        <v/>
      </c>
      <c r="Z2558" s="109" t="s">
        <v>797</v>
      </c>
      <c r="AA2558" s="109" t="s">
        <v>802</v>
      </c>
      <c r="AB2558" s="106"/>
      <c r="AC2558" s="158"/>
      <c r="AD2558" s="160"/>
      <c r="AE2558" s="127"/>
      <c r="AF2558" s="113"/>
      <c r="AG2558" s="165" t="str">
        <f t="array" ref="AG2558">XLOOKUP(F2558,'CLV2'!A:A,'CLV2'!E:E)</f>
        <v>2.FROZEN FOODS</v>
      </c>
      <c r="AH2558" s="115" t="str">
        <f t="array" ref="AH2558">XLOOKUP(F2558,'CLV2'!A:A,'CLV2'!F:F)</f>
        <v>3.HOTPOT AND FRIED</v>
      </c>
      <c r="AI2558" s="115" t="str">
        <f t="shared" si="8"/>
        <v>Pack</v>
      </c>
      <c r="AJ2558" s="116">
        <f t="shared" si="9"/>
        <v>1</v>
      </c>
      <c r="AK2558" s="117" t="str">
        <f t="array" ref="AK2558">XLOOKUP(F2558,'GIÁ'!A:A,'GIÁ'!D:D)</f>
        <v>16904.85</v>
      </c>
      <c r="AL2558" s="118">
        <f t="shared" si="10"/>
        <v>67619.4</v>
      </c>
      <c r="AM2558" s="118">
        <f t="shared" si="11"/>
        <v>0</v>
      </c>
      <c r="AN2558" s="119">
        <f t="shared" si="12"/>
        <v>0</v>
      </c>
      <c r="AO2558" s="118">
        <f t="shared" si="13"/>
        <v>67619.4</v>
      </c>
      <c r="AP2558" s="121">
        <f t="shared" si="14"/>
        <v>0</v>
      </c>
      <c r="AQ2558" s="122"/>
      <c r="AR2558" s="119"/>
    </row>
    <row r="2559" ht="22.5" customHeight="1">
      <c r="A2559" s="89">
        <v>46233.0</v>
      </c>
      <c r="B2559" s="90">
        <v>0.5701388888888889</v>
      </c>
      <c r="C2559" s="91" t="s">
        <v>1346</v>
      </c>
      <c r="D2559" s="129" t="str">
        <f t="array" ref="D2559">XLOOKUP(C2559,'DS ST'!A:A,'DS ST'!B:B)</f>
        <v>LVL</v>
      </c>
      <c r="E2559" s="94" t="str">
        <f t="array" ref="E2559">XLOOKUP($F2559,'GIÁ'!$A:$A,'GIÁ'!$E:$E)</f>
        <v>ĐÔNG</v>
      </c>
      <c r="F2559" s="94">
        <v>8.938562334023E12</v>
      </c>
      <c r="G2559" s="95" t="s">
        <v>3181</v>
      </c>
      <c r="H2559" s="95" t="s">
        <v>57</v>
      </c>
      <c r="I2559" s="96">
        <v>2.0</v>
      </c>
      <c r="J2559" s="96">
        <v>0.0</v>
      </c>
      <c r="K2559" s="98">
        <f t="shared" si="4"/>
        <v>2</v>
      </c>
      <c r="L2559" s="99" t="s">
        <v>6724</v>
      </c>
      <c r="M2559" s="100" t="s">
        <v>6725</v>
      </c>
      <c r="N2559" s="101" t="str">
        <f t="shared" si="139"/>
        <v>PT1590219-T0018938562334023</v>
      </c>
      <c r="O2559" s="128"/>
      <c r="P2559" s="100"/>
      <c r="Q2559" s="103">
        <f t="shared" si="5"/>
        <v>2</v>
      </c>
      <c r="R2559" s="161"/>
      <c r="S2559" s="105"/>
      <c r="T2559" s="106"/>
      <c r="U2559" s="107" t="s">
        <v>6555</v>
      </c>
      <c r="V2559" s="108" t="s">
        <v>756</v>
      </c>
      <c r="W2559" s="109" t="s">
        <v>1908</v>
      </c>
      <c r="X2559" s="110" t="str">
        <f t="shared" si="6"/>
        <v/>
      </c>
      <c r="Y2559" s="110" t="str">
        <f t="shared" si="7"/>
        <v/>
      </c>
      <c r="Z2559" s="109" t="s">
        <v>797</v>
      </c>
      <c r="AA2559" s="109" t="s">
        <v>802</v>
      </c>
      <c r="AB2559" s="106"/>
      <c r="AC2559" s="158"/>
      <c r="AD2559" s="160"/>
      <c r="AE2559" s="127"/>
      <c r="AF2559" s="113"/>
      <c r="AG2559" s="165" t="str">
        <f t="array" ref="AG2559">XLOOKUP(F2559,'CLV2'!A:A,'CLV2'!E:E)</f>
        <v>2.FROZEN FOODS</v>
      </c>
      <c r="AH2559" s="115" t="str">
        <f t="array" ref="AH2559">XLOOKUP(F2559,'CLV2'!A:A,'CLV2'!F:F)</f>
        <v>3.PIZZA - READY MEALS</v>
      </c>
      <c r="AI2559" s="115" t="str">
        <f t="shared" si="8"/>
        <v>Pack</v>
      </c>
      <c r="AJ2559" s="116">
        <f t="shared" si="9"/>
        <v>1</v>
      </c>
      <c r="AK2559" s="117" t="str">
        <f t="array" ref="AK2559">XLOOKUP(F2559,'GIÁ'!A:A,'GIÁ'!D:D)</f>
        <v>43635.50</v>
      </c>
      <c r="AL2559" s="118">
        <f t="shared" si="10"/>
        <v>87271</v>
      </c>
      <c r="AM2559" s="118">
        <f t="shared" si="11"/>
        <v>0</v>
      </c>
      <c r="AN2559" s="119">
        <f t="shared" si="12"/>
        <v>0</v>
      </c>
      <c r="AO2559" s="118">
        <f t="shared" si="13"/>
        <v>87271</v>
      </c>
      <c r="AP2559" s="121">
        <f t="shared" si="14"/>
        <v>0</v>
      </c>
      <c r="AQ2559" s="122"/>
      <c r="AR2559" s="119"/>
    </row>
    <row r="2560" ht="22.5" customHeight="1">
      <c r="A2560" s="89">
        <v>46233.0</v>
      </c>
      <c r="B2560" s="90">
        <v>0.5701388888888889</v>
      </c>
      <c r="C2560" s="91" t="s">
        <v>1346</v>
      </c>
      <c r="D2560" s="129" t="str">
        <f t="array" ref="D2560">XLOOKUP(C2560,'DS ST'!A:A,'DS ST'!B:B)</f>
        <v>LVL</v>
      </c>
      <c r="E2560" s="94" t="str">
        <f t="array" ref="E2560">XLOOKUP($F2560,'GIÁ'!$A:$A,'GIÁ'!$E:$E)</f>
        <v>ĐÔNG</v>
      </c>
      <c r="F2560" s="94">
        <v>8.936013238791E12</v>
      </c>
      <c r="G2560" s="95" t="s">
        <v>2178</v>
      </c>
      <c r="H2560" s="95" t="s">
        <v>57</v>
      </c>
      <c r="I2560" s="96">
        <v>16.0</v>
      </c>
      <c r="J2560" s="96">
        <v>0.0</v>
      </c>
      <c r="K2560" s="98">
        <f t="shared" si="4"/>
        <v>16</v>
      </c>
      <c r="L2560" s="99" t="s">
        <v>6724</v>
      </c>
      <c r="M2560" s="100" t="s">
        <v>6725</v>
      </c>
      <c r="N2560" s="101" t="str">
        <f t="shared" si="139"/>
        <v>PT1590219-T0018936013238791</v>
      </c>
      <c r="O2560" s="128"/>
      <c r="P2560" s="100"/>
      <c r="Q2560" s="103">
        <f t="shared" si="5"/>
        <v>16</v>
      </c>
      <c r="R2560" s="161"/>
      <c r="S2560" s="105"/>
      <c r="T2560" s="106"/>
      <c r="U2560" s="107" t="s">
        <v>6525</v>
      </c>
      <c r="V2560" s="108" t="s">
        <v>756</v>
      </c>
      <c r="W2560" s="109" t="s">
        <v>1908</v>
      </c>
      <c r="X2560" s="110" t="str">
        <f t="shared" si="6"/>
        <v/>
      </c>
      <c r="Y2560" s="110" t="str">
        <f t="shared" si="7"/>
        <v/>
      </c>
      <c r="Z2560" s="109" t="s">
        <v>797</v>
      </c>
      <c r="AA2560" s="109" t="s">
        <v>802</v>
      </c>
      <c r="AB2560" s="106"/>
      <c r="AC2560" s="158"/>
      <c r="AD2560" s="160"/>
      <c r="AE2560" s="127"/>
      <c r="AF2560" s="113"/>
      <c r="AG2560" s="165" t="str">
        <f t="array" ref="AG2560">XLOOKUP(F2560,'CLV2'!A:A,'CLV2'!E:E)</f>
        <v>2.FROZEN FOODS</v>
      </c>
      <c r="AH2560" s="115" t="str">
        <f t="array" ref="AH2560">XLOOKUP(F2560,'CLV2'!A:A,'CLV2'!F:F)</f>
        <v>3.PIZZA - READY MEALS</v>
      </c>
      <c r="AI2560" s="115" t="str">
        <f t="shared" si="8"/>
        <v>Pack</v>
      </c>
      <c r="AJ2560" s="116">
        <f t="shared" si="9"/>
        <v>1</v>
      </c>
      <c r="AK2560" s="117" t="str">
        <f t="array" ref="AK2560">XLOOKUP(F2560,'GIÁ'!A:A,'GIÁ'!D:D)</f>
        <v>22578.43</v>
      </c>
      <c r="AL2560" s="118">
        <f t="shared" si="10"/>
        <v>361254.88</v>
      </c>
      <c r="AM2560" s="118">
        <f t="shared" si="11"/>
        <v>0</v>
      </c>
      <c r="AN2560" s="119">
        <f t="shared" si="12"/>
        <v>0</v>
      </c>
      <c r="AO2560" s="118">
        <f t="shared" si="13"/>
        <v>361254.88</v>
      </c>
      <c r="AP2560" s="121">
        <f t="shared" si="14"/>
        <v>0</v>
      </c>
      <c r="AQ2560" s="122"/>
      <c r="AR2560" s="119"/>
    </row>
    <row r="2561" ht="22.5" customHeight="1">
      <c r="A2561" s="89">
        <v>46233.0</v>
      </c>
      <c r="B2561" s="90">
        <v>0.5701388888888889</v>
      </c>
      <c r="C2561" s="91" t="s">
        <v>1346</v>
      </c>
      <c r="D2561" s="129" t="str">
        <f t="array" ref="D2561">XLOOKUP(C2561,'DS ST'!A:A,'DS ST'!B:B)</f>
        <v>LVL</v>
      </c>
      <c r="E2561" s="94" t="str">
        <f t="array" ref="E2561">XLOOKUP($F2561,'GIÁ'!$A:$A,'GIÁ'!$E:$E)</f>
        <v>ĐÔNG</v>
      </c>
      <c r="F2561" s="94">
        <v>8.936077112983E12</v>
      </c>
      <c r="G2561" s="95" t="s">
        <v>2345</v>
      </c>
      <c r="H2561" s="95" t="s">
        <v>224</v>
      </c>
      <c r="I2561" s="96">
        <v>2.0</v>
      </c>
      <c r="J2561" s="96">
        <v>0.0</v>
      </c>
      <c r="K2561" s="98">
        <f t="shared" si="4"/>
        <v>2</v>
      </c>
      <c r="L2561" s="99" t="s">
        <v>6724</v>
      </c>
      <c r="M2561" s="100" t="s">
        <v>6725</v>
      </c>
      <c r="N2561" s="101" t="str">
        <f t="shared" si="139"/>
        <v>PT1590219-T0018936077112983</v>
      </c>
      <c r="O2561" s="128"/>
      <c r="P2561" s="100"/>
      <c r="Q2561" s="103">
        <f t="shared" si="5"/>
        <v>2</v>
      </c>
      <c r="R2561" s="161"/>
      <c r="S2561" s="105"/>
      <c r="T2561" s="106"/>
      <c r="U2561" s="107" t="s">
        <v>6526</v>
      </c>
      <c r="V2561" s="108" t="s">
        <v>756</v>
      </c>
      <c r="W2561" s="109" t="s">
        <v>1908</v>
      </c>
      <c r="X2561" s="110" t="str">
        <f t="shared" si="6"/>
        <v/>
      </c>
      <c r="Y2561" s="110" t="str">
        <f t="shared" si="7"/>
        <v/>
      </c>
      <c r="Z2561" s="109" t="s">
        <v>797</v>
      </c>
      <c r="AA2561" s="109" t="s">
        <v>802</v>
      </c>
      <c r="AB2561" s="106"/>
      <c r="AC2561" s="158"/>
      <c r="AD2561" s="160"/>
      <c r="AE2561" s="127"/>
      <c r="AF2561" s="113"/>
      <c r="AG2561" s="165" t="str">
        <f t="array" ref="AG2561">XLOOKUP(F2561,'CLV2'!A:A,'CLV2'!E:E)</f>
        <v>2.FROZEN FOODS</v>
      </c>
      <c r="AH2561" s="115" t="str">
        <f t="array" ref="AH2561">XLOOKUP(F2561,'CLV2'!A:A,'CLV2'!F:F)</f>
        <v>3.DUMPLINGS</v>
      </c>
      <c r="AI2561" s="115" t="str">
        <f t="shared" si="8"/>
        <v>Pack</v>
      </c>
      <c r="AJ2561" s="116">
        <f t="shared" si="9"/>
        <v>1</v>
      </c>
      <c r="AK2561" s="117" t="str">
        <f t="array" ref="AK2561">XLOOKUP(F2561,'GIÁ'!A:A,'GIÁ'!D:D)</f>
        <v>30147.74</v>
      </c>
      <c r="AL2561" s="118">
        <f t="shared" si="10"/>
        <v>60295.48</v>
      </c>
      <c r="AM2561" s="118">
        <f t="shared" si="11"/>
        <v>0</v>
      </c>
      <c r="AN2561" s="119">
        <f t="shared" si="12"/>
        <v>0</v>
      </c>
      <c r="AO2561" s="118">
        <f t="shared" si="13"/>
        <v>60295.48</v>
      </c>
      <c r="AP2561" s="121">
        <f t="shared" si="14"/>
        <v>0</v>
      </c>
      <c r="AQ2561" s="122"/>
      <c r="AR2561" s="119"/>
    </row>
    <row r="2562" ht="22.5" customHeight="1">
      <c r="A2562" s="89">
        <v>46233.0</v>
      </c>
      <c r="B2562" s="90">
        <v>0.5701388888888889</v>
      </c>
      <c r="C2562" s="91" t="s">
        <v>1346</v>
      </c>
      <c r="D2562" s="129" t="str">
        <f t="array" ref="D2562">XLOOKUP(C2562,'DS ST'!A:A,'DS ST'!B:B)</f>
        <v>LVL</v>
      </c>
      <c r="E2562" s="94" t="str">
        <f t="array" ref="E2562">XLOOKUP($F2562,'GIÁ'!$A:$A,'GIÁ'!$E:$E)</f>
        <v>ĐÔNG</v>
      </c>
      <c r="F2562" s="94">
        <v>8.936076279731E12</v>
      </c>
      <c r="G2562" s="95" t="s">
        <v>2319</v>
      </c>
      <c r="H2562" s="95" t="s">
        <v>224</v>
      </c>
      <c r="I2562" s="96">
        <v>4.0</v>
      </c>
      <c r="J2562" s="96">
        <v>0.0</v>
      </c>
      <c r="K2562" s="98">
        <f t="shared" si="4"/>
        <v>4</v>
      </c>
      <c r="L2562" s="99" t="s">
        <v>6724</v>
      </c>
      <c r="M2562" s="100" t="s">
        <v>6725</v>
      </c>
      <c r="N2562" s="101" t="str">
        <f t="shared" si="139"/>
        <v>PT1590219-T0018936076279731</v>
      </c>
      <c r="O2562" s="128"/>
      <c r="P2562" s="100"/>
      <c r="Q2562" s="103">
        <f t="shared" si="5"/>
        <v>4</v>
      </c>
      <c r="R2562" s="161"/>
      <c r="S2562" s="105"/>
      <c r="T2562" s="106"/>
      <c r="U2562" s="107" t="s">
        <v>6670</v>
      </c>
      <c r="V2562" s="108" t="s">
        <v>756</v>
      </c>
      <c r="W2562" s="109" t="s">
        <v>1908</v>
      </c>
      <c r="X2562" s="110" t="str">
        <f t="shared" si="6"/>
        <v/>
      </c>
      <c r="Y2562" s="110" t="str">
        <f t="shared" si="7"/>
        <v/>
      </c>
      <c r="Z2562" s="109" t="s">
        <v>797</v>
      </c>
      <c r="AA2562" s="109" t="s">
        <v>802</v>
      </c>
      <c r="AB2562" s="106"/>
      <c r="AC2562" s="158"/>
      <c r="AD2562" s="160"/>
      <c r="AE2562" s="127"/>
      <c r="AF2562" s="113"/>
      <c r="AG2562" s="165" t="str">
        <f t="array" ref="AG2562">XLOOKUP(F2562,'CLV2'!A:A,'CLV2'!E:E)</f>
        <v>2.FROZEN FOODS</v>
      </c>
      <c r="AH2562" s="115" t="str">
        <f t="array" ref="AH2562">XLOOKUP(F2562,'CLV2'!A:A,'CLV2'!F:F)</f>
        <v>3.PASTRY AND DESSERTS</v>
      </c>
      <c r="AI2562" s="115" t="str">
        <f t="shared" si="8"/>
        <v>Pack</v>
      </c>
      <c r="AJ2562" s="116">
        <f t="shared" si="9"/>
        <v>1</v>
      </c>
      <c r="AK2562" s="117" t="str">
        <f t="array" ref="AK2562">XLOOKUP(F2562,'GIÁ'!A:A,'GIÁ'!D:D)</f>
        <v>26958.44</v>
      </c>
      <c r="AL2562" s="118">
        <f t="shared" si="10"/>
        <v>107833.76</v>
      </c>
      <c r="AM2562" s="118">
        <f t="shared" si="11"/>
        <v>0</v>
      </c>
      <c r="AN2562" s="119">
        <f t="shared" si="12"/>
        <v>0</v>
      </c>
      <c r="AO2562" s="118">
        <f t="shared" si="13"/>
        <v>107833.76</v>
      </c>
      <c r="AP2562" s="121">
        <f t="shared" si="14"/>
        <v>0</v>
      </c>
      <c r="AQ2562" s="122"/>
      <c r="AR2562" s="119"/>
    </row>
    <row r="2563" ht="22.5" customHeight="1">
      <c r="A2563" s="89">
        <v>46233.0</v>
      </c>
      <c r="B2563" s="90">
        <v>0.5701388888888889</v>
      </c>
      <c r="C2563" s="91" t="s">
        <v>1346</v>
      </c>
      <c r="D2563" s="129" t="str">
        <f t="array" ref="D2563">XLOOKUP(C2563,'DS ST'!A:A,'DS ST'!B:B)</f>
        <v>LVL</v>
      </c>
      <c r="E2563" s="94" t="str">
        <f t="array" ref="E2563">XLOOKUP($F2563,'GIÁ'!$A:$A,'GIÁ'!$E:$E)</f>
        <v>ĐÔNG</v>
      </c>
      <c r="F2563" s="94">
        <v>8.93623909005E12</v>
      </c>
      <c r="G2563" s="95" t="s">
        <v>2717</v>
      </c>
      <c r="H2563" s="95" t="s">
        <v>75</v>
      </c>
      <c r="I2563" s="96">
        <v>16.0</v>
      </c>
      <c r="J2563" s="96">
        <v>0.0</v>
      </c>
      <c r="K2563" s="98">
        <f t="shared" si="4"/>
        <v>16</v>
      </c>
      <c r="L2563" s="99" t="s">
        <v>6724</v>
      </c>
      <c r="M2563" s="100" t="s">
        <v>6725</v>
      </c>
      <c r="N2563" s="101" t="str">
        <f t="shared" si="139"/>
        <v>PT1590219-T0018936239090050</v>
      </c>
      <c r="O2563" s="128"/>
      <c r="P2563" s="100"/>
      <c r="Q2563" s="103">
        <f t="shared" si="5"/>
        <v>16</v>
      </c>
      <c r="R2563" s="161"/>
      <c r="S2563" s="105"/>
      <c r="T2563" s="106"/>
      <c r="U2563" s="107" t="s">
        <v>6538</v>
      </c>
      <c r="V2563" s="108" t="s">
        <v>756</v>
      </c>
      <c r="W2563" s="109" t="s">
        <v>1908</v>
      </c>
      <c r="X2563" s="110" t="str">
        <f t="shared" si="6"/>
        <v/>
      </c>
      <c r="Y2563" s="110" t="str">
        <f t="shared" si="7"/>
        <v/>
      </c>
      <c r="Z2563" s="109" t="s">
        <v>797</v>
      </c>
      <c r="AA2563" s="109" t="s">
        <v>802</v>
      </c>
      <c r="AB2563" s="106"/>
      <c r="AC2563" s="158"/>
      <c r="AD2563" s="160"/>
      <c r="AE2563" s="127"/>
      <c r="AF2563" s="113"/>
      <c r="AG2563" s="165" t="str">
        <f t="array" ref="AG2563">XLOOKUP(F2563,'CLV2'!A:A,'CLV2'!E:E)</f>
        <v>2.MEAT</v>
      </c>
      <c r="AH2563" s="115" t="str">
        <f t="array" ref="AH2563">XLOOKUP(F2563,'CLV2'!A:A,'CLV2'!F:F)</f>
        <v>3.FROZEN MEAT</v>
      </c>
      <c r="AI2563" s="115" t="str">
        <f t="shared" si="8"/>
        <v>Pack</v>
      </c>
      <c r="AJ2563" s="116">
        <f t="shared" si="9"/>
        <v>1</v>
      </c>
      <c r="AK2563" s="117" t="str">
        <f t="array" ref="AK2563">XLOOKUP(F2563,'GIÁ'!A:A,'GIÁ'!D:D)</f>
        <v>118354.38</v>
      </c>
      <c r="AL2563" s="118">
        <f t="shared" si="10"/>
        <v>1893670.08</v>
      </c>
      <c r="AM2563" s="118">
        <f t="shared" si="11"/>
        <v>0</v>
      </c>
      <c r="AN2563" s="119">
        <f t="shared" si="12"/>
        <v>0</v>
      </c>
      <c r="AO2563" s="118">
        <f t="shared" si="13"/>
        <v>1893670.08</v>
      </c>
      <c r="AP2563" s="121">
        <f t="shared" si="14"/>
        <v>0</v>
      </c>
      <c r="AQ2563" s="122"/>
      <c r="AR2563" s="119"/>
    </row>
    <row r="2564" ht="22.5" customHeight="1">
      <c r="A2564" s="89">
        <v>46233.0</v>
      </c>
      <c r="B2564" s="90">
        <v>0.5701388888888889</v>
      </c>
      <c r="C2564" s="91" t="s">
        <v>1346</v>
      </c>
      <c r="D2564" s="129" t="str">
        <f t="array" ref="D2564">XLOOKUP(C2564,'DS ST'!A:A,'DS ST'!B:B)</f>
        <v>LVL</v>
      </c>
      <c r="E2564" s="94" t="str">
        <f t="array" ref="E2564">XLOOKUP($F2564,'GIÁ'!$A:$A,'GIÁ'!$E:$E)</f>
        <v>ĐÔNG</v>
      </c>
      <c r="F2564" s="94">
        <v>8.936190860716E12</v>
      </c>
      <c r="G2564" s="95" t="s">
        <v>2610</v>
      </c>
      <c r="H2564" s="95" t="s">
        <v>93</v>
      </c>
      <c r="I2564" s="96">
        <v>33.0</v>
      </c>
      <c r="J2564" s="96">
        <v>0.0</v>
      </c>
      <c r="K2564" s="98">
        <f t="shared" si="4"/>
        <v>33</v>
      </c>
      <c r="L2564" s="99" t="s">
        <v>6724</v>
      </c>
      <c r="M2564" s="100" t="s">
        <v>6725</v>
      </c>
      <c r="N2564" s="101" t="str">
        <f t="shared" si="139"/>
        <v>PT1590219-T0018936190860716</v>
      </c>
      <c r="O2564" s="128"/>
      <c r="P2564" s="100"/>
      <c r="Q2564" s="103">
        <f t="shared" si="5"/>
        <v>33</v>
      </c>
      <c r="R2564" s="161"/>
      <c r="S2564" s="105"/>
      <c r="T2564" s="106"/>
      <c r="U2564" s="107" t="s">
        <v>6539</v>
      </c>
      <c r="V2564" s="108" t="s">
        <v>756</v>
      </c>
      <c r="W2564" s="109" t="s">
        <v>1908</v>
      </c>
      <c r="X2564" s="110" t="str">
        <f t="shared" si="6"/>
        <v/>
      </c>
      <c r="Y2564" s="110" t="str">
        <f t="shared" si="7"/>
        <v/>
      </c>
      <c r="Z2564" s="109" t="s">
        <v>797</v>
      </c>
      <c r="AA2564" s="109" t="s">
        <v>802</v>
      </c>
      <c r="AB2564" s="106"/>
      <c r="AC2564" s="158"/>
      <c r="AD2564" s="160"/>
      <c r="AE2564" s="127"/>
      <c r="AF2564" s="113"/>
      <c r="AG2564" s="165" t="str">
        <f t="array" ref="AG2564">XLOOKUP(F2564,'CLV2'!A:A,'CLV2'!E:E)</f>
        <v>2.MEAT</v>
      </c>
      <c r="AH2564" s="115" t="str">
        <f t="array" ref="AH2564">XLOOKUP(F2564,'CLV2'!A:A,'CLV2'!F:F)</f>
        <v>3.FROZEN MEAT</v>
      </c>
      <c r="AI2564" s="115" t="str">
        <f t="shared" si="8"/>
        <v>Pack</v>
      </c>
      <c r="AJ2564" s="116">
        <f t="shared" si="9"/>
        <v>1</v>
      </c>
      <c r="AK2564" s="117" t="str">
        <f t="array" ref="AK2564">XLOOKUP(F2564,'GIÁ'!A:A,'GIÁ'!D:D)</f>
        <v>49176.27</v>
      </c>
      <c r="AL2564" s="118">
        <f t="shared" si="10"/>
        <v>1622816.91</v>
      </c>
      <c r="AM2564" s="118">
        <f t="shared" si="11"/>
        <v>0</v>
      </c>
      <c r="AN2564" s="119">
        <f t="shared" si="12"/>
        <v>0</v>
      </c>
      <c r="AO2564" s="118">
        <f t="shared" si="13"/>
        <v>1622816.91</v>
      </c>
      <c r="AP2564" s="121">
        <f t="shared" si="14"/>
        <v>0</v>
      </c>
      <c r="AQ2564" s="122"/>
      <c r="AR2564" s="119"/>
    </row>
    <row r="2565" ht="22.5" customHeight="1">
      <c r="A2565" s="89">
        <v>46233.0</v>
      </c>
      <c r="B2565" s="90">
        <v>0.5701388888888889</v>
      </c>
      <c r="C2565" s="91" t="s">
        <v>1346</v>
      </c>
      <c r="D2565" s="129" t="str">
        <f t="array" ref="D2565">XLOOKUP(C2565,'DS ST'!A:A,'DS ST'!B:B)</f>
        <v>LVL</v>
      </c>
      <c r="E2565" s="94" t="str">
        <f t="array" ref="E2565">XLOOKUP($F2565,'GIÁ'!$A:$A,'GIÁ'!$E:$E)</f>
        <v>ĐÔNG</v>
      </c>
      <c r="F2565" s="94">
        <v>8.936239090036E12</v>
      </c>
      <c r="G2565" s="95" t="s">
        <v>2713</v>
      </c>
      <c r="H2565" s="95" t="s">
        <v>75</v>
      </c>
      <c r="I2565" s="96">
        <v>18.0</v>
      </c>
      <c r="J2565" s="96">
        <v>0.0</v>
      </c>
      <c r="K2565" s="98">
        <f t="shared" si="4"/>
        <v>18</v>
      </c>
      <c r="L2565" s="99" t="s">
        <v>6724</v>
      </c>
      <c r="M2565" s="100" t="s">
        <v>6725</v>
      </c>
      <c r="N2565" s="101" t="str">
        <f t="shared" si="139"/>
        <v>PT1590219-T0018936239090036</v>
      </c>
      <c r="O2565" s="128"/>
      <c r="P2565" s="100"/>
      <c r="Q2565" s="103">
        <f t="shared" si="5"/>
        <v>18</v>
      </c>
      <c r="R2565" s="161"/>
      <c r="S2565" s="105"/>
      <c r="T2565" s="106"/>
      <c r="U2565" s="107" t="s">
        <v>6539</v>
      </c>
      <c r="V2565" s="108" t="s">
        <v>756</v>
      </c>
      <c r="W2565" s="109" t="s">
        <v>1908</v>
      </c>
      <c r="X2565" s="110" t="str">
        <f t="shared" si="6"/>
        <v/>
      </c>
      <c r="Y2565" s="110" t="str">
        <f t="shared" si="7"/>
        <v/>
      </c>
      <c r="Z2565" s="109" t="s">
        <v>797</v>
      </c>
      <c r="AA2565" s="109" t="s">
        <v>802</v>
      </c>
      <c r="AB2565" s="106"/>
      <c r="AC2565" s="158"/>
      <c r="AD2565" s="160"/>
      <c r="AE2565" s="127"/>
      <c r="AF2565" s="113"/>
      <c r="AG2565" s="165" t="str">
        <f t="array" ref="AG2565">XLOOKUP(F2565,'CLV2'!A:A,'CLV2'!E:E)</f>
        <v>2.MEAT</v>
      </c>
      <c r="AH2565" s="115" t="str">
        <f t="array" ref="AH2565">XLOOKUP(F2565,'CLV2'!A:A,'CLV2'!F:F)</f>
        <v>3.FROZEN MEAT</v>
      </c>
      <c r="AI2565" s="115" t="str">
        <f t="shared" si="8"/>
        <v>Pack</v>
      </c>
      <c r="AJ2565" s="116">
        <f t="shared" si="9"/>
        <v>1</v>
      </c>
      <c r="AK2565" s="117" t="str">
        <f t="array" ref="AK2565">XLOOKUP(F2565,'GIÁ'!A:A,'GIÁ'!D:D)</f>
        <v>47814.16</v>
      </c>
      <c r="AL2565" s="118">
        <f t="shared" si="10"/>
        <v>860654.88</v>
      </c>
      <c r="AM2565" s="118">
        <f t="shared" si="11"/>
        <v>0</v>
      </c>
      <c r="AN2565" s="119">
        <f t="shared" si="12"/>
        <v>0</v>
      </c>
      <c r="AO2565" s="118">
        <f t="shared" si="13"/>
        <v>860654.88</v>
      </c>
      <c r="AP2565" s="121">
        <f t="shared" si="14"/>
        <v>0</v>
      </c>
      <c r="AQ2565" s="122"/>
      <c r="AR2565" s="119"/>
    </row>
    <row r="2566" ht="22.5" customHeight="1">
      <c r="A2566" s="89">
        <v>46233.0</v>
      </c>
      <c r="B2566" s="90">
        <v>0.5701388888888889</v>
      </c>
      <c r="C2566" s="91" t="s">
        <v>1346</v>
      </c>
      <c r="D2566" s="129" t="str">
        <f t="array" ref="D2566">XLOOKUP(C2566,'DS ST'!A:A,'DS ST'!B:B)</f>
        <v>LVL</v>
      </c>
      <c r="E2566" s="94" t="str">
        <f t="array" ref="E2566">XLOOKUP($F2566,'GIÁ'!$A:$A,'GIÁ'!$E:$E)</f>
        <v>ĐÔNG</v>
      </c>
      <c r="F2566" s="94">
        <v>8.938535604047E12</v>
      </c>
      <c r="G2566" s="95" t="s">
        <v>3054</v>
      </c>
      <c r="H2566" s="95" t="s">
        <v>787</v>
      </c>
      <c r="I2566" s="96">
        <v>4.0</v>
      </c>
      <c r="J2566" s="96">
        <v>0.0</v>
      </c>
      <c r="K2566" s="98">
        <f t="shared" si="4"/>
        <v>4</v>
      </c>
      <c r="L2566" s="99" t="s">
        <v>6724</v>
      </c>
      <c r="M2566" s="100" t="s">
        <v>6725</v>
      </c>
      <c r="N2566" s="101" t="str">
        <f t="shared" si="139"/>
        <v>PT1590219-T0018938535604047</v>
      </c>
      <c r="O2566" s="128"/>
      <c r="P2566" s="100"/>
      <c r="Q2566" s="103">
        <f t="shared" si="5"/>
        <v>4</v>
      </c>
      <c r="R2566" s="161"/>
      <c r="S2566" s="105"/>
      <c r="T2566" s="106"/>
      <c r="U2566" s="107" t="s">
        <v>6541</v>
      </c>
      <c r="V2566" s="108" t="s">
        <v>756</v>
      </c>
      <c r="W2566" s="109" t="s">
        <v>1908</v>
      </c>
      <c r="X2566" s="110" t="str">
        <f t="shared" si="6"/>
        <v/>
      </c>
      <c r="Y2566" s="110" t="str">
        <f t="shared" si="7"/>
        <v/>
      </c>
      <c r="Z2566" s="109" t="s">
        <v>797</v>
      </c>
      <c r="AA2566" s="109" t="s">
        <v>802</v>
      </c>
      <c r="AB2566" s="106"/>
      <c r="AC2566" s="158"/>
      <c r="AD2566" s="160"/>
      <c r="AE2566" s="127"/>
      <c r="AF2566" s="113"/>
      <c r="AG2566" s="165" t="str">
        <f t="array" ref="AG2566">XLOOKUP(F2566,'CLV2'!A:A,'CLV2'!E:E)</f>
        <v>2.FISH AND SEAFOOD</v>
      </c>
      <c r="AH2566" s="115" t="str">
        <f t="array" ref="AH2566">XLOOKUP(F2566,'CLV2'!A:A,'CLV2'!F:F)</f>
        <v>3.FROZEN FISH AND SEAFOOD</v>
      </c>
      <c r="AI2566" s="115" t="str">
        <f t="shared" si="8"/>
        <v>Pack</v>
      </c>
      <c r="AJ2566" s="116">
        <f t="shared" si="9"/>
        <v>1</v>
      </c>
      <c r="AK2566" s="117" t="str">
        <f t="array" ref="AK2566">XLOOKUP(F2566,'GIÁ'!A:A,'GIÁ'!D:D)</f>
        <v>48011.15</v>
      </c>
      <c r="AL2566" s="118">
        <f t="shared" si="10"/>
        <v>192044.6</v>
      </c>
      <c r="AM2566" s="118">
        <f t="shared" si="11"/>
        <v>0</v>
      </c>
      <c r="AN2566" s="119">
        <f t="shared" si="12"/>
        <v>0</v>
      </c>
      <c r="AO2566" s="118">
        <f t="shared" si="13"/>
        <v>192044.6</v>
      </c>
      <c r="AP2566" s="121">
        <f t="shared" si="14"/>
        <v>0</v>
      </c>
      <c r="AQ2566" s="122"/>
      <c r="AR2566" s="119"/>
    </row>
    <row r="2567" ht="22.5" customHeight="1">
      <c r="A2567" s="89">
        <v>46233.0</v>
      </c>
      <c r="B2567" s="90">
        <v>0.5701388888888889</v>
      </c>
      <c r="C2567" s="91" t="s">
        <v>1346</v>
      </c>
      <c r="D2567" s="129" t="str">
        <f t="array" ref="D2567">XLOOKUP(C2567,'DS ST'!A:A,'DS ST'!B:B)</f>
        <v>LVL</v>
      </c>
      <c r="E2567" s="94" t="str">
        <f t="array" ref="E2567">XLOOKUP($F2567,'GIÁ'!$A:$A,'GIÁ'!$E:$E)</f>
        <v>ĐÔNG</v>
      </c>
      <c r="F2567" s="94">
        <v>8.936187610089E12</v>
      </c>
      <c r="G2567" s="95" t="s">
        <v>2590</v>
      </c>
      <c r="H2567" s="95" t="s">
        <v>224</v>
      </c>
      <c r="I2567" s="96">
        <v>4.0</v>
      </c>
      <c r="J2567" s="96">
        <v>0.0</v>
      </c>
      <c r="K2567" s="98">
        <f t="shared" si="4"/>
        <v>4</v>
      </c>
      <c r="L2567" s="99" t="s">
        <v>6724</v>
      </c>
      <c r="M2567" s="100" t="s">
        <v>6725</v>
      </c>
      <c r="N2567" s="101" t="str">
        <f t="shared" si="139"/>
        <v>PT1590219-T0018936187610089</v>
      </c>
      <c r="O2567" s="128"/>
      <c r="P2567" s="100"/>
      <c r="Q2567" s="103">
        <f t="shared" si="5"/>
        <v>4</v>
      </c>
      <c r="R2567" s="161"/>
      <c r="S2567" s="105"/>
      <c r="T2567" s="106"/>
      <c r="U2567" s="107" t="s">
        <v>6532</v>
      </c>
      <c r="V2567" s="108" t="s">
        <v>756</v>
      </c>
      <c r="W2567" s="109" t="s">
        <v>1908</v>
      </c>
      <c r="X2567" s="110" t="str">
        <f t="shared" si="6"/>
        <v/>
      </c>
      <c r="Y2567" s="110" t="str">
        <f t="shared" si="7"/>
        <v/>
      </c>
      <c r="Z2567" s="109" t="s">
        <v>797</v>
      </c>
      <c r="AA2567" s="109" t="s">
        <v>802</v>
      </c>
      <c r="AB2567" s="106"/>
      <c r="AC2567" s="158"/>
      <c r="AD2567" s="160"/>
      <c r="AE2567" s="127"/>
      <c r="AF2567" s="113"/>
      <c r="AG2567" s="165" t="str">
        <f t="array" ref="AG2567">XLOOKUP(F2567,'CLV2'!A:A,'CLV2'!E:E)</f>
        <v>2.FISH AND SEAFOOD</v>
      </c>
      <c r="AH2567" s="115" t="str">
        <f t="array" ref="AH2567">XLOOKUP(F2567,'CLV2'!A:A,'CLV2'!F:F)</f>
        <v>3.FROZEN FISH AND SEAFOOD</v>
      </c>
      <c r="AI2567" s="115" t="str">
        <f t="shared" si="8"/>
        <v>Pack</v>
      </c>
      <c r="AJ2567" s="116">
        <f t="shared" si="9"/>
        <v>1</v>
      </c>
      <c r="AK2567" s="117" t="str">
        <f t="array" ref="AK2567">XLOOKUP(F2567,'GIÁ'!A:A,'GIÁ'!D:D)</f>
        <v>73948.55</v>
      </c>
      <c r="AL2567" s="118">
        <f t="shared" si="10"/>
        <v>295794.2</v>
      </c>
      <c r="AM2567" s="118">
        <f t="shared" si="11"/>
        <v>0</v>
      </c>
      <c r="AN2567" s="119">
        <f t="shared" si="12"/>
        <v>0</v>
      </c>
      <c r="AO2567" s="118">
        <f t="shared" si="13"/>
        <v>295794.2</v>
      </c>
      <c r="AP2567" s="121">
        <f t="shared" si="14"/>
        <v>0</v>
      </c>
      <c r="AQ2567" s="122"/>
      <c r="AR2567" s="119"/>
    </row>
    <row r="2568" ht="22.5" customHeight="1">
      <c r="A2568" s="89">
        <v>46233.0</v>
      </c>
      <c r="B2568" s="90">
        <v>0.5701388888888889</v>
      </c>
      <c r="C2568" s="91" t="s">
        <v>1346</v>
      </c>
      <c r="D2568" s="129" t="str">
        <f t="array" ref="D2568">XLOOKUP(C2568,'DS ST'!A:A,'DS ST'!B:B)</f>
        <v>LVL</v>
      </c>
      <c r="E2568" s="94" t="str">
        <f t="array" ref="E2568">XLOOKUP($F2568,'GIÁ'!$A:$A,'GIÁ'!$E:$E)</f>
        <v>ĐÔNG</v>
      </c>
      <c r="F2568" s="94">
        <v>8.938535604597E12</v>
      </c>
      <c r="G2568" s="95" t="s">
        <v>3063</v>
      </c>
      <c r="H2568" s="95" t="s">
        <v>93</v>
      </c>
      <c r="I2568" s="96">
        <v>4.0</v>
      </c>
      <c r="J2568" s="96">
        <v>0.0</v>
      </c>
      <c r="K2568" s="98">
        <f t="shared" si="4"/>
        <v>4</v>
      </c>
      <c r="L2568" s="99" t="s">
        <v>6724</v>
      </c>
      <c r="M2568" s="100" t="s">
        <v>6725</v>
      </c>
      <c r="N2568" s="101" t="str">
        <f t="shared" si="139"/>
        <v>PT1590219-T0018938535604597</v>
      </c>
      <c r="O2568" s="128"/>
      <c r="P2568" s="100"/>
      <c r="Q2568" s="103">
        <f t="shared" si="5"/>
        <v>4</v>
      </c>
      <c r="R2568" s="161"/>
      <c r="S2568" s="105"/>
      <c r="T2568" s="106"/>
      <c r="U2568" s="107" t="s">
        <v>6542</v>
      </c>
      <c r="V2568" s="108" t="s">
        <v>756</v>
      </c>
      <c r="W2568" s="109" t="s">
        <v>1908</v>
      </c>
      <c r="X2568" s="110" t="str">
        <f t="shared" si="6"/>
        <v/>
      </c>
      <c r="Y2568" s="110" t="str">
        <f t="shared" si="7"/>
        <v/>
      </c>
      <c r="Z2568" s="109" t="s">
        <v>797</v>
      </c>
      <c r="AA2568" s="109" t="s">
        <v>802</v>
      </c>
      <c r="AB2568" s="106"/>
      <c r="AC2568" s="158"/>
      <c r="AD2568" s="160"/>
      <c r="AE2568" s="127"/>
      <c r="AF2568" s="113"/>
      <c r="AG2568" s="165" t="str">
        <f t="array" ref="AG2568">XLOOKUP(F2568,'CLV2'!A:A,'CLV2'!E:E)</f>
        <v>2.FISH AND SEAFOOD</v>
      </c>
      <c r="AH2568" s="115" t="str">
        <f t="array" ref="AH2568">XLOOKUP(F2568,'CLV2'!A:A,'CLV2'!F:F)</f>
        <v>3.FROZEN FISH AND SEAFOOD</v>
      </c>
      <c r="AI2568" s="115" t="str">
        <f t="shared" si="8"/>
        <v>Pack</v>
      </c>
      <c r="AJ2568" s="116">
        <f t="shared" si="9"/>
        <v>1</v>
      </c>
      <c r="AK2568" s="117" t="str">
        <f t="array" ref="AK2568">XLOOKUP(F2568,'GIÁ'!A:A,'GIÁ'!D:D)</f>
        <v>54841.46</v>
      </c>
      <c r="AL2568" s="118">
        <f t="shared" si="10"/>
        <v>219365.84</v>
      </c>
      <c r="AM2568" s="118">
        <f t="shared" si="11"/>
        <v>0</v>
      </c>
      <c r="AN2568" s="119">
        <f t="shared" si="12"/>
        <v>0</v>
      </c>
      <c r="AO2568" s="118">
        <f t="shared" si="13"/>
        <v>219365.84</v>
      </c>
      <c r="AP2568" s="121">
        <f t="shared" si="14"/>
        <v>0</v>
      </c>
      <c r="AQ2568" s="122"/>
      <c r="AR2568" s="119"/>
    </row>
    <row r="2569" ht="22.5" customHeight="1">
      <c r="A2569" s="89">
        <v>46233.0</v>
      </c>
      <c r="B2569" s="90">
        <v>0.5701388888888889</v>
      </c>
      <c r="C2569" s="91" t="s">
        <v>1346</v>
      </c>
      <c r="D2569" s="129" t="str">
        <f t="array" ref="D2569">XLOOKUP(C2569,'DS ST'!A:A,'DS ST'!B:B)</f>
        <v>LVL</v>
      </c>
      <c r="E2569" s="94" t="str">
        <f t="array" ref="E2569">XLOOKUP($F2569,'GIÁ'!$A:$A,'GIÁ'!$E:$E)</f>
        <v>ĐÔNG</v>
      </c>
      <c r="F2569" s="94">
        <v>8.936190860464E12</v>
      </c>
      <c r="G2569" s="95" t="s">
        <v>2608</v>
      </c>
      <c r="H2569" s="95" t="s">
        <v>93</v>
      </c>
      <c r="I2569" s="96">
        <v>6.0</v>
      </c>
      <c r="J2569" s="96">
        <v>0.0</v>
      </c>
      <c r="K2569" s="98">
        <f t="shared" si="4"/>
        <v>6</v>
      </c>
      <c r="L2569" s="99" t="s">
        <v>6724</v>
      </c>
      <c r="M2569" s="100" t="s">
        <v>6725</v>
      </c>
      <c r="N2569" s="101" t="str">
        <f t="shared" si="139"/>
        <v>PT1590219-T0018936190860464</v>
      </c>
      <c r="O2569" s="128"/>
      <c r="P2569" s="100"/>
      <c r="Q2569" s="103">
        <f t="shared" si="5"/>
        <v>6</v>
      </c>
      <c r="R2569" s="161"/>
      <c r="S2569" s="105"/>
      <c r="T2569" s="106"/>
      <c r="U2569" s="107" t="s">
        <v>6543</v>
      </c>
      <c r="V2569" s="108" t="s">
        <v>756</v>
      </c>
      <c r="W2569" s="109" t="s">
        <v>1908</v>
      </c>
      <c r="X2569" s="110" t="str">
        <f t="shared" si="6"/>
        <v/>
      </c>
      <c r="Y2569" s="110" t="str">
        <f t="shared" si="7"/>
        <v/>
      </c>
      <c r="Z2569" s="109" t="s">
        <v>797</v>
      </c>
      <c r="AA2569" s="109" t="s">
        <v>802</v>
      </c>
      <c r="AB2569" s="106"/>
      <c r="AC2569" s="158"/>
      <c r="AD2569" s="160"/>
      <c r="AE2569" s="127"/>
      <c r="AF2569" s="113"/>
      <c r="AG2569" s="165" t="str">
        <f t="array" ref="AG2569">XLOOKUP(F2569,'CLV2'!A:A,'CLV2'!E:E)</f>
        <v>2.MEAT</v>
      </c>
      <c r="AH2569" s="115" t="str">
        <f t="array" ref="AH2569">XLOOKUP(F2569,'CLV2'!A:A,'CLV2'!F:F)</f>
        <v>3.FROZEN MEAT</v>
      </c>
      <c r="AI2569" s="115" t="str">
        <f t="shared" si="8"/>
        <v>Pack</v>
      </c>
      <c r="AJ2569" s="116">
        <f t="shared" si="9"/>
        <v>1</v>
      </c>
      <c r="AK2569" s="117" t="str">
        <f t="array" ref="AK2569">XLOOKUP(F2569,'GIÁ'!A:A,'GIÁ'!D:D)</f>
        <v>43621.31</v>
      </c>
      <c r="AL2569" s="118">
        <f t="shared" si="10"/>
        <v>261727.86</v>
      </c>
      <c r="AM2569" s="118">
        <f t="shared" si="11"/>
        <v>0</v>
      </c>
      <c r="AN2569" s="119">
        <f t="shared" si="12"/>
        <v>0</v>
      </c>
      <c r="AO2569" s="118">
        <f t="shared" si="13"/>
        <v>261727.86</v>
      </c>
      <c r="AP2569" s="121">
        <f t="shared" si="14"/>
        <v>0</v>
      </c>
      <c r="AQ2569" s="122"/>
      <c r="AR2569" s="119"/>
    </row>
    <row r="2570" ht="22.5" customHeight="1">
      <c r="A2570" s="89">
        <v>46233.0</v>
      </c>
      <c r="B2570" s="90">
        <v>0.5701388888888889</v>
      </c>
      <c r="C2570" s="91" t="s">
        <v>1346</v>
      </c>
      <c r="D2570" s="129" t="str">
        <f t="array" ref="D2570">XLOOKUP(C2570,'DS ST'!A:A,'DS ST'!B:B)</f>
        <v>LVL</v>
      </c>
      <c r="E2570" s="94" t="str">
        <f t="array" ref="E2570">XLOOKUP($F2570,'GIÁ'!$A:$A,'GIÁ'!$E:$E)</f>
        <v>ĐÔNG</v>
      </c>
      <c r="F2570" s="94">
        <v>8.936187610461E12</v>
      </c>
      <c r="G2570" s="95" t="s">
        <v>2598</v>
      </c>
      <c r="H2570" s="95" t="s">
        <v>224</v>
      </c>
      <c r="I2570" s="96">
        <v>4.0</v>
      </c>
      <c r="J2570" s="96">
        <v>0.0</v>
      </c>
      <c r="K2570" s="98">
        <f t="shared" si="4"/>
        <v>4</v>
      </c>
      <c r="L2570" s="99" t="s">
        <v>6724</v>
      </c>
      <c r="M2570" s="100" t="s">
        <v>6725</v>
      </c>
      <c r="N2570" s="101" t="str">
        <f t="shared" si="139"/>
        <v>PT1590219-T0018936187610461</v>
      </c>
      <c r="O2570" s="128"/>
      <c r="P2570" s="100"/>
      <c r="Q2570" s="103">
        <f t="shared" si="5"/>
        <v>4</v>
      </c>
      <c r="R2570" s="161"/>
      <c r="S2570" s="105"/>
      <c r="T2570" s="106"/>
      <c r="U2570" s="107" t="s">
        <v>6726</v>
      </c>
      <c r="V2570" s="108" t="s">
        <v>756</v>
      </c>
      <c r="W2570" s="109" t="s">
        <v>1908</v>
      </c>
      <c r="X2570" s="110" t="str">
        <f t="shared" si="6"/>
        <v/>
      </c>
      <c r="Y2570" s="110" t="str">
        <f t="shared" si="7"/>
        <v/>
      </c>
      <c r="Z2570" s="109" t="s">
        <v>797</v>
      </c>
      <c r="AA2570" s="109" t="s">
        <v>802</v>
      </c>
      <c r="AB2570" s="106"/>
      <c r="AC2570" s="158"/>
      <c r="AD2570" s="160"/>
      <c r="AE2570" s="127"/>
      <c r="AF2570" s="113"/>
      <c r="AG2570" s="165" t="str">
        <f t="array" ref="AG2570">XLOOKUP(F2570,'CLV2'!A:A,'CLV2'!E:E)</f>
        <v>2.FISH AND SEAFOOD</v>
      </c>
      <c r="AH2570" s="115" t="str">
        <f t="array" ref="AH2570">XLOOKUP(F2570,'CLV2'!A:A,'CLV2'!F:F)</f>
        <v>3.FROZEN FISH AND SEAFOOD</v>
      </c>
      <c r="AI2570" s="115" t="str">
        <f t="shared" si="8"/>
        <v>Pack</v>
      </c>
      <c r="AJ2570" s="116">
        <f t="shared" si="9"/>
        <v>1</v>
      </c>
      <c r="AK2570" s="117" t="str">
        <f t="array" ref="AK2570">XLOOKUP(F2570,'GIÁ'!A:A,'GIÁ'!D:D)</f>
        <v>72715.05</v>
      </c>
      <c r="AL2570" s="118">
        <f t="shared" si="10"/>
        <v>290860.2</v>
      </c>
      <c r="AM2570" s="118">
        <f t="shared" si="11"/>
        <v>0</v>
      </c>
      <c r="AN2570" s="119">
        <f t="shared" si="12"/>
        <v>0</v>
      </c>
      <c r="AO2570" s="118">
        <f t="shared" si="13"/>
        <v>290860.2</v>
      </c>
      <c r="AP2570" s="121">
        <f t="shared" si="14"/>
        <v>0</v>
      </c>
      <c r="AQ2570" s="122"/>
      <c r="AR2570" s="119"/>
    </row>
    <row r="2571" ht="22.5" customHeight="1">
      <c r="A2571" s="89">
        <v>46233.0</v>
      </c>
      <c r="B2571" s="90">
        <v>0.5701388888888889</v>
      </c>
      <c r="C2571" s="91" t="s">
        <v>1346</v>
      </c>
      <c r="D2571" s="129" t="str">
        <f t="array" ref="D2571">XLOOKUP(C2571,'DS ST'!A:A,'DS ST'!B:B)</f>
        <v>LVL</v>
      </c>
      <c r="E2571" s="94" t="str">
        <f t="array" ref="E2571">XLOOKUP($F2571,'GIÁ'!$A:$A,'GIÁ'!$E:$E)</f>
        <v>ĐÔNG</v>
      </c>
      <c r="F2571" s="94">
        <v>8.936224900937E12</v>
      </c>
      <c r="G2571" s="95" t="s">
        <v>3364</v>
      </c>
      <c r="H2571" s="95" t="s">
        <v>224</v>
      </c>
      <c r="I2571" s="96">
        <v>4.0</v>
      </c>
      <c r="J2571" s="96">
        <v>0.0</v>
      </c>
      <c r="K2571" s="98">
        <f t="shared" si="4"/>
        <v>4</v>
      </c>
      <c r="L2571" s="99" t="s">
        <v>6724</v>
      </c>
      <c r="M2571" s="100" t="s">
        <v>6725</v>
      </c>
      <c r="N2571" s="101" t="str">
        <f t="shared" si="139"/>
        <v>PT1590219-T0018936224900937</v>
      </c>
      <c r="O2571" s="128"/>
      <c r="P2571" s="100"/>
      <c r="Q2571" s="103">
        <f t="shared" si="5"/>
        <v>4</v>
      </c>
      <c r="R2571" s="161"/>
      <c r="S2571" s="105"/>
      <c r="T2571" s="106"/>
      <c r="U2571" s="107" t="s">
        <v>6727</v>
      </c>
      <c r="V2571" s="108" t="s">
        <v>756</v>
      </c>
      <c r="W2571" s="109" t="s">
        <v>1908</v>
      </c>
      <c r="X2571" s="110" t="str">
        <f t="shared" si="6"/>
        <v/>
      </c>
      <c r="Y2571" s="110" t="str">
        <f t="shared" si="7"/>
        <v/>
      </c>
      <c r="Z2571" s="109" t="s">
        <v>797</v>
      </c>
      <c r="AA2571" s="109" t="s">
        <v>802</v>
      </c>
      <c r="AB2571" s="106"/>
      <c r="AC2571" s="158"/>
      <c r="AD2571" s="160"/>
      <c r="AE2571" s="127"/>
      <c r="AF2571" s="113"/>
      <c r="AG2571" s="165" t="str">
        <f t="array" ref="AG2571">XLOOKUP(F2571,'CLV2'!A:A,'CLV2'!E:E)</f>
        <v>2.FISH AND SEAFOOD</v>
      </c>
      <c r="AH2571" s="115" t="str">
        <f t="array" ref="AH2571">XLOOKUP(F2571,'CLV2'!A:A,'CLV2'!F:F)</f>
        <v>3.FROZEN FISH AND SEAFOOD</v>
      </c>
      <c r="AI2571" s="115" t="str">
        <f t="shared" si="8"/>
        <v>Pack</v>
      </c>
      <c r="AJ2571" s="116">
        <f t="shared" si="9"/>
        <v>1</v>
      </c>
      <c r="AK2571" s="117">
        <f t="array" ref="AK2571">XLOOKUP(F2571,'GIÁ'!A:A,'GIÁ'!D:D)</f>
        <v>84390</v>
      </c>
      <c r="AL2571" s="118">
        <f t="shared" si="10"/>
        <v>337560</v>
      </c>
      <c r="AM2571" s="118">
        <f t="shared" si="11"/>
        <v>0</v>
      </c>
      <c r="AN2571" s="119">
        <f t="shared" si="12"/>
        <v>0</v>
      </c>
      <c r="AO2571" s="118">
        <f t="shared" si="13"/>
        <v>337560</v>
      </c>
      <c r="AP2571" s="121">
        <f t="shared" si="14"/>
        <v>0</v>
      </c>
      <c r="AQ2571" s="122"/>
      <c r="AR2571" s="119"/>
    </row>
    <row r="2572" ht="22.5" customHeight="1">
      <c r="A2572" s="89">
        <v>46233.0</v>
      </c>
      <c r="B2572" s="90">
        <v>0.5784722222222223</v>
      </c>
      <c r="C2572" s="91" t="s">
        <v>1346</v>
      </c>
      <c r="D2572" s="129" t="str">
        <f t="array" ref="D2572">XLOOKUP(C2572,'DS ST'!A:A,'DS ST'!B:B)</f>
        <v>LVL</v>
      </c>
      <c r="E2572" s="94" t="str">
        <f t="array" ref="E2572">XLOOKUP($F2572,'GIÁ'!$A:$A,'GIÁ'!$E:$E)</f>
        <v>MÁT</v>
      </c>
      <c r="F2572" s="94">
        <v>8.936183060765E12</v>
      </c>
      <c r="G2572" s="95" t="s">
        <v>2573</v>
      </c>
      <c r="H2572" s="95" t="s">
        <v>224</v>
      </c>
      <c r="I2572" s="96">
        <v>2.0</v>
      </c>
      <c r="J2572" s="96">
        <v>1.0</v>
      </c>
      <c r="K2572" s="98">
        <f t="shared" si="4"/>
        <v>1</v>
      </c>
      <c r="L2572" s="99" t="s">
        <v>6728</v>
      </c>
      <c r="M2572" s="100" t="s">
        <v>6729</v>
      </c>
      <c r="N2572" s="101" t="str">
        <f t="shared" si="139"/>
        <v>TRBLVL60808936183060765</v>
      </c>
      <c r="O2572" s="128"/>
      <c r="P2572" s="100"/>
      <c r="Q2572" s="103">
        <f t="shared" si="5"/>
        <v>1</v>
      </c>
      <c r="R2572" s="161"/>
      <c r="S2572" s="105"/>
      <c r="T2572" s="106"/>
      <c r="U2572" s="107"/>
      <c r="V2572" s="108" t="s">
        <v>756</v>
      </c>
      <c r="W2572" s="109" t="s">
        <v>1312</v>
      </c>
      <c r="X2572" s="110" t="str">
        <f t="shared" si="6"/>
        <v/>
      </c>
      <c r="Y2572" s="110" t="str">
        <f t="shared" si="7"/>
        <v/>
      </c>
      <c r="Z2572" s="139" t="str">
        <f t="shared" ref="Z2572:Z2576" si="150">IF(N(Q2572)&lt;=0,"",IF(ISNUMBER(SEARCH("Thiếu kiện",V2572)),"Kho đông mát",IF(AND(N(Q2572)&gt;0,N(P2572)&gt;0,OR(ISNUMBER(SEARCH("Hình KDB",U2572)),ISNUMBER(SEARCH("Hình tele",U2572)),ISNUMBER(SEARCH("sai code",U2572)),ISNUMBER(SEARCH("ST nhận",U2572)))),"Kho đông mát",IF(AND(W2572="DC giao thiếu",OR(ISNUMBER(SEARCH("Hình KDB",U2572)),ISNUMBER(SEARCH("Hình tele",U2572)),ISNUMBER(SEARCH("sai code",U2572)))),"Kho đông mát",IF(W2572="DC giao thiếu","Chưa xác định",IF(AND(W2572="DC pick sai",OR(ISNUMBER(SEARCH("Hình KDB",U2572)),ISNUMBER(SEARCH("Hình tele",U2572)),ISNUMBER(SEARCH("sai code",U2572)),ISNUMBER(SEARCH("ST nhận",U2572)))),"Kho đông mát",IF(W2572="DC pick sai","Chưa xác định",IF(AND(W2572="Hao hụt",N(O2572)&gt;0,OR(ISNUMBER(SEARCH("Hình KDB",U2572)),ISNUMBER(SEARCH("Hình tele",U2572)),ISNUMBER(SEARCH("sai code",U2572)),ISNUMBER(SEARCH("ST nhận",U2572)))),"Kho đông mát",IF(W2572="Hao hụt","Chưa xác định",IF(OR(W2572="VT giao sai điểm",W2572="Không đạt nhiệt độ",W2572="TX giao thiếu kiện",W2572="Hàng không đạt CL"),"Kho đông mát",IF(W2572="Chưa xác định","Chưa xác định",IF(N(P2572)&gt;0,"Chưa xác định",""))))))))))))</f>
        <v>Chưa xác định</v>
      </c>
      <c r="AA2572" s="109" t="s">
        <v>5260</v>
      </c>
      <c r="AB2572" s="106"/>
      <c r="AC2572" s="158"/>
      <c r="AD2572" s="160"/>
      <c r="AE2572" s="127"/>
      <c r="AF2572" s="113"/>
      <c r="AG2572" s="165" t="str">
        <f t="array" ref="AG2572">XLOOKUP(F2572,'CLV2'!A:A,'CLV2'!E:E)</f>
        <v>2.DELICA</v>
      </c>
      <c r="AH2572" s="115" t="str">
        <f t="array" ref="AH2572">XLOOKUP(F2572,'CLV2'!A:A,'CLV2'!F:F)</f>
        <v>3.COLD AND HOT DELICA</v>
      </c>
      <c r="AI2572" s="115" t="str">
        <f t="shared" si="8"/>
        <v>Pack</v>
      </c>
      <c r="AJ2572" s="116">
        <f t="shared" si="9"/>
        <v>0.5</v>
      </c>
      <c r="AK2572" s="117" t="str">
        <f t="array" ref="AK2572">XLOOKUP(F2572,'GIÁ'!A:A,'GIÁ'!D:D)</f>
        <v>17358.89</v>
      </c>
      <c r="AL2572" s="118">
        <f t="shared" si="10"/>
        <v>17358.89</v>
      </c>
      <c r="AM2572" s="118">
        <f t="shared" si="11"/>
        <v>0</v>
      </c>
      <c r="AN2572" s="119">
        <f t="shared" si="12"/>
        <v>0</v>
      </c>
      <c r="AO2572" s="118">
        <f t="shared" si="13"/>
        <v>0</v>
      </c>
      <c r="AP2572" s="121">
        <f t="shared" si="14"/>
        <v>17358.89</v>
      </c>
      <c r="AQ2572" s="122"/>
      <c r="AR2572" s="119"/>
    </row>
    <row r="2573" ht="22.5" customHeight="1">
      <c r="A2573" s="89">
        <v>46233.0</v>
      </c>
      <c r="B2573" s="90">
        <v>0.5784722222222223</v>
      </c>
      <c r="C2573" s="91" t="s">
        <v>1346</v>
      </c>
      <c r="D2573" s="129" t="str">
        <f t="array" ref="D2573">XLOOKUP(C2573,'DS ST'!A:A,'DS ST'!B:B)</f>
        <v>LVL</v>
      </c>
      <c r="E2573" s="94" t="str">
        <f t="array" ref="E2573">XLOOKUP($F2573,'GIÁ'!$A:$A,'GIÁ'!$E:$E)</f>
        <v>MÁT</v>
      </c>
      <c r="F2573" s="94">
        <v>11550.0</v>
      </c>
      <c r="G2573" s="95" t="s">
        <v>874</v>
      </c>
      <c r="H2573" s="95" t="s">
        <v>57</v>
      </c>
      <c r="I2573" s="96">
        <v>15.0</v>
      </c>
      <c r="J2573" s="96">
        <v>13.0</v>
      </c>
      <c r="K2573" s="98">
        <f t="shared" si="4"/>
        <v>2</v>
      </c>
      <c r="L2573" s="99" t="s">
        <v>6728</v>
      </c>
      <c r="M2573" s="100" t="s">
        <v>6729</v>
      </c>
      <c r="N2573" s="101" t="str">
        <f t="shared" si="139"/>
        <v>TRBLVL608011550</v>
      </c>
      <c r="O2573" s="128"/>
      <c r="P2573" s="100"/>
      <c r="Q2573" s="103">
        <f t="shared" si="5"/>
        <v>2</v>
      </c>
      <c r="R2573" s="161"/>
      <c r="S2573" s="105"/>
      <c r="T2573" s="106"/>
      <c r="U2573" s="107"/>
      <c r="V2573" s="108" t="s">
        <v>756</v>
      </c>
      <c r="W2573" s="109" t="s">
        <v>1312</v>
      </c>
      <c r="X2573" s="110" t="str">
        <f t="shared" si="6"/>
        <v/>
      </c>
      <c r="Y2573" s="110" t="str">
        <f t="shared" si="7"/>
        <v/>
      </c>
      <c r="Z2573" s="139" t="str">
        <f t="shared" si="150"/>
        <v>Chưa xác định</v>
      </c>
      <c r="AA2573" s="109" t="s">
        <v>5260</v>
      </c>
      <c r="AB2573" s="106"/>
      <c r="AC2573" s="158"/>
      <c r="AD2573" s="160"/>
      <c r="AE2573" s="127"/>
      <c r="AF2573" s="113"/>
      <c r="AG2573" s="165" t="str">
        <f t="array" ref="AG2573">XLOOKUP(F2573,'CLV2'!A:A,'CLV2'!E:E)</f>
        <v>2.VEGETABLES</v>
      </c>
      <c r="AH2573" s="115" t="str">
        <f t="array" ref="AH2573">XLOOKUP(F2573,'CLV2'!A:A,'CLV2'!F:F)</f>
        <v>3.PROCESSED VEGGIES</v>
      </c>
      <c r="AI2573" s="115" t="str">
        <f t="shared" si="8"/>
        <v>Pack</v>
      </c>
      <c r="AJ2573" s="116">
        <f t="shared" si="9"/>
        <v>0.1333333333</v>
      </c>
      <c r="AK2573" s="117" t="str">
        <f t="array" ref="AK2573">XLOOKUP(F2573,'GIÁ'!A:A,'GIÁ'!D:D)</f>
        <v>10364.97</v>
      </c>
      <c r="AL2573" s="118">
        <f t="shared" si="10"/>
        <v>20729.94</v>
      </c>
      <c r="AM2573" s="118">
        <f t="shared" si="11"/>
        <v>0</v>
      </c>
      <c r="AN2573" s="119">
        <f t="shared" si="12"/>
        <v>0</v>
      </c>
      <c r="AO2573" s="118">
        <f t="shared" si="13"/>
        <v>0</v>
      </c>
      <c r="AP2573" s="121">
        <f t="shared" si="14"/>
        <v>20729.94</v>
      </c>
      <c r="AQ2573" s="122"/>
      <c r="AR2573" s="119"/>
    </row>
    <row r="2574" ht="22.5" customHeight="1">
      <c r="A2574" s="89">
        <v>46233.0</v>
      </c>
      <c r="B2574" s="90">
        <v>0.5784722222222223</v>
      </c>
      <c r="C2574" s="91" t="s">
        <v>1346</v>
      </c>
      <c r="D2574" s="129" t="str">
        <f t="array" ref="D2574">XLOOKUP(C2574,'DS ST'!A:A,'DS ST'!B:B)</f>
        <v>LVL</v>
      </c>
      <c r="E2574" s="94" t="str">
        <f t="array" ref="E2574">XLOOKUP($F2574,'GIÁ'!$A:$A,'GIÁ'!$E:$E)</f>
        <v>MÁT</v>
      </c>
      <c r="F2574" s="94">
        <v>11540.0</v>
      </c>
      <c r="G2574" s="95" t="s">
        <v>836</v>
      </c>
      <c r="H2574" s="95" t="s">
        <v>787</v>
      </c>
      <c r="I2574" s="96">
        <v>2.0</v>
      </c>
      <c r="J2574" s="96">
        <v>1.0</v>
      </c>
      <c r="K2574" s="98">
        <f t="shared" si="4"/>
        <v>1</v>
      </c>
      <c r="L2574" s="99" t="s">
        <v>6728</v>
      </c>
      <c r="M2574" s="100" t="s">
        <v>6730</v>
      </c>
      <c r="N2574" s="101" t="str">
        <f t="shared" si="139"/>
        <v>TRBLVL625211540</v>
      </c>
      <c r="O2574" s="128"/>
      <c r="P2574" s="100"/>
      <c r="Q2574" s="103">
        <f t="shared" si="5"/>
        <v>1</v>
      </c>
      <c r="R2574" s="161"/>
      <c r="S2574" s="105"/>
      <c r="T2574" s="106"/>
      <c r="U2574" s="107"/>
      <c r="V2574" s="108" t="s">
        <v>756</v>
      </c>
      <c r="W2574" s="109" t="s">
        <v>1312</v>
      </c>
      <c r="X2574" s="110" t="str">
        <f t="shared" si="6"/>
        <v/>
      </c>
      <c r="Y2574" s="110" t="str">
        <f t="shared" si="7"/>
        <v/>
      </c>
      <c r="Z2574" s="139" t="str">
        <f t="shared" si="150"/>
        <v>Chưa xác định</v>
      </c>
      <c r="AA2574" s="109" t="s">
        <v>5260</v>
      </c>
      <c r="AB2574" s="106"/>
      <c r="AC2574" s="158"/>
      <c r="AD2574" s="160"/>
      <c r="AE2574" s="127"/>
      <c r="AF2574" s="113"/>
      <c r="AG2574" s="165" t="str">
        <f t="array" ref="AG2574">XLOOKUP(F2574,'CLV2'!A:A,'CLV2'!E:E)</f>
        <v>2.VEGETABLES</v>
      </c>
      <c r="AH2574" s="115" t="str">
        <f t="array" ref="AH2574">XLOOKUP(F2574,'CLV2'!A:A,'CLV2'!F:F)</f>
        <v>3.PROCESSED VEGGIES</v>
      </c>
      <c r="AI2574" s="115" t="str">
        <f t="shared" si="8"/>
        <v>Pack</v>
      </c>
      <c r="AJ2574" s="116">
        <f t="shared" si="9"/>
        <v>0.5</v>
      </c>
      <c r="AK2574" s="117" t="str">
        <f t="array" ref="AK2574">XLOOKUP(F2574,'GIÁ'!A:A,'GIÁ'!D:D)</f>
        <v>14900.00</v>
      </c>
      <c r="AL2574" s="118">
        <f t="shared" si="10"/>
        <v>14900</v>
      </c>
      <c r="AM2574" s="118">
        <f t="shared" si="11"/>
        <v>0</v>
      </c>
      <c r="AN2574" s="119">
        <f t="shared" si="12"/>
        <v>0</v>
      </c>
      <c r="AO2574" s="118">
        <f t="shared" si="13"/>
        <v>0</v>
      </c>
      <c r="AP2574" s="121">
        <f t="shared" si="14"/>
        <v>14900</v>
      </c>
      <c r="AQ2574" s="122"/>
      <c r="AR2574" s="119"/>
    </row>
    <row r="2575" ht="22.5" customHeight="1">
      <c r="A2575" s="89">
        <v>46233.0</v>
      </c>
      <c r="B2575" s="90">
        <v>0.5784722222222223</v>
      </c>
      <c r="C2575" s="91" t="s">
        <v>1346</v>
      </c>
      <c r="D2575" s="129" t="str">
        <f t="array" ref="D2575">XLOOKUP(C2575,'DS ST'!A:A,'DS ST'!B:B)</f>
        <v>LVL</v>
      </c>
      <c r="E2575" s="94" t="str">
        <f t="array" ref="E2575">XLOOKUP($F2575,'GIÁ'!$A:$A,'GIÁ'!$E:$E)</f>
        <v>MÁT</v>
      </c>
      <c r="F2575" s="94">
        <v>8.936219620178E12</v>
      </c>
      <c r="G2575" s="95" t="s">
        <v>2090</v>
      </c>
      <c r="H2575" s="95" t="s">
        <v>224</v>
      </c>
      <c r="I2575" s="96">
        <v>5.0</v>
      </c>
      <c r="J2575" s="96">
        <v>0.0</v>
      </c>
      <c r="K2575" s="98">
        <f t="shared" si="4"/>
        <v>5</v>
      </c>
      <c r="L2575" s="99" t="s">
        <v>6728</v>
      </c>
      <c r="M2575" s="100" t="s">
        <v>6731</v>
      </c>
      <c r="N2575" s="101" t="str">
        <f t="shared" si="139"/>
        <v>TRBLVL62578936219620178</v>
      </c>
      <c r="O2575" s="128"/>
      <c r="P2575" s="100"/>
      <c r="Q2575" s="103">
        <f t="shared" si="5"/>
        <v>5</v>
      </c>
      <c r="R2575" s="161"/>
      <c r="S2575" s="105"/>
      <c r="T2575" s="106"/>
      <c r="U2575" s="107"/>
      <c r="V2575" s="108" t="s">
        <v>756</v>
      </c>
      <c r="W2575" s="109" t="s">
        <v>1312</v>
      </c>
      <c r="X2575" s="110" t="str">
        <f t="shared" si="6"/>
        <v/>
      </c>
      <c r="Y2575" s="110" t="str">
        <f t="shared" si="7"/>
        <v/>
      </c>
      <c r="Z2575" s="139" t="str">
        <f t="shared" si="150"/>
        <v>Chưa xác định</v>
      </c>
      <c r="AA2575" s="109" t="s">
        <v>5260</v>
      </c>
      <c r="AB2575" s="106"/>
      <c r="AC2575" s="158"/>
      <c r="AD2575" s="160"/>
      <c r="AE2575" s="127"/>
      <c r="AF2575" s="113"/>
      <c r="AG2575" s="165" t="str">
        <f t="array" ref="AG2575">XLOOKUP(F2575,'CLV2'!A:A,'CLV2'!E:E)</f>
        <v>2.DELICA</v>
      </c>
      <c r="AH2575" s="115" t="str">
        <f t="array" ref="AH2575">XLOOKUP(F2575,'CLV2'!A:A,'CLV2'!F:F)</f>
        <v>3.COLD AND HOT DELICA</v>
      </c>
      <c r="AI2575" s="115" t="str">
        <f t="shared" si="8"/>
        <v>Pack</v>
      </c>
      <c r="AJ2575" s="116">
        <f t="shared" si="9"/>
        <v>1</v>
      </c>
      <c r="AK2575" s="117">
        <f t="array" ref="AK2575">XLOOKUP(F2575,'GIÁ'!A:A,'GIÁ'!D:D)</f>
        <v>6545</v>
      </c>
      <c r="AL2575" s="118">
        <f t="shared" si="10"/>
        <v>32725</v>
      </c>
      <c r="AM2575" s="118">
        <f t="shared" si="11"/>
        <v>0</v>
      </c>
      <c r="AN2575" s="119">
        <f t="shared" si="12"/>
        <v>0</v>
      </c>
      <c r="AO2575" s="118">
        <f t="shared" si="13"/>
        <v>0</v>
      </c>
      <c r="AP2575" s="121">
        <f t="shared" si="14"/>
        <v>32725</v>
      </c>
      <c r="AQ2575" s="122"/>
      <c r="AR2575" s="119"/>
    </row>
    <row r="2576" ht="22.5" customHeight="1">
      <c r="A2576" s="89">
        <v>46233.0</v>
      </c>
      <c r="B2576" s="90">
        <v>0.5784722222222223</v>
      </c>
      <c r="C2576" s="91" t="s">
        <v>1346</v>
      </c>
      <c r="D2576" s="129" t="str">
        <f t="array" ref="D2576">XLOOKUP(C2576,'DS ST'!A:A,'DS ST'!B:B)</f>
        <v>LVL</v>
      </c>
      <c r="E2576" s="94" t="str">
        <f t="array" ref="E2576">XLOOKUP($F2576,'GIÁ'!$A:$A,'GIÁ'!$E:$E)</f>
        <v>MÁT</v>
      </c>
      <c r="F2576" s="94">
        <v>8.935007147118E12</v>
      </c>
      <c r="G2576" s="95" t="s">
        <v>1811</v>
      </c>
      <c r="H2576" s="95" t="s">
        <v>1145</v>
      </c>
      <c r="I2576" s="96">
        <v>2.0</v>
      </c>
      <c r="J2576" s="96">
        <v>0.0</v>
      </c>
      <c r="K2576" s="98">
        <f t="shared" si="4"/>
        <v>2</v>
      </c>
      <c r="L2576" s="99" t="s">
        <v>6728</v>
      </c>
      <c r="M2576" s="100" t="s">
        <v>6732</v>
      </c>
      <c r="N2576" s="101" t="str">
        <f t="shared" si="139"/>
        <v>TRBLVL62598935007147118</v>
      </c>
      <c r="O2576" s="128"/>
      <c r="P2576" s="100"/>
      <c r="Q2576" s="103">
        <f t="shared" si="5"/>
        <v>2</v>
      </c>
      <c r="R2576" s="161"/>
      <c r="S2576" s="105"/>
      <c r="T2576" s="106"/>
      <c r="U2576" s="107"/>
      <c r="V2576" s="108" t="s">
        <v>756</v>
      </c>
      <c r="W2576" s="109" t="s">
        <v>1312</v>
      </c>
      <c r="X2576" s="110" t="str">
        <f t="shared" si="6"/>
        <v/>
      </c>
      <c r="Y2576" s="110" t="str">
        <f t="shared" si="7"/>
        <v/>
      </c>
      <c r="Z2576" s="139" t="str">
        <f t="shared" si="150"/>
        <v>Chưa xác định</v>
      </c>
      <c r="AA2576" s="109" t="s">
        <v>5260</v>
      </c>
      <c r="AB2576" s="106"/>
      <c r="AC2576" s="158"/>
      <c r="AD2576" s="160"/>
      <c r="AE2576" s="127"/>
      <c r="AF2576" s="113"/>
      <c r="AG2576" s="165" t="str">
        <f t="array" ref="AG2576">XLOOKUP(F2576,'CLV2'!A:A,'CLV2'!E:E)</f>
        <v>2.DAIRY</v>
      </c>
      <c r="AH2576" s="115" t="str">
        <f t="array" ref="AH2576">XLOOKUP(F2576,'CLV2'!A:A,'CLV2'!F:F)</f>
        <v>3.DRINKING YOGURT</v>
      </c>
      <c r="AI2576" s="115" t="str">
        <f t="shared" si="8"/>
        <v>Pack</v>
      </c>
      <c r="AJ2576" s="116">
        <f t="shared" si="9"/>
        <v>1</v>
      </c>
      <c r="AK2576" s="117" t="str">
        <f t="array" ref="AK2576">XLOOKUP(F2576,'GIÁ'!A:A,'GIÁ'!D:D)</f>
        <v>33737.20</v>
      </c>
      <c r="AL2576" s="118">
        <f t="shared" si="10"/>
        <v>67474.4</v>
      </c>
      <c r="AM2576" s="118">
        <f t="shared" si="11"/>
        <v>0</v>
      </c>
      <c r="AN2576" s="119">
        <f t="shared" si="12"/>
        <v>0</v>
      </c>
      <c r="AO2576" s="118">
        <f t="shared" si="13"/>
        <v>0</v>
      </c>
      <c r="AP2576" s="121">
        <f t="shared" si="14"/>
        <v>67474.4</v>
      </c>
      <c r="AQ2576" s="122"/>
      <c r="AR2576" s="119"/>
    </row>
    <row r="2577" ht="22.5" customHeight="1">
      <c r="A2577" s="89">
        <v>46233.0</v>
      </c>
      <c r="B2577" s="90">
        <v>0.41041666666666665</v>
      </c>
      <c r="C2577" s="91" t="s">
        <v>23</v>
      </c>
      <c r="D2577" s="129" t="str">
        <f t="array" ref="D2577">XLOOKUP(C2577,'DS ST'!A:A,'DS ST'!B:B)</f>
        <v>A103</v>
      </c>
      <c r="E2577" s="94" t="str">
        <f t="array" ref="E2577">XLOOKUP($F2577,'GIÁ'!$A:$A,'GIÁ'!$E:$E)</f>
        <v>ĐÔNG</v>
      </c>
      <c r="F2577" s="94">
        <v>8.934717275081E12</v>
      </c>
      <c r="G2577" s="95" t="s">
        <v>1735</v>
      </c>
      <c r="H2577" s="95" t="s">
        <v>224</v>
      </c>
      <c r="I2577" s="96">
        <v>6.0</v>
      </c>
      <c r="J2577" s="96">
        <v>0.0</v>
      </c>
      <c r="K2577" s="98">
        <f t="shared" si="4"/>
        <v>6</v>
      </c>
      <c r="L2577" s="99" t="s">
        <v>6733</v>
      </c>
      <c r="M2577" s="100" t="s">
        <v>6734</v>
      </c>
      <c r="N2577" s="101" t="str">
        <f t="shared" si="139"/>
        <v>PT1590312-T0018934717275081</v>
      </c>
      <c r="O2577" s="128"/>
      <c r="P2577" s="100"/>
      <c r="Q2577" s="103">
        <f t="shared" si="5"/>
        <v>6</v>
      </c>
      <c r="R2577" s="161"/>
      <c r="S2577" s="105"/>
      <c r="T2577" s="106"/>
      <c r="U2577" s="107" t="s">
        <v>6563</v>
      </c>
      <c r="V2577" s="108" t="s">
        <v>756</v>
      </c>
      <c r="W2577" s="109" t="s">
        <v>1908</v>
      </c>
      <c r="X2577" s="110" t="str">
        <f t="shared" si="6"/>
        <v/>
      </c>
      <c r="Y2577" s="110" t="str">
        <f t="shared" si="7"/>
        <v/>
      </c>
      <c r="Z2577" s="109" t="s">
        <v>797</v>
      </c>
      <c r="AA2577" s="109" t="s">
        <v>802</v>
      </c>
      <c r="AB2577" s="106"/>
      <c r="AC2577" s="158"/>
      <c r="AD2577" s="160"/>
      <c r="AE2577" s="127"/>
      <c r="AF2577" s="113"/>
      <c r="AG2577" s="165" t="str">
        <f t="array" ref="AG2577">XLOOKUP(F2577,'CLV2'!A:A,'CLV2'!E:E)</f>
        <v>2.FROZEN FOODS</v>
      </c>
      <c r="AH2577" s="115" t="str">
        <f t="array" ref="AH2577">XLOOKUP(F2577,'CLV2'!A:A,'CLV2'!F:F)</f>
        <v>3.DUMPLINGS</v>
      </c>
      <c r="AI2577" s="115" t="str">
        <f t="shared" si="8"/>
        <v>Pack</v>
      </c>
      <c r="AJ2577" s="116">
        <f t="shared" si="9"/>
        <v>1</v>
      </c>
      <c r="AK2577" s="117" t="str">
        <f t="array" ref="AK2577">XLOOKUP(F2577,'GIÁ'!A:A,'GIÁ'!D:D)</f>
        <v>42036.39</v>
      </c>
      <c r="AL2577" s="118">
        <f t="shared" si="10"/>
        <v>252218.34</v>
      </c>
      <c r="AM2577" s="118">
        <f t="shared" si="11"/>
        <v>0</v>
      </c>
      <c r="AN2577" s="119">
        <f t="shared" si="12"/>
        <v>0</v>
      </c>
      <c r="AO2577" s="118">
        <f t="shared" si="13"/>
        <v>252218.34</v>
      </c>
      <c r="AP2577" s="121">
        <f t="shared" si="14"/>
        <v>0</v>
      </c>
      <c r="AQ2577" s="122"/>
      <c r="AR2577" s="119"/>
    </row>
    <row r="2578" ht="22.5" customHeight="1">
      <c r="A2578" s="89">
        <v>46233.0</v>
      </c>
      <c r="B2578" s="90">
        <v>0.41041666666666665</v>
      </c>
      <c r="C2578" s="91" t="s">
        <v>23</v>
      </c>
      <c r="D2578" s="129" t="str">
        <f t="array" ref="D2578">XLOOKUP(C2578,'DS ST'!A:A,'DS ST'!B:B)</f>
        <v>A103</v>
      </c>
      <c r="E2578" s="94" t="str">
        <f t="array" ref="E2578">XLOOKUP($F2578,'GIÁ'!$A:$A,'GIÁ'!$E:$E)</f>
        <v>ĐÔNG</v>
      </c>
      <c r="F2578" s="94">
        <v>8.935101607211E12</v>
      </c>
      <c r="G2578" s="95" t="s">
        <v>1879</v>
      </c>
      <c r="H2578" s="95" t="s">
        <v>224</v>
      </c>
      <c r="I2578" s="96">
        <v>2.0</v>
      </c>
      <c r="J2578" s="96">
        <v>0.0</v>
      </c>
      <c r="K2578" s="98">
        <f t="shared" si="4"/>
        <v>2</v>
      </c>
      <c r="L2578" s="99" t="s">
        <v>6733</v>
      </c>
      <c r="M2578" s="100" t="s">
        <v>6734</v>
      </c>
      <c r="N2578" s="101" t="str">
        <f t="shared" si="139"/>
        <v>PT1590312-T0018935101607211</v>
      </c>
      <c r="O2578" s="128"/>
      <c r="P2578" s="100"/>
      <c r="Q2578" s="103">
        <f t="shared" si="5"/>
        <v>2</v>
      </c>
      <c r="R2578" s="161"/>
      <c r="S2578" s="105"/>
      <c r="T2578" s="106"/>
      <c r="U2578" s="107" t="s">
        <v>6523</v>
      </c>
      <c r="V2578" s="108" t="s">
        <v>756</v>
      </c>
      <c r="W2578" s="109" t="s">
        <v>1908</v>
      </c>
      <c r="X2578" s="110" t="str">
        <f t="shared" si="6"/>
        <v/>
      </c>
      <c r="Y2578" s="110" t="str">
        <f t="shared" si="7"/>
        <v/>
      </c>
      <c r="Z2578" s="109" t="s">
        <v>797</v>
      </c>
      <c r="AA2578" s="109" t="s">
        <v>802</v>
      </c>
      <c r="AB2578" s="106"/>
      <c r="AC2578" s="158"/>
      <c r="AD2578" s="160"/>
      <c r="AE2578" s="127"/>
      <c r="AF2578" s="113"/>
      <c r="AG2578" s="165" t="str">
        <f t="array" ref="AG2578">XLOOKUP(F2578,'CLV2'!A:A,'CLV2'!E:E)</f>
        <v>2.FROZEN FOODS</v>
      </c>
      <c r="AH2578" s="115" t="str">
        <f t="array" ref="AH2578">XLOOKUP(F2578,'CLV2'!A:A,'CLV2'!F:F)</f>
        <v>3.DUMPLINGS</v>
      </c>
      <c r="AI2578" s="115" t="str">
        <f t="shared" si="8"/>
        <v>Pack</v>
      </c>
      <c r="AJ2578" s="116">
        <f t="shared" si="9"/>
        <v>1</v>
      </c>
      <c r="AK2578" s="117" t="str">
        <f t="array" ref="AK2578">XLOOKUP(F2578,'GIÁ'!A:A,'GIÁ'!D:D)</f>
        <v>22033.98</v>
      </c>
      <c r="AL2578" s="118">
        <f t="shared" si="10"/>
        <v>44067.96</v>
      </c>
      <c r="AM2578" s="118">
        <f t="shared" si="11"/>
        <v>0</v>
      </c>
      <c r="AN2578" s="119">
        <f t="shared" si="12"/>
        <v>0</v>
      </c>
      <c r="AO2578" s="118">
        <f t="shared" si="13"/>
        <v>44067.96</v>
      </c>
      <c r="AP2578" s="121">
        <f t="shared" si="14"/>
        <v>0</v>
      </c>
      <c r="AQ2578" s="122"/>
      <c r="AR2578" s="119"/>
    </row>
    <row r="2579" ht="22.5" customHeight="1">
      <c r="A2579" s="89">
        <v>46233.0</v>
      </c>
      <c r="B2579" s="90">
        <v>0.41041666666666665</v>
      </c>
      <c r="C2579" s="91" t="s">
        <v>23</v>
      </c>
      <c r="D2579" s="129" t="str">
        <f t="array" ref="D2579">XLOOKUP(C2579,'DS ST'!A:A,'DS ST'!B:B)</f>
        <v>A103</v>
      </c>
      <c r="E2579" s="94" t="str">
        <f t="array" ref="E2579">XLOOKUP($F2579,'GIÁ'!$A:$A,'GIÁ'!$E:$E)</f>
        <v>ĐÔNG</v>
      </c>
      <c r="F2579" s="94">
        <v>8.93607627967E12</v>
      </c>
      <c r="G2579" s="95" t="s">
        <v>2317</v>
      </c>
      <c r="H2579" s="95" t="s">
        <v>224</v>
      </c>
      <c r="I2579" s="96">
        <v>2.0</v>
      </c>
      <c r="J2579" s="96">
        <v>0.0</v>
      </c>
      <c r="K2579" s="98">
        <f t="shared" si="4"/>
        <v>2</v>
      </c>
      <c r="L2579" s="99" t="s">
        <v>6733</v>
      </c>
      <c r="M2579" s="100" t="s">
        <v>6734</v>
      </c>
      <c r="N2579" s="101" t="str">
        <f t="shared" si="139"/>
        <v>PT1590312-T0018936076279670</v>
      </c>
      <c r="O2579" s="128"/>
      <c r="P2579" s="100"/>
      <c r="Q2579" s="103">
        <f t="shared" si="5"/>
        <v>2</v>
      </c>
      <c r="R2579" s="161"/>
      <c r="S2579" s="105"/>
      <c r="T2579" s="106"/>
      <c r="U2579" s="107" t="s">
        <v>6530</v>
      </c>
      <c r="V2579" s="108" t="s">
        <v>756</v>
      </c>
      <c r="W2579" s="109" t="s">
        <v>1908</v>
      </c>
      <c r="X2579" s="110" t="str">
        <f t="shared" si="6"/>
        <v/>
      </c>
      <c r="Y2579" s="110" t="str">
        <f t="shared" si="7"/>
        <v/>
      </c>
      <c r="Z2579" s="109" t="s">
        <v>797</v>
      </c>
      <c r="AA2579" s="109" t="s">
        <v>802</v>
      </c>
      <c r="AB2579" s="106"/>
      <c r="AC2579" s="158"/>
      <c r="AD2579" s="160"/>
      <c r="AE2579" s="127"/>
      <c r="AF2579" s="113"/>
      <c r="AG2579" s="165" t="str">
        <f t="array" ref="AG2579">XLOOKUP(F2579,'CLV2'!A:A,'CLV2'!E:E)</f>
        <v>2.FROZEN FOODS</v>
      </c>
      <c r="AH2579" s="115" t="str">
        <f t="array" ref="AH2579">XLOOKUP(F2579,'CLV2'!A:A,'CLV2'!F:F)</f>
        <v>3.PASTRY AND DESSERTS</v>
      </c>
      <c r="AI2579" s="115" t="str">
        <f t="shared" si="8"/>
        <v>Pack</v>
      </c>
      <c r="AJ2579" s="116">
        <f t="shared" si="9"/>
        <v>1</v>
      </c>
      <c r="AK2579" s="117" t="str">
        <f t="array" ref="AK2579">XLOOKUP(F2579,'GIÁ'!A:A,'GIÁ'!D:D)</f>
        <v>26872.96</v>
      </c>
      <c r="AL2579" s="118">
        <f t="shared" si="10"/>
        <v>53745.92</v>
      </c>
      <c r="AM2579" s="118">
        <f t="shared" si="11"/>
        <v>0</v>
      </c>
      <c r="AN2579" s="119">
        <f t="shared" si="12"/>
        <v>0</v>
      </c>
      <c r="AO2579" s="118">
        <f t="shared" si="13"/>
        <v>53745.92</v>
      </c>
      <c r="AP2579" s="121">
        <f t="shared" si="14"/>
        <v>0</v>
      </c>
      <c r="AQ2579" s="122"/>
      <c r="AR2579" s="119"/>
    </row>
    <row r="2580" ht="22.5" customHeight="1">
      <c r="A2580" s="89">
        <v>46233.0</v>
      </c>
      <c r="B2580" s="90">
        <v>0.41041666666666665</v>
      </c>
      <c r="C2580" s="91" t="s">
        <v>23</v>
      </c>
      <c r="D2580" s="129" t="str">
        <f t="array" ref="D2580">XLOOKUP(C2580,'DS ST'!A:A,'DS ST'!B:B)</f>
        <v>A103</v>
      </c>
      <c r="E2580" s="94" t="str">
        <f t="array" ref="E2580">XLOOKUP($F2580,'GIÁ'!$A:$A,'GIÁ'!$E:$E)</f>
        <v>ĐÔNG</v>
      </c>
      <c r="F2580" s="94">
        <v>8.934717264474E12</v>
      </c>
      <c r="G2580" s="95" t="s">
        <v>1717</v>
      </c>
      <c r="H2580" s="95" t="s">
        <v>224</v>
      </c>
      <c r="I2580" s="96">
        <v>2.0</v>
      </c>
      <c r="J2580" s="96">
        <v>0.0</v>
      </c>
      <c r="K2580" s="98">
        <f t="shared" si="4"/>
        <v>2</v>
      </c>
      <c r="L2580" s="99" t="s">
        <v>6733</v>
      </c>
      <c r="M2580" s="100" t="s">
        <v>6734</v>
      </c>
      <c r="N2580" s="101" t="str">
        <f t="shared" si="139"/>
        <v>PT1590312-T0018934717264474</v>
      </c>
      <c r="O2580" s="128"/>
      <c r="P2580" s="100"/>
      <c r="Q2580" s="103">
        <f t="shared" si="5"/>
        <v>2</v>
      </c>
      <c r="R2580" s="161"/>
      <c r="S2580" s="105"/>
      <c r="T2580" s="106"/>
      <c r="U2580" s="107" t="s">
        <v>6567</v>
      </c>
      <c r="V2580" s="108" t="s">
        <v>756</v>
      </c>
      <c r="W2580" s="109" t="s">
        <v>1908</v>
      </c>
      <c r="X2580" s="110" t="str">
        <f t="shared" si="6"/>
        <v/>
      </c>
      <c r="Y2580" s="110" t="str">
        <f t="shared" si="7"/>
        <v/>
      </c>
      <c r="Z2580" s="109" t="s">
        <v>797</v>
      </c>
      <c r="AA2580" s="109" t="s">
        <v>802</v>
      </c>
      <c r="AB2580" s="106"/>
      <c r="AC2580" s="158"/>
      <c r="AD2580" s="160"/>
      <c r="AE2580" s="127"/>
      <c r="AF2580" s="113"/>
      <c r="AG2580" s="165" t="str">
        <f t="array" ref="AG2580">XLOOKUP(F2580,'CLV2'!A:A,'CLV2'!E:E)</f>
        <v>2.FROZEN FOODS</v>
      </c>
      <c r="AH2580" s="115" t="str">
        <f t="array" ref="AH2580">XLOOKUP(F2580,'CLV2'!A:A,'CLV2'!F:F)</f>
        <v>3.HOTPOT AND FRIED</v>
      </c>
      <c r="AI2580" s="115" t="str">
        <f t="shared" si="8"/>
        <v>Pack</v>
      </c>
      <c r="AJ2580" s="116">
        <f t="shared" si="9"/>
        <v>1</v>
      </c>
      <c r="AK2580" s="117" t="str">
        <f t="array" ref="AK2580">XLOOKUP(F2580,'GIÁ'!A:A,'GIÁ'!D:D)</f>
        <v>45233.68</v>
      </c>
      <c r="AL2580" s="118">
        <f t="shared" si="10"/>
        <v>90467.36</v>
      </c>
      <c r="AM2580" s="118">
        <f t="shared" si="11"/>
        <v>0</v>
      </c>
      <c r="AN2580" s="119">
        <f t="shared" si="12"/>
        <v>0</v>
      </c>
      <c r="AO2580" s="118">
        <f t="shared" si="13"/>
        <v>90467.36</v>
      </c>
      <c r="AP2580" s="121">
        <f t="shared" si="14"/>
        <v>0</v>
      </c>
      <c r="AQ2580" s="122"/>
      <c r="AR2580" s="119"/>
    </row>
    <row r="2581" ht="22.5" customHeight="1">
      <c r="A2581" s="89">
        <v>46233.0</v>
      </c>
      <c r="B2581" s="90">
        <v>0.41041666666666665</v>
      </c>
      <c r="C2581" s="91" t="s">
        <v>23</v>
      </c>
      <c r="D2581" s="129" t="str">
        <f t="array" ref="D2581">XLOOKUP(C2581,'DS ST'!A:A,'DS ST'!B:B)</f>
        <v>A103</v>
      </c>
      <c r="E2581" s="94" t="str">
        <f t="array" ref="E2581">XLOOKUP($F2581,'GIÁ'!$A:$A,'GIÁ'!$E:$E)</f>
        <v>ĐÔNG</v>
      </c>
      <c r="F2581" s="94">
        <v>8.93623909005E12</v>
      </c>
      <c r="G2581" s="95" t="s">
        <v>2717</v>
      </c>
      <c r="H2581" s="95" t="s">
        <v>75</v>
      </c>
      <c r="I2581" s="96">
        <v>4.0</v>
      </c>
      <c r="J2581" s="96">
        <v>0.0</v>
      </c>
      <c r="K2581" s="98">
        <f t="shared" si="4"/>
        <v>4</v>
      </c>
      <c r="L2581" s="99" t="s">
        <v>6733</v>
      </c>
      <c r="M2581" s="100" t="s">
        <v>6734</v>
      </c>
      <c r="N2581" s="101" t="str">
        <f t="shared" si="139"/>
        <v>PT1590312-T0018936239090050</v>
      </c>
      <c r="O2581" s="128"/>
      <c r="P2581" s="100"/>
      <c r="Q2581" s="103">
        <f t="shared" si="5"/>
        <v>4</v>
      </c>
      <c r="R2581" s="161"/>
      <c r="S2581" s="105"/>
      <c r="T2581" s="106"/>
      <c r="U2581" s="107" t="s">
        <v>6538</v>
      </c>
      <c r="V2581" s="108" t="s">
        <v>756</v>
      </c>
      <c r="W2581" s="109" t="s">
        <v>1908</v>
      </c>
      <c r="X2581" s="110" t="str">
        <f t="shared" si="6"/>
        <v/>
      </c>
      <c r="Y2581" s="110" t="str">
        <f t="shared" si="7"/>
        <v/>
      </c>
      <c r="Z2581" s="109" t="s">
        <v>797</v>
      </c>
      <c r="AA2581" s="109" t="s">
        <v>802</v>
      </c>
      <c r="AB2581" s="106"/>
      <c r="AC2581" s="158"/>
      <c r="AD2581" s="160"/>
      <c r="AE2581" s="127"/>
      <c r="AF2581" s="113"/>
      <c r="AG2581" s="165" t="str">
        <f t="array" ref="AG2581">XLOOKUP(F2581,'CLV2'!A:A,'CLV2'!E:E)</f>
        <v>2.MEAT</v>
      </c>
      <c r="AH2581" s="115" t="str">
        <f t="array" ref="AH2581">XLOOKUP(F2581,'CLV2'!A:A,'CLV2'!F:F)</f>
        <v>3.FROZEN MEAT</v>
      </c>
      <c r="AI2581" s="115" t="str">
        <f t="shared" si="8"/>
        <v>Pack</v>
      </c>
      <c r="AJ2581" s="116">
        <f t="shared" si="9"/>
        <v>1</v>
      </c>
      <c r="AK2581" s="117" t="str">
        <f t="array" ref="AK2581">XLOOKUP(F2581,'GIÁ'!A:A,'GIÁ'!D:D)</f>
        <v>118354.38</v>
      </c>
      <c r="AL2581" s="118">
        <f t="shared" si="10"/>
        <v>473417.52</v>
      </c>
      <c r="AM2581" s="118">
        <f t="shared" si="11"/>
        <v>0</v>
      </c>
      <c r="AN2581" s="119">
        <f t="shared" si="12"/>
        <v>0</v>
      </c>
      <c r="AO2581" s="118">
        <f t="shared" si="13"/>
        <v>473417.52</v>
      </c>
      <c r="AP2581" s="121">
        <f t="shared" si="14"/>
        <v>0</v>
      </c>
      <c r="AQ2581" s="122"/>
      <c r="AR2581" s="119"/>
    </row>
    <row r="2582" ht="22.5" customHeight="1">
      <c r="A2582" s="89">
        <v>46233.0</v>
      </c>
      <c r="B2582" s="90">
        <v>0.41041666666666665</v>
      </c>
      <c r="C2582" s="91" t="s">
        <v>23</v>
      </c>
      <c r="D2582" s="129" t="str">
        <f t="array" ref="D2582">XLOOKUP(C2582,'DS ST'!A:A,'DS ST'!B:B)</f>
        <v>A103</v>
      </c>
      <c r="E2582" s="94" t="str">
        <f t="array" ref="E2582">XLOOKUP($F2582,'GIÁ'!$A:$A,'GIÁ'!$E:$E)</f>
        <v>ĐÔNG</v>
      </c>
      <c r="F2582" s="94">
        <v>8.936190860716E12</v>
      </c>
      <c r="G2582" s="95" t="s">
        <v>2610</v>
      </c>
      <c r="H2582" s="95" t="s">
        <v>93</v>
      </c>
      <c r="I2582" s="96">
        <v>4.0</v>
      </c>
      <c r="J2582" s="96">
        <v>0.0</v>
      </c>
      <c r="K2582" s="98">
        <f t="shared" si="4"/>
        <v>4</v>
      </c>
      <c r="L2582" s="99" t="s">
        <v>6733</v>
      </c>
      <c r="M2582" s="100" t="s">
        <v>6734</v>
      </c>
      <c r="N2582" s="101" t="str">
        <f t="shared" si="139"/>
        <v>PT1590312-T0018936190860716</v>
      </c>
      <c r="O2582" s="128"/>
      <c r="P2582" s="100"/>
      <c r="Q2582" s="103">
        <f t="shared" si="5"/>
        <v>4</v>
      </c>
      <c r="R2582" s="161"/>
      <c r="S2582" s="105"/>
      <c r="T2582" s="106"/>
      <c r="U2582" s="107" t="s">
        <v>6539</v>
      </c>
      <c r="V2582" s="108" t="s">
        <v>756</v>
      </c>
      <c r="W2582" s="109" t="s">
        <v>1908</v>
      </c>
      <c r="X2582" s="110" t="str">
        <f t="shared" si="6"/>
        <v/>
      </c>
      <c r="Y2582" s="110" t="str">
        <f t="shared" si="7"/>
        <v/>
      </c>
      <c r="Z2582" s="109" t="s">
        <v>797</v>
      </c>
      <c r="AA2582" s="109" t="s">
        <v>802</v>
      </c>
      <c r="AB2582" s="106"/>
      <c r="AC2582" s="158"/>
      <c r="AD2582" s="160"/>
      <c r="AE2582" s="127"/>
      <c r="AF2582" s="113"/>
      <c r="AG2582" s="165" t="str">
        <f t="array" ref="AG2582">XLOOKUP(F2582,'CLV2'!A:A,'CLV2'!E:E)</f>
        <v>2.MEAT</v>
      </c>
      <c r="AH2582" s="115" t="str">
        <f t="array" ref="AH2582">XLOOKUP(F2582,'CLV2'!A:A,'CLV2'!F:F)</f>
        <v>3.FROZEN MEAT</v>
      </c>
      <c r="AI2582" s="115" t="str">
        <f t="shared" si="8"/>
        <v>Pack</v>
      </c>
      <c r="AJ2582" s="116">
        <f t="shared" si="9"/>
        <v>1</v>
      </c>
      <c r="AK2582" s="117" t="str">
        <f t="array" ref="AK2582">XLOOKUP(F2582,'GIÁ'!A:A,'GIÁ'!D:D)</f>
        <v>49176.27</v>
      </c>
      <c r="AL2582" s="118">
        <f t="shared" si="10"/>
        <v>196705.08</v>
      </c>
      <c r="AM2582" s="118">
        <f t="shared" si="11"/>
        <v>0</v>
      </c>
      <c r="AN2582" s="119">
        <f t="shared" si="12"/>
        <v>0</v>
      </c>
      <c r="AO2582" s="118">
        <f t="shared" si="13"/>
        <v>196705.08</v>
      </c>
      <c r="AP2582" s="121">
        <f t="shared" si="14"/>
        <v>0</v>
      </c>
      <c r="AQ2582" s="122"/>
      <c r="AR2582" s="119"/>
    </row>
    <row r="2583" ht="22.5" customHeight="1">
      <c r="A2583" s="89">
        <v>46233.0</v>
      </c>
      <c r="B2583" s="90">
        <v>0.41041666666666665</v>
      </c>
      <c r="C2583" s="91" t="s">
        <v>23</v>
      </c>
      <c r="D2583" s="129" t="str">
        <f t="array" ref="D2583">XLOOKUP(C2583,'DS ST'!A:A,'DS ST'!B:B)</f>
        <v>A103</v>
      </c>
      <c r="E2583" s="94" t="str">
        <f t="array" ref="E2583">XLOOKUP($F2583,'GIÁ'!$A:$A,'GIÁ'!$E:$E)</f>
        <v>ĐÔNG</v>
      </c>
      <c r="F2583" s="94">
        <v>8.938535604047E12</v>
      </c>
      <c r="G2583" s="95" t="s">
        <v>3054</v>
      </c>
      <c r="H2583" s="95" t="s">
        <v>787</v>
      </c>
      <c r="I2583" s="96">
        <v>2.0</v>
      </c>
      <c r="J2583" s="96">
        <v>0.0</v>
      </c>
      <c r="K2583" s="98">
        <f t="shared" si="4"/>
        <v>2</v>
      </c>
      <c r="L2583" s="99" t="s">
        <v>6733</v>
      </c>
      <c r="M2583" s="100" t="s">
        <v>6734</v>
      </c>
      <c r="N2583" s="101" t="str">
        <f t="shared" si="139"/>
        <v>PT1590312-T0018938535604047</v>
      </c>
      <c r="O2583" s="128"/>
      <c r="P2583" s="100"/>
      <c r="Q2583" s="103">
        <f t="shared" si="5"/>
        <v>2</v>
      </c>
      <c r="R2583" s="161"/>
      <c r="S2583" s="105"/>
      <c r="T2583" s="106"/>
      <c r="U2583" s="107" t="s">
        <v>6541</v>
      </c>
      <c r="V2583" s="108" t="s">
        <v>756</v>
      </c>
      <c r="W2583" s="109" t="s">
        <v>1908</v>
      </c>
      <c r="X2583" s="110" t="str">
        <f t="shared" si="6"/>
        <v/>
      </c>
      <c r="Y2583" s="110" t="str">
        <f t="shared" si="7"/>
        <v/>
      </c>
      <c r="Z2583" s="109" t="s">
        <v>797</v>
      </c>
      <c r="AA2583" s="109" t="s">
        <v>802</v>
      </c>
      <c r="AB2583" s="106"/>
      <c r="AC2583" s="158"/>
      <c r="AD2583" s="160"/>
      <c r="AE2583" s="127"/>
      <c r="AF2583" s="113"/>
      <c r="AG2583" s="165" t="str">
        <f t="array" ref="AG2583">XLOOKUP(F2583,'CLV2'!A:A,'CLV2'!E:E)</f>
        <v>2.FISH AND SEAFOOD</v>
      </c>
      <c r="AH2583" s="115" t="str">
        <f t="array" ref="AH2583">XLOOKUP(F2583,'CLV2'!A:A,'CLV2'!F:F)</f>
        <v>3.FROZEN FISH AND SEAFOOD</v>
      </c>
      <c r="AI2583" s="115" t="str">
        <f t="shared" si="8"/>
        <v>Pack</v>
      </c>
      <c r="AJ2583" s="116">
        <f t="shared" si="9"/>
        <v>1</v>
      </c>
      <c r="AK2583" s="117" t="str">
        <f t="array" ref="AK2583">XLOOKUP(F2583,'GIÁ'!A:A,'GIÁ'!D:D)</f>
        <v>48011.15</v>
      </c>
      <c r="AL2583" s="118">
        <f t="shared" si="10"/>
        <v>96022.3</v>
      </c>
      <c r="AM2583" s="118">
        <f t="shared" si="11"/>
        <v>0</v>
      </c>
      <c r="AN2583" s="119">
        <f t="shared" si="12"/>
        <v>0</v>
      </c>
      <c r="AO2583" s="118">
        <f t="shared" si="13"/>
        <v>96022.3</v>
      </c>
      <c r="AP2583" s="121">
        <f t="shared" si="14"/>
        <v>0</v>
      </c>
      <c r="AQ2583" s="122"/>
      <c r="AR2583" s="119"/>
    </row>
    <row r="2584" ht="22.5" customHeight="1">
      <c r="A2584" s="89">
        <v>46233.0</v>
      </c>
      <c r="B2584" s="90">
        <v>0.41041666666666665</v>
      </c>
      <c r="C2584" s="91" t="s">
        <v>23</v>
      </c>
      <c r="D2584" s="129" t="str">
        <f t="array" ref="D2584">XLOOKUP(C2584,'DS ST'!A:A,'DS ST'!B:B)</f>
        <v>A103</v>
      </c>
      <c r="E2584" s="94" t="str">
        <f t="array" ref="E2584">XLOOKUP($F2584,'GIÁ'!$A:$A,'GIÁ'!$E:$E)</f>
        <v>ĐÔNG</v>
      </c>
      <c r="F2584" s="94">
        <v>8.938559140026E12</v>
      </c>
      <c r="G2584" s="95" t="s">
        <v>3177</v>
      </c>
      <c r="H2584" s="95" t="s">
        <v>57</v>
      </c>
      <c r="I2584" s="96">
        <v>2.0</v>
      </c>
      <c r="J2584" s="96">
        <v>0.0</v>
      </c>
      <c r="K2584" s="98">
        <f t="shared" si="4"/>
        <v>2</v>
      </c>
      <c r="L2584" s="99" t="s">
        <v>6733</v>
      </c>
      <c r="M2584" s="100" t="s">
        <v>6734</v>
      </c>
      <c r="N2584" s="101" t="str">
        <f t="shared" si="139"/>
        <v>PT1590312-T0018938559140026</v>
      </c>
      <c r="O2584" s="128"/>
      <c r="P2584" s="100"/>
      <c r="Q2584" s="103">
        <f t="shared" si="5"/>
        <v>2</v>
      </c>
      <c r="R2584" s="161"/>
      <c r="S2584" s="105"/>
      <c r="T2584" s="106"/>
      <c r="U2584" s="107" t="s">
        <v>6544</v>
      </c>
      <c r="V2584" s="108" t="s">
        <v>756</v>
      </c>
      <c r="W2584" s="109" t="s">
        <v>1908</v>
      </c>
      <c r="X2584" s="110" t="str">
        <f t="shared" si="6"/>
        <v/>
      </c>
      <c r="Y2584" s="110" t="str">
        <f t="shared" si="7"/>
        <v/>
      </c>
      <c r="Z2584" s="109" t="s">
        <v>797</v>
      </c>
      <c r="AA2584" s="109" t="s">
        <v>802</v>
      </c>
      <c r="AB2584" s="106"/>
      <c r="AC2584" s="158"/>
      <c r="AD2584" s="160"/>
      <c r="AE2584" s="127"/>
      <c r="AF2584" s="113"/>
      <c r="AG2584" s="165" t="str">
        <f t="array" ref="AG2584">XLOOKUP(F2584,'CLV2'!A:A,'CLV2'!E:E)</f>
        <v>2.MEAT</v>
      </c>
      <c r="AH2584" s="115" t="str">
        <f t="array" ref="AH2584">XLOOKUP(F2584,'CLV2'!A:A,'CLV2'!F:F)</f>
        <v>3.FROZEN MEAT</v>
      </c>
      <c r="AI2584" s="115" t="str">
        <f t="shared" si="8"/>
        <v>Pack</v>
      </c>
      <c r="AJ2584" s="116">
        <f t="shared" si="9"/>
        <v>1</v>
      </c>
      <c r="AK2584" s="117" t="str">
        <f t="array" ref="AK2584">XLOOKUP(F2584,'GIÁ'!A:A,'GIÁ'!D:D)</f>
        <v>122581.24</v>
      </c>
      <c r="AL2584" s="118">
        <f t="shared" si="10"/>
        <v>245162.48</v>
      </c>
      <c r="AM2584" s="118">
        <f t="shared" si="11"/>
        <v>0</v>
      </c>
      <c r="AN2584" s="119">
        <f t="shared" si="12"/>
        <v>0</v>
      </c>
      <c r="AO2584" s="118">
        <f t="shared" si="13"/>
        <v>245162.48</v>
      </c>
      <c r="AP2584" s="121">
        <f t="shared" si="14"/>
        <v>0</v>
      </c>
      <c r="AQ2584" s="122"/>
      <c r="AR2584" s="119"/>
    </row>
    <row r="2585" ht="22.5" customHeight="1">
      <c r="A2585" s="89">
        <v>46233.0</v>
      </c>
      <c r="B2585" s="90">
        <v>0.6902777777777778</v>
      </c>
      <c r="C2585" s="91" t="s">
        <v>34</v>
      </c>
      <c r="D2585" s="129" t="str">
        <f t="array" ref="D2585">XLOOKUP(C2585,'DS ST'!A:A,'DS ST'!B:B)</f>
        <v>A104</v>
      </c>
      <c r="E2585" s="94" t="str">
        <f t="array" ref="E2585">XLOOKUP($F2585,'GIÁ'!$A:$A,'GIÁ'!$E:$E)</f>
        <v>ĐÔNG</v>
      </c>
      <c r="F2585" s="94">
        <v>8.934717275081E12</v>
      </c>
      <c r="G2585" s="95" t="s">
        <v>1735</v>
      </c>
      <c r="H2585" s="95" t="s">
        <v>224</v>
      </c>
      <c r="I2585" s="96">
        <v>16.0</v>
      </c>
      <c r="J2585" s="96">
        <v>0.0</v>
      </c>
      <c r="K2585" s="98">
        <f t="shared" si="4"/>
        <v>16</v>
      </c>
      <c r="L2585" s="99" t="s">
        <v>6735</v>
      </c>
      <c r="M2585" s="100" t="s">
        <v>6736</v>
      </c>
      <c r="N2585" s="101" t="str">
        <f t="shared" si="139"/>
        <v>PT1590282-T0018934717275081</v>
      </c>
      <c r="O2585" s="128"/>
      <c r="P2585" s="100"/>
      <c r="Q2585" s="103">
        <f t="shared" si="5"/>
        <v>16</v>
      </c>
      <c r="R2585" s="161"/>
      <c r="S2585" s="105"/>
      <c r="T2585" s="106"/>
      <c r="U2585" s="107" t="s">
        <v>6563</v>
      </c>
      <c r="V2585" s="108" t="s">
        <v>756</v>
      </c>
      <c r="W2585" s="109" t="s">
        <v>1908</v>
      </c>
      <c r="X2585" s="110" t="str">
        <f t="shared" si="6"/>
        <v/>
      </c>
      <c r="Y2585" s="110" t="str">
        <f t="shared" si="7"/>
        <v/>
      </c>
      <c r="Z2585" s="109" t="s">
        <v>797</v>
      </c>
      <c r="AA2585" s="109" t="s">
        <v>802</v>
      </c>
      <c r="AB2585" s="106"/>
      <c r="AC2585" s="158"/>
      <c r="AD2585" s="160"/>
      <c r="AE2585" s="127"/>
      <c r="AF2585" s="113"/>
      <c r="AG2585" s="165" t="str">
        <f t="array" ref="AG2585">XLOOKUP(F2585,'CLV2'!A:A,'CLV2'!E:E)</f>
        <v>2.FROZEN FOODS</v>
      </c>
      <c r="AH2585" s="115" t="str">
        <f t="array" ref="AH2585">XLOOKUP(F2585,'CLV2'!A:A,'CLV2'!F:F)</f>
        <v>3.DUMPLINGS</v>
      </c>
      <c r="AI2585" s="115" t="str">
        <f t="shared" si="8"/>
        <v>Pack</v>
      </c>
      <c r="AJ2585" s="116">
        <f t="shared" si="9"/>
        <v>1</v>
      </c>
      <c r="AK2585" s="117" t="str">
        <f t="array" ref="AK2585">XLOOKUP(F2585,'GIÁ'!A:A,'GIÁ'!D:D)</f>
        <v>42036.39</v>
      </c>
      <c r="AL2585" s="118">
        <f t="shared" si="10"/>
        <v>672582.24</v>
      </c>
      <c r="AM2585" s="118">
        <f t="shared" si="11"/>
        <v>0</v>
      </c>
      <c r="AN2585" s="119">
        <f t="shared" si="12"/>
        <v>0</v>
      </c>
      <c r="AO2585" s="118">
        <f t="shared" si="13"/>
        <v>672582.24</v>
      </c>
      <c r="AP2585" s="121">
        <f t="shared" si="14"/>
        <v>0</v>
      </c>
      <c r="AQ2585" s="122"/>
      <c r="AR2585" s="119"/>
    </row>
    <row r="2586" ht="22.5" customHeight="1">
      <c r="A2586" s="89">
        <v>46233.0</v>
      </c>
      <c r="B2586" s="90">
        <v>0.6902777777777778</v>
      </c>
      <c r="C2586" s="91" t="s">
        <v>34</v>
      </c>
      <c r="D2586" s="129" t="str">
        <f t="array" ref="D2586">XLOOKUP(C2586,'DS ST'!A:A,'DS ST'!B:B)</f>
        <v>A104</v>
      </c>
      <c r="E2586" s="94" t="str">
        <f t="array" ref="E2586">XLOOKUP($F2586,'GIÁ'!$A:$A,'GIÁ'!$E:$E)</f>
        <v>ĐÔNG</v>
      </c>
      <c r="F2586" s="94">
        <v>8.934717264474E12</v>
      </c>
      <c r="G2586" s="95" t="s">
        <v>1717</v>
      </c>
      <c r="H2586" s="95" t="s">
        <v>224</v>
      </c>
      <c r="I2586" s="96">
        <v>4.0</v>
      </c>
      <c r="J2586" s="96">
        <v>0.0</v>
      </c>
      <c r="K2586" s="98">
        <f t="shared" si="4"/>
        <v>4</v>
      </c>
      <c r="L2586" s="99" t="s">
        <v>6735</v>
      </c>
      <c r="M2586" s="100" t="s">
        <v>6736</v>
      </c>
      <c r="N2586" s="101" t="str">
        <f t="shared" si="139"/>
        <v>PT1590282-T0018934717264474</v>
      </c>
      <c r="O2586" s="128"/>
      <c r="P2586" s="100"/>
      <c r="Q2586" s="103">
        <f t="shared" si="5"/>
        <v>4</v>
      </c>
      <c r="R2586" s="161"/>
      <c r="S2586" s="105"/>
      <c r="T2586" s="106"/>
      <c r="U2586" s="107" t="s">
        <v>6567</v>
      </c>
      <c r="V2586" s="108" t="s">
        <v>756</v>
      </c>
      <c r="W2586" s="109" t="s">
        <v>1908</v>
      </c>
      <c r="X2586" s="110" t="str">
        <f t="shared" si="6"/>
        <v/>
      </c>
      <c r="Y2586" s="110" t="str">
        <f t="shared" si="7"/>
        <v/>
      </c>
      <c r="Z2586" s="109" t="s">
        <v>797</v>
      </c>
      <c r="AA2586" s="109" t="s">
        <v>802</v>
      </c>
      <c r="AB2586" s="106"/>
      <c r="AC2586" s="158"/>
      <c r="AD2586" s="160"/>
      <c r="AE2586" s="127"/>
      <c r="AF2586" s="113"/>
      <c r="AG2586" s="165" t="str">
        <f t="array" ref="AG2586">XLOOKUP(F2586,'CLV2'!A:A,'CLV2'!E:E)</f>
        <v>2.FROZEN FOODS</v>
      </c>
      <c r="AH2586" s="115" t="str">
        <f t="array" ref="AH2586">XLOOKUP(F2586,'CLV2'!A:A,'CLV2'!F:F)</f>
        <v>3.HOTPOT AND FRIED</v>
      </c>
      <c r="AI2586" s="115" t="str">
        <f t="shared" si="8"/>
        <v>Pack</v>
      </c>
      <c r="AJ2586" s="116">
        <f t="shared" si="9"/>
        <v>1</v>
      </c>
      <c r="AK2586" s="117" t="str">
        <f t="array" ref="AK2586">XLOOKUP(F2586,'GIÁ'!A:A,'GIÁ'!D:D)</f>
        <v>45233.68</v>
      </c>
      <c r="AL2586" s="118">
        <f t="shared" si="10"/>
        <v>180934.72</v>
      </c>
      <c r="AM2586" s="118">
        <f t="shared" si="11"/>
        <v>0</v>
      </c>
      <c r="AN2586" s="119">
        <f t="shared" si="12"/>
        <v>0</v>
      </c>
      <c r="AO2586" s="118">
        <f t="shared" si="13"/>
        <v>180934.72</v>
      </c>
      <c r="AP2586" s="121">
        <f t="shared" si="14"/>
        <v>0</v>
      </c>
      <c r="AQ2586" s="122"/>
      <c r="AR2586" s="119"/>
    </row>
    <row r="2587" ht="22.5" customHeight="1">
      <c r="A2587" s="89">
        <v>46233.0</v>
      </c>
      <c r="B2587" s="90">
        <v>0.6902777777777778</v>
      </c>
      <c r="C2587" s="91" t="s">
        <v>34</v>
      </c>
      <c r="D2587" s="129" t="str">
        <f t="array" ref="D2587">XLOOKUP(C2587,'DS ST'!A:A,'DS ST'!B:B)</f>
        <v>A104</v>
      </c>
      <c r="E2587" s="94" t="str">
        <f t="array" ref="E2587">XLOOKUP($F2587,'GIÁ'!$A:$A,'GIÁ'!$E:$E)</f>
        <v>ĐÔNG</v>
      </c>
      <c r="F2587" s="94">
        <v>8.8880036524E12</v>
      </c>
      <c r="G2587" s="95" t="s">
        <v>1541</v>
      </c>
      <c r="H2587" s="95" t="s">
        <v>224</v>
      </c>
      <c r="I2587" s="96">
        <v>8.0</v>
      </c>
      <c r="J2587" s="96">
        <v>0.0</v>
      </c>
      <c r="K2587" s="98">
        <f t="shared" si="4"/>
        <v>8</v>
      </c>
      <c r="L2587" s="99" t="s">
        <v>6735</v>
      </c>
      <c r="M2587" s="100" t="s">
        <v>6736</v>
      </c>
      <c r="N2587" s="101" t="str">
        <f t="shared" si="139"/>
        <v>PT1590282-T0018888003652400</v>
      </c>
      <c r="O2587" s="128"/>
      <c r="P2587" s="100"/>
      <c r="Q2587" s="103">
        <f t="shared" si="5"/>
        <v>8</v>
      </c>
      <c r="R2587" s="161"/>
      <c r="S2587" s="105"/>
      <c r="T2587" s="106"/>
      <c r="U2587" s="107" t="s">
        <v>6564</v>
      </c>
      <c r="V2587" s="108" t="s">
        <v>756</v>
      </c>
      <c r="W2587" s="109" t="s">
        <v>1908</v>
      </c>
      <c r="X2587" s="110" t="str">
        <f t="shared" si="6"/>
        <v/>
      </c>
      <c r="Y2587" s="110" t="str">
        <f t="shared" si="7"/>
        <v/>
      </c>
      <c r="Z2587" s="109" t="s">
        <v>797</v>
      </c>
      <c r="AA2587" s="109" t="s">
        <v>802</v>
      </c>
      <c r="AB2587" s="106"/>
      <c r="AC2587" s="158"/>
      <c r="AD2587" s="160"/>
      <c r="AE2587" s="127"/>
      <c r="AF2587" s="113"/>
      <c r="AG2587" s="165" t="str">
        <f t="array" ref="AG2587">XLOOKUP(F2587,'CLV2'!A:A,'CLV2'!E:E)</f>
        <v>2.FROZEN FOODS</v>
      </c>
      <c r="AH2587" s="115" t="str">
        <f t="array" ref="AH2587">XLOOKUP(F2587,'CLV2'!A:A,'CLV2'!F:F)</f>
        <v>3.PASTRY AND DESSERTS</v>
      </c>
      <c r="AI2587" s="115" t="str">
        <f t="shared" si="8"/>
        <v>Pack</v>
      </c>
      <c r="AJ2587" s="116">
        <f t="shared" si="9"/>
        <v>1</v>
      </c>
      <c r="AK2587" s="117" t="str">
        <f t="array" ref="AK2587">XLOOKUP(F2587,'GIÁ'!A:A,'GIÁ'!D:D)</f>
        <v>31762.47</v>
      </c>
      <c r="AL2587" s="118">
        <f t="shared" si="10"/>
        <v>254099.76</v>
      </c>
      <c r="AM2587" s="118">
        <f t="shared" si="11"/>
        <v>0</v>
      </c>
      <c r="AN2587" s="119">
        <f t="shared" si="12"/>
        <v>0</v>
      </c>
      <c r="AO2587" s="118">
        <f t="shared" si="13"/>
        <v>254099.76</v>
      </c>
      <c r="AP2587" s="121">
        <f t="shared" si="14"/>
        <v>0</v>
      </c>
      <c r="AQ2587" s="122"/>
      <c r="AR2587" s="119"/>
    </row>
    <row r="2588" ht="22.5" customHeight="1">
      <c r="A2588" s="89">
        <v>46233.0</v>
      </c>
      <c r="B2588" s="90">
        <v>0.6902777777777778</v>
      </c>
      <c r="C2588" s="91" t="s">
        <v>34</v>
      </c>
      <c r="D2588" s="129" t="str">
        <f t="array" ref="D2588">XLOOKUP(C2588,'DS ST'!A:A,'DS ST'!B:B)</f>
        <v>A104</v>
      </c>
      <c r="E2588" s="94" t="str">
        <f t="array" ref="E2588">XLOOKUP($F2588,'GIÁ'!$A:$A,'GIÁ'!$E:$E)</f>
        <v>ĐÔNG</v>
      </c>
      <c r="F2588" s="94">
        <v>8.936219600002E12</v>
      </c>
      <c r="G2588" s="95" t="s">
        <v>2684</v>
      </c>
      <c r="H2588" s="95" t="s">
        <v>224</v>
      </c>
      <c r="I2588" s="96">
        <v>8.0</v>
      </c>
      <c r="J2588" s="96">
        <v>0.0</v>
      </c>
      <c r="K2588" s="98">
        <f t="shared" si="4"/>
        <v>8</v>
      </c>
      <c r="L2588" s="99" t="s">
        <v>6735</v>
      </c>
      <c r="M2588" s="100" t="s">
        <v>6736</v>
      </c>
      <c r="N2588" s="101" t="str">
        <f t="shared" si="139"/>
        <v>PT1590282-T0018936219600002</v>
      </c>
      <c r="O2588" s="128"/>
      <c r="P2588" s="100"/>
      <c r="Q2588" s="103">
        <f t="shared" si="5"/>
        <v>8</v>
      </c>
      <c r="R2588" s="161"/>
      <c r="S2588" s="105"/>
      <c r="T2588" s="106"/>
      <c r="U2588" s="107" t="s">
        <v>6566</v>
      </c>
      <c r="V2588" s="108" t="s">
        <v>756</v>
      </c>
      <c r="W2588" s="109" t="s">
        <v>1908</v>
      </c>
      <c r="X2588" s="110" t="str">
        <f t="shared" si="6"/>
        <v/>
      </c>
      <c r="Y2588" s="110" t="str">
        <f t="shared" si="7"/>
        <v/>
      </c>
      <c r="Z2588" s="109" t="s">
        <v>797</v>
      </c>
      <c r="AA2588" s="109" t="s">
        <v>802</v>
      </c>
      <c r="AB2588" s="106"/>
      <c r="AC2588" s="158"/>
      <c r="AD2588" s="160"/>
      <c r="AE2588" s="127"/>
      <c r="AF2588" s="113"/>
      <c r="AG2588" s="165" t="str">
        <f t="array" ref="AG2588">XLOOKUP(F2588,'CLV2'!A:A,'CLV2'!E:E)</f>
        <v>2.FROZEN FOODS</v>
      </c>
      <c r="AH2588" s="115" t="str">
        <f t="array" ref="AH2588">XLOOKUP(F2588,'CLV2'!A:A,'CLV2'!F:F)</f>
        <v>3.HOTPOT AND FRIED</v>
      </c>
      <c r="AI2588" s="115" t="str">
        <f t="shared" si="8"/>
        <v>Pack</v>
      </c>
      <c r="AJ2588" s="116">
        <f t="shared" si="9"/>
        <v>1</v>
      </c>
      <c r="AK2588" s="117" t="str">
        <f t="array" ref="AK2588">XLOOKUP(F2588,'GIÁ'!A:A,'GIÁ'!D:D)</f>
        <v>11156.53</v>
      </c>
      <c r="AL2588" s="118">
        <f t="shared" si="10"/>
        <v>89252.24</v>
      </c>
      <c r="AM2588" s="118">
        <f t="shared" si="11"/>
        <v>0</v>
      </c>
      <c r="AN2588" s="119">
        <f t="shared" si="12"/>
        <v>0</v>
      </c>
      <c r="AO2588" s="118">
        <f t="shared" si="13"/>
        <v>89252.24</v>
      </c>
      <c r="AP2588" s="121">
        <f t="shared" si="14"/>
        <v>0</v>
      </c>
      <c r="AQ2588" s="122"/>
      <c r="AR2588" s="119"/>
    </row>
    <row r="2589" ht="22.5" customHeight="1">
      <c r="A2589" s="89">
        <v>46233.0</v>
      </c>
      <c r="B2589" s="90">
        <v>0.6902777777777778</v>
      </c>
      <c r="C2589" s="91" t="s">
        <v>34</v>
      </c>
      <c r="D2589" s="129" t="str">
        <f t="array" ref="D2589">XLOOKUP(C2589,'DS ST'!A:A,'DS ST'!B:B)</f>
        <v>A104</v>
      </c>
      <c r="E2589" s="94" t="str">
        <f t="array" ref="E2589">XLOOKUP($F2589,'GIÁ'!$A:$A,'GIÁ'!$E:$E)</f>
        <v>ĐÔNG</v>
      </c>
      <c r="F2589" s="94">
        <v>8.935319711311E12</v>
      </c>
      <c r="G2589" s="95" t="s">
        <v>2061</v>
      </c>
      <c r="H2589" s="95" t="s">
        <v>224</v>
      </c>
      <c r="I2589" s="96">
        <v>4.0</v>
      </c>
      <c r="J2589" s="96">
        <v>0.0</v>
      </c>
      <c r="K2589" s="98">
        <f t="shared" si="4"/>
        <v>4</v>
      </c>
      <c r="L2589" s="99" t="s">
        <v>6735</v>
      </c>
      <c r="M2589" s="100" t="s">
        <v>6736</v>
      </c>
      <c r="N2589" s="101" t="str">
        <f t="shared" si="139"/>
        <v>PT1590282-T0018935319711311</v>
      </c>
      <c r="O2589" s="128"/>
      <c r="P2589" s="100"/>
      <c r="Q2589" s="103">
        <f t="shared" si="5"/>
        <v>4</v>
      </c>
      <c r="R2589" s="161"/>
      <c r="S2589" s="105"/>
      <c r="T2589" s="106"/>
      <c r="U2589" s="107" t="s">
        <v>6529</v>
      </c>
      <c r="V2589" s="108" t="s">
        <v>756</v>
      </c>
      <c r="W2589" s="109" t="s">
        <v>1908</v>
      </c>
      <c r="X2589" s="110" t="str">
        <f t="shared" si="6"/>
        <v/>
      </c>
      <c r="Y2589" s="110" t="str">
        <f t="shared" si="7"/>
        <v/>
      </c>
      <c r="Z2589" s="109" t="s">
        <v>797</v>
      </c>
      <c r="AA2589" s="109" t="s">
        <v>802</v>
      </c>
      <c r="AB2589" s="106"/>
      <c r="AC2589" s="158"/>
      <c r="AD2589" s="160"/>
      <c r="AE2589" s="127"/>
      <c r="AF2589" s="113"/>
      <c r="AG2589" s="165" t="str">
        <f t="array" ref="AG2589">XLOOKUP(F2589,'CLV2'!A:A,'CLV2'!E:E)</f>
        <v>2.FROZEN FOODS</v>
      </c>
      <c r="AH2589" s="115" t="str">
        <f t="array" ref="AH2589">XLOOKUP(F2589,'CLV2'!A:A,'CLV2'!F:F)</f>
        <v>3.HOTPOT AND FRIED</v>
      </c>
      <c r="AI2589" s="115" t="str">
        <f t="shared" si="8"/>
        <v>Pack</v>
      </c>
      <c r="AJ2589" s="116">
        <f t="shared" si="9"/>
        <v>1</v>
      </c>
      <c r="AK2589" s="117" t="str">
        <f t="array" ref="AK2589">XLOOKUP(F2589,'GIÁ'!A:A,'GIÁ'!D:D)</f>
        <v>30542.46</v>
      </c>
      <c r="AL2589" s="118">
        <f t="shared" si="10"/>
        <v>122169.84</v>
      </c>
      <c r="AM2589" s="118">
        <f t="shared" si="11"/>
        <v>0</v>
      </c>
      <c r="AN2589" s="119">
        <f t="shared" si="12"/>
        <v>0</v>
      </c>
      <c r="AO2589" s="118">
        <f t="shared" si="13"/>
        <v>122169.84</v>
      </c>
      <c r="AP2589" s="121">
        <f t="shared" si="14"/>
        <v>0</v>
      </c>
      <c r="AQ2589" s="122"/>
      <c r="AR2589" s="119"/>
    </row>
    <row r="2590" ht="22.5" customHeight="1">
      <c r="A2590" s="89">
        <v>46233.0</v>
      </c>
      <c r="B2590" s="90">
        <v>0.6902777777777778</v>
      </c>
      <c r="C2590" s="91" t="s">
        <v>34</v>
      </c>
      <c r="D2590" s="129" t="str">
        <f t="array" ref="D2590">XLOOKUP(C2590,'DS ST'!A:A,'DS ST'!B:B)</f>
        <v>A104</v>
      </c>
      <c r="E2590" s="94" t="str">
        <f t="array" ref="E2590">XLOOKUP($F2590,'GIÁ'!$A:$A,'GIÁ'!$E:$E)</f>
        <v>ĐÔNG</v>
      </c>
      <c r="F2590" s="94">
        <v>8.935297103726E12</v>
      </c>
      <c r="G2590" s="95" t="s">
        <v>2028</v>
      </c>
      <c r="H2590" s="95" t="s">
        <v>224</v>
      </c>
      <c r="I2590" s="96">
        <v>4.0</v>
      </c>
      <c r="J2590" s="96">
        <v>0.0</v>
      </c>
      <c r="K2590" s="98">
        <f t="shared" si="4"/>
        <v>4</v>
      </c>
      <c r="L2590" s="99" t="s">
        <v>6735</v>
      </c>
      <c r="M2590" s="100" t="s">
        <v>6736</v>
      </c>
      <c r="N2590" s="101" t="str">
        <f t="shared" si="139"/>
        <v>PT1590282-T0018935297103726</v>
      </c>
      <c r="O2590" s="128"/>
      <c r="P2590" s="100"/>
      <c r="Q2590" s="103">
        <f t="shared" si="5"/>
        <v>4</v>
      </c>
      <c r="R2590" s="161"/>
      <c r="S2590" s="105"/>
      <c r="T2590" s="106"/>
      <c r="U2590" s="107" t="s">
        <v>6526</v>
      </c>
      <c r="V2590" s="108" t="s">
        <v>756</v>
      </c>
      <c r="W2590" s="109" t="s">
        <v>1908</v>
      </c>
      <c r="X2590" s="110" t="str">
        <f t="shared" si="6"/>
        <v/>
      </c>
      <c r="Y2590" s="110" t="str">
        <f t="shared" si="7"/>
        <v/>
      </c>
      <c r="Z2590" s="109" t="s">
        <v>797</v>
      </c>
      <c r="AA2590" s="109" t="s">
        <v>802</v>
      </c>
      <c r="AB2590" s="106"/>
      <c r="AC2590" s="158"/>
      <c r="AD2590" s="160"/>
      <c r="AE2590" s="127"/>
      <c r="AF2590" s="113"/>
      <c r="AG2590" s="165" t="str">
        <f t="array" ref="AG2590">XLOOKUP(F2590,'CLV2'!A:A,'CLV2'!E:E)</f>
        <v>2.FROZEN FOODS</v>
      </c>
      <c r="AH2590" s="115" t="str">
        <f t="array" ref="AH2590">XLOOKUP(F2590,'CLV2'!A:A,'CLV2'!F:F)</f>
        <v>3.PIZZA - READY MEALS</v>
      </c>
      <c r="AI2590" s="115" t="str">
        <f t="shared" si="8"/>
        <v>Pack</v>
      </c>
      <c r="AJ2590" s="116">
        <f t="shared" si="9"/>
        <v>1</v>
      </c>
      <c r="AK2590" s="117" t="str">
        <f t="array" ref="AK2590">XLOOKUP(F2590,'GIÁ'!A:A,'GIÁ'!D:D)</f>
        <v>61056.95</v>
      </c>
      <c r="AL2590" s="118">
        <f t="shared" si="10"/>
        <v>244227.8</v>
      </c>
      <c r="AM2590" s="118">
        <f t="shared" si="11"/>
        <v>0</v>
      </c>
      <c r="AN2590" s="119">
        <f t="shared" si="12"/>
        <v>0</v>
      </c>
      <c r="AO2590" s="118">
        <f t="shared" si="13"/>
        <v>244227.8</v>
      </c>
      <c r="AP2590" s="121">
        <f t="shared" si="14"/>
        <v>0</v>
      </c>
      <c r="AQ2590" s="122"/>
      <c r="AR2590" s="119"/>
    </row>
    <row r="2591" ht="22.5" customHeight="1">
      <c r="A2591" s="89">
        <v>46233.0</v>
      </c>
      <c r="B2591" s="90">
        <v>0.6902777777777778</v>
      </c>
      <c r="C2591" s="91" t="s">
        <v>34</v>
      </c>
      <c r="D2591" s="129" t="str">
        <f t="array" ref="D2591">XLOOKUP(C2591,'DS ST'!A:A,'DS ST'!B:B)</f>
        <v>A104</v>
      </c>
      <c r="E2591" s="94" t="str">
        <f t="array" ref="E2591">XLOOKUP($F2591,'GIÁ'!$A:$A,'GIÁ'!$E:$E)</f>
        <v>ĐÔNG</v>
      </c>
      <c r="F2591" s="94">
        <v>8.934717401336E12</v>
      </c>
      <c r="G2591" s="95" t="s">
        <v>1750</v>
      </c>
      <c r="H2591" s="95" t="s">
        <v>224</v>
      </c>
      <c r="I2591" s="96">
        <v>4.0</v>
      </c>
      <c r="J2591" s="96">
        <v>0.0</v>
      </c>
      <c r="K2591" s="98">
        <f t="shared" si="4"/>
        <v>4</v>
      </c>
      <c r="L2591" s="99" t="s">
        <v>6735</v>
      </c>
      <c r="M2591" s="100" t="s">
        <v>6736</v>
      </c>
      <c r="N2591" s="101" t="str">
        <f t="shared" si="139"/>
        <v>PT1590282-T0018934717401336</v>
      </c>
      <c r="O2591" s="128"/>
      <c r="P2591" s="100"/>
      <c r="Q2591" s="103">
        <f t="shared" si="5"/>
        <v>4</v>
      </c>
      <c r="R2591" s="161"/>
      <c r="S2591" s="105"/>
      <c r="T2591" s="106"/>
      <c r="U2591" s="107" t="s">
        <v>6585</v>
      </c>
      <c r="V2591" s="108" t="s">
        <v>756</v>
      </c>
      <c r="W2591" s="109" t="s">
        <v>1908</v>
      </c>
      <c r="X2591" s="110" t="str">
        <f t="shared" si="6"/>
        <v/>
      </c>
      <c r="Y2591" s="110" t="str">
        <f t="shared" si="7"/>
        <v/>
      </c>
      <c r="Z2591" s="109" t="s">
        <v>797</v>
      </c>
      <c r="AA2591" s="109" t="s">
        <v>802</v>
      </c>
      <c r="AB2591" s="106"/>
      <c r="AC2591" s="158"/>
      <c r="AD2591" s="160"/>
      <c r="AE2591" s="127"/>
      <c r="AF2591" s="113"/>
      <c r="AG2591" s="165" t="str">
        <f t="array" ref="AG2591">XLOOKUP(F2591,'CLV2'!A:A,'CLV2'!E:E)</f>
        <v>2.FROZEN FOODS</v>
      </c>
      <c r="AH2591" s="115" t="str">
        <f t="array" ref="AH2591">XLOOKUP(F2591,'CLV2'!A:A,'CLV2'!F:F)</f>
        <v>3.DUMPLINGS</v>
      </c>
      <c r="AI2591" s="115" t="str">
        <f t="shared" si="8"/>
        <v>Pack</v>
      </c>
      <c r="AJ2591" s="116">
        <f t="shared" si="9"/>
        <v>1</v>
      </c>
      <c r="AK2591" s="117" t="str">
        <f t="array" ref="AK2591">XLOOKUP(F2591,'GIÁ'!A:A,'GIÁ'!D:D)</f>
        <v>39374.44</v>
      </c>
      <c r="AL2591" s="118">
        <f t="shared" si="10"/>
        <v>157497.76</v>
      </c>
      <c r="AM2591" s="118">
        <f t="shared" si="11"/>
        <v>0</v>
      </c>
      <c r="AN2591" s="119">
        <f t="shared" si="12"/>
        <v>0</v>
      </c>
      <c r="AO2591" s="118">
        <f t="shared" si="13"/>
        <v>157497.76</v>
      </c>
      <c r="AP2591" s="121">
        <f t="shared" si="14"/>
        <v>0</v>
      </c>
      <c r="AQ2591" s="122"/>
      <c r="AR2591" s="119"/>
    </row>
    <row r="2592" ht="22.5" customHeight="1">
      <c r="A2592" s="89">
        <v>46233.0</v>
      </c>
      <c r="B2592" s="90">
        <v>0.6902777777777778</v>
      </c>
      <c r="C2592" s="91" t="s">
        <v>34</v>
      </c>
      <c r="D2592" s="129" t="str">
        <f t="array" ref="D2592">XLOOKUP(C2592,'DS ST'!A:A,'DS ST'!B:B)</f>
        <v>A104</v>
      </c>
      <c r="E2592" s="94" t="str">
        <f t="array" ref="E2592">XLOOKUP($F2592,'GIÁ'!$A:$A,'GIÁ'!$E:$E)</f>
        <v>ĐÔNG</v>
      </c>
      <c r="F2592" s="94">
        <v>8.93607627967E12</v>
      </c>
      <c r="G2592" s="95" t="s">
        <v>2317</v>
      </c>
      <c r="H2592" s="95" t="s">
        <v>224</v>
      </c>
      <c r="I2592" s="96">
        <v>6.0</v>
      </c>
      <c r="J2592" s="96">
        <v>0.0</v>
      </c>
      <c r="K2592" s="98">
        <f t="shared" si="4"/>
        <v>6</v>
      </c>
      <c r="L2592" s="99" t="s">
        <v>6735</v>
      </c>
      <c r="M2592" s="100" t="s">
        <v>6736</v>
      </c>
      <c r="N2592" s="101" t="str">
        <f t="shared" si="139"/>
        <v>PT1590282-T0018936076279670</v>
      </c>
      <c r="O2592" s="128"/>
      <c r="P2592" s="100"/>
      <c r="Q2592" s="103">
        <f t="shared" si="5"/>
        <v>6</v>
      </c>
      <c r="R2592" s="161"/>
      <c r="S2592" s="105"/>
      <c r="T2592" s="106"/>
      <c r="U2592" s="107" t="s">
        <v>6530</v>
      </c>
      <c r="V2592" s="108" t="s">
        <v>756</v>
      </c>
      <c r="W2592" s="109" t="s">
        <v>1908</v>
      </c>
      <c r="X2592" s="110" t="str">
        <f t="shared" si="6"/>
        <v/>
      </c>
      <c r="Y2592" s="110" t="str">
        <f t="shared" si="7"/>
        <v/>
      </c>
      <c r="Z2592" s="109" t="s">
        <v>797</v>
      </c>
      <c r="AA2592" s="109" t="s">
        <v>802</v>
      </c>
      <c r="AB2592" s="106"/>
      <c r="AC2592" s="158"/>
      <c r="AD2592" s="160"/>
      <c r="AE2592" s="127"/>
      <c r="AF2592" s="113"/>
      <c r="AG2592" s="165" t="str">
        <f t="array" ref="AG2592">XLOOKUP(F2592,'CLV2'!A:A,'CLV2'!E:E)</f>
        <v>2.FROZEN FOODS</v>
      </c>
      <c r="AH2592" s="115" t="str">
        <f t="array" ref="AH2592">XLOOKUP(F2592,'CLV2'!A:A,'CLV2'!F:F)</f>
        <v>3.PASTRY AND DESSERTS</v>
      </c>
      <c r="AI2592" s="115" t="str">
        <f t="shared" si="8"/>
        <v>Pack</v>
      </c>
      <c r="AJ2592" s="116">
        <f t="shared" si="9"/>
        <v>1</v>
      </c>
      <c r="AK2592" s="117" t="str">
        <f t="array" ref="AK2592">XLOOKUP(F2592,'GIÁ'!A:A,'GIÁ'!D:D)</f>
        <v>26872.96</v>
      </c>
      <c r="AL2592" s="118">
        <f t="shared" si="10"/>
        <v>161237.76</v>
      </c>
      <c r="AM2592" s="118">
        <f t="shared" si="11"/>
        <v>0</v>
      </c>
      <c r="AN2592" s="119">
        <f t="shared" si="12"/>
        <v>0</v>
      </c>
      <c r="AO2592" s="118">
        <f t="shared" si="13"/>
        <v>161237.76</v>
      </c>
      <c r="AP2592" s="121">
        <f t="shared" si="14"/>
        <v>0</v>
      </c>
      <c r="AQ2592" s="122"/>
      <c r="AR2592" s="119"/>
    </row>
    <row r="2593" ht="22.5" customHeight="1">
      <c r="A2593" s="89">
        <v>46233.0</v>
      </c>
      <c r="B2593" s="90">
        <v>0.6902777777777778</v>
      </c>
      <c r="C2593" s="91" t="s">
        <v>34</v>
      </c>
      <c r="D2593" s="129" t="str">
        <f t="array" ref="D2593">XLOOKUP(C2593,'DS ST'!A:A,'DS ST'!B:B)</f>
        <v>A104</v>
      </c>
      <c r="E2593" s="94" t="str">
        <f t="array" ref="E2593">XLOOKUP($F2593,'GIÁ'!$A:$A,'GIÁ'!$E:$E)</f>
        <v>ĐÔNG</v>
      </c>
      <c r="F2593" s="94">
        <v>9.555894504567E12</v>
      </c>
      <c r="G2593" s="95" t="s">
        <v>3303</v>
      </c>
      <c r="H2593" s="95" t="s">
        <v>224</v>
      </c>
      <c r="I2593" s="96">
        <v>4.0</v>
      </c>
      <c r="J2593" s="96">
        <v>0.0</v>
      </c>
      <c r="K2593" s="98">
        <f t="shared" si="4"/>
        <v>4</v>
      </c>
      <c r="L2593" s="99" t="s">
        <v>6735</v>
      </c>
      <c r="M2593" s="100" t="s">
        <v>6736</v>
      </c>
      <c r="N2593" s="101" t="str">
        <f t="shared" si="139"/>
        <v>PT1590282-T0019555894504567</v>
      </c>
      <c r="O2593" s="128"/>
      <c r="P2593" s="100"/>
      <c r="Q2593" s="103">
        <f t="shared" si="5"/>
        <v>4</v>
      </c>
      <c r="R2593" s="161"/>
      <c r="S2593" s="105"/>
      <c r="T2593" s="106"/>
      <c r="U2593" s="107" t="s">
        <v>6577</v>
      </c>
      <c r="V2593" s="108" t="s">
        <v>756</v>
      </c>
      <c r="W2593" s="109" t="s">
        <v>1908</v>
      </c>
      <c r="X2593" s="110" t="str">
        <f t="shared" si="6"/>
        <v/>
      </c>
      <c r="Y2593" s="110" t="str">
        <f t="shared" si="7"/>
        <v/>
      </c>
      <c r="Z2593" s="109" t="s">
        <v>797</v>
      </c>
      <c r="AA2593" s="109" t="s">
        <v>802</v>
      </c>
      <c r="AB2593" s="106"/>
      <c r="AC2593" s="158"/>
      <c r="AD2593" s="160"/>
      <c r="AE2593" s="127"/>
      <c r="AF2593" s="113"/>
      <c r="AG2593" s="165" t="str">
        <f t="array" ref="AG2593">XLOOKUP(F2593,'CLV2'!A:A,'CLV2'!E:E)</f>
        <v>2.FROZEN FOODS</v>
      </c>
      <c r="AH2593" s="115" t="str">
        <f t="array" ref="AH2593">XLOOKUP(F2593,'CLV2'!A:A,'CLV2'!F:F)</f>
        <v>3.HOTPOT AND FRIED</v>
      </c>
      <c r="AI2593" s="115" t="str">
        <f t="shared" si="8"/>
        <v>Pack</v>
      </c>
      <c r="AJ2593" s="116">
        <f t="shared" si="9"/>
        <v>1</v>
      </c>
      <c r="AK2593" s="117" t="str">
        <f t="array" ref="AK2593">XLOOKUP(F2593,'GIÁ'!A:A,'GIÁ'!D:D)</f>
        <v>68779.37</v>
      </c>
      <c r="AL2593" s="118">
        <f t="shared" si="10"/>
        <v>275117.48</v>
      </c>
      <c r="AM2593" s="118">
        <f t="shared" si="11"/>
        <v>0</v>
      </c>
      <c r="AN2593" s="119">
        <f t="shared" si="12"/>
        <v>0</v>
      </c>
      <c r="AO2593" s="118">
        <f t="shared" si="13"/>
        <v>275117.48</v>
      </c>
      <c r="AP2593" s="121">
        <f t="shared" si="14"/>
        <v>0</v>
      </c>
      <c r="AQ2593" s="122"/>
      <c r="AR2593" s="119"/>
    </row>
    <row r="2594" ht="22.5" customHeight="1">
      <c r="A2594" s="89">
        <v>46233.0</v>
      </c>
      <c r="B2594" s="90">
        <v>0.6902777777777778</v>
      </c>
      <c r="C2594" s="91" t="s">
        <v>34</v>
      </c>
      <c r="D2594" s="129" t="str">
        <f t="array" ref="D2594">XLOOKUP(C2594,'DS ST'!A:A,'DS ST'!B:B)</f>
        <v>A104</v>
      </c>
      <c r="E2594" s="94" t="str">
        <f t="array" ref="E2594">XLOOKUP($F2594,'GIÁ'!$A:$A,'GIÁ'!$E:$E)</f>
        <v>ĐÔNG</v>
      </c>
      <c r="F2594" s="94">
        <v>8.935319710499E12</v>
      </c>
      <c r="G2594" s="95" t="s">
        <v>2056</v>
      </c>
      <c r="H2594" s="95" t="s">
        <v>224</v>
      </c>
      <c r="I2594" s="96">
        <v>6.0</v>
      </c>
      <c r="J2594" s="96">
        <v>0.0</v>
      </c>
      <c r="K2594" s="98">
        <f t="shared" si="4"/>
        <v>6</v>
      </c>
      <c r="L2594" s="99" t="s">
        <v>6735</v>
      </c>
      <c r="M2594" s="100" t="s">
        <v>6736</v>
      </c>
      <c r="N2594" s="101" t="str">
        <f t="shared" si="139"/>
        <v>PT1590282-T0018935319710499</v>
      </c>
      <c r="O2594" s="128"/>
      <c r="P2594" s="100"/>
      <c r="Q2594" s="103">
        <f t="shared" si="5"/>
        <v>6</v>
      </c>
      <c r="R2594" s="161"/>
      <c r="S2594" s="105"/>
      <c r="T2594" s="106"/>
      <c r="U2594" s="107" t="s">
        <v>6531</v>
      </c>
      <c r="V2594" s="108" t="s">
        <v>756</v>
      </c>
      <c r="W2594" s="109" t="s">
        <v>1908</v>
      </c>
      <c r="X2594" s="110" t="str">
        <f t="shared" si="6"/>
        <v/>
      </c>
      <c r="Y2594" s="110" t="str">
        <f t="shared" si="7"/>
        <v/>
      </c>
      <c r="Z2594" s="109" t="s">
        <v>797</v>
      </c>
      <c r="AA2594" s="109" t="s">
        <v>802</v>
      </c>
      <c r="AB2594" s="106"/>
      <c r="AC2594" s="158"/>
      <c r="AD2594" s="160"/>
      <c r="AE2594" s="127"/>
      <c r="AF2594" s="113"/>
      <c r="AG2594" s="165" t="str">
        <f t="array" ref="AG2594">XLOOKUP(F2594,'CLV2'!A:A,'CLV2'!E:E)</f>
        <v>2.FROZEN FOODS</v>
      </c>
      <c r="AH2594" s="115" t="str">
        <f t="array" ref="AH2594">XLOOKUP(F2594,'CLV2'!A:A,'CLV2'!F:F)</f>
        <v>3.HOTPOT AND FRIED</v>
      </c>
      <c r="AI2594" s="115" t="str">
        <f t="shared" si="8"/>
        <v>Pack</v>
      </c>
      <c r="AJ2594" s="116">
        <f t="shared" si="9"/>
        <v>1</v>
      </c>
      <c r="AK2594" s="117" t="str">
        <f t="array" ref="AK2594">XLOOKUP(F2594,'GIÁ'!A:A,'GIÁ'!D:D)</f>
        <v>39627.31</v>
      </c>
      <c r="AL2594" s="118">
        <f t="shared" si="10"/>
        <v>237763.86</v>
      </c>
      <c r="AM2594" s="118">
        <f t="shared" si="11"/>
        <v>0</v>
      </c>
      <c r="AN2594" s="119">
        <f t="shared" si="12"/>
        <v>0</v>
      </c>
      <c r="AO2594" s="118">
        <f t="shared" si="13"/>
        <v>237763.86</v>
      </c>
      <c r="AP2594" s="121">
        <f t="shared" si="14"/>
        <v>0</v>
      </c>
      <c r="AQ2594" s="122"/>
      <c r="AR2594" s="119"/>
    </row>
    <row r="2595" ht="22.5" customHeight="1">
      <c r="A2595" s="89">
        <v>46233.0</v>
      </c>
      <c r="B2595" s="90">
        <v>0.6902777777777778</v>
      </c>
      <c r="C2595" s="91" t="s">
        <v>34</v>
      </c>
      <c r="D2595" s="129" t="str">
        <f t="array" ref="D2595">XLOOKUP(C2595,'DS ST'!A:A,'DS ST'!B:B)</f>
        <v>A104</v>
      </c>
      <c r="E2595" s="94" t="str">
        <f t="array" ref="E2595">XLOOKUP($F2595,'GIÁ'!$A:$A,'GIÁ'!$E:$E)</f>
        <v>ĐÔNG</v>
      </c>
      <c r="F2595" s="94">
        <v>8.935101608461E12</v>
      </c>
      <c r="G2595" s="95" t="s">
        <v>1899</v>
      </c>
      <c r="H2595" s="95" t="s">
        <v>224</v>
      </c>
      <c r="I2595" s="96">
        <v>6.0</v>
      </c>
      <c r="J2595" s="96">
        <v>0.0</v>
      </c>
      <c r="K2595" s="98">
        <f t="shared" si="4"/>
        <v>6</v>
      </c>
      <c r="L2595" s="99" t="s">
        <v>6735</v>
      </c>
      <c r="M2595" s="100" t="s">
        <v>6736</v>
      </c>
      <c r="N2595" s="101" t="str">
        <f t="shared" si="139"/>
        <v>PT1590282-T0018935101608461</v>
      </c>
      <c r="O2595" s="128"/>
      <c r="P2595" s="100"/>
      <c r="Q2595" s="103">
        <f t="shared" si="5"/>
        <v>6</v>
      </c>
      <c r="R2595" s="161"/>
      <c r="S2595" s="105"/>
      <c r="T2595" s="106"/>
      <c r="U2595" s="107" t="s">
        <v>6555</v>
      </c>
      <c r="V2595" s="108" t="s">
        <v>756</v>
      </c>
      <c r="W2595" s="109" t="s">
        <v>1908</v>
      </c>
      <c r="X2595" s="110" t="str">
        <f t="shared" si="6"/>
        <v/>
      </c>
      <c r="Y2595" s="110" t="str">
        <f t="shared" si="7"/>
        <v/>
      </c>
      <c r="Z2595" s="109" t="s">
        <v>797</v>
      </c>
      <c r="AA2595" s="109" t="s">
        <v>802</v>
      </c>
      <c r="AB2595" s="106"/>
      <c r="AC2595" s="158"/>
      <c r="AD2595" s="160"/>
      <c r="AE2595" s="127"/>
      <c r="AF2595" s="113"/>
      <c r="AG2595" s="165" t="str">
        <f t="array" ref="AG2595">XLOOKUP(F2595,'CLV2'!A:A,'CLV2'!E:E)</f>
        <v>2.FROZEN FOODS</v>
      </c>
      <c r="AH2595" s="115" t="str">
        <f t="array" ref="AH2595">XLOOKUP(F2595,'CLV2'!A:A,'CLV2'!F:F)</f>
        <v>3.HOTPOT AND FRIED</v>
      </c>
      <c r="AI2595" s="115" t="str">
        <f t="shared" si="8"/>
        <v>Pack</v>
      </c>
      <c r="AJ2595" s="116">
        <f t="shared" si="9"/>
        <v>1</v>
      </c>
      <c r="AK2595" s="117" t="str">
        <f t="array" ref="AK2595">XLOOKUP(F2595,'GIÁ'!A:A,'GIÁ'!D:D)</f>
        <v>16904.85</v>
      </c>
      <c r="AL2595" s="118">
        <f t="shared" si="10"/>
        <v>101429.1</v>
      </c>
      <c r="AM2595" s="118">
        <f t="shared" si="11"/>
        <v>0</v>
      </c>
      <c r="AN2595" s="119">
        <f t="shared" si="12"/>
        <v>0</v>
      </c>
      <c r="AO2595" s="118">
        <f t="shared" si="13"/>
        <v>101429.1</v>
      </c>
      <c r="AP2595" s="121">
        <f t="shared" si="14"/>
        <v>0</v>
      </c>
      <c r="AQ2595" s="122"/>
      <c r="AR2595" s="119"/>
    </row>
    <row r="2596" ht="22.5" customHeight="1">
      <c r="A2596" s="89">
        <v>46233.0</v>
      </c>
      <c r="B2596" s="90">
        <v>0.6902777777777778</v>
      </c>
      <c r="C2596" s="91" t="s">
        <v>34</v>
      </c>
      <c r="D2596" s="129" t="str">
        <f t="array" ref="D2596">XLOOKUP(C2596,'DS ST'!A:A,'DS ST'!B:B)</f>
        <v>A104</v>
      </c>
      <c r="E2596" s="94" t="str">
        <f t="array" ref="E2596">XLOOKUP($F2596,'GIÁ'!$A:$A,'GIÁ'!$E:$E)</f>
        <v>ĐÔNG</v>
      </c>
      <c r="F2596" s="94">
        <v>8.936077110262E12</v>
      </c>
      <c r="G2596" s="95" t="s">
        <v>2339</v>
      </c>
      <c r="H2596" s="95" t="s">
        <v>224</v>
      </c>
      <c r="I2596" s="96">
        <v>4.0</v>
      </c>
      <c r="J2596" s="96">
        <v>0.0</v>
      </c>
      <c r="K2596" s="98">
        <f t="shared" si="4"/>
        <v>4</v>
      </c>
      <c r="L2596" s="99" t="s">
        <v>6735</v>
      </c>
      <c r="M2596" s="100" t="s">
        <v>6736</v>
      </c>
      <c r="N2596" s="101" t="str">
        <f t="shared" si="139"/>
        <v>PT1590282-T0018936077110262</v>
      </c>
      <c r="O2596" s="128"/>
      <c r="P2596" s="100"/>
      <c r="Q2596" s="103">
        <f t="shared" si="5"/>
        <v>4</v>
      </c>
      <c r="R2596" s="161"/>
      <c r="S2596" s="105"/>
      <c r="T2596" s="106"/>
      <c r="U2596" s="107" t="s">
        <v>6579</v>
      </c>
      <c r="V2596" s="108" t="s">
        <v>756</v>
      </c>
      <c r="W2596" s="109" t="s">
        <v>1908</v>
      </c>
      <c r="X2596" s="110" t="str">
        <f t="shared" si="6"/>
        <v/>
      </c>
      <c r="Y2596" s="110" t="str">
        <f t="shared" si="7"/>
        <v/>
      </c>
      <c r="Z2596" s="109" t="s">
        <v>797</v>
      </c>
      <c r="AA2596" s="109" t="s">
        <v>802</v>
      </c>
      <c r="AB2596" s="106"/>
      <c r="AC2596" s="158"/>
      <c r="AD2596" s="160"/>
      <c r="AE2596" s="127"/>
      <c r="AF2596" s="113"/>
      <c r="AG2596" s="165" t="str">
        <f t="array" ref="AG2596">XLOOKUP(F2596,'CLV2'!A:A,'CLV2'!E:E)</f>
        <v>2.FROZEN FOODS</v>
      </c>
      <c r="AH2596" s="115" t="str">
        <f t="array" ref="AH2596">XLOOKUP(F2596,'CLV2'!A:A,'CLV2'!F:F)</f>
        <v>3.DUMPLINGS</v>
      </c>
      <c r="AI2596" s="115" t="str">
        <f t="shared" si="8"/>
        <v>Pack</v>
      </c>
      <c r="AJ2596" s="116">
        <f t="shared" si="9"/>
        <v>1</v>
      </c>
      <c r="AK2596" s="117" t="str">
        <f t="array" ref="AK2596">XLOOKUP(F2596,'GIÁ'!A:A,'GIÁ'!D:D)</f>
        <v>34476.05</v>
      </c>
      <c r="AL2596" s="118">
        <f t="shared" si="10"/>
        <v>137904.2</v>
      </c>
      <c r="AM2596" s="118">
        <f t="shared" si="11"/>
        <v>0</v>
      </c>
      <c r="AN2596" s="119">
        <f t="shared" si="12"/>
        <v>0</v>
      </c>
      <c r="AO2596" s="118">
        <f t="shared" si="13"/>
        <v>137904.2</v>
      </c>
      <c r="AP2596" s="121">
        <f t="shared" si="14"/>
        <v>0</v>
      </c>
      <c r="AQ2596" s="122"/>
      <c r="AR2596" s="119"/>
    </row>
    <row r="2597" ht="22.5" customHeight="1">
      <c r="A2597" s="89">
        <v>46233.0</v>
      </c>
      <c r="B2597" s="90">
        <v>0.6902777777777778</v>
      </c>
      <c r="C2597" s="91" t="s">
        <v>34</v>
      </c>
      <c r="D2597" s="129" t="str">
        <f t="array" ref="D2597">XLOOKUP(C2597,'DS ST'!A:A,'DS ST'!B:B)</f>
        <v>A104</v>
      </c>
      <c r="E2597" s="94" t="str">
        <f t="array" ref="E2597">XLOOKUP($F2597,'GIÁ'!$A:$A,'GIÁ'!$E:$E)</f>
        <v>ĐÔNG</v>
      </c>
      <c r="F2597" s="94">
        <v>8.934717401343E12</v>
      </c>
      <c r="G2597" s="95" t="s">
        <v>1752</v>
      </c>
      <c r="H2597" s="95" t="s">
        <v>224</v>
      </c>
      <c r="I2597" s="96">
        <v>4.0</v>
      </c>
      <c r="J2597" s="96">
        <v>0.0</v>
      </c>
      <c r="K2597" s="98">
        <f t="shared" si="4"/>
        <v>4</v>
      </c>
      <c r="L2597" s="99" t="s">
        <v>6735</v>
      </c>
      <c r="M2597" s="100" t="s">
        <v>6736</v>
      </c>
      <c r="N2597" s="101" t="str">
        <f t="shared" si="139"/>
        <v>PT1590282-T0018934717401343</v>
      </c>
      <c r="O2597" s="128"/>
      <c r="P2597" s="100"/>
      <c r="Q2597" s="103">
        <f t="shared" si="5"/>
        <v>4</v>
      </c>
      <c r="R2597" s="161"/>
      <c r="S2597" s="105"/>
      <c r="T2597" s="106"/>
      <c r="U2597" s="107" t="s">
        <v>6576</v>
      </c>
      <c r="V2597" s="108" t="s">
        <v>756</v>
      </c>
      <c r="W2597" s="109" t="s">
        <v>1908</v>
      </c>
      <c r="X2597" s="110" t="str">
        <f t="shared" si="6"/>
        <v/>
      </c>
      <c r="Y2597" s="110" t="str">
        <f t="shared" si="7"/>
        <v/>
      </c>
      <c r="Z2597" s="109" t="s">
        <v>797</v>
      </c>
      <c r="AA2597" s="109" t="s">
        <v>802</v>
      </c>
      <c r="AB2597" s="106"/>
      <c r="AC2597" s="158"/>
      <c r="AD2597" s="160"/>
      <c r="AE2597" s="127"/>
      <c r="AF2597" s="113"/>
      <c r="AG2597" s="165" t="str">
        <f t="array" ref="AG2597">XLOOKUP(F2597,'CLV2'!A:A,'CLV2'!E:E)</f>
        <v>2.FROZEN FOODS</v>
      </c>
      <c r="AH2597" s="115" t="str">
        <f t="array" ref="AH2597">XLOOKUP(F2597,'CLV2'!A:A,'CLV2'!F:F)</f>
        <v>3.DUMPLINGS</v>
      </c>
      <c r="AI2597" s="115" t="str">
        <f t="shared" si="8"/>
        <v>Pack</v>
      </c>
      <c r="AJ2597" s="116">
        <f t="shared" si="9"/>
        <v>1</v>
      </c>
      <c r="AK2597" s="117" t="str">
        <f t="array" ref="AK2597">XLOOKUP(F2597,'GIÁ'!A:A,'GIÁ'!D:D)</f>
        <v>20835.93</v>
      </c>
      <c r="AL2597" s="118">
        <f t="shared" si="10"/>
        <v>83343.72</v>
      </c>
      <c r="AM2597" s="118">
        <f t="shared" si="11"/>
        <v>0</v>
      </c>
      <c r="AN2597" s="119">
        <f t="shared" si="12"/>
        <v>0</v>
      </c>
      <c r="AO2597" s="118">
        <f t="shared" si="13"/>
        <v>83343.72</v>
      </c>
      <c r="AP2597" s="121">
        <f t="shared" si="14"/>
        <v>0</v>
      </c>
      <c r="AQ2597" s="122"/>
      <c r="AR2597" s="119"/>
    </row>
    <row r="2598" ht="22.5" customHeight="1">
      <c r="A2598" s="89">
        <v>46233.0</v>
      </c>
      <c r="B2598" s="90">
        <v>0.6902777777777778</v>
      </c>
      <c r="C2598" s="91" t="s">
        <v>34</v>
      </c>
      <c r="D2598" s="129" t="str">
        <f t="array" ref="D2598">XLOOKUP(C2598,'DS ST'!A:A,'DS ST'!B:B)</f>
        <v>A104</v>
      </c>
      <c r="E2598" s="94" t="str">
        <f t="array" ref="E2598">XLOOKUP($F2598,'GIÁ'!$A:$A,'GIÁ'!$E:$E)</f>
        <v>ĐÔNG</v>
      </c>
      <c r="F2598" s="94">
        <v>8.934717472008E12</v>
      </c>
      <c r="G2598" s="95" t="s">
        <v>1769</v>
      </c>
      <c r="H2598" s="95" t="s">
        <v>224</v>
      </c>
      <c r="I2598" s="96">
        <v>4.0</v>
      </c>
      <c r="J2598" s="96">
        <v>0.0</v>
      </c>
      <c r="K2598" s="98">
        <f t="shared" si="4"/>
        <v>4</v>
      </c>
      <c r="L2598" s="99" t="s">
        <v>6735</v>
      </c>
      <c r="M2598" s="100" t="s">
        <v>6736</v>
      </c>
      <c r="N2598" s="101" t="str">
        <f t="shared" si="139"/>
        <v>PT1590282-T0018934717472008</v>
      </c>
      <c r="O2598" s="128"/>
      <c r="P2598" s="100"/>
      <c r="Q2598" s="103">
        <f t="shared" si="5"/>
        <v>4</v>
      </c>
      <c r="R2598" s="161"/>
      <c r="S2598" s="105"/>
      <c r="T2598" s="106"/>
      <c r="U2598" s="107" t="s">
        <v>6597</v>
      </c>
      <c r="V2598" s="108" t="s">
        <v>756</v>
      </c>
      <c r="W2598" s="109" t="s">
        <v>1908</v>
      </c>
      <c r="X2598" s="110" t="str">
        <f t="shared" si="6"/>
        <v/>
      </c>
      <c r="Y2598" s="110" t="str">
        <f t="shared" si="7"/>
        <v/>
      </c>
      <c r="Z2598" s="109" t="s">
        <v>797</v>
      </c>
      <c r="AA2598" s="109" t="s">
        <v>802</v>
      </c>
      <c r="AB2598" s="106"/>
      <c r="AC2598" s="158"/>
      <c r="AD2598" s="160"/>
      <c r="AE2598" s="127"/>
      <c r="AF2598" s="113"/>
      <c r="AG2598" s="165" t="str">
        <f t="array" ref="AG2598">XLOOKUP(F2598,'CLV2'!A:A,'CLV2'!E:E)</f>
        <v>2.FROZEN FOODS</v>
      </c>
      <c r="AH2598" s="115" t="str">
        <f t="array" ref="AH2598">XLOOKUP(F2598,'CLV2'!A:A,'CLV2'!F:F)</f>
        <v>3.HOTPOT AND FRIED</v>
      </c>
      <c r="AI2598" s="115" t="str">
        <f t="shared" si="8"/>
        <v>Pack</v>
      </c>
      <c r="AJ2598" s="116">
        <f t="shared" si="9"/>
        <v>1</v>
      </c>
      <c r="AK2598" s="117" t="str">
        <f t="array" ref="AK2598">XLOOKUP(F2598,'GIÁ'!A:A,'GIÁ'!D:D)</f>
        <v>35456.20</v>
      </c>
      <c r="AL2598" s="118">
        <f t="shared" si="10"/>
        <v>141824.8</v>
      </c>
      <c r="AM2598" s="118">
        <f t="shared" si="11"/>
        <v>0</v>
      </c>
      <c r="AN2598" s="119">
        <f t="shared" si="12"/>
        <v>0</v>
      </c>
      <c r="AO2598" s="118">
        <f t="shared" si="13"/>
        <v>141824.8</v>
      </c>
      <c r="AP2598" s="121">
        <f t="shared" si="14"/>
        <v>0</v>
      </c>
      <c r="AQ2598" s="122"/>
      <c r="AR2598" s="119"/>
    </row>
    <row r="2599" ht="22.5" customHeight="1">
      <c r="A2599" s="89">
        <v>46233.0</v>
      </c>
      <c r="B2599" s="90">
        <v>0.6902777777777778</v>
      </c>
      <c r="C2599" s="91" t="s">
        <v>34</v>
      </c>
      <c r="D2599" s="129" t="str">
        <f t="array" ref="D2599">XLOOKUP(C2599,'DS ST'!A:A,'DS ST'!B:B)</f>
        <v>A104</v>
      </c>
      <c r="E2599" s="94" t="str">
        <f t="array" ref="E2599">XLOOKUP($F2599,'GIÁ'!$A:$A,'GIÁ'!$E:$E)</f>
        <v>ĐÔNG</v>
      </c>
      <c r="F2599" s="94">
        <v>8.936210415551E12</v>
      </c>
      <c r="G2599" s="95" t="s">
        <v>2676</v>
      </c>
      <c r="H2599" s="95" t="s">
        <v>224</v>
      </c>
      <c r="I2599" s="96">
        <v>4.0</v>
      </c>
      <c r="J2599" s="96">
        <v>0.0</v>
      </c>
      <c r="K2599" s="98">
        <f t="shared" si="4"/>
        <v>4</v>
      </c>
      <c r="L2599" s="99" t="s">
        <v>6735</v>
      </c>
      <c r="M2599" s="100" t="s">
        <v>6736</v>
      </c>
      <c r="N2599" s="101" t="str">
        <f t="shared" si="139"/>
        <v>PT1590282-T0018936210415551</v>
      </c>
      <c r="O2599" s="128"/>
      <c r="P2599" s="100"/>
      <c r="Q2599" s="103">
        <f t="shared" si="5"/>
        <v>4</v>
      </c>
      <c r="R2599" s="161"/>
      <c r="S2599" s="105"/>
      <c r="T2599" s="106"/>
      <c r="U2599" s="107" t="s">
        <v>6554</v>
      </c>
      <c r="V2599" s="108" t="s">
        <v>756</v>
      </c>
      <c r="W2599" s="109" t="s">
        <v>1908</v>
      </c>
      <c r="X2599" s="110" t="str">
        <f t="shared" si="6"/>
        <v/>
      </c>
      <c r="Y2599" s="110" t="str">
        <f t="shared" si="7"/>
        <v/>
      </c>
      <c r="Z2599" s="109" t="s">
        <v>797</v>
      </c>
      <c r="AA2599" s="109" t="s">
        <v>802</v>
      </c>
      <c r="AB2599" s="106"/>
      <c r="AC2599" s="158"/>
      <c r="AD2599" s="160"/>
      <c r="AE2599" s="127"/>
      <c r="AF2599" s="113"/>
      <c r="AG2599" s="165" t="str">
        <f t="array" ref="AG2599">XLOOKUP(F2599,'CLV2'!A:A,'CLV2'!E:E)</f>
        <v>2.FROZEN FOODS</v>
      </c>
      <c r="AH2599" s="115" t="str">
        <f t="array" ref="AH2599">XLOOKUP(F2599,'CLV2'!A:A,'CLV2'!F:F)</f>
        <v>3.DUMPLINGS</v>
      </c>
      <c r="AI2599" s="115" t="str">
        <f t="shared" si="8"/>
        <v>Pack</v>
      </c>
      <c r="AJ2599" s="116">
        <f t="shared" si="9"/>
        <v>1</v>
      </c>
      <c r="AK2599" s="117" t="str">
        <f t="array" ref="AK2599">XLOOKUP(F2599,'GIÁ'!A:A,'GIÁ'!D:D)</f>
        <v>24150.20</v>
      </c>
      <c r="AL2599" s="118">
        <f t="shared" si="10"/>
        <v>96600.8</v>
      </c>
      <c r="AM2599" s="118">
        <f t="shared" si="11"/>
        <v>0</v>
      </c>
      <c r="AN2599" s="119">
        <f t="shared" si="12"/>
        <v>0</v>
      </c>
      <c r="AO2599" s="118">
        <f t="shared" si="13"/>
        <v>96600.8</v>
      </c>
      <c r="AP2599" s="121">
        <f t="shared" si="14"/>
        <v>0</v>
      </c>
      <c r="AQ2599" s="122"/>
      <c r="AR2599" s="119"/>
    </row>
    <row r="2600" ht="22.5" customHeight="1">
      <c r="A2600" s="89">
        <v>46233.0</v>
      </c>
      <c r="B2600" s="90">
        <v>0.6902777777777778</v>
      </c>
      <c r="C2600" s="91" t="s">
        <v>34</v>
      </c>
      <c r="D2600" s="129" t="str">
        <f t="array" ref="D2600">XLOOKUP(C2600,'DS ST'!A:A,'DS ST'!B:B)</f>
        <v>A104</v>
      </c>
      <c r="E2600" s="94" t="str">
        <f t="array" ref="E2600">XLOOKUP($F2600,'GIÁ'!$A:$A,'GIÁ'!$E:$E)</f>
        <v>ĐÔNG</v>
      </c>
      <c r="F2600" s="94">
        <v>8.935275600797E12</v>
      </c>
      <c r="G2600" s="95" t="s">
        <v>1996</v>
      </c>
      <c r="H2600" s="95" t="s">
        <v>224</v>
      </c>
      <c r="I2600" s="96">
        <v>4.0</v>
      </c>
      <c r="J2600" s="96">
        <v>0.0</v>
      </c>
      <c r="K2600" s="98">
        <f t="shared" si="4"/>
        <v>4</v>
      </c>
      <c r="L2600" s="99" t="s">
        <v>6735</v>
      </c>
      <c r="M2600" s="100" t="s">
        <v>6736</v>
      </c>
      <c r="N2600" s="101" t="str">
        <f t="shared" si="139"/>
        <v>PT1590282-T0018935275600797</v>
      </c>
      <c r="O2600" s="128"/>
      <c r="P2600" s="100"/>
      <c r="Q2600" s="103">
        <f t="shared" si="5"/>
        <v>4</v>
      </c>
      <c r="R2600" s="161"/>
      <c r="S2600" s="105"/>
      <c r="T2600" s="106"/>
      <c r="U2600" s="107" t="s">
        <v>6556</v>
      </c>
      <c r="V2600" s="108" t="s">
        <v>756</v>
      </c>
      <c r="W2600" s="109" t="s">
        <v>1908</v>
      </c>
      <c r="X2600" s="110" t="str">
        <f t="shared" si="6"/>
        <v/>
      </c>
      <c r="Y2600" s="110" t="str">
        <f t="shared" si="7"/>
        <v/>
      </c>
      <c r="Z2600" s="109" t="s">
        <v>797</v>
      </c>
      <c r="AA2600" s="109" t="s">
        <v>802</v>
      </c>
      <c r="AB2600" s="106"/>
      <c r="AC2600" s="158"/>
      <c r="AD2600" s="160"/>
      <c r="AE2600" s="127"/>
      <c r="AF2600" s="113"/>
      <c r="AG2600" s="165" t="str">
        <f t="array" ref="AG2600">XLOOKUP(F2600,'CLV2'!A:A,'CLV2'!E:E)</f>
        <v>2.FROZEN FOODS</v>
      </c>
      <c r="AH2600" s="115" t="str">
        <f t="array" ref="AH2600">XLOOKUP(F2600,'CLV2'!A:A,'CLV2'!F:F)</f>
        <v>3.HOTPOT AND FRIED</v>
      </c>
      <c r="AI2600" s="115" t="str">
        <f t="shared" si="8"/>
        <v>Pack</v>
      </c>
      <c r="AJ2600" s="116">
        <f t="shared" si="9"/>
        <v>1</v>
      </c>
      <c r="AK2600" s="117" t="str">
        <f t="array" ref="AK2600">XLOOKUP(F2600,'GIÁ'!A:A,'GIÁ'!D:D)</f>
        <v>27342.60</v>
      </c>
      <c r="AL2600" s="118">
        <f t="shared" si="10"/>
        <v>109370.4</v>
      </c>
      <c r="AM2600" s="118">
        <f t="shared" si="11"/>
        <v>0</v>
      </c>
      <c r="AN2600" s="119">
        <f t="shared" si="12"/>
        <v>0</v>
      </c>
      <c r="AO2600" s="118">
        <f t="shared" si="13"/>
        <v>109370.4</v>
      </c>
      <c r="AP2600" s="121">
        <f t="shared" si="14"/>
        <v>0</v>
      </c>
      <c r="AQ2600" s="122"/>
      <c r="AR2600" s="119"/>
    </row>
    <row r="2601" ht="22.5" customHeight="1">
      <c r="A2601" s="89">
        <v>46233.0</v>
      </c>
      <c r="B2601" s="90">
        <v>0.6902777777777778</v>
      </c>
      <c r="C2601" s="91" t="s">
        <v>34</v>
      </c>
      <c r="D2601" s="129" t="str">
        <f t="array" ref="D2601">XLOOKUP(C2601,'DS ST'!A:A,'DS ST'!B:B)</f>
        <v>A104</v>
      </c>
      <c r="E2601" s="94" t="str">
        <f t="array" ref="E2601">XLOOKUP($F2601,'GIÁ'!$A:$A,'GIÁ'!$E:$E)</f>
        <v>ĐÔNG</v>
      </c>
      <c r="F2601" s="94">
        <v>8.93607711369E12</v>
      </c>
      <c r="G2601" s="95" t="s">
        <v>2364</v>
      </c>
      <c r="H2601" s="95" t="s">
        <v>57</v>
      </c>
      <c r="I2601" s="96">
        <v>2.0</v>
      </c>
      <c r="J2601" s="96">
        <v>0.0</v>
      </c>
      <c r="K2601" s="98">
        <f t="shared" si="4"/>
        <v>2</v>
      </c>
      <c r="L2601" s="99" t="s">
        <v>6735</v>
      </c>
      <c r="M2601" s="100" t="s">
        <v>6736</v>
      </c>
      <c r="N2601" s="101" t="str">
        <f t="shared" si="139"/>
        <v>PT1590282-T0018936077113690</v>
      </c>
      <c r="O2601" s="128"/>
      <c r="P2601" s="100"/>
      <c r="Q2601" s="103">
        <f t="shared" si="5"/>
        <v>2</v>
      </c>
      <c r="R2601" s="161"/>
      <c r="S2601" s="105"/>
      <c r="T2601" s="106"/>
      <c r="U2601" s="107" t="s">
        <v>6672</v>
      </c>
      <c r="V2601" s="108" t="s">
        <v>756</v>
      </c>
      <c r="W2601" s="109" t="s">
        <v>1908</v>
      </c>
      <c r="X2601" s="110" t="str">
        <f t="shared" si="6"/>
        <v/>
      </c>
      <c r="Y2601" s="110" t="str">
        <f t="shared" si="7"/>
        <v/>
      </c>
      <c r="Z2601" s="109" t="s">
        <v>797</v>
      </c>
      <c r="AA2601" s="109" t="s">
        <v>802</v>
      </c>
      <c r="AB2601" s="106"/>
      <c r="AC2601" s="158"/>
      <c r="AD2601" s="160"/>
      <c r="AE2601" s="127"/>
      <c r="AF2601" s="113"/>
      <c r="AG2601" s="165" t="str">
        <f t="array" ref="AG2601">XLOOKUP(F2601,'CLV2'!A:A,'CLV2'!E:E)</f>
        <v>2.FROZEN FOODS</v>
      </c>
      <c r="AH2601" s="115" t="str">
        <f t="array" ref="AH2601">XLOOKUP(F2601,'CLV2'!A:A,'CLV2'!F:F)</f>
        <v>3.PASTRY AND DESSERTS</v>
      </c>
      <c r="AI2601" s="115" t="str">
        <f t="shared" si="8"/>
        <v>Pack</v>
      </c>
      <c r="AJ2601" s="116">
        <f t="shared" si="9"/>
        <v>1</v>
      </c>
      <c r="AK2601" s="117" t="str">
        <f t="array" ref="AK2601">XLOOKUP(F2601,'GIÁ'!A:A,'GIÁ'!D:D)</f>
        <v>40108.39</v>
      </c>
      <c r="AL2601" s="118">
        <f t="shared" si="10"/>
        <v>80216.78</v>
      </c>
      <c r="AM2601" s="118">
        <f t="shared" si="11"/>
        <v>0</v>
      </c>
      <c r="AN2601" s="119">
        <f t="shared" si="12"/>
        <v>0</v>
      </c>
      <c r="AO2601" s="118">
        <f t="shared" si="13"/>
        <v>80216.78</v>
      </c>
      <c r="AP2601" s="121">
        <f t="shared" si="14"/>
        <v>0</v>
      </c>
      <c r="AQ2601" s="122"/>
      <c r="AR2601" s="119"/>
    </row>
    <row r="2602" ht="22.5" customHeight="1">
      <c r="A2602" s="89">
        <v>46233.0</v>
      </c>
      <c r="B2602" s="90">
        <v>0.6902777777777778</v>
      </c>
      <c r="C2602" s="91" t="s">
        <v>34</v>
      </c>
      <c r="D2602" s="129" t="str">
        <f t="array" ref="D2602">XLOOKUP(C2602,'DS ST'!A:A,'DS ST'!B:B)</f>
        <v>A104</v>
      </c>
      <c r="E2602" s="94" t="str">
        <f t="array" ref="E2602">XLOOKUP($F2602,'GIÁ'!$A:$A,'GIÁ'!$E:$E)</f>
        <v>ĐÔNG</v>
      </c>
      <c r="F2602" s="94">
        <v>8.934717261336E12</v>
      </c>
      <c r="G2602" s="95" t="s">
        <v>1710</v>
      </c>
      <c r="H2602" s="95" t="s">
        <v>224</v>
      </c>
      <c r="I2602" s="96">
        <v>2.0</v>
      </c>
      <c r="J2602" s="96">
        <v>0.0</v>
      </c>
      <c r="K2602" s="98">
        <f t="shared" si="4"/>
        <v>2</v>
      </c>
      <c r="L2602" s="99" t="s">
        <v>6735</v>
      </c>
      <c r="M2602" s="100" t="s">
        <v>6736</v>
      </c>
      <c r="N2602" s="101" t="str">
        <f t="shared" si="139"/>
        <v>PT1590282-T0018934717261336</v>
      </c>
      <c r="O2602" s="128"/>
      <c r="P2602" s="100"/>
      <c r="Q2602" s="103">
        <f t="shared" si="5"/>
        <v>2</v>
      </c>
      <c r="R2602" s="161"/>
      <c r="S2602" s="105"/>
      <c r="T2602" s="106"/>
      <c r="U2602" s="107" t="s">
        <v>6677</v>
      </c>
      <c r="V2602" s="108" t="s">
        <v>756</v>
      </c>
      <c r="W2602" s="109" t="s">
        <v>1908</v>
      </c>
      <c r="X2602" s="110" t="str">
        <f t="shared" si="6"/>
        <v/>
      </c>
      <c r="Y2602" s="110" t="str">
        <f t="shared" si="7"/>
        <v/>
      </c>
      <c r="Z2602" s="109" t="s">
        <v>797</v>
      </c>
      <c r="AA2602" s="109" t="s">
        <v>802</v>
      </c>
      <c r="AB2602" s="106"/>
      <c r="AC2602" s="158"/>
      <c r="AD2602" s="160"/>
      <c r="AE2602" s="127"/>
      <c r="AF2602" s="113"/>
      <c r="AG2602" s="165" t="str">
        <f t="array" ref="AG2602">XLOOKUP(F2602,'CLV2'!A:A,'CLV2'!E:E)</f>
        <v>2.FROZEN FOODS</v>
      </c>
      <c r="AH2602" s="115" t="str">
        <f t="array" ref="AH2602">XLOOKUP(F2602,'CLV2'!A:A,'CLV2'!F:F)</f>
        <v>3.HOTPOT AND FRIED</v>
      </c>
      <c r="AI2602" s="115" t="str">
        <f t="shared" si="8"/>
        <v>Pack</v>
      </c>
      <c r="AJ2602" s="116">
        <f t="shared" si="9"/>
        <v>1</v>
      </c>
      <c r="AK2602" s="117" t="str">
        <f t="array" ref="AK2602">XLOOKUP(F2602,'GIÁ'!A:A,'GIÁ'!D:D)</f>
        <v>46253.48</v>
      </c>
      <c r="AL2602" s="118">
        <f t="shared" si="10"/>
        <v>92506.96</v>
      </c>
      <c r="AM2602" s="118">
        <f t="shared" si="11"/>
        <v>0</v>
      </c>
      <c r="AN2602" s="119">
        <f t="shared" si="12"/>
        <v>0</v>
      </c>
      <c r="AO2602" s="118">
        <f t="shared" si="13"/>
        <v>92506.96</v>
      </c>
      <c r="AP2602" s="121">
        <f t="shared" si="14"/>
        <v>0</v>
      </c>
      <c r="AQ2602" s="122"/>
      <c r="AR2602" s="119"/>
    </row>
    <row r="2603" ht="22.5" customHeight="1">
      <c r="A2603" s="89">
        <v>46233.0</v>
      </c>
      <c r="B2603" s="90">
        <v>0.6902777777777778</v>
      </c>
      <c r="C2603" s="91" t="s">
        <v>34</v>
      </c>
      <c r="D2603" s="129" t="str">
        <f t="array" ref="D2603">XLOOKUP(C2603,'DS ST'!A:A,'DS ST'!B:B)</f>
        <v>A104</v>
      </c>
      <c r="E2603" s="94" t="str">
        <f t="array" ref="E2603">XLOOKUP($F2603,'GIÁ'!$A:$A,'GIÁ'!$E:$E)</f>
        <v>ĐÔNG</v>
      </c>
      <c r="F2603" s="94">
        <v>8.934717266003E12</v>
      </c>
      <c r="G2603" s="95" t="s">
        <v>1721</v>
      </c>
      <c r="H2603" s="95" t="s">
        <v>224</v>
      </c>
      <c r="I2603" s="96">
        <v>4.0</v>
      </c>
      <c r="J2603" s="96">
        <v>0.0</v>
      </c>
      <c r="K2603" s="98">
        <f t="shared" si="4"/>
        <v>4</v>
      </c>
      <c r="L2603" s="99" t="s">
        <v>6735</v>
      </c>
      <c r="M2603" s="100" t="s">
        <v>6736</v>
      </c>
      <c r="N2603" s="101" t="str">
        <f t="shared" si="139"/>
        <v>PT1590282-T0018934717266003</v>
      </c>
      <c r="O2603" s="128"/>
      <c r="P2603" s="100"/>
      <c r="Q2603" s="103">
        <f t="shared" si="5"/>
        <v>4</v>
      </c>
      <c r="R2603" s="161"/>
      <c r="S2603" s="105"/>
      <c r="T2603" s="106"/>
      <c r="U2603" s="107" t="s">
        <v>6564</v>
      </c>
      <c r="V2603" s="108" t="s">
        <v>756</v>
      </c>
      <c r="W2603" s="109" t="s">
        <v>1908</v>
      </c>
      <c r="X2603" s="110" t="str">
        <f t="shared" si="6"/>
        <v/>
      </c>
      <c r="Y2603" s="110" t="str">
        <f t="shared" si="7"/>
        <v/>
      </c>
      <c r="Z2603" s="109" t="s">
        <v>797</v>
      </c>
      <c r="AA2603" s="109" t="s">
        <v>802</v>
      </c>
      <c r="AB2603" s="106"/>
      <c r="AC2603" s="158"/>
      <c r="AD2603" s="160"/>
      <c r="AE2603" s="127"/>
      <c r="AF2603" s="113"/>
      <c r="AG2603" s="165" t="str">
        <f t="array" ref="AG2603">XLOOKUP(F2603,'CLV2'!A:A,'CLV2'!E:E)</f>
        <v>2.FROZEN FOODS</v>
      </c>
      <c r="AH2603" s="115" t="str">
        <f t="array" ref="AH2603">XLOOKUP(F2603,'CLV2'!A:A,'CLV2'!F:F)</f>
        <v>3.HOTPOT AND FRIED</v>
      </c>
      <c r="AI2603" s="115" t="str">
        <f t="shared" si="8"/>
        <v>Pack</v>
      </c>
      <c r="AJ2603" s="116">
        <f t="shared" si="9"/>
        <v>1</v>
      </c>
      <c r="AK2603" s="117" t="str">
        <f t="array" ref="AK2603">XLOOKUP(F2603,'GIÁ'!A:A,'GIÁ'!D:D)</f>
        <v>54599.71</v>
      </c>
      <c r="AL2603" s="118">
        <f t="shared" si="10"/>
        <v>218398.84</v>
      </c>
      <c r="AM2603" s="118">
        <f t="shared" si="11"/>
        <v>0</v>
      </c>
      <c r="AN2603" s="119">
        <f t="shared" si="12"/>
        <v>0</v>
      </c>
      <c r="AO2603" s="118">
        <f t="shared" si="13"/>
        <v>218398.84</v>
      </c>
      <c r="AP2603" s="121">
        <f t="shared" si="14"/>
        <v>0</v>
      </c>
      <c r="AQ2603" s="122"/>
      <c r="AR2603" s="119"/>
    </row>
    <row r="2604" ht="22.5" customHeight="1">
      <c r="A2604" s="89">
        <v>46233.0</v>
      </c>
      <c r="B2604" s="90">
        <v>0.6902777777777778</v>
      </c>
      <c r="C2604" s="91" t="s">
        <v>34</v>
      </c>
      <c r="D2604" s="129" t="str">
        <f t="array" ref="D2604">XLOOKUP(C2604,'DS ST'!A:A,'DS ST'!B:B)</f>
        <v>A104</v>
      </c>
      <c r="E2604" s="94" t="str">
        <f t="array" ref="E2604">XLOOKUP($F2604,'GIÁ'!$A:$A,'GIÁ'!$E:$E)</f>
        <v>ĐÔNG</v>
      </c>
      <c r="F2604" s="94">
        <v>8.938532826121E12</v>
      </c>
      <c r="G2604" s="95" t="s">
        <v>3050</v>
      </c>
      <c r="H2604" s="95" t="s">
        <v>224</v>
      </c>
      <c r="I2604" s="96">
        <v>4.0</v>
      </c>
      <c r="J2604" s="96">
        <v>0.0</v>
      </c>
      <c r="K2604" s="98">
        <f t="shared" si="4"/>
        <v>4</v>
      </c>
      <c r="L2604" s="99" t="s">
        <v>6735</v>
      </c>
      <c r="M2604" s="100" t="s">
        <v>6736</v>
      </c>
      <c r="N2604" s="101" t="str">
        <f t="shared" si="139"/>
        <v>PT1590282-T0018938532826121</v>
      </c>
      <c r="O2604" s="128"/>
      <c r="P2604" s="100"/>
      <c r="Q2604" s="103">
        <f t="shared" si="5"/>
        <v>4</v>
      </c>
      <c r="R2604" s="161"/>
      <c r="S2604" s="105"/>
      <c r="T2604" s="106"/>
      <c r="U2604" s="107" t="s">
        <v>6541</v>
      </c>
      <c r="V2604" s="108" t="s">
        <v>756</v>
      </c>
      <c r="W2604" s="109" t="s">
        <v>1908</v>
      </c>
      <c r="X2604" s="110" t="str">
        <f t="shared" si="6"/>
        <v/>
      </c>
      <c r="Y2604" s="110" t="str">
        <f t="shared" si="7"/>
        <v/>
      </c>
      <c r="Z2604" s="109" t="s">
        <v>797</v>
      </c>
      <c r="AA2604" s="109" t="s">
        <v>802</v>
      </c>
      <c r="AB2604" s="106"/>
      <c r="AC2604" s="158"/>
      <c r="AD2604" s="160"/>
      <c r="AE2604" s="127"/>
      <c r="AF2604" s="113"/>
      <c r="AG2604" s="165" t="str">
        <f t="array" ref="AG2604">XLOOKUP(F2604,'CLV2'!A:A,'CLV2'!E:E)</f>
        <v>2.FROZEN FOODS</v>
      </c>
      <c r="AH2604" s="115" t="str">
        <f t="array" ref="AH2604">XLOOKUP(F2604,'CLV2'!A:A,'CLV2'!F:F)</f>
        <v>3.PASTRY AND DESSERTS</v>
      </c>
      <c r="AI2604" s="115" t="str">
        <f t="shared" si="8"/>
        <v>Pack</v>
      </c>
      <c r="AJ2604" s="116">
        <f t="shared" si="9"/>
        <v>1</v>
      </c>
      <c r="AK2604" s="117" t="str">
        <f t="array" ref="AK2604">XLOOKUP(F2604,'GIÁ'!A:A,'GIÁ'!D:D)</f>
        <v>21599.37</v>
      </c>
      <c r="AL2604" s="118">
        <f t="shared" si="10"/>
        <v>86397.48</v>
      </c>
      <c r="AM2604" s="118">
        <f t="shared" si="11"/>
        <v>0</v>
      </c>
      <c r="AN2604" s="119">
        <f t="shared" si="12"/>
        <v>0</v>
      </c>
      <c r="AO2604" s="118">
        <f t="shared" si="13"/>
        <v>86397.48</v>
      </c>
      <c r="AP2604" s="121">
        <f t="shared" si="14"/>
        <v>0</v>
      </c>
      <c r="AQ2604" s="122"/>
      <c r="AR2604" s="119"/>
    </row>
    <row r="2605" ht="22.5" customHeight="1">
      <c r="A2605" s="89">
        <v>46233.0</v>
      </c>
      <c r="B2605" s="90">
        <v>0.6902777777777778</v>
      </c>
      <c r="C2605" s="91" t="s">
        <v>34</v>
      </c>
      <c r="D2605" s="129" t="str">
        <f t="array" ref="D2605">XLOOKUP(C2605,'DS ST'!A:A,'DS ST'!B:B)</f>
        <v>A104</v>
      </c>
      <c r="E2605" s="94" t="str">
        <f t="array" ref="E2605">XLOOKUP($F2605,'GIÁ'!$A:$A,'GIÁ'!$E:$E)</f>
        <v>ĐÔNG</v>
      </c>
      <c r="F2605" s="94">
        <v>8.936077112983E12</v>
      </c>
      <c r="G2605" s="95" t="s">
        <v>2345</v>
      </c>
      <c r="H2605" s="95" t="s">
        <v>224</v>
      </c>
      <c r="I2605" s="96">
        <v>2.0</v>
      </c>
      <c r="J2605" s="96">
        <v>0.0</v>
      </c>
      <c r="K2605" s="98">
        <f t="shared" si="4"/>
        <v>2</v>
      </c>
      <c r="L2605" s="99" t="s">
        <v>6735</v>
      </c>
      <c r="M2605" s="100" t="s">
        <v>6736</v>
      </c>
      <c r="N2605" s="101" t="str">
        <f t="shared" si="139"/>
        <v>PT1590282-T0018936077112983</v>
      </c>
      <c r="O2605" s="128"/>
      <c r="P2605" s="100"/>
      <c r="Q2605" s="103">
        <f t="shared" si="5"/>
        <v>2</v>
      </c>
      <c r="R2605" s="161"/>
      <c r="S2605" s="105"/>
      <c r="T2605" s="106"/>
      <c r="U2605" s="107" t="s">
        <v>6526</v>
      </c>
      <c r="V2605" s="108" t="s">
        <v>756</v>
      </c>
      <c r="W2605" s="109" t="s">
        <v>1908</v>
      </c>
      <c r="X2605" s="110" t="str">
        <f t="shared" si="6"/>
        <v/>
      </c>
      <c r="Y2605" s="110" t="str">
        <f t="shared" si="7"/>
        <v/>
      </c>
      <c r="Z2605" s="109" t="s">
        <v>797</v>
      </c>
      <c r="AA2605" s="109" t="s">
        <v>802</v>
      </c>
      <c r="AB2605" s="106"/>
      <c r="AC2605" s="158"/>
      <c r="AD2605" s="160"/>
      <c r="AE2605" s="127"/>
      <c r="AF2605" s="113"/>
      <c r="AG2605" s="165" t="str">
        <f t="array" ref="AG2605">XLOOKUP(F2605,'CLV2'!A:A,'CLV2'!E:E)</f>
        <v>2.FROZEN FOODS</v>
      </c>
      <c r="AH2605" s="115" t="str">
        <f t="array" ref="AH2605">XLOOKUP(F2605,'CLV2'!A:A,'CLV2'!F:F)</f>
        <v>3.DUMPLINGS</v>
      </c>
      <c r="AI2605" s="115" t="str">
        <f t="shared" si="8"/>
        <v>Pack</v>
      </c>
      <c r="AJ2605" s="116">
        <f t="shared" si="9"/>
        <v>1</v>
      </c>
      <c r="AK2605" s="117" t="str">
        <f t="array" ref="AK2605">XLOOKUP(F2605,'GIÁ'!A:A,'GIÁ'!D:D)</f>
        <v>30147.74</v>
      </c>
      <c r="AL2605" s="118">
        <f t="shared" si="10"/>
        <v>60295.48</v>
      </c>
      <c r="AM2605" s="118">
        <f t="shared" si="11"/>
        <v>0</v>
      </c>
      <c r="AN2605" s="119">
        <f t="shared" si="12"/>
        <v>0</v>
      </c>
      <c r="AO2605" s="118">
        <f t="shared" si="13"/>
        <v>60295.48</v>
      </c>
      <c r="AP2605" s="121">
        <f t="shared" si="14"/>
        <v>0</v>
      </c>
      <c r="AQ2605" s="122"/>
      <c r="AR2605" s="119"/>
    </row>
    <row r="2606" ht="22.5" customHeight="1">
      <c r="A2606" s="89">
        <v>46233.0</v>
      </c>
      <c r="B2606" s="90">
        <v>0.6902777777777778</v>
      </c>
      <c r="C2606" s="91" t="s">
        <v>34</v>
      </c>
      <c r="D2606" s="129" t="str">
        <f t="array" ref="D2606">XLOOKUP(C2606,'DS ST'!A:A,'DS ST'!B:B)</f>
        <v>A104</v>
      </c>
      <c r="E2606" s="94" t="str">
        <f t="array" ref="E2606">XLOOKUP($F2606,'GIÁ'!$A:$A,'GIÁ'!$E:$E)</f>
        <v>ĐÔNG</v>
      </c>
      <c r="F2606" s="94">
        <v>8.938532826183E12</v>
      </c>
      <c r="G2606" s="95" t="s">
        <v>3052</v>
      </c>
      <c r="H2606" s="95" t="s">
        <v>224</v>
      </c>
      <c r="I2606" s="96">
        <v>4.0</v>
      </c>
      <c r="J2606" s="96">
        <v>0.0</v>
      </c>
      <c r="K2606" s="98">
        <f t="shared" si="4"/>
        <v>4</v>
      </c>
      <c r="L2606" s="99" t="s">
        <v>6735</v>
      </c>
      <c r="M2606" s="100" t="s">
        <v>6736</v>
      </c>
      <c r="N2606" s="101" t="str">
        <f t="shared" si="139"/>
        <v>PT1590282-T0018938532826183</v>
      </c>
      <c r="O2606" s="128"/>
      <c r="P2606" s="100"/>
      <c r="Q2606" s="103">
        <f t="shared" si="5"/>
        <v>4</v>
      </c>
      <c r="R2606" s="161"/>
      <c r="S2606" s="105"/>
      <c r="T2606" s="106"/>
      <c r="U2606" s="107" t="s">
        <v>6586</v>
      </c>
      <c r="V2606" s="108" t="s">
        <v>756</v>
      </c>
      <c r="W2606" s="109" t="s">
        <v>1908</v>
      </c>
      <c r="X2606" s="110" t="str">
        <f t="shared" si="6"/>
        <v/>
      </c>
      <c r="Y2606" s="110" t="str">
        <f t="shared" si="7"/>
        <v/>
      </c>
      <c r="Z2606" s="109" t="s">
        <v>797</v>
      </c>
      <c r="AA2606" s="109" t="s">
        <v>802</v>
      </c>
      <c r="AB2606" s="106"/>
      <c r="AC2606" s="158"/>
      <c r="AD2606" s="160"/>
      <c r="AE2606" s="127"/>
      <c r="AF2606" s="113"/>
      <c r="AG2606" s="165" t="str">
        <f t="array" ref="AG2606">XLOOKUP(F2606,'CLV2'!A:A,'CLV2'!E:E)</f>
        <v>2.FROZEN FOODS</v>
      </c>
      <c r="AH2606" s="115" t="str">
        <f t="array" ref="AH2606">XLOOKUP(F2606,'CLV2'!A:A,'CLV2'!F:F)</f>
        <v>3.PASTRY AND DESSERTS</v>
      </c>
      <c r="AI2606" s="115" t="str">
        <f t="shared" si="8"/>
        <v>Pack</v>
      </c>
      <c r="AJ2606" s="116">
        <f t="shared" si="9"/>
        <v>1</v>
      </c>
      <c r="AK2606" s="117" t="str">
        <f t="array" ref="AK2606">XLOOKUP(F2606,'GIÁ'!A:A,'GIÁ'!D:D)</f>
        <v>27480.45</v>
      </c>
      <c r="AL2606" s="118">
        <f t="shared" si="10"/>
        <v>109921.8</v>
      </c>
      <c r="AM2606" s="118">
        <f t="shared" si="11"/>
        <v>0</v>
      </c>
      <c r="AN2606" s="119">
        <f t="shared" si="12"/>
        <v>0</v>
      </c>
      <c r="AO2606" s="118">
        <f t="shared" si="13"/>
        <v>109921.8</v>
      </c>
      <c r="AP2606" s="121">
        <f t="shared" si="14"/>
        <v>0</v>
      </c>
      <c r="AQ2606" s="122"/>
      <c r="AR2606" s="119"/>
    </row>
    <row r="2607" ht="22.5" customHeight="1">
      <c r="A2607" s="89">
        <v>46233.0</v>
      </c>
      <c r="B2607" s="90">
        <v>0.6902777777777778</v>
      </c>
      <c r="C2607" s="91" t="s">
        <v>34</v>
      </c>
      <c r="D2607" s="129" t="str">
        <f t="array" ref="D2607">XLOOKUP(C2607,'DS ST'!A:A,'DS ST'!B:B)</f>
        <v>A104</v>
      </c>
      <c r="E2607" s="94" t="str">
        <f t="array" ref="E2607">XLOOKUP($F2607,'GIÁ'!$A:$A,'GIÁ'!$E:$E)</f>
        <v>ĐÔNG</v>
      </c>
      <c r="F2607" s="94">
        <v>8.938555386725E12</v>
      </c>
      <c r="G2607" s="95" t="s">
        <v>3156</v>
      </c>
      <c r="H2607" s="95" t="s">
        <v>224</v>
      </c>
      <c r="I2607" s="96">
        <v>4.0</v>
      </c>
      <c r="J2607" s="96">
        <v>0.0</v>
      </c>
      <c r="K2607" s="98">
        <f t="shared" si="4"/>
        <v>4</v>
      </c>
      <c r="L2607" s="99" t="s">
        <v>6735</v>
      </c>
      <c r="M2607" s="100" t="s">
        <v>6736</v>
      </c>
      <c r="N2607" s="101" t="str">
        <f t="shared" si="139"/>
        <v>PT1590282-T0018938555386725</v>
      </c>
      <c r="O2607" s="128"/>
      <c r="P2607" s="100"/>
      <c r="Q2607" s="103">
        <f t="shared" si="5"/>
        <v>4</v>
      </c>
      <c r="R2607" s="161"/>
      <c r="S2607" s="105"/>
      <c r="T2607" s="106"/>
      <c r="U2607" s="107" t="s">
        <v>6596</v>
      </c>
      <c r="V2607" s="108" t="s">
        <v>756</v>
      </c>
      <c r="W2607" s="109" t="s">
        <v>1908</v>
      </c>
      <c r="X2607" s="110" t="str">
        <f t="shared" si="6"/>
        <v/>
      </c>
      <c r="Y2607" s="110" t="str">
        <f t="shared" si="7"/>
        <v/>
      </c>
      <c r="Z2607" s="109" t="s">
        <v>797</v>
      </c>
      <c r="AA2607" s="109" t="s">
        <v>802</v>
      </c>
      <c r="AB2607" s="106"/>
      <c r="AC2607" s="158"/>
      <c r="AD2607" s="160"/>
      <c r="AE2607" s="127"/>
      <c r="AF2607" s="113"/>
      <c r="AG2607" s="165" t="str">
        <f t="array" ref="AG2607">XLOOKUP(F2607,'CLV2'!A:A,'CLV2'!E:E)</f>
        <v>2.FROZEN FOODS</v>
      </c>
      <c r="AH2607" s="115" t="str">
        <f t="array" ref="AH2607">XLOOKUP(F2607,'CLV2'!A:A,'CLV2'!F:F)</f>
        <v>3.PASTRY AND DESSERTS</v>
      </c>
      <c r="AI2607" s="115" t="str">
        <f t="shared" si="8"/>
        <v>Pack</v>
      </c>
      <c r="AJ2607" s="116">
        <f t="shared" si="9"/>
        <v>1</v>
      </c>
      <c r="AK2607" s="117" t="str">
        <f t="array" ref="AK2607">XLOOKUP(F2607,'GIÁ'!A:A,'GIÁ'!D:D)</f>
        <v>26016.14</v>
      </c>
      <c r="AL2607" s="118">
        <f t="shared" si="10"/>
        <v>104064.56</v>
      </c>
      <c r="AM2607" s="118">
        <f t="shared" si="11"/>
        <v>0</v>
      </c>
      <c r="AN2607" s="119">
        <f t="shared" si="12"/>
        <v>0</v>
      </c>
      <c r="AO2607" s="118">
        <f t="shared" si="13"/>
        <v>104064.56</v>
      </c>
      <c r="AP2607" s="121">
        <f t="shared" si="14"/>
        <v>0</v>
      </c>
      <c r="AQ2607" s="122"/>
      <c r="AR2607" s="119"/>
    </row>
    <row r="2608" ht="22.5" customHeight="1">
      <c r="A2608" s="89">
        <v>46233.0</v>
      </c>
      <c r="B2608" s="90">
        <v>0.6902777777777778</v>
      </c>
      <c r="C2608" s="91" t="s">
        <v>34</v>
      </c>
      <c r="D2608" s="129" t="str">
        <f t="array" ref="D2608">XLOOKUP(C2608,'DS ST'!A:A,'DS ST'!B:B)</f>
        <v>A104</v>
      </c>
      <c r="E2608" s="94" t="str">
        <f t="array" ref="E2608">XLOOKUP($F2608,'GIÁ'!$A:$A,'GIÁ'!$E:$E)</f>
        <v>ĐÔNG</v>
      </c>
      <c r="F2608" s="94">
        <v>8.936190860716E12</v>
      </c>
      <c r="G2608" s="95" t="s">
        <v>2610</v>
      </c>
      <c r="H2608" s="95" t="s">
        <v>93</v>
      </c>
      <c r="I2608" s="96">
        <v>18.0</v>
      </c>
      <c r="J2608" s="96">
        <v>0.0</v>
      </c>
      <c r="K2608" s="98">
        <f t="shared" si="4"/>
        <v>18</v>
      </c>
      <c r="L2608" s="99" t="s">
        <v>6735</v>
      </c>
      <c r="M2608" s="100" t="s">
        <v>6736</v>
      </c>
      <c r="N2608" s="101" t="str">
        <f t="shared" si="139"/>
        <v>PT1590282-T0018936190860716</v>
      </c>
      <c r="O2608" s="128"/>
      <c r="P2608" s="100"/>
      <c r="Q2608" s="103">
        <f t="shared" si="5"/>
        <v>18</v>
      </c>
      <c r="R2608" s="161"/>
      <c r="S2608" s="105"/>
      <c r="T2608" s="106"/>
      <c r="U2608" s="107" t="s">
        <v>6539</v>
      </c>
      <c r="V2608" s="108" t="s">
        <v>756</v>
      </c>
      <c r="W2608" s="109" t="s">
        <v>1908</v>
      </c>
      <c r="X2608" s="110" t="str">
        <f t="shared" si="6"/>
        <v/>
      </c>
      <c r="Y2608" s="110" t="str">
        <f t="shared" si="7"/>
        <v/>
      </c>
      <c r="Z2608" s="109" t="s">
        <v>797</v>
      </c>
      <c r="AA2608" s="109" t="s">
        <v>802</v>
      </c>
      <c r="AB2608" s="106"/>
      <c r="AC2608" s="158"/>
      <c r="AD2608" s="160"/>
      <c r="AE2608" s="127"/>
      <c r="AF2608" s="113"/>
      <c r="AG2608" s="165" t="str">
        <f t="array" ref="AG2608">XLOOKUP(F2608,'CLV2'!A:A,'CLV2'!E:E)</f>
        <v>2.MEAT</v>
      </c>
      <c r="AH2608" s="115" t="str">
        <f t="array" ref="AH2608">XLOOKUP(F2608,'CLV2'!A:A,'CLV2'!F:F)</f>
        <v>3.FROZEN MEAT</v>
      </c>
      <c r="AI2608" s="115" t="str">
        <f t="shared" si="8"/>
        <v>Pack</v>
      </c>
      <c r="AJ2608" s="116">
        <f t="shared" si="9"/>
        <v>1</v>
      </c>
      <c r="AK2608" s="117" t="str">
        <f t="array" ref="AK2608">XLOOKUP(F2608,'GIÁ'!A:A,'GIÁ'!D:D)</f>
        <v>49176.27</v>
      </c>
      <c r="AL2608" s="118">
        <f t="shared" si="10"/>
        <v>885172.86</v>
      </c>
      <c r="AM2608" s="118">
        <f t="shared" si="11"/>
        <v>0</v>
      </c>
      <c r="AN2608" s="119">
        <f t="shared" si="12"/>
        <v>0</v>
      </c>
      <c r="AO2608" s="118">
        <f t="shared" si="13"/>
        <v>885172.86</v>
      </c>
      <c r="AP2608" s="121">
        <f t="shared" si="14"/>
        <v>0</v>
      </c>
      <c r="AQ2608" s="122"/>
      <c r="AR2608" s="119"/>
    </row>
    <row r="2609" ht="22.5" customHeight="1">
      <c r="A2609" s="89">
        <v>46233.0</v>
      </c>
      <c r="B2609" s="90">
        <v>0.6902777777777778</v>
      </c>
      <c r="C2609" s="91" t="s">
        <v>34</v>
      </c>
      <c r="D2609" s="129" t="str">
        <f t="array" ref="D2609">XLOOKUP(C2609,'DS ST'!A:A,'DS ST'!B:B)</f>
        <v>A104</v>
      </c>
      <c r="E2609" s="94" t="str">
        <f t="array" ref="E2609">XLOOKUP($F2609,'GIÁ'!$A:$A,'GIÁ'!$E:$E)</f>
        <v>ĐÔNG</v>
      </c>
      <c r="F2609" s="94">
        <v>8.936239090036E12</v>
      </c>
      <c r="G2609" s="95" t="s">
        <v>2713</v>
      </c>
      <c r="H2609" s="95" t="s">
        <v>75</v>
      </c>
      <c r="I2609" s="96">
        <v>10.0</v>
      </c>
      <c r="J2609" s="96">
        <v>0.0</v>
      </c>
      <c r="K2609" s="98">
        <f t="shared" si="4"/>
        <v>10</v>
      </c>
      <c r="L2609" s="99" t="s">
        <v>6735</v>
      </c>
      <c r="M2609" s="100" t="s">
        <v>6736</v>
      </c>
      <c r="N2609" s="101" t="str">
        <f t="shared" si="139"/>
        <v>PT1590282-T0018936239090036</v>
      </c>
      <c r="O2609" s="128"/>
      <c r="P2609" s="100"/>
      <c r="Q2609" s="103">
        <f t="shared" si="5"/>
        <v>10</v>
      </c>
      <c r="R2609" s="161"/>
      <c r="S2609" s="105"/>
      <c r="T2609" s="106"/>
      <c r="U2609" s="107" t="s">
        <v>6539</v>
      </c>
      <c r="V2609" s="108" t="s">
        <v>756</v>
      </c>
      <c r="W2609" s="109" t="s">
        <v>1908</v>
      </c>
      <c r="X2609" s="110" t="str">
        <f t="shared" si="6"/>
        <v/>
      </c>
      <c r="Y2609" s="110" t="str">
        <f t="shared" si="7"/>
        <v/>
      </c>
      <c r="Z2609" s="109" t="s">
        <v>797</v>
      </c>
      <c r="AA2609" s="109" t="s">
        <v>802</v>
      </c>
      <c r="AB2609" s="106"/>
      <c r="AC2609" s="158"/>
      <c r="AD2609" s="160"/>
      <c r="AE2609" s="127"/>
      <c r="AF2609" s="113"/>
      <c r="AG2609" s="165" t="str">
        <f t="array" ref="AG2609">XLOOKUP(F2609,'CLV2'!A:A,'CLV2'!E:E)</f>
        <v>2.MEAT</v>
      </c>
      <c r="AH2609" s="115" t="str">
        <f t="array" ref="AH2609">XLOOKUP(F2609,'CLV2'!A:A,'CLV2'!F:F)</f>
        <v>3.FROZEN MEAT</v>
      </c>
      <c r="AI2609" s="115" t="str">
        <f t="shared" si="8"/>
        <v>Pack</v>
      </c>
      <c r="AJ2609" s="116">
        <f t="shared" si="9"/>
        <v>1</v>
      </c>
      <c r="AK2609" s="117" t="str">
        <f t="array" ref="AK2609">XLOOKUP(F2609,'GIÁ'!A:A,'GIÁ'!D:D)</f>
        <v>47814.16</v>
      </c>
      <c r="AL2609" s="118">
        <f t="shared" si="10"/>
        <v>478141.6</v>
      </c>
      <c r="AM2609" s="118">
        <f t="shared" si="11"/>
        <v>0</v>
      </c>
      <c r="AN2609" s="119">
        <f t="shared" si="12"/>
        <v>0</v>
      </c>
      <c r="AO2609" s="118">
        <f t="shared" si="13"/>
        <v>478141.6</v>
      </c>
      <c r="AP2609" s="121">
        <f t="shared" si="14"/>
        <v>0</v>
      </c>
      <c r="AQ2609" s="122"/>
      <c r="AR2609" s="119"/>
    </row>
    <row r="2610" ht="22.5" customHeight="1">
      <c r="A2610" s="89">
        <v>46233.0</v>
      </c>
      <c r="B2610" s="90">
        <v>0.6902777777777778</v>
      </c>
      <c r="C2610" s="91" t="s">
        <v>34</v>
      </c>
      <c r="D2610" s="129" t="str">
        <f t="array" ref="D2610">XLOOKUP(C2610,'DS ST'!A:A,'DS ST'!B:B)</f>
        <v>A104</v>
      </c>
      <c r="E2610" s="94" t="str">
        <f t="array" ref="E2610">XLOOKUP($F2610,'GIÁ'!$A:$A,'GIÁ'!$E:$E)</f>
        <v>ĐÔNG</v>
      </c>
      <c r="F2610" s="94">
        <v>8.936187610089E12</v>
      </c>
      <c r="G2610" s="95" t="s">
        <v>2590</v>
      </c>
      <c r="H2610" s="95" t="s">
        <v>224</v>
      </c>
      <c r="I2610" s="96">
        <v>2.0</v>
      </c>
      <c r="J2610" s="96">
        <v>0.0</v>
      </c>
      <c r="K2610" s="98">
        <f t="shared" si="4"/>
        <v>2</v>
      </c>
      <c r="L2610" s="99" t="s">
        <v>6735</v>
      </c>
      <c r="M2610" s="100" t="s">
        <v>6736</v>
      </c>
      <c r="N2610" s="101" t="str">
        <f t="shared" si="139"/>
        <v>PT1590282-T0018936187610089</v>
      </c>
      <c r="O2610" s="128"/>
      <c r="P2610" s="100"/>
      <c r="Q2610" s="103">
        <f t="shared" si="5"/>
        <v>2</v>
      </c>
      <c r="R2610" s="161"/>
      <c r="S2610" s="105"/>
      <c r="T2610" s="106"/>
      <c r="U2610" s="107" t="s">
        <v>6532</v>
      </c>
      <c r="V2610" s="108" t="s">
        <v>756</v>
      </c>
      <c r="W2610" s="109" t="s">
        <v>1908</v>
      </c>
      <c r="X2610" s="110" t="str">
        <f t="shared" si="6"/>
        <v/>
      </c>
      <c r="Y2610" s="110" t="str">
        <f t="shared" si="7"/>
        <v/>
      </c>
      <c r="Z2610" s="109" t="s">
        <v>797</v>
      </c>
      <c r="AA2610" s="109" t="s">
        <v>802</v>
      </c>
      <c r="AB2610" s="106"/>
      <c r="AC2610" s="158"/>
      <c r="AD2610" s="160"/>
      <c r="AE2610" s="127"/>
      <c r="AF2610" s="113"/>
      <c r="AG2610" s="165" t="str">
        <f t="array" ref="AG2610">XLOOKUP(F2610,'CLV2'!A:A,'CLV2'!E:E)</f>
        <v>2.FISH AND SEAFOOD</v>
      </c>
      <c r="AH2610" s="115" t="str">
        <f t="array" ref="AH2610">XLOOKUP(F2610,'CLV2'!A:A,'CLV2'!F:F)</f>
        <v>3.FROZEN FISH AND SEAFOOD</v>
      </c>
      <c r="AI2610" s="115" t="str">
        <f t="shared" si="8"/>
        <v>Pack</v>
      </c>
      <c r="AJ2610" s="116">
        <f t="shared" si="9"/>
        <v>1</v>
      </c>
      <c r="AK2610" s="117" t="str">
        <f t="array" ref="AK2610">XLOOKUP(F2610,'GIÁ'!A:A,'GIÁ'!D:D)</f>
        <v>73948.55</v>
      </c>
      <c r="AL2610" s="118">
        <f t="shared" si="10"/>
        <v>147897.1</v>
      </c>
      <c r="AM2610" s="118">
        <f t="shared" si="11"/>
        <v>0</v>
      </c>
      <c r="AN2610" s="119">
        <f t="shared" si="12"/>
        <v>0</v>
      </c>
      <c r="AO2610" s="118">
        <f t="shared" si="13"/>
        <v>147897.1</v>
      </c>
      <c r="AP2610" s="121">
        <f t="shared" si="14"/>
        <v>0</v>
      </c>
      <c r="AQ2610" s="122"/>
      <c r="AR2610" s="119"/>
    </row>
    <row r="2611" ht="22.5" customHeight="1">
      <c r="A2611" s="89">
        <v>46233.0</v>
      </c>
      <c r="B2611" s="90">
        <v>0.6902777777777778</v>
      </c>
      <c r="C2611" s="91" t="s">
        <v>34</v>
      </c>
      <c r="D2611" s="129" t="str">
        <f t="array" ref="D2611">XLOOKUP(C2611,'DS ST'!A:A,'DS ST'!B:B)</f>
        <v>A104</v>
      </c>
      <c r="E2611" s="94" t="str">
        <f t="array" ref="E2611">XLOOKUP($F2611,'GIÁ'!$A:$A,'GIÁ'!$E:$E)</f>
        <v>ĐÔNG</v>
      </c>
      <c r="F2611" s="94">
        <v>8.936190860464E12</v>
      </c>
      <c r="G2611" s="95" t="s">
        <v>2608</v>
      </c>
      <c r="H2611" s="95" t="s">
        <v>93</v>
      </c>
      <c r="I2611" s="96">
        <v>10.0</v>
      </c>
      <c r="J2611" s="96">
        <v>0.0</v>
      </c>
      <c r="K2611" s="98">
        <f t="shared" si="4"/>
        <v>10</v>
      </c>
      <c r="L2611" s="99" t="s">
        <v>6735</v>
      </c>
      <c r="M2611" s="100" t="s">
        <v>6736</v>
      </c>
      <c r="N2611" s="101" t="str">
        <f t="shared" si="139"/>
        <v>PT1590282-T0018936190860464</v>
      </c>
      <c r="O2611" s="128"/>
      <c r="P2611" s="100"/>
      <c r="Q2611" s="103">
        <f t="shared" si="5"/>
        <v>10</v>
      </c>
      <c r="R2611" s="161"/>
      <c r="S2611" s="105"/>
      <c r="T2611" s="106"/>
      <c r="U2611" s="107" t="s">
        <v>6543</v>
      </c>
      <c r="V2611" s="108" t="s">
        <v>756</v>
      </c>
      <c r="W2611" s="109" t="s">
        <v>1908</v>
      </c>
      <c r="X2611" s="110" t="str">
        <f t="shared" si="6"/>
        <v/>
      </c>
      <c r="Y2611" s="110" t="str">
        <f t="shared" si="7"/>
        <v/>
      </c>
      <c r="Z2611" s="109" t="s">
        <v>797</v>
      </c>
      <c r="AA2611" s="109" t="s">
        <v>802</v>
      </c>
      <c r="AB2611" s="106"/>
      <c r="AC2611" s="158"/>
      <c r="AD2611" s="160"/>
      <c r="AE2611" s="127"/>
      <c r="AF2611" s="113"/>
      <c r="AG2611" s="165" t="str">
        <f t="array" ref="AG2611">XLOOKUP(F2611,'CLV2'!A:A,'CLV2'!E:E)</f>
        <v>2.MEAT</v>
      </c>
      <c r="AH2611" s="115" t="str">
        <f t="array" ref="AH2611">XLOOKUP(F2611,'CLV2'!A:A,'CLV2'!F:F)</f>
        <v>3.FROZEN MEAT</v>
      </c>
      <c r="AI2611" s="115" t="str">
        <f t="shared" si="8"/>
        <v>Pack</v>
      </c>
      <c r="AJ2611" s="116">
        <f t="shared" si="9"/>
        <v>1</v>
      </c>
      <c r="AK2611" s="117" t="str">
        <f t="array" ref="AK2611">XLOOKUP(F2611,'GIÁ'!A:A,'GIÁ'!D:D)</f>
        <v>43621.31</v>
      </c>
      <c r="AL2611" s="118">
        <f t="shared" si="10"/>
        <v>436213.1</v>
      </c>
      <c r="AM2611" s="118">
        <f t="shared" si="11"/>
        <v>0</v>
      </c>
      <c r="AN2611" s="119">
        <f t="shared" si="12"/>
        <v>0</v>
      </c>
      <c r="AO2611" s="118">
        <f t="shared" si="13"/>
        <v>436213.1</v>
      </c>
      <c r="AP2611" s="121">
        <f t="shared" si="14"/>
        <v>0</v>
      </c>
      <c r="AQ2611" s="122"/>
      <c r="AR2611" s="119"/>
    </row>
    <row r="2612" ht="22.5" customHeight="1">
      <c r="A2612" s="89">
        <v>46233.0</v>
      </c>
      <c r="B2612" s="90">
        <v>0.6902777777777778</v>
      </c>
      <c r="C2612" s="91" t="s">
        <v>34</v>
      </c>
      <c r="D2612" s="129" t="str">
        <f t="array" ref="D2612">XLOOKUP(C2612,'DS ST'!A:A,'DS ST'!B:B)</f>
        <v>A104</v>
      </c>
      <c r="E2612" s="94" t="str">
        <f t="array" ref="E2612">XLOOKUP($F2612,'GIÁ'!$A:$A,'GIÁ'!$E:$E)</f>
        <v>ĐÔNG</v>
      </c>
      <c r="F2612" s="94">
        <v>8.938559140026E12</v>
      </c>
      <c r="G2612" s="95" t="s">
        <v>3177</v>
      </c>
      <c r="H2612" s="95" t="s">
        <v>57</v>
      </c>
      <c r="I2612" s="96">
        <v>4.0</v>
      </c>
      <c r="J2612" s="96">
        <v>0.0</v>
      </c>
      <c r="K2612" s="98">
        <f t="shared" si="4"/>
        <v>4</v>
      </c>
      <c r="L2612" s="99" t="s">
        <v>6735</v>
      </c>
      <c r="M2612" s="100" t="s">
        <v>6736</v>
      </c>
      <c r="N2612" s="101" t="str">
        <f t="shared" si="139"/>
        <v>PT1590282-T0018938559140026</v>
      </c>
      <c r="O2612" s="128"/>
      <c r="P2612" s="100"/>
      <c r="Q2612" s="103">
        <f t="shared" si="5"/>
        <v>4</v>
      </c>
      <c r="R2612" s="161"/>
      <c r="S2612" s="105"/>
      <c r="T2612" s="106"/>
      <c r="U2612" s="107" t="s">
        <v>6544</v>
      </c>
      <c r="V2612" s="108" t="s">
        <v>756</v>
      </c>
      <c r="W2612" s="109" t="s">
        <v>1908</v>
      </c>
      <c r="X2612" s="110" t="str">
        <f t="shared" si="6"/>
        <v/>
      </c>
      <c r="Y2612" s="110" t="str">
        <f t="shared" si="7"/>
        <v/>
      </c>
      <c r="Z2612" s="109" t="s">
        <v>797</v>
      </c>
      <c r="AA2612" s="109" t="s">
        <v>802</v>
      </c>
      <c r="AB2612" s="106"/>
      <c r="AC2612" s="158"/>
      <c r="AD2612" s="160"/>
      <c r="AE2612" s="127"/>
      <c r="AF2612" s="113"/>
      <c r="AG2612" s="165" t="str">
        <f t="array" ref="AG2612">XLOOKUP(F2612,'CLV2'!A:A,'CLV2'!E:E)</f>
        <v>2.MEAT</v>
      </c>
      <c r="AH2612" s="115" t="str">
        <f t="array" ref="AH2612">XLOOKUP(F2612,'CLV2'!A:A,'CLV2'!F:F)</f>
        <v>3.FROZEN MEAT</v>
      </c>
      <c r="AI2612" s="115" t="str">
        <f t="shared" si="8"/>
        <v>Pack</v>
      </c>
      <c r="AJ2612" s="116">
        <f t="shared" si="9"/>
        <v>1</v>
      </c>
      <c r="AK2612" s="117" t="str">
        <f t="array" ref="AK2612">XLOOKUP(F2612,'GIÁ'!A:A,'GIÁ'!D:D)</f>
        <v>122581.24</v>
      </c>
      <c r="AL2612" s="118">
        <f t="shared" si="10"/>
        <v>490324.96</v>
      </c>
      <c r="AM2612" s="118">
        <f t="shared" si="11"/>
        <v>0</v>
      </c>
      <c r="AN2612" s="119">
        <f t="shared" si="12"/>
        <v>0</v>
      </c>
      <c r="AO2612" s="118">
        <f t="shared" si="13"/>
        <v>490324.96</v>
      </c>
      <c r="AP2612" s="121">
        <f t="shared" si="14"/>
        <v>0</v>
      </c>
      <c r="AQ2612" s="122"/>
      <c r="AR2612" s="119"/>
    </row>
    <row r="2613" ht="22.5" customHeight="1">
      <c r="A2613" s="89">
        <v>46233.0</v>
      </c>
      <c r="B2613" s="90">
        <v>0.6902777777777778</v>
      </c>
      <c r="C2613" s="91" t="s">
        <v>34</v>
      </c>
      <c r="D2613" s="129" t="str">
        <f t="array" ref="D2613">XLOOKUP(C2613,'DS ST'!A:A,'DS ST'!B:B)</f>
        <v>A104</v>
      </c>
      <c r="E2613" s="94" t="str">
        <f t="array" ref="E2613">XLOOKUP($F2613,'GIÁ'!$A:$A,'GIÁ'!$E:$E)</f>
        <v>ĐÔNG</v>
      </c>
      <c r="F2613" s="94">
        <v>8.936187610423E12</v>
      </c>
      <c r="G2613" s="95" t="s">
        <v>2596</v>
      </c>
      <c r="H2613" s="95" t="s">
        <v>224</v>
      </c>
      <c r="I2613" s="96">
        <v>2.0</v>
      </c>
      <c r="J2613" s="96">
        <v>0.0</v>
      </c>
      <c r="K2613" s="98">
        <f t="shared" si="4"/>
        <v>2</v>
      </c>
      <c r="L2613" s="99" t="s">
        <v>6735</v>
      </c>
      <c r="M2613" s="100" t="s">
        <v>6736</v>
      </c>
      <c r="N2613" s="101" t="str">
        <f t="shared" si="139"/>
        <v>PT1590282-T0018936187610423</v>
      </c>
      <c r="O2613" s="128"/>
      <c r="P2613" s="100"/>
      <c r="Q2613" s="103">
        <f t="shared" si="5"/>
        <v>2</v>
      </c>
      <c r="R2613" s="161"/>
      <c r="S2613" s="105"/>
      <c r="T2613" s="106"/>
      <c r="U2613" s="107" t="s">
        <v>6569</v>
      </c>
      <c r="V2613" s="108" t="s">
        <v>756</v>
      </c>
      <c r="W2613" s="109" t="s">
        <v>1908</v>
      </c>
      <c r="X2613" s="110" t="str">
        <f t="shared" si="6"/>
        <v/>
      </c>
      <c r="Y2613" s="110" t="str">
        <f t="shared" si="7"/>
        <v/>
      </c>
      <c r="Z2613" s="109" t="s">
        <v>797</v>
      </c>
      <c r="AA2613" s="109" t="s">
        <v>802</v>
      </c>
      <c r="AB2613" s="106"/>
      <c r="AC2613" s="158"/>
      <c r="AD2613" s="160"/>
      <c r="AE2613" s="127"/>
      <c r="AF2613" s="113"/>
      <c r="AG2613" s="165" t="str">
        <f t="array" ref="AG2613">XLOOKUP(F2613,'CLV2'!A:A,'CLV2'!E:E)</f>
        <v>2.FISH AND SEAFOOD</v>
      </c>
      <c r="AH2613" s="115" t="str">
        <f t="array" ref="AH2613">XLOOKUP(F2613,'CLV2'!A:A,'CLV2'!F:F)</f>
        <v>3.FROZEN FISH AND SEAFOOD</v>
      </c>
      <c r="AI2613" s="115" t="str">
        <f t="shared" si="8"/>
        <v>Pack</v>
      </c>
      <c r="AJ2613" s="116">
        <f t="shared" si="9"/>
        <v>1</v>
      </c>
      <c r="AK2613" s="117" t="str">
        <f t="array" ref="AK2613">XLOOKUP(F2613,'GIÁ'!A:A,'GIÁ'!D:D)</f>
        <v>241040.00</v>
      </c>
      <c r="AL2613" s="118">
        <f t="shared" si="10"/>
        <v>482080</v>
      </c>
      <c r="AM2613" s="118">
        <f t="shared" si="11"/>
        <v>0</v>
      </c>
      <c r="AN2613" s="119">
        <f t="shared" si="12"/>
        <v>0</v>
      </c>
      <c r="AO2613" s="118">
        <f t="shared" si="13"/>
        <v>482080</v>
      </c>
      <c r="AP2613" s="121">
        <f t="shared" si="14"/>
        <v>0</v>
      </c>
      <c r="AQ2613" s="122"/>
      <c r="AR2613" s="119"/>
    </row>
    <row r="2614" ht="22.5" customHeight="1">
      <c r="A2614" s="89">
        <v>46233.0</v>
      </c>
      <c r="B2614" s="90">
        <v>0.6902777777777778</v>
      </c>
      <c r="C2614" s="91" t="s">
        <v>34</v>
      </c>
      <c r="D2614" s="129" t="str">
        <f t="array" ref="D2614">XLOOKUP(C2614,'DS ST'!A:A,'DS ST'!B:B)</f>
        <v>A104</v>
      </c>
      <c r="E2614" s="94" t="str">
        <f t="array" ref="E2614">XLOOKUP($F2614,'GIÁ'!$A:$A,'GIÁ'!$E:$E)</f>
        <v>ĐÔNG</v>
      </c>
      <c r="F2614" s="94">
        <v>8.936187610461E12</v>
      </c>
      <c r="G2614" s="95" t="s">
        <v>2598</v>
      </c>
      <c r="H2614" s="95" t="s">
        <v>224</v>
      </c>
      <c r="I2614" s="96">
        <v>2.0</v>
      </c>
      <c r="J2614" s="96">
        <v>0.0</v>
      </c>
      <c r="K2614" s="98">
        <f t="shared" si="4"/>
        <v>2</v>
      </c>
      <c r="L2614" s="99" t="s">
        <v>6735</v>
      </c>
      <c r="M2614" s="100" t="s">
        <v>6736</v>
      </c>
      <c r="N2614" s="101" t="str">
        <f t="shared" si="139"/>
        <v>PT1590282-T0018936187610461</v>
      </c>
      <c r="O2614" s="128"/>
      <c r="P2614" s="100"/>
      <c r="Q2614" s="103">
        <f t="shared" si="5"/>
        <v>2</v>
      </c>
      <c r="R2614" s="161"/>
      <c r="S2614" s="105"/>
      <c r="T2614" s="106"/>
      <c r="U2614" s="107" t="s">
        <v>6726</v>
      </c>
      <c r="V2614" s="108" t="s">
        <v>756</v>
      </c>
      <c r="W2614" s="109" t="s">
        <v>1908</v>
      </c>
      <c r="X2614" s="110" t="str">
        <f t="shared" si="6"/>
        <v/>
      </c>
      <c r="Y2614" s="110" t="str">
        <f t="shared" si="7"/>
        <v/>
      </c>
      <c r="Z2614" s="109" t="s">
        <v>797</v>
      </c>
      <c r="AA2614" s="109" t="s">
        <v>802</v>
      </c>
      <c r="AB2614" s="106"/>
      <c r="AC2614" s="158"/>
      <c r="AD2614" s="160"/>
      <c r="AE2614" s="127"/>
      <c r="AF2614" s="113"/>
      <c r="AG2614" s="165" t="str">
        <f t="array" ref="AG2614">XLOOKUP(F2614,'CLV2'!A:A,'CLV2'!E:E)</f>
        <v>2.FISH AND SEAFOOD</v>
      </c>
      <c r="AH2614" s="115" t="str">
        <f t="array" ref="AH2614">XLOOKUP(F2614,'CLV2'!A:A,'CLV2'!F:F)</f>
        <v>3.FROZEN FISH AND SEAFOOD</v>
      </c>
      <c r="AI2614" s="115" t="str">
        <f t="shared" si="8"/>
        <v>Pack</v>
      </c>
      <c r="AJ2614" s="116">
        <f t="shared" si="9"/>
        <v>1</v>
      </c>
      <c r="AK2614" s="117" t="str">
        <f t="array" ref="AK2614">XLOOKUP(F2614,'GIÁ'!A:A,'GIÁ'!D:D)</f>
        <v>72715.05</v>
      </c>
      <c r="AL2614" s="118">
        <f t="shared" si="10"/>
        <v>145430.1</v>
      </c>
      <c r="AM2614" s="118">
        <f t="shared" si="11"/>
        <v>0</v>
      </c>
      <c r="AN2614" s="119">
        <f t="shared" si="12"/>
        <v>0</v>
      </c>
      <c r="AO2614" s="118">
        <f t="shared" si="13"/>
        <v>145430.1</v>
      </c>
      <c r="AP2614" s="121">
        <f t="shared" si="14"/>
        <v>0</v>
      </c>
      <c r="AQ2614" s="122"/>
      <c r="AR2614" s="119"/>
    </row>
    <row r="2615" ht="22.5" customHeight="1">
      <c r="A2615" s="89">
        <v>46233.0</v>
      </c>
      <c r="B2615" s="90">
        <v>0.5361111111111111</v>
      </c>
      <c r="C2615" s="91" t="s">
        <v>34</v>
      </c>
      <c r="D2615" s="129" t="str">
        <f t="array" ref="D2615">XLOOKUP(C2615,'DS ST'!A:A,'DS ST'!B:B)</f>
        <v>A104</v>
      </c>
      <c r="E2615" s="94" t="str">
        <f t="array" ref="E2615">XLOOKUP($F2615,'GIÁ'!$A:$A,'GIÁ'!$E:$E)</f>
        <v>MÁT</v>
      </c>
      <c r="F2615" s="94">
        <v>11681.0</v>
      </c>
      <c r="G2615" s="95" t="s">
        <v>993</v>
      </c>
      <c r="H2615" s="95" t="s">
        <v>93</v>
      </c>
      <c r="I2615" s="96">
        <v>2.0</v>
      </c>
      <c r="J2615" s="96">
        <v>1.0</v>
      </c>
      <c r="K2615" s="98">
        <f t="shared" si="4"/>
        <v>1</v>
      </c>
      <c r="L2615" s="99" t="s">
        <v>6737</v>
      </c>
      <c r="M2615" s="100" t="s">
        <v>6738</v>
      </c>
      <c r="N2615" s="101" t="str">
        <f t="shared" si="139"/>
        <v>TRBA10476911681</v>
      </c>
      <c r="O2615" s="128"/>
      <c r="P2615" s="100"/>
      <c r="Q2615" s="103">
        <f t="shared" si="5"/>
        <v>1</v>
      </c>
      <c r="R2615" s="161"/>
      <c r="S2615" s="105"/>
      <c r="T2615" s="106"/>
      <c r="U2615" s="107"/>
      <c r="V2615" s="108" t="s">
        <v>756</v>
      </c>
      <c r="W2615" s="109" t="s">
        <v>1312</v>
      </c>
      <c r="X2615" s="110" t="str">
        <f t="shared" si="6"/>
        <v/>
      </c>
      <c r="Y2615" s="110" t="str">
        <f t="shared" si="7"/>
        <v/>
      </c>
      <c r="Z2615" s="139" t="str">
        <f>IF(N(Q2615)&lt;=0,"",IF(ISNUMBER(SEARCH("Thiếu kiện",V2615)),"Kho đông mát",IF(AND(N(Q2615)&gt;0,N(P2615)&gt;0,OR(ISNUMBER(SEARCH("Hình KDB",U2615)),ISNUMBER(SEARCH("Hình tele",U2615)),ISNUMBER(SEARCH("sai code",U2615)),ISNUMBER(SEARCH("ST nhận",U2615)))),"Kho đông mát",IF(AND(W2615="DC giao thiếu",OR(ISNUMBER(SEARCH("Hình KDB",U2615)),ISNUMBER(SEARCH("Hình tele",U2615)),ISNUMBER(SEARCH("sai code",U2615)))),"Kho đông mát",IF(W2615="DC giao thiếu","Chưa xác định",IF(AND(W2615="DC pick sai",OR(ISNUMBER(SEARCH("Hình KDB",U2615)),ISNUMBER(SEARCH("Hình tele",U2615)),ISNUMBER(SEARCH("sai code",U2615)),ISNUMBER(SEARCH("ST nhận",U2615)))),"Kho đông mát",IF(W2615="DC pick sai","Chưa xác định",IF(AND(W2615="Hao hụt",N(O2615)&gt;0,OR(ISNUMBER(SEARCH("Hình KDB",U2615)),ISNUMBER(SEARCH("Hình tele",U2615)),ISNUMBER(SEARCH("sai code",U2615)),ISNUMBER(SEARCH("ST nhận",U2615)))),"Kho đông mát",IF(W2615="Hao hụt","Chưa xác định",IF(OR(W2615="VT giao sai điểm",W2615="Không đạt nhiệt độ",W2615="TX giao thiếu kiện",W2615="Hàng không đạt CL"),"Kho đông mát",IF(W2615="Chưa xác định","Chưa xác định",IF(N(P2615)&gt;0,"Chưa xác định",""))))))))))))</f>
        <v>Chưa xác định</v>
      </c>
      <c r="AA2615" s="109" t="s">
        <v>5260</v>
      </c>
      <c r="AB2615" s="106"/>
      <c r="AC2615" s="158"/>
      <c r="AD2615" s="160"/>
      <c r="AE2615" s="127"/>
      <c r="AF2615" s="113"/>
      <c r="AG2615" s="165" t="str">
        <f t="array" ref="AG2615">XLOOKUP(F2615,'CLV2'!A:A,'CLV2'!E:E)</f>
        <v>2.VEGETABLES</v>
      </c>
      <c r="AH2615" s="115" t="str">
        <f t="array" ref="AH2615">XLOOKUP(F2615,'CLV2'!A:A,'CLV2'!F:F)</f>
        <v>3.PROCESSED VEGGIES</v>
      </c>
      <c r="AI2615" s="115" t="str">
        <f t="shared" si="8"/>
        <v>Pack</v>
      </c>
      <c r="AJ2615" s="116">
        <f t="shared" si="9"/>
        <v>0.5</v>
      </c>
      <c r="AK2615" s="117" t="str">
        <f t="array" ref="AK2615">XLOOKUP(F2615,'GIÁ'!A:A,'GIÁ'!D:D)</f>
        <v>23500.00</v>
      </c>
      <c r="AL2615" s="118">
        <f t="shared" si="10"/>
        <v>23500</v>
      </c>
      <c r="AM2615" s="118">
        <f t="shared" si="11"/>
        <v>0</v>
      </c>
      <c r="AN2615" s="119">
        <f t="shared" si="12"/>
        <v>0</v>
      </c>
      <c r="AO2615" s="118">
        <f t="shared" si="13"/>
        <v>0</v>
      </c>
      <c r="AP2615" s="121">
        <f t="shared" si="14"/>
        <v>23500</v>
      </c>
      <c r="AQ2615" s="122"/>
      <c r="AR2615" s="119"/>
    </row>
    <row r="2616" ht="22.5" customHeight="1">
      <c r="A2616" s="89">
        <v>46233.0</v>
      </c>
      <c r="B2616" s="90">
        <v>0.37430555555555556</v>
      </c>
      <c r="C2616" s="91" t="s">
        <v>785</v>
      </c>
      <c r="D2616" s="129" t="str">
        <f t="array" ref="D2616">XLOOKUP(C2616,'DS ST'!A:A,'DS ST'!B:B)</f>
        <v>A176</v>
      </c>
      <c r="E2616" s="94" t="str">
        <f t="array" ref="E2616">XLOOKUP($F2616,'GIÁ'!$A:$A,'GIÁ'!$E:$E)</f>
        <v>ĐÔNG</v>
      </c>
      <c r="F2616" s="94">
        <v>8.936077110187E12</v>
      </c>
      <c r="G2616" s="95" t="s">
        <v>2335</v>
      </c>
      <c r="H2616" s="95" t="s">
        <v>224</v>
      </c>
      <c r="I2616" s="96">
        <v>4.0</v>
      </c>
      <c r="J2616" s="96">
        <v>0.0</v>
      </c>
      <c r="K2616" s="98">
        <f t="shared" si="4"/>
        <v>4</v>
      </c>
      <c r="L2616" s="99" t="s">
        <v>6739</v>
      </c>
      <c r="M2616" s="100" t="s">
        <v>6740</v>
      </c>
      <c r="N2616" s="101" t="str">
        <f t="shared" si="139"/>
        <v>PT1590269-T0018936077110187</v>
      </c>
      <c r="O2616" s="128"/>
      <c r="P2616" s="100"/>
      <c r="Q2616" s="103">
        <f t="shared" si="5"/>
        <v>4</v>
      </c>
      <c r="R2616" s="161"/>
      <c r="S2616" s="105"/>
      <c r="T2616" s="106"/>
      <c r="U2616" s="107" t="s">
        <v>6565</v>
      </c>
      <c r="V2616" s="108" t="s">
        <v>756</v>
      </c>
      <c r="W2616" s="109" t="s">
        <v>1908</v>
      </c>
      <c r="X2616" s="110" t="str">
        <f t="shared" si="6"/>
        <v/>
      </c>
      <c r="Y2616" s="110" t="str">
        <f t="shared" si="7"/>
        <v/>
      </c>
      <c r="Z2616" s="109" t="s">
        <v>797</v>
      </c>
      <c r="AA2616" s="109" t="s">
        <v>802</v>
      </c>
      <c r="AB2616" s="106"/>
      <c r="AC2616" s="158"/>
      <c r="AD2616" s="160"/>
      <c r="AE2616" s="127"/>
      <c r="AF2616" s="113"/>
      <c r="AG2616" s="165" t="str">
        <f t="array" ref="AG2616">XLOOKUP(F2616,'CLV2'!A:A,'CLV2'!E:E)</f>
        <v>2.FROZEN FOODS</v>
      </c>
      <c r="AH2616" s="115" t="str">
        <f t="array" ref="AH2616">XLOOKUP(F2616,'CLV2'!A:A,'CLV2'!F:F)</f>
        <v>3.DUMPLINGS</v>
      </c>
      <c r="AI2616" s="115" t="str">
        <f t="shared" si="8"/>
        <v>Pack</v>
      </c>
      <c r="AJ2616" s="116">
        <f t="shared" si="9"/>
        <v>1</v>
      </c>
      <c r="AK2616" s="117" t="str">
        <f t="array" ref="AK2616">XLOOKUP(F2616,'GIÁ'!A:A,'GIÁ'!D:D)</f>
        <v>28137.41</v>
      </c>
      <c r="AL2616" s="118">
        <f t="shared" si="10"/>
        <v>112549.64</v>
      </c>
      <c r="AM2616" s="118">
        <f t="shared" si="11"/>
        <v>0</v>
      </c>
      <c r="AN2616" s="119">
        <f t="shared" si="12"/>
        <v>0</v>
      </c>
      <c r="AO2616" s="118">
        <f t="shared" si="13"/>
        <v>112549.64</v>
      </c>
      <c r="AP2616" s="121">
        <f t="shared" si="14"/>
        <v>0</v>
      </c>
      <c r="AQ2616" s="122"/>
      <c r="AR2616" s="119"/>
    </row>
    <row r="2617" ht="22.5" customHeight="1">
      <c r="A2617" s="89">
        <v>46233.0</v>
      </c>
      <c r="B2617" s="90">
        <v>0.37430555555555556</v>
      </c>
      <c r="C2617" s="91" t="s">
        <v>785</v>
      </c>
      <c r="D2617" s="129" t="str">
        <f t="array" ref="D2617">XLOOKUP(C2617,'DS ST'!A:A,'DS ST'!B:B)</f>
        <v>A176</v>
      </c>
      <c r="E2617" s="94" t="str">
        <f t="array" ref="E2617">XLOOKUP($F2617,'GIÁ'!$A:$A,'GIÁ'!$E:$E)</f>
        <v>ĐÔNG</v>
      </c>
      <c r="F2617" s="94">
        <v>8.93607627967E12</v>
      </c>
      <c r="G2617" s="95" t="s">
        <v>2317</v>
      </c>
      <c r="H2617" s="95" t="s">
        <v>224</v>
      </c>
      <c r="I2617" s="96">
        <v>4.0</v>
      </c>
      <c r="J2617" s="96">
        <v>0.0</v>
      </c>
      <c r="K2617" s="98">
        <f t="shared" si="4"/>
        <v>4</v>
      </c>
      <c r="L2617" s="99" t="s">
        <v>6739</v>
      </c>
      <c r="M2617" s="100" t="s">
        <v>6740</v>
      </c>
      <c r="N2617" s="101" t="str">
        <f t="shared" si="139"/>
        <v>PT1590269-T0018936076279670</v>
      </c>
      <c r="O2617" s="128"/>
      <c r="P2617" s="100"/>
      <c r="Q2617" s="103">
        <f t="shared" si="5"/>
        <v>4</v>
      </c>
      <c r="R2617" s="161"/>
      <c r="S2617" s="105"/>
      <c r="T2617" s="106"/>
      <c r="U2617" s="107" t="s">
        <v>6530</v>
      </c>
      <c r="V2617" s="108" t="s">
        <v>756</v>
      </c>
      <c r="W2617" s="109" t="s">
        <v>1908</v>
      </c>
      <c r="X2617" s="110" t="str">
        <f t="shared" si="6"/>
        <v/>
      </c>
      <c r="Y2617" s="110" t="str">
        <f t="shared" si="7"/>
        <v/>
      </c>
      <c r="Z2617" s="109" t="s">
        <v>797</v>
      </c>
      <c r="AA2617" s="109" t="s">
        <v>802</v>
      </c>
      <c r="AB2617" s="106"/>
      <c r="AC2617" s="158"/>
      <c r="AD2617" s="160"/>
      <c r="AE2617" s="127"/>
      <c r="AF2617" s="113"/>
      <c r="AG2617" s="165" t="str">
        <f t="array" ref="AG2617">XLOOKUP(F2617,'CLV2'!A:A,'CLV2'!E:E)</f>
        <v>2.FROZEN FOODS</v>
      </c>
      <c r="AH2617" s="115" t="str">
        <f t="array" ref="AH2617">XLOOKUP(F2617,'CLV2'!A:A,'CLV2'!F:F)</f>
        <v>3.PASTRY AND DESSERTS</v>
      </c>
      <c r="AI2617" s="115" t="str">
        <f t="shared" si="8"/>
        <v>Pack</v>
      </c>
      <c r="AJ2617" s="116">
        <f t="shared" si="9"/>
        <v>1</v>
      </c>
      <c r="AK2617" s="117" t="str">
        <f t="array" ref="AK2617">XLOOKUP(F2617,'GIÁ'!A:A,'GIÁ'!D:D)</f>
        <v>26872.96</v>
      </c>
      <c r="AL2617" s="118">
        <f t="shared" si="10"/>
        <v>107491.84</v>
      </c>
      <c r="AM2617" s="118">
        <f t="shared" si="11"/>
        <v>0</v>
      </c>
      <c r="AN2617" s="119">
        <f t="shared" si="12"/>
        <v>0</v>
      </c>
      <c r="AO2617" s="118">
        <f t="shared" si="13"/>
        <v>107491.84</v>
      </c>
      <c r="AP2617" s="121">
        <f t="shared" si="14"/>
        <v>0</v>
      </c>
      <c r="AQ2617" s="122"/>
      <c r="AR2617" s="119"/>
    </row>
    <row r="2618" ht="22.5" customHeight="1">
      <c r="A2618" s="89">
        <v>46233.0</v>
      </c>
      <c r="B2618" s="90">
        <v>0.37430555555555556</v>
      </c>
      <c r="C2618" s="91" t="s">
        <v>785</v>
      </c>
      <c r="D2618" s="129" t="str">
        <f t="array" ref="D2618">XLOOKUP(C2618,'DS ST'!A:A,'DS ST'!B:B)</f>
        <v>A176</v>
      </c>
      <c r="E2618" s="94" t="str">
        <f t="array" ref="E2618">XLOOKUP($F2618,'GIÁ'!$A:$A,'GIÁ'!$E:$E)</f>
        <v>ĐÔNG</v>
      </c>
      <c r="F2618" s="94">
        <v>8.936239090036E12</v>
      </c>
      <c r="G2618" s="95" t="s">
        <v>2713</v>
      </c>
      <c r="H2618" s="95" t="s">
        <v>75</v>
      </c>
      <c r="I2618" s="96">
        <v>4.0</v>
      </c>
      <c r="J2618" s="96">
        <v>0.0</v>
      </c>
      <c r="K2618" s="98">
        <f t="shared" si="4"/>
        <v>4</v>
      </c>
      <c r="L2618" s="99" t="s">
        <v>6739</v>
      </c>
      <c r="M2618" s="100" t="s">
        <v>6740</v>
      </c>
      <c r="N2618" s="101" t="str">
        <f t="shared" si="139"/>
        <v>PT1590269-T0018936239090036</v>
      </c>
      <c r="O2618" s="128"/>
      <c r="P2618" s="100"/>
      <c r="Q2618" s="103">
        <f t="shared" si="5"/>
        <v>4</v>
      </c>
      <c r="R2618" s="161"/>
      <c r="S2618" s="105"/>
      <c r="T2618" s="106"/>
      <c r="U2618" s="107" t="s">
        <v>6539</v>
      </c>
      <c r="V2618" s="108" t="s">
        <v>756</v>
      </c>
      <c r="W2618" s="109" t="s">
        <v>1908</v>
      </c>
      <c r="X2618" s="110" t="str">
        <f t="shared" si="6"/>
        <v/>
      </c>
      <c r="Y2618" s="110" t="str">
        <f t="shared" si="7"/>
        <v/>
      </c>
      <c r="Z2618" s="109" t="s">
        <v>797</v>
      </c>
      <c r="AA2618" s="109" t="s">
        <v>802</v>
      </c>
      <c r="AB2618" s="106"/>
      <c r="AC2618" s="158"/>
      <c r="AD2618" s="160"/>
      <c r="AE2618" s="127"/>
      <c r="AF2618" s="113"/>
      <c r="AG2618" s="165" t="str">
        <f t="array" ref="AG2618">XLOOKUP(F2618,'CLV2'!A:A,'CLV2'!E:E)</f>
        <v>2.MEAT</v>
      </c>
      <c r="AH2618" s="115" t="str">
        <f t="array" ref="AH2618">XLOOKUP(F2618,'CLV2'!A:A,'CLV2'!F:F)</f>
        <v>3.FROZEN MEAT</v>
      </c>
      <c r="AI2618" s="115" t="str">
        <f t="shared" si="8"/>
        <v>Pack</v>
      </c>
      <c r="AJ2618" s="116">
        <f t="shared" si="9"/>
        <v>1</v>
      </c>
      <c r="AK2618" s="117" t="str">
        <f t="array" ref="AK2618">XLOOKUP(F2618,'GIÁ'!A:A,'GIÁ'!D:D)</f>
        <v>47814.16</v>
      </c>
      <c r="AL2618" s="118">
        <f t="shared" si="10"/>
        <v>191256.64</v>
      </c>
      <c r="AM2618" s="118">
        <f t="shared" si="11"/>
        <v>0</v>
      </c>
      <c r="AN2618" s="119">
        <f t="shared" si="12"/>
        <v>0</v>
      </c>
      <c r="AO2618" s="118">
        <f t="shared" si="13"/>
        <v>191256.64</v>
      </c>
      <c r="AP2618" s="121">
        <f t="shared" si="14"/>
        <v>0</v>
      </c>
      <c r="AQ2618" s="122"/>
      <c r="AR2618" s="119"/>
    </row>
    <row r="2619" ht="22.5" customHeight="1">
      <c r="A2619" s="89">
        <v>46233.0</v>
      </c>
      <c r="B2619" s="90">
        <v>0.37430555555555556</v>
      </c>
      <c r="C2619" s="91" t="s">
        <v>785</v>
      </c>
      <c r="D2619" s="129" t="str">
        <f t="array" ref="D2619">XLOOKUP(C2619,'DS ST'!A:A,'DS ST'!B:B)</f>
        <v>A176</v>
      </c>
      <c r="E2619" s="94" t="str">
        <f t="array" ref="E2619">XLOOKUP($F2619,'GIÁ'!$A:$A,'GIÁ'!$E:$E)</f>
        <v>ĐÔNG</v>
      </c>
      <c r="F2619" s="94">
        <v>8.936190860464E12</v>
      </c>
      <c r="G2619" s="95" t="s">
        <v>2608</v>
      </c>
      <c r="H2619" s="95" t="s">
        <v>93</v>
      </c>
      <c r="I2619" s="96">
        <v>2.0</v>
      </c>
      <c r="J2619" s="96">
        <v>0.0</v>
      </c>
      <c r="K2619" s="98">
        <f t="shared" si="4"/>
        <v>2</v>
      </c>
      <c r="L2619" s="99" t="s">
        <v>6739</v>
      </c>
      <c r="M2619" s="100" t="s">
        <v>6740</v>
      </c>
      <c r="N2619" s="101" t="str">
        <f t="shared" si="139"/>
        <v>PT1590269-T0018936190860464</v>
      </c>
      <c r="O2619" s="128"/>
      <c r="P2619" s="100"/>
      <c r="Q2619" s="103">
        <f t="shared" si="5"/>
        <v>2</v>
      </c>
      <c r="R2619" s="161"/>
      <c r="S2619" s="105"/>
      <c r="T2619" s="106"/>
      <c r="U2619" s="107" t="s">
        <v>6543</v>
      </c>
      <c r="V2619" s="108" t="s">
        <v>756</v>
      </c>
      <c r="W2619" s="109" t="s">
        <v>1908</v>
      </c>
      <c r="X2619" s="110" t="str">
        <f t="shared" si="6"/>
        <v/>
      </c>
      <c r="Y2619" s="110" t="str">
        <f t="shared" si="7"/>
        <v/>
      </c>
      <c r="Z2619" s="109" t="s">
        <v>797</v>
      </c>
      <c r="AA2619" s="109" t="s">
        <v>802</v>
      </c>
      <c r="AB2619" s="106"/>
      <c r="AC2619" s="158"/>
      <c r="AD2619" s="160"/>
      <c r="AE2619" s="127"/>
      <c r="AF2619" s="113"/>
      <c r="AG2619" s="165" t="str">
        <f t="array" ref="AG2619">XLOOKUP(F2619,'CLV2'!A:A,'CLV2'!E:E)</f>
        <v>2.MEAT</v>
      </c>
      <c r="AH2619" s="115" t="str">
        <f t="array" ref="AH2619">XLOOKUP(F2619,'CLV2'!A:A,'CLV2'!F:F)</f>
        <v>3.FROZEN MEAT</v>
      </c>
      <c r="AI2619" s="115" t="str">
        <f t="shared" si="8"/>
        <v>Pack</v>
      </c>
      <c r="AJ2619" s="116">
        <f t="shared" si="9"/>
        <v>1</v>
      </c>
      <c r="AK2619" s="117" t="str">
        <f t="array" ref="AK2619">XLOOKUP(F2619,'GIÁ'!A:A,'GIÁ'!D:D)</f>
        <v>43621.31</v>
      </c>
      <c r="AL2619" s="118">
        <f t="shared" si="10"/>
        <v>87242.62</v>
      </c>
      <c r="AM2619" s="118">
        <f t="shared" si="11"/>
        <v>0</v>
      </c>
      <c r="AN2619" s="119">
        <f t="shared" si="12"/>
        <v>0</v>
      </c>
      <c r="AO2619" s="118">
        <f t="shared" si="13"/>
        <v>87242.62</v>
      </c>
      <c r="AP2619" s="121">
        <f t="shared" si="14"/>
        <v>0</v>
      </c>
      <c r="AQ2619" s="122"/>
      <c r="AR2619" s="119"/>
    </row>
    <row r="2620" ht="22.5" customHeight="1">
      <c r="A2620" s="89">
        <v>46233.0</v>
      </c>
      <c r="B2620" s="90">
        <v>0.5534722222222223</v>
      </c>
      <c r="C2620" s="91" t="s">
        <v>785</v>
      </c>
      <c r="D2620" s="129" t="str">
        <f t="array" ref="D2620">XLOOKUP(C2620,'DS ST'!A:A,'DS ST'!B:B)</f>
        <v>A176</v>
      </c>
      <c r="E2620" s="94" t="str">
        <f t="array" ref="E2620">XLOOKUP($F2620,'GIÁ'!$A:$A,'GIÁ'!$E:$E)</f>
        <v>MÁT</v>
      </c>
      <c r="F2620" s="94">
        <v>8.936219620192E12</v>
      </c>
      <c r="G2620" s="95" t="s">
        <v>1927</v>
      </c>
      <c r="H2620" s="95" t="s">
        <v>224</v>
      </c>
      <c r="I2620" s="96">
        <v>18.0</v>
      </c>
      <c r="J2620" s="96">
        <v>16.0</v>
      </c>
      <c r="K2620" s="98">
        <f t="shared" si="4"/>
        <v>2</v>
      </c>
      <c r="L2620" s="99" t="s">
        <v>6741</v>
      </c>
      <c r="M2620" s="100" t="s">
        <v>1929</v>
      </c>
      <c r="N2620" s="101" t="str">
        <f t="shared" si="139"/>
        <v>TRBA1766608936219620192</v>
      </c>
      <c r="O2620" s="128"/>
      <c r="P2620" s="145">
        <v>2.0</v>
      </c>
      <c r="Q2620" s="103">
        <f t="shared" si="5"/>
        <v>0</v>
      </c>
      <c r="R2620" s="161" t="s">
        <v>1931</v>
      </c>
      <c r="S2620" s="105"/>
      <c r="T2620" s="106"/>
      <c r="U2620" s="107"/>
      <c r="V2620" s="108" t="s">
        <v>756</v>
      </c>
      <c r="W2620" s="109" t="s">
        <v>1312</v>
      </c>
      <c r="X2620" s="110" t="str">
        <f t="shared" si="6"/>
        <v/>
      </c>
      <c r="Y2620" s="110" t="str">
        <f t="shared" si="7"/>
        <v/>
      </c>
      <c r="Z2620" s="139" t="str">
        <f>IF(N(Q2620)&lt;=0,"",IF(ISNUMBER(SEARCH("Thiếu kiện",V2620)),"Kho đông mát",IF(AND(N(Q2620)&gt;0,N(P2620)&gt;0,OR(ISNUMBER(SEARCH("Hình KDB",U2620)),ISNUMBER(SEARCH("Hình tele",U2620)),ISNUMBER(SEARCH("sai code",U2620)),ISNUMBER(SEARCH("ST nhận",U2620)))),"Kho đông mát",IF(AND(W2620="DC giao thiếu",OR(ISNUMBER(SEARCH("Hình KDB",U2620)),ISNUMBER(SEARCH("Hình tele",U2620)),ISNUMBER(SEARCH("sai code",U2620)))),"Kho đông mát",IF(W2620="DC giao thiếu","Chưa xác định",IF(AND(W2620="DC pick sai",OR(ISNUMBER(SEARCH("Hình KDB",U2620)),ISNUMBER(SEARCH("Hình tele",U2620)),ISNUMBER(SEARCH("sai code",U2620)),ISNUMBER(SEARCH("ST nhận",U2620)))),"Kho đông mát",IF(W2620="DC pick sai","Chưa xác định",IF(AND(W2620="Hao hụt",N(O2620)&gt;0,OR(ISNUMBER(SEARCH("Hình KDB",U2620)),ISNUMBER(SEARCH("Hình tele",U2620)),ISNUMBER(SEARCH("sai code",U2620)),ISNUMBER(SEARCH("ST nhận",U2620)))),"Kho đông mát",IF(W2620="Hao hụt","Chưa xác định",IF(OR(W2620="VT giao sai điểm",W2620="Không đạt nhiệt độ",W2620="TX giao thiếu kiện",W2620="Hàng không đạt CL"),"Kho đông mát",IF(W2620="Chưa xác định","Chưa xác định",IF(N(P2620)&gt;0,"Chưa xác định",""))))))))))))</f>
        <v/>
      </c>
      <c r="AA2620" s="109" t="s">
        <v>5260</v>
      </c>
      <c r="AB2620" s="106"/>
      <c r="AC2620" s="158"/>
      <c r="AD2620" s="160"/>
      <c r="AE2620" s="127"/>
      <c r="AF2620" s="113"/>
      <c r="AG2620" s="165" t="str">
        <f t="array" ref="AG2620">XLOOKUP(F2620,'CLV2'!A:A,'CLV2'!E:E)</f>
        <v>2.DELICA</v>
      </c>
      <c r="AH2620" s="115" t="str">
        <f t="array" ref="AH2620">XLOOKUP(F2620,'CLV2'!A:A,'CLV2'!F:F)</f>
        <v>3.COLD AND HOT DELICA</v>
      </c>
      <c r="AI2620" s="115" t="str">
        <f t="shared" si="8"/>
        <v>Pack</v>
      </c>
      <c r="AJ2620" s="116">
        <f t="shared" si="9"/>
        <v>0.1111111111</v>
      </c>
      <c r="AK2620" s="117" t="str">
        <f t="array" ref="AK2620">XLOOKUP(F2620,'GIÁ'!A:A,'GIÁ'!D:D)</f>
        <v>9807.19</v>
      </c>
      <c r="AL2620" s="118">
        <f t="shared" si="10"/>
        <v>19614.38</v>
      </c>
      <c r="AM2620" s="118">
        <f t="shared" si="11"/>
        <v>0</v>
      </c>
      <c r="AN2620" s="119">
        <f t="shared" si="12"/>
        <v>0</v>
      </c>
      <c r="AO2620" s="118">
        <f t="shared" si="13"/>
        <v>0</v>
      </c>
      <c r="AP2620" s="121">
        <f t="shared" si="14"/>
        <v>0</v>
      </c>
      <c r="AQ2620" s="122"/>
      <c r="AR2620" s="119"/>
    </row>
    <row r="2621" ht="22.5" customHeight="1">
      <c r="A2621" s="89">
        <v>46233.0</v>
      </c>
      <c r="B2621" s="90">
        <v>0.3659722222222222</v>
      </c>
      <c r="C2621" s="91" t="s">
        <v>695</v>
      </c>
      <c r="D2621" s="129" t="str">
        <f t="array" ref="D2621">XLOOKUP(C2621,'DS ST'!A:A,'DS ST'!B:B)</f>
        <v>A161</v>
      </c>
      <c r="E2621" s="94" t="str">
        <f t="array" ref="E2621">XLOOKUP($F2621,'GIÁ'!$A:$A,'GIÁ'!$E:$E)</f>
        <v>ĐÔNG</v>
      </c>
      <c r="F2621" s="94">
        <v>8.935101607211E12</v>
      </c>
      <c r="G2621" s="95" t="s">
        <v>1879</v>
      </c>
      <c r="H2621" s="95" t="s">
        <v>224</v>
      </c>
      <c r="I2621" s="96">
        <v>2.0</v>
      </c>
      <c r="J2621" s="96">
        <v>0.0</v>
      </c>
      <c r="K2621" s="98">
        <f t="shared" si="4"/>
        <v>2</v>
      </c>
      <c r="L2621" s="99" t="s">
        <v>6742</v>
      </c>
      <c r="M2621" s="100" t="s">
        <v>6743</v>
      </c>
      <c r="N2621" s="101" t="str">
        <f t="shared" si="139"/>
        <v>PT1590243-T0018935101607211</v>
      </c>
      <c r="O2621" s="128"/>
      <c r="P2621" s="100"/>
      <c r="Q2621" s="103">
        <f t="shared" si="5"/>
        <v>2</v>
      </c>
      <c r="R2621" s="161"/>
      <c r="S2621" s="105"/>
      <c r="T2621" s="106"/>
      <c r="U2621" s="107" t="s">
        <v>6523</v>
      </c>
      <c r="V2621" s="108" t="s">
        <v>756</v>
      </c>
      <c r="W2621" s="109" t="s">
        <v>1908</v>
      </c>
      <c r="X2621" s="110" t="str">
        <f t="shared" si="6"/>
        <v/>
      </c>
      <c r="Y2621" s="110" t="str">
        <f t="shared" si="7"/>
        <v/>
      </c>
      <c r="Z2621" s="109" t="s">
        <v>797</v>
      </c>
      <c r="AA2621" s="109" t="s">
        <v>802</v>
      </c>
      <c r="AB2621" s="106"/>
      <c r="AC2621" s="158"/>
      <c r="AD2621" s="160"/>
      <c r="AE2621" s="127"/>
      <c r="AF2621" s="113"/>
      <c r="AG2621" s="165" t="str">
        <f t="array" ref="AG2621">XLOOKUP(F2621,'CLV2'!A:A,'CLV2'!E:E)</f>
        <v>2.FROZEN FOODS</v>
      </c>
      <c r="AH2621" s="115" t="str">
        <f t="array" ref="AH2621">XLOOKUP(F2621,'CLV2'!A:A,'CLV2'!F:F)</f>
        <v>3.DUMPLINGS</v>
      </c>
      <c r="AI2621" s="115" t="str">
        <f t="shared" si="8"/>
        <v>Pack</v>
      </c>
      <c r="AJ2621" s="116">
        <f t="shared" si="9"/>
        <v>1</v>
      </c>
      <c r="AK2621" s="117" t="str">
        <f t="array" ref="AK2621">XLOOKUP(F2621,'GIÁ'!A:A,'GIÁ'!D:D)</f>
        <v>22033.98</v>
      </c>
      <c r="AL2621" s="118">
        <f t="shared" si="10"/>
        <v>44067.96</v>
      </c>
      <c r="AM2621" s="118">
        <f t="shared" si="11"/>
        <v>0</v>
      </c>
      <c r="AN2621" s="119">
        <f t="shared" si="12"/>
        <v>0</v>
      </c>
      <c r="AO2621" s="118">
        <f t="shared" si="13"/>
        <v>44067.96</v>
      </c>
      <c r="AP2621" s="121">
        <f t="shared" si="14"/>
        <v>0</v>
      </c>
      <c r="AQ2621" s="122"/>
      <c r="AR2621" s="119"/>
    </row>
    <row r="2622" ht="22.5" customHeight="1">
      <c r="A2622" s="89">
        <v>46233.0</v>
      </c>
      <c r="B2622" s="90">
        <v>0.3659722222222222</v>
      </c>
      <c r="C2622" s="91" t="s">
        <v>695</v>
      </c>
      <c r="D2622" s="129" t="str">
        <f t="array" ref="D2622">XLOOKUP(C2622,'DS ST'!A:A,'DS ST'!B:B)</f>
        <v>A161</v>
      </c>
      <c r="E2622" s="94" t="str">
        <f t="array" ref="E2622">XLOOKUP($F2622,'GIÁ'!$A:$A,'GIÁ'!$E:$E)</f>
        <v>ĐÔNG</v>
      </c>
      <c r="F2622" s="94">
        <v>8.934717472008E12</v>
      </c>
      <c r="G2622" s="95" t="s">
        <v>1769</v>
      </c>
      <c r="H2622" s="95" t="s">
        <v>224</v>
      </c>
      <c r="I2622" s="96">
        <v>2.0</v>
      </c>
      <c r="J2622" s="96">
        <v>0.0</v>
      </c>
      <c r="K2622" s="98">
        <f t="shared" si="4"/>
        <v>2</v>
      </c>
      <c r="L2622" s="99" t="s">
        <v>6742</v>
      </c>
      <c r="M2622" s="100" t="s">
        <v>6743</v>
      </c>
      <c r="N2622" s="101" t="str">
        <f t="shared" si="139"/>
        <v>PT1590243-T0018934717472008</v>
      </c>
      <c r="O2622" s="128"/>
      <c r="P2622" s="100"/>
      <c r="Q2622" s="103">
        <f t="shared" si="5"/>
        <v>2</v>
      </c>
      <c r="R2622" s="161"/>
      <c r="S2622" s="105"/>
      <c r="T2622" s="106"/>
      <c r="U2622" s="107" t="s">
        <v>6597</v>
      </c>
      <c r="V2622" s="108" t="s">
        <v>756</v>
      </c>
      <c r="W2622" s="109" t="s">
        <v>1908</v>
      </c>
      <c r="X2622" s="110" t="str">
        <f t="shared" si="6"/>
        <v/>
      </c>
      <c r="Y2622" s="110" t="str">
        <f t="shared" si="7"/>
        <v/>
      </c>
      <c r="Z2622" s="109" t="s">
        <v>797</v>
      </c>
      <c r="AA2622" s="109" t="s">
        <v>802</v>
      </c>
      <c r="AB2622" s="106"/>
      <c r="AC2622" s="158"/>
      <c r="AD2622" s="160"/>
      <c r="AE2622" s="127"/>
      <c r="AF2622" s="113"/>
      <c r="AG2622" s="165" t="str">
        <f t="array" ref="AG2622">XLOOKUP(F2622,'CLV2'!A:A,'CLV2'!E:E)</f>
        <v>2.FROZEN FOODS</v>
      </c>
      <c r="AH2622" s="115" t="str">
        <f t="array" ref="AH2622">XLOOKUP(F2622,'CLV2'!A:A,'CLV2'!F:F)</f>
        <v>3.HOTPOT AND FRIED</v>
      </c>
      <c r="AI2622" s="115" t="str">
        <f t="shared" si="8"/>
        <v>Pack</v>
      </c>
      <c r="AJ2622" s="116">
        <f t="shared" si="9"/>
        <v>1</v>
      </c>
      <c r="AK2622" s="117" t="str">
        <f t="array" ref="AK2622">XLOOKUP(F2622,'GIÁ'!A:A,'GIÁ'!D:D)</f>
        <v>35456.20</v>
      </c>
      <c r="AL2622" s="118">
        <f t="shared" si="10"/>
        <v>70912.4</v>
      </c>
      <c r="AM2622" s="118">
        <f t="shared" si="11"/>
        <v>0</v>
      </c>
      <c r="AN2622" s="119">
        <f t="shared" si="12"/>
        <v>0</v>
      </c>
      <c r="AO2622" s="118">
        <f t="shared" si="13"/>
        <v>70912.4</v>
      </c>
      <c r="AP2622" s="121">
        <f t="shared" si="14"/>
        <v>0</v>
      </c>
      <c r="AQ2622" s="122"/>
      <c r="AR2622" s="119"/>
    </row>
    <row r="2623" ht="22.5" customHeight="1">
      <c r="A2623" s="89">
        <v>46233.0</v>
      </c>
      <c r="B2623" s="90">
        <v>0.3659722222222222</v>
      </c>
      <c r="C2623" s="91" t="s">
        <v>695</v>
      </c>
      <c r="D2623" s="129" t="str">
        <f t="array" ref="D2623">XLOOKUP(C2623,'DS ST'!A:A,'DS ST'!B:B)</f>
        <v>A161</v>
      </c>
      <c r="E2623" s="94" t="str">
        <f t="array" ref="E2623">XLOOKUP($F2623,'GIÁ'!$A:$A,'GIÁ'!$E:$E)</f>
        <v>ĐÔNG</v>
      </c>
      <c r="F2623" s="94">
        <v>8.93607627967E12</v>
      </c>
      <c r="G2623" s="95" t="s">
        <v>2317</v>
      </c>
      <c r="H2623" s="95" t="s">
        <v>224</v>
      </c>
      <c r="I2623" s="96">
        <v>2.0</v>
      </c>
      <c r="J2623" s="96">
        <v>0.0</v>
      </c>
      <c r="K2623" s="98">
        <f t="shared" si="4"/>
        <v>2</v>
      </c>
      <c r="L2623" s="99" t="s">
        <v>6742</v>
      </c>
      <c r="M2623" s="100" t="s">
        <v>6743</v>
      </c>
      <c r="N2623" s="101" t="str">
        <f t="shared" si="139"/>
        <v>PT1590243-T0018936076279670</v>
      </c>
      <c r="O2623" s="128"/>
      <c r="P2623" s="100"/>
      <c r="Q2623" s="103">
        <f t="shared" si="5"/>
        <v>2</v>
      </c>
      <c r="R2623" s="161"/>
      <c r="S2623" s="105"/>
      <c r="T2623" s="106"/>
      <c r="U2623" s="107" t="s">
        <v>6530</v>
      </c>
      <c r="V2623" s="108" t="s">
        <v>756</v>
      </c>
      <c r="W2623" s="109" t="s">
        <v>1908</v>
      </c>
      <c r="X2623" s="110" t="str">
        <f t="shared" si="6"/>
        <v/>
      </c>
      <c r="Y2623" s="110" t="str">
        <f t="shared" si="7"/>
        <v/>
      </c>
      <c r="Z2623" s="109" t="s">
        <v>797</v>
      </c>
      <c r="AA2623" s="109" t="s">
        <v>802</v>
      </c>
      <c r="AB2623" s="106"/>
      <c r="AC2623" s="158"/>
      <c r="AD2623" s="160"/>
      <c r="AE2623" s="127"/>
      <c r="AF2623" s="113"/>
      <c r="AG2623" s="165" t="str">
        <f t="array" ref="AG2623">XLOOKUP(F2623,'CLV2'!A:A,'CLV2'!E:E)</f>
        <v>2.FROZEN FOODS</v>
      </c>
      <c r="AH2623" s="115" t="str">
        <f t="array" ref="AH2623">XLOOKUP(F2623,'CLV2'!A:A,'CLV2'!F:F)</f>
        <v>3.PASTRY AND DESSERTS</v>
      </c>
      <c r="AI2623" s="115" t="str">
        <f t="shared" si="8"/>
        <v>Pack</v>
      </c>
      <c r="AJ2623" s="116">
        <f t="shared" si="9"/>
        <v>1</v>
      </c>
      <c r="AK2623" s="117" t="str">
        <f t="array" ref="AK2623">XLOOKUP(F2623,'GIÁ'!A:A,'GIÁ'!D:D)</f>
        <v>26872.96</v>
      </c>
      <c r="AL2623" s="118">
        <f t="shared" si="10"/>
        <v>53745.92</v>
      </c>
      <c r="AM2623" s="118">
        <f t="shared" si="11"/>
        <v>0</v>
      </c>
      <c r="AN2623" s="119">
        <f t="shared" si="12"/>
        <v>0</v>
      </c>
      <c r="AO2623" s="118">
        <f t="shared" si="13"/>
        <v>53745.92</v>
      </c>
      <c r="AP2623" s="121">
        <f t="shared" si="14"/>
        <v>0</v>
      </c>
      <c r="AQ2623" s="122"/>
      <c r="AR2623" s="119"/>
    </row>
    <row r="2624" ht="22.5" customHeight="1">
      <c r="A2624" s="89">
        <v>46233.0</v>
      </c>
      <c r="B2624" s="90">
        <v>0.3659722222222222</v>
      </c>
      <c r="C2624" s="91" t="s">
        <v>695</v>
      </c>
      <c r="D2624" s="129" t="str">
        <f t="array" ref="D2624">XLOOKUP(C2624,'DS ST'!A:A,'DS ST'!B:B)</f>
        <v>A161</v>
      </c>
      <c r="E2624" s="94" t="str">
        <f t="array" ref="E2624">XLOOKUP($F2624,'GIÁ'!$A:$A,'GIÁ'!$E:$E)</f>
        <v>ĐÔNG</v>
      </c>
      <c r="F2624" s="94">
        <v>8.93623909005E12</v>
      </c>
      <c r="G2624" s="95" t="s">
        <v>2717</v>
      </c>
      <c r="H2624" s="95" t="s">
        <v>75</v>
      </c>
      <c r="I2624" s="96">
        <v>4.0</v>
      </c>
      <c r="J2624" s="96">
        <v>0.0</v>
      </c>
      <c r="K2624" s="98">
        <f t="shared" si="4"/>
        <v>4</v>
      </c>
      <c r="L2624" s="99" t="s">
        <v>6742</v>
      </c>
      <c r="M2624" s="100" t="s">
        <v>6743</v>
      </c>
      <c r="N2624" s="101" t="str">
        <f t="shared" si="139"/>
        <v>PT1590243-T0018936239090050</v>
      </c>
      <c r="O2624" s="128"/>
      <c r="P2624" s="100"/>
      <c r="Q2624" s="103">
        <f t="shared" si="5"/>
        <v>4</v>
      </c>
      <c r="R2624" s="161"/>
      <c r="S2624" s="105"/>
      <c r="T2624" s="106"/>
      <c r="U2624" s="107" t="s">
        <v>6538</v>
      </c>
      <c r="V2624" s="108" t="s">
        <v>756</v>
      </c>
      <c r="W2624" s="109" t="s">
        <v>1908</v>
      </c>
      <c r="X2624" s="110" t="str">
        <f t="shared" si="6"/>
        <v/>
      </c>
      <c r="Y2624" s="110" t="str">
        <f t="shared" si="7"/>
        <v/>
      </c>
      <c r="Z2624" s="109" t="s">
        <v>797</v>
      </c>
      <c r="AA2624" s="109" t="s">
        <v>802</v>
      </c>
      <c r="AB2624" s="106"/>
      <c r="AC2624" s="158"/>
      <c r="AD2624" s="160"/>
      <c r="AE2624" s="127"/>
      <c r="AF2624" s="113"/>
      <c r="AG2624" s="165" t="str">
        <f t="array" ref="AG2624">XLOOKUP(F2624,'CLV2'!A:A,'CLV2'!E:E)</f>
        <v>2.MEAT</v>
      </c>
      <c r="AH2624" s="115" t="str">
        <f t="array" ref="AH2624">XLOOKUP(F2624,'CLV2'!A:A,'CLV2'!F:F)</f>
        <v>3.FROZEN MEAT</v>
      </c>
      <c r="AI2624" s="115" t="str">
        <f t="shared" si="8"/>
        <v>Pack</v>
      </c>
      <c r="AJ2624" s="116">
        <f t="shared" si="9"/>
        <v>1</v>
      </c>
      <c r="AK2624" s="117" t="str">
        <f t="array" ref="AK2624">XLOOKUP(F2624,'GIÁ'!A:A,'GIÁ'!D:D)</f>
        <v>118354.38</v>
      </c>
      <c r="AL2624" s="118">
        <f t="shared" si="10"/>
        <v>473417.52</v>
      </c>
      <c r="AM2624" s="118">
        <f t="shared" si="11"/>
        <v>0</v>
      </c>
      <c r="AN2624" s="119">
        <f t="shared" si="12"/>
        <v>0</v>
      </c>
      <c r="AO2624" s="118">
        <f t="shared" si="13"/>
        <v>473417.52</v>
      </c>
      <c r="AP2624" s="121">
        <f t="shared" si="14"/>
        <v>0</v>
      </c>
      <c r="AQ2624" s="122"/>
      <c r="AR2624" s="119"/>
    </row>
    <row r="2625" ht="22.5" customHeight="1">
      <c r="A2625" s="89">
        <v>46233.0</v>
      </c>
      <c r="B2625" s="90">
        <v>0.3659722222222222</v>
      </c>
      <c r="C2625" s="91" t="s">
        <v>695</v>
      </c>
      <c r="D2625" s="129" t="str">
        <f t="array" ref="D2625">XLOOKUP(C2625,'DS ST'!A:A,'DS ST'!B:B)</f>
        <v>A161</v>
      </c>
      <c r="E2625" s="94" t="str">
        <f t="array" ref="E2625">XLOOKUP($F2625,'GIÁ'!$A:$A,'GIÁ'!$E:$E)</f>
        <v>ĐÔNG</v>
      </c>
      <c r="F2625" s="94">
        <v>8.936190860716E12</v>
      </c>
      <c r="G2625" s="95" t="s">
        <v>2610</v>
      </c>
      <c r="H2625" s="95" t="s">
        <v>93</v>
      </c>
      <c r="I2625" s="96">
        <v>4.0</v>
      </c>
      <c r="J2625" s="96">
        <v>0.0</v>
      </c>
      <c r="K2625" s="98">
        <f t="shared" si="4"/>
        <v>4</v>
      </c>
      <c r="L2625" s="99" t="s">
        <v>6742</v>
      </c>
      <c r="M2625" s="100" t="s">
        <v>6743</v>
      </c>
      <c r="N2625" s="101" t="str">
        <f t="shared" si="139"/>
        <v>PT1590243-T0018936190860716</v>
      </c>
      <c r="O2625" s="128"/>
      <c r="P2625" s="100"/>
      <c r="Q2625" s="103">
        <f t="shared" si="5"/>
        <v>4</v>
      </c>
      <c r="R2625" s="161"/>
      <c r="S2625" s="105"/>
      <c r="T2625" s="106"/>
      <c r="U2625" s="107" t="s">
        <v>6539</v>
      </c>
      <c r="V2625" s="108" t="s">
        <v>756</v>
      </c>
      <c r="W2625" s="109" t="s">
        <v>1908</v>
      </c>
      <c r="X2625" s="110" t="str">
        <f t="shared" si="6"/>
        <v/>
      </c>
      <c r="Y2625" s="110" t="str">
        <f t="shared" si="7"/>
        <v/>
      </c>
      <c r="Z2625" s="109" t="s">
        <v>797</v>
      </c>
      <c r="AA2625" s="109" t="s">
        <v>802</v>
      </c>
      <c r="AB2625" s="106"/>
      <c r="AC2625" s="158"/>
      <c r="AD2625" s="160"/>
      <c r="AE2625" s="127"/>
      <c r="AF2625" s="113"/>
      <c r="AG2625" s="165" t="str">
        <f t="array" ref="AG2625">XLOOKUP(F2625,'CLV2'!A:A,'CLV2'!E:E)</f>
        <v>2.MEAT</v>
      </c>
      <c r="AH2625" s="115" t="str">
        <f t="array" ref="AH2625">XLOOKUP(F2625,'CLV2'!A:A,'CLV2'!F:F)</f>
        <v>3.FROZEN MEAT</v>
      </c>
      <c r="AI2625" s="115" t="str">
        <f t="shared" si="8"/>
        <v>Pack</v>
      </c>
      <c r="AJ2625" s="116">
        <f t="shared" si="9"/>
        <v>1</v>
      </c>
      <c r="AK2625" s="117" t="str">
        <f t="array" ref="AK2625">XLOOKUP(F2625,'GIÁ'!A:A,'GIÁ'!D:D)</f>
        <v>49176.27</v>
      </c>
      <c r="AL2625" s="118">
        <f t="shared" si="10"/>
        <v>196705.08</v>
      </c>
      <c r="AM2625" s="118">
        <f t="shared" si="11"/>
        <v>0</v>
      </c>
      <c r="AN2625" s="119">
        <f t="shared" si="12"/>
        <v>0</v>
      </c>
      <c r="AO2625" s="118">
        <f t="shared" si="13"/>
        <v>196705.08</v>
      </c>
      <c r="AP2625" s="121">
        <f t="shared" si="14"/>
        <v>0</v>
      </c>
      <c r="AQ2625" s="122"/>
      <c r="AR2625" s="119"/>
    </row>
    <row r="2626" ht="22.5" customHeight="1">
      <c r="A2626" s="89">
        <v>46233.0</v>
      </c>
      <c r="B2626" s="90">
        <v>0.3659722222222222</v>
      </c>
      <c r="C2626" s="91" t="s">
        <v>695</v>
      </c>
      <c r="D2626" s="129" t="str">
        <f t="array" ref="D2626">XLOOKUP(C2626,'DS ST'!A:A,'DS ST'!B:B)</f>
        <v>A161</v>
      </c>
      <c r="E2626" s="94" t="str">
        <f t="array" ref="E2626">XLOOKUP($F2626,'GIÁ'!$A:$A,'GIÁ'!$E:$E)</f>
        <v>ĐÔNG</v>
      </c>
      <c r="F2626" s="94">
        <v>8.938535604597E12</v>
      </c>
      <c r="G2626" s="95" t="s">
        <v>3063</v>
      </c>
      <c r="H2626" s="95" t="s">
        <v>93</v>
      </c>
      <c r="I2626" s="96">
        <v>2.0</v>
      </c>
      <c r="J2626" s="96">
        <v>0.0</v>
      </c>
      <c r="K2626" s="98">
        <f t="shared" si="4"/>
        <v>2</v>
      </c>
      <c r="L2626" s="99" t="s">
        <v>6742</v>
      </c>
      <c r="M2626" s="100" t="s">
        <v>6743</v>
      </c>
      <c r="N2626" s="101" t="str">
        <f t="shared" si="139"/>
        <v>PT1590243-T0018938535604597</v>
      </c>
      <c r="O2626" s="128"/>
      <c r="P2626" s="100"/>
      <c r="Q2626" s="103">
        <f t="shared" si="5"/>
        <v>2</v>
      </c>
      <c r="R2626" s="161"/>
      <c r="S2626" s="105"/>
      <c r="T2626" s="106"/>
      <c r="U2626" s="107" t="s">
        <v>6542</v>
      </c>
      <c r="V2626" s="108" t="s">
        <v>756</v>
      </c>
      <c r="W2626" s="109" t="s">
        <v>1908</v>
      </c>
      <c r="X2626" s="110" t="str">
        <f t="shared" si="6"/>
        <v/>
      </c>
      <c r="Y2626" s="110" t="str">
        <f t="shared" si="7"/>
        <v/>
      </c>
      <c r="Z2626" s="109" t="s">
        <v>797</v>
      </c>
      <c r="AA2626" s="109" t="s">
        <v>802</v>
      </c>
      <c r="AB2626" s="106"/>
      <c r="AC2626" s="158"/>
      <c r="AD2626" s="160"/>
      <c r="AE2626" s="127"/>
      <c r="AF2626" s="113"/>
      <c r="AG2626" s="165" t="str">
        <f t="array" ref="AG2626">XLOOKUP(F2626,'CLV2'!A:A,'CLV2'!E:E)</f>
        <v>2.FISH AND SEAFOOD</v>
      </c>
      <c r="AH2626" s="115" t="str">
        <f t="array" ref="AH2626">XLOOKUP(F2626,'CLV2'!A:A,'CLV2'!F:F)</f>
        <v>3.FROZEN FISH AND SEAFOOD</v>
      </c>
      <c r="AI2626" s="115" t="str">
        <f t="shared" si="8"/>
        <v>Pack</v>
      </c>
      <c r="AJ2626" s="116">
        <f t="shared" si="9"/>
        <v>1</v>
      </c>
      <c r="AK2626" s="117" t="str">
        <f t="array" ref="AK2626">XLOOKUP(F2626,'GIÁ'!A:A,'GIÁ'!D:D)</f>
        <v>54841.46</v>
      </c>
      <c r="AL2626" s="118">
        <f t="shared" si="10"/>
        <v>109682.92</v>
      </c>
      <c r="AM2626" s="118">
        <f t="shared" si="11"/>
        <v>0</v>
      </c>
      <c r="AN2626" s="119">
        <f t="shared" si="12"/>
        <v>0</v>
      </c>
      <c r="AO2626" s="118">
        <f t="shared" si="13"/>
        <v>109682.92</v>
      </c>
      <c r="AP2626" s="121">
        <f t="shared" si="14"/>
        <v>0</v>
      </c>
      <c r="AQ2626" s="122"/>
      <c r="AR2626" s="119"/>
    </row>
    <row r="2627" ht="22.5" customHeight="1">
      <c r="A2627" s="89">
        <v>46233.0</v>
      </c>
      <c r="B2627" s="90">
        <v>0.3659722222222222</v>
      </c>
      <c r="C2627" s="91" t="s">
        <v>695</v>
      </c>
      <c r="D2627" s="129" t="str">
        <f t="array" ref="D2627">XLOOKUP(C2627,'DS ST'!A:A,'DS ST'!B:B)</f>
        <v>A161</v>
      </c>
      <c r="E2627" s="94" t="str">
        <f t="array" ref="E2627">XLOOKUP($F2627,'GIÁ'!$A:$A,'GIÁ'!$E:$E)</f>
        <v>ĐÔNG</v>
      </c>
      <c r="F2627" s="94">
        <v>8.938559140026E12</v>
      </c>
      <c r="G2627" s="95" t="s">
        <v>3177</v>
      </c>
      <c r="H2627" s="95" t="s">
        <v>57</v>
      </c>
      <c r="I2627" s="96">
        <v>2.0</v>
      </c>
      <c r="J2627" s="96">
        <v>0.0</v>
      </c>
      <c r="K2627" s="98">
        <f t="shared" si="4"/>
        <v>2</v>
      </c>
      <c r="L2627" s="99" t="s">
        <v>6742</v>
      </c>
      <c r="M2627" s="100" t="s">
        <v>6743</v>
      </c>
      <c r="N2627" s="101" t="str">
        <f t="shared" si="139"/>
        <v>PT1590243-T0018938559140026</v>
      </c>
      <c r="O2627" s="128"/>
      <c r="P2627" s="100"/>
      <c r="Q2627" s="103">
        <f t="shared" si="5"/>
        <v>2</v>
      </c>
      <c r="R2627" s="161"/>
      <c r="S2627" s="105"/>
      <c r="T2627" s="106"/>
      <c r="U2627" s="107" t="s">
        <v>6544</v>
      </c>
      <c r="V2627" s="108" t="s">
        <v>756</v>
      </c>
      <c r="W2627" s="109" t="s">
        <v>1908</v>
      </c>
      <c r="X2627" s="110" t="str">
        <f t="shared" si="6"/>
        <v/>
      </c>
      <c r="Y2627" s="110" t="str">
        <f t="shared" si="7"/>
        <v/>
      </c>
      <c r="Z2627" s="109" t="s">
        <v>797</v>
      </c>
      <c r="AA2627" s="109" t="s">
        <v>802</v>
      </c>
      <c r="AB2627" s="106"/>
      <c r="AC2627" s="158"/>
      <c r="AD2627" s="160"/>
      <c r="AE2627" s="127"/>
      <c r="AF2627" s="113"/>
      <c r="AG2627" s="165" t="str">
        <f t="array" ref="AG2627">XLOOKUP(F2627,'CLV2'!A:A,'CLV2'!E:E)</f>
        <v>2.MEAT</v>
      </c>
      <c r="AH2627" s="115" t="str">
        <f t="array" ref="AH2627">XLOOKUP(F2627,'CLV2'!A:A,'CLV2'!F:F)</f>
        <v>3.FROZEN MEAT</v>
      </c>
      <c r="AI2627" s="115" t="str">
        <f t="shared" si="8"/>
        <v>Pack</v>
      </c>
      <c r="AJ2627" s="116">
        <f t="shared" si="9"/>
        <v>1</v>
      </c>
      <c r="AK2627" s="117" t="str">
        <f t="array" ref="AK2627">XLOOKUP(F2627,'GIÁ'!A:A,'GIÁ'!D:D)</f>
        <v>122581.24</v>
      </c>
      <c r="AL2627" s="118">
        <f t="shared" si="10"/>
        <v>245162.48</v>
      </c>
      <c r="AM2627" s="118">
        <f t="shared" si="11"/>
        <v>0</v>
      </c>
      <c r="AN2627" s="119">
        <f t="shared" si="12"/>
        <v>0</v>
      </c>
      <c r="AO2627" s="118">
        <f t="shared" si="13"/>
        <v>245162.48</v>
      </c>
      <c r="AP2627" s="121">
        <f t="shared" si="14"/>
        <v>0</v>
      </c>
      <c r="AQ2627" s="122"/>
      <c r="AR2627" s="119"/>
    </row>
    <row r="2628" ht="22.5" customHeight="1">
      <c r="A2628" s="89">
        <v>46233.0</v>
      </c>
      <c r="B2628" s="90">
        <v>0.3145833333333333</v>
      </c>
      <c r="C2628" s="91" t="s">
        <v>695</v>
      </c>
      <c r="D2628" s="129" t="str">
        <f t="array" ref="D2628">XLOOKUP(C2628,'DS ST'!A:A,'DS ST'!B:B)</f>
        <v>A161</v>
      </c>
      <c r="E2628" s="94" t="str">
        <f t="array" ref="E2628">XLOOKUP($F2628,'GIÁ'!$A:$A,'GIÁ'!$E:$E)</f>
        <v>MÁT</v>
      </c>
      <c r="F2628" s="94">
        <v>8.936219620192E12</v>
      </c>
      <c r="G2628" s="95" t="s">
        <v>1927</v>
      </c>
      <c r="H2628" s="95" t="s">
        <v>224</v>
      </c>
      <c r="I2628" s="96">
        <v>30.0</v>
      </c>
      <c r="J2628" s="96">
        <v>28.0</v>
      </c>
      <c r="K2628" s="98">
        <f t="shared" si="4"/>
        <v>2</v>
      </c>
      <c r="L2628" s="99" t="s">
        <v>6744</v>
      </c>
      <c r="M2628" s="100" t="s">
        <v>6745</v>
      </c>
      <c r="N2628" s="101" t="str">
        <f t="shared" si="139"/>
        <v>TRBA1611808936219620192</v>
      </c>
      <c r="O2628" s="128"/>
      <c r="P2628" s="100"/>
      <c r="Q2628" s="103">
        <f t="shared" si="5"/>
        <v>2</v>
      </c>
      <c r="R2628" s="161"/>
      <c r="S2628" s="105"/>
      <c r="T2628" s="106"/>
      <c r="U2628" s="107"/>
      <c r="V2628" s="108" t="s">
        <v>756</v>
      </c>
      <c r="W2628" s="109" t="s">
        <v>1312</v>
      </c>
      <c r="X2628" s="110" t="str">
        <f t="shared" si="6"/>
        <v/>
      </c>
      <c r="Y2628" s="110" t="str">
        <f t="shared" si="7"/>
        <v/>
      </c>
      <c r="Z2628" s="139" t="str">
        <f>IF(N(Q2628)&lt;=0,"",IF(ISNUMBER(SEARCH("Thiếu kiện",V2628)),"Kho đông mát",IF(AND(N(Q2628)&gt;0,N(P2628)&gt;0,OR(ISNUMBER(SEARCH("Hình KDB",U2628)),ISNUMBER(SEARCH("Hình tele",U2628)),ISNUMBER(SEARCH("sai code",U2628)),ISNUMBER(SEARCH("ST nhận",U2628)))),"Kho đông mát",IF(AND(W2628="DC giao thiếu",OR(ISNUMBER(SEARCH("Hình KDB",U2628)),ISNUMBER(SEARCH("Hình tele",U2628)),ISNUMBER(SEARCH("sai code",U2628)))),"Kho đông mát",IF(W2628="DC giao thiếu","Chưa xác định",IF(AND(W2628="DC pick sai",OR(ISNUMBER(SEARCH("Hình KDB",U2628)),ISNUMBER(SEARCH("Hình tele",U2628)),ISNUMBER(SEARCH("sai code",U2628)),ISNUMBER(SEARCH("ST nhận",U2628)))),"Kho đông mát",IF(W2628="DC pick sai","Chưa xác định",IF(AND(W2628="Hao hụt",N(O2628)&gt;0,OR(ISNUMBER(SEARCH("Hình KDB",U2628)),ISNUMBER(SEARCH("Hình tele",U2628)),ISNUMBER(SEARCH("sai code",U2628)),ISNUMBER(SEARCH("ST nhận",U2628)))),"Kho đông mát",IF(W2628="Hao hụt","Chưa xác định",IF(OR(W2628="VT giao sai điểm",W2628="Không đạt nhiệt độ",W2628="TX giao thiếu kiện",W2628="Hàng không đạt CL"),"Kho đông mát",IF(W2628="Chưa xác định","Chưa xác định",IF(N(P2628)&gt;0,"Chưa xác định",""))))))))))))</f>
        <v>Chưa xác định</v>
      </c>
      <c r="AA2628" s="109" t="s">
        <v>5260</v>
      </c>
      <c r="AB2628" s="106"/>
      <c r="AC2628" s="158"/>
      <c r="AD2628" s="160"/>
      <c r="AE2628" s="127"/>
      <c r="AF2628" s="113"/>
      <c r="AG2628" s="165" t="str">
        <f t="array" ref="AG2628">XLOOKUP(F2628,'CLV2'!A:A,'CLV2'!E:E)</f>
        <v>2.DELICA</v>
      </c>
      <c r="AH2628" s="115" t="str">
        <f t="array" ref="AH2628">XLOOKUP(F2628,'CLV2'!A:A,'CLV2'!F:F)</f>
        <v>3.COLD AND HOT DELICA</v>
      </c>
      <c r="AI2628" s="115" t="str">
        <f t="shared" si="8"/>
        <v>Pack</v>
      </c>
      <c r="AJ2628" s="116">
        <f t="shared" si="9"/>
        <v>0.06666666667</v>
      </c>
      <c r="AK2628" s="117" t="str">
        <f t="array" ref="AK2628">XLOOKUP(F2628,'GIÁ'!A:A,'GIÁ'!D:D)</f>
        <v>9807.19</v>
      </c>
      <c r="AL2628" s="118">
        <f t="shared" si="10"/>
        <v>19614.38</v>
      </c>
      <c r="AM2628" s="118">
        <f t="shared" si="11"/>
        <v>0</v>
      </c>
      <c r="AN2628" s="119">
        <f t="shared" si="12"/>
        <v>0</v>
      </c>
      <c r="AO2628" s="118">
        <f t="shared" si="13"/>
        <v>0</v>
      </c>
      <c r="AP2628" s="121">
        <f t="shared" si="14"/>
        <v>19614.38</v>
      </c>
      <c r="AQ2628" s="122"/>
      <c r="AR2628" s="119"/>
    </row>
    <row r="2629" ht="22.5" customHeight="1">
      <c r="A2629" s="89">
        <v>46233.0</v>
      </c>
      <c r="B2629" s="90">
        <v>0.4166666666666667</v>
      </c>
      <c r="C2629" s="91" t="s">
        <v>798</v>
      </c>
      <c r="D2629" s="129" t="str">
        <f t="array" ref="D2629">XLOOKUP(C2629,'DS ST'!A:A,'DS ST'!B:B)</f>
        <v>A178</v>
      </c>
      <c r="E2629" s="94" t="str">
        <f t="array" ref="E2629">XLOOKUP($F2629,'GIÁ'!$A:$A,'GIÁ'!$E:$E)</f>
        <v>ĐÔNG</v>
      </c>
      <c r="F2629" s="94">
        <v>8.936077110132E12</v>
      </c>
      <c r="G2629" s="95" t="s">
        <v>2331</v>
      </c>
      <c r="H2629" s="95" t="s">
        <v>224</v>
      </c>
      <c r="I2629" s="96">
        <v>4.0</v>
      </c>
      <c r="J2629" s="96">
        <v>0.0</v>
      </c>
      <c r="K2629" s="98">
        <f t="shared" si="4"/>
        <v>4</v>
      </c>
      <c r="L2629" s="99" t="s">
        <v>6746</v>
      </c>
      <c r="M2629" s="100" t="s">
        <v>6747</v>
      </c>
      <c r="N2629" s="101" t="str">
        <f t="shared" si="139"/>
        <v>PT1590239-T0018936077110132</v>
      </c>
      <c r="O2629" s="128"/>
      <c r="P2629" s="100"/>
      <c r="Q2629" s="103">
        <f t="shared" si="5"/>
        <v>4</v>
      </c>
      <c r="R2629" s="161"/>
      <c r="S2629" s="105"/>
      <c r="T2629" s="106"/>
      <c r="U2629" s="107" t="s">
        <v>6562</v>
      </c>
      <c r="V2629" s="108" t="s">
        <v>756</v>
      </c>
      <c r="W2629" s="109" t="s">
        <v>1908</v>
      </c>
      <c r="X2629" s="110" t="str">
        <f t="shared" si="6"/>
        <v/>
      </c>
      <c r="Y2629" s="110" t="str">
        <f t="shared" si="7"/>
        <v/>
      </c>
      <c r="Z2629" s="109" t="s">
        <v>797</v>
      </c>
      <c r="AA2629" s="109" t="s">
        <v>802</v>
      </c>
      <c r="AB2629" s="106"/>
      <c r="AC2629" s="158"/>
      <c r="AD2629" s="160"/>
      <c r="AE2629" s="127"/>
      <c r="AF2629" s="113"/>
      <c r="AG2629" s="165" t="str">
        <f t="array" ref="AG2629">XLOOKUP(F2629,'CLV2'!A:A,'CLV2'!E:E)</f>
        <v>2.FROZEN FOODS</v>
      </c>
      <c r="AH2629" s="115" t="str">
        <f t="array" ref="AH2629">XLOOKUP(F2629,'CLV2'!A:A,'CLV2'!F:F)</f>
        <v>3.DUMPLINGS</v>
      </c>
      <c r="AI2629" s="115" t="str">
        <f t="shared" si="8"/>
        <v>Pack</v>
      </c>
      <c r="AJ2629" s="116">
        <f t="shared" si="9"/>
        <v>1</v>
      </c>
      <c r="AK2629" s="117" t="str">
        <f t="array" ref="AK2629">XLOOKUP(F2629,'GIÁ'!A:A,'GIÁ'!D:D)</f>
        <v>35838.13</v>
      </c>
      <c r="AL2629" s="118">
        <f t="shared" si="10"/>
        <v>143352.52</v>
      </c>
      <c r="AM2629" s="118">
        <f t="shared" si="11"/>
        <v>0</v>
      </c>
      <c r="AN2629" s="119">
        <f t="shared" si="12"/>
        <v>0</v>
      </c>
      <c r="AO2629" s="118">
        <f t="shared" si="13"/>
        <v>143352.52</v>
      </c>
      <c r="AP2629" s="121">
        <f t="shared" si="14"/>
        <v>0</v>
      </c>
      <c r="AQ2629" s="122"/>
      <c r="AR2629" s="119"/>
    </row>
    <row r="2630" ht="22.5" customHeight="1">
      <c r="A2630" s="89">
        <v>46233.0</v>
      </c>
      <c r="B2630" s="90">
        <v>0.4166666666666667</v>
      </c>
      <c r="C2630" s="91" t="s">
        <v>798</v>
      </c>
      <c r="D2630" s="129" t="str">
        <f t="array" ref="D2630">XLOOKUP(C2630,'DS ST'!A:A,'DS ST'!B:B)</f>
        <v>A178</v>
      </c>
      <c r="E2630" s="94" t="str">
        <f t="array" ref="E2630">XLOOKUP($F2630,'GIÁ'!$A:$A,'GIÁ'!$E:$E)</f>
        <v>ĐÔNG</v>
      </c>
      <c r="F2630" s="94">
        <v>8.936200101563E12</v>
      </c>
      <c r="G2630" s="95" t="s">
        <v>2637</v>
      </c>
      <c r="H2630" s="95" t="s">
        <v>224</v>
      </c>
      <c r="I2630" s="96">
        <v>4.0</v>
      </c>
      <c r="J2630" s="96">
        <v>0.0</v>
      </c>
      <c r="K2630" s="98">
        <f t="shared" si="4"/>
        <v>4</v>
      </c>
      <c r="L2630" s="99" t="s">
        <v>6746</v>
      </c>
      <c r="M2630" s="100" t="s">
        <v>6747</v>
      </c>
      <c r="N2630" s="101" t="str">
        <f t="shared" si="139"/>
        <v>PT1590239-T0018936200101563</v>
      </c>
      <c r="O2630" s="128"/>
      <c r="P2630" s="100"/>
      <c r="Q2630" s="103">
        <f t="shared" si="5"/>
        <v>4</v>
      </c>
      <c r="R2630" s="161"/>
      <c r="S2630" s="105"/>
      <c r="T2630" s="106"/>
      <c r="U2630" s="107" t="s">
        <v>6524</v>
      </c>
      <c r="V2630" s="108" t="s">
        <v>756</v>
      </c>
      <c r="W2630" s="109" t="s">
        <v>1908</v>
      </c>
      <c r="X2630" s="110" t="str">
        <f t="shared" si="6"/>
        <v/>
      </c>
      <c r="Y2630" s="110" t="str">
        <f t="shared" si="7"/>
        <v/>
      </c>
      <c r="Z2630" s="109" t="s">
        <v>797</v>
      </c>
      <c r="AA2630" s="109" t="s">
        <v>802</v>
      </c>
      <c r="AB2630" s="106"/>
      <c r="AC2630" s="158"/>
      <c r="AD2630" s="160"/>
      <c r="AE2630" s="127"/>
      <c r="AF2630" s="113"/>
      <c r="AG2630" s="165" t="str">
        <f t="array" ref="AG2630">XLOOKUP(F2630,'CLV2'!A:A,'CLV2'!E:E)</f>
        <v>2.FROZEN FOODS</v>
      </c>
      <c r="AH2630" s="115" t="str">
        <f t="array" ref="AH2630">XLOOKUP(F2630,'CLV2'!A:A,'CLV2'!F:F)</f>
        <v>3.PASTRY AND DESSERTS</v>
      </c>
      <c r="AI2630" s="115" t="str">
        <f t="shared" si="8"/>
        <v>Pack</v>
      </c>
      <c r="AJ2630" s="116">
        <f t="shared" si="9"/>
        <v>1</v>
      </c>
      <c r="AK2630" s="117" t="str">
        <f t="array" ref="AK2630">XLOOKUP(F2630,'GIÁ'!A:A,'GIÁ'!D:D)</f>
        <v>24299.49</v>
      </c>
      <c r="AL2630" s="118">
        <f t="shared" si="10"/>
        <v>97197.96</v>
      </c>
      <c r="AM2630" s="118">
        <f t="shared" si="11"/>
        <v>0</v>
      </c>
      <c r="AN2630" s="119">
        <f t="shared" si="12"/>
        <v>0</v>
      </c>
      <c r="AO2630" s="118">
        <f t="shared" si="13"/>
        <v>97197.96</v>
      </c>
      <c r="AP2630" s="121">
        <f t="shared" si="14"/>
        <v>0</v>
      </c>
      <c r="AQ2630" s="122"/>
      <c r="AR2630" s="119"/>
    </row>
    <row r="2631" ht="22.5" customHeight="1">
      <c r="A2631" s="89">
        <v>46233.0</v>
      </c>
      <c r="B2631" s="90">
        <v>0.4166666666666667</v>
      </c>
      <c r="C2631" s="91" t="s">
        <v>798</v>
      </c>
      <c r="D2631" s="129" t="str">
        <f t="array" ref="D2631">XLOOKUP(C2631,'DS ST'!A:A,'DS ST'!B:B)</f>
        <v>A178</v>
      </c>
      <c r="E2631" s="94" t="str">
        <f t="array" ref="E2631">XLOOKUP($F2631,'GIÁ'!$A:$A,'GIÁ'!$E:$E)</f>
        <v>ĐÔNG</v>
      </c>
      <c r="F2631" s="94">
        <v>8.938532826121E12</v>
      </c>
      <c r="G2631" s="95" t="s">
        <v>3050</v>
      </c>
      <c r="H2631" s="95" t="s">
        <v>224</v>
      </c>
      <c r="I2631" s="96">
        <v>2.0</v>
      </c>
      <c r="J2631" s="96">
        <v>0.0</v>
      </c>
      <c r="K2631" s="98">
        <f t="shared" si="4"/>
        <v>2</v>
      </c>
      <c r="L2631" s="99" t="s">
        <v>6746</v>
      </c>
      <c r="M2631" s="100" t="s">
        <v>6747</v>
      </c>
      <c r="N2631" s="101" t="str">
        <f t="shared" si="139"/>
        <v>PT1590239-T0018938532826121</v>
      </c>
      <c r="O2631" s="128"/>
      <c r="P2631" s="100"/>
      <c r="Q2631" s="103">
        <f t="shared" si="5"/>
        <v>2</v>
      </c>
      <c r="R2631" s="161"/>
      <c r="S2631" s="105"/>
      <c r="T2631" s="106"/>
      <c r="U2631" s="107" t="s">
        <v>6541</v>
      </c>
      <c r="V2631" s="108" t="s">
        <v>756</v>
      </c>
      <c r="W2631" s="109" t="s">
        <v>1908</v>
      </c>
      <c r="X2631" s="110" t="str">
        <f t="shared" si="6"/>
        <v/>
      </c>
      <c r="Y2631" s="110" t="str">
        <f t="shared" si="7"/>
        <v/>
      </c>
      <c r="Z2631" s="109" t="s">
        <v>797</v>
      </c>
      <c r="AA2631" s="109" t="s">
        <v>802</v>
      </c>
      <c r="AB2631" s="106"/>
      <c r="AC2631" s="158"/>
      <c r="AD2631" s="160"/>
      <c r="AE2631" s="127"/>
      <c r="AF2631" s="113"/>
      <c r="AG2631" s="165" t="str">
        <f t="array" ref="AG2631">XLOOKUP(F2631,'CLV2'!A:A,'CLV2'!E:E)</f>
        <v>2.FROZEN FOODS</v>
      </c>
      <c r="AH2631" s="115" t="str">
        <f t="array" ref="AH2631">XLOOKUP(F2631,'CLV2'!A:A,'CLV2'!F:F)</f>
        <v>3.PASTRY AND DESSERTS</v>
      </c>
      <c r="AI2631" s="115" t="str">
        <f t="shared" si="8"/>
        <v>Pack</v>
      </c>
      <c r="AJ2631" s="116">
        <f t="shared" si="9"/>
        <v>1</v>
      </c>
      <c r="AK2631" s="117" t="str">
        <f t="array" ref="AK2631">XLOOKUP(F2631,'GIÁ'!A:A,'GIÁ'!D:D)</f>
        <v>21599.37</v>
      </c>
      <c r="AL2631" s="118">
        <f t="shared" si="10"/>
        <v>43198.74</v>
      </c>
      <c r="AM2631" s="118">
        <f t="shared" si="11"/>
        <v>0</v>
      </c>
      <c r="AN2631" s="119">
        <f t="shared" si="12"/>
        <v>0</v>
      </c>
      <c r="AO2631" s="118">
        <f t="shared" si="13"/>
        <v>43198.74</v>
      </c>
      <c r="AP2631" s="121">
        <f t="shared" si="14"/>
        <v>0</v>
      </c>
      <c r="AQ2631" s="122"/>
      <c r="AR2631" s="119"/>
    </row>
    <row r="2632" ht="22.5" customHeight="1">
      <c r="A2632" s="89">
        <v>46233.0</v>
      </c>
      <c r="B2632" s="90">
        <v>0.4166666666666667</v>
      </c>
      <c r="C2632" s="91" t="s">
        <v>798</v>
      </c>
      <c r="D2632" s="129" t="str">
        <f t="array" ref="D2632">XLOOKUP(C2632,'DS ST'!A:A,'DS ST'!B:B)</f>
        <v>A178</v>
      </c>
      <c r="E2632" s="94" t="str">
        <f t="array" ref="E2632">XLOOKUP($F2632,'GIÁ'!$A:$A,'GIÁ'!$E:$E)</f>
        <v>ĐÔNG</v>
      </c>
      <c r="F2632" s="94">
        <v>8.934717264474E12</v>
      </c>
      <c r="G2632" s="95" t="s">
        <v>1717</v>
      </c>
      <c r="H2632" s="95" t="s">
        <v>224</v>
      </c>
      <c r="I2632" s="96">
        <v>2.0</v>
      </c>
      <c r="J2632" s="96">
        <v>0.0</v>
      </c>
      <c r="K2632" s="98">
        <f t="shared" si="4"/>
        <v>2</v>
      </c>
      <c r="L2632" s="99" t="s">
        <v>6746</v>
      </c>
      <c r="M2632" s="100" t="s">
        <v>6747</v>
      </c>
      <c r="N2632" s="101" t="str">
        <f t="shared" si="139"/>
        <v>PT1590239-T0018934717264474</v>
      </c>
      <c r="O2632" s="128"/>
      <c r="P2632" s="100"/>
      <c r="Q2632" s="103">
        <f t="shared" si="5"/>
        <v>2</v>
      </c>
      <c r="R2632" s="161"/>
      <c r="S2632" s="105"/>
      <c r="T2632" s="106"/>
      <c r="U2632" s="107" t="s">
        <v>6567</v>
      </c>
      <c r="V2632" s="108" t="s">
        <v>756</v>
      </c>
      <c r="W2632" s="109" t="s">
        <v>1908</v>
      </c>
      <c r="X2632" s="110" t="str">
        <f t="shared" si="6"/>
        <v/>
      </c>
      <c r="Y2632" s="110" t="str">
        <f t="shared" si="7"/>
        <v/>
      </c>
      <c r="Z2632" s="109" t="s">
        <v>797</v>
      </c>
      <c r="AA2632" s="109" t="s">
        <v>802</v>
      </c>
      <c r="AB2632" s="106"/>
      <c r="AC2632" s="158"/>
      <c r="AD2632" s="160"/>
      <c r="AE2632" s="127"/>
      <c r="AF2632" s="113"/>
      <c r="AG2632" s="165" t="str">
        <f t="array" ref="AG2632">XLOOKUP(F2632,'CLV2'!A:A,'CLV2'!E:E)</f>
        <v>2.FROZEN FOODS</v>
      </c>
      <c r="AH2632" s="115" t="str">
        <f t="array" ref="AH2632">XLOOKUP(F2632,'CLV2'!A:A,'CLV2'!F:F)</f>
        <v>3.HOTPOT AND FRIED</v>
      </c>
      <c r="AI2632" s="115" t="str">
        <f t="shared" si="8"/>
        <v>Pack</v>
      </c>
      <c r="AJ2632" s="116">
        <f t="shared" si="9"/>
        <v>1</v>
      </c>
      <c r="AK2632" s="117" t="str">
        <f t="array" ref="AK2632">XLOOKUP(F2632,'GIÁ'!A:A,'GIÁ'!D:D)</f>
        <v>45233.68</v>
      </c>
      <c r="AL2632" s="118">
        <f t="shared" si="10"/>
        <v>90467.36</v>
      </c>
      <c r="AM2632" s="118">
        <f t="shared" si="11"/>
        <v>0</v>
      </c>
      <c r="AN2632" s="119">
        <f t="shared" si="12"/>
        <v>0</v>
      </c>
      <c r="AO2632" s="118">
        <f t="shared" si="13"/>
        <v>90467.36</v>
      </c>
      <c r="AP2632" s="121">
        <f t="shared" si="14"/>
        <v>0</v>
      </c>
      <c r="AQ2632" s="122"/>
      <c r="AR2632" s="119"/>
    </row>
    <row r="2633" ht="22.5" customHeight="1">
      <c r="A2633" s="89">
        <v>46233.0</v>
      </c>
      <c r="B2633" s="90">
        <v>0.4166666666666667</v>
      </c>
      <c r="C2633" s="91" t="s">
        <v>798</v>
      </c>
      <c r="D2633" s="129" t="str">
        <f t="array" ref="D2633">XLOOKUP(C2633,'DS ST'!A:A,'DS ST'!B:B)</f>
        <v>A178</v>
      </c>
      <c r="E2633" s="94" t="str">
        <f t="array" ref="E2633">XLOOKUP($F2633,'GIÁ'!$A:$A,'GIÁ'!$E:$E)</f>
        <v>ĐÔNG</v>
      </c>
      <c r="F2633" s="94">
        <v>8.936077110149E12</v>
      </c>
      <c r="G2633" s="95" t="s">
        <v>2333</v>
      </c>
      <c r="H2633" s="95" t="s">
        <v>224</v>
      </c>
      <c r="I2633" s="96">
        <v>2.0</v>
      </c>
      <c r="J2633" s="96">
        <v>0.0</v>
      </c>
      <c r="K2633" s="98">
        <f t="shared" si="4"/>
        <v>2</v>
      </c>
      <c r="L2633" s="99" t="s">
        <v>6746</v>
      </c>
      <c r="M2633" s="100" t="s">
        <v>6747</v>
      </c>
      <c r="N2633" s="101" t="str">
        <f t="shared" si="139"/>
        <v>PT1590239-T0018936077110149</v>
      </c>
      <c r="O2633" s="128"/>
      <c r="P2633" s="100"/>
      <c r="Q2633" s="103">
        <f t="shared" si="5"/>
        <v>2</v>
      </c>
      <c r="R2633" s="161"/>
      <c r="S2633" s="105"/>
      <c r="T2633" s="106"/>
      <c r="U2633" s="107" t="s">
        <v>6568</v>
      </c>
      <c r="V2633" s="108" t="s">
        <v>756</v>
      </c>
      <c r="W2633" s="109" t="s">
        <v>1908</v>
      </c>
      <c r="X2633" s="110" t="str">
        <f t="shared" si="6"/>
        <v/>
      </c>
      <c r="Y2633" s="110" t="str">
        <f t="shared" si="7"/>
        <v/>
      </c>
      <c r="Z2633" s="109" t="s">
        <v>797</v>
      </c>
      <c r="AA2633" s="109" t="s">
        <v>802</v>
      </c>
      <c r="AB2633" s="106"/>
      <c r="AC2633" s="158"/>
      <c r="AD2633" s="160"/>
      <c r="AE2633" s="127"/>
      <c r="AF2633" s="113"/>
      <c r="AG2633" s="165" t="str">
        <f t="array" ref="AG2633">XLOOKUP(F2633,'CLV2'!A:A,'CLV2'!E:E)</f>
        <v>2.FROZEN FOODS</v>
      </c>
      <c r="AH2633" s="115" t="str">
        <f t="array" ref="AH2633">XLOOKUP(F2633,'CLV2'!A:A,'CLV2'!F:F)</f>
        <v>3.DUMPLINGS</v>
      </c>
      <c r="AI2633" s="115" t="str">
        <f t="shared" si="8"/>
        <v>Pack</v>
      </c>
      <c r="AJ2633" s="116">
        <f t="shared" si="9"/>
        <v>1</v>
      </c>
      <c r="AK2633" s="117" t="str">
        <f t="array" ref="AK2633">XLOOKUP(F2633,'GIÁ'!A:A,'GIÁ'!D:D)</f>
        <v>41904.24</v>
      </c>
      <c r="AL2633" s="118">
        <f t="shared" si="10"/>
        <v>83808.48</v>
      </c>
      <c r="AM2633" s="118">
        <f t="shared" si="11"/>
        <v>0</v>
      </c>
      <c r="AN2633" s="119">
        <f t="shared" si="12"/>
        <v>0</v>
      </c>
      <c r="AO2633" s="118">
        <f t="shared" si="13"/>
        <v>83808.48</v>
      </c>
      <c r="AP2633" s="121">
        <f t="shared" si="14"/>
        <v>0</v>
      </c>
      <c r="AQ2633" s="122"/>
      <c r="AR2633" s="119"/>
    </row>
    <row r="2634" ht="22.5" customHeight="1">
      <c r="A2634" s="89">
        <v>46233.0</v>
      </c>
      <c r="B2634" s="90">
        <v>0.4166666666666667</v>
      </c>
      <c r="C2634" s="91" t="s">
        <v>798</v>
      </c>
      <c r="D2634" s="129" t="str">
        <f t="array" ref="D2634">XLOOKUP(C2634,'DS ST'!A:A,'DS ST'!B:B)</f>
        <v>A178</v>
      </c>
      <c r="E2634" s="94" t="str">
        <f t="array" ref="E2634">XLOOKUP($F2634,'GIÁ'!$A:$A,'GIÁ'!$E:$E)</f>
        <v>ĐÔNG</v>
      </c>
      <c r="F2634" s="94">
        <v>8.936190860716E12</v>
      </c>
      <c r="G2634" s="95" t="s">
        <v>2610</v>
      </c>
      <c r="H2634" s="95" t="s">
        <v>93</v>
      </c>
      <c r="I2634" s="96">
        <v>2.0</v>
      </c>
      <c r="J2634" s="96">
        <v>0.0</v>
      </c>
      <c r="K2634" s="98">
        <f t="shared" si="4"/>
        <v>2</v>
      </c>
      <c r="L2634" s="99" t="s">
        <v>6746</v>
      </c>
      <c r="M2634" s="100" t="s">
        <v>6747</v>
      </c>
      <c r="N2634" s="101" t="str">
        <f t="shared" si="139"/>
        <v>PT1590239-T0018936190860716</v>
      </c>
      <c r="O2634" s="128"/>
      <c r="P2634" s="100"/>
      <c r="Q2634" s="103">
        <f t="shared" si="5"/>
        <v>2</v>
      </c>
      <c r="R2634" s="161"/>
      <c r="S2634" s="105"/>
      <c r="T2634" s="106"/>
      <c r="U2634" s="107" t="s">
        <v>6539</v>
      </c>
      <c r="V2634" s="108" t="s">
        <v>756</v>
      </c>
      <c r="W2634" s="109" t="s">
        <v>1908</v>
      </c>
      <c r="X2634" s="110" t="str">
        <f t="shared" si="6"/>
        <v/>
      </c>
      <c r="Y2634" s="110" t="str">
        <f t="shared" si="7"/>
        <v/>
      </c>
      <c r="Z2634" s="109" t="s">
        <v>797</v>
      </c>
      <c r="AA2634" s="109" t="s">
        <v>802</v>
      </c>
      <c r="AB2634" s="106"/>
      <c r="AC2634" s="158"/>
      <c r="AD2634" s="160"/>
      <c r="AE2634" s="127"/>
      <c r="AF2634" s="113"/>
      <c r="AG2634" s="165" t="str">
        <f t="array" ref="AG2634">XLOOKUP(F2634,'CLV2'!A:A,'CLV2'!E:E)</f>
        <v>2.MEAT</v>
      </c>
      <c r="AH2634" s="115" t="str">
        <f t="array" ref="AH2634">XLOOKUP(F2634,'CLV2'!A:A,'CLV2'!F:F)</f>
        <v>3.FROZEN MEAT</v>
      </c>
      <c r="AI2634" s="115" t="str">
        <f t="shared" si="8"/>
        <v>Pack</v>
      </c>
      <c r="AJ2634" s="116">
        <f t="shared" si="9"/>
        <v>1</v>
      </c>
      <c r="AK2634" s="117" t="str">
        <f t="array" ref="AK2634">XLOOKUP(F2634,'GIÁ'!A:A,'GIÁ'!D:D)</f>
        <v>49176.27</v>
      </c>
      <c r="AL2634" s="118">
        <f t="shared" si="10"/>
        <v>98352.54</v>
      </c>
      <c r="AM2634" s="118">
        <f t="shared" si="11"/>
        <v>0</v>
      </c>
      <c r="AN2634" s="119">
        <f t="shared" si="12"/>
        <v>0</v>
      </c>
      <c r="AO2634" s="118">
        <f t="shared" si="13"/>
        <v>98352.54</v>
      </c>
      <c r="AP2634" s="121">
        <f t="shared" si="14"/>
        <v>0</v>
      </c>
      <c r="AQ2634" s="122"/>
      <c r="AR2634" s="119"/>
    </row>
    <row r="2635" ht="22.5" customHeight="1">
      <c r="A2635" s="89">
        <v>46233.0</v>
      </c>
      <c r="B2635" s="90">
        <v>0.4166666666666667</v>
      </c>
      <c r="C2635" s="91" t="s">
        <v>798</v>
      </c>
      <c r="D2635" s="129" t="str">
        <f t="array" ref="D2635">XLOOKUP(C2635,'DS ST'!A:A,'DS ST'!B:B)</f>
        <v>A178</v>
      </c>
      <c r="E2635" s="94" t="str">
        <f t="array" ref="E2635">XLOOKUP($F2635,'GIÁ'!$A:$A,'GIÁ'!$E:$E)</f>
        <v>ĐÔNG</v>
      </c>
      <c r="F2635" s="94">
        <v>8.936239090036E12</v>
      </c>
      <c r="G2635" s="95" t="s">
        <v>2713</v>
      </c>
      <c r="H2635" s="95" t="s">
        <v>75</v>
      </c>
      <c r="I2635" s="96">
        <v>2.0</v>
      </c>
      <c r="J2635" s="96">
        <v>0.0</v>
      </c>
      <c r="K2635" s="98">
        <f t="shared" si="4"/>
        <v>2</v>
      </c>
      <c r="L2635" s="99" t="s">
        <v>6746</v>
      </c>
      <c r="M2635" s="100" t="s">
        <v>6747</v>
      </c>
      <c r="N2635" s="101" t="str">
        <f t="shared" si="139"/>
        <v>PT1590239-T0018936239090036</v>
      </c>
      <c r="O2635" s="128"/>
      <c r="P2635" s="100"/>
      <c r="Q2635" s="103">
        <f t="shared" si="5"/>
        <v>2</v>
      </c>
      <c r="R2635" s="161"/>
      <c r="S2635" s="105"/>
      <c r="T2635" s="106"/>
      <c r="U2635" s="107" t="s">
        <v>6539</v>
      </c>
      <c r="V2635" s="108" t="s">
        <v>756</v>
      </c>
      <c r="W2635" s="109" t="s">
        <v>1908</v>
      </c>
      <c r="X2635" s="110" t="str">
        <f t="shared" si="6"/>
        <v/>
      </c>
      <c r="Y2635" s="110" t="str">
        <f t="shared" si="7"/>
        <v/>
      </c>
      <c r="Z2635" s="109" t="s">
        <v>797</v>
      </c>
      <c r="AA2635" s="109" t="s">
        <v>802</v>
      </c>
      <c r="AB2635" s="106"/>
      <c r="AC2635" s="158"/>
      <c r="AD2635" s="160"/>
      <c r="AE2635" s="127"/>
      <c r="AF2635" s="113"/>
      <c r="AG2635" s="165" t="str">
        <f t="array" ref="AG2635">XLOOKUP(F2635,'CLV2'!A:A,'CLV2'!E:E)</f>
        <v>2.MEAT</v>
      </c>
      <c r="AH2635" s="115" t="str">
        <f t="array" ref="AH2635">XLOOKUP(F2635,'CLV2'!A:A,'CLV2'!F:F)</f>
        <v>3.FROZEN MEAT</v>
      </c>
      <c r="AI2635" s="115" t="str">
        <f t="shared" si="8"/>
        <v>Pack</v>
      </c>
      <c r="AJ2635" s="116">
        <f t="shared" si="9"/>
        <v>1</v>
      </c>
      <c r="AK2635" s="117" t="str">
        <f t="array" ref="AK2635">XLOOKUP(F2635,'GIÁ'!A:A,'GIÁ'!D:D)</f>
        <v>47814.16</v>
      </c>
      <c r="AL2635" s="118">
        <f t="shared" si="10"/>
        <v>95628.32</v>
      </c>
      <c r="AM2635" s="118">
        <f t="shared" si="11"/>
        <v>0</v>
      </c>
      <c r="AN2635" s="119">
        <f t="shared" si="12"/>
        <v>0</v>
      </c>
      <c r="AO2635" s="118">
        <f t="shared" si="13"/>
        <v>95628.32</v>
      </c>
      <c r="AP2635" s="121">
        <f t="shared" si="14"/>
        <v>0</v>
      </c>
      <c r="AQ2635" s="122"/>
      <c r="AR2635" s="119"/>
    </row>
    <row r="2636" ht="22.5" customHeight="1">
      <c r="A2636" s="89">
        <v>46233.0</v>
      </c>
      <c r="B2636" s="90">
        <v>0.4166666666666667</v>
      </c>
      <c r="C2636" s="91" t="s">
        <v>798</v>
      </c>
      <c r="D2636" s="129" t="str">
        <f t="array" ref="D2636">XLOOKUP(C2636,'DS ST'!A:A,'DS ST'!B:B)</f>
        <v>A178</v>
      </c>
      <c r="E2636" s="94" t="str">
        <f t="array" ref="E2636">XLOOKUP($F2636,'GIÁ'!$A:$A,'GIÁ'!$E:$E)</f>
        <v>ĐÔNG</v>
      </c>
      <c r="F2636" s="94">
        <v>8.936187610089E12</v>
      </c>
      <c r="G2636" s="95" t="s">
        <v>2590</v>
      </c>
      <c r="H2636" s="95" t="s">
        <v>224</v>
      </c>
      <c r="I2636" s="96">
        <v>2.0</v>
      </c>
      <c r="J2636" s="96">
        <v>0.0</v>
      </c>
      <c r="K2636" s="98">
        <f t="shared" si="4"/>
        <v>2</v>
      </c>
      <c r="L2636" s="99" t="s">
        <v>6746</v>
      </c>
      <c r="M2636" s="100" t="s">
        <v>6747</v>
      </c>
      <c r="N2636" s="101" t="str">
        <f t="shared" si="139"/>
        <v>PT1590239-T0018936187610089</v>
      </c>
      <c r="O2636" s="128"/>
      <c r="P2636" s="100"/>
      <c r="Q2636" s="103">
        <f t="shared" si="5"/>
        <v>2</v>
      </c>
      <c r="R2636" s="161"/>
      <c r="S2636" s="105"/>
      <c r="T2636" s="106"/>
      <c r="U2636" s="107" t="s">
        <v>6532</v>
      </c>
      <c r="V2636" s="108" t="s">
        <v>756</v>
      </c>
      <c r="W2636" s="109" t="s">
        <v>1908</v>
      </c>
      <c r="X2636" s="110" t="str">
        <f t="shared" si="6"/>
        <v/>
      </c>
      <c r="Y2636" s="110" t="str">
        <f t="shared" si="7"/>
        <v/>
      </c>
      <c r="Z2636" s="109" t="s">
        <v>797</v>
      </c>
      <c r="AA2636" s="109" t="s">
        <v>802</v>
      </c>
      <c r="AB2636" s="106"/>
      <c r="AC2636" s="158"/>
      <c r="AD2636" s="160"/>
      <c r="AE2636" s="127"/>
      <c r="AF2636" s="113"/>
      <c r="AG2636" s="165" t="str">
        <f t="array" ref="AG2636">XLOOKUP(F2636,'CLV2'!A:A,'CLV2'!E:E)</f>
        <v>2.FISH AND SEAFOOD</v>
      </c>
      <c r="AH2636" s="115" t="str">
        <f t="array" ref="AH2636">XLOOKUP(F2636,'CLV2'!A:A,'CLV2'!F:F)</f>
        <v>3.FROZEN FISH AND SEAFOOD</v>
      </c>
      <c r="AI2636" s="115" t="str">
        <f t="shared" si="8"/>
        <v>Pack</v>
      </c>
      <c r="AJ2636" s="116">
        <f t="shared" si="9"/>
        <v>1</v>
      </c>
      <c r="AK2636" s="117" t="str">
        <f t="array" ref="AK2636">XLOOKUP(F2636,'GIÁ'!A:A,'GIÁ'!D:D)</f>
        <v>73948.55</v>
      </c>
      <c r="AL2636" s="118">
        <f t="shared" si="10"/>
        <v>147897.1</v>
      </c>
      <c r="AM2636" s="118">
        <f t="shared" si="11"/>
        <v>0</v>
      </c>
      <c r="AN2636" s="119">
        <f t="shared" si="12"/>
        <v>0</v>
      </c>
      <c r="AO2636" s="118">
        <f t="shared" si="13"/>
        <v>147897.1</v>
      </c>
      <c r="AP2636" s="121">
        <f t="shared" si="14"/>
        <v>0</v>
      </c>
      <c r="AQ2636" s="122"/>
      <c r="AR2636" s="119"/>
    </row>
    <row r="2637" ht="22.5" customHeight="1">
      <c r="A2637" s="89">
        <v>46233.0</v>
      </c>
      <c r="B2637" s="90">
        <v>0.4166666666666667</v>
      </c>
      <c r="C2637" s="91" t="s">
        <v>798</v>
      </c>
      <c r="D2637" s="129" t="str">
        <f t="array" ref="D2637">XLOOKUP(C2637,'DS ST'!A:A,'DS ST'!B:B)</f>
        <v>A178</v>
      </c>
      <c r="E2637" s="94" t="str">
        <f t="array" ref="E2637">XLOOKUP($F2637,'GIÁ'!$A:$A,'GIÁ'!$E:$E)</f>
        <v>ĐÔNG</v>
      </c>
      <c r="F2637" s="94">
        <v>8.938559140026E12</v>
      </c>
      <c r="G2637" s="95" t="s">
        <v>3177</v>
      </c>
      <c r="H2637" s="95" t="s">
        <v>57</v>
      </c>
      <c r="I2637" s="96">
        <v>2.0</v>
      </c>
      <c r="J2637" s="96">
        <v>0.0</v>
      </c>
      <c r="K2637" s="98">
        <f t="shared" si="4"/>
        <v>2</v>
      </c>
      <c r="L2637" s="99" t="s">
        <v>6746</v>
      </c>
      <c r="M2637" s="100" t="s">
        <v>6747</v>
      </c>
      <c r="N2637" s="101" t="str">
        <f t="shared" si="139"/>
        <v>PT1590239-T0018938559140026</v>
      </c>
      <c r="O2637" s="128"/>
      <c r="P2637" s="100"/>
      <c r="Q2637" s="103">
        <f t="shared" si="5"/>
        <v>2</v>
      </c>
      <c r="R2637" s="161"/>
      <c r="S2637" s="105"/>
      <c r="T2637" s="106"/>
      <c r="U2637" s="107" t="s">
        <v>6544</v>
      </c>
      <c r="V2637" s="108" t="s">
        <v>756</v>
      </c>
      <c r="W2637" s="109" t="s">
        <v>1908</v>
      </c>
      <c r="X2637" s="110" t="str">
        <f t="shared" si="6"/>
        <v/>
      </c>
      <c r="Y2637" s="110" t="str">
        <f t="shared" si="7"/>
        <v/>
      </c>
      <c r="Z2637" s="109" t="s">
        <v>797</v>
      </c>
      <c r="AA2637" s="109" t="s">
        <v>802</v>
      </c>
      <c r="AB2637" s="106"/>
      <c r="AC2637" s="158"/>
      <c r="AD2637" s="160"/>
      <c r="AE2637" s="127"/>
      <c r="AF2637" s="113"/>
      <c r="AG2637" s="165" t="str">
        <f t="array" ref="AG2637">XLOOKUP(F2637,'CLV2'!A:A,'CLV2'!E:E)</f>
        <v>2.MEAT</v>
      </c>
      <c r="AH2637" s="115" t="str">
        <f t="array" ref="AH2637">XLOOKUP(F2637,'CLV2'!A:A,'CLV2'!F:F)</f>
        <v>3.FROZEN MEAT</v>
      </c>
      <c r="AI2637" s="115" t="str">
        <f t="shared" si="8"/>
        <v>Pack</v>
      </c>
      <c r="AJ2637" s="116">
        <f t="shared" si="9"/>
        <v>1</v>
      </c>
      <c r="AK2637" s="117" t="str">
        <f t="array" ref="AK2637">XLOOKUP(F2637,'GIÁ'!A:A,'GIÁ'!D:D)</f>
        <v>122581.24</v>
      </c>
      <c r="AL2637" s="118">
        <f t="shared" si="10"/>
        <v>245162.48</v>
      </c>
      <c r="AM2637" s="118">
        <f t="shared" si="11"/>
        <v>0</v>
      </c>
      <c r="AN2637" s="119">
        <f t="shared" si="12"/>
        <v>0</v>
      </c>
      <c r="AO2637" s="118">
        <f t="shared" si="13"/>
        <v>245162.48</v>
      </c>
      <c r="AP2637" s="121">
        <f t="shared" si="14"/>
        <v>0</v>
      </c>
      <c r="AQ2637" s="122"/>
      <c r="AR2637" s="119"/>
    </row>
    <row r="2638" ht="22.5" customHeight="1">
      <c r="A2638" s="89">
        <v>46233.0</v>
      </c>
      <c r="B2638" s="90">
        <v>0.39166666666666666</v>
      </c>
      <c r="C2638" s="91" t="s">
        <v>1631</v>
      </c>
      <c r="D2638" s="129" t="str">
        <f t="array" ref="D2638">XLOOKUP(C2638,'DS ST'!A:A,'DS ST'!B:B)</f>
        <v>SSR</v>
      </c>
      <c r="E2638" s="94" t="str">
        <f t="array" ref="E2638">XLOOKUP($F2638,'GIÁ'!$A:$A,'GIÁ'!$E:$E)</f>
        <v>ĐÔNG</v>
      </c>
      <c r="F2638" s="94">
        <v>8.934717275081E12</v>
      </c>
      <c r="G2638" s="95" t="s">
        <v>1735</v>
      </c>
      <c r="H2638" s="95" t="s">
        <v>224</v>
      </c>
      <c r="I2638" s="96">
        <v>8.0</v>
      </c>
      <c r="J2638" s="96">
        <v>0.0</v>
      </c>
      <c r="K2638" s="98">
        <f t="shared" si="4"/>
        <v>8</v>
      </c>
      <c r="L2638" s="99" t="s">
        <v>6748</v>
      </c>
      <c r="M2638" s="100" t="s">
        <v>6749</v>
      </c>
      <c r="N2638" s="101" t="str">
        <f t="shared" si="139"/>
        <v>PT1590313-T0018934717275081</v>
      </c>
      <c r="O2638" s="128"/>
      <c r="P2638" s="100"/>
      <c r="Q2638" s="103">
        <f t="shared" si="5"/>
        <v>8</v>
      </c>
      <c r="R2638" s="161"/>
      <c r="S2638" s="105"/>
      <c r="T2638" s="106"/>
      <c r="U2638" s="107" t="s">
        <v>6563</v>
      </c>
      <c r="V2638" s="108" t="s">
        <v>756</v>
      </c>
      <c r="W2638" s="109" t="s">
        <v>1908</v>
      </c>
      <c r="X2638" s="110" t="str">
        <f t="shared" si="6"/>
        <v/>
      </c>
      <c r="Y2638" s="110" t="str">
        <f t="shared" si="7"/>
        <v/>
      </c>
      <c r="Z2638" s="109" t="s">
        <v>797</v>
      </c>
      <c r="AA2638" s="109" t="s">
        <v>802</v>
      </c>
      <c r="AB2638" s="106"/>
      <c r="AC2638" s="158"/>
      <c r="AD2638" s="160"/>
      <c r="AE2638" s="127"/>
      <c r="AF2638" s="113"/>
      <c r="AG2638" s="165" t="str">
        <f t="array" ref="AG2638">XLOOKUP(F2638,'CLV2'!A:A,'CLV2'!E:E)</f>
        <v>2.FROZEN FOODS</v>
      </c>
      <c r="AH2638" s="115" t="str">
        <f t="array" ref="AH2638">XLOOKUP(F2638,'CLV2'!A:A,'CLV2'!F:F)</f>
        <v>3.DUMPLINGS</v>
      </c>
      <c r="AI2638" s="115" t="str">
        <f t="shared" si="8"/>
        <v>Pack</v>
      </c>
      <c r="AJ2638" s="116">
        <f t="shared" si="9"/>
        <v>1</v>
      </c>
      <c r="AK2638" s="117" t="str">
        <f t="array" ref="AK2638">XLOOKUP(F2638,'GIÁ'!A:A,'GIÁ'!D:D)</f>
        <v>42036.39</v>
      </c>
      <c r="AL2638" s="118">
        <f t="shared" si="10"/>
        <v>336291.12</v>
      </c>
      <c r="AM2638" s="118">
        <f t="shared" si="11"/>
        <v>0</v>
      </c>
      <c r="AN2638" s="119">
        <f t="shared" si="12"/>
        <v>0</v>
      </c>
      <c r="AO2638" s="118">
        <f t="shared" si="13"/>
        <v>336291.12</v>
      </c>
      <c r="AP2638" s="121">
        <f t="shared" si="14"/>
        <v>0</v>
      </c>
      <c r="AQ2638" s="122"/>
      <c r="AR2638" s="119"/>
    </row>
    <row r="2639" ht="22.5" customHeight="1">
      <c r="A2639" s="89">
        <v>46233.0</v>
      </c>
      <c r="B2639" s="90">
        <v>0.39166666666666666</v>
      </c>
      <c r="C2639" s="91" t="s">
        <v>1631</v>
      </c>
      <c r="D2639" s="129" t="str">
        <f t="array" ref="D2639">XLOOKUP(C2639,'DS ST'!A:A,'DS ST'!B:B)</f>
        <v>SSR</v>
      </c>
      <c r="E2639" s="94" t="str">
        <f t="array" ref="E2639">XLOOKUP($F2639,'GIÁ'!$A:$A,'GIÁ'!$E:$E)</f>
        <v>ĐÔNG</v>
      </c>
      <c r="F2639" s="94">
        <v>8.8880036524E12</v>
      </c>
      <c r="G2639" s="95" t="s">
        <v>1541</v>
      </c>
      <c r="H2639" s="95" t="s">
        <v>224</v>
      </c>
      <c r="I2639" s="96">
        <v>8.0</v>
      </c>
      <c r="J2639" s="96">
        <v>0.0</v>
      </c>
      <c r="K2639" s="98">
        <f t="shared" si="4"/>
        <v>8</v>
      </c>
      <c r="L2639" s="99" t="s">
        <v>6748</v>
      </c>
      <c r="M2639" s="100" t="s">
        <v>6749</v>
      </c>
      <c r="N2639" s="101" t="str">
        <f t="shared" si="139"/>
        <v>PT1590313-T0018888003652400</v>
      </c>
      <c r="O2639" s="128"/>
      <c r="P2639" s="100"/>
      <c r="Q2639" s="103">
        <f t="shared" si="5"/>
        <v>8</v>
      </c>
      <c r="R2639" s="161"/>
      <c r="S2639" s="105"/>
      <c r="T2639" s="106"/>
      <c r="U2639" s="107" t="s">
        <v>6564</v>
      </c>
      <c r="V2639" s="108" t="s">
        <v>756</v>
      </c>
      <c r="W2639" s="109" t="s">
        <v>1908</v>
      </c>
      <c r="X2639" s="110" t="str">
        <f t="shared" si="6"/>
        <v/>
      </c>
      <c r="Y2639" s="110" t="str">
        <f t="shared" si="7"/>
        <v/>
      </c>
      <c r="Z2639" s="109" t="s">
        <v>797</v>
      </c>
      <c r="AA2639" s="109" t="s">
        <v>802</v>
      </c>
      <c r="AB2639" s="106"/>
      <c r="AC2639" s="158"/>
      <c r="AD2639" s="160"/>
      <c r="AE2639" s="127"/>
      <c r="AF2639" s="113"/>
      <c r="AG2639" s="165" t="str">
        <f t="array" ref="AG2639">XLOOKUP(F2639,'CLV2'!A:A,'CLV2'!E:E)</f>
        <v>2.FROZEN FOODS</v>
      </c>
      <c r="AH2639" s="115" t="str">
        <f t="array" ref="AH2639">XLOOKUP(F2639,'CLV2'!A:A,'CLV2'!F:F)</f>
        <v>3.PASTRY AND DESSERTS</v>
      </c>
      <c r="AI2639" s="115" t="str">
        <f t="shared" si="8"/>
        <v>Pack</v>
      </c>
      <c r="AJ2639" s="116">
        <f t="shared" si="9"/>
        <v>1</v>
      </c>
      <c r="AK2639" s="117" t="str">
        <f t="array" ref="AK2639">XLOOKUP(F2639,'GIÁ'!A:A,'GIÁ'!D:D)</f>
        <v>31762.47</v>
      </c>
      <c r="AL2639" s="118">
        <f t="shared" si="10"/>
        <v>254099.76</v>
      </c>
      <c r="AM2639" s="118">
        <f t="shared" si="11"/>
        <v>0</v>
      </c>
      <c r="AN2639" s="119">
        <f t="shared" si="12"/>
        <v>0</v>
      </c>
      <c r="AO2639" s="118">
        <f t="shared" si="13"/>
        <v>254099.76</v>
      </c>
      <c r="AP2639" s="121">
        <f t="shared" si="14"/>
        <v>0</v>
      </c>
      <c r="AQ2639" s="122"/>
      <c r="AR2639" s="119"/>
    </row>
    <row r="2640" ht="22.5" customHeight="1">
      <c r="A2640" s="89">
        <v>46233.0</v>
      </c>
      <c r="B2640" s="90">
        <v>0.39166666666666666</v>
      </c>
      <c r="C2640" s="91" t="s">
        <v>1631</v>
      </c>
      <c r="D2640" s="129" t="str">
        <f t="array" ref="D2640">XLOOKUP(C2640,'DS ST'!A:A,'DS ST'!B:B)</f>
        <v>SSR</v>
      </c>
      <c r="E2640" s="94" t="str">
        <f t="array" ref="E2640">XLOOKUP($F2640,'GIÁ'!$A:$A,'GIÁ'!$E:$E)</f>
        <v>ĐÔNG</v>
      </c>
      <c r="F2640" s="94">
        <v>8.938555386015E12</v>
      </c>
      <c r="G2640" s="95" t="s">
        <v>3152</v>
      </c>
      <c r="H2640" s="95" t="s">
        <v>224</v>
      </c>
      <c r="I2640" s="96">
        <v>2.0</v>
      </c>
      <c r="J2640" s="96">
        <v>0.0</v>
      </c>
      <c r="K2640" s="98">
        <f t="shared" si="4"/>
        <v>2</v>
      </c>
      <c r="L2640" s="99" t="s">
        <v>6748</v>
      </c>
      <c r="M2640" s="100" t="s">
        <v>6749</v>
      </c>
      <c r="N2640" s="101" t="str">
        <f t="shared" si="139"/>
        <v>PT1590313-T0018938555386015</v>
      </c>
      <c r="O2640" s="128"/>
      <c r="P2640" s="100"/>
      <c r="Q2640" s="103">
        <f t="shared" si="5"/>
        <v>2</v>
      </c>
      <c r="R2640" s="161"/>
      <c r="S2640" s="105"/>
      <c r="T2640" s="106"/>
      <c r="U2640" s="107" t="s">
        <v>6586</v>
      </c>
      <c r="V2640" s="108" t="s">
        <v>756</v>
      </c>
      <c r="W2640" s="109" t="s">
        <v>1908</v>
      </c>
      <c r="X2640" s="110" t="str">
        <f t="shared" si="6"/>
        <v/>
      </c>
      <c r="Y2640" s="110" t="str">
        <f t="shared" si="7"/>
        <v/>
      </c>
      <c r="Z2640" s="109" t="s">
        <v>797</v>
      </c>
      <c r="AA2640" s="109" t="s">
        <v>802</v>
      </c>
      <c r="AB2640" s="106"/>
      <c r="AC2640" s="158"/>
      <c r="AD2640" s="160"/>
      <c r="AE2640" s="127"/>
      <c r="AF2640" s="113"/>
      <c r="AG2640" s="165" t="str">
        <f t="array" ref="AG2640">XLOOKUP(F2640,'CLV2'!A:A,'CLV2'!E:E)</f>
        <v>2.FROZEN FOODS</v>
      </c>
      <c r="AH2640" s="115" t="str">
        <f t="array" ref="AH2640">XLOOKUP(F2640,'CLV2'!A:A,'CLV2'!F:F)</f>
        <v>3.PASTRY AND DESSERTS</v>
      </c>
      <c r="AI2640" s="115" t="str">
        <f t="shared" si="8"/>
        <v>Pack</v>
      </c>
      <c r="AJ2640" s="116">
        <f t="shared" si="9"/>
        <v>1</v>
      </c>
      <c r="AK2640" s="117" t="str">
        <f t="array" ref="AK2640">XLOOKUP(F2640,'GIÁ'!A:A,'GIÁ'!D:D)</f>
        <v>23068.13</v>
      </c>
      <c r="AL2640" s="118">
        <f t="shared" si="10"/>
        <v>46136.26</v>
      </c>
      <c r="AM2640" s="118">
        <f t="shared" si="11"/>
        <v>0</v>
      </c>
      <c r="AN2640" s="119">
        <f t="shared" si="12"/>
        <v>0</v>
      </c>
      <c r="AO2640" s="118">
        <f t="shared" si="13"/>
        <v>46136.26</v>
      </c>
      <c r="AP2640" s="121">
        <f t="shared" si="14"/>
        <v>0</v>
      </c>
      <c r="AQ2640" s="122"/>
      <c r="AR2640" s="119"/>
    </row>
    <row r="2641" ht="22.5" customHeight="1">
      <c r="A2641" s="89">
        <v>46233.0</v>
      </c>
      <c r="B2641" s="90">
        <v>0.39166666666666666</v>
      </c>
      <c r="C2641" s="91" t="s">
        <v>1631</v>
      </c>
      <c r="D2641" s="129" t="str">
        <f t="array" ref="D2641">XLOOKUP(C2641,'DS ST'!A:A,'DS ST'!B:B)</f>
        <v>SSR</v>
      </c>
      <c r="E2641" s="94" t="str">
        <f t="array" ref="E2641">XLOOKUP($F2641,'GIÁ'!$A:$A,'GIÁ'!$E:$E)</f>
        <v>ĐÔNG</v>
      </c>
      <c r="F2641" s="94">
        <v>8.938555386725E12</v>
      </c>
      <c r="G2641" s="95" t="s">
        <v>3156</v>
      </c>
      <c r="H2641" s="95" t="s">
        <v>224</v>
      </c>
      <c r="I2641" s="96">
        <v>2.0</v>
      </c>
      <c r="J2641" s="96">
        <v>0.0</v>
      </c>
      <c r="K2641" s="98">
        <f t="shared" si="4"/>
        <v>2</v>
      </c>
      <c r="L2641" s="99" t="s">
        <v>6748</v>
      </c>
      <c r="M2641" s="100" t="s">
        <v>6749</v>
      </c>
      <c r="N2641" s="101" t="str">
        <f t="shared" si="139"/>
        <v>PT1590313-T0018938555386725</v>
      </c>
      <c r="O2641" s="128"/>
      <c r="P2641" s="100"/>
      <c r="Q2641" s="103">
        <f t="shared" si="5"/>
        <v>2</v>
      </c>
      <c r="R2641" s="161"/>
      <c r="S2641" s="105"/>
      <c r="T2641" s="106"/>
      <c r="U2641" s="107" t="s">
        <v>6596</v>
      </c>
      <c r="V2641" s="108" t="s">
        <v>756</v>
      </c>
      <c r="W2641" s="109" t="s">
        <v>1908</v>
      </c>
      <c r="X2641" s="110" t="str">
        <f t="shared" si="6"/>
        <v/>
      </c>
      <c r="Y2641" s="110" t="str">
        <f t="shared" si="7"/>
        <v/>
      </c>
      <c r="Z2641" s="109" t="s">
        <v>797</v>
      </c>
      <c r="AA2641" s="109" t="s">
        <v>802</v>
      </c>
      <c r="AB2641" s="106"/>
      <c r="AC2641" s="158"/>
      <c r="AD2641" s="160"/>
      <c r="AE2641" s="127"/>
      <c r="AF2641" s="113"/>
      <c r="AG2641" s="165" t="str">
        <f t="array" ref="AG2641">XLOOKUP(F2641,'CLV2'!A:A,'CLV2'!E:E)</f>
        <v>2.FROZEN FOODS</v>
      </c>
      <c r="AH2641" s="115" t="str">
        <f t="array" ref="AH2641">XLOOKUP(F2641,'CLV2'!A:A,'CLV2'!F:F)</f>
        <v>3.PASTRY AND DESSERTS</v>
      </c>
      <c r="AI2641" s="115" t="str">
        <f t="shared" si="8"/>
        <v>Pack</v>
      </c>
      <c r="AJ2641" s="116">
        <f t="shared" si="9"/>
        <v>1</v>
      </c>
      <c r="AK2641" s="117" t="str">
        <f t="array" ref="AK2641">XLOOKUP(F2641,'GIÁ'!A:A,'GIÁ'!D:D)</f>
        <v>26016.14</v>
      </c>
      <c r="AL2641" s="118">
        <f t="shared" si="10"/>
        <v>52032.28</v>
      </c>
      <c r="AM2641" s="118">
        <f t="shared" si="11"/>
        <v>0</v>
      </c>
      <c r="AN2641" s="119">
        <f t="shared" si="12"/>
        <v>0</v>
      </c>
      <c r="AO2641" s="118">
        <f t="shared" si="13"/>
        <v>52032.28</v>
      </c>
      <c r="AP2641" s="121">
        <f t="shared" si="14"/>
        <v>0</v>
      </c>
      <c r="AQ2641" s="122"/>
      <c r="AR2641" s="119"/>
    </row>
    <row r="2642" ht="22.5" customHeight="1">
      <c r="A2642" s="89">
        <v>46233.0</v>
      </c>
      <c r="B2642" s="90">
        <v>0.39166666666666666</v>
      </c>
      <c r="C2642" s="91" t="s">
        <v>1631</v>
      </c>
      <c r="D2642" s="129" t="str">
        <f t="array" ref="D2642">XLOOKUP(C2642,'DS ST'!A:A,'DS ST'!B:B)</f>
        <v>SSR</v>
      </c>
      <c r="E2642" s="94" t="str">
        <f t="array" ref="E2642">XLOOKUP($F2642,'GIÁ'!$A:$A,'GIÁ'!$E:$E)</f>
        <v>ĐÔNG</v>
      </c>
      <c r="F2642" s="94">
        <v>8.935297103726E12</v>
      </c>
      <c r="G2642" s="95" t="s">
        <v>2028</v>
      </c>
      <c r="H2642" s="95" t="s">
        <v>224</v>
      </c>
      <c r="I2642" s="96">
        <v>2.0</v>
      </c>
      <c r="J2642" s="96">
        <v>0.0</v>
      </c>
      <c r="K2642" s="98">
        <f t="shared" si="4"/>
        <v>2</v>
      </c>
      <c r="L2642" s="99" t="s">
        <v>6748</v>
      </c>
      <c r="M2642" s="100" t="s">
        <v>6749</v>
      </c>
      <c r="N2642" s="101" t="str">
        <f t="shared" si="139"/>
        <v>PT1590313-T0018935297103726</v>
      </c>
      <c r="O2642" s="128"/>
      <c r="P2642" s="100"/>
      <c r="Q2642" s="103">
        <f t="shared" si="5"/>
        <v>2</v>
      </c>
      <c r="R2642" s="161"/>
      <c r="S2642" s="105"/>
      <c r="T2642" s="106"/>
      <c r="U2642" s="107" t="s">
        <v>6526</v>
      </c>
      <c r="V2642" s="108" t="s">
        <v>756</v>
      </c>
      <c r="W2642" s="109" t="s">
        <v>1908</v>
      </c>
      <c r="X2642" s="110" t="str">
        <f t="shared" si="6"/>
        <v/>
      </c>
      <c r="Y2642" s="110" t="str">
        <f t="shared" si="7"/>
        <v/>
      </c>
      <c r="Z2642" s="109" t="s">
        <v>797</v>
      </c>
      <c r="AA2642" s="109" t="s">
        <v>802</v>
      </c>
      <c r="AB2642" s="106"/>
      <c r="AC2642" s="158"/>
      <c r="AD2642" s="160"/>
      <c r="AE2642" s="127"/>
      <c r="AF2642" s="113"/>
      <c r="AG2642" s="165" t="str">
        <f t="array" ref="AG2642">XLOOKUP(F2642,'CLV2'!A:A,'CLV2'!E:E)</f>
        <v>2.FROZEN FOODS</v>
      </c>
      <c r="AH2642" s="115" t="str">
        <f t="array" ref="AH2642">XLOOKUP(F2642,'CLV2'!A:A,'CLV2'!F:F)</f>
        <v>3.PIZZA - READY MEALS</v>
      </c>
      <c r="AI2642" s="115" t="str">
        <f t="shared" si="8"/>
        <v>Pack</v>
      </c>
      <c r="AJ2642" s="116">
        <f t="shared" si="9"/>
        <v>1</v>
      </c>
      <c r="AK2642" s="117" t="str">
        <f t="array" ref="AK2642">XLOOKUP(F2642,'GIÁ'!A:A,'GIÁ'!D:D)</f>
        <v>61056.95</v>
      </c>
      <c r="AL2642" s="118">
        <f t="shared" si="10"/>
        <v>122113.9</v>
      </c>
      <c r="AM2642" s="118">
        <f t="shared" si="11"/>
        <v>0</v>
      </c>
      <c r="AN2642" s="119">
        <f t="shared" si="12"/>
        <v>0</v>
      </c>
      <c r="AO2642" s="118">
        <f t="shared" si="13"/>
        <v>122113.9</v>
      </c>
      <c r="AP2642" s="121">
        <f t="shared" si="14"/>
        <v>0</v>
      </c>
      <c r="AQ2642" s="122"/>
      <c r="AR2642" s="119"/>
    </row>
    <row r="2643" ht="22.5" customHeight="1">
      <c r="A2643" s="89">
        <v>46233.0</v>
      </c>
      <c r="B2643" s="90">
        <v>0.39166666666666666</v>
      </c>
      <c r="C2643" s="91" t="s">
        <v>1631</v>
      </c>
      <c r="D2643" s="129" t="str">
        <f t="array" ref="D2643">XLOOKUP(C2643,'DS ST'!A:A,'DS ST'!B:B)</f>
        <v>SSR</v>
      </c>
      <c r="E2643" s="94" t="str">
        <f t="array" ref="E2643">XLOOKUP($F2643,'GIÁ'!$A:$A,'GIÁ'!$E:$E)</f>
        <v>ĐÔNG</v>
      </c>
      <c r="F2643" s="94">
        <v>8.93607627967E12</v>
      </c>
      <c r="G2643" s="95" t="s">
        <v>2317</v>
      </c>
      <c r="H2643" s="95" t="s">
        <v>224</v>
      </c>
      <c r="I2643" s="96">
        <v>6.0</v>
      </c>
      <c r="J2643" s="96">
        <v>0.0</v>
      </c>
      <c r="K2643" s="98">
        <f t="shared" si="4"/>
        <v>6</v>
      </c>
      <c r="L2643" s="99" t="s">
        <v>6748</v>
      </c>
      <c r="M2643" s="100" t="s">
        <v>6749</v>
      </c>
      <c r="N2643" s="101" t="str">
        <f t="shared" si="139"/>
        <v>PT1590313-T0018936076279670</v>
      </c>
      <c r="O2643" s="128"/>
      <c r="P2643" s="100"/>
      <c r="Q2643" s="103">
        <f t="shared" si="5"/>
        <v>6</v>
      </c>
      <c r="R2643" s="161"/>
      <c r="S2643" s="105"/>
      <c r="T2643" s="106"/>
      <c r="U2643" s="107" t="s">
        <v>6530</v>
      </c>
      <c r="V2643" s="108" t="s">
        <v>756</v>
      </c>
      <c r="W2643" s="109" t="s">
        <v>1908</v>
      </c>
      <c r="X2643" s="110" t="str">
        <f t="shared" si="6"/>
        <v/>
      </c>
      <c r="Y2643" s="110" t="str">
        <f t="shared" si="7"/>
        <v/>
      </c>
      <c r="Z2643" s="109" t="s">
        <v>797</v>
      </c>
      <c r="AA2643" s="109" t="s">
        <v>802</v>
      </c>
      <c r="AB2643" s="106"/>
      <c r="AC2643" s="158"/>
      <c r="AD2643" s="160"/>
      <c r="AE2643" s="127"/>
      <c r="AF2643" s="113"/>
      <c r="AG2643" s="165" t="str">
        <f t="array" ref="AG2643">XLOOKUP(F2643,'CLV2'!A:A,'CLV2'!E:E)</f>
        <v>2.FROZEN FOODS</v>
      </c>
      <c r="AH2643" s="115" t="str">
        <f t="array" ref="AH2643">XLOOKUP(F2643,'CLV2'!A:A,'CLV2'!F:F)</f>
        <v>3.PASTRY AND DESSERTS</v>
      </c>
      <c r="AI2643" s="115" t="str">
        <f t="shared" si="8"/>
        <v>Pack</v>
      </c>
      <c r="AJ2643" s="116">
        <f t="shared" si="9"/>
        <v>1</v>
      </c>
      <c r="AK2643" s="117" t="str">
        <f t="array" ref="AK2643">XLOOKUP(F2643,'GIÁ'!A:A,'GIÁ'!D:D)</f>
        <v>26872.96</v>
      </c>
      <c r="AL2643" s="118">
        <f t="shared" si="10"/>
        <v>161237.76</v>
      </c>
      <c r="AM2643" s="118">
        <f t="shared" si="11"/>
        <v>0</v>
      </c>
      <c r="AN2643" s="119">
        <f t="shared" si="12"/>
        <v>0</v>
      </c>
      <c r="AO2643" s="118">
        <f t="shared" si="13"/>
        <v>161237.76</v>
      </c>
      <c r="AP2643" s="121">
        <f t="shared" si="14"/>
        <v>0</v>
      </c>
      <c r="AQ2643" s="122"/>
      <c r="AR2643" s="119"/>
    </row>
    <row r="2644" ht="22.5" customHeight="1">
      <c r="A2644" s="89">
        <v>46233.0</v>
      </c>
      <c r="B2644" s="90">
        <v>0.39166666666666666</v>
      </c>
      <c r="C2644" s="91" t="s">
        <v>1631</v>
      </c>
      <c r="D2644" s="129" t="str">
        <f t="array" ref="D2644">XLOOKUP(C2644,'DS ST'!A:A,'DS ST'!B:B)</f>
        <v>SSR</v>
      </c>
      <c r="E2644" s="94" t="str">
        <f t="array" ref="E2644">XLOOKUP($F2644,'GIÁ'!$A:$A,'GIÁ'!$E:$E)</f>
        <v>ĐÔNG</v>
      </c>
      <c r="F2644" s="94">
        <v>8.936013238791E12</v>
      </c>
      <c r="G2644" s="95" t="s">
        <v>2178</v>
      </c>
      <c r="H2644" s="95" t="s">
        <v>57</v>
      </c>
      <c r="I2644" s="96">
        <v>4.0</v>
      </c>
      <c r="J2644" s="96">
        <v>0.0</v>
      </c>
      <c r="K2644" s="98">
        <f t="shared" si="4"/>
        <v>4</v>
      </c>
      <c r="L2644" s="99" t="s">
        <v>6748</v>
      </c>
      <c r="M2644" s="100" t="s">
        <v>6749</v>
      </c>
      <c r="N2644" s="101" t="str">
        <f t="shared" si="139"/>
        <v>PT1590313-T0018936013238791</v>
      </c>
      <c r="O2644" s="128"/>
      <c r="P2644" s="100"/>
      <c r="Q2644" s="103">
        <f t="shared" si="5"/>
        <v>4</v>
      </c>
      <c r="R2644" s="161"/>
      <c r="S2644" s="105"/>
      <c r="T2644" s="106"/>
      <c r="U2644" s="107" t="s">
        <v>6525</v>
      </c>
      <c r="V2644" s="108" t="s">
        <v>756</v>
      </c>
      <c r="W2644" s="109" t="s">
        <v>1908</v>
      </c>
      <c r="X2644" s="110" t="str">
        <f t="shared" si="6"/>
        <v/>
      </c>
      <c r="Y2644" s="110" t="str">
        <f t="shared" si="7"/>
        <v/>
      </c>
      <c r="Z2644" s="109" t="s">
        <v>797</v>
      </c>
      <c r="AA2644" s="109" t="s">
        <v>802</v>
      </c>
      <c r="AB2644" s="106"/>
      <c r="AC2644" s="158"/>
      <c r="AD2644" s="160"/>
      <c r="AE2644" s="127"/>
      <c r="AF2644" s="113"/>
      <c r="AG2644" s="165" t="str">
        <f t="array" ref="AG2644">XLOOKUP(F2644,'CLV2'!A:A,'CLV2'!E:E)</f>
        <v>2.FROZEN FOODS</v>
      </c>
      <c r="AH2644" s="115" t="str">
        <f t="array" ref="AH2644">XLOOKUP(F2644,'CLV2'!A:A,'CLV2'!F:F)</f>
        <v>3.PIZZA - READY MEALS</v>
      </c>
      <c r="AI2644" s="115" t="str">
        <f t="shared" si="8"/>
        <v>Pack</v>
      </c>
      <c r="AJ2644" s="116">
        <f t="shared" si="9"/>
        <v>1</v>
      </c>
      <c r="AK2644" s="117" t="str">
        <f t="array" ref="AK2644">XLOOKUP(F2644,'GIÁ'!A:A,'GIÁ'!D:D)</f>
        <v>22578.43</v>
      </c>
      <c r="AL2644" s="118">
        <f t="shared" si="10"/>
        <v>90313.72</v>
      </c>
      <c r="AM2644" s="118">
        <f t="shared" si="11"/>
        <v>0</v>
      </c>
      <c r="AN2644" s="119">
        <f t="shared" si="12"/>
        <v>0</v>
      </c>
      <c r="AO2644" s="118">
        <f t="shared" si="13"/>
        <v>90313.72</v>
      </c>
      <c r="AP2644" s="121">
        <f t="shared" si="14"/>
        <v>0</v>
      </c>
      <c r="AQ2644" s="122"/>
      <c r="AR2644" s="119"/>
    </row>
    <row r="2645" ht="22.5" customHeight="1">
      <c r="A2645" s="89">
        <v>46233.0</v>
      </c>
      <c r="B2645" s="90">
        <v>0.39166666666666666</v>
      </c>
      <c r="C2645" s="91" t="s">
        <v>1631</v>
      </c>
      <c r="D2645" s="129" t="str">
        <f t="array" ref="D2645">XLOOKUP(C2645,'DS ST'!A:A,'DS ST'!B:B)</f>
        <v>SSR</v>
      </c>
      <c r="E2645" s="94" t="str">
        <f t="array" ref="E2645">XLOOKUP($F2645,'GIÁ'!$A:$A,'GIÁ'!$E:$E)</f>
        <v>ĐÔNG</v>
      </c>
      <c r="F2645" s="94">
        <v>8.934717401336E12</v>
      </c>
      <c r="G2645" s="95" t="s">
        <v>1750</v>
      </c>
      <c r="H2645" s="95" t="s">
        <v>224</v>
      </c>
      <c r="I2645" s="96">
        <v>4.0</v>
      </c>
      <c r="J2645" s="96">
        <v>0.0</v>
      </c>
      <c r="K2645" s="98">
        <f t="shared" si="4"/>
        <v>4</v>
      </c>
      <c r="L2645" s="99" t="s">
        <v>6748</v>
      </c>
      <c r="M2645" s="100" t="s">
        <v>6749</v>
      </c>
      <c r="N2645" s="101" t="str">
        <f t="shared" si="139"/>
        <v>PT1590313-T0018934717401336</v>
      </c>
      <c r="O2645" s="128"/>
      <c r="P2645" s="100"/>
      <c r="Q2645" s="103">
        <f t="shared" si="5"/>
        <v>4</v>
      </c>
      <c r="R2645" s="161"/>
      <c r="S2645" s="105"/>
      <c r="T2645" s="106"/>
      <c r="U2645" s="107" t="s">
        <v>6585</v>
      </c>
      <c r="V2645" s="108" t="s">
        <v>756</v>
      </c>
      <c r="W2645" s="109" t="s">
        <v>1908</v>
      </c>
      <c r="X2645" s="110" t="str">
        <f t="shared" si="6"/>
        <v/>
      </c>
      <c r="Y2645" s="110" t="str">
        <f t="shared" si="7"/>
        <v/>
      </c>
      <c r="Z2645" s="109" t="s">
        <v>797</v>
      </c>
      <c r="AA2645" s="109" t="s">
        <v>802</v>
      </c>
      <c r="AB2645" s="106"/>
      <c r="AC2645" s="158"/>
      <c r="AD2645" s="160"/>
      <c r="AE2645" s="127"/>
      <c r="AF2645" s="113"/>
      <c r="AG2645" s="165" t="str">
        <f t="array" ref="AG2645">XLOOKUP(F2645,'CLV2'!A:A,'CLV2'!E:E)</f>
        <v>2.FROZEN FOODS</v>
      </c>
      <c r="AH2645" s="115" t="str">
        <f t="array" ref="AH2645">XLOOKUP(F2645,'CLV2'!A:A,'CLV2'!F:F)</f>
        <v>3.DUMPLINGS</v>
      </c>
      <c r="AI2645" s="115" t="str">
        <f t="shared" si="8"/>
        <v>Pack</v>
      </c>
      <c r="AJ2645" s="116">
        <f t="shared" si="9"/>
        <v>1</v>
      </c>
      <c r="AK2645" s="117" t="str">
        <f t="array" ref="AK2645">XLOOKUP(F2645,'GIÁ'!A:A,'GIÁ'!D:D)</f>
        <v>39374.44</v>
      </c>
      <c r="AL2645" s="118">
        <f t="shared" si="10"/>
        <v>157497.76</v>
      </c>
      <c r="AM2645" s="118">
        <f t="shared" si="11"/>
        <v>0</v>
      </c>
      <c r="AN2645" s="119">
        <f t="shared" si="12"/>
        <v>0</v>
      </c>
      <c r="AO2645" s="118">
        <f t="shared" si="13"/>
        <v>157497.76</v>
      </c>
      <c r="AP2645" s="121">
        <f t="shared" si="14"/>
        <v>0</v>
      </c>
      <c r="AQ2645" s="122"/>
      <c r="AR2645" s="119"/>
    </row>
    <row r="2646" ht="22.5" customHeight="1">
      <c r="A2646" s="89">
        <v>46233.0</v>
      </c>
      <c r="B2646" s="90">
        <v>0.39166666666666666</v>
      </c>
      <c r="C2646" s="91" t="s">
        <v>1631</v>
      </c>
      <c r="D2646" s="129" t="str">
        <f t="array" ref="D2646">XLOOKUP(C2646,'DS ST'!A:A,'DS ST'!B:B)</f>
        <v>SSR</v>
      </c>
      <c r="E2646" s="94" t="str">
        <f t="array" ref="E2646">XLOOKUP($F2646,'GIÁ'!$A:$A,'GIÁ'!$E:$E)</f>
        <v>ĐÔNG</v>
      </c>
      <c r="F2646" s="94">
        <v>8.935101608461E12</v>
      </c>
      <c r="G2646" s="95" t="s">
        <v>1899</v>
      </c>
      <c r="H2646" s="95" t="s">
        <v>224</v>
      </c>
      <c r="I2646" s="96">
        <v>4.0</v>
      </c>
      <c r="J2646" s="96">
        <v>0.0</v>
      </c>
      <c r="K2646" s="98">
        <f t="shared" si="4"/>
        <v>4</v>
      </c>
      <c r="L2646" s="99" t="s">
        <v>6748</v>
      </c>
      <c r="M2646" s="100" t="s">
        <v>6749</v>
      </c>
      <c r="N2646" s="101" t="str">
        <f t="shared" si="139"/>
        <v>PT1590313-T0018935101608461</v>
      </c>
      <c r="O2646" s="128"/>
      <c r="P2646" s="100"/>
      <c r="Q2646" s="103">
        <f t="shared" si="5"/>
        <v>4</v>
      </c>
      <c r="R2646" s="161"/>
      <c r="S2646" s="105"/>
      <c r="T2646" s="106"/>
      <c r="U2646" s="107" t="s">
        <v>6555</v>
      </c>
      <c r="V2646" s="108" t="s">
        <v>756</v>
      </c>
      <c r="W2646" s="109" t="s">
        <v>1908</v>
      </c>
      <c r="X2646" s="110" t="str">
        <f t="shared" si="6"/>
        <v/>
      </c>
      <c r="Y2646" s="110" t="str">
        <f t="shared" si="7"/>
        <v/>
      </c>
      <c r="Z2646" s="109" t="s">
        <v>797</v>
      </c>
      <c r="AA2646" s="109" t="s">
        <v>802</v>
      </c>
      <c r="AB2646" s="106"/>
      <c r="AC2646" s="158"/>
      <c r="AD2646" s="160"/>
      <c r="AE2646" s="127"/>
      <c r="AF2646" s="113"/>
      <c r="AG2646" s="165" t="str">
        <f t="array" ref="AG2646">XLOOKUP(F2646,'CLV2'!A:A,'CLV2'!E:E)</f>
        <v>2.FROZEN FOODS</v>
      </c>
      <c r="AH2646" s="115" t="str">
        <f t="array" ref="AH2646">XLOOKUP(F2646,'CLV2'!A:A,'CLV2'!F:F)</f>
        <v>3.HOTPOT AND FRIED</v>
      </c>
      <c r="AI2646" s="115" t="str">
        <f t="shared" si="8"/>
        <v>Pack</v>
      </c>
      <c r="AJ2646" s="116">
        <f t="shared" si="9"/>
        <v>1</v>
      </c>
      <c r="AK2646" s="117" t="str">
        <f t="array" ref="AK2646">XLOOKUP(F2646,'GIÁ'!A:A,'GIÁ'!D:D)</f>
        <v>16904.85</v>
      </c>
      <c r="AL2646" s="118">
        <f t="shared" si="10"/>
        <v>67619.4</v>
      </c>
      <c r="AM2646" s="118">
        <f t="shared" si="11"/>
        <v>0</v>
      </c>
      <c r="AN2646" s="119">
        <f t="shared" si="12"/>
        <v>0</v>
      </c>
      <c r="AO2646" s="118">
        <f t="shared" si="13"/>
        <v>67619.4</v>
      </c>
      <c r="AP2646" s="121">
        <f t="shared" si="14"/>
        <v>0</v>
      </c>
      <c r="AQ2646" s="122"/>
      <c r="AR2646" s="119"/>
    </row>
    <row r="2647" ht="22.5" customHeight="1">
      <c r="A2647" s="89">
        <v>46233.0</v>
      </c>
      <c r="B2647" s="90">
        <v>0.39166666666666666</v>
      </c>
      <c r="C2647" s="91" t="s">
        <v>1631</v>
      </c>
      <c r="D2647" s="129" t="str">
        <f t="array" ref="D2647">XLOOKUP(C2647,'DS ST'!A:A,'DS ST'!B:B)</f>
        <v>SSR</v>
      </c>
      <c r="E2647" s="94" t="str">
        <f t="array" ref="E2647">XLOOKUP($F2647,'GIÁ'!$A:$A,'GIÁ'!$E:$E)</f>
        <v>ĐÔNG</v>
      </c>
      <c r="F2647" s="94">
        <v>8.93623909005E12</v>
      </c>
      <c r="G2647" s="95" t="s">
        <v>2717</v>
      </c>
      <c r="H2647" s="95" t="s">
        <v>75</v>
      </c>
      <c r="I2647" s="96">
        <v>2.0</v>
      </c>
      <c r="J2647" s="96">
        <v>0.0</v>
      </c>
      <c r="K2647" s="98">
        <f t="shared" si="4"/>
        <v>2</v>
      </c>
      <c r="L2647" s="99" t="s">
        <v>6748</v>
      </c>
      <c r="M2647" s="100" t="s">
        <v>6749</v>
      </c>
      <c r="N2647" s="101" t="str">
        <f t="shared" si="139"/>
        <v>PT1590313-T0018936239090050</v>
      </c>
      <c r="O2647" s="128"/>
      <c r="P2647" s="100"/>
      <c r="Q2647" s="103">
        <f t="shared" si="5"/>
        <v>2</v>
      </c>
      <c r="R2647" s="161"/>
      <c r="S2647" s="105"/>
      <c r="T2647" s="106"/>
      <c r="U2647" s="107" t="s">
        <v>6538</v>
      </c>
      <c r="V2647" s="108" t="s">
        <v>756</v>
      </c>
      <c r="W2647" s="109" t="s">
        <v>1908</v>
      </c>
      <c r="X2647" s="110" t="str">
        <f t="shared" si="6"/>
        <v/>
      </c>
      <c r="Y2647" s="110" t="str">
        <f t="shared" si="7"/>
        <v/>
      </c>
      <c r="Z2647" s="109" t="s">
        <v>797</v>
      </c>
      <c r="AA2647" s="109" t="s">
        <v>802</v>
      </c>
      <c r="AB2647" s="106"/>
      <c r="AC2647" s="158"/>
      <c r="AD2647" s="160"/>
      <c r="AE2647" s="127"/>
      <c r="AF2647" s="113"/>
      <c r="AG2647" s="165" t="str">
        <f t="array" ref="AG2647">XLOOKUP(F2647,'CLV2'!A:A,'CLV2'!E:E)</f>
        <v>2.MEAT</v>
      </c>
      <c r="AH2647" s="115" t="str">
        <f t="array" ref="AH2647">XLOOKUP(F2647,'CLV2'!A:A,'CLV2'!F:F)</f>
        <v>3.FROZEN MEAT</v>
      </c>
      <c r="AI2647" s="115" t="str">
        <f t="shared" si="8"/>
        <v>Pack</v>
      </c>
      <c r="AJ2647" s="116">
        <f t="shared" si="9"/>
        <v>1</v>
      </c>
      <c r="AK2647" s="117" t="str">
        <f t="array" ref="AK2647">XLOOKUP(F2647,'GIÁ'!A:A,'GIÁ'!D:D)</f>
        <v>118354.38</v>
      </c>
      <c r="AL2647" s="118">
        <f t="shared" si="10"/>
        <v>236708.76</v>
      </c>
      <c r="AM2647" s="118">
        <f t="shared" si="11"/>
        <v>0</v>
      </c>
      <c r="AN2647" s="119">
        <f t="shared" si="12"/>
        <v>0</v>
      </c>
      <c r="AO2647" s="118">
        <f t="shared" si="13"/>
        <v>236708.76</v>
      </c>
      <c r="AP2647" s="121">
        <f t="shared" si="14"/>
        <v>0</v>
      </c>
      <c r="AQ2647" s="122"/>
      <c r="AR2647" s="119"/>
    </row>
    <row r="2648" ht="22.5" customHeight="1">
      <c r="A2648" s="89">
        <v>46233.0</v>
      </c>
      <c r="B2648" s="90">
        <v>0.39166666666666666</v>
      </c>
      <c r="C2648" s="91" t="s">
        <v>1631</v>
      </c>
      <c r="D2648" s="129" t="str">
        <f t="array" ref="D2648">XLOOKUP(C2648,'DS ST'!A:A,'DS ST'!B:B)</f>
        <v>SSR</v>
      </c>
      <c r="E2648" s="94" t="str">
        <f t="array" ref="E2648">XLOOKUP($F2648,'GIÁ'!$A:$A,'GIÁ'!$E:$E)</f>
        <v>ĐÔNG</v>
      </c>
      <c r="F2648" s="94">
        <v>8.936239090036E12</v>
      </c>
      <c r="G2648" s="95" t="s">
        <v>2713</v>
      </c>
      <c r="H2648" s="95" t="s">
        <v>75</v>
      </c>
      <c r="I2648" s="96">
        <v>4.0</v>
      </c>
      <c r="J2648" s="96">
        <v>0.0</v>
      </c>
      <c r="K2648" s="98">
        <f t="shared" si="4"/>
        <v>4</v>
      </c>
      <c r="L2648" s="99" t="s">
        <v>6748</v>
      </c>
      <c r="M2648" s="100" t="s">
        <v>6749</v>
      </c>
      <c r="N2648" s="101" t="str">
        <f t="shared" si="139"/>
        <v>PT1590313-T0018936239090036</v>
      </c>
      <c r="O2648" s="128"/>
      <c r="P2648" s="100"/>
      <c r="Q2648" s="103">
        <f t="shared" si="5"/>
        <v>4</v>
      </c>
      <c r="R2648" s="161"/>
      <c r="S2648" s="105"/>
      <c r="T2648" s="106"/>
      <c r="U2648" s="107" t="s">
        <v>6539</v>
      </c>
      <c r="V2648" s="108" t="s">
        <v>756</v>
      </c>
      <c r="W2648" s="109" t="s">
        <v>1908</v>
      </c>
      <c r="X2648" s="110" t="str">
        <f t="shared" si="6"/>
        <v/>
      </c>
      <c r="Y2648" s="110" t="str">
        <f t="shared" si="7"/>
        <v/>
      </c>
      <c r="Z2648" s="109" t="s">
        <v>797</v>
      </c>
      <c r="AA2648" s="109" t="s">
        <v>802</v>
      </c>
      <c r="AB2648" s="106"/>
      <c r="AC2648" s="158"/>
      <c r="AD2648" s="160"/>
      <c r="AE2648" s="127"/>
      <c r="AF2648" s="113"/>
      <c r="AG2648" s="165" t="str">
        <f t="array" ref="AG2648">XLOOKUP(F2648,'CLV2'!A:A,'CLV2'!E:E)</f>
        <v>2.MEAT</v>
      </c>
      <c r="AH2648" s="115" t="str">
        <f t="array" ref="AH2648">XLOOKUP(F2648,'CLV2'!A:A,'CLV2'!F:F)</f>
        <v>3.FROZEN MEAT</v>
      </c>
      <c r="AI2648" s="115" t="str">
        <f t="shared" si="8"/>
        <v>Pack</v>
      </c>
      <c r="AJ2648" s="116">
        <f t="shared" si="9"/>
        <v>1</v>
      </c>
      <c r="AK2648" s="117" t="str">
        <f t="array" ref="AK2648">XLOOKUP(F2648,'GIÁ'!A:A,'GIÁ'!D:D)</f>
        <v>47814.16</v>
      </c>
      <c r="AL2648" s="118">
        <f t="shared" si="10"/>
        <v>191256.64</v>
      </c>
      <c r="AM2648" s="118">
        <f t="shared" si="11"/>
        <v>0</v>
      </c>
      <c r="AN2648" s="119">
        <f t="shared" si="12"/>
        <v>0</v>
      </c>
      <c r="AO2648" s="118">
        <f t="shared" si="13"/>
        <v>191256.64</v>
      </c>
      <c r="AP2648" s="121">
        <f t="shared" si="14"/>
        <v>0</v>
      </c>
      <c r="AQ2648" s="122"/>
      <c r="AR2648" s="119"/>
    </row>
    <row r="2649" ht="22.5" customHeight="1">
      <c r="A2649" s="89">
        <v>46233.0</v>
      </c>
      <c r="B2649" s="90">
        <v>0.39166666666666666</v>
      </c>
      <c r="C2649" s="91" t="s">
        <v>1631</v>
      </c>
      <c r="D2649" s="129" t="str">
        <f t="array" ref="D2649">XLOOKUP(C2649,'DS ST'!A:A,'DS ST'!B:B)</f>
        <v>SSR</v>
      </c>
      <c r="E2649" s="94" t="str">
        <f t="array" ref="E2649">XLOOKUP($F2649,'GIÁ'!$A:$A,'GIÁ'!$E:$E)</f>
        <v>ĐÔNG</v>
      </c>
      <c r="F2649" s="94">
        <v>8.938559140026E12</v>
      </c>
      <c r="G2649" s="95" t="s">
        <v>3177</v>
      </c>
      <c r="H2649" s="95" t="s">
        <v>57</v>
      </c>
      <c r="I2649" s="96">
        <v>6.0</v>
      </c>
      <c r="J2649" s="96">
        <v>0.0</v>
      </c>
      <c r="K2649" s="98">
        <f t="shared" si="4"/>
        <v>6</v>
      </c>
      <c r="L2649" s="99" t="s">
        <v>6748</v>
      </c>
      <c r="M2649" s="100" t="s">
        <v>6749</v>
      </c>
      <c r="N2649" s="101" t="str">
        <f t="shared" si="139"/>
        <v>PT1590313-T0018938559140026</v>
      </c>
      <c r="O2649" s="128"/>
      <c r="P2649" s="100"/>
      <c r="Q2649" s="103">
        <f t="shared" si="5"/>
        <v>6</v>
      </c>
      <c r="R2649" s="161"/>
      <c r="S2649" s="105"/>
      <c r="T2649" s="106"/>
      <c r="U2649" s="107" t="s">
        <v>6544</v>
      </c>
      <c r="V2649" s="108" t="s">
        <v>756</v>
      </c>
      <c r="W2649" s="109" t="s">
        <v>1908</v>
      </c>
      <c r="X2649" s="110" t="str">
        <f t="shared" si="6"/>
        <v/>
      </c>
      <c r="Y2649" s="110" t="str">
        <f t="shared" si="7"/>
        <v/>
      </c>
      <c r="Z2649" s="109" t="s">
        <v>797</v>
      </c>
      <c r="AA2649" s="109" t="s">
        <v>802</v>
      </c>
      <c r="AB2649" s="106"/>
      <c r="AC2649" s="158"/>
      <c r="AD2649" s="160"/>
      <c r="AE2649" s="127"/>
      <c r="AF2649" s="113"/>
      <c r="AG2649" s="165" t="str">
        <f t="array" ref="AG2649">XLOOKUP(F2649,'CLV2'!A:A,'CLV2'!E:E)</f>
        <v>2.MEAT</v>
      </c>
      <c r="AH2649" s="115" t="str">
        <f t="array" ref="AH2649">XLOOKUP(F2649,'CLV2'!A:A,'CLV2'!F:F)</f>
        <v>3.FROZEN MEAT</v>
      </c>
      <c r="AI2649" s="115" t="str">
        <f t="shared" si="8"/>
        <v>Pack</v>
      </c>
      <c r="AJ2649" s="116">
        <f t="shared" si="9"/>
        <v>1</v>
      </c>
      <c r="AK2649" s="117" t="str">
        <f t="array" ref="AK2649">XLOOKUP(F2649,'GIÁ'!A:A,'GIÁ'!D:D)</f>
        <v>122581.24</v>
      </c>
      <c r="AL2649" s="118">
        <f t="shared" si="10"/>
        <v>735487.44</v>
      </c>
      <c r="AM2649" s="118">
        <f t="shared" si="11"/>
        <v>0</v>
      </c>
      <c r="AN2649" s="119">
        <f t="shared" si="12"/>
        <v>0</v>
      </c>
      <c r="AO2649" s="118">
        <f t="shared" si="13"/>
        <v>735487.44</v>
      </c>
      <c r="AP2649" s="121">
        <f t="shared" si="14"/>
        <v>0</v>
      </c>
      <c r="AQ2649" s="122"/>
      <c r="AR2649" s="119"/>
    </row>
    <row r="2650" ht="22.5" customHeight="1">
      <c r="A2650" s="89">
        <v>46233.0</v>
      </c>
      <c r="B2650" s="90">
        <v>0.9326388888888889</v>
      </c>
      <c r="C2650" s="91" t="s">
        <v>1631</v>
      </c>
      <c r="D2650" s="129" t="str">
        <f t="array" ref="D2650">XLOOKUP(C2650,'DS ST'!A:A,'DS ST'!B:B)</f>
        <v>SSR</v>
      </c>
      <c r="E2650" s="94" t="str">
        <f t="array" ref="E2650">XLOOKUP($F2650,'GIÁ'!$A:$A,'GIÁ'!$E:$E)</f>
        <v>MÁT</v>
      </c>
      <c r="F2650" s="94">
        <v>1100918.0</v>
      </c>
      <c r="G2650" s="95" t="s">
        <v>5511</v>
      </c>
      <c r="H2650" s="95" t="s">
        <v>273</v>
      </c>
      <c r="I2650" s="96">
        <v>18.0</v>
      </c>
      <c r="J2650" s="96">
        <v>17.72</v>
      </c>
      <c r="K2650" s="98">
        <f t="shared" si="4"/>
        <v>0.28</v>
      </c>
      <c r="L2650" s="99" t="s">
        <v>6750</v>
      </c>
      <c r="M2650" s="100" t="s">
        <v>6751</v>
      </c>
      <c r="N2650" s="101" t="str">
        <f t="shared" si="139"/>
        <v>TRBSSR50051100918</v>
      </c>
      <c r="O2650" s="128">
        <v>0.28000000000000114</v>
      </c>
      <c r="P2650" s="100"/>
      <c r="Q2650" s="103">
        <f t="shared" si="5"/>
        <v>0</v>
      </c>
      <c r="R2650" s="161"/>
      <c r="S2650" s="105"/>
      <c r="T2650" s="106"/>
      <c r="U2650" s="107"/>
      <c r="V2650" s="108" t="s">
        <v>756</v>
      </c>
      <c r="W2650" s="109" t="s">
        <v>505</v>
      </c>
      <c r="X2650" s="110" t="str">
        <f t="shared" si="6"/>
        <v>Hao hụt</v>
      </c>
      <c r="Y2650" s="110" t="str">
        <f t="shared" si="7"/>
        <v/>
      </c>
      <c r="Z2650" s="139" t="str">
        <f t="shared" ref="Z2650:Z2681" si="151">IF(N(Q2650)&lt;=0,"",IF(ISNUMBER(SEARCH("Thiếu kiện",V2650)),"Kho đông mát",IF(AND(N(Q2650)&gt;0,N(P2650)&gt;0,OR(ISNUMBER(SEARCH("Hình KDB",U2650)),ISNUMBER(SEARCH("Hình tele",U2650)),ISNUMBER(SEARCH("sai code",U2650)),ISNUMBER(SEARCH("ST nhận",U2650)))),"Kho đông mát",IF(AND(W2650="DC giao thiếu",OR(ISNUMBER(SEARCH("Hình KDB",U2650)),ISNUMBER(SEARCH("Hình tele",U2650)),ISNUMBER(SEARCH("sai code",U2650)))),"Kho đông mát",IF(W2650="DC giao thiếu","Chưa xác định",IF(AND(W2650="DC pick sai",OR(ISNUMBER(SEARCH("Hình KDB",U2650)),ISNUMBER(SEARCH("Hình tele",U2650)),ISNUMBER(SEARCH("sai code",U2650)),ISNUMBER(SEARCH("ST nhận",U2650)))),"Kho đông mát",IF(W2650="DC pick sai","Chưa xác định",IF(AND(W2650="Hao hụt",N(O2650)&gt;0,OR(ISNUMBER(SEARCH("Hình KDB",U2650)),ISNUMBER(SEARCH("Hình tele",U2650)),ISNUMBER(SEARCH("sai code",U2650)),ISNUMBER(SEARCH("ST nhận",U2650)))),"Kho đông mát",IF(W2650="Hao hụt","Chưa xác định",IF(OR(W2650="VT giao sai điểm",W2650="Không đạt nhiệt độ",W2650="TX giao thiếu kiện",W2650="Hàng không đạt CL"),"Kho đông mát",IF(W2650="Chưa xác định","Chưa xác định",IF(N(P2650)&gt;0,"Chưa xác định",""))))))))))))</f>
        <v/>
      </c>
      <c r="AA2650" s="109" t="s">
        <v>802</v>
      </c>
      <c r="AB2650" s="106"/>
      <c r="AC2650" s="158"/>
      <c r="AD2650" s="160"/>
      <c r="AE2650" s="127"/>
      <c r="AF2650" s="113"/>
      <c r="AG2650" s="165" t="str">
        <f t="array" ref="AG2650">XLOOKUP(F2650,'CLV2'!A:A,'CLV2'!E:E)</f>
        <v>2.FRUITS</v>
      </c>
      <c r="AH2650" s="115" t="str">
        <f t="array" ref="AH2650">XLOOKUP(F2650,'CLV2'!A:A,'CLV2'!F:F)</f>
        <v>3.IMPORT FRUITS</v>
      </c>
      <c r="AI2650" s="115" t="str">
        <f t="shared" si="8"/>
        <v>KG</v>
      </c>
      <c r="AJ2650" s="116">
        <f t="shared" si="9"/>
        <v>0.01555555556</v>
      </c>
      <c r="AK2650" s="117" t="str">
        <f t="array" ref="AK2650">XLOOKUP(F2650,'GIÁ'!A:A,'GIÁ'!D:D)</f>
        <v>121296.91</v>
      </c>
      <c r="AL2650" s="118">
        <f t="shared" si="10"/>
        <v>33963.1348</v>
      </c>
      <c r="AM2650" s="118">
        <f t="shared" si="11"/>
        <v>33963.1348</v>
      </c>
      <c r="AN2650" s="119">
        <f t="shared" si="12"/>
        <v>0</v>
      </c>
      <c r="AO2650" s="118">
        <f t="shared" si="13"/>
        <v>0</v>
      </c>
      <c r="AP2650" s="121">
        <f t="shared" si="14"/>
        <v>0</v>
      </c>
      <c r="AQ2650" s="122"/>
      <c r="AR2650" s="119"/>
    </row>
    <row r="2651" ht="22.5" customHeight="1">
      <c r="A2651" s="89">
        <v>46233.0</v>
      </c>
      <c r="B2651" s="90">
        <v>0.9326388888888889</v>
      </c>
      <c r="C2651" s="91" t="s">
        <v>1631</v>
      </c>
      <c r="D2651" s="129" t="str">
        <f t="array" ref="D2651">XLOOKUP(C2651,'DS ST'!A:A,'DS ST'!B:B)</f>
        <v>SSR</v>
      </c>
      <c r="E2651" s="94" t="str">
        <f t="array" ref="E2651">XLOOKUP($F2651,'GIÁ'!$A:$A,'GIÁ'!$E:$E)</f>
        <v>MÁT</v>
      </c>
      <c r="F2651" s="94">
        <v>8.936049693892E12</v>
      </c>
      <c r="G2651" s="95" t="s">
        <v>2242</v>
      </c>
      <c r="H2651" s="95" t="s">
        <v>57</v>
      </c>
      <c r="I2651" s="96">
        <v>3.0</v>
      </c>
      <c r="J2651" s="96">
        <v>0.0</v>
      </c>
      <c r="K2651" s="98">
        <f t="shared" si="4"/>
        <v>3</v>
      </c>
      <c r="L2651" s="99" t="s">
        <v>6750</v>
      </c>
      <c r="M2651" s="100" t="s">
        <v>6752</v>
      </c>
      <c r="N2651" s="101" t="str">
        <f t="shared" si="139"/>
        <v>TRBSSR60788936049693892</v>
      </c>
      <c r="O2651" s="128"/>
      <c r="P2651" s="145">
        <v>3.0</v>
      </c>
      <c r="Q2651" s="103">
        <f t="shared" si="5"/>
        <v>0</v>
      </c>
      <c r="R2651" s="161" t="s">
        <v>6753</v>
      </c>
      <c r="S2651" s="105"/>
      <c r="T2651" s="106"/>
      <c r="U2651" s="107"/>
      <c r="V2651" s="108" t="s">
        <v>756</v>
      </c>
      <c r="W2651" s="109" t="s">
        <v>1908</v>
      </c>
      <c r="X2651" s="110" t="str">
        <f t="shared" si="6"/>
        <v/>
      </c>
      <c r="Y2651" s="110" t="str">
        <f t="shared" si="7"/>
        <v>Siêu thị</v>
      </c>
      <c r="Z2651" s="139" t="str">
        <f t="shared" si="151"/>
        <v/>
      </c>
      <c r="AA2651" s="109" t="s">
        <v>802</v>
      </c>
      <c r="AB2651" s="106"/>
      <c r="AC2651" s="158"/>
      <c r="AD2651" s="160"/>
      <c r="AE2651" s="127"/>
      <c r="AF2651" s="113"/>
      <c r="AG2651" s="165" t="str">
        <f t="array" ref="AG2651">XLOOKUP(F2651,'CLV2'!A:A,'CLV2'!E:E)</f>
        <v>2.VEGETABLES</v>
      </c>
      <c r="AH2651" s="115" t="str">
        <f t="array" ref="AH2651">XLOOKUP(F2651,'CLV2'!A:A,'CLV2'!F:F)</f>
        <v>3.LETTUCE, SNACKABLES</v>
      </c>
      <c r="AI2651" s="115" t="str">
        <f t="shared" si="8"/>
        <v>Pack</v>
      </c>
      <c r="AJ2651" s="116">
        <f t="shared" si="9"/>
        <v>1</v>
      </c>
      <c r="AK2651" s="117" t="str">
        <f t="array" ref="AK2651">XLOOKUP(F2651,'GIÁ'!A:A,'GIÁ'!D:D)</f>
        <v>20378.31</v>
      </c>
      <c r="AL2651" s="118">
        <f t="shared" si="10"/>
        <v>61134.93</v>
      </c>
      <c r="AM2651" s="118">
        <f t="shared" si="11"/>
        <v>0</v>
      </c>
      <c r="AN2651" s="119">
        <f t="shared" si="12"/>
        <v>61134.93</v>
      </c>
      <c r="AO2651" s="118">
        <f t="shared" si="13"/>
        <v>0</v>
      </c>
      <c r="AP2651" s="121">
        <f t="shared" si="14"/>
        <v>0</v>
      </c>
      <c r="AQ2651" s="122"/>
      <c r="AR2651" s="119"/>
    </row>
    <row r="2652" ht="22.5" customHeight="1">
      <c r="A2652" s="89">
        <v>46233.0</v>
      </c>
      <c r="B2652" s="90">
        <v>0.9326388888888889</v>
      </c>
      <c r="C2652" s="91" t="s">
        <v>1631</v>
      </c>
      <c r="D2652" s="129" t="str">
        <f t="array" ref="D2652">XLOOKUP(C2652,'DS ST'!A:A,'DS ST'!B:B)</f>
        <v>SSR</v>
      </c>
      <c r="E2652" s="94" t="str">
        <f t="array" ref="E2652">XLOOKUP($F2652,'GIÁ'!$A:$A,'GIÁ'!$E:$E)</f>
        <v>MÁT</v>
      </c>
      <c r="F2652" s="94">
        <v>8.936049694271E12</v>
      </c>
      <c r="G2652" s="95" t="s">
        <v>1986</v>
      </c>
      <c r="H2652" s="95" t="s">
        <v>1539</v>
      </c>
      <c r="I2652" s="96">
        <v>1.0</v>
      </c>
      <c r="J2652" s="96">
        <v>0.0</v>
      </c>
      <c r="K2652" s="98">
        <f t="shared" si="4"/>
        <v>1</v>
      </c>
      <c r="L2652" s="99" t="s">
        <v>6750</v>
      </c>
      <c r="M2652" s="100" t="s">
        <v>6752</v>
      </c>
      <c r="N2652" s="101" t="str">
        <f t="shared" si="139"/>
        <v>TRBSSR60788936049694271</v>
      </c>
      <c r="O2652" s="128"/>
      <c r="P2652" s="145">
        <v>1.0</v>
      </c>
      <c r="Q2652" s="103">
        <f t="shared" si="5"/>
        <v>0</v>
      </c>
      <c r="R2652" s="161" t="s">
        <v>6753</v>
      </c>
      <c r="S2652" s="105"/>
      <c r="T2652" s="106"/>
      <c r="U2652" s="107"/>
      <c r="V2652" s="108" t="s">
        <v>756</v>
      </c>
      <c r="W2652" s="109" t="s">
        <v>1908</v>
      </c>
      <c r="X2652" s="110" t="str">
        <f t="shared" si="6"/>
        <v/>
      </c>
      <c r="Y2652" s="110" t="str">
        <f t="shared" si="7"/>
        <v>Siêu thị</v>
      </c>
      <c r="Z2652" s="139" t="str">
        <f t="shared" si="151"/>
        <v/>
      </c>
      <c r="AA2652" s="109" t="s">
        <v>802</v>
      </c>
      <c r="AB2652" s="106"/>
      <c r="AC2652" s="158"/>
      <c r="AD2652" s="160"/>
      <c r="AE2652" s="127"/>
      <c r="AF2652" s="113"/>
      <c r="AG2652" s="165" t="str">
        <f t="array" ref="AG2652">XLOOKUP(F2652,'CLV2'!A:A,'CLV2'!E:E)</f>
        <v>2.VEGETABLES</v>
      </c>
      <c r="AH2652" s="115" t="str">
        <f t="array" ref="AH2652">XLOOKUP(F2652,'CLV2'!A:A,'CLV2'!F:F)</f>
        <v>3.PROCESSED VEGGIES</v>
      </c>
      <c r="AI2652" s="115" t="str">
        <f t="shared" si="8"/>
        <v>Pack</v>
      </c>
      <c r="AJ2652" s="116">
        <f t="shared" si="9"/>
        <v>1</v>
      </c>
      <c r="AK2652" s="117" t="str">
        <f t="array" ref="AK2652">XLOOKUP(F2652,'GIÁ'!A:A,'GIÁ'!D:D)</f>
        <v>14698.02</v>
      </c>
      <c r="AL2652" s="118">
        <f t="shared" si="10"/>
        <v>14698.02</v>
      </c>
      <c r="AM2652" s="118">
        <f t="shared" si="11"/>
        <v>0</v>
      </c>
      <c r="AN2652" s="119">
        <f t="shared" si="12"/>
        <v>14698.02</v>
      </c>
      <c r="AO2652" s="118">
        <f t="shared" si="13"/>
        <v>0</v>
      </c>
      <c r="AP2652" s="121">
        <f t="shared" si="14"/>
        <v>0</v>
      </c>
      <c r="AQ2652" s="122"/>
      <c r="AR2652" s="119"/>
    </row>
    <row r="2653" ht="22.5" customHeight="1">
      <c r="A2653" s="89">
        <v>46233.0</v>
      </c>
      <c r="B2653" s="90">
        <v>0.9326388888888889</v>
      </c>
      <c r="C2653" s="91" t="s">
        <v>1631</v>
      </c>
      <c r="D2653" s="129" t="str">
        <f t="array" ref="D2653">XLOOKUP(C2653,'DS ST'!A:A,'DS ST'!B:B)</f>
        <v>SSR</v>
      </c>
      <c r="E2653" s="94" t="str">
        <f t="array" ref="E2653">XLOOKUP($F2653,'GIÁ'!$A:$A,'GIÁ'!$E:$E)</f>
        <v>MÁT</v>
      </c>
      <c r="F2653" s="94">
        <v>8.936183060765E12</v>
      </c>
      <c r="G2653" s="95" t="s">
        <v>2573</v>
      </c>
      <c r="H2653" s="95" t="s">
        <v>224</v>
      </c>
      <c r="I2653" s="96">
        <v>2.0</v>
      </c>
      <c r="J2653" s="96">
        <v>0.0</v>
      </c>
      <c r="K2653" s="98">
        <f t="shared" si="4"/>
        <v>2</v>
      </c>
      <c r="L2653" s="99" t="s">
        <v>6750</v>
      </c>
      <c r="M2653" s="100" t="s">
        <v>6752</v>
      </c>
      <c r="N2653" s="101" t="str">
        <f t="shared" si="139"/>
        <v>TRBSSR60788936183060765</v>
      </c>
      <c r="O2653" s="128"/>
      <c r="P2653" s="100"/>
      <c r="Q2653" s="103">
        <f t="shared" si="5"/>
        <v>2</v>
      </c>
      <c r="R2653" s="161"/>
      <c r="S2653" s="105"/>
      <c r="T2653" s="106"/>
      <c r="U2653" s="107"/>
      <c r="V2653" s="108" t="s">
        <v>756</v>
      </c>
      <c r="W2653" s="109" t="s">
        <v>1312</v>
      </c>
      <c r="X2653" s="110" t="str">
        <f t="shared" si="6"/>
        <v/>
      </c>
      <c r="Y2653" s="110" t="str">
        <f t="shared" si="7"/>
        <v/>
      </c>
      <c r="Z2653" s="139" t="str">
        <f t="shared" si="151"/>
        <v>Chưa xác định</v>
      </c>
      <c r="AA2653" s="109" t="s">
        <v>5260</v>
      </c>
      <c r="AB2653" s="106"/>
      <c r="AC2653" s="158"/>
      <c r="AD2653" s="160"/>
      <c r="AE2653" s="127"/>
      <c r="AF2653" s="113"/>
      <c r="AG2653" s="165" t="str">
        <f t="array" ref="AG2653">XLOOKUP(F2653,'CLV2'!A:A,'CLV2'!E:E)</f>
        <v>2.DELICA</v>
      </c>
      <c r="AH2653" s="115" t="str">
        <f t="array" ref="AH2653">XLOOKUP(F2653,'CLV2'!A:A,'CLV2'!F:F)</f>
        <v>3.COLD AND HOT DELICA</v>
      </c>
      <c r="AI2653" s="115" t="str">
        <f t="shared" si="8"/>
        <v>Pack</v>
      </c>
      <c r="AJ2653" s="116">
        <f t="shared" si="9"/>
        <v>1</v>
      </c>
      <c r="AK2653" s="117" t="str">
        <f t="array" ref="AK2653">XLOOKUP(F2653,'GIÁ'!A:A,'GIÁ'!D:D)</f>
        <v>17358.89</v>
      </c>
      <c r="AL2653" s="118">
        <f t="shared" si="10"/>
        <v>34717.78</v>
      </c>
      <c r="AM2653" s="118">
        <f t="shared" si="11"/>
        <v>0</v>
      </c>
      <c r="AN2653" s="119">
        <f t="shared" si="12"/>
        <v>0</v>
      </c>
      <c r="AO2653" s="118">
        <f t="shared" si="13"/>
        <v>0</v>
      </c>
      <c r="AP2653" s="121">
        <f t="shared" si="14"/>
        <v>34717.78</v>
      </c>
      <c r="AQ2653" s="122"/>
      <c r="AR2653" s="119"/>
    </row>
    <row r="2654" ht="22.5" customHeight="1">
      <c r="A2654" s="89">
        <v>46233.0</v>
      </c>
      <c r="B2654" s="90">
        <v>0.9326388888888889</v>
      </c>
      <c r="C2654" s="91" t="s">
        <v>1631</v>
      </c>
      <c r="D2654" s="129" t="str">
        <f t="array" ref="D2654">XLOOKUP(C2654,'DS ST'!A:A,'DS ST'!B:B)</f>
        <v>SSR</v>
      </c>
      <c r="E2654" s="94" t="str">
        <f t="array" ref="E2654">XLOOKUP($F2654,'GIÁ'!$A:$A,'GIÁ'!$E:$E)</f>
        <v>MÁT</v>
      </c>
      <c r="F2654" s="94">
        <v>8.936183060833E12</v>
      </c>
      <c r="G2654" s="95" t="s">
        <v>2577</v>
      </c>
      <c r="H2654" s="95" t="s">
        <v>224</v>
      </c>
      <c r="I2654" s="96">
        <v>2.0</v>
      </c>
      <c r="J2654" s="96">
        <v>0.0</v>
      </c>
      <c r="K2654" s="98">
        <f t="shared" si="4"/>
        <v>2</v>
      </c>
      <c r="L2654" s="99" t="s">
        <v>6750</v>
      </c>
      <c r="M2654" s="100" t="s">
        <v>6752</v>
      </c>
      <c r="N2654" s="101" t="str">
        <f t="shared" si="139"/>
        <v>TRBSSR60788936183060833</v>
      </c>
      <c r="O2654" s="128"/>
      <c r="P2654" s="145">
        <v>2.0</v>
      </c>
      <c r="Q2654" s="103">
        <f t="shared" si="5"/>
        <v>0</v>
      </c>
      <c r="R2654" s="161" t="s">
        <v>6753</v>
      </c>
      <c r="S2654" s="105"/>
      <c r="T2654" s="106"/>
      <c r="U2654" s="107"/>
      <c r="V2654" s="108" t="s">
        <v>756</v>
      </c>
      <c r="W2654" s="109" t="s">
        <v>1908</v>
      </c>
      <c r="X2654" s="110" t="str">
        <f t="shared" si="6"/>
        <v/>
      </c>
      <c r="Y2654" s="110" t="str">
        <f t="shared" si="7"/>
        <v>Siêu thị</v>
      </c>
      <c r="Z2654" s="139" t="str">
        <f t="shared" si="151"/>
        <v/>
      </c>
      <c r="AA2654" s="109" t="s">
        <v>802</v>
      </c>
      <c r="AB2654" s="106"/>
      <c r="AC2654" s="158"/>
      <c r="AD2654" s="160"/>
      <c r="AE2654" s="127"/>
      <c r="AF2654" s="113"/>
      <c r="AG2654" s="165" t="str">
        <f t="array" ref="AG2654">XLOOKUP(F2654,'CLV2'!A:A,'CLV2'!E:E)</f>
        <v>2.DELICA</v>
      </c>
      <c r="AH2654" s="115" t="str">
        <f t="array" ref="AH2654">XLOOKUP(F2654,'CLV2'!A:A,'CLV2'!F:F)</f>
        <v>3.COLD AND HOT DELICA</v>
      </c>
      <c r="AI2654" s="115" t="str">
        <f t="shared" si="8"/>
        <v>Pack</v>
      </c>
      <c r="AJ2654" s="116">
        <f t="shared" si="9"/>
        <v>1</v>
      </c>
      <c r="AK2654" s="117" t="str">
        <f t="array" ref="AK2654">XLOOKUP(F2654,'GIÁ'!A:A,'GIÁ'!D:D)</f>
        <v>10687.57</v>
      </c>
      <c r="AL2654" s="118">
        <f t="shared" si="10"/>
        <v>21375.14</v>
      </c>
      <c r="AM2654" s="118">
        <f t="shared" si="11"/>
        <v>0</v>
      </c>
      <c r="AN2654" s="119">
        <f t="shared" si="12"/>
        <v>21375.14</v>
      </c>
      <c r="AO2654" s="118">
        <f t="shared" si="13"/>
        <v>0</v>
      </c>
      <c r="AP2654" s="121">
        <f t="shared" si="14"/>
        <v>0</v>
      </c>
      <c r="AQ2654" s="122"/>
      <c r="AR2654" s="119"/>
    </row>
    <row r="2655" ht="22.5" customHeight="1">
      <c r="A2655" s="89">
        <v>46233.0</v>
      </c>
      <c r="B2655" s="90">
        <v>0.9326388888888889</v>
      </c>
      <c r="C2655" s="91" t="s">
        <v>1631</v>
      </c>
      <c r="D2655" s="129" t="str">
        <f t="array" ref="D2655">XLOOKUP(C2655,'DS ST'!A:A,'DS ST'!B:B)</f>
        <v>SSR</v>
      </c>
      <c r="E2655" s="94" t="str">
        <f t="array" ref="E2655">XLOOKUP($F2655,'GIÁ'!$A:$A,'GIÁ'!$E:$E)</f>
        <v>MÁT</v>
      </c>
      <c r="F2655" s="94">
        <v>11020.0</v>
      </c>
      <c r="G2655" s="95" t="s">
        <v>486</v>
      </c>
      <c r="H2655" s="95" t="s">
        <v>487</v>
      </c>
      <c r="I2655" s="96">
        <v>2.0</v>
      </c>
      <c r="J2655" s="96">
        <v>0.0</v>
      </c>
      <c r="K2655" s="98">
        <f t="shared" si="4"/>
        <v>2</v>
      </c>
      <c r="L2655" s="99" t="s">
        <v>6750</v>
      </c>
      <c r="M2655" s="100" t="s">
        <v>6752</v>
      </c>
      <c r="N2655" s="101" t="str">
        <f t="shared" si="139"/>
        <v>TRBSSR607811020</v>
      </c>
      <c r="O2655" s="128"/>
      <c r="P2655" s="145">
        <v>2.0</v>
      </c>
      <c r="Q2655" s="103">
        <f t="shared" si="5"/>
        <v>0</v>
      </c>
      <c r="R2655" s="161" t="s">
        <v>6753</v>
      </c>
      <c r="S2655" s="105"/>
      <c r="T2655" s="106"/>
      <c r="U2655" s="107"/>
      <c r="V2655" s="108" t="s">
        <v>756</v>
      </c>
      <c r="W2655" s="109" t="s">
        <v>1908</v>
      </c>
      <c r="X2655" s="110" t="str">
        <f t="shared" si="6"/>
        <v/>
      </c>
      <c r="Y2655" s="110" t="str">
        <f t="shared" si="7"/>
        <v>Siêu thị</v>
      </c>
      <c r="Z2655" s="139" t="str">
        <f t="shared" si="151"/>
        <v/>
      </c>
      <c r="AA2655" s="109" t="s">
        <v>802</v>
      </c>
      <c r="AB2655" s="106"/>
      <c r="AC2655" s="158"/>
      <c r="AD2655" s="160"/>
      <c r="AE2655" s="127"/>
      <c r="AF2655" s="113"/>
      <c r="AG2655" s="165" t="str">
        <f t="array" ref="AG2655">XLOOKUP(F2655,'CLV2'!A:A,'CLV2'!E:E)</f>
        <v>2.VEGETABLES</v>
      </c>
      <c r="AH2655" s="115" t="str">
        <f t="array" ref="AH2655">XLOOKUP(F2655,'CLV2'!A:A,'CLV2'!F:F)</f>
        <v>3.HERBS</v>
      </c>
      <c r="AI2655" s="115" t="str">
        <f t="shared" si="8"/>
        <v>Pack</v>
      </c>
      <c r="AJ2655" s="116">
        <f t="shared" si="9"/>
        <v>1</v>
      </c>
      <c r="AK2655" s="117" t="str">
        <f t="array" ref="AK2655">XLOOKUP(F2655,'GIÁ'!A:A,'GIÁ'!D:D)</f>
        <v>14771.69</v>
      </c>
      <c r="AL2655" s="118">
        <f t="shared" si="10"/>
        <v>29543.38</v>
      </c>
      <c r="AM2655" s="118">
        <f t="shared" si="11"/>
        <v>0</v>
      </c>
      <c r="AN2655" s="119">
        <f t="shared" si="12"/>
        <v>29543.38</v>
      </c>
      <c r="AO2655" s="118">
        <f t="shared" si="13"/>
        <v>0</v>
      </c>
      <c r="AP2655" s="121">
        <f t="shared" si="14"/>
        <v>0</v>
      </c>
      <c r="AQ2655" s="122"/>
      <c r="AR2655" s="119"/>
    </row>
    <row r="2656" ht="22.5" customHeight="1">
      <c r="A2656" s="89">
        <v>46233.0</v>
      </c>
      <c r="B2656" s="90">
        <v>0.9326388888888889</v>
      </c>
      <c r="C2656" s="91" t="s">
        <v>1631</v>
      </c>
      <c r="D2656" s="129" t="str">
        <f t="array" ref="D2656">XLOOKUP(C2656,'DS ST'!A:A,'DS ST'!B:B)</f>
        <v>SSR</v>
      </c>
      <c r="E2656" s="94" t="str">
        <f t="array" ref="E2656">XLOOKUP($F2656,'GIÁ'!$A:$A,'GIÁ'!$E:$E)</f>
        <v>MÁT</v>
      </c>
      <c r="F2656" s="94">
        <v>8.938505512044E12</v>
      </c>
      <c r="G2656" s="95" t="s">
        <v>2874</v>
      </c>
      <c r="H2656" s="95" t="s">
        <v>224</v>
      </c>
      <c r="I2656" s="96">
        <v>2.0</v>
      </c>
      <c r="J2656" s="96">
        <v>0.0</v>
      </c>
      <c r="K2656" s="98">
        <f t="shared" si="4"/>
        <v>2</v>
      </c>
      <c r="L2656" s="99" t="s">
        <v>6750</v>
      </c>
      <c r="M2656" s="100" t="s">
        <v>6752</v>
      </c>
      <c r="N2656" s="101" t="str">
        <f t="shared" si="139"/>
        <v>TRBSSR60788938505512044</v>
      </c>
      <c r="O2656" s="128"/>
      <c r="P2656" s="145">
        <v>2.0</v>
      </c>
      <c r="Q2656" s="103">
        <f t="shared" si="5"/>
        <v>0</v>
      </c>
      <c r="R2656" s="161" t="s">
        <v>6753</v>
      </c>
      <c r="S2656" s="105"/>
      <c r="T2656" s="106"/>
      <c r="U2656" s="107"/>
      <c r="V2656" s="108" t="s">
        <v>756</v>
      </c>
      <c r="W2656" s="109" t="s">
        <v>1908</v>
      </c>
      <c r="X2656" s="110" t="str">
        <f t="shared" si="6"/>
        <v/>
      </c>
      <c r="Y2656" s="110" t="str">
        <f t="shared" si="7"/>
        <v>Siêu thị</v>
      </c>
      <c r="Z2656" s="139" t="str">
        <f t="shared" si="151"/>
        <v/>
      </c>
      <c r="AA2656" s="109" t="s">
        <v>802</v>
      </c>
      <c r="AB2656" s="106"/>
      <c r="AC2656" s="158"/>
      <c r="AD2656" s="160"/>
      <c r="AE2656" s="127"/>
      <c r="AF2656" s="113"/>
      <c r="AG2656" s="165" t="str">
        <f t="array" ref="AG2656">XLOOKUP(F2656,'CLV2'!A:A,'CLV2'!E:E)</f>
        <v>2.VEGETABLES</v>
      </c>
      <c r="AH2656" s="115" t="str">
        <f t="array" ref="AH2656">XLOOKUP(F2656,'CLV2'!A:A,'CLV2'!F:F)</f>
        <v>3.PROCESSED VEGGIES</v>
      </c>
      <c r="AI2656" s="115" t="str">
        <f t="shared" si="8"/>
        <v>Pack</v>
      </c>
      <c r="AJ2656" s="116">
        <f t="shared" si="9"/>
        <v>1</v>
      </c>
      <c r="AK2656" s="117" t="str">
        <f t="array" ref="AK2656">XLOOKUP(F2656,'GIÁ'!A:A,'GIÁ'!D:D)</f>
        <v>20047.75</v>
      </c>
      <c r="AL2656" s="118">
        <f t="shared" si="10"/>
        <v>40095.5</v>
      </c>
      <c r="AM2656" s="118">
        <f t="shared" si="11"/>
        <v>0</v>
      </c>
      <c r="AN2656" s="119">
        <f t="shared" si="12"/>
        <v>40095.5</v>
      </c>
      <c r="AO2656" s="118">
        <f t="shared" si="13"/>
        <v>0</v>
      </c>
      <c r="AP2656" s="121">
        <f t="shared" si="14"/>
        <v>0</v>
      </c>
      <c r="AQ2656" s="122"/>
      <c r="AR2656" s="119"/>
    </row>
    <row r="2657" ht="22.5" customHeight="1">
      <c r="A2657" s="89">
        <v>46233.0</v>
      </c>
      <c r="B2657" s="90">
        <v>0.9326388888888889</v>
      </c>
      <c r="C2657" s="91" t="s">
        <v>1631</v>
      </c>
      <c r="D2657" s="129" t="str">
        <f t="array" ref="D2657">XLOOKUP(C2657,'DS ST'!A:A,'DS ST'!B:B)</f>
        <v>SSR</v>
      </c>
      <c r="E2657" s="94" t="str">
        <f t="array" ref="E2657">XLOOKUP($F2657,'GIÁ'!$A:$A,'GIÁ'!$E:$E)</f>
        <v>MÁT</v>
      </c>
      <c r="F2657" s="94">
        <v>11566.0</v>
      </c>
      <c r="G2657" s="95" t="s">
        <v>894</v>
      </c>
      <c r="H2657" s="95" t="s">
        <v>787</v>
      </c>
      <c r="I2657" s="96">
        <v>1.0</v>
      </c>
      <c r="J2657" s="96">
        <v>0.0</v>
      </c>
      <c r="K2657" s="98">
        <f t="shared" si="4"/>
        <v>1</v>
      </c>
      <c r="L2657" s="99" t="s">
        <v>6750</v>
      </c>
      <c r="M2657" s="100" t="s">
        <v>6752</v>
      </c>
      <c r="N2657" s="101" t="str">
        <f t="shared" si="139"/>
        <v>TRBSSR607811566</v>
      </c>
      <c r="O2657" s="128"/>
      <c r="P2657" s="145">
        <v>1.0</v>
      </c>
      <c r="Q2657" s="103">
        <f t="shared" si="5"/>
        <v>0</v>
      </c>
      <c r="R2657" s="161" t="s">
        <v>6753</v>
      </c>
      <c r="S2657" s="105"/>
      <c r="T2657" s="106"/>
      <c r="U2657" s="107"/>
      <c r="V2657" s="108" t="s">
        <v>756</v>
      </c>
      <c r="W2657" s="109" t="s">
        <v>1908</v>
      </c>
      <c r="X2657" s="110" t="str">
        <f t="shared" si="6"/>
        <v/>
      </c>
      <c r="Y2657" s="110" t="str">
        <f t="shared" si="7"/>
        <v>Siêu thị</v>
      </c>
      <c r="Z2657" s="139" t="str">
        <f t="shared" si="151"/>
        <v/>
      </c>
      <c r="AA2657" s="109" t="s">
        <v>802</v>
      </c>
      <c r="AB2657" s="106"/>
      <c r="AC2657" s="158"/>
      <c r="AD2657" s="160"/>
      <c r="AE2657" s="127"/>
      <c r="AF2657" s="113"/>
      <c r="AG2657" s="165" t="str">
        <f t="array" ref="AG2657">XLOOKUP(F2657,'CLV2'!A:A,'CLV2'!E:E)</f>
        <v>2.VEGETABLES</v>
      </c>
      <c r="AH2657" s="115" t="str">
        <f t="array" ref="AH2657">XLOOKUP(F2657,'CLV2'!A:A,'CLV2'!F:F)</f>
        <v>3.PROCESSED VEGGIES</v>
      </c>
      <c r="AI2657" s="115" t="str">
        <f t="shared" si="8"/>
        <v>Pack</v>
      </c>
      <c r="AJ2657" s="116">
        <f t="shared" si="9"/>
        <v>1</v>
      </c>
      <c r="AK2657" s="117" t="str">
        <f t="array" ref="AK2657">XLOOKUP(F2657,'GIÁ'!A:A,'GIÁ'!D:D)</f>
        <v>10563.03</v>
      </c>
      <c r="AL2657" s="118">
        <f t="shared" si="10"/>
        <v>10563.03</v>
      </c>
      <c r="AM2657" s="118">
        <f t="shared" si="11"/>
        <v>0</v>
      </c>
      <c r="AN2657" s="119">
        <f t="shared" si="12"/>
        <v>10563.03</v>
      </c>
      <c r="AO2657" s="118">
        <f t="shared" si="13"/>
        <v>0</v>
      </c>
      <c r="AP2657" s="121">
        <f t="shared" si="14"/>
        <v>0</v>
      </c>
      <c r="AQ2657" s="122"/>
      <c r="AR2657" s="119"/>
    </row>
    <row r="2658" ht="22.5" customHeight="1">
      <c r="A2658" s="89">
        <v>46233.0</v>
      </c>
      <c r="B2658" s="90">
        <v>0.9326388888888889</v>
      </c>
      <c r="C2658" s="91" t="s">
        <v>1631</v>
      </c>
      <c r="D2658" s="129" t="str">
        <f t="array" ref="D2658">XLOOKUP(C2658,'DS ST'!A:A,'DS ST'!B:B)</f>
        <v>SSR</v>
      </c>
      <c r="E2658" s="94" t="str">
        <f t="array" ref="E2658">XLOOKUP($F2658,'GIÁ'!$A:$A,'GIÁ'!$E:$E)</f>
        <v>MÁT</v>
      </c>
      <c r="F2658" s="94">
        <v>11567.0</v>
      </c>
      <c r="G2658" s="95" t="s">
        <v>896</v>
      </c>
      <c r="H2658" s="95" t="s">
        <v>787</v>
      </c>
      <c r="I2658" s="96">
        <v>1.0</v>
      </c>
      <c r="J2658" s="96">
        <v>0.0</v>
      </c>
      <c r="K2658" s="98">
        <f t="shared" si="4"/>
        <v>1</v>
      </c>
      <c r="L2658" s="99" t="s">
        <v>6750</v>
      </c>
      <c r="M2658" s="100" t="s">
        <v>6752</v>
      </c>
      <c r="N2658" s="101" t="str">
        <f t="shared" si="139"/>
        <v>TRBSSR607811567</v>
      </c>
      <c r="O2658" s="128"/>
      <c r="P2658" s="145">
        <v>1.0</v>
      </c>
      <c r="Q2658" s="103">
        <f t="shared" si="5"/>
        <v>0</v>
      </c>
      <c r="R2658" s="161" t="s">
        <v>6753</v>
      </c>
      <c r="S2658" s="105"/>
      <c r="T2658" s="106"/>
      <c r="U2658" s="107"/>
      <c r="V2658" s="108" t="s">
        <v>756</v>
      </c>
      <c r="W2658" s="109" t="s">
        <v>1908</v>
      </c>
      <c r="X2658" s="110" t="str">
        <f t="shared" si="6"/>
        <v/>
      </c>
      <c r="Y2658" s="110" t="str">
        <f t="shared" si="7"/>
        <v>Siêu thị</v>
      </c>
      <c r="Z2658" s="139" t="str">
        <f t="shared" si="151"/>
        <v/>
      </c>
      <c r="AA2658" s="109" t="s">
        <v>802</v>
      </c>
      <c r="AB2658" s="106"/>
      <c r="AC2658" s="158"/>
      <c r="AD2658" s="160"/>
      <c r="AE2658" s="127"/>
      <c r="AF2658" s="113"/>
      <c r="AG2658" s="165" t="str">
        <f t="array" ref="AG2658">XLOOKUP(F2658,'CLV2'!A:A,'CLV2'!E:E)</f>
        <v>2.VEGETABLES</v>
      </c>
      <c r="AH2658" s="115" t="str">
        <f t="array" ref="AH2658">XLOOKUP(F2658,'CLV2'!A:A,'CLV2'!F:F)</f>
        <v>3.PROCESSED VEGGIES</v>
      </c>
      <c r="AI2658" s="115" t="str">
        <f t="shared" si="8"/>
        <v>Pack</v>
      </c>
      <c r="AJ2658" s="116">
        <f t="shared" si="9"/>
        <v>1</v>
      </c>
      <c r="AK2658" s="117" t="str">
        <f t="array" ref="AK2658">XLOOKUP(F2658,'GIÁ'!A:A,'GIÁ'!D:D)</f>
        <v>10565.89</v>
      </c>
      <c r="AL2658" s="118">
        <f t="shared" si="10"/>
        <v>10565.89</v>
      </c>
      <c r="AM2658" s="118">
        <f t="shared" si="11"/>
        <v>0</v>
      </c>
      <c r="AN2658" s="119">
        <f t="shared" si="12"/>
        <v>10565.89</v>
      </c>
      <c r="AO2658" s="118">
        <f t="shared" si="13"/>
        <v>0</v>
      </c>
      <c r="AP2658" s="121">
        <f t="shared" si="14"/>
        <v>0</v>
      </c>
      <c r="AQ2658" s="122"/>
      <c r="AR2658" s="119"/>
    </row>
    <row r="2659" ht="22.5" customHeight="1">
      <c r="A2659" s="89">
        <v>46233.0</v>
      </c>
      <c r="B2659" s="90">
        <v>0.9326388888888889</v>
      </c>
      <c r="C2659" s="91" t="s">
        <v>1631</v>
      </c>
      <c r="D2659" s="129" t="str">
        <f t="array" ref="D2659">XLOOKUP(C2659,'DS ST'!A:A,'DS ST'!B:B)</f>
        <v>SSR</v>
      </c>
      <c r="E2659" s="94" t="str">
        <f t="array" ref="E2659">XLOOKUP($F2659,'GIÁ'!$A:$A,'GIÁ'!$E:$E)</f>
        <v>MÁT</v>
      </c>
      <c r="F2659" s="94">
        <v>8.938505512204E12</v>
      </c>
      <c r="G2659" s="95" t="s">
        <v>2878</v>
      </c>
      <c r="H2659" s="95" t="s">
        <v>224</v>
      </c>
      <c r="I2659" s="96">
        <v>2.0</v>
      </c>
      <c r="J2659" s="96">
        <v>0.0</v>
      </c>
      <c r="K2659" s="98">
        <f t="shared" si="4"/>
        <v>2</v>
      </c>
      <c r="L2659" s="99" t="s">
        <v>6750</v>
      </c>
      <c r="M2659" s="100" t="s">
        <v>6752</v>
      </c>
      <c r="N2659" s="101" t="str">
        <f t="shared" si="139"/>
        <v>TRBSSR60788938505512204</v>
      </c>
      <c r="O2659" s="128"/>
      <c r="P2659" s="145">
        <v>2.0</v>
      </c>
      <c r="Q2659" s="103">
        <f t="shared" si="5"/>
        <v>0</v>
      </c>
      <c r="R2659" s="161" t="s">
        <v>6753</v>
      </c>
      <c r="S2659" s="105"/>
      <c r="T2659" s="106"/>
      <c r="U2659" s="107"/>
      <c r="V2659" s="108" t="s">
        <v>756</v>
      </c>
      <c r="W2659" s="109" t="s">
        <v>1908</v>
      </c>
      <c r="X2659" s="110" t="str">
        <f t="shared" si="6"/>
        <v/>
      </c>
      <c r="Y2659" s="110" t="str">
        <f t="shared" si="7"/>
        <v>Siêu thị</v>
      </c>
      <c r="Z2659" s="139" t="str">
        <f t="shared" si="151"/>
        <v/>
      </c>
      <c r="AA2659" s="109" t="s">
        <v>802</v>
      </c>
      <c r="AB2659" s="106"/>
      <c r="AC2659" s="158"/>
      <c r="AD2659" s="160"/>
      <c r="AE2659" s="127"/>
      <c r="AF2659" s="113"/>
      <c r="AG2659" s="165" t="str">
        <f t="array" ref="AG2659">XLOOKUP(F2659,'CLV2'!A:A,'CLV2'!E:E)</f>
        <v>2.VEGETABLES</v>
      </c>
      <c r="AH2659" s="115" t="str">
        <f t="array" ref="AH2659">XLOOKUP(F2659,'CLV2'!A:A,'CLV2'!F:F)</f>
        <v>3.PROCESSED VEGGIES</v>
      </c>
      <c r="AI2659" s="115" t="str">
        <f t="shared" si="8"/>
        <v>Pack</v>
      </c>
      <c r="AJ2659" s="116">
        <f t="shared" si="9"/>
        <v>1</v>
      </c>
      <c r="AK2659" s="117" t="str">
        <f t="array" ref="AK2659">XLOOKUP(F2659,'GIÁ'!A:A,'GIÁ'!D:D)</f>
        <v>24862.74</v>
      </c>
      <c r="AL2659" s="118">
        <f t="shared" si="10"/>
        <v>49725.48</v>
      </c>
      <c r="AM2659" s="118">
        <f t="shared" si="11"/>
        <v>0</v>
      </c>
      <c r="AN2659" s="119">
        <f t="shared" si="12"/>
        <v>49725.48</v>
      </c>
      <c r="AO2659" s="118">
        <f t="shared" si="13"/>
        <v>0</v>
      </c>
      <c r="AP2659" s="121">
        <f t="shared" si="14"/>
        <v>0</v>
      </c>
      <c r="AQ2659" s="122"/>
      <c r="AR2659" s="119"/>
    </row>
    <row r="2660" ht="22.5" customHeight="1">
      <c r="A2660" s="89">
        <v>46233.0</v>
      </c>
      <c r="B2660" s="90">
        <v>0.9326388888888889</v>
      </c>
      <c r="C2660" s="91" t="s">
        <v>1631</v>
      </c>
      <c r="D2660" s="129" t="str">
        <f t="array" ref="D2660">XLOOKUP(C2660,'DS ST'!A:A,'DS ST'!B:B)</f>
        <v>SSR</v>
      </c>
      <c r="E2660" s="94" t="str">
        <f t="array" ref="E2660">XLOOKUP($F2660,'GIÁ'!$A:$A,'GIÁ'!$E:$E)</f>
        <v>MÁT</v>
      </c>
      <c r="F2660" s="94">
        <v>10216.0</v>
      </c>
      <c r="G2660" s="95" t="s">
        <v>81</v>
      </c>
      <c r="H2660" s="95" t="s">
        <v>57</v>
      </c>
      <c r="I2660" s="96">
        <v>1.0</v>
      </c>
      <c r="J2660" s="96">
        <v>0.0</v>
      </c>
      <c r="K2660" s="98">
        <f t="shared" si="4"/>
        <v>1</v>
      </c>
      <c r="L2660" s="99" t="s">
        <v>6750</v>
      </c>
      <c r="M2660" s="100" t="s">
        <v>6752</v>
      </c>
      <c r="N2660" s="101" t="str">
        <f t="shared" si="139"/>
        <v>TRBSSR607810216</v>
      </c>
      <c r="O2660" s="128"/>
      <c r="P2660" s="145">
        <v>1.0</v>
      </c>
      <c r="Q2660" s="103">
        <f t="shared" si="5"/>
        <v>0</v>
      </c>
      <c r="R2660" s="161" t="s">
        <v>6753</v>
      </c>
      <c r="S2660" s="105"/>
      <c r="T2660" s="106"/>
      <c r="U2660" s="107"/>
      <c r="V2660" s="108" t="s">
        <v>756</v>
      </c>
      <c r="W2660" s="109" t="s">
        <v>1908</v>
      </c>
      <c r="X2660" s="110" t="str">
        <f t="shared" si="6"/>
        <v/>
      </c>
      <c r="Y2660" s="110" t="str">
        <f t="shared" si="7"/>
        <v>Siêu thị</v>
      </c>
      <c r="Z2660" s="139" t="str">
        <f t="shared" si="151"/>
        <v/>
      </c>
      <c r="AA2660" s="109" t="s">
        <v>802</v>
      </c>
      <c r="AB2660" s="106"/>
      <c r="AC2660" s="158"/>
      <c r="AD2660" s="160"/>
      <c r="AE2660" s="127"/>
      <c r="AF2660" s="113"/>
      <c r="AG2660" s="165" t="str">
        <f t="array" ref="AG2660">XLOOKUP(F2660,'CLV2'!A:A,'CLV2'!E:E)</f>
        <v>2.VEGETABLES</v>
      </c>
      <c r="AH2660" s="115" t="str">
        <f t="array" ref="AH2660">XLOOKUP(F2660,'CLV2'!A:A,'CLV2'!F:F)</f>
        <v>3.MUSHROOM</v>
      </c>
      <c r="AI2660" s="115" t="str">
        <f t="shared" si="8"/>
        <v>Pack</v>
      </c>
      <c r="AJ2660" s="116">
        <f t="shared" si="9"/>
        <v>1</v>
      </c>
      <c r="AK2660" s="117" t="str">
        <f t="array" ref="AK2660">XLOOKUP(F2660,'GIÁ'!A:A,'GIÁ'!D:D)</f>
        <v>41977.50</v>
      </c>
      <c r="AL2660" s="118">
        <f t="shared" si="10"/>
        <v>41977.5</v>
      </c>
      <c r="AM2660" s="118">
        <f t="shared" si="11"/>
        <v>0</v>
      </c>
      <c r="AN2660" s="119">
        <f t="shared" si="12"/>
        <v>41977.5</v>
      </c>
      <c r="AO2660" s="118">
        <f t="shared" si="13"/>
        <v>0</v>
      </c>
      <c r="AP2660" s="121">
        <f t="shared" si="14"/>
        <v>0</v>
      </c>
      <c r="AQ2660" s="122"/>
      <c r="AR2660" s="119"/>
    </row>
    <row r="2661" ht="22.5" customHeight="1">
      <c r="A2661" s="89">
        <v>46233.0</v>
      </c>
      <c r="B2661" s="90">
        <v>0.9326388888888889</v>
      </c>
      <c r="C2661" s="91" t="s">
        <v>1631</v>
      </c>
      <c r="D2661" s="129" t="str">
        <f t="array" ref="D2661">XLOOKUP(C2661,'DS ST'!A:A,'DS ST'!B:B)</f>
        <v>SSR</v>
      </c>
      <c r="E2661" s="94" t="str">
        <f t="array" ref="E2661">XLOOKUP($F2661,'GIÁ'!$A:$A,'GIÁ'!$E:$E)</f>
        <v>MÁT</v>
      </c>
      <c r="F2661" s="94">
        <v>11757.0</v>
      </c>
      <c r="G2661" s="95" t="s">
        <v>1051</v>
      </c>
      <c r="H2661" s="95" t="s">
        <v>224</v>
      </c>
      <c r="I2661" s="96">
        <v>1.0</v>
      </c>
      <c r="J2661" s="96">
        <v>0.0</v>
      </c>
      <c r="K2661" s="98">
        <f t="shared" si="4"/>
        <v>1</v>
      </c>
      <c r="L2661" s="99" t="s">
        <v>6750</v>
      </c>
      <c r="M2661" s="100" t="s">
        <v>6752</v>
      </c>
      <c r="N2661" s="101" t="str">
        <f t="shared" si="139"/>
        <v>TRBSSR607811757</v>
      </c>
      <c r="O2661" s="128"/>
      <c r="P2661" s="145">
        <v>1.0</v>
      </c>
      <c r="Q2661" s="103">
        <f t="shared" si="5"/>
        <v>0</v>
      </c>
      <c r="R2661" s="161" t="s">
        <v>6753</v>
      </c>
      <c r="S2661" s="105"/>
      <c r="T2661" s="106"/>
      <c r="U2661" s="107"/>
      <c r="V2661" s="108" t="s">
        <v>756</v>
      </c>
      <c r="W2661" s="109" t="s">
        <v>1908</v>
      </c>
      <c r="X2661" s="110" t="str">
        <f t="shared" si="6"/>
        <v/>
      </c>
      <c r="Y2661" s="110" t="str">
        <f t="shared" si="7"/>
        <v>Siêu thị</v>
      </c>
      <c r="Z2661" s="139" t="str">
        <f t="shared" si="151"/>
        <v/>
      </c>
      <c r="AA2661" s="109" t="s">
        <v>802</v>
      </c>
      <c r="AB2661" s="106"/>
      <c r="AC2661" s="158"/>
      <c r="AD2661" s="160"/>
      <c r="AE2661" s="127"/>
      <c r="AF2661" s="113"/>
      <c r="AG2661" s="165" t="str">
        <f t="array" ref="AG2661">XLOOKUP(F2661,'CLV2'!A:A,'CLV2'!E:E)</f>
        <v>2.VEGETABLES</v>
      </c>
      <c r="AH2661" s="115" t="str">
        <f t="array" ref="AH2661">XLOOKUP(F2661,'CLV2'!A:A,'CLV2'!F:F)</f>
        <v>3.MUSHROOM</v>
      </c>
      <c r="AI2661" s="115" t="str">
        <f t="shared" si="8"/>
        <v>Pack</v>
      </c>
      <c r="AJ2661" s="116">
        <f t="shared" si="9"/>
        <v>1</v>
      </c>
      <c r="AK2661" s="117" t="str">
        <f t="array" ref="AK2661">XLOOKUP(F2661,'GIÁ'!A:A,'GIÁ'!D:D)</f>
        <v>36976.38</v>
      </c>
      <c r="AL2661" s="118">
        <f t="shared" si="10"/>
        <v>36976.38</v>
      </c>
      <c r="AM2661" s="118">
        <f t="shared" si="11"/>
        <v>0</v>
      </c>
      <c r="AN2661" s="119">
        <f t="shared" si="12"/>
        <v>36976.38</v>
      </c>
      <c r="AO2661" s="118">
        <f t="shared" si="13"/>
        <v>0</v>
      </c>
      <c r="AP2661" s="121">
        <f t="shared" si="14"/>
        <v>0</v>
      </c>
      <c r="AQ2661" s="122"/>
      <c r="AR2661" s="119"/>
    </row>
    <row r="2662" ht="22.5" customHeight="1">
      <c r="A2662" s="89">
        <v>46233.0</v>
      </c>
      <c r="B2662" s="90">
        <v>0.9326388888888889</v>
      </c>
      <c r="C2662" s="91" t="s">
        <v>1631</v>
      </c>
      <c r="D2662" s="129" t="str">
        <f t="array" ref="D2662">XLOOKUP(C2662,'DS ST'!A:A,'DS ST'!B:B)</f>
        <v>SSR</v>
      </c>
      <c r="E2662" s="94" t="str">
        <f t="array" ref="E2662">XLOOKUP($F2662,'GIÁ'!$A:$A,'GIÁ'!$E:$E)</f>
        <v>MÁT</v>
      </c>
      <c r="F2662" s="94">
        <v>8.938509645014E12</v>
      </c>
      <c r="G2662" s="95" t="s">
        <v>2936</v>
      </c>
      <c r="H2662" s="95" t="s">
        <v>224</v>
      </c>
      <c r="I2662" s="96">
        <v>1.0</v>
      </c>
      <c r="J2662" s="96">
        <v>0.0</v>
      </c>
      <c r="K2662" s="98">
        <f t="shared" si="4"/>
        <v>1</v>
      </c>
      <c r="L2662" s="99" t="s">
        <v>6750</v>
      </c>
      <c r="M2662" s="100" t="s">
        <v>6752</v>
      </c>
      <c r="N2662" s="101" t="str">
        <f t="shared" si="139"/>
        <v>TRBSSR60788938509645014</v>
      </c>
      <c r="O2662" s="128"/>
      <c r="P2662" s="145">
        <v>1.0</v>
      </c>
      <c r="Q2662" s="103">
        <f t="shared" si="5"/>
        <v>0</v>
      </c>
      <c r="R2662" s="161" t="s">
        <v>6753</v>
      </c>
      <c r="S2662" s="105"/>
      <c r="T2662" s="106"/>
      <c r="U2662" s="107"/>
      <c r="V2662" s="108" t="s">
        <v>756</v>
      </c>
      <c r="W2662" s="109" t="s">
        <v>1908</v>
      </c>
      <c r="X2662" s="110" t="str">
        <f t="shared" si="6"/>
        <v/>
      </c>
      <c r="Y2662" s="110" t="str">
        <f t="shared" si="7"/>
        <v>Siêu thị</v>
      </c>
      <c r="Z2662" s="139" t="str">
        <f t="shared" si="151"/>
        <v/>
      </c>
      <c r="AA2662" s="109" t="s">
        <v>802</v>
      </c>
      <c r="AB2662" s="106"/>
      <c r="AC2662" s="158"/>
      <c r="AD2662" s="160"/>
      <c r="AE2662" s="127"/>
      <c r="AF2662" s="113"/>
      <c r="AG2662" s="165" t="str">
        <f t="array" ref="AG2662">XLOOKUP(F2662,'CLV2'!A:A,'CLV2'!E:E)</f>
        <v>2.VEGETABLES</v>
      </c>
      <c r="AH2662" s="115" t="str">
        <f t="array" ref="AH2662">XLOOKUP(F2662,'CLV2'!A:A,'CLV2'!F:F)</f>
        <v>3.MUSHROOM</v>
      </c>
      <c r="AI2662" s="115" t="str">
        <f t="shared" si="8"/>
        <v>Pack</v>
      </c>
      <c r="AJ2662" s="116">
        <f t="shared" si="9"/>
        <v>1</v>
      </c>
      <c r="AK2662" s="117" t="str">
        <f t="array" ref="AK2662">XLOOKUP(F2662,'GIÁ'!A:A,'GIÁ'!D:D)</f>
        <v>20470.50</v>
      </c>
      <c r="AL2662" s="118">
        <f t="shared" si="10"/>
        <v>20470.5</v>
      </c>
      <c r="AM2662" s="118">
        <f t="shared" si="11"/>
        <v>0</v>
      </c>
      <c r="AN2662" s="119">
        <f t="shared" si="12"/>
        <v>20470.5</v>
      </c>
      <c r="AO2662" s="118">
        <f t="shared" si="13"/>
        <v>0</v>
      </c>
      <c r="AP2662" s="121">
        <f t="shared" si="14"/>
        <v>0</v>
      </c>
      <c r="AQ2662" s="122"/>
      <c r="AR2662" s="119"/>
    </row>
    <row r="2663" ht="22.5" customHeight="1">
      <c r="A2663" s="89">
        <v>46233.0</v>
      </c>
      <c r="B2663" s="90">
        <v>0.9326388888888889</v>
      </c>
      <c r="C2663" s="91" t="s">
        <v>1631</v>
      </c>
      <c r="D2663" s="129" t="str">
        <f t="array" ref="D2663">XLOOKUP(C2663,'DS ST'!A:A,'DS ST'!B:B)</f>
        <v>SSR</v>
      </c>
      <c r="E2663" s="94" t="str">
        <f t="array" ref="E2663">XLOOKUP($F2663,'GIÁ'!$A:$A,'GIÁ'!$E:$E)</f>
        <v>MÁT</v>
      </c>
      <c r="F2663" s="94">
        <v>11548.0</v>
      </c>
      <c r="G2663" s="95" t="s">
        <v>865</v>
      </c>
      <c r="H2663" s="95" t="s">
        <v>57</v>
      </c>
      <c r="I2663" s="96">
        <v>3.0</v>
      </c>
      <c r="J2663" s="96">
        <v>0.0</v>
      </c>
      <c r="K2663" s="98">
        <f t="shared" si="4"/>
        <v>3</v>
      </c>
      <c r="L2663" s="99" t="s">
        <v>6750</v>
      </c>
      <c r="M2663" s="100" t="s">
        <v>6752</v>
      </c>
      <c r="N2663" s="101" t="str">
        <f t="shared" si="139"/>
        <v>TRBSSR607811548</v>
      </c>
      <c r="O2663" s="128"/>
      <c r="P2663" s="145">
        <v>3.0</v>
      </c>
      <c r="Q2663" s="103">
        <f t="shared" si="5"/>
        <v>0</v>
      </c>
      <c r="R2663" s="161" t="s">
        <v>6753</v>
      </c>
      <c r="S2663" s="105"/>
      <c r="T2663" s="106"/>
      <c r="U2663" s="107"/>
      <c r="V2663" s="108" t="s">
        <v>756</v>
      </c>
      <c r="W2663" s="109" t="s">
        <v>1908</v>
      </c>
      <c r="X2663" s="110" t="str">
        <f t="shared" si="6"/>
        <v/>
      </c>
      <c r="Y2663" s="110" t="str">
        <f t="shared" si="7"/>
        <v>Siêu thị</v>
      </c>
      <c r="Z2663" s="139" t="str">
        <f t="shared" si="151"/>
        <v/>
      </c>
      <c r="AA2663" s="109" t="s">
        <v>802</v>
      </c>
      <c r="AB2663" s="106"/>
      <c r="AC2663" s="158"/>
      <c r="AD2663" s="160"/>
      <c r="AE2663" s="127"/>
      <c r="AF2663" s="113"/>
      <c r="AG2663" s="165" t="str">
        <f t="array" ref="AG2663">XLOOKUP(F2663,'CLV2'!A:A,'CLV2'!E:E)</f>
        <v>2.VEGETABLES</v>
      </c>
      <c r="AH2663" s="115" t="str">
        <f t="array" ref="AH2663">XLOOKUP(F2663,'CLV2'!A:A,'CLV2'!F:F)</f>
        <v>3.PROCESSED VEGGIES</v>
      </c>
      <c r="AI2663" s="115" t="str">
        <f t="shared" si="8"/>
        <v>Pack</v>
      </c>
      <c r="AJ2663" s="116">
        <f t="shared" si="9"/>
        <v>1</v>
      </c>
      <c r="AK2663" s="117" t="str">
        <f t="array" ref="AK2663">XLOOKUP(F2663,'GIÁ'!A:A,'GIÁ'!D:D)</f>
        <v>6542.17</v>
      </c>
      <c r="AL2663" s="118">
        <f t="shared" si="10"/>
        <v>19626.51</v>
      </c>
      <c r="AM2663" s="118">
        <f t="shared" si="11"/>
        <v>0</v>
      </c>
      <c r="AN2663" s="119">
        <f t="shared" si="12"/>
        <v>19626.51</v>
      </c>
      <c r="AO2663" s="118">
        <f t="shared" si="13"/>
        <v>0</v>
      </c>
      <c r="AP2663" s="121">
        <f t="shared" si="14"/>
        <v>0</v>
      </c>
      <c r="AQ2663" s="122"/>
      <c r="AR2663" s="119"/>
    </row>
    <row r="2664" ht="22.5" customHeight="1">
      <c r="A2664" s="89">
        <v>46233.0</v>
      </c>
      <c r="B2664" s="90">
        <v>0.9326388888888889</v>
      </c>
      <c r="C2664" s="91" t="s">
        <v>1631</v>
      </c>
      <c r="D2664" s="129" t="str">
        <f t="array" ref="D2664">XLOOKUP(C2664,'DS ST'!A:A,'DS ST'!B:B)</f>
        <v>SSR</v>
      </c>
      <c r="E2664" s="94" t="str">
        <f t="array" ref="E2664">XLOOKUP($F2664,'GIÁ'!$A:$A,'GIÁ'!$E:$E)</f>
        <v>MÁT</v>
      </c>
      <c r="F2664" s="94">
        <v>11550.0</v>
      </c>
      <c r="G2664" s="95" t="s">
        <v>874</v>
      </c>
      <c r="H2664" s="95" t="s">
        <v>57</v>
      </c>
      <c r="I2664" s="96">
        <v>1.0</v>
      </c>
      <c r="J2664" s="96">
        <v>0.0</v>
      </c>
      <c r="K2664" s="98">
        <f t="shared" si="4"/>
        <v>1</v>
      </c>
      <c r="L2664" s="99" t="s">
        <v>6750</v>
      </c>
      <c r="M2664" s="100" t="s">
        <v>6752</v>
      </c>
      <c r="N2664" s="101" t="str">
        <f t="shared" si="139"/>
        <v>TRBSSR607811550</v>
      </c>
      <c r="O2664" s="128"/>
      <c r="P2664" s="145">
        <v>1.0</v>
      </c>
      <c r="Q2664" s="103">
        <f t="shared" si="5"/>
        <v>0</v>
      </c>
      <c r="R2664" s="161" t="s">
        <v>6753</v>
      </c>
      <c r="S2664" s="105"/>
      <c r="T2664" s="106"/>
      <c r="U2664" s="107"/>
      <c r="V2664" s="108" t="s">
        <v>756</v>
      </c>
      <c r="W2664" s="109" t="s">
        <v>1908</v>
      </c>
      <c r="X2664" s="110" t="str">
        <f t="shared" si="6"/>
        <v/>
      </c>
      <c r="Y2664" s="110" t="str">
        <f t="shared" si="7"/>
        <v>Siêu thị</v>
      </c>
      <c r="Z2664" s="139" t="str">
        <f t="shared" si="151"/>
        <v/>
      </c>
      <c r="AA2664" s="109" t="s">
        <v>802</v>
      </c>
      <c r="AB2664" s="106"/>
      <c r="AC2664" s="158"/>
      <c r="AD2664" s="160"/>
      <c r="AE2664" s="127"/>
      <c r="AF2664" s="113"/>
      <c r="AG2664" s="165" t="str">
        <f t="array" ref="AG2664">XLOOKUP(F2664,'CLV2'!A:A,'CLV2'!E:E)</f>
        <v>2.VEGETABLES</v>
      </c>
      <c r="AH2664" s="115" t="str">
        <f t="array" ref="AH2664">XLOOKUP(F2664,'CLV2'!A:A,'CLV2'!F:F)</f>
        <v>3.PROCESSED VEGGIES</v>
      </c>
      <c r="AI2664" s="115" t="str">
        <f t="shared" si="8"/>
        <v>Pack</v>
      </c>
      <c r="AJ2664" s="116">
        <f t="shared" si="9"/>
        <v>1</v>
      </c>
      <c r="AK2664" s="117" t="str">
        <f t="array" ref="AK2664">XLOOKUP(F2664,'GIÁ'!A:A,'GIÁ'!D:D)</f>
        <v>10364.97</v>
      </c>
      <c r="AL2664" s="118">
        <f t="shared" si="10"/>
        <v>10364.97</v>
      </c>
      <c r="AM2664" s="118">
        <f t="shared" si="11"/>
        <v>0</v>
      </c>
      <c r="AN2664" s="119">
        <f t="shared" si="12"/>
        <v>10364.97</v>
      </c>
      <c r="AO2664" s="118">
        <f t="shared" si="13"/>
        <v>0</v>
      </c>
      <c r="AP2664" s="121">
        <f t="shared" si="14"/>
        <v>0</v>
      </c>
      <c r="AQ2664" s="122"/>
      <c r="AR2664" s="119"/>
    </row>
    <row r="2665" ht="22.5" customHeight="1">
      <c r="A2665" s="89">
        <v>46233.0</v>
      </c>
      <c r="B2665" s="90">
        <v>0.9326388888888889</v>
      </c>
      <c r="C2665" s="91" t="s">
        <v>1631</v>
      </c>
      <c r="D2665" s="129" t="str">
        <f t="array" ref="D2665">XLOOKUP(C2665,'DS ST'!A:A,'DS ST'!B:B)</f>
        <v>SSR</v>
      </c>
      <c r="E2665" s="94" t="str">
        <f t="array" ref="E2665">XLOOKUP($F2665,'GIÁ'!$A:$A,'GIÁ'!$E:$E)</f>
        <v>MÁT</v>
      </c>
      <c r="F2665" s="94">
        <v>11681.0</v>
      </c>
      <c r="G2665" s="95" t="s">
        <v>993</v>
      </c>
      <c r="H2665" s="95" t="s">
        <v>93</v>
      </c>
      <c r="I2665" s="96">
        <v>1.0</v>
      </c>
      <c r="J2665" s="96">
        <v>0.0</v>
      </c>
      <c r="K2665" s="98">
        <f t="shared" si="4"/>
        <v>1</v>
      </c>
      <c r="L2665" s="99" t="s">
        <v>6750</v>
      </c>
      <c r="M2665" s="100" t="s">
        <v>6752</v>
      </c>
      <c r="N2665" s="101" t="str">
        <f t="shared" si="139"/>
        <v>TRBSSR607811681</v>
      </c>
      <c r="O2665" s="128"/>
      <c r="P2665" s="145">
        <v>1.0</v>
      </c>
      <c r="Q2665" s="103">
        <f t="shared" si="5"/>
        <v>0</v>
      </c>
      <c r="R2665" s="161" t="s">
        <v>6753</v>
      </c>
      <c r="S2665" s="105"/>
      <c r="T2665" s="106"/>
      <c r="U2665" s="107"/>
      <c r="V2665" s="108" t="s">
        <v>756</v>
      </c>
      <c r="W2665" s="109" t="s">
        <v>1908</v>
      </c>
      <c r="X2665" s="110" t="str">
        <f t="shared" si="6"/>
        <v/>
      </c>
      <c r="Y2665" s="110" t="str">
        <f t="shared" si="7"/>
        <v>Siêu thị</v>
      </c>
      <c r="Z2665" s="139" t="str">
        <f t="shared" si="151"/>
        <v/>
      </c>
      <c r="AA2665" s="109" t="s">
        <v>802</v>
      </c>
      <c r="AB2665" s="106"/>
      <c r="AC2665" s="158"/>
      <c r="AD2665" s="160"/>
      <c r="AE2665" s="127"/>
      <c r="AF2665" s="113"/>
      <c r="AG2665" s="165" t="str">
        <f t="array" ref="AG2665">XLOOKUP(F2665,'CLV2'!A:A,'CLV2'!E:E)</f>
        <v>2.VEGETABLES</v>
      </c>
      <c r="AH2665" s="115" t="str">
        <f t="array" ref="AH2665">XLOOKUP(F2665,'CLV2'!A:A,'CLV2'!F:F)</f>
        <v>3.PROCESSED VEGGIES</v>
      </c>
      <c r="AI2665" s="115" t="str">
        <f t="shared" si="8"/>
        <v>Pack</v>
      </c>
      <c r="AJ2665" s="116">
        <f t="shared" si="9"/>
        <v>1</v>
      </c>
      <c r="AK2665" s="117" t="str">
        <f t="array" ref="AK2665">XLOOKUP(F2665,'GIÁ'!A:A,'GIÁ'!D:D)</f>
        <v>23500.00</v>
      </c>
      <c r="AL2665" s="118">
        <f t="shared" si="10"/>
        <v>23500</v>
      </c>
      <c r="AM2665" s="118">
        <f t="shared" si="11"/>
        <v>0</v>
      </c>
      <c r="AN2665" s="119">
        <f t="shared" si="12"/>
        <v>23500</v>
      </c>
      <c r="AO2665" s="118">
        <f t="shared" si="13"/>
        <v>0</v>
      </c>
      <c r="AP2665" s="121">
        <f t="shared" si="14"/>
        <v>0</v>
      </c>
      <c r="AQ2665" s="122"/>
      <c r="AR2665" s="119"/>
    </row>
    <row r="2666" ht="22.5" customHeight="1">
      <c r="A2666" s="89">
        <v>46233.0</v>
      </c>
      <c r="B2666" s="90">
        <v>0.9326388888888889</v>
      </c>
      <c r="C2666" s="91" t="s">
        <v>1631</v>
      </c>
      <c r="D2666" s="129" t="str">
        <f t="array" ref="D2666">XLOOKUP(C2666,'DS ST'!A:A,'DS ST'!B:B)</f>
        <v>SSR</v>
      </c>
      <c r="E2666" s="94" t="str">
        <f t="array" ref="E2666">XLOOKUP($F2666,'GIÁ'!$A:$A,'GIÁ'!$E:$E)</f>
        <v>MÁT</v>
      </c>
      <c r="F2666" s="94">
        <v>8.935288800023E12</v>
      </c>
      <c r="G2666" s="95" t="s">
        <v>2012</v>
      </c>
      <c r="H2666" s="95" t="s">
        <v>224</v>
      </c>
      <c r="I2666" s="96">
        <v>10.0</v>
      </c>
      <c r="J2666" s="96">
        <v>0.0</v>
      </c>
      <c r="K2666" s="98">
        <f t="shared" si="4"/>
        <v>10</v>
      </c>
      <c r="L2666" s="99" t="s">
        <v>6750</v>
      </c>
      <c r="M2666" s="100" t="s">
        <v>6752</v>
      </c>
      <c r="N2666" s="101" t="str">
        <f t="shared" si="139"/>
        <v>TRBSSR60788935288800023</v>
      </c>
      <c r="O2666" s="128"/>
      <c r="P2666" s="145">
        <v>10.0</v>
      </c>
      <c r="Q2666" s="103">
        <f t="shared" si="5"/>
        <v>0</v>
      </c>
      <c r="R2666" s="161" t="s">
        <v>6753</v>
      </c>
      <c r="S2666" s="105"/>
      <c r="T2666" s="106"/>
      <c r="U2666" s="107"/>
      <c r="V2666" s="108" t="s">
        <v>756</v>
      </c>
      <c r="W2666" s="109" t="s">
        <v>1908</v>
      </c>
      <c r="X2666" s="110" t="str">
        <f t="shared" si="6"/>
        <v/>
      </c>
      <c r="Y2666" s="110" t="str">
        <f t="shared" si="7"/>
        <v>Siêu thị</v>
      </c>
      <c r="Z2666" s="139" t="str">
        <f t="shared" si="151"/>
        <v/>
      </c>
      <c r="AA2666" s="109" t="s">
        <v>802</v>
      </c>
      <c r="AB2666" s="106"/>
      <c r="AC2666" s="158"/>
      <c r="AD2666" s="160"/>
      <c r="AE2666" s="127"/>
      <c r="AF2666" s="113"/>
      <c r="AG2666" s="165" t="str">
        <f t="array" ref="AG2666">XLOOKUP(F2666,'CLV2'!A:A,'CLV2'!E:E)</f>
        <v>2.VEGETABLES</v>
      </c>
      <c r="AH2666" s="115" t="str">
        <f t="array" ref="AH2666">XLOOKUP(F2666,'CLV2'!A:A,'CLV2'!F:F)</f>
        <v>3.MUSHROOM</v>
      </c>
      <c r="AI2666" s="115" t="str">
        <f t="shared" si="8"/>
        <v>Pack</v>
      </c>
      <c r="AJ2666" s="116">
        <f t="shared" si="9"/>
        <v>1</v>
      </c>
      <c r="AK2666" s="117" t="str">
        <f t="array" ref="AK2666">XLOOKUP(F2666,'GIÁ'!A:A,'GIÁ'!D:D)</f>
        <v>8894.72</v>
      </c>
      <c r="AL2666" s="118">
        <f t="shared" si="10"/>
        <v>88947.2</v>
      </c>
      <c r="AM2666" s="118">
        <f t="shared" si="11"/>
        <v>0</v>
      </c>
      <c r="AN2666" s="119">
        <f t="shared" si="12"/>
        <v>88947.2</v>
      </c>
      <c r="AO2666" s="118">
        <f t="shared" si="13"/>
        <v>0</v>
      </c>
      <c r="AP2666" s="121">
        <f t="shared" si="14"/>
        <v>0</v>
      </c>
      <c r="AQ2666" s="122"/>
      <c r="AR2666" s="119"/>
    </row>
    <row r="2667" ht="22.5" customHeight="1">
      <c r="A2667" s="89">
        <v>46233.0</v>
      </c>
      <c r="B2667" s="90">
        <v>0.9326388888888889</v>
      </c>
      <c r="C2667" s="91" t="s">
        <v>1631</v>
      </c>
      <c r="D2667" s="129" t="str">
        <f t="array" ref="D2667">XLOOKUP(C2667,'DS ST'!A:A,'DS ST'!B:B)</f>
        <v>SSR</v>
      </c>
      <c r="E2667" s="94" t="str">
        <f t="array" ref="E2667">XLOOKUP($F2667,'GIÁ'!$A:$A,'GIÁ'!$E:$E)</f>
        <v>MÁT</v>
      </c>
      <c r="F2667" s="94">
        <v>8.935007117135E12</v>
      </c>
      <c r="G2667" s="95" t="s">
        <v>1809</v>
      </c>
      <c r="H2667" s="95" t="s">
        <v>1785</v>
      </c>
      <c r="I2667" s="96">
        <v>2.0</v>
      </c>
      <c r="J2667" s="96">
        <v>0.0</v>
      </c>
      <c r="K2667" s="98">
        <f t="shared" si="4"/>
        <v>2</v>
      </c>
      <c r="L2667" s="99" t="s">
        <v>6750</v>
      </c>
      <c r="M2667" s="100" t="s">
        <v>6754</v>
      </c>
      <c r="N2667" s="101" t="str">
        <f t="shared" si="139"/>
        <v>PT1590671-T0018935007117135</v>
      </c>
      <c r="O2667" s="128"/>
      <c r="P2667" s="100"/>
      <c r="Q2667" s="103">
        <f t="shared" si="5"/>
        <v>2</v>
      </c>
      <c r="R2667" s="161"/>
      <c r="S2667" s="105"/>
      <c r="T2667" s="106"/>
      <c r="U2667" s="107"/>
      <c r="V2667" s="108" t="s">
        <v>756</v>
      </c>
      <c r="W2667" s="109" t="s">
        <v>1312</v>
      </c>
      <c r="X2667" s="110" t="str">
        <f t="shared" si="6"/>
        <v/>
      </c>
      <c r="Y2667" s="110" t="str">
        <f t="shared" si="7"/>
        <v/>
      </c>
      <c r="Z2667" s="139" t="str">
        <f t="shared" si="151"/>
        <v>Chưa xác định</v>
      </c>
      <c r="AA2667" s="109" t="s">
        <v>5260</v>
      </c>
      <c r="AB2667" s="106"/>
      <c r="AC2667" s="158"/>
      <c r="AD2667" s="160"/>
      <c r="AE2667" s="127"/>
      <c r="AF2667" s="113"/>
      <c r="AG2667" s="165" t="str">
        <f t="array" ref="AG2667">XLOOKUP(F2667,'CLV2'!A:A,'CLV2'!E:E)</f>
        <v>2.DAIRY</v>
      </c>
      <c r="AH2667" s="115" t="str">
        <f t="array" ref="AH2667">XLOOKUP(F2667,'CLV2'!A:A,'CLV2'!F:F)</f>
        <v>3.FRESH MILK</v>
      </c>
      <c r="AI2667" s="115" t="str">
        <f t="shared" si="8"/>
        <v>Pack</v>
      </c>
      <c r="AJ2667" s="116">
        <f t="shared" si="9"/>
        <v>1</v>
      </c>
      <c r="AK2667" s="117" t="str">
        <f t="array" ref="AK2667">XLOOKUP(F2667,'GIÁ'!A:A,'GIÁ'!D:D)</f>
        <v>18613.38</v>
      </c>
      <c r="AL2667" s="118">
        <f t="shared" si="10"/>
        <v>37226.76</v>
      </c>
      <c r="AM2667" s="118">
        <f t="shared" si="11"/>
        <v>0</v>
      </c>
      <c r="AN2667" s="119">
        <f t="shared" si="12"/>
        <v>0</v>
      </c>
      <c r="AO2667" s="118">
        <f t="shared" si="13"/>
        <v>0</v>
      </c>
      <c r="AP2667" s="121">
        <f t="shared" si="14"/>
        <v>37226.76</v>
      </c>
      <c r="AQ2667" s="122"/>
      <c r="AR2667" s="119"/>
    </row>
    <row r="2668" ht="22.5" customHeight="1">
      <c r="A2668" s="89">
        <v>46233.0</v>
      </c>
      <c r="B2668" s="90">
        <v>0.4576388888888889</v>
      </c>
      <c r="C2668" s="91" t="s">
        <v>1437</v>
      </c>
      <c r="D2668" s="129" t="str">
        <f t="array" ref="D2668">XLOOKUP(C2668,'DS ST'!A:A,'DS ST'!B:B)</f>
        <v>NTN</v>
      </c>
      <c r="E2668" s="94" t="str">
        <f t="array" ref="E2668">XLOOKUP($F2668,'GIÁ'!$A:$A,'GIÁ'!$E:$E)</f>
        <v>MÁT</v>
      </c>
      <c r="F2668" s="94">
        <v>8.850329103034E12</v>
      </c>
      <c r="G2668" s="95" t="s">
        <v>1441</v>
      </c>
      <c r="H2668" s="95" t="s">
        <v>1145</v>
      </c>
      <c r="I2668" s="96">
        <v>2.0</v>
      </c>
      <c r="J2668" s="96">
        <v>0.0</v>
      </c>
      <c r="K2668" s="98">
        <f t="shared" si="4"/>
        <v>2</v>
      </c>
      <c r="L2668" s="99" t="s">
        <v>6755</v>
      </c>
      <c r="M2668" s="100" t="s">
        <v>6756</v>
      </c>
      <c r="N2668" s="101" t="str">
        <f t="shared" si="139"/>
        <v>TRBNTN2028850329103034</v>
      </c>
      <c r="O2668" s="128"/>
      <c r="P2668" s="145">
        <v>2.0</v>
      </c>
      <c r="Q2668" s="103">
        <f t="shared" si="5"/>
        <v>0</v>
      </c>
      <c r="R2668" s="161" t="s">
        <v>1940</v>
      </c>
      <c r="S2668" s="105"/>
      <c r="T2668" s="106"/>
      <c r="U2668" s="107"/>
      <c r="V2668" s="108" t="s">
        <v>756</v>
      </c>
      <c r="W2668" s="109" t="s">
        <v>1908</v>
      </c>
      <c r="X2668" s="110" t="str">
        <f t="shared" si="6"/>
        <v/>
      </c>
      <c r="Y2668" s="110" t="str">
        <f t="shared" si="7"/>
        <v>Siêu thị</v>
      </c>
      <c r="Z2668" s="139" t="str">
        <f t="shared" si="151"/>
        <v/>
      </c>
      <c r="AA2668" s="109" t="s">
        <v>802</v>
      </c>
      <c r="AB2668" s="106"/>
      <c r="AC2668" s="158"/>
      <c r="AD2668" s="160"/>
      <c r="AE2668" s="127"/>
      <c r="AF2668" s="113"/>
      <c r="AG2668" s="165" t="str">
        <f t="array" ref="AG2668">XLOOKUP(F2668,'CLV2'!A:A,'CLV2'!E:E)</f>
        <v>2.DAIRY</v>
      </c>
      <c r="AH2668" s="115" t="str">
        <f t="array" ref="AH2668">XLOOKUP(F2668,'CLV2'!A:A,'CLV2'!F:F)</f>
        <v>3.FRESH MILK</v>
      </c>
      <c r="AI2668" s="115" t="str">
        <f t="shared" si="8"/>
        <v>Pack</v>
      </c>
      <c r="AJ2668" s="116">
        <f t="shared" si="9"/>
        <v>1</v>
      </c>
      <c r="AK2668" s="117" t="str">
        <f t="array" ref="AK2668">XLOOKUP(F2668,'GIÁ'!A:A,'GIÁ'!D:D)</f>
        <v>52926.30</v>
      </c>
      <c r="AL2668" s="118">
        <f t="shared" si="10"/>
        <v>105852.6</v>
      </c>
      <c r="AM2668" s="118">
        <f t="shared" si="11"/>
        <v>0</v>
      </c>
      <c r="AN2668" s="119">
        <f t="shared" si="12"/>
        <v>105852.6</v>
      </c>
      <c r="AO2668" s="118">
        <f t="shared" si="13"/>
        <v>0</v>
      </c>
      <c r="AP2668" s="121">
        <f t="shared" si="14"/>
        <v>0</v>
      </c>
      <c r="AQ2668" s="122"/>
      <c r="AR2668" s="119"/>
    </row>
    <row r="2669" ht="22.5" customHeight="1">
      <c r="A2669" s="89">
        <v>46233.0</v>
      </c>
      <c r="B2669" s="90">
        <v>0.4576388888888889</v>
      </c>
      <c r="C2669" s="91" t="s">
        <v>1437</v>
      </c>
      <c r="D2669" s="129" t="str">
        <f t="array" ref="D2669">XLOOKUP(C2669,'DS ST'!A:A,'DS ST'!B:B)</f>
        <v>NTN</v>
      </c>
      <c r="E2669" s="94" t="str">
        <f t="array" ref="E2669">XLOOKUP($F2669,'GIÁ'!$A:$A,'GIÁ'!$E:$E)</f>
        <v>MÁT</v>
      </c>
      <c r="F2669" s="94">
        <v>8.93850313181E12</v>
      </c>
      <c r="G2669" s="95" t="s">
        <v>2858</v>
      </c>
      <c r="H2669" s="95" t="s">
        <v>57</v>
      </c>
      <c r="I2669" s="96">
        <v>6.0</v>
      </c>
      <c r="J2669" s="96">
        <v>0.0</v>
      </c>
      <c r="K2669" s="98">
        <f t="shared" si="4"/>
        <v>6</v>
      </c>
      <c r="L2669" s="99" t="s">
        <v>6755</v>
      </c>
      <c r="M2669" s="100" t="s">
        <v>6757</v>
      </c>
      <c r="N2669" s="101" t="str">
        <f t="shared" si="139"/>
        <v>TRBNTN57048938503131810</v>
      </c>
      <c r="O2669" s="128"/>
      <c r="P2669" s="145">
        <v>6.0</v>
      </c>
      <c r="Q2669" s="103">
        <f t="shared" si="5"/>
        <v>0</v>
      </c>
      <c r="R2669" s="161" t="s">
        <v>6758</v>
      </c>
      <c r="S2669" s="105"/>
      <c r="T2669" s="106"/>
      <c r="U2669" s="107"/>
      <c r="V2669" s="108" t="s">
        <v>756</v>
      </c>
      <c r="W2669" s="109" t="s">
        <v>1908</v>
      </c>
      <c r="X2669" s="110" t="str">
        <f t="shared" si="6"/>
        <v/>
      </c>
      <c r="Y2669" s="110" t="str">
        <f t="shared" si="7"/>
        <v>Siêu thị</v>
      </c>
      <c r="Z2669" s="139" t="str">
        <f t="shared" si="151"/>
        <v/>
      </c>
      <c r="AA2669" s="109" t="s">
        <v>802</v>
      </c>
      <c r="AB2669" s="106"/>
      <c r="AC2669" s="158"/>
      <c r="AD2669" s="160"/>
      <c r="AE2669" s="127"/>
      <c r="AF2669" s="113"/>
      <c r="AG2669" s="165" t="str">
        <f t="array" ref="AG2669">XLOOKUP(F2669,'CLV2'!A:A,'CLV2'!E:E)</f>
        <v>2.DAIRY</v>
      </c>
      <c r="AH2669" s="115" t="str">
        <f t="array" ref="AH2669">XLOOKUP(F2669,'CLV2'!A:A,'CLV2'!F:F)</f>
        <v>3.FRESH MILK</v>
      </c>
      <c r="AI2669" s="115" t="str">
        <f t="shared" si="8"/>
        <v>Pack</v>
      </c>
      <c r="AJ2669" s="116">
        <f t="shared" si="9"/>
        <v>1</v>
      </c>
      <c r="AK2669" s="117" t="str">
        <f t="array" ref="AK2669">XLOOKUP(F2669,'GIÁ'!A:A,'GIÁ'!D:D)</f>
        <v>35554.88</v>
      </c>
      <c r="AL2669" s="118">
        <f t="shared" si="10"/>
        <v>213329.28</v>
      </c>
      <c r="AM2669" s="118">
        <f t="shared" si="11"/>
        <v>0</v>
      </c>
      <c r="AN2669" s="119">
        <f t="shared" si="12"/>
        <v>213329.28</v>
      </c>
      <c r="AO2669" s="118">
        <f t="shared" si="13"/>
        <v>0</v>
      </c>
      <c r="AP2669" s="121">
        <f t="shared" si="14"/>
        <v>0</v>
      </c>
      <c r="AQ2669" s="122"/>
      <c r="AR2669" s="119"/>
    </row>
    <row r="2670" ht="22.5" customHeight="1">
      <c r="A2670" s="89">
        <v>46233.0</v>
      </c>
      <c r="B2670" s="90">
        <v>0.4576388888888889</v>
      </c>
      <c r="C2670" s="91" t="s">
        <v>1437</v>
      </c>
      <c r="D2670" s="129" t="str">
        <f t="array" ref="D2670">XLOOKUP(C2670,'DS ST'!A:A,'DS ST'!B:B)</f>
        <v>NTN</v>
      </c>
      <c r="E2670" s="94" t="str">
        <f t="array" ref="E2670">XLOOKUP($F2670,'GIÁ'!$A:$A,'GIÁ'!$E:$E)</f>
        <v>MÁT</v>
      </c>
      <c r="F2670" s="94" t="s">
        <v>3340</v>
      </c>
      <c r="G2670" s="95" t="s">
        <v>3341</v>
      </c>
      <c r="H2670" s="95" t="s">
        <v>57</v>
      </c>
      <c r="I2670" s="96">
        <v>1.0</v>
      </c>
      <c r="J2670" s="96">
        <v>0.0</v>
      </c>
      <c r="K2670" s="98">
        <f t="shared" si="4"/>
        <v>1</v>
      </c>
      <c r="L2670" s="99" t="s">
        <v>6755</v>
      </c>
      <c r="M2670" s="100" t="s">
        <v>6757</v>
      </c>
      <c r="N2670" s="101" t="str">
        <f t="shared" si="139"/>
        <v>TRBNTN5704SP001578</v>
      </c>
      <c r="O2670" s="128"/>
      <c r="P2670" s="145">
        <v>1.0</v>
      </c>
      <c r="Q2670" s="103">
        <f t="shared" si="5"/>
        <v>0</v>
      </c>
      <c r="R2670" s="161" t="s">
        <v>6758</v>
      </c>
      <c r="S2670" s="105"/>
      <c r="T2670" s="106"/>
      <c r="U2670" s="107"/>
      <c r="V2670" s="108" t="s">
        <v>756</v>
      </c>
      <c r="W2670" s="109" t="s">
        <v>1908</v>
      </c>
      <c r="X2670" s="110" t="str">
        <f t="shared" si="6"/>
        <v/>
      </c>
      <c r="Y2670" s="110" t="str">
        <f t="shared" si="7"/>
        <v>Siêu thị</v>
      </c>
      <c r="Z2670" s="139" t="str">
        <f t="shared" si="151"/>
        <v/>
      </c>
      <c r="AA2670" s="109" t="s">
        <v>802</v>
      </c>
      <c r="AB2670" s="106"/>
      <c r="AC2670" s="158"/>
      <c r="AD2670" s="160"/>
      <c r="AE2670" s="127"/>
      <c r="AF2670" s="113"/>
      <c r="AG2670" s="165" t="str">
        <f t="array" ref="AG2670">XLOOKUP(F2670,'CLV2'!A:A,'CLV2'!E:E)</f>
        <v>2.BAKERY</v>
      </c>
      <c r="AH2670" s="115" t="str">
        <f t="array" ref="AH2670">XLOOKUP(F2670,'CLV2'!A:A,'CLV2'!F:F)</f>
        <v>3.CAKES</v>
      </c>
      <c r="AI2670" s="115" t="str">
        <f t="shared" si="8"/>
        <v>Pack</v>
      </c>
      <c r="AJ2670" s="116">
        <f t="shared" si="9"/>
        <v>1</v>
      </c>
      <c r="AK2670" s="117" t="str">
        <f t="array" ref="AK2670">XLOOKUP(F2670,'GIÁ'!A:A,'GIÁ'!D:D)</f>
        <v>21296.00</v>
      </c>
      <c r="AL2670" s="118">
        <f t="shared" si="10"/>
        <v>21296</v>
      </c>
      <c r="AM2670" s="118">
        <f t="shared" si="11"/>
        <v>0</v>
      </c>
      <c r="AN2670" s="119">
        <f t="shared" si="12"/>
        <v>21296</v>
      </c>
      <c r="AO2670" s="118">
        <f t="shared" si="13"/>
        <v>0</v>
      </c>
      <c r="AP2670" s="121">
        <f t="shared" si="14"/>
        <v>0</v>
      </c>
      <c r="AQ2670" s="122"/>
      <c r="AR2670" s="119"/>
    </row>
    <row r="2671" ht="22.5" customHeight="1">
      <c r="A2671" s="89">
        <v>46233.0</v>
      </c>
      <c r="B2671" s="90">
        <v>0.4576388888888889</v>
      </c>
      <c r="C2671" s="91" t="s">
        <v>1437</v>
      </c>
      <c r="D2671" s="129" t="str">
        <f t="array" ref="D2671">XLOOKUP(C2671,'DS ST'!A:A,'DS ST'!B:B)</f>
        <v>NTN</v>
      </c>
      <c r="E2671" s="94" t="str">
        <f t="array" ref="E2671">XLOOKUP($F2671,'GIÁ'!$A:$A,'GIÁ'!$E:$E)</f>
        <v>MÁT</v>
      </c>
      <c r="F2671" s="94">
        <v>8.934673900928E12</v>
      </c>
      <c r="G2671" s="95" t="s">
        <v>1702</v>
      </c>
      <c r="H2671" s="95" t="s">
        <v>57</v>
      </c>
      <c r="I2671" s="96">
        <v>1.0</v>
      </c>
      <c r="J2671" s="96">
        <v>0.0</v>
      </c>
      <c r="K2671" s="98">
        <f t="shared" si="4"/>
        <v>1</v>
      </c>
      <c r="L2671" s="99" t="s">
        <v>6755</v>
      </c>
      <c r="M2671" s="100" t="s">
        <v>6757</v>
      </c>
      <c r="N2671" s="101" t="str">
        <f t="shared" si="139"/>
        <v>TRBNTN57048934673900928</v>
      </c>
      <c r="O2671" s="128"/>
      <c r="P2671" s="145">
        <v>1.0</v>
      </c>
      <c r="Q2671" s="103">
        <f t="shared" si="5"/>
        <v>0</v>
      </c>
      <c r="R2671" s="161" t="s">
        <v>6758</v>
      </c>
      <c r="S2671" s="105"/>
      <c r="T2671" s="106"/>
      <c r="U2671" s="107"/>
      <c r="V2671" s="108" t="s">
        <v>756</v>
      </c>
      <c r="W2671" s="109" t="s">
        <v>1908</v>
      </c>
      <c r="X2671" s="110" t="str">
        <f t="shared" si="6"/>
        <v/>
      </c>
      <c r="Y2671" s="110" t="str">
        <f t="shared" si="7"/>
        <v>Siêu thị</v>
      </c>
      <c r="Z2671" s="139" t="str">
        <f t="shared" si="151"/>
        <v/>
      </c>
      <c r="AA2671" s="109" t="s">
        <v>802</v>
      </c>
      <c r="AB2671" s="106"/>
      <c r="AC2671" s="158"/>
      <c r="AD2671" s="160"/>
      <c r="AE2671" s="127"/>
      <c r="AF2671" s="113"/>
      <c r="AG2671" s="165" t="str">
        <f t="array" ref="AG2671">XLOOKUP(F2671,'CLV2'!A:A,'CLV2'!E:E)</f>
        <v>2.DAIRY</v>
      </c>
      <c r="AH2671" s="115" t="str">
        <f t="array" ref="AH2671">XLOOKUP(F2671,'CLV2'!A:A,'CLV2'!F:F)</f>
        <v>3.BUTTER AND CHEESE</v>
      </c>
      <c r="AI2671" s="115" t="str">
        <f t="shared" si="8"/>
        <v>Pack</v>
      </c>
      <c r="AJ2671" s="116">
        <f t="shared" si="9"/>
        <v>1</v>
      </c>
      <c r="AK2671" s="117" t="str">
        <f t="array" ref="AK2671">XLOOKUP(F2671,'GIÁ'!A:A,'GIÁ'!D:D)</f>
        <v>27684.05</v>
      </c>
      <c r="AL2671" s="118">
        <f t="shared" si="10"/>
        <v>27684.05</v>
      </c>
      <c r="AM2671" s="118">
        <f t="shared" si="11"/>
        <v>0</v>
      </c>
      <c r="AN2671" s="119">
        <f t="shared" si="12"/>
        <v>27684.05</v>
      </c>
      <c r="AO2671" s="118">
        <f t="shared" si="13"/>
        <v>0</v>
      </c>
      <c r="AP2671" s="121">
        <f t="shared" si="14"/>
        <v>0</v>
      </c>
      <c r="AQ2671" s="122"/>
      <c r="AR2671" s="119"/>
    </row>
    <row r="2672" ht="22.5" customHeight="1">
      <c r="A2672" s="89">
        <v>46233.0</v>
      </c>
      <c r="B2672" s="90">
        <v>0.4576388888888889</v>
      </c>
      <c r="C2672" s="91" t="s">
        <v>1437</v>
      </c>
      <c r="D2672" s="129" t="str">
        <f t="array" ref="D2672">XLOOKUP(C2672,'DS ST'!A:A,'DS ST'!B:B)</f>
        <v>NTN</v>
      </c>
      <c r="E2672" s="94" t="str">
        <f t="array" ref="E2672">XLOOKUP($F2672,'GIÁ'!$A:$A,'GIÁ'!$E:$E)</f>
        <v>MÁT</v>
      </c>
      <c r="F2672" s="94">
        <v>8.936076279328E12</v>
      </c>
      <c r="G2672" s="95" t="s">
        <v>2313</v>
      </c>
      <c r="H2672" s="95" t="s">
        <v>57</v>
      </c>
      <c r="I2672" s="96">
        <v>1.0</v>
      </c>
      <c r="J2672" s="96">
        <v>0.0</v>
      </c>
      <c r="K2672" s="98">
        <f t="shared" si="4"/>
        <v>1</v>
      </c>
      <c r="L2672" s="99" t="s">
        <v>6755</v>
      </c>
      <c r="M2672" s="100" t="s">
        <v>6759</v>
      </c>
      <c r="N2672" s="101" t="str">
        <f t="shared" si="139"/>
        <v>TRBNTN57098936076279328</v>
      </c>
      <c r="O2672" s="128"/>
      <c r="P2672" s="145">
        <v>1.0</v>
      </c>
      <c r="Q2672" s="103">
        <f t="shared" si="5"/>
        <v>0</v>
      </c>
      <c r="R2672" s="161" t="s">
        <v>6758</v>
      </c>
      <c r="S2672" s="105"/>
      <c r="T2672" s="106"/>
      <c r="U2672" s="107"/>
      <c r="V2672" s="108" t="s">
        <v>756</v>
      </c>
      <c r="W2672" s="109" t="s">
        <v>1908</v>
      </c>
      <c r="X2672" s="110" t="str">
        <f t="shared" si="6"/>
        <v/>
      </c>
      <c r="Y2672" s="110" t="str">
        <f t="shared" si="7"/>
        <v>Siêu thị</v>
      </c>
      <c r="Z2672" s="139" t="str">
        <f t="shared" si="151"/>
        <v/>
      </c>
      <c r="AA2672" s="109" t="s">
        <v>802</v>
      </c>
      <c r="AB2672" s="106"/>
      <c r="AC2672" s="158"/>
      <c r="AD2672" s="160"/>
      <c r="AE2672" s="127"/>
      <c r="AF2672" s="113"/>
      <c r="AG2672" s="165" t="str">
        <f t="array" ref="AG2672">XLOOKUP(F2672,'CLV2'!A:A,'CLV2'!E:E)</f>
        <v>2.BAKERY</v>
      </c>
      <c r="AH2672" s="115" t="str">
        <f t="array" ref="AH2672">XLOOKUP(F2672,'CLV2'!A:A,'CLV2'!F:F)</f>
        <v>3.CAKES</v>
      </c>
      <c r="AI2672" s="115" t="str">
        <f t="shared" si="8"/>
        <v>Pack</v>
      </c>
      <c r="AJ2672" s="116">
        <f t="shared" si="9"/>
        <v>1</v>
      </c>
      <c r="AK2672" s="117" t="str">
        <f t="array" ref="AK2672">XLOOKUP(F2672,'GIÁ'!A:A,'GIÁ'!D:D)</f>
        <v>22950.25</v>
      </c>
      <c r="AL2672" s="118">
        <f t="shared" si="10"/>
        <v>22950.25</v>
      </c>
      <c r="AM2672" s="118">
        <f t="shared" si="11"/>
        <v>0</v>
      </c>
      <c r="AN2672" s="119">
        <f t="shared" si="12"/>
        <v>22950.25</v>
      </c>
      <c r="AO2672" s="118">
        <f t="shared" si="13"/>
        <v>0</v>
      </c>
      <c r="AP2672" s="121">
        <f t="shared" si="14"/>
        <v>0</v>
      </c>
      <c r="AQ2672" s="122"/>
      <c r="AR2672" s="119"/>
    </row>
    <row r="2673" ht="22.5" customHeight="1">
      <c r="A2673" s="89">
        <v>46233.0</v>
      </c>
      <c r="B2673" s="90">
        <v>0.4756944444444444</v>
      </c>
      <c r="C2673" s="91" t="s">
        <v>1057</v>
      </c>
      <c r="D2673" s="129" t="str">
        <f t="array" ref="D2673">XLOOKUP(C2673,'DS ST'!A:A,'DS ST'!B:B)</f>
        <v>A223</v>
      </c>
      <c r="E2673" s="94" t="str">
        <f t="array" ref="E2673">XLOOKUP($F2673,'GIÁ'!$A:$A,'GIÁ'!$E:$E)</f>
        <v>MÁT</v>
      </c>
      <c r="F2673" s="94">
        <v>8.93504900648E12</v>
      </c>
      <c r="G2673" s="95" t="s">
        <v>1834</v>
      </c>
      <c r="H2673" s="95" t="s">
        <v>1831</v>
      </c>
      <c r="I2673" s="96">
        <v>24.0</v>
      </c>
      <c r="J2673" s="96">
        <v>0.0</v>
      </c>
      <c r="K2673" s="98">
        <f t="shared" si="4"/>
        <v>24</v>
      </c>
      <c r="L2673" s="99" t="s">
        <v>6760</v>
      </c>
      <c r="M2673" s="100" t="s">
        <v>6761</v>
      </c>
      <c r="N2673" s="101" t="str">
        <f t="shared" si="139"/>
        <v>TRBA22330138935049006480</v>
      </c>
      <c r="O2673" s="128"/>
      <c r="P2673" s="100"/>
      <c r="Q2673" s="103">
        <f t="shared" si="5"/>
        <v>24</v>
      </c>
      <c r="R2673" s="161"/>
      <c r="S2673" s="105"/>
      <c r="T2673" s="106"/>
      <c r="U2673" s="107"/>
      <c r="V2673" s="108" t="s">
        <v>756</v>
      </c>
      <c r="W2673" s="109" t="s">
        <v>1312</v>
      </c>
      <c r="X2673" s="110" t="str">
        <f t="shared" si="6"/>
        <v/>
      </c>
      <c r="Y2673" s="110" t="str">
        <f t="shared" si="7"/>
        <v/>
      </c>
      <c r="Z2673" s="139" t="str">
        <f t="shared" si="151"/>
        <v>Chưa xác định</v>
      </c>
      <c r="AA2673" s="109" t="s">
        <v>5260</v>
      </c>
      <c r="AB2673" s="106"/>
      <c r="AC2673" s="158"/>
      <c r="AD2673" s="160"/>
      <c r="AE2673" s="127"/>
      <c r="AF2673" s="113"/>
      <c r="AG2673" s="165" t="str">
        <f t="array" ref="AG2673">XLOOKUP(F2673,'CLV2'!A:A,'CLV2'!E:E)</f>
        <v>2.DAIRY</v>
      </c>
      <c r="AH2673" s="115" t="str">
        <f t="array" ref="AH2673">XLOOKUP(F2673,'CLV2'!A:A,'CLV2'!F:F)</f>
        <v>3.YOGURT</v>
      </c>
      <c r="AI2673" s="115" t="str">
        <f t="shared" si="8"/>
        <v>Pack</v>
      </c>
      <c r="AJ2673" s="116">
        <f t="shared" si="9"/>
        <v>1</v>
      </c>
      <c r="AK2673" s="117" t="str">
        <f t="array" ref="AK2673">XLOOKUP(F2673,'GIÁ'!A:A,'GIÁ'!D:D)</f>
        <v>5140.97</v>
      </c>
      <c r="AL2673" s="118">
        <f t="shared" si="10"/>
        <v>123383.28</v>
      </c>
      <c r="AM2673" s="118">
        <f t="shared" si="11"/>
        <v>0</v>
      </c>
      <c r="AN2673" s="119">
        <f t="shared" si="12"/>
        <v>0</v>
      </c>
      <c r="AO2673" s="118">
        <f t="shared" si="13"/>
        <v>0</v>
      </c>
      <c r="AP2673" s="121">
        <f t="shared" si="14"/>
        <v>123383.28</v>
      </c>
      <c r="AQ2673" s="122"/>
      <c r="AR2673" s="119"/>
    </row>
    <row r="2674" ht="22.5" customHeight="1">
      <c r="A2674" s="89">
        <v>46233.0</v>
      </c>
      <c r="B2674" s="90">
        <v>0.4756944444444444</v>
      </c>
      <c r="C2674" s="91" t="s">
        <v>1057</v>
      </c>
      <c r="D2674" s="129" t="str">
        <f t="array" ref="D2674">XLOOKUP(C2674,'DS ST'!A:A,'DS ST'!B:B)</f>
        <v>A223</v>
      </c>
      <c r="E2674" s="94" t="str">
        <f t="array" ref="E2674">XLOOKUP($F2674,'GIÁ'!$A:$A,'GIÁ'!$E:$E)</f>
        <v>MÁT</v>
      </c>
      <c r="F2674" s="94">
        <v>11439.0</v>
      </c>
      <c r="G2674" s="95" t="s">
        <v>792</v>
      </c>
      <c r="H2674" s="95" t="s">
        <v>787</v>
      </c>
      <c r="I2674" s="96">
        <v>1.0</v>
      </c>
      <c r="J2674" s="96">
        <v>0.0</v>
      </c>
      <c r="K2674" s="98">
        <f t="shared" si="4"/>
        <v>1</v>
      </c>
      <c r="L2674" s="99" t="s">
        <v>6760</v>
      </c>
      <c r="M2674" s="100" t="s">
        <v>6762</v>
      </c>
      <c r="N2674" s="101" t="str">
        <f t="shared" si="139"/>
        <v>TRBA223570211439</v>
      </c>
      <c r="O2674" s="128"/>
      <c r="P2674" s="100"/>
      <c r="Q2674" s="103">
        <f t="shared" si="5"/>
        <v>1</v>
      </c>
      <c r="R2674" s="161"/>
      <c r="S2674" s="105"/>
      <c r="T2674" s="106"/>
      <c r="U2674" s="107"/>
      <c r="V2674" s="108" t="s">
        <v>756</v>
      </c>
      <c r="W2674" s="109" t="s">
        <v>1312</v>
      </c>
      <c r="X2674" s="110" t="str">
        <f t="shared" si="6"/>
        <v/>
      </c>
      <c r="Y2674" s="110" t="str">
        <f t="shared" si="7"/>
        <v/>
      </c>
      <c r="Z2674" s="139" t="str">
        <f t="shared" si="151"/>
        <v>Chưa xác định</v>
      </c>
      <c r="AA2674" s="109" t="s">
        <v>5260</v>
      </c>
      <c r="AB2674" s="106"/>
      <c r="AC2674" s="158"/>
      <c r="AD2674" s="160"/>
      <c r="AE2674" s="127"/>
      <c r="AF2674" s="113"/>
      <c r="AG2674" s="165" t="str">
        <f t="array" ref="AG2674">XLOOKUP(F2674,'CLV2'!A:A,'CLV2'!E:E)</f>
        <v>2.VEGETABLES</v>
      </c>
      <c r="AH2674" s="115" t="str">
        <f t="array" ref="AH2674">XLOOKUP(F2674,'CLV2'!A:A,'CLV2'!F:F)</f>
        <v>3.PROCESSED VEGGIES</v>
      </c>
      <c r="AI2674" s="115" t="str">
        <f t="shared" si="8"/>
        <v>Pack</v>
      </c>
      <c r="AJ2674" s="116">
        <f t="shared" si="9"/>
        <v>1</v>
      </c>
      <c r="AK2674" s="117" t="str">
        <f t="array" ref="AK2674">XLOOKUP(F2674,'GIÁ'!A:A,'GIÁ'!D:D)</f>
        <v>15397.99</v>
      </c>
      <c r="AL2674" s="118">
        <f t="shared" si="10"/>
        <v>15397.99</v>
      </c>
      <c r="AM2674" s="118">
        <f t="shared" si="11"/>
        <v>0</v>
      </c>
      <c r="AN2674" s="119">
        <f t="shared" si="12"/>
        <v>0</v>
      </c>
      <c r="AO2674" s="118">
        <f t="shared" si="13"/>
        <v>0</v>
      </c>
      <c r="AP2674" s="121">
        <f t="shared" si="14"/>
        <v>15397.99</v>
      </c>
      <c r="AQ2674" s="122"/>
      <c r="AR2674" s="119"/>
    </row>
    <row r="2675" ht="22.5" customHeight="1">
      <c r="A2675" s="89">
        <v>46233.0</v>
      </c>
      <c r="B2675" s="90">
        <v>0.5784722222222223</v>
      </c>
      <c r="C2675" s="91" t="s">
        <v>778</v>
      </c>
      <c r="D2675" s="129" t="str">
        <f t="array" ref="D2675">XLOOKUP(C2675,'DS ST'!A:A,'DS ST'!B:B)</f>
        <v>A175</v>
      </c>
      <c r="E2675" s="94" t="str">
        <f t="array" ref="E2675">XLOOKUP($F2675,'GIÁ'!$A:$A,'GIÁ'!$E:$E)</f>
        <v>MÁT</v>
      </c>
      <c r="F2675" s="94">
        <v>11570.0</v>
      </c>
      <c r="G2675" s="95" t="s">
        <v>901</v>
      </c>
      <c r="H2675" s="95" t="s">
        <v>75</v>
      </c>
      <c r="I2675" s="96">
        <v>3.0</v>
      </c>
      <c r="J2675" s="96">
        <v>0.0</v>
      </c>
      <c r="K2675" s="98">
        <f t="shared" si="4"/>
        <v>3</v>
      </c>
      <c r="L2675" s="99" t="s">
        <v>6763</v>
      </c>
      <c r="M2675" s="100" t="s">
        <v>6764</v>
      </c>
      <c r="N2675" s="101" t="str">
        <f t="shared" si="139"/>
        <v>TRBA175608011570</v>
      </c>
      <c r="O2675" s="128"/>
      <c r="P2675" s="145">
        <v>3.0</v>
      </c>
      <c r="Q2675" s="103">
        <f t="shared" si="5"/>
        <v>0</v>
      </c>
      <c r="R2675" s="161" t="s">
        <v>6765</v>
      </c>
      <c r="S2675" s="105"/>
      <c r="T2675" s="106"/>
      <c r="U2675" s="107"/>
      <c r="V2675" s="108" t="s">
        <v>756</v>
      </c>
      <c r="W2675" s="109" t="s">
        <v>1908</v>
      </c>
      <c r="X2675" s="110" t="str">
        <f t="shared" si="6"/>
        <v/>
      </c>
      <c r="Y2675" s="110" t="str">
        <f t="shared" si="7"/>
        <v>Siêu thị</v>
      </c>
      <c r="Z2675" s="139" t="str">
        <f t="shared" si="151"/>
        <v/>
      </c>
      <c r="AA2675" s="109" t="s">
        <v>802</v>
      </c>
      <c r="AB2675" s="106"/>
      <c r="AC2675" s="158"/>
      <c r="AD2675" s="160"/>
      <c r="AE2675" s="127"/>
      <c r="AF2675" s="113"/>
      <c r="AG2675" s="165" t="str">
        <f t="array" ref="AG2675">XLOOKUP(F2675,'CLV2'!A:A,'CLV2'!E:E)</f>
        <v>2.FRUITS</v>
      </c>
      <c r="AH2675" s="115" t="str">
        <f t="array" ref="AH2675">XLOOKUP(F2675,'CLV2'!A:A,'CLV2'!F:F)</f>
        <v>3.IMPORT FRUITS</v>
      </c>
      <c r="AI2675" s="115" t="str">
        <f t="shared" si="8"/>
        <v>Pack</v>
      </c>
      <c r="AJ2675" s="116">
        <f t="shared" si="9"/>
        <v>1</v>
      </c>
      <c r="AK2675" s="117" t="str">
        <f t="array" ref="AK2675">XLOOKUP(F2675,'GIÁ'!A:A,'GIÁ'!D:D)</f>
        <v>67482.80</v>
      </c>
      <c r="AL2675" s="118">
        <f t="shared" si="10"/>
        <v>202448.4</v>
      </c>
      <c r="AM2675" s="118">
        <f t="shared" si="11"/>
        <v>0</v>
      </c>
      <c r="AN2675" s="119">
        <f t="shared" si="12"/>
        <v>202448.4</v>
      </c>
      <c r="AO2675" s="118">
        <f t="shared" si="13"/>
        <v>0</v>
      </c>
      <c r="AP2675" s="121">
        <f t="shared" si="14"/>
        <v>0</v>
      </c>
      <c r="AQ2675" s="122"/>
      <c r="AR2675" s="119"/>
    </row>
    <row r="2676" ht="22.5" customHeight="1">
      <c r="A2676" s="89">
        <v>46233.0</v>
      </c>
      <c r="B2676" s="90">
        <v>0.4701388888888889</v>
      </c>
      <c r="C2676" s="91" t="s">
        <v>52</v>
      </c>
      <c r="D2676" s="129" t="str">
        <f t="array" ref="D2676">XLOOKUP(C2676,'DS ST'!A:A,'DS ST'!B:B)</f>
        <v>A106</v>
      </c>
      <c r="E2676" s="94" t="str">
        <f t="array" ref="E2676">XLOOKUP($F2676,'GIÁ'!$A:$A,'GIÁ'!$E:$E)</f>
        <v>MÁT</v>
      </c>
      <c r="F2676" s="94">
        <v>8.885020330014E12</v>
      </c>
      <c r="G2676" s="95" t="s">
        <v>1534</v>
      </c>
      <c r="H2676" s="95" t="s">
        <v>224</v>
      </c>
      <c r="I2676" s="96">
        <v>2.0</v>
      </c>
      <c r="J2676" s="96">
        <v>1.0</v>
      </c>
      <c r="K2676" s="98">
        <f t="shared" si="4"/>
        <v>1</v>
      </c>
      <c r="L2676" s="99" t="s">
        <v>6766</v>
      </c>
      <c r="M2676" s="100" t="s">
        <v>6767</v>
      </c>
      <c r="N2676" s="101" t="str">
        <f t="shared" si="139"/>
        <v>TRBA10660788885020330014</v>
      </c>
      <c r="O2676" s="128"/>
      <c r="P2676" s="100"/>
      <c r="Q2676" s="103">
        <f t="shared" si="5"/>
        <v>1</v>
      </c>
      <c r="R2676" s="161"/>
      <c r="S2676" s="105"/>
      <c r="T2676" s="106"/>
      <c r="U2676" s="107"/>
      <c r="V2676" s="108" t="s">
        <v>756</v>
      </c>
      <c r="W2676" s="109" t="s">
        <v>1312</v>
      </c>
      <c r="X2676" s="110" t="str">
        <f t="shared" si="6"/>
        <v/>
      </c>
      <c r="Y2676" s="110" t="str">
        <f t="shared" si="7"/>
        <v/>
      </c>
      <c r="Z2676" s="139" t="str">
        <f t="shared" si="151"/>
        <v>Chưa xác định</v>
      </c>
      <c r="AA2676" s="109" t="s">
        <v>5260</v>
      </c>
      <c r="AB2676" s="106"/>
      <c r="AC2676" s="158"/>
      <c r="AD2676" s="160"/>
      <c r="AE2676" s="127"/>
      <c r="AF2676" s="113"/>
      <c r="AG2676" s="165" t="str">
        <f t="array" ref="AG2676">XLOOKUP(F2676,'CLV2'!A:A,'CLV2'!E:E)</f>
        <v>2.VEGETABLES</v>
      </c>
      <c r="AH2676" s="115" t="str">
        <f t="array" ref="AH2676">XLOOKUP(F2676,'CLV2'!A:A,'CLV2'!F:F)</f>
        <v>3.LETTUCE, SNACKABLES</v>
      </c>
      <c r="AI2676" s="115" t="str">
        <f t="shared" si="8"/>
        <v>Pack</v>
      </c>
      <c r="AJ2676" s="116">
        <f t="shared" si="9"/>
        <v>0.5</v>
      </c>
      <c r="AK2676" s="117" t="str">
        <f t="array" ref="AK2676">XLOOKUP(F2676,'GIÁ'!A:A,'GIÁ'!D:D)</f>
        <v>30798.90</v>
      </c>
      <c r="AL2676" s="118">
        <f t="shared" si="10"/>
        <v>30798.9</v>
      </c>
      <c r="AM2676" s="118">
        <f t="shared" si="11"/>
        <v>0</v>
      </c>
      <c r="AN2676" s="119">
        <f t="shared" si="12"/>
        <v>0</v>
      </c>
      <c r="AO2676" s="118">
        <f t="shared" si="13"/>
        <v>0</v>
      </c>
      <c r="AP2676" s="121">
        <f t="shared" si="14"/>
        <v>30798.9</v>
      </c>
      <c r="AQ2676" s="122"/>
      <c r="AR2676" s="119"/>
    </row>
    <row r="2677" ht="22.5" customHeight="1">
      <c r="A2677" s="89">
        <v>46233.0</v>
      </c>
      <c r="B2677" s="90">
        <v>0.4701388888888889</v>
      </c>
      <c r="C2677" s="91" t="s">
        <v>52</v>
      </c>
      <c r="D2677" s="129" t="str">
        <f t="array" ref="D2677">XLOOKUP(C2677,'DS ST'!A:A,'DS ST'!B:B)</f>
        <v>A106</v>
      </c>
      <c r="E2677" s="94" t="str">
        <f t="array" ref="E2677">XLOOKUP($F2677,'GIÁ'!$A:$A,'GIÁ'!$E:$E)</f>
        <v>MÁT</v>
      </c>
      <c r="F2677" s="94">
        <v>10094.0</v>
      </c>
      <c r="G2677" s="95" t="s">
        <v>72</v>
      </c>
      <c r="H2677" s="95" t="s">
        <v>57</v>
      </c>
      <c r="I2677" s="96">
        <v>2.0</v>
      </c>
      <c r="J2677" s="96">
        <v>0.0</v>
      </c>
      <c r="K2677" s="98">
        <f t="shared" si="4"/>
        <v>2</v>
      </c>
      <c r="L2677" s="99" t="s">
        <v>6766</v>
      </c>
      <c r="M2677" s="100" t="s">
        <v>6768</v>
      </c>
      <c r="N2677" s="101" t="str">
        <f t="shared" si="139"/>
        <v>TRBA106608010094</v>
      </c>
      <c r="O2677" s="128"/>
      <c r="P2677" s="100"/>
      <c r="Q2677" s="103">
        <f t="shared" si="5"/>
        <v>2</v>
      </c>
      <c r="R2677" s="161"/>
      <c r="S2677" s="105"/>
      <c r="T2677" s="106"/>
      <c r="U2677" s="107"/>
      <c r="V2677" s="108" t="s">
        <v>756</v>
      </c>
      <c r="W2677" s="109" t="s">
        <v>1312</v>
      </c>
      <c r="X2677" s="110" t="str">
        <f t="shared" si="6"/>
        <v/>
      </c>
      <c r="Y2677" s="110" t="str">
        <f t="shared" si="7"/>
        <v/>
      </c>
      <c r="Z2677" s="139" t="str">
        <f t="shared" si="151"/>
        <v>Chưa xác định</v>
      </c>
      <c r="AA2677" s="109" t="s">
        <v>5260</v>
      </c>
      <c r="AB2677" s="106"/>
      <c r="AC2677" s="158"/>
      <c r="AD2677" s="160"/>
      <c r="AE2677" s="127"/>
      <c r="AF2677" s="113"/>
      <c r="AG2677" s="165" t="str">
        <f t="array" ref="AG2677">XLOOKUP(F2677,'CLV2'!A:A,'CLV2'!E:E)</f>
        <v>2.FRUITS</v>
      </c>
      <c r="AH2677" s="115" t="str">
        <f t="array" ref="AH2677">XLOOKUP(F2677,'CLV2'!A:A,'CLV2'!F:F)</f>
        <v>3.IMPORT FRUITS</v>
      </c>
      <c r="AI2677" s="115" t="str">
        <f t="shared" si="8"/>
        <v>Pack</v>
      </c>
      <c r="AJ2677" s="116">
        <f t="shared" si="9"/>
        <v>1</v>
      </c>
      <c r="AK2677" s="117" t="str">
        <f t="array" ref="AK2677">XLOOKUP(F2677,'GIÁ'!A:A,'GIÁ'!D:D)</f>
        <v>70499.84</v>
      </c>
      <c r="AL2677" s="118">
        <f t="shared" si="10"/>
        <v>140999.68</v>
      </c>
      <c r="AM2677" s="118">
        <f t="shared" si="11"/>
        <v>0</v>
      </c>
      <c r="AN2677" s="119">
        <f t="shared" si="12"/>
        <v>0</v>
      </c>
      <c r="AO2677" s="118">
        <f t="shared" si="13"/>
        <v>0</v>
      </c>
      <c r="AP2677" s="121">
        <f t="shared" si="14"/>
        <v>140999.68</v>
      </c>
      <c r="AQ2677" s="122"/>
      <c r="AR2677" s="119"/>
    </row>
    <row r="2678" ht="22.5" customHeight="1">
      <c r="A2678" s="89">
        <v>46233.0</v>
      </c>
      <c r="B2678" s="90">
        <v>0.4701388888888889</v>
      </c>
      <c r="C2678" s="91" t="s">
        <v>52</v>
      </c>
      <c r="D2678" s="129" t="str">
        <f t="array" ref="D2678">XLOOKUP(C2678,'DS ST'!A:A,'DS ST'!B:B)</f>
        <v>A106</v>
      </c>
      <c r="E2678" s="94" t="str">
        <f t="array" ref="E2678">XLOOKUP($F2678,'GIÁ'!$A:$A,'GIÁ'!$E:$E)</f>
        <v>MÁT</v>
      </c>
      <c r="F2678" s="94">
        <v>8.935101608515E12</v>
      </c>
      <c r="G2678" s="95" t="s">
        <v>1902</v>
      </c>
      <c r="H2678" s="95" t="s">
        <v>57</v>
      </c>
      <c r="I2678" s="96">
        <v>1.0</v>
      </c>
      <c r="J2678" s="96">
        <v>0.0</v>
      </c>
      <c r="K2678" s="98">
        <f t="shared" si="4"/>
        <v>1</v>
      </c>
      <c r="L2678" s="99" t="s">
        <v>6766</v>
      </c>
      <c r="M2678" s="100" t="s">
        <v>6769</v>
      </c>
      <c r="N2678" s="101" t="str">
        <f t="shared" si="139"/>
        <v>TRBA10664158935101608515</v>
      </c>
      <c r="O2678" s="128"/>
      <c r="P2678" s="100"/>
      <c r="Q2678" s="103">
        <f t="shared" si="5"/>
        <v>1</v>
      </c>
      <c r="R2678" s="161"/>
      <c r="S2678" s="105"/>
      <c r="T2678" s="106"/>
      <c r="U2678" s="107"/>
      <c r="V2678" s="108" t="s">
        <v>756</v>
      </c>
      <c r="W2678" s="109" t="s">
        <v>1312</v>
      </c>
      <c r="X2678" s="110" t="str">
        <f t="shared" si="6"/>
        <v/>
      </c>
      <c r="Y2678" s="110" t="str">
        <f t="shared" si="7"/>
        <v/>
      </c>
      <c r="Z2678" s="139" t="str">
        <f t="shared" si="151"/>
        <v>Chưa xác định</v>
      </c>
      <c r="AA2678" s="109" t="s">
        <v>5260</v>
      </c>
      <c r="AB2678" s="106"/>
      <c r="AC2678" s="158"/>
      <c r="AD2678" s="160"/>
      <c r="AE2678" s="127"/>
      <c r="AF2678" s="113"/>
      <c r="AG2678" s="165" t="str">
        <f t="array" ref="AG2678">XLOOKUP(F2678,'CLV2'!A:A,'CLV2'!E:E)</f>
        <v>2.CHILLED FOODS</v>
      </c>
      <c r="AH2678" s="115" t="str">
        <f t="array" ref="AH2678">XLOOKUP(F2678,'CLV2'!A:A,'CLV2'!F:F)</f>
        <v>3.OTHER CHILLED PRODUCTS</v>
      </c>
      <c r="AI2678" s="115" t="str">
        <f t="shared" si="8"/>
        <v>Pack</v>
      </c>
      <c r="AJ2678" s="116">
        <f t="shared" si="9"/>
        <v>1</v>
      </c>
      <c r="AK2678" s="117" t="str">
        <f t="array" ref="AK2678">XLOOKUP(F2678,'GIÁ'!A:A,'GIÁ'!D:D)</f>
        <v>25753.17</v>
      </c>
      <c r="AL2678" s="118">
        <f t="shared" si="10"/>
        <v>25753.17</v>
      </c>
      <c r="AM2678" s="118">
        <f t="shared" si="11"/>
        <v>0</v>
      </c>
      <c r="AN2678" s="119">
        <f t="shared" si="12"/>
        <v>0</v>
      </c>
      <c r="AO2678" s="118">
        <f t="shared" si="13"/>
        <v>0</v>
      </c>
      <c r="AP2678" s="121">
        <f t="shared" si="14"/>
        <v>25753.17</v>
      </c>
      <c r="AQ2678" s="122"/>
      <c r="AR2678" s="119"/>
    </row>
    <row r="2679" ht="22.5" customHeight="1">
      <c r="A2679" s="89">
        <v>46233.0</v>
      </c>
      <c r="B2679" s="90">
        <v>0.4701388888888889</v>
      </c>
      <c r="C2679" s="91" t="s">
        <v>52</v>
      </c>
      <c r="D2679" s="129" t="str">
        <f t="array" ref="D2679">XLOOKUP(C2679,'DS ST'!A:A,'DS ST'!B:B)</f>
        <v>A106</v>
      </c>
      <c r="E2679" s="94" t="str">
        <f t="array" ref="E2679">XLOOKUP($F2679,'GIÁ'!$A:$A,'GIÁ'!$E:$E)</f>
        <v>MÁT</v>
      </c>
      <c r="F2679" s="94">
        <v>11570.0</v>
      </c>
      <c r="G2679" s="95" t="s">
        <v>901</v>
      </c>
      <c r="H2679" s="95" t="s">
        <v>75</v>
      </c>
      <c r="I2679" s="96">
        <v>3.0</v>
      </c>
      <c r="J2679" s="96">
        <v>0.0</v>
      </c>
      <c r="K2679" s="98">
        <f t="shared" si="4"/>
        <v>3</v>
      </c>
      <c r="L2679" s="99" t="s">
        <v>6766</v>
      </c>
      <c r="M2679" s="100" t="s">
        <v>6770</v>
      </c>
      <c r="N2679" s="101" t="str">
        <f t="shared" si="139"/>
        <v>TRBA106641711570</v>
      </c>
      <c r="O2679" s="128"/>
      <c r="P2679" s="100"/>
      <c r="Q2679" s="103">
        <f t="shared" si="5"/>
        <v>3</v>
      </c>
      <c r="R2679" s="161"/>
      <c r="S2679" s="105"/>
      <c r="T2679" s="106"/>
      <c r="U2679" s="107"/>
      <c r="V2679" s="108" t="s">
        <v>756</v>
      </c>
      <c r="W2679" s="109" t="s">
        <v>1312</v>
      </c>
      <c r="X2679" s="110" t="str">
        <f t="shared" si="6"/>
        <v/>
      </c>
      <c r="Y2679" s="110" t="str">
        <f t="shared" si="7"/>
        <v/>
      </c>
      <c r="Z2679" s="139" t="str">
        <f t="shared" si="151"/>
        <v>Chưa xác định</v>
      </c>
      <c r="AA2679" s="109" t="s">
        <v>5260</v>
      </c>
      <c r="AB2679" s="106"/>
      <c r="AC2679" s="158"/>
      <c r="AD2679" s="160"/>
      <c r="AE2679" s="127"/>
      <c r="AF2679" s="113"/>
      <c r="AG2679" s="165" t="str">
        <f t="array" ref="AG2679">XLOOKUP(F2679,'CLV2'!A:A,'CLV2'!E:E)</f>
        <v>2.FRUITS</v>
      </c>
      <c r="AH2679" s="115" t="str">
        <f t="array" ref="AH2679">XLOOKUP(F2679,'CLV2'!A:A,'CLV2'!F:F)</f>
        <v>3.IMPORT FRUITS</v>
      </c>
      <c r="AI2679" s="115" t="str">
        <f t="shared" si="8"/>
        <v>Pack</v>
      </c>
      <c r="AJ2679" s="116">
        <f t="shared" si="9"/>
        <v>1</v>
      </c>
      <c r="AK2679" s="117" t="str">
        <f t="array" ref="AK2679">XLOOKUP(F2679,'GIÁ'!A:A,'GIÁ'!D:D)</f>
        <v>67482.80</v>
      </c>
      <c r="AL2679" s="118">
        <f t="shared" si="10"/>
        <v>202448.4</v>
      </c>
      <c r="AM2679" s="118">
        <f t="shared" si="11"/>
        <v>0</v>
      </c>
      <c r="AN2679" s="119">
        <f t="shared" si="12"/>
        <v>0</v>
      </c>
      <c r="AO2679" s="118">
        <f t="shared" si="13"/>
        <v>0</v>
      </c>
      <c r="AP2679" s="121">
        <f t="shared" si="14"/>
        <v>202448.4</v>
      </c>
      <c r="AQ2679" s="122"/>
      <c r="AR2679" s="119"/>
    </row>
    <row r="2680" ht="22.5" customHeight="1">
      <c r="A2680" s="89">
        <v>46233.0</v>
      </c>
      <c r="B2680" s="90">
        <v>0.4701388888888889</v>
      </c>
      <c r="C2680" s="91" t="s">
        <v>52</v>
      </c>
      <c r="D2680" s="129" t="str">
        <f t="array" ref="D2680">XLOOKUP(C2680,'DS ST'!A:A,'DS ST'!B:B)</f>
        <v>A106</v>
      </c>
      <c r="E2680" s="94" t="str">
        <f t="array" ref="E2680">XLOOKUP($F2680,'GIÁ'!$A:$A,'GIÁ'!$E:$E)</f>
        <v>MÁT</v>
      </c>
      <c r="F2680" s="94">
        <v>11570.0</v>
      </c>
      <c r="G2680" s="95" t="s">
        <v>901</v>
      </c>
      <c r="H2680" s="95" t="s">
        <v>75</v>
      </c>
      <c r="I2680" s="96">
        <v>3.0</v>
      </c>
      <c r="J2680" s="96">
        <v>0.0</v>
      </c>
      <c r="K2680" s="98">
        <f t="shared" si="4"/>
        <v>3</v>
      </c>
      <c r="L2680" s="99" t="s">
        <v>6766</v>
      </c>
      <c r="M2680" s="100" t="s">
        <v>6771</v>
      </c>
      <c r="N2680" s="101" t="str">
        <f t="shared" si="139"/>
        <v>TRBA106641811570</v>
      </c>
      <c r="O2680" s="128"/>
      <c r="P2680" s="100"/>
      <c r="Q2680" s="103">
        <f t="shared" si="5"/>
        <v>3</v>
      </c>
      <c r="R2680" s="161"/>
      <c r="S2680" s="105"/>
      <c r="T2680" s="106"/>
      <c r="U2680" s="107"/>
      <c r="V2680" s="108" t="s">
        <v>756</v>
      </c>
      <c r="W2680" s="109" t="s">
        <v>1312</v>
      </c>
      <c r="X2680" s="110" t="str">
        <f t="shared" si="6"/>
        <v/>
      </c>
      <c r="Y2680" s="110" t="str">
        <f t="shared" si="7"/>
        <v/>
      </c>
      <c r="Z2680" s="139" t="str">
        <f t="shared" si="151"/>
        <v>Chưa xác định</v>
      </c>
      <c r="AA2680" s="109" t="s">
        <v>5260</v>
      </c>
      <c r="AB2680" s="106"/>
      <c r="AC2680" s="158"/>
      <c r="AD2680" s="160"/>
      <c r="AE2680" s="127"/>
      <c r="AF2680" s="113"/>
      <c r="AG2680" s="165" t="str">
        <f t="array" ref="AG2680">XLOOKUP(F2680,'CLV2'!A:A,'CLV2'!E:E)</f>
        <v>2.FRUITS</v>
      </c>
      <c r="AH2680" s="115" t="str">
        <f t="array" ref="AH2680">XLOOKUP(F2680,'CLV2'!A:A,'CLV2'!F:F)</f>
        <v>3.IMPORT FRUITS</v>
      </c>
      <c r="AI2680" s="115" t="str">
        <f t="shared" si="8"/>
        <v>Pack</v>
      </c>
      <c r="AJ2680" s="116">
        <f t="shared" si="9"/>
        <v>1</v>
      </c>
      <c r="AK2680" s="117" t="str">
        <f t="array" ref="AK2680">XLOOKUP(F2680,'GIÁ'!A:A,'GIÁ'!D:D)</f>
        <v>67482.80</v>
      </c>
      <c r="AL2680" s="118">
        <f t="shared" si="10"/>
        <v>202448.4</v>
      </c>
      <c r="AM2680" s="118">
        <f t="shared" si="11"/>
        <v>0</v>
      </c>
      <c r="AN2680" s="119">
        <f t="shared" si="12"/>
        <v>0</v>
      </c>
      <c r="AO2680" s="118">
        <f t="shared" si="13"/>
        <v>0</v>
      </c>
      <c r="AP2680" s="121">
        <f t="shared" si="14"/>
        <v>202448.4</v>
      </c>
      <c r="AQ2680" s="122"/>
      <c r="AR2680" s="119"/>
    </row>
    <row r="2681" ht="22.5" customHeight="1">
      <c r="A2681" s="89">
        <v>46233.0</v>
      </c>
      <c r="B2681" s="90">
        <v>0.4701388888888889</v>
      </c>
      <c r="C2681" s="91" t="s">
        <v>52</v>
      </c>
      <c r="D2681" s="129" t="str">
        <f t="array" ref="D2681">XLOOKUP(C2681,'DS ST'!A:A,'DS ST'!B:B)</f>
        <v>A106</v>
      </c>
      <c r="E2681" s="94" t="str">
        <f t="array" ref="E2681">XLOOKUP($F2681,'GIÁ'!$A:$A,'GIÁ'!$E:$E)</f>
        <v>MÁT</v>
      </c>
      <c r="F2681" s="94">
        <v>8.934673605823E12</v>
      </c>
      <c r="G2681" s="95" t="s">
        <v>1689</v>
      </c>
      <c r="H2681" s="95" t="s">
        <v>57</v>
      </c>
      <c r="I2681" s="96">
        <v>52.0</v>
      </c>
      <c r="J2681" s="96">
        <v>48.0</v>
      </c>
      <c r="K2681" s="98">
        <f t="shared" si="4"/>
        <v>4</v>
      </c>
      <c r="L2681" s="99" t="s">
        <v>6766</v>
      </c>
      <c r="M2681" s="100" t="s">
        <v>6772</v>
      </c>
      <c r="N2681" s="101" t="str">
        <f t="shared" si="139"/>
        <v>TRBA10664218934673605823</v>
      </c>
      <c r="O2681" s="128"/>
      <c r="P2681" s="100"/>
      <c r="Q2681" s="103">
        <f t="shared" si="5"/>
        <v>4</v>
      </c>
      <c r="R2681" s="161"/>
      <c r="S2681" s="105"/>
      <c r="T2681" s="106"/>
      <c r="U2681" s="107"/>
      <c r="V2681" s="108" t="s">
        <v>756</v>
      </c>
      <c r="W2681" s="109" t="s">
        <v>1312</v>
      </c>
      <c r="X2681" s="110" t="str">
        <f t="shared" si="6"/>
        <v/>
      </c>
      <c r="Y2681" s="110" t="str">
        <f t="shared" si="7"/>
        <v/>
      </c>
      <c r="Z2681" s="139" t="str">
        <f t="shared" si="151"/>
        <v>Chưa xác định</v>
      </c>
      <c r="AA2681" s="109" t="s">
        <v>5260</v>
      </c>
      <c r="AB2681" s="106"/>
      <c r="AC2681" s="158"/>
      <c r="AD2681" s="160"/>
      <c r="AE2681" s="127"/>
      <c r="AF2681" s="113"/>
      <c r="AG2681" s="165" t="str">
        <f t="array" ref="AG2681">XLOOKUP(F2681,'CLV2'!A:A,'CLV2'!E:E)</f>
        <v>2.DAIRY</v>
      </c>
      <c r="AH2681" s="115" t="str">
        <f t="array" ref="AH2681">XLOOKUP(F2681,'CLV2'!A:A,'CLV2'!F:F)</f>
        <v>3.YOGURT</v>
      </c>
      <c r="AI2681" s="115" t="str">
        <f t="shared" si="8"/>
        <v>Pack</v>
      </c>
      <c r="AJ2681" s="116">
        <f t="shared" si="9"/>
        <v>0.07692307692</v>
      </c>
      <c r="AK2681" s="117" t="str">
        <f t="array" ref="AK2681">XLOOKUP(F2681,'GIÁ'!A:A,'GIÁ'!D:D)</f>
        <v>5402.30</v>
      </c>
      <c r="AL2681" s="118">
        <f t="shared" si="10"/>
        <v>21609.2</v>
      </c>
      <c r="AM2681" s="118">
        <f t="shared" si="11"/>
        <v>0</v>
      </c>
      <c r="AN2681" s="119">
        <f t="shared" si="12"/>
        <v>0</v>
      </c>
      <c r="AO2681" s="118">
        <f t="shared" si="13"/>
        <v>0</v>
      </c>
      <c r="AP2681" s="121">
        <f t="shared" si="14"/>
        <v>21609.2</v>
      </c>
      <c r="AQ2681" s="122"/>
      <c r="AR2681" s="119"/>
    </row>
    <row r="2682" ht="22.5" customHeight="1">
      <c r="A2682" s="89">
        <v>46233.0</v>
      </c>
      <c r="B2682" s="90">
        <v>0.5618055555555556</v>
      </c>
      <c r="C2682" s="91" t="s">
        <v>892</v>
      </c>
      <c r="D2682" s="129" t="str">
        <f t="array" ref="D2682">XLOOKUP(C2682,'DS ST'!A:A,'DS ST'!B:B)</f>
        <v>A191</v>
      </c>
      <c r="E2682" s="94" t="str">
        <f t="array" ref="E2682">XLOOKUP($F2682,'GIÁ'!$A:$A,'GIÁ'!$E:$E)</f>
        <v>ĐÔNG</v>
      </c>
      <c r="F2682" s="94">
        <v>8.936077110132E12</v>
      </c>
      <c r="G2682" s="95" t="s">
        <v>2331</v>
      </c>
      <c r="H2682" s="95" t="s">
        <v>224</v>
      </c>
      <c r="I2682" s="96">
        <v>6.0</v>
      </c>
      <c r="J2682" s="96">
        <v>0.0</v>
      </c>
      <c r="K2682" s="98">
        <f t="shared" si="4"/>
        <v>6</v>
      </c>
      <c r="L2682" s="99" t="s">
        <v>6773</v>
      </c>
      <c r="M2682" s="100" t="s">
        <v>6774</v>
      </c>
      <c r="N2682" s="101" t="str">
        <f t="shared" si="139"/>
        <v>PT1590256-T0018936077110132</v>
      </c>
      <c r="O2682" s="128"/>
      <c r="P2682" s="100"/>
      <c r="Q2682" s="103">
        <f t="shared" si="5"/>
        <v>6</v>
      </c>
      <c r="R2682" s="161"/>
      <c r="S2682" s="105"/>
      <c r="T2682" s="106"/>
      <c r="U2682" s="107" t="s">
        <v>6562</v>
      </c>
      <c r="V2682" s="108" t="s">
        <v>756</v>
      </c>
      <c r="W2682" s="109" t="s">
        <v>1908</v>
      </c>
      <c r="X2682" s="110" t="str">
        <f t="shared" si="6"/>
        <v/>
      </c>
      <c r="Y2682" s="110" t="str">
        <f t="shared" si="7"/>
        <v/>
      </c>
      <c r="Z2682" s="109" t="s">
        <v>797</v>
      </c>
      <c r="AA2682" s="109" t="s">
        <v>802</v>
      </c>
      <c r="AB2682" s="106"/>
      <c r="AC2682" s="158"/>
      <c r="AD2682" s="160"/>
      <c r="AE2682" s="127"/>
      <c r="AF2682" s="113"/>
      <c r="AG2682" s="165" t="str">
        <f t="array" ref="AG2682">XLOOKUP(F2682,'CLV2'!A:A,'CLV2'!E:E)</f>
        <v>2.FROZEN FOODS</v>
      </c>
      <c r="AH2682" s="115" t="str">
        <f t="array" ref="AH2682">XLOOKUP(F2682,'CLV2'!A:A,'CLV2'!F:F)</f>
        <v>3.DUMPLINGS</v>
      </c>
      <c r="AI2682" s="115" t="str">
        <f t="shared" si="8"/>
        <v>Pack</v>
      </c>
      <c r="AJ2682" s="116">
        <f t="shared" si="9"/>
        <v>1</v>
      </c>
      <c r="AK2682" s="117" t="str">
        <f t="array" ref="AK2682">XLOOKUP(F2682,'GIÁ'!A:A,'GIÁ'!D:D)</f>
        <v>35838.13</v>
      </c>
      <c r="AL2682" s="118">
        <f t="shared" si="10"/>
        <v>215028.78</v>
      </c>
      <c r="AM2682" s="118">
        <f t="shared" si="11"/>
        <v>0</v>
      </c>
      <c r="AN2682" s="119">
        <f t="shared" si="12"/>
        <v>0</v>
      </c>
      <c r="AO2682" s="118">
        <f t="shared" si="13"/>
        <v>215028.78</v>
      </c>
      <c r="AP2682" s="121">
        <f t="shared" si="14"/>
        <v>0</v>
      </c>
      <c r="AQ2682" s="122"/>
      <c r="AR2682" s="119"/>
    </row>
    <row r="2683" ht="22.5" customHeight="1">
      <c r="A2683" s="89">
        <v>46233.0</v>
      </c>
      <c r="B2683" s="90">
        <v>0.5618055555555556</v>
      </c>
      <c r="C2683" s="91" t="s">
        <v>892</v>
      </c>
      <c r="D2683" s="129" t="str">
        <f t="array" ref="D2683">XLOOKUP(C2683,'DS ST'!A:A,'DS ST'!B:B)</f>
        <v>A191</v>
      </c>
      <c r="E2683" s="94" t="str">
        <f t="array" ref="E2683">XLOOKUP($F2683,'GIÁ'!$A:$A,'GIÁ'!$E:$E)</f>
        <v>ĐÔNG</v>
      </c>
      <c r="F2683" s="94">
        <v>8.936219600002E12</v>
      </c>
      <c r="G2683" s="95" t="s">
        <v>2684</v>
      </c>
      <c r="H2683" s="95" t="s">
        <v>224</v>
      </c>
      <c r="I2683" s="96">
        <v>4.0</v>
      </c>
      <c r="J2683" s="96">
        <v>0.0</v>
      </c>
      <c r="K2683" s="98">
        <f t="shared" si="4"/>
        <v>4</v>
      </c>
      <c r="L2683" s="99" t="s">
        <v>6773</v>
      </c>
      <c r="M2683" s="100" t="s">
        <v>6774</v>
      </c>
      <c r="N2683" s="101" t="str">
        <f t="shared" si="139"/>
        <v>PT1590256-T0018936219600002</v>
      </c>
      <c r="O2683" s="128"/>
      <c r="P2683" s="100"/>
      <c r="Q2683" s="103">
        <f t="shared" si="5"/>
        <v>4</v>
      </c>
      <c r="R2683" s="161"/>
      <c r="S2683" s="105"/>
      <c r="T2683" s="106"/>
      <c r="U2683" s="107" t="s">
        <v>6566</v>
      </c>
      <c r="V2683" s="108" t="s">
        <v>756</v>
      </c>
      <c r="W2683" s="109" t="s">
        <v>1908</v>
      </c>
      <c r="X2683" s="110" t="str">
        <f t="shared" si="6"/>
        <v/>
      </c>
      <c r="Y2683" s="110" t="str">
        <f t="shared" si="7"/>
        <v/>
      </c>
      <c r="Z2683" s="109" t="s">
        <v>797</v>
      </c>
      <c r="AA2683" s="109" t="s">
        <v>802</v>
      </c>
      <c r="AB2683" s="106"/>
      <c r="AC2683" s="158"/>
      <c r="AD2683" s="160"/>
      <c r="AE2683" s="127"/>
      <c r="AF2683" s="113"/>
      <c r="AG2683" s="165" t="str">
        <f t="array" ref="AG2683">XLOOKUP(F2683,'CLV2'!A:A,'CLV2'!E:E)</f>
        <v>2.FROZEN FOODS</v>
      </c>
      <c r="AH2683" s="115" t="str">
        <f t="array" ref="AH2683">XLOOKUP(F2683,'CLV2'!A:A,'CLV2'!F:F)</f>
        <v>3.HOTPOT AND FRIED</v>
      </c>
      <c r="AI2683" s="115" t="str">
        <f t="shared" si="8"/>
        <v>Pack</v>
      </c>
      <c r="AJ2683" s="116">
        <f t="shared" si="9"/>
        <v>1</v>
      </c>
      <c r="AK2683" s="117" t="str">
        <f t="array" ref="AK2683">XLOOKUP(F2683,'GIÁ'!A:A,'GIÁ'!D:D)</f>
        <v>11156.53</v>
      </c>
      <c r="AL2683" s="118">
        <f t="shared" si="10"/>
        <v>44626.12</v>
      </c>
      <c r="AM2683" s="118">
        <f t="shared" si="11"/>
        <v>0</v>
      </c>
      <c r="AN2683" s="119">
        <f t="shared" si="12"/>
        <v>0</v>
      </c>
      <c r="AO2683" s="118">
        <f t="shared" si="13"/>
        <v>44626.12</v>
      </c>
      <c r="AP2683" s="121">
        <f t="shared" si="14"/>
        <v>0</v>
      </c>
      <c r="AQ2683" s="122"/>
      <c r="AR2683" s="119"/>
    </row>
    <row r="2684" ht="22.5" customHeight="1">
      <c r="A2684" s="89">
        <v>46233.0</v>
      </c>
      <c r="B2684" s="90">
        <v>0.5618055555555556</v>
      </c>
      <c r="C2684" s="91" t="s">
        <v>892</v>
      </c>
      <c r="D2684" s="129" t="str">
        <f t="array" ref="D2684">XLOOKUP(C2684,'DS ST'!A:A,'DS ST'!B:B)</f>
        <v>A191</v>
      </c>
      <c r="E2684" s="94" t="str">
        <f t="array" ref="E2684">XLOOKUP($F2684,'GIÁ'!$A:$A,'GIÁ'!$E:$E)</f>
        <v>ĐÔNG</v>
      </c>
      <c r="F2684" s="94">
        <v>8.936013238791E12</v>
      </c>
      <c r="G2684" s="95" t="s">
        <v>2178</v>
      </c>
      <c r="H2684" s="95" t="s">
        <v>57</v>
      </c>
      <c r="I2684" s="96">
        <v>6.0</v>
      </c>
      <c r="J2684" s="96">
        <v>0.0</v>
      </c>
      <c r="K2684" s="98">
        <f t="shared" si="4"/>
        <v>6</v>
      </c>
      <c r="L2684" s="99" t="s">
        <v>6773</v>
      </c>
      <c r="M2684" s="100" t="s">
        <v>6774</v>
      </c>
      <c r="N2684" s="101" t="str">
        <f t="shared" si="139"/>
        <v>PT1590256-T0018936013238791</v>
      </c>
      <c r="O2684" s="128"/>
      <c r="P2684" s="100"/>
      <c r="Q2684" s="103">
        <f t="shared" si="5"/>
        <v>6</v>
      </c>
      <c r="R2684" s="161"/>
      <c r="S2684" s="105"/>
      <c r="T2684" s="106"/>
      <c r="U2684" s="107" t="s">
        <v>6525</v>
      </c>
      <c r="V2684" s="108" t="s">
        <v>756</v>
      </c>
      <c r="W2684" s="109" t="s">
        <v>1908</v>
      </c>
      <c r="X2684" s="110" t="str">
        <f t="shared" si="6"/>
        <v/>
      </c>
      <c r="Y2684" s="110" t="str">
        <f t="shared" si="7"/>
        <v/>
      </c>
      <c r="Z2684" s="109" t="s">
        <v>797</v>
      </c>
      <c r="AA2684" s="109" t="s">
        <v>802</v>
      </c>
      <c r="AB2684" s="106"/>
      <c r="AC2684" s="158"/>
      <c r="AD2684" s="160"/>
      <c r="AE2684" s="127"/>
      <c r="AF2684" s="113"/>
      <c r="AG2684" s="165" t="str">
        <f t="array" ref="AG2684">XLOOKUP(F2684,'CLV2'!A:A,'CLV2'!E:E)</f>
        <v>2.FROZEN FOODS</v>
      </c>
      <c r="AH2684" s="115" t="str">
        <f t="array" ref="AH2684">XLOOKUP(F2684,'CLV2'!A:A,'CLV2'!F:F)</f>
        <v>3.PIZZA - READY MEALS</v>
      </c>
      <c r="AI2684" s="115" t="str">
        <f t="shared" si="8"/>
        <v>Pack</v>
      </c>
      <c r="AJ2684" s="116">
        <f t="shared" si="9"/>
        <v>1</v>
      </c>
      <c r="AK2684" s="117" t="str">
        <f t="array" ref="AK2684">XLOOKUP(F2684,'GIÁ'!A:A,'GIÁ'!D:D)</f>
        <v>22578.43</v>
      </c>
      <c r="AL2684" s="118">
        <f t="shared" si="10"/>
        <v>135470.58</v>
      </c>
      <c r="AM2684" s="118">
        <f t="shared" si="11"/>
        <v>0</v>
      </c>
      <c r="AN2684" s="119">
        <f t="shared" si="12"/>
        <v>0</v>
      </c>
      <c r="AO2684" s="118">
        <f t="shared" si="13"/>
        <v>135470.58</v>
      </c>
      <c r="AP2684" s="121">
        <f t="shared" si="14"/>
        <v>0</v>
      </c>
      <c r="AQ2684" s="122"/>
      <c r="AR2684" s="119"/>
    </row>
    <row r="2685" ht="22.5" customHeight="1">
      <c r="A2685" s="89">
        <v>46233.0</v>
      </c>
      <c r="B2685" s="90">
        <v>0.5618055555555556</v>
      </c>
      <c r="C2685" s="91" t="s">
        <v>892</v>
      </c>
      <c r="D2685" s="129" t="str">
        <f t="array" ref="D2685">XLOOKUP(C2685,'DS ST'!A:A,'DS ST'!B:B)</f>
        <v>A191</v>
      </c>
      <c r="E2685" s="94" t="str">
        <f t="array" ref="E2685">XLOOKUP($F2685,'GIÁ'!$A:$A,'GIÁ'!$E:$E)</f>
        <v>ĐÔNG</v>
      </c>
      <c r="F2685" s="94">
        <v>8.936077113287E12</v>
      </c>
      <c r="G2685" s="95" t="s">
        <v>2357</v>
      </c>
      <c r="H2685" s="95" t="s">
        <v>1206</v>
      </c>
      <c r="I2685" s="96">
        <v>4.0</v>
      </c>
      <c r="J2685" s="96">
        <v>0.0</v>
      </c>
      <c r="K2685" s="98">
        <f t="shared" si="4"/>
        <v>4</v>
      </c>
      <c r="L2685" s="99" t="s">
        <v>6773</v>
      </c>
      <c r="M2685" s="100" t="s">
        <v>6774</v>
      </c>
      <c r="N2685" s="101" t="str">
        <f t="shared" si="139"/>
        <v>PT1590256-T0018936077113287</v>
      </c>
      <c r="O2685" s="128"/>
      <c r="P2685" s="100"/>
      <c r="Q2685" s="103">
        <f t="shared" si="5"/>
        <v>4</v>
      </c>
      <c r="R2685" s="161"/>
      <c r="S2685" s="105"/>
      <c r="T2685" s="106"/>
      <c r="U2685" s="107" t="s">
        <v>6553</v>
      </c>
      <c r="V2685" s="108" t="s">
        <v>756</v>
      </c>
      <c r="W2685" s="109" t="s">
        <v>1908</v>
      </c>
      <c r="X2685" s="110" t="str">
        <f t="shared" si="6"/>
        <v/>
      </c>
      <c r="Y2685" s="110" t="str">
        <f t="shared" si="7"/>
        <v/>
      </c>
      <c r="Z2685" s="109" t="s">
        <v>797</v>
      </c>
      <c r="AA2685" s="109" t="s">
        <v>802</v>
      </c>
      <c r="AB2685" s="106"/>
      <c r="AC2685" s="158"/>
      <c r="AD2685" s="160"/>
      <c r="AE2685" s="127"/>
      <c r="AF2685" s="113"/>
      <c r="AG2685" s="165" t="str">
        <f t="array" ref="AG2685">XLOOKUP(F2685,'CLV2'!A:A,'CLV2'!E:E)</f>
        <v>2.FROZEN FOODS</v>
      </c>
      <c r="AH2685" s="115" t="str">
        <f t="array" ref="AH2685">XLOOKUP(F2685,'CLV2'!A:A,'CLV2'!F:F)</f>
        <v>3.PIZZA - READY MEALS</v>
      </c>
      <c r="AI2685" s="115" t="str">
        <f t="shared" si="8"/>
        <v>Pack</v>
      </c>
      <c r="AJ2685" s="116">
        <f t="shared" si="9"/>
        <v>1</v>
      </c>
      <c r="AK2685" s="117" t="str">
        <f t="array" ref="AK2685">XLOOKUP(F2685,'GIÁ'!A:A,'GIÁ'!D:D)</f>
        <v>26257.77</v>
      </c>
      <c r="AL2685" s="118">
        <f t="shared" si="10"/>
        <v>105031.08</v>
      </c>
      <c r="AM2685" s="118">
        <f t="shared" si="11"/>
        <v>0</v>
      </c>
      <c r="AN2685" s="119">
        <f t="shared" si="12"/>
        <v>0</v>
      </c>
      <c r="AO2685" s="118">
        <f t="shared" si="13"/>
        <v>105031.08</v>
      </c>
      <c r="AP2685" s="121">
        <f t="shared" si="14"/>
        <v>0</v>
      </c>
      <c r="AQ2685" s="122"/>
      <c r="AR2685" s="119"/>
    </row>
    <row r="2686" ht="22.5" customHeight="1">
      <c r="A2686" s="89">
        <v>46233.0</v>
      </c>
      <c r="B2686" s="90">
        <v>0.5618055555555556</v>
      </c>
      <c r="C2686" s="91" t="s">
        <v>892</v>
      </c>
      <c r="D2686" s="129" t="str">
        <f t="array" ref="D2686">XLOOKUP(C2686,'DS ST'!A:A,'DS ST'!B:B)</f>
        <v>A191</v>
      </c>
      <c r="E2686" s="94" t="str">
        <f t="array" ref="E2686">XLOOKUP($F2686,'GIÁ'!$A:$A,'GIÁ'!$E:$E)</f>
        <v>ĐÔNG</v>
      </c>
      <c r="F2686" s="94">
        <v>8.934717266003E12</v>
      </c>
      <c r="G2686" s="95" t="s">
        <v>1721</v>
      </c>
      <c r="H2686" s="95" t="s">
        <v>224</v>
      </c>
      <c r="I2686" s="96">
        <v>2.0</v>
      </c>
      <c r="J2686" s="96">
        <v>0.0</v>
      </c>
      <c r="K2686" s="98">
        <f t="shared" si="4"/>
        <v>2</v>
      </c>
      <c r="L2686" s="99" t="s">
        <v>6773</v>
      </c>
      <c r="M2686" s="100" t="s">
        <v>6774</v>
      </c>
      <c r="N2686" s="101" t="str">
        <f t="shared" si="139"/>
        <v>PT1590256-T0018934717266003</v>
      </c>
      <c r="O2686" s="128"/>
      <c r="P2686" s="100"/>
      <c r="Q2686" s="103">
        <f t="shared" si="5"/>
        <v>2</v>
      </c>
      <c r="R2686" s="161"/>
      <c r="S2686" s="105"/>
      <c r="T2686" s="106"/>
      <c r="U2686" s="107" t="s">
        <v>6564</v>
      </c>
      <c r="V2686" s="108" t="s">
        <v>756</v>
      </c>
      <c r="W2686" s="109" t="s">
        <v>1908</v>
      </c>
      <c r="X2686" s="110" t="str">
        <f t="shared" si="6"/>
        <v/>
      </c>
      <c r="Y2686" s="110" t="str">
        <f t="shared" si="7"/>
        <v/>
      </c>
      <c r="Z2686" s="109" t="s">
        <v>797</v>
      </c>
      <c r="AA2686" s="109" t="s">
        <v>802</v>
      </c>
      <c r="AB2686" s="106"/>
      <c r="AC2686" s="158"/>
      <c r="AD2686" s="160"/>
      <c r="AE2686" s="127"/>
      <c r="AF2686" s="113"/>
      <c r="AG2686" s="165" t="str">
        <f t="array" ref="AG2686">XLOOKUP(F2686,'CLV2'!A:A,'CLV2'!E:E)</f>
        <v>2.FROZEN FOODS</v>
      </c>
      <c r="AH2686" s="115" t="str">
        <f t="array" ref="AH2686">XLOOKUP(F2686,'CLV2'!A:A,'CLV2'!F:F)</f>
        <v>3.HOTPOT AND FRIED</v>
      </c>
      <c r="AI2686" s="115" t="str">
        <f t="shared" si="8"/>
        <v>Pack</v>
      </c>
      <c r="AJ2686" s="116">
        <f t="shared" si="9"/>
        <v>1</v>
      </c>
      <c r="AK2686" s="117" t="str">
        <f t="array" ref="AK2686">XLOOKUP(F2686,'GIÁ'!A:A,'GIÁ'!D:D)</f>
        <v>54599.71</v>
      </c>
      <c r="AL2686" s="118">
        <f t="shared" si="10"/>
        <v>109199.42</v>
      </c>
      <c r="AM2686" s="118">
        <f t="shared" si="11"/>
        <v>0</v>
      </c>
      <c r="AN2686" s="119">
        <f t="shared" si="12"/>
        <v>0</v>
      </c>
      <c r="AO2686" s="118">
        <f t="shared" si="13"/>
        <v>109199.42</v>
      </c>
      <c r="AP2686" s="121">
        <f t="shared" si="14"/>
        <v>0</v>
      </c>
      <c r="AQ2686" s="122"/>
      <c r="AR2686" s="119"/>
    </row>
    <row r="2687" ht="22.5" customHeight="1">
      <c r="A2687" s="89">
        <v>46233.0</v>
      </c>
      <c r="B2687" s="90">
        <v>0.5618055555555556</v>
      </c>
      <c r="C2687" s="91" t="s">
        <v>892</v>
      </c>
      <c r="D2687" s="129" t="str">
        <f t="array" ref="D2687">XLOOKUP(C2687,'DS ST'!A:A,'DS ST'!B:B)</f>
        <v>A191</v>
      </c>
      <c r="E2687" s="94" t="str">
        <f t="array" ref="E2687">XLOOKUP($F2687,'GIÁ'!$A:$A,'GIÁ'!$E:$E)</f>
        <v>ĐÔNG</v>
      </c>
      <c r="F2687" s="94">
        <v>8.936013231662E12</v>
      </c>
      <c r="G2687" s="95" t="s">
        <v>2170</v>
      </c>
      <c r="H2687" s="95" t="s">
        <v>224</v>
      </c>
      <c r="I2687" s="96">
        <v>2.0</v>
      </c>
      <c r="J2687" s="96">
        <v>0.0</v>
      </c>
      <c r="K2687" s="98">
        <f t="shared" si="4"/>
        <v>2</v>
      </c>
      <c r="L2687" s="99" t="s">
        <v>6773</v>
      </c>
      <c r="M2687" s="100" t="s">
        <v>6774</v>
      </c>
      <c r="N2687" s="101" t="str">
        <f t="shared" si="139"/>
        <v>PT1590256-T0018936013231662</v>
      </c>
      <c r="O2687" s="128"/>
      <c r="P2687" s="100"/>
      <c r="Q2687" s="103">
        <f t="shared" si="5"/>
        <v>2</v>
      </c>
      <c r="R2687" s="161"/>
      <c r="S2687" s="105"/>
      <c r="T2687" s="106"/>
      <c r="U2687" s="107" t="s">
        <v>6556</v>
      </c>
      <c r="V2687" s="108" t="s">
        <v>756</v>
      </c>
      <c r="W2687" s="109" t="s">
        <v>1908</v>
      </c>
      <c r="X2687" s="110" t="str">
        <f t="shared" si="6"/>
        <v/>
      </c>
      <c r="Y2687" s="110" t="str">
        <f t="shared" si="7"/>
        <v/>
      </c>
      <c r="Z2687" s="109" t="s">
        <v>797</v>
      </c>
      <c r="AA2687" s="109" t="s">
        <v>802</v>
      </c>
      <c r="AB2687" s="106"/>
      <c r="AC2687" s="158"/>
      <c r="AD2687" s="160"/>
      <c r="AE2687" s="127"/>
      <c r="AF2687" s="113"/>
      <c r="AG2687" s="165" t="str">
        <f t="array" ref="AG2687">XLOOKUP(F2687,'CLV2'!A:A,'CLV2'!E:E)</f>
        <v>2.FROZEN FOODS</v>
      </c>
      <c r="AH2687" s="115" t="str">
        <f t="array" ref="AH2687">XLOOKUP(F2687,'CLV2'!A:A,'CLV2'!F:F)</f>
        <v>3.PIZZA - READY MEALS</v>
      </c>
      <c r="AI2687" s="115" t="str">
        <f t="shared" si="8"/>
        <v>Pack</v>
      </c>
      <c r="AJ2687" s="116">
        <f t="shared" si="9"/>
        <v>1</v>
      </c>
      <c r="AK2687" s="117" t="str">
        <f t="array" ref="AK2687">XLOOKUP(F2687,'GIÁ'!A:A,'GIÁ'!D:D)</f>
        <v>24941.44</v>
      </c>
      <c r="AL2687" s="118">
        <f t="shared" si="10"/>
        <v>49882.88</v>
      </c>
      <c r="AM2687" s="118">
        <f t="shared" si="11"/>
        <v>0</v>
      </c>
      <c r="AN2687" s="119">
        <f t="shared" si="12"/>
        <v>0</v>
      </c>
      <c r="AO2687" s="118">
        <f t="shared" si="13"/>
        <v>49882.88</v>
      </c>
      <c r="AP2687" s="121">
        <f t="shared" si="14"/>
        <v>0</v>
      </c>
      <c r="AQ2687" s="122"/>
      <c r="AR2687" s="119"/>
    </row>
    <row r="2688" ht="22.5" customHeight="1">
      <c r="A2688" s="89">
        <v>46233.0</v>
      </c>
      <c r="B2688" s="90">
        <v>0.5618055555555556</v>
      </c>
      <c r="C2688" s="91" t="s">
        <v>892</v>
      </c>
      <c r="D2688" s="129" t="str">
        <f t="array" ref="D2688">XLOOKUP(C2688,'DS ST'!A:A,'DS ST'!B:B)</f>
        <v>A191</v>
      </c>
      <c r="E2688" s="94" t="str">
        <f t="array" ref="E2688">XLOOKUP($F2688,'GIÁ'!$A:$A,'GIÁ'!$E:$E)</f>
        <v>ĐÔNG</v>
      </c>
      <c r="F2688" s="94">
        <v>8.934717262012E12</v>
      </c>
      <c r="G2688" s="95" t="s">
        <v>1715</v>
      </c>
      <c r="H2688" s="95" t="s">
        <v>224</v>
      </c>
      <c r="I2688" s="96">
        <v>2.0</v>
      </c>
      <c r="J2688" s="96">
        <v>0.0</v>
      </c>
      <c r="K2688" s="98">
        <f t="shared" si="4"/>
        <v>2</v>
      </c>
      <c r="L2688" s="99" t="s">
        <v>6773</v>
      </c>
      <c r="M2688" s="100" t="s">
        <v>6774</v>
      </c>
      <c r="N2688" s="101" t="str">
        <f t="shared" si="139"/>
        <v>PT1590256-T0018934717262012</v>
      </c>
      <c r="O2688" s="128"/>
      <c r="P2688" s="100"/>
      <c r="Q2688" s="103">
        <f t="shared" si="5"/>
        <v>2</v>
      </c>
      <c r="R2688" s="161"/>
      <c r="S2688" s="105"/>
      <c r="T2688" s="106"/>
      <c r="U2688" s="107" t="s">
        <v>6528</v>
      </c>
      <c r="V2688" s="108" t="s">
        <v>756</v>
      </c>
      <c r="W2688" s="109" t="s">
        <v>1908</v>
      </c>
      <c r="X2688" s="110" t="str">
        <f t="shared" si="6"/>
        <v/>
      </c>
      <c r="Y2688" s="110" t="str">
        <f t="shared" si="7"/>
        <v/>
      </c>
      <c r="Z2688" s="109" t="s">
        <v>797</v>
      </c>
      <c r="AA2688" s="109" t="s">
        <v>802</v>
      </c>
      <c r="AB2688" s="106"/>
      <c r="AC2688" s="158"/>
      <c r="AD2688" s="160"/>
      <c r="AE2688" s="127"/>
      <c r="AF2688" s="113"/>
      <c r="AG2688" s="165" t="str">
        <f t="array" ref="AG2688">XLOOKUP(F2688,'CLV2'!A:A,'CLV2'!E:E)</f>
        <v>2.FROZEN FOODS</v>
      </c>
      <c r="AH2688" s="115" t="str">
        <f t="array" ref="AH2688">XLOOKUP(F2688,'CLV2'!A:A,'CLV2'!F:F)</f>
        <v>3.HOTPOT AND FRIED</v>
      </c>
      <c r="AI2688" s="115" t="str">
        <f t="shared" si="8"/>
        <v>Pack</v>
      </c>
      <c r="AJ2688" s="116">
        <f t="shared" si="9"/>
        <v>1</v>
      </c>
      <c r="AK2688" s="117" t="str">
        <f t="array" ref="AK2688">XLOOKUP(F2688,'GIÁ'!A:A,'GIÁ'!D:D)</f>
        <v>32686.96</v>
      </c>
      <c r="AL2688" s="118">
        <f t="shared" si="10"/>
        <v>65373.92</v>
      </c>
      <c r="AM2688" s="118">
        <f t="shared" si="11"/>
        <v>0</v>
      </c>
      <c r="AN2688" s="119">
        <f t="shared" si="12"/>
        <v>0</v>
      </c>
      <c r="AO2688" s="118">
        <f t="shared" si="13"/>
        <v>65373.92</v>
      </c>
      <c r="AP2688" s="121">
        <f t="shared" si="14"/>
        <v>0</v>
      </c>
      <c r="AQ2688" s="122"/>
      <c r="AR2688" s="119"/>
    </row>
    <row r="2689" ht="22.5" customHeight="1">
      <c r="A2689" s="89">
        <v>46233.0</v>
      </c>
      <c r="B2689" s="90">
        <v>0.5618055555555556</v>
      </c>
      <c r="C2689" s="91" t="s">
        <v>892</v>
      </c>
      <c r="D2689" s="129" t="str">
        <f t="array" ref="D2689">XLOOKUP(C2689,'DS ST'!A:A,'DS ST'!B:B)</f>
        <v>A191</v>
      </c>
      <c r="E2689" s="94" t="str">
        <f t="array" ref="E2689">XLOOKUP($F2689,'GIÁ'!$A:$A,'GIÁ'!$E:$E)</f>
        <v>ĐÔNG</v>
      </c>
      <c r="F2689" s="94">
        <v>8.935319711311E12</v>
      </c>
      <c r="G2689" s="95" t="s">
        <v>2061</v>
      </c>
      <c r="H2689" s="95" t="s">
        <v>224</v>
      </c>
      <c r="I2689" s="96">
        <v>6.0</v>
      </c>
      <c r="J2689" s="96">
        <v>0.0</v>
      </c>
      <c r="K2689" s="98">
        <f t="shared" si="4"/>
        <v>6</v>
      </c>
      <c r="L2689" s="99" t="s">
        <v>6773</v>
      </c>
      <c r="M2689" s="100" t="s">
        <v>6774</v>
      </c>
      <c r="N2689" s="101" t="str">
        <f t="shared" si="139"/>
        <v>PT1590256-T0018935319711311</v>
      </c>
      <c r="O2689" s="128"/>
      <c r="P2689" s="100"/>
      <c r="Q2689" s="103">
        <f t="shared" si="5"/>
        <v>6</v>
      </c>
      <c r="R2689" s="161"/>
      <c r="S2689" s="105"/>
      <c r="T2689" s="106"/>
      <c r="U2689" s="107" t="s">
        <v>6529</v>
      </c>
      <c r="V2689" s="108" t="s">
        <v>756</v>
      </c>
      <c r="W2689" s="109" t="s">
        <v>1908</v>
      </c>
      <c r="X2689" s="110" t="str">
        <f t="shared" si="6"/>
        <v/>
      </c>
      <c r="Y2689" s="110" t="str">
        <f t="shared" si="7"/>
        <v/>
      </c>
      <c r="Z2689" s="109" t="s">
        <v>797</v>
      </c>
      <c r="AA2689" s="109" t="s">
        <v>802</v>
      </c>
      <c r="AB2689" s="106"/>
      <c r="AC2689" s="158"/>
      <c r="AD2689" s="160"/>
      <c r="AE2689" s="127"/>
      <c r="AF2689" s="113"/>
      <c r="AG2689" s="165" t="str">
        <f t="array" ref="AG2689">XLOOKUP(F2689,'CLV2'!A:A,'CLV2'!E:E)</f>
        <v>2.FROZEN FOODS</v>
      </c>
      <c r="AH2689" s="115" t="str">
        <f t="array" ref="AH2689">XLOOKUP(F2689,'CLV2'!A:A,'CLV2'!F:F)</f>
        <v>3.HOTPOT AND FRIED</v>
      </c>
      <c r="AI2689" s="115" t="str">
        <f t="shared" si="8"/>
        <v>Pack</v>
      </c>
      <c r="AJ2689" s="116">
        <f t="shared" si="9"/>
        <v>1</v>
      </c>
      <c r="AK2689" s="117" t="str">
        <f t="array" ref="AK2689">XLOOKUP(F2689,'GIÁ'!A:A,'GIÁ'!D:D)</f>
        <v>30542.46</v>
      </c>
      <c r="AL2689" s="118">
        <f t="shared" si="10"/>
        <v>183254.76</v>
      </c>
      <c r="AM2689" s="118">
        <f t="shared" si="11"/>
        <v>0</v>
      </c>
      <c r="AN2689" s="119">
        <f t="shared" si="12"/>
        <v>0</v>
      </c>
      <c r="AO2689" s="118">
        <f t="shared" si="13"/>
        <v>183254.76</v>
      </c>
      <c r="AP2689" s="121">
        <f t="shared" si="14"/>
        <v>0</v>
      </c>
      <c r="AQ2689" s="122"/>
      <c r="AR2689" s="119"/>
    </row>
    <row r="2690" ht="22.5" customHeight="1">
      <c r="A2690" s="89">
        <v>46233.0</v>
      </c>
      <c r="B2690" s="90">
        <v>0.5618055555555556</v>
      </c>
      <c r="C2690" s="91" t="s">
        <v>892</v>
      </c>
      <c r="D2690" s="129" t="str">
        <f t="array" ref="D2690">XLOOKUP(C2690,'DS ST'!A:A,'DS ST'!B:B)</f>
        <v>A191</v>
      </c>
      <c r="E2690" s="94" t="str">
        <f t="array" ref="E2690">XLOOKUP($F2690,'GIÁ'!$A:$A,'GIÁ'!$E:$E)</f>
        <v>ĐÔNG</v>
      </c>
      <c r="F2690" s="94">
        <v>8.934717264474E12</v>
      </c>
      <c r="G2690" s="95" t="s">
        <v>1717</v>
      </c>
      <c r="H2690" s="95" t="s">
        <v>224</v>
      </c>
      <c r="I2690" s="96">
        <v>2.0</v>
      </c>
      <c r="J2690" s="96">
        <v>0.0</v>
      </c>
      <c r="K2690" s="98">
        <f t="shared" si="4"/>
        <v>2</v>
      </c>
      <c r="L2690" s="99" t="s">
        <v>6773</v>
      </c>
      <c r="M2690" s="100" t="s">
        <v>6774</v>
      </c>
      <c r="N2690" s="101" t="str">
        <f t="shared" si="139"/>
        <v>PT1590256-T0018934717264474</v>
      </c>
      <c r="O2690" s="128"/>
      <c r="P2690" s="100"/>
      <c r="Q2690" s="103">
        <f t="shared" si="5"/>
        <v>2</v>
      </c>
      <c r="R2690" s="161"/>
      <c r="S2690" s="105"/>
      <c r="T2690" s="106"/>
      <c r="U2690" s="107" t="s">
        <v>6567</v>
      </c>
      <c r="V2690" s="108" t="s">
        <v>756</v>
      </c>
      <c r="W2690" s="109" t="s">
        <v>1908</v>
      </c>
      <c r="X2690" s="110" t="str">
        <f t="shared" si="6"/>
        <v/>
      </c>
      <c r="Y2690" s="110" t="str">
        <f t="shared" si="7"/>
        <v/>
      </c>
      <c r="Z2690" s="109" t="s">
        <v>797</v>
      </c>
      <c r="AA2690" s="109" t="s">
        <v>802</v>
      </c>
      <c r="AB2690" s="106"/>
      <c r="AC2690" s="158"/>
      <c r="AD2690" s="160"/>
      <c r="AE2690" s="127"/>
      <c r="AF2690" s="113"/>
      <c r="AG2690" s="165" t="str">
        <f t="array" ref="AG2690">XLOOKUP(F2690,'CLV2'!A:A,'CLV2'!E:E)</f>
        <v>2.FROZEN FOODS</v>
      </c>
      <c r="AH2690" s="115" t="str">
        <f t="array" ref="AH2690">XLOOKUP(F2690,'CLV2'!A:A,'CLV2'!F:F)</f>
        <v>3.HOTPOT AND FRIED</v>
      </c>
      <c r="AI2690" s="115" t="str">
        <f t="shared" si="8"/>
        <v>Pack</v>
      </c>
      <c r="AJ2690" s="116">
        <f t="shared" si="9"/>
        <v>1</v>
      </c>
      <c r="AK2690" s="117" t="str">
        <f t="array" ref="AK2690">XLOOKUP(F2690,'GIÁ'!A:A,'GIÁ'!D:D)</f>
        <v>45233.68</v>
      </c>
      <c r="AL2690" s="118">
        <f t="shared" si="10"/>
        <v>90467.36</v>
      </c>
      <c r="AM2690" s="118">
        <f t="shared" si="11"/>
        <v>0</v>
      </c>
      <c r="AN2690" s="119">
        <f t="shared" si="12"/>
        <v>0</v>
      </c>
      <c r="AO2690" s="118">
        <f t="shared" si="13"/>
        <v>90467.36</v>
      </c>
      <c r="AP2690" s="121">
        <f t="shared" si="14"/>
        <v>0</v>
      </c>
      <c r="AQ2690" s="122"/>
      <c r="AR2690" s="119"/>
    </row>
    <row r="2691" ht="22.5" customHeight="1">
      <c r="A2691" s="89">
        <v>46233.0</v>
      </c>
      <c r="B2691" s="90">
        <v>0.5618055555555556</v>
      </c>
      <c r="C2691" s="91" t="s">
        <v>892</v>
      </c>
      <c r="D2691" s="129" t="str">
        <f t="array" ref="D2691">XLOOKUP(C2691,'DS ST'!A:A,'DS ST'!B:B)</f>
        <v>A191</v>
      </c>
      <c r="E2691" s="94" t="str">
        <f t="array" ref="E2691">XLOOKUP($F2691,'GIÁ'!$A:$A,'GIÁ'!$E:$E)</f>
        <v>ĐÔNG</v>
      </c>
      <c r="F2691" s="94">
        <v>8.93607627967E12</v>
      </c>
      <c r="G2691" s="95" t="s">
        <v>2317</v>
      </c>
      <c r="H2691" s="95" t="s">
        <v>224</v>
      </c>
      <c r="I2691" s="96">
        <v>6.0</v>
      </c>
      <c r="J2691" s="96">
        <v>0.0</v>
      </c>
      <c r="K2691" s="98">
        <f t="shared" si="4"/>
        <v>6</v>
      </c>
      <c r="L2691" s="99" t="s">
        <v>6773</v>
      </c>
      <c r="M2691" s="100" t="s">
        <v>6774</v>
      </c>
      <c r="N2691" s="101" t="str">
        <f t="shared" si="139"/>
        <v>PT1590256-T0018936076279670</v>
      </c>
      <c r="O2691" s="128"/>
      <c r="P2691" s="100"/>
      <c r="Q2691" s="103">
        <f t="shared" si="5"/>
        <v>6</v>
      </c>
      <c r="R2691" s="161"/>
      <c r="S2691" s="105"/>
      <c r="T2691" s="106"/>
      <c r="U2691" s="107" t="s">
        <v>6530</v>
      </c>
      <c r="V2691" s="108" t="s">
        <v>756</v>
      </c>
      <c r="W2691" s="109" t="s">
        <v>1908</v>
      </c>
      <c r="X2691" s="110" t="str">
        <f t="shared" si="6"/>
        <v/>
      </c>
      <c r="Y2691" s="110" t="str">
        <f t="shared" si="7"/>
        <v/>
      </c>
      <c r="Z2691" s="109" t="s">
        <v>797</v>
      </c>
      <c r="AA2691" s="109" t="s">
        <v>802</v>
      </c>
      <c r="AB2691" s="106"/>
      <c r="AC2691" s="158"/>
      <c r="AD2691" s="160"/>
      <c r="AE2691" s="127"/>
      <c r="AF2691" s="113"/>
      <c r="AG2691" s="165" t="str">
        <f t="array" ref="AG2691">XLOOKUP(F2691,'CLV2'!A:A,'CLV2'!E:E)</f>
        <v>2.FROZEN FOODS</v>
      </c>
      <c r="AH2691" s="115" t="str">
        <f t="array" ref="AH2691">XLOOKUP(F2691,'CLV2'!A:A,'CLV2'!F:F)</f>
        <v>3.PASTRY AND DESSERTS</v>
      </c>
      <c r="AI2691" s="115" t="str">
        <f t="shared" si="8"/>
        <v>Pack</v>
      </c>
      <c r="AJ2691" s="116">
        <f t="shared" si="9"/>
        <v>1</v>
      </c>
      <c r="AK2691" s="117" t="str">
        <f t="array" ref="AK2691">XLOOKUP(F2691,'GIÁ'!A:A,'GIÁ'!D:D)</f>
        <v>26872.96</v>
      </c>
      <c r="AL2691" s="118">
        <f t="shared" si="10"/>
        <v>161237.76</v>
      </c>
      <c r="AM2691" s="118">
        <f t="shared" si="11"/>
        <v>0</v>
      </c>
      <c r="AN2691" s="119">
        <f t="shared" si="12"/>
        <v>0</v>
      </c>
      <c r="AO2691" s="118">
        <f t="shared" si="13"/>
        <v>161237.76</v>
      </c>
      <c r="AP2691" s="121">
        <f t="shared" si="14"/>
        <v>0</v>
      </c>
      <c r="AQ2691" s="122"/>
      <c r="AR2691" s="119"/>
    </row>
    <row r="2692" ht="22.5" customHeight="1">
      <c r="A2692" s="89">
        <v>46233.0</v>
      </c>
      <c r="B2692" s="90">
        <v>0.5618055555555556</v>
      </c>
      <c r="C2692" s="91" t="s">
        <v>892</v>
      </c>
      <c r="D2692" s="129" t="str">
        <f t="array" ref="D2692">XLOOKUP(C2692,'DS ST'!A:A,'DS ST'!B:B)</f>
        <v>A191</v>
      </c>
      <c r="E2692" s="94" t="str">
        <f t="array" ref="E2692">XLOOKUP($F2692,'GIÁ'!$A:$A,'GIÁ'!$E:$E)</f>
        <v>ĐÔNG</v>
      </c>
      <c r="F2692" s="94">
        <v>8.936239090036E12</v>
      </c>
      <c r="G2692" s="95" t="s">
        <v>2713</v>
      </c>
      <c r="H2692" s="95" t="s">
        <v>75</v>
      </c>
      <c r="I2692" s="96">
        <v>4.0</v>
      </c>
      <c r="J2692" s="96">
        <v>0.0</v>
      </c>
      <c r="K2692" s="98">
        <f t="shared" si="4"/>
        <v>4</v>
      </c>
      <c r="L2692" s="99" t="s">
        <v>6773</v>
      </c>
      <c r="M2692" s="100" t="s">
        <v>6774</v>
      </c>
      <c r="N2692" s="101" t="str">
        <f t="shared" si="139"/>
        <v>PT1590256-T0018936239090036</v>
      </c>
      <c r="O2692" s="128"/>
      <c r="P2692" s="100"/>
      <c r="Q2692" s="103">
        <f t="shared" si="5"/>
        <v>4</v>
      </c>
      <c r="R2692" s="161"/>
      <c r="S2692" s="105"/>
      <c r="T2692" s="106"/>
      <c r="U2692" s="107" t="s">
        <v>6539</v>
      </c>
      <c r="V2692" s="108" t="s">
        <v>756</v>
      </c>
      <c r="W2692" s="109" t="s">
        <v>1908</v>
      </c>
      <c r="X2692" s="110" t="str">
        <f t="shared" si="6"/>
        <v/>
      </c>
      <c r="Y2692" s="110" t="str">
        <f t="shared" si="7"/>
        <v/>
      </c>
      <c r="Z2692" s="109" t="s">
        <v>797</v>
      </c>
      <c r="AA2692" s="109" t="s">
        <v>802</v>
      </c>
      <c r="AB2692" s="106"/>
      <c r="AC2692" s="158"/>
      <c r="AD2692" s="160"/>
      <c r="AE2692" s="127"/>
      <c r="AF2692" s="113"/>
      <c r="AG2692" s="165" t="str">
        <f t="array" ref="AG2692">XLOOKUP(F2692,'CLV2'!A:A,'CLV2'!E:E)</f>
        <v>2.MEAT</v>
      </c>
      <c r="AH2692" s="115" t="str">
        <f t="array" ref="AH2692">XLOOKUP(F2692,'CLV2'!A:A,'CLV2'!F:F)</f>
        <v>3.FROZEN MEAT</v>
      </c>
      <c r="AI2692" s="115" t="str">
        <f t="shared" si="8"/>
        <v>Pack</v>
      </c>
      <c r="AJ2692" s="116">
        <f t="shared" si="9"/>
        <v>1</v>
      </c>
      <c r="AK2692" s="117" t="str">
        <f t="array" ref="AK2692">XLOOKUP(F2692,'GIÁ'!A:A,'GIÁ'!D:D)</f>
        <v>47814.16</v>
      </c>
      <c r="AL2692" s="118">
        <f t="shared" si="10"/>
        <v>191256.64</v>
      </c>
      <c r="AM2692" s="118">
        <f t="shared" si="11"/>
        <v>0</v>
      </c>
      <c r="AN2692" s="119">
        <f t="shared" si="12"/>
        <v>0</v>
      </c>
      <c r="AO2692" s="118">
        <f t="shared" si="13"/>
        <v>191256.64</v>
      </c>
      <c r="AP2692" s="121">
        <f t="shared" si="14"/>
        <v>0</v>
      </c>
      <c r="AQ2692" s="122"/>
      <c r="AR2692" s="119"/>
    </row>
    <row r="2693" ht="22.5" customHeight="1">
      <c r="A2693" s="89">
        <v>46233.0</v>
      </c>
      <c r="B2693" s="90">
        <v>0.5618055555555556</v>
      </c>
      <c r="C2693" s="91" t="s">
        <v>892</v>
      </c>
      <c r="D2693" s="129" t="str">
        <f t="array" ref="D2693">XLOOKUP(C2693,'DS ST'!A:A,'DS ST'!B:B)</f>
        <v>A191</v>
      </c>
      <c r="E2693" s="94" t="str">
        <f t="array" ref="E2693">XLOOKUP($F2693,'GIÁ'!$A:$A,'GIÁ'!$E:$E)</f>
        <v>ĐÔNG</v>
      </c>
      <c r="F2693" s="94">
        <v>8.938535604597E12</v>
      </c>
      <c r="G2693" s="95" t="s">
        <v>3063</v>
      </c>
      <c r="H2693" s="95" t="s">
        <v>93</v>
      </c>
      <c r="I2693" s="96">
        <v>2.0</v>
      </c>
      <c r="J2693" s="96">
        <v>0.0</v>
      </c>
      <c r="K2693" s="98">
        <f t="shared" si="4"/>
        <v>2</v>
      </c>
      <c r="L2693" s="99" t="s">
        <v>6773</v>
      </c>
      <c r="M2693" s="100" t="s">
        <v>6774</v>
      </c>
      <c r="N2693" s="101" t="str">
        <f t="shared" si="139"/>
        <v>PT1590256-T0018938535604597</v>
      </c>
      <c r="O2693" s="128"/>
      <c r="P2693" s="100"/>
      <c r="Q2693" s="103">
        <f t="shared" si="5"/>
        <v>2</v>
      </c>
      <c r="R2693" s="161"/>
      <c r="S2693" s="105"/>
      <c r="T2693" s="106"/>
      <c r="U2693" s="107" t="s">
        <v>6542</v>
      </c>
      <c r="V2693" s="108" t="s">
        <v>756</v>
      </c>
      <c r="W2693" s="109" t="s">
        <v>1908</v>
      </c>
      <c r="X2693" s="110" t="str">
        <f t="shared" si="6"/>
        <v/>
      </c>
      <c r="Y2693" s="110" t="str">
        <f t="shared" si="7"/>
        <v/>
      </c>
      <c r="Z2693" s="109" t="s">
        <v>797</v>
      </c>
      <c r="AA2693" s="109" t="s">
        <v>802</v>
      </c>
      <c r="AB2693" s="106"/>
      <c r="AC2693" s="158"/>
      <c r="AD2693" s="160"/>
      <c r="AE2693" s="127"/>
      <c r="AF2693" s="113"/>
      <c r="AG2693" s="165" t="str">
        <f t="array" ref="AG2693">XLOOKUP(F2693,'CLV2'!A:A,'CLV2'!E:E)</f>
        <v>2.FISH AND SEAFOOD</v>
      </c>
      <c r="AH2693" s="115" t="str">
        <f t="array" ref="AH2693">XLOOKUP(F2693,'CLV2'!A:A,'CLV2'!F:F)</f>
        <v>3.FROZEN FISH AND SEAFOOD</v>
      </c>
      <c r="AI2693" s="115" t="str">
        <f t="shared" si="8"/>
        <v>Pack</v>
      </c>
      <c r="AJ2693" s="116">
        <f t="shared" si="9"/>
        <v>1</v>
      </c>
      <c r="AK2693" s="117" t="str">
        <f t="array" ref="AK2693">XLOOKUP(F2693,'GIÁ'!A:A,'GIÁ'!D:D)</f>
        <v>54841.46</v>
      </c>
      <c r="AL2693" s="118">
        <f t="shared" si="10"/>
        <v>109682.92</v>
      </c>
      <c r="AM2693" s="118">
        <f t="shared" si="11"/>
        <v>0</v>
      </c>
      <c r="AN2693" s="119">
        <f t="shared" si="12"/>
        <v>0</v>
      </c>
      <c r="AO2693" s="118">
        <f t="shared" si="13"/>
        <v>109682.92</v>
      </c>
      <c r="AP2693" s="121">
        <f t="shared" si="14"/>
        <v>0</v>
      </c>
      <c r="AQ2693" s="122"/>
      <c r="AR2693" s="119"/>
    </row>
    <row r="2694" ht="22.5" customHeight="1">
      <c r="A2694" s="89">
        <v>46233.0</v>
      </c>
      <c r="B2694" s="90">
        <v>0.5618055555555556</v>
      </c>
      <c r="C2694" s="91" t="s">
        <v>892</v>
      </c>
      <c r="D2694" s="129" t="str">
        <f t="array" ref="D2694">XLOOKUP(C2694,'DS ST'!A:A,'DS ST'!B:B)</f>
        <v>A191</v>
      </c>
      <c r="E2694" s="94" t="str">
        <f t="array" ref="E2694">XLOOKUP($F2694,'GIÁ'!$A:$A,'GIÁ'!$E:$E)</f>
        <v>ĐÔNG</v>
      </c>
      <c r="F2694" s="94">
        <v>8.936190860464E12</v>
      </c>
      <c r="G2694" s="95" t="s">
        <v>2608</v>
      </c>
      <c r="H2694" s="95" t="s">
        <v>93</v>
      </c>
      <c r="I2694" s="96">
        <v>2.0</v>
      </c>
      <c r="J2694" s="96">
        <v>0.0</v>
      </c>
      <c r="K2694" s="98">
        <f t="shared" si="4"/>
        <v>2</v>
      </c>
      <c r="L2694" s="99" t="s">
        <v>6773</v>
      </c>
      <c r="M2694" s="100" t="s">
        <v>6774</v>
      </c>
      <c r="N2694" s="101" t="str">
        <f t="shared" si="139"/>
        <v>PT1590256-T0018936190860464</v>
      </c>
      <c r="O2694" s="128"/>
      <c r="P2694" s="100"/>
      <c r="Q2694" s="103">
        <f t="shared" si="5"/>
        <v>2</v>
      </c>
      <c r="R2694" s="161"/>
      <c r="S2694" s="105"/>
      <c r="T2694" s="106"/>
      <c r="U2694" s="107" t="s">
        <v>6543</v>
      </c>
      <c r="V2694" s="108" t="s">
        <v>756</v>
      </c>
      <c r="W2694" s="109" t="s">
        <v>1908</v>
      </c>
      <c r="X2694" s="110" t="str">
        <f t="shared" si="6"/>
        <v/>
      </c>
      <c r="Y2694" s="110" t="str">
        <f t="shared" si="7"/>
        <v/>
      </c>
      <c r="Z2694" s="109" t="s">
        <v>797</v>
      </c>
      <c r="AA2694" s="109" t="s">
        <v>802</v>
      </c>
      <c r="AB2694" s="106"/>
      <c r="AC2694" s="158"/>
      <c r="AD2694" s="160"/>
      <c r="AE2694" s="127"/>
      <c r="AF2694" s="113"/>
      <c r="AG2694" s="165" t="str">
        <f t="array" ref="AG2694">XLOOKUP(F2694,'CLV2'!A:A,'CLV2'!E:E)</f>
        <v>2.MEAT</v>
      </c>
      <c r="AH2694" s="115" t="str">
        <f t="array" ref="AH2694">XLOOKUP(F2694,'CLV2'!A:A,'CLV2'!F:F)</f>
        <v>3.FROZEN MEAT</v>
      </c>
      <c r="AI2694" s="115" t="str">
        <f t="shared" si="8"/>
        <v>Pack</v>
      </c>
      <c r="AJ2694" s="116">
        <f t="shared" si="9"/>
        <v>1</v>
      </c>
      <c r="AK2694" s="117" t="str">
        <f t="array" ref="AK2694">XLOOKUP(F2694,'GIÁ'!A:A,'GIÁ'!D:D)</f>
        <v>43621.31</v>
      </c>
      <c r="AL2694" s="118">
        <f t="shared" si="10"/>
        <v>87242.62</v>
      </c>
      <c r="AM2694" s="118">
        <f t="shared" si="11"/>
        <v>0</v>
      </c>
      <c r="AN2694" s="119">
        <f t="shared" si="12"/>
        <v>0</v>
      </c>
      <c r="AO2694" s="118">
        <f t="shared" si="13"/>
        <v>87242.62</v>
      </c>
      <c r="AP2694" s="121">
        <f t="shared" si="14"/>
        <v>0</v>
      </c>
      <c r="AQ2694" s="122"/>
      <c r="AR2694" s="119"/>
    </row>
    <row r="2695" ht="22.5" customHeight="1">
      <c r="A2695" s="89">
        <v>46233.0</v>
      </c>
      <c r="B2695" s="90">
        <v>0.45625</v>
      </c>
      <c r="C2695" s="91" t="s">
        <v>1322</v>
      </c>
      <c r="D2695" s="129" t="str">
        <f t="array" ref="D2695">XLOOKUP(C2695,'DS ST'!A:A,'DS ST'!B:B)</f>
        <v>KDG</v>
      </c>
      <c r="E2695" s="94" t="str">
        <f t="array" ref="E2695">XLOOKUP($F2695,'GIÁ'!$A:$A,'GIÁ'!$E:$E)</f>
        <v>MÁT</v>
      </c>
      <c r="F2695" s="94">
        <v>8.934673605823E12</v>
      </c>
      <c r="G2695" s="95" t="s">
        <v>1689</v>
      </c>
      <c r="H2695" s="95" t="s">
        <v>57</v>
      </c>
      <c r="I2695" s="96">
        <v>51.0</v>
      </c>
      <c r="J2695" s="96">
        <v>48.0</v>
      </c>
      <c r="K2695" s="98">
        <f t="shared" si="4"/>
        <v>3</v>
      </c>
      <c r="L2695" s="99" t="s">
        <v>6775</v>
      </c>
      <c r="M2695" s="100" t="s">
        <v>6776</v>
      </c>
      <c r="N2695" s="101" t="str">
        <f t="shared" si="139"/>
        <v>TRBKDG5048934673605823</v>
      </c>
      <c r="O2695" s="128"/>
      <c r="P2695" s="100"/>
      <c r="Q2695" s="103">
        <f t="shared" si="5"/>
        <v>3</v>
      </c>
      <c r="R2695" s="161"/>
      <c r="S2695" s="105"/>
      <c r="T2695" s="106"/>
      <c r="U2695" s="107"/>
      <c r="V2695" s="108" t="s">
        <v>756</v>
      </c>
      <c r="W2695" s="109" t="s">
        <v>1312</v>
      </c>
      <c r="X2695" s="110" t="str">
        <f t="shared" si="6"/>
        <v/>
      </c>
      <c r="Y2695" s="110" t="str">
        <f t="shared" si="7"/>
        <v/>
      </c>
      <c r="Z2695" s="139" t="str">
        <f t="shared" ref="Z2695:Z2697" si="152">IF(N(Q2695)&lt;=0,"",IF(ISNUMBER(SEARCH("Thiếu kiện",V2695)),"Kho đông mát",IF(AND(N(Q2695)&gt;0,N(P2695)&gt;0,OR(ISNUMBER(SEARCH("Hình KDB",U2695)),ISNUMBER(SEARCH("Hình tele",U2695)),ISNUMBER(SEARCH("sai code",U2695)),ISNUMBER(SEARCH("ST nhận",U2695)))),"Kho đông mát",IF(AND(W2695="DC giao thiếu",OR(ISNUMBER(SEARCH("Hình KDB",U2695)),ISNUMBER(SEARCH("Hình tele",U2695)),ISNUMBER(SEARCH("sai code",U2695)))),"Kho đông mát",IF(W2695="DC giao thiếu","Chưa xác định",IF(AND(W2695="DC pick sai",OR(ISNUMBER(SEARCH("Hình KDB",U2695)),ISNUMBER(SEARCH("Hình tele",U2695)),ISNUMBER(SEARCH("sai code",U2695)),ISNUMBER(SEARCH("ST nhận",U2695)))),"Kho đông mát",IF(W2695="DC pick sai","Chưa xác định",IF(AND(W2695="Hao hụt",N(O2695)&gt;0,OR(ISNUMBER(SEARCH("Hình KDB",U2695)),ISNUMBER(SEARCH("Hình tele",U2695)),ISNUMBER(SEARCH("sai code",U2695)),ISNUMBER(SEARCH("ST nhận",U2695)))),"Kho đông mát",IF(W2695="Hao hụt","Chưa xác định",IF(OR(W2695="VT giao sai điểm",W2695="Không đạt nhiệt độ",W2695="TX giao thiếu kiện",W2695="Hàng không đạt CL"),"Kho đông mát",IF(W2695="Chưa xác định","Chưa xác định",IF(N(P2695)&gt;0,"Chưa xác định",""))))))))))))</f>
        <v>Chưa xác định</v>
      </c>
      <c r="AA2695" s="109" t="s">
        <v>5260</v>
      </c>
      <c r="AB2695" s="106"/>
      <c r="AC2695" s="158"/>
      <c r="AD2695" s="160"/>
      <c r="AE2695" s="127"/>
      <c r="AF2695" s="113"/>
      <c r="AG2695" s="165" t="str">
        <f t="array" ref="AG2695">XLOOKUP(F2695,'CLV2'!A:A,'CLV2'!E:E)</f>
        <v>2.DAIRY</v>
      </c>
      <c r="AH2695" s="115" t="str">
        <f t="array" ref="AH2695">XLOOKUP(F2695,'CLV2'!A:A,'CLV2'!F:F)</f>
        <v>3.YOGURT</v>
      </c>
      <c r="AI2695" s="115" t="str">
        <f t="shared" si="8"/>
        <v>Pack</v>
      </c>
      <c r="AJ2695" s="116">
        <f t="shared" si="9"/>
        <v>0.05882352941</v>
      </c>
      <c r="AK2695" s="117" t="str">
        <f t="array" ref="AK2695">XLOOKUP(F2695,'GIÁ'!A:A,'GIÁ'!D:D)</f>
        <v>5402.30</v>
      </c>
      <c r="AL2695" s="118">
        <f t="shared" si="10"/>
        <v>16206.9</v>
      </c>
      <c r="AM2695" s="118">
        <f t="shared" si="11"/>
        <v>0</v>
      </c>
      <c r="AN2695" s="119">
        <f t="shared" si="12"/>
        <v>0</v>
      </c>
      <c r="AO2695" s="118">
        <f t="shared" si="13"/>
        <v>0</v>
      </c>
      <c r="AP2695" s="121">
        <f t="shared" si="14"/>
        <v>16206.9</v>
      </c>
      <c r="AQ2695" s="122"/>
      <c r="AR2695" s="119"/>
    </row>
    <row r="2696" ht="22.5" customHeight="1">
      <c r="A2696" s="89">
        <v>46233.0</v>
      </c>
      <c r="B2696" s="90">
        <v>0.45625</v>
      </c>
      <c r="C2696" s="91" t="s">
        <v>1322</v>
      </c>
      <c r="D2696" s="129" t="str">
        <f t="array" ref="D2696">XLOOKUP(C2696,'DS ST'!A:A,'DS ST'!B:B)</f>
        <v>KDG</v>
      </c>
      <c r="E2696" s="94" t="str">
        <f t="array" ref="E2696">XLOOKUP($F2696,'GIÁ'!$A:$A,'GIÁ'!$E:$E)</f>
        <v>MÁT</v>
      </c>
      <c r="F2696" s="94">
        <v>8.93504900648E12</v>
      </c>
      <c r="G2696" s="95" t="s">
        <v>1834</v>
      </c>
      <c r="H2696" s="95" t="s">
        <v>1831</v>
      </c>
      <c r="I2696" s="96">
        <v>7.0</v>
      </c>
      <c r="J2696" s="96">
        <v>6.0</v>
      </c>
      <c r="K2696" s="98">
        <f t="shared" si="4"/>
        <v>1</v>
      </c>
      <c r="L2696" s="99" t="s">
        <v>6775</v>
      </c>
      <c r="M2696" s="100" t="s">
        <v>6777</v>
      </c>
      <c r="N2696" s="101" t="str">
        <f t="shared" si="139"/>
        <v>TRBKDG7618935049006480</v>
      </c>
      <c r="O2696" s="128"/>
      <c r="P2696" s="100"/>
      <c r="Q2696" s="103">
        <f t="shared" si="5"/>
        <v>1</v>
      </c>
      <c r="R2696" s="161"/>
      <c r="S2696" s="105"/>
      <c r="T2696" s="106"/>
      <c r="U2696" s="107"/>
      <c r="V2696" s="108" t="s">
        <v>756</v>
      </c>
      <c r="W2696" s="109" t="s">
        <v>1312</v>
      </c>
      <c r="X2696" s="110" t="str">
        <f t="shared" si="6"/>
        <v/>
      </c>
      <c r="Y2696" s="110" t="str">
        <f t="shared" si="7"/>
        <v/>
      </c>
      <c r="Z2696" s="139" t="str">
        <f t="shared" si="152"/>
        <v>Chưa xác định</v>
      </c>
      <c r="AA2696" s="109" t="s">
        <v>5260</v>
      </c>
      <c r="AB2696" s="106"/>
      <c r="AC2696" s="158"/>
      <c r="AD2696" s="160"/>
      <c r="AE2696" s="127"/>
      <c r="AF2696" s="113"/>
      <c r="AG2696" s="165" t="str">
        <f t="array" ref="AG2696">XLOOKUP(F2696,'CLV2'!A:A,'CLV2'!E:E)</f>
        <v>2.DAIRY</v>
      </c>
      <c r="AH2696" s="115" t="str">
        <f t="array" ref="AH2696">XLOOKUP(F2696,'CLV2'!A:A,'CLV2'!F:F)</f>
        <v>3.YOGURT</v>
      </c>
      <c r="AI2696" s="115" t="str">
        <f t="shared" si="8"/>
        <v>Pack</v>
      </c>
      <c r="AJ2696" s="116">
        <f t="shared" si="9"/>
        <v>0.1428571429</v>
      </c>
      <c r="AK2696" s="117" t="str">
        <f t="array" ref="AK2696">XLOOKUP(F2696,'GIÁ'!A:A,'GIÁ'!D:D)</f>
        <v>5140.97</v>
      </c>
      <c r="AL2696" s="118">
        <f t="shared" si="10"/>
        <v>5140.97</v>
      </c>
      <c r="AM2696" s="118">
        <f t="shared" si="11"/>
        <v>0</v>
      </c>
      <c r="AN2696" s="119">
        <f t="shared" si="12"/>
        <v>0</v>
      </c>
      <c r="AO2696" s="118">
        <f t="shared" si="13"/>
        <v>0</v>
      </c>
      <c r="AP2696" s="121">
        <f t="shared" si="14"/>
        <v>5140.97</v>
      </c>
      <c r="AQ2696" s="122"/>
      <c r="AR2696" s="119"/>
    </row>
    <row r="2697" ht="22.5" customHeight="1">
      <c r="A2697" s="89">
        <v>46233.0</v>
      </c>
      <c r="B2697" s="90">
        <v>0.45625</v>
      </c>
      <c r="C2697" s="91" t="s">
        <v>1322</v>
      </c>
      <c r="D2697" s="129" t="str">
        <f t="array" ref="D2697">XLOOKUP(C2697,'DS ST'!A:A,'DS ST'!B:B)</f>
        <v>KDG</v>
      </c>
      <c r="E2697" s="94" t="str">
        <f t="array" ref="E2697">XLOOKUP($F2697,'GIÁ'!$A:$A,'GIÁ'!$E:$E)</f>
        <v>MÁT</v>
      </c>
      <c r="F2697" s="94">
        <v>8.935217410507E12</v>
      </c>
      <c r="G2697" s="95" t="s">
        <v>1933</v>
      </c>
      <c r="H2697" s="95" t="s">
        <v>57</v>
      </c>
      <c r="I2697" s="96">
        <v>1.0</v>
      </c>
      <c r="J2697" s="96">
        <v>0.0</v>
      </c>
      <c r="K2697" s="98">
        <f t="shared" si="4"/>
        <v>1</v>
      </c>
      <c r="L2697" s="99" t="s">
        <v>6775</v>
      </c>
      <c r="M2697" s="100" t="s">
        <v>6778</v>
      </c>
      <c r="N2697" s="101" t="str">
        <f t="shared" si="139"/>
        <v>TRBKDG7668935217410507</v>
      </c>
      <c r="O2697" s="128"/>
      <c r="P2697" s="100"/>
      <c r="Q2697" s="103">
        <f t="shared" si="5"/>
        <v>1</v>
      </c>
      <c r="R2697" s="161"/>
      <c r="S2697" s="105"/>
      <c r="T2697" s="106"/>
      <c r="U2697" s="107"/>
      <c r="V2697" s="108" t="s">
        <v>756</v>
      </c>
      <c r="W2697" s="109" t="s">
        <v>1312</v>
      </c>
      <c r="X2697" s="110" t="str">
        <f t="shared" si="6"/>
        <v/>
      </c>
      <c r="Y2697" s="110" t="str">
        <f t="shared" si="7"/>
        <v/>
      </c>
      <c r="Z2697" s="139" t="str">
        <f t="shared" si="152"/>
        <v>Chưa xác định</v>
      </c>
      <c r="AA2697" s="109" t="s">
        <v>5260</v>
      </c>
      <c r="AB2697" s="106"/>
      <c r="AC2697" s="158"/>
      <c r="AD2697" s="160"/>
      <c r="AE2697" s="127"/>
      <c r="AF2697" s="113"/>
      <c r="AG2697" s="165" t="str">
        <f t="array" ref="AG2697">XLOOKUP(F2697,'CLV2'!A:A,'CLV2'!E:E)</f>
        <v>2.DAIRY</v>
      </c>
      <c r="AH2697" s="115" t="str">
        <f t="array" ref="AH2697">XLOOKUP(F2697,'CLV2'!A:A,'CLV2'!F:F)</f>
        <v>3.YOGURT</v>
      </c>
      <c r="AI2697" s="115" t="str">
        <f t="shared" si="8"/>
        <v>Pack</v>
      </c>
      <c r="AJ2697" s="116">
        <f t="shared" si="9"/>
        <v>1</v>
      </c>
      <c r="AK2697" s="117" t="str">
        <f t="array" ref="AK2697">XLOOKUP(F2697,'GIÁ'!A:A,'GIÁ'!D:D)</f>
        <v>7094.29</v>
      </c>
      <c r="AL2697" s="118">
        <f t="shared" si="10"/>
        <v>7094.29</v>
      </c>
      <c r="AM2697" s="118">
        <f t="shared" si="11"/>
        <v>0</v>
      </c>
      <c r="AN2697" s="119">
        <f t="shared" si="12"/>
        <v>0</v>
      </c>
      <c r="AO2697" s="118">
        <f t="shared" si="13"/>
        <v>0</v>
      </c>
      <c r="AP2697" s="121">
        <f t="shared" si="14"/>
        <v>7094.29</v>
      </c>
      <c r="AQ2697" s="122"/>
      <c r="AR2697" s="119"/>
    </row>
    <row r="2698" ht="22.5" customHeight="1">
      <c r="A2698" s="89">
        <v>46233.0</v>
      </c>
      <c r="B2698" s="90">
        <v>0.5763888888888888</v>
      </c>
      <c r="C2698" s="91" t="s">
        <v>774</v>
      </c>
      <c r="D2698" s="129" t="str">
        <f t="array" ref="D2698">XLOOKUP(C2698,'DS ST'!A:A,'DS ST'!B:B)</f>
        <v>A174</v>
      </c>
      <c r="E2698" s="94" t="str">
        <f t="array" ref="E2698">XLOOKUP($F2698,'GIÁ'!$A:$A,'GIÁ'!$E:$E)</f>
        <v>ĐÔNG</v>
      </c>
      <c r="F2698" s="94">
        <v>8.934717275081E12</v>
      </c>
      <c r="G2698" s="95" t="s">
        <v>1735</v>
      </c>
      <c r="H2698" s="95" t="s">
        <v>224</v>
      </c>
      <c r="I2698" s="96">
        <v>6.0</v>
      </c>
      <c r="J2698" s="96">
        <v>0.0</v>
      </c>
      <c r="K2698" s="98">
        <f t="shared" si="4"/>
        <v>6</v>
      </c>
      <c r="L2698" s="99" t="s">
        <v>6779</v>
      </c>
      <c r="M2698" s="100" t="s">
        <v>6780</v>
      </c>
      <c r="N2698" s="101" t="str">
        <f t="shared" si="139"/>
        <v>PT1590267-T0018934717275081</v>
      </c>
      <c r="O2698" s="128"/>
      <c r="P2698" s="100"/>
      <c r="Q2698" s="103">
        <f t="shared" si="5"/>
        <v>6</v>
      </c>
      <c r="R2698" s="161"/>
      <c r="S2698" s="105"/>
      <c r="T2698" s="106"/>
      <c r="U2698" s="107" t="s">
        <v>6563</v>
      </c>
      <c r="V2698" s="108" t="s">
        <v>756</v>
      </c>
      <c r="W2698" s="109" t="s">
        <v>1908</v>
      </c>
      <c r="X2698" s="110" t="str">
        <f t="shared" si="6"/>
        <v/>
      </c>
      <c r="Y2698" s="110" t="str">
        <f t="shared" si="7"/>
        <v/>
      </c>
      <c r="Z2698" s="109" t="s">
        <v>797</v>
      </c>
      <c r="AA2698" s="109" t="s">
        <v>802</v>
      </c>
      <c r="AB2698" s="106"/>
      <c r="AC2698" s="158"/>
      <c r="AD2698" s="160"/>
      <c r="AE2698" s="127"/>
      <c r="AF2698" s="113"/>
      <c r="AG2698" s="165" t="str">
        <f t="array" ref="AG2698">XLOOKUP(F2698,'CLV2'!A:A,'CLV2'!E:E)</f>
        <v>2.FROZEN FOODS</v>
      </c>
      <c r="AH2698" s="115" t="str">
        <f t="array" ref="AH2698">XLOOKUP(F2698,'CLV2'!A:A,'CLV2'!F:F)</f>
        <v>3.DUMPLINGS</v>
      </c>
      <c r="AI2698" s="115" t="str">
        <f t="shared" si="8"/>
        <v>Pack</v>
      </c>
      <c r="AJ2698" s="116">
        <f t="shared" si="9"/>
        <v>1</v>
      </c>
      <c r="AK2698" s="117" t="str">
        <f t="array" ref="AK2698">XLOOKUP(F2698,'GIÁ'!A:A,'GIÁ'!D:D)</f>
        <v>42036.39</v>
      </c>
      <c r="AL2698" s="118">
        <f t="shared" si="10"/>
        <v>252218.34</v>
      </c>
      <c r="AM2698" s="118">
        <f t="shared" si="11"/>
        <v>0</v>
      </c>
      <c r="AN2698" s="119">
        <f t="shared" si="12"/>
        <v>0</v>
      </c>
      <c r="AO2698" s="118">
        <f t="shared" si="13"/>
        <v>252218.34</v>
      </c>
      <c r="AP2698" s="121">
        <f t="shared" si="14"/>
        <v>0</v>
      </c>
      <c r="AQ2698" s="122"/>
      <c r="AR2698" s="119"/>
    </row>
    <row r="2699" ht="22.5" customHeight="1">
      <c r="A2699" s="89">
        <v>46233.0</v>
      </c>
      <c r="B2699" s="90">
        <v>0.5763888888888888</v>
      </c>
      <c r="C2699" s="91" t="s">
        <v>774</v>
      </c>
      <c r="D2699" s="129" t="str">
        <f t="array" ref="D2699">XLOOKUP(C2699,'DS ST'!A:A,'DS ST'!B:B)</f>
        <v>A174</v>
      </c>
      <c r="E2699" s="94" t="str">
        <f t="array" ref="E2699">XLOOKUP($F2699,'GIÁ'!$A:$A,'GIÁ'!$E:$E)</f>
        <v>ĐÔNG</v>
      </c>
      <c r="F2699" s="94">
        <v>8.936077110187E12</v>
      </c>
      <c r="G2699" s="95" t="s">
        <v>2335</v>
      </c>
      <c r="H2699" s="95" t="s">
        <v>224</v>
      </c>
      <c r="I2699" s="96">
        <v>4.0</v>
      </c>
      <c r="J2699" s="96">
        <v>0.0</v>
      </c>
      <c r="K2699" s="98">
        <f t="shared" si="4"/>
        <v>4</v>
      </c>
      <c r="L2699" s="99" t="s">
        <v>6779</v>
      </c>
      <c r="M2699" s="100" t="s">
        <v>6780</v>
      </c>
      <c r="N2699" s="101" t="str">
        <f t="shared" si="139"/>
        <v>PT1590267-T0018936077110187</v>
      </c>
      <c r="O2699" s="128"/>
      <c r="P2699" s="100"/>
      <c r="Q2699" s="103">
        <f t="shared" si="5"/>
        <v>4</v>
      </c>
      <c r="R2699" s="161"/>
      <c r="S2699" s="105"/>
      <c r="T2699" s="106"/>
      <c r="U2699" s="107" t="s">
        <v>6565</v>
      </c>
      <c r="V2699" s="108" t="s">
        <v>756</v>
      </c>
      <c r="W2699" s="109" t="s">
        <v>1908</v>
      </c>
      <c r="X2699" s="110" t="str">
        <f t="shared" si="6"/>
        <v/>
      </c>
      <c r="Y2699" s="110" t="str">
        <f t="shared" si="7"/>
        <v/>
      </c>
      <c r="Z2699" s="109" t="s">
        <v>797</v>
      </c>
      <c r="AA2699" s="109" t="s">
        <v>802</v>
      </c>
      <c r="AB2699" s="106"/>
      <c r="AC2699" s="158"/>
      <c r="AD2699" s="160"/>
      <c r="AE2699" s="127"/>
      <c r="AF2699" s="113"/>
      <c r="AG2699" s="165" t="str">
        <f t="array" ref="AG2699">XLOOKUP(F2699,'CLV2'!A:A,'CLV2'!E:E)</f>
        <v>2.FROZEN FOODS</v>
      </c>
      <c r="AH2699" s="115" t="str">
        <f t="array" ref="AH2699">XLOOKUP(F2699,'CLV2'!A:A,'CLV2'!F:F)</f>
        <v>3.DUMPLINGS</v>
      </c>
      <c r="AI2699" s="115" t="str">
        <f t="shared" si="8"/>
        <v>Pack</v>
      </c>
      <c r="AJ2699" s="116">
        <f t="shared" si="9"/>
        <v>1</v>
      </c>
      <c r="AK2699" s="117" t="str">
        <f t="array" ref="AK2699">XLOOKUP(F2699,'GIÁ'!A:A,'GIÁ'!D:D)</f>
        <v>28137.41</v>
      </c>
      <c r="AL2699" s="118">
        <f t="shared" si="10"/>
        <v>112549.64</v>
      </c>
      <c r="AM2699" s="118">
        <f t="shared" si="11"/>
        <v>0</v>
      </c>
      <c r="AN2699" s="119">
        <f t="shared" si="12"/>
        <v>0</v>
      </c>
      <c r="AO2699" s="118">
        <f t="shared" si="13"/>
        <v>112549.64</v>
      </c>
      <c r="AP2699" s="121">
        <f t="shared" si="14"/>
        <v>0</v>
      </c>
      <c r="AQ2699" s="122"/>
      <c r="AR2699" s="119"/>
    </row>
    <row r="2700" ht="22.5" customHeight="1">
      <c r="A2700" s="89">
        <v>46233.0</v>
      </c>
      <c r="B2700" s="90">
        <v>0.5763888888888888</v>
      </c>
      <c r="C2700" s="91" t="s">
        <v>774</v>
      </c>
      <c r="D2700" s="129" t="str">
        <f t="array" ref="D2700">XLOOKUP(C2700,'DS ST'!A:A,'DS ST'!B:B)</f>
        <v>A174</v>
      </c>
      <c r="E2700" s="94" t="str">
        <f t="array" ref="E2700">XLOOKUP($F2700,'GIÁ'!$A:$A,'GIÁ'!$E:$E)</f>
        <v>ĐÔNG</v>
      </c>
      <c r="F2700" s="94">
        <v>8.936219600002E12</v>
      </c>
      <c r="G2700" s="95" t="s">
        <v>2684</v>
      </c>
      <c r="H2700" s="95" t="s">
        <v>224</v>
      </c>
      <c r="I2700" s="96">
        <v>4.0</v>
      </c>
      <c r="J2700" s="96">
        <v>0.0</v>
      </c>
      <c r="K2700" s="98">
        <f t="shared" si="4"/>
        <v>4</v>
      </c>
      <c r="L2700" s="99" t="s">
        <v>6779</v>
      </c>
      <c r="M2700" s="100" t="s">
        <v>6780</v>
      </c>
      <c r="N2700" s="101" t="str">
        <f t="shared" si="139"/>
        <v>PT1590267-T0018936219600002</v>
      </c>
      <c r="O2700" s="128"/>
      <c r="P2700" s="100"/>
      <c r="Q2700" s="103">
        <f t="shared" si="5"/>
        <v>4</v>
      </c>
      <c r="R2700" s="161"/>
      <c r="S2700" s="105"/>
      <c r="T2700" s="106"/>
      <c r="U2700" s="107" t="s">
        <v>6566</v>
      </c>
      <c r="V2700" s="108" t="s">
        <v>756</v>
      </c>
      <c r="W2700" s="109" t="s">
        <v>1908</v>
      </c>
      <c r="X2700" s="110" t="str">
        <f t="shared" si="6"/>
        <v/>
      </c>
      <c r="Y2700" s="110" t="str">
        <f t="shared" si="7"/>
        <v/>
      </c>
      <c r="Z2700" s="109" t="s">
        <v>797</v>
      </c>
      <c r="AA2700" s="109" t="s">
        <v>802</v>
      </c>
      <c r="AB2700" s="106"/>
      <c r="AC2700" s="158"/>
      <c r="AD2700" s="160"/>
      <c r="AE2700" s="127"/>
      <c r="AF2700" s="113"/>
      <c r="AG2700" s="165" t="str">
        <f t="array" ref="AG2700">XLOOKUP(F2700,'CLV2'!A:A,'CLV2'!E:E)</f>
        <v>2.FROZEN FOODS</v>
      </c>
      <c r="AH2700" s="115" t="str">
        <f t="array" ref="AH2700">XLOOKUP(F2700,'CLV2'!A:A,'CLV2'!F:F)</f>
        <v>3.HOTPOT AND FRIED</v>
      </c>
      <c r="AI2700" s="115" t="str">
        <f t="shared" si="8"/>
        <v>Pack</v>
      </c>
      <c r="AJ2700" s="116">
        <f t="shared" si="9"/>
        <v>1</v>
      </c>
      <c r="AK2700" s="117" t="str">
        <f t="array" ref="AK2700">XLOOKUP(F2700,'GIÁ'!A:A,'GIÁ'!D:D)</f>
        <v>11156.53</v>
      </c>
      <c r="AL2700" s="118">
        <f t="shared" si="10"/>
        <v>44626.12</v>
      </c>
      <c r="AM2700" s="118">
        <f t="shared" si="11"/>
        <v>0</v>
      </c>
      <c r="AN2700" s="119">
        <f t="shared" si="12"/>
        <v>0</v>
      </c>
      <c r="AO2700" s="118">
        <f t="shared" si="13"/>
        <v>44626.12</v>
      </c>
      <c r="AP2700" s="121">
        <f t="shared" si="14"/>
        <v>0</v>
      </c>
      <c r="AQ2700" s="122"/>
      <c r="AR2700" s="119"/>
    </row>
    <row r="2701" ht="22.5" customHeight="1">
      <c r="A2701" s="89">
        <v>46233.0</v>
      </c>
      <c r="B2701" s="90">
        <v>0.5763888888888888</v>
      </c>
      <c r="C2701" s="91" t="s">
        <v>774</v>
      </c>
      <c r="D2701" s="129" t="str">
        <f t="array" ref="D2701">XLOOKUP(C2701,'DS ST'!A:A,'DS ST'!B:B)</f>
        <v>A174</v>
      </c>
      <c r="E2701" s="94" t="str">
        <f t="array" ref="E2701">XLOOKUP($F2701,'GIÁ'!$A:$A,'GIÁ'!$E:$E)</f>
        <v>ĐÔNG</v>
      </c>
      <c r="F2701" s="94">
        <v>8.938555386725E12</v>
      </c>
      <c r="G2701" s="95" t="s">
        <v>3156</v>
      </c>
      <c r="H2701" s="95" t="s">
        <v>224</v>
      </c>
      <c r="I2701" s="96">
        <v>6.0</v>
      </c>
      <c r="J2701" s="96">
        <v>0.0</v>
      </c>
      <c r="K2701" s="98">
        <f t="shared" si="4"/>
        <v>6</v>
      </c>
      <c r="L2701" s="99" t="s">
        <v>6779</v>
      </c>
      <c r="M2701" s="100" t="s">
        <v>6780</v>
      </c>
      <c r="N2701" s="101" t="str">
        <f t="shared" si="139"/>
        <v>PT1590267-T0018938555386725</v>
      </c>
      <c r="O2701" s="128"/>
      <c r="P2701" s="100"/>
      <c r="Q2701" s="103">
        <f t="shared" si="5"/>
        <v>6</v>
      </c>
      <c r="R2701" s="161"/>
      <c r="S2701" s="105"/>
      <c r="T2701" s="106"/>
      <c r="U2701" s="107" t="s">
        <v>6596</v>
      </c>
      <c r="V2701" s="108" t="s">
        <v>756</v>
      </c>
      <c r="W2701" s="109" t="s">
        <v>1908</v>
      </c>
      <c r="X2701" s="110" t="str">
        <f t="shared" si="6"/>
        <v/>
      </c>
      <c r="Y2701" s="110" t="str">
        <f t="shared" si="7"/>
        <v/>
      </c>
      <c r="Z2701" s="109" t="s">
        <v>797</v>
      </c>
      <c r="AA2701" s="109" t="s">
        <v>802</v>
      </c>
      <c r="AB2701" s="106"/>
      <c r="AC2701" s="158"/>
      <c r="AD2701" s="160"/>
      <c r="AE2701" s="127"/>
      <c r="AF2701" s="113"/>
      <c r="AG2701" s="165" t="str">
        <f t="array" ref="AG2701">XLOOKUP(F2701,'CLV2'!A:A,'CLV2'!E:E)</f>
        <v>2.FROZEN FOODS</v>
      </c>
      <c r="AH2701" s="115" t="str">
        <f t="array" ref="AH2701">XLOOKUP(F2701,'CLV2'!A:A,'CLV2'!F:F)</f>
        <v>3.PASTRY AND DESSERTS</v>
      </c>
      <c r="AI2701" s="115" t="str">
        <f t="shared" si="8"/>
        <v>Pack</v>
      </c>
      <c r="AJ2701" s="116">
        <f t="shared" si="9"/>
        <v>1</v>
      </c>
      <c r="AK2701" s="117" t="str">
        <f t="array" ref="AK2701">XLOOKUP(F2701,'GIÁ'!A:A,'GIÁ'!D:D)</f>
        <v>26016.14</v>
      </c>
      <c r="AL2701" s="118">
        <f t="shared" si="10"/>
        <v>156096.84</v>
      </c>
      <c r="AM2701" s="118">
        <f t="shared" si="11"/>
        <v>0</v>
      </c>
      <c r="AN2701" s="119">
        <f t="shared" si="12"/>
        <v>0</v>
      </c>
      <c r="AO2701" s="118">
        <f t="shared" si="13"/>
        <v>156096.84</v>
      </c>
      <c r="AP2701" s="121">
        <f t="shared" si="14"/>
        <v>0</v>
      </c>
      <c r="AQ2701" s="122"/>
      <c r="AR2701" s="119"/>
    </row>
    <row r="2702" ht="22.5" customHeight="1">
      <c r="A2702" s="89">
        <v>46233.0</v>
      </c>
      <c r="B2702" s="90">
        <v>0.5763888888888888</v>
      </c>
      <c r="C2702" s="91" t="s">
        <v>774</v>
      </c>
      <c r="D2702" s="129" t="str">
        <f t="array" ref="D2702">XLOOKUP(C2702,'DS ST'!A:A,'DS ST'!B:B)</f>
        <v>A174</v>
      </c>
      <c r="E2702" s="94" t="str">
        <f t="array" ref="E2702">XLOOKUP($F2702,'GIÁ'!$A:$A,'GIÁ'!$E:$E)</f>
        <v>ĐÔNG</v>
      </c>
      <c r="F2702" s="94">
        <v>8.935101607211E12</v>
      </c>
      <c r="G2702" s="95" t="s">
        <v>1879</v>
      </c>
      <c r="H2702" s="95" t="s">
        <v>224</v>
      </c>
      <c r="I2702" s="96">
        <v>2.0</v>
      </c>
      <c r="J2702" s="96">
        <v>0.0</v>
      </c>
      <c r="K2702" s="98">
        <f t="shared" si="4"/>
        <v>2</v>
      </c>
      <c r="L2702" s="99" t="s">
        <v>6779</v>
      </c>
      <c r="M2702" s="100" t="s">
        <v>6780</v>
      </c>
      <c r="N2702" s="101" t="str">
        <f t="shared" si="139"/>
        <v>PT1590267-T0018935101607211</v>
      </c>
      <c r="O2702" s="128"/>
      <c r="P2702" s="100"/>
      <c r="Q2702" s="103">
        <f t="shared" si="5"/>
        <v>2</v>
      </c>
      <c r="R2702" s="161"/>
      <c r="S2702" s="105"/>
      <c r="T2702" s="106"/>
      <c r="U2702" s="107" t="s">
        <v>6523</v>
      </c>
      <c r="V2702" s="108" t="s">
        <v>756</v>
      </c>
      <c r="W2702" s="109" t="s">
        <v>1908</v>
      </c>
      <c r="X2702" s="110" t="str">
        <f t="shared" si="6"/>
        <v/>
      </c>
      <c r="Y2702" s="110" t="str">
        <f t="shared" si="7"/>
        <v/>
      </c>
      <c r="Z2702" s="109" t="s">
        <v>797</v>
      </c>
      <c r="AA2702" s="109" t="s">
        <v>802</v>
      </c>
      <c r="AB2702" s="106"/>
      <c r="AC2702" s="158"/>
      <c r="AD2702" s="160"/>
      <c r="AE2702" s="127"/>
      <c r="AF2702" s="113"/>
      <c r="AG2702" s="165" t="str">
        <f t="array" ref="AG2702">XLOOKUP(F2702,'CLV2'!A:A,'CLV2'!E:E)</f>
        <v>2.FROZEN FOODS</v>
      </c>
      <c r="AH2702" s="115" t="str">
        <f t="array" ref="AH2702">XLOOKUP(F2702,'CLV2'!A:A,'CLV2'!F:F)</f>
        <v>3.DUMPLINGS</v>
      </c>
      <c r="AI2702" s="115" t="str">
        <f t="shared" si="8"/>
        <v>Pack</v>
      </c>
      <c r="AJ2702" s="116">
        <f t="shared" si="9"/>
        <v>1</v>
      </c>
      <c r="AK2702" s="117" t="str">
        <f t="array" ref="AK2702">XLOOKUP(F2702,'GIÁ'!A:A,'GIÁ'!D:D)</f>
        <v>22033.98</v>
      </c>
      <c r="AL2702" s="118">
        <f t="shared" si="10"/>
        <v>44067.96</v>
      </c>
      <c r="AM2702" s="118">
        <f t="shared" si="11"/>
        <v>0</v>
      </c>
      <c r="AN2702" s="119">
        <f t="shared" si="12"/>
        <v>0</v>
      </c>
      <c r="AO2702" s="118">
        <f t="shared" si="13"/>
        <v>44067.96</v>
      </c>
      <c r="AP2702" s="121">
        <f t="shared" si="14"/>
        <v>0</v>
      </c>
      <c r="AQ2702" s="122"/>
      <c r="AR2702" s="119"/>
    </row>
    <row r="2703" ht="22.5" customHeight="1">
      <c r="A2703" s="89">
        <v>46233.0</v>
      </c>
      <c r="B2703" s="90">
        <v>0.5763888888888888</v>
      </c>
      <c r="C2703" s="91" t="s">
        <v>774</v>
      </c>
      <c r="D2703" s="129" t="str">
        <f t="array" ref="D2703">XLOOKUP(C2703,'DS ST'!A:A,'DS ST'!B:B)</f>
        <v>A174</v>
      </c>
      <c r="E2703" s="94" t="str">
        <f t="array" ref="E2703">XLOOKUP($F2703,'GIÁ'!$A:$A,'GIÁ'!$E:$E)</f>
        <v>ĐÔNG</v>
      </c>
      <c r="F2703" s="94">
        <v>8.936200101563E12</v>
      </c>
      <c r="G2703" s="95" t="s">
        <v>2637</v>
      </c>
      <c r="H2703" s="95" t="s">
        <v>224</v>
      </c>
      <c r="I2703" s="96">
        <v>8.0</v>
      </c>
      <c r="J2703" s="96">
        <v>0.0</v>
      </c>
      <c r="K2703" s="98">
        <f t="shared" si="4"/>
        <v>8</v>
      </c>
      <c r="L2703" s="99" t="s">
        <v>6779</v>
      </c>
      <c r="M2703" s="100" t="s">
        <v>6780</v>
      </c>
      <c r="N2703" s="101" t="str">
        <f t="shared" si="139"/>
        <v>PT1590267-T0018936200101563</v>
      </c>
      <c r="O2703" s="128"/>
      <c r="P2703" s="100"/>
      <c r="Q2703" s="103">
        <f t="shared" si="5"/>
        <v>8</v>
      </c>
      <c r="R2703" s="161"/>
      <c r="S2703" s="105"/>
      <c r="T2703" s="106"/>
      <c r="U2703" s="107" t="s">
        <v>6524</v>
      </c>
      <c r="V2703" s="108" t="s">
        <v>756</v>
      </c>
      <c r="W2703" s="109" t="s">
        <v>1908</v>
      </c>
      <c r="X2703" s="110" t="str">
        <f t="shared" si="6"/>
        <v/>
      </c>
      <c r="Y2703" s="110" t="str">
        <f t="shared" si="7"/>
        <v/>
      </c>
      <c r="Z2703" s="109" t="s">
        <v>797</v>
      </c>
      <c r="AA2703" s="109" t="s">
        <v>802</v>
      </c>
      <c r="AB2703" s="106"/>
      <c r="AC2703" s="158"/>
      <c r="AD2703" s="160"/>
      <c r="AE2703" s="127"/>
      <c r="AF2703" s="113"/>
      <c r="AG2703" s="165" t="str">
        <f t="array" ref="AG2703">XLOOKUP(F2703,'CLV2'!A:A,'CLV2'!E:E)</f>
        <v>2.FROZEN FOODS</v>
      </c>
      <c r="AH2703" s="115" t="str">
        <f t="array" ref="AH2703">XLOOKUP(F2703,'CLV2'!A:A,'CLV2'!F:F)</f>
        <v>3.PASTRY AND DESSERTS</v>
      </c>
      <c r="AI2703" s="115" t="str">
        <f t="shared" si="8"/>
        <v>Pack</v>
      </c>
      <c r="AJ2703" s="116">
        <f t="shared" si="9"/>
        <v>1</v>
      </c>
      <c r="AK2703" s="117" t="str">
        <f t="array" ref="AK2703">XLOOKUP(F2703,'GIÁ'!A:A,'GIÁ'!D:D)</f>
        <v>24299.49</v>
      </c>
      <c r="AL2703" s="118">
        <f t="shared" si="10"/>
        <v>194395.92</v>
      </c>
      <c r="AM2703" s="118">
        <f t="shared" si="11"/>
        <v>0</v>
      </c>
      <c r="AN2703" s="119">
        <f t="shared" si="12"/>
        <v>0</v>
      </c>
      <c r="AO2703" s="118">
        <f t="shared" si="13"/>
        <v>194395.92</v>
      </c>
      <c r="AP2703" s="121">
        <f t="shared" si="14"/>
        <v>0</v>
      </c>
      <c r="AQ2703" s="122"/>
      <c r="AR2703" s="119"/>
    </row>
    <row r="2704" ht="22.5" customHeight="1">
      <c r="A2704" s="89">
        <v>46233.0</v>
      </c>
      <c r="B2704" s="90">
        <v>0.5763888888888888</v>
      </c>
      <c r="C2704" s="91" t="s">
        <v>774</v>
      </c>
      <c r="D2704" s="129" t="str">
        <f t="array" ref="D2704">XLOOKUP(C2704,'DS ST'!A:A,'DS ST'!B:B)</f>
        <v>A174</v>
      </c>
      <c r="E2704" s="94" t="str">
        <f t="array" ref="E2704">XLOOKUP($F2704,'GIÁ'!$A:$A,'GIÁ'!$E:$E)</f>
        <v>ĐÔNG</v>
      </c>
      <c r="F2704" s="94">
        <v>8.93607627967E12</v>
      </c>
      <c r="G2704" s="95" t="s">
        <v>2317</v>
      </c>
      <c r="H2704" s="95" t="s">
        <v>224</v>
      </c>
      <c r="I2704" s="96">
        <v>2.0</v>
      </c>
      <c r="J2704" s="96">
        <v>0.0</v>
      </c>
      <c r="K2704" s="98">
        <f t="shared" si="4"/>
        <v>2</v>
      </c>
      <c r="L2704" s="99" t="s">
        <v>6779</v>
      </c>
      <c r="M2704" s="100" t="s">
        <v>6780</v>
      </c>
      <c r="N2704" s="101" t="str">
        <f t="shared" si="139"/>
        <v>PT1590267-T0018936076279670</v>
      </c>
      <c r="O2704" s="128"/>
      <c r="P2704" s="100"/>
      <c r="Q2704" s="103">
        <f t="shared" si="5"/>
        <v>2</v>
      </c>
      <c r="R2704" s="161"/>
      <c r="S2704" s="105"/>
      <c r="T2704" s="106"/>
      <c r="U2704" s="107" t="s">
        <v>6530</v>
      </c>
      <c r="V2704" s="108" t="s">
        <v>756</v>
      </c>
      <c r="W2704" s="109" t="s">
        <v>1908</v>
      </c>
      <c r="X2704" s="110" t="str">
        <f t="shared" si="6"/>
        <v/>
      </c>
      <c r="Y2704" s="110" t="str">
        <f t="shared" si="7"/>
        <v/>
      </c>
      <c r="Z2704" s="109" t="s">
        <v>797</v>
      </c>
      <c r="AA2704" s="109" t="s">
        <v>802</v>
      </c>
      <c r="AB2704" s="106"/>
      <c r="AC2704" s="158"/>
      <c r="AD2704" s="160"/>
      <c r="AE2704" s="127"/>
      <c r="AF2704" s="113"/>
      <c r="AG2704" s="165" t="str">
        <f t="array" ref="AG2704">XLOOKUP(F2704,'CLV2'!A:A,'CLV2'!E:E)</f>
        <v>2.FROZEN FOODS</v>
      </c>
      <c r="AH2704" s="115" t="str">
        <f t="array" ref="AH2704">XLOOKUP(F2704,'CLV2'!A:A,'CLV2'!F:F)</f>
        <v>3.PASTRY AND DESSERTS</v>
      </c>
      <c r="AI2704" s="115" t="str">
        <f t="shared" si="8"/>
        <v>Pack</v>
      </c>
      <c r="AJ2704" s="116">
        <f t="shared" si="9"/>
        <v>1</v>
      </c>
      <c r="AK2704" s="117" t="str">
        <f t="array" ref="AK2704">XLOOKUP(F2704,'GIÁ'!A:A,'GIÁ'!D:D)</f>
        <v>26872.96</v>
      </c>
      <c r="AL2704" s="118">
        <f t="shared" si="10"/>
        <v>53745.92</v>
      </c>
      <c r="AM2704" s="118">
        <f t="shared" si="11"/>
        <v>0</v>
      </c>
      <c r="AN2704" s="119">
        <f t="shared" si="12"/>
        <v>0</v>
      </c>
      <c r="AO2704" s="118">
        <f t="shared" si="13"/>
        <v>53745.92</v>
      </c>
      <c r="AP2704" s="121">
        <f t="shared" si="14"/>
        <v>0</v>
      </c>
      <c r="AQ2704" s="122"/>
      <c r="AR2704" s="119"/>
    </row>
    <row r="2705" ht="22.5" customHeight="1">
      <c r="A2705" s="89">
        <v>46233.0</v>
      </c>
      <c r="B2705" s="90">
        <v>0.5763888888888888</v>
      </c>
      <c r="C2705" s="91" t="s">
        <v>774</v>
      </c>
      <c r="D2705" s="129" t="str">
        <f t="array" ref="D2705">XLOOKUP(C2705,'DS ST'!A:A,'DS ST'!B:B)</f>
        <v>A174</v>
      </c>
      <c r="E2705" s="94" t="str">
        <f t="array" ref="E2705">XLOOKUP($F2705,'GIÁ'!$A:$A,'GIÁ'!$E:$E)</f>
        <v>ĐÔNG</v>
      </c>
      <c r="F2705" s="94">
        <v>8.936190860716E12</v>
      </c>
      <c r="G2705" s="95" t="s">
        <v>2610</v>
      </c>
      <c r="H2705" s="95" t="s">
        <v>93</v>
      </c>
      <c r="I2705" s="96">
        <v>4.0</v>
      </c>
      <c r="J2705" s="96">
        <v>0.0</v>
      </c>
      <c r="K2705" s="98">
        <f t="shared" si="4"/>
        <v>4</v>
      </c>
      <c r="L2705" s="99" t="s">
        <v>6779</v>
      </c>
      <c r="M2705" s="100" t="s">
        <v>6780</v>
      </c>
      <c r="N2705" s="101" t="str">
        <f t="shared" si="139"/>
        <v>PT1590267-T0018936190860716</v>
      </c>
      <c r="O2705" s="128"/>
      <c r="P2705" s="100"/>
      <c r="Q2705" s="103">
        <f t="shared" si="5"/>
        <v>4</v>
      </c>
      <c r="R2705" s="161"/>
      <c r="S2705" s="105"/>
      <c r="T2705" s="106"/>
      <c r="U2705" s="107" t="s">
        <v>6539</v>
      </c>
      <c r="V2705" s="108" t="s">
        <v>756</v>
      </c>
      <c r="W2705" s="109" t="s">
        <v>1908</v>
      </c>
      <c r="X2705" s="110" t="str">
        <f t="shared" si="6"/>
        <v/>
      </c>
      <c r="Y2705" s="110" t="str">
        <f t="shared" si="7"/>
        <v/>
      </c>
      <c r="Z2705" s="109" t="s">
        <v>797</v>
      </c>
      <c r="AA2705" s="109" t="s">
        <v>802</v>
      </c>
      <c r="AB2705" s="106"/>
      <c r="AC2705" s="158"/>
      <c r="AD2705" s="160"/>
      <c r="AE2705" s="127"/>
      <c r="AF2705" s="113"/>
      <c r="AG2705" s="165" t="str">
        <f t="array" ref="AG2705">XLOOKUP(F2705,'CLV2'!A:A,'CLV2'!E:E)</f>
        <v>2.MEAT</v>
      </c>
      <c r="AH2705" s="115" t="str">
        <f t="array" ref="AH2705">XLOOKUP(F2705,'CLV2'!A:A,'CLV2'!F:F)</f>
        <v>3.FROZEN MEAT</v>
      </c>
      <c r="AI2705" s="115" t="str">
        <f t="shared" si="8"/>
        <v>Pack</v>
      </c>
      <c r="AJ2705" s="116">
        <f t="shared" si="9"/>
        <v>1</v>
      </c>
      <c r="AK2705" s="117" t="str">
        <f t="array" ref="AK2705">XLOOKUP(F2705,'GIÁ'!A:A,'GIÁ'!D:D)</f>
        <v>49176.27</v>
      </c>
      <c r="AL2705" s="118">
        <f t="shared" si="10"/>
        <v>196705.08</v>
      </c>
      <c r="AM2705" s="118">
        <f t="shared" si="11"/>
        <v>0</v>
      </c>
      <c r="AN2705" s="119">
        <f t="shared" si="12"/>
        <v>0</v>
      </c>
      <c r="AO2705" s="118">
        <f t="shared" si="13"/>
        <v>196705.08</v>
      </c>
      <c r="AP2705" s="121">
        <f t="shared" si="14"/>
        <v>0</v>
      </c>
      <c r="AQ2705" s="122"/>
      <c r="AR2705" s="119"/>
    </row>
    <row r="2706" ht="22.5" customHeight="1">
      <c r="A2706" s="89">
        <v>46233.0</v>
      </c>
      <c r="B2706" s="90">
        <v>0.5763888888888888</v>
      </c>
      <c r="C2706" s="91" t="s">
        <v>774</v>
      </c>
      <c r="D2706" s="129" t="str">
        <f t="array" ref="D2706">XLOOKUP(C2706,'DS ST'!A:A,'DS ST'!B:B)</f>
        <v>A174</v>
      </c>
      <c r="E2706" s="94" t="str">
        <f t="array" ref="E2706">XLOOKUP($F2706,'GIÁ'!$A:$A,'GIÁ'!$E:$E)</f>
        <v>ĐÔNG</v>
      </c>
      <c r="F2706" s="94">
        <v>8.938535604597E12</v>
      </c>
      <c r="G2706" s="95" t="s">
        <v>3063</v>
      </c>
      <c r="H2706" s="95" t="s">
        <v>93</v>
      </c>
      <c r="I2706" s="96">
        <v>2.0</v>
      </c>
      <c r="J2706" s="96">
        <v>0.0</v>
      </c>
      <c r="K2706" s="98">
        <f t="shared" si="4"/>
        <v>2</v>
      </c>
      <c r="L2706" s="99" t="s">
        <v>6779</v>
      </c>
      <c r="M2706" s="100" t="s">
        <v>6780</v>
      </c>
      <c r="N2706" s="101" t="str">
        <f t="shared" si="139"/>
        <v>PT1590267-T0018938535604597</v>
      </c>
      <c r="O2706" s="128"/>
      <c r="P2706" s="100"/>
      <c r="Q2706" s="103">
        <f t="shared" si="5"/>
        <v>2</v>
      </c>
      <c r="R2706" s="161"/>
      <c r="S2706" s="105"/>
      <c r="T2706" s="106"/>
      <c r="U2706" s="107" t="s">
        <v>6542</v>
      </c>
      <c r="V2706" s="108" t="s">
        <v>756</v>
      </c>
      <c r="W2706" s="109" t="s">
        <v>1908</v>
      </c>
      <c r="X2706" s="110" t="str">
        <f t="shared" si="6"/>
        <v/>
      </c>
      <c r="Y2706" s="110" t="str">
        <f t="shared" si="7"/>
        <v/>
      </c>
      <c r="Z2706" s="109" t="s">
        <v>797</v>
      </c>
      <c r="AA2706" s="109" t="s">
        <v>802</v>
      </c>
      <c r="AB2706" s="106"/>
      <c r="AC2706" s="158"/>
      <c r="AD2706" s="160"/>
      <c r="AE2706" s="127"/>
      <c r="AF2706" s="113"/>
      <c r="AG2706" s="165" t="str">
        <f t="array" ref="AG2706">XLOOKUP(F2706,'CLV2'!A:A,'CLV2'!E:E)</f>
        <v>2.FISH AND SEAFOOD</v>
      </c>
      <c r="AH2706" s="115" t="str">
        <f t="array" ref="AH2706">XLOOKUP(F2706,'CLV2'!A:A,'CLV2'!F:F)</f>
        <v>3.FROZEN FISH AND SEAFOOD</v>
      </c>
      <c r="AI2706" s="115" t="str">
        <f t="shared" si="8"/>
        <v>Pack</v>
      </c>
      <c r="AJ2706" s="116">
        <f t="shared" si="9"/>
        <v>1</v>
      </c>
      <c r="AK2706" s="117" t="str">
        <f t="array" ref="AK2706">XLOOKUP(F2706,'GIÁ'!A:A,'GIÁ'!D:D)</f>
        <v>54841.46</v>
      </c>
      <c r="AL2706" s="118">
        <f t="shared" si="10"/>
        <v>109682.92</v>
      </c>
      <c r="AM2706" s="118">
        <f t="shared" si="11"/>
        <v>0</v>
      </c>
      <c r="AN2706" s="119">
        <f t="shared" si="12"/>
        <v>0</v>
      </c>
      <c r="AO2706" s="118">
        <f t="shared" si="13"/>
        <v>109682.92</v>
      </c>
      <c r="AP2706" s="121">
        <f t="shared" si="14"/>
        <v>0</v>
      </c>
      <c r="AQ2706" s="122"/>
      <c r="AR2706" s="119"/>
    </row>
    <row r="2707" ht="22.5" customHeight="1">
      <c r="A2707" s="89">
        <v>46233.0</v>
      </c>
      <c r="B2707" s="90">
        <v>0.5763888888888888</v>
      </c>
      <c r="C2707" s="91" t="s">
        <v>774</v>
      </c>
      <c r="D2707" s="129" t="str">
        <f t="array" ref="D2707">XLOOKUP(C2707,'DS ST'!A:A,'DS ST'!B:B)</f>
        <v>A174</v>
      </c>
      <c r="E2707" s="94" t="str">
        <f t="array" ref="E2707">XLOOKUP($F2707,'GIÁ'!$A:$A,'GIÁ'!$E:$E)</f>
        <v>ĐÔNG</v>
      </c>
      <c r="F2707" s="94">
        <v>8.936190860464E12</v>
      </c>
      <c r="G2707" s="95" t="s">
        <v>2608</v>
      </c>
      <c r="H2707" s="95" t="s">
        <v>93</v>
      </c>
      <c r="I2707" s="96">
        <v>2.0</v>
      </c>
      <c r="J2707" s="96">
        <v>0.0</v>
      </c>
      <c r="K2707" s="98">
        <f t="shared" si="4"/>
        <v>2</v>
      </c>
      <c r="L2707" s="99" t="s">
        <v>6779</v>
      </c>
      <c r="M2707" s="100" t="s">
        <v>6780</v>
      </c>
      <c r="N2707" s="101" t="str">
        <f t="shared" si="139"/>
        <v>PT1590267-T0018936190860464</v>
      </c>
      <c r="O2707" s="128"/>
      <c r="P2707" s="100"/>
      <c r="Q2707" s="103">
        <f t="shared" si="5"/>
        <v>2</v>
      </c>
      <c r="R2707" s="161"/>
      <c r="S2707" s="105"/>
      <c r="T2707" s="106"/>
      <c r="U2707" s="107" t="s">
        <v>6543</v>
      </c>
      <c r="V2707" s="108" t="s">
        <v>756</v>
      </c>
      <c r="W2707" s="109" t="s">
        <v>1908</v>
      </c>
      <c r="X2707" s="110" t="str">
        <f t="shared" si="6"/>
        <v/>
      </c>
      <c r="Y2707" s="110" t="str">
        <f t="shared" si="7"/>
        <v/>
      </c>
      <c r="Z2707" s="109" t="s">
        <v>797</v>
      </c>
      <c r="AA2707" s="109" t="s">
        <v>802</v>
      </c>
      <c r="AB2707" s="106"/>
      <c r="AC2707" s="158"/>
      <c r="AD2707" s="160"/>
      <c r="AE2707" s="127"/>
      <c r="AF2707" s="113"/>
      <c r="AG2707" s="165" t="str">
        <f t="array" ref="AG2707">XLOOKUP(F2707,'CLV2'!A:A,'CLV2'!E:E)</f>
        <v>2.MEAT</v>
      </c>
      <c r="AH2707" s="115" t="str">
        <f t="array" ref="AH2707">XLOOKUP(F2707,'CLV2'!A:A,'CLV2'!F:F)</f>
        <v>3.FROZEN MEAT</v>
      </c>
      <c r="AI2707" s="115" t="str">
        <f t="shared" si="8"/>
        <v>Pack</v>
      </c>
      <c r="AJ2707" s="116">
        <f t="shared" si="9"/>
        <v>1</v>
      </c>
      <c r="AK2707" s="117" t="str">
        <f t="array" ref="AK2707">XLOOKUP(F2707,'GIÁ'!A:A,'GIÁ'!D:D)</f>
        <v>43621.31</v>
      </c>
      <c r="AL2707" s="118">
        <f t="shared" si="10"/>
        <v>87242.62</v>
      </c>
      <c r="AM2707" s="118">
        <f t="shared" si="11"/>
        <v>0</v>
      </c>
      <c r="AN2707" s="119">
        <f t="shared" si="12"/>
        <v>0</v>
      </c>
      <c r="AO2707" s="118">
        <f t="shared" si="13"/>
        <v>87242.62</v>
      </c>
      <c r="AP2707" s="121">
        <f t="shared" si="14"/>
        <v>0</v>
      </c>
      <c r="AQ2707" s="122"/>
      <c r="AR2707" s="119"/>
    </row>
    <row r="2708" ht="22.5" customHeight="1">
      <c r="A2708" s="89">
        <v>46233.0</v>
      </c>
      <c r="B2708" s="90">
        <v>0.5333333333333333</v>
      </c>
      <c r="C2708" s="91" t="s">
        <v>498</v>
      </c>
      <c r="D2708" s="129" t="str">
        <f t="array" ref="D2708">XLOOKUP(C2708,'DS ST'!A:A,'DS ST'!B:B)</f>
        <v>A136</v>
      </c>
      <c r="E2708" s="94" t="str">
        <f t="array" ref="E2708">XLOOKUP($F2708,'GIÁ'!$A:$A,'GIÁ'!$E:$E)</f>
        <v>MÁT</v>
      </c>
      <c r="F2708" s="94">
        <v>11575.0</v>
      </c>
      <c r="G2708" s="95" t="s">
        <v>908</v>
      </c>
      <c r="H2708" s="95" t="s">
        <v>75</v>
      </c>
      <c r="I2708" s="96">
        <v>3.0</v>
      </c>
      <c r="J2708" s="96">
        <v>0.0</v>
      </c>
      <c r="K2708" s="98">
        <f t="shared" si="4"/>
        <v>3</v>
      </c>
      <c r="L2708" s="99" t="s">
        <v>6781</v>
      </c>
      <c r="M2708" s="100" t="s">
        <v>6782</v>
      </c>
      <c r="N2708" s="101" t="str">
        <f t="shared" si="139"/>
        <v>TRBA13621011575</v>
      </c>
      <c r="O2708" s="128"/>
      <c r="P2708" s="145">
        <v>3.0</v>
      </c>
      <c r="Q2708" s="103">
        <f t="shared" si="5"/>
        <v>0</v>
      </c>
      <c r="R2708" s="161" t="s">
        <v>6783</v>
      </c>
      <c r="S2708" s="105"/>
      <c r="T2708" s="106"/>
      <c r="U2708" s="107"/>
      <c r="V2708" s="108" t="s">
        <v>756</v>
      </c>
      <c r="W2708" s="109" t="s">
        <v>1908</v>
      </c>
      <c r="X2708" s="110" t="str">
        <f t="shared" si="6"/>
        <v/>
      </c>
      <c r="Y2708" s="110" t="str">
        <f t="shared" si="7"/>
        <v>Siêu thị</v>
      </c>
      <c r="Z2708" s="139" t="str">
        <f>IF(N(Q2708)&lt;=0,"",IF(ISNUMBER(SEARCH("Thiếu kiện",V2708)),"Kho đông mát",IF(AND(N(Q2708)&gt;0,N(P2708)&gt;0,OR(ISNUMBER(SEARCH("Hình KDB",U2708)),ISNUMBER(SEARCH("Hình tele",U2708)),ISNUMBER(SEARCH("sai code",U2708)),ISNUMBER(SEARCH("ST nhận",U2708)))),"Kho đông mát",IF(AND(W2708="DC giao thiếu",OR(ISNUMBER(SEARCH("Hình KDB",U2708)),ISNUMBER(SEARCH("Hình tele",U2708)),ISNUMBER(SEARCH("sai code",U2708)))),"Kho đông mát",IF(W2708="DC giao thiếu","Chưa xác định",IF(AND(W2708="DC pick sai",OR(ISNUMBER(SEARCH("Hình KDB",U2708)),ISNUMBER(SEARCH("Hình tele",U2708)),ISNUMBER(SEARCH("sai code",U2708)),ISNUMBER(SEARCH("ST nhận",U2708)))),"Kho đông mát",IF(W2708="DC pick sai","Chưa xác định",IF(AND(W2708="Hao hụt",N(O2708)&gt;0,OR(ISNUMBER(SEARCH("Hình KDB",U2708)),ISNUMBER(SEARCH("Hình tele",U2708)),ISNUMBER(SEARCH("sai code",U2708)),ISNUMBER(SEARCH("ST nhận",U2708)))),"Kho đông mát",IF(W2708="Hao hụt","Chưa xác định",IF(OR(W2708="VT giao sai điểm",W2708="Không đạt nhiệt độ",W2708="TX giao thiếu kiện",W2708="Hàng không đạt CL"),"Kho đông mát",IF(W2708="Chưa xác định","Chưa xác định",IF(N(P2708)&gt;0,"Chưa xác định",""))))))))))))</f>
        <v/>
      </c>
      <c r="AA2708" s="109" t="s">
        <v>802</v>
      </c>
      <c r="AB2708" s="106"/>
      <c r="AC2708" s="158"/>
      <c r="AD2708" s="160"/>
      <c r="AE2708" s="127"/>
      <c r="AF2708" s="113"/>
      <c r="AG2708" s="165" t="str">
        <f t="array" ref="AG2708">XLOOKUP(F2708,'CLV2'!A:A,'CLV2'!E:E)</f>
        <v>2.FRUITS</v>
      </c>
      <c r="AH2708" s="115" t="str">
        <f t="array" ref="AH2708">XLOOKUP(F2708,'CLV2'!A:A,'CLV2'!F:F)</f>
        <v>3.IMPORT FRUITS</v>
      </c>
      <c r="AI2708" s="115" t="str">
        <f t="shared" si="8"/>
        <v>Pack</v>
      </c>
      <c r="AJ2708" s="116">
        <f t="shared" si="9"/>
        <v>1</v>
      </c>
      <c r="AK2708" s="117" t="str">
        <f t="array" ref="AK2708">XLOOKUP(F2708,'GIÁ'!A:A,'GIÁ'!D:D)</f>
        <v>54909.18</v>
      </c>
      <c r="AL2708" s="118">
        <f t="shared" si="10"/>
        <v>164727.54</v>
      </c>
      <c r="AM2708" s="118">
        <f t="shared" si="11"/>
        <v>0</v>
      </c>
      <c r="AN2708" s="119">
        <f t="shared" si="12"/>
        <v>164727.54</v>
      </c>
      <c r="AO2708" s="118">
        <f t="shared" si="13"/>
        <v>0</v>
      </c>
      <c r="AP2708" s="121">
        <f t="shared" si="14"/>
        <v>0</v>
      </c>
      <c r="AQ2708" s="122"/>
      <c r="AR2708" s="119"/>
    </row>
    <row r="2709" ht="22.5" customHeight="1">
      <c r="A2709" s="89">
        <v>46233.0</v>
      </c>
      <c r="B2709" s="90">
        <v>0.30069444444444443</v>
      </c>
      <c r="C2709" s="91" t="s">
        <v>1292</v>
      </c>
      <c r="D2709" s="129" t="str">
        <f t="array" ref="D2709">XLOOKUP(C2709,'DS ST'!A:A,'DS ST'!B:B)</f>
        <v>HTC</v>
      </c>
      <c r="E2709" s="94" t="str">
        <f t="array" ref="E2709">XLOOKUP($F2709,'GIÁ'!$A:$A,'GIÁ'!$E:$E)</f>
        <v>ĐÔNG</v>
      </c>
      <c r="F2709" s="94">
        <v>8.934717275081E12</v>
      </c>
      <c r="G2709" s="95" t="s">
        <v>1735</v>
      </c>
      <c r="H2709" s="95" t="s">
        <v>224</v>
      </c>
      <c r="I2709" s="96">
        <v>6.0</v>
      </c>
      <c r="J2709" s="96">
        <v>0.0</v>
      </c>
      <c r="K2709" s="98">
        <f t="shared" si="4"/>
        <v>6</v>
      </c>
      <c r="L2709" s="99" t="s">
        <v>6784</v>
      </c>
      <c r="M2709" s="100" t="s">
        <v>6785</v>
      </c>
      <c r="N2709" s="101" t="str">
        <f t="shared" si="139"/>
        <v>PT1590244-T0018934717275081</v>
      </c>
      <c r="O2709" s="128"/>
      <c r="P2709" s="100"/>
      <c r="Q2709" s="103">
        <f t="shared" si="5"/>
        <v>6</v>
      </c>
      <c r="R2709" s="161"/>
      <c r="S2709" s="105"/>
      <c r="T2709" s="106"/>
      <c r="U2709" s="107" t="s">
        <v>6563</v>
      </c>
      <c r="V2709" s="108" t="s">
        <v>756</v>
      </c>
      <c r="W2709" s="109" t="s">
        <v>1908</v>
      </c>
      <c r="X2709" s="110" t="str">
        <f t="shared" si="6"/>
        <v/>
      </c>
      <c r="Y2709" s="110" t="str">
        <f t="shared" si="7"/>
        <v/>
      </c>
      <c r="Z2709" s="109" t="s">
        <v>797</v>
      </c>
      <c r="AA2709" s="109" t="s">
        <v>802</v>
      </c>
      <c r="AB2709" s="106"/>
      <c r="AC2709" s="158"/>
      <c r="AD2709" s="160"/>
      <c r="AE2709" s="127"/>
      <c r="AF2709" s="113"/>
      <c r="AG2709" s="165" t="str">
        <f t="array" ref="AG2709">XLOOKUP(F2709,'CLV2'!A:A,'CLV2'!E:E)</f>
        <v>2.FROZEN FOODS</v>
      </c>
      <c r="AH2709" s="115" t="str">
        <f t="array" ref="AH2709">XLOOKUP(F2709,'CLV2'!A:A,'CLV2'!F:F)</f>
        <v>3.DUMPLINGS</v>
      </c>
      <c r="AI2709" s="115" t="str">
        <f t="shared" si="8"/>
        <v>Pack</v>
      </c>
      <c r="AJ2709" s="116">
        <f t="shared" si="9"/>
        <v>1</v>
      </c>
      <c r="AK2709" s="117" t="str">
        <f t="array" ref="AK2709">XLOOKUP(F2709,'GIÁ'!A:A,'GIÁ'!D:D)</f>
        <v>42036.39</v>
      </c>
      <c r="AL2709" s="118">
        <f t="shared" si="10"/>
        <v>252218.34</v>
      </c>
      <c r="AM2709" s="118">
        <f t="shared" si="11"/>
        <v>0</v>
      </c>
      <c r="AN2709" s="119">
        <f t="shared" si="12"/>
        <v>0</v>
      </c>
      <c r="AO2709" s="118">
        <f t="shared" si="13"/>
        <v>252218.34</v>
      </c>
      <c r="AP2709" s="121">
        <f t="shared" si="14"/>
        <v>0</v>
      </c>
      <c r="AQ2709" s="122"/>
      <c r="AR2709" s="119"/>
    </row>
    <row r="2710" ht="22.5" customHeight="1">
      <c r="A2710" s="89">
        <v>46233.0</v>
      </c>
      <c r="B2710" s="90">
        <v>0.30069444444444443</v>
      </c>
      <c r="C2710" s="91" t="s">
        <v>1292</v>
      </c>
      <c r="D2710" s="129" t="str">
        <f t="array" ref="D2710">XLOOKUP(C2710,'DS ST'!A:A,'DS ST'!B:B)</f>
        <v>HTC</v>
      </c>
      <c r="E2710" s="94" t="str">
        <f t="array" ref="E2710">XLOOKUP($F2710,'GIÁ'!$A:$A,'GIÁ'!$E:$E)</f>
        <v>ĐÔNG</v>
      </c>
      <c r="F2710" s="94">
        <v>8.934717401343E12</v>
      </c>
      <c r="G2710" s="95" t="s">
        <v>1752</v>
      </c>
      <c r="H2710" s="95" t="s">
        <v>224</v>
      </c>
      <c r="I2710" s="96">
        <v>4.0</v>
      </c>
      <c r="J2710" s="96">
        <v>0.0</v>
      </c>
      <c r="K2710" s="98">
        <f t="shared" si="4"/>
        <v>4</v>
      </c>
      <c r="L2710" s="99" t="s">
        <v>6784</v>
      </c>
      <c r="M2710" s="100" t="s">
        <v>6785</v>
      </c>
      <c r="N2710" s="101" t="str">
        <f t="shared" si="139"/>
        <v>PT1590244-T0018934717401343</v>
      </c>
      <c r="O2710" s="128"/>
      <c r="P2710" s="100"/>
      <c r="Q2710" s="103">
        <f t="shared" si="5"/>
        <v>4</v>
      </c>
      <c r="R2710" s="161"/>
      <c r="S2710" s="105"/>
      <c r="T2710" s="106"/>
      <c r="U2710" s="107" t="s">
        <v>6576</v>
      </c>
      <c r="V2710" s="108" t="s">
        <v>756</v>
      </c>
      <c r="W2710" s="109" t="s">
        <v>1908</v>
      </c>
      <c r="X2710" s="110" t="str">
        <f t="shared" si="6"/>
        <v/>
      </c>
      <c r="Y2710" s="110" t="str">
        <f t="shared" si="7"/>
        <v/>
      </c>
      <c r="Z2710" s="109" t="s">
        <v>797</v>
      </c>
      <c r="AA2710" s="109" t="s">
        <v>802</v>
      </c>
      <c r="AB2710" s="106"/>
      <c r="AC2710" s="158"/>
      <c r="AD2710" s="160"/>
      <c r="AE2710" s="127"/>
      <c r="AF2710" s="113"/>
      <c r="AG2710" s="165" t="str">
        <f t="array" ref="AG2710">XLOOKUP(F2710,'CLV2'!A:A,'CLV2'!E:E)</f>
        <v>2.FROZEN FOODS</v>
      </c>
      <c r="AH2710" s="115" t="str">
        <f t="array" ref="AH2710">XLOOKUP(F2710,'CLV2'!A:A,'CLV2'!F:F)</f>
        <v>3.DUMPLINGS</v>
      </c>
      <c r="AI2710" s="115" t="str">
        <f t="shared" si="8"/>
        <v>Pack</v>
      </c>
      <c r="AJ2710" s="116">
        <f t="shared" si="9"/>
        <v>1</v>
      </c>
      <c r="AK2710" s="117" t="str">
        <f t="array" ref="AK2710">XLOOKUP(F2710,'GIÁ'!A:A,'GIÁ'!D:D)</f>
        <v>20835.93</v>
      </c>
      <c r="AL2710" s="118">
        <f t="shared" si="10"/>
        <v>83343.72</v>
      </c>
      <c r="AM2710" s="118">
        <f t="shared" si="11"/>
        <v>0</v>
      </c>
      <c r="AN2710" s="119">
        <f t="shared" si="12"/>
        <v>0</v>
      </c>
      <c r="AO2710" s="118">
        <f t="shared" si="13"/>
        <v>83343.72</v>
      </c>
      <c r="AP2710" s="121">
        <f t="shared" si="14"/>
        <v>0</v>
      </c>
      <c r="AQ2710" s="122"/>
      <c r="AR2710" s="119"/>
    </row>
    <row r="2711" ht="22.5" customHeight="1">
      <c r="A2711" s="89">
        <v>46233.0</v>
      </c>
      <c r="B2711" s="90">
        <v>0.30069444444444443</v>
      </c>
      <c r="C2711" s="91" t="s">
        <v>1292</v>
      </c>
      <c r="D2711" s="129" t="str">
        <f t="array" ref="D2711">XLOOKUP(C2711,'DS ST'!A:A,'DS ST'!B:B)</f>
        <v>HTC</v>
      </c>
      <c r="E2711" s="94" t="str">
        <f t="array" ref="E2711">XLOOKUP($F2711,'GIÁ'!$A:$A,'GIÁ'!$E:$E)</f>
        <v>ĐÔNG</v>
      </c>
      <c r="F2711" s="94">
        <v>8.936200100092E12</v>
      </c>
      <c r="G2711" s="95" t="s">
        <v>2627</v>
      </c>
      <c r="H2711" s="95" t="s">
        <v>224</v>
      </c>
      <c r="I2711" s="96">
        <v>4.0</v>
      </c>
      <c r="J2711" s="96">
        <v>0.0</v>
      </c>
      <c r="K2711" s="98">
        <f t="shared" si="4"/>
        <v>4</v>
      </c>
      <c r="L2711" s="99" t="s">
        <v>6784</v>
      </c>
      <c r="M2711" s="100" t="s">
        <v>6785</v>
      </c>
      <c r="N2711" s="101" t="str">
        <f t="shared" si="139"/>
        <v>PT1590244-T0018936200100092</v>
      </c>
      <c r="O2711" s="128"/>
      <c r="P2711" s="100"/>
      <c r="Q2711" s="103">
        <f t="shared" si="5"/>
        <v>4</v>
      </c>
      <c r="R2711" s="161"/>
      <c r="S2711" s="105"/>
      <c r="T2711" s="106"/>
      <c r="U2711" s="107"/>
      <c r="V2711" s="108" t="s">
        <v>756</v>
      </c>
      <c r="W2711" s="109" t="s">
        <v>1312</v>
      </c>
      <c r="X2711" s="110" t="str">
        <f t="shared" si="6"/>
        <v/>
      </c>
      <c r="Y2711" s="110" t="str">
        <f t="shared" si="7"/>
        <v/>
      </c>
      <c r="Z2711" s="139" t="str">
        <f>IF(N(Q2711)&lt;=0,"",IF(ISNUMBER(SEARCH("Thiếu kiện",V2711)),"Kho đông mát",IF(AND(N(Q2711)&gt;0,N(P2711)&gt;0,OR(ISNUMBER(SEARCH("Hình KDB",U2711)),ISNUMBER(SEARCH("Hình tele",U2711)),ISNUMBER(SEARCH("sai code",U2711)),ISNUMBER(SEARCH("ST nhận",U2711)))),"Kho đông mát",IF(AND(W2711="DC giao thiếu",OR(ISNUMBER(SEARCH("Hình KDB",U2711)),ISNUMBER(SEARCH("Hình tele",U2711)),ISNUMBER(SEARCH("sai code",U2711)))),"Kho đông mát",IF(W2711="DC giao thiếu","Chưa xác định",IF(AND(W2711="DC pick sai",OR(ISNUMBER(SEARCH("Hình KDB",U2711)),ISNUMBER(SEARCH("Hình tele",U2711)),ISNUMBER(SEARCH("sai code",U2711)),ISNUMBER(SEARCH("ST nhận",U2711)))),"Kho đông mát",IF(W2711="DC pick sai","Chưa xác định",IF(AND(W2711="Hao hụt",N(O2711)&gt;0,OR(ISNUMBER(SEARCH("Hình KDB",U2711)),ISNUMBER(SEARCH("Hình tele",U2711)),ISNUMBER(SEARCH("sai code",U2711)),ISNUMBER(SEARCH("ST nhận",U2711)))),"Kho đông mát",IF(W2711="Hao hụt","Chưa xác định",IF(OR(W2711="VT giao sai điểm",W2711="Không đạt nhiệt độ",W2711="TX giao thiếu kiện",W2711="Hàng không đạt CL"),"Kho đông mát",IF(W2711="Chưa xác định","Chưa xác định",IF(N(P2711)&gt;0,"Chưa xác định",""))))))))))))</f>
        <v>Chưa xác định</v>
      </c>
      <c r="AA2711" s="109" t="s">
        <v>5260</v>
      </c>
      <c r="AB2711" s="106"/>
      <c r="AC2711" s="158"/>
      <c r="AD2711" s="160"/>
      <c r="AE2711" s="127"/>
      <c r="AF2711" s="113"/>
      <c r="AG2711" s="165" t="str">
        <f t="array" ref="AG2711">XLOOKUP(F2711,'CLV2'!A:A,'CLV2'!E:E)</f>
        <v>2.FROZEN FOODS</v>
      </c>
      <c r="AH2711" s="115" t="str">
        <f t="array" ref="AH2711">XLOOKUP(F2711,'CLV2'!A:A,'CLV2'!F:F)</f>
        <v>3.PASTRY AND DESSERTS</v>
      </c>
      <c r="AI2711" s="115" t="str">
        <f t="shared" si="8"/>
        <v>Pack</v>
      </c>
      <c r="AJ2711" s="116">
        <f t="shared" si="9"/>
        <v>1</v>
      </c>
      <c r="AK2711" s="117" t="str">
        <f t="array" ref="AK2711">XLOOKUP(F2711,'GIÁ'!A:A,'GIÁ'!D:D)</f>
        <v>21715.47</v>
      </c>
      <c r="AL2711" s="118">
        <f t="shared" si="10"/>
        <v>86861.88</v>
      </c>
      <c r="AM2711" s="118">
        <f t="shared" si="11"/>
        <v>0</v>
      </c>
      <c r="AN2711" s="119">
        <f t="shared" si="12"/>
        <v>0</v>
      </c>
      <c r="AO2711" s="118">
        <f t="shared" si="13"/>
        <v>0</v>
      </c>
      <c r="AP2711" s="121">
        <f t="shared" si="14"/>
        <v>86861.88</v>
      </c>
      <c r="AQ2711" s="122"/>
      <c r="AR2711" s="119"/>
    </row>
    <row r="2712" ht="22.5" customHeight="1">
      <c r="A2712" s="89">
        <v>46233.0</v>
      </c>
      <c r="B2712" s="90">
        <v>0.30069444444444443</v>
      </c>
      <c r="C2712" s="91" t="s">
        <v>1292</v>
      </c>
      <c r="D2712" s="129" t="str">
        <f t="array" ref="D2712">XLOOKUP(C2712,'DS ST'!A:A,'DS ST'!B:B)</f>
        <v>HTC</v>
      </c>
      <c r="E2712" s="94" t="str">
        <f t="array" ref="E2712">XLOOKUP($F2712,'GIÁ'!$A:$A,'GIÁ'!$E:$E)</f>
        <v>ĐÔNG</v>
      </c>
      <c r="F2712" s="94">
        <v>8.935101607211E12</v>
      </c>
      <c r="G2712" s="95" t="s">
        <v>1879</v>
      </c>
      <c r="H2712" s="95" t="s">
        <v>224</v>
      </c>
      <c r="I2712" s="96">
        <v>8.0</v>
      </c>
      <c r="J2712" s="96">
        <v>0.0</v>
      </c>
      <c r="K2712" s="98">
        <f t="shared" si="4"/>
        <v>8</v>
      </c>
      <c r="L2712" s="99" t="s">
        <v>6784</v>
      </c>
      <c r="M2712" s="100" t="s">
        <v>6785</v>
      </c>
      <c r="N2712" s="101" t="str">
        <f t="shared" si="139"/>
        <v>PT1590244-T0018935101607211</v>
      </c>
      <c r="O2712" s="128"/>
      <c r="P2712" s="100"/>
      <c r="Q2712" s="103">
        <f t="shared" si="5"/>
        <v>8</v>
      </c>
      <c r="R2712" s="161"/>
      <c r="S2712" s="105"/>
      <c r="T2712" s="106"/>
      <c r="U2712" s="107" t="s">
        <v>6523</v>
      </c>
      <c r="V2712" s="108" t="s">
        <v>756</v>
      </c>
      <c r="W2712" s="109" t="s">
        <v>1908</v>
      </c>
      <c r="X2712" s="110" t="str">
        <f t="shared" si="6"/>
        <v/>
      </c>
      <c r="Y2712" s="110" t="str">
        <f t="shared" si="7"/>
        <v/>
      </c>
      <c r="Z2712" s="109" t="s">
        <v>797</v>
      </c>
      <c r="AA2712" s="109" t="s">
        <v>802</v>
      </c>
      <c r="AB2712" s="106"/>
      <c r="AC2712" s="158"/>
      <c r="AD2712" s="160"/>
      <c r="AE2712" s="127"/>
      <c r="AF2712" s="113"/>
      <c r="AG2712" s="165" t="str">
        <f t="array" ref="AG2712">XLOOKUP(F2712,'CLV2'!A:A,'CLV2'!E:E)</f>
        <v>2.FROZEN FOODS</v>
      </c>
      <c r="AH2712" s="115" t="str">
        <f t="array" ref="AH2712">XLOOKUP(F2712,'CLV2'!A:A,'CLV2'!F:F)</f>
        <v>3.DUMPLINGS</v>
      </c>
      <c r="AI2712" s="115" t="str">
        <f t="shared" si="8"/>
        <v>Pack</v>
      </c>
      <c r="AJ2712" s="116">
        <f t="shared" si="9"/>
        <v>1</v>
      </c>
      <c r="AK2712" s="117" t="str">
        <f t="array" ref="AK2712">XLOOKUP(F2712,'GIÁ'!A:A,'GIÁ'!D:D)</f>
        <v>22033.98</v>
      </c>
      <c r="AL2712" s="118">
        <f t="shared" si="10"/>
        <v>176271.84</v>
      </c>
      <c r="AM2712" s="118">
        <f t="shared" si="11"/>
        <v>0</v>
      </c>
      <c r="AN2712" s="119">
        <f t="shared" si="12"/>
        <v>0</v>
      </c>
      <c r="AO2712" s="118">
        <f t="shared" si="13"/>
        <v>176271.84</v>
      </c>
      <c r="AP2712" s="121">
        <f t="shared" si="14"/>
        <v>0</v>
      </c>
      <c r="AQ2712" s="122"/>
      <c r="AR2712" s="119"/>
    </row>
    <row r="2713" ht="22.5" customHeight="1">
      <c r="A2713" s="89">
        <v>46233.0</v>
      </c>
      <c r="B2713" s="90">
        <v>0.30069444444444443</v>
      </c>
      <c r="C2713" s="91" t="s">
        <v>1292</v>
      </c>
      <c r="D2713" s="129" t="str">
        <f t="array" ref="D2713">XLOOKUP(C2713,'DS ST'!A:A,'DS ST'!B:B)</f>
        <v>HTC</v>
      </c>
      <c r="E2713" s="94" t="str">
        <f t="array" ref="E2713">XLOOKUP($F2713,'GIÁ'!$A:$A,'GIÁ'!$E:$E)</f>
        <v>ĐÔNG</v>
      </c>
      <c r="F2713" s="94">
        <v>8.936013238791E12</v>
      </c>
      <c r="G2713" s="95" t="s">
        <v>2178</v>
      </c>
      <c r="H2713" s="95" t="s">
        <v>57</v>
      </c>
      <c r="I2713" s="96">
        <v>10.0</v>
      </c>
      <c r="J2713" s="96">
        <v>0.0</v>
      </c>
      <c r="K2713" s="98">
        <f t="shared" si="4"/>
        <v>10</v>
      </c>
      <c r="L2713" s="99" t="s">
        <v>6784</v>
      </c>
      <c r="M2713" s="100" t="s">
        <v>6785</v>
      </c>
      <c r="N2713" s="101" t="str">
        <f t="shared" si="139"/>
        <v>PT1590244-T0018936013238791</v>
      </c>
      <c r="O2713" s="128"/>
      <c r="P2713" s="100"/>
      <c r="Q2713" s="103">
        <f t="shared" si="5"/>
        <v>10</v>
      </c>
      <c r="R2713" s="161"/>
      <c r="S2713" s="105"/>
      <c r="T2713" s="106"/>
      <c r="U2713" s="107" t="s">
        <v>6525</v>
      </c>
      <c r="V2713" s="108" t="s">
        <v>756</v>
      </c>
      <c r="W2713" s="109" t="s">
        <v>1908</v>
      </c>
      <c r="X2713" s="110" t="str">
        <f t="shared" si="6"/>
        <v/>
      </c>
      <c r="Y2713" s="110" t="str">
        <f t="shared" si="7"/>
        <v/>
      </c>
      <c r="Z2713" s="109" t="s">
        <v>797</v>
      </c>
      <c r="AA2713" s="109" t="s">
        <v>802</v>
      </c>
      <c r="AB2713" s="106"/>
      <c r="AC2713" s="158"/>
      <c r="AD2713" s="160"/>
      <c r="AE2713" s="127"/>
      <c r="AF2713" s="113"/>
      <c r="AG2713" s="165" t="str">
        <f t="array" ref="AG2713">XLOOKUP(F2713,'CLV2'!A:A,'CLV2'!E:E)</f>
        <v>2.FROZEN FOODS</v>
      </c>
      <c r="AH2713" s="115" t="str">
        <f t="array" ref="AH2713">XLOOKUP(F2713,'CLV2'!A:A,'CLV2'!F:F)</f>
        <v>3.PIZZA - READY MEALS</v>
      </c>
      <c r="AI2713" s="115" t="str">
        <f t="shared" si="8"/>
        <v>Pack</v>
      </c>
      <c r="AJ2713" s="116">
        <f t="shared" si="9"/>
        <v>1</v>
      </c>
      <c r="AK2713" s="117" t="str">
        <f t="array" ref="AK2713">XLOOKUP(F2713,'GIÁ'!A:A,'GIÁ'!D:D)</f>
        <v>22578.43</v>
      </c>
      <c r="AL2713" s="118">
        <f t="shared" si="10"/>
        <v>225784.3</v>
      </c>
      <c r="AM2713" s="118">
        <f t="shared" si="11"/>
        <v>0</v>
      </c>
      <c r="AN2713" s="119">
        <f t="shared" si="12"/>
        <v>0</v>
      </c>
      <c r="AO2713" s="118">
        <f t="shared" si="13"/>
        <v>225784.3</v>
      </c>
      <c r="AP2713" s="121">
        <f t="shared" si="14"/>
        <v>0</v>
      </c>
      <c r="AQ2713" s="122"/>
      <c r="AR2713" s="119"/>
    </row>
    <row r="2714" ht="22.5" customHeight="1">
      <c r="A2714" s="89">
        <v>46233.0</v>
      </c>
      <c r="B2714" s="90">
        <v>0.30069444444444443</v>
      </c>
      <c r="C2714" s="91" t="s">
        <v>1292</v>
      </c>
      <c r="D2714" s="129" t="str">
        <f t="array" ref="D2714">XLOOKUP(C2714,'DS ST'!A:A,'DS ST'!B:B)</f>
        <v>HTC</v>
      </c>
      <c r="E2714" s="94" t="str">
        <f t="array" ref="E2714">XLOOKUP($F2714,'GIÁ'!$A:$A,'GIÁ'!$E:$E)</f>
        <v>ĐÔNG</v>
      </c>
      <c r="F2714" s="94">
        <v>8.935297103726E12</v>
      </c>
      <c r="G2714" s="95" t="s">
        <v>2028</v>
      </c>
      <c r="H2714" s="95" t="s">
        <v>224</v>
      </c>
      <c r="I2714" s="96">
        <v>2.0</v>
      </c>
      <c r="J2714" s="96">
        <v>0.0</v>
      </c>
      <c r="K2714" s="98">
        <f t="shared" si="4"/>
        <v>2</v>
      </c>
      <c r="L2714" s="99" t="s">
        <v>6784</v>
      </c>
      <c r="M2714" s="100" t="s">
        <v>6785</v>
      </c>
      <c r="N2714" s="101" t="str">
        <f t="shared" si="139"/>
        <v>PT1590244-T0018935297103726</v>
      </c>
      <c r="O2714" s="128"/>
      <c r="P2714" s="100"/>
      <c r="Q2714" s="103">
        <f t="shared" si="5"/>
        <v>2</v>
      </c>
      <c r="R2714" s="161"/>
      <c r="S2714" s="105"/>
      <c r="T2714" s="106"/>
      <c r="U2714" s="107" t="s">
        <v>6526</v>
      </c>
      <c r="V2714" s="108" t="s">
        <v>756</v>
      </c>
      <c r="W2714" s="109" t="s">
        <v>1908</v>
      </c>
      <c r="X2714" s="110" t="str">
        <f t="shared" si="6"/>
        <v/>
      </c>
      <c r="Y2714" s="110" t="str">
        <f t="shared" si="7"/>
        <v/>
      </c>
      <c r="Z2714" s="109" t="s">
        <v>797</v>
      </c>
      <c r="AA2714" s="109" t="s">
        <v>802</v>
      </c>
      <c r="AB2714" s="106"/>
      <c r="AC2714" s="158"/>
      <c r="AD2714" s="160"/>
      <c r="AE2714" s="127"/>
      <c r="AF2714" s="113"/>
      <c r="AG2714" s="165" t="str">
        <f t="array" ref="AG2714">XLOOKUP(F2714,'CLV2'!A:A,'CLV2'!E:E)</f>
        <v>2.FROZEN FOODS</v>
      </c>
      <c r="AH2714" s="115" t="str">
        <f t="array" ref="AH2714">XLOOKUP(F2714,'CLV2'!A:A,'CLV2'!F:F)</f>
        <v>3.PIZZA - READY MEALS</v>
      </c>
      <c r="AI2714" s="115" t="str">
        <f t="shared" si="8"/>
        <v>Pack</v>
      </c>
      <c r="AJ2714" s="116">
        <f t="shared" si="9"/>
        <v>1</v>
      </c>
      <c r="AK2714" s="117" t="str">
        <f t="array" ref="AK2714">XLOOKUP(F2714,'GIÁ'!A:A,'GIÁ'!D:D)</f>
        <v>61056.95</v>
      </c>
      <c r="AL2714" s="118">
        <f t="shared" si="10"/>
        <v>122113.9</v>
      </c>
      <c r="AM2714" s="118">
        <f t="shared" si="11"/>
        <v>0</v>
      </c>
      <c r="AN2714" s="119">
        <f t="shared" si="12"/>
        <v>0</v>
      </c>
      <c r="AO2714" s="118">
        <f t="shared" si="13"/>
        <v>122113.9</v>
      </c>
      <c r="AP2714" s="121">
        <f t="shared" si="14"/>
        <v>0</v>
      </c>
      <c r="AQ2714" s="122"/>
      <c r="AR2714" s="119"/>
    </row>
    <row r="2715" ht="22.5" customHeight="1">
      <c r="A2715" s="89">
        <v>46233.0</v>
      </c>
      <c r="B2715" s="90">
        <v>0.30069444444444443</v>
      </c>
      <c r="C2715" s="91" t="s">
        <v>1292</v>
      </c>
      <c r="D2715" s="129" t="str">
        <f t="array" ref="D2715">XLOOKUP(C2715,'DS ST'!A:A,'DS ST'!B:B)</f>
        <v>HTC</v>
      </c>
      <c r="E2715" s="94" t="str">
        <f t="array" ref="E2715">XLOOKUP($F2715,'GIÁ'!$A:$A,'GIÁ'!$E:$E)</f>
        <v>ĐÔNG</v>
      </c>
      <c r="F2715" s="94">
        <v>8.93850822885E12</v>
      </c>
      <c r="G2715" s="95" t="s">
        <v>2897</v>
      </c>
      <c r="H2715" s="95" t="s">
        <v>57</v>
      </c>
      <c r="I2715" s="96">
        <v>4.0</v>
      </c>
      <c r="J2715" s="96">
        <v>0.0</v>
      </c>
      <c r="K2715" s="98">
        <f t="shared" si="4"/>
        <v>4</v>
      </c>
      <c r="L2715" s="99" t="s">
        <v>6784</v>
      </c>
      <c r="M2715" s="100" t="s">
        <v>6785</v>
      </c>
      <c r="N2715" s="101" t="str">
        <f t="shared" si="139"/>
        <v>PT1590244-T0018938508228850</v>
      </c>
      <c r="O2715" s="128"/>
      <c r="P2715" s="100"/>
      <c r="Q2715" s="103">
        <f t="shared" si="5"/>
        <v>4</v>
      </c>
      <c r="R2715" s="161"/>
      <c r="S2715" s="105"/>
      <c r="T2715" s="106"/>
      <c r="U2715" s="107" t="s">
        <v>6609</v>
      </c>
      <c r="V2715" s="108" t="s">
        <v>756</v>
      </c>
      <c r="W2715" s="109" t="s">
        <v>1908</v>
      </c>
      <c r="X2715" s="110" t="str">
        <f t="shared" si="6"/>
        <v/>
      </c>
      <c r="Y2715" s="110" t="str">
        <f t="shared" si="7"/>
        <v/>
      </c>
      <c r="Z2715" s="109" t="s">
        <v>797</v>
      </c>
      <c r="AA2715" s="109" t="s">
        <v>802</v>
      </c>
      <c r="AB2715" s="106"/>
      <c r="AC2715" s="158"/>
      <c r="AD2715" s="160"/>
      <c r="AE2715" s="127"/>
      <c r="AF2715" s="113"/>
      <c r="AG2715" s="165" t="str">
        <f t="array" ref="AG2715">XLOOKUP(F2715,'CLV2'!A:A,'CLV2'!E:E)</f>
        <v>2.FROZEN FOODS</v>
      </c>
      <c r="AH2715" s="115" t="str">
        <f t="array" ref="AH2715">XLOOKUP(F2715,'CLV2'!A:A,'CLV2'!F:F)</f>
        <v>3.PIZZA - READY MEALS</v>
      </c>
      <c r="AI2715" s="115" t="str">
        <f t="shared" si="8"/>
        <v>Pack</v>
      </c>
      <c r="AJ2715" s="116">
        <f t="shared" si="9"/>
        <v>1</v>
      </c>
      <c r="AK2715" s="117" t="str">
        <f t="array" ref="AK2715">XLOOKUP(F2715,'GIÁ'!A:A,'GIÁ'!D:D)</f>
        <v>51620.00</v>
      </c>
      <c r="AL2715" s="118">
        <f t="shared" si="10"/>
        <v>206480</v>
      </c>
      <c r="AM2715" s="118">
        <f t="shared" si="11"/>
        <v>0</v>
      </c>
      <c r="AN2715" s="119">
        <f t="shared" si="12"/>
        <v>0</v>
      </c>
      <c r="AO2715" s="118">
        <f t="shared" si="13"/>
        <v>206480</v>
      </c>
      <c r="AP2715" s="121">
        <f t="shared" si="14"/>
        <v>0</v>
      </c>
      <c r="AQ2715" s="122"/>
      <c r="AR2715" s="119"/>
    </row>
    <row r="2716" ht="22.5" customHeight="1">
      <c r="A2716" s="89">
        <v>46233.0</v>
      </c>
      <c r="B2716" s="90">
        <v>0.30069444444444443</v>
      </c>
      <c r="C2716" s="91" t="s">
        <v>1292</v>
      </c>
      <c r="D2716" s="129" t="str">
        <f t="array" ref="D2716">XLOOKUP(C2716,'DS ST'!A:A,'DS ST'!B:B)</f>
        <v>HTC</v>
      </c>
      <c r="E2716" s="94" t="str">
        <f t="array" ref="E2716">XLOOKUP($F2716,'GIÁ'!$A:$A,'GIÁ'!$E:$E)</f>
        <v>ĐÔNG</v>
      </c>
      <c r="F2716" s="94">
        <v>8.936210415551E12</v>
      </c>
      <c r="G2716" s="95" t="s">
        <v>2676</v>
      </c>
      <c r="H2716" s="95" t="s">
        <v>224</v>
      </c>
      <c r="I2716" s="96">
        <v>10.0</v>
      </c>
      <c r="J2716" s="96">
        <v>0.0</v>
      </c>
      <c r="K2716" s="98">
        <f t="shared" si="4"/>
        <v>10</v>
      </c>
      <c r="L2716" s="99" t="s">
        <v>6784</v>
      </c>
      <c r="M2716" s="100" t="s">
        <v>6785</v>
      </c>
      <c r="N2716" s="101" t="str">
        <f t="shared" si="139"/>
        <v>PT1590244-T0018936210415551</v>
      </c>
      <c r="O2716" s="128"/>
      <c r="P2716" s="100"/>
      <c r="Q2716" s="103">
        <f t="shared" si="5"/>
        <v>10</v>
      </c>
      <c r="R2716" s="161"/>
      <c r="S2716" s="105"/>
      <c r="T2716" s="106"/>
      <c r="U2716" s="107" t="s">
        <v>6554</v>
      </c>
      <c r="V2716" s="108" t="s">
        <v>756</v>
      </c>
      <c r="W2716" s="109" t="s">
        <v>1908</v>
      </c>
      <c r="X2716" s="110" t="str">
        <f t="shared" si="6"/>
        <v/>
      </c>
      <c r="Y2716" s="110" t="str">
        <f t="shared" si="7"/>
        <v/>
      </c>
      <c r="Z2716" s="109" t="s">
        <v>797</v>
      </c>
      <c r="AA2716" s="109" t="s">
        <v>802</v>
      </c>
      <c r="AB2716" s="106"/>
      <c r="AC2716" s="158"/>
      <c r="AD2716" s="160"/>
      <c r="AE2716" s="127"/>
      <c r="AF2716" s="113"/>
      <c r="AG2716" s="165" t="str">
        <f t="array" ref="AG2716">XLOOKUP(F2716,'CLV2'!A:A,'CLV2'!E:E)</f>
        <v>2.FROZEN FOODS</v>
      </c>
      <c r="AH2716" s="115" t="str">
        <f t="array" ref="AH2716">XLOOKUP(F2716,'CLV2'!A:A,'CLV2'!F:F)</f>
        <v>3.DUMPLINGS</v>
      </c>
      <c r="AI2716" s="115" t="str">
        <f t="shared" si="8"/>
        <v>Pack</v>
      </c>
      <c r="AJ2716" s="116">
        <f t="shared" si="9"/>
        <v>1</v>
      </c>
      <c r="AK2716" s="117" t="str">
        <f t="array" ref="AK2716">XLOOKUP(F2716,'GIÁ'!A:A,'GIÁ'!D:D)</f>
        <v>24150.20</v>
      </c>
      <c r="AL2716" s="118">
        <f t="shared" si="10"/>
        <v>241502</v>
      </c>
      <c r="AM2716" s="118">
        <f t="shared" si="11"/>
        <v>0</v>
      </c>
      <c r="AN2716" s="119">
        <f t="shared" si="12"/>
        <v>0</v>
      </c>
      <c r="AO2716" s="118">
        <f t="shared" si="13"/>
        <v>241502</v>
      </c>
      <c r="AP2716" s="121">
        <f t="shared" si="14"/>
        <v>0</v>
      </c>
      <c r="AQ2716" s="122"/>
      <c r="AR2716" s="119"/>
    </row>
    <row r="2717" ht="22.5" customHeight="1">
      <c r="A2717" s="89">
        <v>46233.0</v>
      </c>
      <c r="B2717" s="90">
        <v>0.30069444444444443</v>
      </c>
      <c r="C2717" s="91" t="s">
        <v>1292</v>
      </c>
      <c r="D2717" s="129" t="str">
        <f t="array" ref="D2717">XLOOKUP(C2717,'DS ST'!A:A,'DS ST'!B:B)</f>
        <v>HTC</v>
      </c>
      <c r="E2717" s="94" t="str">
        <f t="array" ref="E2717">XLOOKUP($F2717,'GIÁ'!$A:$A,'GIÁ'!$E:$E)</f>
        <v>ĐÔNG</v>
      </c>
      <c r="F2717" s="94">
        <v>8.935319711311E12</v>
      </c>
      <c r="G2717" s="95" t="s">
        <v>2061</v>
      </c>
      <c r="H2717" s="95" t="s">
        <v>224</v>
      </c>
      <c r="I2717" s="96">
        <v>2.0</v>
      </c>
      <c r="J2717" s="96">
        <v>0.0</v>
      </c>
      <c r="K2717" s="98">
        <f t="shared" si="4"/>
        <v>2</v>
      </c>
      <c r="L2717" s="99" t="s">
        <v>6784</v>
      </c>
      <c r="M2717" s="100" t="s">
        <v>6785</v>
      </c>
      <c r="N2717" s="101" t="str">
        <f t="shared" si="139"/>
        <v>PT1590244-T0018935319711311</v>
      </c>
      <c r="O2717" s="128"/>
      <c r="P2717" s="100"/>
      <c r="Q2717" s="103">
        <f t="shared" si="5"/>
        <v>2</v>
      </c>
      <c r="R2717" s="161"/>
      <c r="S2717" s="105"/>
      <c r="T2717" s="106"/>
      <c r="U2717" s="107" t="s">
        <v>6529</v>
      </c>
      <c r="V2717" s="108" t="s">
        <v>756</v>
      </c>
      <c r="W2717" s="109" t="s">
        <v>1908</v>
      </c>
      <c r="X2717" s="110" t="str">
        <f t="shared" si="6"/>
        <v/>
      </c>
      <c r="Y2717" s="110" t="str">
        <f t="shared" si="7"/>
        <v/>
      </c>
      <c r="Z2717" s="109" t="s">
        <v>797</v>
      </c>
      <c r="AA2717" s="109" t="s">
        <v>802</v>
      </c>
      <c r="AB2717" s="106"/>
      <c r="AC2717" s="158"/>
      <c r="AD2717" s="160"/>
      <c r="AE2717" s="127"/>
      <c r="AF2717" s="113"/>
      <c r="AG2717" s="165" t="str">
        <f t="array" ref="AG2717">XLOOKUP(F2717,'CLV2'!A:A,'CLV2'!E:E)</f>
        <v>2.FROZEN FOODS</v>
      </c>
      <c r="AH2717" s="115" t="str">
        <f t="array" ref="AH2717">XLOOKUP(F2717,'CLV2'!A:A,'CLV2'!F:F)</f>
        <v>3.HOTPOT AND FRIED</v>
      </c>
      <c r="AI2717" s="115" t="str">
        <f t="shared" si="8"/>
        <v>Pack</v>
      </c>
      <c r="AJ2717" s="116">
        <f t="shared" si="9"/>
        <v>1</v>
      </c>
      <c r="AK2717" s="117" t="str">
        <f t="array" ref="AK2717">XLOOKUP(F2717,'GIÁ'!A:A,'GIÁ'!D:D)</f>
        <v>30542.46</v>
      </c>
      <c r="AL2717" s="118">
        <f t="shared" si="10"/>
        <v>61084.92</v>
      </c>
      <c r="AM2717" s="118">
        <f t="shared" si="11"/>
        <v>0</v>
      </c>
      <c r="AN2717" s="119">
        <f t="shared" si="12"/>
        <v>0</v>
      </c>
      <c r="AO2717" s="118">
        <f t="shared" si="13"/>
        <v>61084.92</v>
      </c>
      <c r="AP2717" s="121">
        <f t="shared" si="14"/>
        <v>0</v>
      </c>
      <c r="AQ2717" s="122"/>
      <c r="AR2717" s="119"/>
    </row>
    <row r="2718" ht="22.5" customHeight="1">
      <c r="A2718" s="89">
        <v>46233.0</v>
      </c>
      <c r="B2718" s="90">
        <v>0.30069444444444443</v>
      </c>
      <c r="C2718" s="91" t="s">
        <v>1292</v>
      </c>
      <c r="D2718" s="129" t="str">
        <f t="array" ref="D2718">XLOOKUP(C2718,'DS ST'!A:A,'DS ST'!B:B)</f>
        <v>HTC</v>
      </c>
      <c r="E2718" s="94" t="str">
        <f t="array" ref="E2718">XLOOKUP($F2718,'GIÁ'!$A:$A,'GIÁ'!$E:$E)</f>
        <v>ĐÔNG</v>
      </c>
      <c r="F2718" s="94">
        <v>8.93607627967E12</v>
      </c>
      <c r="G2718" s="95" t="s">
        <v>2317</v>
      </c>
      <c r="H2718" s="95" t="s">
        <v>224</v>
      </c>
      <c r="I2718" s="96">
        <v>4.0</v>
      </c>
      <c r="J2718" s="96">
        <v>0.0</v>
      </c>
      <c r="K2718" s="98">
        <f t="shared" si="4"/>
        <v>4</v>
      </c>
      <c r="L2718" s="99" t="s">
        <v>6784</v>
      </c>
      <c r="M2718" s="100" t="s">
        <v>6785</v>
      </c>
      <c r="N2718" s="101" t="str">
        <f t="shared" si="139"/>
        <v>PT1590244-T0018936076279670</v>
      </c>
      <c r="O2718" s="128"/>
      <c r="P2718" s="100"/>
      <c r="Q2718" s="103">
        <f t="shared" si="5"/>
        <v>4</v>
      </c>
      <c r="R2718" s="161"/>
      <c r="S2718" s="105"/>
      <c r="T2718" s="106"/>
      <c r="U2718" s="107" t="s">
        <v>6530</v>
      </c>
      <c r="V2718" s="108" t="s">
        <v>756</v>
      </c>
      <c r="W2718" s="109" t="s">
        <v>1908</v>
      </c>
      <c r="X2718" s="110" t="str">
        <f t="shared" si="6"/>
        <v/>
      </c>
      <c r="Y2718" s="110" t="str">
        <f t="shared" si="7"/>
        <v/>
      </c>
      <c r="Z2718" s="109" t="s">
        <v>797</v>
      </c>
      <c r="AA2718" s="109" t="s">
        <v>802</v>
      </c>
      <c r="AB2718" s="106"/>
      <c r="AC2718" s="158"/>
      <c r="AD2718" s="160"/>
      <c r="AE2718" s="127"/>
      <c r="AF2718" s="113"/>
      <c r="AG2718" s="165" t="str">
        <f t="array" ref="AG2718">XLOOKUP(F2718,'CLV2'!A:A,'CLV2'!E:E)</f>
        <v>2.FROZEN FOODS</v>
      </c>
      <c r="AH2718" s="115" t="str">
        <f t="array" ref="AH2718">XLOOKUP(F2718,'CLV2'!A:A,'CLV2'!F:F)</f>
        <v>3.PASTRY AND DESSERTS</v>
      </c>
      <c r="AI2718" s="115" t="str">
        <f t="shared" si="8"/>
        <v>Pack</v>
      </c>
      <c r="AJ2718" s="116">
        <f t="shared" si="9"/>
        <v>1</v>
      </c>
      <c r="AK2718" s="117" t="str">
        <f t="array" ref="AK2718">XLOOKUP(F2718,'GIÁ'!A:A,'GIÁ'!D:D)</f>
        <v>26872.96</v>
      </c>
      <c r="AL2718" s="118">
        <f t="shared" si="10"/>
        <v>107491.84</v>
      </c>
      <c r="AM2718" s="118">
        <f t="shared" si="11"/>
        <v>0</v>
      </c>
      <c r="AN2718" s="119">
        <f t="shared" si="12"/>
        <v>0</v>
      </c>
      <c r="AO2718" s="118">
        <f t="shared" si="13"/>
        <v>107491.84</v>
      </c>
      <c r="AP2718" s="121">
        <f t="shared" si="14"/>
        <v>0</v>
      </c>
      <c r="AQ2718" s="122"/>
      <c r="AR2718" s="119"/>
    </row>
    <row r="2719" ht="22.5" customHeight="1">
      <c r="A2719" s="89">
        <v>46233.0</v>
      </c>
      <c r="B2719" s="90">
        <v>0.30069444444444443</v>
      </c>
      <c r="C2719" s="91" t="s">
        <v>1292</v>
      </c>
      <c r="D2719" s="129" t="str">
        <f t="array" ref="D2719">XLOOKUP(C2719,'DS ST'!A:A,'DS ST'!B:B)</f>
        <v>HTC</v>
      </c>
      <c r="E2719" s="94" t="str">
        <f t="array" ref="E2719">XLOOKUP($F2719,'GIÁ'!$A:$A,'GIÁ'!$E:$E)</f>
        <v>ĐÔNG</v>
      </c>
      <c r="F2719" s="94">
        <v>8.934717261336E12</v>
      </c>
      <c r="G2719" s="95" t="s">
        <v>1710</v>
      </c>
      <c r="H2719" s="95" t="s">
        <v>224</v>
      </c>
      <c r="I2719" s="96">
        <v>4.0</v>
      </c>
      <c r="J2719" s="96">
        <v>0.0</v>
      </c>
      <c r="K2719" s="98">
        <f t="shared" si="4"/>
        <v>4</v>
      </c>
      <c r="L2719" s="99" t="s">
        <v>6784</v>
      </c>
      <c r="M2719" s="100" t="s">
        <v>6785</v>
      </c>
      <c r="N2719" s="101" t="str">
        <f t="shared" si="139"/>
        <v>PT1590244-T0018934717261336</v>
      </c>
      <c r="O2719" s="128"/>
      <c r="P2719" s="100"/>
      <c r="Q2719" s="103">
        <f t="shared" si="5"/>
        <v>4</v>
      </c>
      <c r="R2719" s="161"/>
      <c r="S2719" s="105"/>
      <c r="T2719" s="106"/>
      <c r="U2719" s="107" t="s">
        <v>6677</v>
      </c>
      <c r="V2719" s="108" t="s">
        <v>756</v>
      </c>
      <c r="W2719" s="109" t="s">
        <v>1908</v>
      </c>
      <c r="X2719" s="110" t="str">
        <f t="shared" si="6"/>
        <v/>
      </c>
      <c r="Y2719" s="110" t="str">
        <f t="shared" si="7"/>
        <v/>
      </c>
      <c r="Z2719" s="109" t="s">
        <v>797</v>
      </c>
      <c r="AA2719" s="109" t="s">
        <v>802</v>
      </c>
      <c r="AB2719" s="106"/>
      <c r="AC2719" s="158"/>
      <c r="AD2719" s="160"/>
      <c r="AE2719" s="127"/>
      <c r="AF2719" s="113"/>
      <c r="AG2719" s="165" t="str">
        <f t="array" ref="AG2719">XLOOKUP(F2719,'CLV2'!A:A,'CLV2'!E:E)</f>
        <v>2.FROZEN FOODS</v>
      </c>
      <c r="AH2719" s="115" t="str">
        <f t="array" ref="AH2719">XLOOKUP(F2719,'CLV2'!A:A,'CLV2'!F:F)</f>
        <v>3.HOTPOT AND FRIED</v>
      </c>
      <c r="AI2719" s="115" t="str">
        <f t="shared" si="8"/>
        <v>Pack</v>
      </c>
      <c r="AJ2719" s="116">
        <f t="shared" si="9"/>
        <v>1</v>
      </c>
      <c r="AK2719" s="117" t="str">
        <f t="array" ref="AK2719">XLOOKUP(F2719,'GIÁ'!A:A,'GIÁ'!D:D)</f>
        <v>46253.48</v>
      </c>
      <c r="AL2719" s="118">
        <f t="shared" si="10"/>
        <v>185013.92</v>
      </c>
      <c r="AM2719" s="118">
        <f t="shared" si="11"/>
        <v>0</v>
      </c>
      <c r="AN2719" s="119">
        <f t="shared" si="12"/>
        <v>0</v>
      </c>
      <c r="AO2719" s="118">
        <f t="shared" si="13"/>
        <v>185013.92</v>
      </c>
      <c r="AP2719" s="121">
        <f t="shared" si="14"/>
        <v>0</v>
      </c>
      <c r="AQ2719" s="122"/>
      <c r="AR2719" s="119"/>
    </row>
    <row r="2720" ht="22.5" customHeight="1">
      <c r="A2720" s="89">
        <v>46233.0</v>
      </c>
      <c r="B2720" s="90">
        <v>0.30069444444444443</v>
      </c>
      <c r="C2720" s="91" t="s">
        <v>1292</v>
      </c>
      <c r="D2720" s="129" t="str">
        <f t="array" ref="D2720">XLOOKUP(C2720,'DS ST'!A:A,'DS ST'!B:B)</f>
        <v>HTC</v>
      </c>
      <c r="E2720" s="94" t="str">
        <f t="array" ref="E2720">XLOOKUP($F2720,'GIÁ'!$A:$A,'GIÁ'!$E:$E)</f>
        <v>ĐÔNG</v>
      </c>
      <c r="F2720" s="94">
        <v>8.935297102972E12</v>
      </c>
      <c r="G2720" s="95" t="s">
        <v>2024</v>
      </c>
      <c r="H2720" s="95" t="s">
        <v>224</v>
      </c>
      <c r="I2720" s="96">
        <v>4.0</v>
      </c>
      <c r="J2720" s="96">
        <v>0.0</v>
      </c>
      <c r="K2720" s="98">
        <f t="shared" si="4"/>
        <v>4</v>
      </c>
      <c r="L2720" s="99" t="s">
        <v>6784</v>
      </c>
      <c r="M2720" s="100" t="s">
        <v>6785</v>
      </c>
      <c r="N2720" s="101" t="str">
        <f t="shared" si="139"/>
        <v>PT1590244-T0018935297102972</v>
      </c>
      <c r="O2720" s="128"/>
      <c r="P2720" s="100"/>
      <c r="Q2720" s="103">
        <f t="shared" si="5"/>
        <v>4</v>
      </c>
      <c r="R2720" s="161"/>
      <c r="S2720" s="105"/>
      <c r="T2720" s="106"/>
      <c r="U2720" s="107" t="s">
        <v>6692</v>
      </c>
      <c r="V2720" s="108" t="s">
        <v>756</v>
      </c>
      <c r="W2720" s="109" t="s">
        <v>1908</v>
      </c>
      <c r="X2720" s="110" t="str">
        <f t="shared" si="6"/>
        <v/>
      </c>
      <c r="Y2720" s="110" t="str">
        <f t="shared" si="7"/>
        <v/>
      </c>
      <c r="Z2720" s="109" t="s">
        <v>797</v>
      </c>
      <c r="AA2720" s="109" t="s">
        <v>802</v>
      </c>
      <c r="AB2720" s="106"/>
      <c r="AC2720" s="158"/>
      <c r="AD2720" s="160"/>
      <c r="AE2720" s="127"/>
      <c r="AF2720" s="113"/>
      <c r="AG2720" s="165" t="str">
        <f t="array" ref="AG2720">XLOOKUP(F2720,'CLV2'!A:A,'CLV2'!E:E)</f>
        <v>2.FROZEN FOODS</v>
      </c>
      <c r="AH2720" s="115" t="str">
        <f t="array" ref="AH2720">XLOOKUP(F2720,'CLV2'!A:A,'CLV2'!F:F)</f>
        <v>3.PIZZA - READY MEALS</v>
      </c>
      <c r="AI2720" s="115" t="str">
        <f t="shared" si="8"/>
        <v>Pack</v>
      </c>
      <c r="AJ2720" s="116">
        <f t="shared" si="9"/>
        <v>1</v>
      </c>
      <c r="AK2720" s="117" t="str">
        <f t="array" ref="AK2720">XLOOKUP(F2720,'GIÁ'!A:A,'GIÁ'!D:D)</f>
        <v>16087.17</v>
      </c>
      <c r="AL2720" s="118">
        <f t="shared" si="10"/>
        <v>64348.68</v>
      </c>
      <c r="AM2720" s="118">
        <f t="shared" si="11"/>
        <v>0</v>
      </c>
      <c r="AN2720" s="119">
        <f t="shared" si="12"/>
        <v>0</v>
      </c>
      <c r="AO2720" s="118">
        <f t="shared" si="13"/>
        <v>64348.68</v>
      </c>
      <c r="AP2720" s="121">
        <f t="shared" si="14"/>
        <v>0</v>
      </c>
      <c r="AQ2720" s="122"/>
      <c r="AR2720" s="119"/>
    </row>
    <row r="2721" ht="22.5" customHeight="1">
      <c r="A2721" s="89">
        <v>46233.0</v>
      </c>
      <c r="B2721" s="90">
        <v>0.30069444444444443</v>
      </c>
      <c r="C2721" s="91" t="s">
        <v>1292</v>
      </c>
      <c r="D2721" s="129" t="str">
        <f t="array" ref="D2721">XLOOKUP(C2721,'DS ST'!A:A,'DS ST'!B:B)</f>
        <v>HTC</v>
      </c>
      <c r="E2721" s="94" t="str">
        <f t="array" ref="E2721">XLOOKUP($F2721,'GIÁ'!$A:$A,'GIÁ'!$E:$E)</f>
        <v>ĐÔNG</v>
      </c>
      <c r="F2721" s="94">
        <v>8.938532826183E12</v>
      </c>
      <c r="G2721" s="95" t="s">
        <v>3052</v>
      </c>
      <c r="H2721" s="95" t="s">
        <v>224</v>
      </c>
      <c r="I2721" s="96">
        <v>2.0</v>
      </c>
      <c r="J2721" s="96">
        <v>0.0</v>
      </c>
      <c r="K2721" s="98">
        <f t="shared" si="4"/>
        <v>2</v>
      </c>
      <c r="L2721" s="99" t="s">
        <v>6784</v>
      </c>
      <c r="M2721" s="100" t="s">
        <v>6785</v>
      </c>
      <c r="N2721" s="101" t="str">
        <f t="shared" si="139"/>
        <v>PT1590244-T0018938532826183</v>
      </c>
      <c r="O2721" s="128"/>
      <c r="P2721" s="100"/>
      <c r="Q2721" s="103">
        <f t="shared" si="5"/>
        <v>2</v>
      </c>
      <c r="R2721" s="161"/>
      <c r="S2721" s="105"/>
      <c r="T2721" s="106"/>
      <c r="U2721" s="107" t="s">
        <v>6586</v>
      </c>
      <c r="V2721" s="108" t="s">
        <v>756</v>
      </c>
      <c r="W2721" s="109" t="s">
        <v>1908</v>
      </c>
      <c r="X2721" s="110" t="str">
        <f t="shared" si="6"/>
        <v/>
      </c>
      <c r="Y2721" s="110" t="str">
        <f t="shared" si="7"/>
        <v/>
      </c>
      <c r="Z2721" s="109" t="s">
        <v>797</v>
      </c>
      <c r="AA2721" s="109" t="s">
        <v>802</v>
      </c>
      <c r="AB2721" s="106"/>
      <c r="AC2721" s="158"/>
      <c r="AD2721" s="160"/>
      <c r="AE2721" s="127"/>
      <c r="AF2721" s="113"/>
      <c r="AG2721" s="165" t="str">
        <f t="array" ref="AG2721">XLOOKUP(F2721,'CLV2'!A:A,'CLV2'!E:E)</f>
        <v>2.FROZEN FOODS</v>
      </c>
      <c r="AH2721" s="115" t="str">
        <f t="array" ref="AH2721">XLOOKUP(F2721,'CLV2'!A:A,'CLV2'!F:F)</f>
        <v>3.PASTRY AND DESSERTS</v>
      </c>
      <c r="AI2721" s="115" t="str">
        <f t="shared" si="8"/>
        <v>Pack</v>
      </c>
      <c r="AJ2721" s="116">
        <f t="shared" si="9"/>
        <v>1</v>
      </c>
      <c r="AK2721" s="117" t="str">
        <f t="array" ref="AK2721">XLOOKUP(F2721,'GIÁ'!A:A,'GIÁ'!D:D)</f>
        <v>27480.45</v>
      </c>
      <c r="AL2721" s="118">
        <f t="shared" si="10"/>
        <v>54960.9</v>
      </c>
      <c r="AM2721" s="118">
        <f t="shared" si="11"/>
        <v>0</v>
      </c>
      <c r="AN2721" s="119">
        <f t="shared" si="12"/>
        <v>0</v>
      </c>
      <c r="AO2721" s="118">
        <f t="shared" si="13"/>
        <v>54960.9</v>
      </c>
      <c r="AP2721" s="121">
        <f t="shared" si="14"/>
        <v>0</v>
      </c>
      <c r="AQ2721" s="122"/>
      <c r="AR2721" s="119"/>
    </row>
    <row r="2722" ht="22.5" customHeight="1">
      <c r="A2722" s="89">
        <v>46233.0</v>
      </c>
      <c r="B2722" s="90">
        <v>0.30069444444444443</v>
      </c>
      <c r="C2722" s="91" t="s">
        <v>1292</v>
      </c>
      <c r="D2722" s="129" t="str">
        <f t="array" ref="D2722">XLOOKUP(C2722,'DS ST'!A:A,'DS ST'!B:B)</f>
        <v>HTC</v>
      </c>
      <c r="E2722" s="94" t="str">
        <f t="array" ref="E2722">XLOOKUP($F2722,'GIÁ'!$A:$A,'GIÁ'!$E:$E)</f>
        <v>ĐÔNG</v>
      </c>
      <c r="F2722" s="94">
        <v>8.936077112983E12</v>
      </c>
      <c r="G2722" s="95" t="s">
        <v>2345</v>
      </c>
      <c r="H2722" s="95" t="s">
        <v>224</v>
      </c>
      <c r="I2722" s="96">
        <v>2.0</v>
      </c>
      <c r="J2722" s="96">
        <v>0.0</v>
      </c>
      <c r="K2722" s="98">
        <f t="shared" si="4"/>
        <v>2</v>
      </c>
      <c r="L2722" s="99" t="s">
        <v>6784</v>
      </c>
      <c r="M2722" s="100" t="s">
        <v>6785</v>
      </c>
      <c r="N2722" s="101" t="str">
        <f t="shared" si="139"/>
        <v>PT1590244-T0018936077112983</v>
      </c>
      <c r="O2722" s="128"/>
      <c r="P2722" s="100"/>
      <c r="Q2722" s="103">
        <f t="shared" si="5"/>
        <v>2</v>
      </c>
      <c r="R2722" s="161"/>
      <c r="S2722" s="105"/>
      <c r="T2722" s="106"/>
      <c r="U2722" s="107" t="s">
        <v>6526</v>
      </c>
      <c r="V2722" s="108" t="s">
        <v>756</v>
      </c>
      <c r="W2722" s="109" t="s">
        <v>1908</v>
      </c>
      <c r="X2722" s="110" t="str">
        <f t="shared" si="6"/>
        <v/>
      </c>
      <c r="Y2722" s="110" t="str">
        <f t="shared" si="7"/>
        <v/>
      </c>
      <c r="Z2722" s="109" t="s">
        <v>797</v>
      </c>
      <c r="AA2722" s="109" t="s">
        <v>802</v>
      </c>
      <c r="AB2722" s="106"/>
      <c r="AC2722" s="158"/>
      <c r="AD2722" s="160"/>
      <c r="AE2722" s="127"/>
      <c r="AF2722" s="113"/>
      <c r="AG2722" s="165" t="str">
        <f t="array" ref="AG2722">XLOOKUP(F2722,'CLV2'!A:A,'CLV2'!E:E)</f>
        <v>2.FROZEN FOODS</v>
      </c>
      <c r="AH2722" s="115" t="str">
        <f t="array" ref="AH2722">XLOOKUP(F2722,'CLV2'!A:A,'CLV2'!F:F)</f>
        <v>3.DUMPLINGS</v>
      </c>
      <c r="AI2722" s="115" t="str">
        <f t="shared" si="8"/>
        <v>Pack</v>
      </c>
      <c r="AJ2722" s="116">
        <f t="shared" si="9"/>
        <v>1</v>
      </c>
      <c r="AK2722" s="117" t="str">
        <f t="array" ref="AK2722">XLOOKUP(F2722,'GIÁ'!A:A,'GIÁ'!D:D)</f>
        <v>30147.74</v>
      </c>
      <c r="AL2722" s="118">
        <f t="shared" si="10"/>
        <v>60295.48</v>
      </c>
      <c r="AM2722" s="118">
        <f t="shared" si="11"/>
        <v>0</v>
      </c>
      <c r="AN2722" s="119">
        <f t="shared" si="12"/>
        <v>0</v>
      </c>
      <c r="AO2722" s="118">
        <f t="shared" si="13"/>
        <v>60295.48</v>
      </c>
      <c r="AP2722" s="121">
        <f t="shared" si="14"/>
        <v>0</v>
      </c>
      <c r="AQ2722" s="122"/>
      <c r="AR2722" s="119"/>
    </row>
    <row r="2723" ht="22.5" customHeight="1">
      <c r="A2723" s="89">
        <v>46233.0</v>
      </c>
      <c r="B2723" s="90">
        <v>0.30069444444444443</v>
      </c>
      <c r="C2723" s="91" t="s">
        <v>1292</v>
      </c>
      <c r="D2723" s="129" t="str">
        <f t="array" ref="D2723">XLOOKUP(C2723,'DS ST'!A:A,'DS ST'!B:B)</f>
        <v>HTC</v>
      </c>
      <c r="E2723" s="94" t="str">
        <f t="array" ref="E2723">XLOOKUP($F2723,'GIÁ'!$A:$A,'GIÁ'!$E:$E)</f>
        <v>ĐÔNG</v>
      </c>
      <c r="F2723" s="94">
        <v>9.555715202061E12</v>
      </c>
      <c r="G2723" s="95" t="s">
        <v>3294</v>
      </c>
      <c r="H2723" s="95" t="s">
        <v>224</v>
      </c>
      <c r="I2723" s="96">
        <v>2.0</v>
      </c>
      <c r="J2723" s="96">
        <v>0.0</v>
      </c>
      <c r="K2723" s="98">
        <f t="shared" si="4"/>
        <v>2</v>
      </c>
      <c r="L2723" s="99" t="s">
        <v>6784</v>
      </c>
      <c r="M2723" s="100" t="s">
        <v>6785</v>
      </c>
      <c r="N2723" s="101" t="str">
        <f t="shared" si="139"/>
        <v>PT1590244-T0019555715202061</v>
      </c>
      <c r="O2723" s="128"/>
      <c r="P2723" s="100"/>
      <c r="Q2723" s="103">
        <f t="shared" si="5"/>
        <v>2</v>
      </c>
      <c r="R2723" s="161"/>
      <c r="S2723" s="105"/>
      <c r="T2723" s="106"/>
      <c r="U2723" s="107" t="s">
        <v>6689</v>
      </c>
      <c r="V2723" s="108" t="s">
        <v>756</v>
      </c>
      <c r="W2723" s="109" t="s">
        <v>1908</v>
      </c>
      <c r="X2723" s="110" t="str">
        <f t="shared" si="6"/>
        <v/>
      </c>
      <c r="Y2723" s="110" t="str">
        <f t="shared" si="7"/>
        <v/>
      </c>
      <c r="Z2723" s="109" t="s">
        <v>797</v>
      </c>
      <c r="AA2723" s="109" t="s">
        <v>802</v>
      </c>
      <c r="AB2723" s="106"/>
      <c r="AC2723" s="158"/>
      <c r="AD2723" s="160"/>
      <c r="AE2723" s="127"/>
      <c r="AF2723" s="113"/>
      <c r="AG2723" s="165" t="str">
        <f t="array" ref="AG2723">XLOOKUP(F2723,'CLV2'!A:A,'CLV2'!E:E)</f>
        <v>2.FROZEN FOODS</v>
      </c>
      <c r="AH2723" s="115" t="str">
        <f t="array" ref="AH2723">XLOOKUP(F2723,'CLV2'!A:A,'CLV2'!F:F)</f>
        <v>3.HOTPOT AND FRIED</v>
      </c>
      <c r="AI2723" s="115" t="str">
        <f t="shared" si="8"/>
        <v>Pack</v>
      </c>
      <c r="AJ2723" s="116">
        <f t="shared" si="9"/>
        <v>1</v>
      </c>
      <c r="AK2723" s="117" t="str">
        <f t="array" ref="AK2723">XLOOKUP(F2723,'GIÁ'!A:A,'GIÁ'!D:D)</f>
        <v>110339.90</v>
      </c>
      <c r="AL2723" s="118">
        <f t="shared" si="10"/>
        <v>220679.8</v>
      </c>
      <c r="AM2723" s="118">
        <f t="shared" si="11"/>
        <v>0</v>
      </c>
      <c r="AN2723" s="119">
        <f t="shared" si="12"/>
        <v>0</v>
      </c>
      <c r="AO2723" s="118">
        <f t="shared" si="13"/>
        <v>220679.8</v>
      </c>
      <c r="AP2723" s="121">
        <f t="shared" si="14"/>
        <v>0</v>
      </c>
      <c r="AQ2723" s="122"/>
      <c r="AR2723" s="119"/>
    </row>
    <row r="2724" ht="22.5" customHeight="1">
      <c r="A2724" s="89">
        <v>46233.0</v>
      </c>
      <c r="B2724" s="90">
        <v>0.30069444444444443</v>
      </c>
      <c r="C2724" s="91" t="s">
        <v>1292</v>
      </c>
      <c r="D2724" s="129" t="str">
        <f t="array" ref="D2724">XLOOKUP(C2724,'DS ST'!A:A,'DS ST'!B:B)</f>
        <v>HTC</v>
      </c>
      <c r="E2724" s="94" t="str">
        <f t="array" ref="E2724">XLOOKUP($F2724,'GIÁ'!$A:$A,'GIÁ'!$E:$E)</f>
        <v>ĐÔNG</v>
      </c>
      <c r="F2724" s="94">
        <v>8.938562334023E12</v>
      </c>
      <c r="G2724" s="95" t="s">
        <v>3181</v>
      </c>
      <c r="H2724" s="95" t="s">
        <v>57</v>
      </c>
      <c r="I2724" s="96">
        <v>6.0</v>
      </c>
      <c r="J2724" s="96">
        <v>0.0</v>
      </c>
      <c r="K2724" s="98">
        <f t="shared" si="4"/>
        <v>6</v>
      </c>
      <c r="L2724" s="99" t="s">
        <v>6784</v>
      </c>
      <c r="M2724" s="100" t="s">
        <v>6785</v>
      </c>
      <c r="N2724" s="101" t="str">
        <f t="shared" si="139"/>
        <v>PT1590244-T0018938562334023</v>
      </c>
      <c r="O2724" s="128"/>
      <c r="P2724" s="100"/>
      <c r="Q2724" s="103">
        <f t="shared" si="5"/>
        <v>6</v>
      </c>
      <c r="R2724" s="161"/>
      <c r="S2724" s="105"/>
      <c r="T2724" s="106"/>
      <c r="U2724" s="107" t="s">
        <v>6555</v>
      </c>
      <c r="V2724" s="108" t="s">
        <v>756</v>
      </c>
      <c r="W2724" s="109" t="s">
        <v>1908</v>
      </c>
      <c r="X2724" s="110" t="str">
        <f t="shared" si="6"/>
        <v/>
      </c>
      <c r="Y2724" s="110" t="str">
        <f t="shared" si="7"/>
        <v/>
      </c>
      <c r="Z2724" s="109" t="s">
        <v>797</v>
      </c>
      <c r="AA2724" s="109" t="s">
        <v>802</v>
      </c>
      <c r="AB2724" s="106"/>
      <c r="AC2724" s="158"/>
      <c r="AD2724" s="160"/>
      <c r="AE2724" s="127"/>
      <c r="AF2724" s="113"/>
      <c r="AG2724" s="165" t="str">
        <f t="array" ref="AG2724">XLOOKUP(F2724,'CLV2'!A:A,'CLV2'!E:E)</f>
        <v>2.FROZEN FOODS</v>
      </c>
      <c r="AH2724" s="115" t="str">
        <f t="array" ref="AH2724">XLOOKUP(F2724,'CLV2'!A:A,'CLV2'!F:F)</f>
        <v>3.PIZZA - READY MEALS</v>
      </c>
      <c r="AI2724" s="115" t="str">
        <f t="shared" si="8"/>
        <v>Pack</v>
      </c>
      <c r="AJ2724" s="116">
        <f t="shared" si="9"/>
        <v>1</v>
      </c>
      <c r="AK2724" s="117" t="str">
        <f t="array" ref="AK2724">XLOOKUP(F2724,'GIÁ'!A:A,'GIÁ'!D:D)</f>
        <v>43635.50</v>
      </c>
      <c r="AL2724" s="118">
        <f t="shared" si="10"/>
        <v>261813</v>
      </c>
      <c r="AM2724" s="118">
        <f t="shared" si="11"/>
        <v>0</v>
      </c>
      <c r="AN2724" s="119">
        <f t="shared" si="12"/>
        <v>0</v>
      </c>
      <c r="AO2724" s="118">
        <f t="shared" si="13"/>
        <v>261813</v>
      </c>
      <c r="AP2724" s="121">
        <f t="shared" si="14"/>
        <v>0</v>
      </c>
      <c r="AQ2724" s="122"/>
      <c r="AR2724" s="119"/>
    </row>
    <row r="2725" ht="22.5" customHeight="1">
      <c r="A2725" s="89">
        <v>46233.0</v>
      </c>
      <c r="B2725" s="90">
        <v>0.30069444444444443</v>
      </c>
      <c r="C2725" s="91" t="s">
        <v>1292</v>
      </c>
      <c r="D2725" s="129" t="str">
        <f t="array" ref="D2725">XLOOKUP(C2725,'DS ST'!A:A,'DS ST'!B:B)</f>
        <v>HTC</v>
      </c>
      <c r="E2725" s="94" t="str">
        <f t="array" ref="E2725">XLOOKUP($F2725,'GIÁ'!$A:$A,'GIÁ'!$E:$E)</f>
        <v>ĐÔNG</v>
      </c>
      <c r="F2725" s="94">
        <v>8.936190860716E12</v>
      </c>
      <c r="G2725" s="95" t="s">
        <v>2610</v>
      </c>
      <c r="H2725" s="95" t="s">
        <v>93</v>
      </c>
      <c r="I2725" s="96">
        <v>5.0</v>
      </c>
      <c r="J2725" s="96">
        <v>0.0</v>
      </c>
      <c r="K2725" s="98">
        <f t="shared" si="4"/>
        <v>5</v>
      </c>
      <c r="L2725" s="99" t="s">
        <v>6784</v>
      </c>
      <c r="M2725" s="100" t="s">
        <v>6785</v>
      </c>
      <c r="N2725" s="101" t="str">
        <f t="shared" si="139"/>
        <v>PT1590244-T0018936190860716</v>
      </c>
      <c r="O2725" s="128"/>
      <c r="P2725" s="100"/>
      <c r="Q2725" s="103">
        <f t="shared" si="5"/>
        <v>5</v>
      </c>
      <c r="R2725" s="161"/>
      <c r="S2725" s="105"/>
      <c r="T2725" s="106"/>
      <c r="U2725" s="107" t="s">
        <v>6539</v>
      </c>
      <c r="V2725" s="108" t="s">
        <v>756</v>
      </c>
      <c r="W2725" s="109" t="s">
        <v>1908</v>
      </c>
      <c r="X2725" s="110" t="str">
        <f t="shared" si="6"/>
        <v/>
      </c>
      <c r="Y2725" s="110" t="str">
        <f t="shared" si="7"/>
        <v/>
      </c>
      <c r="Z2725" s="109" t="s">
        <v>797</v>
      </c>
      <c r="AA2725" s="109" t="s">
        <v>802</v>
      </c>
      <c r="AB2725" s="106"/>
      <c r="AC2725" s="158"/>
      <c r="AD2725" s="160"/>
      <c r="AE2725" s="127"/>
      <c r="AF2725" s="113"/>
      <c r="AG2725" s="165" t="str">
        <f t="array" ref="AG2725">XLOOKUP(F2725,'CLV2'!A:A,'CLV2'!E:E)</f>
        <v>2.MEAT</v>
      </c>
      <c r="AH2725" s="115" t="str">
        <f t="array" ref="AH2725">XLOOKUP(F2725,'CLV2'!A:A,'CLV2'!F:F)</f>
        <v>3.FROZEN MEAT</v>
      </c>
      <c r="AI2725" s="115" t="str">
        <f t="shared" si="8"/>
        <v>Pack</v>
      </c>
      <c r="AJ2725" s="116">
        <f t="shared" si="9"/>
        <v>1</v>
      </c>
      <c r="AK2725" s="117" t="str">
        <f t="array" ref="AK2725">XLOOKUP(F2725,'GIÁ'!A:A,'GIÁ'!D:D)</f>
        <v>49176.27</v>
      </c>
      <c r="AL2725" s="118">
        <f t="shared" si="10"/>
        <v>245881.35</v>
      </c>
      <c r="AM2725" s="118">
        <f t="shared" si="11"/>
        <v>0</v>
      </c>
      <c r="AN2725" s="119">
        <f t="shared" si="12"/>
        <v>0</v>
      </c>
      <c r="AO2725" s="118">
        <f t="shared" si="13"/>
        <v>245881.35</v>
      </c>
      <c r="AP2725" s="121">
        <f t="shared" si="14"/>
        <v>0</v>
      </c>
      <c r="AQ2725" s="122"/>
      <c r="AR2725" s="119"/>
    </row>
    <row r="2726" ht="22.5" customHeight="1">
      <c r="A2726" s="89">
        <v>46233.0</v>
      </c>
      <c r="B2726" s="90">
        <v>0.30069444444444443</v>
      </c>
      <c r="C2726" s="91" t="s">
        <v>1292</v>
      </c>
      <c r="D2726" s="129" t="str">
        <f t="array" ref="D2726">XLOOKUP(C2726,'DS ST'!A:A,'DS ST'!B:B)</f>
        <v>HTC</v>
      </c>
      <c r="E2726" s="94" t="str">
        <f t="array" ref="E2726">XLOOKUP($F2726,'GIÁ'!$A:$A,'GIÁ'!$E:$E)</f>
        <v>ĐÔNG</v>
      </c>
      <c r="F2726" s="94">
        <v>8.938535604238E12</v>
      </c>
      <c r="G2726" s="95" t="s">
        <v>3058</v>
      </c>
      <c r="H2726" s="95" t="s">
        <v>787</v>
      </c>
      <c r="I2726" s="96">
        <v>4.0</v>
      </c>
      <c r="J2726" s="96">
        <v>0.0</v>
      </c>
      <c r="K2726" s="98">
        <f t="shared" si="4"/>
        <v>4</v>
      </c>
      <c r="L2726" s="99" t="s">
        <v>6784</v>
      </c>
      <c r="M2726" s="100" t="s">
        <v>6785</v>
      </c>
      <c r="N2726" s="101" t="str">
        <f t="shared" si="139"/>
        <v>PT1590244-T0018938535604238</v>
      </c>
      <c r="O2726" s="128"/>
      <c r="P2726" s="100"/>
      <c r="Q2726" s="103">
        <f t="shared" si="5"/>
        <v>4</v>
      </c>
      <c r="R2726" s="161"/>
      <c r="S2726" s="105"/>
      <c r="T2726" s="106"/>
      <c r="U2726" s="107" t="s">
        <v>6557</v>
      </c>
      <c r="V2726" s="108" t="s">
        <v>756</v>
      </c>
      <c r="W2726" s="109" t="s">
        <v>1908</v>
      </c>
      <c r="X2726" s="110" t="str">
        <f t="shared" si="6"/>
        <v/>
      </c>
      <c r="Y2726" s="110" t="str">
        <f t="shared" si="7"/>
        <v/>
      </c>
      <c r="Z2726" s="109" t="s">
        <v>797</v>
      </c>
      <c r="AA2726" s="109" t="s">
        <v>802</v>
      </c>
      <c r="AB2726" s="106"/>
      <c r="AC2726" s="158"/>
      <c r="AD2726" s="160"/>
      <c r="AE2726" s="127"/>
      <c r="AF2726" s="113"/>
      <c r="AG2726" s="165" t="str">
        <f t="array" ref="AG2726">XLOOKUP(F2726,'CLV2'!A:A,'CLV2'!E:E)</f>
        <v>2.FISH AND SEAFOOD</v>
      </c>
      <c r="AH2726" s="115" t="str">
        <f t="array" ref="AH2726">XLOOKUP(F2726,'CLV2'!A:A,'CLV2'!F:F)</f>
        <v>3.FROZEN FISH AND SEAFOOD</v>
      </c>
      <c r="AI2726" s="115" t="str">
        <f t="shared" si="8"/>
        <v>Pack</v>
      </c>
      <c r="AJ2726" s="116">
        <f t="shared" si="9"/>
        <v>1</v>
      </c>
      <c r="AK2726" s="117" t="str">
        <f t="array" ref="AK2726">XLOOKUP(F2726,'GIÁ'!A:A,'GIÁ'!D:D)</f>
        <v>71175.79</v>
      </c>
      <c r="AL2726" s="118">
        <f t="shared" si="10"/>
        <v>284703.16</v>
      </c>
      <c r="AM2726" s="118">
        <f t="shared" si="11"/>
        <v>0</v>
      </c>
      <c r="AN2726" s="119">
        <f t="shared" si="12"/>
        <v>0</v>
      </c>
      <c r="AO2726" s="118">
        <f t="shared" si="13"/>
        <v>284703.16</v>
      </c>
      <c r="AP2726" s="121">
        <f t="shared" si="14"/>
        <v>0</v>
      </c>
      <c r="AQ2726" s="122"/>
      <c r="AR2726" s="119"/>
    </row>
    <row r="2727" ht="22.5" customHeight="1">
      <c r="A2727" s="89">
        <v>46233.0</v>
      </c>
      <c r="B2727" s="90">
        <v>0.30069444444444443</v>
      </c>
      <c r="C2727" s="91" t="s">
        <v>1292</v>
      </c>
      <c r="D2727" s="129" t="str">
        <f t="array" ref="D2727">XLOOKUP(C2727,'DS ST'!A:A,'DS ST'!B:B)</f>
        <v>HTC</v>
      </c>
      <c r="E2727" s="94" t="str">
        <f t="array" ref="E2727">XLOOKUP($F2727,'GIÁ'!$A:$A,'GIÁ'!$E:$E)</f>
        <v>ĐÔNG</v>
      </c>
      <c r="F2727" s="94">
        <v>8.938535604047E12</v>
      </c>
      <c r="G2727" s="95" t="s">
        <v>3054</v>
      </c>
      <c r="H2727" s="95" t="s">
        <v>787</v>
      </c>
      <c r="I2727" s="96">
        <v>1.0</v>
      </c>
      <c r="J2727" s="96">
        <v>0.0</v>
      </c>
      <c r="K2727" s="98">
        <f t="shared" si="4"/>
        <v>1</v>
      </c>
      <c r="L2727" s="99" t="s">
        <v>6784</v>
      </c>
      <c r="M2727" s="100" t="s">
        <v>6785</v>
      </c>
      <c r="N2727" s="101" t="str">
        <f t="shared" si="139"/>
        <v>PT1590244-T0018938535604047</v>
      </c>
      <c r="O2727" s="128"/>
      <c r="P2727" s="100"/>
      <c r="Q2727" s="103">
        <f t="shared" si="5"/>
        <v>1</v>
      </c>
      <c r="R2727" s="161"/>
      <c r="S2727" s="105"/>
      <c r="T2727" s="106"/>
      <c r="U2727" s="107" t="s">
        <v>6541</v>
      </c>
      <c r="V2727" s="108" t="s">
        <v>756</v>
      </c>
      <c r="W2727" s="109" t="s">
        <v>1908</v>
      </c>
      <c r="X2727" s="110" t="str">
        <f t="shared" si="6"/>
        <v/>
      </c>
      <c r="Y2727" s="110" t="str">
        <f t="shared" si="7"/>
        <v/>
      </c>
      <c r="Z2727" s="109" t="s">
        <v>797</v>
      </c>
      <c r="AA2727" s="109" t="s">
        <v>802</v>
      </c>
      <c r="AB2727" s="106"/>
      <c r="AC2727" s="158"/>
      <c r="AD2727" s="160"/>
      <c r="AE2727" s="127"/>
      <c r="AF2727" s="113"/>
      <c r="AG2727" s="165" t="str">
        <f t="array" ref="AG2727">XLOOKUP(F2727,'CLV2'!A:A,'CLV2'!E:E)</f>
        <v>2.FISH AND SEAFOOD</v>
      </c>
      <c r="AH2727" s="115" t="str">
        <f t="array" ref="AH2727">XLOOKUP(F2727,'CLV2'!A:A,'CLV2'!F:F)</f>
        <v>3.FROZEN FISH AND SEAFOOD</v>
      </c>
      <c r="AI2727" s="115" t="str">
        <f t="shared" si="8"/>
        <v>Pack</v>
      </c>
      <c r="AJ2727" s="116">
        <f t="shared" si="9"/>
        <v>1</v>
      </c>
      <c r="AK2727" s="117" t="str">
        <f t="array" ref="AK2727">XLOOKUP(F2727,'GIÁ'!A:A,'GIÁ'!D:D)</f>
        <v>48011.15</v>
      </c>
      <c r="AL2727" s="118">
        <f t="shared" si="10"/>
        <v>48011.15</v>
      </c>
      <c r="AM2727" s="118">
        <f t="shared" si="11"/>
        <v>0</v>
      </c>
      <c r="AN2727" s="119">
        <f t="shared" si="12"/>
        <v>0</v>
      </c>
      <c r="AO2727" s="118">
        <f t="shared" si="13"/>
        <v>48011.15</v>
      </c>
      <c r="AP2727" s="121">
        <f t="shared" si="14"/>
        <v>0</v>
      </c>
      <c r="AQ2727" s="122"/>
      <c r="AR2727" s="119"/>
    </row>
    <row r="2728" ht="22.5" customHeight="1">
      <c r="A2728" s="89">
        <v>46233.0</v>
      </c>
      <c r="B2728" s="90">
        <v>0.30069444444444443</v>
      </c>
      <c r="C2728" s="91" t="s">
        <v>1292</v>
      </c>
      <c r="D2728" s="129" t="str">
        <f t="array" ref="D2728">XLOOKUP(C2728,'DS ST'!A:A,'DS ST'!B:B)</f>
        <v>HTC</v>
      </c>
      <c r="E2728" s="94" t="str">
        <f t="array" ref="E2728">XLOOKUP($F2728,'GIÁ'!$A:$A,'GIÁ'!$E:$E)</f>
        <v>ĐÔNG</v>
      </c>
      <c r="F2728" s="94">
        <v>8.938535604597E12</v>
      </c>
      <c r="G2728" s="95" t="s">
        <v>3063</v>
      </c>
      <c r="H2728" s="95" t="s">
        <v>93</v>
      </c>
      <c r="I2728" s="96">
        <v>4.0</v>
      </c>
      <c r="J2728" s="96">
        <v>0.0</v>
      </c>
      <c r="K2728" s="98">
        <f t="shared" si="4"/>
        <v>4</v>
      </c>
      <c r="L2728" s="99" t="s">
        <v>6784</v>
      </c>
      <c r="M2728" s="100" t="s">
        <v>6785</v>
      </c>
      <c r="N2728" s="101" t="str">
        <f t="shared" si="139"/>
        <v>PT1590244-T0018938535604597</v>
      </c>
      <c r="O2728" s="128"/>
      <c r="P2728" s="100"/>
      <c r="Q2728" s="103">
        <f t="shared" si="5"/>
        <v>4</v>
      </c>
      <c r="R2728" s="161"/>
      <c r="S2728" s="105"/>
      <c r="T2728" s="106"/>
      <c r="U2728" s="107" t="s">
        <v>6542</v>
      </c>
      <c r="V2728" s="108" t="s">
        <v>756</v>
      </c>
      <c r="W2728" s="109" t="s">
        <v>1908</v>
      </c>
      <c r="X2728" s="110" t="str">
        <f t="shared" si="6"/>
        <v/>
      </c>
      <c r="Y2728" s="110" t="str">
        <f t="shared" si="7"/>
        <v/>
      </c>
      <c r="Z2728" s="109" t="s">
        <v>797</v>
      </c>
      <c r="AA2728" s="109" t="s">
        <v>802</v>
      </c>
      <c r="AB2728" s="106"/>
      <c r="AC2728" s="158"/>
      <c r="AD2728" s="160"/>
      <c r="AE2728" s="127"/>
      <c r="AF2728" s="113"/>
      <c r="AG2728" s="165" t="str">
        <f t="array" ref="AG2728">XLOOKUP(F2728,'CLV2'!A:A,'CLV2'!E:E)</f>
        <v>2.FISH AND SEAFOOD</v>
      </c>
      <c r="AH2728" s="115" t="str">
        <f t="array" ref="AH2728">XLOOKUP(F2728,'CLV2'!A:A,'CLV2'!F:F)</f>
        <v>3.FROZEN FISH AND SEAFOOD</v>
      </c>
      <c r="AI2728" s="115" t="str">
        <f t="shared" si="8"/>
        <v>Pack</v>
      </c>
      <c r="AJ2728" s="116">
        <f t="shared" si="9"/>
        <v>1</v>
      </c>
      <c r="AK2728" s="117" t="str">
        <f t="array" ref="AK2728">XLOOKUP(F2728,'GIÁ'!A:A,'GIÁ'!D:D)</f>
        <v>54841.46</v>
      </c>
      <c r="AL2728" s="118">
        <f t="shared" si="10"/>
        <v>219365.84</v>
      </c>
      <c r="AM2728" s="118">
        <f t="shared" si="11"/>
        <v>0</v>
      </c>
      <c r="AN2728" s="119">
        <f t="shared" si="12"/>
        <v>0</v>
      </c>
      <c r="AO2728" s="118">
        <f t="shared" si="13"/>
        <v>219365.84</v>
      </c>
      <c r="AP2728" s="121">
        <f t="shared" si="14"/>
        <v>0</v>
      </c>
      <c r="AQ2728" s="122"/>
      <c r="AR2728" s="119"/>
    </row>
    <row r="2729" ht="22.5" customHeight="1">
      <c r="A2729" s="89">
        <v>46233.0</v>
      </c>
      <c r="B2729" s="90">
        <v>0.30069444444444443</v>
      </c>
      <c r="C2729" s="91" t="s">
        <v>1292</v>
      </c>
      <c r="D2729" s="129" t="str">
        <f t="array" ref="D2729">XLOOKUP(C2729,'DS ST'!A:A,'DS ST'!B:B)</f>
        <v>HTC</v>
      </c>
      <c r="E2729" s="94" t="str">
        <f t="array" ref="E2729">XLOOKUP($F2729,'GIÁ'!$A:$A,'GIÁ'!$E:$E)</f>
        <v>ĐÔNG</v>
      </c>
      <c r="F2729" s="94">
        <v>8.936190860464E12</v>
      </c>
      <c r="G2729" s="95" t="s">
        <v>2608</v>
      </c>
      <c r="H2729" s="95" t="s">
        <v>93</v>
      </c>
      <c r="I2729" s="96">
        <v>2.0</v>
      </c>
      <c r="J2729" s="96">
        <v>0.0</v>
      </c>
      <c r="K2729" s="98">
        <f t="shared" si="4"/>
        <v>2</v>
      </c>
      <c r="L2729" s="99" t="s">
        <v>6784</v>
      </c>
      <c r="M2729" s="100" t="s">
        <v>6785</v>
      </c>
      <c r="N2729" s="101" t="str">
        <f t="shared" si="139"/>
        <v>PT1590244-T0018936190860464</v>
      </c>
      <c r="O2729" s="128"/>
      <c r="P2729" s="100"/>
      <c r="Q2729" s="103">
        <f t="shared" si="5"/>
        <v>2</v>
      </c>
      <c r="R2729" s="161"/>
      <c r="S2729" s="105"/>
      <c r="T2729" s="106"/>
      <c r="U2729" s="107" t="s">
        <v>6543</v>
      </c>
      <c r="V2729" s="108" t="s">
        <v>756</v>
      </c>
      <c r="W2729" s="109" t="s">
        <v>1908</v>
      </c>
      <c r="X2729" s="110" t="str">
        <f t="shared" si="6"/>
        <v/>
      </c>
      <c r="Y2729" s="110" t="str">
        <f t="shared" si="7"/>
        <v/>
      </c>
      <c r="Z2729" s="109" t="s">
        <v>797</v>
      </c>
      <c r="AA2729" s="109" t="s">
        <v>802</v>
      </c>
      <c r="AB2729" s="106"/>
      <c r="AC2729" s="158"/>
      <c r="AD2729" s="160"/>
      <c r="AE2729" s="127"/>
      <c r="AF2729" s="113"/>
      <c r="AG2729" s="165" t="str">
        <f t="array" ref="AG2729">XLOOKUP(F2729,'CLV2'!A:A,'CLV2'!E:E)</f>
        <v>2.MEAT</v>
      </c>
      <c r="AH2729" s="115" t="str">
        <f t="array" ref="AH2729">XLOOKUP(F2729,'CLV2'!A:A,'CLV2'!F:F)</f>
        <v>3.FROZEN MEAT</v>
      </c>
      <c r="AI2729" s="115" t="str">
        <f t="shared" si="8"/>
        <v>Pack</v>
      </c>
      <c r="AJ2729" s="116">
        <f t="shared" si="9"/>
        <v>1</v>
      </c>
      <c r="AK2729" s="117" t="str">
        <f t="array" ref="AK2729">XLOOKUP(F2729,'GIÁ'!A:A,'GIÁ'!D:D)</f>
        <v>43621.31</v>
      </c>
      <c r="AL2729" s="118">
        <f t="shared" si="10"/>
        <v>87242.62</v>
      </c>
      <c r="AM2729" s="118">
        <f t="shared" si="11"/>
        <v>0</v>
      </c>
      <c r="AN2729" s="119">
        <f t="shared" si="12"/>
        <v>0</v>
      </c>
      <c r="AO2729" s="118">
        <f t="shared" si="13"/>
        <v>87242.62</v>
      </c>
      <c r="AP2729" s="121">
        <f t="shared" si="14"/>
        <v>0</v>
      </c>
      <c r="AQ2729" s="122"/>
      <c r="AR2729" s="119"/>
    </row>
    <row r="2730" ht="22.5" customHeight="1">
      <c r="A2730" s="89">
        <v>46233.0</v>
      </c>
      <c r="B2730" s="90">
        <v>0.30069444444444443</v>
      </c>
      <c r="C2730" s="91" t="s">
        <v>1292</v>
      </c>
      <c r="D2730" s="129" t="str">
        <f t="array" ref="D2730">XLOOKUP(C2730,'DS ST'!A:A,'DS ST'!B:B)</f>
        <v>HTC</v>
      </c>
      <c r="E2730" s="94" t="str">
        <f t="array" ref="E2730">XLOOKUP($F2730,'GIÁ'!$A:$A,'GIÁ'!$E:$E)</f>
        <v>ĐÔNG</v>
      </c>
      <c r="F2730" s="94">
        <v>8.936187610423E12</v>
      </c>
      <c r="G2730" s="95" t="s">
        <v>2596</v>
      </c>
      <c r="H2730" s="95" t="s">
        <v>224</v>
      </c>
      <c r="I2730" s="96">
        <v>2.0</v>
      </c>
      <c r="J2730" s="96">
        <v>0.0</v>
      </c>
      <c r="K2730" s="98">
        <f t="shared" si="4"/>
        <v>2</v>
      </c>
      <c r="L2730" s="99" t="s">
        <v>6784</v>
      </c>
      <c r="M2730" s="100" t="s">
        <v>6785</v>
      </c>
      <c r="N2730" s="101" t="str">
        <f t="shared" si="139"/>
        <v>PT1590244-T0018936187610423</v>
      </c>
      <c r="O2730" s="128"/>
      <c r="P2730" s="100"/>
      <c r="Q2730" s="103">
        <f t="shared" si="5"/>
        <v>2</v>
      </c>
      <c r="R2730" s="161"/>
      <c r="S2730" s="105"/>
      <c r="T2730" s="106"/>
      <c r="U2730" s="107" t="s">
        <v>6569</v>
      </c>
      <c r="V2730" s="108" t="s">
        <v>756</v>
      </c>
      <c r="W2730" s="109" t="s">
        <v>1908</v>
      </c>
      <c r="X2730" s="110" t="str">
        <f t="shared" si="6"/>
        <v/>
      </c>
      <c r="Y2730" s="110" t="str">
        <f t="shared" si="7"/>
        <v/>
      </c>
      <c r="Z2730" s="109" t="s">
        <v>797</v>
      </c>
      <c r="AA2730" s="109" t="s">
        <v>802</v>
      </c>
      <c r="AB2730" s="106"/>
      <c r="AC2730" s="158"/>
      <c r="AD2730" s="160"/>
      <c r="AE2730" s="127"/>
      <c r="AF2730" s="113"/>
      <c r="AG2730" s="165" t="str">
        <f t="array" ref="AG2730">XLOOKUP(F2730,'CLV2'!A:A,'CLV2'!E:E)</f>
        <v>2.FISH AND SEAFOOD</v>
      </c>
      <c r="AH2730" s="115" t="str">
        <f t="array" ref="AH2730">XLOOKUP(F2730,'CLV2'!A:A,'CLV2'!F:F)</f>
        <v>3.FROZEN FISH AND SEAFOOD</v>
      </c>
      <c r="AI2730" s="115" t="str">
        <f t="shared" si="8"/>
        <v>Pack</v>
      </c>
      <c r="AJ2730" s="116">
        <f t="shared" si="9"/>
        <v>1</v>
      </c>
      <c r="AK2730" s="117" t="str">
        <f t="array" ref="AK2730">XLOOKUP(F2730,'GIÁ'!A:A,'GIÁ'!D:D)</f>
        <v>241040.00</v>
      </c>
      <c r="AL2730" s="118">
        <f t="shared" si="10"/>
        <v>482080</v>
      </c>
      <c r="AM2730" s="118">
        <f t="shared" si="11"/>
        <v>0</v>
      </c>
      <c r="AN2730" s="119">
        <f t="shared" si="12"/>
        <v>0</v>
      </c>
      <c r="AO2730" s="118">
        <f t="shared" si="13"/>
        <v>482080</v>
      </c>
      <c r="AP2730" s="121">
        <f t="shared" si="14"/>
        <v>0</v>
      </c>
      <c r="AQ2730" s="122"/>
      <c r="AR2730" s="119"/>
    </row>
    <row r="2731" ht="22.5" customHeight="1">
      <c r="A2731" s="89">
        <v>46233.0</v>
      </c>
      <c r="B2731" s="90">
        <v>0.46458333333333335</v>
      </c>
      <c r="C2731" s="91" t="s">
        <v>1292</v>
      </c>
      <c r="D2731" s="129" t="str">
        <f t="array" ref="D2731">XLOOKUP(C2731,'DS ST'!A:A,'DS ST'!B:B)</f>
        <v>HTC</v>
      </c>
      <c r="E2731" s="94" t="str">
        <f t="array" ref="E2731">XLOOKUP($F2731,'GIÁ'!$A:$A,'GIÁ'!$E:$E)</f>
        <v>MÁT</v>
      </c>
      <c r="F2731" s="94">
        <v>8.935217410309E12</v>
      </c>
      <c r="G2731" s="95" t="s">
        <v>3735</v>
      </c>
      <c r="H2731" s="95" t="s">
        <v>57</v>
      </c>
      <c r="I2731" s="96">
        <v>16.0</v>
      </c>
      <c r="J2731" s="96">
        <v>0.0</v>
      </c>
      <c r="K2731" s="98">
        <f t="shared" si="4"/>
        <v>16</v>
      </c>
      <c r="L2731" s="99" t="s">
        <v>6786</v>
      </c>
      <c r="M2731" s="100" t="s">
        <v>6787</v>
      </c>
      <c r="N2731" s="101" t="str">
        <f t="shared" si="139"/>
        <v>TRBEHS6618935217410309</v>
      </c>
      <c r="O2731" s="128"/>
      <c r="P2731" s="100"/>
      <c r="Q2731" s="103">
        <f t="shared" si="5"/>
        <v>16</v>
      </c>
      <c r="R2731" s="161"/>
      <c r="S2731" s="105"/>
      <c r="T2731" s="106"/>
      <c r="U2731" s="107"/>
      <c r="V2731" s="108" t="s">
        <v>756</v>
      </c>
      <c r="W2731" s="109" t="s">
        <v>1312</v>
      </c>
      <c r="X2731" s="110" t="str">
        <f t="shared" si="6"/>
        <v/>
      </c>
      <c r="Y2731" s="110" t="str">
        <f t="shared" si="7"/>
        <v/>
      </c>
      <c r="Z2731" s="139" t="str">
        <f t="shared" ref="Z2731:Z2735" si="153">IF(N(Q2731)&lt;=0,"",IF(ISNUMBER(SEARCH("Thiếu kiện",V2731)),"Kho đông mát",IF(AND(N(Q2731)&gt;0,N(P2731)&gt;0,OR(ISNUMBER(SEARCH("Hình KDB",U2731)),ISNUMBER(SEARCH("Hình tele",U2731)),ISNUMBER(SEARCH("sai code",U2731)),ISNUMBER(SEARCH("ST nhận",U2731)))),"Kho đông mát",IF(AND(W2731="DC giao thiếu",OR(ISNUMBER(SEARCH("Hình KDB",U2731)),ISNUMBER(SEARCH("Hình tele",U2731)),ISNUMBER(SEARCH("sai code",U2731)))),"Kho đông mát",IF(W2731="DC giao thiếu","Chưa xác định",IF(AND(W2731="DC pick sai",OR(ISNUMBER(SEARCH("Hình KDB",U2731)),ISNUMBER(SEARCH("Hình tele",U2731)),ISNUMBER(SEARCH("sai code",U2731)),ISNUMBER(SEARCH("ST nhận",U2731)))),"Kho đông mát",IF(W2731="DC pick sai","Chưa xác định",IF(AND(W2731="Hao hụt",N(O2731)&gt;0,OR(ISNUMBER(SEARCH("Hình KDB",U2731)),ISNUMBER(SEARCH("Hình tele",U2731)),ISNUMBER(SEARCH("sai code",U2731)),ISNUMBER(SEARCH("ST nhận",U2731)))),"Kho đông mát",IF(W2731="Hao hụt","Chưa xác định",IF(OR(W2731="VT giao sai điểm",W2731="Không đạt nhiệt độ",W2731="TX giao thiếu kiện",W2731="Hàng không đạt CL"),"Kho đông mát",IF(W2731="Chưa xác định","Chưa xác định",IF(N(P2731)&gt;0,"Chưa xác định",""))))))))))))</f>
        <v>Chưa xác định</v>
      </c>
      <c r="AA2731" s="109" t="s">
        <v>5260</v>
      </c>
      <c r="AB2731" s="106"/>
      <c r="AC2731" s="158"/>
      <c r="AD2731" s="160"/>
      <c r="AE2731" s="127"/>
      <c r="AF2731" s="113"/>
      <c r="AG2731" s="165" t="str">
        <f t="array" ref="AG2731">XLOOKUP(F2731,'CLV2'!A:A,'CLV2'!E:E)</f>
        <v>2.DAIRY</v>
      </c>
      <c r="AH2731" s="115" t="str">
        <f t="array" ref="AH2731">XLOOKUP(F2731,'CLV2'!A:A,'CLV2'!F:F)</f>
        <v>3.YOGURT</v>
      </c>
      <c r="AI2731" s="115" t="str">
        <f t="shared" si="8"/>
        <v>Pack</v>
      </c>
      <c r="AJ2731" s="116">
        <f t="shared" si="9"/>
        <v>1</v>
      </c>
      <c r="AK2731" s="117" t="str">
        <f t="array" ref="AK2731">XLOOKUP(F2731,'GIÁ'!A:A,'GIÁ'!D:D)</f>
        <v>7092.28</v>
      </c>
      <c r="AL2731" s="118">
        <f t="shared" si="10"/>
        <v>113476.48</v>
      </c>
      <c r="AM2731" s="118">
        <f t="shared" si="11"/>
        <v>0</v>
      </c>
      <c r="AN2731" s="119">
        <f t="shared" si="12"/>
        <v>0</v>
      </c>
      <c r="AO2731" s="118">
        <f t="shared" si="13"/>
        <v>0</v>
      </c>
      <c r="AP2731" s="121">
        <f t="shared" si="14"/>
        <v>113476.48</v>
      </c>
      <c r="AQ2731" s="122"/>
      <c r="AR2731" s="119"/>
    </row>
    <row r="2732" ht="22.5" customHeight="1">
      <c r="A2732" s="89">
        <v>46233.0</v>
      </c>
      <c r="B2732" s="90">
        <v>0.46458333333333335</v>
      </c>
      <c r="C2732" s="91" t="s">
        <v>1292</v>
      </c>
      <c r="D2732" s="129" t="str">
        <f t="array" ref="D2732">XLOOKUP(C2732,'DS ST'!A:A,'DS ST'!B:B)</f>
        <v>HTC</v>
      </c>
      <c r="E2732" s="94" t="str">
        <f t="array" ref="E2732">XLOOKUP($F2732,'GIÁ'!$A:$A,'GIÁ'!$E:$E)</f>
        <v>MÁT</v>
      </c>
      <c r="F2732" s="94">
        <v>1101310.0</v>
      </c>
      <c r="G2732" s="95" t="s">
        <v>430</v>
      </c>
      <c r="H2732" s="95" t="s">
        <v>273</v>
      </c>
      <c r="I2732" s="96">
        <v>8.6</v>
      </c>
      <c r="J2732" s="96">
        <v>8.2</v>
      </c>
      <c r="K2732" s="98">
        <f t="shared" si="4"/>
        <v>0.4</v>
      </c>
      <c r="L2732" s="99" t="s">
        <v>6786</v>
      </c>
      <c r="M2732" s="100" t="s">
        <v>6788</v>
      </c>
      <c r="N2732" s="101" t="str">
        <f t="shared" si="139"/>
        <v>TRBHTC0101101310</v>
      </c>
      <c r="O2732" s="128">
        <v>0.40000000000000036</v>
      </c>
      <c r="P2732" s="100"/>
      <c r="Q2732" s="103">
        <f t="shared" si="5"/>
        <v>0</v>
      </c>
      <c r="R2732" s="161"/>
      <c r="S2732" s="105"/>
      <c r="T2732" s="106"/>
      <c r="U2732" s="107"/>
      <c r="V2732" s="108" t="s">
        <v>756</v>
      </c>
      <c r="W2732" s="109" t="s">
        <v>505</v>
      </c>
      <c r="X2732" s="110" t="str">
        <f t="shared" si="6"/>
        <v>Hao hụt</v>
      </c>
      <c r="Y2732" s="110" t="str">
        <f t="shared" si="7"/>
        <v/>
      </c>
      <c r="Z2732" s="139" t="str">
        <f t="shared" si="153"/>
        <v/>
      </c>
      <c r="AA2732" s="109" t="s">
        <v>802</v>
      </c>
      <c r="AB2732" s="106"/>
      <c r="AC2732" s="158"/>
      <c r="AD2732" s="160"/>
      <c r="AE2732" s="127"/>
      <c r="AF2732" s="113"/>
      <c r="AG2732" s="165" t="str">
        <f t="array" ref="AG2732">XLOOKUP(F2732,'CLV2'!A:A,'CLV2'!E:E)</f>
        <v>2.FRUITS</v>
      </c>
      <c r="AH2732" s="115" t="str">
        <f t="array" ref="AH2732">XLOOKUP(F2732,'CLV2'!A:A,'CLV2'!F:F)</f>
        <v>3.IMPORT FRUITS</v>
      </c>
      <c r="AI2732" s="115" t="str">
        <f t="shared" si="8"/>
        <v>KG</v>
      </c>
      <c r="AJ2732" s="116">
        <f t="shared" si="9"/>
        <v>0.04651162791</v>
      </c>
      <c r="AK2732" s="117" t="str">
        <f t="array" ref="AK2732">XLOOKUP(F2732,'GIÁ'!A:A,'GIÁ'!D:D)</f>
        <v>241014.36</v>
      </c>
      <c r="AL2732" s="118">
        <f t="shared" si="10"/>
        <v>96405.744</v>
      </c>
      <c r="AM2732" s="118">
        <f t="shared" si="11"/>
        <v>96405.744</v>
      </c>
      <c r="AN2732" s="119">
        <f t="shared" si="12"/>
        <v>0</v>
      </c>
      <c r="AO2732" s="118">
        <f t="shared" si="13"/>
        <v>0</v>
      </c>
      <c r="AP2732" s="121">
        <f t="shared" si="14"/>
        <v>0</v>
      </c>
      <c r="AQ2732" s="122"/>
      <c r="AR2732" s="119"/>
    </row>
    <row r="2733" ht="22.5" customHeight="1">
      <c r="A2733" s="89">
        <v>46233.0</v>
      </c>
      <c r="B2733" s="90">
        <v>0.46597222222222223</v>
      </c>
      <c r="C2733" s="91" t="s">
        <v>391</v>
      </c>
      <c r="D2733" s="129" t="str">
        <f t="array" ref="D2733">XLOOKUP(C2733,'DS ST'!A:A,'DS ST'!B:B)</f>
        <v>A126</v>
      </c>
      <c r="E2733" s="94" t="str">
        <f t="array" ref="E2733">XLOOKUP($F2733,'GIÁ'!$A:$A,'GIÁ'!$E:$E)</f>
        <v>MÁT</v>
      </c>
      <c r="F2733" s="94">
        <v>11548.0</v>
      </c>
      <c r="G2733" s="95" t="s">
        <v>865</v>
      </c>
      <c r="H2733" s="95" t="s">
        <v>57</v>
      </c>
      <c r="I2733" s="96">
        <v>1.0</v>
      </c>
      <c r="J2733" s="96">
        <v>0.0</v>
      </c>
      <c r="K2733" s="98">
        <f t="shared" si="4"/>
        <v>1</v>
      </c>
      <c r="L2733" s="99" t="s">
        <v>6789</v>
      </c>
      <c r="M2733" s="100" t="s">
        <v>6790</v>
      </c>
      <c r="N2733" s="101" t="str">
        <f t="shared" si="139"/>
        <v>TRBA126607711548</v>
      </c>
      <c r="O2733" s="128"/>
      <c r="P2733" s="100"/>
      <c r="Q2733" s="103">
        <f t="shared" si="5"/>
        <v>1</v>
      </c>
      <c r="R2733" s="161"/>
      <c r="S2733" s="105"/>
      <c r="T2733" s="106"/>
      <c r="U2733" s="107"/>
      <c r="V2733" s="108" t="s">
        <v>756</v>
      </c>
      <c r="W2733" s="109" t="s">
        <v>1312</v>
      </c>
      <c r="X2733" s="110" t="str">
        <f t="shared" si="6"/>
        <v/>
      </c>
      <c r="Y2733" s="110" t="str">
        <f t="shared" si="7"/>
        <v/>
      </c>
      <c r="Z2733" s="139" t="str">
        <f t="shared" si="153"/>
        <v>Chưa xác định</v>
      </c>
      <c r="AA2733" s="109" t="s">
        <v>5260</v>
      </c>
      <c r="AB2733" s="106"/>
      <c r="AC2733" s="158"/>
      <c r="AD2733" s="160"/>
      <c r="AE2733" s="127"/>
      <c r="AF2733" s="113"/>
      <c r="AG2733" s="165" t="str">
        <f t="array" ref="AG2733">XLOOKUP(F2733,'CLV2'!A:A,'CLV2'!E:E)</f>
        <v>2.VEGETABLES</v>
      </c>
      <c r="AH2733" s="115" t="str">
        <f t="array" ref="AH2733">XLOOKUP(F2733,'CLV2'!A:A,'CLV2'!F:F)</f>
        <v>3.PROCESSED VEGGIES</v>
      </c>
      <c r="AI2733" s="115" t="str">
        <f t="shared" si="8"/>
        <v>Pack</v>
      </c>
      <c r="AJ2733" s="116">
        <f t="shared" si="9"/>
        <v>1</v>
      </c>
      <c r="AK2733" s="117" t="str">
        <f t="array" ref="AK2733">XLOOKUP(F2733,'GIÁ'!A:A,'GIÁ'!D:D)</f>
        <v>6542.17</v>
      </c>
      <c r="AL2733" s="118">
        <f t="shared" si="10"/>
        <v>6542.17</v>
      </c>
      <c r="AM2733" s="118">
        <f t="shared" si="11"/>
        <v>0</v>
      </c>
      <c r="AN2733" s="119">
        <f t="shared" si="12"/>
        <v>0</v>
      </c>
      <c r="AO2733" s="118">
        <f t="shared" si="13"/>
        <v>0</v>
      </c>
      <c r="AP2733" s="121">
        <f t="shared" si="14"/>
        <v>6542.17</v>
      </c>
      <c r="AQ2733" s="122"/>
      <c r="AR2733" s="119"/>
    </row>
    <row r="2734" ht="22.5" customHeight="1">
      <c r="A2734" s="89">
        <v>46233.0</v>
      </c>
      <c r="B2734" s="90">
        <v>0.46597222222222223</v>
      </c>
      <c r="C2734" s="91" t="s">
        <v>391</v>
      </c>
      <c r="D2734" s="129" t="str">
        <f t="array" ref="D2734">XLOOKUP(C2734,'DS ST'!A:A,'DS ST'!B:B)</f>
        <v>A126</v>
      </c>
      <c r="E2734" s="94" t="str">
        <f t="array" ref="E2734">XLOOKUP($F2734,'GIÁ'!$A:$A,'GIÁ'!$E:$E)</f>
        <v>MÁT</v>
      </c>
      <c r="F2734" s="94">
        <v>8.934673605823E12</v>
      </c>
      <c r="G2734" s="95" t="s">
        <v>1689</v>
      </c>
      <c r="H2734" s="95" t="s">
        <v>57</v>
      </c>
      <c r="I2734" s="96">
        <v>51.0</v>
      </c>
      <c r="J2734" s="96">
        <v>48.0</v>
      </c>
      <c r="K2734" s="98">
        <f t="shared" si="4"/>
        <v>3</v>
      </c>
      <c r="L2734" s="99" t="s">
        <v>6789</v>
      </c>
      <c r="M2734" s="100" t="s">
        <v>6791</v>
      </c>
      <c r="N2734" s="101" t="str">
        <f t="shared" si="139"/>
        <v>TRBA12660798934673605823</v>
      </c>
      <c r="O2734" s="128"/>
      <c r="P2734" s="100"/>
      <c r="Q2734" s="103">
        <f t="shared" si="5"/>
        <v>3</v>
      </c>
      <c r="R2734" s="161"/>
      <c r="S2734" s="105"/>
      <c r="T2734" s="106"/>
      <c r="U2734" s="107"/>
      <c r="V2734" s="108" t="s">
        <v>756</v>
      </c>
      <c r="W2734" s="109" t="s">
        <v>1312</v>
      </c>
      <c r="X2734" s="110" t="str">
        <f t="shared" si="6"/>
        <v/>
      </c>
      <c r="Y2734" s="110" t="str">
        <f t="shared" si="7"/>
        <v/>
      </c>
      <c r="Z2734" s="139" t="str">
        <f t="shared" si="153"/>
        <v>Chưa xác định</v>
      </c>
      <c r="AA2734" s="109" t="s">
        <v>5260</v>
      </c>
      <c r="AB2734" s="106"/>
      <c r="AC2734" s="158"/>
      <c r="AD2734" s="160"/>
      <c r="AE2734" s="127"/>
      <c r="AF2734" s="113"/>
      <c r="AG2734" s="165" t="str">
        <f t="array" ref="AG2734">XLOOKUP(F2734,'CLV2'!A:A,'CLV2'!E:E)</f>
        <v>2.DAIRY</v>
      </c>
      <c r="AH2734" s="115" t="str">
        <f t="array" ref="AH2734">XLOOKUP(F2734,'CLV2'!A:A,'CLV2'!F:F)</f>
        <v>3.YOGURT</v>
      </c>
      <c r="AI2734" s="115" t="str">
        <f t="shared" si="8"/>
        <v>Pack</v>
      </c>
      <c r="AJ2734" s="116">
        <f t="shared" si="9"/>
        <v>0.05882352941</v>
      </c>
      <c r="AK2734" s="117" t="str">
        <f t="array" ref="AK2734">XLOOKUP(F2734,'GIÁ'!A:A,'GIÁ'!D:D)</f>
        <v>5402.30</v>
      </c>
      <c r="AL2734" s="118">
        <f t="shared" si="10"/>
        <v>16206.9</v>
      </c>
      <c r="AM2734" s="118">
        <f t="shared" si="11"/>
        <v>0</v>
      </c>
      <c r="AN2734" s="119">
        <f t="shared" si="12"/>
        <v>0</v>
      </c>
      <c r="AO2734" s="118">
        <f t="shared" si="13"/>
        <v>0</v>
      </c>
      <c r="AP2734" s="121">
        <f t="shared" si="14"/>
        <v>16206.9</v>
      </c>
      <c r="AQ2734" s="122"/>
      <c r="AR2734" s="119"/>
    </row>
    <row r="2735" ht="22.5" customHeight="1">
      <c r="A2735" s="89">
        <v>46233.0</v>
      </c>
      <c r="B2735" s="90">
        <v>0.46597222222222223</v>
      </c>
      <c r="C2735" s="91" t="s">
        <v>391</v>
      </c>
      <c r="D2735" s="129" t="str">
        <f t="array" ref="D2735">XLOOKUP(C2735,'DS ST'!A:A,'DS ST'!B:B)</f>
        <v>A126</v>
      </c>
      <c r="E2735" s="94" t="str">
        <f t="array" ref="E2735">XLOOKUP($F2735,'GIÁ'!$A:$A,'GIÁ'!$E:$E)</f>
        <v>MÁT</v>
      </c>
      <c r="F2735" s="94">
        <v>1100151.0</v>
      </c>
      <c r="G2735" s="95" t="s">
        <v>278</v>
      </c>
      <c r="H2735" s="95" t="s">
        <v>273</v>
      </c>
      <c r="I2735" s="96">
        <v>17.0</v>
      </c>
      <c r="J2735" s="96">
        <v>16.36</v>
      </c>
      <c r="K2735" s="98">
        <f t="shared" si="4"/>
        <v>0.64</v>
      </c>
      <c r="L2735" s="99" t="s">
        <v>6789</v>
      </c>
      <c r="M2735" s="100" t="s">
        <v>6792</v>
      </c>
      <c r="N2735" s="101" t="str">
        <f t="shared" si="139"/>
        <v>TRBA1266671100151</v>
      </c>
      <c r="O2735" s="128">
        <v>0.6400000000000006</v>
      </c>
      <c r="P2735" s="100"/>
      <c r="Q2735" s="103">
        <f t="shared" si="5"/>
        <v>0</v>
      </c>
      <c r="R2735" s="161"/>
      <c r="S2735" s="105"/>
      <c r="T2735" s="106"/>
      <c r="U2735" s="107"/>
      <c r="V2735" s="108" t="s">
        <v>756</v>
      </c>
      <c r="W2735" s="109" t="s">
        <v>505</v>
      </c>
      <c r="X2735" s="110" t="str">
        <f t="shared" si="6"/>
        <v>Hao hụt</v>
      </c>
      <c r="Y2735" s="110" t="str">
        <f t="shared" si="7"/>
        <v/>
      </c>
      <c r="Z2735" s="139" t="str">
        <f t="shared" si="153"/>
        <v/>
      </c>
      <c r="AA2735" s="109" t="s">
        <v>802</v>
      </c>
      <c r="AB2735" s="106"/>
      <c r="AC2735" s="158"/>
      <c r="AD2735" s="160"/>
      <c r="AE2735" s="127"/>
      <c r="AF2735" s="113"/>
      <c r="AG2735" s="165" t="str">
        <f t="array" ref="AG2735">XLOOKUP(F2735,'CLV2'!A:A,'CLV2'!E:E)</f>
        <v>2.FRUITS</v>
      </c>
      <c r="AH2735" s="115" t="str">
        <f t="array" ref="AH2735">XLOOKUP(F2735,'CLV2'!A:A,'CLV2'!F:F)</f>
        <v>3.IMPORT FRUITS</v>
      </c>
      <c r="AI2735" s="115" t="str">
        <f t="shared" si="8"/>
        <v>KG</v>
      </c>
      <c r="AJ2735" s="116">
        <f t="shared" si="9"/>
        <v>0.03764705882</v>
      </c>
      <c r="AK2735" s="117" t="str">
        <f t="array" ref="AK2735">XLOOKUP(F2735,'GIÁ'!A:A,'GIÁ'!D:D)</f>
        <v>86609.14</v>
      </c>
      <c r="AL2735" s="118">
        <f t="shared" si="10"/>
        <v>55429.8496</v>
      </c>
      <c r="AM2735" s="118">
        <f t="shared" si="11"/>
        <v>55429.8496</v>
      </c>
      <c r="AN2735" s="119">
        <f t="shared" si="12"/>
        <v>0</v>
      </c>
      <c r="AO2735" s="118">
        <f t="shared" si="13"/>
        <v>0</v>
      </c>
      <c r="AP2735" s="121">
        <f t="shared" si="14"/>
        <v>0</v>
      </c>
      <c r="AQ2735" s="122"/>
      <c r="AR2735" s="119"/>
    </row>
    <row r="2736" ht="22.5" customHeight="1">
      <c r="A2736" s="89">
        <v>46233.0</v>
      </c>
      <c r="B2736" s="90">
        <v>0.4673611111111111</v>
      </c>
      <c r="C2736" s="91" t="s">
        <v>1331</v>
      </c>
      <c r="D2736" s="129" t="str">
        <f t="array" ref="D2736">XLOOKUP(C2736,'DS ST'!A:A,'DS ST'!B:B)</f>
        <v>KHI</v>
      </c>
      <c r="E2736" s="94" t="str">
        <f t="array" ref="E2736">XLOOKUP($F2736,'GIÁ'!$A:$A,'GIÁ'!$E:$E)</f>
        <v>ĐÔNG</v>
      </c>
      <c r="F2736" s="94">
        <v>8.936077110132E12</v>
      </c>
      <c r="G2736" s="95" t="s">
        <v>2331</v>
      </c>
      <c r="H2736" s="95" t="s">
        <v>224</v>
      </c>
      <c r="I2736" s="96">
        <v>8.0</v>
      </c>
      <c r="J2736" s="96">
        <v>0.0</v>
      </c>
      <c r="K2736" s="98">
        <f t="shared" si="4"/>
        <v>8</v>
      </c>
      <c r="L2736" s="99" t="s">
        <v>6793</v>
      </c>
      <c r="M2736" s="100" t="s">
        <v>6794</v>
      </c>
      <c r="N2736" s="101" t="str">
        <f t="shared" si="139"/>
        <v>PT1590265-T0018936077110132</v>
      </c>
      <c r="O2736" s="128"/>
      <c r="P2736" s="100"/>
      <c r="Q2736" s="103">
        <f t="shared" si="5"/>
        <v>8</v>
      </c>
      <c r="R2736" s="161"/>
      <c r="S2736" s="105"/>
      <c r="T2736" s="106"/>
      <c r="U2736" s="107" t="s">
        <v>6562</v>
      </c>
      <c r="V2736" s="108" t="s">
        <v>756</v>
      </c>
      <c r="W2736" s="109" t="s">
        <v>1908</v>
      </c>
      <c r="X2736" s="110" t="str">
        <f t="shared" si="6"/>
        <v/>
      </c>
      <c r="Y2736" s="110" t="str">
        <f t="shared" si="7"/>
        <v/>
      </c>
      <c r="Z2736" s="109" t="s">
        <v>797</v>
      </c>
      <c r="AA2736" s="109" t="s">
        <v>802</v>
      </c>
      <c r="AB2736" s="106"/>
      <c r="AC2736" s="158"/>
      <c r="AD2736" s="160"/>
      <c r="AE2736" s="127"/>
      <c r="AF2736" s="113"/>
      <c r="AG2736" s="165" t="str">
        <f t="array" ref="AG2736">XLOOKUP(F2736,'CLV2'!A:A,'CLV2'!E:E)</f>
        <v>2.FROZEN FOODS</v>
      </c>
      <c r="AH2736" s="115" t="str">
        <f t="array" ref="AH2736">XLOOKUP(F2736,'CLV2'!A:A,'CLV2'!F:F)</f>
        <v>3.DUMPLINGS</v>
      </c>
      <c r="AI2736" s="115" t="str">
        <f t="shared" si="8"/>
        <v>Pack</v>
      </c>
      <c r="AJ2736" s="116">
        <f t="shared" si="9"/>
        <v>1</v>
      </c>
      <c r="AK2736" s="117" t="str">
        <f t="array" ref="AK2736">XLOOKUP(F2736,'GIÁ'!A:A,'GIÁ'!D:D)</f>
        <v>35838.13</v>
      </c>
      <c r="AL2736" s="118">
        <f t="shared" si="10"/>
        <v>286705.04</v>
      </c>
      <c r="AM2736" s="118">
        <f t="shared" si="11"/>
        <v>0</v>
      </c>
      <c r="AN2736" s="119">
        <f t="shared" si="12"/>
        <v>0</v>
      </c>
      <c r="AO2736" s="118">
        <f t="shared" si="13"/>
        <v>286705.04</v>
      </c>
      <c r="AP2736" s="121">
        <f t="shared" si="14"/>
        <v>0</v>
      </c>
      <c r="AQ2736" s="122"/>
      <c r="AR2736" s="119"/>
    </row>
    <row r="2737" ht="22.5" customHeight="1">
      <c r="A2737" s="89">
        <v>46233.0</v>
      </c>
      <c r="B2737" s="90">
        <v>0.4673611111111111</v>
      </c>
      <c r="C2737" s="91" t="s">
        <v>1331</v>
      </c>
      <c r="D2737" s="129" t="str">
        <f t="array" ref="D2737">XLOOKUP(C2737,'DS ST'!A:A,'DS ST'!B:B)</f>
        <v>KHI</v>
      </c>
      <c r="E2737" s="94" t="str">
        <f t="array" ref="E2737">XLOOKUP($F2737,'GIÁ'!$A:$A,'GIÁ'!$E:$E)</f>
        <v>ĐÔNG</v>
      </c>
      <c r="F2737" s="94">
        <v>8.934717275081E12</v>
      </c>
      <c r="G2737" s="95" t="s">
        <v>1735</v>
      </c>
      <c r="H2737" s="95" t="s">
        <v>224</v>
      </c>
      <c r="I2737" s="96">
        <v>6.0</v>
      </c>
      <c r="J2737" s="96">
        <v>0.0</v>
      </c>
      <c r="K2737" s="98">
        <f t="shared" si="4"/>
        <v>6</v>
      </c>
      <c r="L2737" s="99" t="s">
        <v>6793</v>
      </c>
      <c r="M2737" s="100" t="s">
        <v>6794</v>
      </c>
      <c r="N2737" s="101" t="str">
        <f t="shared" si="139"/>
        <v>PT1590265-T0018934717275081</v>
      </c>
      <c r="O2737" s="128"/>
      <c r="P2737" s="100"/>
      <c r="Q2737" s="103">
        <f t="shared" si="5"/>
        <v>6</v>
      </c>
      <c r="R2737" s="161"/>
      <c r="S2737" s="105"/>
      <c r="T2737" s="106"/>
      <c r="U2737" s="107" t="s">
        <v>6563</v>
      </c>
      <c r="V2737" s="108" t="s">
        <v>756</v>
      </c>
      <c r="W2737" s="109" t="s">
        <v>1908</v>
      </c>
      <c r="X2737" s="110" t="str">
        <f t="shared" si="6"/>
        <v/>
      </c>
      <c r="Y2737" s="110" t="str">
        <f t="shared" si="7"/>
        <v/>
      </c>
      <c r="Z2737" s="109" t="s">
        <v>797</v>
      </c>
      <c r="AA2737" s="109" t="s">
        <v>802</v>
      </c>
      <c r="AB2737" s="106"/>
      <c r="AC2737" s="158"/>
      <c r="AD2737" s="160"/>
      <c r="AE2737" s="127"/>
      <c r="AF2737" s="113"/>
      <c r="AG2737" s="165" t="str">
        <f t="array" ref="AG2737">XLOOKUP(F2737,'CLV2'!A:A,'CLV2'!E:E)</f>
        <v>2.FROZEN FOODS</v>
      </c>
      <c r="AH2737" s="115" t="str">
        <f t="array" ref="AH2737">XLOOKUP(F2737,'CLV2'!A:A,'CLV2'!F:F)</f>
        <v>3.DUMPLINGS</v>
      </c>
      <c r="AI2737" s="115" t="str">
        <f t="shared" si="8"/>
        <v>Pack</v>
      </c>
      <c r="AJ2737" s="116">
        <f t="shared" si="9"/>
        <v>1</v>
      </c>
      <c r="AK2737" s="117" t="str">
        <f t="array" ref="AK2737">XLOOKUP(F2737,'GIÁ'!A:A,'GIÁ'!D:D)</f>
        <v>42036.39</v>
      </c>
      <c r="AL2737" s="118">
        <f t="shared" si="10"/>
        <v>252218.34</v>
      </c>
      <c r="AM2737" s="118">
        <f t="shared" si="11"/>
        <v>0</v>
      </c>
      <c r="AN2737" s="119">
        <f t="shared" si="12"/>
        <v>0</v>
      </c>
      <c r="AO2737" s="118">
        <f t="shared" si="13"/>
        <v>252218.34</v>
      </c>
      <c r="AP2737" s="121">
        <f t="shared" si="14"/>
        <v>0</v>
      </c>
      <c r="AQ2737" s="122"/>
      <c r="AR2737" s="119"/>
    </row>
    <row r="2738" ht="22.5" customHeight="1">
      <c r="A2738" s="89">
        <v>46233.0</v>
      </c>
      <c r="B2738" s="90">
        <v>0.4673611111111111</v>
      </c>
      <c r="C2738" s="91" t="s">
        <v>1331</v>
      </c>
      <c r="D2738" s="129" t="str">
        <f t="array" ref="D2738">XLOOKUP(C2738,'DS ST'!A:A,'DS ST'!B:B)</f>
        <v>KHI</v>
      </c>
      <c r="E2738" s="94" t="str">
        <f t="array" ref="E2738">XLOOKUP($F2738,'GIÁ'!$A:$A,'GIÁ'!$E:$E)</f>
        <v>ĐÔNG</v>
      </c>
      <c r="F2738" s="94">
        <v>8.938555386015E12</v>
      </c>
      <c r="G2738" s="95" t="s">
        <v>3152</v>
      </c>
      <c r="H2738" s="95" t="s">
        <v>224</v>
      </c>
      <c r="I2738" s="96">
        <v>2.0</v>
      </c>
      <c r="J2738" s="96">
        <v>0.0</v>
      </c>
      <c r="K2738" s="98">
        <f t="shared" si="4"/>
        <v>2</v>
      </c>
      <c r="L2738" s="99" t="s">
        <v>6793</v>
      </c>
      <c r="M2738" s="100" t="s">
        <v>6794</v>
      </c>
      <c r="N2738" s="101" t="str">
        <f t="shared" si="139"/>
        <v>PT1590265-T0018938555386015</v>
      </c>
      <c r="O2738" s="128"/>
      <c r="P2738" s="100"/>
      <c r="Q2738" s="103">
        <f t="shared" si="5"/>
        <v>2</v>
      </c>
      <c r="R2738" s="161"/>
      <c r="S2738" s="105"/>
      <c r="T2738" s="106"/>
      <c r="U2738" s="107" t="s">
        <v>6586</v>
      </c>
      <c r="V2738" s="108" t="s">
        <v>756</v>
      </c>
      <c r="W2738" s="109" t="s">
        <v>1908</v>
      </c>
      <c r="X2738" s="110" t="str">
        <f t="shared" si="6"/>
        <v/>
      </c>
      <c r="Y2738" s="110" t="str">
        <f t="shared" si="7"/>
        <v/>
      </c>
      <c r="Z2738" s="109" t="s">
        <v>797</v>
      </c>
      <c r="AA2738" s="109" t="s">
        <v>802</v>
      </c>
      <c r="AB2738" s="106"/>
      <c r="AC2738" s="158"/>
      <c r="AD2738" s="160"/>
      <c r="AE2738" s="127"/>
      <c r="AF2738" s="113"/>
      <c r="AG2738" s="165" t="str">
        <f t="array" ref="AG2738">XLOOKUP(F2738,'CLV2'!A:A,'CLV2'!E:E)</f>
        <v>2.FROZEN FOODS</v>
      </c>
      <c r="AH2738" s="115" t="str">
        <f t="array" ref="AH2738">XLOOKUP(F2738,'CLV2'!A:A,'CLV2'!F:F)</f>
        <v>3.PASTRY AND DESSERTS</v>
      </c>
      <c r="AI2738" s="115" t="str">
        <f t="shared" si="8"/>
        <v>Pack</v>
      </c>
      <c r="AJ2738" s="116">
        <f t="shared" si="9"/>
        <v>1</v>
      </c>
      <c r="AK2738" s="117" t="str">
        <f t="array" ref="AK2738">XLOOKUP(F2738,'GIÁ'!A:A,'GIÁ'!D:D)</f>
        <v>23068.13</v>
      </c>
      <c r="AL2738" s="118">
        <f t="shared" si="10"/>
        <v>46136.26</v>
      </c>
      <c r="AM2738" s="118">
        <f t="shared" si="11"/>
        <v>0</v>
      </c>
      <c r="AN2738" s="119">
        <f t="shared" si="12"/>
        <v>0</v>
      </c>
      <c r="AO2738" s="118">
        <f t="shared" si="13"/>
        <v>46136.26</v>
      </c>
      <c r="AP2738" s="121">
        <f t="shared" si="14"/>
        <v>0</v>
      </c>
      <c r="AQ2738" s="122"/>
      <c r="AR2738" s="119"/>
    </row>
    <row r="2739" ht="22.5" customHeight="1">
      <c r="A2739" s="89">
        <v>46233.0</v>
      </c>
      <c r="B2739" s="90">
        <v>0.4673611111111111</v>
      </c>
      <c r="C2739" s="91" t="s">
        <v>1331</v>
      </c>
      <c r="D2739" s="129" t="str">
        <f t="array" ref="D2739">XLOOKUP(C2739,'DS ST'!A:A,'DS ST'!B:B)</f>
        <v>KHI</v>
      </c>
      <c r="E2739" s="94" t="str">
        <f t="array" ref="E2739">XLOOKUP($F2739,'GIÁ'!$A:$A,'GIÁ'!$E:$E)</f>
        <v>ĐÔNG</v>
      </c>
      <c r="F2739" s="94">
        <v>8.93601323834E12</v>
      </c>
      <c r="G2739" s="95" t="s">
        <v>2176</v>
      </c>
      <c r="H2739" s="95" t="s">
        <v>224</v>
      </c>
      <c r="I2739" s="96">
        <v>2.0</v>
      </c>
      <c r="J2739" s="96">
        <v>0.0</v>
      </c>
      <c r="K2739" s="98">
        <f t="shared" si="4"/>
        <v>2</v>
      </c>
      <c r="L2739" s="99" t="s">
        <v>6793</v>
      </c>
      <c r="M2739" s="100" t="s">
        <v>6794</v>
      </c>
      <c r="N2739" s="101" t="str">
        <f t="shared" si="139"/>
        <v>PT1590265-T0018936013238340</v>
      </c>
      <c r="O2739" s="128"/>
      <c r="P2739" s="100"/>
      <c r="Q2739" s="103">
        <f t="shared" si="5"/>
        <v>2</v>
      </c>
      <c r="R2739" s="161"/>
      <c r="S2739" s="105"/>
      <c r="T2739" s="106"/>
      <c r="U2739" s="107" t="s">
        <v>6552</v>
      </c>
      <c r="V2739" s="108" t="s">
        <v>756</v>
      </c>
      <c r="W2739" s="109" t="s">
        <v>1908</v>
      </c>
      <c r="X2739" s="110" t="str">
        <f t="shared" si="6"/>
        <v/>
      </c>
      <c r="Y2739" s="110" t="str">
        <f t="shared" si="7"/>
        <v/>
      </c>
      <c r="Z2739" s="109" t="s">
        <v>797</v>
      </c>
      <c r="AA2739" s="109" t="s">
        <v>802</v>
      </c>
      <c r="AB2739" s="106"/>
      <c r="AC2739" s="158"/>
      <c r="AD2739" s="160"/>
      <c r="AE2739" s="127"/>
      <c r="AF2739" s="113"/>
      <c r="AG2739" s="165" t="str">
        <f t="array" ref="AG2739">XLOOKUP(F2739,'CLV2'!A:A,'CLV2'!E:E)</f>
        <v>2.FROZEN FOODS</v>
      </c>
      <c r="AH2739" s="115" t="str">
        <f t="array" ref="AH2739">XLOOKUP(F2739,'CLV2'!A:A,'CLV2'!F:F)</f>
        <v>3.PIZZA - READY MEALS</v>
      </c>
      <c r="AI2739" s="115" t="str">
        <f t="shared" si="8"/>
        <v>Pack</v>
      </c>
      <c r="AJ2739" s="116">
        <f t="shared" si="9"/>
        <v>1</v>
      </c>
      <c r="AK2739" s="117" t="str">
        <f t="array" ref="AK2739">XLOOKUP(F2739,'GIÁ'!A:A,'GIÁ'!D:D)</f>
        <v>15020.45</v>
      </c>
      <c r="AL2739" s="118">
        <f t="shared" si="10"/>
        <v>30040.9</v>
      </c>
      <c r="AM2739" s="118">
        <f t="shared" si="11"/>
        <v>0</v>
      </c>
      <c r="AN2739" s="119">
        <f t="shared" si="12"/>
        <v>0</v>
      </c>
      <c r="AO2739" s="118">
        <f t="shared" si="13"/>
        <v>30040.9</v>
      </c>
      <c r="AP2739" s="121">
        <f t="shared" si="14"/>
        <v>0</v>
      </c>
      <c r="AQ2739" s="122"/>
      <c r="AR2739" s="119"/>
    </row>
    <row r="2740" ht="22.5" customHeight="1">
      <c r="A2740" s="89">
        <v>46233.0</v>
      </c>
      <c r="B2740" s="90">
        <v>0.4673611111111111</v>
      </c>
      <c r="C2740" s="91" t="s">
        <v>1331</v>
      </c>
      <c r="D2740" s="129" t="str">
        <f t="array" ref="D2740">XLOOKUP(C2740,'DS ST'!A:A,'DS ST'!B:B)</f>
        <v>KHI</v>
      </c>
      <c r="E2740" s="94" t="str">
        <f t="array" ref="E2740">XLOOKUP($F2740,'GIÁ'!$A:$A,'GIÁ'!$E:$E)</f>
        <v>ĐÔNG</v>
      </c>
      <c r="F2740" s="94">
        <v>8.934717401343E12</v>
      </c>
      <c r="G2740" s="95" t="s">
        <v>1752</v>
      </c>
      <c r="H2740" s="95" t="s">
        <v>224</v>
      </c>
      <c r="I2740" s="96">
        <v>4.0</v>
      </c>
      <c r="J2740" s="96">
        <v>0.0</v>
      </c>
      <c r="K2740" s="98">
        <f t="shared" si="4"/>
        <v>4</v>
      </c>
      <c r="L2740" s="99" t="s">
        <v>6793</v>
      </c>
      <c r="M2740" s="100" t="s">
        <v>6794</v>
      </c>
      <c r="N2740" s="101" t="str">
        <f t="shared" si="139"/>
        <v>PT1590265-T0018934717401343</v>
      </c>
      <c r="O2740" s="128"/>
      <c r="P2740" s="100"/>
      <c r="Q2740" s="103">
        <f t="shared" si="5"/>
        <v>4</v>
      </c>
      <c r="R2740" s="161"/>
      <c r="S2740" s="105"/>
      <c r="T2740" s="106"/>
      <c r="U2740" s="107" t="s">
        <v>6576</v>
      </c>
      <c r="V2740" s="108" t="s">
        <v>756</v>
      </c>
      <c r="W2740" s="109" t="s">
        <v>1908</v>
      </c>
      <c r="X2740" s="110" t="str">
        <f t="shared" si="6"/>
        <v/>
      </c>
      <c r="Y2740" s="110" t="str">
        <f t="shared" si="7"/>
        <v/>
      </c>
      <c r="Z2740" s="109" t="s">
        <v>797</v>
      </c>
      <c r="AA2740" s="109" t="s">
        <v>802</v>
      </c>
      <c r="AB2740" s="106"/>
      <c r="AC2740" s="158"/>
      <c r="AD2740" s="160"/>
      <c r="AE2740" s="127"/>
      <c r="AF2740" s="113"/>
      <c r="AG2740" s="165" t="str">
        <f t="array" ref="AG2740">XLOOKUP(F2740,'CLV2'!A:A,'CLV2'!E:E)</f>
        <v>2.FROZEN FOODS</v>
      </c>
      <c r="AH2740" s="115" t="str">
        <f t="array" ref="AH2740">XLOOKUP(F2740,'CLV2'!A:A,'CLV2'!F:F)</f>
        <v>3.DUMPLINGS</v>
      </c>
      <c r="AI2740" s="115" t="str">
        <f t="shared" si="8"/>
        <v>Pack</v>
      </c>
      <c r="AJ2740" s="116">
        <f t="shared" si="9"/>
        <v>1</v>
      </c>
      <c r="AK2740" s="117" t="str">
        <f t="array" ref="AK2740">XLOOKUP(F2740,'GIÁ'!A:A,'GIÁ'!D:D)</f>
        <v>20835.93</v>
      </c>
      <c r="AL2740" s="118">
        <f t="shared" si="10"/>
        <v>83343.72</v>
      </c>
      <c r="AM2740" s="118">
        <f t="shared" si="11"/>
        <v>0</v>
      </c>
      <c r="AN2740" s="119">
        <f t="shared" si="12"/>
        <v>0</v>
      </c>
      <c r="AO2740" s="118">
        <f t="shared" si="13"/>
        <v>83343.72</v>
      </c>
      <c r="AP2740" s="121">
        <f t="shared" si="14"/>
        <v>0</v>
      </c>
      <c r="AQ2740" s="122"/>
      <c r="AR2740" s="119"/>
    </row>
    <row r="2741" ht="22.5" customHeight="1">
      <c r="A2741" s="89">
        <v>46233.0</v>
      </c>
      <c r="B2741" s="90">
        <v>0.4673611111111111</v>
      </c>
      <c r="C2741" s="91" t="s">
        <v>1331</v>
      </c>
      <c r="D2741" s="129" t="str">
        <f t="array" ref="D2741">XLOOKUP(C2741,'DS ST'!A:A,'DS ST'!B:B)</f>
        <v>KHI</v>
      </c>
      <c r="E2741" s="94" t="str">
        <f t="array" ref="E2741">XLOOKUP($F2741,'GIÁ'!$A:$A,'GIÁ'!$E:$E)</f>
        <v>ĐÔNG</v>
      </c>
      <c r="F2741" s="94">
        <v>9.555894504567E12</v>
      </c>
      <c r="G2741" s="95" t="s">
        <v>3303</v>
      </c>
      <c r="H2741" s="95" t="s">
        <v>224</v>
      </c>
      <c r="I2741" s="96">
        <v>6.0</v>
      </c>
      <c r="J2741" s="96">
        <v>0.0</v>
      </c>
      <c r="K2741" s="98">
        <f t="shared" si="4"/>
        <v>6</v>
      </c>
      <c r="L2741" s="99" t="s">
        <v>6793</v>
      </c>
      <c r="M2741" s="100" t="s">
        <v>6794</v>
      </c>
      <c r="N2741" s="101" t="str">
        <f t="shared" si="139"/>
        <v>PT1590265-T0019555894504567</v>
      </c>
      <c r="O2741" s="128"/>
      <c r="P2741" s="100"/>
      <c r="Q2741" s="103">
        <f t="shared" si="5"/>
        <v>6</v>
      </c>
      <c r="R2741" s="161"/>
      <c r="S2741" s="105"/>
      <c r="T2741" s="106"/>
      <c r="U2741" s="107" t="s">
        <v>6577</v>
      </c>
      <c r="V2741" s="108" t="s">
        <v>756</v>
      </c>
      <c r="W2741" s="109" t="s">
        <v>1908</v>
      </c>
      <c r="X2741" s="110" t="str">
        <f t="shared" si="6"/>
        <v/>
      </c>
      <c r="Y2741" s="110" t="str">
        <f t="shared" si="7"/>
        <v/>
      </c>
      <c r="Z2741" s="109" t="s">
        <v>797</v>
      </c>
      <c r="AA2741" s="109" t="s">
        <v>802</v>
      </c>
      <c r="AB2741" s="106"/>
      <c r="AC2741" s="158"/>
      <c r="AD2741" s="160"/>
      <c r="AE2741" s="127"/>
      <c r="AF2741" s="113"/>
      <c r="AG2741" s="165" t="str">
        <f t="array" ref="AG2741">XLOOKUP(F2741,'CLV2'!A:A,'CLV2'!E:E)</f>
        <v>2.FROZEN FOODS</v>
      </c>
      <c r="AH2741" s="115" t="str">
        <f t="array" ref="AH2741">XLOOKUP(F2741,'CLV2'!A:A,'CLV2'!F:F)</f>
        <v>3.HOTPOT AND FRIED</v>
      </c>
      <c r="AI2741" s="115" t="str">
        <f t="shared" si="8"/>
        <v>Pack</v>
      </c>
      <c r="AJ2741" s="116">
        <f t="shared" si="9"/>
        <v>1</v>
      </c>
      <c r="AK2741" s="117" t="str">
        <f t="array" ref="AK2741">XLOOKUP(F2741,'GIÁ'!A:A,'GIÁ'!D:D)</f>
        <v>68779.37</v>
      </c>
      <c r="AL2741" s="118">
        <f t="shared" si="10"/>
        <v>412676.22</v>
      </c>
      <c r="AM2741" s="118">
        <f t="shared" si="11"/>
        <v>0</v>
      </c>
      <c r="AN2741" s="119">
        <f t="shared" si="12"/>
        <v>0</v>
      </c>
      <c r="AO2741" s="118">
        <f t="shared" si="13"/>
        <v>412676.22</v>
      </c>
      <c r="AP2741" s="121">
        <f t="shared" si="14"/>
        <v>0</v>
      </c>
      <c r="AQ2741" s="122"/>
      <c r="AR2741" s="119"/>
    </row>
    <row r="2742" ht="22.5" customHeight="1">
      <c r="A2742" s="89">
        <v>46233.0</v>
      </c>
      <c r="B2742" s="90">
        <v>0.4673611111111111</v>
      </c>
      <c r="C2742" s="91" t="s">
        <v>1331</v>
      </c>
      <c r="D2742" s="129" t="str">
        <f t="array" ref="D2742">XLOOKUP(C2742,'DS ST'!A:A,'DS ST'!B:B)</f>
        <v>KHI</v>
      </c>
      <c r="E2742" s="94" t="str">
        <f t="array" ref="E2742">XLOOKUP($F2742,'GIÁ'!$A:$A,'GIÁ'!$E:$E)</f>
        <v>ĐÔNG</v>
      </c>
      <c r="F2742" s="94">
        <v>8.934717402432E12</v>
      </c>
      <c r="G2742" s="95" t="s">
        <v>1764</v>
      </c>
      <c r="H2742" s="95" t="s">
        <v>224</v>
      </c>
      <c r="I2742" s="96">
        <v>4.0</v>
      </c>
      <c r="J2742" s="96">
        <v>0.0</v>
      </c>
      <c r="K2742" s="98">
        <f t="shared" si="4"/>
        <v>4</v>
      </c>
      <c r="L2742" s="99" t="s">
        <v>6793</v>
      </c>
      <c r="M2742" s="100" t="s">
        <v>6794</v>
      </c>
      <c r="N2742" s="101" t="str">
        <f t="shared" si="139"/>
        <v>PT1590265-T0018934717402432</v>
      </c>
      <c r="O2742" s="128"/>
      <c r="P2742" s="100"/>
      <c r="Q2742" s="103">
        <f t="shared" si="5"/>
        <v>4</v>
      </c>
      <c r="R2742" s="161"/>
      <c r="S2742" s="105"/>
      <c r="T2742" s="106"/>
      <c r="U2742" s="107"/>
      <c r="V2742" s="108" t="s">
        <v>756</v>
      </c>
      <c r="W2742" s="109" t="s">
        <v>1312</v>
      </c>
      <c r="X2742" s="110" t="str">
        <f t="shared" si="6"/>
        <v/>
      </c>
      <c r="Y2742" s="110" t="str">
        <f t="shared" si="7"/>
        <v/>
      </c>
      <c r="Z2742" s="139" t="str">
        <f>IF(N(Q2742)&lt;=0,"",IF(ISNUMBER(SEARCH("Thiếu kiện",V2742)),"Kho đông mát",IF(AND(N(Q2742)&gt;0,N(P2742)&gt;0,OR(ISNUMBER(SEARCH("Hình KDB",U2742)),ISNUMBER(SEARCH("Hình tele",U2742)),ISNUMBER(SEARCH("sai code",U2742)),ISNUMBER(SEARCH("ST nhận",U2742)))),"Kho đông mát",IF(AND(W2742="DC giao thiếu",OR(ISNUMBER(SEARCH("Hình KDB",U2742)),ISNUMBER(SEARCH("Hình tele",U2742)),ISNUMBER(SEARCH("sai code",U2742)))),"Kho đông mát",IF(W2742="DC giao thiếu","Chưa xác định",IF(AND(W2742="DC pick sai",OR(ISNUMBER(SEARCH("Hình KDB",U2742)),ISNUMBER(SEARCH("Hình tele",U2742)),ISNUMBER(SEARCH("sai code",U2742)),ISNUMBER(SEARCH("ST nhận",U2742)))),"Kho đông mát",IF(W2742="DC pick sai","Chưa xác định",IF(AND(W2742="Hao hụt",N(O2742)&gt;0,OR(ISNUMBER(SEARCH("Hình KDB",U2742)),ISNUMBER(SEARCH("Hình tele",U2742)),ISNUMBER(SEARCH("sai code",U2742)),ISNUMBER(SEARCH("ST nhận",U2742)))),"Kho đông mát",IF(W2742="Hao hụt","Chưa xác định",IF(OR(W2742="VT giao sai điểm",W2742="Không đạt nhiệt độ",W2742="TX giao thiếu kiện",W2742="Hàng không đạt CL"),"Kho đông mát",IF(W2742="Chưa xác định","Chưa xác định",IF(N(P2742)&gt;0,"Chưa xác định",""))))))))))))</f>
        <v>Chưa xác định</v>
      </c>
      <c r="AA2742" s="109" t="s">
        <v>5260</v>
      </c>
      <c r="AB2742" s="106"/>
      <c r="AC2742" s="158"/>
      <c r="AD2742" s="160"/>
      <c r="AE2742" s="127"/>
      <c r="AF2742" s="113"/>
      <c r="AG2742" s="165" t="str">
        <f t="array" ref="AG2742">XLOOKUP(F2742,'CLV2'!A:A,'CLV2'!E:E)</f>
        <v>2.FROZEN FOODS</v>
      </c>
      <c r="AH2742" s="115" t="str">
        <f t="array" ref="AH2742">XLOOKUP(F2742,'CLV2'!A:A,'CLV2'!F:F)</f>
        <v>3.DUMPLINGS</v>
      </c>
      <c r="AI2742" s="115" t="str">
        <f t="shared" si="8"/>
        <v>Pack</v>
      </c>
      <c r="AJ2742" s="116">
        <f t="shared" si="9"/>
        <v>1</v>
      </c>
      <c r="AK2742" s="117" t="str">
        <f t="array" ref="AK2742">XLOOKUP(F2742,'GIÁ'!A:A,'GIÁ'!D:D)</f>
        <v>48599.58</v>
      </c>
      <c r="AL2742" s="118">
        <f t="shared" si="10"/>
        <v>194398.32</v>
      </c>
      <c r="AM2742" s="118">
        <f t="shared" si="11"/>
        <v>0</v>
      </c>
      <c r="AN2742" s="119">
        <f t="shared" si="12"/>
        <v>0</v>
      </c>
      <c r="AO2742" s="118">
        <f t="shared" si="13"/>
        <v>0</v>
      </c>
      <c r="AP2742" s="121">
        <f t="shared" si="14"/>
        <v>194398.32</v>
      </c>
      <c r="AQ2742" s="122"/>
      <c r="AR2742" s="119"/>
    </row>
    <row r="2743" ht="22.5" customHeight="1">
      <c r="A2743" s="89">
        <v>46233.0</v>
      </c>
      <c r="B2743" s="90">
        <v>0.4673611111111111</v>
      </c>
      <c r="C2743" s="91" t="s">
        <v>1331</v>
      </c>
      <c r="D2743" s="129" t="str">
        <f t="array" ref="D2743">XLOOKUP(C2743,'DS ST'!A:A,'DS ST'!B:B)</f>
        <v>KHI</v>
      </c>
      <c r="E2743" s="94" t="str">
        <f t="array" ref="E2743">XLOOKUP($F2743,'GIÁ'!$A:$A,'GIÁ'!$E:$E)</f>
        <v>ĐÔNG</v>
      </c>
      <c r="F2743" s="94">
        <v>8.938555386725E12</v>
      </c>
      <c r="G2743" s="95" t="s">
        <v>3156</v>
      </c>
      <c r="H2743" s="95" t="s">
        <v>224</v>
      </c>
      <c r="I2743" s="96">
        <v>4.0</v>
      </c>
      <c r="J2743" s="96">
        <v>0.0</v>
      </c>
      <c r="K2743" s="98">
        <f t="shared" si="4"/>
        <v>4</v>
      </c>
      <c r="L2743" s="99" t="s">
        <v>6793</v>
      </c>
      <c r="M2743" s="100" t="s">
        <v>6794</v>
      </c>
      <c r="N2743" s="101" t="str">
        <f t="shared" si="139"/>
        <v>PT1590265-T0018938555386725</v>
      </c>
      <c r="O2743" s="128"/>
      <c r="P2743" s="100"/>
      <c r="Q2743" s="103">
        <f t="shared" si="5"/>
        <v>4</v>
      </c>
      <c r="R2743" s="161"/>
      <c r="S2743" s="105"/>
      <c r="T2743" s="106"/>
      <c r="U2743" s="107" t="s">
        <v>6596</v>
      </c>
      <c r="V2743" s="108" t="s">
        <v>756</v>
      </c>
      <c r="W2743" s="109" t="s">
        <v>1908</v>
      </c>
      <c r="X2743" s="110" t="str">
        <f t="shared" si="6"/>
        <v/>
      </c>
      <c r="Y2743" s="110" t="str">
        <f t="shared" si="7"/>
        <v/>
      </c>
      <c r="Z2743" s="109" t="s">
        <v>797</v>
      </c>
      <c r="AA2743" s="109" t="s">
        <v>802</v>
      </c>
      <c r="AB2743" s="106"/>
      <c r="AC2743" s="158"/>
      <c r="AD2743" s="160"/>
      <c r="AE2743" s="127"/>
      <c r="AF2743" s="113"/>
      <c r="AG2743" s="165" t="str">
        <f t="array" ref="AG2743">XLOOKUP(F2743,'CLV2'!A:A,'CLV2'!E:E)</f>
        <v>2.FROZEN FOODS</v>
      </c>
      <c r="AH2743" s="115" t="str">
        <f t="array" ref="AH2743">XLOOKUP(F2743,'CLV2'!A:A,'CLV2'!F:F)</f>
        <v>3.PASTRY AND DESSERTS</v>
      </c>
      <c r="AI2743" s="115" t="str">
        <f t="shared" si="8"/>
        <v>Pack</v>
      </c>
      <c r="AJ2743" s="116">
        <f t="shared" si="9"/>
        <v>1</v>
      </c>
      <c r="AK2743" s="117" t="str">
        <f t="array" ref="AK2743">XLOOKUP(F2743,'GIÁ'!A:A,'GIÁ'!D:D)</f>
        <v>26016.14</v>
      </c>
      <c r="AL2743" s="118">
        <f t="shared" si="10"/>
        <v>104064.56</v>
      </c>
      <c r="AM2743" s="118">
        <f t="shared" si="11"/>
        <v>0</v>
      </c>
      <c r="AN2743" s="119">
        <f t="shared" si="12"/>
        <v>0</v>
      </c>
      <c r="AO2743" s="118">
        <f t="shared" si="13"/>
        <v>104064.56</v>
      </c>
      <c r="AP2743" s="121">
        <f t="shared" si="14"/>
        <v>0</v>
      </c>
      <c r="AQ2743" s="122"/>
      <c r="AR2743" s="119"/>
    </row>
    <row r="2744" ht="22.5" customHeight="1">
      <c r="A2744" s="89">
        <v>46233.0</v>
      </c>
      <c r="B2744" s="90">
        <v>0.4673611111111111</v>
      </c>
      <c r="C2744" s="91" t="s">
        <v>1331</v>
      </c>
      <c r="D2744" s="129" t="str">
        <f t="array" ref="D2744">XLOOKUP(C2744,'DS ST'!A:A,'DS ST'!B:B)</f>
        <v>KHI</v>
      </c>
      <c r="E2744" s="94" t="str">
        <f t="array" ref="E2744">XLOOKUP($F2744,'GIÁ'!$A:$A,'GIÁ'!$E:$E)</f>
        <v>ĐÔNG</v>
      </c>
      <c r="F2744" s="94">
        <v>8.935101607211E12</v>
      </c>
      <c r="G2744" s="95" t="s">
        <v>1879</v>
      </c>
      <c r="H2744" s="95" t="s">
        <v>224</v>
      </c>
      <c r="I2744" s="96">
        <v>4.0</v>
      </c>
      <c r="J2744" s="96">
        <v>0.0</v>
      </c>
      <c r="K2744" s="98">
        <f t="shared" si="4"/>
        <v>4</v>
      </c>
      <c r="L2744" s="99" t="s">
        <v>6793</v>
      </c>
      <c r="M2744" s="100" t="s">
        <v>6794</v>
      </c>
      <c r="N2744" s="101" t="str">
        <f t="shared" si="139"/>
        <v>PT1590265-T0018935101607211</v>
      </c>
      <c r="O2744" s="128"/>
      <c r="P2744" s="100"/>
      <c r="Q2744" s="103">
        <f t="shared" si="5"/>
        <v>4</v>
      </c>
      <c r="R2744" s="161"/>
      <c r="S2744" s="105"/>
      <c r="T2744" s="106"/>
      <c r="U2744" s="107" t="s">
        <v>6523</v>
      </c>
      <c r="V2744" s="108" t="s">
        <v>756</v>
      </c>
      <c r="W2744" s="109" t="s">
        <v>1908</v>
      </c>
      <c r="X2744" s="110" t="str">
        <f t="shared" si="6"/>
        <v/>
      </c>
      <c r="Y2744" s="110" t="str">
        <f t="shared" si="7"/>
        <v/>
      </c>
      <c r="Z2744" s="109" t="s">
        <v>797</v>
      </c>
      <c r="AA2744" s="109" t="s">
        <v>802</v>
      </c>
      <c r="AB2744" s="106"/>
      <c r="AC2744" s="158"/>
      <c r="AD2744" s="160"/>
      <c r="AE2744" s="127"/>
      <c r="AF2744" s="113"/>
      <c r="AG2744" s="165" t="str">
        <f t="array" ref="AG2744">XLOOKUP(F2744,'CLV2'!A:A,'CLV2'!E:E)</f>
        <v>2.FROZEN FOODS</v>
      </c>
      <c r="AH2744" s="115" t="str">
        <f t="array" ref="AH2744">XLOOKUP(F2744,'CLV2'!A:A,'CLV2'!F:F)</f>
        <v>3.DUMPLINGS</v>
      </c>
      <c r="AI2744" s="115" t="str">
        <f t="shared" si="8"/>
        <v>Pack</v>
      </c>
      <c r="AJ2744" s="116">
        <f t="shared" si="9"/>
        <v>1</v>
      </c>
      <c r="AK2744" s="117" t="str">
        <f t="array" ref="AK2744">XLOOKUP(F2744,'GIÁ'!A:A,'GIÁ'!D:D)</f>
        <v>22033.98</v>
      </c>
      <c r="AL2744" s="118">
        <f t="shared" si="10"/>
        <v>88135.92</v>
      </c>
      <c r="AM2744" s="118">
        <f t="shared" si="11"/>
        <v>0</v>
      </c>
      <c r="AN2744" s="119">
        <f t="shared" si="12"/>
        <v>0</v>
      </c>
      <c r="AO2744" s="118">
        <f t="shared" si="13"/>
        <v>88135.92</v>
      </c>
      <c r="AP2744" s="121">
        <f t="shared" si="14"/>
        <v>0</v>
      </c>
      <c r="AQ2744" s="122"/>
      <c r="AR2744" s="119"/>
    </row>
    <row r="2745" ht="22.5" customHeight="1">
      <c r="A2745" s="89">
        <v>46233.0</v>
      </c>
      <c r="B2745" s="90">
        <v>0.4673611111111111</v>
      </c>
      <c r="C2745" s="91" t="s">
        <v>1331</v>
      </c>
      <c r="D2745" s="129" t="str">
        <f t="array" ref="D2745">XLOOKUP(C2745,'DS ST'!A:A,'DS ST'!B:B)</f>
        <v>KHI</v>
      </c>
      <c r="E2745" s="94" t="str">
        <f t="array" ref="E2745">XLOOKUP($F2745,'GIÁ'!$A:$A,'GIÁ'!$E:$E)</f>
        <v>ĐÔNG</v>
      </c>
      <c r="F2745" s="94">
        <v>8.936013238791E12</v>
      </c>
      <c r="G2745" s="95" t="s">
        <v>2178</v>
      </c>
      <c r="H2745" s="95" t="s">
        <v>57</v>
      </c>
      <c r="I2745" s="96">
        <v>4.0</v>
      </c>
      <c r="J2745" s="96">
        <v>0.0</v>
      </c>
      <c r="K2745" s="98">
        <f t="shared" si="4"/>
        <v>4</v>
      </c>
      <c r="L2745" s="99" t="s">
        <v>6793</v>
      </c>
      <c r="M2745" s="100" t="s">
        <v>6794</v>
      </c>
      <c r="N2745" s="101" t="str">
        <f t="shared" si="139"/>
        <v>PT1590265-T0018936013238791</v>
      </c>
      <c r="O2745" s="128"/>
      <c r="P2745" s="100"/>
      <c r="Q2745" s="103">
        <f t="shared" si="5"/>
        <v>4</v>
      </c>
      <c r="R2745" s="161"/>
      <c r="S2745" s="105"/>
      <c r="T2745" s="106"/>
      <c r="U2745" s="107" t="s">
        <v>6525</v>
      </c>
      <c r="V2745" s="108" t="s">
        <v>756</v>
      </c>
      <c r="W2745" s="109" t="s">
        <v>1908</v>
      </c>
      <c r="X2745" s="110" t="str">
        <f t="shared" si="6"/>
        <v/>
      </c>
      <c r="Y2745" s="110" t="str">
        <f t="shared" si="7"/>
        <v/>
      </c>
      <c r="Z2745" s="109" t="s">
        <v>797</v>
      </c>
      <c r="AA2745" s="109" t="s">
        <v>802</v>
      </c>
      <c r="AB2745" s="106"/>
      <c r="AC2745" s="158"/>
      <c r="AD2745" s="160"/>
      <c r="AE2745" s="127"/>
      <c r="AF2745" s="113"/>
      <c r="AG2745" s="165" t="str">
        <f t="array" ref="AG2745">XLOOKUP(F2745,'CLV2'!A:A,'CLV2'!E:E)</f>
        <v>2.FROZEN FOODS</v>
      </c>
      <c r="AH2745" s="115" t="str">
        <f t="array" ref="AH2745">XLOOKUP(F2745,'CLV2'!A:A,'CLV2'!F:F)</f>
        <v>3.PIZZA - READY MEALS</v>
      </c>
      <c r="AI2745" s="115" t="str">
        <f t="shared" si="8"/>
        <v>Pack</v>
      </c>
      <c r="AJ2745" s="116">
        <f t="shared" si="9"/>
        <v>1</v>
      </c>
      <c r="AK2745" s="117" t="str">
        <f t="array" ref="AK2745">XLOOKUP(F2745,'GIÁ'!A:A,'GIÁ'!D:D)</f>
        <v>22578.43</v>
      </c>
      <c r="AL2745" s="118">
        <f t="shared" si="10"/>
        <v>90313.72</v>
      </c>
      <c r="AM2745" s="118">
        <f t="shared" si="11"/>
        <v>0</v>
      </c>
      <c r="AN2745" s="119">
        <f t="shared" si="12"/>
        <v>0</v>
      </c>
      <c r="AO2745" s="118">
        <f t="shared" si="13"/>
        <v>90313.72</v>
      </c>
      <c r="AP2745" s="121">
        <f t="shared" si="14"/>
        <v>0</v>
      </c>
      <c r="AQ2745" s="122"/>
      <c r="AR2745" s="119"/>
    </row>
    <row r="2746" ht="22.5" customHeight="1">
      <c r="A2746" s="89">
        <v>46233.0</v>
      </c>
      <c r="B2746" s="90">
        <v>0.4673611111111111</v>
      </c>
      <c r="C2746" s="91" t="s">
        <v>1331</v>
      </c>
      <c r="D2746" s="129" t="str">
        <f t="array" ref="D2746">XLOOKUP(C2746,'DS ST'!A:A,'DS ST'!B:B)</f>
        <v>KHI</v>
      </c>
      <c r="E2746" s="94" t="str">
        <f t="array" ref="E2746">XLOOKUP($F2746,'GIÁ'!$A:$A,'GIÁ'!$E:$E)</f>
        <v>ĐÔNG</v>
      </c>
      <c r="F2746" s="94">
        <v>8.934717401336E12</v>
      </c>
      <c r="G2746" s="95" t="s">
        <v>1750</v>
      </c>
      <c r="H2746" s="95" t="s">
        <v>224</v>
      </c>
      <c r="I2746" s="96">
        <v>8.0</v>
      </c>
      <c r="J2746" s="96">
        <v>0.0</v>
      </c>
      <c r="K2746" s="98">
        <f t="shared" si="4"/>
        <v>8</v>
      </c>
      <c r="L2746" s="99" t="s">
        <v>6793</v>
      </c>
      <c r="M2746" s="100" t="s">
        <v>6794</v>
      </c>
      <c r="N2746" s="101" t="str">
        <f t="shared" si="139"/>
        <v>PT1590265-T0018934717401336</v>
      </c>
      <c r="O2746" s="128"/>
      <c r="P2746" s="100"/>
      <c r="Q2746" s="103">
        <f t="shared" si="5"/>
        <v>8</v>
      </c>
      <c r="R2746" s="161"/>
      <c r="S2746" s="105"/>
      <c r="T2746" s="106"/>
      <c r="U2746" s="107" t="s">
        <v>6585</v>
      </c>
      <c r="V2746" s="108" t="s">
        <v>756</v>
      </c>
      <c r="W2746" s="109" t="s">
        <v>1908</v>
      </c>
      <c r="X2746" s="110" t="str">
        <f t="shared" si="6"/>
        <v/>
      </c>
      <c r="Y2746" s="110" t="str">
        <f t="shared" si="7"/>
        <v/>
      </c>
      <c r="Z2746" s="109" t="s">
        <v>797</v>
      </c>
      <c r="AA2746" s="109" t="s">
        <v>802</v>
      </c>
      <c r="AB2746" s="106"/>
      <c r="AC2746" s="158"/>
      <c r="AD2746" s="160"/>
      <c r="AE2746" s="127"/>
      <c r="AF2746" s="113"/>
      <c r="AG2746" s="165" t="str">
        <f t="array" ref="AG2746">XLOOKUP(F2746,'CLV2'!A:A,'CLV2'!E:E)</f>
        <v>2.FROZEN FOODS</v>
      </c>
      <c r="AH2746" s="115" t="str">
        <f t="array" ref="AH2746">XLOOKUP(F2746,'CLV2'!A:A,'CLV2'!F:F)</f>
        <v>3.DUMPLINGS</v>
      </c>
      <c r="AI2746" s="115" t="str">
        <f t="shared" si="8"/>
        <v>Pack</v>
      </c>
      <c r="AJ2746" s="116">
        <f t="shared" si="9"/>
        <v>1</v>
      </c>
      <c r="AK2746" s="117" t="str">
        <f t="array" ref="AK2746">XLOOKUP(F2746,'GIÁ'!A:A,'GIÁ'!D:D)</f>
        <v>39374.44</v>
      </c>
      <c r="AL2746" s="118">
        <f t="shared" si="10"/>
        <v>314995.52</v>
      </c>
      <c r="AM2746" s="118">
        <f t="shared" si="11"/>
        <v>0</v>
      </c>
      <c r="AN2746" s="119">
        <f t="shared" si="12"/>
        <v>0</v>
      </c>
      <c r="AO2746" s="118">
        <f t="shared" si="13"/>
        <v>314995.52</v>
      </c>
      <c r="AP2746" s="121">
        <f t="shared" si="14"/>
        <v>0</v>
      </c>
      <c r="AQ2746" s="122"/>
      <c r="AR2746" s="119"/>
    </row>
    <row r="2747" ht="22.5" customHeight="1">
      <c r="A2747" s="89">
        <v>46233.0</v>
      </c>
      <c r="B2747" s="90">
        <v>0.4673611111111111</v>
      </c>
      <c r="C2747" s="91" t="s">
        <v>1331</v>
      </c>
      <c r="D2747" s="129" t="str">
        <f t="array" ref="D2747">XLOOKUP(C2747,'DS ST'!A:A,'DS ST'!B:B)</f>
        <v>KHI</v>
      </c>
      <c r="E2747" s="94" t="str">
        <f t="array" ref="E2747">XLOOKUP($F2747,'GIÁ'!$A:$A,'GIÁ'!$E:$E)</f>
        <v>ĐÔNG</v>
      </c>
      <c r="F2747" s="94">
        <v>8.936210415551E12</v>
      </c>
      <c r="G2747" s="95" t="s">
        <v>2676</v>
      </c>
      <c r="H2747" s="95" t="s">
        <v>224</v>
      </c>
      <c r="I2747" s="96">
        <v>8.0</v>
      </c>
      <c r="J2747" s="96">
        <v>0.0</v>
      </c>
      <c r="K2747" s="98">
        <f t="shared" si="4"/>
        <v>8</v>
      </c>
      <c r="L2747" s="99" t="s">
        <v>6793</v>
      </c>
      <c r="M2747" s="100" t="s">
        <v>6794</v>
      </c>
      <c r="N2747" s="101" t="str">
        <f t="shared" si="139"/>
        <v>PT1590265-T0018936210415551</v>
      </c>
      <c r="O2747" s="128"/>
      <c r="P2747" s="100"/>
      <c r="Q2747" s="103">
        <f t="shared" si="5"/>
        <v>8</v>
      </c>
      <c r="R2747" s="161"/>
      <c r="S2747" s="105"/>
      <c r="T2747" s="106"/>
      <c r="U2747" s="107" t="s">
        <v>6554</v>
      </c>
      <c r="V2747" s="108" t="s">
        <v>756</v>
      </c>
      <c r="W2747" s="109" t="s">
        <v>1908</v>
      </c>
      <c r="X2747" s="110" t="str">
        <f t="shared" si="6"/>
        <v/>
      </c>
      <c r="Y2747" s="110" t="str">
        <f t="shared" si="7"/>
        <v/>
      </c>
      <c r="Z2747" s="109" t="s">
        <v>797</v>
      </c>
      <c r="AA2747" s="109" t="s">
        <v>802</v>
      </c>
      <c r="AB2747" s="106"/>
      <c r="AC2747" s="158"/>
      <c r="AD2747" s="160"/>
      <c r="AE2747" s="127"/>
      <c r="AF2747" s="113"/>
      <c r="AG2747" s="165" t="str">
        <f t="array" ref="AG2747">XLOOKUP(F2747,'CLV2'!A:A,'CLV2'!E:E)</f>
        <v>2.FROZEN FOODS</v>
      </c>
      <c r="AH2747" s="115" t="str">
        <f t="array" ref="AH2747">XLOOKUP(F2747,'CLV2'!A:A,'CLV2'!F:F)</f>
        <v>3.DUMPLINGS</v>
      </c>
      <c r="AI2747" s="115" t="str">
        <f t="shared" si="8"/>
        <v>Pack</v>
      </c>
      <c r="AJ2747" s="116">
        <f t="shared" si="9"/>
        <v>1</v>
      </c>
      <c r="AK2747" s="117" t="str">
        <f t="array" ref="AK2747">XLOOKUP(F2747,'GIÁ'!A:A,'GIÁ'!D:D)</f>
        <v>24150.20</v>
      </c>
      <c r="AL2747" s="118">
        <f t="shared" si="10"/>
        <v>193201.6</v>
      </c>
      <c r="AM2747" s="118">
        <f t="shared" si="11"/>
        <v>0</v>
      </c>
      <c r="AN2747" s="119">
        <f t="shared" si="12"/>
        <v>0</v>
      </c>
      <c r="AO2747" s="118">
        <f t="shared" si="13"/>
        <v>193201.6</v>
      </c>
      <c r="AP2747" s="121">
        <f t="shared" si="14"/>
        <v>0</v>
      </c>
      <c r="AQ2747" s="122"/>
      <c r="AR2747" s="119"/>
    </row>
    <row r="2748" ht="22.5" customHeight="1">
      <c r="A2748" s="89">
        <v>46233.0</v>
      </c>
      <c r="B2748" s="90">
        <v>0.4673611111111111</v>
      </c>
      <c r="C2748" s="91" t="s">
        <v>1331</v>
      </c>
      <c r="D2748" s="129" t="str">
        <f t="array" ref="D2748">XLOOKUP(C2748,'DS ST'!A:A,'DS ST'!B:B)</f>
        <v>KHI</v>
      </c>
      <c r="E2748" s="94" t="str">
        <f t="array" ref="E2748">XLOOKUP($F2748,'GIÁ'!$A:$A,'GIÁ'!$E:$E)</f>
        <v>ĐÔNG</v>
      </c>
      <c r="F2748" s="94">
        <v>8.935319711311E12</v>
      </c>
      <c r="G2748" s="95" t="s">
        <v>2061</v>
      </c>
      <c r="H2748" s="95" t="s">
        <v>224</v>
      </c>
      <c r="I2748" s="96">
        <v>2.0</v>
      </c>
      <c r="J2748" s="96">
        <v>0.0</v>
      </c>
      <c r="K2748" s="98">
        <f t="shared" si="4"/>
        <v>2</v>
      </c>
      <c r="L2748" s="99" t="s">
        <v>6793</v>
      </c>
      <c r="M2748" s="100" t="s">
        <v>6794</v>
      </c>
      <c r="N2748" s="101" t="str">
        <f t="shared" si="139"/>
        <v>PT1590265-T0018935319711311</v>
      </c>
      <c r="O2748" s="128"/>
      <c r="P2748" s="100"/>
      <c r="Q2748" s="103">
        <f t="shared" si="5"/>
        <v>2</v>
      </c>
      <c r="R2748" s="161"/>
      <c r="S2748" s="105"/>
      <c r="T2748" s="106"/>
      <c r="U2748" s="107" t="s">
        <v>6529</v>
      </c>
      <c r="V2748" s="108" t="s">
        <v>756</v>
      </c>
      <c r="W2748" s="109" t="s">
        <v>1908</v>
      </c>
      <c r="X2748" s="110" t="str">
        <f t="shared" si="6"/>
        <v/>
      </c>
      <c r="Y2748" s="110" t="str">
        <f t="shared" si="7"/>
        <v/>
      </c>
      <c r="Z2748" s="109" t="s">
        <v>797</v>
      </c>
      <c r="AA2748" s="109" t="s">
        <v>802</v>
      </c>
      <c r="AB2748" s="106"/>
      <c r="AC2748" s="158"/>
      <c r="AD2748" s="160"/>
      <c r="AE2748" s="127"/>
      <c r="AF2748" s="113"/>
      <c r="AG2748" s="165" t="str">
        <f t="array" ref="AG2748">XLOOKUP(F2748,'CLV2'!A:A,'CLV2'!E:E)</f>
        <v>2.FROZEN FOODS</v>
      </c>
      <c r="AH2748" s="115" t="str">
        <f t="array" ref="AH2748">XLOOKUP(F2748,'CLV2'!A:A,'CLV2'!F:F)</f>
        <v>3.HOTPOT AND FRIED</v>
      </c>
      <c r="AI2748" s="115" t="str">
        <f t="shared" si="8"/>
        <v>Pack</v>
      </c>
      <c r="AJ2748" s="116">
        <f t="shared" si="9"/>
        <v>1</v>
      </c>
      <c r="AK2748" s="117" t="str">
        <f t="array" ref="AK2748">XLOOKUP(F2748,'GIÁ'!A:A,'GIÁ'!D:D)</f>
        <v>30542.46</v>
      </c>
      <c r="AL2748" s="118">
        <f t="shared" si="10"/>
        <v>61084.92</v>
      </c>
      <c r="AM2748" s="118">
        <f t="shared" si="11"/>
        <v>0</v>
      </c>
      <c r="AN2748" s="119">
        <f t="shared" si="12"/>
        <v>0</v>
      </c>
      <c r="AO2748" s="118">
        <f t="shared" si="13"/>
        <v>61084.92</v>
      </c>
      <c r="AP2748" s="121">
        <f t="shared" si="14"/>
        <v>0</v>
      </c>
      <c r="AQ2748" s="122"/>
      <c r="AR2748" s="119"/>
    </row>
    <row r="2749" ht="22.5" customHeight="1">
      <c r="A2749" s="89">
        <v>46233.0</v>
      </c>
      <c r="B2749" s="90">
        <v>0.4673611111111111</v>
      </c>
      <c r="C2749" s="91" t="s">
        <v>1331</v>
      </c>
      <c r="D2749" s="129" t="str">
        <f t="array" ref="D2749">XLOOKUP(C2749,'DS ST'!A:A,'DS ST'!B:B)</f>
        <v>KHI</v>
      </c>
      <c r="E2749" s="94" t="str">
        <f t="array" ref="E2749">XLOOKUP($F2749,'GIÁ'!$A:$A,'GIÁ'!$E:$E)</f>
        <v>ĐÔNG</v>
      </c>
      <c r="F2749" s="94">
        <v>8.93607627967E12</v>
      </c>
      <c r="G2749" s="95" t="s">
        <v>2317</v>
      </c>
      <c r="H2749" s="95" t="s">
        <v>224</v>
      </c>
      <c r="I2749" s="96">
        <v>6.0</v>
      </c>
      <c r="J2749" s="96">
        <v>0.0</v>
      </c>
      <c r="K2749" s="98">
        <f t="shared" si="4"/>
        <v>6</v>
      </c>
      <c r="L2749" s="99" t="s">
        <v>6793</v>
      </c>
      <c r="M2749" s="100" t="s">
        <v>6794</v>
      </c>
      <c r="N2749" s="101" t="str">
        <f t="shared" si="139"/>
        <v>PT1590265-T0018936076279670</v>
      </c>
      <c r="O2749" s="128"/>
      <c r="P2749" s="100"/>
      <c r="Q2749" s="103">
        <f t="shared" si="5"/>
        <v>6</v>
      </c>
      <c r="R2749" s="161"/>
      <c r="S2749" s="105"/>
      <c r="T2749" s="106"/>
      <c r="U2749" s="107" t="s">
        <v>6530</v>
      </c>
      <c r="V2749" s="108" t="s">
        <v>756</v>
      </c>
      <c r="W2749" s="109" t="s">
        <v>1908</v>
      </c>
      <c r="X2749" s="110" t="str">
        <f t="shared" si="6"/>
        <v/>
      </c>
      <c r="Y2749" s="110" t="str">
        <f t="shared" si="7"/>
        <v/>
      </c>
      <c r="Z2749" s="109" t="s">
        <v>797</v>
      </c>
      <c r="AA2749" s="109" t="s">
        <v>802</v>
      </c>
      <c r="AB2749" s="106"/>
      <c r="AC2749" s="158"/>
      <c r="AD2749" s="160"/>
      <c r="AE2749" s="127"/>
      <c r="AF2749" s="113"/>
      <c r="AG2749" s="165" t="str">
        <f t="array" ref="AG2749">XLOOKUP(F2749,'CLV2'!A:A,'CLV2'!E:E)</f>
        <v>2.FROZEN FOODS</v>
      </c>
      <c r="AH2749" s="115" t="str">
        <f t="array" ref="AH2749">XLOOKUP(F2749,'CLV2'!A:A,'CLV2'!F:F)</f>
        <v>3.PASTRY AND DESSERTS</v>
      </c>
      <c r="AI2749" s="115" t="str">
        <f t="shared" si="8"/>
        <v>Pack</v>
      </c>
      <c r="AJ2749" s="116">
        <f t="shared" si="9"/>
        <v>1</v>
      </c>
      <c r="AK2749" s="117" t="str">
        <f t="array" ref="AK2749">XLOOKUP(F2749,'GIÁ'!A:A,'GIÁ'!D:D)</f>
        <v>26872.96</v>
      </c>
      <c r="AL2749" s="118">
        <f t="shared" si="10"/>
        <v>161237.76</v>
      </c>
      <c r="AM2749" s="118">
        <f t="shared" si="11"/>
        <v>0</v>
      </c>
      <c r="AN2749" s="119">
        <f t="shared" si="12"/>
        <v>0</v>
      </c>
      <c r="AO2749" s="118">
        <f t="shared" si="13"/>
        <v>161237.76</v>
      </c>
      <c r="AP2749" s="121">
        <f t="shared" si="14"/>
        <v>0</v>
      </c>
      <c r="AQ2749" s="122"/>
      <c r="AR2749" s="119"/>
    </row>
    <row r="2750" ht="22.5" customHeight="1">
      <c r="A2750" s="89">
        <v>46233.0</v>
      </c>
      <c r="B2750" s="90">
        <v>0.4673611111111111</v>
      </c>
      <c r="C2750" s="91" t="s">
        <v>1331</v>
      </c>
      <c r="D2750" s="129" t="str">
        <f t="array" ref="D2750">XLOOKUP(C2750,'DS ST'!A:A,'DS ST'!B:B)</f>
        <v>KHI</v>
      </c>
      <c r="E2750" s="94" t="str">
        <f t="array" ref="E2750">XLOOKUP($F2750,'GIÁ'!$A:$A,'GIÁ'!$E:$E)</f>
        <v>ĐÔNG</v>
      </c>
      <c r="F2750" s="94">
        <v>8.934717261336E12</v>
      </c>
      <c r="G2750" s="95" t="s">
        <v>1710</v>
      </c>
      <c r="H2750" s="95" t="s">
        <v>224</v>
      </c>
      <c r="I2750" s="96">
        <v>2.0</v>
      </c>
      <c r="J2750" s="96">
        <v>0.0</v>
      </c>
      <c r="K2750" s="98">
        <f t="shared" si="4"/>
        <v>2</v>
      </c>
      <c r="L2750" s="99" t="s">
        <v>6793</v>
      </c>
      <c r="M2750" s="100" t="s">
        <v>6794</v>
      </c>
      <c r="N2750" s="101" t="str">
        <f t="shared" si="139"/>
        <v>PT1590265-T0018934717261336</v>
      </c>
      <c r="O2750" s="128"/>
      <c r="P2750" s="100"/>
      <c r="Q2750" s="103">
        <f t="shared" si="5"/>
        <v>2</v>
      </c>
      <c r="R2750" s="161"/>
      <c r="S2750" s="105"/>
      <c r="T2750" s="106"/>
      <c r="U2750" s="107" t="s">
        <v>6677</v>
      </c>
      <c r="V2750" s="108" t="s">
        <v>756</v>
      </c>
      <c r="W2750" s="109" t="s">
        <v>1908</v>
      </c>
      <c r="X2750" s="110" t="str">
        <f t="shared" si="6"/>
        <v/>
      </c>
      <c r="Y2750" s="110" t="str">
        <f t="shared" si="7"/>
        <v/>
      </c>
      <c r="Z2750" s="109" t="s">
        <v>797</v>
      </c>
      <c r="AA2750" s="109" t="s">
        <v>802</v>
      </c>
      <c r="AB2750" s="106"/>
      <c r="AC2750" s="158"/>
      <c r="AD2750" s="160"/>
      <c r="AE2750" s="127"/>
      <c r="AF2750" s="113"/>
      <c r="AG2750" s="165" t="str">
        <f t="array" ref="AG2750">XLOOKUP(F2750,'CLV2'!A:A,'CLV2'!E:E)</f>
        <v>2.FROZEN FOODS</v>
      </c>
      <c r="AH2750" s="115" t="str">
        <f t="array" ref="AH2750">XLOOKUP(F2750,'CLV2'!A:A,'CLV2'!F:F)</f>
        <v>3.HOTPOT AND FRIED</v>
      </c>
      <c r="AI2750" s="115" t="str">
        <f t="shared" si="8"/>
        <v>Pack</v>
      </c>
      <c r="AJ2750" s="116">
        <f t="shared" si="9"/>
        <v>1</v>
      </c>
      <c r="AK2750" s="117" t="str">
        <f t="array" ref="AK2750">XLOOKUP(F2750,'GIÁ'!A:A,'GIÁ'!D:D)</f>
        <v>46253.48</v>
      </c>
      <c r="AL2750" s="118">
        <f t="shared" si="10"/>
        <v>92506.96</v>
      </c>
      <c r="AM2750" s="118">
        <f t="shared" si="11"/>
        <v>0</v>
      </c>
      <c r="AN2750" s="119">
        <f t="shared" si="12"/>
        <v>0</v>
      </c>
      <c r="AO2750" s="118">
        <f t="shared" si="13"/>
        <v>92506.96</v>
      </c>
      <c r="AP2750" s="121">
        <f t="shared" si="14"/>
        <v>0</v>
      </c>
      <c r="AQ2750" s="122"/>
      <c r="AR2750" s="119"/>
    </row>
    <row r="2751" ht="22.5" customHeight="1">
      <c r="A2751" s="89">
        <v>46233.0</v>
      </c>
      <c r="B2751" s="90">
        <v>0.4673611111111111</v>
      </c>
      <c r="C2751" s="91" t="s">
        <v>1331</v>
      </c>
      <c r="D2751" s="129" t="str">
        <f t="array" ref="D2751">XLOOKUP(C2751,'DS ST'!A:A,'DS ST'!B:B)</f>
        <v>KHI</v>
      </c>
      <c r="E2751" s="94" t="str">
        <f t="array" ref="E2751">XLOOKUP($F2751,'GIÁ'!$A:$A,'GIÁ'!$E:$E)</f>
        <v>ĐÔNG</v>
      </c>
      <c r="F2751" s="94">
        <v>8.934717264474E12</v>
      </c>
      <c r="G2751" s="95" t="s">
        <v>1717</v>
      </c>
      <c r="H2751" s="95" t="s">
        <v>224</v>
      </c>
      <c r="I2751" s="96">
        <v>2.0</v>
      </c>
      <c r="J2751" s="96">
        <v>0.0</v>
      </c>
      <c r="K2751" s="98">
        <f t="shared" si="4"/>
        <v>2</v>
      </c>
      <c r="L2751" s="99" t="s">
        <v>6793</v>
      </c>
      <c r="M2751" s="100" t="s">
        <v>6794</v>
      </c>
      <c r="N2751" s="101" t="str">
        <f t="shared" si="139"/>
        <v>PT1590265-T0018934717264474</v>
      </c>
      <c r="O2751" s="128"/>
      <c r="P2751" s="100"/>
      <c r="Q2751" s="103">
        <f t="shared" si="5"/>
        <v>2</v>
      </c>
      <c r="R2751" s="161"/>
      <c r="S2751" s="105"/>
      <c r="T2751" s="106"/>
      <c r="U2751" s="107" t="s">
        <v>6567</v>
      </c>
      <c r="V2751" s="108" t="s">
        <v>756</v>
      </c>
      <c r="W2751" s="109" t="s">
        <v>1908</v>
      </c>
      <c r="X2751" s="110" t="str">
        <f t="shared" si="6"/>
        <v/>
      </c>
      <c r="Y2751" s="110" t="str">
        <f t="shared" si="7"/>
        <v/>
      </c>
      <c r="Z2751" s="109" t="s">
        <v>797</v>
      </c>
      <c r="AA2751" s="109" t="s">
        <v>802</v>
      </c>
      <c r="AB2751" s="106"/>
      <c r="AC2751" s="158"/>
      <c r="AD2751" s="160"/>
      <c r="AE2751" s="127"/>
      <c r="AF2751" s="113"/>
      <c r="AG2751" s="165" t="str">
        <f t="array" ref="AG2751">XLOOKUP(F2751,'CLV2'!A:A,'CLV2'!E:E)</f>
        <v>2.FROZEN FOODS</v>
      </c>
      <c r="AH2751" s="115" t="str">
        <f t="array" ref="AH2751">XLOOKUP(F2751,'CLV2'!A:A,'CLV2'!F:F)</f>
        <v>3.HOTPOT AND FRIED</v>
      </c>
      <c r="AI2751" s="115" t="str">
        <f t="shared" si="8"/>
        <v>Pack</v>
      </c>
      <c r="AJ2751" s="116">
        <f t="shared" si="9"/>
        <v>1</v>
      </c>
      <c r="AK2751" s="117" t="str">
        <f t="array" ref="AK2751">XLOOKUP(F2751,'GIÁ'!A:A,'GIÁ'!D:D)</f>
        <v>45233.68</v>
      </c>
      <c r="AL2751" s="118">
        <f t="shared" si="10"/>
        <v>90467.36</v>
      </c>
      <c r="AM2751" s="118">
        <f t="shared" si="11"/>
        <v>0</v>
      </c>
      <c r="AN2751" s="119">
        <f t="shared" si="12"/>
        <v>0</v>
      </c>
      <c r="AO2751" s="118">
        <f t="shared" si="13"/>
        <v>90467.36</v>
      </c>
      <c r="AP2751" s="121">
        <f t="shared" si="14"/>
        <v>0</v>
      </c>
      <c r="AQ2751" s="122"/>
      <c r="AR2751" s="119"/>
    </row>
    <row r="2752" ht="22.5" customHeight="1">
      <c r="A2752" s="89">
        <v>46233.0</v>
      </c>
      <c r="B2752" s="90">
        <v>0.4673611111111111</v>
      </c>
      <c r="C2752" s="91" t="s">
        <v>1331</v>
      </c>
      <c r="D2752" s="129" t="str">
        <f t="array" ref="D2752">XLOOKUP(C2752,'DS ST'!A:A,'DS ST'!B:B)</f>
        <v>KHI</v>
      </c>
      <c r="E2752" s="94" t="str">
        <f t="array" ref="E2752">XLOOKUP($F2752,'GIÁ'!$A:$A,'GIÁ'!$E:$E)</f>
        <v>ĐÔNG</v>
      </c>
      <c r="F2752" s="94">
        <v>8.935101608461E12</v>
      </c>
      <c r="G2752" s="95" t="s">
        <v>1899</v>
      </c>
      <c r="H2752" s="95" t="s">
        <v>224</v>
      </c>
      <c r="I2752" s="96">
        <v>4.0</v>
      </c>
      <c r="J2752" s="96">
        <v>0.0</v>
      </c>
      <c r="K2752" s="98">
        <f t="shared" si="4"/>
        <v>4</v>
      </c>
      <c r="L2752" s="99" t="s">
        <v>6793</v>
      </c>
      <c r="M2752" s="100" t="s">
        <v>6794</v>
      </c>
      <c r="N2752" s="101" t="str">
        <f t="shared" si="139"/>
        <v>PT1590265-T0018935101608461</v>
      </c>
      <c r="O2752" s="128"/>
      <c r="P2752" s="100"/>
      <c r="Q2752" s="103">
        <f t="shared" si="5"/>
        <v>4</v>
      </c>
      <c r="R2752" s="161"/>
      <c r="S2752" s="105"/>
      <c r="T2752" s="106"/>
      <c r="U2752" s="107" t="s">
        <v>6555</v>
      </c>
      <c r="V2752" s="108" t="s">
        <v>756</v>
      </c>
      <c r="W2752" s="109" t="s">
        <v>1908</v>
      </c>
      <c r="X2752" s="110" t="str">
        <f t="shared" si="6"/>
        <v/>
      </c>
      <c r="Y2752" s="110" t="str">
        <f t="shared" si="7"/>
        <v/>
      </c>
      <c r="Z2752" s="109" t="s">
        <v>797</v>
      </c>
      <c r="AA2752" s="109" t="s">
        <v>802</v>
      </c>
      <c r="AB2752" s="106"/>
      <c r="AC2752" s="158"/>
      <c r="AD2752" s="160"/>
      <c r="AE2752" s="127"/>
      <c r="AF2752" s="113"/>
      <c r="AG2752" s="165" t="str">
        <f t="array" ref="AG2752">XLOOKUP(F2752,'CLV2'!A:A,'CLV2'!E:E)</f>
        <v>2.FROZEN FOODS</v>
      </c>
      <c r="AH2752" s="115" t="str">
        <f t="array" ref="AH2752">XLOOKUP(F2752,'CLV2'!A:A,'CLV2'!F:F)</f>
        <v>3.HOTPOT AND FRIED</v>
      </c>
      <c r="AI2752" s="115" t="str">
        <f t="shared" si="8"/>
        <v>Pack</v>
      </c>
      <c r="AJ2752" s="116">
        <f t="shared" si="9"/>
        <v>1</v>
      </c>
      <c r="AK2752" s="117" t="str">
        <f t="array" ref="AK2752">XLOOKUP(F2752,'GIÁ'!A:A,'GIÁ'!D:D)</f>
        <v>16904.85</v>
      </c>
      <c r="AL2752" s="118">
        <f t="shared" si="10"/>
        <v>67619.4</v>
      </c>
      <c r="AM2752" s="118">
        <f t="shared" si="11"/>
        <v>0</v>
      </c>
      <c r="AN2752" s="119">
        <f t="shared" si="12"/>
        <v>0</v>
      </c>
      <c r="AO2752" s="118">
        <f t="shared" si="13"/>
        <v>67619.4</v>
      </c>
      <c r="AP2752" s="121">
        <f t="shared" si="14"/>
        <v>0</v>
      </c>
      <c r="AQ2752" s="122"/>
      <c r="AR2752" s="119"/>
    </row>
    <row r="2753" ht="22.5" customHeight="1">
      <c r="A2753" s="89">
        <v>46233.0</v>
      </c>
      <c r="B2753" s="90">
        <v>0.4673611111111111</v>
      </c>
      <c r="C2753" s="91" t="s">
        <v>1331</v>
      </c>
      <c r="D2753" s="129" t="str">
        <f t="array" ref="D2753">XLOOKUP(C2753,'DS ST'!A:A,'DS ST'!B:B)</f>
        <v>KHI</v>
      </c>
      <c r="E2753" s="94" t="str">
        <f t="array" ref="E2753">XLOOKUP($F2753,'GIÁ'!$A:$A,'GIÁ'!$E:$E)</f>
        <v>ĐÔNG</v>
      </c>
      <c r="F2753" s="94">
        <v>8.938532826183E12</v>
      </c>
      <c r="G2753" s="95" t="s">
        <v>3052</v>
      </c>
      <c r="H2753" s="95" t="s">
        <v>224</v>
      </c>
      <c r="I2753" s="96">
        <v>2.0</v>
      </c>
      <c r="J2753" s="96">
        <v>0.0</v>
      </c>
      <c r="K2753" s="98">
        <f t="shared" si="4"/>
        <v>2</v>
      </c>
      <c r="L2753" s="99" t="s">
        <v>6793</v>
      </c>
      <c r="M2753" s="100" t="s">
        <v>6794</v>
      </c>
      <c r="N2753" s="101" t="str">
        <f t="shared" si="139"/>
        <v>PT1590265-T0018938532826183</v>
      </c>
      <c r="O2753" s="128"/>
      <c r="P2753" s="100"/>
      <c r="Q2753" s="103">
        <f t="shared" si="5"/>
        <v>2</v>
      </c>
      <c r="R2753" s="161"/>
      <c r="S2753" s="105"/>
      <c r="T2753" s="106"/>
      <c r="U2753" s="107" t="s">
        <v>6586</v>
      </c>
      <c r="V2753" s="108" t="s">
        <v>756</v>
      </c>
      <c r="W2753" s="109" t="s">
        <v>1908</v>
      </c>
      <c r="X2753" s="110" t="str">
        <f t="shared" si="6"/>
        <v/>
      </c>
      <c r="Y2753" s="110" t="str">
        <f t="shared" si="7"/>
        <v/>
      </c>
      <c r="Z2753" s="109" t="s">
        <v>797</v>
      </c>
      <c r="AA2753" s="109" t="s">
        <v>802</v>
      </c>
      <c r="AB2753" s="106"/>
      <c r="AC2753" s="158"/>
      <c r="AD2753" s="160"/>
      <c r="AE2753" s="127"/>
      <c r="AF2753" s="113"/>
      <c r="AG2753" s="165" t="str">
        <f t="array" ref="AG2753">XLOOKUP(F2753,'CLV2'!A:A,'CLV2'!E:E)</f>
        <v>2.FROZEN FOODS</v>
      </c>
      <c r="AH2753" s="115" t="str">
        <f t="array" ref="AH2753">XLOOKUP(F2753,'CLV2'!A:A,'CLV2'!F:F)</f>
        <v>3.PASTRY AND DESSERTS</v>
      </c>
      <c r="AI2753" s="115" t="str">
        <f t="shared" si="8"/>
        <v>Pack</v>
      </c>
      <c r="AJ2753" s="116">
        <f t="shared" si="9"/>
        <v>1</v>
      </c>
      <c r="AK2753" s="117" t="str">
        <f t="array" ref="AK2753">XLOOKUP(F2753,'GIÁ'!A:A,'GIÁ'!D:D)</f>
        <v>27480.45</v>
      </c>
      <c r="AL2753" s="118">
        <f t="shared" si="10"/>
        <v>54960.9</v>
      </c>
      <c r="AM2753" s="118">
        <f t="shared" si="11"/>
        <v>0</v>
      </c>
      <c r="AN2753" s="119">
        <f t="shared" si="12"/>
        <v>0</v>
      </c>
      <c r="AO2753" s="118">
        <f t="shared" si="13"/>
        <v>54960.9</v>
      </c>
      <c r="AP2753" s="121">
        <f t="shared" si="14"/>
        <v>0</v>
      </c>
      <c r="AQ2753" s="122"/>
      <c r="AR2753" s="119"/>
    </row>
    <row r="2754" ht="22.5" customHeight="1">
      <c r="A2754" s="89">
        <v>46233.0</v>
      </c>
      <c r="B2754" s="90">
        <v>0.4673611111111111</v>
      </c>
      <c r="C2754" s="91" t="s">
        <v>1331</v>
      </c>
      <c r="D2754" s="129" t="str">
        <f t="array" ref="D2754">XLOOKUP(C2754,'DS ST'!A:A,'DS ST'!B:B)</f>
        <v>KHI</v>
      </c>
      <c r="E2754" s="94" t="str">
        <f t="array" ref="E2754">XLOOKUP($F2754,'GIÁ'!$A:$A,'GIÁ'!$E:$E)</f>
        <v>ĐÔNG</v>
      </c>
      <c r="F2754" s="94">
        <v>8.935297105409E12</v>
      </c>
      <c r="G2754" s="95" t="s">
        <v>2034</v>
      </c>
      <c r="H2754" s="95" t="s">
        <v>224</v>
      </c>
      <c r="I2754" s="96">
        <v>4.0</v>
      </c>
      <c r="J2754" s="96">
        <v>0.0</v>
      </c>
      <c r="K2754" s="98">
        <f t="shared" si="4"/>
        <v>4</v>
      </c>
      <c r="L2754" s="99" t="s">
        <v>6793</v>
      </c>
      <c r="M2754" s="100" t="s">
        <v>6794</v>
      </c>
      <c r="N2754" s="101" t="str">
        <f t="shared" si="139"/>
        <v>PT1590265-T0018935297105409</v>
      </c>
      <c r="O2754" s="128"/>
      <c r="P2754" s="100"/>
      <c r="Q2754" s="103">
        <f t="shared" si="5"/>
        <v>4</v>
      </c>
      <c r="R2754" s="161"/>
      <c r="S2754" s="105"/>
      <c r="T2754" s="106"/>
      <c r="U2754" s="107" t="s">
        <v>6540</v>
      </c>
      <c r="V2754" s="108" t="s">
        <v>756</v>
      </c>
      <c r="W2754" s="109" t="s">
        <v>1908</v>
      </c>
      <c r="X2754" s="110" t="str">
        <f t="shared" si="6"/>
        <v/>
      </c>
      <c r="Y2754" s="110" t="str">
        <f t="shared" si="7"/>
        <v/>
      </c>
      <c r="Z2754" s="109" t="s">
        <v>797</v>
      </c>
      <c r="AA2754" s="109" t="s">
        <v>802</v>
      </c>
      <c r="AB2754" s="106"/>
      <c r="AC2754" s="158"/>
      <c r="AD2754" s="160"/>
      <c r="AE2754" s="127"/>
      <c r="AF2754" s="113"/>
      <c r="AG2754" s="165" t="str">
        <f t="array" ref="AG2754">XLOOKUP(F2754,'CLV2'!A:A,'CLV2'!E:E)</f>
        <v>2.FROZEN FOODS</v>
      </c>
      <c r="AH2754" s="115" t="str">
        <f t="array" ref="AH2754">XLOOKUP(F2754,'CLV2'!A:A,'CLV2'!F:F)</f>
        <v>3.PIZZA - READY MEALS</v>
      </c>
      <c r="AI2754" s="115" t="str">
        <f t="shared" si="8"/>
        <v>Pack</v>
      </c>
      <c r="AJ2754" s="116">
        <f t="shared" si="9"/>
        <v>1</v>
      </c>
      <c r="AK2754" s="117" t="str">
        <f t="array" ref="AK2754">XLOOKUP(F2754,'GIÁ'!A:A,'GIÁ'!D:D)</f>
        <v>60873.43</v>
      </c>
      <c r="AL2754" s="118">
        <f t="shared" si="10"/>
        <v>243493.72</v>
      </c>
      <c r="AM2754" s="118">
        <f t="shared" si="11"/>
        <v>0</v>
      </c>
      <c r="AN2754" s="119">
        <f t="shared" si="12"/>
        <v>0</v>
      </c>
      <c r="AO2754" s="118">
        <f t="shared" si="13"/>
        <v>243493.72</v>
      </c>
      <c r="AP2754" s="121">
        <f t="shared" si="14"/>
        <v>0</v>
      </c>
      <c r="AQ2754" s="122"/>
      <c r="AR2754" s="119"/>
    </row>
    <row r="2755" ht="22.5" customHeight="1">
      <c r="A2755" s="89">
        <v>46233.0</v>
      </c>
      <c r="B2755" s="90">
        <v>0.4673611111111111</v>
      </c>
      <c r="C2755" s="91" t="s">
        <v>1331</v>
      </c>
      <c r="D2755" s="129" t="str">
        <f t="array" ref="D2755">XLOOKUP(C2755,'DS ST'!A:A,'DS ST'!B:B)</f>
        <v>KHI</v>
      </c>
      <c r="E2755" s="94" t="str">
        <f t="array" ref="E2755">XLOOKUP($F2755,'GIÁ'!$A:$A,'GIÁ'!$E:$E)</f>
        <v>ĐÔNG</v>
      </c>
      <c r="F2755" s="94">
        <v>8.938562334023E12</v>
      </c>
      <c r="G2755" s="95" t="s">
        <v>3181</v>
      </c>
      <c r="H2755" s="95" t="s">
        <v>57</v>
      </c>
      <c r="I2755" s="96">
        <v>4.0</v>
      </c>
      <c r="J2755" s="96">
        <v>0.0</v>
      </c>
      <c r="K2755" s="98">
        <f t="shared" si="4"/>
        <v>4</v>
      </c>
      <c r="L2755" s="99" t="s">
        <v>6793</v>
      </c>
      <c r="M2755" s="100" t="s">
        <v>6794</v>
      </c>
      <c r="N2755" s="101" t="str">
        <f t="shared" si="139"/>
        <v>PT1590265-T0018938562334023</v>
      </c>
      <c r="O2755" s="128"/>
      <c r="P2755" s="100"/>
      <c r="Q2755" s="103">
        <f t="shared" si="5"/>
        <v>4</v>
      </c>
      <c r="R2755" s="161"/>
      <c r="S2755" s="105"/>
      <c r="T2755" s="106"/>
      <c r="U2755" s="107" t="s">
        <v>6555</v>
      </c>
      <c r="V2755" s="108" t="s">
        <v>756</v>
      </c>
      <c r="W2755" s="109" t="s">
        <v>1908</v>
      </c>
      <c r="X2755" s="110" t="str">
        <f t="shared" si="6"/>
        <v/>
      </c>
      <c r="Y2755" s="110" t="str">
        <f t="shared" si="7"/>
        <v/>
      </c>
      <c r="Z2755" s="109" t="s">
        <v>797</v>
      </c>
      <c r="AA2755" s="109" t="s">
        <v>802</v>
      </c>
      <c r="AB2755" s="106"/>
      <c r="AC2755" s="158"/>
      <c r="AD2755" s="160"/>
      <c r="AE2755" s="127"/>
      <c r="AF2755" s="113"/>
      <c r="AG2755" s="165" t="str">
        <f t="array" ref="AG2755">XLOOKUP(F2755,'CLV2'!A:A,'CLV2'!E:E)</f>
        <v>2.FROZEN FOODS</v>
      </c>
      <c r="AH2755" s="115" t="str">
        <f t="array" ref="AH2755">XLOOKUP(F2755,'CLV2'!A:A,'CLV2'!F:F)</f>
        <v>3.PIZZA - READY MEALS</v>
      </c>
      <c r="AI2755" s="115" t="str">
        <f t="shared" si="8"/>
        <v>Pack</v>
      </c>
      <c r="AJ2755" s="116">
        <f t="shared" si="9"/>
        <v>1</v>
      </c>
      <c r="AK2755" s="117" t="str">
        <f t="array" ref="AK2755">XLOOKUP(F2755,'GIÁ'!A:A,'GIÁ'!D:D)</f>
        <v>43635.50</v>
      </c>
      <c r="AL2755" s="118">
        <f t="shared" si="10"/>
        <v>174542</v>
      </c>
      <c r="AM2755" s="118">
        <f t="shared" si="11"/>
        <v>0</v>
      </c>
      <c r="AN2755" s="119">
        <f t="shared" si="12"/>
        <v>0</v>
      </c>
      <c r="AO2755" s="118">
        <f t="shared" si="13"/>
        <v>174542</v>
      </c>
      <c r="AP2755" s="121">
        <f t="shared" si="14"/>
        <v>0</v>
      </c>
      <c r="AQ2755" s="122"/>
      <c r="AR2755" s="119"/>
    </row>
    <row r="2756" ht="22.5" customHeight="1">
      <c r="A2756" s="89">
        <v>46233.0</v>
      </c>
      <c r="B2756" s="90">
        <v>0.4673611111111111</v>
      </c>
      <c r="C2756" s="91" t="s">
        <v>1331</v>
      </c>
      <c r="D2756" s="129" t="str">
        <f t="array" ref="D2756">XLOOKUP(C2756,'DS ST'!A:A,'DS ST'!B:B)</f>
        <v>KHI</v>
      </c>
      <c r="E2756" s="94" t="str">
        <f t="array" ref="E2756">XLOOKUP($F2756,'GIÁ'!$A:$A,'GIÁ'!$E:$E)</f>
        <v>ĐÔNG</v>
      </c>
      <c r="F2756" s="94">
        <v>8.936190860716E12</v>
      </c>
      <c r="G2756" s="95" t="s">
        <v>2610</v>
      </c>
      <c r="H2756" s="95" t="s">
        <v>93</v>
      </c>
      <c r="I2756" s="96">
        <v>11.0</v>
      </c>
      <c r="J2756" s="96">
        <v>0.0</v>
      </c>
      <c r="K2756" s="98">
        <f t="shared" si="4"/>
        <v>11</v>
      </c>
      <c r="L2756" s="99" t="s">
        <v>6793</v>
      </c>
      <c r="M2756" s="100" t="s">
        <v>6794</v>
      </c>
      <c r="N2756" s="101" t="str">
        <f t="shared" si="139"/>
        <v>PT1590265-T0018936190860716</v>
      </c>
      <c r="O2756" s="128"/>
      <c r="P2756" s="100"/>
      <c r="Q2756" s="103">
        <f t="shared" si="5"/>
        <v>11</v>
      </c>
      <c r="R2756" s="161"/>
      <c r="S2756" s="105"/>
      <c r="T2756" s="106"/>
      <c r="U2756" s="107" t="s">
        <v>6539</v>
      </c>
      <c r="V2756" s="108" t="s">
        <v>756</v>
      </c>
      <c r="W2756" s="109" t="s">
        <v>1908</v>
      </c>
      <c r="X2756" s="110" t="str">
        <f t="shared" si="6"/>
        <v/>
      </c>
      <c r="Y2756" s="110" t="str">
        <f t="shared" si="7"/>
        <v/>
      </c>
      <c r="Z2756" s="109" t="s">
        <v>797</v>
      </c>
      <c r="AA2756" s="109" t="s">
        <v>802</v>
      </c>
      <c r="AB2756" s="106"/>
      <c r="AC2756" s="158"/>
      <c r="AD2756" s="160"/>
      <c r="AE2756" s="127"/>
      <c r="AF2756" s="113"/>
      <c r="AG2756" s="165" t="str">
        <f t="array" ref="AG2756">XLOOKUP(F2756,'CLV2'!A:A,'CLV2'!E:E)</f>
        <v>2.MEAT</v>
      </c>
      <c r="AH2756" s="115" t="str">
        <f t="array" ref="AH2756">XLOOKUP(F2756,'CLV2'!A:A,'CLV2'!F:F)</f>
        <v>3.FROZEN MEAT</v>
      </c>
      <c r="AI2756" s="115" t="str">
        <f t="shared" si="8"/>
        <v>Pack</v>
      </c>
      <c r="AJ2756" s="116">
        <f t="shared" si="9"/>
        <v>1</v>
      </c>
      <c r="AK2756" s="117" t="str">
        <f t="array" ref="AK2756">XLOOKUP(F2756,'GIÁ'!A:A,'GIÁ'!D:D)</f>
        <v>49176.27</v>
      </c>
      <c r="AL2756" s="118">
        <f t="shared" si="10"/>
        <v>540938.97</v>
      </c>
      <c r="AM2756" s="118">
        <f t="shared" si="11"/>
        <v>0</v>
      </c>
      <c r="AN2756" s="119">
        <f t="shared" si="12"/>
        <v>0</v>
      </c>
      <c r="AO2756" s="118">
        <f t="shared" si="13"/>
        <v>540938.97</v>
      </c>
      <c r="AP2756" s="121">
        <f t="shared" si="14"/>
        <v>0</v>
      </c>
      <c r="AQ2756" s="122"/>
      <c r="AR2756" s="119"/>
    </row>
    <row r="2757" ht="22.5" customHeight="1">
      <c r="A2757" s="89">
        <v>46233.0</v>
      </c>
      <c r="B2757" s="90">
        <v>0.4673611111111111</v>
      </c>
      <c r="C2757" s="91" t="s">
        <v>1331</v>
      </c>
      <c r="D2757" s="129" t="str">
        <f t="array" ref="D2757">XLOOKUP(C2757,'DS ST'!A:A,'DS ST'!B:B)</f>
        <v>KHI</v>
      </c>
      <c r="E2757" s="94" t="str">
        <f t="array" ref="E2757">XLOOKUP($F2757,'GIÁ'!$A:$A,'GIÁ'!$E:$E)</f>
        <v>ĐÔNG</v>
      </c>
      <c r="F2757" s="94">
        <v>8.936239090036E12</v>
      </c>
      <c r="G2757" s="95" t="s">
        <v>2713</v>
      </c>
      <c r="H2757" s="95" t="s">
        <v>75</v>
      </c>
      <c r="I2757" s="96">
        <v>10.0</v>
      </c>
      <c r="J2757" s="96">
        <v>0.0</v>
      </c>
      <c r="K2757" s="98">
        <f t="shared" si="4"/>
        <v>10</v>
      </c>
      <c r="L2757" s="99" t="s">
        <v>6793</v>
      </c>
      <c r="M2757" s="100" t="s">
        <v>6794</v>
      </c>
      <c r="N2757" s="101" t="str">
        <f t="shared" si="139"/>
        <v>PT1590265-T0018936239090036</v>
      </c>
      <c r="O2757" s="128"/>
      <c r="P2757" s="100"/>
      <c r="Q2757" s="103">
        <f t="shared" si="5"/>
        <v>10</v>
      </c>
      <c r="R2757" s="161"/>
      <c r="S2757" s="105"/>
      <c r="T2757" s="106"/>
      <c r="U2757" s="107" t="s">
        <v>6539</v>
      </c>
      <c r="V2757" s="108" t="s">
        <v>756</v>
      </c>
      <c r="W2757" s="109" t="s">
        <v>1908</v>
      </c>
      <c r="X2757" s="110" t="str">
        <f t="shared" si="6"/>
        <v/>
      </c>
      <c r="Y2757" s="110" t="str">
        <f t="shared" si="7"/>
        <v/>
      </c>
      <c r="Z2757" s="109" t="s">
        <v>797</v>
      </c>
      <c r="AA2757" s="109" t="s">
        <v>802</v>
      </c>
      <c r="AB2757" s="106"/>
      <c r="AC2757" s="158"/>
      <c r="AD2757" s="160"/>
      <c r="AE2757" s="127"/>
      <c r="AF2757" s="113"/>
      <c r="AG2757" s="165" t="str">
        <f t="array" ref="AG2757">XLOOKUP(F2757,'CLV2'!A:A,'CLV2'!E:E)</f>
        <v>2.MEAT</v>
      </c>
      <c r="AH2757" s="115" t="str">
        <f t="array" ref="AH2757">XLOOKUP(F2757,'CLV2'!A:A,'CLV2'!F:F)</f>
        <v>3.FROZEN MEAT</v>
      </c>
      <c r="AI2757" s="115" t="str">
        <f t="shared" si="8"/>
        <v>Pack</v>
      </c>
      <c r="AJ2757" s="116">
        <f t="shared" si="9"/>
        <v>1</v>
      </c>
      <c r="AK2757" s="117" t="str">
        <f t="array" ref="AK2757">XLOOKUP(F2757,'GIÁ'!A:A,'GIÁ'!D:D)</f>
        <v>47814.16</v>
      </c>
      <c r="AL2757" s="118">
        <f t="shared" si="10"/>
        <v>478141.6</v>
      </c>
      <c r="AM2757" s="118">
        <f t="shared" si="11"/>
        <v>0</v>
      </c>
      <c r="AN2757" s="119">
        <f t="shared" si="12"/>
        <v>0</v>
      </c>
      <c r="AO2757" s="118">
        <f t="shared" si="13"/>
        <v>478141.6</v>
      </c>
      <c r="AP2757" s="121">
        <f t="shared" si="14"/>
        <v>0</v>
      </c>
      <c r="AQ2757" s="122"/>
      <c r="AR2757" s="119"/>
    </row>
    <row r="2758" ht="22.5" customHeight="1">
      <c r="A2758" s="89">
        <v>46233.0</v>
      </c>
      <c r="B2758" s="90">
        <v>0.4673611111111111</v>
      </c>
      <c r="C2758" s="91" t="s">
        <v>1331</v>
      </c>
      <c r="D2758" s="129" t="str">
        <f t="array" ref="D2758">XLOOKUP(C2758,'DS ST'!A:A,'DS ST'!B:B)</f>
        <v>KHI</v>
      </c>
      <c r="E2758" s="94" t="str">
        <f t="array" ref="E2758">XLOOKUP($F2758,'GIÁ'!$A:$A,'GIÁ'!$E:$E)</f>
        <v>ĐÔNG</v>
      </c>
      <c r="F2758" s="94">
        <v>8.938535604047E12</v>
      </c>
      <c r="G2758" s="95" t="s">
        <v>3054</v>
      </c>
      <c r="H2758" s="95" t="s">
        <v>787</v>
      </c>
      <c r="I2758" s="96">
        <v>3.0</v>
      </c>
      <c r="J2758" s="96">
        <v>0.0</v>
      </c>
      <c r="K2758" s="98">
        <f t="shared" si="4"/>
        <v>3</v>
      </c>
      <c r="L2758" s="99" t="s">
        <v>6793</v>
      </c>
      <c r="M2758" s="100" t="s">
        <v>6794</v>
      </c>
      <c r="N2758" s="101" t="str">
        <f t="shared" si="139"/>
        <v>PT1590265-T0018938535604047</v>
      </c>
      <c r="O2758" s="128"/>
      <c r="P2758" s="100"/>
      <c r="Q2758" s="103">
        <f t="shared" si="5"/>
        <v>3</v>
      </c>
      <c r="R2758" s="161"/>
      <c r="S2758" s="105"/>
      <c r="T2758" s="106"/>
      <c r="U2758" s="107" t="s">
        <v>6541</v>
      </c>
      <c r="V2758" s="108" t="s">
        <v>756</v>
      </c>
      <c r="W2758" s="109" t="s">
        <v>1908</v>
      </c>
      <c r="X2758" s="110" t="str">
        <f t="shared" si="6"/>
        <v/>
      </c>
      <c r="Y2758" s="110" t="str">
        <f t="shared" si="7"/>
        <v/>
      </c>
      <c r="Z2758" s="109" t="s">
        <v>797</v>
      </c>
      <c r="AA2758" s="109" t="s">
        <v>802</v>
      </c>
      <c r="AB2758" s="106"/>
      <c r="AC2758" s="158"/>
      <c r="AD2758" s="160"/>
      <c r="AE2758" s="127"/>
      <c r="AF2758" s="113"/>
      <c r="AG2758" s="165" t="str">
        <f t="array" ref="AG2758">XLOOKUP(F2758,'CLV2'!A:A,'CLV2'!E:E)</f>
        <v>2.FISH AND SEAFOOD</v>
      </c>
      <c r="AH2758" s="115" t="str">
        <f t="array" ref="AH2758">XLOOKUP(F2758,'CLV2'!A:A,'CLV2'!F:F)</f>
        <v>3.FROZEN FISH AND SEAFOOD</v>
      </c>
      <c r="AI2758" s="115" t="str">
        <f t="shared" si="8"/>
        <v>Pack</v>
      </c>
      <c r="AJ2758" s="116">
        <f t="shared" si="9"/>
        <v>1</v>
      </c>
      <c r="AK2758" s="117" t="str">
        <f t="array" ref="AK2758">XLOOKUP(F2758,'GIÁ'!A:A,'GIÁ'!D:D)</f>
        <v>48011.15</v>
      </c>
      <c r="AL2758" s="118">
        <f t="shared" si="10"/>
        <v>144033.45</v>
      </c>
      <c r="AM2758" s="118">
        <f t="shared" si="11"/>
        <v>0</v>
      </c>
      <c r="AN2758" s="119">
        <f t="shared" si="12"/>
        <v>0</v>
      </c>
      <c r="AO2758" s="118">
        <f t="shared" si="13"/>
        <v>144033.45</v>
      </c>
      <c r="AP2758" s="121">
        <f t="shared" si="14"/>
        <v>0</v>
      </c>
      <c r="AQ2758" s="122"/>
      <c r="AR2758" s="119"/>
    </row>
    <row r="2759" ht="22.5" customHeight="1">
      <c r="A2759" s="89">
        <v>46233.0</v>
      </c>
      <c r="B2759" s="90">
        <v>0.4673611111111111</v>
      </c>
      <c r="C2759" s="91" t="s">
        <v>1331</v>
      </c>
      <c r="D2759" s="129" t="str">
        <f t="array" ref="D2759">XLOOKUP(C2759,'DS ST'!A:A,'DS ST'!B:B)</f>
        <v>KHI</v>
      </c>
      <c r="E2759" s="94" t="str">
        <f t="array" ref="E2759">XLOOKUP($F2759,'GIÁ'!$A:$A,'GIÁ'!$E:$E)</f>
        <v>ĐÔNG</v>
      </c>
      <c r="F2759" s="94">
        <v>8.938559140026E12</v>
      </c>
      <c r="G2759" s="95" t="s">
        <v>3177</v>
      </c>
      <c r="H2759" s="95" t="s">
        <v>57</v>
      </c>
      <c r="I2759" s="96">
        <v>2.0</v>
      </c>
      <c r="J2759" s="96">
        <v>0.0</v>
      </c>
      <c r="K2759" s="98">
        <f t="shared" si="4"/>
        <v>2</v>
      </c>
      <c r="L2759" s="99" t="s">
        <v>6793</v>
      </c>
      <c r="M2759" s="100" t="s">
        <v>6794</v>
      </c>
      <c r="N2759" s="101" t="str">
        <f t="shared" si="139"/>
        <v>PT1590265-T0018938559140026</v>
      </c>
      <c r="O2759" s="128"/>
      <c r="P2759" s="100"/>
      <c r="Q2759" s="103">
        <f t="shared" si="5"/>
        <v>2</v>
      </c>
      <c r="R2759" s="161"/>
      <c r="S2759" s="105"/>
      <c r="T2759" s="106"/>
      <c r="U2759" s="107" t="s">
        <v>6544</v>
      </c>
      <c r="V2759" s="108" t="s">
        <v>756</v>
      </c>
      <c r="W2759" s="109" t="s">
        <v>1908</v>
      </c>
      <c r="X2759" s="110" t="str">
        <f t="shared" si="6"/>
        <v/>
      </c>
      <c r="Y2759" s="110" t="str">
        <f t="shared" si="7"/>
        <v/>
      </c>
      <c r="Z2759" s="109" t="s">
        <v>797</v>
      </c>
      <c r="AA2759" s="109" t="s">
        <v>802</v>
      </c>
      <c r="AB2759" s="106"/>
      <c r="AC2759" s="158"/>
      <c r="AD2759" s="160"/>
      <c r="AE2759" s="127"/>
      <c r="AF2759" s="113"/>
      <c r="AG2759" s="165" t="str">
        <f t="array" ref="AG2759">XLOOKUP(F2759,'CLV2'!A:A,'CLV2'!E:E)</f>
        <v>2.MEAT</v>
      </c>
      <c r="AH2759" s="115" t="str">
        <f t="array" ref="AH2759">XLOOKUP(F2759,'CLV2'!A:A,'CLV2'!F:F)</f>
        <v>3.FROZEN MEAT</v>
      </c>
      <c r="AI2759" s="115" t="str">
        <f t="shared" si="8"/>
        <v>Pack</v>
      </c>
      <c r="AJ2759" s="116">
        <f t="shared" si="9"/>
        <v>1</v>
      </c>
      <c r="AK2759" s="117" t="str">
        <f t="array" ref="AK2759">XLOOKUP(F2759,'GIÁ'!A:A,'GIÁ'!D:D)</f>
        <v>122581.24</v>
      </c>
      <c r="AL2759" s="118">
        <f t="shared" si="10"/>
        <v>245162.48</v>
      </c>
      <c r="AM2759" s="118">
        <f t="shared" si="11"/>
        <v>0</v>
      </c>
      <c r="AN2759" s="119">
        <f t="shared" si="12"/>
        <v>0</v>
      </c>
      <c r="AO2759" s="118">
        <f t="shared" si="13"/>
        <v>245162.48</v>
      </c>
      <c r="AP2759" s="121">
        <f t="shared" si="14"/>
        <v>0</v>
      </c>
      <c r="AQ2759" s="122"/>
      <c r="AR2759" s="119"/>
    </row>
    <row r="2760" ht="22.5" customHeight="1">
      <c r="A2760" s="89">
        <v>46233.0</v>
      </c>
      <c r="B2760" s="90">
        <v>0.5340277777777778</v>
      </c>
      <c r="C2760" s="91" t="s">
        <v>1331</v>
      </c>
      <c r="D2760" s="129" t="str">
        <f t="array" ref="D2760">XLOOKUP(C2760,'DS ST'!A:A,'DS ST'!B:B)</f>
        <v>KHI</v>
      </c>
      <c r="E2760" s="94" t="str">
        <f t="array" ref="E2760">XLOOKUP($F2760,'GIÁ'!$A:$A,'GIÁ'!$E:$E)</f>
        <v>MÁT</v>
      </c>
      <c r="F2760" s="94">
        <v>8.935360200086E12</v>
      </c>
      <c r="G2760" s="95" t="s">
        <v>2088</v>
      </c>
      <c r="H2760" s="95" t="s">
        <v>57</v>
      </c>
      <c r="I2760" s="96">
        <v>16.0</v>
      </c>
      <c r="J2760" s="96">
        <v>12.0</v>
      </c>
      <c r="K2760" s="98">
        <f t="shared" si="4"/>
        <v>4</v>
      </c>
      <c r="L2760" s="99" t="s">
        <v>6795</v>
      </c>
      <c r="M2760" s="100" t="s">
        <v>6796</v>
      </c>
      <c r="N2760" s="101" t="str">
        <f t="shared" si="139"/>
        <v>TRBKHI62648935360200086</v>
      </c>
      <c r="O2760" s="128"/>
      <c r="P2760" s="100"/>
      <c r="Q2760" s="103">
        <f t="shared" si="5"/>
        <v>4</v>
      </c>
      <c r="R2760" s="161"/>
      <c r="S2760" s="105"/>
      <c r="T2760" s="106"/>
      <c r="U2760" s="107"/>
      <c r="V2760" s="108" t="s">
        <v>756</v>
      </c>
      <c r="W2760" s="109" t="s">
        <v>1312</v>
      </c>
      <c r="X2760" s="110" t="str">
        <f t="shared" si="6"/>
        <v/>
      </c>
      <c r="Y2760" s="110" t="str">
        <f t="shared" si="7"/>
        <v/>
      </c>
      <c r="Z2760" s="139" t="str">
        <f t="shared" ref="Z2760:Z2762" si="154">IF(N(Q2760)&lt;=0,"",IF(ISNUMBER(SEARCH("Thiếu kiện",V2760)),"Kho đông mát",IF(AND(N(Q2760)&gt;0,N(P2760)&gt;0,OR(ISNUMBER(SEARCH("Hình KDB",U2760)),ISNUMBER(SEARCH("Hình tele",U2760)),ISNUMBER(SEARCH("sai code",U2760)),ISNUMBER(SEARCH("ST nhận",U2760)))),"Kho đông mát",IF(AND(W2760="DC giao thiếu",OR(ISNUMBER(SEARCH("Hình KDB",U2760)),ISNUMBER(SEARCH("Hình tele",U2760)),ISNUMBER(SEARCH("sai code",U2760)))),"Kho đông mát",IF(W2760="DC giao thiếu","Chưa xác định",IF(AND(W2760="DC pick sai",OR(ISNUMBER(SEARCH("Hình KDB",U2760)),ISNUMBER(SEARCH("Hình tele",U2760)),ISNUMBER(SEARCH("sai code",U2760)),ISNUMBER(SEARCH("ST nhận",U2760)))),"Kho đông mát",IF(W2760="DC pick sai","Chưa xác định",IF(AND(W2760="Hao hụt",N(O2760)&gt;0,OR(ISNUMBER(SEARCH("Hình KDB",U2760)),ISNUMBER(SEARCH("Hình tele",U2760)),ISNUMBER(SEARCH("sai code",U2760)),ISNUMBER(SEARCH("ST nhận",U2760)))),"Kho đông mát",IF(W2760="Hao hụt","Chưa xác định",IF(OR(W2760="VT giao sai điểm",W2760="Không đạt nhiệt độ",W2760="TX giao thiếu kiện",W2760="Hàng không đạt CL"),"Kho đông mát",IF(W2760="Chưa xác định","Chưa xác định",IF(N(P2760)&gt;0,"Chưa xác định",""))))))))))))</f>
        <v>Chưa xác định</v>
      </c>
      <c r="AA2760" s="109" t="s">
        <v>5260</v>
      </c>
      <c r="AB2760" s="106"/>
      <c r="AC2760" s="158"/>
      <c r="AD2760" s="160"/>
      <c r="AE2760" s="127"/>
      <c r="AF2760" s="113"/>
      <c r="AG2760" s="165" t="str">
        <f t="array" ref="AG2760">XLOOKUP(F2760,'CLV2'!A:A,'CLV2'!E:E)</f>
        <v>2.FRUITS</v>
      </c>
      <c r="AH2760" s="115" t="str">
        <f t="array" ref="AH2760">XLOOKUP(F2760,'CLV2'!A:A,'CLV2'!F:F)</f>
        <v>3.IMPORT FRUITS</v>
      </c>
      <c r="AI2760" s="115" t="str">
        <f t="shared" si="8"/>
        <v>Pack</v>
      </c>
      <c r="AJ2760" s="116">
        <f t="shared" si="9"/>
        <v>0.25</v>
      </c>
      <c r="AK2760" s="117" t="str">
        <f t="array" ref="AK2760">XLOOKUP(F2760,'GIÁ'!A:A,'GIÁ'!D:D)</f>
        <v>117334.78</v>
      </c>
      <c r="AL2760" s="118">
        <f t="shared" si="10"/>
        <v>469339.12</v>
      </c>
      <c r="AM2760" s="118">
        <f t="shared" si="11"/>
        <v>0</v>
      </c>
      <c r="AN2760" s="119">
        <f t="shared" si="12"/>
        <v>0</v>
      </c>
      <c r="AO2760" s="118">
        <f t="shared" si="13"/>
        <v>0</v>
      </c>
      <c r="AP2760" s="121">
        <f t="shared" si="14"/>
        <v>469339.12</v>
      </c>
      <c r="AQ2760" s="122"/>
      <c r="AR2760" s="119"/>
    </row>
    <row r="2761" ht="22.5" customHeight="1">
      <c r="A2761" s="89">
        <v>46233.0</v>
      </c>
      <c r="B2761" s="90">
        <v>0.5340277777777778</v>
      </c>
      <c r="C2761" s="91" t="s">
        <v>1331</v>
      </c>
      <c r="D2761" s="129" t="str">
        <f t="array" ref="D2761">XLOOKUP(C2761,'DS ST'!A:A,'DS ST'!B:B)</f>
        <v>KHI</v>
      </c>
      <c r="E2761" s="94" t="str">
        <f t="array" ref="E2761">XLOOKUP($F2761,'GIÁ'!$A:$A,'GIÁ'!$E:$E)</f>
        <v>MÁT</v>
      </c>
      <c r="F2761" s="94">
        <v>8.934673605823E12</v>
      </c>
      <c r="G2761" s="95" t="s">
        <v>1689</v>
      </c>
      <c r="H2761" s="95" t="s">
        <v>57</v>
      </c>
      <c r="I2761" s="96">
        <v>52.0</v>
      </c>
      <c r="J2761" s="96">
        <v>48.0</v>
      </c>
      <c r="K2761" s="98">
        <f t="shared" si="4"/>
        <v>4</v>
      </c>
      <c r="L2761" s="99" t="s">
        <v>6795</v>
      </c>
      <c r="M2761" s="100" t="s">
        <v>6797</v>
      </c>
      <c r="N2761" s="101" t="str">
        <f t="shared" si="139"/>
        <v>TRBKHI62688934673605823</v>
      </c>
      <c r="O2761" s="128"/>
      <c r="P2761" s="100"/>
      <c r="Q2761" s="103">
        <f t="shared" si="5"/>
        <v>4</v>
      </c>
      <c r="R2761" s="161"/>
      <c r="S2761" s="105"/>
      <c r="T2761" s="106"/>
      <c r="U2761" s="107"/>
      <c r="V2761" s="108" t="s">
        <v>756</v>
      </c>
      <c r="W2761" s="109" t="s">
        <v>1312</v>
      </c>
      <c r="X2761" s="110" t="str">
        <f t="shared" si="6"/>
        <v/>
      </c>
      <c r="Y2761" s="110" t="str">
        <f t="shared" si="7"/>
        <v/>
      </c>
      <c r="Z2761" s="139" t="str">
        <f t="shared" si="154"/>
        <v>Chưa xác định</v>
      </c>
      <c r="AA2761" s="109" t="s">
        <v>5260</v>
      </c>
      <c r="AB2761" s="106"/>
      <c r="AC2761" s="158"/>
      <c r="AD2761" s="160"/>
      <c r="AE2761" s="127"/>
      <c r="AF2761" s="113"/>
      <c r="AG2761" s="165" t="str">
        <f t="array" ref="AG2761">XLOOKUP(F2761,'CLV2'!A:A,'CLV2'!E:E)</f>
        <v>2.DAIRY</v>
      </c>
      <c r="AH2761" s="115" t="str">
        <f t="array" ref="AH2761">XLOOKUP(F2761,'CLV2'!A:A,'CLV2'!F:F)</f>
        <v>3.YOGURT</v>
      </c>
      <c r="AI2761" s="115" t="str">
        <f t="shared" si="8"/>
        <v>Pack</v>
      </c>
      <c r="AJ2761" s="116">
        <f t="shared" si="9"/>
        <v>0.07692307692</v>
      </c>
      <c r="AK2761" s="117" t="str">
        <f t="array" ref="AK2761">XLOOKUP(F2761,'GIÁ'!A:A,'GIÁ'!D:D)</f>
        <v>5402.30</v>
      </c>
      <c r="AL2761" s="118">
        <f t="shared" si="10"/>
        <v>21609.2</v>
      </c>
      <c r="AM2761" s="118">
        <f t="shared" si="11"/>
        <v>0</v>
      </c>
      <c r="AN2761" s="119">
        <f t="shared" si="12"/>
        <v>0</v>
      </c>
      <c r="AO2761" s="118">
        <f t="shared" si="13"/>
        <v>0</v>
      </c>
      <c r="AP2761" s="121">
        <f t="shared" si="14"/>
        <v>21609.2</v>
      </c>
      <c r="AQ2761" s="122"/>
      <c r="AR2761" s="119"/>
    </row>
    <row r="2762" ht="22.5" customHeight="1">
      <c r="A2762" s="89">
        <v>46233.0</v>
      </c>
      <c r="B2762" s="90">
        <v>0.5340277777777778</v>
      </c>
      <c r="C2762" s="91" t="s">
        <v>1331</v>
      </c>
      <c r="D2762" s="129" t="str">
        <f t="array" ref="D2762">XLOOKUP(C2762,'DS ST'!A:A,'DS ST'!B:B)</f>
        <v>KHI</v>
      </c>
      <c r="E2762" s="94" t="str">
        <f t="array" ref="E2762">XLOOKUP($F2762,'GIÁ'!$A:$A,'GIÁ'!$E:$E)</f>
        <v>MÁT</v>
      </c>
      <c r="F2762" s="94">
        <v>8.936012063066E12</v>
      </c>
      <c r="G2762" s="95" t="s">
        <v>2161</v>
      </c>
      <c r="H2762" s="95" t="s">
        <v>57</v>
      </c>
      <c r="I2762" s="96">
        <v>24.0</v>
      </c>
      <c r="J2762" s="96">
        <v>20.0</v>
      </c>
      <c r="K2762" s="98">
        <f t="shared" si="4"/>
        <v>4</v>
      </c>
      <c r="L2762" s="99" t="s">
        <v>6795</v>
      </c>
      <c r="M2762" s="100" t="s">
        <v>6797</v>
      </c>
      <c r="N2762" s="101" t="str">
        <f t="shared" si="139"/>
        <v>TRBKHI62688936012063066</v>
      </c>
      <c r="O2762" s="128"/>
      <c r="P2762" s="100"/>
      <c r="Q2762" s="103">
        <f t="shared" si="5"/>
        <v>4</v>
      </c>
      <c r="R2762" s="161"/>
      <c r="S2762" s="105"/>
      <c r="T2762" s="106"/>
      <c r="U2762" s="107"/>
      <c r="V2762" s="108" t="s">
        <v>756</v>
      </c>
      <c r="W2762" s="109" t="s">
        <v>1312</v>
      </c>
      <c r="X2762" s="110" t="str">
        <f t="shared" si="6"/>
        <v/>
      </c>
      <c r="Y2762" s="110" t="str">
        <f t="shared" si="7"/>
        <v/>
      </c>
      <c r="Z2762" s="139" t="str">
        <f t="shared" si="154"/>
        <v>Chưa xác định</v>
      </c>
      <c r="AA2762" s="109" t="s">
        <v>5260</v>
      </c>
      <c r="AB2762" s="106"/>
      <c r="AC2762" s="158"/>
      <c r="AD2762" s="160"/>
      <c r="AE2762" s="127"/>
      <c r="AF2762" s="113"/>
      <c r="AG2762" s="165" t="str">
        <f t="array" ref="AG2762">XLOOKUP(F2762,'CLV2'!A:A,'CLV2'!E:E)</f>
        <v>2.DAIRY</v>
      </c>
      <c r="AH2762" s="115" t="str">
        <f t="array" ref="AH2762">XLOOKUP(F2762,'CLV2'!A:A,'CLV2'!F:F)</f>
        <v>3.YOGURT</v>
      </c>
      <c r="AI2762" s="115" t="str">
        <f t="shared" si="8"/>
        <v>Pack</v>
      </c>
      <c r="AJ2762" s="116">
        <f t="shared" si="9"/>
        <v>0.1666666667</v>
      </c>
      <c r="AK2762" s="117" t="str">
        <f t="array" ref="AK2762">XLOOKUP(F2762,'GIÁ'!A:A,'GIÁ'!D:D)</f>
        <v>6380.00</v>
      </c>
      <c r="AL2762" s="118">
        <f t="shared" si="10"/>
        <v>25520</v>
      </c>
      <c r="AM2762" s="118">
        <f t="shared" si="11"/>
        <v>0</v>
      </c>
      <c r="AN2762" s="119">
        <f t="shared" si="12"/>
        <v>0</v>
      </c>
      <c r="AO2762" s="118">
        <f t="shared" si="13"/>
        <v>0</v>
      </c>
      <c r="AP2762" s="121">
        <f t="shared" si="14"/>
        <v>25520</v>
      </c>
      <c r="AQ2762" s="122"/>
      <c r="AR2762" s="119"/>
    </row>
    <row r="2763" ht="22.5" customHeight="1">
      <c r="A2763" s="89">
        <v>46233.0</v>
      </c>
      <c r="B2763" s="90">
        <v>0.4597222222222222</v>
      </c>
      <c r="C2763" s="91" t="s">
        <v>911</v>
      </c>
      <c r="D2763" s="129" t="str">
        <f t="array" ref="D2763">XLOOKUP(C2763,'DS ST'!A:A,'DS ST'!B:B)</f>
        <v>A194</v>
      </c>
      <c r="E2763" s="94" t="str">
        <f t="array" ref="E2763">XLOOKUP($F2763,'GIÁ'!$A:$A,'GIÁ'!$E:$E)</f>
        <v>ĐÔNG</v>
      </c>
      <c r="F2763" s="94">
        <v>8.936077110132E12</v>
      </c>
      <c r="G2763" s="95" t="s">
        <v>2331</v>
      </c>
      <c r="H2763" s="95" t="s">
        <v>224</v>
      </c>
      <c r="I2763" s="96">
        <v>2.0</v>
      </c>
      <c r="J2763" s="96">
        <v>0.0</v>
      </c>
      <c r="K2763" s="98">
        <f t="shared" si="4"/>
        <v>2</v>
      </c>
      <c r="L2763" s="99" t="s">
        <v>6798</v>
      </c>
      <c r="M2763" s="100" t="s">
        <v>6799</v>
      </c>
      <c r="N2763" s="101" t="str">
        <f t="shared" si="139"/>
        <v>PT1590238-T0018936077110132</v>
      </c>
      <c r="O2763" s="128"/>
      <c r="P2763" s="100"/>
      <c r="Q2763" s="103">
        <f t="shared" si="5"/>
        <v>2</v>
      </c>
      <c r="R2763" s="161"/>
      <c r="S2763" s="105"/>
      <c r="T2763" s="106"/>
      <c r="U2763" s="107" t="s">
        <v>6562</v>
      </c>
      <c r="V2763" s="108" t="s">
        <v>756</v>
      </c>
      <c r="W2763" s="109" t="s">
        <v>1908</v>
      </c>
      <c r="X2763" s="110" t="str">
        <f t="shared" si="6"/>
        <v/>
      </c>
      <c r="Y2763" s="110" t="str">
        <f t="shared" si="7"/>
        <v/>
      </c>
      <c r="Z2763" s="109" t="s">
        <v>797</v>
      </c>
      <c r="AA2763" s="109" t="s">
        <v>802</v>
      </c>
      <c r="AB2763" s="106"/>
      <c r="AC2763" s="158"/>
      <c r="AD2763" s="160"/>
      <c r="AE2763" s="127"/>
      <c r="AF2763" s="113"/>
      <c r="AG2763" s="165" t="str">
        <f t="array" ref="AG2763">XLOOKUP(F2763,'CLV2'!A:A,'CLV2'!E:E)</f>
        <v>2.FROZEN FOODS</v>
      </c>
      <c r="AH2763" s="115" t="str">
        <f t="array" ref="AH2763">XLOOKUP(F2763,'CLV2'!A:A,'CLV2'!F:F)</f>
        <v>3.DUMPLINGS</v>
      </c>
      <c r="AI2763" s="115" t="str">
        <f t="shared" si="8"/>
        <v>Pack</v>
      </c>
      <c r="AJ2763" s="116">
        <f t="shared" si="9"/>
        <v>1</v>
      </c>
      <c r="AK2763" s="117" t="str">
        <f t="array" ref="AK2763">XLOOKUP(F2763,'GIÁ'!A:A,'GIÁ'!D:D)</f>
        <v>35838.13</v>
      </c>
      <c r="AL2763" s="118">
        <f t="shared" si="10"/>
        <v>71676.26</v>
      </c>
      <c r="AM2763" s="118">
        <f t="shared" si="11"/>
        <v>0</v>
      </c>
      <c r="AN2763" s="119">
        <f t="shared" si="12"/>
        <v>0</v>
      </c>
      <c r="AO2763" s="118">
        <f t="shared" si="13"/>
        <v>71676.26</v>
      </c>
      <c r="AP2763" s="121">
        <f t="shared" si="14"/>
        <v>0</v>
      </c>
      <c r="AQ2763" s="122"/>
      <c r="AR2763" s="119"/>
    </row>
    <row r="2764" ht="22.5" customHeight="1">
      <c r="A2764" s="89">
        <v>46233.0</v>
      </c>
      <c r="B2764" s="90">
        <v>0.4597222222222222</v>
      </c>
      <c r="C2764" s="91" t="s">
        <v>911</v>
      </c>
      <c r="D2764" s="129" t="str">
        <f t="array" ref="D2764">XLOOKUP(C2764,'DS ST'!A:A,'DS ST'!B:B)</f>
        <v>A194</v>
      </c>
      <c r="E2764" s="94" t="str">
        <f t="array" ref="E2764">XLOOKUP($F2764,'GIÁ'!$A:$A,'GIÁ'!$E:$E)</f>
        <v>ĐÔNG</v>
      </c>
      <c r="F2764" s="94">
        <v>8.936190860716E12</v>
      </c>
      <c r="G2764" s="95" t="s">
        <v>2610</v>
      </c>
      <c r="H2764" s="95" t="s">
        <v>93</v>
      </c>
      <c r="I2764" s="96">
        <v>4.0</v>
      </c>
      <c r="J2764" s="96">
        <v>0.0</v>
      </c>
      <c r="K2764" s="98">
        <f t="shared" si="4"/>
        <v>4</v>
      </c>
      <c r="L2764" s="99" t="s">
        <v>6798</v>
      </c>
      <c r="M2764" s="100" t="s">
        <v>6799</v>
      </c>
      <c r="N2764" s="101" t="str">
        <f t="shared" si="139"/>
        <v>PT1590238-T0018936190860716</v>
      </c>
      <c r="O2764" s="128"/>
      <c r="P2764" s="100"/>
      <c r="Q2764" s="103">
        <f t="shared" si="5"/>
        <v>4</v>
      </c>
      <c r="R2764" s="161"/>
      <c r="S2764" s="105"/>
      <c r="T2764" s="106"/>
      <c r="U2764" s="107" t="s">
        <v>6539</v>
      </c>
      <c r="V2764" s="108" t="s">
        <v>756</v>
      </c>
      <c r="W2764" s="109" t="s">
        <v>1908</v>
      </c>
      <c r="X2764" s="110" t="str">
        <f t="shared" si="6"/>
        <v/>
      </c>
      <c r="Y2764" s="110" t="str">
        <f t="shared" si="7"/>
        <v/>
      </c>
      <c r="Z2764" s="109" t="s">
        <v>797</v>
      </c>
      <c r="AA2764" s="109" t="s">
        <v>802</v>
      </c>
      <c r="AB2764" s="106"/>
      <c r="AC2764" s="158"/>
      <c r="AD2764" s="160"/>
      <c r="AE2764" s="127"/>
      <c r="AF2764" s="113"/>
      <c r="AG2764" s="165" t="str">
        <f t="array" ref="AG2764">XLOOKUP(F2764,'CLV2'!A:A,'CLV2'!E:E)</f>
        <v>2.MEAT</v>
      </c>
      <c r="AH2764" s="115" t="str">
        <f t="array" ref="AH2764">XLOOKUP(F2764,'CLV2'!A:A,'CLV2'!F:F)</f>
        <v>3.FROZEN MEAT</v>
      </c>
      <c r="AI2764" s="115" t="str">
        <f t="shared" si="8"/>
        <v>Pack</v>
      </c>
      <c r="AJ2764" s="116">
        <f t="shared" si="9"/>
        <v>1</v>
      </c>
      <c r="AK2764" s="117" t="str">
        <f t="array" ref="AK2764">XLOOKUP(F2764,'GIÁ'!A:A,'GIÁ'!D:D)</f>
        <v>49176.27</v>
      </c>
      <c r="AL2764" s="118">
        <f t="shared" si="10"/>
        <v>196705.08</v>
      </c>
      <c r="AM2764" s="118">
        <f t="shared" si="11"/>
        <v>0</v>
      </c>
      <c r="AN2764" s="119">
        <f t="shared" si="12"/>
        <v>0</v>
      </c>
      <c r="AO2764" s="118">
        <f t="shared" si="13"/>
        <v>196705.08</v>
      </c>
      <c r="AP2764" s="121">
        <f t="shared" si="14"/>
        <v>0</v>
      </c>
      <c r="AQ2764" s="122"/>
      <c r="AR2764" s="119"/>
    </row>
    <row r="2765" ht="22.5" customHeight="1">
      <c r="A2765" s="89">
        <v>46233.0</v>
      </c>
      <c r="B2765" s="90">
        <v>0.4597222222222222</v>
      </c>
      <c r="C2765" s="91" t="s">
        <v>911</v>
      </c>
      <c r="D2765" s="129" t="str">
        <f t="array" ref="D2765">XLOOKUP(C2765,'DS ST'!A:A,'DS ST'!B:B)</f>
        <v>A194</v>
      </c>
      <c r="E2765" s="94" t="str">
        <f t="array" ref="E2765">XLOOKUP($F2765,'GIÁ'!$A:$A,'GIÁ'!$E:$E)</f>
        <v>ĐÔNG</v>
      </c>
      <c r="F2765" s="94">
        <v>8.936187610089E12</v>
      </c>
      <c r="G2765" s="95" t="s">
        <v>2590</v>
      </c>
      <c r="H2765" s="95" t="s">
        <v>224</v>
      </c>
      <c r="I2765" s="96">
        <v>2.0</v>
      </c>
      <c r="J2765" s="96">
        <v>0.0</v>
      </c>
      <c r="K2765" s="98">
        <f t="shared" si="4"/>
        <v>2</v>
      </c>
      <c r="L2765" s="99" t="s">
        <v>6798</v>
      </c>
      <c r="M2765" s="100" t="s">
        <v>6799</v>
      </c>
      <c r="N2765" s="101" t="str">
        <f t="shared" si="139"/>
        <v>PT1590238-T0018936187610089</v>
      </c>
      <c r="O2765" s="128"/>
      <c r="P2765" s="100"/>
      <c r="Q2765" s="103">
        <f t="shared" si="5"/>
        <v>2</v>
      </c>
      <c r="R2765" s="161"/>
      <c r="S2765" s="105"/>
      <c r="T2765" s="106"/>
      <c r="U2765" s="107" t="s">
        <v>6532</v>
      </c>
      <c r="V2765" s="108" t="s">
        <v>756</v>
      </c>
      <c r="W2765" s="109" t="s">
        <v>1908</v>
      </c>
      <c r="X2765" s="110" t="str">
        <f t="shared" si="6"/>
        <v/>
      </c>
      <c r="Y2765" s="110" t="str">
        <f t="shared" si="7"/>
        <v/>
      </c>
      <c r="Z2765" s="109" t="s">
        <v>797</v>
      </c>
      <c r="AA2765" s="109" t="s">
        <v>802</v>
      </c>
      <c r="AB2765" s="106"/>
      <c r="AC2765" s="158"/>
      <c r="AD2765" s="160"/>
      <c r="AE2765" s="127"/>
      <c r="AF2765" s="113"/>
      <c r="AG2765" s="165" t="str">
        <f t="array" ref="AG2765">XLOOKUP(F2765,'CLV2'!A:A,'CLV2'!E:E)</f>
        <v>2.FISH AND SEAFOOD</v>
      </c>
      <c r="AH2765" s="115" t="str">
        <f t="array" ref="AH2765">XLOOKUP(F2765,'CLV2'!A:A,'CLV2'!F:F)</f>
        <v>3.FROZEN FISH AND SEAFOOD</v>
      </c>
      <c r="AI2765" s="115" t="str">
        <f t="shared" si="8"/>
        <v>Pack</v>
      </c>
      <c r="AJ2765" s="116">
        <f t="shared" si="9"/>
        <v>1</v>
      </c>
      <c r="AK2765" s="117" t="str">
        <f t="array" ref="AK2765">XLOOKUP(F2765,'GIÁ'!A:A,'GIÁ'!D:D)</f>
        <v>73948.55</v>
      </c>
      <c r="AL2765" s="118">
        <f t="shared" si="10"/>
        <v>147897.1</v>
      </c>
      <c r="AM2765" s="118">
        <f t="shared" si="11"/>
        <v>0</v>
      </c>
      <c r="AN2765" s="119">
        <f t="shared" si="12"/>
        <v>0</v>
      </c>
      <c r="AO2765" s="118">
        <f t="shared" si="13"/>
        <v>147897.1</v>
      </c>
      <c r="AP2765" s="121">
        <f t="shared" si="14"/>
        <v>0</v>
      </c>
      <c r="AQ2765" s="122"/>
      <c r="AR2765" s="119"/>
    </row>
    <row r="2766" ht="22.5" customHeight="1">
      <c r="A2766" s="89">
        <v>46233.0</v>
      </c>
      <c r="B2766" s="90">
        <v>0.5243055555555556</v>
      </c>
      <c r="C2766" s="91" t="s">
        <v>911</v>
      </c>
      <c r="D2766" s="129" t="str">
        <f t="array" ref="D2766">XLOOKUP(C2766,'DS ST'!A:A,'DS ST'!B:B)</f>
        <v>A194</v>
      </c>
      <c r="E2766" s="94" t="str">
        <f t="array" ref="E2766">XLOOKUP($F2766,'GIÁ'!$A:$A,'GIÁ'!$E:$E)</f>
        <v>MÁT</v>
      </c>
      <c r="F2766" s="94">
        <v>10140.0</v>
      </c>
      <c r="G2766" s="95" t="s">
        <v>74</v>
      </c>
      <c r="H2766" s="95" t="s">
        <v>75</v>
      </c>
      <c r="I2766" s="96">
        <v>1.0</v>
      </c>
      <c r="J2766" s="96">
        <v>0.0</v>
      </c>
      <c r="K2766" s="98">
        <f t="shared" si="4"/>
        <v>1</v>
      </c>
      <c r="L2766" s="99" t="s">
        <v>6800</v>
      </c>
      <c r="M2766" s="100" t="s">
        <v>6801</v>
      </c>
      <c r="N2766" s="101" t="str">
        <f t="shared" si="139"/>
        <v>TRBA194500510140</v>
      </c>
      <c r="O2766" s="128"/>
      <c r="P2766" s="100"/>
      <c r="Q2766" s="103">
        <f t="shared" si="5"/>
        <v>1</v>
      </c>
      <c r="R2766" s="161"/>
      <c r="S2766" s="105"/>
      <c r="T2766" s="106"/>
      <c r="U2766" s="107"/>
      <c r="V2766" s="108" t="s">
        <v>756</v>
      </c>
      <c r="W2766" s="109" t="s">
        <v>1312</v>
      </c>
      <c r="X2766" s="110" t="str">
        <f t="shared" si="6"/>
        <v/>
      </c>
      <c r="Y2766" s="110" t="str">
        <f t="shared" si="7"/>
        <v/>
      </c>
      <c r="Z2766" s="139" t="str">
        <f t="shared" ref="Z2766:Z2772" si="155">IF(N(Q2766)&lt;=0,"",IF(ISNUMBER(SEARCH("Thiếu kiện",V2766)),"Kho đông mát",IF(AND(N(Q2766)&gt;0,N(P2766)&gt;0,OR(ISNUMBER(SEARCH("Hình KDB",U2766)),ISNUMBER(SEARCH("Hình tele",U2766)),ISNUMBER(SEARCH("sai code",U2766)),ISNUMBER(SEARCH("ST nhận",U2766)))),"Kho đông mát",IF(AND(W2766="DC giao thiếu",OR(ISNUMBER(SEARCH("Hình KDB",U2766)),ISNUMBER(SEARCH("Hình tele",U2766)),ISNUMBER(SEARCH("sai code",U2766)))),"Kho đông mát",IF(W2766="DC giao thiếu","Chưa xác định",IF(AND(W2766="DC pick sai",OR(ISNUMBER(SEARCH("Hình KDB",U2766)),ISNUMBER(SEARCH("Hình tele",U2766)),ISNUMBER(SEARCH("sai code",U2766)),ISNUMBER(SEARCH("ST nhận",U2766)))),"Kho đông mát",IF(W2766="DC pick sai","Chưa xác định",IF(AND(W2766="Hao hụt",N(O2766)&gt;0,OR(ISNUMBER(SEARCH("Hình KDB",U2766)),ISNUMBER(SEARCH("Hình tele",U2766)),ISNUMBER(SEARCH("sai code",U2766)),ISNUMBER(SEARCH("ST nhận",U2766)))),"Kho đông mát",IF(W2766="Hao hụt","Chưa xác định",IF(OR(W2766="VT giao sai điểm",W2766="Không đạt nhiệt độ",W2766="TX giao thiếu kiện",W2766="Hàng không đạt CL"),"Kho đông mát",IF(W2766="Chưa xác định","Chưa xác định",IF(N(P2766)&gt;0,"Chưa xác định",""))))))))))))</f>
        <v>Chưa xác định</v>
      </c>
      <c r="AA2766" s="109" t="s">
        <v>5260</v>
      </c>
      <c r="AB2766" s="106"/>
      <c r="AC2766" s="158"/>
      <c r="AD2766" s="160"/>
      <c r="AE2766" s="127"/>
      <c r="AF2766" s="113"/>
      <c r="AG2766" s="165" t="str">
        <f t="array" ref="AG2766">XLOOKUP(F2766,'CLV2'!A:A,'CLV2'!E:E)</f>
        <v>2.FRUITS</v>
      </c>
      <c r="AH2766" s="115" t="str">
        <f t="array" ref="AH2766">XLOOKUP(F2766,'CLV2'!A:A,'CLV2'!F:F)</f>
        <v>3.IMPORT FRUITS</v>
      </c>
      <c r="AI2766" s="115" t="str">
        <f t="shared" si="8"/>
        <v>Pack</v>
      </c>
      <c r="AJ2766" s="116">
        <f t="shared" si="9"/>
        <v>1</v>
      </c>
      <c r="AK2766" s="117" t="str">
        <f t="array" ref="AK2766">XLOOKUP(F2766,'GIÁ'!A:A,'GIÁ'!D:D)</f>
        <v>93295.39</v>
      </c>
      <c r="AL2766" s="118">
        <f t="shared" si="10"/>
        <v>93295.39</v>
      </c>
      <c r="AM2766" s="118">
        <f t="shared" si="11"/>
        <v>0</v>
      </c>
      <c r="AN2766" s="119">
        <f t="shared" si="12"/>
        <v>0</v>
      </c>
      <c r="AO2766" s="118">
        <f t="shared" si="13"/>
        <v>0</v>
      </c>
      <c r="AP2766" s="121">
        <f t="shared" si="14"/>
        <v>93295.39</v>
      </c>
      <c r="AQ2766" s="122"/>
      <c r="AR2766" s="119"/>
    </row>
    <row r="2767" ht="22.5" customHeight="1">
      <c r="A2767" s="89">
        <v>46233.0</v>
      </c>
      <c r="B2767" s="90">
        <v>0.6125</v>
      </c>
      <c r="C2767" s="91" t="s">
        <v>1036</v>
      </c>
      <c r="D2767" s="129" t="str">
        <f t="array" ref="D2767">XLOOKUP(C2767,'DS ST'!A:A,'DS ST'!B:B)</f>
        <v>A218</v>
      </c>
      <c r="E2767" s="94" t="str">
        <f t="array" ref="E2767">XLOOKUP($F2767,'GIÁ'!$A:$A,'GIÁ'!$E:$E)</f>
        <v>MÁT</v>
      </c>
      <c r="F2767" s="94">
        <v>8.936176751014E12</v>
      </c>
      <c r="G2767" s="95" t="s">
        <v>1089</v>
      </c>
      <c r="H2767" s="95" t="s">
        <v>667</v>
      </c>
      <c r="I2767" s="96">
        <v>2.0</v>
      </c>
      <c r="J2767" s="96">
        <v>1.0</v>
      </c>
      <c r="K2767" s="98">
        <f t="shared" si="4"/>
        <v>1</v>
      </c>
      <c r="L2767" s="99" t="s">
        <v>6802</v>
      </c>
      <c r="M2767" s="100" t="s">
        <v>6803</v>
      </c>
      <c r="N2767" s="101" t="str">
        <f t="shared" si="139"/>
        <v>TRBA21857118936176751014</v>
      </c>
      <c r="O2767" s="128"/>
      <c r="P2767" s="100"/>
      <c r="Q2767" s="103">
        <f t="shared" si="5"/>
        <v>1</v>
      </c>
      <c r="R2767" s="161"/>
      <c r="S2767" s="105"/>
      <c r="T2767" s="106"/>
      <c r="U2767" s="107"/>
      <c r="V2767" s="108" t="s">
        <v>756</v>
      </c>
      <c r="W2767" s="109" t="s">
        <v>1312</v>
      </c>
      <c r="X2767" s="110" t="str">
        <f t="shared" si="6"/>
        <v/>
      </c>
      <c r="Y2767" s="110" t="str">
        <f t="shared" si="7"/>
        <v/>
      </c>
      <c r="Z2767" s="139" t="str">
        <f t="shared" si="155"/>
        <v>Chưa xác định</v>
      </c>
      <c r="AA2767" s="109" t="s">
        <v>5260</v>
      </c>
      <c r="AB2767" s="106"/>
      <c r="AC2767" s="158"/>
      <c r="AD2767" s="160"/>
      <c r="AE2767" s="127"/>
      <c r="AF2767" s="113"/>
      <c r="AG2767" s="165" t="str">
        <f t="array" ref="AG2767">XLOOKUP(F2767,'CLV2'!A:A,'CLV2'!E:E)</f>
        <v>2.DELICA</v>
      </c>
      <c r="AH2767" s="115" t="str">
        <f t="array" ref="AH2767">XLOOKUP(F2767,'CLV2'!A:A,'CLV2'!F:F)</f>
        <v>3.DESSERTS</v>
      </c>
      <c r="AI2767" s="115" t="str">
        <f t="shared" si="8"/>
        <v>Pack</v>
      </c>
      <c r="AJ2767" s="116">
        <f t="shared" si="9"/>
        <v>0.5</v>
      </c>
      <c r="AK2767" s="117" t="str">
        <f t="array" ref="AK2767">XLOOKUP(F2767,'GIÁ'!A:A,'GIÁ'!D:D)</f>
        <v>6650.00</v>
      </c>
      <c r="AL2767" s="118">
        <f t="shared" si="10"/>
        <v>6650</v>
      </c>
      <c r="AM2767" s="118">
        <f t="shared" si="11"/>
        <v>0</v>
      </c>
      <c r="AN2767" s="119">
        <f t="shared" si="12"/>
        <v>0</v>
      </c>
      <c r="AO2767" s="118">
        <f t="shared" si="13"/>
        <v>0</v>
      </c>
      <c r="AP2767" s="121">
        <f t="shared" si="14"/>
        <v>6650</v>
      </c>
      <c r="AQ2767" s="122"/>
      <c r="AR2767" s="119"/>
    </row>
    <row r="2768" ht="22.5" customHeight="1">
      <c r="A2768" s="89">
        <v>46233.0</v>
      </c>
      <c r="B2768" s="90">
        <v>0.5625</v>
      </c>
      <c r="C2768" s="91" t="s">
        <v>279</v>
      </c>
      <c r="D2768" s="129" t="str">
        <f t="array" ref="D2768">XLOOKUP(C2768,'DS ST'!A:A,'DS ST'!B:B)</f>
        <v>A121</v>
      </c>
      <c r="E2768" s="94" t="str">
        <f t="array" ref="E2768">XLOOKUP($F2768,'GIÁ'!$A:$A,'GIÁ'!$E:$E)</f>
        <v>MÁT</v>
      </c>
      <c r="F2768" s="94">
        <v>11246.0</v>
      </c>
      <c r="G2768" s="95" t="s">
        <v>724</v>
      </c>
      <c r="H2768" s="95" t="s">
        <v>224</v>
      </c>
      <c r="I2768" s="96">
        <v>10.0</v>
      </c>
      <c r="J2768" s="96">
        <v>5.0</v>
      </c>
      <c r="K2768" s="98">
        <f t="shared" si="4"/>
        <v>5</v>
      </c>
      <c r="L2768" s="99" t="s">
        <v>6804</v>
      </c>
      <c r="M2768" s="100" t="s">
        <v>6805</v>
      </c>
      <c r="N2768" s="101" t="str">
        <f t="shared" si="139"/>
        <v>TRBA121570811246</v>
      </c>
      <c r="O2768" s="128"/>
      <c r="P2768" s="100"/>
      <c r="Q2768" s="103">
        <f t="shared" si="5"/>
        <v>5</v>
      </c>
      <c r="R2768" s="161"/>
      <c r="S2768" s="105"/>
      <c r="T2768" s="106"/>
      <c r="U2768" s="107"/>
      <c r="V2768" s="108" t="s">
        <v>756</v>
      </c>
      <c r="W2768" s="109" t="s">
        <v>1312</v>
      </c>
      <c r="X2768" s="110" t="str">
        <f t="shared" si="6"/>
        <v/>
      </c>
      <c r="Y2768" s="110" t="str">
        <f t="shared" si="7"/>
        <v/>
      </c>
      <c r="Z2768" s="139" t="str">
        <f t="shared" si="155"/>
        <v>Chưa xác định</v>
      </c>
      <c r="AA2768" s="109" t="s">
        <v>5260</v>
      </c>
      <c r="AB2768" s="106"/>
      <c r="AC2768" s="158"/>
      <c r="AD2768" s="160"/>
      <c r="AE2768" s="127"/>
      <c r="AF2768" s="113"/>
      <c r="AG2768" s="165" t="str">
        <f t="array" ref="AG2768">XLOOKUP(F2768,'CLV2'!A:A,'CLV2'!E:E)</f>
        <v>2.VEGETABLES</v>
      </c>
      <c r="AH2768" s="115" t="str">
        <f t="array" ref="AH2768">XLOOKUP(F2768,'CLV2'!A:A,'CLV2'!F:F)</f>
        <v>3.MUSHROOM</v>
      </c>
      <c r="AI2768" s="115" t="str">
        <f t="shared" si="8"/>
        <v>Pack</v>
      </c>
      <c r="AJ2768" s="116">
        <f t="shared" si="9"/>
        <v>0.5</v>
      </c>
      <c r="AK2768" s="117" t="str">
        <f t="array" ref="AK2768">XLOOKUP(F2768,'GIÁ'!A:A,'GIÁ'!D:D)</f>
        <v>18919.65</v>
      </c>
      <c r="AL2768" s="118">
        <f t="shared" si="10"/>
        <v>94598.25</v>
      </c>
      <c r="AM2768" s="118">
        <f t="shared" si="11"/>
        <v>0</v>
      </c>
      <c r="AN2768" s="119">
        <f t="shared" si="12"/>
        <v>0</v>
      </c>
      <c r="AO2768" s="118">
        <f t="shared" si="13"/>
        <v>0</v>
      </c>
      <c r="AP2768" s="121">
        <f t="shared" si="14"/>
        <v>94598.25</v>
      </c>
      <c r="AQ2768" s="122"/>
      <c r="AR2768" s="119"/>
    </row>
    <row r="2769" ht="22.5" customHeight="1">
      <c r="A2769" s="89">
        <v>46233.0</v>
      </c>
      <c r="B2769" s="90">
        <v>0.5625</v>
      </c>
      <c r="C2769" s="91" t="s">
        <v>279</v>
      </c>
      <c r="D2769" s="129" t="str">
        <f t="array" ref="D2769">XLOOKUP(C2769,'DS ST'!A:A,'DS ST'!B:B)</f>
        <v>A121</v>
      </c>
      <c r="E2769" s="94" t="str">
        <f t="array" ref="E2769">XLOOKUP($F2769,'GIÁ'!$A:$A,'GIÁ'!$E:$E)</f>
        <v>MÁT</v>
      </c>
      <c r="F2769" s="94">
        <v>8.938508547562E12</v>
      </c>
      <c r="G2769" s="95" t="s">
        <v>2900</v>
      </c>
      <c r="H2769" s="95" t="s">
        <v>224</v>
      </c>
      <c r="I2769" s="96">
        <v>8.0</v>
      </c>
      <c r="J2769" s="96">
        <v>0.0</v>
      </c>
      <c r="K2769" s="98">
        <f t="shared" si="4"/>
        <v>8</v>
      </c>
      <c r="L2769" s="99" t="s">
        <v>6804</v>
      </c>
      <c r="M2769" s="100" t="s">
        <v>6806</v>
      </c>
      <c r="N2769" s="101" t="str">
        <f t="shared" si="139"/>
        <v>TRBA15950078938508547562</v>
      </c>
      <c r="O2769" s="128"/>
      <c r="P2769" s="100"/>
      <c r="Q2769" s="103">
        <f t="shared" si="5"/>
        <v>8</v>
      </c>
      <c r="R2769" s="161"/>
      <c r="S2769" s="105"/>
      <c r="T2769" s="106"/>
      <c r="U2769" s="107"/>
      <c r="V2769" s="108" t="s">
        <v>756</v>
      </c>
      <c r="W2769" s="109" t="s">
        <v>1312</v>
      </c>
      <c r="X2769" s="110" t="str">
        <f t="shared" si="6"/>
        <v/>
      </c>
      <c r="Y2769" s="110" t="str">
        <f t="shared" si="7"/>
        <v/>
      </c>
      <c r="Z2769" s="139" t="str">
        <f t="shared" si="155"/>
        <v>Chưa xác định</v>
      </c>
      <c r="AA2769" s="109" t="s">
        <v>5260</v>
      </c>
      <c r="AB2769" s="106"/>
      <c r="AC2769" s="158"/>
      <c r="AD2769" s="160"/>
      <c r="AE2769" s="127"/>
      <c r="AF2769" s="113"/>
      <c r="AG2769" s="165" t="str">
        <f t="array" ref="AG2769">XLOOKUP(F2769,'CLV2'!A:A,'CLV2'!E:E)</f>
        <v>2.CHILLED FOODS</v>
      </c>
      <c r="AH2769" s="115" t="str">
        <f t="array" ref="AH2769">XLOOKUP(F2769,'CLV2'!A:A,'CLV2'!F:F)</f>
        <v>3.OTHER CHILLED PRODUCTS</v>
      </c>
      <c r="AI2769" s="115" t="str">
        <f t="shared" si="8"/>
        <v>Pack</v>
      </c>
      <c r="AJ2769" s="116">
        <f t="shared" si="9"/>
        <v>1</v>
      </c>
      <c r="AK2769" s="117" t="str">
        <f t="array" ref="AK2769">XLOOKUP(F2769,'GIÁ'!A:A,'GIÁ'!D:D)</f>
        <v>9361.71</v>
      </c>
      <c r="AL2769" s="118">
        <f t="shared" si="10"/>
        <v>74893.68</v>
      </c>
      <c r="AM2769" s="118">
        <f t="shared" si="11"/>
        <v>0</v>
      </c>
      <c r="AN2769" s="119">
        <f t="shared" si="12"/>
        <v>0</v>
      </c>
      <c r="AO2769" s="118">
        <f t="shared" si="13"/>
        <v>0</v>
      </c>
      <c r="AP2769" s="121">
        <f t="shared" si="14"/>
        <v>74893.68</v>
      </c>
      <c r="AQ2769" s="122"/>
      <c r="AR2769" s="119"/>
    </row>
    <row r="2770" ht="22.5" customHeight="1">
      <c r="A2770" s="89">
        <v>46233.0</v>
      </c>
      <c r="B2770" s="90">
        <v>0.5201388888888889</v>
      </c>
      <c r="C2770" s="91" t="s">
        <v>1163</v>
      </c>
      <c r="D2770" s="129" t="str">
        <f t="array" ref="D2770">XLOOKUP(C2770,'DS ST'!A:A,'DS ST'!B:B)</f>
        <v>CLN</v>
      </c>
      <c r="E2770" s="94" t="str">
        <f t="array" ref="E2770">XLOOKUP($F2770,'GIÁ'!$A:$A,'GIÁ'!$E:$E)</f>
        <v>MÁT</v>
      </c>
      <c r="F2770" s="94">
        <v>11742.0</v>
      </c>
      <c r="G2770" s="95" t="s">
        <v>1025</v>
      </c>
      <c r="H2770" s="95" t="s">
        <v>75</v>
      </c>
      <c r="I2770" s="96">
        <v>3.0</v>
      </c>
      <c r="J2770" s="96">
        <v>1.0</v>
      </c>
      <c r="K2770" s="98">
        <f t="shared" si="4"/>
        <v>2</v>
      </c>
      <c r="L2770" s="99" t="s">
        <v>6807</v>
      </c>
      <c r="M2770" s="100" t="s">
        <v>6808</v>
      </c>
      <c r="N2770" s="101" t="str">
        <f t="shared" si="139"/>
        <v>TRBCLN608011742</v>
      </c>
      <c r="O2770" s="128"/>
      <c r="P2770" s="100"/>
      <c r="Q2770" s="103">
        <f t="shared" si="5"/>
        <v>2</v>
      </c>
      <c r="R2770" s="161"/>
      <c r="S2770" s="105"/>
      <c r="T2770" s="106"/>
      <c r="U2770" s="107"/>
      <c r="V2770" s="108" t="s">
        <v>756</v>
      </c>
      <c r="W2770" s="109" t="s">
        <v>1312</v>
      </c>
      <c r="X2770" s="110" t="str">
        <f t="shared" si="6"/>
        <v/>
      </c>
      <c r="Y2770" s="110" t="str">
        <f t="shared" si="7"/>
        <v/>
      </c>
      <c r="Z2770" s="139" t="str">
        <f t="shared" si="155"/>
        <v>Chưa xác định</v>
      </c>
      <c r="AA2770" s="109" t="s">
        <v>5260</v>
      </c>
      <c r="AB2770" s="106"/>
      <c r="AC2770" s="158"/>
      <c r="AD2770" s="160"/>
      <c r="AE2770" s="127"/>
      <c r="AF2770" s="113"/>
      <c r="AG2770" s="165" t="str">
        <f t="array" ref="AG2770">XLOOKUP(F2770,'CLV2'!A:A,'CLV2'!E:E)</f>
        <v>2.FRUITS</v>
      </c>
      <c r="AH2770" s="115" t="str">
        <f t="array" ref="AH2770">XLOOKUP(F2770,'CLV2'!A:A,'CLV2'!F:F)</f>
        <v>3.CUTTING FRUITS</v>
      </c>
      <c r="AI2770" s="115" t="str">
        <f t="shared" si="8"/>
        <v>Pack</v>
      </c>
      <c r="AJ2770" s="116">
        <f t="shared" si="9"/>
        <v>0.6666666667</v>
      </c>
      <c r="AK2770" s="117" t="str">
        <f t="array" ref="AK2770">XLOOKUP(F2770,'GIÁ'!A:A,'GIÁ'!D:D)</f>
        <v>20000.00</v>
      </c>
      <c r="AL2770" s="118">
        <f t="shared" si="10"/>
        <v>40000</v>
      </c>
      <c r="AM2770" s="118">
        <f t="shared" si="11"/>
        <v>0</v>
      </c>
      <c r="AN2770" s="119">
        <f t="shared" si="12"/>
        <v>0</v>
      </c>
      <c r="AO2770" s="118">
        <f t="shared" si="13"/>
        <v>0</v>
      </c>
      <c r="AP2770" s="121">
        <f t="shared" si="14"/>
        <v>40000</v>
      </c>
      <c r="AQ2770" s="122"/>
      <c r="AR2770" s="119"/>
    </row>
    <row r="2771" ht="22.5" customHeight="1">
      <c r="A2771" s="89">
        <v>46233.0</v>
      </c>
      <c r="B2771" s="90">
        <v>0.5201388888888889</v>
      </c>
      <c r="C2771" s="91" t="s">
        <v>1163</v>
      </c>
      <c r="D2771" s="129" t="str">
        <f t="array" ref="D2771">XLOOKUP(C2771,'DS ST'!A:A,'DS ST'!B:B)</f>
        <v>CLN</v>
      </c>
      <c r="E2771" s="94" t="str">
        <f t="array" ref="E2771">XLOOKUP($F2771,'GIÁ'!$A:$A,'GIÁ'!$E:$E)</f>
        <v>MÁT</v>
      </c>
      <c r="F2771" s="94">
        <v>8.938503131728E12</v>
      </c>
      <c r="G2771" s="95" t="s">
        <v>2852</v>
      </c>
      <c r="H2771" s="95" t="s">
        <v>57</v>
      </c>
      <c r="I2771" s="96">
        <v>16.0</v>
      </c>
      <c r="J2771" s="96">
        <v>15.0</v>
      </c>
      <c r="K2771" s="98">
        <f t="shared" si="4"/>
        <v>1</v>
      </c>
      <c r="L2771" s="99" t="s">
        <v>6807</v>
      </c>
      <c r="M2771" s="100" t="s">
        <v>6809</v>
      </c>
      <c r="N2771" s="101" t="str">
        <f t="shared" si="139"/>
        <v>TRBCLN62518938503131728</v>
      </c>
      <c r="O2771" s="128"/>
      <c r="P2771" s="100"/>
      <c r="Q2771" s="103">
        <f t="shared" si="5"/>
        <v>1</v>
      </c>
      <c r="R2771" s="161"/>
      <c r="S2771" s="105"/>
      <c r="T2771" s="106"/>
      <c r="U2771" s="107"/>
      <c r="V2771" s="108" t="s">
        <v>756</v>
      </c>
      <c r="W2771" s="109" t="s">
        <v>1312</v>
      </c>
      <c r="X2771" s="110" t="str">
        <f t="shared" si="6"/>
        <v/>
      </c>
      <c r="Y2771" s="110" t="str">
        <f t="shared" si="7"/>
        <v/>
      </c>
      <c r="Z2771" s="139" t="str">
        <f t="shared" si="155"/>
        <v>Chưa xác định</v>
      </c>
      <c r="AA2771" s="109" t="s">
        <v>5260</v>
      </c>
      <c r="AB2771" s="106"/>
      <c r="AC2771" s="158"/>
      <c r="AD2771" s="160"/>
      <c r="AE2771" s="127"/>
      <c r="AF2771" s="113"/>
      <c r="AG2771" s="165" t="str">
        <f t="array" ref="AG2771">XLOOKUP(F2771,'CLV2'!A:A,'CLV2'!E:E)</f>
        <v>2.DAIRY</v>
      </c>
      <c r="AH2771" s="115" t="str">
        <f t="array" ref="AH2771">XLOOKUP(F2771,'CLV2'!A:A,'CLV2'!F:F)</f>
        <v>3.FRESH MILK</v>
      </c>
      <c r="AI2771" s="115" t="str">
        <f t="shared" si="8"/>
        <v>Pack</v>
      </c>
      <c r="AJ2771" s="116">
        <f t="shared" si="9"/>
        <v>0.0625</v>
      </c>
      <c r="AK2771" s="117" t="str">
        <f t="array" ref="AK2771">XLOOKUP(F2771,'GIÁ'!A:A,'GIÁ'!D:D)</f>
        <v>9180.00</v>
      </c>
      <c r="AL2771" s="118">
        <f t="shared" si="10"/>
        <v>9180</v>
      </c>
      <c r="AM2771" s="118">
        <f t="shared" si="11"/>
        <v>0</v>
      </c>
      <c r="AN2771" s="119">
        <f t="shared" si="12"/>
        <v>0</v>
      </c>
      <c r="AO2771" s="118">
        <f t="shared" si="13"/>
        <v>0</v>
      </c>
      <c r="AP2771" s="121">
        <f t="shared" si="14"/>
        <v>9180</v>
      </c>
      <c r="AQ2771" s="122"/>
      <c r="AR2771" s="119"/>
    </row>
    <row r="2772" ht="22.5" customHeight="1">
      <c r="A2772" s="89">
        <v>46233.0</v>
      </c>
      <c r="B2772" s="90">
        <v>0.5652777777777778</v>
      </c>
      <c r="C2772" s="91" t="s">
        <v>688</v>
      </c>
      <c r="D2772" s="129" t="str">
        <f t="array" ref="D2772">XLOOKUP(C2772,'DS ST'!A:A,'DS ST'!B:B)</f>
        <v>A160</v>
      </c>
      <c r="E2772" s="94" t="str">
        <f t="array" ref="E2772">XLOOKUP($F2772,'GIÁ'!$A:$A,'GIÁ'!$E:$E)</f>
        <v>MÁT</v>
      </c>
      <c r="F2772" s="94">
        <v>8.938508547609E12</v>
      </c>
      <c r="G2772" s="95" t="s">
        <v>2907</v>
      </c>
      <c r="H2772" s="95" t="s">
        <v>75</v>
      </c>
      <c r="I2772" s="96">
        <v>2.0</v>
      </c>
      <c r="J2772" s="96">
        <v>1.0</v>
      </c>
      <c r="K2772" s="98">
        <f t="shared" si="4"/>
        <v>1</v>
      </c>
      <c r="L2772" s="99" t="s">
        <v>6810</v>
      </c>
      <c r="M2772" s="100" t="s">
        <v>6811</v>
      </c>
      <c r="N2772" s="101" t="str">
        <f t="shared" si="139"/>
        <v>TRBA1605108938508547609</v>
      </c>
      <c r="O2772" s="128"/>
      <c r="P2772" s="100"/>
      <c r="Q2772" s="103">
        <f t="shared" si="5"/>
        <v>1</v>
      </c>
      <c r="R2772" s="161"/>
      <c r="S2772" s="105"/>
      <c r="T2772" s="106"/>
      <c r="U2772" s="107"/>
      <c r="V2772" s="108" t="s">
        <v>756</v>
      </c>
      <c r="W2772" s="109" t="s">
        <v>1312</v>
      </c>
      <c r="X2772" s="110" t="str">
        <f t="shared" si="6"/>
        <v/>
      </c>
      <c r="Y2772" s="110" t="str">
        <f t="shared" si="7"/>
        <v/>
      </c>
      <c r="Z2772" s="139" t="str">
        <f t="shared" si="155"/>
        <v>Chưa xác định</v>
      </c>
      <c r="AA2772" s="109" t="s">
        <v>5260</v>
      </c>
      <c r="AB2772" s="106"/>
      <c r="AC2772" s="158"/>
      <c r="AD2772" s="160"/>
      <c r="AE2772" s="127"/>
      <c r="AF2772" s="113"/>
      <c r="AG2772" s="165" t="str">
        <f t="array" ref="AG2772">XLOOKUP(F2772,'CLV2'!A:A,'CLV2'!E:E)</f>
        <v>2.CHILLED FOODS</v>
      </c>
      <c r="AH2772" s="115" t="str">
        <f t="array" ref="AH2772">XLOOKUP(F2772,'CLV2'!A:A,'CLV2'!F:F)</f>
        <v>3.OTHER CHILLED PRODUCTS</v>
      </c>
      <c r="AI2772" s="115" t="str">
        <f t="shared" si="8"/>
        <v>Pack</v>
      </c>
      <c r="AJ2772" s="116">
        <f t="shared" si="9"/>
        <v>0.5</v>
      </c>
      <c r="AK2772" s="117" t="str">
        <f t="array" ref="AK2772">XLOOKUP(F2772,'GIÁ'!A:A,'GIÁ'!D:D)</f>
        <v>34051.28</v>
      </c>
      <c r="AL2772" s="118">
        <f t="shared" si="10"/>
        <v>34051.28</v>
      </c>
      <c r="AM2772" s="118">
        <f t="shared" si="11"/>
        <v>0</v>
      </c>
      <c r="AN2772" s="119">
        <f t="shared" si="12"/>
        <v>0</v>
      </c>
      <c r="AO2772" s="118">
        <f t="shared" si="13"/>
        <v>0</v>
      </c>
      <c r="AP2772" s="121">
        <f t="shared" si="14"/>
        <v>34051.28</v>
      </c>
      <c r="AQ2772" s="122"/>
      <c r="AR2772" s="119"/>
    </row>
    <row r="2773" ht="22.5" customHeight="1">
      <c r="A2773" s="89">
        <v>46233.0</v>
      </c>
      <c r="B2773" s="90">
        <v>0.3472222222222222</v>
      </c>
      <c r="C2773" s="91" t="s">
        <v>1246</v>
      </c>
      <c r="D2773" s="129" t="str">
        <f t="array" ref="D2773">XLOOKUP(C2773,'DS ST'!A:A,'DS ST'!B:B)</f>
        <v>ERT</v>
      </c>
      <c r="E2773" s="94" t="str">
        <f t="array" ref="E2773">XLOOKUP($F2773,'GIÁ'!$A:$A,'GIÁ'!$E:$E)</f>
        <v>ĐÔNG</v>
      </c>
      <c r="F2773" s="94">
        <v>8.938555386015E12</v>
      </c>
      <c r="G2773" s="95" t="s">
        <v>3152</v>
      </c>
      <c r="H2773" s="95" t="s">
        <v>224</v>
      </c>
      <c r="I2773" s="96">
        <v>6.0</v>
      </c>
      <c r="J2773" s="96">
        <v>0.0</v>
      </c>
      <c r="K2773" s="98">
        <f t="shared" si="4"/>
        <v>6</v>
      </c>
      <c r="L2773" s="99" t="s">
        <v>6812</v>
      </c>
      <c r="M2773" s="100" t="s">
        <v>6813</v>
      </c>
      <c r="N2773" s="101" t="str">
        <f t="shared" si="139"/>
        <v>PT1590202-T0018938555386015</v>
      </c>
      <c r="O2773" s="128"/>
      <c r="P2773" s="100"/>
      <c r="Q2773" s="103">
        <f t="shared" si="5"/>
        <v>6</v>
      </c>
      <c r="R2773" s="161"/>
      <c r="S2773" s="105"/>
      <c r="T2773" s="106"/>
      <c r="U2773" s="107" t="s">
        <v>6586</v>
      </c>
      <c r="V2773" s="108" t="s">
        <v>756</v>
      </c>
      <c r="W2773" s="109" t="s">
        <v>1908</v>
      </c>
      <c r="X2773" s="110" t="str">
        <f t="shared" si="6"/>
        <v/>
      </c>
      <c r="Y2773" s="110" t="str">
        <f t="shared" si="7"/>
        <v/>
      </c>
      <c r="Z2773" s="109" t="s">
        <v>797</v>
      </c>
      <c r="AA2773" s="109" t="s">
        <v>802</v>
      </c>
      <c r="AB2773" s="106"/>
      <c r="AC2773" s="158"/>
      <c r="AD2773" s="160"/>
      <c r="AE2773" s="127"/>
      <c r="AF2773" s="113"/>
      <c r="AG2773" s="165" t="str">
        <f t="array" ref="AG2773">XLOOKUP(F2773,'CLV2'!A:A,'CLV2'!E:E)</f>
        <v>2.FROZEN FOODS</v>
      </c>
      <c r="AH2773" s="115" t="str">
        <f t="array" ref="AH2773">XLOOKUP(F2773,'CLV2'!A:A,'CLV2'!F:F)</f>
        <v>3.PASTRY AND DESSERTS</v>
      </c>
      <c r="AI2773" s="115" t="str">
        <f t="shared" si="8"/>
        <v>Pack</v>
      </c>
      <c r="AJ2773" s="116">
        <f t="shared" si="9"/>
        <v>1</v>
      </c>
      <c r="AK2773" s="117" t="str">
        <f t="array" ref="AK2773">XLOOKUP(F2773,'GIÁ'!A:A,'GIÁ'!D:D)</f>
        <v>23068.13</v>
      </c>
      <c r="AL2773" s="118">
        <f t="shared" si="10"/>
        <v>138408.78</v>
      </c>
      <c r="AM2773" s="118">
        <f t="shared" si="11"/>
        <v>0</v>
      </c>
      <c r="AN2773" s="119">
        <f t="shared" si="12"/>
        <v>0</v>
      </c>
      <c r="AO2773" s="118">
        <f t="shared" si="13"/>
        <v>138408.78</v>
      </c>
      <c r="AP2773" s="121">
        <f t="shared" si="14"/>
        <v>0</v>
      </c>
      <c r="AQ2773" s="122"/>
      <c r="AR2773" s="119"/>
    </row>
    <row r="2774" ht="22.5" customHeight="1">
      <c r="A2774" s="89">
        <v>46233.0</v>
      </c>
      <c r="B2774" s="90">
        <v>0.3472222222222222</v>
      </c>
      <c r="C2774" s="91" t="s">
        <v>1246</v>
      </c>
      <c r="D2774" s="129" t="str">
        <f t="array" ref="D2774">XLOOKUP(C2774,'DS ST'!A:A,'DS ST'!B:B)</f>
        <v>ERT</v>
      </c>
      <c r="E2774" s="94" t="str">
        <f t="array" ref="E2774">XLOOKUP($F2774,'GIÁ'!$A:$A,'GIÁ'!$E:$E)</f>
        <v>ĐÔNG</v>
      </c>
      <c r="F2774" s="94">
        <v>8.936210415551E12</v>
      </c>
      <c r="G2774" s="95" t="s">
        <v>2676</v>
      </c>
      <c r="H2774" s="95" t="s">
        <v>224</v>
      </c>
      <c r="I2774" s="96">
        <v>8.0</v>
      </c>
      <c r="J2774" s="96">
        <v>0.0</v>
      </c>
      <c r="K2774" s="98">
        <f t="shared" si="4"/>
        <v>8</v>
      </c>
      <c r="L2774" s="99" t="s">
        <v>6812</v>
      </c>
      <c r="M2774" s="100" t="s">
        <v>6813</v>
      </c>
      <c r="N2774" s="101" t="str">
        <f t="shared" si="139"/>
        <v>PT1590202-T0018936210415551</v>
      </c>
      <c r="O2774" s="128"/>
      <c r="P2774" s="100"/>
      <c r="Q2774" s="103">
        <f t="shared" si="5"/>
        <v>8</v>
      </c>
      <c r="R2774" s="161"/>
      <c r="S2774" s="105"/>
      <c r="T2774" s="106"/>
      <c r="U2774" s="107" t="s">
        <v>6554</v>
      </c>
      <c r="V2774" s="108" t="s">
        <v>756</v>
      </c>
      <c r="W2774" s="109" t="s">
        <v>1908</v>
      </c>
      <c r="X2774" s="110" t="str">
        <f t="shared" si="6"/>
        <v/>
      </c>
      <c r="Y2774" s="110" t="str">
        <f t="shared" si="7"/>
        <v/>
      </c>
      <c r="Z2774" s="109" t="s">
        <v>797</v>
      </c>
      <c r="AA2774" s="109" t="s">
        <v>802</v>
      </c>
      <c r="AB2774" s="106"/>
      <c r="AC2774" s="158"/>
      <c r="AD2774" s="160"/>
      <c r="AE2774" s="127"/>
      <c r="AF2774" s="113"/>
      <c r="AG2774" s="165" t="str">
        <f t="array" ref="AG2774">XLOOKUP(F2774,'CLV2'!A:A,'CLV2'!E:E)</f>
        <v>2.FROZEN FOODS</v>
      </c>
      <c r="AH2774" s="115" t="str">
        <f t="array" ref="AH2774">XLOOKUP(F2774,'CLV2'!A:A,'CLV2'!F:F)</f>
        <v>3.DUMPLINGS</v>
      </c>
      <c r="AI2774" s="115" t="str">
        <f t="shared" si="8"/>
        <v>Pack</v>
      </c>
      <c r="AJ2774" s="116">
        <f t="shared" si="9"/>
        <v>1</v>
      </c>
      <c r="AK2774" s="117" t="str">
        <f t="array" ref="AK2774">XLOOKUP(F2774,'GIÁ'!A:A,'GIÁ'!D:D)</f>
        <v>24150.20</v>
      </c>
      <c r="AL2774" s="118">
        <f t="shared" si="10"/>
        <v>193201.6</v>
      </c>
      <c r="AM2774" s="118">
        <f t="shared" si="11"/>
        <v>0</v>
      </c>
      <c r="AN2774" s="119">
        <f t="shared" si="12"/>
        <v>0</v>
      </c>
      <c r="AO2774" s="118">
        <f t="shared" si="13"/>
        <v>193201.6</v>
      </c>
      <c r="AP2774" s="121">
        <f t="shared" si="14"/>
        <v>0</v>
      </c>
      <c r="AQ2774" s="122"/>
      <c r="AR2774" s="119"/>
    </row>
    <row r="2775" ht="22.5" customHeight="1">
      <c r="A2775" s="89">
        <v>46233.0</v>
      </c>
      <c r="B2775" s="90">
        <v>0.3472222222222222</v>
      </c>
      <c r="C2775" s="91" t="s">
        <v>1246</v>
      </c>
      <c r="D2775" s="129" t="str">
        <f t="array" ref="D2775">XLOOKUP(C2775,'DS ST'!A:A,'DS ST'!B:B)</f>
        <v>ERT</v>
      </c>
      <c r="E2775" s="94" t="str">
        <f t="array" ref="E2775">XLOOKUP($F2775,'GIÁ'!$A:$A,'GIÁ'!$E:$E)</f>
        <v>ĐÔNG</v>
      </c>
      <c r="F2775" s="94">
        <v>8.93607627967E12</v>
      </c>
      <c r="G2775" s="95" t="s">
        <v>2317</v>
      </c>
      <c r="H2775" s="95" t="s">
        <v>224</v>
      </c>
      <c r="I2775" s="96">
        <v>2.0</v>
      </c>
      <c r="J2775" s="96">
        <v>0.0</v>
      </c>
      <c r="K2775" s="98">
        <f t="shared" si="4"/>
        <v>2</v>
      </c>
      <c r="L2775" s="99" t="s">
        <v>6812</v>
      </c>
      <c r="M2775" s="100" t="s">
        <v>6813</v>
      </c>
      <c r="N2775" s="101" t="str">
        <f t="shared" si="139"/>
        <v>PT1590202-T0018936076279670</v>
      </c>
      <c r="O2775" s="128"/>
      <c r="P2775" s="100"/>
      <c r="Q2775" s="103">
        <f t="shared" si="5"/>
        <v>2</v>
      </c>
      <c r="R2775" s="161"/>
      <c r="S2775" s="105"/>
      <c r="T2775" s="106"/>
      <c r="U2775" s="107" t="s">
        <v>6530</v>
      </c>
      <c r="V2775" s="108" t="s">
        <v>756</v>
      </c>
      <c r="W2775" s="109" t="s">
        <v>1908</v>
      </c>
      <c r="X2775" s="110" t="str">
        <f t="shared" si="6"/>
        <v/>
      </c>
      <c r="Y2775" s="110" t="str">
        <f t="shared" si="7"/>
        <v/>
      </c>
      <c r="Z2775" s="109" t="s">
        <v>797</v>
      </c>
      <c r="AA2775" s="109" t="s">
        <v>802</v>
      </c>
      <c r="AB2775" s="106"/>
      <c r="AC2775" s="158"/>
      <c r="AD2775" s="160"/>
      <c r="AE2775" s="127"/>
      <c r="AF2775" s="113"/>
      <c r="AG2775" s="165" t="str">
        <f t="array" ref="AG2775">XLOOKUP(F2775,'CLV2'!A:A,'CLV2'!E:E)</f>
        <v>2.FROZEN FOODS</v>
      </c>
      <c r="AH2775" s="115" t="str">
        <f t="array" ref="AH2775">XLOOKUP(F2775,'CLV2'!A:A,'CLV2'!F:F)</f>
        <v>3.PASTRY AND DESSERTS</v>
      </c>
      <c r="AI2775" s="115" t="str">
        <f t="shared" si="8"/>
        <v>Pack</v>
      </c>
      <c r="AJ2775" s="116">
        <f t="shared" si="9"/>
        <v>1</v>
      </c>
      <c r="AK2775" s="117" t="str">
        <f t="array" ref="AK2775">XLOOKUP(F2775,'GIÁ'!A:A,'GIÁ'!D:D)</f>
        <v>26872.96</v>
      </c>
      <c r="AL2775" s="118">
        <f t="shared" si="10"/>
        <v>53745.92</v>
      </c>
      <c r="AM2775" s="118">
        <f t="shared" si="11"/>
        <v>0</v>
      </c>
      <c r="AN2775" s="119">
        <f t="shared" si="12"/>
        <v>0</v>
      </c>
      <c r="AO2775" s="118">
        <f t="shared" si="13"/>
        <v>53745.92</v>
      </c>
      <c r="AP2775" s="121">
        <f t="shared" si="14"/>
        <v>0</v>
      </c>
      <c r="AQ2775" s="122"/>
      <c r="AR2775" s="119"/>
    </row>
    <row r="2776" ht="22.5" customHeight="1">
      <c r="A2776" s="89">
        <v>46233.0</v>
      </c>
      <c r="B2776" s="90">
        <v>0.3472222222222222</v>
      </c>
      <c r="C2776" s="91" t="s">
        <v>1246</v>
      </c>
      <c r="D2776" s="129" t="str">
        <f t="array" ref="D2776">XLOOKUP(C2776,'DS ST'!A:A,'DS ST'!B:B)</f>
        <v>ERT</v>
      </c>
      <c r="E2776" s="94" t="str">
        <f t="array" ref="E2776">XLOOKUP($F2776,'GIÁ'!$A:$A,'GIÁ'!$E:$E)</f>
        <v>ĐÔNG</v>
      </c>
      <c r="F2776" s="94">
        <v>8.935101608461E12</v>
      </c>
      <c r="G2776" s="95" t="s">
        <v>1899</v>
      </c>
      <c r="H2776" s="95" t="s">
        <v>224</v>
      </c>
      <c r="I2776" s="96">
        <v>20.0</v>
      </c>
      <c r="J2776" s="96">
        <v>0.0</v>
      </c>
      <c r="K2776" s="98">
        <f t="shared" si="4"/>
        <v>20</v>
      </c>
      <c r="L2776" s="99" t="s">
        <v>6812</v>
      </c>
      <c r="M2776" s="100" t="s">
        <v>6813</v>
      </c>
      <c r="N2776" s="101" t="str">
        <f t="shared" si="139"/>
        <v>PT1590202-T0018935101608461</v>
      </c>
      <c r="O2776" s="128"/>
      <c r="P2776" s="100"/>
      <c r="Q2776" s="103">
        <f t="shared" si="5"/>
        <v>20</v>
      </c>
      <c r="R2776" s="161"/>
      <c r="S2776" s="105"/>
      <c r="T2776" s="106"/>
      <c r="U2776" s="107" t="s">
        <v>6555</v>
      </c>
      <c r="V2776" s="108" t="s">
        <v>756</v>
      </c>
      <c r="W2776" s="109" t="s">
        <v>1908</v>
      </c>
      <c r="X2776" s="110" t="str">
        <f t="shared" si="6"/>
        <v/>
      </c>
      <c r="Y2776" s="110" t="str">
        <f t="shared" si="7"/>
        <v/>
      </c>
      <c r="Z2776" s="109" t="s">
        <v>797</v>
      </c>
      <c r="AA2776" s="109" t="s">
        <v>802</v>
      </c>
      <c r="AB2776" s="106"/>
      <c r="AC2776" s="158"/>
      <c r="AD2776" s="160"/>
      <c r="AE2776" s="127"/>
      <c r="AF2776" s="113"/>
      <c r="AG2776" s="165" t="str">
        <f t="array" ref="AG2776">XLOOKUP(F2776,'CLV2'!A:A,'CLV2'!E:E)</f>
        <v>2.FROZEN FOODS</v>
      </c>
      <c r="AH2776" s="115" t="str">
        <f t="array" ref="AH2776">XLOOKUP(F2776,'CLV2'!A:A,'CLV2'!F:F)</f>
        <v>3.HOTPOT AND FRIED</v>
      </c>
      <c r="AI2776" s="115" t="str">
        <f t="shared" si="8"/>
        <v>Pack</v>
      </c>
      <c r="AJ2776" s="116">
        <f t="shared" si="9"/>
        <v>1</v>
      </c>
      <c r="AK2776" s="117" t="str">
        <f t="array" ref="AK2776">XLOOKUP(F2776,'GIÁ'!A:A,'GIÁ'!D:D)</f>
        <v>16904.85</v>
      </c>
      <c r="AL2776" s="118">
        <f t="shared" si="10"/>
        <v>338097</v>
      </c>
      <c r="AM2776" s="118">
        <f t="shared" si="11"/>
        <v>0</v>
      </c>
      <c r="AN2776" s="119">
        <f t="shared" si="12"/>
        <v>0</v>
      </c>
      <c r="AO2776" s="118">
        <f t="shared" si="13"/>
        <v>338097</v>
      </c>
      <c r="AP2776" s="121">
        <f t="shared" si="14"/>
        <v>0</v>
      </c>
      <c r="AQ2776" s="122"/>
      <c r="AR2776" s="119"/>
    </row>
    <row r="2777" ht="22.5" customHeight="1">
      <c r="A2777" s="89">
        <v>46233.0</v>
      </c>
      <c r="B2777" s="90">
        <v>0.3472222222222222</v>
      </c>
      <c r="C2777" s="91" t="s">
        <v>1246</v>
      </c>
      <c r="D2777" s="129" t="str">
        <f t="array" ref="D2777">XLOOKUP(C2777,'DS ST'!A:A,'DS ST'!B:B)</f>
        <v>ERT</v>
      </c>
      <c r="E2777" s="94" t="str">
        <f t="array" ref="E2777">XLOOKUP($F2777,'GIÁ'!$A:$A,'GIÁ'!$E:$E)</f>
        <v>ĐÔNG</v>
      </c>
      <c r="F2777" s="94">
        <v>8.935319710499E12</v>
      </c>
      <c r="G2777" s="95" t="s">
        <v>2056</v>
      </c>
      <c r="H2777" s="95" t="s">
        <v>224</v>
      </c>
      <c r="I2777" s="96">
        <v>4.0</v>
      </c>
      <c r="J2777" s="96">
        <v>0.0</v>
      </c>
      <c r="K2777" s="98">
        <f t="shared" si="4"/>
        <v>4</v>
      </c>
      <c r="L2777" s="99" t="s">
        <v>6812</v>
      </c>
      <c r="M2777" s="100" t="s">
        <v>6813</v>
      </c>
      <c r="N2777" s="101" t="str">
        <f t="shared" si="139"/>
        <v>PT1590202-T0018935319710499</v>
      </c>
      <c r="O2777" s="128"/>
      <c r="P2777" s="100"/>
      <c r="Q2777" s="103">
        <f t="shared" si="5"/>
        <v>4</v>
      </c>
      <c r="R2777" s="161"/>
      <c r="S2777" s="105"/>
      <c r="T2777" s="106"/>
      <c r="U2777" s="107" t="s">
        <v>6531</v>
      </c>
      <c r="V2777" s="108" t="s">
        <v>756</v>
      </c>
      <c r="W2777" s="109" t="s">
        <v>1908</v>
      </c>
      <c r="X2777" s="110" t="str">
        <f t="shared" si="6"/>
        <v/>
      </c>
      <c r="Y2777" s="110" t="str">
        <f t="shared" si="7"/>
        <v/>
      </c>
      <c r="Z2777" s="109" t="s">
        <v>797</v>
      </c>
      <c r="AA2777" s="109" t="s">
        <v>802</v>
      </c>
      <c r="AB2777" s="106"/>
      <c r="AC2777" s="158"/>
      <c r="AD2777" s="160"/>
      <c r="AE2777" s="127"/>
      <c r="AF2777" s="113"/>
      <c r="AG2777" s="165" t="str">
        <f t="array" ref="AG2777">XLOOKUP(F2777,'CLV2'!A:A,'CLV2'!E:E)</f>
        <v>2.FROZEN FOODS</v>
      </c>
      <c r="AH2777" s="115" t="str">
        <f t="array" ref="AH2777">XLOOKUP(F2777,'CLV2'!A:A,'CLV2'!F:F)</f>
        <v>3.HOTPOT AND FRIED</v>
      </c>
      <c r="AI2777" s="115" t="str">
        <f t="shared" si="8"/>
        <v>Pack</v>
      </c>
      <c r="AJ2777" s="116">
        <f t="shared" si="9"/>
        <v>1</v>
      </c>
      <c r="AK2777" s="117" t="str">
        <f t="array" ref="AK2777">XLOOKUP(F2777,'GIÁ'!A:A,'GIÁ'!D:D)</f>
        <v>39627.31</v>
      </c>
      <c r="AL2777" s="118">
        <f t="shared" si="10"/>
        <v>158509.24</v>
      </c>
      <c r="AM2777" s="118">
        <f t="shared" si="11"/>
        <v>0</v>
      </c>
      <c r="AN2777" s="119">
        <f t="shared" si="12"/>
        <v>0</v>
      </c>
      <c r="AO2777" s="118">
        <f t="shared" si="13"/>
        <v>158509.24</v>
      </c>
      <c r="AP2777" s="121">
        <f t="shared" si="14"/>
        <v>0</v>
      </c>
      <c r="AQ2777" s="122"/>
      <c r="AR2777" s="119"/>
    </row>
    <row r="2778" ht="22.5" customHeight="1">
      <c r="A2778" s="89">
        <v>46233.0</v>
      </c>
      <c r="B2778" s="90">
        <v>0.3472222222222222</v>
      </c>
      <c r="C2778" s="91" t="s">
        <v>1246</v>
      </c>
      <c r="D2778" s="129" t="str">
        <f t="array" ref="D2778">XLOOKUP(C2778,'DS ST'!A:A,'DS ST'!B:B)</f>
        <v>ERT</v>
      </c>
      <c r="E2778" s="94" t="str">
        <f t="array" ref="E2778">XLOOKUP($F2778,'GIÁ'!$A:$A,'GIÁ'!$E:$E)</f>
        <v>ĐÔNG</v>
      </c>
      <c r="F2778" s="94">
        <v>8.936190860716E12</v>
      </c>
      <c r="G2778" s="95" t="s">
        <v>2610</v>
      </c>
      <c r="H2778" s="95" t="s">
        <v>93</v>
      </c>
      <c r="I2778" s="96">
        <v>5.0</v>
      </c>
      <c r="J2778" s="96">
        <v>0.0</v>
      </c>
      <c r="K2778" s="98">
        <f t="shared" si="4"/>
        <v>5</v>
      </c>
      <c r="L2778" s="99" t="s">
        <v>6812</v>
      </c>
      <c r="M2778" s="100" t="s">
        <v>6813</v>
      </c>
      <c r="N2778" s="101" t="str">
        <f t="shared" si="139"/>
        <v>PT1590202-T0018936190860716</v>
      </c>
      <c r="O2778" s="128"/>
      <c r="P2778" s="100"/>
      <c r="Q2778" s="103">
        <f t="shared" si="5"/>
        <v>5</v>
      </c>
      <c r="R2778" s="161"/>
      <c r="S2778" s="105"/>
      <c r="T2778" s="106"/>
      <c r="U2778" s="107" t="s">
        <v>6539</v>
      </c>
      <c r="V2778" s="108" t="s">
        <v>756</v>
      </c>
      <c r="W2778" s="109" t="s">
        <v>1908</v>
      </c>
      <c r="X2778" s="110" t="str">
        <f t="shared" si="6"/>
        <v/>
      </c>
      <c r="Y2778" s="110" t="str">
        <f t="shared" si="7"/>
        <v/>
      </c>
      <c r="Z2778" s="109" t="s">
        <v>797</v>
      </c>
      <c r="AA2778" s="109" t="s">
        <v>802</v>
      </c>
      <c r="AB2778" s="106"/>
      <c r="AC2778" s="158"/>
      <c r="AD2778" s="160"/>
      <c r="AE2778" s="127"/>
      <c r="AF2778" s="113"/>
      <c r="AG2778" s="165" t="str">
        <f t="array" ref="AG2778">XLOOKUP(F2778,'CLV2'!A:A,'CLV2'!E:E)</f>
        <v>2.MEAT</v>
      </c>
      <c r="AH2778" s="115" t="str">
        <f t="array" ref="AH2778">XLOOKUP(F2778,'CLV2'!A:A,'CLV2'!F:F)</f>
        <v>3.FROZEN MEAT</v>
      </c>
      <c r="AI2778" s="115" t="str">
        <f t="shared" si="8"/>
        <v>Pack</v>
      </c>
      <c r="AJ2778" s="116">
        <f t="shared" si="9"/>
        <v>1</v>
      </c>
      <c r="AK2778" s="117" t="str">
        <f t="array" ref="AK2778">XLOOKUP(F2778,'GIÁ'!A:A,'GIÁ'!D:D)</f>
        <v>49176.27</v>
      </c>
      <c r="AL2778" s="118">
        <f t="shared" si="10"/>
        <v>245881.35</v>
      </c>
      <c r="AM2778" s="118">
        <f t="shared" si="11"/>
        <v>0</v>
      </c>
      <c r="AN2778" s="119">
        <f t="shared" si="12"/>
        <v>0</v>
      </c>
      <c r="AO2778" s="118">
        <f t="shared" si="13"/>
        <v>245881.35</v>
      </c>
      <c r="AP2778" s="121">
        <f t="shared" si="14"/>
        <v>0</v>
      </c>
      <c r="AQ2778" s="122"/>
      <c r="AR2778" s="119"/>
    </row>
    <row r="2779" ht="22.5" customHeight="1">
      <c r="A2779" s="89">
        <v>46233.0</v>
      </c>
      <c r="B2779" s="90">
        <v>0.3472222222222222</v>
      </c>
      <c r="C2779" s="91" t="s">
        <v>1246</v>
      </c>
      <c r="D2779" s="129" t="str">
        <f t="array" ref="D2779">XLOOKUP(C2779,'DS ST'!A:A,'DS ST'!B:B)</f>
        <v>ERT</v>
      </c>
      <c r="E2779" s="94" t="str">
        <f t="array" ref="E2779">XLOOKUP($F2779,'GIÁ'!$A:$A,'GIÁ'!$E:$E)</f>
        <v>ĐÔNG</v>
      </c>
      <c r="F2779" s="94">
        <v>8.936239090036E12</v>
      </c>
      <c r="G2779" s="95" t="s">
        <v>2713</v>
      </c>
      <c r="H2779" s="95" t="s">
        <v>75</v>
      </c>
      <c r="I2779" s="96">
        <v>4.0</v>
      </c>
      <c r="J2779" s="96">
        <v>0.0</v>
      </c>
      <c r="K2779" s="98">
        <f t="shared" si="4"/>
        <v>4</v>
      </c>
      <c r="L2779" s="99" t="s">
        <v>6812</v>
      </c>
      <c r="M2779" s="100" t="s">
        <v>6813</v>
      </c>
      <c r="N2779" s="101" t="str">
        <f t="shared" si="139"/>
        <v>PT1590202-T0018936239090036</v>
      </c>
      <c r="O2779" s="128"/>
      <c r="P2779" s="100"/>
      <c r="Q2779" s="103">
        <f t="shared" si="5"/>
        <v>4</v>
      </c>
      <c r="R2779" s="161"/>
      <c r="S2779" s="105"/>
      <c r="T2779" s="106"/>
      <c r="U2779" s="107" t="s">
        <v>6539</v>
      </c>
      <c r="V2779" s="108" t="s">
        <v>756</v>
      </c>
      <c r="W2779" s="109" t="s">
        <v>1908</v>
      </c>
      <c r="X2779" s="110" t="str">
        <f t="shared" si="6"/>
        <v/>
      </c>
      <c r="Y2779" s="110" t="str">
        <f t="shared" si="7"/>
        <v/>
      </c>
      <c r="Z2779" s="109" t="s">
        <v>797</v>
      </c>
      <c r="AA2779" s="109" t="s">
        <v>802</v>
      </c>
      <c r="AB2779" s="106"/>
      <c r="AC2779" s="158"/>
      <c r="AD2779" s="160"/>
      <c r="AE2779" s="127"/>
      <c r="AF2779" s="113"/>
      <c r="AG2779" s="165" t="str">
        <f t="array" ref="AG2779">XLOOKUP(F2779,'CLV2'!A:A,'CLV2'!E:E)</f>
        <v>2.MEAT</v>
      </c>
      <c r="AH2779" s="115" t="str">
        <f t="array" ref="AH2779">XLOOKUP(F2779,'CLV2'!A:A,'CLV2'!F:F)</f>
        <v>3.FROZEN MEAT</v>
      </c>
      <c r="AI2779" s="115" t="str">
        <f t="shared" si="8"/>
        <v>Pack</v>
      </c>
      <c r="AJ2779" s="116">
        <f t="shared" si="9"/>
        <v>1</v>
      </c>
      <c r="AK2779" s="117" t="str">
        <f t="array" ref="AK2779">XLOOKUP(F2779,'GIÁ'!A:A,'GIÁ'!D:D)</f>
        <v>47814.16</v>
      </c>
      <c r="AL2779" s="118">
        <f t="shared" si="10"/>
        <v>191256.64</v>
      </c>
      <c r="AM2779" s="118">
        <f t="shared" si="11"/>
        <v>0</v>
      </c>
      <c r="AN2779" s="119">
        <f t="shared" si="12"/>
        <v>0</v>
      </c>
      <c r="AO2779" s="118">
        <f t="shared" si="13"/>
        <v>191256.64</v>
      </c>
      <c r="AP2779" s="121">
        <f t="shared" si="14"/>
        <v>0</v>
      </c>
      <c r="AQ2779" s="122"/>
      <c r="AR2779" s="119"/>
    </row>
    <row r="2780" ht="22.5" customHeight="1">
      <c r="A2780" s="89">
        <v>46233.0</v>
      </c>
      <c r="B2780" s="90">
        <v>0.3472222222222222</v>
      </c>
      <c r="C2780" s="91" t="s">
        <v>1246</v>
      </c>
      <c r="D2780" s="129" t="str">
        <f t="array" ref="D2780">XLOOKUP(C2780,'DS ST'!A:A,'DS ST'!B:B)</f>
        <v>ERT</v>
      </c>
      <c r="E2780" s="94" t="str">
        <f t="array" ref="E2780">XLOOKUP($F2780,'GIÁ'!$A:$A,'GIÁ'!$E:$E)</f>
        <v>ĐÔNG</v>
      </c>
      <c r="F2780" s="94">
        <v>8.936187610089E12</v>
      </c>
      <c r="G2780" s="95" t="s">
        <v>2590</v>
      </c>
      <c r="H2780" s="95" t="s">
        <v>224</v>
      </c>
      <c r="I2780" s="96">
        <v>2.0</v>
      </c>
      <c r="J2780" s="96">
        <v>0.0</v>
      </c>
      <c r="K2780" s="98">
        <f t="shared" si="4"/>
        <v>2</v>
      </c>
      <c r="L2780" s="99" t="s">
        <v>6812</v>
      </c>
      <c r="M2780" s="100" t="s">
        <v>6813</v>
      </c>
      <c r="N2780" s="101" t="str">
        <f t="shared" si="139"/>
        <v>PT1590202-T0018936187610089</v>
      </c>
      <c r="O2780" s="128"/>
      <c r="P2780" s="100"/>
      <c r="Q2780" s="103">
        <f t="shared" si="5"/>
        <v>2</v>
      </c>
      <c r="R2780" s="161"/>
      <c r="S2780" s="105"/>
      <c r="T2780" s="106"/>
      <c r="U2780" s="107" t="s">
        <v>6532</v>
      </c>
      <c r="V2780" s="108" t="s">
        <v>756</v>
      </c>
      <c r="W2780" s="109" t="s">
        <v>1908</v>
      </c>
      <c r="X2780" s="110" t="str">
        <f t="shared" si="6"/>
        <v/>
      </c>
      <c r="Y2780" s="110" t="str">
        <f t="shared" si="7"/>
        <v/>
      </c>
      <c r="Z2780" s="109" t="s">
        <v>797</v>
      </c>
      <c r="AA2780" s="109" t="s">
        <v>802</v>
      </c>
      <c r="AB2780" s="106"/>
      <c r="AC2780" s="158"/>
      <c r="AD2780" s="160"/>
      <c r="AE2780" s="127"/>
      <c r="AF2780" s="113"/>
      <c r="AG2780" s="165" t="str">
        <f t="array" ref="AG2780">XLOOKUP(F2780,'CLV2'!A:A,'CLV2'!E:E)</f>
        <v>2.FISH AND SEAFOOD</v>
      </c>
      <c r="AH2780" s="115" t="str">
        <f t="array" ref="AH2780">XLOOKUP(F2780,'CLV2'!A:A,'CLV2'!F:F)</f>
        <v>3.FROZEN FISH AND SEAFOOD</v>
      </c>
      <c r="AI2780" s="115" t="str">
        <f t="shared" si="8"/>
        <v>Pack</v>
      </c>
      <c r="AJ2780" s="116">
        <f t="shared" si="9"/>
        <v>1</v>
      </c>
      <c r="AK2780" s="117" t="str">
        <f t="array" ref="AK2780">XLOOKUP(F2780,'GIÁ'!A:A,'GIÁ'!D:D)</f>
        <v>73948.55</v>
      </c>
      <c r="AL2780" s="118">
        <f t="shared" si="10"/>
        <v>147897.1</v>
      </c>
      <c r="AM2780" s="118">
        <f t="shared" si="11"/>
        <v>0</v>
      </c>
      <c r="AN2780" s="119">
        <f t="shared" si="12"/>
        <v>0</v>
      </c>
      <c r="AO2780" s="118">
        <f t="shared" si="13"/>
        <v>147897.1</v>
      </c>
      <c r="AP2780" s="121">
        <f t="shared" si="14"/>
        <v>0</v>
      </c>
      <c r="AQ2780" s="122"/>
      <c r="AR2780" s="119"/>
    </row>
    <row r="2781" ht="22.5" customHeight="1">
      <c r="A2781" s="89">
        <v>46233.0</v>
      </c>
      <c r="B2781" s="90">
        <v>0.3472222222222222</v>
      </c>
      <c r="C2781" s="91" t="s">
        <v>1246</v>
      </c>
      <c r="D2781" s="129" t="str">
        <f t="array" ref="D2781">XLOOKUP(C2781,'DS ST'!A:A,'DS ST'!B:B)</f>
        <v>ERT</v>
      </c>
      <c r="E2781" s="94" t="str">
        <f t="array" ref="E2781">XLOOKUP($F2781,'GIÁ'!$A:$A,'GIÁ'!$E:$E)</f>
        <v>ĐÔNG</v>
      </c>
      <c r="F2781" s="94">
        <v>8.938559140026E12</v>
      </c>
      <c r="G2781" s="95" t="s">
        <v>3177</v>
      </c>
      <c r="H2781" s="95" t="s">
        <v>57</v>
      </c>
      <c r="I2781" s="96">
        <v>2.0</v>
      </c>
      <c r="J2781" s="96">
        <v>0.0</v>
      </c>
      <c r="K2781" s="98">
        <f t="shared" si="4"/>
        <v>2</v>
      </c>
      <c r="L2781" s="99" t="s">
        <v>6812</v>
      </c>
      <c r="M2781" s="100" t="s">
        <v>6813</v>
      </c>
      <c r="N2781" s="101" t="str">
        <f t="shared" si="139"/>
        <v>PT1590202-T0018938559140026</v>
      </c>
      <c r="O2781" s="128"/>
      <c r="P2781" s="100"/>
      <c r="Q2781" s="103">
        <f t="shared" si="5"/>
        <v>2</v>
      </c>
      <c r="R2781" s="161"/>
      <c r="S2781" s="105"/>
      <c r="T2781" s="106"/>
      <c r="U2781" s="107" t="s">
        <v>6544</v>
      </c>
      <c r="V2781" s="108" t="s">
        <v>756</v>
      </c>
      <c r="W2781" s="109" t="s">
        <v>1908</v>
      </c>
      <c r="X2781" s="110" t="str">
        <f t="shared" si="6"/>
        <v/>
      </c>
      <c r="Y2781" s="110" t="str">
        <f t="shared" si="7"/>
        <v/>
      </c>
      <c r="Z2781" s="109" t="s">
        <v>797</v>
      </c>
      <c r="AA2781" s="109" t="s">
        <v>802</v>
      </c>
      <c r="AB2781" s="106"/>
      <c r="AC2781" s="158"/>
      <c r="AD2781" s="160"/>
      <c r="AE2781" s="127"/>
      <c r="AF2781" s="113"/>
      <c r="AG2781" s="165" t="str">
        <f t="array" ref="AG2781">XLOOKUP(F2781,'CLV2'!A:A,'CLV2'!E:E)</f>
        <v>2.MEAT</v>
      </c>
      <c r="AH2781" s="115" t="str">
        <f t="array" ref="AH2781">XLOOKUP(F2781,'CLV2'!A:A,'CLV2'!F:F)</f>
        <v>3.FROZEN MEAT</v>
      </c>
      <c r="AI2781" s="115" t="str">
        <f t="shared" si="8"/>
        <v>Pack</v>
      </c>
      <c r="AJ2781" s="116">
        <f t="shared" si="9"/>
        <v>1</v>
      </c>
      <c r="AK2781" s="117" t="str">
        <f t="array" ref="AK2781">XLOOKUP(F2781,'GIÁ'!A:A,'GIÁ'!D:D)</f>
        <v>122581.24</v>
      </c>
      <c r="AL2781" s="118">
        <f t="shared" si="10"/>
        <v>245162.48</v>
      </c>
      <c r="AM2781" s="118">
        <f t="shared" si="11"/>
        <v>0</v>
      </c>
      <c r="AN2781" s="119">
        <f t="shared" si="12"/>
        <v>0</v>
      </c>
      <c r="AO2781" s="118">
        <f t="shared" si="13"/>
        <v>245162.48</v>
      </c>
      <c r="AP2781" s="121">
        <f t="shared" si="14"/>
        <v>0</v>
      </c>
      <c r="AQ2781" s="122"/>
      <c r="AR2781" s="119"/>
    </row>
    <row r="2782" ht="22.5" customHeight="1">
      <c r="A2782" s="89">
        <v>46233.0</v>
      </c>
      <c r="B2782" s="90">
        <v>0.5347222222222222</v>
      </c>
      <c r="C2782" s="91" t="s">
        <v>1246</v>
      </c>
      <c r="D2782" s="129" t="str">
        <f t="array" ref="D2782">XLOOKUP(C2782,'DS ST'!A:A,'DS ST'!B:B)</f>
        <v>ERT</v>
      </c>
      <c r="E2782" s="94" t="str">
        <f t="array" ref="E2782">XLOOKUP($F2782,'GIÁ'!$A:$A,'GIÁ'!$E:$E)</f>
        <v>MÁT</v>
      </c>
      <c r="F2782" s="94">
        <v>8.934673605823E12</v>
      </c>
      <c r="G2782" s="95" t="s">
        <v>1689</v>
      </c>
      <c r="H2782" s="95" t="s">
        <v>57</v>
      </c>
      <c r="I2782" s="96">
        <v>52.0</v>
      </c>
      <c r="J2782" s="96">
        <v>48.0</v>
      </c>
      <c r="K2782" s="98">
        <f t="shared" si="4"/>
        <v>4</v>
      </c>
      <c r="L2782" s="99" t="s">
        <v>6814</v>
      </c>
      <c r="M2782" s="100" t="s">
        <v>6815</v>
      </c>
      <c r="N2782" s="101" t="str">
        <f t="shared" si="139"/>
        <v>TRBERT64188934673605823</v>
      </c>
      <c r="O2782" s="128"/>
      <c r="P2782" s="100"/>
      <c r="Q2782" s="103">
        <f t="shared" si="5"/>
        <v>4</v>
      </c>
      <c r="R2782" s="161"/>
      <c r="S2782" s="105"/>
      <c r="T2782" s="106"/>
      <c r="U2782" s="107"/>
      <c r="V2782" s="108" t="s">
        <v>756</v>
      </c>
      <c r="W2782" s="109" t="s">
        <v>1312</v>
      </c>
      <c r="X2782" s="110" t="str">
        <f t="shared" si="6"/>
        <v/>
      </c>
      <c r="Y2782" s="110" t="str">
        <f t="shared" si="7"/>
        <v/>
      </c>
      <c r="Z2782" s="139" t="str">
        <f>IF(N(Q2782)&lt;=0,"",IF(ISNUMBER(SEARCH("Thiếu kiện",V2782)),"Kho đông mát",IF(AND(N(Q2782)&gt;0,N(P2782)&gt;0,OR(ISNUMBER(SEARCH("Hình KDB",U2782)),ISNUMBER(SEARCH("Hình tele",U2782)),ISNUMBER(SEARCH("sai code",U2782)),ISNUMBER(SEARCH("ST nhận",U2782)))),"Kho đông mát",IF(AND(W2782="DC giao thiếu",OR(ISNUMBER(SEARCH("Hình KDB",U2782)),ISNUMBER(SEARCH("Hình tele",U2782)),ISNUMBER(SEARCH("sai code",U2782)))),"Kho đông mát",IF(W2782="DC giao thiếu","Chưa xác định",IF(AND(W2782="DC pick sai",OR(ISNUMBER(SEARCH("Hình KDB",U2782)),ISNUMBER(SEARCH("Hình tele",U2782)),ISNUMBER(SEARCH("sai code",U2782)),ISNUMBER(SEARCH("ST nhận",U2782)))),"Kho đông mát",IF(W2782="DC pick sai","Chưa xác định",IF(AND(W2782="Hao hụt",N(O2782)&gt;0,OR(ISNUMBER(SEARCH("Hình KDB",U2782)),ISNUMBER(SEARCH("Hình tele",U2782)),ISNUMBER(SEARCH("sai code",U2782)),ISNUMBER(SEARCH("ST nhận",U2782)))),"Kho đông mát",IF(W2782="Hao hụt","Chưa xác định",IF(OR(W2782="VT giao sai điểm",W2782="Không đạt nhiệt độ",W2782="TX giao thiếu kiện",W2782="Hàng không đạt CL"),"Kho đông mát",IF(W2782="Chưa xác định","Chưa xác định",IF(N(P2782)&gt;0,"Chưa xác định",""))))))))))))</f>
        <v>Chưa xác định</v>
      </c>
      <c r="AA2782" s="109" t="s">
        <v>5260</v>
      </c>
      <c r="AB2782" s="106"/>
      <c r="AC2782" s="158"/>
      <c r="AD2782" s="160"/>
      <c r="AE2782" s="127"/>
      <c r="AF2782" s="113"/>
      <c r="AG2782" s="165" t="str">
        <f t="array" ref="AG2782">XLOOKUP(F2782,'CLV2'!A:A,'CLV2'!E:E)</f>
        <v>2.DAIRY</v>
      </c>
      <c r="AH2782" s="115" t="str">
        <f t="array" ref="AH2782">XLOOKUP(F2782,'CLV2'!A:A,'CLV2'!F:F)</f>
        <v>3.YOGURT</v>
      </c>
      <c r="AI2782" s="115" t="str">
        <f t="shared" si="8"/>
        <v>Pack</v>
      </c>
      <c r="AJ2782" s="116">
        <f t="shared" si="9"/>
        <v>0.07692307692</v>
      </c>
      <c r="AK2782" s="117" t="str">
        <f t="array" ref="AK2782">XLOOKUP(F2782,'GIÁ'!A:A,'GIÁ'!D:D)</f>
        <v>5402.30</v>
      </c>
      <c r="AL2782" s="118">
        <f t="shared" si="10"/>
        <v>21609.2</v>
      </c>
      <c r="AM2782" s="118">
        <f t="shared" si="11"/>
        <v>0</v>
      </c>
      <c r="AN2782" s="119">
        <f t="shared" si="12"/>
        <v>0</v>
      </c>
      <c r="AO2782" s="118">
        <f t="shared" si="13"/>
        <v>0</v>
      </c>
      <c r="AP2782" s="121">
        <f t="shared" si="14"/>
        <v>21609.2</v>
      </c>
      <c r="AQ2782" s="122"/>
      <c r="AR2782" s="119"/>
    </row>
    <row r="2783" ht="22.5" customHeight="1">
      <c r="A2783" s="89">
        <v>46233.0</v>
      </c>
      <c r="B2783" s="90">
        <v>0.44375</v>
      </c>
      <c r="C2783" s="91" t="s">
        <v>1353</v>
      </c>
      <c r="D2783" s="129" t="str">
        <f t="array" ref="D2783">XLOOKUP(C2783,'DS ST'!A:A,'DS ST'!B:B)</f>
        <v>LVN</v>
      </c>
      <c r="E2783" s="94" t="str">
        <f t="array" ref="E2783">XLOOKUP($F2783,'GIÁ'!$A:$A,'GIÁ'!$E:$E)</f>
        <v>ĐÔNG</v>
      </c>
      <c r="F2783" s="94">
        <v>8.934717275081E12</v>
      </c>
      <c r="G2783" s="95" t="s">
        <v>1735</v>
      </c>
      <c r="H2783" s="95" t="s">
        <v>224</v>
      </c>
      <c r="I2783" s="96">
        <v>6.0</v>
      </c>
      <c r="J2783" s="96">
        <v>0.0</v>
      </c>
      <c r="K2783" s="98">
        <f t="shared" si="4"/>
        <v>6</v>
      </c>
      <c r="L2783" s="99" t="s">
        <v>6816</v>
      </c>
      <c r="M2783" s="100" t="s">
        <v>6817</v>
      </c>
      <c r="N2783" s="101" t="str">
        <f t="shared" si="139"/>
        <v>PT1590304-T0018934717275081</v>
      </c>
      <c r="O2783" s="128"/>
      <c r="P2783" s="100"/>
      <c r="Q2783" s="103">
        <f t="shared" si="5"/>
        <v>6</v>
      </c>
      <c r="R2783" s="161"/>
      <c r="S2783" s="105"/>
      <c r="T2783" s="106"/>
      <c r="U2783" s="107" t="s">
        <v>6563</v>
      </c>
      <c r="V2783" s="108" t="s">
        <v>756</v>
      </c>
      <c r="W2783" s="109" t="s">
        <v>1908</v>
      </c>
      <c r="X2783" s="110" t="str">
        <f t="shared" si="6"/>
        <v/>
      </c>
      <c r="Y2783" s="110" t="str">
        <f t="shared" si="7"/>
        <v/>
      </c>
      <c r="Z2783" s="109" t="s">
        <v>797</v>
      </c>
      <c r="AA2783" s="109" t="s">
        <v>802</v>
      </c>
      <c r="AB2783" s="106"/>
      <c r="AC2783" s="158"/>
      <c r="AD2783" s="160"/>
      <c r="AE2783" s="127"/>
      <c r="AF2783" s="113"/>
      <c r="AG2783" s="165" t="str">
        <f t="array" ref="AG2783">XLOOKUP(F2783,'CLV2'!A:A,'CLV2'!E:E)</f>
        <v>2.FROZEN FOODS</v>
      </c>
      <c r="AH2783" s="115" t="str">
        <f t="array" ref="AH2783">XLOOKUP(F2783,'CLV2'!A:A,'CLV2'!F:F)</f>
        <v>3.DUMPLINGS</v>
      </c>
      <c r="AI2783" s="115" t="str">
        <f t="shared" si="8"/>
        <v>Pack</v>
      </c>
      <c r="AJ2783" s="116">
        <f t="shared" si="9"/>
        <v>1</v>
      </c>
      <c r="AK2783" s="117" t="str">
        <f t="array" ref="AK2783">XLOOKUP(F2783,'GIÁ'!A:A,'GIÁ'!D:D)</f>
        <v>42036.39</v>
      </c>
      <c r="AL2783" s="118">
        <f t="shared" si="10"/>
        <v>252218.34</v>
      </c>
      <c r="AM2783" s="118">
        <f t="shared" si="11"/>
        <v>0</v>
      </c>
      <c r="AN2783" s="119">
        <f t="shared" si="12"/>
        <v>0</v>
      </c>
      <c r="AO2783" s="118">
        <f t="shared" si="13"/>
        <v>252218.34</v>
      </c>
      <c r="AP2783" s="121">
        <f t="shared" si="14"/>
        <v>0</v>
      </c>
      <c r="AQ2783" s="122"/>
      <c r="AR2783" s="119"/>
    </row>
    <row r="2784" ht="22.5" customHeight="1">
      <c r="A2784" s="89">
        <v>46233.0</v>
      </c>
      <c r="B2784" s="90">
        <v>0.44375</v>
      </c>
      <c r="C2784" s="91" t="s">
        <v>1353</v>
      </c>
      <c r="D2784" s="129" t="str">
        <f t="array" ref="D2784">XLOOKUP(C2784,'DS ST'!A:A,'DS ST'!B:B)</f>
        <v>LVN</v>
      </c>
      <c r="E2784" s="94" t="str">
        <f t="array" ref="E2784">XLOOKUP($F2784,'GIÁ'!$A:$A,'GIÁ'!$E:$E)</f>
        <v>ĐÔNG</v>
      </c>
      <c r="F2784" s="94">
        <v>8.934717401343E12</v>
      </c>
      <c r="G2784" s="95" t="s">
        <v>1752</v>
      </c>
      <c r="H2784" s="95" t="s">
        <v>224</v>
      </c>
      <c r="I2784" s="96">
        <v>4.0</v>
      </c>
      <c r="J2784" s="96">
        <v>0.0</v>
      </c>
      <c r="K2784" s="98">
        <f t="shared" si="4"/>
        <v>4</v>
      </c>
      <c r="L2784" s="99" t="s">
        <v>6816</v>
      </c>
      <c r="M2784" s="100" t="s">
        <v>6817</v>
      </c>
      <c r="N2784" s="101" t="str">
        <f t="shared" si="139"/>
        <v>PT1590304-T0018934717401343</v>
      </c>
      <c r="O2784" s="128"/>
      <c r="P2784" s="100"/>
      <c r="Q2784" s="103">
        <f t="shared" si="5"/>
        <v>4</v>
      </c>
      <c r="R2784" s="161"/>
      <c r="S2784" s="105"/>
      <c r="T2784" s="106"/>
      <c r="U2784" s="107" t="s">
        <v>6576</v>
      </c>
      <c r="V2784" s="108" t="s">
        <v>756</v>
      </c>
      <c r="W2784" s="109" t="s">
        <v>1908</v>
      </c>
      <c r="X2784" s="110" t="str">
        <f t="shared" si="6"/>
        <v/>
      </c>
      <c r="Y2784" s="110" t="str">
        <f t="shared" si="7"/>
        <v/>
      </c>
      <c r="Z2784" s="109" t="s">
        <v>797</v>
      </c>
      <c r="AA2784" s="109" t="s">
        <v>802</v>
      </c>
      <c r="AB2784" s="106"/>
      <c r="AC2784" s="158"/>
      <c r="AD2784" s="160"/>
      <c r="AE2784" s="127"/>
      <c r="AF2784" s="113"/>
      <c r="AG2784" s="165" t="str">
        <f t="array" ref="AG2784">XLOOKUP(F2784,'CLV2'!A:A,'CLV2'!E:E)</f>
        <v>2.FROZEN FOODS</v>
      </c>
      <c r="AH2784" s="115" t="str">
        <f t="array" ref="AH2784">XLOOKUP(F2784,'CLV2'!A:A,'CLV2'!F:F)</f>
        <v>3.DUMPLINGS</v>
      </c>
      <c r="AI2784" s="115" t="str">
        <f t="shared" si="8"/>
        <v>Pack</v>
      </c>
      <c r="AJ2784" s="116">
        <f t="shared" si="9"/>
        <v>1</v>
      </c>
      <c r="AK2784" s="117" t="str">
        <f t="array" ref="AK2784">XLOOKUP(F2784,'GIÁ'!A:A,'GIÁ'!D:D)</f>
        <v>20835.93</v>
      </c>
      <c r="AL2784" s="118">
        <f t="shared" si="10"/>
        <v>83343.72</v>
      </c>
      <c r="AM2784" s="118">
        <f t="shared" si="11"/>
        <v>0</v>
      </c>
      <c r="AN2784" s="119">
        <f t="shared" si="12"/>
        <v>0</v>
      </c>
      <c r="AO2784" s="118">
        <f t="shared" si="13"/>
        <v>83343.72</v>
      </c>
      <c r="AP2784" s="121">
        <f t="shared" si="14"/>
        <v>0</v>
      </c>
      <c r="AQ2784" s="122"/>
      <c r="AR2784" s="119"/>
    </row>
    <row r="2785" ht="22.5" customHeight="1">
      <c r="A2785" s="89">
        <v>46233.0</v>
      </c>
      <c r="B2785" s="90">
        <v>0.44375</v>
      </c>
      <c r="C2785" s="91" t="s">
        <v>1353</v>
      </c>
      <c r="D2785" s="129" t="str">
        <f t="array" ref="D2785">XLOOKUP(C2785,'DS ST'!A:A,'DS ST'!B:B)</f>
        <v>LVN</v>
      </c>
      <c r="E2785" s="94" t="str">
        <f t="array" ref="E2785">XLOOKUP($F2785,'GIÁ'!$A:$A,'GIÁ'!$E:$E)</f>
        <v>ĐÔNG</v>
      </c>
      <c r="F2785" s="94">
        <v>8.8880036524E12</v>
      </c>
      <c r="G2785" s="95" t="s">
        <v>1541</v>
      </c>
      <c r="H2785" s="95" t="s">
        <v>224</v>
      </c>
      <c r="I2785" s="96">
        <v>6.0</v>
      </c>
      <c r="J2785" s="96">
        <v>0.0</v>
      </c>
      <c r="K2785" s="98">
        <f t="shared" si="4"/>
        <v>6</v>
      </c>
      <c r="L2785" s="99" t="s">
        <v>6816</v>
      </c>
      <c r="M2785" s="100" t="s">
        <v>6817</v>
      </c>
      <c r="N2785" s="101" t="str">
        <f t="shared" si="139"/>
        <v>PT1590304-T0018888003652400</v>
      </c>
      <c r="O2785" s="128"/>
      <c r="P2785" s="100"/>
      <c r="Q2785" s="103">
        <f t="shared" si="5"/>
        <v>6</v>
      </c>
      <c r="R2785" s="161"/>
      <c r="S2785" s="105"/>
      <c r="T2785" s="106"/>
      <c r="U2785" s="107" t="s">
        <v>6564</v>
      </c>
      <c r="V2785" s="108" t="s">
        <v>756</v>
      </c>
      <c r="W2785" s="109" t="s">
        <v>1908</v>
      </c>
      <c r="X2785" s="110" t="str">
        <f t="shared" si="6"/>
        <v/>
      </c>
      <c r="Y2785" s="110" t="str">
        <f t="shared" si="7"/>
        <v/>
      </c>
      <c r="Z2785" s="109" t="s">
        <v>797</v>
      </c>
      <c r="AA2785" s="109" t="s">
        <v>802</v>
      </c>
      <c r="AB2785" s="106"/>
      <c r="AC2785" s="158"/>
      <c r="AD2785" s="160"/>
      <c r="AE2785" s="127"/>
      <c r="AF2785" s="113"/>
      <c r="AG2785" s="165" t="str">
        <f t="array" ref="AG2785">XLOOKUP(F2785,'CLV2'!A:A,'CLV2'!E:E)</f>
        <v>2.FROZEN FOODS</v>
      </c>
      <c r="AH2785" s="115" t="str">
        <f t="array" ref="AH2785">XLOOKUP(F2785,'CLV2'!A:A,'CLV2'!F:F)</f>
        <v>3.PASTRY AND DESSERTS</v>
      </c>
      <c r="AI2785" s="115" t="str">
        <f t="shared" si="8"/>
        <v>Pack</v>
      </c>
      <c r="AJ2785" s="116">
        <f t="shared" si="9"/>
        <v>1</v>
      </c>
      <c r="AK2785" s="117" t="str">
        <f t="array" ref="AK2785">XLOOKUP(F2785,'GIÁ'!A:A,'GIÁ'!D:D)</f>
        <v>31762.47</v>
      </c>
      <c r="AL2785" s="118">
        <f t="shared" si="10"/>
        <v>190574.82</v>
      </c>
      <c r="AM2785" s="118">
        <f t="shared" si="11"/>
        <v>0</v>
      </c>
      <c r="AN2785" s="119">
        <f t="shared" si="12"/>
        <v>0</v>
      </c>
      <c r="AO2785" s="118">
        <f t="shared" si="13"/>
        <v>190574.82</v>
      </c>
      <c r="AP2785" s="121">
        <f t="shared" si="14"/>
        <v>0</v>
      </c>
      <c r="AQ2785" s="122"/>
      <c r="AR2785" s="119"/>
    </row>
    <row r="2786" ht="22.5" customHeight="1">
      <c r="A2786" s="89">
        <v>46233.0</v>
      </c>
      <c r="B2786" s="90">
        <v>0.44375</v>
      </c>
      <c r="C2786" s="91" t="s">
        <v>1353</v>
      </c>
      <c r="D2786" s="129" t="str">
        <f t="array" ref="D2786">XLOOKUP(C2786,'DS ST'!A:A,'DS ST'!B:B)</f>
        <v>LVN</v>
      </c>
      <c r="E2786" s="94" t="str">
        <f t="array" ref="E2786">XLOOKUP($F2786,'GIÁ'!$A:$A,'GIÁ'!$E:$E)</f>
        <v>ĐÔNG</v>
      </c>
      <c r="F2786" s="94">
        <v>8.936200101563E12</v>
      </c>
      <c r="G2786" s="95" t="s">
        <v>2637</v>
      </c>
      <c r="H2786" s="95" t="s">
        <v>224</v>
      </c>
      <c r="I2786" s="96">
        <v>8.0</v>
      </c>
      <c r="J2786" s="96">
        <v>0.0</v>
      </c>
      <c r="K2786" s="98">
        <f t="shared" si="4"/>
        <v>8</v>
      </c>
      <c r="L2786" s="99" t="s">
        <v>6816</v>
      </c>
      <c r="M2786" s="100" t="s">
        <v>6817</v>
      </c>
      <c r="N2786" s="101" t="str">
        <f t="shared" si="139"/>
        <v>PT1590304-T0018936200101563</v>
      </c>
      <c r="O2786" s="128"/>
      <c r="P2786" s="100"/>
      <c r="Q2786" s="103">
        <f t="shared" si="5"/>
        <v>8</v>
      </c>
      <c r="R2786" s="161"/>
      <c r="S2786" s="105"/>
      <c r="T2786" s="106"/>
      <c r="U2786" s="107" t="s">
        <v>6524</v>
      </c>
      <c r="V2786" s="108" t="s">
        <v>756</v>
      </c>
      <c r="W2786" s="109" t="s">
        <v>1908</v>
      </c>
      <c r="X2786" s="110" t="str">
        <f t="shared" si="6"/>
        <v/>
      </c>
      <c r="Y2786" s="110" t="str">
        <f t="shared" si="7"/>
        <v/>
      </c>
      <c r="Z2786" s="109" t="s">
        <v>797</v>
      </c>
      <c r="AA2786" s="109" t="s">
        <v>802</v>
      </c>
      <c r="AB2786" s="106"/>
      <c r="AC2786" s="158"/>
      <c r="AD2786" s="160"/>
      <c r="AE2786" s="127"/>
      <c r="AF2786" s="113"/>
      <c r="AG2786" s="165" t="str">
        <f t="array" ref="AG2786">XLOOKUP(F2786,'CLV2'!A:A,'CLV2'!E:E)</f>
        <v>2.FROZEN FOODS</v>
      </c>
      <c r="AH2786" s="115" t="str">
        <f t="array" ref="AH2786">XLOOKUP(F2786,'CLV2'!A:A,'CLV2'!F:F)</f>
        <v>3.PASTRY AND DESSERTS</v>
      </c>
      <c r="AI2786" s="115" t="str">
        <f t="shared" si="8"/>
        <v>Pack</v>
      </c>
      <c r="AJ2786" s="116">
        <f t="shared" si="9"/>
        <v>1</v>
      </c>
      <c r="AK2786" s="117" t="str">
        <f t="array" ref="AK2786">XLOOKUP(F2786,'GIÁ'!A:A,'GIÁ'!D:D)</f>
        <v>24299.49</v>
      </c>
      <c r="AL2786" s="118">
        <f t="shared" si="10"/>
        <v>194395.92</v>
      </c>
      <c r="AM2786" s="118">
        <f t="shared" si="11"/>
        <v>0</v>
      </c>
      <c r="AN2786" s="119">
        <f t="shared" si="12"/>
        <v>0</v>
      </c>
      <c r="AO2786" s="118">
        <f t="shared" si="13"/>
        <v>194395.92</v>
      </c>
      <c r="AP2786" s="121">
        <f t="shared" si="14"/>
        <v>0</v>
      </c>
      <c r="AQ2786" s="122"/>
      <c r="AR2786" s="119"/>
    </row>
    <row r="2787" ht="22.5" customHeight="1">
      <c r="A2787" s="89">
        <v>46233.0</v>
      </c>
      <c r="B2787" s="90">
        <v>0.44375</v>
      </c>
      <c r="C2787" s="91" t="s">
        <v>1353</v>
      </c>
      <c r="D2787" s="129" t="str">
        <f t="array" ref="D2787">XLOOKUP(C2787,'DS ST'!A:A,'DS ST'!B:B)</f>
        <v>LVN</v>
      </c>
      <c r="E2787" s="94" t="str">
        <f t="array" ref="E2787">XLOOKUP($F2787,'GIÁ'!$A:$A,'GIÁ'!$E:$E)</f>
        <v>ĐÔNG</v>
      </c>
      <c r="F2787" s="94">
        <v>8.938555386725E12</v>
      </c>
      <c r="G2787" s="95" t="s">
        <v>3156</v>
      </c>
      <c r="H2787" s="95" t="s">
        <v>224</v>
      </c>
      <c r="I2787" s="96">
        <v>6.0</v>
      </c>
      <c r="J2787" s="96">
        <v>0.0</v>
      </c>
      <c r="K2787" s="98">
        <f t="shared" si="4"/>
        <v>6</v>
      </c>
      <c r="L2787" s="99" t="s">
        <v>6816</v>
      </c>
      <c r="M2787" s="100" t="s">
        <v>6817</v>
      </c>
      <c r="N2787" s="101" t="str">
        <f t="shared" si="139"/>
        <v>PT1590304-T0018938555386725</v>
      </c>
      <c r="O2787" s="128"/>
      <c r="P2787" s="100"/>
      <c r="Q2787" s="103">
        <f t="shared" si="5"/>
        <v>6</v>
      </c>
      <c r="R2787" s="161"/>
      <c r="S2787" s="105"/>
      <c r="T2787" s="106"/>
      <c r="U2787" s="107" t="s">
        <v>6596</v>
      </c>
      <c r="V2787" s="108" t="s">
        <v>756</v>
      </c>
      <c r="W2787" s="109" t="s">
        <v>1908</v>
      </c>
      <c r="X2787" s="110" t="str">
        <f t="shared" si="6"/>
        <v/>
      </c>
      <c r="Y2787" s="110" t="str">
        <f t="shared" si="7"/>
        <v/>
      </c>
      <c r="Z2787" s="109" t="s">
        <v>797</v>
      </c>
      <c r="AA2787" s="109" t="s">
        <v>802</v>
      </c>
      <c r="AB2787" s="106"/>
      <c r="AC2787" s="158"/>
      <c r="AD2787" s="160"/>
      <c r="AE2787" s="127"/>
      <c r="AF2787" s="113"/>
      <c r="AG2787" s="165" t="str">
        <f t="array" ref="AG2787">XLOOKUP(F2787,'CLV2'!A:A,'CLV2'!E:E)</f>
        <v>2.FROZEN FOODS</v>
      </c>
      <c r="AH2787" s="115" t="str">
        <f t="array" ref="AH2787">XLOOKUP(F2787,'CLV2'!A:A,'CLV2'!F:F)</f>
        <v>3.PASTRY AND DESSERTS</v>
      </c>
      <c r="AI2787" s="115" t="str">
        <f t="shared" si="8"/>
        <v>Pack</v>
      </c>
      <c r="AJ2787" s="116">
        <f t="shared" si="9"/>
        <v>1</v>
      </c>
      <c r="AK2787" s="117" t="str">
        <f t="array" ref="AK2787">XLOOKUP(F2787,'GIÁ'!A:A,'GIÁ'!D:D)</f>
        <v>26016.14</v>
      </c>
      <c r="AL2787" s="118">
        <f t="shared" si="10"/>
        <v>156096.84</v>
      </c>
      <c r="AM2787" s="118">
        <f t="shared" si="11"/>
        <v>0</v>
      </c>
      <c r="AN2787" s="119">
        <f t="shared" si="12"/>
        <v>0</v>
      </c>
      <c r="AO2787" s="118">
        <f t="shared" si="13"/>
        <v>156096.84</v>
      </c>
      <c r="AP2787" s="121">
        <f t="shared" si="14"/>
        <v>0</v>
      </c>
      <c r="AQ2787" s="122"/>
      <c r="AR2787" s="119"/>
    </row>
    <row r="2788" ht="22.5" customHeight="1">
      <c r="A2788" s="89">
        <v>46233.0</v>
      </c>
      <c r="B2788" s="90">
        <v>0.44375</v>
      </c>
      <c r="C2788" s="91" t="s">
        <v>1353</v>
      </c>
      <c r="D2788" s="129" t="str">
        <f t="array" ref="D2788">XLOOKUP(C2788,'DS ST'!A:A,'DS ST'!B:B)</f>
        <v>LVN</v>
      </c>
      <c r="E2788" s="94" t="str">
        <f t="array" ref="E2788">XLOOKUP($F2788,'GIÁ'!$A:$A,'GIÁ'!$E:$E)</f>
        <v>ĐÔNG</v>
      </c>
      <c r="F2788" s="94">
        <v>8.935101607211E12</v>
      </c>
      <c r="G2788" s="95" t="s">
        <v>1879</v>
      </c>
      <c r="H2788" s="95" t="s">
        <v>224</v>
      </c>
      <c r="I2788" s="96">
        <v>6.0</v>
      </c>
      <c r="J2788" s="96">
        <v>0.0</v>
      </c>
      <c r="K2788" s="98">
        <f t="shared" si="4"/>
        <v>6</v>
      </c>
      <c r="L2788" s="99" t="s">
        <v>6816</v>
      </c>
      <c r="M2788" s="100" t="s">
        <v>6817</v>
      </c>
      <c r="N2788" s="101" t="str">
        <f t="shared" si="139"/>
        <v>PT1590304-T0018935101607211</v>
      </c>
      <c r="O2788" s="128"/>
      <c r="P2788" s="100"/>
      <c r="Q2788" s="103">
        <f t="shared" si="5"/>
        <v>6</v>
      </c>
      <c r="R2788" s="161"/>
      <c r="S2788" s="105"/>
      <c r="T2788" s="106"/>
      <c r="U2788" s="107" t="s">
        <v>6523</v>
      </c>
      <c r="V2788" s="108" t="s">
        <v>756</v>
      </c>
      <c r="W2788" s="109" t="s">
        <v>1908</v>
      </c>
      <c r="X2788" s="110" t="str">
        <f t="shared" si="6"/>
        <v/>
      </c>
      <c r="Y2788" s="110" t="str">
        <f t="shared" si="7"/>
        <v/>
      </c>
      <c r="Z2788" s="109" t="s">
        <v>797</v>
      </c>
      <c r="AA2788" s="109" t="s">
        <v>802</v>
      </c>
      <c r="AB2788" s="106"/>
      <c r="AC2788" s="158"/>
      <c r="AD2788" s="160"/>
      <c r="AE2788" s="127"/>
      <c r="AF2788" s="113"/>
      <c r="AG2788" s="165" t="str">
        <f t="array" ref="AG2788">XLOOKUP(F2788,'CLV2'!A:A,'CLV2'!E:E)</f>
        <v>2.FROZEN FOODS</v>
      </c>
      <c r="AH2788" s="115" t="str">
        <f t="array" ref="AH2788">XLOOKUP(F2788,'CLV2'!A:A,'CLV2'!F:F)</f>
        <v>3.DUMPLINGS</v>
      </c>
      <c r="AI2788" s="115" t="str">
        <f t="shared" si="8"/>
        <v>Pack</v>
      </c>
      <c r="AJ2788" s="116">
        <f t="shared" si="9"/>
        <v>1</v>
      </c>
      <c r="AK2788" s="117" t="str">
        <f t="array" ref="AK2788">XLOOKUP(F2788,'GIÁ'!A:A,'GIÁ'!D:D)</f>
        <v>22033.98</v>
      </c>
      <c r="AL2788" s="118">
        <f t="shared" si="10"/>
        <v>132203.88</v>
      </c>
      <c r="AM2788" s="118">
        <f t="shared" si="11"/>
        <v>0</v>
      </c>
      <c r="AN2788" s="119">
        <f t="shared" si="12"/>
        <v>0</v>
      </c>
      <c r="AO2788" s="118">
        <f t="shared" si="13"/>
        <v>132203.88</v>
      </c>
      <c r="AP2788" s="121">
        <f t="shared" si="14"/>
        <v>0</v>
      </c>
      <c r="AQ2788" s="122"/>
      <c r="AR2788" s="119"/>
    </row>
    <row r="2789" ht="22.5" customHeight="1">
      <c r="A2789" s="89">
        <v>46233.0</v>
      </c>
      <c r="B2789" s="90">
        <v>0.44375</v>
      </c>
      <c r="C2789" s="91" t="s">
        <v>1353</v>
      </c>
      <c r="D2789" s="129" t="str">
        <f t="array" ref="D2789">XLOOKUP(C2789,'DS ST'!A:A,'DS ST'!B:B)</f>
        <v>LVN</v>
      </c>
      <c r="E2789" s="94" t="str">
        <f t="array" ref="E2789">XLOOKUP($F2789,'GIÁ'!$A:$A,'GIÁ'!$E:$E)</f>
        <v>ĐÔNG</v>
      </c>
      <c r="F2789" s="94">
        <v>8.936219600002E12</v>
      </c>
      <c r="G2789" s="95" t="s">
        <v>2684</v>
      </c>
      <c r="H2789" s="95" t="s">
        <v>224</v>
      </c>
      <c r="I2789" s="96">
        <v>10.0</v>
      </c>
      <c r="J2789" s="96">
        <v>0.0</v>
      </c>
      <c r="K2789" s="98">
        <f t="shared" si="4"/>
        <v>10</v>
      </c>
      <c r="L2789" s="99" t="s">
        <v>6816</v>
      </c>
      <c r="M2789" s="100" t="s">
        <v>6817</v>
      </c>
      <c r="N2789" s="101" t="str">
        <f t="shared" si="139"/>
        <v>PT1590304-T0018936219600002</v>
      </c>
      <c r="O2789" s="128"/>
      <c r="P2789" s="100"/>
      <c r="Q2789" s="103">
        <f t="shared" si="5"/>
        <v>10</v>
      </c>
      <c r="R2789" s="161"/>
      <c r="S2789" s="105"/>
      <c r="T2789" s="106"/>
      <c r="U2789" s="107" t="s">
        <v>6566</v>
      </c>
      <c r="V2789" s="108" t="s">
        <v>756</v>
      </c>
      <c r="W2789" s="109" t="s">
        <v>1908</v>
      </c>
      <c r="X2789" s="110" t="str">
        <f t="shared" si="6"/>
        <v/>
      </c>
      <c r="Y2789" s="110" t="str">
        <f t="shared" si="7"/>
        <v/>
      </c>
      <c r="Z2789" s="109" t="s">
        <v>797</v>
      </c>
      <c r="AA2789" s="109" t="s">
        <v>802</v>
      </c>
      <c r="AB2789" s="106"/>
      <c r="AC2789" s="158"/>
      <c r="AD2789" s="160"/>
      <c r="AE2789" s="127"/>
      <c r="AF2789" s="113"/>
      <c r="AG2789" s="165" t="str">
        <f t="array" ref="AG2789">XLOOKUP(F2789,'CLV2'!A:A,'CLV2'!E:E)</f>
        <v>2.FROZEN FOODS</v>
      </c>
      <c r="AH2789" s="115" t="str">
        <f t="array" ref="AH2789">XLOOKUP(F2789,'CLV2'!A:A,'CLV2'!F:F)</f>
        <v>3.HOTPOT AND FRIED</v>
      </c>
      <c r="AI2789" s="115" t="str">
        <f t="shared" si="8"/>
        <v>Pack</v>
      </c>
      <c r="AJ2789" s="116">
        <f t="shared" si="9"/>
        <v>1</v>
      </c>
      <c r="AK2789" s="117" t="str">
        <f t="array" ref="AK2789">XLOOKUP(F2789,'GIÁ'!A:A,'GIÁ'!D:D)</f>
        <v>11156.53</v>
      </c>
      <c r="AL2789" s="118">
        <f t="shared" si="10"/>
        <v>111565.3</v>
      </c>
      <c r="AM2789" s="118">
        <f t="shared" si="11"/>
        <v>0</v>
      </c>
      <c r="AN2789" s="119">
        <f t="shared" si="12"/>
        <v>0</v>
      </c>
      <c r="AO2789" s="118">
        <f t="shared" si="13"/>
        <v>111565.3</v>
      </c>
      <c r="AP2789" s="121">
        <f t="shared" si="14"/>
        <v>0</v>
      </c>
      <c r="AQ2789" s="122"/>
      <c r="AR2789" s="119"/>
    </row>
    <row r="2790" ht="22.5" customHeight="1">
      <c r="A2790" s="89">
        <v>46233.0</v>
      </c>
      <c r="B2790" s="90">
        <v>0.44375</v>
      </c>
      <c r="C2790" s="91" t="s">
        <v>1353</v>
      </c>
      <c r="D2790" s="129" t="str">
        <f t="array" ref="D2790">XLOOKUP(C2790,'DS ST'!A:A,'DS ST'!B:B)</f>
        <v>LVN</v>
      </c>
      <c r="E2790" s="94" t="str">
        <f t="array" ref="E2790">XLOOKUP($F2790,'GIÁ'!$A:$A,'GIÁ'!$E:$E)</f>
        <v>ĐÔNG</v>
      </c>
      <c r="F2790" s="94">
        <v>8.936077113287E12</v>
      </c>
      <c r="G2790" s="95" t="s">
        <v>2357</v>
      </c>
      <c r="H2790" s="95" t="s">
        <v>1206</v>
      </c>
      <c r="I2790" s="96">
        <v>6.0</v>
      </c>
      <c r="J2790" s="96">
        <v>0.0</v>
      </c>
      <c r="K2790" s="98">
        <f t="shared" si="4"/>
        <v>6</v>
      </c>
      <c r="L2790" s="99" t="s">
        <v>6816</v>
      </c>
      <c r="M2790" s="100" t="s">
        <v>6817</v>
      </c>
      <c r="N2790" s="101" t="str">
        <f t="shared" si="139"/>
        <v>PT1590304-T0018936077113287</v>
      </c>
      <c r="O2790" s="128"/>
      <c r="P2790" s="100"/>
      <c r="Q2790" s="103">
        <f t="shared" si="5"/>
        <v>6</v>
      </c>
      <c r="R2790" s="161"/>
      <c r="S2790" s="105"/>
      <c r="T2790" s="106"/>
      <c r="U2790" s="107" t="s">
        <v>6553</v>
      </c>
      <c r="V2790" s="108" t="s">
        <v>756</v>
      </c>
      <c r="W2790" s="109" t="s">
        <v>1908</v>
      </c>
      <c r="X2790" s="110" t="str">
        <f t="shared" si="6"/>
        <v/>
      </c>
      <c r="Y2790" s="110" t="str">
        <f t="shared" si="7"/>
        <v/>
      </c>
      <c r="Z2790" s="109" t="s">
        <v>797</v>
      </c>
      <c r="AA2790" s="109" t="s">
        <v>802</v>
      </c>
      <c r="AB2790" s="106"/>
      <c r="AC2790" s="158"/>
      <c r="AD2790" s="160"/>
      <c r="AE2790" s="127"/>
      <c r="AF2790" s="113"/>
      <c r="AG2790" s="165" t="str">
        <f t="array" ref="AG2790">XLOOKUP(F2790,'CLV2'!A:A,'CLV2'!E:E)</f>
        <v>2.FROZEN FOODS</v>
      </c>
      <c r="AH2790" s="115" t="str">
        <f t="array" ref="AH2790">XLOOKUP(F2790,'CLV2'!A:A,'CLV2'!F:F)</f>
        <v>3.PIZZA - READY MEALS</v>
      </c>
      <c r="AI2790" s="115" t="str">
        <f t="shared" si="8"/>
        <v>Pack</v>
      </c>
      <c r="AJ2790" s="116">
        <f t="shared" si="9"/>
        <v>1</v>
      </c>
      <c r="AK2790" s="117" t="str">
        <f t="array" ref="AK2790">XLOOKUP(F2790,'GIÁ'!A:A,'GIÁ'!D:D)</f>
        <v>26257.77</v>
      </c>
      <c r="AL2790" s="118">
        <f t="shared" si="10"/>
        <v>157546.62</v>
      </c>
      <c r="AM2790" s="118">
        <f t="shared" si="11"/>
        <v>0</v>
      </c>
      <c r="AN2790" s="119">
        <f t="shared" si="12"/>
        <v>0</v>
      </c>
      <c r="AO2790" s="118">
        <f t="shared" si="13"/>
        <v>157546.62</v>
      </c>
      <c r="AP2790" s="121">
        <f t="shared" si="14"/>
        <v>0</v>
      </c>
      <c r="AQ2790" s="122"/>
      <c r="AR2790" s="119"/>
    </row>
    <row r="2791" ht="22.5" customHeight="1">
      <c r="A2791" s="89">
        <v>46233.0</v>
      </c>
      <c r="B2791" s="90">
        <v>0.44375</v>
      </c>
      <c r="C2791" s="91" t="s">
        <v>1353</v>
      </c>
      <c r="D2791" s="129" t="str">
        <f t="array" ref="D2791">XLOOKUP(C2791,'DS ST'!A:A,'DS ST'!B:B)</f>
        <v>LVN</v>
      </c>
      <c r="E2791" s="94" t="str">
        <f t="array" ref="E2791">XLOOKUP($F2791,'GIÁ'!$A:$A,'GIÁ'!$E:$E)</f>
        <v>ĐÔNG</v>
      </c>
      <c r="F2791" s="94">
        <v>8.93621960004E12</v>
      </c>
      <c r="G2791" s="95" t="s">
        <v>2686</v>
      </c>
      <c r="H2791" s="95" t="s">
        <v>224</v>
      </c>
      <c r="I2791" s="96">
        <v>4.0</v>
      </c>
      <c r="J2791" s="96">
        <v>0.0</v>
      </c>
      <c r="K2791" s="98">
        <f t="shared" si="4"/>
        <v>4</v>
      </c>
      <c r="L2791" s="99" t="s">
        <v>6816</v>
      </c>
      <c r="M2791" s="100" t="s">
        <v>6817</v>
      </c>
      <c r="N2791" s="101" t="str">
        <f t="shared" si="139"/>
        <v>PT1590304-T0018936219600040</v>
      </c>
      <c r="O2791" s="128"/>
      <c r="P2791" s="100"/>
      <c r="Q2791" s="103">
        <f t="shared" si="5"/>
        <v>4</v>
      </c>
      <c r="R2791" s="161"/>
      <c r="S2791" s="105"/>
      <c r="T2791" s="106"/>
      <c r="U2791" s="107" t="s">
        <v>6605</v>
      </c>
      <c r="V2791" s="108" t="s">
        <v>756</v>
      </c>
      <c r="W2791" s="109" t="s">
        <v>1908</v>
      </c>
      <c r="X2791" s="110" t="str">
        <f t="shared" si="6"/>
        <v/>
      </c>
      <c r="Y2791" s="110" t="str">
        <f t="shared" si="7"/>
        <v/>
      </c>
      <c r="Z2791" s="109" t="s">
        <v>797</v>
      </c>
      <c r="AA2791" s="109" t="s">
        <v>802</v>
      </c>
      <c r="AB2791" s="106"/>
      <c r="AC2791" s="158"/>
      <c r="AD2791" s="160"/>
      <c r="AE2791" s="127"/>
      <c r="AF2791" s="113"/>
      <c r="AG2791" s="165" t="str">
        <f t="array" ref="AG2791">XLOOKUP(F2791,'CLV2'!A:A,'CLV2'!E:E)</f>
        <v>2.FROZEN FOODS</v>
      </c>
      <c r="AH2791" s="115" t="str">
        <f t="array" ref="AH2791">XLOOKUP(F2791,'CLV2'!A:A,'CLV2'!F:F)</f>
        <v>3.HOTPOT AND FRIED</v>
      </c>
      <c r="AI2791" s="115" t="str">
        <f t="shared" si="8"/>
        <v>Pack</v>
      </c>
      <c r="AJ2791" s="116">
        <f t="shared" si="9"/>
        <v>1</v>
      </c>
      <c r="AK2791" s="117" t="str">
        <f t="array" ref="AK2791">XLOOKUP(F2791,'GIÁ'!A:A,'GIÁ'!D:D)</f>
        <v>13306.66</v>
      </c>
      <c r="AL2791" s="118">
        <f t="shared" si="10"/>
        <v>53226.64</v>
      </c>
      <c r="AM2791" s="118">
        <f t="shared" si="11"/>
        <v>0</v>
      </c>
      <c r="AN2791" s="119">
        <f t="shared" si="12"/>
        <v>0</v>
      </c>
      <c r="AO2791" s="118">
        <f t="shared" si="13"/>
        <v>53226.64</v>
      </c>
      <c r="AP2791" s="121">
        <f t="shared" si="14"/>
        <v>0</v>
      </c>
      <c r="AQ2791" s="122"/>
      <c r="AR2791" s="119"/>
    </row>
    <row r="2792" ht="22.5" customHeight="1">
      <c r="A2792" s="89">
        <v>46233.0</v>
      </c>
      <c r="B2792" s="90">
        <v>0.44375</v>
      </c>
      <c r="C2792" s="91" t="s">
        <v>1353</v>
      </c>
      <c r="D2792" s="129" t="str">
        <f t="array" ref="D2792">XLOOKUP(C2792,'DS ST'!A:A,'DS ST'!B:B)</f>
        <v>LVN</v>
      </c>
      <c r="E2792" s="94" t="str">
        <f t="array" ref="E2792">XLOOKUP($F2792,'GIÁ'!$A:$A,'GIÁ'!$E:$E)</f>
        <v>ĐÔNG</v>
      </c>
      <c r="F2792" s="94">
        <v>8.936210415551E12</v>
      </c>
      <c r="G2792" s="95" t="s">
        <v>2676</v>
      </c>
      <c r="H2792" s="95" t="s">
        <v>224</v>
      </c>
      <c r="I2792" s="96">
        <v>10.0</v>
      </c>
      <c r="J2792" s="96">
        <v>0.0</v>
      </c>
      <c r="K2792" s="98">
        <f t="shared" si="4"/>
        <v>10</v>
      </c>
      <c r="L2792" s="99" t="s">
        <v>6816</v>
      </c>
      <c r="M2792" s="100" t="s">
        <v>6817</v>
      </c>
      <c r="N2792" s="101" t="str">
        <f t="shared" si="139"/>
        <v>PT1590304-T0018936210415551</v>
      </c>
      <c r="O2792" s="128"/>
      <c r="P2792" s="100"/>
      <c r="Q2792" s="103">
        <f t="shared" si="5"/>
        <v>10</v>
      </c>
      <c r="R2792" s="161"/>
      <c r="S2792" s="105"/>
      <c r="T2792" s="106"/>
      <c r="U2792" s="107" t="s">
        <v>6554</v>
      </c>
      <c r="V2792" s="108" t="s">
        <v>756</v>
      </c>
      <c r="W2792" s="109" t="s">
        <v>1908</v>
      </c>
      <c r="X2792" s="110" t="str">
        <f t="shared" si="6"/>
        <v/>
      </c>
      <c r="Y2792" s="110" t="str">
        <f t="shared" si="7"/>
        <v/>
      </c>
      <c r="Z2792" s="109" t="s">
        <v>797</v>
      </c>
      <c r="AA2792" s="109" t="s">
        <v>802</v>
      </c>
      <c r="AB2792" s="106"/>
      <c r="AC2792" s="158"/>
      <c r="AD2792" s="160"/>
      <c r="AE2792" s="127"/>
      <c r="AF2792" s="113"/>
      <c r="AG2792" s="165" t="str">
        <f t="array" ref="AG2792">XLOOKUP(F2792,'CLV2'!A:A,'CLV2'!E:E)</f>
        <v>2.FROZEN FOODS</v>
      </c>
      <c r="AH2792" s="115" t="str">
        <f t="array" ref="AH2792">XLOOKUP(F2792,'CLV2'!A:A,'CLV2'!F:F)</f>
        <v>3.DUMPLINGS</v>
      </c>
      <c r="AI2792" s="115" t="str">
        <f t="shared" si="8"/>
        <v>Pack</v>
      </c>
      <c r="AJ2792" s="116">
        <f t="shared" si="9"/>
        <v>1</v>
      </c>
      <c r="AK2792" s="117" t="str">
        <f t="array" ref="AK2792">XLOOKUP(F2792,'GIÁ'!A:A,'GIÁ'!D:D)</f>
        <v>24150.20</v>
      </c>
      <c r="AL2792" s="118">
        <f t="shared" si="10"/>
        <v>241502</v>
      </c>
      <c r="AM2792" s="118">
        <f t="shared" si="11"/>
        <v>0</v>
      </c>
      <c r="AN2792" s="119">
        <f t="shared" si="12"/>
        <v>0</v>
      </c>
      <c r="AO2792" s="118">
        <f t="shared" si="13"/>
        <v>241502</v>
      </c>
      <c r="AP2792" s="121">
        <f t="shared" si="14"/>
        <v>0</v>
      </c>
      <c r="AQ2792" s="122"/>
      <c r="AR2792" s="119"/>
    </row>
    <row r="2793" ht="22.5" customHeight="1">
      <c r="A2793" s="89">
        <v>46233.0</v>
      </c>
      <c r="B2793" s="90">
        <v>0.44375</v>
      </c>
      <c r="C2793" s="91" t="s">
        <v>1353</v>
      </c>
      <c r="D2793" s="129" t="str">
        <f t="array" ref="D2793">XLOOKUP(C2793,'DS ST'!A:A,'DS ST'!B:B)</f>
        <v>LVN</v>
      </c>
      <c r="E2793" s="94" t="str">
        <f t="array" ref="E2793">XLOOKUP($F2793,'GIÁ'!$A:$A,'GIÁ'!$E:$E)</f>
        <v>ĐÔNG</v>
      </c>
      <c r="F2793" s="94">
        <v>8.934717262012E12</v>
      </c>
      <c r="G2793" s="95" t="s">
        <v>1715</v>
      </c>
      <c r="H2793" s="95" t="s">
        <v>224</v>
      </c>
      <c r="I2793" s="96">
        <v>6.0</v>
      </c>
      <c r="J2793" s="96">
        <v>0.0</v>
      </c>
      <c r="K2793" s="98">
        <f t="shared" si="4"/>
        <v>6</v>
      </c>
      <c r="L2793" s="99" t="s">
        <v>6816</v>
      </c>
      <c r="M2793" s="100" t="s">
        <v>6817</v>
      </c>
      <c r="N2793" s="101" t="str">
        <f t="shared" si="139"/>
        <v>PT1590304-T0018934717262012</v>
      </c>
      <c r="O2793" s="128"/>
      <c r="P2793" s="100"/>
      <c r="Q2793" s="103">
        <f t="shared" si="5"/>
        <v>6</v>
      </c>
      <c r="R2793" s="161"/>
      <c r="S2793" s="105"/>
      <c r="T2793" s="106"/>
      <c r="U2793" s="107" t="s">
        <v>6528</v>
      </c>
      <c r="V2793" s="108" t="s">
        <v>756</v>
      </c>
      <c r="W2793" s="109" t="s">
        <v>1908</v>
      </c>
      <c r="X2793" s="110" t="str">
        <f t="shared" si="6"/>
        <v/>
      </c>
      <c r="Y2793" s="110" t="str">
        <f t="shared" si="7"/>
        <v/>
      </c>
      <c r="Z2793" s="109" t="s">
        <v>797</v>
      </c>
      <c r="AA2793" s="109" t="s">
        <v>802</v>
      </c>
      <c r="AB2793" s="106"/>
      <c r="AC2793" s="158"/>
      <c r="AD2793" s="160"/>
      <c r="AE2793" s="127"/>
      <c r="AF2793" s="113"/>
      <c r="AG2793" s="165" t="str">
        <f t="array" ref="AG2793">XLOOKUP(F2793,'CLV2'!A:A,'CLV2'!E:E)</f>
        <v>2.FROZEN FOODS</v>
      </c>
      <c r="AH2793" s="115" t="str">
        <f t="array" ref="AH2793">XLOOKUP(F2793,'CLV2'!A:A,'CLV2'!F:F)</f>
        <v>3.HOTPOT AND FRIED</v>
      </c>
      <c r="AI2793" s="115" t="str">
        <f t="shared" si="8"/>
        <v>Pack</v>
      </c>
      <c r="AJ2793" s="116">
        <f t="shared" si="9"/>
        <v>1</v>
      </c>
      <c r="AK2793" s="117" t="str">
        <f t="array" ref="AK2793">XLOOKUP(F2793,'GIÁ'!A:A,'GIÁ'!D:D)</f>
        <v>32686.96</v>
      </c>
      <c r="AL2793" s="118">
        <f t="shared" si="10"/>
        <v>196121.76</v>
      </c>
      <c r="AM2793" s="118">
        <f t="shared" si="11"/>
        <v>0</v>
      </c>
      <c r="AN2793" s="119">
        <f t="shared" si="12"/>
        <v>0</v>
      </c>
      <c r="AO2793" s="118">
        <f t="shared" si="13"/>
        <v>196121.76</v>
      </c>
      <c r="AP2793" s="121">
        <f t="shared" si="14"/>
        <v>0</v>
      </c>
      <c r="AQ2793" s="122"/>
      <c r="AR2793" s="119"/>
    </row>
    <row r="2794" ht="22.5" customHeight="1">
      <c r="A2794" s="89">
        <v>46233.0</v>
      </c>
      <c r="B2794" s="90">
        <v>0.44375</v>
      </c>
      <c r="C2794" s="91" t="s">
        <v>1353</v>
      </c>
      <c r="D2794" s="129" t="str">
        <f t="array" ref="D2794">XLOOKUP(C2794,'DS ST'!A:A,'DS ST'!B:B)</f>
        <v>LVN</v>
      </c>
      <c r="E2794" s="94" t="str">
        <f t="array" ref="E2794">XLOOKUP($F2794,'GIÁ'!$A:$A,'GIÁ'!$E:$E)</f>
        <v>ĐÔNG</v>
      </c>
      <c r="F2794" s="94">
        <v>8.801114175033E12</v>
      </c>
      <c r="G2794" s="95" t="s">
        <v>1424</v>
      </c>
      <c r="H2794" s="95" t="s">
        <v>224</v>
      </c>
      <c r="I2794" s="96">
        <v>2.0</v>
      </c>
      <c r="J2794" s="96">
        <v>0.0</v>
      </c>
      <c r="K2794" s="98">
        <f t="shared" si="4"/>
        <v>2</v>
      </c>
      <c r="L2794" s="99" t="s">
        <v>6816</v>
      </c>
      <c r="M2794" s="100" t="s">
        <v>6817</v>
      </c>
      <c r="N2794" s="101" t="str">
        <f t="shared" si="139"/>
        <v>PT1590304-T0018801114175033</v>
      </c>
      <c r="O2794" s="128"/>
      <c r="P2794" s="100"/>
      <c r="Q2794" s="103">
        <f t="shared" si="5"/>
        <v>2</v>
      </c>
      <c r="R2794" s="161"/>
      <c r="S2794" s="105"/>
      <c r="T2794" s="106"/>
      <c r="U2794" s="107" t="s">
        <v>6570</v>
      </c>
      <c r="V2794" s="108" t="s">
        <v>756</v>
      </c>
      <c r="W2794" s="109" t="s">
        <v>1908</v>
      </c>
      <c r="X2794" s="110" t="str">
        <f t="shared" si="6"/>
        <v/>
      </c>
      <c r="Y2794" s="110" t="str">
        <f t="shared" si="7"/>
        <v/>
      </c>
      <c r="Z2794" s="109" t="s">
        <v>797</v>
      </c>
      <c r="AA2794" s="109" t="s">
        <v>802</v>
      </c>
      <c r="AB2794" s="106"/>
      <c r="AC2794" s="158"/>
      <c r="AD2794" s="160"/>
      <c r="AE2794" s="127"/>
      <c r="AF2794" s="113"/>
      <c r="AG2794" s="165" t="str">
        <f t="array" ref="AG2794">XLOOKUP(F2794,'CLV2'!A:A,'CLV2'!E:E)</f>
        <v>2.FROZEN FOODS</v>
      </c>
      <c r="AH2794" s="115" t="str">
        <f t="array" ref="AH2794">XLOOKUP(F2794,'CLV2'!A:A,'CLV2'!F:F)</f>
        <v>3.HOTPOT AND FRIED</v>
      </c>
      <c r="AI2794" s="115" t="str">
        <f t="shared" si="8"/>
        <v>Pack</v>
      </c>
      <c r="AJ2794" s="116">
        <f t="shared" si="9"/>
        <v>1</v>
      </c>
      <c r="AK2794" s="117" t="str">
        <f t="array" ref="AK2794">XLOOKUP(F2794,'GIÁ'!A:A,'GIÁ'!D:D)</f>
        <v>80540.82</v>
      </c>
      <c r="AL2794" s="118">
        <f t="shared" si="10"/>
        <v>161081.64</v>
      </c>
      <c r="AM2794" s="118">
        <f t="shared" si="11"/>
        <v>0</v>
      </c>
      <c r="AN2794" s="119">
        <f t="shared" si="12"/>
        <v>0</v>
      </c>
      <c r="AO2794" s="118">
        <f t="shared" si="13"/>
        <v>161081.64</v>
      </c>
      <c r="AP2794" s="121">
        <f t="shared" si="14"/>
        <v>0</v>
      </c>
      <c r="AQ2794" s="122"/>
      <c r="AR2794" s="119"/>
    </row>
    <row r="2795" ht="22.5" customHeight="1">
      <c r="A2795" s="89">
        <v>46233.0</v>
      </c>
      <c r="B2795" s="90">
        <v>0.44375</v>
      </c>
      <c r="C2795" s="91" t="s">
        <v>1353</v>
      </c>
      <c r="D2795" s="129" t="str">
        <f t="array" ref="D2795">XLOOKUP(C2795,'DS ST'!A:A,'DS ST'!B:B)</f>
        <v>LVN</v>
      </c>
      <c r="E2795" s="94" t="str">
        <f t="array" ref="E2795">XLOOKUP($F2795,'GIÁ'!$A:$A,'GIÁ'!$E:$E)</f>
        <v>ĐÔNG</v>
      </c>
      <c r="F2795" s="94">
        <v>8.93607627967E12</v>
      </c>
      <c r="G2795" s="95" t="s">
        <v>2317</v>
      </c>
      <c r="H2795" s="95" t="s">
        <v>224</v>
      </c>
      <c r="I2795" s="96">
        <v>4.0</v>
      </c>
      <c r="J2795" s="96">
        <v>0.0</v>
      </c>
      <c r="K2795" s="98">
        <f t="shared" si="4"/>
        <v>4</v>
      </c>
      <c r="L2795" s="99" t="s">
        <v>6816</v>
      </c>
      <c r="M2795" s="100" t="s">
        <v>6817</v>
      </c>
      <c r="N2795" s="101" t="str">
        <f t="shared" si="139"/>
        <v>PT1590304-T0018936076279670</v>
      </c>
      <c r="O2795" s="128"/>
      <c r="P2795" s="100"/>
      <c r="Q2795" s="103">
        <f t="shared" si="5"/>
        <v>4</v>
      </c>
      <c r="R2795" s="161"/>
      <c r="S2795" s="105"/>
      <c r="T2795" s="106"/>
      <c r="U2795" s="107" t="s">
        <v>6530</v>
      </c>
      <c r="V2795" s="108" t="s">
        <v>756</v>
      </c>
      <c r="W2795" s="109" t="s">
        <v>1908</v>
      </c>
      <c r="X2795" s="110" t="str">
        <f t="shared" si="6"/>
        <v/>
      </c>
      <c r="Y2795" s="110" t="str">
        <f t="shared" si="7"/>
        <v/>
      </c>
      <c r="Z2795" s="109" t="s">
        <v>797</v>
      </c>
      <c r="AA2795" s="109" t="s">
        <v>802</v>
      </c>
      <c r="AB2795" s="106"/>
      <c r="AC2795" s="158"/>
      <c r="AD2795" s="160"/>
      <c r="AE2795" s="127"/>
      <c r="AF2795" s="113"/>
      <c r="AG2795" s="165" t="str">
        <f t="array" ref="AG2795">XLOOKUP(F2795,'CLV2'!A:A,'CLV2'!E:E)</f>
        <v>2.FROZEN FOODS</v>
      </c>
      <c r="AH2795" s="115" t="str">
        <f t="array" ref="AH2795">XLOOKUP(F2795,'CLV2'!A:A,'CLV2'!F:F)</f>
        <v>3.PASTRY AND DESSERTS</v>
      </c>
      <c r="AI2795" s="115" t="str">
        <f t="shared" si="8"/>
        <v>Pack</v>
      </c>
      <c r="AJ2795" s="116">
        <f t="shared" si="9"/>
        <v>1</v>
      </c>
      <c r="AK2795" s="117" t="str">
        <f t="array" ref="AK2795">XLOOKUP(F2795,'GIÁ'!A:A,'GIÁ'!D:D)</f>
        <v>26872.96</v>
      </c>
      <c r="AL2795" s="118">
        <f t="shared" si="10"/>
        <v>107491.84</v>
      </c>
      <c r="AM2795" s="118">
        <f t="shared" si="11"/>
        <v>0</v>
      </c>
      <c r="AN2795" s="119">
        <f t="shared" si="12"/>
        <v>0</v>
      </c>
      <c r="AO2795" s="118">
        <f t="shared" si="13"/>
        <v>107491.84</v>
      </c>
      <c r="AP2795" s="121">
        <f t="shared" si="14"/>
        <v>0</v>
      </c>
      <c r="AQ2795" s="122"/>
      <c r="AR2795" s="119"/>
    </row>
    <row r="2796" ht="22.5" customHeight="1">
      <c r="A2796" s="89">
        <v>46233.0</v>
      </c>
      <c r="B2796" s="90">
        <v>0.44375</v>
      </c>
      <c r="C2796" s="91" t="s">
        <v>1353</v>
      </c>
      <c r="D2796" s="129" t="str">
        <f t="array" ref="D2796">XLOOKUP(C2796,'DS ST'!A:A,'DS ST'!B:B)</f>
        <v>LVN</v>
      </c>
      <c r="E2796" s="94" t="str">
        <f t="array" ref="E2796">XLOOKUP($F2796,'GIÁ'!$A:$A,'GIÁ'!$E:$E)</f>
        <v>ĐÔNG</v>
      </c>
      <c r="F2796" s="94">
        <v>8.934717261336E12</v>
      </c>
      <c r="G2796" s="95" t="s">
        <v>1710</v>
      </c>
      <c r="H2796" s="95" t="s">
        <v>224</v>
      </c>
      <c r="I2796" s="96">
        <v>6.0</v>
      </c>
      <c r="J2796" s="96">
        <v>0.0</v>
      </c>
      <c r="K2796" s="98">
        <f t="shared" si="4"/>
        <v>6</v>
      </c>
      <c r="L2796" s="99" t="s">
        <v>6816</v>
      </c>
      <c r="M2796" s="100" t="s">
        <v>6817</v>
      </c>
      <c r="N2796" s="101" t="str">
        <f t="shared" si="139"/>
        <v>PT1590304-T0018934717261336</v>
      </c>
      <c r="O2796" s="128"/>
      <c r="P2796" s="100"/>
      <c r="Q2796" s="103">
        <f t="shared" si="5"/>
        <v>6</v>
      </c>
      <c r="R2796" s="161"/>
      <c r="S2796" s="105"/>
      <c r="T2796" s="106"/>
      <c r="U2796" s="107" t="s">
        <v>6677</v>
      </c>
      <c r="V2796" s="108" t="s">
        <v>756</v>
      </c>
      <c r="W2796" s="109" t="s">
        <v>1908</v>
      </c>
      <c r="X2796" s="110" t="str">
        <f t="shared" si="6"/>
        <v/>
      </c>
      <c r="Y2796" s="110" t="str">
        <f t="shared" si="7"/>
        <v/>
      </c>
      <c r="Z2796" s="109" t="s">
        <v>797</v>
      </c>
      <c r="AA2796" s="109" t="s">
        <v>802</v>
      </c>
      <c r="AB2796" s="106"/>
      <c r="AC2796" s="158"/>
      <c r="AD2796" s="160"/>
      <c r="AE2796" s="127"/>
      <c r="AF2796" s="113"/>
      <c r="AG2796" s="165" t="str">
        <f t="array" ref="AG2796">XLOOKUP(F2796,'CLV2'!A:A,'CLV2'!E:E)</f>
        <v>2.FROZEN FOODS</v>
      </c>
      <c r="AH2796" s="115" t="str">
        <f t="array" ref="AH2796">XLOOKUP(F2796,'CLV2'!A:A,'CLV2'!F:F)</f>
        <v>3.HOTPOT AND FRIED</v>
      </c>
      <c r="AI2796" s="115" t="str">
        <f t="shared" si="8"/>
        <v>Pack</v>
      </c>
      <c r="AJ2796" s="116">
        <f t="shared" si="9"/>
        <v>1</v>
      </c>
      <c r="AK2796" s="117" t="str">
        <f t="array" ref="AK2796">XLOOKUP(F2796,'GIÁ'!A:A,'GIÁ'!D:D)</f>
        <v>46253.48</v>
      </c>
      <c r="AL2796" s="118">
        <f t="shared" si="10"/>
        <v>277520.88</v>
      </c>
      <c r="AM2796" s="118">
        <f t="shared" si="11"/>
        <v>0</v>
      </c>
      <c r="AN2796" s="119">
        <f t="shared" si="12"/>
        <v>0</v>
      </c>
      <c r="AO2796" s="118">
        <f t="shared" si="13"/>
        <v>277520.88</v>
      </c>
      <c r="AP2796" s="121">
        <f t="shared" si="14"/>
        <v>0</v>
      </c>
      <c r="AQ2796" s="122"/>
      <c r="AR2796" s="119"/>
    </row>
    <row r="2797" ht="22.5" customHeight="1">
      <c r="A2797" s="89">
        <v>46233.0</v>
      </c>
      <c r="B2797" s="90">
        <v>0.44375</v>
      </c>
      <c r="C2797" s="91" t="s">
        <v>1353</v>
      </c>
      <c r="D2797" s="129" t="str">
        <f t="array" ref="D2797">XLOOKUP(C2797,'DS ST'!A:A,'DS ST'!B:B)</f>
        <v>LVN</v>
      </c>
      <c r="E2797" s="94" t="str">
        <f t="array" ref="E2797">XLOOKUP($F2797,'GIÁ'!$A:$A,'GIÁ'!$E:$E)</f>
        <v>ĐÔNG</v>
      </c>
      <c r="F2797" s="94">
        <v>8.935101608461E12</v>
      </c>
      <c r="G2797" s="95" t="s">
        <v>1899</v>
      </c>
      <c r="H2797" s="95" t="s">
        <v>224</v>
      </c>
      <c r="I2797" s="96">
        <v>6.0</v>
      </c>
      <c r="J2797" s="96">
        <v>0.0</v>
      </c>
      <c r="K2797" s="98">
        <f t="shared" si="4"/>
        <v>6</v>
      </c>
      <c r="L2797" s="99" t="s">
        <v>6816</v>
      </c>
      <c r="M2797" s="100" t="s">
        <v>6817</v>
      </c>
      <c r="N2797" s="101" t="str">
        <f t="shared" si="139"/>
        <v>PT1590304-T0018935101608461</v>
      </c>
      <c r="O2797" s="128"/>
      <c r="P2797" s="100"/>
      <c r="Q2797" s="103">
        <f t="shared" si="5"/>
        <v>6</v>
      </c>
      <c r="R2797" s="161"/>
      <c r="S2797" s="105"/>
      <c r="T2797" s="106"/>
      <c r="U2797" s="107" t="s">
        <v>6555</v>
      </c>
      <c r="V2797" s="108" t="s">
        <v>756</v>
      </c>
      <c r="W2797" s="109" t="s">
        <v>1908</v>
      </c>
      <c r="X2797" s="110" t="str">
        <f t="shared" si="6"/>
        <v/>
      </c>
      <c r="Y2797" s="110" t="str">
        <f t="shared" si="7"/>
        <v/>
      </c>
      <c r="Z2797" s="109" t="s">
        <v>797</v>
      </c>
      <c r="AA2797" s="109" t="s">
        <v>802</v>
      </c>
      <c r="AB2797" s="106"/>
      <c r="AC2797" s="158"/>
      <c r="AD2797" s="160"/>
      <c r="AE2797" s="127"/>
      <c r="AF2797" s="113"/>
      <c r="AG2797" s="165" t="str">
        <f t="array" ref="AG2797">XLOOKUP(F2797,'CLV2'!A:A,'CLV2'!E:E)</f>
        <v>2.FROZEN FOODS</v>
      </c>
      <c r="AH2797" s="115" t="str">
        <f t="array" ref="AH2797">XLOOKUP(F2797,'CLV2'!A:A,'CLV2'!F:F)</f>
        <v>3.HOTPOT AND FRIED</v>
      </c>
      <c r="AI2797" s="115" t="str">
        <f t="shared" si="8"/>
        <v>Pack</v>
      </c>
      <c r="AJ2797" s="116">
        <f t="shared" si="9"/>
        <v>1</v>
      </c>
      <c r="AK2797" s="117" t="str">
        <f t="array" ref="AK2797">XLOOKUP(F2797,'GIÁ'!A:A,'GIÁ'!D:D)</f>
        <v>16904.85</v>
      </c>
      <c r="AL2797" s="118">
        <f t="shared" si="10"/>
        <v>101429.1</v>
      </c>
      <c r="AM2797" s="118">
        <f t="shared" si="11"/>
        <v>0</v>
      </c>
      <c r="AN2797" s="119">
        <f t="shared" si="12"/>
        <v>0</v>
      </c>
      <c r="AO2797" s="118">
        <f t="shared" si="13"/>
        <v>101429.1</v>
      </c>
      <c r="AP2797" s="121">
        <f t="shared" si="14"/>
        <v>0</v>
      </c>
      <c r="AQ2797" s="122"/>
      <c r="AR2797" s="119"/>
    </row>
    <row r="2798" ht="22.5" customHeight="1">
      <c r="A2798" s="89">
        <v>46233.0</v>
      </c>
      <c r="B2798" s="90">
        <v>0.44375</v>
      </c>
      <c r="C2798" s="91" t="s">
        <v>1353</v>
      </c>
      <c r="D2798" s="129" t="str">
        <f t="array" ref="D2798">XLOOKUP(C2798,'DS ST'!A:A,'DS ST'!B:B)</f>
        <v>LVN</v>
      </c>
      <c r="E2798" s="94" t="str">
        <f t="array" ref="E2798">XLOOKUP($F2798,'GIÁ'!$A:$A,'GIÁ'!$E:$E)</f>
        <v>ĐÔNG</v>
      </c>
      <c r="F2798" s="94">
        <v>8.936077110149E12</v>
      </c>
      <c r="G2798" s="95" t="s">
        <v>2333</v>
      </c>
      <c r="H2798" s="95" t="s">
        <v>224</v>
      </c>
      <c r="I2798" s="96">
        <v>4.0</v>
      </c>
      <c r="J2798" s="96">
        <v>0.0</v>
      </c>
      <c r="K2798" s="98">
        <f t="shared" si="4"/>
        <v>4</v>
      </c>
      <c r="L2798" s="99" t="s">
        <v>6816</v>
      </c>
      <c r="M2798" s="100" t="s">
        <v>6817</v>
      </c>
      <c r="N2798" s="101" t="str">
        <f t="shared" si="139"/>
        <v>PT1590304-T0018936077110149</v>
      </c>
      <c r="O2798" s="128"/>
      <c r="P2798" s="100"/>
      <c r="Q2798" s="103">
        <f t="shared" si="5"/>
        <v>4</v>
      </c>
      <c r="R2798" s="161"/>
      <c r="S2798" s="105"/>
      <c r="T2798" s="106"/>
      <c r="U2798" s="107" t="s">
        <v>6568</v>
      </c>
      <c r="V2798" s="108" t="s">
        <v>756</v>
      </c>
      <c r="W2798" s="109" t="s">
        <v>1908</v>
      </c>
      <c r="X2798" s="110" t="str">
        <f t="shared" si="6"/>
        <v/>
      </c>
      <c r="Y2798" s="110" t="str">
        <f t="shared" si="7"/>
        <v/>
      </c>
      <c r="Z2798" s="109" t="s">
        <v>797</v>
      </c>
      <c r="AA2798" s="109" t="s">
        <v>802</v>
      </c>
      <c r="AB2798" s="106"/>
      <c r="AC2798" s="158"/>
      <c r="AD2798" s="160"/>
      <c r="AE2798" s="127"/>
      <c r="AF2798" s="113"/>
      <c r="AG2798" s="165" t="str">
        <f t="array" ref="AG2798">XLOOKUP(F2798,'CLV2'!A:A,'CLV2'!E:E)</f>
        <v>2.FROZEN FOODS</v>
      </c>
      <c r="AH2798" s="115" t="str">
        <f t="array" ref="AH2798">XLOOKUP(F2798,'CLV2'!A:A,'CLV2'!F:F)</f>
        <v>3.DUMPLINGS</v>
      </c>
      <c r="AI2798" s="115" t="str">
        <f t="shared" si="8"/>
        <v>Pack</v>
      </c>
      <c r="AJ2798" s="116">
        <f t="shared" si="9"/>
        <v>1</v>
      </c>
      <c r="AK2798" s="117" t="str">
        <f t="array" ref="AK2798">XLOOKUP(F2798,'GIÁ'!A:A,'GIÁ'!D:D)</f>
        <v>41904.24</v>
      </c>
      <c r="AL2798" s="118">
        <f t="shared" si="10"/>
        <v>167616.96</v>
      </c>
      <c r="AM2798" s="118">
        <f t="shared" si="11"/>
        <v>0</v>
      </c>
      <c r="AN2798" s="119">
        <f t="shared" si="12"/>
        <v>0</v>
      </c>
      <c r="AO2798" s="118">
        <f t="shared" si="13"/>
        <v>167616.96</v>
      </c>
      <c r="AP2798" s="121">
        <f t="shared" si="14"/>
        <v>0</v>
      </c>
      <c r="AQ2798" s="122"/>
      <c r="AR2798" s="119"/>
    </row>
    <row r="2799" ht="22.5" customHeight="1">
      <c r="A2799" s="89">
        <v>46233.0</v>
      </c>
      <c r="B2799" s="90">
        <v>0.44375</v>
      </c>
      <c r="C2799" s="91" t="s">
        <v>1353</v>
      </c>
      <c r="D2799" s="129" t="str">
        <f t="array" ref="D2799">XLOOKUP(C2799,'DS ST'!A:A,'DS ST'!B:B)</f>
        <v>LVN</v>
      </c>
      <c r="E2799" s="94" t="str">
        <f t="array" ref="E2799">XLOOKUP($F2799,'GIÁ'!$A:$A,'GIÁ'!$E:$E)</f>
        <v>ĐÔNG</v>
      </c>
      <c r="F2799" s="94">
        <v>8.935297102972E12</v>
      </c>
      <c r="G2799" s="95" t="s">
        <v>2024</v>
      </c>
      <c r="H2799" s="95" t="s">
        <v>224</v>
      </c>
      <c r="I2799" s="96">
        <v>4.0</v>
      </c>
      <c r="J2799" s="96">
        <v>0.0</v>
      </c>
      <c r="K2799" s="98">
        <f t="shared" si="4"/>
        <v>4</v>
      </c>
      <c r="L2799" s="99" t="s">
        <v>6816</v>
      </c>
      <c r="M2799" s="100" t="s">
        <v>6817</v>
      </c>
      <c r="N2799" s="101" t="str">
        <f t="shared" si="139"/>
        <v>PT1590304-T0018935297102972</v>
      </c>
      <c r="O2799" s="128"/>
      <c r="P2799" s="100"/>
      <c r="Q2799" s="103">
        <f t="shared" si="5"/>
        <v>4</v>
      </c>
      <c r="R2799" s="161"/>
      <c r="S2799" s="105"/>
      <c r="T2799" s="106"/>
      <c r="U2799" s="107" t="s">
        <v>6692</v>
      </c>
      <c r="V2799" s="108" t="s">
        <v>756</v>
      </c>
      <c r="W2799" s="109" t="s">
        <v>1908</v>
      </c>
      <c r="X2799" s="110" t="str">
        <f t="shared" si="6"/>
        <v/>
      </c>
      <c r="Y2799" s="110" t="str">
        <f t="shared" si="7"/>
        <v/>
      </c>
      <c r="Z2799" s="109" t="s">
        <v>797</v>
      </c>
      <c r="AA2799" s="109" t="s">
        <v>802</v>
      </c>
      <c r="AB2799" s="106"/>
      <c r="AC2799" s="158"/>
      <c r="AD2799" s="160"/>
      <c r="AE2799" s="127"/>
      <c r="AF2799" s="113"/>
      <c r="AG2799" s="165" t="str">
        <f t="array" ref="AG2799">XLOOKUP(F2799,'CLV2'!A:A,'CLV2'!E:E)</f>
        <v>2.FROZEN FOODS</v>
      </c>
      <c r="AH2799" s="115" t="str">
        <f t="array" ref="AH2799">XLOOKUP(F2799,'CLV2'!A:A,'CLV2'!F:F)</f>
        <v>3.PIZZA - READY MEALS</v>
      </c>
      <c r="AI2799" s="115" t="str">
        <f t="shared" si="8"/>
        <v>Pack</v>
      </c>
      <c r="AJ2799" s="116">
        <f t="shared" si="9"/>
        <v>1</v>
      </c>
      <c r="AK2799" s="117" t="str">
        <f t="array" ref="AK2799">XLOOKUP(F2799,'GIÁ'!A:A,'GIÁ'!D:D)</f>
        <v>16087.17</v>
      </c>
      <c r="AL2799" s="118">
        <f t="shared" si="10"/>
        <v>64348.68</v>
      </c>
      <c r="AM2799" s="118">
        <f t="shared" si="11"/>
        <v>0</v>
      </c>
      <c r="AN2799" s="119">
        <f t="shared" si="12"/>
        <v>0</v>
      </c>
      <c r="AO2799" s="118">
        <f t="shared" si="13"/>
        <v>64348.68</v>
      </c>
      <c r="AP2799" s="121">
        <f t="shared" si="14"/>
        <v>0</v>
      </c>
      <c r="AQ2799" s="122"/>
      <c r="AR2799" s="119"/>
    </row>
    <row r="2800" ht="22.5" customHeight="1">
      <c r="A2800" s="89">
        <v>46233.0</v>
      </c>
      <c r="B2800" s="90">
        <v>0.44375</v>
      </c>
      <c r="C2800" s="91" t="s">
        <v>1353</v>
      </c>
      <c r="D2800" s="129" t="str">
        <f t="array" ref="D2800">XLOOKUP(C2800,'DS ST'!A:A,'DS ST'!B:B)</f>
        <v>LVN</v>
      </c>
      <c r="E2800" s="94" t="str">
        <f t="array" ref="E2800">XLOOKUP($F2800,'GIÁ'!$A:$A,'GIÁ'!$E:$E)</f>
        <v>ĐÔNG</v>
      </c>
      <c r="F2800" s="94">
        <v>8.938532826183E12</v>
      </c>
      <c r="G2800" s="95" t="s">
        <v>3052</v>
      </c>
      <c r="H2800" s="95" t="s">
        <v>224</v>
      </c>
      <c r="I2800" s="96">
        <v>2.0</v>
      </c>
      <c r="J2800" s="96">
        <v>0.0</v>
      </c>
      <c r="K2800" s="98">
        <f t="shared" si="4"/>
        <v>2</v>
      </c>
      <c r="L2800" s="99" t="s">
        <v>6816</v>
      </c>
      <c r="M2800" s="100" t="s">
        <v>6817</v>
      </c>
      <c r="N2800" s="101" t="str">
        <f t="shared" si="139"/>
        <v>PT1590304-T0018938532826183</v>
      </c>
      <c r="O2800" s="128"/>
      <c r="P2800" s="100"/>
      <c r="Q2800" s="103">
        <f t="shared" si="5"/>
        <v>2</v>
      </c>
      <c r="R2800" s="161"/>
      <c r="S2800" s="105"/>
      <c r="T2800" s="106"/>
      <c r="U2800" s="107" t="s">
        <v>6586</v>
      </c>
      <c r="V2800" s="108" t="s">
        <v>756</v>
      </c>
      <c r="W2800" s="109" t="s">
        <v>1908</v>
      </c>
      <c r="X2800" s="110" t="str">
        <f t="shared" si="6"/>
        <v/>
      </c>
      <c r="Y2800" s="110" t="str">
        <f t="shared" si="7"/>
        <v/>
      </c>
      <c r="Z2800" s="109" t="s">
        <v>797</v>
      </c>
      <c r="AA2800" s="109" t="s">
        <v>802</v>
      </c>
      <c r="AB2800" s="106"/>
      <c r="AC2800" s="158"/>
      <c r="AD2800" s="160"/>
      <c r="AE2800" s="127"/>
      <c r="AF2800" s="113"/>
      <c r="AG2800" s="165" t="str">
        <f t="array" ref="AG2800">XLOOKUP(F2800,'CLV2'!A:A,'CLV2'!E:E)</f>
        <v>2.FROZEN FOODS</v>
      </c>
      <c r="AH2800" s="115" t="str">
        <f t="array" ref="AH2800">XLOOKUP(F2800,'CLV2'!A:A,'CLV2'!F:F)</f>
        <v>3.PASTRY AND DESSERTS</v>
      </c>
      <c r="AI2800" s="115" t="str">
        <f t="shared" si="8"/>
        <v>Pack</v>
      </c>
      <c r="AJ2800" s="116">
        <f t="shared" si="9"/>
        <v>1</v>
      </c>
      <c r="AK2800" s="117" t="str">
        <f t="array" ref="AK2800">XLOOKUP(F2800,'GIÁ'!A:A,'GIÁ'!D:D)</f>
        <v>27480.45</v>
      </c>
      <c r="AL2800" s="118">
        <f t="shared" si="10"/>
        <v>54960.9</v>
      </c>
      <c r="AM2800" s="118">
        <f t="shared" si="11"/>
        <v>0</v>
      </c>
      <c r="AN2800" s="119">
        <f t="shared" si="12"/>
        <v>0</v>
      </c>
      <c r="AO2800" s="118">
        <f t="shared" si="13"/>
        <v>54960.9</v>
      </c>
      <c r="AP2800" s="121">
        <f t="shared" si="14"/>
        <v>0</v>
      </c>
      <c r="AQ2800" s="122"/>
      <c r="AR2800" s="119"/>
    </row>
    <row r="2801" ht="22.5" customHeight="1">
      <c r="A2801" s="89">
        <v>46233.0</v>
      </c>
      <c r="B2801" s="90">
        <v>0.44375</v>
      </c>
      <c r="C2801" s="91" t="s">
        <v>1353</v>
      </c>
      <c r="D2801" s="129" t="str">
        <f t="array" ref="D2801">XLOOKUP(C2801,'DS ST'!A:A,'DS ST'!B:B)</f>
        <v>LVN</v>
      </c>
      <c r="E2801" s="94" t="str">
        <f t="array" ref="E2801">XLOOKUP($F2801,'GIÁ'!$A:$A,'GIÁ'!$E:$E)</f>
        <v>ĐÔNG</v>
      </c>
      <c r="F2801" s="94">
        <v>8.938539773022E12</v>
      </c>
      <c r="G2801" s="95" t="s">
        <v>3074</v>
      </c>
      <c r="H2801" s="95" t="s">
        <v>57</v>
      </c>
      <c r="I2801" s="96">
        <v>4.0</v>
      </c>
      <c r="J2801" s="96">
        <v>3.0</v>
      </c>
      <c r="K2801" s="98">
        <f t="shared" si="4"/>
        <v>1</v>
      </c>
      <c r="L2801" s="99" t="s">
        <v>6816</v>
      </c>
      <c r="M2801" s="100" t="s">
        <v>6817</v>
      </c>
      <c r="N2801" s="101" t="str">
        <f t="shared" si="139"/>
        <v>PT1590304-T0018938539773022</v>
      </c>
      <c r="O2801" s="128"/>
      <c r="P2801" s="100"/>
      <c r="Q2801" s="103">
        <f t="shared" si="5"/>
        <v>1</v>
      </c>
      <c r="R2801" s="161"/>
      <c r="S2801" s="105"/>
      <c r="T2801" s="106"/>
      <c r="U2801" s="107"/>
      <c r="V2801" s="108" t="s">
        <v>756</v>
      </c>
      <c r="W2801" s="109" t="s">
        <v>1312</v>
      </c>
      <c r="X2801" s="110" t="str">
        <f t="shared" si="6"/>
        <v/>
      </c>
      <c r="Y2801" s="110" t="str">
        <f t="shared" si="7"/>
        <v/>
      </c>
      <c r="Z2801" s="139" t="str">
        <f>IF(N(Q2801)&lt;=0,"",IF(ISNUMBER(SEARCH("Thiếu kiện",V2801)),"Kho đông mát",IF(AND(N(Q2801)&gt;0,N(P2801)&gt;0,OR(ISNUMBER(SEARCH("Hình KDB",U2801)),ISNUMBER(SEARCH("Hình tele",U2801)),ISNUMBER(SEARCH("sai code",U2801)),ISNUMBER(SEARCH("ST nhận",U2801)))),"Kho đông mát",IF(AND(W2801="DC giao thiếu",OR(ISNUMBER(SEARCH("Hình KDB",U2801)),ISNUMBER(SEARCH("Hình tele",U2801)),ISNUMBER(SEARCH("sai code",U2801)))),"Kho đông mát",IF(W2801="DC giao thiếu","Chưa xác định",IF(AND(W2801="DC pick sai",OR(ISNUMBER(SEARCH("Hình KDB",U2801)),ISNUMBER(SEARCH("Hình tele",U2801)),ISNUMBER(SEARCH("sai code",U2801)),ISNUMBER(SEARCH("ST nhận",U2801)))),"Kho đông mát",IF(W2801="DC pick sai","Chưa xác định",IF(AND(W2801="Hao hụt",N(O2801)&gt;0,OR(ISNUMBER(SEARCH("Hình KDB",U2801)),ISNUMBER(SEARCH("Hình tele",U2801)),ISNUMBER(SEARCH("sai code",U2801)),ISNUMBER(SEARCH("ST nhận",U2801)))),"Kho đông mát",IF(W2801="Hao hụt","Chưa xác định",IF(OR(W2801="VT giao sai điểm",W2801="Không đạt nhiệt độ",W2801="TX giao thiếu kiện",W2801="Hàng không đạt CL"),"Kho đông mát",IF(W2801="Chưa xác định","Chưa xác định",IF(N(P2801)&gt;0,"Chưa xác định",""))))))))))))</f>
        <v>Chưa xác định</v>
      </c>
      <c r="AA2801" s="109" t="s">
        <v>5260</v>
      </c>
      <c r="AB2801" s="106"/>
      <c r="AC2801" s="158"/>
      <c r="AD2801" s="160"/>
      <c r="AE2801" s="127"/>
      <c r="AF2801" s="113"/>
      <c r="AG2801" s="165" t="str">
        <f t="array" ref="AG2801">XLOOKUP(F2801,'CLV2'!A:A,'CLV2'!E:E)</f>
        <v>2.FROZEN FOODS</v>
      </c>
      <c r="AH2801" s="115" t="str">
        <f t="array" ref="AH2801">XLOOKUP(F2801,'CLV2'!A:A,'CLV2'!F:F)</f>
        <v>3.PIZZA - READY MEALS</v>
      </c>
      <c r="AI2801" s="115" t="str">
        <f t="shared" si="8"/>
        <v>Pack</v>
      </c>
      <c r="AJ2801" s="116">
        <f t="shared" si="9"/>
        <v>0.25</v>
      </c>
      <c r="AK2801" s="117" t="str">
        <f t="array" ref="AK2801">XLOOKUP(F2801,'GIÁ'!A:A,'GIÁ'!D:D)</f>
        <v>18748.27</v>
      </c>
      <c r="AL2801" s="118">
        <f t="shared" si="10"/>
        <v>18748.27</v>
      </c>
      <c r="AM2801" s="118">
        <f t="shared" si="11"/>
        <v>0</v>
      </c>
      <c r="AN2801" s="119">
        <f t="shared" si="12"/>
        <v>0</v>
      </c>
      <c r="AO2801" s="118">
        <f t="shared" si="13"/>
        <v>0</v>
      </c>
      <c r="AP2801" s="121">
        <f t="shared" si="14"/>
        <v>18748.27</v>
      </c>
      <c r="AQ2801" s="122"/>
      <c r="AR2801" s="119"/>
    </row>
    <row r="2802" ht="22.5" customHeight="1">
      <c r="A2802" s="89">
        <v>46233.0</v>
      </c>
      <c r="B2802" s="90">
        <v>0.44375</v>
      </c>
      <c r="C2802" s="91" t="s">
        <v>1353</v>
      </c>
      <c r="D2802" s="129" t="str">
        <f t="array" ref="D2802">XLOOKUP(C2802,'DS ST'!A:A,'DS ST'!B:B)</f>
        <v>LVN</v>
      </c>
      <c r="E2802" s="94" t="str">
        <f t="array" ref="E2802">XLOOKUP($F2802,'GIÁ'!$A:$A,'GIÁ'!$E:$E)</f>
        <v>ĐÔNG</v>
      </c>
      <c r="F2802" s="94">
        <v>9.555894515624E12</v>
      </c>
      <c r="G2802" s="95" t="s">
        <v>3305</v>
      </c>
      <c r="H2802" s="95" t="s">
        <v>224</v>
      </c>
      <c r="I2802" s="96">
        <v>2.0</v>
      </c>
      <c r="J2802" s="96">
        <v>0.0</v>
      </c>
      <c r="K2802" s="98">
        <f t="shared" si="4"/>
        <v>2</v>
      </c>
      <c r="L2802" s="99" t="s">
        <v>6816</v>
      </c>
      <c r="M2802" s="100" t="s">
        <v>6817</v>
      </c>
      <c r="N2802" s="101" t="str">
        <f t="shared" si="139"/>
        <v>PT1590304-T0019555894515624</v>
      </c>
      <c r="O2802" s="128"/>
      <c r="P2802" s="100"/>
      <c r="Q2802" s="103">
        <f t="shared" si="5"/>
        <v>2</v>
      </c>
      <c r="R2802" s="161"/>
      <c r="S2802" s="105"/>
      <c r="T2802" s="106"/>
      <c r="U2802" s="107" t="s">
        <v>6556</v>
      </c>
      <c r="V2802" s="108" t="s">
        <v>756</v>
      </c>
      <c r="W2802" s="109" t="s">
        <v>1908</v>
      </c>
      <c r="X2802" s="110" t="str">
        <f t="shared" si="6"/>
        <v/>
      </c>
      <c r="Y2802" s="110" t="str">
        <f t="shared" si="7"/>
        <v/>
      </c>
      <c r="Z2802" s="109" t="s">
        <v>797</v>
      </c>
      <c r="AA2802" s="109" t="s">
        <v>802</v>
      </c>
      <c r="AB2802" s="106"/>
      <c r="AC2802" s="158"/>
      <c r="AD2802" s="160"/>
      <c r="AE2802" s="127"/>
      <c r="AF2802" s="113"/>
      <c r="AG2802" s="165" t="str">
        <f t="array" ref="AG2802">XLOOKUP(F2802,'CLV2'!A:A,'CLV2'!E:E)</f>
        <v>2.FROZEN FOODS</v>
      </c>
      <c r="AH2802" s="115" t="str">
        <f t="array" ref="AH2802">XLOOKUP(F2802,'CLV2'!A:A,'CLV2'!F:F)</f>
        <v>3.HOTPOT AND FRIED</v>
      </c>
      <c r="AI2802" s="115" t="str">
        <f t="shared" si="8"/>
        <v>Pack</v>
      </c>
      <c r="AJ2802" s="116">
        <f t="shared" si="9"/>
        <v>1</v>
      </c>
      <c r="AK2802" s="117" t="str">
        <f t="array" ref="AK2802">XLOOKUP(F2802,'GIÁ'!A:A,'GIÁ'!D:D)</f>
        <v>87761.05</v>
      </c>
      <c r="AL2802" s="118">
        <f t="shared" si="10"/>
        <v>175522.1</v>
      </c>
      <c r="AM2802" s="118">
        <f t="shared" si="11"/>
        <v>0</v>
      </c>
      <c r="AN2802" s="119">
        <f t="shared" si="12"/>
        <v>0</v>
      </c>
      <c r="AO2802" s="118">
        <f t="shared" si="13"/>
        <v>175522.1</v>
      </c>
      <c r="AP2802" s="121">
        <f t="shared" si="14"/>
        <v>0</v>
      </c>
      <c r="AQ2802" s="122"/>
      <c r="AR2802" s="119"/>
    </row>
    <row r="2803" ht="22.5" customHeight="1">
      <c r="A2803" s="89">
        <v>46233.0</v>
      </c>
      <c r="B2803" s="90">
        <v>0.44375</v>
      </c>
      <c r="C2803" s="91" t="s">
        <v>1353</v>
      </c>
      <c r="D2803" s="129" t="str">
        <f t="array" ref="D2803">XLOOKUP(C2803,'DS ST'!A:A,'DS ST'!B:B)</f>
        <v>LVN</v>
      </c>
      <c r="E2803" s="94" t="str">
        <f t="array" ref="E2803">XLOOKUP($F2803,'GIÁ'!$A:$A,'GIÁ'!$E:$E)</f>
        <v>ĐÔNG</v>
      </c>
      <c r="F2803" s="94">
        <v>8.938562334023E12</v>
      </c>
      <c r="G2803" s="95" t="s">
        <v>3181</v>
      </c>
      <c r="H2803" s="95" t="s">
        <v>57</v>
      </c>
      <c r="I2803" s="96">
        <v>2.0</v>
      </c>
      <c r="J2803" s="96">
        <v>0.0</v>
      </c>
      <c r="K2803" s="98">
        <f t="shared" si="4"/>
        <v>2</v>
      </c>
      <c r="L2803" s="99" t="s">
        <v>6816</v>
      </c>
      <c r="M2803" s="100" t="s">
        <v>6817</v>
      </c>
      <c r="N2803" s="101" t="str">
        <f t="shared" si="139"/>
        <v>PT1590304-T0018938562334023</v>
      </c>
      <c r="O2803" s="128"/>
      <c r="P2803" s="100"/>
      <c r="Q2803" s="103">
        <f t="shared" si="5"/>
        <v>2</v>
      </c>
      <c r="R2803" s="161"/>
      <c r="S2803" s="105"/>
      <c r="T2803" s="106"/>
      <c r="U2803" s="107" t="s">
        <v>6555</v>
      </c>
      <c r="V2803" s="108" t="s">
        <v>756</v>
      </c>
      <c r="W2803" s="109" t="s">
        <v>1908</v>
      </c>
      <c r="X2803" s="110" t="str">
        <f t="shared" si="6"/>
        <v/>
      </c>
      <c r="Y2803" s="110" t="str">
        <f t="shared" si="7"/>
        <v/>
      </c>
      <c r="Z2803" s="109" t="s">
        <v>797</v>
      </c>
      <c r="AA2803" s="109" t="s">
        <v>802</v>
      </c>
      <c r="AB2803" s="106"/>
      <c r="AC2803" s="158"/>
      <c r="AD2803" s="160"/>
      <c r="AE2803" s="127"/>
      <c r="AF2803" s="113"/>
      <c r="AG2803" s="165" t="str">
        <f t="array" ref="AG2803">XLOOKUP(F2803,'CLV2'!A:A,'CLV2'!E:E)</f>
        <v>2.FROZEN FOODS</v>
      </c>
      <c r="AH2803" s="115" t="str">
        <f t="array" ref="AH2803">XLOOKUP(F2803,'CLV2'!A:A,'CLV2'!F:F)</f>
        <v>3.PIZZA - READY MEALS</v>
      </c>
      <c r="AI2803" s="115" t="str">
        <f t="shared" si="8"/>
        <v>Pack</v>
      </c>
      <c r="AJ2803" s="116">
        <f t="shared" si="9"/>
        <v>1</v>
      </c>
      <c r="AK2803" s="117" t="str">
        <f t="array" ref="AK2803">XLOOKUP(F2803,'GIÁ'!A:A,'GIÁ'!D:D)</f>
        <v>43635.50</v>
      </c>
      <c r="AL2803" s="118">
        <f t="shared" si="10"/>
        <v>87271</v>
      </c>
      <c r="AM2803" s="118">
        <f t="shared" si="11"/>
        <v>0</v>
      </c>
      <c r="AN2803" s="119">
        <f t="shared" si="12"/>
        <v>0</v>
      </c>
      <c r="AO2803" s="118">
        <f t="shared" si="13"/>
        <v>87271</v>
      </c>
      <c r="AP2803" s="121">
        <f t="shared" si="14"/>
        <v>0</v>
      </c>
      <c r="AQ2803" s="122"/>
      <c r="AR2803" s="119"/>
    </row>
    <row r="2804" ht="22.5" customHeight="1">
      <c r="A2804" s="89">
        <v>46233.0</v>
      </c>
      <c r="B2804" s="90">
        <v>0.44375</v>
      </c>
      <c r="C2804" s="91" t="s">
        <v>1353</v>
      </c>
      <c r="D2804" s="129" t="str">
        <f t="array" ref="D2804">XLOOKUP(C2804,'DS ST'!A:A,'DS ST'!B:B)</f>
        <v>LVN</v>
      </c>
      <c r="E2804" s="94" t="str">
        <f t="array" ref="E2804">XLOOKUP($F2804,'GIÁ'!$A:$A,'GIÁ'!$E:$E)</f>
        <v>ĐÔNG</v>
      </c>
      <c r="F2804" s="94">
        <v>8.93623909005E12</v>
      </c>
      <c r="G2804" s="95" t="s">
        <v>2717</v>
      </c>
      <c r="H2804" s="95" t="s">
        <v>75</v>
      </c>
      <c r="I2804" s="96">
        <v>2.0</v>
      </c>
      <c r="J2804" s="96">
        <v>0.0</v>
      </c>
      <c r="K2804" s="98">
        <f t="shared" si="4"/>
        <v>2</v>
      </c>
      <c r="L2804" s="99" t="s">
        <v>6816</v>
      </c>
      <c r="M2804" s="100" t="s">
        <v>6817</v>
      </c>
      <c r="N2804" s="101" t="str">
        <f t="shared" si="139"/>
        <v>PT1590304-T0018936239090050</v>
      </c>
      <c r="O2804" s="128"/>
      <c r="P2804" s="100"/>
      <c r="Q2804" s="103">
        <f t="shared" si="5"/>
        <v>2</v>
      </c>
      <c r="R2804" s="161"/>
      <c r="S2804" s="105"/>
      <c r="T2804" s="106"/>
      <c r="U2804" s="107" t="s">
        <v>6538</v>
      </c>
      <c r="V2804" s="108" t="s">
        <v>756</v>
      </c>
      <c r="W2804" s="109" t="s">
        <v>1908</v>
      </c>
      <c r="X2804" s="110" t="str">
        <f t="shared" si="6"/>
        <v/>
      </c>
      <c r="Y2804" s="110" t="str">
        <f t="shared" si="7"/>
        <v/>
      </c>
      <c r="Z2804" s="109" t="s">
        <v>797</v>
      </c>
      <c r="AA2804" s="109" t="s">
        <v>802</v>
      </c>
      <c r="AB2804" s="106"/>
      <c r="AC2804" s="158"/>
      <c r="AD2804" s="160"/>
      <c r="AE2804" s="127"/>
      <c r="AF2804" s="113"/>
      <c r="AG2804" s="165" t="str">
        <f t="array" ref="AG2804">XLOOKUP(F2804,'CLV2'!A:A,'CLV2'!E:E)</f>
        <v>2.MEAT</v>
      </c>
      <c r="AH2804" s="115" t="str">
        <f t="array" ref="AH2804">XLOOKUP(F2804,'CLV2'!A:A,'CLV2'!F:F)</f>
        <v>3.FROZEN MEAT</v>
      </c>
      <c r="AI2804" s="115" t="str">
        <f t="shared" si="8"/>
        <v>Pack</v>
      </c>
      <c r="AJ2804" s="116">
        <f t="shared" si="9"/>
        <v>1</v>
      </c>
      <c r="AK2804" s="117" t="str">
        <f t="array" ref="AK2804">XLOOKUP(F2804,'GIÁ'!A:A,'GIÁ'!D:D)</f>
        <v>118354.38</v>
      </c>
      <c r="AL2804" s="118">
        <f t="shared" si="10"/>
        <v>236708.76</v>
      </c>
      <c r="AM2804" s="118">
        <f t="shared" si="11"/>
        <v>0</v>
      </c>
      <c r="AN2804" s="119">
        <f t="shared" si="12"/>
        <v>0</v>
      </c>
      <c r="AO2804" s="118">
        <f t="shared" si="13"/>
        <v>236708.76</v>
      </c>
      <c r="AP2804" s="121">
        <f t="shared" si="14"/>
        <v>0</v>
      </c>
      <c r="AQ2804" s="122"/>
      <c r="AR2804" s="119"/>
    </row>
    <row r="2805" ht="22.5" customHeight="1">
      <c r="A2805" s="89">
        <v>46233.0</v>
      </c>
      <c r="B2805" s="90">
        <v>0.44375</v>
      </c>
      <c r="C2805" s="91" t="s">
        <v>1353</v>
      </c>
      <c r="D2805" s="129" t="str">
        <f t="array" ref="D2805">XLOOKUP(C2805,'DS ST'!A:A,'DS ST'!B:B)</f>
        <v>LVN</v>
      </c>
      <c r="E2805" s="94" t="str">
        <f t="array" ref="E2805">XLOOKUP($F2805,'GIÁ'!$A:$A,'GIÁ'!$E:$E)</f>
        <v>ĐÔNG</v>
      </c>
      <c r="F2805" s="94">
        <v>8.936190860716E12</v>
      </c>
      <c r="G2805" s="95" t="s">
        <v>2610</v>
      </c>
      <c r="H2805" s="95" t="s">
        <v>93</v>
      </c>
      <c r="I2805" s="96">
        <v>12.0</v>
      </c>
      <c r="J2805" s="96">
        <v>0.0</v>
      </c>
      <c r="K2805" s="98">
        <f t="shared" si="4"/>
        <v>12</v>
      </c>
      <c r="L2805" s="99" t="s">
        <v>6816</v>
      </c>
      <c r="M2805" s="100" t="s">
        <v>6817</v>
      </c>
      <c r="N2805" s="101" t="str">
        <f t="shared" si="139"/>
        <v>PT1590304-T0018936190860716</v>
      </c>
      <c r="O2805" s="128"/>
      <c r="P2805" s="100"/>
      <c r="Q2805" s="103">
        <f t="shared" si="5"/>
        <v>12</v>
      </c>
      <c r="R2805" s="161"/>
      <c r="S2805" s="105"/>
      <c r="T2805" s="106"/>
      <c r="U2805" s="107" t="s">
        <v>6539</v>
      </c>
      <c r="V2805" s="108" t="s">
        <v>756</v>
      </c>
      <c r="W2805" s="109" t="s">
        <v>1908</v>
      </c>
      <c r="X2805" s="110" t="str">
        <f t="shared" si="6"/>
        <v/>
      </c>
      <c r="Y2805" s="110" t="str">
        <f t="shared" si="7"/>
        <v/>
      </c>
      <c r="Z2805" s="109" t="s">
        <v>797</v>
      </c>
      <c r="AA2805" s="109" t="s">
        <v>802</v>
      </c>
      <c r="AB2805" s="106"/>
      <c r="AC2805" s="158"/>
      <c r="AD2805" s="160"/>
      <c r="AE2805" s="127"/>
      <c r="AF2805" s="113"/>
      <c r="AG2805" s="165" t="str">
        <f t="array" ref="AG2805">XLOOKUP(F2805,'CLV2'!A:A,'CLV2'!E:E)</f>
        <v>2.MEAT</v>
      </c>
      <c r="AH2805" s="115" t="str">
        <f t="array" ref="AH2805">XLOOKUP(F2805,'CLV2'!A:A,'CLV2'!F:F)</f>
        <v>3.FROZEN MEAT</v>
      </c>
      <c r="AI2805" s="115" t="str">
        <f t="shared" si="8"/>
        <v>Pack</v>
      </c>
      <c r="AJ2805" s="116">
        <f t="shared" si="9"/>
        <v>1</v>
      </c>
      <c r="AK2805" s="117" t="str">
        <f t="array" ref="AK2805">XLOOKUP(F2805,'GIÁ'!A:A,'GIÁ'!D:D)</f>
        <v>49176.27</v>
      </c>
      <c r="AL2805" s="118">
        <f t="shared" si="10"/>
        <v>590115.24</v>
      </c>
      <c r="AM2805" s="118">
        <f t="shared" si="11"/>
        <v>0</v>
      </c>
      <c r="AN2805" s="119">
        <f t="shared" si="12"/>
        <v>0</v>
      </c>
      <c r="AO2805" s="118">
        <f t="shared" si="13"/>
        <v>590115.24</v>
      </c>
      <c r="AP2805" s="121">
        <f t="shared" si="14"/>
        <v>0</v>
      </c>
      <c r="AQ2805" s="122"/>
      <c r="AR2805" s="119"/>
    </row>
    <row r="2806" ht="22.5" customHeight="1">
      <c r="A2806" s="89">
        <v>46233.0</v>
      </c>
      <c r="B2806" s="90">
        <v>0.44375</v>
      </c>
      <c r="C2806" s="91" t="s">
        <v>1353</v>
      </c>
      <c r="D2806" s="129" t="str">
        <f t="array" ref="D2806">XLOOKUP(C2806,'DS ST'!A:A,'DS ST'!B:B)</f>
        <v>LVN</v>
      </c>
      <c r="E2806" s="94" t="str">
        <f t="array" ref="E2806">XLOOKUP($F2806,'GIÁ'!$A:$A,'GIÁ'!$E:$E)</f>
        <v>ĐÔNG</v>
      </c>
      <c r="F2806" s="94">
        <v>8.936239090036E12</v>
      </c>
      <c r="G2806" s="95" t="s">
        <v>2713</v>
      </c>
      <c r="H2806" s="95" t="s">
        <v>75</v>
      </c>
      <c r="I2806" s="96">
        <v>6.0</v>
      </c>
      <c r="J2806" s="96">
        <v>0.0</v>
      </c>
      <c r="K2806" s="98">
        <f t="shared" si="4"/>
        <v>6</v>
      </c>
      <c r="L2806" s="99" t="s">
        <v>6816</v>
      </c>
      <c r="M2806" s="100" t="s">
        <v>6817</v>
      </c>
      <c r="N2806" s="101" t="str">
        <f t="shared" si="139"/>
        <v>PT1590304-T0018936239090036</v>
      </c>
      <c r="O2806" s="128"/>
      <c r="P2806" s="100"/>
      <c r="Q2806" s="103">
        <f t="shared" si="5"/>
        <v>6</v>
      </c>
      <c r="R2806" s="161"/>
      <c r="S2806" s="105"/>
      <c r="T2806" s="106"/>
      <c r="U2806" s="107" t="s">
        <v>6539</v>
      </c>
      <c r="V2806" s="108" t="s">
        <v>756</v>
      </c>
      <c r="W2806" s="109" t="s">
        <v>1908</v>
      </c>
      <c r="X2806" s="110" t="str">
        <f t="shared" si="6"/>
        <v/>
      </c>
      <c r="Y2806" s="110" t="str">
        <f t="shared" si="7"/>
        <v/>
      </c>
      <c r="Z2806" s="109" t="s">
        <v>797</v>
      </c>
      <c r="AA2806" s="109" t="s">
        <v>802</v>
      </c>
      <c r="AB2806" s="106"/>
      <c r="AC2806" s="158"/>
      <c r="AD2806" s="160"/>
      <c r="AE2806" s="127"/>
      <c r="AF2806" s="113"/>
      <c r="AG2806" s="165" t="str">
        <f t="array" ref="AG2806">XLOOKUP(F2806,'CLV2'!A:A,'CLV2'!E:E)</f>
        <v>2.MEAT</v>
      </c>
      <c r="AH2806" s="115" t="str">
        <f t="array" ref="AH2806">XLOOKUP(F2806,'CLV2'!A:A,'CLV2'!F:F)</f>
        <v>3.FROZEN MEAT</v>
      </c>
      <c r="AI2806" s="115" t="str">
        <f t="shared" si="8"/>
        <v>Pack</v>
      </c>
      <c r="AJ2806" s="116">
        <f t="shared" si="9"/>
        <v>1</v>
      </c>
      <c r="AK2806" s="117" t="str">
        <f t="array" ref="AK2806">XLOOKUP(F2806,'GIÁ'!A:A,'GIÁ'!D:D)</f>
        <v>47814.16</v>
      </c>
      <c r="AL2806" s="118">
        <f t="shared" si="10"/>
        <v>286884.96</v>
      </c>
      <c r="AM2806" s="118">
        <f t="shared" si="11"/>
        <v>0</v>
      </c>
      <c r="AN2806" s="119">
        <f t="shared" si="12"/>
        <v>0</v>
      </c>
      <c r="AO2806" s="118">
        <f t="shared" si="13"/>
        <v>286884.96</v>
      </c>
      <c r="AP2806" s="121">
        <f t="shared" si="14"/>
        <v>0</v>
      </c>
      <c r="AQ2806" s="122"/>
      <c r="AR2806" s="119"/>
    </row>
    <row r="2807" ht="22.5" customHeight="1">
      <c r="A2807" s="89">
        <v>46233.0</v>
      </c>
      <c r="B2807" s="90">
        <v>0.44375</v>
      </c>
      <c r="C2807" s="91" t="s">
        <v>1353</v>
      </c>
      <c r="D2807" s="129" t="str">
        <f t="array" ref="D2807">XLOOKUP(C2807,'DS ST'!A:A,'DS ST'!B:B)</f>
        <v>LVN</v>
      </c>
      <c r="E2807" s="94" t="str">
        <f t="array" ref="E2807">XLOOKUP($F2807,'GIÁ'!$A:$A,'GIÁ'!$E:$E)</f>
        <v>ĐÔNG</v>
      </c>
      <c r="F2807" s="94">
        <v>8.938535604047E12</v>
      </c>
      <c r="G2807" s="95" t="s">
        <v>3054</v>
      </c>
      <c r="H2807" s="95" t="s">
        <v>787</v>
      </c>
      <c r="I2807" s="96">
        <v>3.0</v>
      </c>
      <c r="J2807" s="96">
        <v>0.0</v>
      </c>
      <c r="K2807" s="98">
        <f t="shared" si="4"/>
        <v>3</v>
      </c>
      <c r="L2807" s="99" t="s">
        <v>6816</v>
      </c>
      <c r="M2807" s="100" t="s">
        <v>6817</v>
      </c>
      <c r="N2807" s="101" t="str">
        <f t="shared" si="139"/>
        <v>PT1590304-T0018938535604047</v>
      </c>
      <c r="O2807" s="128"/>
      <c r="P2807" s="100"/>
      <c r="Q2807" s="103">
        <f t="shared" si="5"/>
        <v>3</v>
      </c>
      <c r="R2807" s="161"/>
      <c r="S2807" s="105"/>
      <c r="T2807" s="106"/>
      <c r="U2807" s="107" t="s">
        <v>6541</v>
      </c>
      <c r="V2807" s="108" t="s">
        <v>756</v>
      </c>
      <c r="W2807" s="109" t="s">
        <v>1908</v>
      </c>
      <c r="X2807" s="110" t="str">
        <f t="shared" si="6"/>
        <v/>
      </c>
      <c r="Y2807" s="110" t="str">
        <f t="shared" si="7"/>
        <v/>
      </c>
      <c r="Z2807" s="109" t="s">
        <v>797</v>
      </c>
      <c r="AA2807" s="109" t="s">
        <v>802</v>
      </c>
      <c r="AB2807" s="106"/>
      <c r="AC2807" s="158"/>
      <c r="AD2807" s="160"/>
      <c r="AE2807" s="127"/>
      <c r="AF2807" s="113"/>
      <c r="AG2807" s="165" t="str">
        <f t="array" ref="AG2807">XLOOKUP(F2807,'CLV2'!A:A,'CLV2'!E:E)</f>
        <v>2.FISH AND SEAFOOD</v>
      </c>
      <c r="AH2807" s="115" t="str">
        <f t="array" ref="AH2807">XLOOKUP(F2807,'CLV2'!A:A,'CLV2'!F:F)</f>
        <v>3.FROZEN FISH AND SEAFOOD</v>
      </c>
      <c r="AI2807" s="115" t="str">
        <f t="shared" si="8"/>
        <v>Pack</v>
      </c>
      <c r="AJ2807" s="116">
        <f t="shared" si="9"/>
        <v>1</v>
      </c>
      <c r="AK2807" s="117" t="str">
        <f t="array" ref="AK2807">XLOOKUP(F2807,'GIÁ'!A:A,'GIÁ'!D:D)</f>
        <v>48011.15</v>
      </c>
      <c r="AL2807" s="118">
        <f t="shared" si="10"/>
        <v>144033.45</v>
      </c>
      <c r="AM2807" s="118">
        <f t="shared" si="11"/>
        <v>0</v>
      </c>
      <c r="AN2807" s="119">
        <f t="shared" si="12"/>
        <v>0</v>
      </c>
      <c r="AO2807" s="118">
        <f t="shared" si="13"/>
        <v>144033.45</v>
      </c>
      <c r="AP2807" s="121">
        <f t="shared" si="14"/>
        <v>0</v>
      </c>
      <c r="AQ2807" s="122"/>
      <c r="AR2807" s="119"/>
    </row>
    <row r="2808" ht="22.5" customHeight="1">
      <c r="A2808" s="89">
        <v>46233.0</v>
      </c>
      <c r="B2808" s="90">
        <v>0.44375</v>
      </c>
      <c r="C2808" s="91" t="s">
        <v>1353</v>
      </c>
      <c r="D2808" s="129" t="str">
        <f t="array" ref="D2808">XLOOKUP(C2808,'DS ST'!A:A,'DS ST'!B:B)</f>
        <v>LVN</v>
      </c>
      <c r="E2808" s="94" t="str">
        <f t="array" ref="E2808">XLOOKUP($F2808,'GIÁ'!$A:$A,'GIÁ'!$E:$E)</f>
        <v>ĐÔNG</v>
      </c>
      <c r="F2808" s="94">
        <v>8.936187610089E12</v>
      </c>
      <c r="G2808" s="95" t="s">
        <v>2590</v>
      </c>
      <c r="H2808" s="95" t="s">
        <v>224</v>
      </c>
      <c r="I2808" s="96">
        <v>2.0</v>
      </c>
      <c r="J2808" s="96">
        <v>0.0</v>
      </c>
      <c r="K2808" s="98">
        <f t="shared" si="4"/>
        <v>2</v>
      </c>
      <c r="L2808" s="99" t="s">
        <v>6816</v>
      </c>
      <c r="M2808" s="100" t="s">
        <v>6817</v>
      </c>
      <c r="N2808" s="101" t="str">
        <f t="shared" si="139"/>
        <v>PT1590304-T0018936187610089</v>
      </c>
      <c r="O2808" s="128"/>
      <c r="P2808" s="100"/>
      <c r="Q2808" s="103">
        <f t="shared" si="5"/>
        <v>2</v>
      </c>
      <c r="R2808" s="161"/>
      <c r="S2808" s="105"/>
      <c r="T2808" s="106"/>
      <c r="U2808" s="107" t="s">
        <v>6532</v>
      </c>
      <c r="V2808" s="108" t="s">
        <v>756</v>
      </c>
      <c r="W2808" s="109" t="s">
        <v>1908</v>
      </c>
      <c r="X2808" s="110" t="str">
        <f t="shared" si="6"/>
        <v/>
      </c>
      <c r="Y2808" s="110" t="str">
        <f t="shared" si="7"/>
        <v/>
      </c>
      <c r="Z2808" s="109" t="s">
        <v>797</v>
      </c>
      <c r="AA2808" s="109" t="s">
        <v>802</v>
      </c>
      <c r="AB2808" s="106"/>
      <c r="AC2808" s="158"/>
      <c r="AD2808" s="160"/>
      <c r="AE2808" s="127"/>
      <c r="AF2808" s="113"/>
      <c r="AG2808" s="165" t="str">
        <f t="array" ref="AG2808">XLOOKUP(F2808,'CLV2'!A:A,'CLV2'!E:E)</f>
        <v>2.FISH AND SEAFOOD</v>
      </c>
      <c r="AH2808" s="115" t="str">
        <f t="array" ref="AH2808">XLOOKUP(F2808,'CLV2'!A:A,'CLV2'!F:F)</f>
        <v>3.FROZEN FISH AND SEAFOOD</v>
      </c>
      <c r="AI2808" s="115" t="str">
        <f t="shared" si="8"/>
        <v>Pack</v>
      </c>
      <c r="AJ2808" s="116">
        <f t="shared" si="9"/>
        <v>1</v>
      </c>
      <c r="AK2808" s="117" t="str">
        <f t="array" ref="AK2808">XLOOKUP(F2808,'GIÁ'!A:A,'GIÁ'!D:D)</f>
        <v>73948.55</v>
      </c>
      <c r="AL2808" s="118">
        <f t="shared" si="10"/>
        <v>147897.1</v>
      </c>
      <c r="AM2808" s="118">
        <f t="shared" si="11"/>
        <v>0</v>
      </c>
      <c r="AN2808" s="119">
        <f t="shared" si="12"/>
        <v>0</v>
      </c>
      <c r="AO2808" s="118">
        <f t="shared" si="13"/>
        <v>147897.1</v>
      </c>
      <c r="AP2808" s="121">
        <f t="shared" si="14"/>
        <v>0</v>
      </c>
      <c r="AQ2808" s="122"/>
      <c r="AR2808" s="119"/>
    </row>
    <row r="2809" ht="22.5" customHeight="1">
      <c r="A2809" s="89">
        <v>46233.0</v>
      </c>
      <c r="B2809" s="90">
        <v>0.44375</v>
      </c>
      <c r="C2809" s="91" t="s">
        <v>1353</v>
      </c>
      <c r="D2809" s="129" t="str">
        <f t="array" ref="D2809">XLOOKUP(C2809,'DS ST'!A:A,'DS ST'!B:B)</f>
        <v>LVN</v>
      </c>
      <c r="E2809" s="94" t="str">
        <f t="array" ref="E2809">XLOOKUP($F2809,'GIÁ'!$A:$A,'GIÁ'!$E:$E)</f>
        <v>ĐÔNG</v>
      </c>
      <c r="F2809" s="94">
        <v>8.938535604597E12</v>
      </c>
      <c r="G2809" s="95" t="s">
        <v>3063</v>
      </c>
      <c r="H2809" s="95" t="s">
        <v>93</v>
      </c>
      <c r="I2809" s="96">
        <v>4.0</v>
      </c>
      <c r="J2809" s="96">
        <v>0.0</v>
      </c>
      <c r="K2809" s="98">
        <f t="shared" si="4"/>
        <v>4</v>
      </c>
      <c r="L2809" s="99" t="s">
        <v>6816</v>
      </c>
      <c r="M2809" s="100" t="s">
        <v>6817</v>
      </c>
      <c r="N2809" s="101" t="str">
        <f t="shared" si="139"/>
        <v>PT1590304-T0018938535604597</v>
      </c>
      <c r="O2809" s="128"/>
      <c r="P2809" s="100"/>
      <c r="Q2809" s="103">
        <f t="shared" si="5"/>
        <v>4</v>
      </c>
      <c r="R2809" s="161"/>
      <c r="S2809" s="105"/>
      <c r="T2809" s="106"/>
      <c r="U2809" s="107" t="s">
        <v>6542</v>
      </c>
      <c r="V2809" s="108" t="s">
        <v>756</v>
      </c>
      <c r="W2809" s="109" t="s">
        <v>1908</v>
      </c>
      <c r="X2809" s="110" t="str">
        <f t="shared" si="6"/>
        <v/>
      </c>
      <c r="Y2809" s="110" t="str">
        <f t="shared" si="7"/>
        <v/>
      </c>
      <c r="Z2809" s="109" t="s">
        <v>797</v>
      </c>
      <c r="AA2809" s="109" t="s">
        <v>802</v>
      </c>
      <c r="AB2809" s="106"/>
      <c r="AC2809" s="158"/>
      <c r="AD2809" s="160"/>
      <c r="AE2809" s="127"/>
      <c r="AF2809" s="113"/>
      <c r="AG2809" s="165" t="str">
        <f t="array" ref="AG2809">XLOOKUP(F2809,'CLV2'!A:A,'CLV2'!E:E)</f>
        <v>2.FISH AND SEAFOOD</v>
      </c>
      <c r="AH2809" s="115" t="str">
        <f t="array" ref="AH2809">XLOOKUP(F2809,'CLV2'!A:A,'CLV2'!F:F)</f>
        <v>3.FROZEN FISH AND SEAFOOD</v>
      </c>
      <c r="AI2809" s="115" t="str">
        <f t="shared" si="8"/>
        <v>Pack</v>
      </c>
      <c r="AJ2809" s="116">
        <f t="shared" si="9"/>
        <v>1</v>
      </c>
      <c r="AK2809" s="117" t="str">
        <f t="array" ref="AK2809">XLOOKUP(F2809,'GIÁ'!A:A,'GIÁ'!D:D)</f>
        <v>54841.46</v>
      </c>
      <c r="AL2809" s="118">
        <f t="shared" si="10"/>
        <v>219365.84</v>
      </c>
      <c r="AM2809" s="118">
        <f t="shared" si="11"/>
        <v>0</v>
      </c>
      <c r="AN2809" s="119">
        <f t="shared" si="12"/>
        <v>0</v>
      </c>
      <c r="AO2809" s="118">
        <f t="shared" si="13"/>
        <v>219365.84</v>
      </c>
      <c r="AP2809" s="121">
        <f t="shared" si="14"/>
        <v>0</v>
      </c>
      <c r="AQ2809" s="122"/>
      <c r="AR2809" s="119"/>
    </row>
    <row r="2810" ht="22.5" customHeight="1">
      <c r="A2810" s="89">
        <v>46233.0</v>
      </c>
      <c r="B2810" s="90">
        <v>0.44375</v>
      </c>
      <c r="C2810" s="91" t="s">
        <v>1353</v>
      </c>
      <c r="D2810" s="129" t="str">
        <f t="array" ref="D2810">XLOOKUP(C2810,'DS ST'!A:A,'DS ST'!B:B)</f>
        <v>LVN</v>
      </c>
      <c r="E2810" s="94" t="str">
        <f t="array" ref="E2810">XLOOKUP($F2810,'GIÁ'!$A:$A,'GIÁ'!$E:$E)</f>
        <v>ĐÔNG</v>
      </c>
      <c r="F2810" s="94">
        <v>8.936190860464E12</v>
      </c>
      <c r="G2810" s="95" t="s">
        <v>2608</v>
      </c>
      <c r="H2810" s="95" t="s">
        <v>93</v>
      </c>
      <c r="I2810" s="96">
        <v>4.0</v>
      </c>
      <c r="J2810" s="96">
        <v>0.0</v>
      </c>
      <c r="K2810" s="98">
        <f t="shared" si="4"/>
        <v>4</v>
      </c>
      <c r="L2810" s="99" t="s">
        <v>6816</v>
      </c>
      <c r="M2810" s="100" t="s">
        <v>6817</v>
      </c>
      <c r="N2810" s="101" t="str">
        <f t="shared" si="139"/>
        <v>PT1590304-T0018936190860464</v>
      </c>
      <c r="O2810" s="128"/>
      <c r="P2810" s="100"/>
      <c r="Q2810" s="103">
        <f t="shared" si="5"/>
        <v>4</v>
      </c>
      <c r="R2810" s="161"/>
      <c r="S2810" s="105"/>
      <c r="T2810" s="106"/>
      <c r="U2810" s="107" t="s">
        <v>6543</v>
      </c>
      <c r="V2810" s="108" t="s">
        <v>756</v>
      </c>
      <c r="W2810" s="109" t="s">
        <v>1908</v>
      </c>
      <c r="X2810" s="110" t="str">
        <f t="shared" si="6"/>
        <v/>
      </c>
      <c r="Y2810" s="110" t="str">
        <f t="shared" si="7"/>
        <v/>
      </c>
      <c r="Z2810" s="109" t="s">
        <v>797</v>
      </c>
      <c r="AA2810" s="109" t="s">
        <v>802</v>
      </c>
      <c r="AB2810" s="106"/>
      <c r="AC2810" s="158"/>
      <c r="AD2810" s="160"/>
      <c r="AE2810" s="127"/>
      <c r="AF2810" s="113"/>
      <c r="AG2810" s="165" t="str">
        <f t="array" ref="AG2810">XLOOKUP(F2810,'CLV2'!A:A,'CLV2'!E:E)</f>
        <v>2.MEAT</v>
      </c>
      <c r="AH2810" s="115" t="str">
        <f t="array" ref="AH2810">XLOOKUP(F2810,'CLV2'!A:A,'CLV2'!F:F)</f>
        <v>3.FROZEN MEAT</v>
      </c>
      <c r="AI2810" s="115" t="str">
        <f t="shared" si="8"/>
        <v>Pack</v>
      </c>
      <c r="AJ2810" s="116">
        <f t="shared" si="9"/>
        <v>1</v>
      </c>
      <c r="AK2810" s="117" t="str">
        <f t="array" ref="AK2810">XLOOKUP(F2810,'GIÁ'!A:A,'GIÁ'!D:D)</f>
        <v>43621.31</v>
      </c>
      <c r="AL2810" s="118">
        <f t="shared" si="10"/>
        <v>174485.24</v>
      </c>
      <c r="AM2810" s="118">
        <f t="shared" si="11"/>
        <v>0</v>
      </c>
      <c r="AN2810" s="119">
        <f t="shared" si="12"/>
        <v>0</v>
      </c>
      <c r="AO2810" s="118">
        <f t="shared" si="13"/>
        <v>174485.24</v>
      </c>
      <c r="AP2810" s="121">
        <f t="shared" si="14"/>
        <v>0</v>
      </c>
      <c r="AQ2810" s="122"/>
      <c r="AR2810" s="119"/>
    </row>
    <row r="2811" ht="22.5" customHeight="1">
      <c r="A2811" s="89">
        <v>46233.0</v>
      </c>
      <c r="B2811" s="90">
        <v>0.44375</v>
      </c>
      <c r="C2811" s="91" t="s">
        <v>1353</v>
      </c>
      <c r="D2811" s="129" t="str">
        <f t="array" ref="D2811">XLOOKUP(C2811,'DS ST'!A:A,'DS ST'!B:B)</f>
        <v>LVN</v>
      </c>
      <c r="E2811" s="94" t="str">
        <f t="array" ref="E2811">XLOOKUP($F2811,'GIÁ'!$A:$A,'GIÁ'!$E:$E)</f>
        <v>ĐÔNG</v>
      </c>
      <c r="F2811" s="94">
        <v>8.938559140026E12</v>
      </c>
      <c r="G2811" s="95" t="s">
        <v>3177</v>
      </c>
      <c r="H2811" s="95" t="s">
        <v>57</v>
      </c>
      <c r="I2811" s="96">
        <v>4.0</v>
      </c>
      <c r="J2811" s="96">
        <v>0.0</v>
      </c>
      <c r="K2811" s="98">
        <f t="shared" si="4"/>
        <v>4</v>
      </c>
      <c r="L2811" s="99" t="s">
        <v>6816</v>
      </c>
      <c r="M2811" s="100" t="s">
        <v>6817</v>
      </c>
      <c r="N2811" s="101" t="str">
        <f t="shared" si="139"/>
        <v>PT1590304-T0018938559140026</v>
      </c>
      <c r="O2811" s="128"/>
      <c r="P2811" s="100"/>
      <c r="Q2811" s="103">
        <f t="shared" si="5"/>
        <v>4</v>
      </c>
      <c r="R2811" s="161"/>
      <c r="S2811" s="105"/>
      <c r="T2811" s="106"/>
      <c r="U2811" s="107" t="s">
        <v>6544</v>
      </c>
      <c r="V2811" s="108" t="s">
        <v>756</v>
      </c>
      <c r="W2811" s="109" t="s">
        <v>1908</v>
      </c>
      <c r="X2811" s="110" t="str">
        <f t="shared" si="6"/>
        <v/>
      </c>
      <c r="Y2811" s="110" t="str">
        <f t="shared" si="7"/>
        <v/>
      </c>
      <c r="Z2811" s="109" t="s">
        <v>797</v>
      </c>
      <c r="AA2811" s="109" t="s">
        <v>802</v>
      </c>
      <c r="AB2811" s="106"/>
      <c r="AC2811" s="158"/>
      <c r="AD2811" s="160"/>
      <c r="AE2811" s="127"/>
      <c r="AF2811" s="113"/>
      <c r="AG2811" s="165" t="str">
        <f t="array" ref="AG2811">XLOOKUP(F2811,'CLV2'!A:A,'CLV2'!E:E)</f>
        <v>2.MEAT</v>
      </c>
      <c r="AH2811" s="115" t="str">
        <f t="array" ref="AH2811">XLOOKUP(F2811,'CLV2'!A:A,'CLV2'!F:F)</f>
        <v>3.FROZEN MEAT</v>
      </c>
      <c r="AI2811" s="115" t="str">
        <f t="shared" si="8"/>
        <v>Pack</v>
      </c>
      <c r="AJ2811" s="116">
        <f t="shared" si="9"/>
        <v>1</v>
      </c>
      <c r="AK2811" s="117" t="str">
        <f t="array" ref="AK2811">XLOOKUP(F2811,'GIÁ'!A:A,'GIÁ'!D:D)</f>
        <v>122581.24</v>
      </c>
      <c r="AL2811" s="118">
        <f t="shared" si="10"/>
        <v>490324.96</v>
      </c>
      <c r="AM2811" s="118">
        <f t="shared" si="11"/>
        <v>0</v>
      </c>
      <c r="AN2811" s="119">
        <f t="shared" si="12"/>
        <v>0</v>
      </c>
      <c r="AO2811" s="118">
        <f t="shared" si="13"/>
        <v>490324.96</v>
      </c>
      <c r="AP2811" s="121">
        <f t="shared" si="14"/>
        <v>0</v>
      </c>
      <c r="AQ2811" s="122"/>
      <c r="AR2811" s="119"/>
    </row>
    <row r="2812" ht="22.5" customHeight="1">
      <c r="A2812" s="89">
        <v>46233.0</v>
      </c>
      <c r="B2812" s="90">
        <v>0.6152777777777778</v>
      </c>
      <c r="C2812" s="91" t="s">
        <v>1353</v>
      </c>
      <c r="D2812" s="129" t="str">
        <f t="array" ref="D2812">XLOOKUP(C2812,'DS ST'!A:A,'DS ST'!B:B)</f>
        <v>LVN</v>
      </c>
      <c r="E2812" s="94" t="str">
        <f t="array" ref="E2812">XLOOKUP($F2812,'GIÁ'!$A:$A,'GIÁ'!$E:$E)</f>
        <v>MÁT</v>
      </c>
      <c r="F2812" s="94">
        <v>8.938509645021E12</v>
      </c>
      <c r="G2812" s="95" t="s">
        <v>2938</v>
      </c>
      <c r="H2812" s="95" t="s">
        <v>224</v>
      </c>
      <c r="I2812" s="96">
        <v>2.0</v>
      </c>
      <c r="J2812" s="96">
        <v>1.0</v>
      </c>
      <c r="K2812" s="98">
        <f t="shared" si="4"/>
        <v>1</v>
      </c>
      <c r="L2812" s="99" t="s">
        <v>6818</v>
      </c>
      <c r="M2812" s="100" t="s">
        <v>6819</v>
      </c>
      <c r="N2812" s="101" t="str">
        <f t="shared" si="139"/>
        <v>TRBLVN57088938509645021</v>
      </c>
      <c r="O2812" s="128"/>
      <c r="P2812" s="100"/>
      <c r="Q2812" s="103">
        <f t="shared" si="5"/>
        <v>1</v>
      </c>
      <c r="R2812" s="161"/>
      <c r="S2812" s="105"/>
      <c r="T2812" s="106"/>
      <c r="U2812" s="107"/>
      <c r="V2812" s="108" t="s">
        <v>756</v>
      </c>
      <c r="W2812" s="109" t="s">
        <v>1312</v>
      </c>
      <c r="X2812" s="110" t="str">
        <f t="shared" si="6"/>
        <v/>
      </c>
      <c r="Y2812" s="110" t="str">
        <f t="shared" si="7"/>
        <v/>
      </c>
      <c r="Z2812" s="139" t="str">
        <f t="shared" ref="Z2812:Z2814" si="156">IF(N(Q2812)&lt;=0,"",IF(ISNUMBER(SEARCH("Thiếu kiện",V2812)),"Kho đông mát",IF(AND(N(Q2812)&gt;0,N(P2812)&gt;0,OR(ISNUMBER(SEARCH("Hình KDB",U2812)),ISNUMBER(SEARCH("Hình tele",U2812)),ISNUMBER(SEARCH("sai code",U2812)),ISNUMBER(SEARCH("ST nhận",U2812)))),"Kho đông mát",IF(AND(W2812="DC giao thiếu",OR(ISNUMBER(SEARCH("Hình KDB",U2812)),ISNUMBER(SEARCH("Hình tele",U2812)),ISNUMBER(SEARCH("sai code",U2812)))),"Kho đông mát",IF(W2812="DC giao thiếu","Chưa xác định",IF(AND(W2812="DC pick sai",OR(ISNUMBER(SEARCH("Hình KDB",U2812)),ISNUMBER(SEARCH("Hình tele",U2812)),ISNUMBER(SEARCH("sai code",U2812)),ISNUMBER(SEARCH("ST nhận",U2812)))),"Kho đông mát",IF(W2812="DC pick sai","Chưa xác định",IF(AND(W2812="Hao hụt",N(O2812)&gt;0,OR(ISNUMBER(SEARCH("Hình KDB",U2812)),ISNUMBER(SEARCH("Hình tele",U2812)),ISNUMBER(SEARCH("sai code",U2812)),ISNUMBER(SEARCH("ST nhận",U2812)))),"Kho đông mát",IF(W2812="Hao hụt","Chưa xác định",IF(OR(W2812="VT giao sai điểm",W2812="Không đạt nhiệt độ",W2812="TX giao thiếu kiện",W2812="Hàng không đạt CL"),"Kho đông mát",IF(W2812="Chưa xác định","Chưa xác định",IF(N(P2812)&gt;0,"Chưa xác định",""))))))))))))</f>
        <v>Chưa xác định</v>
      </c>
      <c r="AA2812" s="109" t="s">
        <v>5260</v>
      </c>
      <c r="AB2812" s="106"/>
      <c r="AC2812" s="158"/>
      <c r="AD2812" s="160"/>
      <c r="AE2812" s="127"/>
      <c r="AF2812" s="113"/>
      <c r="AG2812" s="165" t="str">
        <f t="array" ref="AG2812">XLOOKUP(F2812,'CLV2'!A:A,'CLV2'!E:E)</f>
        <v>2.VEGETABLES</v>
      </c>
      <c r="AH2812" s="115" t="str">
        <f t="array" ref="AH2812">XLOOKUP(F2812,'CLV2'!A:A,'CLV2'!F:F)</f>
        <v>3.MUSHROOM</v>
      </c>
      <c r="AI2812" s="115" t="str">
        <f t="shared" si="8"/>
        <v>Pack</v>
      </c>
      <c r="AJ2812" s="116">
        <f t="shared" si="9"/>
        <v>0.5</v>
      </c>
      <c r="AK2812" s="117" t="str">
        <f t="array" ref="AK2812">XLOOKUP(F2812,'GIÁ'!A:A,'GIÁ'!D:D)</f>
        <v>20376.98</v>
      </c>
      <c r="AL2812" s="118">
        <f t="shared" si="10"/>
        <v>20376.98</v>
      </c>
      <c r="AM2812" s="118">
        <f t="shared" si="11"/>
        <v>0</v>
      </c>
      <c r="AN2812" s="119">
        <f t="shared" si="12"/>
        <v>0</v>
      </c>
      <c r="AO2812" s="118">
        <f t="shared" si="13"/>
        <v>0</v>
      </c>
      <c r="AP2812" s="121">
        <f t="shared" si="14"/>
        <v>20376.98</v>
      </c>
      <c r="AQ2812" s="122"/>
      <c r="AR2812" s="119"/>
    </row>
    <row r="2813" ht="22.5" customHeight="1">
      <c r="A2813" s="89">
        <v>46233.0</v>
      </c>
      <c r="B2813" s="90">
        <v>0.6152777777777778</v>
      </c>
      <c r="C2813" s="91" t="s">
        <v>1353</v>
      </c>
      <c r="D2813" s="129" t="str">
        <f t="array" ref="D2813">XLOOKUP(C2813,'DS ST'!A:A,'DS ST'!B:B)</f>
        <v>LVN</v>
      </c>
      <c r="E2813" s="94" t="str">
        <f t="array" ref="E2813">XLOOKUP($F2813,'GIÁ'!$A:$A,'GIÁ'!$E:$E)</f>
        <v>MÁT</v>
      </c>
      <c r="F2813" s="94">
        <v>8.938509645014E12</v>
      </c>
      <c r="G2813" s="95" t="s">
        <v>2936</v>
      </c>
      <c r="H2813" s="95" t="s">
        <v>224</v>
      </c>
      <c r="I2813" s="96">
        <v>2.0</v>
      </c>
      <c r="J2813" s="96">
        <v>1.0</v>
      </c>
      <c r="K2813" s="98">
        <f t="shared" si="4"/>
        <v>1</v>
      </c>
      <c r="L2813" s="99" t="s">
        <v>6818</v>
      </c>
      <c r="M2813" s="100" t="s">
        <v>6819</v>
      </c>
      <c r="N2813" s="101" t="str">
        <f t="shared" si="139"/>
        <v>TRBLVN57088938509645014</v>
      </c>
      <c r="O2813" s="128"/>
      <c r="P2813" s="100"/>
      <c r="Q2813" s="103">
        <f t="shared" si="5"/>
        <v>1</v>
      </c>
      <c r="R2813" s="161"/>
      <c r="S2813" s="105"/>
      <c r="T2813" s="106"/>
      <c r="U2813" s="107"/>
      <c r="V2813" s="108" t="s">
        <v>756</v>
      </c>
      <c r="W2813" s="109" t="s">
        <v>1312</v>
      </c>
      <c r="X2813" s="110" t="str">
        <f t="shared" si="6"/>
        <v/>
      </c>
      <c r="Y2813" s="110" t="str">
        <f t="shared" si="7"/>
        <v/>
      </c>
      <c r="Z2813" s="139" t="str">
        <f t="shared" si="156"/>
        <v>Chưa xác định</v>
      </c>
      <c r="AA2813" s="109" t="s">
        <v>5260</v>
      </c>
      <c r="AB2813" s="106"/>
      <c r="AC2813" s="158"/>
      <c r="AD2813" s="160"/>
      <c r="AE2813" s="127"/>
      <c r="AF2813" s="113"/>
      <c r="AG2813" s="165" t="str">
        <f t="array" ref="AG2813">XLOOKUP(F2813,'CLV2'!A:A,'CLV2'!E:E)</f>
        <v>2.VEGETABLES</v>
      </c>
      <c r="AH2813" s="115" t="str">
        <f t="array" ref="AH2813">XLOOKUP(F2813,'CLV2'!A:A,'CLV2'!F:F)</f>
        <v>3.MUSHROOM</v>
      </c>
      <c r="AI2813" s="115" t="str">
        <f t="shared" si="8"/>
        <v>Pack</v>
      </c>
      <c r="AJ2813" s="116">
        <f t="shared" si="9"/>
        <v>0.5</v>
      </c>
      <c r="AK2813" s="117" t="str">
        <f t="array" ref="AK2813">XLOOKUP(F2813,'GIÁ'!A:A,'GIÁ'!D:D)</f>
        <v>20470.50</v>
      </c>
      <c r="AL2813" s="118">
        <f t="shared" si="10"/>
        <v>20470.5</v>
      </c>
      <c r="AM2813" s="118">
        <f t="shared" si="11"/>
        <v>0</v>
      </c>
      <c r="AN2813" s="119">
        <f t="shared" si="12"/>
        <v>0</v>
      </c>
      <c r="AO2813" s="118">
        <f t="shared" si="13"/>
        <v>0</v>
      </c>
      <c r="AP2813" s="121">
        <f t="shared" si="14"/>
        <v>20470.5</v>
      </c>
      <c r="AQ2813" s="122"/>
      <c r="AR2813" s="119"/>
    </row>
    <row r="2814" ht="22.5" customHeight="1">
      <c r="A2814" s="89">
        <v>46233.0</v>
      </c>
      <c r="B2814" s="90">
        <v>0.5652777777777778</v>
      </c>
      <c r="C2814" s="91" t="s">
        <v>793</v>
      </c>
      <c r="D2814" s="129" t="str">
        <f t="array" ref="D2814">XLOOKUP(C2814,'DS ST'!A:A,'DS ST'!B:B)</f>
        <v>A177</v>
      </c>
      <c r="E2814" s="94" t="str">
        <f t="array" ref="E2814">XLOOKUP($F2814,'GIÁ'!$A:$A,'GIÁ'!$E:$E)</f>
        <v>MÁT</v>
      </c>
      <c r="F2814" s="94" t="s">
        <v>3334</v>
      </c>
      <c r="G2814" s="95" t="s">
        <v>3335</v>
      </c>
      <c r="H2814" s="95" t="s">
        <v>57</v>
      </c>
      <c r="I2814" s="96">
        <v>1.0</v>
      </c>
      <c r="J2814" s="96">
        <v>0.0</v>
      </c>
      <c r="K2814" s="98">
        <f t="shared" si="4"/>
        <v>1</v>
      </c>
      <c r="L2814" s="99" t="s">
        <v>6820</v>
      </c>
      <c r="M2814" s="100" t="s">
        <v>6821</v>
      </c>
      <c r="N2814" s="101" t="str">
        <f t="shared" si="139"/>
        <v>TRBA132001SP001577</v>
      </c>
      <c r="O2814" s="128"/>
      <c r="P2814" s="100"/>
      <c r="Q2814" s="103">
        <f t="shared" si="5"/>
        <v>1</v>
      </c>
      <c r="R2814" s="161"/>
      <c r="S2814" s="105"/>
      <c r="T2814" s="106"/>
      <c r="U2814" s="107"/>
      <c r="V2814" s="108" t="s">
        <v>756</v>
      </c>
      <c r="W2814" s="109" t="s">
        <v>1312</v>
      </c>
      <c r="X2814" s="110" t="str">
        <f t="shared" si="6"/>
        <v/>
      </c>
      <c r="Y2814" s="110" t="str">
        <f t="shared" si="7"/>
        <v/>
      </c>
      <c r="Z2814" s="139" t="str">
        <f t="shared" si="156"/>
        <v>Chưa xác định</v>
      </c>
      <c r="AA2814" s="109" t="s">
        <v>5260</v>
      </c>
      <c r="AB2814" s="106"/>
      <c r="AC2814" s="158"/>
      <c r="AD2814" s="160"/>
      <c r="AE2814" s="127"/>
      <c r="AF2814" s="113"/>
      <c r="AG2814" s="165" t="str">
        <f t="array" ref="AG2814">XLOOKUP(F2814,'CLV2'!A:A,'CLV2'!E:E)</f>
        <v>2.BAKERY</v>
      </c>
      <c r="AH2814" s="115" t="str">
        <f t="array" ref="AH2814">XLOOKUP(F2814,'CLV2'!A:A,'CLV2'!F:F)</f>
        <v>3.CAKES</v>
      </c>
      <c r="AI2814" s="115" t="str">
        <f t="shared" si="8"/>
        <v>Pack</v>
      </c>
      <c r="AJ2814" s="116">
        <f t="shared" si="9"/>
        <v>1</v>
      </c>
      <c r="AK2814" s="117" t="str">
        <f t="array" ref="AK2814">XLOOKUP(F2814,'GIÁ'!A:A,'GIÁ'!D:D)</f>
        <v>22222.00</v>
      </c>
      <c r="AL2814" s="118">
        <f t="shared" si="10"/>
        <v>22222</v>
      </c>
      <c r="AM2814" s="118">
        <f t="shared" si="11"/>
        <v>0</v>
      </c>
      <c r="AN2814" s="119">
        <f t="shared" si="12"/>
        <v>0</v>
      </c>
      <c r="AO2814" s="118">
        <f t="shared" si="13"/>
        <v>0</v>
      </c>
      <c r="AP2814" s="121">
        <f t="shared" si="14"/>
        <v>22222</v>
      </c>
      <c r="AQ2814" s="122"/>
      <c r="AR2814" s="119"/>
    </row>
    <row r="2815" ht="22.5" customHeight="1">
      <c r="A2815" s="89">
        <v>46233.0</v>
      </c>
      <c r="B2815" s="90">
        <v>0.44305555555555554</v>
      </c>
      <c r="C2815" s="91" t="s">
        <v>146</v>
      </c>
      <c r="D2815" s="129" t="str">
        <f t="array" ref="D2815">XLOOKUP(C2815,'DS ST'!A:A,'DS ST'!B:B)</f>
        <v>A109</v>
      </c>
      <c r="E2815" s="94" t="str">
        <f t="array" ref="E2815">XLOOKUP($F2815,'GIÁ'!$A:$A,'GIÁ'!$E:$E)</f>
        <v>ĐÔNG</v>
      </c>
      <c r="F2815" s="94">
        <v>8.934717275081E12</v>
      </c>
      <c r="G2815" s="95" t="s">
        <v>1735</v>
      </c>
      <c r="H2815" s="95" t="s">
        <v>224</v>
      </c>
      <c r="I2815" s="96">
        <v>6.0</v>
      </c>
      <c r="J2815" s="96">
        <v>0.0</v>
      </c>
      <c r="K2815" s="98">
        <f t="shared" si="4"/>
        <v>6</v>
      </c>
      <c r="L2815" s="99" t="s">
        <v>6822</v>
      </c>
      <c r="M2815" s="100" t="s">
        <v>6823</v>
      </c>
      <c r="N2815" s="101" t="str">
        <f t="shared" si="139"/>
        <v>PT1590208-T0018934717275081</v>
      </c>
      <c r="O2815" s="128"/>
      <c r="P2815" s="100"/>
      <c r="Q2815" s="103">
        <f t="shared" si="5"/>
        <v>6</v>
      </c>
      <c r="R2815" s="161"/>
      <c r="S2815" s="105"/>
      <c r="T2815" s="106"/>
      <c r="U2815" s="107" t="s">
        <v>6563</v>
      </c>
      <c r="V2815" s="108" t="s">
        <v>756</v>
      </c>
      <c r="W2815" s="109" t="s">
        <v>1908</v>
      </c>
      <c r="X2815" s="110" t="str">
        <f t="shared" si="6"/>
        <v/>
      </c>
      <c r="Y2815" s="110" t="str">
        <f t="shared" si="7"/>
        <v/>
      </c>
      <c r="Z2815" s="109" t="s">
        <v>797</v>
      </c>
      <c r="AA2815" s="109" t="s">
        <v>802</v>
      </c>
      <c r="AB2815" s="106"/>
      <c r="AC2815" s="158"/>
      <c r="AD2815" s="160"/>
      <c r="AE2815" s="127"/>
      <c r="AF2815" s="113"/>
      <c r="AG2815" s="165" t="str">
        <f t="array" ref="AG2815">XLOOKUP(F2815,'CLV2'!A:A,'CLV2'!E:E)</f>
        <v>2.FROZEN FOODS</v>
      </c>
      <c r="AH2815" s="115" t="str">
        <f t="array" ref="AH2815">XLOOKUP(F2815,'CLV2'!A:A,'CLV2'!F:F)</f>
        <v>3.DUMPLINGS</v>
      </c>
      <c r="AI2815" s="115" t="str">
        <f t="shared" si="8"/>
        <v>Pack</v>
      </c>
      <c r="AJ2815" s="116">
        <f t="shared" si="9"/>
        <v>1</v>
      </c>
      <c r="AK2815" s="117" t="str">
        <f t="array" ref="AK2815">XLOOKUP(F2815,'GIÁ'!A:A,'GIÁ'!D:D)</f>
        <v>42036.39</v>
      </c>
      <c r="AL2815" s="118">
        <f t="shared" si="10"/>
        <v>252218.34</v>
      </c>
      <c r="AM2815" s="118">
        <f t="shared" si="11"/>
        <v>0</v>
      </c>
      <c r="AN2815" s="119">
        <f t="shared" si="12"/>
        <v>0</v>
      </c>
      <c r="AO2815" s="118">
        <f t="shared" si="13"/>
        <v>252218.34</v>
      </c>
      <c r="AP2815" s="121">
        <f t="shared" si="14"/>
        <v>0</v>
      </c>
      <c r="AQ2815" s="122"/>
      <c r="AR2815" s="119"/>
    </row>
    <row r="2816" ht="22.5" customHeight="1">
      <c r="A2816" s="89">
        <v>46233.0</v>
      </c>
      <c r="B2816" s="90">
        <v>0.44305555555555554</v>
      </c>
      <c r="C2816" s="91" t="s">
        <v>146</v>
      </c>
      <c r="D2816" s="129" t="str">
        <f t="array" ref="D2816">XLOOKUP(C2816,'DS ST'!A:A,'DS ST'!B:B)</f>
        <v>A109</v>
      </c>
      <c r="E2816" s="94" t="str">
        <f t="array" ref="E2816">XLOOKUP($F2816,'GIÁ'!$A:$A,'GIÁ'!$E:$E)</f>
        <v>ĐÔNG</v>
      </c>
      <c r="F2816" s="94">
        <v>8.936219600002E12</v>
      </c>
      <c r="G2816" s="95" t="s">
        <v>2684</v>
      </c>
      <c r="H2816" s="95" t="s">
        <v>224</v>
      </c>
      <c r="I2816" s="96">
        <v>2.0</v>
      </c>
      <c r="J2816" s="96">
        <v>0.0</v>
      </c>
      <c r="K2816" s="98">
        <f t="shared" si="4"/>
        <v>2</v>
      </c>
      <c r="L2816" s="99" t="s">
        <v>6822</v>
      </c>
      <c r="M2816" s="100" t="s">
        <v>6823</v>
      </c>
      <c r="N2816" s="101" t="str">
        <f t="shared" si="139"/>
        <v>PT1590208-T0018936219600002</v>
      </c>
      <c r="O2816" s="128"/>
      <c r="P2816" s="100"/>
      <c r="Q2816" s="103">
        <f t="shared" si="5"/>
        <v>2</v>
      </c>
      <c r="R2816" s="161"/>
      <c r="S2816" s="105"/>
      <c r="T2816" s="106"/>
      <c r="U2816" s="107" t="s">
        <v>6566</v>
      </c>
      <c r="V2816" s="108" t="s">
        <v>756</v>
      </c>
      <c r="W2816" s="109" t="s">
        <v>1908</v>
      </c>
      <c r="X2816" s="110" t="str">
        <f t="shared" si="6"/>
        <v/>
      </c>
      <c r="Y2816" s="110" t="str">
        <f t="shared" si="7"/>
        <v/>
      </c>
      <c r="Z2816" s="109" t="s">
        <v>797</v>
      </c>
      <c r="AA2816" s="109" t="s">
        <v>802</v>
      </c>
      <c r="AB2816" s="106"/>
      <c r="AC2816" s="158"/>
      <c r="AD2816" s="160"/>
      <c r="AE2816" s="127"/>
      <c r="AF2816" s="113"/>
      <c r="AG2816" s="165" t="str">
        <f t="array" ref="AG2816">XLOOKUP(F2816,'CLV2'!A:A,'CLV2'!E:E)</f>
        <v>2.FROZEN FOODS</v>
      </c>
      <c r="AH2816" s="115" t="str">
        <f t="array" ref="AH2816">XLOOKUP(F2816,'CLV2'!A:A,'CLV2'!F:F)</f>
        <v>3.HOTPOT AND FRIED</v>
      </c>
      <c r="AI2816" s="115" t="str">
        <f t="shared" si="8"/>
        <v>Pack</v>
      </c>
      <c r="AJ2816" s="116">
        <f t="shared" si="9"/>
        <v>1</v>
      </c>
      <c r="AK2816" s="117" t="str">
        <f t="array" ref="AK2816">XLOOKUP(F2816,'GIÁ'!A:A,'GIÁ'!D:D)</f>
        <v>11156.53</v>
      </c>
      <c r="AL2816" s="118">
        <f t="shared" si="10"/>
        <v>22313.06</v>
      </c>
      <c r="AM2816" s="118">
        <f t="shared" si="11"/>
        <v>0</v>
      </c>
      <c r="AN2816" s="119">
        <f t="shared" si="12"/>
        <v>0</v>
      </c>
      <c r="AO2816" s="118">
        <f t="shared" si="13"/>
        <v>22313.06</v>
      </c>
      <c r="AP2816" s="121">
        <f t="shared" si="14"/>
        <v>0</v>
      </c>
      <c r="AQ2816" s="122"/>
      <c r="AR2816" s="119"/>
    </row>
    <row r="2817" ht="22.5" customHeight="1">
      <c r="A2817" s="89">
        <v>46233.0</v>
      </c>
      <c r="B2817" s="90">
        <v>0.44305555555555554</v>
      </c>
      <c r="C2817" s="91" t="s">
        <v>146</v>
      </c>
      <c r="D2817" s="129" t="str">
        <f t="array" ref="D2817">XLOOKUP(C2817,'DS ST'!A:A,'DS ST'!B:B)</f>
        <v>A109</v>
      </c>
      <c r="E2817" s="94" t="str">
        <f t="array" ref="E2817">XLOOKUP($F2817,'GIÁ'!$A:$A,'GIÁ'!$E:$E)</f>
        <v>ĐÔNG</v>
      </c>
      <c r="F2817" s="94">
        <v>8.935101607211E12</v>
      </c>
      <c r="G2817" s="95" t="s">
        <v>1879</v>
      </c>
      <c r="H2817" s="95" t="s">
        <v>224</v>
      </c>
      <c r="I2817" s="96">
        <v>2.0</v>
      </c>
      <c r="J2817" s="96">
        <v>0.0</v>
      </c>
      <c r="K2817" s="98">
        <f t="shared" si="4"/>
        <v>2</v>
      </c>
      <c r="L2817" s="99" t="s">
        <v>6822</v>
      </c>
      <c r="M2817" s="100" t="s">
        <v>6823</v>
      </c>
      <c r="N2817" s="101" t="str">
        <f t="shared" si="139"/>
        <v>PT1590208-T0018935101607211</v>
      </c>
      <c r="O2817" s="128"/>
      <c r="P2817" s="100"/>
      <c r="Q2817" s="103">
        <f t="shared" si="5"/>
        <v>2</v>
      </c>
      <c r="R2817" s="161"/>
      <c r="S2817" s="105"/>
      <c r="T2817" s="106"/>
      <c r="U2817" s="107" t="s">
        <v>6523</v>
      </c>
      <c r="V2817" s="108" t="s">
        <v>756</v>
      </c>
      <c r="W2817" s="109" t="s">
        <v>1908</v>
      </c>
      <c r="X2817" s="110" t="str">
        <f t="shared" si="6"/>
        <v/>
      </c>
      <c r="Y2817" s="110" t="str">
        <f t="shared" si="7"/>
        <v/>
      </c>
      <c r="Z2817" s="109" t="s">
        <v>797</v>
      </c>
      <c r="AA2817" s="109" t="s">
        <v>802</v>
      </c>
      <c r="AB2817" s="106"/>
      <c r="AC2817" s="158"/>
      <c r="AD2817" s="160"/>
      <c r="AE2817" s="127"/>
      <c r="AF2817" s="113"/>
      <c r="AG2817" s="165" t="str">
        <f t="array" ref="AG2817">XLOOKUP(F2817,'CLV2'!A:A,'CLV2'!E:E)</f>
        <v>2.FROZEN FOODS</v>
      </c>
      <c r="AH2817" s="115" t="str">
        <f t="array" ref="AH2817">XLOOKUP(F2817,'CLV2'!A:A,'CLV2'!F:F)</f>
        <v>3.DUMPLINGS</v>
      </c>
      <c r="AI2817" s="115" t="str">
        <f t="shared" si="8"/>
        <v>Pack</v>
      </c>
      <c r="AJ2817" s="116">
        <f t="shared" si="9"/>
        <v>1</v>
      </c>
      <c r="AK2817" s="117" t="str">
        <f t="array" ref="AK2817">XLOOKUP(F2817,'GIÁ'!A:A,'GIÁ'!D:D)</f>
        <v>22033.98</v>
      </c>
      <c r="AL2817" s="118">
        <f t="shared" si="10"/>
        <v>44067.96</v>
      </c>
      <c r="AM2817" s="118">
        <f t="shared" si="11"/>
        <v>0</v>
      </c>
      <c r="AN2817" s="119">
        <f t="shared" si="12"/>
        <v>0</v>
      </c>
      <c r="AO2817" s="118">
        <f t="shared" si="13"/>
        <v>44067.96</v>
      </c>
      <c r="AP2817" s="121">
        <f t="shared" si="14"/>
        <v>0</v>
      </c>
      <c r="AQ2817" s="122"/>
      <c r="AR2817" s="119"/>
    </row>
    <row r="2818" ht="22.5" customHeight="1">
      <c r="A2818" s="89">
        <v>46233.0</v>
      </c>
      <c r="B2818" s="90">
        <v>0.44305555555555554</v>
      </c>
      <c r="C2818" s="91" t="s">
        <v>146</v>
      </c>
      <c r="D2818" s="129" t="str">
        <f t="array" ref="D2818">XLOOKUP(C2818,'DS ST'!A:A,'DS ST'!B:B)</f>
        <v>A109</v>
      </c>
      <c r="E2818" s="94" t="str">
        <f t="array" ref="E2818">XLOOKUP($F2818,'GIÁ'!$A:$A,'GIÁ'!$E:$E)</f>
        <v>ĐÔNG</v>
      </c>
      <c r="F2818" s="94">
        <v>8.938532826121E12</v>
      </c>
      <c r="G2818" s="95" t="s">
        <v>3050</v>
      </c>
      <c r="H2818" s="95" t="s">
        <v>224</v>
      </c>
      <c r="I2818" s="96">
        <v>2.0</v>
      </c>
      <c r="J2818" s="96">
        <v>0.0</v>
      </c>
      <c r="K2818" s="98">
        <f t="shared" si="4"/>
        <v>2</v>
      </c>
      <c r="L2818" s="99" t="s">
        <v>6822</v>
      </c>
      <c r="M2818" s="100" t="s">
        <v>6823</v>
      </c>
      <c r="N2818" s="101" t="str">
        <f t="shared" si="139"/>
        <v>PT1590208-T0018938532826121</v>
      </c>
      <c r="O2818" s="128"/>
      <c r="P2818" s="100"/>
      <c r="Q2818" s="103">
        <f t="shared" si="5"/>
        <v>2</v>
      </c>
      <c r="R2818" s="161"/>
      <c r="S2818" s="105"/>
      <c r="T2818" s="106"/>
      <c r="U2818" s="107" t="s">
        <v>6541</v>
      </c>
      <c r="V2818" s="108" t="s">
        <v>756</v>
      </c>
      <c r="W2818" s="109" t="s">
        <v>1908</v>
      </c>
      <c r="X2818" s="110" t="str">
        <f t="shared" si="6"/>
        <v/>
      </c>
      <c r="Y2818" s="110" t="str">
        <f t="shared" si="7"/>
        <v/>
      </c>
      <c r="Z2818" s="109" t="s">
        <v>797</v>
      </c>
      <c r="AA2818" s="109" t="s">
        <v>802</v>
      </c>
      <c r="AB2818" s="106"/>
      <c r="AC2818" s="158"/>
      <c r="AD2818" s="160"/>
      <c r="AE2818" s="127"/>
      <c r="AF2818" s="113"/>
      <c r="AG2818" s="165" t="str">
        <f t="array" ref="AG2818">XLOOKUP(F2818,'CLV2'!A:A,'CLV2'!E:E)</f>
        <v>2.FROZEN FOODS</v>
      </c>
      <c r="AH2818" s="115" t="str">
        <f t="array" ref="AH2818">XLOOKUP(F2818,'CLV2'!A:A,'CLV2'!F:F)</f>
        <v>3.PASTRY AND DESSERTS</v>
      </c>
      <c r="AI2818" s="115" t="str">
        <f t="shared" si="8"/>
        <v>Pack</v>
      </c>
      <c r="AJ2818" s="116">
        <f t="shared" si="9"/>
        <v>1</v>
      </c>
      <c r="AK2818" s="117" t="str">
        <f t="array" ref="AK2818">XLOOKUP(F2818,'GIÁ'!A:A,'GIÁ'!D:D)</f>
        <v>21599.37</v>
      </c>
      <c r="AL2818" s="118">
        <f t="shared" si="10"/>
        <v>43198.74</v>
      </c>
      <c r="AM2818" s="118">
        <f t="shared" si="11"/>
        <v>0</v>
      </c>
      <c r="AN2818" s="119">
        <f t="shared" si="12"/>
        <v>0</v>
      </c>
      <c r="AO2818" s="118">
        <f t="shared" si="13"/>
        <v>43198.74</v>
      </c>
      <c r="AP2818" s="121">
        <f t="shared" si="14"/>
        <v>0</v>
      </c>
      <c r="AQ2818" s="122"/>
      <c r="AR2818" s="119"/>
    </row>
    <row r="2819" ht="22.5" customHeight="1">
      <c r="A2819" s="89">
        <v>46233.0</v>
      </c>
      <c r="B2819" s="90">
        <v>0.44305555555555554</v>
      </c>
      <c r="C2819" s="91" t="s">
        <v>146</v>
      </c>
      <c r="D2819" s="129" t="str">
        <f t="array" ref="D2819">XLOOKUP(C2819,'DS ST'!A:A,'DS ST'!B:B)</f>
        <v>A109</v>
      </c>
      <c r="E2819" s="94" t="str">
        <f t="array" ref="E2819">XLOOKUP($F2819,'GIÁ'!$A:$A,'GIÁ'!$E:$E)</f>
        <v>ĐÔNG</v>
      </c>
      <c r="F2819" s="94">
        <v>8.801114175033E12</v>
      </c>
      <c r="G2819" s="95" t="s">
        <v>1424</v>
      </c>
      <c r="H2819" s="95" t="s">
        <v>224</v>
      </c>
      <c r="I2819" s="96">
        <v>2.0</v>
      </c>
      <c r="J2819" s="96">
        <v>0.0</v>
      </c>
      <c r="K2819" s="98">
        <f t="shared" si="4"/>
        <v>2</v>
      </c>
      <c r="L2819" s="99" t="s">
        <v>6822</v>
      </c>
      <c r="M2819" s="100" t="s">
        <v>6823</v>
      </c>
      <c r="N2819" s="101" t="str">
        <f t="shared" si="139"/>
        <v>PT1590208-T0018801114175033</v>
      </c>
      <c r="O2819" s="128"/>
      <c r="P2819" s="100"/>
      <c r="Q2819" s="103">
        <f t="shared" si="5"/>
        <v>2</v>
      </c>
      <c r="R2819" s="161"/>
      <c r="S2819" s="105"/>
      <c r="T2819" s="106"/>
      <c r="U2819" s="107" t="s">
        <v>6570</v>
      </c>
      <c r="V2819" s="108" t="s">
        <v>756</v>
      </c>
      <c r="W2819" s="109" t="s">
        <v>1908</v>
      </c>
      <c r="X2819" s="110" t="str">
        <f t="shared" si="6"/>
        <v/>
      </c>
      <c r="Y2819" s="110" t="str">
        <f t="shared" si="7"/>
        <v/>
      </c>
      <c r="Z2819" s="109" t="s">
        <v>797</v>
      </c>
      <c r="AA2819" s="109" t="s">
        <v>802</v>
      </c>
      <c r="AB2819" s="106"/>
      <c r="AC2819" s="158"/>
      <c r="AD2819" s="160"/>
      <c r="AE2819" s="127"/>
      <c r="AF2819" s="113"/>
      <c r="AG2819" s="165" t="str">
        <f t="array" ref="AG2819">XLOOKUP(F2819,'CLV2'!A:A,'CLV2'!E:E)</f>
        <v>2.FROZEN FOODS</v>
      </c>
      <c r="AH2819" s="115" t="str">
        <f t="array" ref="AH2819">XLOOKUP(F2819,'CLV2'!A:A,'CLV2'!F:F)</f>
        <v>3.HOTPOT AND FRIED</v>
      </c>
      <c r="AI2819" s="115" t="str">
        <f t="shared" si="8"/>
        <v>Pack</v>
      </c>
      <c r="AJ2819" s="116">
        <f t="shared" si="9"/>
        <v>1</v>
      </c>
      <c r="AK2819" s="117" t="str">
        <f t="array" ref="AK2819">XLOOKUP(F2819,'GIÁ'!A:A,'GIÁ'!D:D)</f>
        <v>80540.82</v>
      </c>
      <c r="AL2819" s="118">
        <f t="shared" si="10"/>
        <v>161081.64</v>
      </c>
      <c r="AM2819" s="118">
        <f t="shared" si="11"/>
        <v>0</v>
      </c>
      <c r="AN2819" s="119">
        <f t="shared" si="12"/>
        <v>0</v>
      </c>
      <c r="AO2819" s="118">
        <f t="shared" si="13"/>
        <v>161081.64</v>
      </c>
      <c r="AP2819" s="121">
        <f t="shared" si="14"/>
        <v>0</v>
      </c>
      <c r="AQ2819" s="122"/>
      <c r="AR2819" s="119"/>
    </row>
    <row r="2820" ht="22.5" customHeight="1">
      <c r="A2820" s="89">
        <v>46233.0</v>
      </c>
      <c r="B2820" s="90">
        <v>0.44305555555555554</v>
      </c>
      <c r="C2820" s="91" t="s">
        <v>146</v>
      </c>
      <c r="D2820" s="129" t="str">
        <f t="array" ref="D2820">XLOOKUP(C2820,'DS ST'!A:A,'DS ST'!B:B)</f>
        <v>A109</v>
      </c>
      <c r="E2820" s="94" t="str">
        <f t="array" ref="E2820">XLOOKUP($F2820,'GIÁ'!$A:$A,'GIÁ'!$E:$E)</f>
        <v>ĐÔNG</v>
      </c>
      <c r="F2820" s="94">
        <v>8.936190860716E12</v>
      </c>
      <c r="G2820" s="95" t="s">
        <v>2610</v>
      </c>
      <c r="H2820" s="95" t="s">
        <v>93</v>
      </c>
      <c r="I2820" s="96">
        <v>4.0</v>
      </c>
      <c r="J2820" s="96">
        <v>0.0</v>
      </c>
      <c r="K2820" s="98">
        <f t="shared" si="4"/>
        <v>4</v>
      </c>
      <c r="L2820" s="99" t="s">
        <v>6822</v>
      </c>
      <c r="M2820" s="100" t="s">
        <v>6823</v>
      </c>
      <c r="N2820" s="101" t="str">
        <f t="shared" si="139"/>
        <v>PT1590208-T0018936190860716</v>
      </c>
      <c r="O2820" s="128"/>
      <c r="P2820" s="100"/>
      <c r="Q2820" s="103">
        <f t="shared" si="5"/>
        <v>4</v>
      </c>
      <c r="R2820" s="161"/>
      <c r="S2820" s="105"/>
      <c r="T2820" s="106"/>
      <c r="U2820" s="107" t="s">
        <v>6539</v>
      </c>
      <c r="V2820" s="108" t="s">
        <v>756</v>
      </c>
      <c r="W2820" s="109" t="s">
        <v>1908</v>
      </c>
      <c r="X2820" s="110" t="str">
        <f t="shared" si="6"/>
        <v/>
      </c>
      <c r="Y2820" s="110" t="str">
        <f t="shared" si="7"/>
        <v/>
      </c>
      <c r="Z2820" s="109" t="s">
        <v>797</v>
      </c>
      <c r="AA2820" s="109" t="s">
        <v>802</v>
      </c>
      <c r="AB2820" s="106"/>
      <c r="AC2820" s="158"/>
      <c r="AD2820" s="160"/>
      <c r="AE2820" s="127"/>
      <c r="AF2820" s="113"/>
      <c r="AG2820" s="165" t="str">
        <f t="array" ref="AG2820">XLOOKUP(F2820,'CLV2'!A:A,'CLV2'!E:E)</f>
        <v>2.MEAT</v>
      </c>
      <c r="AH2820" s="115" t="str">
        <f t="array" ref="AH2820">XLOOKUP(F2820,'CLV2'!A:A,'CLV2'!F:F)</f>
        <v>3.FROZEN MEAT</v>
      </c>
      <c r="AI2820" s="115" t="str">
        <f t="shared" si="8"/>
        <v>Pack</v>
      </c>
      <c r="AJ2820" s="116">
        <f t="shared" si="9"/>
        <v>1</v>
      </c>
      <c r="AK2820" s="117" t="str">
        <f t="array" ref="AK2820">XLOOKUP(F2820,'GIÁ'!A:A,'GIÁ'!D:D)</f>
        <v>49176.27</v>
      </c>
      <c r="AL2820" s="118">
        <f t="shared" si="10"/>
        <v>196705.08</v>
      </c>
      <c r="AM2820" s="118">
        <f t="shared" si="11"/>
        <v>0</v>
      </c>
      <c r="AN2820" s="119">
        <f t="shared" si="12"/>
        <v>0</v>
      </c>
      <c r="AO2820" s="118">
        <f t="shared" si="13"/>
        <v>196705.08</v>
      </c>
      <c r="AP2820" s="121">
        <f t="shared" si="14"/>
        <v>0</v>
      </c>
      <c r="AQ2820" s="122"/>
      <c r="AR2820" s="119"/>
    </row>
    <row r="2821" ht="22.5" customHeight="1">
      <c r="A2821" s="89">
        <v>46233.0</v>
      </c>
      <c r="B2821" s="90">
        <v>0.44305555555555554</v>
      </c>
      <c r="C2821" s="91" t="s">
        <v>146</v>
      </c>
      <c r="D2821" s="129" t="str">
        <f t="array" ref="D2821">XLOOKUP(C2821,'DS ST'!A:A,'DS ST'!B:B)</f>
        <v>A109</v>
      </c>
      <c r="E2821" s="94" t="str">
        <f t="array" ref="E2821">XLOOKUP($F2821,'GIÁ'!$A:$A,'GIÁ'!$E:$E)</f>
        <v>ĐÔNG</v>
      </c>
      <c r="F2821" s="94">
        <v>8.938559140026E12</v>
      </c>
      <c r="G2821" s="95" t="s">
        <v>3177</v>
      </c>
      <c r="H2821" s="95" t="s">
        <v>57</v>
      </c>
      <c r="I2821" s="96">
        <v>2.0</v>
      </c>
      <c r="J2821" s="96">
        <v>0.0</v>
      </c>
      <c r="K2821" s="98">
        <f t="shared" si="4"/>
        <v>2</v>
      </c>
      <c r="L2821" s="99" t="s">
        <v>6822</v>
      </c>
      <c r="M2821" s="100" t="s">
        <v>6823</v>
      </c>
      <c r="N2821" s="101" t="str">
        <f t="shared" si="139"/>
        <v>PT1590208-T0018938559140026</v>
      </c>
      <c r="O2821" s="128"/>
      <c r="P2821" s="100"/>
      <c r="Q2821" s="103">
        <f t="shared" si="5"/>
        <v>2</v>
      </c>
      <c r="R2821" s="161"/>
      <c r="S2821" s="105"/>
      <c r="T2821" s="106"/>
      <c r="U2821" s="107" t="s">
        <v>6544</v>
      </c>
      <c r="V2821" s="108" t="s">
        <v>756</v>
      </c>
      <c r="W2821" s="109" t="s">
        <v>1908</v>
      </c>
      <c r="X2821" s="110" t="str">
        <f t="shared" si="6"/>
        <v/>
      </c>
      <c r="Y2821" s="110" t="str">
        <f t="shared" si="7"/>
        <v/>
      </c>
      <c r="Z2821" s="109" t="s">
        <v>797</v>
      </c>
      <c r="AA2821" s="109" t="s">
        <v>802</v>
      </c>
      <c r="AB2821" s="106"/>
      <c r="AC2821" s="158"/>
      <c r="AD2821" s="160"/>
      <c r="AE2821" s="127"/>
      <c r="AF2821" s="113"/>
      <c r="AG2821" s="165" t="str">
        <f t="array" ref="AG2821">XLOOKUP(F2821,'CLV2'!A:A,'CLV2'!E:E)</f>
        <v>2.MEAT</v>
      </c>
      <c r="AH2821" s="115" t="str">
        <f t="array" ref="AH2821">XLOOKUP(F2821,'CLV2'!A:A,'CLV2'!F:F)</f>
        <v>3.FROZEN MEAT</v>
      </c>
      <c r="AI2821" s="115" t="str">
        <f t="shared" si="8"/>
        <v>Pack</v>
      </c>
      <c r="AJ2821" s="116">
        <f t="shared" si="9"/>
        <v>1</v>
      </c>
      <c r="AK2821" s="117" t="str">
        <f t="array" ref="AK2821">XLOOKUP(F2821,'GIÁ'!A:A,'GIÁ'!D:D)</f>
        <v>122581.24</v>
      </c>
      <c r="AL2821" s="118">
        <f t="shared" si="10"/>
        <v>245162.48</v>
      </c>
      <c r="AM2821" s="118">
        <f t="shared" si="11"/>
        <v>0</v>
      </c>
      <c r="AN2821" s="119">
        <f t="shared" si="12"/>
        <v>0</v>
      </c>
      <c r="AO2821" s="118">
        <f t="shared" si="13"/>
        <v>245162.48</v>
      </c>
      <c r="AP2821" s="121">
        <f t="shared" si="14"/>
        <v>0</v>
      </c>
      <c r="AQ2821" s="122"/>
      <c r="AR2821" s="119"/>
    </row>
    <row r="2822" ht="22.5" customHeight="1">
      <c r="A2822" s="89">
        <v>46233.0</v>
      </c>
      <c r="B2822" s="90">
        <v>0.44305555555555554</v>
      </c>
      <c r="C2822" s="91" t="s">
        <v>146</v>
      </c>
      <c r="D2822" s="129" t="str">
        <f t="array" ref="D2822">XLOOKUP(C2822,'DS ST'!A:A,'DS ST'!B:B)</f>
        <v>A109</v>
      </c>
      <c r="E2822" s="94" t="str">
        <f t="array" ref="E2822">XLOOKUP($F2822,'GIÁ'!$A:$A,'GIÁ'!$E:$E)</f>
        <v>ĐÔNG</v>
      </c>
      <c r="F2822" s="94">
        <v>8.936207131723E12</v>
      </c>
      <c r="G2822" s="95" t="s">
        <v>2667</v>
      </c>
      <c r="H2822" s="95" t="s">
        <v>787</v>
      </c>
      <c r="I2822" s="96">
        <v>18.0</v>
      </c>
      <c r="J2822" s="96">
        <v>15.0</v>
      </c>
      <c r="K2822" s="98">
        <f t="shared" si="4"/>
        <v>3</v>
      </c>
      <c r="L2822" s="99" t="s">
        <v>6822</v>
      </c>
      <c r="M2822" s="100" t="s">
        <v>6823</v>
      </c>
      <c r="N2822" s="101" t="str">
        <f t="shared" si="139"/>
        <v>PT1590208-T0018936207131723</v>
      </c>
      <c r="O2822" s="128"/>
      <c r="P2822" s="100"/>
      <c r="Q2822" s="103">
        <f t="shared" si="5"/>
        <v>3</v>
      </c>
      <c r="R2822" s="161"/>
      <c r="S2822" s="105"/>
      <c r="T2822" s="106"/>
      <c r="U2822" s="107"/>
      <c r="V2822" s="108" t="s">
        <v>756</v>
      </c>
      <c r="W2822" s="109" t="s">
        <v>1312</v>
      </c>
      <c r="X2822" s="110" t="str">
        <f t="shared" si="6"/>
        <v/>
      </c>
      <c r="Y2822" s="110" t="str">
        <f t="shared" si="7"/>
        <v/>
      </c>
      <c r="Z2822" s="139" t="str">
        <f t="shared" ref="Z2822:Z2823" si="157">IF(N(Q2822)&lt;=0,"",IF(ISNUMBER(SEARCH("Thiếu kiện",V2822)),"Kho đông mát",IF(AND(N(Q2822)&gt;0,N(P2822)&gt;0,OR(ISNUMBER(SEARCH("Hình KDB",U2822)),ISNUMBER(SEARCH("Hình tele",U2822)),ISNUMBER(SEARCH("sai code",U2822)),ISNUMBER(SEARCH("ST nhận",U2822)))),"Kho đông mát",IF(AND(W2822="DC giao thiếu",OR(ISNUMBER(SEARCH("Hình KDB",U2822)),ISNUMBER(SEARCH("Hình tele",U2822)),ISNUMBER(SEARCH("sai code",U2822)))),"Kho đông mát",IF(W2822="DC giao thiếu","Chưa xác định",IF(AND(W2822="DC pick sai",OR(ISNUMBER(SEARCH("Hình KDB",U2822)),ISNUMBER(SEARCH("Hình tele",U2822)),ISNUMBER(SEARCH("sai code",U2822)),ISNUMBER(SEARCH("ST nhận",U2822)))),"Kho đông mát",IF(W2822="DC pick sai","Chưa xác định",IF(AND(W2822="Hao hụt",N(O2822)&gt;0,OR(ISNUMBER(SEARCH("Hình KDB",U2822)),ISNUMBER(SEARCH("Hình tele",U2822)),ISNUMBER(SEARCH("sai code",U2822)),ISNUMBER(SEARCH("ST nhận",U2822)))),"Kho đông mát",IF(W2822="Hao hụt","Chưa xác định",IF(OR(W2822="VT giao sai điểm",W2822="Không đạt nhiệt độ",W2822="TX giao thiếu kiện",W2822="Hàng không đạt CL"),"Kho đông mát",IF(W2822="Chưa xác định","Chưa xác định",IF(N(P2822)&gt;0,"Chưa xác định",""))))))))))))</f>
        <v>Chưa xác định</v>
      </c>
      <c r="AA2822" s="109" t="s">
        <v>5260</v>
      </c>
      <c r="AB2822" s="106"/>
      <c r="AC2822" s="158"/>
      <c r="AD2822" s="160"/>
      <c r="AE2822" s="127"/>
      <c r="AF2822" s="113"/>
      <c r="AG2822" s="165" t="str">
        <f t="array" ref="AG2822">XLOOKUP(F2822,'CLV2'!A:A,'CLV2'!E:E)</f>
        <v>2.MEAT</v>
      </c>
      <c r="AH2822" s="115" t="str">
        <f t="array" ref="AH2822">XLOOKUP(F2822,'CLV2'!A:A,'CLV2'!F:F)</f>
        <v>3.FROZEN MEAT</v>
      </c>
      <c r="AI2822" s="115" t="str">
        <f t="shared" si="8"/>
        <v>Pack</v>
      </c>
      <c r="AJ2822" s="116">
        <f t="shared" si="9"/>
        <v>0.1666666667</v>
      </c>
      <c r="AK2822" s="117" t="str">
        <f t="array" ref="AK2822">XLOOKUP(F2822,'GIÁ'!A:A,'GIÁ'!D:D)</f>
        <v>78850.00</v>
      </c>
      <c r="AL2822" s="118">
        <f t="shared" si="10"/>
        <v>236550</v>
      </c>
      <c r="AM2822" s="118">
        <f t="shared" si="11"/>
        <v>0</v>
      </c>
      <c r="AN2822" s="119">
        <f t="shared" si="12"/>
        <v>0</v>
      </c>
      <c r="AO2822" s="118">
        <f t="shared" si="13"/>
        <v>0</v>
      </c>
      <c r="AP2822" s="121">
        <f t="shared" si="14"/>
        <v>236550</v>
      </c>
      <c r="AQ2822" s="122"/>
      <c r="AR2822" s="119"/>
    </row>
    <row r="2823" ht="22.5" customHeight="1">
      <c r="A2823" s="89">
        <v>46233.0</v>
      </c>
      <c r="B2823" s="90">
        <v>0.4888888888888889</v>
      </c>
      <c r="C2823" s="91" t="s">
        <v>146</v>
      </c>
      <c r="D2823" s="129" t="str">
        <f t="array" ref="D2823">XLOOKUP(C2823,'DS ST'!A:A,'DS ST'!B:B)</f>
        <v>A109</v>
      </c>
      <c r="E2823" s="94" t="str">
        <f t="array" ref="E2823">XLOOKUP($F2823,'GIÁ'!$A:$A,'GIÁ'!$E:$E)</f>
        <v>MÁT</v>
      </c>
      <c r="F2823" s="94">
        <v>11575.0</v>
      </c>
      <c r="G2823" s="95" t="s">
        <v>908</v>
      </c>
      <c r="H2823" s="95" t="s">
        <v>75</v>
      </c>
      <c r="I2823" s="96">
        <v>2.0</v>
      </c>
      <c r="J2823" s="96">
        <v>1.0</v>
      </c>
      <c r="K2823" s="98">
        <f t="shared" si="4"/>
        <v>1</v>
      </c>
      <c r="L2823" s="99" t="s">
        <v>6824</v>
      </c>
      <c r="M2823" s="100" t="s">
        <v>6825</v>
      </c>
      <c r="N2823" s="101" t="str">
        <f t="shared" si="139"/>
        <v>TRBA109597111575</v>
      </c>
      <c r="O2823" s="128"/>
      <c r="P2823" s="100"/>
      <c r="Q2823" s="103">
        <f t="shared" si="5"/>
        <v>1</v>
      </c>
      <c r="R2823" s="161"/>
      <c r="S2823" s="105"/>
      <c r="T2823" s="106"/>
      <c r="U2823" s="107"/>
      <c r="V2823" s="108" t="s">
        <v>756</v>
      </c>
      <c r="W2823" s="109" t="s">
        <v>1312</v>
      </c>
      <c r="X2823" s="110" t="str">
        <f t="shared" si="6"/>
        <v/>
      </c>
      <c r="Y2823" s="110" t="str">
        <f t="shared" si="7"/>
        <v/>
      </c>
      <c r="Z2823" s="139" t="str">
        <f t="shared" si="157"/>
        <v>Chưa xác định</v>
      </c>
      <c r="AA2823" s="109" t="s">
        <v>5260</v>
      </c>
      <c r="AB2823" s="106"/>
      <c r="AC2823" s="158"/>
      <c r="AD2823" s="160"/>
      <c r="AE2823" s="127"/>
      <c r="AF2823" s="113"/>
      <c r="AG2823" s="165" t="str">
        <f t="array" ref="AG2823">XLOOKUP(F2823,'CLV2'!A:A,'CLV2'!E:E)</f>
        <v>2.FRUITS</v>
      </c>
      <c r="AH2823" s="115" t="str">
        <f t="array" ref="AH2823">XLOOKUP(F2823,'CLV2'!A:A,'CLV2'!F:F)</f>
        <v>3.IMPORT FRUITS</v>
      </c>
      <c r="AI2823" s="115" t="str">
        <f t="shared" si="8"/>
        <v>Pack</v>
      </c>
      <c r="AJ2823" s="116">
        <f t="shared" si="9"/>
        <v>0.5</v>
      </c>
      <c r="AK2823" s="117" t="str">
        <f t="array" ref="AK2823">XLOOKUP(F2823,'GIÁ'!A:A,'GIÁ'!D:D)</f>
        <v>54909.18</v>
      </c>
      <c r="AL2823" s="118">
        <f t="shared" si="10"/>
        <v>54909.18</v>
      </c>
      <c r="AM2823" s="118">
        <f t="shared" si="11"/>
        <v>0</v>
      </c>
      <c r="AN2823" s="119">
        <f t="shared" si="12"/>
        <v>0</v>
      </c>
      <c r="AO2823" s="118">
        <f t="shared" si="13"/>
        <v>0</v>
      </c>
      <c r="AP2823" s="121">
        <f t="shared" si="14"/>
        <v>54909.18</v>
      </c>
      <c r="AQ2823" s="122"/>
      <c r="AR2823" s="119"/>
    </row>
    <row r="2824" ht="22.5" customHeight="1">
      <c r="A2824" s="89">
        <v>46233.0</v>
      </c>
      <c r="B2824" s="90">
        <v>0.39305555555555555</v>
      </c>
      <c r="C2824" s="91" t="s">
        <v>1043</v>
      </c>
      <c r="D2824" s="129" t="str">
        <f t="array" ref="D2824">XLOOKUP(C2824,'DS ST'!A:A,'DS ST'!B:B)</f>
        <v>A220</v>
      </c>
      <c r="E2824" s="94" t="str">
        <f t="array" ref="E2824">XLOOKUP($F2824,'GIÁ'!$A:$A,'GIÁ'!$E:$E)</f>
        <v>ĐÔNG</v>
      </c>
      <c r="F2824" s="94">
        <v>8.936077110132E12</v>
      </c>
      <c r="G2824" s="95" t="s">
        <v>2331</v>
      </c>
      <c r="H2824" s="95" t="s">
        <v>224</v>
      </c>
      <c r="I2824" s="96">
        <v>2.0</v>
      </c>
      <c r="J2824" s="96">
        <v>0.0</v>
      </c>
      <c r="K2824" s="98">
        <f t="shared" si="4"/>
        <v>2</v>
      </c>
      <c r="L2824" s="99" t="s">
        <v>6826</v>
      </c>
      <c r="M2824" s="100" t="s">
        <v>6827</v>
      </c>
      <c r="N2824" s="101" t="str">
        <f t="shared" si="139"/>
        <v>PT1590206-T0018936077110132</v>
      </c>
      <c r="O2824" s="128"/>
      <c r="P2824" s="100"/>
      <c r="Q2824" s="103">
        <f t="shared" si="5"/>
        <v>2</v>
      </c>
      <c r="R2824" s="161"/>
      <c r="S2824" s="105"/>
      <c r="T2824" s="106"/>
      <c r="U2824" s="107" t="s">
        <v>6562</v>
      </c>
      <c r="V2824" s="108" t="s">
        <v>756</v>
      </c>
      <c r="W2824" s="109" t="s">
        <v>1908</v>
      </c>
      <c r="X2824" s="110" t="str">
        <f t="shared" si="6"/>
        <v/>
      </c>
      <c r="Y2824" s="110" t="str">
        <f t="shared" si="7"/>
        <v/>
      </c>
      <c r="Z2824" s="109" t="s">
        <v>797</v>
      </c>
      <c r="AA2824" s="109" t="s">
        <v>802</v>
      </c>
      <c r="AB2824" s="106"/>
      <c r="AC2824" s="158"/>
      <c r="AD2824" s="160"/>
      <c r="AE2824" s="127"/>
      <c r="AF2824" s="113"/>
      <c r="AG2824" s="165" t="str">
        <f t="array" ref="AG2824">XLOOKUP(F2824,'CLV2'!A:A,'CLV2'!E:E)</f>
        <v>2.FROZEN FOODS</v>
      </c>
      <c r="AH2824" s="115" t="str">
        <f t="array" ref="AH2824">XLOOKUP(F2824,'CLV2'!A:A,'CLV2'!F:F)</f>
        <v>3.DUMPLINGS</v>
      </c>
      <c r="AI2824" s="115" t="str">
        <f t="shared" si="8"/>
        <v>Pack</v>
      </c>
      <c r="AJ2824" s="116">
        <f t="shared" si="9"/>
        <v>1</v>
      </c>
      <c r="AK2824" s="117" t="str">
        <f t="array" ref="AK2824">XLOOKUP(F2824,'GIÁ'!A:A,'GIÁ'!D:D)</f>
        <v>35838.13</v>
      </c>
      <c r="AL2824" s="118">
        <f t="shared" si="10"/>
        <v>71676.26</v>
      </c>
      <c r="AM2824" s="118">
        <f t="shared" si="11"/>
        <v>0</v>
      </c>
      <c r="AN2824" s="119">
        <f t="shared" si="12"/>
        <v>0</v>
      </c>
      <c r="AO2824" s="118">
        <f t="shared" si="13"/>
        <v>71676.26</v>
      </c>
      <c r="AP2824" s="121">
        <f t="shared" si="14"/>
        <v>0</v>
      </c>
      <c r="AQ2824" s="122"/>
      <c r="AR2824" s="119"/>
    </row>
    <row r="2825" ht="22.5" customHeight="1">
      <c r="A2825" s="89">
        <v>46233.0</v>
      </c>
      <c r="B2825" s="90">
        <v>0.39305555555555555</v>
      </c>
      <c r="C2825" s="91" t="s">
        <v>1043</v>
      </c>
      <c r="D2825" s="129" t="str">
        <f t="array" ref="D2825">XLOOKUP(C2825,'DS ST'!A:A,'DS ST'!B:B)</f>
        <v>A220</v>
      </c>
      <c r="E2825" s="94" t="str">
        <f t="array" ref="E2825">XLOOKUP($F2825,'GIÁ'!$A:$A,'GIÁ'!$E:$E)</f>
        <v>ĐÔNG</v>
      </c>
      <c r="F2825" s="94">
        <v>8.934717264474E12</v>
      </c>
      <c r="G2825" s="95" t="s">
        <v>1717</v>
      </c>
      <c r="H2825" s="95" t="s">
        <v>224</v>
      </c>
      <c r="I2825" s="96">
        <v>6.0</v>
      </c>
      <c r="J2825" s="96">
        <v>0.0</v>
      </c>
      <c r="K2825" s="98">
        <f t="shared" si="4"/>
        <v>6</v>
      </c>
      <c r="L2825" s="99" t="s">
        <v>6826</v>
      </c>
      <c r="M2825" s="100" t="s">
        <v>6827</v>
      </c>
      <c r="N2825" s="101" t="str">
        <f t="shared" si="139"/>
        <v>PT1590206-T0018934717264474</v>
      </c>
      <c r="O2825" s="128"/>
      <c r="P2825" s="100"/>
      <c r="Q2825" s="103">
        <f t="shared" si="5"/>
        <v>6</v>
      </c>
      <c r="R2825" s="161"/>
      <c r="S2825" s="105"/>
      <c r="T2825" s="106"/>
      <c r="U2825" s="107" t="s">
        <v>6567</v>
      </c>
      <c r="V2825" s="108" t="s">
        <v>756</v>
      </c>
      <c r="W2825" s="109" t="s">
        <v>1908</v>
      </c>
      <c r="X2825" s="110" t="str">
        <f t="shared" si="6"/>
        <v/>
      </c>
      <c r="Y2825" s="110" t="str">
        <f t="shared" si="7"/>
        <v/>
      </c>
      <c r="Z2825" s="109" t="s">
        <v>797</v>
      </c>
      <c r="AA2825" s="109" t="s">
        <v>802</v>
      </c>
      <c r="AB2825" s="106"/>
      <c r="AC2825" s="158"/>
      <c r="AD2825" s="160"/>
      <c r="AE2825" s="127"/>
      <c r="AF2825" s="113"/>
      <c r="AG2825" s="165" t="str">
        <f t="array" ref="AG2825">XLOOKUP(F2825,'CLV2'!A:A,'CLV2'!E:E)</f>
        <v>2.FROZEN FOODS</v>
      </c>
      <c r="AH2825" s="115" t="str">
        <f t="array" ref="AH2825">XLOOKUP(F2825,'CLV2'!A:A,'CLV2'!F:F)</f>
        <v>3.HOTPOT AND FRIED</v>
      </c>
      <c r="AI2825" s="115" t="str">
        <f t="shared" si="8"/>
        <v>Pack</v>
      </c>
      <c r="AJ2825" s="116">
        <f t="shared" si="9"/>
        <v>1</v>
      </c>
      <c r="AK2825" s="117" t="str">
        <f t="array" ref="AK2825">XLOOKUP(F2825,'GIÁ'!A:A,'GIÁ'!D:D)</f>
        <v>45233.68</v>
      </c>
      <c r="AL2825" s="118">
        <f t="shared" si="10"/>
        <v>271402.08</v>
      </c>
      <c r="AM2825" s="118">
        <f t="shared" si="11"/>
        <v>0</v>
      </c>
      <c r="AN2825" s="119">
        <f t="shared" si="12"/>
        <v>0</v>
      </c>
      <c r="AO2825" s="118">
        <f t="shared" si="13"/>
        <v>271402.08</v>
      </c>
      <c r="AP2825" s="121">
        <f t="shared" si="14"/>
        <v>0</v>
      </c>
      <c r="AQ2825" s="122"/>
      <c r="AR2825" s="119"/>
    </row>
    <row r="2826" ht="22.5" customHeight="1">
      <c r="A2826" s="89">
        <v>46233.0</v>
      </c>
      <c r="B2826" s="90">
        <v>0.39305555555555555</v>
      </c>
      <c r="C2826" s="91" t="s">
        <v>1043</v>
      </c>
      <c r="D2826" s="129" t="str">
        <f t="array" ref="D2826">XLOOKUP(C2826,'DS ST'!A:A,'DS ST'!B:B)</f>
        <v>A220</v>
      </c>
      <c r="E2826" s="94" t="str">
        <f t="array" ref="E2826">XLOOKUP($F2826,'GIÁ'!$A:$A,'GIÁ'!$E:$E)</f>
        <v>ĐÔNG</v>
      </c>
      <c r="F2826" s="94">
        <v>8.936190860716E12</v>
      </c>
      <c r="G2826" s="95" t="s">
        <v>2610</v>
      </c>
      <c r="H2826" s="95" t="s">
        <v>93</v>
      </c>
      <c r="I2826" s="96">
        <v>6.0</v>
      </c>
      <c r="J2826" s="96">
        <v>0.0</v>
      </c>
      <c r="K2826" s="98">
        <f t="shared" si="4"/>
        <v>6</v>
      </c>
      <c r="L2826" s="99" t="s">
        <v>6826</v>
      </c>
      <c r="M2826" s="100" t="s">
        <v>6827</v>
      </c>
      <c r="N2826" s="101" t="str">
        <f t="shared" si="139"/>
        <v>PT1590206-T0018936190860716</v>
      </c>
      <c r="O2826" s="128"/>
      <c r="P2826" s="100"/>
      <c r="Q2826" s="103">
        <f t="shared" si="5"/>
        <v>6</v>
      </c>
      <c r="R2826" s="161"/>
      <c r="S2826" s="105"/>
      <c r="T2826" s="106"/>
      <c r="U2826" s="107" t="s">
        <v>6539</v>
      </c>
      <c r="V2826" s="108" t="s">
        <v>756</v>
      </c>
      <c r="W2826" s="109" t="s">
        <v>1908</v>
      </c>
      <c r="X2826" s="110" t="str">
        <f t="shared" si="6"/>
        <v/>
      </c>
      <c r="Y2826" s="110" t="str">
        <f t="shared" si="7"/>
        <v/>
      </c>
      <c r="Z2826" s="109" t="s">
        <v>797</v>
      </c>
      <c r="AA2826" s="109" t="s">
        <v>802</v>
      </c>
      <c r="AB2826" s="106"/>
      <c r="AC2826" s="158"/>
      <c r="AD2826" s="160"/>
      <c r="AE2826" s="127"/>
      <c r="AF2826" s="113"/>
      <c r="AG2826" s="165" t="str">
        <f t="array" ref="AG2826">XLOOKUP(F2826,'CLV2'!A:A,'CLV2'!E:E)</f>
        <v>2.MEAT</v>
      </c>
      <c r="AH2826" s="115" t="str">
        <f t="array" ref="AH2826">XLOOKUP(F2826,'CLV2'!A:A,'CLV2'!F:F)</f>
        <v>3.FROZEN MEAT</v>
      </c>
      <c r="AI2826" s="115" t="str">
        <f t="shared" si="8"/>
        <v>Pack</v>
      </c>
      <c r="AJ2826" s="116">
        <f t="shared" si="9"/>
        <v>1</v>
      </c>
      <c r="AK2826" s="117" t="str">
        <f t="array" ref="AK2826">XLOOKUP(F2826,'GIÁ'!A:A,'GIÁ'!D:D)</f>
        <v>49176.27</v>
      </c>
      <c r="AL2826" s="118">
        <f t="shared" si="10"/>
        <v>295057.62</v>
      </c>
      <c r="AM2826" s="118">
        <f t="shared" si="11"/>
        <v>0</v>
      </c>
      <c r="AN2826" s="119">
        <f t="shared" si="12"/>
        <v>0</v>
      </c>
      <c r="AO2826" s="118">
        <f t="shared" si="13"/>
        <v>295057.62</v>
      </c>
      <c r="AP2826" s="121">
        <f t="shared" si="14"/>
        <v>0</v>
      </c>
      <c r="AQ2826" s="122"/>
      <c r="AR2826" s="119"/>
    </row>
    <row r="2827" ht="22.5" customHeight="1">
      <c r="A2827" s="89">
        <v>46233.0</v>
      </c>
      <c r="B2827" s="90">
        <v>0.45</v>
      </c>
      <c r="C2827" s="91" t="s">
        <v>1043</v>
      </c>
      <c r="D2827" s="129" t="str">
        <f t="array" ref="D2827">XLOOKUP(C2827,'DS ST'!A:A,'DS ST'!B:B)</f>
        <v>A220</v>
      </c>
      <c r="E2827" s="94" t="str">
        <f t="array" ref="E2827">XLOOKUP($F2827,'GIÁ'!$A:$A,'GIÁ'!$E:$E)</f>
        <v>MÁT</v>
      </c>
      <c r="F2827" s="94">
        <v>8.936210410815E12</v>
      </c>
      <c r="G2827" s="95" t="s">
        <v>2670</v>
      </c>
      <c r="H2827" s="95" t="s">
        <v>1206</v>
      </c>
      <c r="I2827" s="96">
        <v>8.0</v>
      </c>
      <c r="J2827" s="96">
        <v>6.0</v>
      </c>
      <c r="K2827" s="98">
        <f t="shared" si="4"/>
        <v>2</v>
      </c>
      <c r="L2827" s="99" t="s">
        <v>6828</v>
      </c>
      <c r="M2827" s="100" t="s">
        <v>6829</v>
      </c>
      <c r="N2827" s="101" t="str">
        <f t="shared" si="139"/>
        <v>TRBA2205068936210410815</v>
      </c>
      <c r="O2827" s="128"/>
      <c r="P2827" s="100"/>
      <c r="Q2827" s="103">
        <f t="shared" si="5"/>
        <v>2</v>
      </c>
      <c r="R2827" s="161"/>
      <c r="S2827" s="105"/>
      <c r="T2827" s="106"/>
      <c r="U2827" s="107"/>
      <c r="V2827" s="108" t="s">
        <v>756</v>
      </c>
      <c r="W2827" s="109" t="s">
        <v>1312</v>
      </c>
      <c r="X2827" s="110" t="str">
        <f t="shared" si="6"/>
        <v/>
      </c>
      <c r="Y2827" s="110" t="str">
        <f t="shared" si="7"/>
        <v/>
      </c>
      <c r="Z2827" s="139" t="str">
        <f>IF(N(Q2827)&lt;=0,"",IF(ISNUMBER(SEARCH("Thiếu kiện",V2827)),"Kho đông mát",IF(AND(N(Q2827)&gt;0,N(P2827)&gt;0,OR(ISNUMBER(SEARCH("Hình KDB",U2827)),ISNUMBER(SEARCH("Hình tele",U2827)),ISNUMBER(SEARCH("sai code",U2827)),ISNUMBER(SEARCH("ST nhận",U2827)))),"Kho đông mát",IF(AND(W2827="DC giao thiếu",OR(ISNUMBER(SEARCH("Hình KDB",U2827)),ISNUMBER(SEARCH("Hình tele",U2827)),ISNUMBER(SEARCH("sai code",U2827)))),"Kho đông mát",IF(W2827="DC giao thiếu","Chưa xác định",IF(AND(W2827="DC pick sai",OR(ISNUMBER(SEARCH("Hình KDB",U2827)),ISNUMBER(SEARCH("Hình tele",U2827)),ISNUMBER(SEARCH("sai code",U2827)),ISNUMBER(SEARCH("ST nhận",U2827)))),"Kho đông mát",IF(W2827="DC pick sai","Chưa xác định",IF(AND(W2827="Hao hụt",N(O2827)&gt;0,OR(ISNUMBER(SEARCH("Hình KDB",U2827)),ISNUMBER(SEARCH("Hình tele",U2827)),ISNUMBER(SEARCH("sai code",U2827)),ISNUMBER(SEARCH("ST nhận",U2827)))),"Kho đông mát",IF(W2827="Hao hụt","Chưa xác định",IF(OR(W2827="VT giao sai điểm",W2827="Không đạt nhiệt độ",W2827="TX giao thiếu kiện",W2827="Hàng không đạt CL"),"Kho đông mát",IF(W2827="Chưa xác định","Chưa xác định",IF(N(P2827)&gt;0,"Chưa xác định",""))))))))))))</f>
        <v>Chưa xác định</v>
      </c>
      <c r="AA2827" s="109" t="s">
        <v>5260</v>
      </c>
      <c r="AB2827" s="106"/>
      <c r="AC2827" s="158"/>
      <c r="AD2827" s="160"/>
      <c r="AE2827" s="127"/>
      <c r="AF2827" s="113"/>
      <c r="AG2827" s="165" t="str">
        <f t="array" ref="AG2827">XLOOKUP(F2827,'CLV2'!A:A,'CLV2'!E:E)</f>
        <v>2.CHILLED FOODS</v>
      </c>
      <c r="AH2827" s="115" t="str">
        <f t="array" ref="AH2827">XLOOKUP(F2827,'CLV2'!A:A,'CLV2'!F:F)</f>
        <v>3.OTHER CHILLED PRODUCTS</v>
      </c>
      <c r="AI2827" s="115" t="str">
        <f t="shared" si="8"/>
        <v>Pack</v>
      </c>
      <c r="AJ2827" s="116">
        <f t="shared" si="9"/>
        <v>0.25</v>
      </c>
      <c r="AK2827" s="117" t="str">
        <f t="array" ref="AK2827">XLOOKUP(F2827,'GIÁ'!A:A,'GIÁ'!D:D)</f>
        <v>7155.15</v>
      </c>
      <c r="AL2827" s="118">
        <f t="shared" si="10"/>
        <v>14310.3</v>
      </c>
      <c r="AM2827" s="118">
        <f t="shared" si="11"/>
        <v>0</v>
      </c>
      <c r="AN2827" s="119">
        <f t="shared" si="12"/>
        <v>0</v>
      </c>
      <c r="AO2827" s="118">
        <f t="shared" si="13"/>
        <v>0</v>
      </c>
      <c r="AP2827" s="121">
        <f t="shared" si="14"/>
        <v>14310.3</v>
      </c>
      <c r="AQ2827" s="122"/>
      <c r="AR2827" s="119"/>
    </row>
    <row r="2828" ht="22.5" customHeight="1">
      <c r="A2828" s="89">
        <v>46233.0</v>
      </c>
      <c r="B2828" s="90">
        <v>0.4270833333333333</v>
      </c>
      <c r="C2828" s="91" t="s">
        <v>426</v>
      </c>
      <c r="D2828" s="129" t="str">
        <f t="array" ref="D2828">XLOOKUP(C2828,'DS ST'!A:A,'DS ST'!B:B)</f>
        <v>A129</v>
      </c>
      <c r="E2828" s="94" t="str">
        <f t="array" ref="E2828">XLOOKUP($F2828,'GIÁ'!$A:$A,'GIÁ'!$E:$E)</f>
        <v>ĐÔNG</v>
      </c>
      <c r="F2828" s="94">
        <v>8.936077110132E12</v>
      </c>
      <c r="G2828" s="95" t="s">
        <v>2331</v>
      </c>
      <c r="H2828" s="95" t="s">
        <v>224</v>
      </c>
      <c r="I2828" s="96">
        <v>8.0</v>
      </c>
      <c r="J2828" s="96">
        <v>0.0</v>
      </c>
      <c r="K2828" s="98">
        <f t="shared" si="4"/>
        <v>8</v>
      </c>
      <c r="L2828" s="99" t="s">
        <v>6830</v>
      </c>
      <c r="M2828" s="100" t="s">
        <v>6831</v>
      </c>
      <c r="N2828" s="101" t="str">
        <f t="shared" si="139"/>
        <v>PT1590247-T0018936077110132</v>
      </c>
      <c r="O2828" s="128"/>
      <c r="P2828" s="100"/>
      <c r="Q2828" s="103">
        <f t="shared" si="5"/>
        <v>8</v>
      </c>
      <c r="R2828" s="161"/>
      <c r="S2828" s="105"/>
      <c r="T2828" s="106"/>
      <c r="U2828" s="107" t="s">
        <v>6562</v>
      </c>
      <c r="V2828" s="108" t="s">
        <v>756</v>
      </c>
      <c r="W2828" s="109" t="s">
        <v>1908</v>
      </c>
      <c r="X2828" s="110" t="str">
        <f t="shared" si="6"/>
        <v/>
      </c>
      <c r="Y2828" s="110" t="str">
        <f t="shared" si="7"/>
        <v/>
      </c>
      <c r="Z2828" s="109" t="s">
        <v>797</v>
      </c>
      <c r="AA2828" s="109" t="s">
        <v>802</v>
      </c>
      <c r="AB2828" s="106"/>
      <c r="AC2828" s="158"/>
      <c r="AD2828" s="160"/>
      <c r="AE2828" s="127"/>
      <c r="AF2828" s="113"/>
      <c r="AG2828" s="165" t="str">
        <f t="array" ref="AG2828">XLOOKUP(F2828,'CLV2'!A:A,'CLV2'!E:E)</f>
        <v>2.FROZEN FOODS</v>
      </c>
      <c r="AH2828" s="115" t="str">
        <f t="array" ref="AH2828">XLOOKUP(F2828,'CLV2'!A:A,'CLV2'!F:F)</f>
        <v>3.DUMPLINGS</v>
      </c>
      <c r="AI2828" s="115" t="str">
        <f t="shared" si="8"/>
        <v>Pack</v>
      </c>
      <c r="AJ2828" s="116">
        <f t="shared" si="9"/>
        <v>1</v>
      </c>
      <c r="AK2828" s="117" t="str">
        <f t="array" ref="AK2828">XLOOKUP(F2828,'GIÁ'!A:A,'GIÁ'!D:D)</f>
        <v>35838.13</v>
      </c>
      <c r="AL2828" s="118">
        <f t="shared" si="10"/>
        <v>286705.04</v>
      </c>
      <c r="AM2828" s="118">
        <f t="shared" si="11"/>
        <v>0</v>
      </c>
      <c r="AN2828" s="119">
        <f t="shared" si="12"/>
        <v>0</v>
      </c>
      <c r="AO2828" s="118">
        <f t="shared" si="13"/>
        <v>286705.04</v>
      </c>
      <c r="AP2828" s="121">
        <f t="shared" si="14"/>
        <v>0</v>
      </c>
      <c r="AQ2828" s="122"/>
      <c r="AR2828" s="119"/>
    </row>
    <row r="2829" ht="22.5" customHeight="1">
      <c r="A2829" s="89">
        <v>46233.0</v>
      </c>
      <c r="B2829" s="90">
        <v>0.4270833333333333</v>
      </c>
      <c r="C2829" s="91" t="s">
        <v>426</v>
      </c>
      <c r="D2829" s="129" t="str">
        <f t="array" ref="D2829">XLOOKUP(C2829,'DS ST'!A:A,'DS ST'!B:B)</f>
        <v>A129</v>
      </c>
      <c r="E2829" s="94" t="str">
        <f t="array" ref="E2829">XLOOKUP($F2829,'GIÁ'!$A:$A,'GIÁ'!$E:$E)</f>
        <v>ĐÔNG</v>
      </c>
      <c r="F2829" s="94">
        <v>8.934717275081E12</v>
      </c>
      <c r="G2829" s="95" t="s">
        <v>1735</v>
      </c>
      <c r="H2829" s="95" t="s">
        <v>224</v>
      </c>
      <c r="I2829" s="96">
        <v>6.0</v>
      </c>
      <c r="J2829" s="96">
        <v>0.0</v>
      </c>
      <c r="K2829" s="98">
        <f t="shared" si="4"/>
        <v>6</v>
      </c>
      <c r="L2829" s="99" t="s">
        <v>6830</v>
      </c>
      <c r="M2829" s="100" t="s">
        <v>6831</v>
      </c>
      <c r="N2829" s="101" t="str">
        <f t="shared" si="139"/>
        <v>PT1590247-T0018934717275081</v>
      </c>
      <c r="O2829" s="128"/>
      <c r="P2829" s="100"/>
      <c r="Q2829" s="103">
        <f t="shared" si="5"/>
        <v>6</v>
      </c>
      <c r="R2829" s="161"/>
      <c r="S2829" s="105"/>
      <c r="T2829" s="106"/>
      <c r="U2829" s="107" t="s">
        <v>6563</v>
      </c>
      <c r="V2829" s="108" t="s">
        <v>756</v>
      </c>
      <c r="W2829" s="109" t="s">
        <v>1908</v>
      </c>
      <c r="X2829" s="110" t="str">
        <f t="shared" si="6"/>
        <v/>
      </c>
      <c r="Y2829" s="110" t="str">
        <f t="shared" si="7"/>
        <v/>
      </c>
      <c r="Z2829" s="109" t="s">
        <v>797</v>
      </c>
      <c r="AA2829" s="109" t="s">
        <v>802</v>
      </c>
      <c r="AB2829" s="106"/>
      <c r="AC2829" s="158"/>
      <c r="AD2829" s="160"/>
      <c r="AE2829" s="127"/>
      <c r="AF2829" s="113"/>
      <c r="AG2829" s="165" t="str">
        <f t="array" ref="AG2829">XLOOKUP(F2829,'CLV2'!A:A,'CLV2'!E:E)</f>
        <v>2.FROZEN FOODS</v>
      </c>
      <c r="AH2829" s="115" t="str">
        <f t="array" ref="AH2829">XLOOKUP(F2829,'CLV2'!A:A,'CLV2'!F:F)</f>
        <v>3.DUMPLINGS</v>
      </c>
      <c r="AI2829" s="115" t="str">
        <f t="shared" si="8"/>
        <v>Pack</v>
      </c>
      <c r="AJ2829" s="116">
        <f t="shared" si="9"/>
        <v>1</v>
      </c>
      <c r="AK2829" s="117" t="str">
        <f t="array" ref="AK2829">XLOOKUP(F2829,'GIÁ'!A:A,'GIÁ'!D:D)</f>
        <v>42036.39</v>
      </c>
      <c r="AL2829" s="118">
        <f t="shared" si="10"/>
        <v>252218.34</v>
      </c>
      <c r="AM2829" s="118">
        <f t="shared" si="11"/>
        <v>0</v>
      </c>
      <c r="AN2829" s="119">
        <f t="shared" si="12"/>
        <v>0</v>
      </c>
      <c r="AO2829" s="118">
        <f t="shared" si="13"/>
        <v>252218.34</v>
      </c>
      <c r="AP2829" s="121">
        <f t="shared" si="14"/>
        <v>0</v>
      </c>
      <c r="AQ2829" s="122"/>
      <c r="AR2829" s="119"/>
    </row>
    <row r="2830" ht="22.5" customHeight="1">
      <c r="A2830" s="89">
        <v>46233.0</v>
      </c>
      <c r="B2830" s="90">
        <v>0.4270833333333333</v>
      </c>
      <c r="C2830" s="91" t="s">
        <v>426</v>
      </c>
      <c r="D2830" s="129" t="str">
        <f t="array" ref="D2830">XLOOKUP(C2830,'DS ST'!A:A,'DS ST'!B:B)</f>
        <v>A129</v>
      </c>
      <c r="E2830" s="94" t="str">
        <f t="array" ref="E2830">XLOOKUP($F2830,'GIÁ'!$A:$A,'GIÁ'!$E:$E)</f>
        <v>ĐÔNG</v>
      </c>
      <c r="F2830" s="94">
        <v>9.555894504567E12</v>
      </c>
      <c r="G2830" s="95" t="s">
        <v>3303</v>
      </c>
      <c r="H2830" s="95" t="s">
        <v>224</v>
      </c>
      <c r="I2830" s="96">
        <v>4.0</v>
      </c>
      <c r="J2830" s="96">
        <v>0.0</v>
      </c>
      <c r="K2830" s="98">
        <f t="shared" si="4"/>
        <v>4</v>
      </c>
      <c r="L2830" s="99" t="s">
        <v>6830</v>
      </c>
      <c r="M2830" s="100" t="s">
        <v>6831</v>
      </c>
      <c r="N2830" s="101" t="str">
        <f t="shared" si="139"/>
        <v>PT1590247-T0019555894504567</v>
      </c>
      <c r="O2830" s="128"/>
      <c r="P2830" s="100"/>
      <c r="Q2830" s="103">
        <f t="shared" si="5"/>
        <v>4</v>
      </c>
      <c r="R2830" s="161"/>
      <c r="S2830" s="105"/>
      <c r="T2830" s="106"/>
      <c r="U2830" s="107" t="s">
        <v>6577</v>
      </c>
      <c r="V2830" s="108" t="s">
        <v>756</v>
      </c>
      <c r="W2830" s="109" t="s">
        <v>1908</v>
      </c>
      <c r="X2830" s="110" t="str">
        <f t="shared" si="6"/>
        <v/>
      </c>
      <c r="Y2830" s="110" t="str">
        <f t="shared" si="7"/>
        <v/>
      </c>
      <c r="Z2830" s="109" t="s">
        <v>797</v>
      </c>
      <c r="AA2830" s="109" t="s">
        <v>802</v>
      </c>
      <c r="AB2830" s="106"/>
      <c r="AC2830" s="158"/>
      <c r="AD2830" s="160"/>
      <c r="AE2830" s="127"/>
      <c r="AF2830" s="113"/>
      <c r="AG2830" s="165" t="str">
        <f t="array" ref="AG2830">XLOOKUP(F2830,'CLV2'!A:A,'CLV2'!E:E)</f>
        <v>2.FROZEN FOODS</v>
      </c>
      <c r="AH2830" s="115" t="str">
        <f t="array" ref="AH2830">XLOOKUP(F2830,'CLV2'!A:A,'CLV2'!F:F)</f>
        <v>3.HOTPOT AND FRIED</v>
      </c>
      <c r="AI2830" s="115" t="str">
        <f t="shared" si="8"/>
        <v>Pack</v>
      </c>
      <c r="AJ2830" s="116">
        <f t="shared" si="9"/>
        <v>1</v>
      </c>
      <c r="AK2830" s="117" t="str">
        <f t="array" ref="AK2830">XLOOKUP(F2830,'GIÁ'!A:A,'GIÁ'!D:D)</f>
        <v>68779.37</v>
      </c>
      <c r="AL2830" s="118">
        <f t="shared" si="10"/>
        <v>275117.48</v>
      </c>
      <c r="AM2830" s="118">
        <f t="shared" si="11"/>
        <v>0</v>
      </c>
      <c r="AN2830" s="119">
        <f t="shared" si="12"/>
        <v>0</v>
      </c>
      <c r="AO2830" s="118">
        <f t="shared" si="13"/>
        <v>275117.48</v>
      </c>
      <c r="AP2830" s="121">
        <f t="shared" si="14"/>
        <v>0</v>
      </c>
      <c r="AQ2830" s="122"/>
      <c r="AR2830" s="119"/>
    </row>
    <row r="2831" ht="22.5" customHeight="1">
      <c r="A2831" s="89">
        <v>46233.0</v>
      </c>
      <c r="B2831" s="90">
        <v>0.4270833333333333</v>
      </c>
      <c r="C2831" s="91" t="s">
        <v>426</v>
      </c>
      <c r="D2831" s="129" t="str">
        <f t="array" ref="D2831">XLOOKUP(C2831,'DS ST'!A:A,'DS ST'!B:B)</f>
        <v>A129</v>
      </c>
      <c r="E2831" s="94" t="str">
        <f t="array" ref="E2831">XLOOKUP($F2831,'GIÁ'!$A:$A,'GIÁ'!$E:$E)</f>
        <v>ĐÔNG</v>
      </c>
      <c r="F2831" s="94">
        <v>8.935101607211E12</v>
      </c>
      <c r="G2831" s="95" t="s">
        <v>1879</v>
      </c>
      <c r="H2831" s="95" t="s">
        <v>224</v>
      </c>
      <c r="I2831" s="96">
        <v>2.0</v>
      </c>
      <c r="J2831" s="96">
        <v>0.0</v>
      </c>
      <c r="K2831" s="98">
        <f t="shared" si="4"/>
        <v>2</v>
      </c>
      <c r="L2831" s="99" t="s">
        <v>6830</v>
      </c>
      <c r="M2831" s="100" t="s">
        <v>6831</v>
      </c>
      <c r="N2831" s="101" t="str">
        <f t="shared" si="139"/>
        <v>PT1590247-T0018935101607211</v>
      </c>
      <c r="O2831" s="128"/>
      <c r="P2831" s="100"/>
      <c r="Q2831" s="103">
        <f t="shared" si="5"/>
        <v>2</v>
      </c>
      <c r="R2831" s="161"/>
      <c r="S2831" s="105"/>
      <c r="T2831" s="106"/>
      <c r="U2831" s="107" t="s">
        <v>6523</v>
      </c>
      <c r="V2831" s="108" t="s">
        <v>756</v>
      </c>
      <c r="W2831" s="109" t="s">
        <v>1908</v>
      </c>
      <c r="X2831" s="110" t="str">
        <f t="shared" si="6"/>
        <v/>
      </c>
      <c r="Y2831" s="110" t="str">
        <f t="shared" si="7"/>
        <v/>
      </c>
      <c r="Z2831" s="109" t="s">
        <v>797</v>
      </c>
      <c r="AA2831" s="109" t="s">
        <v>802</v>
      </c>
      <c r="AB2831" s="106"/>
      <c r="AC2831" s="158"/>
      <c r="AD2831" s="160"/>
      <c r="AE2831" s="127"/>
      <c r="AF2831" s="113"/>
      <c r="AG2831" s="165" t="str">
        <f t="array" ref="AG2831">XLOOKUP(F2831,'CLV2'!A:A,'CLV2'!E:E)</f>
        <v>2.FROZEN FOODS</v>
      </c>
      <c r="AH2831" s="115" t="str">
        <f t="array" ref="AH2831">XLOOKUP(F2831,'CLV2'!A:A,'CLV2'!F:F)</f>
        <v>3.DUMPLINGS</v>
      </c>
      <c r="AI2831" s="115" t="str">
        <f t="shared" si="8"/>
        <v>Pack</v>
      </c>
      <c r="AJ2831" s="116">
        <f t="shared" si="9"/>
        <v>1</v>
      </c>
      <c r="AK2831" s="117" t="str">
        <f t="array" ref="AK2831">XLOOKUP(F2831,'GIÁ'!A:A,'GIÁ'!D:D)</f>
        <v>22033.98</v>
      </c>
      <c r="AL2831" s="118">
        <f t="shared" si="10"/>
        <v>44067.96</v>
      </c>
      <c r="AM2831" s="118">
        <f t="shared" si="11"/>
        <v>0</v>
      </c>
      <c r="AN2831" s="119">
        <f t="shared" si="12"/>
        <v>0</v>
      </c>
      <c r="AO2831" s="118">
        <f t="shared" si="13"/>
        <v>44067.96</v>
      </c>
      <c r="AP2831" s="121">
        <f t="shared" si="14"/>
        <v>0</v>
      </c>
      <c r="AQ2831" s="122"/>
      <c r="AR2831" s="119"/>
    </row>
    <row r="2832" ht="22.5" customHeight="1">
      <c r="A2832" s="89">
        <v>46233.0</v>
      </c>
      <c r="B2832" s="90">
        <v>0.4270833333333333</v>
      </c>
      <c r="C2832" s="91" t="s">
        <v>426</v>
      </c>
      <c r="D2832" s="129" t="str">
        <f t="array" ref="D2832">XLOOKUP(C2832,'DS ST'!A:A,'DS ST'!B:B)</f>
        <v>A129</v>
      </c>
      <c r="E2832" s="94" t="str">
        <f t="array" ref="E2832">XLOOKUP($F2832,'GIÁ'!$A:$A,'GIÁ'!$E:$E)</f>
        <v>ĐÔNG</v>
      </c>
      <c r="F2832" s="94">
        <v>8.936077110187E12</v>
      </c>
      <c r="G2832" s="95" t="s">
        <v>2335</v>
      </c>
      <c r="H2832" s="95" t="s">
        <v>224</v>
      </c>
      <c r="I2832" s="96">
        <v>10.0</v>
      </c>
      <c r="J2832" s="96">
        <v>0.0</v>
      </c>
      <c r="K2832" s="98">
        <f t="shared" si="4"/>
        <v>10</v>
      </c>
      <c r="L2832" s="99" t="s">
        <v>6830</v>
      </c>
      <c r="M2832" s="100" t="s">
        <v>6831</v>
      </c>
      <c r="N2832" s="101" t="str">
        <f t="shared" si="139"/>
        <v>PT1590247-T0018936077110187</v>
      </c>
      <c r="O2832" s="128"/>
      <c r="P2832" s="100"/>
      <c r="Q2832" s="103">
        <f t="shared" si="5"/>
        <v>10</v>
      </c>
      <c r="R2832" s="161"/>
      <c r="S2832" s="105"/>
      <c r="T2832" s="106"/>
      <c r="U2832" s="107" t="s">
        <v>6565</v>
      </c>
      <c r="V2832" s="108" t="s">
        <v>756</v>
      </c>
      <c r="W2832" s="109" t="s">
        <v>1908</v>
      </c>
      <c r="X2832" s="110" t="str">
        <f t="shared" si="6"/>
        <v/>
      </c>
      <c r="Y2832" s="110" t="str">
        <f t="shared" si="7"/>
        <v/>
      </c>
      <c r="Z2832" s="109" t="s">
        <v>797</v>
      </c>
      <c r="AA2832" s="109" t="s">
        <v>802</v>
      </c>
      <c r="AB2832" s="106"/>
      <c r="AC2832" s="158"/>
      <c r="AD2832" s="160"/>
      <c r="AE2832" s="127"/>
      <c r="AF2832" s="113"/>
      <c r="AG2832" s="165" t="str">
        <f t="array" ref="AG2832">XLOOKUP(F2832,'CLV2'!A:A,'CLV2'!E:E)</f>
        <v>2.FROZEN FOODS</v>
      </c>
      <c r="AH2832" s="115" t="str">
        <f t="array" ref="AH2832">XLOOKUP(F2832,'CLV2'!A:A,'CLV2'!F:F)</f>
        <v>3.DUMPLINGS</v>
      </c>
      <c r="AI2832" s="115" t="str">
        <f t="shared" si="8"/>
        <v>Pack</v>
      </c>
      <c r="AJ2832" s="116">
        <f t="shared" si="9"/>
        <v>1</v>
      </c>
      <c r="AK2832" s="117" t="str">
        <f t="array" ref="AK2832">XLOOKUP(F2832,'GIÁ'!A:A,'GIÁ'!D:D)</f>
        <v>28137.41</v>
      </c>
      <c r="AL2832" s="118">
        <f t="shared" si="10"/>
        <v>281374.1</v>
      </c>
      <c r="AM2832" s="118">
        <f t="shared" si="11"/>
        <v>0</v>
      </c>
      <c r="AN2832" s="119">
        <f t="shared" si="12"/>
        <v>0</v>
      </c>
      <c r="AO2832" s="118">
        <f t="shared" si="13"/>
        <v>281374.1</v>
      </c>
      <c r="AP2832" s="121">
        <f t="shared" si="14"/>
        <v>0</v>
      </c>
      <c r="AQ2832" s="122"/>
      <c r="AR2832" s="119"/>
    </row>
    <row r="2833" ht="22.5" customHeight="1">
      <c r="A2833" s="89">
        <v>46233.0</v>
      </c>
      <c r="B2833" s="90">
        <v>0.4270833333333333</v>
      </c>
      <c r="C2833" s="91" t="s">
        <v>426</v>
      </c>
      <c r="D2833" s="129" t="str">
        <f t="array" ref="D2833">XLOOKUP(C2833,'DS ST'!A:A,'DS ST'!B:B)</f>
        <v>A129</v>
      </c>
      <c r="E2833" s="94" t="str">
        <f t="array" ref="E2833">XLOOKUP($F2833,'GIÁ'!$A:$A,'GIÁ'!$E:$E)</f>
        <v>ĐÔNG</v>
      </c>
      <c r="F2833" s="94">
        <v>8.934717266003E12</v>
      </c>
      <c r="G2833" s="95" t="s">
        <v>1721</v>
      </c>
      <c r="H2833" s="95" t="s">
        <v>224</v>
      </c>
      <c r="I2833" s="96">
        <v>4.0</v>
      </c>
      <c r="J2833" s="96">
        <v>0.0</v>
      </c>
      <c r="K2833" s="98">
        <f t="shared" si="4"/>
        <v>4</v>
      </c>
      <c r="L2833" s="99" t="s">
        <v>6830</v>
      </c>
      <c r="M2833" s="100" t="s">
        <v>6831</v>
      </c>
      <c r="N2833" s="101" t="str">
        <f t="shared" si="139"/>
        <v>PT1590247-T0018934717266003</v>
      </c>
      <c r="O2833" s="128"/>
      <c r="P2833" s="100"/>
      <c r="Q2833" s="103">
        <f t="shared" si="5"/>
        <v>4</v>
      </c>
      <c r="R2833" s="161"/>
      <c r="S2833" s="105"/>
      <c r="T2833" s="106"/>
      <c r="U2833" s="107" t="s">
        <v>6564</v>
      </c>
      <c r="V2833" s="108" t="s">
        <v>756</v>
      </c>
      <c r="W2833" s="109" t="s">
        <v>1908</v>
      </c>
      <c r="X2833" s="110" t="str">
        <f t="shared" si="6"/>
        <v/>
      </c>
      <c r="Y2833" s="110" t="str">
        <f t="shared" si="7"/>
        <v/>
      </c>
      <c r="Z2833" s="109" t="s">
        <v>797</v>
      </c>
      <c r="AA2833" s="109" t="s">
        <v>802</v>
      </c>
      <c r="AB2833" s="106"/>
      <c r="AC2833" s="158"/>
      <c r="AD2833" s="160"/>
      <c r="AE2833" s="127"/>
      <c r="AF2833" s="113"/>
      <c r="AG2833" s="165" t="str">
        <f t="array" ref="AG2833">XLOOKUP(F2833,'CLV2'!A:A,'CLV2'!E:E)</f>
        <v>2.FROZEN FOODS</v>
      </c>
      <c r="AH2833" s="115" t="str">
        <f t="array" ref="AH2833">XLOOKUP(F2833,'CLV2'!A:A,'CLV2'!F:F)</f>
        <v>3.HOTPOT AND FRIED</v>
      </c>
      <c r="AI2833" s="115" t="str">
        <f t="shared" si="8"/>
        <v>Pack</v>
      </c>
      <c r="AJ2833" s="116">
        <f t="shared" si="9"/>
        <v>1</v>
      </c>
      <c r="AK2833" s="117" t="str">
        <f t="array" ref="AK2833">XLOOKUP(F2833,'GIÁ'!A:A,'GIÁ'!D:D)</f>
        <v>54599.71</v>
      </c>
      <c r="AL2833" s="118">
        <f t="shared" si="10"/>
        <v>218398.84</v>
      </c>
      <c r="AM2833" s="118">
        <f t="shared" si="11"/>
        <v>0</v>
      </c>
      <c r="AN2833" s="119">
        <f t="shared" si="12"/>
        <v>0</v>
      </c>
      <c r="AO2833" s="118">
        <f t="shared" si="13"/>
        <v>218398.84</v>
      </c>
      <c r="AP2833" s="121">
        <f t="shared" si="14"/>
        <v>0</v>
      </c>
      <c r="AQ2833" s="122"/>
      <c r="AR2833" s="119"/>
    </row>
    <row r="2834" ht="22.5" customHeight="1">
      <c r="A2834" s="89">
        <v>46233.0</v>
      </c>
      <c r="B2834" s="90">
        <v>0.4270833333333333</v>
      </c>
      <c r="C2834" s="91" t="s">
        <v>426</v>
      </c>
      <c r="D2834" s="129" t="str">
        <f t="array" ref="D2834">XLOOKUP(C2834,'DS ST'!A:A,'DS ST'!B:B)</f>
        <v>A129</v>
      </c>
      <c r="E2834" s="94" t="str">
        <f t="array" ref="E2834">XLOOKUP($F2834,'GIÁ'!$A:$A,'GIÁ'!$E:$E)</f>
        <v>ĐÔNG</v>
      </c>
      <c r="F2834" s="94">
        <v>8.938532826121E12</v>
      </c>
      <c r="G2834" s="95" t="s">
        <v>3050</v>
      </c>
      <c r="H2834" s="95" t="s">
        <v>224</v>
      </c>
      <c r="I2834" s="96">
        <v>4.0</v>
      </c>
      <c r="J2834" s="96">
        <v>0.0</v>
      </c>
      <c r="K2834" s="98">
        <f t="shared" si="4"/>
        <v>4</v>
      </c>
      <c r="L2834" s="99" t="s">
        <v>6830</v>
      </c>
      <c r="M2834" s="100" t="s">
        <v>6831</v>
      </c>
      <c r="N2834" s="101" t="str">
        <f t="shared" si="139"/>
        <v>PT1590247-T0018938532826121</v>
      </c>
      <c r="O2834" s="128"/>
      <c r="P2834" s="100"/>
      <c r="Q2834" s="103">
        <f t="shared" si="5"/>
        <v>4</v>
      </c>
      <c r="R2834" s="161"/>
      <c r="S2834" s="105"/>
      <c r="T2834" s="106"/>
      <c r="U2834" s="107" t="s">
        <v>6541</v>
      </c>
      <c r="V2834" s="108" t="s">
        <v>756</v>
      </c>
      <c r="W2834" s="109" t="s">
        <v>1908</v>
      </c>
      <c r="X2834" s="110" t="str">
        <f t="shared" si="6"/>
        <v/>
      </c>
      <c r="Y2834" s="110" t="str">
        <f t="shared" si="7"/>
        <v/>
      </c>
      <c r="Z2834" s="109" t="s">
        <v>797</v>
      </c>
      <c r="AA2834" s="109" t="s">
        <v>802</v>
      </c>
      <c r="AB2834" s="106"/>
      <c r="AC2834" s="158"/>
      <c r="AD2834" s="160"/>
      <c r="AE2834" s="127"/>
      <c r="AF2834" s="113"/>
      <c r="AG2834" s="165" t="str">
        <f t="array" ref="AG2834">XLOOKUP(F2834,'CLV2'!A:A,'CLV2'!E:E)</f>
        <v>2.FROZEN FOODS</v>
      </c>
      <c r="AH2834" s="115" t="str">
        <f t="array" ref="AH2834">XLOOKUP(F2834,'CLV2'!A:A,'CLV2'!F:F)</f>
        <v>3.PASTRY AND DESSERTS</v>
      </c>
      <c r="AI2834" s="115" t="str">
        <f t="shared" si="8"/>
        <v>Pack</v>
      </c>
      <c r="AJ2834" s="116">
        <f t="shared" si="9"/>
        <v>1</v>
      </c>
      <c r="AK2834" s="117" t="str">
        <f t="array" ref="AK2834">XLOOKUP(F2834,'GIÁ'!A:A,'GIÁ'!D:D)</f>
        <v>21599.37</v>
      </c>
      <c r="AL2834" s="118">
        <f t="shared" si="10"/>
        <v>86397.48</v>
      </c>
      <c r="AM2834" s="118">
        <f t="shared" si="11"/>
        <v>0</v>
      </c>
      <c r="AN2834" s="119">
        <f t="shared" si="12"/>
        <v>0</v>
      </c>
      <c r="AO2834" s="118">
        <f t="shared" si="13"/>
        <v>86397.48</v>
      </c>
      <c r="AP2834" s="121">
        <f t="shared" si="14"/>
        <v>0</v>
      </c>
      <c r="AQ2834" s="122"/>
      <c r="AR2834" s="119"/>
    </row>
    <row r="2835" ht="22.5" customHeight="1">
      <c r="A2835" s="89">
        <v>46233.0</v>
      </c>
      <c r="B2835" s="90">
        <v>0.4270833333333333</v>
      </c>
      <c r="C2835" s="91" t="s">
        <v>426</v>
      </c>
      <c r="D2835" s="129" t="str">
        <f t="array" ref="D2835">XLOOKUP(C2835,'DS ST'!A:A,'DS ST'!B:B)</f>
        <v>A129</v>
      </c>
      <c r="E2835" s="94" t="str">
        <f t="array" ref="E2835">XLOOKUP($F2835,'GIÁ'!$A:$A,'GIÁ'!$E:$E)</f>
        <v>ĐÔNG</v>
      </c>
      <c r="F2835" s="94">
        <v>8.93850822885E12</v>
      </c>
      <c r="G2835" s="95" t="s">
        <v>2897</v>
      </c>
      <c r="H2835" s="95" t="s">
        <v>57</v>
      </c>
      <c r="I2835" s="96">
        <v>6.0</v>
      </c>
      <c r="J2835" s="96">
        <v>0.0</v>
      </c>
      <c r="K2835" s="98">
        <f t="shared" si="4"/>
        <v>6</v>
      </c>
      <c r="L2835" s="99" t="s">
        <v>6830</v>
      </c>
      <c r="M2835" s="100" t="s">
        <v>6831</v>
      </c>
      <c r="N2835" s="101" t="str">
        <f t="shared" si="139"/>
        <v>PT1590247-T0018938508228850</v>
      </c>
      <c r="O2835" s="128"/>
      <c r="P2835" s="100"/>
      <c r="Q2835" s="103">
        <f t="shared" si="5"/>
        <v>6</v>
      </c>
      <c r="R2835" s="161"/>
      <c r="S2835" s="105"/>
      <c r="T2835" s="106"/>
      <c r="U2835" s="107" t="s">
        <v>6609</v>
      </c>
      <c r="V2835" s="108" t="s">
        <v>756</v>
      </c>
      <c r="W2835" s="109" t="s">
        <v>1908</v>
      </c>
      <c r="X2835" s="110" t="str">
        <f t="shared" si="6"/>
        <v/>
      </c>
      <c r="Y2835" s="110" t="str">
        <f t="shared" si="7"/>
        <v/>
      </c>
      <c r="Z2835" s="109" t="s">
        <v>797</v>
      </c>
      <c r="AA2835" s="109" t="s">
        <v>802</v>
      </c>
      <c r="AB2835" s="106"/>
      <c r="AC2835" s="158"/>
      <c r="AD2835" s="160"/>
      <c r="AE2835" s="127"/>
      <c r="AF2835" s="113"/>
      <c r="AG2835" s="165" t="str">
        <f t="array" ref="AG2835">XLOOKUP(F2835,'CLV2'!A:A,'CLV2'!E:E)</f>
        <v>2.FROZEN FOODS</v>
      </c>
      <c r="AH2835" s="115" t="str">
        <f t="array" ref="AH2835">XLOOKUP(F2835,'CLV2'!A:A,'CLV2'!F:F)</f>
        <v>3.PIZZA - READY MEALS</v>
      </c>
      <c r="AI2835" s="115" t="str">
        <f t="shared" si="8"/>
        <v>Pack</v>
      </c>
      <c r="AJ2835" s="116">
        <f t="shared" si="9"/>
        <v>1</v>
      </c>
      <c r="AK2835" s="117" t="str">
        <f t="array" ref="AK2835">XLOOKUP(F2835,'GIÁ'!A:A,'GIÁ'!D:D)</f>
        <v>51620.00</v>
      </c>
      <c r="AL2835" s="118">
        <f t="shared" si="10"/>
        <v>309720</v>
      </c>
      <c r="AM2835" s="118">
        <f t="shared" si="11"/>
        <v>0</v>
      </c>
      <c r="AN2835" s="119">
        <f t="shared" si="12"/>
        <v>0</v>
      </c>
      <c r="AO2835" s="118">
        <f t="shared" si="13"/>
        <v>309720</v>
      </c>
      <c r="AP2835" s="121">
        <f t="shared" si="14"/>
        <v>0</v>
      </c>
      <c r="AQ2835" s="122"/>
      <c r="AR2835" s="119"/>
    </row>
    <row r="2836" ht="22.5" customHeight="1">
      <c r="A2836" s="89">
        <v>46233.0</v>
      </c>
      <c r="B2836" s="90">
        <v>0.4270833333333333</v>
      </c>
      <c r="C2836" s="91" t="s">
        <v>426</v>
      </c>
      <c r="D2836" s="129" t="str">
        <f t="array" ref="D2836">XLOOKUP(C2836,'DS ST'!A:A,'DS ST'!B:B)</f>
        <v>A129</v>
      </c>
      <c r="E2836" s="94" t="str">
        <f t="array" ref="E2836">XLOOKUP($F2836,'GIÁ'!$A:$A,'GIÁ'!$E:$E)</f>
        <v>ĐÔNG</v>
      </c>
      <c r="F2836" s="94">
        <v>8.936013231662E12</v>
      </c>
      <c r="G2836" s="95" t="s">
        <v>2170</v>
      </c>
      <c r="H2836" s="95" t="s">
        <v>224</v>
      </c>
      <c r="I2836" s="96">
        <v>2.0</v>
      </c>
      <c r="J2836" s="96">
        <v>0.0</v>
      </c>
      <c r="K2836" s="98">
        <f t="shared" si="4"/>
        <v>2</v>
      </c>
      <c r="L2836" s="99" t="s">
        <v>6830</v>
      </c>
      <c r="M2836" s="100" t="s">
        <v>6831</v>
      </c>
      <c r="N2836" s="101" t="str">
        <f t="shared" si="139"/>
        <v>PT1590247-T0018936013231662</v>
      </c>
      <c r="O2836" s="128"/>
      <c r="P2836" s="100"/>
      <c r="Q2836" s="103">
        <f t="shared" si="5"/>
        <v>2</v>
      </c>
      <c r="R2836" s="161"/>
      <c r="S2836" s="105"/>
      <c r="T2836" s="106"/>
      <c r="U2836" s="107" t="s">
        <v>6556</v>
      </c>
      <c r="V2836" s="108" t="s">
        <v>756</v>
      </c>
      <c r="W2836" s="109" t="s">
        <v>1908</v>
      </c>
      <c r="X2836" s="110" t="str">
        <f t="shared" si="6"/>
        <v/>
      </c>
      <c r="Y2836" s="110" t="str">
        <f t="shared" si="7"/>
        <v/>
      </c>
      <c r="Z2836" s="109" t="s">
        <v>797</v>
      </c>
      <c r="AA2836" s="109" t="s">
        <v>802</v>
      </c>
      <c r="AB2836" s="106"/>
      <c r="AC2836" s="158"/>
      <c r="AD2836" s="160"/>
      <c r="AE2836" s="127"/>
      <c r="AF2836" s="113"/>
      <c r="AG2836" s="165" t="str">
        <f t="array" ref="AG2836">XLOOKUP(F2836,'CLV2'!A:A,'CLV2'!E:E)</f>
        <v>2.FROZEN FOODS</v>
      </c>
      <c r="AH2836" s="115" t="str">
        <f t="array" ref="AH2836">XLOOKUP(F2836,'CLV2'!A:A,'CLV2'!F:F)</f>
        <v>3.PIZZA - READY MEALS</v>
      </c>
      <c r="AI2836" s="115" t="str">
        <f t="shared" si="8"/>
        <v>Pack</v>
      </c>
      <c r="AJ2836" s="116">
        <f t="shared" si="9"/>
        <v>1</v>
      </c>
      <c r="AK2836" s="117" t="str">
        <f t="array" ref="AK2836">XLOOKUP(F2836,'GIÁ'!A:A,'GIÁ'!D:D)</f>
        <v>24941.44</v>
      </c>
      <c r="AL2836" s="118">
        <f t="shared" si="10"/>
        <v>49882.88</v>
      </c>
      <c r="AM2836" s="118">
        <f t="shared" si="11"/>
        <v>0</v>
      </c>
      <c r="AN2836" s="119">
        <f t="shared" si="12"/>
        <v>0</v>
      </c>
      <c r="AO2836" s="118">
        <f t="shared" si="13"/>
        <v>49882.88</v>
      </c>
      <c r="AP2836" s="121">
        <f t="shared" si="14"/>
        <v>0</v>
      </c>
      <c r="AQ2836" s="122"/>
      <c r="AR2836" s="119"/>
    </row>
    <row r="2837" ht="22.5" customHeight="1">
      <c r="A2837" s="89">
        <v>46233.0</v>
      </c>
      <c r="B2837" s="90">
        <v>0.4270833333333333</v>
      </c>
      <c r="C2837" s="91" t="s">
        <v>426</v>
      </c>
      <c r="D2837" s="129" t="str">
        <f t="array" ref="D2837">XLOOKUP(C2837,'DS ST'!A:A,'DS ST'!B:B)</f>
        <v>A129</v>
      </c>
      <c r="E2837" s="94" t="str">
        <f t="array" ref="E2837">XLOOKUP($F2837,'GIÁ'!$A:$A,'GIÁ'!$E:$E)</f>
        <v>ĐÔNG</v>
      </c>
      <c r="F2837" s="94">
        <v>8.934717401336E12</v>
      </c>
      <c r="G2837" s="95" t="s">
        <v>1750</v>
      </c>
      <c r="H2837" s="95" t="s">
        <v>224</v>
      </c>
      <c r="I2837" s="96">
        <v>2.0</v>
      </c>
      <c r="J2837" s="96">
        <v>0.0</v>
      </c>
      <c r="K2837" s="98">
        <f t="shared" si="4"/>
        <v>2</v>
      </c>
      <c r="L2837" s="99" t="s">
        <v>6830</v>
      </c>
      <c r="M2837" s="100" t="s">
        <v>6831</v>
      </c>
      <c r="N2837" s="101" t="str">
        <f t="shared" si="139"/>
        <v>PT1590247-T0018934717401336</v>
      </c>
      <c r="O2837" s="128"/>
      <c r="P2837" s="100"/>
      <c r="Q2837" s="103">
        <f t="shared" si="5"/>
        <v>2</v>
      </c>
      <c r="R2837" s="161"/>
      <c r="S2837" s="105"/>
      <c r="T2837" s="106"/>
      <c r="U2837" s="107" t="s">
        <v>6585</v>
      </c>
      <c r="V2837" s="108" t="s">
        <v>756</v>
      </c>
      <c r="W2837" s="109" t="s">
        <v>1908</v>
      </c>
      <c r="X2837" s="110" t="str">
        <f t="shared" si="6"/>
        <v/>
      </c>
      <c r="Y2837" s="110" t="str">
        <f t="shared" si="7"/>
        <v/>
      </c>
      <c r="Z2837" s="109" t="s">
        <v>797</v>
      </c>
      <c r="AA2837" s="109" t="s">
        <v>802</v>
      </c>
      <c r="AB2837" s="106"/>
      <c r="AC2837" s="158"/>
      <c r="AD2837" s="160"/>
      <c r="AE2837" s="127"/>
      <c r="AF2837" s="113"/>
      <c r="AG2837" s="165" t="str">
        <f t="array" ref="AG2837">XLOOKUP(F2837,'CLV2'!A:A,'CLV2'!E:E)</f>
        <v>2.FROZEN FOODS</v>
      </c>
      <c r="AH2837" s="115" t="str">
        <f t="array" ref="AH2837">XLOOKUP(F2837,'CLV2'!A:A,'CLV2'!F:F)</f>
        <v>3.DUMPLINGS</v>
      </c>
      <c r="AI2837" s="115" t="str">
        <f t="shared" si="8"/>
        <v>Pack</v>
      </c>
      <c r="AJ2837" s="116">
        <f t="shared" si="9"/>
        <v>1</v>
      </c>
      <c r="AK2837" s="117" t="str">
        <f t="array" ref="AK2837">XLOOKUP(F2837,'GIÁ'!A:A,'GIÁ'!D:D)</f>
        <v>39374.44</v>
      </c>
      <c r="AL2837" s="118">
        <f t="shared" si="10"/>
        <v>78748.88</v>
      </c>
      <c r="AM2837" s="118">
        <f t="shared" si="11"/>
        <v>0</v>
      </c>
      <c r="AN2837" s="119">
        <f t="shared" si="12"/>
        <v>0</v>
      </c>
      <c r="AO2837" s="118">
        <f t="shared" si="13"/>
        <v>78748.88</v>
      </c>
      <c r="AP2837" s="121">
        <f t="shared" si="14"/>
        <v>0</v>
      </c>
      <c r="AQ2837" s="122"/>
      <c r="AR2837" s="119"/>
    </row>
    <row r="2838" ht="22.5" customHeight="1">
      <c r="A2838" s="89">
        <v>46233.0</v>
      </c>
      <c r="B2838" s="90">
        <v>0.4270833333333333</v>
      </c>
      <c r="C2838" s="91" t="s">
        <v>426</v>
      </c>
      <c r="D2838" s="129" t="str">
        <f t="array" ref="D2838">XLOOKUP(C2838,'DS ST'!A:A,'DS ST'!B:B)</f>
        <v>A129</v>
      </c>
      <c r="E2838" s="94" t="str">
        <f t="array" ref="E2838">XLOOKUP($F2838,'GIÁ'!$A:$A,'GIÁ'!$E:$E)</f>
        <v>ĐÔNG</v>
      </c>
      <c r="F2838" s="94">
        <v>8.936210415551E12</v>
      </c>
      <c r="G2838" s="95" t="s">
        <v>2676</v>
      </c>
      <c r="H2838" s="95" t="s">
        <v>224</v>
      </c>
      <c r="I2838" s="96">
        <v>2.0</v>
      </c>
      <c r="J2838" s="96">
        <v>0.0</v>
      </c>
      <c r="K2838" s="98">
        <f t="shared" si="4"/>
        <v>2</v>
      </c>
      <c r="L2838" s="99" t="s">
        <v>6830</v>
      </c>
      <c r="M2838" s="100" t="s">
        <v>6831</v>
      </c>
      <c r="N2838" s="101" t="str">
        <f t="shared" si="139"/>
        <v>PT1590247-T0018936210415551</v>
      </c>
      <c r="O2838" s="128"/>
      <c r="P2838" s="100"/>
      <c r="Q2838" s="103">
        <f t="shared" si="5"/>
        <v>2</v>
      </c>
      <c r="R2838" s="161"/>
      <c r="S2838" s="105"/>
      <c r="T2838" s="106"/>
      <c r="U2838" s="107" t="s">
        <v>6554</v>
      </c>
      <c r="V2838" s="108" t="s">
        <v>756</v>
      </c>
      <c r="W2838" s="109" t="s">
        <v>1908</v>
      </c>
      <c r="X2838" s="110" t="str">
        <f t="shared" si="6"/>
        <v/>
      </c>
      <c r="Y2838" s="110" t="str">
        <f t="shared" si="7"/>
        <v/>
      </c>
      <c r="Z2838" s="109" t="s">
        <v>797</v>
      </c>
      <c r="AA2838" s="109" t="s">
        <v>802</v>
      </c>
      <c r="AB2838" s="106"/>
      <c r="AC2838" s="158"/>
      <c r="AD2838" s="160"/>
      <c r="AE2838" s="127"/>
      <c r="AF2838" s="113"/>
      <c r="AG2838" s="165" t="str">
        <f t="array" ref="AG2838">XLOOKUP(F2838,'CLV2'!A:A,'CLV2'!E:E)</f>
        <v>2.FROZEN FOODS</v>
      </c>
      <c r="AH2838" s="115" t="str">
        <f t="array" ref="AH2838">XLOOKUP(F2838,'CLV2'!A:A,'CLV2'!F:F)</f>
        <v>3.DUMPLINGS</v>
      </c>
      <c r="AI2838" s="115" t="str">
        <f t="shared" si="8"/>
        <v>Pack</v>
      </c>
      <c r="AJ2838" s="116">
        <f t="shared" si="9"/>
        <v>1</v>
      </c>
      <c r="AK2838" s="117" t="str">
        <f t="array" ref="AK2838">XLOOKUP(F2838,'GIÁ'!A:A,'GIÁ'!D:D)</f>
        <v>24150.20</v>
      </c>
      <c r="AL2838" s="118">
        <f t="shared" si="10"/>
        <v>48300.4</v>
      </c>
      <c r="AM2838" s="118">
        <f t="shared" si="11"/>
        <v>0</v>
      </c>
      <c r="AN2838" s="119">
        <f t="shared" si="12"/>
        <v>0</v>
      </c>
      <c r="AO2838" s="118">
        <f t="shared" si="13"/>
        <v>48300.4</v>
      </c>
      <c r="AP2838" s="121">
        <f t="shared" si="14"/>
        <v>0</v>
      </c>
      <c r="AQ2838" s="122"/>
      <c r="AR2838" s="119"/>
    </row>
    <row r="2839" ht="22.5" customHeight="1">
      <c r="A2839" s="89">
        <v>46233.0</v>
      </c>
      <c r="B2839" s="90">
        <v>0.4270833333333333</v>
      </c>
      <c r="C2839" s="91" t="s">
        <v>426</v>
      </c>
      <c r="D2839" s="129" t="str">
        <f t="array" ref="D2839">XLOOKUP(C2839,'DS ST'!A:A,'DS ST'!B:B)</f>
        <v>A129</v>
      </c>
      <c r="E2839" s="94" t="str">
        <f t="array" ref="E2839">XLOOKUP($F2839,'GIÁ'!$A:$A,'GIÁ'!$E:$E)</f>
        <v>ĐÔNG</v>
      </c>
      <c r="F2839" s="94">
        <v>8.93607627967E12</v>
      </c>
      <c r="G2839" s="95" t="s">
        <v>2317</v>
      </c>
      <c r="H2839" s="95" t="s">
        <v>224</v>
      </c>
      <c r="I2839" s="96">
        <v>4.0</v>
      </c>
      <c r="J2839" s="96">
        <v>0.0</v>
      </c>
      <c r="K2839" s="98">
        <f t="shared" si="4"/>
        <v>4</v>
      </c>
      <c r="L2839" s="99" t="s">
        <v>6830</v>
      </c>
      <c r="M2839" s="100" t="s">
        <v>6831</v>
      </c>
      <c r="N2839" s="101" t="str">
        <f t="shared" si="139"/>
        <v>PT1590247-T0018936076279670</v>
      </c>
      <c r="O2839" s="128"/>
      <c r="P2839" s="100"/>
      <c r="Q2839" s="103">
        <f t="shared" si="5"/>
        <v>4</v>
      </c>
      <c r="R2839" s="161"/>
      <c r="S2839" s="105"/>
      <c r="T2839" s="106"/>
      <c r="U2839" s="107" t="s">
        <v>6530</v>
      </c>
      <c r="V2839" s="108" t="s">
        <v>756</v>
      </c>
      <c r="W2839" s="109" t="s">
        <v>1908</v>
      </c>
      <c r="X2839" s="110" t="str">
        <f t="shared" si="6"/>
        <v/>
      </c>
      <c r="Y2839" s="110" t="str">
        <f t="shared" si="7"/>
        <v/>
      </c>
      <c r="Z2839" s="109" t="s">
        <v>797</v>
      </c>
      <c r="AA2839" s="109" t="s">
        <v>802</v>
      </c>
      <c r="AB2839" s="106"/>
      <c r="AC2839" s="158"/>
      <c r="AD2839" s="160"/>
      <c r="AE2839" s="127"/>
      <c r="AF2839" s="113"/>
      <c r="AG2839" s="165" t="str">
        <f t="array" ref="AG2839">XLOOKUP(F2839,'CLV2'!A:A,'CLV2'!E:E)</f>
        <v>2.FROZEN FOODS</v>
      </c>
      <c r="AH2839" s="115" t="str">
        <f t="array" ref="AH2839">XLOOKUP(F2839,'CLV2'!A:A,'CLV2'!F:F)</f>
        <v>3.PASTRY AND DESSERTS</v>
      </c>
      <c r="AI2839" s="115" t="str">
        <f t="shared" si="8"/>
        <v>Pack</v>
      </c>
      <c r="AJ2839" s="116">
        <f t="shared" si="9"/>
        <v>1</v>
      </c>
      <c r="AK2839" s="117" t="str">
        <f t="array" ref="AK2839">XLOOKUP(F2839,'GIÁ'!A:A,'GIÁ'!D:D)</f>
        <v>26872.96</v>
      </c>
      <c r="AL2839" s="118">
        <f t="shared" si="10"/>
        <v>107491.84</v>
      </c>
      <c r="AM2839" s="118">
        <f t="shared" si="11"/>
        <v>0</v>
      </c>
      <c r="AN2839" s="119">
        <f t="shared" si="12"/>
        <v>0</v>
      </c>
      <c r="AO2839" s="118">
        <f t="shared" si="13"/>
        <v>107491.84</v>
      </c>
      <c r="AP2839" s="121">
        <f t="shared" si="14"/>
        <v>0</v>
      </c>
      <c r="AQ2839" s="122"/>
      <c r="AR2839" s="119"/>
    </row>
    <row r="2840" ht="22.5" customHeight="1">
      <c r="A2840" s="89">
        <v>46233.0</v>
      </c>
      <c r="B2840" s="90">
        <v>0.4270833333333333</v>
      </c>
      <c r="C2840" s="91" t="s">
        <v>426</v>
      </c>
      <c r="D2840" s="129" t="str">
        <f t="array" ref="D2840">XLOOKUP(C2840,'DS ST'!A:A,'DS ST'!B:B)</f>
        <v>A129</v>
      </c>
      <c r="E2840" s="94" t="str">
        <f t="array" ref="E2840">XLOOKUP($F2840,'GIÁ'!$A:$A,'GIÁ'!$E:$E)</f>
        <v>ĐÔNG</v>
      </c>
      <c r="F2840" s="94">
        <v>8.935319710499E12</v>
      </c>
      <c r="G2840" s="95" t="s">
        <v>2056</v>
      </c>
      <c r="H2840" s="95" t="s">
        <v>224</v>
      </c>
      <c r="I2840" s="96">
        <v>2.0</v>
      </c>
      <c r="J2840" s="96">
        <v>0.0</v>
      </c>
      <c r="K2840" s="98">
        <f t="shared" si="4"/>
        <v>2</v>
      </c>
      <c r="L2840" s="99" t="s">
        <v>6830</v>
      </c>
      <c r="M2840" s="100" t="s">
        <v>6831</v>
      </c>
      <c r="N2840" s="101" t="str">
        <f t="shared" si="139"/>
        <v>PT1590247-T0018935319710499</v>
      </c>
      <c r="O2840" s="128"/>
      <c r="P2840" s="100"/>
      <c r="Q2840" s="103">
        <f t="shared" si="5"/>
        <v>2</v>
      </c>
      <c r="R2840" s="161"/>
      <c r="S2840" s="105"/>
      <c r="T2840" s="106"/>
      <c r="U2840" s="107" t="s">
        <v>6531</v>
      </c>
      <c r="V2840" s="108" t="s">
        <v>756</v>
      </c>
      <c r="W2840" s="109" t="s">
        <v>1908</v>
      </c>
      <c r="X2840" s="110" t="str">
        <f t="shared" si="6"/>
        <v/>
      </c>
      <c r="Y2840" s="110" t="str">
        <f t="shared" si="7"/>
        <v/>
      </c>
      <c r="Z2840" s="109" t="s">
        <v>797</v>
      </c>
      <c r="AA2840" s="109" t="s">
        <v>802</v>
      </c>
      <c r="AB2840" s="106"/>
      <c r="AC2840" s="158"/>
      <c r="AD2840" s="160"/>
      <c r="AE2840" s="127"/>
      <c r="AF2840" s="113"/>
      <c r="AG2840" s="165" t="str">
        <f t="array" ref="AG2840">XLOOKUP(F2840,'CLV2'!A:A,'CLV2'!E:E)</f>
        <v>2.FROZEN FOODS</v>
      </c>
      <c r="AH2840" s="115" t="str">
        <f t="array" ref="AH2840">XLOOKUP(F2840,'CLV2'!A:A,'CLV2'!F:F)</f>
        <v>3.HOTPOT AND FRIED</v>
      </c>
      <c r="AI2840" s="115" t="str">
        <f t="shared" si="8"/>
        <v>Pack</v>
      </c>
      <c r="AJ2840" s="116">
        <f t="shared" si="9"/>
        <v>1</v>
      </c>
      <c r="AK2840" s="117" t="str">
        <f t="array" ref="AK2840">XLOOKUP(F2840,'GIÁ'!A:A,'GIÁ'!D:D)</f>
        <v>39627.31</v>
      </c>
      <c r="AL2840" s="118">
        <f t="shared" si="10"/>
        <v>79254.62</v>
      </c>
      <c r="AM2840" s="118">
        <f t="shared" si="11"/>
        <v>0</v>
      </c>
      <c r="AN2840" s="119">
        <f t="shared" si="12"/>
        <v>0</v>
      </c>
      <c r="AO2840" s="118">
        <f t="shared" si="13"/>
        <v>79254.62</v>
      </c>
      <c r="AP2840" s="121">
        <f t="shared" si="14"/>
        <v>0</v>
      </c>
      <c r="AQ2840" s="122"/>
      <c r="AR2840" s="119"/>
    </row>
    <row r="2841" ht="22.5" customHeight="1">
      <c r="A2841" s="89">
        <v>46233.0</v>
      </c>
      <c r="B2841" s="90">
        <v>0.4270833333333333</v>
      </c>
      <c r="C2841" s="91" t="s">
        <v>426</v>
      </c>
      <c r="D2841" s="129" t="str">
        <f t="array" ref="D2841">XLOOKUP(C2841,'DS ST'!A:A,'DS ST'!B:B)</f>
        <v>A129</v>
      </c>
      <c r="E2841" s="94" t="str">
        <f t="array" ref="E2841">XLOOKUP($F2841,'GIÁ'!$A:$A,'GIÁ'!$E:$E)</f>
        <v>ĐÔNG</v>
      </c>
      <c r="F2841" s="94">
        <v>8.938532826183E12</v>
      </c>
      <c r="G2841" s="95" t="s">
        <v>3052</v>
      </c>
      <c r="H2841" s="95" t="s">
        <v>224</v>
      </c>
      <c r="I2841" s="96">
        <v>2.0</v>
      </c>
      <c r="J2841" s="96">
        <v>0.0</v>
      </c>
      <c r="K2841" s="98">
        <f t="shared" si="4"/>
        <v>2</v>
      </c>
      <c r="L2841" s="99" t="s">
        <v>6830</v>
      </c>
      <c r="M2841" s="100" t="s">
        <v>6831</v>
      </c>
      <c r="N2841" s="101" t="str">
        <f t="shared" si="139"/>
        <v>PT1590247-T0018938532826183</v>
      </c>
      <c r="O2841" s="128"/>
      <c r="P2841" s="100"/>
      <c r="Q2841" s="103">
        <f t="shared" si="5"/>
        <v>2</v>
      </c>
      <c r="R2841" s="161"/>
      <c r="S2841" s="105"/>
      <c r="T2841" s="106"/>
      <c r="U2841" s="107" t="s">
        <v>6586</v>
      </c>
      <c r="V2841" s="108" t="s">
        <v>756</v>
      </c>
      <c r="W2841" s="109" t="s">
        <v>1908</v>
      </c>
      <c r="X2841" s="110" t="str">
        <f t="shared" si="6"/>
        <v/>
      </c>
      <c r="Y2841" s="110" t="str">
        <f t="shared" si="7"/>
        <v/>
      </c>
      <c r="Z2841" s="109" t="s">
        <v>797</v>
      </c>
      <c r="AA2841" s="109" t="s">
        <v>802</v>
      </c>
      <c r="AB2841" s="106"/>
      <c r="AC2841" s="158"/>
      <c r="AD2841" s="160"/>
      <c r="AE2841" s="127"/>
      <c r="AF2841" s="113"/>
      <c r="AG2841" s="165" t="str">
        <f t="array" ref="AG2841">XLOOKUP(F2841,'CLV2'!A:A,'CLV2'!E:E)</f>
        <v>2.FROZEN FOODS</v>
      </c>
      <c r="AH2841" s="115" t="str">
        <f t="array" ref="AH2841">XLOOKUP(F2841,'CLV2'!A:A,'CLV2'!F:F)</f>
        <v>3.PASTRY AND DESSERTS</v>
      </c>
      <c r="AI2841" s="115" t="str">
        <f t="shared" si="8"/>
        <v>Pack</v>
      </c>
      <c r="AJ2841" s="116">
        <f t="shared" si="9"/>
        <v>1</v>
      </c>
      <c r="AK2841" s="117" t="str">
        <f t="array" ref="AK2841">XLOOKUP(F2841,'GIÁ'!A:A,'GIÁ'!D:D)</f>
        <v>27480.45</v>
      </c>
      <c r="AL2841" s="118">
        <f t="shared" si="10"/>
        <v>54960.9</v>
      </c>
      <c r="AM2841" s="118">
        <f t="shared" si="11"/>
        <v>0</v>
      </c>
      <c r="AN2841" s="119">
        <f t="shared" si="12"/>
        <v>0</v>
      </c>
      <c r="AO2841" s="118">
        <f t="shared" si="13"/>
        <v>54960.9</v>
      </c>
      <c r="AP2841" s="121">
        <f t="shared" si="14"/>
        <v>0</v>
      </c>
      <c r="AQ2841" s="122"/>
      <c r="AR2841" s="119"/>
    </row>
    <row r="2842" ht="22.5" customHeight="1">
      <c r="A2842" s="89">
        <v>46233.0</v>
      </c>
      <c r="B2842" s="90">
        <v>0.4270833333333333</v>
      </c>
      <c r="C2842" s="91" t="s">
        <v>426</v>
      </c>
      <c r="D2842" s="129" t="str">
        <f t="array" ref="D2842">XLOOKUP(C2842,'DS ST'!A:A,'DS ST'!B:B)</f>
        <v>A129</v>
      </c>
      <c r="E2842" s="94" t="str">
        <f t="array" ref="E2842">XLOOKUP($F2842,'GIÁ'!$A:$A,'GIÁ'!$E:$E)</f>
        <v>ĐÔNG</v>
      </c>
      <c r="F2842" s="94">
        <v>8.93607711369E12</v>
      </c>
      <c r="G2842" s="95" t="s">
        <v>2364</v>
      </c>
      <c r="H2842" s="95" t="s">
        <v>57</v>
      </c>
      <c r="I2842" s="96">
        <v>4.0</v>
      </c>
      <c r="J2842" s="96">
        <v>0.0</v>
      </c>
      <c r="K2842" s="98">
        <f t="shared" si="4"/>
        <v>4</v>
      </c>
      <c r="L2842" s="99" t="s">
        <v>6830</v>
      </c>
      <c r="M2842" s="100" t="s">
        <v>6831</v>
      </c>
      <c r="N2842" s="101" t="str">
        <f t="shared" si="139"/>
        <v>PT1590247-T0018936077113690</v>
      </c>
      <c r="O2842" s="128"/>
      <c r="P2842" s="100"/>
      <c r="Q2842" s="103">
        <f t="shared" si="5"/>
        <v>4</v>
      </c>
      <c r="R2842" s="161"/>
      <c r="S2842" s="105"/>
      <c r="T2842" s="106"/>
      <c r="U2842" s="107" t="s">
        <v>6672</v>
      </c>
      <c r="V2842" s="108" t="s">
        <v>756</v>
      </c>
      <c r="W2842" s="109" t="s">
        <v>1908</v>
      </c>
      <c r="X2842" s="110" t="str">
        <f t="shared" si="6"/>
        <v/>
      </c>
      <c r="Y2842" s="110" t="str">
        <f t="shared" si="7"/>
        <v/>
      </c>
      <c r="Z2842" s="109" t="s">
        <v>797</v>
      </c>
      <c r="AA2842" s="109" t="s">
        <v>802</v>
      </c>
      <c r="AB2842" s="106"/>
      <c r="AC2842" s="158"/>
      <c r="AD2842" s="160"/>
      <c r="AE2842" s="127"/>
      <c r="AF2842" s="113"/>
      <c r="AG2842" s="165" t="str">
        <f t="array" ref="AG2842">XLOOKUP(F2842,'CLV2'!A:A,'CLV2'!E:E)</f>
        <v>2.FROZEN FOODS</v>
      </c>
      <c r="AH2842" s="115" t="str">
        <f t="array" ref="AH2842">XLOOKUP(F2842,'CLV2'!A:A,'CLV2'!F:F)</f>
        <v>3.PASTRY AND DESSERTS</v>
      </c>
      <c r="AI2842" s="115" t="str">
        <f t="shared" si="8"/>
        <v>Pack</v>
      </c>
      <c r="AJ2842" s="116">
        <f t="shared" si="9"/>
        <v>1</v>
      </c>
      <c r="AK2842" s="117" t="str">
        <f t="array" ref="AK2842">XLOOKUP(F2842,'GIÁ'!A:A,'GIÁ'!D:D)</f>
        <v>40108.39</v>
      </c>
      <c r="AL2842" s="118">
        <f t="shared" si="10"/>
        <v>160433.56</v>
      </c>
      <c r="AM2842" s="118">
        <f t="shared" si="11"/>
        <v>0</v>
      </c>
      <c r="AN2842" s="119">
        <f t="shared" si="12"/>
        <v>0</v>
      </c>
      <c r="AO2842" s="118">
        <f t="shared" si="13"/>
        <v>160433.56</v>
      </c>
      <c r="AP2842" s="121">
        <f t="shared" si="14"/>
        <v>0</v>
      </c>
      <c r="AQ2842" s="122"/>
      <c r="AR2842" s="119"/>
    </row>
    <row r="2843" ht="22.5" customHeight="1">
      <c r="A2843" s="89">
        <v>46233.0</v>
      </c>
      <c r="B2843" s="90">
        <v>0.4270833333333333</v>
      </c>
      <c r="C2843" s="91" t="s">
        <v>426</v>
      </c>
      <c r="D2843" s="129" t="str">
        <f t="array" ref="D2843">XLOOKUP(C2843,'DS ST'!A:A,'DS ST'!B:B)</f>
        <v>A129</v>
      </c>
      <c r="E2843" s="94" t="str">
        <f t="array" ref="E2843">XLOOKUP($F2843,'GIÁ'!$A:$A,'GIÁ'!$E:$E)</f>
        <v>ĐÔNG</v>
      </c>
      <c r="F2843" s="94">
        <v>8.936077112983E12</v>
      </c>
      <c r="G2843" s="95" t="s">
        <v>2345</v>
      </c>
      <c r="H2843" s="95" t="s">
        <v>224</v>
      </c>
      <c r="I2843" s="96">
        <v>2.0</v>
      </c>
      <c r="J2843" s="96">
        <v>0.0</v>
      </c>
      <c r="K2843" s="98">
        <f t="shared" si="4"/>
        <v>2</v>
      </c>
      <c r="L2843" s="99" t="s">
        <v>6830</v>
      </c>
      <c r="M2843" s="100" t="s">
        <v>6831</v>
      </c>
      <c r="N2843" s="101" t="str">
        <f t="shared" si="139"/>
        <v>PT1590247-T0018936077112983</v>
      </c>
      <c r="O2843" s="128"/>
      <c r="P2843" s="100"/>
      <c r="Q2843" s="103">
        <f t="shared" si="5"/>
        <v>2</v>
      </c>
      <c r="R2843" s="161"/>
      <c r="S2843" s="105"/>
      <c r="T2843" s="106"/>
      <c r="U2843" s="107" t="s">
        <v>6526</v>
      </c>
      <c r="V2843" s="108" t="s">
        <v>756</v>
      </c>
      <c r="W2843" s="109" t="s">
        <v>1908</v>
      </c>
      <c r="X2843" s="110" t="str">
        <f t="shared" si="6"/>
        <v/>
      </c>
      <c r="Y2843" s="110" t="str">
        <f t="shared" si="7"/>
        <v/>
      </c>
      <c r="Z2843" s="109" t="s">
        <v>797</v>
      </c>
      <c r="AA2843" s="109" t="s">
        <v>802</v>
      </c>
      <c r="AB2843" s="106"/>
      <c r="AC2843" s="158"/>
      <c r="AD2843" s="160"/>
      <c r="AE2843" s="127"/>
      <c r="AF2843" s="113"/>
      <c r="AG2843" s="165" t="str">
        <f t="array" ref="AG2843">XLOOKUP(F2843,'CLV2'!A:A,'CLV2'!E:E)</f>
        <v>2.FROZEN FOODS</v>
      </c>
      <c r="AH2843" s="115" t="str">
        <f t="array" ref="AH2843">XLOOKUP(F2843,'CLV2'!A:A,'CLV2'!F:F)</f>
        <v>3.DUMPLINGS</v>
      </c>
      <c r="AI2843" s="115" t="str">
        <f t="shared" si="8"/>
        <v>Pack</v>
      </c>
      <c r="AJ2843" s="116">
        <f t="shared" si="9"/>
        <v>1</v>
      </c>
      <c r="AK2843" s="117" t="str">
        <f t="array" ref="AK2843">XLOOKUP(F2843,'GIÁ'!A:A,'GIÁ'!D:D)</f>
        <v>30147.74</v>
      </c>
      <c r="AL2843" s="118">
        <f t="shared" si="10"/>
        <v>60295.48</v>
      </c>
      <c r="AM2843" s="118">
        <f t="shared" si="11"/>
        <v>0</v>
      </c>
      <c r="AN2843" s="119">
        <f t="shared" si="12"/>
        <v>0</v>
      </c>
      <c r="AO2843" s="118">
        <f t="shared" si="13"/>
        <v>60295.48</v>
      </c>
      <c r="AP2843" s="121">
        <f t="shared" si="14"/>
        <v>0</v>
      </c>
      <c r="AQ2843" s="122"/>
      <c r="AR2843" s="119"/>
    </row>
    <row r="2844" ht="22.5" customHeight="1">
      <c r="A2844" s="89">
        <v>46233.0</v>
      </c>
      <c r="B2844" s="90">
        <v>0.4270833333333333</v>
      </c>
      <c r="C2844" s="91" t="s">
        <v>426</v>
      </c>
      <c r="D2844" s="129" t="str">
        <f t="array" ref="D2844">XLOOKUP(C2844,'DS ST'!A:A,'DS ST'!B:B)</f>
        <v>A129</v>
      </c>
      <c r="E2844" s="94" t="str">
        <f t="array" ref="E2844">XLOOKUP($F2844,'GIÁ'!$A:$A,'GIÁ'!$E:$E)</f>
        <v>ĐÔNG</v>
      </c>
      <c r="F2844" s="94">
        <v>8.938562334023E12</v>
      </c>
      <c r="G2844" s="95" t="s">
        <v>3181</v>
      </c>
      <c r="H2844" s="95" t="s">
        <v>57</v>
      </c>
      <c r="I2844" s="96">
        <v>4.0</v>
      </c>
      <c r="J2844" s="96">
        <v>0.0</v>
      </c>
      <c r="K2844" s="98">
        <f t="shared" si="4"/>
        <v>4</v>
      </c>
      <c r="L2844" s="99" t="s">
        <v>6830</v>
      </c>
      <c r="M2844" s="100" t="s">
        <v>6831</v>
      </c>
      <c r="N2844" s="101" t="str">
        <f t="shared" si="139"/>
        <v>PT1590247-T0018938562334023</v>
      </c>
      <c r="O2844" s="128"/>
      <c r="P2844" s="100"/>
      <c r="Q2844" s="103">
        <f t="shared" si="5"/>
        <v>4</v>
      </c>
      <c r="R2844" s="161"/>
      <c r="S2844" s="105"/>
      <c r="T2844" s="106"/>
      <c r="U2844" s="107" t="s">
        <v>6555</v>
      </c>
      <c r="V2844" s="108" t="s">
        <v>756</v>
      </c>
      <c r="W2844" s="109" t="s">
        <v>1908</v>
      </c>
      <c r="X2844" s="110" t="str">
        <f t="shared" si="6"/>
        <v/>
      </c>
      <c r="Y2844" s="110" t="str">
        <f t="shared" si="7"/>
        <v/>
      </c>
      <c r="Z2844" s="109" t="s">
        <v>797</v>
      </c>
      <c r="AA2844" s="109" t="s">
        <v>802</v>
      </c>
      <c r="AB2844" s="106"/>
      <c r="AC2844" s="158"/>
      <c r="AD2844" s="160"/>
      <c r="AE2844" s="127"/>
      <c r="AF2844" s="113"/>
      <c r="AG2844" s="165" t="str">
        <f t="array" ref="AG2844">XLOOKUP(F2844,'CLV2'!A:A,'CLV2'!E:E)</f>
        <v>2.FROZEN FOODS</v>
      </c>
      <c r="AH2844" s="115" t="str">
        <f t="array" ref="AH2844">XLOOKUP(F2844,'CLV2'!A:A,'CLV2'!F:F)</f>
        <v>3.PIZZA - READY MEALS</v>
      </c>
      <c r="AI2844" s="115" t="str">
        <f t="shared" si="8"/>
        <v>Pack</v>
      </c>
      <c r="AJ2844" s="116">
        <f t="shared" si="9"/>
        <v>1</v>
      </c>
      <c r="AK2844" s="117" t="str">
        <f t="array" ref="AK2844">XLOOKUP(F2844,'GIÁ'!A:A,'GIÁ'!D:D)</f>
        <v>43635.50</v>
      </c>
      <c r="AL2844" s="118">
        <f t="shared" si="10"/>
        <v>174542</v>
      </c>
      <c r="AM2844" s="118">
        <f t="shared" si="11"/>
        <v>0</v>
      </c>
      <c r="AN2844" s="119">
        <f t="shared" si="12"/>
        <v>0</v>
      </c>
      <c r="AO2844" s="118">
        <f t="shared" si="13"/>
        <v>174542</v>
      </c>
      <c r="AP2844" s="121">
        <f t="shared" si="14"/>
        <v>0</v>
      </c>
      <c r="AQ2844" s="122"/>
      <c r="AR2844" s="119"/>
    </row>
    <row r="2845" ht="22.5" customHeight="1">
      <c r="A2845" s="89">
        <v>46233.0</v>
      </c>
      <c r="B2845" s="90">
        <v>0.4270833333333333</v>
      </c>
      <c r="C2845" s="91" t="s">
        <v>426</v>
      </c>
      <c r="D2845" s="129" t="str">
        <f t="array" ref="D2845">XLOOKUP(C2845,'DS ST'!A:A,'DS ST'!B:B)</f>
        <v>A129</v>
      </c>
      <c r="E2845" s="94" t="str">
        <f t="array" ref="E2845">XLOOKUP($F2845,'GIÁ'!$A:$A,'GIÁ'!$E:$E)</f>
        <v>ĐÔNG</v>
      </c>
      <c r="F2845" s="94">
        <v>8.93623909005E12</v>
      </c>
      <c r="G2845" s="95" t="s">
        <v>2717</v>
      </c>
      <c r="H2845" s="95" t="s">
        <v>75</v>
      </c>
      <c r="I2845" s="96">
        <v>2.0</v>
      </c>
      <c r="J2845" s="96">
        <v>0.0</v>
      </c>
      <c r="K2845" s="98">
        <f t="shared" si="4"/>
        <v>2</v>
      </c>
      <c r="L2845" s="99" t="s">
        <v>6830</v>
      </c>
      <c r="M2845" s="100" t="s">
        <v>6831</v>
      </c>
      <c r="N2845" s="101" t="str">
        <f t="shared" si="139"/>
        <v>PT1590247-T0018936239090050</v>
      </c>
      <c r="O2845" s="128"/>
      <c r="P2845" s="100"/>
      <c r="Q2845" s="103">
        <f t="shared" si="5"/>
        <v>2</v>
      </c>
      <c r="R2845" s="161"/>
      <c r="S2845" s="105"/>
      <c r="T2845" s="106"/>
      <c r="U2845" s="107" t="s">
        <v>6538</v>
      </c>
      <c r="V2845" s="108" t="s">
        <v>756</v>
      </c>
      <c r="W2845" s="109" t="s">
        <v>1908</v>
      </c>
      <c r="X2845" s="110" t="str">
        <f t="shared" si="6"/>
        <v/>
      </c>
      <c r="Y2845" s="110" t="str">
        <f t="shared" si="7"/>
        <v/>
      </c>
      <c r="Z2845" s="109" t="s">
        <v>797</v>
      </c>
      <c r="AA2845" s="109" t="s">
        <v>802</v>
      </c>
      <c r="AB2845" s="106"/>
      <c r="AC2845" s="158"/>
      <c r="AD2845" s="160"/>
      <c r="AE2845" s="127"/>
      <c r="AF2845" s="113"/>
      <c r="AG2845" s="165" t="str">
        <f t="array" ref="AG2845">XLOOKUP(F2845,'CLV2'!A:A,'CLV2'!E:E)</f>
        <v>2.MEAT</v>
      </c>
      <c r="AH2845" s="115" t="str">
        <f t="array" ref="AH2845">XLOOKUP(F2845,'CLV2'!A:A,'CLV2'!F:F)</f>
        <v>3.FROZEN MEAT</v>
      </c>
      <c r="AI2845" s="115" t="str">
        <f t="shared" si="8"/>
        <v>Pack</v>
      </c>
      <c r="AJ2845" s="116">
        <f t="shared" si="9"/>
        <v>1</v>
      </c>
      <c r="AK2845" s="117" t="str">
        <f t="array" ref="AK2845">XLOOKUP(F2845,'GIÁ'!A:A,'GIÁ'!D:D)</f>
        <v>118354.38</v>
      </c>
      <c r="AL2845" s="118">
        <f t="shared" si="10"/>
        <v>236708.76</v>
      </c>
      <c r="AM2845" s="118">
        <f t="shared" si="11"/>
        <v>0</v>
      </c>
      <c r="AN2845" s="119">
        <f t="shared" si="12"/>
        <v>0</v>
      </c>
      <c r="AO2845" s="118">
        <f t="shared" si="13"/>
        <v>236708.76</v>
      </c>
      <c r="AP2845" s="121">
        <f t="shared" si="14"/>
        <v>0</v>
      </c>
      <c r="AQ2845" s="122"/>
      <c r="AR2845" s="119"/>
    </row>
    <row r="2846" ht="22.5" customHeight="1">
      <c r="A2846" s="89">
        <v>46233.0</v>
      </c>
      <c r="B2846" s="90">
        <v>0.4270833333333333</v>
      </c>
      <c r="C2846" s="91" t="s">
        <v>426</v>
      </c>
      <c r="D2846" s="129" t="str">
        <f t="array" ref="D2846">XLOOKUP(C2846,'DS ST'!A:A,'DS ST'!B:B)</f>
        <v>A129</v>
      </c>
      <c r="E2846" s="94" t="str">
        <f t="array" ref="E2846">XLOOKUP($F2846,'GIÁ'!$A:$A,'GIÁ'!$E:$E)</f>
        <v>ĐÔNG</v>
      </c>
      <c r="F2846" s="94">
        <v>8.936190860716E12</v>
      </c>
      <c r="G2846" s="95" t="s">
        <v>2610</v>
      </c>
      <c r="H2846" s="95" t="s">
        <v>93</v>
      </c>
      <c r="I2846" s="96">
        <v>3.0</v>
      </c>
      <c r="J2846" s="96">
        <v>0.0</v>
      </c>
      <c r="K2846" s="98">
        <f t="shared" si="4"/>
        <v>3</v>
      </c>
      <c r="L2846" s="99" t="s">
        <v>6830</v>
      </c>
      <c r="M2846" s="100" t="s">
        <v>6831</v>
      </c>
      <c r="N2846" s="101" t="str">
        <f t="shared" si="139"/>
        <v>PT1590247-T0018936190860716</v>
      </c>
      <c r="O2846" s="128"/>
      <c r="P2846" s="100"/>
      <c r="Q2846" s="103">
        <f t="shared" si="5"/>
        <v>3</v>
      </c>
      <c r="R2846" s="161"/>
      <c r="S2846" s="105"/>
      <c r="T2846" s="106"/>
      <c r="U2846" s="107" t="s">
        <v>6539</v>
      </c>
      <c r="V2846" s="108" t="s">
        <v>756</v>
      </c>
      <c r="W2846" s="109" t="s">
        <v>1908</v>
      </c>
      <c r="X2846" s="110" t="str">
        <f t="shared" si="6"/>
        <v/>
      </c>
      <c r="Y2846" s="110" t="str">
        <f t="shared" si="7"/>
        <v/>
      </c>
      <c r="Z2846" s="109" t="s">
        <v>797</v>
      </c>
      <c r="AA2846" s="109" t="s">
        <v>802</v>
      </c>
      <c r="AB2846" s="106"/>
      <c r="AC2846" s="158"/>
      <c r="AD2846" s="160"/>
      <c r="AE2846" s="127"/>
      <c r="AF2846" s="113"/>
      <c r="AG2846" s="165" t="str">
        <f t="array" ref="AG2846">XLOOKUP(F2846,'CLV2'!A:A,'CLV2'!E:E)</f>
        <v>2.MEAT</v>
      </c>
      <c r="AH2846" s="115" t="str">
        <f t="array" ref="AH2846">XLOOKUP(F2846,'CLV2'!A:A,'CLV2'!F:F)</f>
        <v>3.FROZEN MEAT</v>
      </c>
      <c r="AI2846" s="115" t="str">
        <f t="shared" si="8"/>
        <v>Pack</v>
      </c>
      <c r="AJ2846" s="116">
        <f t="shared" si="9"/>
        <v>1</v>
      </c>
      <c r="AK2846" s="117" t="str">
        <f t="array" ref="AK2846">XLOOKUP(F2846,'GIÁ'!A:A,'GIÁ'!D:D)</f>
        <v>49176.27</v>
      </c>
      <c r="AL2846" s="118">
        <f t="shared" si="10"/>
        <v>147528.81</v>
      </c>
      <c r="AM2846" s="118">
        <f t="shared" si="11"/>
        <v>0</v>
      </c>
      <c r="AN2846" s="119">
        <f t="shared" si="12"/>
        <v>0</v>
      </c>
      <c r="AO2846" s="118">
        <f t="shared" si="13"/>
        <v>147528.81</v>
      </c>
      <c r="AP2846" s="121">
        <f t="shared" si="14"/>
        <v>0</v>
      </c>
      <c r="AQ2846" s="122"/>
      <c r="AR2846" s="119"/>
    </row>
    <row r="2847" ht="22.5" customHeight="1">
      <c r="A2847" s="89">
        <v>46233.0</v>
      </c>
      <c r="B2847" s="90">
        <v>0.4270833333333333</v>
      </c>
      <c r="C2847" s="91" t="s">
        <v>426</v>
      </c>
      <c r="D2847" s="129" t="str">
        <f t="array" ref="D2847">XLOOKUP(C2847,'DS ST'!A:A,'DS ST'!B:B)</f>
        <v>A129</v>
      </c>
      <c r="E2847" s="94" t="str">
        <f t="array" ref="E2847">XLOOKUP($F2847,'GIÁ'!$A:$A,'GIÁ'!$E:$E)</f>
        <v>ĐÔNG</v>
      </c>
      <c r="F2847" s="94">
        <v>8.938535604597E12</v>
      </c>
      <c r="G2847" s="95" t="s">
        <v>3063</v>
      </c>
      <c r="H2847" s="95" t="s">
        <v>93</v>
      </c>
      <c r="I2847" s="96">
        <v>2.0</v>
      </c>
      <c r="J2847" s="96">
        <v>0.0</v>
      </c>
      <c r="K2847" s="98">
        <f t="shared" si="4"/>
        <v>2</v>
      </c>
      <c r="L2847" s="99" t="s">
        <v>6830</v>
      </c>
      <c r="M2847" s="100" t="s">
        <v>6831</v>
      </c>
      <c r="N2847" s="101" t="str">
        <f t="shared" si="139"/>
        <v>PT1590247-T0018938535604597</v>
      </c>
      <c r="O2847" s="128"/>
      <c r="P2847" s="100"/>
      <c r="Q2847" s="103">
        <f t="shared" si="5"/>
        <v>2</v>
      </c>
      <c r="R2847" s="161"/>
      <c r="S2847" s="105"/>
      <c r="T2847" s="106"/>
      <c r="U2847" s="107" t="s">
        <v>6542</v>
      </c>
      <c r="V2847" s="108" t="s">
        <v>756</v>
      </c>
      <c r="W2847" s="109" t="s">
        <v>1908</v>
      </c>
      <c r="X2847" s="110" t="str">
        <f t="shared" si="6"/>
        <v/>
      </c>
      <c r="Y2847" s="110" t="str">
        <f t="shared" si="7"/>
        <v/>
      </c>
      <c r="Z2847" s="109" t="s">
        <v>797</v>
      </c>
      <c r="AA2847" s="109" t="s">
        <v>802</v>
      </c>
      <c r="AB2847" s="106"/>
      <c r="AC2847" s="158"/>
      <c r="AD2847" s="160"/>
      <c r="AE2847" s="127"/>
      <c r="AF2847" s="113"/>
      <c r="AG2847" s="165" t="str">
        <f t="array" ref="AG2847">XLOOKUP(F2847,'CLV2'!A:A,'CLV2'!E:E)</f>
        <v>2.FISH AND SEAFOOD</v>
      </c>
      <c r="AH2847" s="115" t="str">
        <f t="array" ref="AH2847">XLOOKUP(F2847,'CLV2'!A:A,'CLV2'!F:F)</f>
        <v>3.FROZEN FISH AND SEAFOOD</v>
      </c>
      <c r="AI2847" s="115" t="str">
        <f t="shared" si="8"/>
        <v>Pack</v>
      </c>
      <c r="AJ2847" s="116">
        <f t="shared" si="9"/>
        <v>1</v>
      </c>
      <c r="AK2847" s="117" t="str">
        <f t="array" ref="AK2847">XLOOKUP(F2847,'GIÁ'!A:A,'GIÁ'!D:D)</f>
        <v>54841.46</v>
      </c>
      <c r="AL2847" s="118">
        <f t="shared" si="10"/>
        <v>109682.92</v>
      </c>
      <c r="AM2847" s="118">
        <f t="shared" si="11"/>
        <v>0</v>
      </c>
      <c r="AN2847" s="119">
        <f t="shared" si="12"/>
        <v>0</v>
      </c>
      <c r="AO2847" s="118">
        <f t="shared" si="13"/>
        <v>109682.92</v>
      </c>
      <c r="AP2847" s="121">
        <f t="shared" si="14"/>
        <v>0</v>
      </c>
      <c r="AQ2847" s="122"/>
      <c r="AR2847" s="119"/>
    </row>
    <row r="2848" ht="22.5" customHeight="1">
      <c r="A2848" s="89">
        <v>46233.0</v>
      </c>
      <c r="B2848" s="90">
        <v>0.4270833333333333</v>
      </c>
      <c r="C2848" s="91" t="s">
        <v>426</v>
      </c>
      <c r="D2848" s="129" t="str">
        <f t="array" ref="D2848">XLOOKUP(C2848,'DS ST'!A:A,'DS ST'!B:B)</f>
        <v>A129</v>
      </c>
      <c r="E2848" s="94" t="str">
        <f t="array" ref="E2848">XLOOKUP($F2848,'GIÁ'!$A:$A,'GIÁ'!$E:$E)</f>
        <v>ĐÔNG</v>
      </c>
      <c r="F2848" s="94">
        <v>8.938559140026E12</v>
      </c>
      <c r="G2848" s="95" t="s">
        <v>3177</v>
      </c>
      <c r="H2848" s="95" t="s">
        <v>57</v>
      </c>
      <c r="I2848" s="96">
        <v>4.0</v>
      </c>
      <c r="J2848" s="96">
        <v>0.0</v>
      </c>
      <c r="K2848" s="98">
        <f t="shared" si="4"/>
        <v>4</v>
      </c>
      <c r="L2848" s="99" t="s">
        <v>6830</v>
      </c>
      <c r="M2848" s="100" t="s">
        <v>6831</v>
      </c>
      <c r="N2848" s="101" t="str">
        <f t="shared" si="139"/>
        <v>PT1590247-T0018938559140026</v>
      </c>
      <c r="O2848" s="128"/>
      <c r="P2848" s="100"/>
      <c r="Q2848" s="103">
        <f t="shared" si="5"/>
        <v>4</v>
      </c>
      <c r="R2848" s="161"/>
      <c r="S2848" s="105"/>
      <c r="T2848" s="106"/>
      <c r="U2848" s="107" t="s">
        <v>6544</v>
      </c>
      <c r="V2848" s="108" t="s">
        <v>756</v>
      </c>
      <c r="W2848" s="109" t="s">
        <v>1908</v>
      </c>
      <c r="X2848" s="110" t="str">
        <f t="shared" si="6"/>
        <v/>
      </c>
      <c r="Y2848" s="110" t="str">
        <f t="shared" si="7"/>
        <v/>
      </c>
      <c r="Z2848" s="109" t="s">
        <v>797</v>
      </c>
      <c r="AA2848" s="109" t="s">
        <v>802</v>
      </c>
      <c r="AB2848" s="106"/>
      <c r="AC2848" s="158"/>
      <c r="AD2848" s="160"/>
      <c r="AE2848" s="127"/>
      <c r="AF2848" s="113"/>
      <c r="AG2848" s="165" t="str">
        <f t="array" ref="AG2848">XLOOKUP(F2848,'CLV2'!A:A,'CLV2'!E:E)</f>
        <v>2.MEAT</v>
      </c>
      <c r="AH2848" s="115" t="str">
        <f t="array" ref="AH2848">XLOOKUP(F2848,'CLV2'!A:A,'CLV2'!F:F)</f>
        <v>3.FROZEN MEAT</v>
      </c>
      <c r="AI2848" s="115" t="str">
        <f t="shared" si="8"/>
        <v>Pack</v>
      </c>
      <c r="AJ2848" s="116">
        <f t="shared" si="9"/>
        <v>1</v>
      </c>
      <c r="AK2848" s="117" t="str">
        <f t="array" ref="AK2848">XLOOKUP(F2848,'GIÁ'!A:A,'GIÁ'!D:D)</f>
        <v>122581.24</v>
      </c>
      <c r="AL2848" s="118">
        <f t="shared" si="10"/>
        <v>490324.96</v>
      </c>
      <c r="AM2848" s="118">
        <f t="shared" si="11"/>
        <v>0</v>
      </c>
      <c r="AN2848" s="119">
        <f t="shared" si="12"/>
        <v>0</v>
      </c>
      <c r="AO2848" s="118">
        <f t="shared" si="13"/>
        <v>490324.96</v>
      </c>
      <c r="AP2848" s="121">
        <f t="shared" si="14"/>
        <v>0</v>
      </c>
      <c r="AQ2848" s="122"/>
      <c r="AR2848" s="119"/>
    </row>
    <row r="2849" ht="22.5" customHeight="1">
      <c r="A2849" s="89">
        <v>46233.0</v>
      </c>
      <c r="B2849" s="90">
        <v>0.9895833333333334</v>
      </c>
      <c r="C2849" s="91" t="s">
        <v>426</v>
      </c>
      <c r="D2849" s="129" t="str">
        <f t="array" ref="D2849">XLOOKUP(C2849,'DS ST'!A:A,'DS ST'!B:B)</f>
        <v>A129</v>
      </c>
      <c r="E2849" s="94" t="str">
        <f t="array" ref="E2849">XLOOKUP($F2849,'GIÁ'!$A:$A,'GIÁ'!$E:$E)</f>
        <v>MÁT</v>
      </c>
      <c r="F2849" s="94">
        <v>8.934673605823E12</v>
      </c>
      <c r="G2849" s="95" t="s">
        <v>1689</v>
      </c>
      <c r="H2849" s="95" t="s">
        <v>57</v>
      </c>
      <c r="I2849" s="96">
        <v>52.0</v>
      </c>
      <c r="J2849" s="96">
        <v>48.0</v>
      </c>
      <c r="K2849" s="98">
        <f t="shared" si="4"/>
        <v>4</v>
      </c>
      <c r="L2849" s="99" t="s">
        <v>6832</v>
      </c>
      <c r="M2849" s="100" t="s">
        <v>6833</v>
      </c>
      <c r="N2849" s="101" t="str">
        <f t="shared" si="139"/>
        <v>TRBA12950938934673605823</v>
      </c>
      <c r="O2849" s="128"/>
      <c r="P2849" s="100"/>
      <c r="Q2849" s="103">
        <f t="shared" si="5"/>
        <v>4</v>
      </c>
      <c r="R2849" s="161"/>
      <c r="S2849" s="105"/>
      <c r="T2849" s="106"/>
      <c r="U2849" s="107"/>
      <c r="V2849" s="108" t="s">
        <v>756</v>
      </c>
      <c r="W2849" s="109" t="s">
        <v>1312</v>
      </c>
      <c r="X2849" s="110" t="str">
        <f t="shared" si="6"/>
        <v/>
      </c>
      <c r="Y2849" s="110" t="str">
        <f t="shared" si="7"/>
        <v/>
      </c>
      <c r="Z2849" s="139" t="str">
        <f t="shared" ref="Z2849:Z2850" si="158">IF(N(Q2849)&lt;=0,"",IF(ISNUMBER(SEARCH("Thiếu kiện",V2849)),"Kho đông mát",IF(AND(N(Q2849)&gt;0,N(P2849)&gt;0,OR(ISNUMBER(SEARCH("Hình KDB",U2849)),ISNUMBER(SEARCH("Hình tele",U2849)),ISNUMBER(SEARCH("sai code",U2849)),ISNUMBER(SEARCH("ST nhận",U2849)))),"Kho đông mát",IF(AND(W2849="DC giao thiếu",OR(ISNUMBER(SEARCH("Hình KDB",U2849)),ISNUMBER(SEARCH("Hình tele",U2849)),ISNUMBER(SEARCH("sai code",U2849)))),"Kho đông mát",IF(W2849="DC giao thiếu","Chưa xác định",IF(AND(W2849="DC pick sai",OR(ISNUMBER(SEARCH("Hình KDB",U2849)),ISNUMBER(SEARCH("Hình tele",U2849)),ISNUMBER(SEARCH("sai code",U2849)),ISNUMBER(SEARCH("ST nhận",U2849)))),"Kho đông mát",IF(W2849="DC pick sai","Chưa xác định",IF(AND(W2849="Hao hụt",N(O2849)&gt;0,OR(ISNUMBER(SEARCH("Hình KDB",U2849)),ISNUMBER(SEARCH("Hình tele",U2849)),ISNUMBER(SEARCH("sai code",U2849)),ISNUMBER(SEARCH("ST nhận",U2849)))),"Kho đông mát",IF(W2849="Hao hụt","Chưa xác định",IF(OR(W2849="VT giao sai điểm",W2849="Không đạt nhiệt độ",W2849="TX giao thiếu kiện",W2849="Hàng không đạt CL"),"Kho đông mát",IF(W2849="Chưa xác định","Chưa xác định",IF(N(P2849)&gt;0,"Chưa xác định",""))))))))))))</f>
        <v>Chưa xác định</v>
      </c>
      <c r="AA2849" s="109" t="s">
        <v>5260</v>
      </c>
      <c r="AB2849" s="106"/>
      <c r="AC2849" s="158"/>
      <c r="AD2849" s="160"/>
      <c r="AE2849" s="127"/>
      <c r="AF2849" s="113"/>
      <c r="AG2849" s="165" t="str">
        <f t="array" ref="AG2849">XLOOKUP(F2849,'CLV2'!A:A,'CLV2'!E:E)</f>
        <v>2.DAIRY</v>
      </c>
      <c r="AH2849" s="115" t="str">
        <f t="array" ref="AH2849">XLOOKUP(F2849,'CLV2'!A:A,'CLV2'!F:F)</f>
        <v>3.YOGURT</v>
      </c>
      <c r="AI2849" s="115" t="str">
        <f t="shared" si="8"/>
        <v>Pack</v>
      </c>
      <c r="AJ2849" s="116">
        <f t="shared" si="9"/>
        <v>0.07692307692</v>
      </c>
      <c r="AK2849" s="117" t="str">
        <f t="array" ref="AK2849">XLOOKUP(F2849,'GIÁ'!A:A,'GIÁ'!D:D)</f>
        <v>5402.30</v>
      </c>
      <c r="AL2849" s="118">
        <f t="shared" si="10"/>
        <v>21609.2</v>
      </c>
      <c r="AM2849" s="118">
        <f t="shared" si="11"/>
        <v>0</v>
      </c>
      <c r="AN2849" s="119">
        <f t="shared" si="12"/>
        <v>0</v>
      </c>
      <c r="AO2849" s="118">
        <f t="shared" si="13"/>
        <v>0</v>
      </c>
      <c r="AP2849" s="121">
        <f t="shared" si="14"/>
        <v>21609.2</v>
      </c>
      <c r="AQ2849" s="122"/>
      <c r="AR2849" s="119"/>
    </row>
    <row r="2850" ht="22.5" customHeight="1">
      <c r="A2850" s="89">
        <v>46233.0</v>
      </c>
      <c r="B2850" s="90">
        <v>0.9895833333333334</v>
      </c>
      <c r="C2850" s="91" t="s">
        <v>426</v>
      </c>
      <c r="D2850" s="129" t="str">
        <f t="array" ref="D2850">XLOOKUP(C2850,'DS ST'!A:A,'DS ST'!B:B)</f>
        <v>A129</v>
      </c>
      <c r="E2850" s="94" t="str">
        <f t="array" ref="E2850">XLOOKUP($F2850,'GIÁ'!$A:$A,'GIÁ'!$E:$E)</f>
        <v>MÁT</v>
      </c>
      <c r="F2850" s="94">
        <v>8.938503131971E12</v>
      </c>
      <c r="G2850" s="95" t="s">
        <v>2860</v>
      </c>
      <c r="H2850" s="95" t="s">
        <v>57</v>
      </c>
      <c r="I2850" s="96">
        <v>22.0</v>
      </c>
      <c r="J2850" s="96">
        <v>21.0</v>
      </c>
      <c r="K2850" s="98">
        <f t="shared" si="4"/>
        <v>1</v>
      </c>
      <c r="L2850" s="99" t="s">
        <v>6832</v>
      </c>
      <c r="M2850" s="100" t="s">
        <v>6834</v>
      </c>
      <c r="N2850" s="101" t="str">
        <f t="shared" si="139"/>
        <v>TRBA12960768938503131971</v>
      </c>
      <c r="O2850" s="128"/>
      <c r="P2850" s="100"/>
      <c r="Q2850" s="103">
        <f t="shared" si="5"/>
        <v>1</v>
      </c>
      <c r="R2850" s="161"/>
      <c r="S2850" s="105"/>
      <c r="T2850" s="106"/>
      <c r="U2850" s="107"/>
      <c r="V2850" s="108" t="s">
        <v>756</v>
      </c>
      <c r="W2850" s="109" t="s">
        <v>1312</v>
      </c>
      <c r="X2850" s="110" t="str">
        <f t="shared" si="6"/>
        <v/>
      </c>
      <c r="Y2850" s="110" t="str">
        <f t="shared" si="7"/>
        <v/>
      </c>
      <c r="Z2850" s="139" t="str">
        <f t="shared" si="158"/>
        <v>Chưa xác định</v>
      </c>
      <c r="AA2850" s="109" t="s">
        <v>5260</v>
      </c>
      <c r="AB2850" s="106"/>
      <c r="AC2850" s="158"/>
      <c r="AD2850" s="160"/>
      <c r="AE2850" s="127"/>
      <c r="AF2850" s="113"/>
      <c r="AG2850" s="165" t="str">
        <f t="array" ref="AG2850">XLOOKUP(F2850,'CLV2'!A:A,'CLV2'!E:E)</f>
        <v>2.DAIRY</v>
      </c>
      <c r="AH2850" s="115" t="str">
        <f t="array" ref="AH2850">XLOOKUP(F2850,'CLV2'!A:A,'CLV2'!F:F)</f>
        <v>3.YOGURT</v>
      </c>
      <c r="AI2850" s="115" t="str">
        <f t="shared" si="8"/>
        <v>Pack</v>
      </c>
      <c r="AJ2850" s="116">
        <f t="shared" si="9"/>
        <v>0.04545454545</v>
      </c>
      <c r="AK2850" s="117" t="str">
        <f t="array" ref="AK2850">XLOOKUP(F2850,'GIÁ'!A:A,'GIÁ'!D:D)</f>
        <v>32415.41</v>
      </c>
      <c r="AL2850" s="118">
        <f t="shared" si="10"/>
        <v>32415.41</v>
      </c>
      <c r="AM2850" s="118">
        <f t="shared" si="11"/>
        <v>0</v>
      </c>
      <c r="AN2850" s="119">
        <f t="shared" si="12"/>
        <v>0</v>
      </c>
      <c r="AO2850" s="118">
        <f t="shared" si="13"/>
        <v>0</v>
      </c>
      <c r="AP2850" s="121">
        <f t="shared" si="14"/>
        <v>32415.41</v>
      </c>
      <c r="AQ2850" s="122"/>
      <c r="AR2850" s="119"/>
    </row>
    <row r="2851" ht="22.5" customHeight="1">
      <c r="A2851" s="89">
        <v>46233.0</v>
      </c>
      <c r="B2851" s="90">
        <v>0.5375</v>
      </c>
      <c r="C2851" s="91" t="s">
        <v>1531</v>
      </c>
      <c r="D2851" s="129" t="str">
        <f t="array" ref="D2851">XLOOKUP(C2851,'DS ST'!A:A,'DS ST'!B:B)</f>
        <v>PHL</v>
      </c>
      <c r="E2851" s="94" t="str">
        <f t="array" ref="E2851">XLOOKUP($F2851,'GIÁ'!$A:$A,'GIÁ'!$E:$E)</f>
        <v>ĐÔNG</v>
      </c>
      <c r="F2851" s="94">
        <v>8.935101607211E12</v>
      </c>
      <c r="G2851" s="95" t="s">
        <v>1879</v>
      </c>
      <c r="H2851" s="95" t="s">
        <v>224</v>
      </c>
      <c r="I2851" s="96">
        <v>4.0</v>
      </c>
      <c r="J2851" s="96">
        <v>0.0</v>
      </c>
      <c r="K2851" s="98">
        <f t="shared" si="4"/>
        <v>4</v>
      </c>
      <c r="L2851" s="99" t="s">
        <v>6835</v>
      </c>
      <c r="M2851" s="100" t="s">
        <v>6836</v>
      </c>
      <c r="N2851" s="101" t="str">
        <f t="shared" si="139"/>
        <v>PT1590263-T0018935101607211</v>
      </c>
      <c r="O2851" s="128"/>
      <c r="P2851" s="100"/>
      <c r="Q2851" s="103">
        <f t="shared" si="5"/>
        <v>4</v>
      </c>
      <c r="R2851" s="161"/>
      <c r="S2851" s="105"/>
      <c r="T2851" s="106"/>
      <c r="U2851" s="107" t="s">
        <v>6523</v>
      </c>
      <c r="V2851" s="108" t="s">
        <v>756</v>
      </c>
      <c r="W2851" s="109" t="s">
        <v>1908</v>
      </c>
      <c r="X2851" s="110" t="str">
        <f t="shared" si="6"/>
        <v/>
      </c>
      <c r="Y2851" s="110" t="str">
        <f t="shared" si="7"/>
        <v/>
      </c>
      <c r="Z2851" s="109" t="s">
        <v>797</v>
      </c>
      <c r="AA2851" s="109" t="s">
        <v>802</v>
      </c>
      <c r="AB2851" s="106"/>
      <c r="AC2851" s="158"/>
      <c r="AD2851" s="160"/>
      <c r="AE2851" s="127"/>
      <c r="AF2851" s="113"/>
      <c r="AG2851" s="165" t="str">
        <f t="array" ref="AG2851">XLOOKUP(F2851,'CLV2'!A:A,'CLV2'!E:E)</f>
        <v>2.FROZEN FOODS</v>
      </c>
      <c r="AH2851" s="115" t="str">
        <f t="array" ref="AH2851">XLOOKUP(F2851,'CLV2'!A:A,'CLV2'!F:F)</f>
        <v>3.DUMPLINGS</v>
      </c>
      <c r="AI2851" s="115" t="str">
        <f t="shared" si="8"/>
        <v>Pack</v>
      </c>
      <c r="AJ2851" s="116">
        <f t="shared" si="9"/>
        <v>1</v>
      </c>
      <c r="AK2851" s="117" t="str">
        <f t="array" ref="AK2851">XLOOKUP(F2851,'GIÁ'!A:A,'GIÁ'!D:D)</f>
        <v>22033.98</v>
      </c>
      <c r="AL2851" s="118">
        <f t="shared" si="10"/>
        <v>88135.92</v>
      </c>
      <c r="AM2851" s="118">
        <f t="shared" si="11"/>
        <v>0</v>
      </c>
      <c r="AN2851" s="119">
        <f t="shared" si="12"/>
        <v>0</v>
      </c>
      <c r="AO2851" s="118">
        <f t="shared" si="13"/>
        <v>88135.92</v>
      </c>
      <c r="AP2851" s="121">
        <f t="shared" si="14"/>
        <v>0</v>
      </c>
      <c r="AQ2851" s="122"/>
      <c r="AR2851" s="119"/>
    </row>
    <row r="2852" ht="22.5" customHeight="1">
      <c r="A2852" s="89">
        <v>46233.0</v>
      </c>
      <c r="B2852" s="90">
        <v>0.5375</v>
      </c>
      <c r="C2852" s="91" t="s">
        <v>1531</v>
      </c>
      <c r="D2852" s="129" t="str">
        <f t="array" ref="D2852">XLOOKUP(C2852,'DS ST'!A:A,'DS ST'!B:B)</f>
        <v>PHL</v>
      </c>
      <c r="E2852" s="94" t="str">
        <f t="array" ref="E2852">XLOOKUP($F2852,'GIÁ'!$A:$A,'GIÁ'!$E:$E)</f>
        <v>ĐÔNG</v>
      </c>
      <c r="F2852" s="94">
        <v>8.936077113287E12</v>
      </c>
      <c r="G2852" s="95" t="s">
        <v>2357</v>
      </c>
      <c r="H2852" s="95" t="s">
        <v>1206</v>
      </c>
      <c r="I2852" s="96">
        <v>4.0</v>
      </c>
      <c r="J2852" s="96">
        <v>0.0</v>
      </c>
      <c r="K2852" s="98">
        <f t="shared" si="4"/>
        <v>4</v>
      </c>
      <c r="L2852" s="99" t="s">
        <v>6835</v>
      </c>
      <c r="M2852" s="100" t="s">
        <v>6836</v>
      </c>
      <c r="N2852" s="101" t="str">
        <f t="shared" si="139"/>
        <v>PT1590263-T0018936077113287</v>
      </c>
      <c r="O2852" s="128"/>
      <c r="P2852" s="100"/>
      <c r="Q2852" s="103">
        <f t="shared" si="5"/>
        <v>4</v>
      </c>
      <c r="R2852" s="161"/>
      <c r="S2852" s="105"/>
      <c r="T2852" s="106"/>
      <c r="U2852" s="107" t="s">
        <v>6553</v>
      </c>
      <c r="V2852" s="108" t="s">
        <v>756</v>
      </c>
      <c r="W2852" s="109" t="s">
        <v>1908</v>
      </c>
      <c r="X2852" s="110" t="str">
        <f t="shared" si="6"/>
        <v/>
      </c>
      <c r="Y2852" s="110" t="str">
        <f t="shared" si="7"/>
        <v/>
      </c>
      <c r="Z2852" s="109" t="s">
        <v>797</v>
      </c>
      <c r="AA2852" s="109" t="s">
        <v>802</v>
      </c>
      <c r="AB2852" s="106"/>
      <c r="AC2852" s="158"/>
      <c r="AD2852" s="160"/>
      <c r="AE2852" s="127"/>
      <c r="AF2852" s="113"/>
      <c r="AG2852" s="165" t="str">
        <f t="array" ref="AG2852">XLOOKUP(F2852,'CLV2'!A:A,'CLV2'!E:E)</f>
        <v>2.FROZEN FOODS</v>
      </c>
      <c r="AH2852" s="115" t="str">
        <f t="array" ref="AH2852">XLOOKUP(F2852,'CLV2'!A:A,'CLV2'!F:F)</f>
        <v>3.PIZZA - READY MEALS</v>
      </c>
      <c r="AI2852" s="115" t="str">
        <f t="shared" si="8"/>
        <v>Pack</v>
      </c>
      <c r="AJ2852" s="116">
        <f t="shared" si="9"/>
        <v>1</v>
      </c>
      <c r="AK2852" s="117" t="str">
        <f t="array" ref="AK2852">XLOOKUP(F2852,'GIÁ'!A:A,'GIÁ'!D:D)</f>
        <v>26257.77</v>
      </c>
      <c r="AL2852" s="118">
        <f t="shared" si="10"/>
        <v>105031.08</v>
      </c>
      <c r="AM2852" s="118">
        <f t="shared" si="11"/>
        <v>0</v>
      </c>
      <c r="AN2852" s="119">
        <f t="shared" si="12"/>
        <v>0</v>
      </c>
      <c r="AO2852" s="118">
        <f t="shared" si="13"/>
        <v>105031.08</v>
      </c>
      <c r="AP2852" s="121">
        <f t="shared" si="14"/>
        <v>0</v>
      </c>
      <c r="AQ2852" s="122"/>
      <c r="AR2852" s="119"/>
    </row>
    <row r="2853" ht="22.5" customHeight="1">
      <c r="A2853" s="89">
        <v>46233.0</v>
      </c>
      <c r="B2853" s="90">
        <v>0.5375</v>
      </c>
      <c r="C2853" s="91" t="s">
        <v>1531</v>
      </c>
      <c r="D2853" s="129" t="str">
        <f t="array" ref="D2853">XLOOKUP(C2853,'DS ST'!A:A,'DS ST'!B:B)</f>
        <v>PHL</v>
      </c>
      <c r="E2853" s="94" t="str">
        <f t="array" ref="E2853">XLOOKUP($F2853,'GIÁ'!$A:$A,'GIÁ'!$E:$E)</f>
        <v>ĐÔNG</v>
      </c>
      <c r="F2853" s="94">
        <v>8.938555386015E12</v>
      </c>
      <c r="G2853" s="95" t="s">
        <v>3152</v>
      </c>
      <c r="H2853" s="95" t="s">
        <v>224</v>
      </c>
      <c r="I2853" s="96">
        <v>4.0</v>
      </c>
      <c r="J2853" s="96">
        <v>0.0</v>
      </c>
      <c r="K2853" s="98">
        <f t="shared" si="4"/>
        <v>4</v>
      </c>
      <c r="L2853" s="99" t="s">
        <v>6835</v>
      </c>
      <c r="M2853" s="100" t="s">
        <v>6836</v>
      </c>
      <c r="N2853" s="101" t="str">
        <f t="shared" si="139"/>
        <v>PT1590263-T0018938555386015</v>
      </c>
      <c r="O2853" s="128"/>
      <c r="P2853" s="100"/>
      <c r="Q2853" s="103">
        <f t="shared" si="5"/>
        <v>4</v>
      </c>
      <c r="R2853" s="161"/>
      <c r="S2853" s="105"/>
      <c r="T2853" s="106"/>
      <c r="U2853" s="107" t="s">
        <v>6586</v>
      </c>
      <c r="V2853" s="108" t="s">
        <v>756</v>
      </c>
      <c r="W2853" s="109" t="s">
        <v>1908</v>
      </c>
      <c r="X2853" s="110" t="str">
        <f t="shared" si="6"/>
        <v/>
      </c>
      <c r="Y2853" s="110" t="str">
        <f t="shared" si="7"/>
        <v/>
      </c>
      <c r="Z2853" s="109" t="s">
        <v>797</v>
      </c>
      <c r="AA2853" s="109" t="s">
        <v>802</v>
      </c>
      <c r="AB2853" s="106"/>
      <c r="AC2853" s="158"/>
      <c r="AD2853" s="160"/>
      <c r="AE2853" s="127"/>
      <c r="AF2853" s="113"/>
      <c r="AG2853" s="165" t="str">
        <f t="array" ref="AG2853">XLOOKUP(F2853,'CLV2'!A:A,'CLV2'!E:E)</f>
        <v>2.FROZEN FOODS</v>
      </c>
      <c r="AH2853" s="115" t="str">
        <f t="array" ref="AH2853">XLOOKUP(F2853,'CLV2'!A:A,'CLV2'!F:F)</f>
        <v>3.PASTRY AND DESSERTS</v>
      </c>
      <c r="AI2853" s="115" t="str">
        <f t="shared" si="8"/>
        <v>Pack</v>
      </c>
      <c r="AJ2853" s="116">
        <f t="shared" si="9"/>
        <v>1</v>
      </c>
      <c r="AK2853" s="117" t="str">
        <f t="array" ref="AK2853">XLOOKUP(F2853,'GIÁ'!A:A,'GIÁ'!D:D)</f>
        <v>23068.13</v>
      </c>
      <c r="AL2853" s="118">
        <f t="shared" si="10"/>
        <v>92272.52</v>
      </c>
      <c r="AM2853" s="118">
        <f t="shared" si="11"/>
        <v>0</v>
      </c>
      <c r="AN2853" s="119">
        <f t="shared" si="12"/>
        <v>0</v>
      </c>
      <c r="AO2853" s="118">
        <f t="shared" si="13"/>
        <v>92272.52</v>
      </c>
      <c r="AP2853" s="121">
        <f t="shared" si="14"/>
        <v>0</v>
      </c>
      <c r="AQ2853" s="122"/>
      <c r="AR2853" s="119"/>
    </row>
    <row r="2854" ht="22.5" customHeight="1">
      <c r="A2854" s="89">
        <v>46233.0</v>
      </c>
      <c r="B2854" s="90">
        <v>0.5375</v>
      </c>
      <c r="C2854" s="91" t="s">
        <v>1531</v>
      </c>
      <c r="D2854" s="129" t="str">
        <f t="array" ref="D2854">XLOOKUP(C2854,'DS ST'!A:A,'DS ST'!B:B)</f>
        <v>PHL</v>
      </c>
      <c r="E2854" s="94" t="str">
        <f t="array" ref="E2854">XLOOKUP($F2854,'GIÁ'!$A:$A,'GIÁ'!$E:$E)</f>
        <v>ĐÔNG</v>
      </c>
      <c r="F2854" s="94">
        <v>8.935319710499E12</v>
      </c>
      <c r="G2854" s="95" t="s">
        <v>2056</v>
      </c>
      <c r="H2854" s="95" t="s">
        <v>224</v>
      </c>
      <c r="I2854" s="96">
        <v>4.0</v>
      </c>
      <c r="J2854" s="96">
        <v>0.0</v>
      </c>
      <c r="K2854" s="98">
        <f t="shared" si="4"/>
        <v>4</v>
      </c>
      <c r="L2854" s="99" t="s">
        <v>6835</v>
      </c>
      <c r="M2854" s="100" t="s">
        <v>6836</v>
      </c>
      <c r="N2854" s="101" t="str">
        <f t="shared" si="139"/>
        <v>PT1590263-T0018935319710499</v>
      </c>
      <c r="O2854" s="128"/>
      <c r="P2854" s="100"/>
      <c r="Q2854" s="103">
        <f t="shared" si="5"/>
        <v>4</v>
      </c>
      <c r="R2854" s="161"/>
      <c r="S2854" s="105"/>
      <c r="T2854" s="106"/>
      <c r="U2854" s="107" t="s">
        <v>6531</v>
      </c>
      <c r="V2854" s="108" t="s">
        <v>756</v>
      </c>
      <c r="W2854" s="109" t="s">
        <v>1908</v>
      </c>
      <c r="X2854" s="110" t="str">
        <f t="shared" si="6"/>
        <v/>
      </c>
      <c r="Y2854" s="110" t="str">
        <f t="shared" si="7"/>
        <v/>
      </c>
      <c r="Z2854" s="109" t="s">
        <v>797</v>
      </c>
      <c r="AA2854" s="109" t="s">
        <v>802</v>
      </c>
      <c r="AB2854" s="106"/>
      <c r="AC2854" s="158"/>
      <c r="AD2854" s="160"/>
      <c r="AE2854" s="127"/>
      <c r="AF2854" s="113"/>
      <c r="AG2854" s="165" t="str">
        <f t="array" ref="AG2854">XLOOKUP(F2854,'CLV2'!A:A,'CLV2'!E:E)</f>
        <v>2.FROZEN FOODS</v>
      </c>
      <c r="AH2854" s="115" t="str">
        <f t="array" ref="AH2854">XLOOKUP(F2854,'CLV2'!A:A,'CLV2'!F:F)</f>
        <v>3.HOTPOT AND FRIED</v>
      </c>
      <c r="AI2854" s="115" t="str">
        <f t="shared" si="8"/>
        <v>Pack</v>
      </c>
      <c r="AJ2854" s="116">
        <f t="shared" si="9"/>
        <v>1</v>
      </c>
      <c r="AK2854" s="117" t="str">
        <f t="array" ref="AK2854">XLOOKUP(F2854,'GIÁ'!A:A,'GIÁ'!D:D)</f>
        <v>39627.31</v>
      </c>
      <c r="AL2854" s="118">
        <f t="shared" si="10"/>
        <v>158509.24</v>
      </c>
      <c r="AM2854" s="118">
        <f t="shared" si="11"/>
        <v>0</v>
      </c>
      <c r="AN2854" s="119">
        <f t="shared" si="12"/>
        <v>0</v>
      </c>
      <c r="AO2854" s="118">
        <f t="shared" si="13"/>
        <v>158509.24</v>
      </c>
      <c r="AP2854" s="121">
        <f t="shared" si="14"/>
        <v>0</v>
      </c>
      <c r="AQ2854" s="122"/>
      <c r="AR2854" s="119"/>
    </row>
    <row r="2855" ht="22.5" customHeight="1">
      <c r="A2855" s="89">
        <v>46233.0</v>
      </c>
      <c r="B2855" s="90">
        <v>0.5375</v>
      </c>
      <c r="C2855" s="91" t="s">
        <v>1531</v>
      </c>
      <c r="D2855" s="129" t="str">
        <f t="array" ref="D2855">XLOOKUP(C2855,'DS ST'!A:A,'DS ST'!B:B)</f>
        <v>PHL</v>
      </c>
      <c r="E2855" s="94" t="str">
        <f t="array" ref="E2855">XLOOKUP($F2855,'GIÁ'!$A:$A,'GIÁ'!$E:$E)</f>
        <v>ĐÔNG</v>
      </c>
      <c r="F2855" s="94">
        <v>8.934717472008E12</v>
      </c>
      <c r="G2855" s="95" t="s">
        <v>1769</v>
      </c>
      <c r="H2855" s="95" t="s">
        <v>224</v>
      </c>
      <c r="I2855" s="96">
        <v>4.0</v>
      </c>
      <c r="J2855" s="96">
        <v>0.0</v>
      </c>
      <c r="K2855" s="98">
        <f t="shared" si="4"/>
        <v>4</v>
      </c>
      <c r="L2855" s="99" t="s">
        <v>6835</v>
      </c>
      <c r="M2855" s="100" t="s">
        <v>6836</v>
      </c>
      <c r="N2855" s="101" t="str">
        <f t="shared" si="139"/>
        <v>PT1590263-T0018934717472008</v>
      </c>
      <c r="O2855" s="128"/>
      <c r="P2855" s="100"/>
      <c r="Q2855" s="103">
        <f t="shared" si="5"/>
        <v>4</v>
      </c>
      <c r="R2855" s="161"/>
      <c r="S2855" s="105"/>
      <c r="T2855" s="106"/>
      <c r="U2855" s="107" t="s">
        <v>6597</v>
      </c>
      <c r="V2855" s="108" t="s">
        <v>756</v>
      </c>
      <c r="W2855" s="109" t="s">
        <v>1908</v>
      </c>
      <c r="X2855" s="110" t="str">
        <f t="shared" si="6"/>
        <v/>
      </c>
      <c r="Y2855" s="110" t="str">
        <f t="shared" si="7"/>
        <v/>
      </c>
      <c r="Z2855" s="109" t="s">
        <v>797</v>
      </c>
      <c r="AA2855" s="109" t="s">
        <v>802</v>
      </c>
      <c r="AB2855" s="106"/>
      <c r="AC2855" s="158"/>
      <c r="AD2855" s="160"/>
      <c r="AE2855" s="127"/>
      <c r="AF2855" s="113"/>
      <c r="AG2855" s="165" t="str">
        <f t="array" ref="AG2855">XLOOKUP(F2855,'CLV2'!A:A,'CLV2'!E:E)</f>
        <v>2.FROZEN FOODS</v>
      </c>
      <c r="AH2855" s="115" t="str">
        <f t="array" ref="AH2855">XLOOKUP(F2855,'CLV2'!A:A,'CLV2'!F:F)</f>
        <v>3.HOTPOT AND FRIED</v>
      </c>
      <c r="AI2855" s="115" t="str">
        <f t="shared" si="8"/>
        <v>Pack</v>
      </c>
      <c r="AJ2855" s="116">
        <f t="shared" si="9"/>
        <v>1</v>
      </c>
      <c r="AK2855" s="117" t="str">
        <f t="array" ref="AK2855">XLOOKUP(F2855,'GIÁ'!A:A,'GIÁ'!D:D)</f>
        <v>35456.20</v>
      </c>
      <c r="AL2855" s="118">
        <f t="shared" si="10"/>
        <v>141824.8</v>
      </c>
      <c r="AM2855" s="118">
        <f t="shared" si="11"/>
        <v>0</v>
      </c>
      <c r="AN2855" s="119">
        <f t="shared" si="12"/>
        <v>0</v>
      </c>
      <c r="AO2855" s="118">
        <f t="shared" si="13"/>
        <v>141824.8</v>
      </c>
      <c r="AP2855" s="121">
        <f t="shared" si="14"/>
        <v>0</v>
      </c>
      <c r="AQ2855" s="122"/>
      <c r="AR2855" s="119"/>
    </row>
    <row r="2856" ht="22.5" customHeight="1">
      <c r="A2856" s="89">
        <v>46233.0</v>
      </c>
      <c r="B2856" s="90">
        <v>0.5375</v>
      </c>
      <c r="C2856" s="91" t="s">
        <v>1531</v>
      </c>
      <c r="D2856" s="129" t="str">
        <f t="array" ref="D2856">XLOOKUP(C2856,'DS ST'!A:A,'DS ST'!B:B)</f>
        <v>PHL</v>
      </c>
      <c r="E2856" s="94" t="str">
        <f t="array" ref="E2856">XLOOKUP($F2856,'GIÁ'!$A:$A,'GIÁ'!$E:$E)</f>
        <v>ĐÔNG</v>
      </c>
      <c r="F2856" s="94">
        <v>8.936077110187E12</v>
      </c>
      <c r="G2856" s="95" t="s">
        <v>2335</v>
      </c>
      <c r="H2856" s="95" t="s">
        <v>224</v>
      </c>
      <c r="I2856" s="96">
        <v>8.0</v>
      </c>
      <c r="J2856" s="96">
        <v>0.0</v>
      </c>
      <c r="K2856" s="98">
        <f t="shared" si="4"/>
        <v>8</v>
      </c>
      <c r="L2856" s="99" t="s">
        <v>6835</v>
      </c>
      <c r="M2856" s="100" t="s">
        <v>6836</v>
      </c>
      <c r="N2856" s="101" t="str">
        <f t="shared" si="139"/>
        <v>PT1590263-T0018936077110187</v>
      </c>
      <c r="O2856" s="128"/>
      <c r="P2856" s="100"/>
      <c r="Q2856" s="103">
        <f t="shared" si="5"/>
        <v>8</v>
      </c>
      <c r="R2856" s="161"/>
      <c r="S2856" s="105"/>
      <c r="T2856" s="106"/>
      <c r="U2856" s="107" t="s">
        <v>6565</v>
      </c>
      <c r="V2856" s="108" t="s">
        <v>756</v>
      </c>
      <c r="W2856" s="109" t="s">
        <v>1908</v>
      </c>
      <c r="X2856" s="110" t="str">
        <f t="shared" si="6"/>
        <v/>
      </c>
      <c r="Y2856" s="110" t="str">
        <f t="shared" si="7"/>
        <v/>
      </c>
      <c r="Z2856" s="109" t="s">
        <v>797</v>
      </c>
      <c r="AA2856" s="109" t="s">
        <v>802</v>
      </c>
      <c r="AB2856" s="106"/>
      <c r="AC2856" s="158"/>
      <c r="AD2856" s="160"/>
      <c r="AE2856" s="127"/>
      <c r="AF2856" s="113"/>
      <c r="AG2856" s="165" t="str">
        <f t="array" ref="AG2856">XLOOKUP(F2856,'CLV2'!A:A,'CLV2'!E:E)</f>
        <v>2.FROZEN FOODS</v>
      </c>
      <c r="AH2856" s="115" t="str">
        <f t="array" ref="AH2856">XLOOKUP(F2856,'CLV2'!A:A,'CLV2'!F:F)</f>
        <v>3.DUMPLINGS</v>
      </c>
      <c r="AI2856" s="115" t="str">
        <f t="shared" si="8"/>
        <v>Pack</v>
      </c>
      <c r="AJ2856" s="116">
        <f t="shared" si="9"/>
        <v>1</v>
      </c>
      <c r="AK2856" s="117" t="str">
        <f t="array" ref="AK2856">XLOOKUP(F2856,'GIÁ'!A:A,'GIÁ'!D:D)</f>
        <v>28137.41</v>
      </c>
      <c r="AL2856" s="118">
        <f t="shared" si="10"/>
        <v>225099.28</v>
      </c>
      <c r="AM2856" s="118">
        <f t="shared" si="11"/>
        <v>0</v>
      </c>
      <c r="AN2856" s="119">
        <f t="shared" si="12"/>
        <v>0</v>
      </c>
      <c r="AO2856" s="118">
        <f t="shared" si="13"/>
        <v>225099.28</v>
      </c>
      <c r="AP2856" s="121">
        <f t="shared" si="14"/>
        <v>0</v>
      </c>
      <c r="AQ2856" s="122"/>
      <c r="AR2856" s="119"/>
    </row>
    <row r="2857" ht="22.5" customHeight="1">
      <c r="A2857" s="89">
        <v>46233.0</v>
      </c>
      <c r="B2857" s="90">
        <v>0.5375</v>
      </c>
      <c r="C2857" s="91" t="s">
        <v>1531</v>
      </c>
      <c r="D2857" s="129" t="str">
        <f t="array" ref="D2857">XLOOKUP(C2857,'DS ST'!A:A,'DS ST'!B:B)</f>
        <v>PHL</v>
      </c>
      <c r="E2857" s="94" t="str">
        <f t="array" ref="E2857">XLOOKUP($F2857,'GIÁ'!$A:$A,'GIÁ'!$E:$E)</f>
        <v>ĐÔNG</v>
      </c>
      <c r="F2857" s="94">
        <v>8.934717402432E12</v>
      </c>
      <c r="G2857" s="95" t="s">
        <v>1764</v>
      </c>
      <c r="H2857" s="95" t="s">
        <v>224</v>
      </c>
      <c r="I2857" s="96">
        <v>4.0</v>
      </c>
      <c r="J2857" s="96">
        <v>0.0</v>
      </c>
      <c r="K2857" s="98">
        <f t="shared" si="4"/>
        <v>4</v>
      </c>
      <c r="L2857" s="99" t="s">
        <v>6835</v>
      </c>
      <c r="M2857" s="100" t="s">
        <v>6836</v>
      </c>
      <c r="N2857" s="101" t="str">
        <f t="shared" si="139"/>
        <v>PT1590263-T0018934717402432</v>
      </c>
      <c r="O2857" s="128"/>
      <c r="P2857" s="100"/>
      <c r="Q2857" s="103">
        <f t="shared" si="5"/>
        <v>4</v>
      </c>
      <c r="R2857" s="161"/>
      <c r="S2857" s="105"/>
      <c r="T2857" s="106"/>
      <c r="U2857" s="107"/>
      <c r="V2857" s="108" t="s">
        <v>756</v>
      </c>
      <c r="W2857" s="109" t="s">
        <v>1312</v>
      </c>
      <c r="X2857" s="110" t="str">
        <f t="shared" si="6"/>
        <v/>
      </c>
      <c r="Y2857" s="110" t="str">
        <f t="shared" si="7"/>
        <v/>
      </c>
      <c r="Z2857" s="139" t="str">
        <f>IF(N(Q2857)&lt;=0,"",IF(ISNUMBER(SEARCH("Thiếu kiện",V2857)),"Kho đông mát",IF(AND(N(Q2857)&gt;0,N(P2857)&gt;0,OR(ISNUMBER(SEARCH("Hình KDB",U2857)),ISNUMBER(SEARCH("Hình tele",U2857)),ISNUMBER(SEARCH("sai code",U2857)),ISNUMBER(SEARCH("ST nhận",U2857)))),"Kho đông mát",IF(AND(W2857="DC giao thiếu",OR(ISNUMBER(SEARCH("Hình KDB",U2857)),ISNUMBER(SEARCH("Hình tele",U2857)),ISNUMBER(SEARCH("sai code",U2857)))),"Kho đông mát",IF(W2857="DC giao thiếu","Chưa xác định",IF(AND(W2857="DC pick sai",OR(ISNUMBER(SEARCH("Hình KDB",U2857)),ISNUMBER(SEARCH("Hình tele",U2857)),ISNUMBER(SEARCH("sai code",U2857)),ISNUMBER(SEARCH("ST nhận",U2857)))),"Kho đông mát",IF(W2857="DC pick sai","Chưa xác định",IF(AND(W2857="Hao hụt",N(O2857)&gt;0,OR(ISNUMBER(SEARCH("Hình KDB",U2857)),ISNUMBER(SEARCH("Hình tele",U2857)),ISNUMBER(SEARCH("sai code",U2857)),ISNUMBER(SEARCH("ST nhận",U2857)))),"Kho đông mát",IF(W2857="Hao hụt","Chưa xác định",IF(OR(W2857="VT giao sai điểm",W2857="Không đạt nhiệt độ",W2857="TX giao thiếu kiện",W2857="Hàng không đạt CL"),"Kho đông mát",IF(W2857="Chưa xác định","Chưa xác định",IF(N(P2857)&gt;0,"Chưa xác định",""))))))))))))</f>
        <v>Chưa xác định</v>
      </c>
      <c r="AA2857" s="109" t="s">
        <v>5260</v>
      </c>
      <c r="AB2857" s="106"/>
      <c r="AC2857" s="158"/>
      <c r="AD2857" s="160"/>
      <c r="AE2857" s="127"/>
      <c r="AF2857" s="113"/>
      <c r="AG2857" s="165" t="str">
        <f t="array" ref="AG2857">XLOOKUP(F2857,'CLV2'!A:A,'CLV2'!E:E)</f>
        <v>2.FROZEN FOODS</v>
      </c>
      <c r="AH2857" s="115" t="str">
        <f t="array" ref="AH2857">XLOOKUP(F2857,'CLV2'!A:A,'CLV2'!F:F)</f>
        <v>3.DUMPLINGS</v>
      </c>
      <c r="AI2857" s="115" t="str">
        <f t="shared" si="8"/>
        <v>Pack</v>
      </c>
      <c r="AJ2857" s="116">
        <f t="shared" si="9"/>
        <v>1</v>
      </c>
      <c r="AK2857" s="117" t="str">
        <f t="array" ref="AK2857">XLOOKUP(F2857,'GIÁ'!A:A,'GIÁ'!D:D)</f>
        <v>48599.58</v>
      </c>
      <c r="AL2857" s="118">
        <f t="shared" si="10"/>
        <v>194398.32</v>
      </c>
      <c r="AM2857" s="118">
        <f t="shared" si="11"/>
        <v>0</v>
      </c>
      <c r="AN2857" s="119">
        <f t="shared" si="12"/>
        <v>0</v>
      </c>
      <c r="AO2857" s="118">
        <f t="shared" si="13"/>
        <v>0</v>
      </c>
      <c r="AP2857" s="121">
        <f t="shared" si="14"/>
        <v>194398.32</v>
      </c>
      <c r="AQ2857" s="122"/>
      <c r="AR2857" s="119"/>
    </row>
    <row r="2858" ht="22.5" customHeight="1">
      <c r="A2858" s="89">
        <v>46233.0</v>
      </c>
      <c r="B2858" s="90">
        <v>0.5375</v>
      </c>
      <c r="C2858" s="91" t="s">
        <v>1531</v>
      </c>
      <c r="D2858" s="129" t="str">
        <f t="array" ref="D2858">XLOOKUP(C2858,'DS ST'!A:A,'DS ST'!B:B)</f>
        <v>PHL</v>
      </c>
      <c r="E2858" s="94" t="str">
        <f t="array" ref="E2858">XLOOKUP($F2858,'GIÁ'!$A:$A,'GIÁ'!$E:$E)</f>
        <v>ĐÔNG</v>
      </c>
      <c r="F2858" s="94">
        <v>8.93601323834E12</v>
      </c>
      <c r="G2858" s="95" t="s">
        <v>2176</v>
      </c>
      <c r="H2858" s="95" t="s">
        <v>224</v>
      </c>
      <c r="I2858" s="96">
        <v>4.0</v>
      </c>
      <c r="J2858" s="96">
        <v>0.0</v>
      </c>
      <c r="K2858" s="98">
        <f t="shared" si="4"/>
        <v>4</v>
      </c>
      <c r="L2858" s="99" t="s">
        <v>6835</v>
      </c>
      <c r="M2858" s="100" t="s">
        <v>6836</v>
      </c>
      <c r="N2858" s="101" t="str">
        <f t="shared" si="139"/>
        <v>PT1590263-T0018936013238340</v>
      </c>
      <c r="O2858" s="128"/>
      <c r="P2858" s="100"/>
      <c r="Q2858" s="103">
        <f t="shared" si="5"/>
        <v>4</v>
      </c>
      <c r="R2858" s="161"/>
      <c r="S2858" s="105"/>
      <c r="T2858" s="106"/>
      <c r="U2858" s="107" t="s">
        <v>6552</v>
      </c>
      <c r="V2858" s="108" t="s">
        <v>756</v>
      </c>
      <c r="W2858" s="109" t="s">
        <v>1908</v>
      </c>
      <c r="X2858" s="110" t="str">
        <f t="shared" si="6"/>
        <v/>
      </c>
      <c r="Y2858" s="110" t="str">
        <f t="shared" si="7"/>
        <v/>
      </c>
      <c r="Z2858" s="109" t="s">
        <v>797</v>
      </c>
      <c r="AA2858" s="109" t="s">
        <v>802</v>
      </c>
      <c r="AB2858" s="106"/>
      <c r="AC2858" s="158"/>
      <c r="AD2858" s="160"/>
      <c r="AE2858" s="127"/>
      <c r="AF2858" s="113"/>
      <c r="AG2858" s="165" t="str">
        <f t="array" ref="AG2858">XLOOKUP(F2858,'CLV2'!A:A,'CLV2'!E:E)</f>
        <v>2.FROZEN FOODS</v>
      </c>
      <c r="AH2858" s="115" t="str">
        <f t="array" ref="AH2858">XLOOKUP(F2858,'CLV2'!A:A,'CLV2'!F:F)</f>
        <v>3.PIZZA - READY MEALS</v>
      </c>
      <c r="AI2858" s="115" t="str">
        <f t="shared" si="8"/>
        <v>Pack</v>
      </c>
      <c r="AJ2858" s="116">
        <f t="shared" si="9"/>
        <v>1</v>
      </c>
      <c r="AK2858" s="117" t="str">
        <f t="array" ref="AK2858">XLOOKUP(F2858,'GIÁ'!A:A,'GIÁ'!D:D)</f>
        <v>15020.45</v>
      </c>
      <c r="AL2858" s="118">
        <f t="shared" si="10"/>
        <v>60081.8</v>
      </c>
      <c r="AM2858" s="118">
        <f t="shared" si="11"/>
        <v>0</v>
      </c>
      <c r="AN2858" s="119">
        <f t="shared" si="12"/>
        <v>0</v>
      </c>
      <c r="AO2858" s="118">
        <f t="shared" si="13"/>
        <v>60081.8</v>
      </c>
      <c r="AP2858" s="121">
        <f t="shared" si="14"/>
        <v>0</v>
      </c>
      <c r="AQ2858" s="122"/>
      <c r="AR2858" s="119"/>
    </row>
    <row r="2859" ht="22.5" customHeight="1">
      <c r="A2859" s="89">
        <v>46233.0</v>
      </c>
      <c r="B2859" s="90">
        <v>0.5375</v>
      </c>
      <c r="C2859" s="91" t="s">
        <v>1531</v>
      </c>
      <c r="D2859" s="129" t="str">
        <f t="array" ref="D2859">XLOOKUP(C2859,'DS ST'!A:A,'DS ST'!B:B)</f>
        <v>PHL</v>
      </c>
      <c r="E2859" s="94" t="str">
        <f t="array" ref="E2859">XLOOKUP($F2859,'GIÁ'!$A:$A,'GIÁ'!$E:$E)</f>
        <v>ĐÔNG</v>
      </c>
      <c r="F2859" s="94">
        <v>8.936013238791E12</v>
      </c>
      <c r="G2859" s="95" t="s">
        <v>2178</v>
      </c>
      <c r="H2859" s="95" t="s">
        <v>57</v>
      </c>
      <c r="I2859" s="96">
        <v>4.0</v>
      </c>
      <c r="J2859" s="96">
        <v>0.0</v>
      </c>
      <c r="K2859" s="98">
        <f t="shared" si="4"/>
        <v>4</v>
      </c>
      <c r="L2859" s="99" t="s">
        <v>6835</v>
      </c>
      <c r="M2859" s="100" t="s">
        <v>6836</v>
      </c>
      <c r="N2859" s="101" t="str">
        <f t="shared" si="139"/>
        <v>PT1590263-T0018936013238791</v>
      </c>
      <c r="O2859" s="128"/>
      <c r="P2859" s="100"/>
      <c r="Q2859" s="103">
        <f t="shared" si="5"/>
        <v>4</v>
      </c>
      <c r="R2859" s="161"/>
      <c r="S2859" s="105"/>
      <c r="T2859" s="106"/>
      <c r="U2859" s="107" t="s">
        <v>6525</v>
      </c>
      <c r="V2859" s="108" t="s">
        <v>756</v>
      </c>
      <c r="W2859" s="109" t="s">
        <v>1908</v>
      </c>
      <c r="X2859" s="110" t="str">
        <f t="shared" si="6"/>
        <v/>
      </c>
      <c r="Y2859" s="110" t="str">
        <f t="shared" si="7"/>
        <v/>
      </c>
      <c r="Z2859" s="109" t="s">
        <v>797</v>
      </c>
      <c r="AA2859" s="109" t="s">
        <v>802</v>
      </c>
      <c r="AB2859" s="106"/>
      <c r="AC2859" s="158"/>
      <c r="AD2859" s="160"/>
      <c r="AE2859" s="127"/>
      <c r="AF2859" s="113"/>
      <c r="AG2859" s="165" t="str">
        <f t="array" ref="AG2859">XLOOKUP(F2859,'CLV2'!A:A,'CLV2'!E:E)</f>
        <v>2.FROZEN FOODS</v>
      </c>
      <c r="AH2859" s="115" t="str">
        <f t="array" ref="AH2859">XLOOKUP(F2859,'CLV2'!A:A,'CLV2'!F:F)</f>
        <v>3.PIZZA - READY MEALS</v>
      </c>
      <c r="AI2859" s="115" t="str">
        <f t="shared" si="8"/>
        <v>Pack</v>
      </c>
      <c r="AJ2859" s="116">
        <f t="shared" si="9"/>
        <v>1</v>
      </c>
      <c r="AK2859" s="117" t="str">
        <f t="array" ref="AK2859">XLOOKUP(F2859,'GIÁ'!A:A,'GIÁ'!D:D)</f>
        <v>22578.43</v>
      </c>
      <c r="AL2859" s="118">
        <f t="shared" si="10"/>
        <v>90313.72</v>
      </c>
      <c r="AM2859" s="118">
        <f t="shared" si="11"/>
        <v>0</v>
      </c>
      <c r="AN2859" s="119">
        <f t="shared" si="12"/>
        <v>0</v>
      </c>
      <c r="AO2859" s="118">
        <f t="shared" si="13"/>
        <v>90313.72</v>
      </c>
      <c r="AP2859" s="121">
        <f t="shared" si="14"/>
        <v>0</v>
      </c>
      <c r="AQ2859" s="122"/>
      <c r="AR2859" s="119"/>
    </row>
    <row r="2860" ht="22.5" customHeight="1">
      <c r="A2860" s="89">
        <v>46233.0</v>
      </c>
      <c r="B2860" s="90">
        <v>0.5375</v>
      </c>
      <c r="C2860" s="91" t="s">
        <v>1531</v>
      </c>
      <c r="D2860" s="129" t="str">
        <f t="array" ref="D2860">XLOOKUP(C2860,'DS ST'!A:A,'DS ST'!B:B)</f>
        <v>PHL</v>
      </c>
      <c r="E2860" s="94" t="str">
        <f t="array" ref="E2860">XLOOKUP($F2860,'GIÁ'!$A:$A,'GIÁ'!$E:$E)</f>
        <v>ĐÔNG</v>
      </c>
      <c r="F2860" s="94">
        <v>8.936210415551E12</v>
      </c>
      <c r="G2860" s="95" t="s">
        <v>2676</v>
      </c>
      <c r="H2860" s="95" t="s">
        <v>224</v>
      </c>
      <c r="I2860" s="96">
        <v>6.0</v>
      </c>
      <c r="J2860" s="96">
        <v>0.0</v>
      </c>
      <c r="K2860" s="98">
        <f t="shared" si="4"/>
        <v>6</v>
      </c>
      <c r="L2860" s="99" t="s">
        <v>6835</v>
      </c>
      <c r="M2860" s="100" t="s">
        <v>6836</v>
      </c>
      <c r="N2860" s="101" t="str">
        <f t="shared" si="139"/>
        <v>PT1590263-T0018936210415551</v>
      </c>
      <c r="O2860" s="128"/>
      <c r="P2860" s="100"/>
      <c r="Q2860" s="103">
        <f t="shared" si="5"/>
        <v>6</v>
      </c>
      <c r="R2860" s="161"/>
      <c r="S2860" s="105"/>
      <c r="T2860" s="106"/>
      <c r="U2860" s="107" t="s">
        <v>6554</v>
      </c>
      <c r="V2860" s="108" t="s">
        <v>756</v>
      </c>
      <c r="W2860" s="109" t="s">
        <v>1908</v>
      </c>
      <c r="X2860" s="110" t="str">
        <f t="shared" si="6"/>
        <v/>
      </c>
      <c r="Y2860" s="110" t="str">
        <f t="shared" si="7"/>
        <v/>
      </c>
      <c r="Z2860" s="109" t="s">
        <v>797</v>
      </c>
      <c r="AA2860" s="109" t="s">
        <v>802</v>
      </c>
      <c r="AB2860" s="106"/>
      <c r="AC2860" s="158"/>
      <c r="AD2860" s="160"/>
      <c r="AE2860" s="127"/>
      <c r="AF2860" s="113"/>
      <c r="AG2860" s="165" t="str">
        <f t="array" ref="AG2860">XLOOKUP(F2860,'CLV2'!A:A,'CLV2'!E:E)</f>
        <v>2.FROZEN FOODS</v>
      </c>
      <c r="AH2860" s="115" t="str">
        <f t="array" ref="AH2860">XLOOKUP(F2860,'CLV2'!A:A,'CLV2'!F:F)</f>
        <v>3.DUMPLINGS</v>
      </c>
      <c r="AI2860" s="115" t="str">
        <f t="shared" si="8"/>
        <v>Pack</v>
      </c>
      <c r="AJ2860" s="116">
        <f t="shared" si="9"/>
        <v>1</v>
      </c>
      <c r="AK2860" s="117" t="str">
        <f t="array" ref="AK2860">XLOOKUP(F2860,'GIÁ'!A:A,'GIÁ'!D:D)</f>
        <v>24150.20</v>
      </c>
      <c r="AL2860" s="118">
        <f t="shared" si="10"/>
        <v>144901.2</v>
      </c>
      <c r="AM2860" s="118">
        <f t="shared" si="11"/>
        <v>0</v>
      </c>
      <c r="AN2860" s="119">
        <f t="shared" si="12"/>
        <v>0</v>
      </c>
      <c r="AO2860" s="118">
        <f t="shared" si="13"/>
        <v>144901.2</v>
      </c>
      <c r="AP2860" s="121">
        <f t="shared" si="14"/>
        <v>0</v>
      </c>
      <c r="AQ2860" s="122"/>
      <c r="AR2860" s="119"/>
    </row>
    <row r="2861" ht="22.5" customHeight="1">
      <c r="A2861" s="89">
        <v>46233.0</v>
      </c>
      <c r="B2861" s="90">
        <v>0.5375</v>
      </c>
      <c r="C2861" s="91" t="s">
        <v>1531</v>
      </c>
      <c r="D2861" s="129" t="str">
        <f t="array" ref="D2861">XLOOKUP(C2861,'DS ST'!A:A,'DS ST'!B:B)</f>
        <v>PHL</v>
      </c>
      <c r="E2861" s="94" t="str">
        <f t="array" ref="E2861">XLOOKUP($F2861,'GIÁ'!$A:$A,'GIÁ'!$E:$E)</f>
        <v>ĐÔNG</v>
      </c>
      <c r="F2861" s="94">
        <v>8.934717271236E12</v>
      </c>
      <c r="G2861" s="95" t="s">
        <v>1731</v>
      </c>
      <c r="H2861" s="95" t="s">
        <v>224</v>
      </c>
      <c r="I2861" s="96">
        <v>2.0</v>
      </c>
      <c r="J2861" s="96">
        <v>0.0</v>
      </c>
      <c r="K2861" s="98">
        <f t="shared" si="4"/>
        <v>2</v>
      </c>
      <c r="L2861" s="99" t="s">
        <v>6835</v>
      </c>
      <c r="M2861" s="100" t="s">
        <v>6836</v>
      </c>
      <c r="N2861" s="101" t="str">
        <f t="shared" si="139"/>
        <v>PT1590263-T0018934717271236</v>
      </c>
      <c r="O2861" s="128"/>
      <c r="P2861" s="100"/>
      <c r="Q2861" s="103">
        <f t="shared" si="5"/>
        <v>2</v>
      </c>
      <c r="R2861" s="161"/>
      <c r="S2861" s="105"/>
      <c r="T2861" s="106"/>
      <c r="U2861" s="107" t="s">
        <v>6586</v>
      </c>
      <c r="V2861" s="108" t="s">
        <v>756</v>
      </c>
      <c r="W2861" s="109" t="s">
        <v>1908</v>
      </c>
      <c r="X2861" s="110" t="str">
        <f t="shared" si="6"/>
        <v/>
      </c>
      <c r="Y2861" s="110" t="str">
        <f t="shared" si="7"/>
        <v/>
      </c>
      <c r="Z2861" s="109" t="s">
        <v>797</v>
      </c>
      <c r="AA2861" s="109" t="s">
        <v>802</v>
      </c>
      <c r="AB2861" s="106"/>
      <c r="AC2861" s="158"/>
      <c r="AD2861" s="160"/>
      <c r="AE2861" s="127"/>
      <c r="AF2861" s="113"/>
      <c r="AG2861" s="165" t="str">
        <f t="array" ref="AG2861">XLOOKUP(F2861,'CLV2'!A:A,'CLV2'!E:E)</f>
        <v>2.FROZEN FOODS</v>
      </c>
      <c r="AH2861" s="115" t="str">
        <f t="array" ref="AH2861">XLOOKUP(F2861,'CLV2'!A:A,'CLV2'!F:F)</f>
        <v>3.DUMPLINGS</v>
      </c>
      <c r="AI2861" s="115" t="str">
        <f t="shared" si="8"/>
        <v>Pack</v>
      </c>
      <c r="AJ2861" s="116">
        <f t="shared" si="9"/>
        <v>1</v>
      </c>
      <c r="AK2861" s="117" t="str">
        <f t="array" ref="AK2861">XLOOKUP(F2861,'GIÁ'!A:A,'GIÁ'!D:D)</f>
        <v>52399.89</v>
      </c>
      <c r="AL2861" s="118">
        <f t="shared" si="10"/>
        <v>104799.78</v>
      </c>
      <c r="AM2861" s="118">
        <f t="shared" si="11"/>
        <v>0</v>
      </c>
      <c r="AN2861" s="119">
        <f t="shared" si="12"/>
        <v>0</v>
      </c>
      <c r="AO2861" s="118">
        <f t="shared" si="13"/>
        <v>104799.78</v>
      </c>
      <c r="AP2861" s="121">
        <f t="shared" si="14"/>
        <v>0</v>
      </c>
      <c r="AQ2861" s="122"/>
      <c r="AR2861" s="119"/>
    </row>
    <row r="2862" ht="22.5" customHeight="1">
      <c r="A2862" s="89">
        <v>46233.0</v>
      </c>
      <c r="B2862" s="90">
        <v>0.5375</v>
      </c>
      <c r="C2862" s="91" t="s">
        <v>1531</v>
      </c>
      <c r="D2862" s="129" t="str">
        <f t="array" ref="D2862">XLOOKUP(C2862,'DS ST'!A:A,'DS ST'!B:B)</f>
        <v>PHL</v>
      </c>
      <c r="E2862" s="94" t="str">
        <f t="array" ref="E2862">XLOOKUP($F2862,'GIÁ'!$A:$A,'GIÁ'!$E:$E)</f>
        <v>ĐÔNG</v>
      </c>
      <c r="F2862" s="94">
        <v>8.935101608461E12</v>
      </c>
      <c r="G2862" s="95" t="s">
        <v>1899</v>
      </c>
      <c r="H2862" s="95" t="s">
        <v>224</v>
      </c>
      <c r="I2862" s="96">
        <v>2.0</v>
      </c>
      <c r="J2862" s="96">
        <v>0.0</v>
      </c>
      <c r="K2862" s="98">
        <f t="shared" si="4"/>
        <v>2</v>
      </c>
      <c r="L2862" s="99" t="s">
        <v>6835</v>
      </c>
      <c r="M2862" s="100" t="s">
        <v>6836</v>
      </c>
      <c r="N2862" s="101" t="str">
        <f t="shared" si="139"/>
        <v>PT1590263-T0018935101608461</v>
      </c>
      <c r="O2862" s="128"/>
      <c r="P2862" s="100"/>
      <c r="Q2862" s="103">
        <f t="shared" si="5"/>
        <v>2</v>
      </c>
      <c r="R2862" s="161"/>
      <c r="S2862" s="105"/>
      <c r="T2862" s="106"/>
      <c r="U2862" s="107" t="s">
        <v>6555</v>
      </c>
      <c r="V2862" s="108" t="s">
        <v>756</v>
      </c>
      <c r="W2862" s="109" t="s">
        <v>1908</v>
      </c>
      <c r="X2862" s="110" t="str">
        <f t="shared" si="6"/>
        <v/>
      </c>
      <c r="Y2862" s="110" t="str">
        <f t="shared" si="7"/>
        <v/>
      </c>
      <c r="Z2862" s="109" t="s">
        <v>797</v>
      </c>
      <c r="AA2862" s="109" t="s">
        <v>802</v>
      </c>
      <c r="AB2862" s="106"/>
      <c r="AC2862" s="158"/>
      <c r="AD2862" s="160"/>
      <c r="AE2862" s="127"/>
      <c r="AF2862" s="113"/>
      <c r="AG2862" s="165" t="str">
        <f t="array" ref="AG2862">XLOOKUP(F2862,'CLV2'!A:A,'CLV2'!E:E)</f>
        <v>2.FROZEN FOODS</v>
      </c>
      <c r="AH2862" s="115" t="str">
        <f t="array" ref="AH2862">XLOOKUP(F2862,'CLV2'!A:A,'CLV2'!F:F)</f>
        <v>3.HOTPOT AND FRIED</v>
      </c>
      <c r="AI2862" s="115" t="str">
        <f t="shared" si="8"/>
        <v>Pack</v>
      </c>
      <c r="AJ2862" s="116">
        <f t="shared" si="9"/>
        <v>1</v>
      </c>
      <c r="AK2862" s="117" t="str">
        <f t="array" ref="AK2862">XLOOKUP(F2862,'GIÁ'!A:A,'GIÁ'!D:D)</f>
        <v>16904.85</v>
      </c>
      <c r="AL2862" s="118">
        <f t="shared" si="10"/>
        <v>33809.7</v>
      </c>
      <c r="AM2862" s="118">
        <f t="shared" si="11"/>
        <v>0</v>
      </c>
      <c r="AN2862" s="119">
        <f t="shared" si="12"/>
        <v>0</v>
      </c>
      <c r="AO2862" s="118">
        <f t="shared" si="13"/>
        <v>33809.7</v>
      </c>
      <c r="AP2862" s="121">
        <f t="shared" si="14"/>
        <v>0</v>
      </c>
      <c r="AQ2862" s="122"/>
      <c r="AR2862" s="119"/>
    </row>
    <row r="2863" ht="22.5" customHeight="1">
      <c r="A2863" s="89">
        <v>46233.0</v>
      </c>
      <c r="B2863" s="90">
        <v>0.5375</v>
      </c>
      <c r="C2863" s="91" t="s">
        <v>1531</v>
      </c>
      <c r="D2863" s="129" t="str">
        <f t="array" ref="D2863">XLOOKUP(C2863,'DS ST'!A:A,'DS ST'!B:B)</f>
        <v>PHL</v>
      </c>
      <c r="E2863" s="94" t="str">
        <f t="array" ref="E2863">XLOOKUP($F2863,'GIÁ'!$A:$A,'GIÁ'!$E:$E)</f>
        <v>ĐÔNG</v>
      </c>
      <c r="F2863" s="94">
        <v>8.936190860716E12</v>
      </c>
      <c r="G2863" s="95" t="s">
        <v>2610</v>
      </c>
      <c r="H2863" s="95" t="s">
        <v>93</v>
      </c>
      <c r="I2863" s="96">
        <v>17.0</v>
      </c>
      <c r="J2863" s="96">
        <v>0.0</v>
      </c>
      <c r="K2863" s="98">
        <f t="shared" si="4"/>
        <v>17</v>
      </c>
      <c r="L2863" s="99" t="s">
        <v>6835</v>
      </c>
      <c r="M2863" s="100" t="s">
        <v>6836</v>
      </c>
      <c r="N2863" s="101" t="str">
        <f t="shared" si="139"/>
        <v>PT1590263-T0018936190860716</v>
      </c>
      <c r="O2863" s="128"/>
      <c r="P2863" s="100"/>
      <c r="Q2863" s="103">
        <f t="shared" si="5"/>
        <v>17</v>
      </c>
      <c r="R2863" s="161"/>
      <c r="S2863" s="105"/>
      <c r="T2863" s="106"/>
      <c r="U2863" s="107" t="s">
        <v>6539</v>
      </c>
      <c r="V2863" s="108" t="s">
        <v>756</v>
      </c>
      <c r="W2863" s="109" t="s">
        <v>1908</v>
      </c>
      <c r="X2863" s="110" t="str">
        <f t="shared" si="6"/>
        <v/>
      </c>
      <c r="Y2863" s="110" t="str">
        <f t="shared" si="7"/>
        <v/>
      </c>
      <c r="Z2863" s="109" t="s">
        <v>797</v>
      </c>
      <c r="AA2863" s="109" t="s">
        <v>802</v>
      </c>
      <c r="AB2863" s="106"/>
      <c r="AC2863" s="158"/>
      <c r="AD2863" s="160"/>
      <c r="AE2863" s="127"/>
      <c r="AF2863" s="113"/>
      <c r="AG2863" s="165" t="str">
        <f t="array" ref="AG2863">XLOOKUP(F2863,'CLV2'!A:A,'CLV2'!E:E)</f>
        <v>2.MEAT</v>
      </c>
      <c r="AH2863" s="115" t="str">
        <f t="array" ref="AH2863">XLOOKUP(F2863,'CLV2'!A:A,'CLV2'!F:F)</f>
        <v>3.FROZEN MEAT</v>
      </c>
      <c r="AI2863" s="115" t="str">
        <f t="shared" si="8"/>
        <v>Pack</v>
      </c>
      <c r="AJ2863" s="116">
        <f t="shared" si="9"/>
        <v>1</v>
      </c>
      <c r="AK2863" s="117" t="str">
        <f t="array" ref="AK2863">XLOOKUP(F2863,'GIÁ'!A:A,'GIÁ'!D:D)</f>
        <v>49176.27</v>
      </c>
      <c r="AL2863" s="118">
        <f t="shared" si="10"/>
        <v>835996.59</v>
      </c>
      <c r="AM2863" s="118">
        <f t="shared" si="11"/>
        <v>0</v>
      </c>
      <c r="AN2863" s="119">
        <f t="shared" si="12"/>
        <v>0</v>
      </c>
      <c r="AO2863" s="118">
        <f t="shared" si="13"/>
        <v>835996.59</v>
      </c>
      <c r="AP2863" s="121">
        <f t="shared" si="14"/>
        <v>0</v>
      </c>
      <c r="AQ2863" s="122"/>
      <c r="AR2863" s="119"/>
    </row>
    <row r="2864" ht="22.5" customHeight="1">
      <c r="A2864" s="89">
        <v>46233.0</v>
      </c>
      <c r="B2864" s="90">
        <v>0.5375</v>
      </c>
      <c r="C2864" s="91" t="s">
        <v>1531</v>
      </c>
      <c r="D2864" s="129" t="str">
        <f t="array" ref="D2864">XLOOKUP(C2864,'DS ST'!A:A,'DS ST'!B:B)</f>
        <v>PHL</v>
      </c>
      <c r="E2864" s="94" t="str">
        <f t="array" ref="E2864">XLOOKUP($F2864,'GIÁ'!$A:$A,'GIÁ'!$E:$E)</f>
        <v>ĐÔNG</v>
      </c>
      <c r="F2864" s="94">
        <v>8.936239090036E12</v>
      </c>
      <c r="G2864" s="95" t="s">
        <v>2713</v>
      </c>
      <c r="H2864" s="95" t="s">
        <v>75</v>
      </c>
      <c r="I2864" s="96">
        <v>6.0</v>
      </c>
      <c r="J2864" s="96">
        <v>0.0</v>
      </c>
      <c r="K2864" s="98">
        <f t="shared" si="4"/>
        <v>6</v>
      </c>
      <c r="L2864" s="99" t="s">
        <v>6835</v>
      </c>
      <c r="M2864" s="100" t="s">
        <v>6836</v>
      </c>
      <c r="N2864" s="101" t="str">
        <f t="shared" si="139"/>
        <v>PT1590263-T0018936239090036</v>
      </c>
      <c r="O2864" s="128"/>
      <c r="P2864" s="100"/>
      <c r="Q2864" s="103">
        <f t="shared" si="5"/>
        <v>6</v>
      </c>
      <c r="R2864" s="161"/>
      <c r="S2864" s="105"/>
      <c r="T2864" s="106"/>
      <c r="U2864" s="107" t="s">
        <v>6539</v>
      </c>
      <c r="V2864" s="108" t="s">
        <v>756</v>
      </c>
      <c r="W2864" s="109" t="s">
        <v>1908</v>
      </c>
      <c r="X2864" s="110" t="str">
        <f t="shared" si="6"/>
        <v/>
      </c>
      <c r="Y2864" s="110" t="str">
        <f t="shared" si="7"/>
        <v/>
      </c>
      <c r="Z2864" s="109" t="s">
        <v>797</v>
      </c>
      <c r="AA2864" s="109" t="s">
        <v>802</v>
      </c>
      <c r="AB2864" s="106"/>
      <c r="AC2864" s="158"/>
      <c r="AD2864" s="160"/>
      <c r="AE2864" s="127"/>
      <c r="AF2864" s="113"/>
      <c r="AG2864" s="165" t="str">
        <f t="array" ref="AG2864">XLOOKUP(F2864,'CLV2'!A:A,'CLV2'!E:E)</f>
        <v>2.MEAT</v>
      </c>
      <c r="AH2864" s="115" t="str">
        <f t="array" ref="AH2864">XLOOKUP(F2864,'CLV2'!A:A,'CLV2'!F:F)</f>
        <v>3.FROZEN MEAT</v>
      </c>
      <c r="AI2864" s="115" t="str">
        <f t="shared" si="8"/>
        <v>Pack</v>
      </c>
      <c r="AJ2864" s="116">
        <f t="shared" si="9"/>
        <v>1</v>
      </c>
      <c r="AK2864" s="117" t="str">
        <f t="array" ref="AK2864">XLOOKUP(F2864,'GIÁ'!A:A,'GIÁ'!D:D)</f>
        <v>47814.16</v>
      </c>
      <c r="AL2864" s="118">
        <f t="shared" si="10"/>
        <v>286884.96</v>
      </c>
      <c r="AM2864" s="118">
        <f t="shared" si="11"/>
        <v>0</v>
      </c>
      <c r="AN2864" s="119">
        <f t="shared" si="12"/>
        <v>0</v>
      </c>
      <c r="AO2864" s="118">
        <f t="shared" si="13"/>
        <v>286884.96</v>
      </c>
      <c r="AP2864" s="121">
        <f t="shared" si="14"/>
        <v>0</v>
      </c>
      <c r="AQ2864" s="122"/>
      <c r="AR2864" s="119"/>
    </row>
    <row r="2865" ht="22.5" customHeight="1">
      <c r="A2865" s="89">
        <v>46233.0</v>
      </c>
      <c r="B2865" s="90">
        <v>0.5375</v>
      </c>
      <c r="C2865" s="91" t="s">
        <v>1531</v>
      </c>
      <c r="D2865" s="129" t="str">
        <f t="array" ref="D2865">XLOOKUP(C2865,'DS ST'!A:A,'DS ST'!B:B)</f>
        <v>PHL</v>
      </c>
      <c r="E2865" s="94" t="str">
        <f t="array" ref="E2865">XLOOKUP($F2865,'GIÁ'!$A:$A,'GIÁ'!$E:$E)</f>
        <v>ĐÔNG</v>
      </c>
      <c r="F2865" s="94">
        <v>8.938535604047E12</v>
      </c>
      <c r="G2865" s="95" t="s">
        <v>3054</v>
      </c>
      <c r="H2865" s="95" t="s">
        <v>787</v>
      </c>
      <c r="I2865" s="96">
        <v>3.0</v>
      </c>
      <c r="J2865" s="96">
        <v>0.0</v>
      </c>
      <c r="K2865" s="98">
        <f t="shared" si="4"/>
        <v>3</v>
      </c>
      <c r="L2865" s="99" t="s">
        <v>6835</v>
      </c>
      <c r="M2865" s="100" t="s">
        <v>6836</v>
      </c>
      <c r="N2865" s="101" t="str">
        <f t="shared" si="139"/>
        <v>PT1590263-T0018938535604047</v>
      </c>
      <c r="O2865" s="128"/>
      <c r="P2865" s="100"/>
      <c r="Q2865" s="103">
        <f t="shared" si="5"/>
        <v>3</v>
      </c>
      <c r="R2865" s="161"/>
      <c r="S2865" s="105"/>
      <c r="T2865" s="106"/>
      <c r="U2865" s="107" t="s">
        <v>6541</v>
      </c>
      <c r="V2865" s="108" t="s">
        <v>756</v>
      </c>
      <c r="W2865" s="109" t="s">
        <v>1908</v>
      </c>
      <c r="X2865" s="110" t="str">
        <f t="shared" si="6"/>
        <v/>
      </c>
      <c r="Y2865" s="110" t="str">
        <f t="shared" si="7"/>
        <v/>
      </c>
      <c r="Z2865" s="109" t="s">
        <v>797</v>
      </c>
      <c r="AA2865" s="109" t="s">
        <v>802</v>
      </c>
      <c r="AB2865" s="106"/>
      <c r="AC2865" s="158"/>
      <c r="AD2865" s="160"/>
      <c r="AE2865" s="127"/>
      <c r="AF2865" s="113"/>
      <c r="AG2865" s="165" t="str">
        <f t="array" ref="AG2865">XLOOKUP(F2865,'CLV2'!A:A,'CLV2'!E:E)</f>
        <v>2.FISH AND SEAFOOD</v>
      </c>
      <c r="AH2865" s="115" t="str">
        <f t="array" ref="AH2865">XLOOKUP(F2865,'CLV2'!A:A,'CLV2'!F:F)</f>
        <v>3.FROZEN FISH AND SEAFOOD</v>
      </c>
      <c r="AI2865" s="115" t="str">
        <f t="shared" si="8"/>
        <v>Pack</v>
      </c>
      <c r="AJ2865" s="116">
        <f t="shared" si="9"/>
        <v>1</v>
      </c>
      <c r="AK2865" s="117" t="str">
        <f t="array" ref="AK2865">XLOOKUP(F2865,'GIÁ'!A:A,'GIÁ'!D:D)</f>
        <v>48011.15</v>
      </c>
      <c r="AL2865" s="118">
        <f t="shared" si="10"/>
        <v>144033.45</v>
      </c>
      <c r="AM2865" s="118">
        <f t="shared" si="11"/>
        <v>0</v>
      </c>
      <c r="AN2865" s="119">
        <f t="shared" si="12"/>
        <v>0</v>
      </c>
      <c r="AO2865" s="118">
        <f t="shared" si="13"/>
        <v>144033.45</v>
      </c>
      <c r="AP2865" s="121">
        <f t="shared" si="14"/>
        <v>0</v>
      </c>
      <c r="AQ2865" s="122"/>
      <c r="AR2865" s="119"/>
    </row>
    <row r="2866" ht="22.5" customHeight="1">
      <c r="A2866" s="89">
        <v>46233.0</v>
      </c>
      <c r="B2866" s="90">
        <v>0.5375</v>
      </c>
      <c r="C2866" s="91" t="s">
        <v>1531</v>
      </c>
      <c r="D2866" s="129" t="str">
        <f t="array" ref="D2866">XLOOKUP(C2866,'DS ST'!A:A,'DS ST'!B:B)</f>
        <v>PHL</v>
      </c>
      <c r="E2866" s="94" t="str">
        <f t="array" ref="E2866">XLOOKUP($F2866,'GIÁ'!$A:$A,'GIÁ'!$E:$E)</f>
        <v>ĐÔNG</v>
      </c>
      <c r="F2866" s="94">
        <v>8.936187610089E12</v>
      </c>
      <c r="G2866" s="95" t="s">
        <v>2590</v>
      </c>
      <c r="H2866" s="95" t="s">
        <v>224</v>
      </c>
      <c r="I2866" s="96">
        <v>2.0</v>
      </c>
      <c r="J2866" s="96">
        <v>0.0</v>
      </c>
      <c r="K2866" s="98">
        <f t="shared" si="4"/>
        <v>2</v>
      </c>
      <c r="L2866" s="99" t="s">
        <v>6835</v>
      </c>
      <c r="M2866" s="100" t="s">
        <v>6836</v>
      </c>
      <c r="N2866" s="101" t="str">
        <f t="shared" si="139"/>
        <v>PT1590263-T0018936187610089</v>
      </c>
      <c r="O2866" s="128"/>
      <c r="P2866" s="100"/>
      <c r="Q2866" s="103">
        <f t="shared" si="5"/>
        <v>2</v>
      </c>
      <c r="R2866" s="161"/>
      <c r="S2866" s="105"/>
      <c r="T2866" s="106"/>
      <c r="U2866" s="107" t="s">
        <v>6532</v>
      </c>
      <c r="V2866" s="108" t="s">
        <v>756</v>
      </c>
      <c r="W2866" s="109" t="s">
        <v>1908</v>
      </c>
      <c r="X2866" s="110" t="str">
        <f t="shared" si="6"/>
        <v/>
      </c>
      <c r="Y2866" s="110" t="str">
        <f t="shared" si="7"/>
        <v/>
      </c>
      <c r="Z2866" s="109" t="s">
        <v>797</v>
      </c>
      <c r="AA2866" s="109" t="s">
        <v>802</v>
      </c>
      <c r="AB2866" s="106"/>
      <c r="AC2866" s="158"/>
      <c r="AD2866" s="160"/>
      <c r="AE2866" s="127"/>
      <c r="AF2866" s="113"/>
      <c r="AG2866" s="165" t="str">
        <f t="array" ref="AG2866">XLOOKUP(F2866,'CLV2'!A:A,'CLV2'!E:E)</f>
        <v>2.FISH AND SEAFOOD</v>
      </c>
      <c r="AH2866" s="115" t="str">
        <f t="array" ref="AH2866">XLOOKUP(F2866,'CLV2'!A:A,'CLV2'!F:F)</f>
        <v>3.FROZEN FISH AND SEAFOOD</v>
      </c>
      <c r="AI2866" s="115" t="str">
        <f t="shared" si="8"/>
        <v>Pack</v>
      </c>
      <c r="AJ2866" s="116">
        <f t="shared" si="9"/>
        <v>1</v>
      </c>
      <c r="AK2866" s="117" t="str">
        <f t="array" ref="AK2866">XLOOKUP(F2866,'GIÁ'!A:A,'GIÁ'!D:D)</f>
        <v>73948.55</v>
      </c>
      <c r="AL2866" s="118">
        <f t="shared" si="10"/>
        <v>147897.1</v>
      </c>
      <c r="AM2866" s="118">
        <f t="shared" si="11"/>
        <v>0</v>
      </c>
      <c r="AN2866" s="119">
        <f t="shared" si="12"/>
        <v>0</v>
      </c>
      <c r="AO2866" s="118">
        <f t="shared" si="13"/>
        <v>147897.1</v>
      </c>
      <c r="AP2866" s="121">
        <f t="shared" si="14"/>
        <v>0</v>
      </c>
      <c r="AQ2866" s="122"/>
      <c r="AR2866" s="119"/>
    </row>
    <row r="2867" ht="22.5" customHeight="1">
      <c r="A2867" s="89">
        <v>46233.0</v>
      </c>
      <c r="B2867" s="90">
        <v>0.5375</v>
      </c>
      <c r="C2867" s="91" t="s">
        <v>1531</v>
      </c>
      <c r="D2867" s="129" t="str">
        <f t="array" ref="D2867">XLOOKUP(C2867,'DS ST'!A:A,'DS ST'!B:B)</f>
        <v>PHL</v>
      </c>
      <c r="E2867" s="94" t="str">
        <f t="array" ref="E2867">XLOOKUP($F2867,'GIÁ'!$A:$A,'GIÁ'!$E:$E)</f>
        <v>ĐÔNG</v>
      </c>
      <c r="F2867" s="94">
        <v>8.938559140026E12</v>
      </c>
      <c r="G2867" s="95" t="s">
        <v>3177</v>
      </c>
      <c r="H2867" s="95" t="s">
        <v>57</v>
      </c>
      <c r="I2867" s="96">
        <v>10.0</v>
      </c>
      <c r="J2867" s="96">
        <v>0.0</v>
      </c>
      <c r="K2867" s="98">
        <f t="shared" si="4"/>
        <v>10</v>
      </c>
      <c r="L2867" s="99" t="s">
        <v>6835</v>
      </c>
      <c r="M2867" s="100" t="s">
        <v>6836</v>
      </c>
      <c r="N2867" s="101" t="str">
        <f t="shared" si="139"/>
        <v>PT1590263-T0018938559140026</v>
      </c>
      <c r="O2867" s="128"/>
      <c r="P2867" s="100"/>
      <c r="Q2867" s="103">
        <f t="shared" si="5"/>
        <v>10</v>
      </c>
      <c r="R2867" s="161"/>
      <c r="S2867" s="105"/>
      <c r="T2867" s="106"/>
      <c r="U2867" s="107" t="s">
        <v>6544</v>
      </c>
      <c r="V2867" s="108" t="s">
        <v>756</v>
      </c>
      <c r="W2867" s="109" t="s">
        <v>1908</v>
      </c>
      <c r="X2867" s="110" t="str">
        <f t="shared" si="6"/>
        <v/>
      </c>
      <c r="Y2867" s="110" t="str">
        <f t="shared" si="7"/>
        <v/>
      </c>
      <c r="Z2867" s="109" t="s">
        <v>797</v>
      </c>
      <c r="AA2867" s="109" t="s">
        <v>802</v>
      </c>
      <c r="AB2867" s="106"/>
      <c r="AC2867" s="158"/>
      <c r="AD2867" s="160"/>
      <c r="AE2867" s="127"/>
      <c r="AF2867" s="113"/>
      <c r="AG2867" s="165" t="str">
        <f t="array" ref="AG2867">XLOOKUP(F2867,'CLV2'!A:A,'CLV2'!E:E)</f>
        <v>2.MEAT</v>
      </c>
      <c r="AH2867" s="115" t="str">
        <f t="array" ref="AH2867">XLOOKUP(F2867,'CLV2'!A:A,'CLV2'!F:F)</f>
        <v>3.FROZEN MEAT</v>
      </c>
      <c r="AI2867" s="115" t="str">
        <f t="shared" si="8"/>
        <v>Pack</v>
      </c>
      <c r="AJ2867" s="116">
        <f t="shared" si="9"/>
        <v>1</v>
      </c>
      <c r="AK2867" s="117" t="str">
        <f t="array" ref="AK2867">XLOOKUP(F2867,'GIÁ'!A:A,'GIÁ'!D:D)</f>
        <v>122581.24</v>
      </c>
      <c r="AL2867" s="118">
        <f t="shared" si="10"/>
        <v>1225812.4</v>
      </c>
      <c r="AM2867" s="118">
        <f t="shared" si="11"/>
        <v>0</v>
      </c>
      <c r="AN2867" s="119">
        <f t="shared" si="12"/>
        <v>0</v>
      </c>
      <c r="AO2867" s="118">
        <f t="shared" si="13"/>
        <v>1225812.4</v>
      </c>
      <c r="AP2867" s="121">
        <f t="shared" si="14"/>
        <v>0</v>
      </c>
      <c r="AQ2867" s="122"/>
      <c r="AR2867" s="119"/>
    </row>
    <row r="2868" ht="22.5" customHeight="1">
      <c r="A2868" s="89">
        <v>46233.0</v>
      </c>
      <c r="B2868" s="90">
        <v>0.5375</v>
      </c>
      <c r="C2868" s="91" t="s">
        <v>1531</v>
      </c>
      <c r="D2868" s="129" t="str">
        <f t="array" ref="D2868">XLOOKUP(C2868,'DS ST'!A:A,'DS ST'!B:B)</f>
        <v>PHL</v>
      </c>
      <c r="E2868" s="94" t="str">
        <f t="array" ref="E2868">XLOOKUP($F2868,'GIÁ'!$A:$A,'GIÁ'!$E:$E)</f>
        <v>ĐÔNG</v>
      </c>
      <c r="F2868" s="94">
        <v>8.938521793335E12</v>
      </c>
      <c r="G2868" s="95" t="s">
        <v>3362</v>
      </c>
      <c r="H2868" s="95" t="s">
        <v>224</v>
      </c>
      <c r="I2868" s="96">
        <v>4.0</v>
      </c>
      <c r="J2868" s="96">
        <v>0.0</v>
      </c>
      <c r="K2868" s="98">
        <f t="shared" si="4"/>
        <v>4</v>
      </c>
      <c r="L2868" s="99" t="s">
        <v>6835</v>
      </c>
      <c r="M2868" s="100" t="s">
        <v>6836</v>
      </c>
      <c r="N2868" s="101" t="str">
        <f t="shared" si="139"/>
        <v>PT1590263-T0018938521793335</v>
      </c>
      <c r="O2868" s="128"/>
      <c r="P2868" s="100"/>
      <c r="Q2868" s="103">
        <f t="shared" si="5"/>
        <v>4</v>
      </c>
      <c r="R2868" s="161"/>
      <c r="S2868" s="105"/>
      <c r="T2868" s="106"/>
      <c r="U2868" s="107" t="s">
        <v>6570</v>
      </c>
      <c r="V2868" s="108" t="s">
        <v>756</v>
      </c>
      <c r="W2868" s="109" t="s">
        <v>1908</v>
      </c>
      <c r="X2868" s="110" t="str">
        <f t="shared" si="6"/>
        <v/>
      </c>
      <c r="Y2868" s="110" t="str">
        <f t="shared" si="7"/>
        <v/>
      </c>
      <c r="Z2868" s="109" t="s">
        <v>797</v>
      </c>
      <c r="AA2868" s="109" t="s">
        <v>802</v>
      </c>
      <c r="AB2868" s="106"/>
      <c r="AC2868" s="158"/>
      <c r="AD2868" s="160"/>
      <c r="AE2868" s="127"/>
      <c r="AF2868" s="113"/>
      <c r="AG2868" s="165" t="str">
        <f t="array" ref="AG2868">XLOOKUP(F2868,'CLV2'!A:A,'CLV2'!E:E)</f>
        <v>#N/A</v>
      </c>
      <c r="AH2868" s="115" t="str">
        <f t="array" ref="AH2868">XLOOKUP(F2868,'CLV2'!A:A,'CLV2'!F:F)</f>
        <v>#N/A</v>
      </c>
      <c r="AI2868" s="115" t="str">
        <f t="shared" si="8"/>
        <v>Pack</v>
      </c>
      <c r="AJ2868" s="116">
        <f t="shared" si="9"/>
        <v>1</v>
      </c>
      <c r="AK2868" s="117">
        <f t="array" ref="AK2868">XLOOKUP(F2868,'GIÁ'!A:A,'GIÁ'!D:D)</f>
        <v>133000</v>
      </c>
      <c r="AL2868" s="118">
        <f t="shared" si="10"/>
        <v>532000</v>
      </c>
      <c r="AM2868" s="118">
        <f t="shared" si="11"/>
        <v>0</v>
      </c>
      <c r="AN2868" s="119">
        <f t="shared" si="12"/>
        <v>0</v>
      </c>
      <c r="AO2868" s="118">
        <f t="shared" si="13"/>
        <v>532000</v>
      </c>
      <c r="AP2868" s="121">
        <f t="shared" si="14"/>
        <v>0</v>
      </c>
      <c r="AQ2868" s="122"/>
      <c r="AR2868" s="119"/>
    </row>
    <row r="2869" ht="22.5" customHeight="1">
      <c r="A2869" s="89">
        <v>46233.0</v>
      </c>
      <c r="B2869" s="90">
        <v>0.58125</v>
      </c>
      <c r="C2869" s="91" t="s">
        <v>1531</v>
      </c>
      <c r="D2869" s="129" t="str">
        <f t="array" ref="D2869">XLOOKUP(C2869,'DS ST'!A:A,'DS ST'!B:B)</f>
        <v>PHL</v>
      </c>
      <c r="E2869" s="94" t="str">
        <f t="array" ref="E2869">XLOOKUP($F2869,'GIÁ'!$A:$A,'GIÁ'!$E:$E)</f>
        <v>MÁT</v>
      </c>
      <c r="F2869" s="94">
        <v>8.935007117098E12</v>
      </c>
      <c r="G2869" s="95" t="s">
        <v>1800</v>
      </c>
      <c r="H2869" s="95" t="s">
        <v>1785</v>
      </c>
      <c r="I2869" s="96">
        <v>10.0</v>
      </c>
      <c r="J2869" s="96">
        <v>9.0</v>
      </c>
      <c r="K2869" s="98">
        <f t="shared" si="4"/>
        <v>1</v>
      </c>
      <c r="L2869" s="99" t="s">
        <v>6837</v>
      </c>
      <c r="M2869" s="100" t="s">
        <v>6838</v>
      </c>
      <c r="N2869" s="101" t="str">
        <f t="shared" si="139"/>
        <v>TRBPHL60778935007117098</v>
      </c>
      <c r="O2869" s="128"/>
      <c r="P2869" s="100"/>
      <c r="Q2869" s="103">
        <f t="shared" si="5"/>
        <v>1</v>
      </c>
      <c r="R2869" s="161"/>
      <c r="S2869" s="105"/>
      <c r="T2869" s="106"/>
      <c r="U2869" s="107"/>
      <c r="V2869" s="108" t="s">
        <v>756</v>
      </c>
      <c r="W2869" s="109" t="s">
        <v>1312</v>
      </c>
      <c r="X2869" s="110" t="str">
        <f t="shared" si="6"/>
        <v/>
      </c>
      <c r="Y2869" s="110" t="str">
        <f t="shared" si="7"/>
        <v/>
      </c>
      <c r="Z2869" s="139" t="str">
        <f t="shared" ref="Z2869:Z2883" si="159">IF(N(Q2869)&lt;=0,"",IF(ISNUMBER(SEARCH("Thiếu kiện",V2869)),"Kho đông mát",IF(AND(N(Q2869)&gt;0,N(P2869)&gt;0,OR(ISNUMBER(SEARCH("Hình KDB",U2869)),ISNUMBER(SEARCH("Hình tele",U2869)),ISNUMBER(SEARCH("sai code",U2869)),ISNUMBER(SEARCH("ST nhận",U2869)))),"Kho đông mát",IF(AND(W2869="DC giao thiếu",OR(ISNUMBER(SEARCH("Hình KDB",U2869)),ISNUMBER(SEARCH("Hình tele",U2869)),ISNUMBER(SEARCH("sai code",U2869)))),"Kho đông mát",IF(W2869="DC giao thiếu","Chưa xác định",IF(AND(W2869="DC pick sai",OR(ISNUMBER(SEARCH("Hình KDB",U2869)),ISNUMBER(SEARCH("Hình tele",U2869)),ISNUMBER(SEARCH("sai code",U2869)),ISNUMBER(SEARCH("ST nhận",U2869)))),"Kho đông mát",IF(W2869="DC pick sai","Chưa xác định",IF(AND(W2869="Hao hụt",N(O2869)&gt;0,OR(ISNUMBER(SEARCH("Hình KDB",U2869)),ISNUMBER(SEARCH("Hình tele",U2869)),ISNUMBER(SEARCH("sai code",U2869)),ISNUMBER(SEARCH("ST nhận",U2869)))),"Kho đông mát",IF(W2869="Hao hụt","Chưa xác định",IF(OR(W2869="VT giao sai điểm",W2869="Không đạt nhiệt độ",W2869="TX giao thiếu kiện",W2869="Hàng không đạt CL"),"Kho đông mát",IF(W2869="Chưa xác định","Chưa xác định",IF(N(P2869)&gt;0,"Chưa xác định",""))))))))))))</f>
        <v>Chưa xác định</v>
      </c>
      <c r="AA2869" s="109" t="s">
        <v>5260</v>
      </c>
      <c r="AB2869" s="106"/>
      <c r="AC2869" s="158"/>
      <c r="AD2869" s="160"/>
      <c r="AE2869" s="127"/>
      <c r="AF2869" s="113"/>
      <c r="AG2869" s="165" t="str">
        <f t="array" ref="AG2869">XLOOKUP(F2869,'CLV2'!A:A,'CLV2'!E:E)</f>
        <v>2.DAIRY</v>
      </c>
      <c r="AH2869" s="115" t="str">
        <f t="array" ref="AH2869">XLOOKUP(F2869,'CLV2'!A:A,'CLV2'!F:F)</f>
        <v>3.FRESH MILK</v>
      </c>
      <c r="AI2869" s="115" t="str">
        <f t="shared" si="8"/>
        <v>Pack</v>
      </c>
      <c r="AJ2869" s="116">
        <f t="shared" si="9"/>
        <v>0.1</v>
      </c>
      <c r="AK2869" s="117" t="str">
        <f t="array" ref="AK2869">XLOOKUP(F2869,'GIÁ'!A:A,'GIÁ'!D:D)</f>
        <v>30354.96</v>
      </c>
      <c r="AL2869" s="118">
        <f t="shared" si="10"/>
        <v>30354.96</v>
      </c>
      <c r="AM2869" s="118">
        <f t="shared" si="11"/>
        <v>0</v>
      </c>
      <c r="AN2869" s="119">
        <f t="shared" si="12"/>
        <v>0</v>
      </c>
      <c r="AO2869" s="118">
        <f t="shared" si="13"/>
        <v>0</v>
      </c>
      <c r="AP2869" s="121">
        <f t="shared" si="14"/>
        <v>30354.96</v>
      </c>
      <c r="AQ2869" s="122"/>
      <c r="AR2869" s="119"/>
    </row>
    <row r="2870" ht="22.5" customHeight="1">
      <c r="A2870" s="89">
        <v>46233.0</v>
      </c>
      <c r="B2870" s="90">
        <v>0.5118055555555555</v>
      </c>
      <c r="C2870" s="91" t="s">
        <v>1658</v>
      </c>
      <c r="D2870" s="129" t="str">
        <f t="array" ref="D2870">XLOOKUP(C2870,'DS ST'!A:A,'DS ST'!B:B)</f>
        <v>TMY</v>
      </c>
      <c r="E2870" s="94" t="str">
        <f t="array" ref="E2870">XLOOKUP($F2870,'GIÁ'!$A:$A,'GIÁ'!$E:$E)</f>
        <v>MÁT</v>
      </c>
      <c r="F2870" s="94">
        <v>8.936110051361E12</v>
      </c>
      <c r="G2870" s="95" t="s">
        <v>2428</v>
      </c>
      <c r="H2870" s="95" t="s">
        <v>667</v>
      </c>
      <c r="I2870" s="96">
        <v>2.0</v>
      </c>
      <c r="J2870" s="96">
        <v>0.0</v>
      </c>
      <c r="K2870" s="98">
        <f t="shared" si="4"/>
        <v>2</v>
      </c>
      <c r="L2870" s="99" t="s">
        <v>6839</v>
      </c>
      <c r="M2870" s="100" t="s">
        <v>6840</v>
      </c>
      <c r="N2870" s="101" t="str">
        <f t="shared" si="139"/>
        <v>TRBTMY60808936110051361</v>
      </c>
      <c r="O2870" s="128"/>
      <c r="P2870" s="145">
        <v>2.0</v>
      </c>
      <c r="Q2870" s="103">
        <f t="shared" si="5"/>
        <v>0</v>
      </c>
      <c r="R2870" s="161" t="s">
        <v>6841</v>
      </c>
      <c r="S2870" s="105"/>
      <c r="T2870" s="106"/>
      <c r="U2870" s="107"/>
      <c r="V2870" s="108" t="s">
        <v>756</v>
      </c>
      <c r="W2870" s="109" t="s">
        <v>1908</v>
      </c>
      <c r="X2870" s="110" t="str">
        <f t="shared" si="6"/>
        <v/>
      </c>
      <c r="Y2870" s="110" t="str">
        <f t="shared" si="7"/>
        <v>Siêu thị</v>
      </c>
      <c r="Z2870" s="139" t="str">
        <f t="shared" si="159"/>
        <v/>
      </c>
      <c r="AA2870" s="109" t="s">
        <v>802</v>
      </c>
      <c r="AB2870" s="106"/>
      <c r="AC2870" s="158"/>
      <c r="AD2870" s="160"/>
      <c r="AE2870" s="127"/>
      <c r="AF2870" s="113"/>
      <c r="AG2870" s="165" t="str">
        <f t="array" ref="AG2870">XLOOKUP(F2870,'CLV2'!A:A,'CLV2'!E:E)</f>
        <v>2.DELICA</v>
      </c>
      <c r="AH2870" s="115" t="str">
        <f t="array" ref="AH2870">XLOOKUP(F2870,'CLV2'!A:A,'CLV2'!F:F)</f>
        <v>3.DESSERTS</v>
      </c>
      <c r="AI2870" s="115" t="str">
        <f t="shared" si="8"/>
        <v>Pack</v>
      </c>
      <c r="AJ2870" s="116">
        <f t="shared" si="9"/>
        <v>1</v>
      </c>
      <c r="AK2870" s="117" t="str">
        <f t="array" ref="AK2870">XLOOKUP(F2870,'GIÁ'!A:A,'GIÁ'!D:D)</f>
        <v>6397.47</v>
      </c>
      <c r="AL2870" s="118">
        <f t="shared" si="10"/>
        <v>12794.94</v>
      </c>
      <c r="AM2870" s="118">
        <f t="shared" si="11"/>
        <v>0</v>
      </c>
      <c r="AN2870" s="119">
        <f t="shared" si="12"/>
        <v>12794.94</v>
      </c>
      <c r="AO2870" s="118">
        <f t="shared" si="13"/>
        <v>0</v>
      </c>
      <c r="AP2870" s="121">
        <f t="shared" si="14"/>
        <v>0</v>
      </c>
      <c r="AQ2870" s="122"/>
      <c r="AR2870" s="119"/>
    </row>
    <row r="2871" ht="22.5" customHeight="1">
      <c r="A2871" s="89">
        <v>46233.0</v>
      </c>
      <c r="B2871" s="90">
        <v>0.5118055555555555</v>
      </c>
      <c r="C2871" s="91" t="s">
        <v>1658</v>
      </c>
      <c r="D2871" s="129" t="str">
        <f t="array" ref="D2871">XLOOKUP(C2871,'DS ST'!A:A,'DS ST'!B:B)</f>
        <v>TMY</v>
      </c>
      <c r="E2871" s="94" t="str">
        <f t="array" ref="E2871">XLOOKUP($F2871,'GIÁ'!$A:$A,'GIÁ'!$E:$E)</f>
        <v>MÁT</v>
      </c>
      <c r="F2871" s="94">
        <v>10022.0</v>
      </c>
      <c r="G2871" s="95" t="s">
        <v>62</v>
      </c>
      <c r="H2871" s="95" t="s">
        <v>63</v>
      </c>
      <c r="I2871" s="96">
        <v>1.0</v>
      </c>
      <c r="J2871" s="96">
        <v>0.0</v>
      </c>
      <c r="K2871" s="98">
        <f t="shared" si="4"/>
        <v>1</v>
      </c>
      <c r="L2871" s="99" t="s">
        <v>6839</v>
      </c>
      <c r="M2871" s="100" t="s">
        <v>6840</v>
      </c>
      <c r="N2871" s="101" t="str">
        <f t="shared" si="139"/>
        <v>TRBTMY608010022</v>
      </c>
      <c r="O2871" s="128"/>
      <c r="P2871" s="145">
        <v>1.0</v>
      </c>
      <c r="Q2871" s="103">
        <f t="shared" si="5"/>
        <v>0</v>
      </c>
      <c r="R2871" s="161" t="s">
        <v>6842</v>
      </c>
      <c r="S2871" s="105"/>
      <c r="T2871" s="106"/>
      <c r="U2871" s="107"/>
      <c r="V2871" s="108" t="s">
        <v>756</v>
      </c>
      <c r="W2871" s="109" t="s">
        <v>1908</v>
      </c>
      <c r="X2871" s="110" t="str">
        <f t="shared" si="6"/>
        <v/>
      </c>
      <c r="Y2871" s="110" t="str">
        <f t="shared" si="7"/>
        <v>Siêu thị</v>
      </c>
      <c r="Z2871" s="139" t="str">
        <f t="shared" si="159"/>
        <v/>
      </c>
      <c r="AA2871" s="109" t="s">
        <v>802</v>
      </c>
      <c r="AB2871" s="106"/>
      <c r="AC2871" s="158"/>
      <c r="AD2871" s="160"/>
      <c r="AE2871" s="127"/>
      <c r="AF2871" s="113"/>
      <c r="AG2871" s="165" t="str">
        <f t="array" ref="AG2871">XLOOKUP(F2871,'CLV2'!A:A,'CLV2'!E:E)</f>
        <v>2.FRUITS</v>
      </c>
      <c r="AH2871" s="115" t="str">
        <f t="array" ref="AH2871">XLOOKUP(F2871,'CLV2'!A:A,'CLV2'!F:F)</f>
        <v>3.IMPORT FRUITS</v>
      </c>
      <c r="AI2871" s="115" t="str">
        <f t="shared" si="8"/>
        <v>Pack</v>
      </c>
      <c r="AJ2871" s="116">
        <f t="shared" si="9"/>
        <v>1</v>
      </c>
      <c r="AK2871" s="117" t="str">
        <f t="array" ref="AK2871">XLOOKUP(F2871,'GIÁ'!A:A,'GIÁ'!D:D)</f>
        <v>108203.89</v>
      </c>
      <c r="AL2871" s="118">
        <f t="shared" si="10"/>
        <v>108203.89</v>
      </c>
      <c r="AM2871" s="118">
        <f t="shared" si="11"/>
        <v>0</v>
      </c>
      <c r="AN2871" s="119">
        <f t="shared" si="12"/>
        <v>108203.89</v>
      </c>
      <c r="AO2871" s="118">
        <f t="shared" si="13"/>
        <v>0</v>
      </c>
      <c r="AP2871" s="121">
        <f t="shared" si="14"/>
        <v>0</v>
      </c>
      <c r="AQ2871" s="122"/>
      <c r="AR2871" s="119"/>
    </row>
    <row r="2872" ht="22.5" customHeight="1">
      <c r="A2872" s="89">
        <v>46233.0</v>
      </c>
      <c r="B2872" s="90">
        <v>0.5118055555555555</v>
      </c>
      <c r="C2872" s="91" t="s">
        <v>1658</v>
      </c>
      <c r="D2872" s="129" t="str">
        <f t="array" ref="D2872">XLOOKUP(C2872,'DS ST'!A:A,'DS ST'!B:B)</f>
        <v>TMY</v>
      </c>
      <c r="E2872" s="94" t="str">
        <f t="array" ref="E2872">XLOOKUP($F2872,'GIÁ'!$A:$A,'GIÁ'!$E:$E)</f>
        <v>MÁT</v>
      </c>
      <c r="F2872" s="94">
        <v>8.938502525245E12</v>
      </c>
      <c r="G2872" s="95" t="s">
        <v>2824</v>
      </c>
      <c r="H2872" s="95" t="s">
        <v>224</v>
      </c>
      <c r="I2872" s="96">
        <v>2.0</v>
      </c>
      <c r="J2872" s="96">
        <v>0.0</v>
      </c>
      <c r="K2872" s="98">
        <f t="shared" si="4"/>
        <v>2</v>
      </c>
      <c r="L2872" s="99" t="s">
        <v>6839</v>
      </c>
      <c r="M2872" s="100" t="s">
        <v>6840</v>
      </c>
      <c r="N2872" s="101" t="str">
        <f t="shared" si="139"/>
        <v>TRBTMY60808938502525245</v>
      </c>
      <c r="O2872" s="128"/>
      <c r="P2872" s="145">
        <v>2.0</v>
      </c>
      <c r="Q2872" s="103">
        <f t="shared" si="5"/>
        <v>0</v>
      </c>
      <c r="R2872" s="161" t="s">
        <v>6843</v>
      </c>
      <c r="S2872" s="105"/>
      <c r="T2872" s="106"/>
      <c r="U2872" s="107"/>
      <c r="V2872" s="108" t="s">
        <v>756</v>
      </c>
      <c r="W2872" s="109" t="s">
        <v>1908</v>
      </c>
      <c r="X2872" s="110" t="str">
        <f t="shared" si="6"/>
        <v/>
      </c>
      <c r="Y2872" s="110" t="str">
        <f t="shared" si="7"/>
        <v>Siêu thị</v>
      </c>
      <c r="Z2872" s="139" t="str">
        <f t="shared" si="159"/>
        <v/>
      </c>
      <c r="AA2872" s="109" t="s">
        <v>802</v>
      </c>
      <c r="AB2872" s="106"/>
      <c r="AC2872" s="158"/>
      <c r="AD2872" s="160"/>
      <c r="AE2872" s="127"/>
      <c r="AF2872" s="113"/>
      <c r="AG2872" s="165" t="str">
        <f t="array" ref="AG2872">XLOOKUP(F2872,'CLV2'!A:A,'CLV2'!E:E)</f>
        <v>2.DELICA</v>
      </c>
      <c r="AH2872" s="115" t="str">
        <f t="array" ref="AH2872">XLOOKUP(F2872,'CLV2'!A:A,'CLV2'!F:F)</f>
        <v>3.COLD AND HOT DELICA</v>
      </c>
      <c r="AI2872" s="115" t="str">
        <f t="shared" si="8"/>
        <v>Pack</v>
      </c>
      <c r="AJ2872" s="116">
        <f t="shared" si="9"/>
        <v>1</v>
      </c>
      <c r="AK2872" s="117" t="str">
        <f t="array" ref="AK2872">XLOOKUP(F2872,'GIÁ'!A:A,'GIÁ'!D:D)</f>
        <v>63888.00</v>
      </c>
      <c r="AL2872" s="118">
        <f t="shared" si="10"/>
        <v>127776</v>
      </c>
      <c r="AM2872" s="118">
        <f t="shared" si="11"/>
        <v>0</v>
      </c>
      <c r="AN2872" s="119">
        <f t="shared" si="12"/>
        <v>127776</v>
      </c>
      <c r="AO2872" s="118">
        <f t="shared" si="13"/>
        <v>0</v>
      </c>
      <c r="AP2872" s="121">
        <f t="shared" si="14"/>
        <v>0</v>
      </c>
      <c r="AQ2872" s="122"/>
      <c r="AR2872" s="119"/>
    </row>
    <row r="2873" ht="22.5" customHeight="1">
      <c r="A2873" s="89">
        <v>46233.0</v>
      </c>
      <c r="B2873" s="90">
        <v>0.5118055555555555</v>
      </c>
      <c r="C2873" s="91" t="s">
        <v>1658</v>
      </c>
      <c r="D2873" s="129" t="str">
        <f t="array" ref="D2873">XLOOKUP(C2873,'DS ST'!A:A,'DS ST'!B:B)</f>
        <v>TMY</v>
      </c>
      <c r="E2873" s="94" t="str">
        <f t="array" ref="E2873">XLOOKUP($F2873,'GIÁ'!$A:$A,'GIÁ'!$E:$E)</f>
        <v>MÁT</v>
      </c>
      <c r="F2873" s="94">
        <v>8.936219620178E12</v>
      </c>
      <c r="G2873" s="95" t="s">
        <v>2090</v>
      </c>
      <c r="H2873" s="95" t="s">
        <v>224</v>
      </c>
      <c r="I2873" s="96">
        <v>3.0</v>
      </c>
      <c r="J2873" s="96">
        <v>0.0</v>
      </c>
      <c r="K2873" s="98">
        <f t="shared" si="4"/>
        <v>3</v>
      </c>
      <c r="L2873" s="99" t="s">
        <v>6839</v>
      </c>
      <c r="M2873" s="100" t="s">
        <v>6844</v>
      </c>
      <c r="N2873" s="101" t="str">
        <f t="shared" si="139"/>
        <v>TRBTMY62538936219620178</v>
      </c>
      <c r="O2873" s="128"/>
      <c r="P2873" s="100"/>
      <c r="Q2873" s="103">
        <f t="shared" si="5"/>
        <v>3</v>
      </c>
      <c r="R2873" s="161"/>
      <c r="S2873" s="105"/>
      <c r="T2873" s="106"/>
      <c r="U2873" s="107"/>
      <c r="V2873" s="108" t="s">
        <v>756</v>
      </c>
      <c r="W2873" s="109" t="s">
        <v>1312</v>
      </c>
      <c r="X2873" s="110" t="str">
        <f t="shared" si="6"/>
        <v/>
      </c>
      <c r="Y2873" s="110" t="str">
        <f t="shared" si="7"/>
        <v/>
      </c>
      <c r="Z2873" s="139" t="str">
        <f t="shared" si="159"/>
        <v>Chưa xác định</v>
      </c>
      <c r="AA2873" s="109" t="s">
        <v>5260</v>
      </c>
      <c r="AB2873" s="106"/>
      <c r="AC2873" s="158"/>
      <c r="AD2873" s="160"/>
      <c r="AE2873" s="127"/>
      <c r="AF2873" s="113"/>
      <c r="AG2873" s="165" t="str">
        <f t="array" ref="AG2873">XLOOKUP(F2873,'CLV2'!A:A,'CLV2'!E:E)</f>
        <v>2.DELICA</v>
      </c>
      <c r="AH2873" s="115" t="str">
        <f t="array" ref="AH2873">XLOOKUP(F2873,'CLV2'!A:A,'CLV2'!F:F)</f>
        <v>3.COLD AND HOT DELICA</v>
      </c>
      <c r="AI2873" s="115" t="str">
        <f t="shared" si="8"/>
        <v>Pack</v>
      </c>
      <c r="AJ2873" s="116">
        <f t="shared" si="9"/>
        <v>1</v>
      </c>
      <c r="AK2873" s="117">
        <f t="array" ref="AK2873">XLOOKUP(F2873,'GIÁ'!A:A,'GIÁ'!D:D)</f>
        <v>6545</v>
      </c>
      <c r="AL2873" s="118">
        <f t="shared" si="10"/>
        <v>19635</v>
      </c>
      <c r="AM2873" s="118">
        <f t="shared" si="11"/>
        <v>0</v>
      </c>
      <c r="AN2873" s="119">
        <f t="shared" si="12"/>
        <v>0</v>
      </c>
      <c r="AO2873" s="118">
        <f t="shared" si="13"/>
        <v>0</v>
      </c>
      <c r="AP2873" s="121">
        <f t="shared" si="14"/>
        <v>19635</v>
      </c>
      <c r="AQ2873" s="122"/>
      <c r="AR2873" s="119"/>
    </row>
    <row r="2874" ht="22.5" customHeight="1">
      <c r="A2874" s="89">
        <v>46233.0</v>
      </c>
      <c r="B2874" s="90">
        <v>0.5118055555555555</v>
      </c>
      <c r="C2874" s="91" t="s">
        <v>1658</v>
      </c>
      <c r="D2874" s="129" t="str">
        <f t="array" ref="D2874">XLOOKUP(C2874,'DS ST'!A:A,'DS ST'!B:B)</f>
        <v>TMY</v>
      </c>
      <c r="E2874" s="94" t="str">
        <f t="array" ref="E2874">XLOOKUP($F2874,'GIÁ'!$A:$A,'GIÁ'!$E:$E)</f>
        <v>MÁT</v>
      </c>
      <c r="F2874" s="94">
        <v>8.935217413508E12</v>
      </c>
      <c r="G2874" s="95" t="s">
        <v>1960</v>
      </c>
      <c r="H2874" s="95" t="s">
        <v>57</v>
      </c>
      <c r="I2874" s="96">
        <v>96.0</v>
      </c>
      <c r="J2874" s="96">
        <v>0.0</v>
      </c>
      <c r="K2874" s="98">
        <f t="shared" si="4"/>
        <v>96</v>
      </c>
      <c r="L2874" s="99" t="s">
        <v>6839</v>
      </c>
      <c r="M2874" s="100" t="s">
        <v>6845</v>
      </c>
      <c r="N2874" s="101" t="str">
        <f t="shared" si="139"/>
        <v>TRBTMY62588935217413508</v>
      </c>
      <c r="O2874" s="128"/>
      <c r="P2874" s="145">
        <v>96.0</v>
      </c>
      <c r="Q2874" s="103">
        <f t="shared" si="5"/>
        <v>0</v>
      </c>
      <c r="R2874" s="161" t="s">
        <v>1954</v>
      </c>
      <c r="S2874" s="105"/>
      <c r="T2874" s="106"/>
      <c r="U2874" s="107"/>
      <c r="V2874" s="108" t="s">
        <v>756</v>
      </c>
      <c r="W2874" s="109" t="s">
        <v>1908</v>
      </c>
      <c r="X2874" s="110" t="str">
        <f t="shared" si="6"/>
        <v/>
      </c>
      <c r="Y2874" s="110" t="str">
        <f t="shared" si="7"/>
        <v>Siêu thị</v>
      </c>
      <c r="Z2874" s="139" t="str">
        <f t="shared" si="159"/>
        <v/>
      </c>
      <c r="AA2874" s="109" t="s">
        <v>802</v>
      </c>
      <c r="AB2874" s="106"/>
      <c r="AC2874" s="158"/>
      <c r="AD2874" s="160"/>
      <c r="AE2874" s="127"/>
      <c r="AF2874" s="113"/>
      <c r="AG2874" s="165" t="str">
        <f t="array" ref="AG2874">XLOOKUP(F2874,'CLV2'!A:A,'CLV2'!E:E)</f>
        <v>2.DAIRY</v>
      </c>
      <c r="AH2874" s="115" t="str">
        <f t="array" ref="AH2874">XLOOKUP(F2874,'CLV2'!A:A,'CLV2'!F:F)</f>
        <v>3.YOGURT</v>
      </c>
      <c r="AI2874" s="115" t="str">
        <f t="shared" si="8"/>
        <v>Pack</v>
      </c>
      <c r="AJ2874" s="116">
        <f t="shared" si="9"/>
        <v>1</v>
      </c>
      <c r="AK2874" s="117" t="str">
        <f t="array" ref="AK2874">XLOOKUP(F2874,'GIÁ'!A:A,'GIÁ'!D:D)</f>
        <v>6168.43</v>
      </c>
      <c r="AL2874" s="118">
        <f t="shared" si="10"/>
        <v>592169.28</v>
      </c>
      <c r="AM2874" s="118">
        <f t="shared" si="11"/>
        <v>0</v>
      </c>
      <c r="AN2874" s="119">
        <f t="shared" si="12"/>
        <v>592169.28</v>
      </c>
      <c r="AO2874" s="118">
        <f t="shared" si="13"/>
        <v>0</v>
      </c>
      <c r="AP2874" s="121">
        <f t="shared" si="14"/>
        <v>0</v>
      </c>
      <c r="AQ2874" s="122"/>
      <c r="AR2874" s="119"/>
    </row>
    <row r="2875" ht="22.5" customHeight="1">
      <c r="A2875" s="89">
        <v>46233.0</v>
      </c>
      <c r="B2875" s="90">
        <v>0.5118055555555555</v>
      </c>
      <c r="C2875" s="91" t="s">
        <v>1658</v>
      </c>
      <c r="D2875" s="129" t="str">
        <f t="array" ref="D2875">XLOOKUP(C2875,'DS ST'!A:A,'DS ST'!B:B)</f>
        <v>TMY</v>
      </c>
      <c r="E2875" s="94" t="str">
        <f t="array" ref="E2875">XLOOKUP($F2875,'GIÁ'!$A:$A,'GIÁ'!$E:$E)</f>
        <v>MÁT</v>
      </c>
      <c r="F2875" s="94">
        <v>8.934673613828E12</v>
      </c>
      <c r="G2875" s="95" t="s">
        <v>1700</v>
      </c>
      <c r="H2875" s="95" t="s">
        <v>57</v>
      </c>
      <c r="I2875" s="96">
        <v>96.0</v>
      </c>
      <c r="J2875" s="96">
        <v>0.0</v>
      </c>
      <c r="K2875" s="98">
        <f t="shared" si="4"/>
        <v>96</v>
      </c>
      <c r="L2875" s="99" t="s">
        <v>6839</v>
      </c>
      <c r="M2875" s="100" t="s">
        <v>6846</v>
      </c>
      <c r="N2875" s="101" t="str">
        <f t="shared" si="139"/>
        <v>TRBTMY62608934673613828</v>
      </c>
      <c r="O2875" s="128"/>
      <c r="P2875" s="145">
        <v>96.0</v>
      </c>
      <c r="Q2875" s="103">
        <f t="shared" si="5"/>
        <v>0</v>
      </c>
      <c r="R2875" s="161" t="s">
        <v>1954</v>
      </c>
      <c r="S2875" s="105"/>
      <c r="T2875" s="106"/>
      <c r="U2875" s="107"/>
      <c r="V2875" s="108" t="s">
        <v>756</v>
      </c>
      <c r="W2875" s="109" t="s">
        <v>1908</v>
      </c>
      <c r="X2875" s="110" t="str">
        <f t="shared" si="6"/>
        <v/>
      </c>
      <c r="Y2875" s="110" t="str">
        <f t="shared" si="7"/>
        <v>Siêu thị</v>
      </c>
      <c r="Z2875" s="139" t="str">
        <f t="shared" si="159"/>
        <v/>
      </c>
      <c r="AA2875" s="109" t="s">
        <v>802</v>
      </c>
      <c r="AB2875" s="106"/>
      <c r="AC2875" s="158"/>
      <c r="AD2875" s="160"/>
      <c r="AE2875" s="127"/>
      <c r="AF2875" s="113"/>
      <c r="AG2875" s="165" t="str">
        <f t="array" ref="AG2875">XLOOKUP(F2875,'CLV2'!A:A,'CLV2'!E:E)</f>
        <v>2.DAIRY</v>
      </c>
      <c r="AH2875" s="115" t="str">
        <f t="array" ref="AH2875">XLOOKUP(F2875,'CLV2'!A:A,'CLV2'!F:F)</f>
        <v>3.YOGURT</v>
      </c>
      <c r="AI2875" s="115" t="str">
        <f t="shared" si="8"/>
        <v>Pack</v>
      </c>
      <c r="AJ2875" s="116">
        <f t="shared" si="9"/>
        <v>1</v>
      </c>
      <c r="AK2875" s="117" t="str">
        <f t="array" ref="AK2875">XLOOKUP(F2875,'GIÁ'!A:A,'GIÁ'!D:D)</f>
        <v>5423.65</v>
      </c>
      <c r="AL2875" s="118">
        <f t="shared" si="10"/>
        <v>520670.4</v>
      </c>
      <c r="AM2875" s="118">
        <f t="shared" si="11"/>
        <v>0</v>
      </c>
      <c r="AN2875" s="119">
        <f t="shared" si="12"/>
        <v>520670.4</v>
      </c>
      <c r="AO2875" s="118">
        <f t="shared" si="13"/>
        <v>0</v>
      </c>
      <c r="AP2875" s="121">
        <f t="shared" si="14"/>
        <v>0</v>
      </c>
      <c r="AQ2875" s="122"/>
      <c r="AR2875" s="119"/>
    </row>
    <row r="2876" ht="22.5" customHeight="1">
      <c r="A2876" s="89">
        <v>46233.0</v>
      </c>
      <c r="B2876" s="90">
        <v>0.5118055555555555</v>
      </c>
      <c r="C2876" s="91" t="s">
        <v>1658</v>
      </c>
      <c r="D2876" s="129" t="str">
        <f t="array" ref="D2876">XLOOKUP(C2876,'DS ST'!A:A,'DS ST'!B:B)</f>
        <v>TMY</v>
      </c>
      <c r="E2876" s="94" t="str">
        <f t="array" ref="E2876">XLOOKUP($F2876,'GIÁ'!$A:$A,'GIÁ'!$E:$E)</f>
        <v>MÁT</v>
      </c>
      <c r="F2876" s="94">
        <v>8.935217410309E12</v>
      </c>
      <c r="G2876" s="95" t="s">
        <v>3735</v>
      </c>
      <c r="H2876" s="95" t="s">
        <v>57</v>
      </c>
      <c r="I2876" s="96">
        <v>48.0</v>
      </c>
      <c r="J2876" s="96">
        <v>0.0</v>
      </c>
      <c r="K2876" s="98">
        <f t="shared" si="4"/>
        <v>48</v>
      </c>
      <c r="L2876" s="99" t="s">
        <v>6839</v>
      </c>
      <c r="M2876" s="100" t="s">
        <v>6846</v>
      </c>
      <c r="N2876" s="101" t="str">
        <f t="shared" si="139"/>
        <v>TRBTMY62608935217410309</v>
      </c>
      <c r="O2876" s="128"/>
      <c r="P2876" s="145">
        <v>48.0</v>
      </c>
      <c r="Q2876" s="103">
        <f t="shared" si="5"/>
        <v>0</v>
      </c>
      <c r="R2876" s="161" t="s">
        <v>1954</v>
      </c>
      <c r="S2876" s="105"/>
      <c r="T2876" s="106"/>
      <c r="U2876" s="107"/>
      <c r="V2876" s="108" t="s">
        <v>756</v>
      </c>
      <c r="W2876" s="109" t="s">
        <v>1908</v>
      </c>
      <c r="X2876" s="110" t="str">
        <f t="shared" si="6"/>
        <v/>
      </c>
      <c r="Y2876" s="110" t="str">
        <f t="shared" si="7"/>
        <v>Siêu thị</v>
      </c>
      <c r="Z2876" s="139" t="str">
        <f t="shared" si="159"/>
        <v/>
      </c>
      <c r="AA2876" s="109" t="s">
        <v>802</v>
      </c>
      <c r="AB2876" s="106"/>
      <c r="AC2876" s="158"/>
      <c r="AD2876" s="160"/>
      <c r="AE2876" s="127"/>
      <c r="AF2876" s="113"/>
      <c r="AG2876" s="165" t="str">
        <f t="array" ref="AG2876">XLOOKUP(F2876,'CLV2'!A:A,'CLV2'!E:E)</f>
        <v>2.DAIRY</v>
      </c>
      <c r="AH2876" s="115" t="str">
        <f t="array" ref="AH2876">XLOOKUP(F2876,'CLV2'!A:A,'CLV2'!F:F)</f>
        <v>3.YOGURT</v>
      </c>
      <c r="AI2876" s="115" t="str">
        <f t="shared" si="8"/>
        <v>Pack</v>
      </c>
      <c r="AJ2876" s="116">
        <f t="shared" si="9"/>
        <v>1</v>
      </c>
      <c r="AK2876" s="117" t="str">
        <f t="array" ref="AK2876">XLOOKUP(F2876,'GIÁ'!A:A,'GIÁ'!D:D)</f>
        <v>7092.28</v>
      </c>
      <c r="AL2876" s="118">
        <f t="shared" si="10"/>
        <v>340429.44</v>
      </c>
      <c r="AM2876" s="118">
        <f t="shared" si="11"/>
        <v>0</v>
      </c>
      <c r="AN2876" s="119">
        <f t="shared" si="12"/>
        <v>340429.44</v>
      </c>
      <c r="AO2876" s="118">
        <f t="shared" si="13"/>
        <v>0</v>
      </c>
      <c r="AP2876" s="121">
        <f t="shared" si="14"/>
        <v>0</v>
      </c>
      <c r="AQ2876" s="122"/>
      <c r="AR2876" s="119"/>
    </row>
    <row r="2877" ht="22.5" customHeight="1">
      <c r="A2877" s="89">
        <v>46233.0</v>
      </c>
      <c r="B2877" s="90">
        <v>0.5118055555555555</v>
      </c>
      <c r="C2877" s="91" t="s">
        <v>1658</v>
      </c>
      <c r="D2877" s="129" t="str">
        <f t="array" ref="D2877">XLOOKUP(C2877,'DS ST'!A:A,'DS ST'!B:B)</f>
        <v>TMY</v>
      </c>
      <c r="E2877" s="94" t="str">
        <f t="array" ref="E2877">XLOOKUP($F2877,'GIÁ'!$A:$A,'GIÁ'!$E:$E)</f>
        <v>MÁT</v>
      </c>
      <c r="F2877" s="94">
        <v>8.935217413201E12</v>
      </c>
      <c r="G2877" s="95" t="s">
        <v>1946</v>
      </c>
      <c r="H2877" s="95" t="s">
        <v>57</v>
      </c>
      <c r="I2877" s="96">
        <v>48.0</v>
      </c>
      <c r="J2877" s="96">
        <v>0.0</v>
      </c>
      <c r="K2877" s="98">
        <f t="shared" si="4"/>
        <v>48</v>
      </c>
      <c r="L2877" s="99" t="s">
        <v>6839</v>
      </c>
      <c r="M2877" s="100" t="s">
        <v>6847</v>
      </c>
      <c r="N2877" s="101" t="str">
        <f t="shared" si="139"/>
        <v>TRBTMY62618935217413201</v>
      </c>
      <c r="O2877" s="128"/>
      <c r="P2877" s="145">
        <v>48.0</v>
      </c>
      <c r="Q2877" s="103">
        <f t="shared" si="5"/>
        <v>0</v>
      </c>
      <c r="R2877" s="161" t="s">
        <v>1954</v>
      </c>
      <c r="S2877" s="105"/>
      <c r="T2877" s="106"/>
      <c r="U2877" s="107"/>
      <c r="V2877" s="108" t="s">
        <v>756</v>
      </c>
      <c r="W2877" s="109" t="s">
        <v>1908</v>
      </c>
      <c r="X2877" s="110" t="str">
        <f t="shared" si="6"/>
        <v/>
      </c>
      <c r="Y2877" s="110" t="str">
        <f t="shared" si="7"/>
        <v>Siêu thị</v>
      </c>
      <c r="Z2877" s="139" t="str">
        <f t="shared" si="159"/>
        <v/>
      </c>
      <c r="AA2877" s="109" t="s">
        <v>802</v>
      </c>
      <c r="AB2877" s="106"/>
      <c r="AC2877" s="158"/>
      <c r="AD2877" s="160"/>
      <c r="AE2877" s="127"/>
      <c r="AF2877" s="113"/>
      <c r="AG2877" s="165" t="str">
        <f t="array" ref="AG2877">XLOOKUP(F2877,'CLV2'!A:A,'CLV2'!E:E)</f>
        <v>2.DAIRY</v>
      </c>
      <c r="AH2877" s="115" t="str">
        <f t="array" ref="AH2877">XLOOKUP(F2877,'CLV2'!A:A,'CLV2'!F:F)</f>
        <v>3.YOGURT</v>
      </c>
      <c r="AI2877" s="115" t="str">
        <f t="shared" si="8"/>
        <v>Pack</v>
      </c>
      <c r="AJ2877" s="116">
        <f t="shared" si="9"/>
        <v>1</v>
      </c>
      <c r="AK2877" s="167">
        <f t="array" ref="AK2877">XLOOKUP(F2877,'GIÁ'!A:A,'GIÁ'!D:D)</f>
        <v>1922304</v>
      </c>
      <c r="AL2877" s="118">
        <f t="shared" si="10"/>
        <v>343824.96</v>
      </c>
      <c r="AM2877" s="118">
        <f t="shared" si="11"/>
        <v>0</v>
      </c>
      <c r="AN2877" s="119">
        <f t="shared" si="12"/>
        <v>343824.96</v>
      </c>
      <c r="AO2877" s="118">
        <f t="shared" si="13"/>
        <v>0</v>
      </c>
      <c r="AP2877" s="121">
        <f t="shared" si="14"/>
        <v>0</v>
      </c>
      <c r="AQ2877" s="122"/>
      <c r="AR2877" s="119"/>
    </row>
    <row r="2878" ht="22.5" customHeight="1">
      <c r="A2878" s="89">
        <v>46233.0</v>
      </c>
      <c r="B2878" s="90">
        <v>0.5118055555555555</v>
      </c>
      <c r="C2878" s="91" t="s">
        <v>1658</v>
      </c>
      <c r="D2878" s="129" t="str">
        <f t="array" ref="D2878">XLOOKUP(C2878,'DS ST'!A:A,'DS ST'!B:B)</f>
        <v>TMY</v>
      </c>
      <c r="E2878" s="94" t="str">
        <f t="array" ref="E2878">XLOOKUP($F2878,'GIÁ'!$A:$A,'GIÁ'!$E:$E)</f>
        <v>MÁT</v>
      </c>
      <c r="F2878" s="94">
        <v>8.936176751007E12</v>
      </c>
      <c r="G2878" s="95" t="s">
        <v>2525</v>
      </c>
      <c r="H2878" s="95" t="s">
        <v>667</v>
      </c>
      <c r="I2878" s="96">
        <v>1.0</v>
      </c>
      <c r="J2878" s="96">
        <v>0.0</v>
      </c>
      <c r="K2878" s="98">
        <f t="shared" si="4"/>
        <v>1</v>
      </c>
      <c r="L2878" s="99" t="s">
        <v>6839</v>
      </c>
      <c r="M2878" s="100" t="s">
        <v>6848</v>
      </c>
      <c r="N2878" s="101" t="str">
        <f t="shared" si="139"/>
        <v>TRBTMY62668936176751007</v>
      </c>
      <c r="O2878" s="128"/>
      <c r="P2878" s="145">
        <v>1.0</v>
      </c>
      <c r="Q2878" s="103">
        <f t="shared" si="5"/>
        <v>0</v>
      </c>
      <c r="R2878" s="161" t="s">
        <v>6849</v>
      </c>
      <c r="S2878" s="105"/>
      <c r="T2878" s="106"/>
      <c r="U2878" s="107"/>
      <c r="V2878" s="108" t="s">
        <v>756</v>
      </c>
      <c r="W2878" s="109" t="s">
        <v>1908</v>
      </c>
      <c r="X2878" s="110" t="str">
        <f t="shared" si="6"/>
        <v/>
      </c>
      <c r="Y2878" s="110" t="str">
        <f t="shared" si="7"/>
        <v>Siêu thị</v>
      </c>
      <c r="Z2878" s="139" t="str">
        <f t="shared" si="159"/>
        <v/>
      </c>
      <c r="AA2878" s="109" t="s">
        <v>802</v>
      </c>
      <c r="AB2878" s="106"/>
      <c r="AC2878" s="158"/>
      <c r="AD2878" s="160"/>
      <c r="AE2878" s="127"/>
      <c r="AF2878" s="113"/>
      <c r="AG2878" s="165" t="str">
        <f t="array" ref="AG2878">XLOOKUP(F2878,'CLV2'!A:A,'CLV2'!E:E)</f>
        <v>2.DELICA</v>
      </c>
      <c r="AH2878" s="115" t="str">
        <f t="array" ref="AH2878">XLOOKUP(F2878,'CLV2'!A:A,'CLV2'!F:F)</f>
        <v>3.DESSERTS</v>
      </c>
      <c r="AI2878" s="115" t="str">
        <f t="shared" si="8"/>
        <v>Pack</v>
      </c>
      <c r="AJ2878" s="116">
        <f t="shared" si="9"/>
        <v>1</v>
      </c>
      <c r="AK2878" s="117" t="str">
        <f t="array" ref="AK2878">XLOOKUP(F2878,'GIÁ'!A:A,'GIÁ'!D:D)</f>
        <v>6650.00</v>
      </c>
      <c r="AL2878" s="118">
        <f t="shared" si="10"/>
        <v>6650</v>
      </c>
      <c r="AM2878" s="118">
        <f t="shared" si="11"/>
        <v>0</v>
      </c>
      <c r="AN2878" s="119">
        <f t="shared" si="12"/>
        <v>6650</v>
      </c>
      <c r="AO2878" s="118">
        <f t="shared" si="13"/>
        <v>0</v>
      </c>
      <c r="AP2878" s="121">
        <f t="shared" si="14"/>
        <v>0</v>
      </c>
      <c r="AQ2878" s="122"/>
      <c r="AR2878" s="119"/>
    </row>
    <row r="2879" ht="22.5" customHeight="1">
      <c r="A2879" s="89">
        <v>46233.0</v>
      </c>
      <c r="B2879" s="90">
        <v>0.5118055555555555</v>
      </c>
      <c r="C2879" s="91" t="s">
        <v>1658</v>
      </c>
      <c r="D2879" s="129" t="str">
        <f t="array" ref="D2879">XLOOKUP(C2879,'DS ST'!A:A,'DS ST'!B:B)</f>
        <v>TMY</v>
      </c>
      <c r="E2879" s="94" t="str">
        <f t="array" ref="E2879">XLOOKUP($F2879,'GIÁ'!$A:$A,'GIÁ'!$E:$E)</f>
        <v>MÁT</v>
      </c>
      <c r="F2879" s="94">
        <v>10605.0</v>
      </c>
      <c r="G2879" s="95" t="s">
        <v>4238</v>
      </c>
      <c r="H2879" s="95" t="s">
        <v>57</v>
      </c>
      <c r="I2879" s="96">
        <v>1.0</v>
      </c>
      <c r="J2879" s="96">
        <v>0.0</v>
      </c>
      <c r="K2879" s="98">
        <f t="shared" si="4"/>
        <v>1</v>
      </c>
      <c r="L2879" s="99" t="s">
        <v>6839</v>
      </c>
      <c r="M2879" s="100" t="s">
        <v>6850</v>
      </c>
      <c r="N2879" s="101" t="str">
        <f t="shared" si="139"/>
        <v>TRBTMY626710605</v>
      </c>
      <c r="O2879" s="128"/>
      <c r="P2879" s="145">
        <v>1.0</v>
      </c>
      <c r="Q2879" s="103">
        <f t="shared" si="5"/>
        <v>0</v>
      </c>
      <c r="R2879" s="161" t="s">
        <v>6851</v>
      </c>
      <c r="S2879" s="105"/>
      <c r="T2879" s="106"/>
      <c r="U2879" s="107"/>
      <c r="V2879" s="108" t="s">
        <v>756</v>
      </c>
      <c r="W2879" s="109" t="s">
        <v>1908</v>
      </c>
      <c r="X2879" s="110" t="str">
        <f t="shared" si="6"/>
        <v/>
      </c>
      <c r="Y2879" s="110" t="str">
        <f t="shared" si="7"/>
        <v>Siêu thị</v>
      </c>
      <c r="Z2879" s="139" t="str">
        <f t="shared" si="159"/>
        <v/>
      </c>
      <c r="AA2879" s="109" t="s">
        <v>802</v>
      </c>
      <c r="AB2879" s="106"/>
      <c r="AC2879" s="158"/>
      <c r="AD2879" s="160"/>
      <c r="AE2879" s="127"/>
      <c r="AF2879" s="113"/>
      <c r="AG2879" s="165" t="str">
        <f t="array" ref="AG2879">XLOOKUP(F2879,'CLV2'!A:A,'CLV2'!E:E)</f>
        <v>2.FRUITS</v>
      </c>
      <c r="AH2879" s="115" t="str">
        <f t="array" ref="AH2879">XLOOKUP(F2879,'CLV2'!A:A,'CLV2'!F:F)</f>
        <v>3.IMPORT FRUITS</v>
      </c>
      <c r="AI2879" s="115" t="str">
        <f t="shared" si="8"/>
        <v>Pack</v>
      </c>
      <c r="AJ2879" s="116">
        <f t="shared" si="9"/>
        <v>1</v>
      </c>
      <c r="AK2879" s="117" t="str">
        <f t="array" ref="AK2879">XLOOKUP(F2879,'GIÁ'!A:A,'GIÁ'!D:D)</f>
        <v>72734.96</v>
      </c>
      <c r="AL2879" s="118">
        <f t="shared" si="10"/>
        <v>72734.96</v>
      </c>
      <c r="AM2879" s="118">
        <f t="shared" si="11"/>
        <v>0</v>
      </c>
      <c r="AN2879" s="119">
        <f t="shared" si="12"/>
        <v>72734.96</v>
      </c>
      <c r="AO2879" s="118">
        <f t="shared" si="13"/>
        <v>0</v>
      </c>
      <c r="AP2879" s="121">
        <f t="shared" si="14"/>
        <v>0</v>
      </c>
      <c r="AQ2879" s="122"/>
      <c r="AR2879" s="119"/>
    </row>
    <row r="2880" ht="22.5" customHeight="1">
      <c r="A2880" s="89">
        <v>46233.0</v>
      </c>
      <c r="B2880" s="90">
        <v>0.5118055555555555</v>
      </c>
      <c r="C2880" s="91" t="s">
        <v>1658</v>
      </c>
      <c r="D2880" s="129" t="str">
        <f t="array" ref="D2880">XLOOKUP(C2880,'DS ST'!A:A,'DS ST'!B:B)</f>
        <v>TMY</v>
      </c>
      <c r="E2880" s="94" t="str">
        <f t="array" ref="E2880">XLOOKUP($F2880,'GIÁ'!$A:$A,'GIÁ'!$E:$E)</f>
        <v>MÁT</v>
      </c>
      <c r="F2880" s="94">
        <v>8.936183060765E12</v>
      </c>
      <c r="G2880" s="95" t="s">
        <v>2573</v>
      </c>
      <c r="H2880" s="95" t="s">
        <v>224</v>
      </c>
      <c r="I2880" s="96">
        <v>1.0</v>
      </c>
      <c r="J2880" s="96">
        <v>0.0</v>
      </c>
      <c r="K2880" s="98">
        <f t="shared" si="4"/>
        <v>1</v>
      </c>
      <c r="L2880" s="99" t="s">
        <v>6839</v>
      </c>
      <c r="M2880" s="100" t="s">
        <v>6852</v>
      </c>
      <c r="N2880" s="101" t="str">
        <f t="shared" si="139"/>
        <v>TRBTMY62688936183060765</v>
      </c>
      <c r="O2880" s="128"/>
      <c r="P2880" s="145">
        <v>1.0</v>
      </c>
      <c r="Q2880" s="103">
        <f t="shared" si="5"/>
        <v>0</v>
      </c>
      <c r="R2880" s="161" t="s">
        <v>6853</v>
      </c>
      <c r="S2880" s="105"/>
      <c r="T2880" s="106"/>
      <c r="U2880" s="107"/>
      <c r="V2880" s="108" t="s">
        <v>756</v>
      </c>
      <c r="W2880" s="109" t="s">
        <v>1908</v>
      </c>
      <c r="X2880" s="110" t="str">
        <f t="shared" si="6"/>
        <v/>
      </c>
      <c r="Y2880" s="110" t="str">
        <f t="shared" si="7"/>
        <v>Siêu thị</v>
      </c>
      <c r="Z2880" s="139" t="str">
        <f t="shared" si="159"/>
        <v/>
      </c>
      <c r="AA2880" s="109" t="s">
        <v>802</v>
      </c>
      <c r="AB2880" s="106"/>
      <c r="AC2880" s="158"/>
      <c r="AD2880" s="160"/>
      <c r="AE2880" s="127"/>
      <c r="AF2880" s="113"/>
      <c r="AG2880" s="165" t="str">
        <f t="array" ref="AG2880">XLOOKUP(F2880,'CLV2'!A:A,'CLV2'!E:E)</f>
        <v>2.DELICA</v>
      </c>
      <c r="AH2880" s="115" t="str">
        <f t="array" ref="AH2880">XLOOKUP(F2880,'CLV2'!A:A,'CLV2'!F:F)</f>
        <v>3.COLD AND HOT DELICA</v>
      </c>
      <c r="AI2880" s="115" t="str">
        <f t="shared" si="8"/>
        <v>Pack</v>
      </c>
      <c r="AJ2880" s="116">
        <f t="shared" si="9"/>
        <v>1</v>
      </c>
      <c r="AK2880" s="117" t="str">
        <f t="array" ref="AK2880">XLOOKUP(F2880,'GIÁ'!A:A,'GIÁ'!D:D)</f>
        <v>17358.89</v>
      </c>
      <c r="AL2880" s="118">
        <f t="shared" si="10"/>
        <v>17358.89</v>
      </c>
      <c r="AM2880" s="118">
        <f t="shared" si="11"/>
        <v>0</v>
      </c>
      <c r="AN2880" s="119">
        <f t="shared" si="12"/>
        <v>17358.89</v>
      </c>
      <c r="AO2880" s="118">
        <f t="shared" si="13"/>
        <v>0</v>
      </c>
      <c r="AP2880" s="121">
        <f t="shared" si="14"/>
        <v>0</v>
      </c>
      <c r="AQ2880" s="122"/>
      <c r="AR2880" s="119"/>
    </row>
    <row r="2881" ht="22.5" customHeight="1">
      <c r="A2881" s="89">
        <v>46233.0</v>
      </c>
      <c r="B2881" s="90">
        <v>0.5118055555555555</v>
      </c>
      <c r="C2881" s="91" t="s">
        <v>1658</v>
      </c>
      <c r="D2881" s="129" t="str">
        <f t="array" ref="D2881">XLOOKUP(C2881,'DS ST'!A:A,'DS ST'!B:B)</f>
        <v>TMY</v>
      </c>
      <c r="E2881" s="94" t="str">
        <f t="array" ref="E2881">XLOOKUP($F2881,'GIÁ'!$A:$A,'GIÁ'!$E:$E)</f>
        <v>MÁT</v>
      </c>
      <c r="F2881" s="94">
        <v>10973.0</v>
      </c>
      <c r="G2881" s="95" t="s">
        <v>263</v>
      </c>
      <c r="H2881" s="95" t="s">
        <v>57</v>
      </c>
      <c r="I2881" s="96">
        <v>8.0</v>
      </c>
      <c r="J2881" s="96">
        <v>0.0</v>
      </c>
      <c r="K2881" s="98">
        <f t="shared" si="4"/>
        <v>8</v>
      </c>
      <c r="L2881" s="99" t="s">
        <v>6839</v>
      </c>
      <c r="M2881" s="100" t="s">
        <v>6852</v>
      </c>
      <c r="N2881" s="101" t="str">
        <f t="shared" si="139"/>
        <v>TRBTMY626810973</v>
      </c>
      <c r="O2881" s="128"/>
      <c r="P2881" s="145">
        <v>8.0</v>
      </c>
      <c r="Q2881" s="103">
        <f t="shared" si="5"/>
        <v>0</v>
      </c>
      <c r="R2881" s="161" t="s">
        <v>6853</v>
      </c>
      <c r="S2881" s="105"/>
      <c r="T2881" s="106"/>
      <c r="U2881" s="107"/>
      <c r="V2881" s="108" t="s">
        <v>756</v>
      </c>
      <c r="W2881" s="109" t="s">
        <v>1908</v>
      </c>
      <c r="X2881" s="110" t="str">
        <f t="shared" si="6"/>
        <v/>
      </c>
      <c r="Y2881" s="110" t="str">
        <f t="shared" si="7"/>
        <v>Siêu thị</v>
      </c>
      <c r="Z2881" s="139" t="str">
        <f t="shared" si="159"/>
        <v/>
      </c>
      <c r="AA2881" s="109" t="s">
        <v>802</v>
      </c>
      <c r="AB2881" s="106"/>
      <c r="AC2881" s="158"/>
      <c r="AD2881" s="160"/>
      <c r="AE2881" s="127"/>
      <c r="AF2881" s="113"/>
      <c r="AG2881" s="165" t="str">
        <f t="array" ref="AG2881">XLOOKUP(F2881,'CLV2'!A:A,'CLV2'!E:E)</f>
        <v>2.FRUITS</v>
      </c>
      <c r="AH2881" s="115" t="str">
        <f t="array" ref="AH2881">XLOOKUP(F2881,'CLV2'!A:A,'CLV2'!F:F)</f>
        <v>3.IMPORT FRUITS</v>
      </c>
      <c r="AI2881" s="115" t="str">
        <f t="shared" si="8"/>
        <v>Pack</v>
      </c>
      <c r="AJ2881" s="116">
        <f t="shared" si="9"/>
        <v>1</v>
      </c>
      <c r="AK2881" s="117" t="str">
        <f t="array" ref="AK2881">XLOOKUP(F2881,'GIÁ'!A:A,'GIÁ'!D:D)</f>
        <v>60000.00</v>
      </c>
      <c r="AL2881" s="118">
        <f t="shared" si="10"/>
        <v>480000</v>
      </c>
      <c r="AM2881" s="118">
        <f t="shared" si="11"/>
        <v>0</v>
      </c>
      <c r="AN2881" s="119">
        <f t="shared" si="12"/>
        <v>480000</v>
      </c>
      <c r="AO2881" s="118">
        <f t="shared" si="13"/>
        <v>0</v>
      </c>
      <c r="AP2881" s="121">
        <f t="shared" si="14"/>
        <v>0</v>
      </c>
      <c r="AQ2881" s="122"/>
      <c r="AR2881" s="119"/>
    </row>
    <row r="2882" ht="22.5" customHeight="1">
      <c r="A2882" s="89">
        <v>46233.0</v>
      </c>
      <c r="B2882" s="90">
        <v>0.5118055555555555</v>
      </c>
      <c r="C2882" s="91" t="s">
        <v>1658</v>
      </c>
      <c r="D2882" s="129" t="str">
        <f t="array" ref="D2882">XLOOKUP(C2882,'DS ST'!A:A,'DS ST'!B:B)</f>
        <v>TMY</v>
      </c>
      <c r="E2882" s="94" t="str">
        <f t="array" ref="E2882">XLOOKUP($F2882,'GIÁ'!$A:$A,'GIÁ'!$E:$E)</f>
        <v>MÁT</v>
      </c>
      <c r="F2882" s="94">
        <v>8.935007117135E12</v>
      </c>
      <c r="G2882" s="95" t="s">
        <v>1809</v>
      </c>
      <c r="H2882" s="95" t="s">
        <v>1785</v>
      </c>
      <c r="I2882" s="96">
        <v>6.0</v>
      </c>
      <c r="J2882" s="96">
        <v>0.0</v>
      </c>
      <c r="K2882" s="98">
        <f t="shared" si="4"/>
        <v>6</v>
      </c>
      <c r="L2882" s="99" t="s">
        <v>6839</v>
      </c>
      <c r="M2882" s="100" t="s">
        <v>6854</v>
      </c>
      <c r="N2882" s="101" t="str">
        <f t="shared" si="139"/>
        <v>PT1590543-T0018935007117135</v>
      </c>
      <c r="O2882" s="128"/>
      <c r="P2882" s="145">
        <v>6.0</v>
      </c>
      <c r="Q2882" s="103">
        <f t="shared" si="5"/>
        <v>0</v>
      </c>
      <c r="R2882" s="161" t="s">
        <v>6851</v>
      </c>
      <c r="S2882" s="105"/>
      <c r="T2882" s="106"/>
      <c r="U2882" s="107"/>
      <c r="V2882" s="108" t="s">
        <v>756</v>
      </c>
      <c r="W2882" s="109" t="s">
        <v>1908</v>
      </c>
      <c r="X2882" s="110" t="str">
        <f t="shared" si="6"/>
        <v/>
      </c>
      <c r="Y2882" s="110" t="str">
        <f t="shared" si="7"/>
        <v>Siêu thị</v>
      </c>
      <c r="Z2882" s="139" t="str">
        <f t="shared" si="159"/>
        <v/>
      </c>
      <c r="AA2882" s="109" t="s">
        <v>802</v>
      </c>
      <c r="AB2882" s="106"/>
      <c r="AC2882" s="158"/>
      <c r="AD2882" s="160"/>
      <c r="AE2882" s="127"/>
      <c r="AF2882" s="113"/>
      <c r="AG2882" s="165" t="str">
        <f t="array" ref="AG2882">XLOOKUP(F2882,'CLV2'!A:A,'CLV2'!E:E)</f>
        <v>2.DAIRY</v>
      </c>
      <c r="AH2882" s="115" t="str">
        <f t="array" ref="AH2882">XLOOKUP(F2882,'CLV2'!A:A,'CLV2'!F:F)</f>
        <v>3.FRESH MILK</v>
      </c>
      <c r="AI2882" s="115" t="str">
        <f t="shared" si="8"/>
        <v>Pack</v>
      </c>
      <c r="AJ2882" s="116">
        <f t="shared" si="9"/>
        <v>1</v>
      </c>
      <c r="AK2882" s="117" t="str">
        <f t="array" ref="AK2882">XLOOKUP(F2882,'GIÁ'!A:A,'GIÁ'!D:D)</f>
        <v>18613.38</v>
      </c>
      <c r="AL2882" s="118">
        <f t="shared" si="10"/>
        <v>111680.28</v>
      </c>
      <c r="AM2882" s="118">
        <f t="shared" si="11"/>
        <v>0</v>
      </c>
      <c r="AN2882" s="119">
        <f t="shared" si="12"/>
        <v>111680.28</v>
      </c>
      <c r="AO2882" s="118">
        <f t="shared" si="13"/>
        <v>0</v>
      </c>
      <c r="AP2882" s="121">
        <f t="shared" si="14"/>
        <v>0</v>
      </c>
      <c r="AQ2882" s="122"/>
      <c r="AR2882" s="119"/>
    </row>
    <row r="2883" ht="22.5" customHeight="1">
      <c r="A2883" s="89">
        <v>46233.0</v>
      </c>
      <c r="B2883" s="90">
        <v>0.45555555555555555</v>
      </c>
      <c r="C2883" s="91" t="s">
        <v>1335</v>
      </c>
      <c r="D2883" s="129" t="str">
        <f t="array" ref="D2883">XLOOKUP(C2883,'DS ST'!A:A,'DS ST'!B:B)</f>
        <v>LPM</v>
      </c>
      <c r="E2883" s="94" t="str">
        <f t="array" ref="E2883">XLOOKUP($F2883,'GIÁ'!$A:$A,'GIÁ'!$E:$E)</f>
        <v>ĐÔNG</v>
      </c>
      <c r="F2883" s="94">
        <v>8.93531971013E12</v>
      </c>
      <c r="G2883" s="95" t="s">
        <v>2054</v>
      </c>
      <c r="H2883" s="95" t="s">
        <v>224</v>
      </c>
      <c r="I2883" s="96">
        <v>2.0</v>
      </c>
      <c r="J2883" s="96">
        <v>0.0</v>
      </c>
      <c r="K2883" s="98">
        <f t="shared" si="4"/>
        <v>2</v>
      </c>
      <c r="L2883" s="99" t="s">
        <v>6855</v>
      </c>
      <c r="M2883" s="100" t="s">
        <v>6856</v>
      </c>
      <c r="N2883" s="101" t="str">
        <f t="shared" si="139"/>
        <v>PT1590309-T0018935319710130</v>
      </c>
      <c r="O2883" s="128"/>
      <c r="P2883" s="100"/>
      <c r="Q2883" s="103">
        <f t="shared" si="5"/>
        <v>2</v>
      </c>
      <c r="R2883" s="161"/>
      <c r="S2883" s="105"/>
      <c r="T2883" s="106"/>
      <c r="U2883" s="107"/>
      <c r="V2883" s="108" t="s">
        <v>756</v>
      </c>
      <c r="W2883" s="109" t="s">
        <v>1312</v>
      </c>
      <c r="X2883" s="110" t="str">
        <f t="shared" si="6"/>
        <v/>
      </c>
      <c r="Y2883" s="110" t="str">
        <f t="shared" si="7"/>
        <v/>
      </c>
      <c r="Z2883" s="139" t="str">
        <f t="shared" si="159"/>
        <v>Chưa xác định</v>
      </c>
      <c r="AA2883" s="109" t="s">
        <v>5260</v>
      </c>
      <c r="AB2883" s="106"/>
      <c r="AC2883" s="158"/>
      <c r="AD2883" s="160"/>
      <c r="AE2883" s="127"/>
      <c r="AF2883" s="113"/>
      <c r="AG2883" s="165" t="str">
        <f t="array" ref="AG2883">XLOOKUP(F2883,'CLV2'!A:A,'CLV2'!E:E)</f>
        <v>2.FROZEN FOODS</v>
      </c>
      <c r="AH2883" s="115" t="str">
        <f t="array" ref="AH2883">XLOOKUP(F2883,'CLV2'!A:A,'CLV2'!F:F)</f>
        <v>3.HOTPOT AND FRIED</v>
      </c>
      <c r="AI2883" s="115" t="str">
        <f t="shared" si="8"/>
        <v>Pack</v>
      </c>
      <c r="AJ2883" s="116">
        <f t="shared" si="9"/>
        <v>1</v>
      </c>
      <c r="AK2883" s="117" t="str">
        <f t="array" ref="AK2883">XLOOKUP(F2883,'GIÁ'!A:A,'GIÁ'!D:D)</f>
        <v>31343.02</v>
      </c>
      <c r="AL2883" s="118">
        <f t="shared" si="10"/>
        <v>62686.04</v>
      </c>
      <c r="AM2883" s="118">
        <f t="shared" si="11"/>
        <v>0</v>
      </c>
      <c r="AN2883" s="119">
        <f t="shared" si="12"/>
        <v>0</v>
      </c>
      <c r="AO2883" s="118">
        <f t="shared" si="13"/>
        <v>0</v>
      </c>
      <c r="AP2883" s="121">
        <f t="shared" si="14"/>
        <v>62686.04</v>
      </c>
      <c r="AQ2883" s="122"/>
      <c r="AR2883" s="119"/>
    </row>
    <row r="2884" ht="22.5" customHeight="1">
      <c r="A2884" s="89">
        <v>46233.0</v>
      </c>
      <c r="B2884" s="90">
        <v>0.45555555555555555</v>
      </c>
      <c r="C2884" s="91" t="s">
        <v>1335</v>
      </c>
      <c r="D2884" s="129" t="str">
        <f t="array" ref="D2884">XLOOKUP(C2884,'DS ST'!A:A,'DS ST'!B:B)</f>
        <v>LPM</v>
      </c>
      <c r="E2884" s="94" t="str">
        <f t="array" ref="E2884">XLOOKUP($F2884,'GIÁ'!$A:$A,'GIÁ'!$E:$E)</f>
        <v>ĐÔNG</v>
      </c>
      <c r="F2884" s="94">
        <v>8.935297103726E12</v>
      </c>
      <c r="G2884" s="95" t="s">
        <v>2028</v>
      </c>
      <c r="H2884" s="95" t="s">
        <v>224</v>
      </c>
      <c r="I2884" s="96">
        <v>2.0</v>
      </c>
      <c r="J2884" s="96">
        <v>0.0</v>
      </c>
      <c r="K2884" s="98">
        <f t="shared" si="4"/>
        <v>2</v>
      </c>
      <c r="L2884" s="99" t="s">
        <v>6855</v>
      </c>
      <c r="M2884" s="100" t="s">
        <v>6856</v>
      </c>
      <c r="N2884" s="101" t="str">
        <f t="shared" si="139"/>
        <v>PT1590309-T0018935297103726</v>
      </c>
      <c r="O2884" s="128"/>
      <c r="P2884" s="100"/>
      <c r="Q2884" s="103">
        <f t="shared" si="5"/>
        <v>2</v>
      </c>
      <c r="R2884" s="161"/>
      <c r="S2884" s="105"/>
      <c r="T2884" s="106"/>
      <c r="U2884" s="107" t="s">
        <v>6526</v>
      </c>
      <c r="V2884" s="108" t="s">
        <v>756</v>
      </c>
      <c r="W2884" s="109" t="s">
        <v>1908</v>
      </c>
      <c r="X2884" s="110" t="str">
        <f t="shared" si="6"/>
        <v/>
      </c>
      <c r="Y2884" s="110" t="str">
        <f t="shared" si="7"/>
        <v/>
      </c>
      <c r="Z2884" s="109" t="s">
        <v>797</v>
      </c>
      <c r="AA2884" s="109" t="s">
        <v>802</v>
      </c>
      <c r="AB2884" s="106"/>
      <c r="AC2884" s="158"/>
      <c r="AD2884" s="160"/>
      <c r="AE2884" s="127"/>
      <c r="AF2884" s="113"/>
      <c r="AG2884" s="165" t="str">
        <f t="array" ref="AG2884">XLOOKUP(F2884,'CLV2'!A:A,'CLV2'!E:E)</f>
        <v>2.FROZEN FOODS</v>
      </c>
      <c r="AH2884" s="115" t="str">
        <f t="array" ref="AH2884">XLOOKUP(F2884,'CLV2'!A:A,'CLV2'!F:F)</f>
        <v>3.PIZZA - READY MEALS</v>
      </c>
      <c r="AI2884" s="115" t="str">
        <f t="shared" si="8"/>
        <v>Pack</v>
      </c>
      <c r="AJ2884" s="116">
        <f t="shared" si="9"/>
        <v>1</v>
      </c>
      <c r="AK2884" s="117" t="str">
        <f t="array" ref="AK2884">XLOOKUP(F2884,'GIÁ'!A:A,'GIÁ'!D:D)</f>
        <v>61056.95</v>
      </c>
      <c r="AL2884" s="118">
        <f t="shared" si="10"/>
        <v>122113.9</v>
      </c>
      <c r="AM2884" s="118">
        <f t="shared" si="11"/>
        <v>0</v>
      </c>
      <c r="AN2884" s="119">
        <f t="shared" si="12"/>
        <v>0</v>
      </c>
      <c r="AO2884" s="118">
        <f t="shared" si="13"/>
        <v>122113.9</v>
      </c>
      <c r="AP2884" s="121">
        <f t="shared" si="14"/>
        <v>0</v>
      </c>
      <c r="AQ2884" s="122"/>
      <c r="AR2884" s="119"/>
    </row>
    <row r="2885" ht="22.5" customHeight="1">
      <c r="A2885" s="89">
        <v>46233.0</v>
      </c>
      <c r="B2885" s="90">
        <v>0.45555555555555555</v>
      </c>
      <c r="C2885" s="91" t="s">
        <v>1335</v>
      </c>
      <c r="D2885" s="129" t="str">
        <f t="array" ref="D2885">XLOOKUP(C2885,'DS ST'!A:A,'DS ST'!B:B)</f>
        <v>LPM</v>
      </c>
      <c r="E2885" s="94" t="str">
        <f t="array" ref="E2885">XLOOKUP($F2885,'GIÁ'!$A:$A,'GIÁ'!$E:$E)</f>
        <v>ĐÔNG</v>
      </c>
      <c r="F2885" s="94">
        <v>8.934717262005E12</v>
      </c>
      <c r="G2885" s="95" t="s">
        <v>1713</v>
      </c>
      <c r="H2885" s="95" t="s">
        <v>224</v>
      </c>
      <c r="I2885" s="96">
        <v>2.0</v>
      </c>
      <c r="J2885" s="96">
        <v>0.0</v>
      </c>
      <c r="K2885" s="98">
        <f t="shared" si="4"/>
        <v>2</v>
      </c>
      <c r="L2885" s="99" t="s">
        <v>6855</v>
      </c>
      <c r="M2885" s="100" t="s">
        <v>6856</v>
      </c>
      <c r="N2885" s="101" t="str">
        <f t="shared" si="139"/>
        <v>PT1590309-T0018934717262005</v>
      </c>
      <c r="O2885" s="128"/>
      <c r="P2885" s="100"/>
      <c r="Q2885" s="103">
        <f t="shared" si="5"/>
        <v>2</v>
      </c>
      <c r="R2885" s="161"/>
      <c r="S2885" s="105"/>
      <c r="T2885" s="106"/>
      <c r="U2885" s="107" t="s">
        <v>6527</v>
      </c>
      <c r="V2885" s="108" t="s">
        <v>756</v>
      </c>
      <c r="W2885" s="109" t="s">
        <v>1908</v>
      </c>
      <c r="X2885" s="110" t="str">
        <f t="shared" si="6"/>
        <v/>
      </c>
      <c r="Y2885" s="110" t="str">
        <f t="shared" si="7"/>
        <v/>
      </c>
      <c r="Z2885" s="109" t="s">
        <v>797</v>
      </c>
      <c r="AA2885" s="109" t="s">
        <v>802</v>
      </c>
      <c r="AB2885" s="106"/>
      <c r="AC2885" s="158"/>
      <c r="AD2885" s="160"/>
      <c r="AE2885" s="127"/>
      <c r="AF2885" s="113"/>
      <c r="AG2885" s="165" t="str">
        <f t="array" ref="AG2885">XLOOKUP(F2885,'CLV2'!A:A,'CLV2'!E:E)</f>
        <v>2.FROZEN FOODS</v>
      </c>
      <c r="AH2885" s="115" t="str">
        <f t="array" ref="AH2885">XLOOKUP(F2885,'CLV2'!A:A,'CLV2'!F:F)</f>
        <v>3.HOTPOT AND FRIED</v>
      </c>
      <c r="AI2885" s="115" t="str">
        <f t="shared" si="8"/>
        <v>Pack</v>
      </c>
      <c r="AJ2885" s="116">
        <f t="shared" si="9"/>
        <v>1</v>
      </c>
      <c r="AK2885" s="117" t="str">
        <f t="array" ref="AK2885">XLOOKUP(F2885,'GIÁ'!A:A,'GIÁ'!D:D)</f>
        <v>46743.25</v>
      </c>
      <c r="AL2885" s="118">
        <f t="shared" si="10"/>
        <v>93486.5</v>
      </c>
      <c r="AM2885" s="118">
        <f t="shared" si="11"/>
        <v>0</v>
      </c>
      <c r="AN2885" s="119">
        <f t="shared" si="12"/>
        <v>0</v>
      </c>
      <c r="AO2885" s="118">
        <f t="shared" si="13"/>
        <v>93486.5</v>
      </c>
      <c r="AP2885" s="121">
        <f t="shared" si="14"/>
        <v>0</v>
      </c>
      <c r="AQ2885" s="122"/>
      <c r="AR2885" s="119"/>
    </row>
    <row r="2886" ht="22.5" customHeight="1">
      <c r="A2886" s="89">
        <v>46233.0</v>
      </c>
      <c r="B2886" s="90">
        <v>0.45555555555555555</v>
      </c>
      <c r="C2886" s="91" t="s">
        <v>1335</v>
      </c>
      <c r="D2886" s="129" t="str">
        <f t="array" ref="D2886">XLOOKUP(C2886,'DS ST'!A:A,'DS ST'!B:B)</f>
        <v>LPM</v>
      </c>
      <c r="E2886" s="94" t="str">
        <f t="array" ref="E2886">XLOOKUP($F2886,'GIÁ'!$A:$A,'GIÁ'!$E:$E)</f>
        <v>ĐÔNG</v>
      </c>
      <c r="F2886" s="94">
        <v>8.934717264474E12</v>
      </c>
      <c r="G2886" s="95" t="s">
        <v>1717</v>
      </c>
      <c r="H2886" s="95" t="s">
        <v>224</v>
      </c>
      <c r="I2886" s="96">
        <v>4.0</v>
      </c>
      <c r="J2886" s="96">
        <v>0.0</v>
      </c>
      <c r="K2886" s="98">
        <f t="shared" si="4"/>
        <v>4</v>
      </c>
      <c r="L2886" s="99" t="s">
        <v>6855</v>
      </c>
      <c r="M2886" s="100" t="s">
        <v>6856</v>
      </c>
      <c r="N2886" s="101" t="str">
        <f t="shared" si="139"/>
        <v>PT1590309-T0018934717264474</v>
      </c>
      <c r="O2886" s="128"/>
      <c r="P2886" s="100"/>
      <c r="Q2886" s="103">
        <f t="shared" si="5"/>
        <v>4</v>
      </c>
      <c r="R2886" s="161"/>
      <c r="S2886" s="105"/>
      <c r="T2886" s="106"/>
      <c r="U2886" s="107" t="s">
        <v>6567</v>
      </c>
      <c r="V2886" s="108" t="s">
        <v>756</v>
      </c>
      <c r="W2886" s="109" t="s">
        <v>1908</v>
      </c>
      <c r="X2886" s="110" t="str">
        <f t="shared" si="6"/>
        <v/>
      </c>
      <c r="Y2886" s="110" t="str">
        <f t="shared" si="7"/>
        <v/>
      </c>
      <c r="Z2886" s="109" t="s">
        <v>797</v>
      </c>
      <c r="AA2886" s="109" t="s">
        <v>802</v>
      </c>
      <c r="AB2886" s="106"/>
      <c r="AC2886" s="158"/>
      <c r="AD2886" s="160"/>
      <c r="AE2886" s="127"/>
      <c r="AF2886" s="113"/>
      <c r="AG2886" s="165" t="str">
        <f t="array" ref="AG2886">XLOOKUP(F2886,'CLV2'!A:A,'CLV2'!E:E)</f>
        <v>2.FROZEN FOODS</v>
      </c>
      <c r="AH2886" s="115" t="str">
        <f t="array" ref="AH2886">XLOOKUP(F2886,'CLV2'!A:A,'CLV2'!F:F)</f>
        <v>3.HOTPOT AND FRIED</v>
      </c>
      <c r="AI2886" s="115" t="str">
        <f t="shared" si="8"/>
        <v>Pack</v>
      </c>
      <c r="AJ2886" s="116">
        <f t="shared" si="9"/>
        <v>1</v>
      </c>
      <c r="AK2886" s="117" t="str">
        <f t="array" ref="AK2886">XLOOKUP(F2886,'GIÁ'!A:A,'GIÁ'!D:D)</f>
        <v>45233.68</v>
      </c>
      <c r="AL2886" s="118">
        <f t="shared" si="10"/>
        <v>180934.72</v>
      </c>
      <c r="AM2886" s="118">
        <f t="shared" si="11"/>
        <v>0</v>
      </c>
      <c r="AN2886" s="119">
        <f t="shared" si="12"/>
        <v>0</v>
      </c>
      <c r="AO2886" s="118">
        <f t="shared" si="13"/>
        <v>180934.72</v>
      </c>
      <c r="AP2886" s="121">
        <f t="shared" si="14"/>
        <v>0</v>
      </c>
      <c r="AQ2886" s="122"/>
      <c r="AR2886" s="119"/>
    </row>
    <row r="2887" ht="22.5" customHeight="1">
      <c r="A2887" s="89">
        <v>46233.0</v>
      </c>
      <c r="B2887" s="90">
        <v>0.45555555555555555</v>
      </c>
      <c r="C2887" s="91" t="s">
        <v>1335</v>
      </c>
      <c r="D2887" s="129" t="str">
        <f t="array" ref="D2887">XLOOKUP(C2887,'DS ST'!A:A,'DS ST'!B:B)</f>
        <v>LPM</v>
      </c>
      <c r="E2887" s="94" t="str">
        <f t="array" ref="E2887">XLOOKUP($F2887,'GIÁ'!$A:$A,'GIÁ'!$E:$E)</f>
        <v>ĐÔNG</v>
      </c>
      <c r="F2887" s="94">
        <v>8.93607627967E12</v>
      </c>
      <c r="G2887" s="95" t="s">
        <v>2317</v>
      </c>
      <c r="H2887" s="95" t="s">
        <v>224</v>
      </c>
      <c r="I2887" s="96">
        <v>4.0</v>
      </c>
      <c r="J2887" s="96">
        <v>0.0</v>
      </c>
      <c r="K2887" s="98">
        <f t="shared" si="4"/>
        <v>4</v>
      </c>
      <c r="L2887" s="99" t="s">
        <v>6855</v>
      </c>
      <c r="M2887" s="100" t="s">
        <v>6856</v>
      </c>
      <c r="N2887" s="101" t="str">
        <f t="shared" si="139"/>
        <v>PT1590309-T0018936076279670</v>
      </c>
      <c r="O2887" s="128"/>
      <c r="P2887" s="100"/>
      <c r="Q2887" s="103">
        <f t="shared" si="5"/>
        <v>4</v>
      </c>
      <c r="R2887" s="161"/>
      <c r="S2887" s="105"/>
      <c r="T2887" s="106"/>
      <c r="U2887" s="107" t="s">
        <v>6530</v>
      </c>
      <c r="V2887" s="108" t="s">
        <v>756</v>
      </c>
      <c r="W2887" s="109" t="s">
        <v>1908</v>
      </c>
      <c r="X2887" s="110" t="str">
        <f t="shared" si="6"/>
        <v/>
      </c>
      <c r="Y2887" s="110" t="str">
        <f t="shared" si="7"/>
        <v/>
      </c>
      <c r="Z2887" s="109" t="s">
        <v>797</v>
      </c>
      <c r="AA2887" s="109" t="s">
        <v>802</v>
      </c>
      <c r="AB2887" s="106"/>
      <c r="AC2887" s="158"/>
      <c r="AD2887" s="160"/>
      <c r="AE2887" s="127"/>
      <c r="AF2887" s="113"/>
      <c r="AG2887" s="165" t="str">
        <f t="array" ref="AG2887">XLOOKUP(F2887,'CLV2'!A:A,'CLV2'!E:E)</f>
        <v>2.FROZEN FOODS</v>
      </c>
      <c r="AH2887" s="115" t="str">
        <f t="array" ref="AH2887">XLOOKUP(F2887,'CLV2'!A:A,'CLV2'!F:F)</f>
        <v>3.PASTRY AND DESSERTS</v>
      </c>
      <c r="AI2887" s="115" t="str">
        <f t="shared" si="8"/>
        <v>Pack</v>
      </c>
      <c r="AJ2887" s="116">
        <f t="shared" si="9"/>
        <v>1</v>
      </c>
      <c r="AK2887" s="117" t="str">
        <f t="array" ref="AK2887">XLOOKUP(F2887,'GIÁ'!A:A,'GIÁ'!D:D)</f>
        <v>26872.96</v>
      </c>
      <c r="AL2887" s="118">
        <f t="shared" si="10"/>
        <v>107491.84</v>
      </c>
      <c r="AM2887" s="118">
        <f t="shared" si="11"/>
        <v>0</v>
      </c>
      <c r="AN2887" s="119">
        <f t="shared" si="12"/>
        <v>0</v>
      </c>
      <c r="AO2887" s="118">
        <f t="shared" si="13"/>
        <v>107491.84</v>
      </c>
      <c r="AP2887" s="121">
        <f t="shared" si="14"/>
        <v>0</v>
      </c>
      <c r="AQ2887" s="122"/>
      <c r="AR2887" s="119"/>
    </row>
    <row r="2888" ht="22.5" customHeight="1">
      <c r="A2888" s="89">
        <v>46233.0</v>
      </c>
      <c r="B2888" s="90">
        <v>0.45555555555555555</v>
      </c>
      <c r="C2888" s="91" t="s">
        <v>1335</v>
      </c>
      <c r="D2888" s="129" t="str">
        <f t="array" ref="D2888">XLOOKUP(C2888,'DS ST'!A:A,'DS ST'!B:B)</f>
        <v>LPM</v>
      </c>
      <c r="E2888" s="94" t="str">
        <f t="array" ref="E2888">XLOOKUP($F2888,'GIÁ'!$A:$A,'GIÁ'!$E:$E)</f>
        <v>ĐÔNG</v>
      </c>
      <c r="F2888" s="94">
        <v>8.938559140026E12</v>
      </c>
      <c r="G2888" s="95" t="s">
        <v>3177</v>
      </c>
      <c r="H2888" s="95" t="s">
        <v>57</v>
      </c>
      <c r="I2888" s="96">
        <v>2.0</v>
      </c>
      <c r="J2888" s="96">
        <v>0.0</v>
      </c>
      <c r="K2888" s="98">
        <f t="shared" si="4"/>
        <v>2</v>
      </c>
      <c r="L2888" s="99" t="s">
        <v>6855</v>
      </c>
      <c r="M2888" s="100" t="s">
        <v>6856</v>
      </c>
      <c r="N2888" s="101" t="str">
        <f t="shared" si="139"/>
        <v>PT1590309-T0018938559140026</v>
      </c>
      <c r="O2888" s="128"/>
      <c r="P2888" s="100"/>
      <c r="Q2888" s="103">
        <f t="shared" si="5"/>
        <v>2</v>
      </c>
      <c r="R2888" s="161"/>
      <c r="S2888" s="105"/>
      <c r="T2888" s="106"/>
      <c r="U2888" s="107" t="s">
        <v>6544</v>
      </c>
      <c r="V2888" s="108" t="s">
        <v>756</v>
      </c>
      <c r="W2888" s="109" t="s">
        <v>1908</v>
      </c>
      <c r="X2888" s="110" t="str">
        <f t="shared" si="6"/>
        <v/>
      </c>
      <c r="Y2888" s="110" t="str">
        <f t="shared" si="7"/>
        <v/>
      </c>
      <c r="Z2888" s="109" t="s">
        <v>797</v>
      </c>
      <c r="AA2888" s="109" t="s">
        <v>802</v>
      </c>
      <c r="AB2888" s="106"/>
      <c r="AC2888" s="158"/>
      <c r="AD2888" s="160"/>
      <c r="AE2888" s="127"/>
      <c r="AF2888" s="113"/>
      <c r="AG2888" s="165" t="str">
        <f t="array" ref="AG2888">XLOOKUP(F2888,'CLV2'!A:A,'CLV2'!E:E)</f>
        <v>2.MEAT</v>
      </c>
      <c r="AH2888" s="115" t="str">
        <f t="array" ref="AH2888">XLOOKUP(F2888,'CLV2'!A:A,'CLV2'!F:F)</f>
        <v>3.FROZEN MEAT</v>
      </c>
      <c r="AI2888" s="115" t="str">
        <f t="shared" si="8"/>
        <v>Pack</v>
      </c>
      <c r="AJ2888" s="116">
        <f t="shared" si="9"/>
        <v>1</v>
      </c>
      <c r="AK2888" s="117" t="str">
        <f t="array" ref="AK2888">XLOOKUP(F2888,'GIÁ'!A:A,'GIÁ'!D:D)</f>
        <v>122581.24</v>
      </c>
      <c r="AL2888" s="118">
        <f t="shared" si="10"/>
        <v>245162.48</v>
      </c>
      <c r="AM2888" s="118">
        <f t="shared" si="11"/>
        <v>0</v>
      </c>
      <c r="AN2888" s="119">
        <f t="shared" si="12"/>
        <v>0</v>
      </c>
      <c r="AO2888" s="118">
        <f t="shared" si="13"/>
        <v>245162.48</v>
      </c>
      <c r="AP2888" s="121">
        <f t="shared" si="14"/>
        <v>0</v>
      </c>
      <c r="AQ2888" s="122"/>
      <c r="AR2888" s="119"/>
    </row>
    <row r="2889" ht="22.5" customHeight="1">
      <c r="A2889" s="89">
        <v>46233.0</v>
      </c>
      <c r="B2889" s="90">
        <v>0.47152777777777777</v>
      </c>
      <c r="C2889" s="91" t="s">
        <v>1133</v>
      </c>
      <c r="D2889" s="129" t="str">
        <f t="array" ref="D2889">XLOOKUP(C2889,'DS ST'!A:A,'DS ST'!B:B)</f>
        <v>BVB</v>
      </c>
      <c r="E2889" s="94" t="str">
        <f t="array" ref="E2889">XLOOKUP($F2889,'GIÁ'!$A:$A,'GIÁ'!$E:$E)</f>
        <v>ĐÔNG</v>
      </c>
      <c r="F2889" s="94">
        <v>8.936077110132E12</v>
      </c>
      <c r="G2889" s="95" t="s">
        <v>2331</v>
      </c>
      <c r="H2889" s="95" t="s">
        <v>224</v>
      </c>
      <c r="I2889" s="96">
        <v>14.0</v>
      </c>
      <c r="J2889" s="96">
        <v>0.0</v>
      </c>
      <c r="K2889" s="98">
        <f t="shared" si="4"/>
        <v>14</v>
      </c>
      <c r="L2889" s="99" t="s">
        <v>6857</v>
      </c>
      <c r="M2889" s="100" t="s">
        <v>6858</v>
      </c>
      <c r="N2889" s="101" t="str">
        <f t="shared" si="139"/>
        <v>PT1590220-T0018936077110132</v>
      </c>
      <c r="O2889" s="128"/>
      <c r="P2889" s="100"/>
      <c r="Q2889" s="103">
        <f t="shared" si="5"/>
        <v>14</v>
      </c>
      <c r="R2889" s="161"/>
      <c r="S2889" s="105"/>
      <c r="T2889" s="106"/>
      <c r="U2889" s="107" t="s">
        <v>6562</v>
      </c>
      <c r="V2889" s="108" t="s">
        <v>756</v>
      </c>
      <c r="W2889" s="109" t="s">
        <v>1908</v>
      </c>
      <c r="X2889" s="110" t="str">
        <f t="shared" si="6"/>
        <v/>
      </c>
      <c r="Y2889" s="110" t="str">
        <f t="shared" si="7"/>
        <v/>
      </c>
      <c r="Z2889" s="109" t="s">
        <v>797</v>
      </c>
      <c r="AA2889" s="109" t="s">
        <v>802</v>
      </c>
      <c r="AB2889" s="106"/>
      <c r="AC2889" s="158"/>
      <c r="AD2889" s="160"/>
      <c r="AE2889" s="127"/>
      <c r="AF2889" s="113"/>
      <c r="AG2889" s="165" t="str">
        <f t="array" ref="AG2889">XLOOKUP(F2889,'CLV2'!A:A,'CLV2'!E:E)</f>
        <v>2.FROZEN FOODS</v>
      </c>
      <c r="AH2889" s="115" t="str">
        <f t="array" ref="AH2889">XLOOKUP(F2889,'CLV2'!A:A,'CLV2'!F:F)</f>
        <v>3.DUMPLINGS</v>
      </c>
      <c r="AI2889" s="115" t="str">
        <f t="shared" si="8"/>
        <v>Pack</v>
      </c>
      <c r="AJ2889" s="116">
        <f t="shared" si="9"/>
        <v>1</v>
      </c>
      <c r="AK2889" s="117" t="str">
        <f t="array" ref="AK2889">XLOOKUP(F2889,'GIÁ'!A:A,'GIÁ'!D:D)</f>
        <v>35838.13</v>
      </c>
      <c r="AL2889" s="118">
        <f t="shared" si="10"/>
        <v>501733.82</v>
      </c>
      <c r="AM2889" s="118">
        <f t="shared" si="11"/>
        <v>0</v>
      </c>
      <c r="AN2889" s="119">
        <f t="shared" si="12"/>
        <v>0</v>
      </c>
      <c r="AO2889" s="118">
        <f t="shared" si="13"/>
        <v>501733.82</v>
      </c>
      <c r="AP2889" s="121">
        <f t="shared" si="14"/>
        <v>0</v>
      </c>
      <c r="AQ2889" s="122"/>
      <c r="AR2889" s="119"/>
    </row>
    <row r="2890" ht="22.5" customHeight="1">
      <c r="A2890" s="89">
        <v>46233.0</v>
      </c>
      <c r="B2890" s="90">
        <v>0.47152777777777777</v>
      </c>
      <c r="C2890" s="91" t="s">
        <v>1133</v>
      </c>
      <c r="D2890" s="129" t="str">
        <f t="array" ref="D2890">XLOOKUP(C2890,'DS ST'!A:A,'DS ST'!B:B)</f>
        <v>BVB</v>
      </c>
      <c r="E2890" s="94" t="str">
        <f t="array" ref="E2890">XLOOKUP($F2890,'GIÁ'!$A:$A,'GIÁ'!$E:$E)</f>
        <v>ĐÔNG</v>
      </c>
      <c r="F2890" s="94">
        <v>8.934717275081E12</v>
      </c>
      <c r="G2890" s="95" t="s">
        <v>1735</v>
      </c>
      <c r="H2890" s="95" t="s">
        <v>224</v>
      </c>
      <c r="I2890" s="96">
        <v>6.0</v>
      </c>
      <c r="J2890" s="96">
        <v>0.0</v>
      </c>
      <c r="K2890" s="98">
        <f t="shared" si="4"/>
        <v>6</v>
      </c>
      <c r="L2890" s="99" t="s">
        <v>6857</v>
      </c>
      <c r="M2890" s="100" t="s">
        <v>6858</v>
      </c>
      <c r="N2890" s="101" t="str">
        <f t="shared" si="139"/>
        <v>PT1590220-T0018934717275081</v>
      </c>
      <c r="O2890" s="128"/>
      <c r="P2890" s="100"/>
      <c r="Q2890" s="103">
        <f t="shared" si="5"/>
        <v>6</v>
      </c>
      <c r="R2890" s="161"/>
      <c r="S2890" s="105"/>
      <c r="T2890" s="106"/>
      <c r="U2890" s="107" t="s">
        <v>6563</v>
      </c>
      <c r="V2890" s="108" t="s">
        <v>756</v>
      </c>
      <c r="W2890" s="109" t="s">
        <v>1908</v>
      </c>
      <c r="X2890" s="110" t="str">
        <f t="shared" si="6"/>
        <v/>
      </c>
      <c r="Y2890" s="110" t="str">
        <f t="shared" si="7"/>
        <v/>
      </c>
      <c r="Z2890" s="109" t="s">
        <v>797</v>
      </c>
      <c r="AA2890" s="109" t="s">
        <v>802</v>
      </c>
      <c r="AB2890" s="106"/>
      <c r="AC2890" s="158"/>
      <c r="AD2890" s="160"/>
      <c r="AE2890" s="127"/>
      <c r="AF2890" s="113"/>
      <c r="AG2890" s="165" t="str">
        <f t="array" ref="AG2890">XLOOKUP(F2890,'CLV2'!A:A,'CLV2'!E:E)</f>
        <v>2.FROZEN FOODS</v>
      </c>
      <c r="AH2890" s="115" t="str">
        <f t="array" ref="AH2890">XLOOKUP(F2890,'CLV2'!A:A,'CLV2'!F:F)</f>
        <v>3.DUMPLINGS</v>
      </c>
      <c r="AI2890" s="115" t="str">
        <f t="shared" si="8"/>
        <v>Pack</v>
      </c>
      <c r="AJ2890" s="116">
        <f t="shared" si="9"/>
        <v>1</v>
      </c>
      <c r="AK2890" s="117" t="str">
        <f t="array" ref="AK2890">XLOOKUP(F2890,'GIÁ'!A:A,'GIÁ'!D:D)</f>
        <v>42036.39</v>
      </c>
      <c r="AL2890" s="118">
        <f t="shared" si="10"/>
        <v>252218.34</v>
      </c>
      <c r="AM2890" s="118">
        <f t="shared" si="11"/>
        <v>0</v>
      </c>
      <c r="AN2890" s="119">
        <f t="shared" si="12"/>
        <v>0</v>
      </c>
      <c r="AO2890" s="118">
        <f t="shared" si="13"/>
        <v>252218.34</v>
      </c>
      <c r="AP2890" s="121">
        <f t="shared" si="14"/>
        <v>0</v>
      </c>
      <c r="AQ2890" s="122"/>
      <c r="AR2890" s="119"/>
    </row>
    <row r="2891" ht="22.5" customHeight="1">
      <c r="A2891" s="89">
        <v>46233.0</v>
      </c>
      <c r="B2891" s="90">
        <v>0.47152777777777777</v>
      </c>
      <c r="C2891" s="91" t="s">
        <v>1133</v>
      </c>
      <c r="D2891" s="129" t="str">
        <f t="array" ref="D2891">XLOOKUP(C2891,'DS ST'!A:A,'DS ST'!B:B)</f>
        <v>BVB</v>
      </c>
      <c r="E2891" s="94" t="str">
        <f t="array" ref="E2891">XLOOKUP($F2891,'GIÁ'!$A:$A,'GIÁ'!$E:$E)</f>
        <v>ĐÔNG</v>
      </c>
      <c r="F2891" s="94">
        <v>8.93601323834E12</v>
      </c>
      <c r="G2891" s="95" t="s">
        <v>2176</v>
      </c>
      <c r="H2891" s="95" t="s">
        <v>224</v>
      </c>
      <c r="I2891" s="96">
        <v>6.0</v>
      </c>
      <c r="J2891" s="96">
        <v>0.0</v>
      </c>
      <c r="K2891" s="98">
        <f t="shared" si="4"/>
        <v>6</v>
      </c>
      <c r="L2891" s="99" t="s">
        <v>6857</v>
      </c>
      <c r="M2891" s="100" t="s">
        <v>6858</v>
      </c>
      <c r="N2891" s="101" t="str">
        <f t="shared" si="139"/>
        <v>PT1590220-T0018936013238340</v>
      </c>
      <c r="O2891" s="128"/>
      <c r="P2891" s="100"/>
      <c r="Q2891" s="103">
        <f t="shared" si="5"/>
        <v>6</v>
      </c>
      <c r="R2891" s="161"/>
      <c r="S2891" s="105"/>
      <c r="T2891" s="106"/>
      <c r="U2891" s="107" t="s">
        <v>6552</v>
      </c>
      <c r="V2891" s="108" t="s">
        <v>756</v>
      </c>
      <c r="W2891" s="109" t="s">
        <v>1908</v>
      </c>
      <c r="X2891" s="110" t="str">
        <f t="shared" si="6"/>
        <v/>
      </c>
      <c r="Y2891" s="110" t="str">
        <f t="shared" si="7"/>
        <v/>
      </c>
      <c r="Z2891" s="109" t="s">
        <v>797</v>
      </c>
      <c r="AA2891" s="109" t="s">
        <v>802</v>
      </c>
      <c r="AB2891" s="106"/>
      <c r="AC2891" s="158"/>
      <c r="AD2891" s="160"/>
      <c r="AE2891" s="127"/>
      <c r="AF2891" s="113"/>
      <c r="AG2891" s="165" t="str">
        <f t="array" ref="AG2891">XLOOKUP(F2891,'CLV2'!A:A,'CLV2'!E:E)</f>
        <v>2.FROZEN FOODS</v>
      </c>
      <c r="AH2891" s="115" t="str">
        <f t="array" ref="AH2891">XLOOKUP(F2891,'CLV2'!A:A,'CLV2'!F:F)</f>
        <v>3.PIZZA - READY MEALS</v>
      </c>
      <c r="AI2891" s="115" t="str">
        <f t="shared" si="8"/>
        <v>Pack</v>
      </c>
      <c r="AJ2891" s="116">
        <f t="shared" si="9"/>
        <v>1</v>
      </c>
      <c r="AK2891" s="117" t="str">
        <f t="array" ref="AK2891">XLOOKUP(F2891,'GIÁ'!A:A,'GIÁ'!D:D)</f>
        <v>15020.45</v>
      </c>
      <c r="AL2891" s="118">
        <f t="shared" si="10"/>
        <v>90122.7</v>
      </c>
      <c r="AM2891" s="118">
        <f t="shared" si="11"/>
        <v>0</v>
      </c>
      <c r="AN2891" s="119">
        <f t="shared" si="12"/>
        <v>0</v>
      </c>
      <c r="AO2891" s="118">
        <f t="shared" si="13"/>
        <v>90122.7</v>
      </c>
      <c r="AP2891" s="121">
        <f t="shared" si="14"/>
        <v>0</v>
      </c>
      <c r="AQ2891" s="122"/>
      <c r="AR2891" s="119"/>
    </row>
    <row r="2892" ht="22.5" customHeight="1">
      <c r="A2892" s="89">
        <v>46233.0</v>
      </c>
      <c r="B2892" s="90">
        <v>0.47152777777777777</v>
      </c>
      <c r="C2892" s="91" t="s">
        <v>1133</v>
      </c>
      <c r="D2892" s="129" t="str">
        <f t="array" ref="D2892">XLOOKUP(C2892,'DS ST'!A:A,'DS ST'!B:B)</f>
        <v>BVB</v>
      </c>
      <c r="E2892" s="94" t="str">
        <f t="array" ref="E2892">XLOOKUP($F2892,'GIÁ'!$A:$A,'GIÁ'!$E:$E)</f>
        <v>ĐÔNG</v>
      </c>
      <c r="F2892" s="94">
        <v>9.555894504567E12</v>
      </c>
      <c r="G2892" s="95" t="s">
        <v>3303</v>
      </c>
      <c r="H2892" s="95" t="s">
        <v>224</v>
      </c>
      <c r="I2892" s="96">
        <v>2.0</v>
      </c>
      <c r="J2892" s="96">
        <v>0.0</v>
      </c>
      <c r="K2892" s="98">
        <f t="shared" si="4"/>
        <v>2</v>
      </c>
      <c r="L2892" s="99" t="s">
        <v>6857</v>
      </c>
      <c r="M2892" s="100" t="s">
        <v>6858</v>
      </c>
      <c r="N2892" s="101" t="str">
        <f t="shared" si="139"/>
        <v>PT1590220-T0019555894504567</v>
      </c>
      <c r="O2892" s="128"/>
      <c r="P2892" s="100"/>
      <c r="Q2892" s="103">
        <f t="shared" si="5"/>
        <v>2</v>
      </c>
      <c r="R2892" s="161"/>
      <c r="S2892" s="105"/>
      <c r="T2892" s="106"/>
      <c r="U2892" s="107" t="s">
        <v>6577</v>
      </c>
      <c r="V2892" s="108" t="s">
        <v>756</v>
      </c>
      <c r="W2892" s="109" t="s">
        <v>1908</v>
      </c>
      <c r="X2892" s="110" t="str">
        <f t="shared" si="6"/>
        <v/>
      </c>
      <c r="Y2892" s="110" t="str">
        <f t="shared" si="7"/>
        <v/>
      </c>
      <c r="Z2892" s="109" t="s">
        <v>797</v>
      </c>
      <c r="AA2892" s="109" t="s">
        <v>802</v>
      </c>
      <c r="AB2892" s="106"/>
      <c r="AC2892" s="158"/>
      <c r="AD2892" s="160"/>
      <c r="AE2892" s="127"/>
      <c r="AF2892" s="113"/>
      <c r="AG2892" s="165" t="str">
        <f t="array" ref="AG2892">XLOOKUP(F2892,'CLV2'!A:A,'CLV2'!E:E)</f>
        <v>2.FROZEN FOODS</v>
      </c>
      <c r="AH2892" s="115" t="str">
        <f t="array" ref="AH2892">XLOOKUP(F2892,'CLV2'!A:A,'CLV2'!F:F)</f>
        <v>3.HOTPOT AND FRIED</v>
      </c>
      <c r="AI2892" s="115" t="str">
        <f t="shared" si="8"/>
        <v>Pack</v>
      </c>
      <c r="AJ2892" s="116">
        <f t="shared" si="9"/>
        <v>1</v>
      </c>
      <c r="AK2892" s="117" t="str">
        <f t="array" ref="AK2892">XLOOKUP(F2892,'GIÁ'!A:A,'GIÁ'!D:D)</f>
        <v>68779.37</v>
      </c>
      <c r="AL2892" s="118">
        <f t="shared" si="10"/>
        <v>137558.74</v>
      </c>
      <c r="AM2892" s="118">
        <f t="shared" si="11"/>
        <v>0</v>
      </c>
      <c r="AN2892" s="119">
        <f t="shared" si="12"/>
        <v>0</v>
      </c>
      <c r="AO2892" s="118">
        <f t="shared" si="13"/>
        <v>137558.74</v>
      </c>
      <c r="AP2892" s="121">
        <f t="shared" si="14"/>
        <v>0</v>
      </c>
      <c r="AQ2892" s="122"/>
      <c r="AR2892" s="119"/>
    </row>
    <row r="2893" ht="22.5" customHeight="1">
      <c r="A2893" s="89">
        <v>46233.0</v>
      </c>
      <c r="B2893" s="90">
        <v>0.47152777777777777</v>
      </c>
      <c r="C2893" s="91" t="s">
        <v>1133</v>
      </c>
      <c r="D2893" s="129" t="str">
        <f t="array" ref="D2893">XLOOKUP(C2893,'DS ST'!A:A,'DS ST'!B:B)</f>
        <v>BVB</v>
      </c>
      <c r="E2893" s="94" t="str">
        <f t="array" ref="E2893">XLOOKUP($F2893,'GIÁ'!$A:$A,'GIÁ'!$E:$E)</f>
        <v>ĐÔNG</v>
      </c>
      <c r="F2893" s="94">
        <v>8.936200101563E12</v>
      </c>
      <c r="G2893" s="95" t="s">
        <v>2637</v>
      </c>
      <c r="H2893" s="95" t="s">
        <v>224</v>
      </c>
      <c r="I2893" s="96">
        <v>4.0</v>
      </c>
      <c r="J2893" s="96">
        <v>0.0</v>
      </c>
      <c r="K2893" s="98">
        <f t="shared" si="4"/>
        <v>4</v>
      </c>
      <c r="L2893" s="99" t="s">
        <v>6857</v>
      </c>
      <c r="M2893" s="100" t="s">
        <v>6858</v>
      </c>
      <c r="N2893" s="101" t="str">
        <f t="shared" si="139"/>
        <v>PT1590220-T0018936200101563</v>
      </c>
      <c r="O2893" s="128"/>
      <c r="P2893" s="100"/>
      <c r="Q2893" s="103">
        <f t="shared" si="5"/>
        <v>4</v>
      </c>
      <c r="R2893" s="161"/>
      <c r="S2893" s="105"/>
      <c r="T2893" s="106"/>
      <c r="U2893" s="107" t="s">
        <v>6524</v>
      </c>
      <c r="V2893" s="108" t="s">
        <v>756</v>
      </c>
      <c r="W2893" s="109" t="s">
        <v>1908</v>
      </c>
      <c r="X2893" s="110" t="str">
        <f t="shared" si="6"/>
        <v/>
      </c>
      <c r="Y2893" s="110" t="str">
        <f t="shared" si="7"/>
        <v/>
      </c>
      <c r="Z2893" s="109" t="s">
        <v>797</v>
      </c>
      <c r="AA2893" s="109" t="s">
        <v>802</v>
      </c>
      <c r="AB2893" s="106"/>
      <c r="AC2893" s="158"/>
      <c r="AD2893" s="160"/>
      <c r="AE2893" s="127"/>
      <c r="AF2893" s="113"/>
      <c r="AG2893" s="165" t="str">
        <f t="array" ref="AG2893">XLOOKUP(F2893,'CLV2'!A:A,'CLV2'!E:E)</f>
        <v>2.FROZEN FOODS</v>
      </c>
      <c r="AH2893" s="115" t="str">
        <f t="array" ref="AH2893">XLOOKUP(F2893,'CLV2'!A:A,'CLV2'!F:F)</f>
        <v>3.PASTRY AND DESSERTS</v>
      </c>
      <c r="AI2893" s="115" t="str">
        <f t="shared" si="8"/>
        <v>Pack</v>
      </c>
      <c r="AJ2893" s="116">
        <f t="shared" si="9"/>
        <v>1</v>
      </c>
      <c r="AK2893" s="117" t="str">
        <f t="array" ref="AK2893">XLOOKUP(F2893,'GIÁ'!A:A,'GIÁ'!D:D)</f>
        <v>24299.49</v>
      </c>
      <c r="AL2893" s="118">
        <f t="shared" si="10"/>
        <v>97197.96</v>
      </c>
      <c r="AM2893" s="118">
        <f t="shared" si="11"/>
        <v>0</v>
      </c>
      <c r="AN2893" s="119">
        <f t="shared" si="12"/>
        <v>0</v>
      </c>
      <c r="AO2893" s="118">
        <f t="shared" si="13"/>
        <v>97197.96</v>
      </c>
      <c r="AP2893" s="121">
        <f t="shared" si="14"/>
        <v>0</v>
      </c>
      <c r="AQ2893" s="122"/>
      <c r="AR2893" s="119"/>
    </row>
    <row r="2894" ht="22.5" customHeight="1">
      <c r="A2894" s="89">
        <v>46233.0</v>
      </c>
      <c r="B2894" s="90">
        <v>0.47152777777777777</v>
      </c>
      <c r="C2894" s="91" t="s">
        <v>1133</v>
      </c>
      <c r="D2894" s="129" t="str">
        <f t="array" ref="D2894">XLOOKUP(C2894,'DS ST'!A:A,'DS ST'!B:B)</f>
        <v>BVB</v>
      </c>
      <c r="E2894" s="94" t="str">
        <f t="array" ref="E2894">XLOOKUP($F2894,'GIÁ'!$A:$A,'GIÁ'!$E:$E)</f>
        <v>ĐÔNG</v>
      </c>
      <c r="F2894" s="94">
        <v>8.935101607211E12</v>
      </c>
      <c r="G2894" s="95" t="s">
        <v>1879</v>
      </c>
      <c r="H2894" s="95" t="s">
        <v>224</v>
      </c>
      <c r="I2894" s="96">
        <v>8.0</v>
      </c>
      <c r="J2894" s="96">
        <v>0.0</v>
      </c>
      <c r="K2894" s="98">
        <f t="shared" si="4"/>
        <v>8</v>
      </c>
      <c r="L2894" s="99" t="s">
        <v>6857</v>
      </c>
      <c r="M2894" s="100" t="s">
        <v>6858</v>
      </c>
      <c r="N2894" s="101" t="str">
        <f t="shared" si="139"/>
        <v>PT1590220-T0018935101607211</v>
      </c>
      <c r="O2894" s="128"/>
      <c r="P2894" s="100"/>
      <c r="Q2894" s="103">
        <f t="shared" si="5"/>
        <v>8</v>
      </c>
      <c r="R2894" s="161"/>
      <c r="S2894" s="105"/>
      <c r="T2894" s="106"/>
      <c r="U2894" s="107" t="s">
        <v>6523</v>
      </c>
      <c r="V2894" s="108" t="s">
        <v>756</v>
      </c>
      <c r="W2894" s="109" t="s">
        <v>1908</v>
      </c>
      <c r="X2894" s="110" t="str">
        <f t="shared" si="6"/>
        <v/>
      </c>
      <c r="Y2894" s="110" t="str">
        <f t="shared" si="7"/>
        <v/>
      </c>
      <c r="Z2894" s="109" t="s">
        <v>797</v>
      </c>
      <c r="AA2894" s="109" t="s">
        <v>802</v>
      </c>
      <c r="AB2894" s="106"/>
      <c r="AC2894" s="158"/>
      <c r="AD2894" s="160"/>
      <c r="AE2894" s="127"/>
      <c r="AF2894" s="113"/>
      <c r="AG2894" s="165" t="str">
        <f t="array" ref="AG2894">XLOOKUP(F2894,'CLV2'!A:A,'CLV2'!E:E)</f>
        <v>2.FROZEN FOODS</v>
      </c>
      <c r="AH2894" s="115" t="str">
        <f t="array" ref="AH2894">XLOOKUP(F2894,'CLV2'!A:A,'CLV2'!F:F)</f>
        <v>3.DUMPLINGS</v>
      </c>
      <c r="AI2894" s="115" t="str">
        <f t="shared" si="8"/>
        <v>Pack</v>
      </c>
      <c r="AJ2894" s="116">
        <f t="shared" si="9"/>
        <v>1</v>
      </c>
      <c r="AK2894" s="117" t="str">
        <f t="array" ref="AK2894">XLOOKUP(F2894,'GIÁ'!A:A,'GIÁ'!D:D)</f>
        <v>22033.98</v>
      </c>
      <c r="AL2894" s="118">
        <f t="shared" si="10"/>
        <v>176271.84</v>
      </c>
      <c r="AM2894" s="118">
        <f t="shared" si="11"/>
        <v>0</v>
      </c>
      <c r="AN2894" s="119">
        <f t="shared" si="12"/>
        <v>0</v>
      </c>
      <c r="AO2894" s="118">
        <f t="shared" si="13"/>
        <v>176271.84</v>
      </c>
      <c r="AP2894" s="121">
        <f t="shared" si="14"/>
        <v>0</v>
      </c>
      <c r="AQ2894" s="122"/>
      <c r="AR2894" s="119"/>
    </row>
    <row r="2895" ht="22.5" customHeight="1">
      <c r="A2895" s="89">
        <v>46233.0</v>
      </c>
      <c r="B2895" s="90">
        <v>0.47152777777777777</v>
      </c>
      <c r="C2895" s="91" t="s">
        <v>1133</v>
      </c>
      <c r="D2895" s="129" t="str">
        <f t="array" ref="D2895">XLOOKUP(C2895,'DS ST'!A:A,'DS ST'!B:B)</f>
        <v>BVB</v>
      </c>
      <c r="E2895" s="94" t="str">
        <f t="array" ref="E2895">XLOOKUP($F2895,'GIÁ'!$A:$A,'GIÁ'!$E:$E)</f>
        <v>ĐÔNG</v>
      </c>
      <c r="F2895" s="94">
        <v>8.936219600002E12</v>
      </c>
      <c r="G2895" s="95" t="s">
        <v>2684</v>
      </c>
      <c r="H2895" s="95" t="s">
        <v>224</v>
      </c>
      <c r="I2895" s="96">
        <v>8.0</v>
      </c>
      <c r="J2895" s="96">
        <v>0.0</v>
      </c>
      <c r="K2895" s="98">
        <f t="shared" si="4"/>
        <v>8</v>
      </c>
      <c r="L2895" s="99" t="s">
        <v>6857</v>
      </c>
      <c r="M2895" s="100" t="s">
        <v>6858</v>
      </c>
      <c r="N2895" s="101" t="str">
        <f t="shared" si="139"/>
        <v>PT1590220-T0018936219600002</v>
      </c>
      <c r="O2895" s="128"/>
      <c r="P2895" s="100"/>
      <c r="Q2895" s="103">
        <f t="shared" si="5"/>
        <v>8</v>
      </c>
      <c r="R2895" s="161"/>
      <c r="S2895" s="105"/>
      <c r="T2895" s="106"/>
      <c r="U2895" s="107" t="s">
        <v>6566</v>
      </c>
      <c r="V2895" s="108" t="s">
        <v>756</v>
      </c>
      <c r="W2895" s="109" t="s">
        <v>1908</v>
      </c>
      <c r="X2895" s="110" t="str">
        <f t="shared" si="6"/>
        <v/>
      </c>
      <c r="Y2895" s="110" t="str">
        <f t="shared" si="7"/>
        <v/>
      </c>
      <c r="Z2895" s="109" t="s">
        <v>797</v>
      </c>
      <c r="AA2895" s="109" t="s">
        <v>802</v>
      </c>
      <c r="AB2895" s="106"/>
      <c r="AC2895" s="158"/>
      <c r="AD2895" s="160"/>
      <c r="AE2895" s="127"/>
      <c r="AF2895" s="113"/>
      <c r="AG2895" s="165" t="str">
        <f t="array" ref="AG2895">XLOOKUP(F2895,'CLV2'!A:A,'CLV2'!E:E)</f>
        <v>2.FROZEN FOODS</v>
      </c>
      <c r="AH2895" s="115" t="str">
        <f t="array" ref="AH2895">XLOOKUP(F2895,'CLV2'!A:A,'CLV2'!F:F)</f>
        <v>3.HOTPOT AND FRIED</v>
      </c>
      <c r="AI2895" s="115" t="str">
        <f t="shared" si="8"/>
        <v>Pack</v>
      </c>
      <c r="AJ2895" s="116">
        <f t="shared" si="9"/>
        <v>1</v>
      </c>
      <c r="AK2895" s="117" t="str">
        <f t="array" ref="AK2895">XLOOKUP(F2895,'GIÁ'!A:A,'GIÁ'!D:D)</f>
        <v>11156.53</v>
      </c>
      <c r="AL2895" s="118">
        <f t="shared" si="10"/>
        <v>89252.24</v>
      </c>
      <c r="AM2895" s="118">
        <f t="shared" si="11"/>
        <v>0</v>
      </c>
      <c r="AN2895" s="119">
        <f t="shared" si="12"/>
        <v>0</v>
      </c>
      <c r="AO2895" s="118">
        <f t="shared" si="13"/>
        <v>89252.24</v>
      </c>
      <c r="AP2895" s="121">
        <f t="shared" si="14"/>
        <v>0</v>
      </c>
      <c r="AQ2895" s="122"/>
      <c r="AR2895" s="119"/>
    </row>
    <row r="2896" ht="22.5" customHeight="1">
      <c r="A2896" s="89">
        <v>46233.0</v>
      </c>
      <c r="B2896" s="90">
        <v>0.47152777777777777</v>
      </c>
      <c r="C2896" s="91" t="s">
        <v>1133</v>
      </c>
      <c r="D2896" s="129" t="str">
        <f t="array" ref="D2896">XLOOKUP(C2896,'DS ST'!A:A,'DS ST'!B:B)</f>
        <v>BVB</v>
      </c>
      <c r="E2896" s="94" t="str">
        <f t="array" ref="E2896">XLOOKUP($F2896,'GIÁ'!$A:$A,'GIÁ'!$E:$E)</f>
        <v>ĐÔNG</v>
      </c>
      <c r="F2896" s="94">
        <v>8.936013238791E12</v>
      </c>
      <c r="G2896" s="95" t="s">
        <v>2178</v>
      </c>
      <c r="H2896" s="95" t="s">
        <v>57</v>
      </c>
      <c r="I2896" s="96">
        <v>6.0</v>
      </c>
      <c r="J2896" s="96">
        <v>0.0</v>
      </c>
      <c r="K2896" s="98">
        <f t="shared" si="4"/>
        <v>6</v>
      </c>
      <c r="L2896" s="99" t="s">
        <v>6857</v>
      </c>
      <c r="M2896" s="100" t="s">
        <v>6858</v>
      </c>
      <c r="N2896" s="101" t="str">
        <f t="shared" si="139"/>
        <v>PT1590220-T0018936013238791</v>
      </c>
      <c r="O2896" s="128"/>
      <c r="P2896" s="100"/>
      <c r="Q2896" s="103">
        <f t="shared" si="5"/>
        <v>6</v>
      </c>
      <c r="R2896" s="161"/>
      <c r="S2896" s="105"/>
      <c r="T2896" s="106"/>
      <c r="U2896" s="107" t="s">
        <v>6525</v>
      </c>
      <c r="V2896" s="108" t="s">
        <v>756</v>
      </c>
      <c r="W2896" s="109" t="s">
        <v>1908</v>
      </c>
      <c r="X2896" s="110" t="str">
        <f t="shared" si="6"/>
        <v/>
      </c>
      <c r="Y2896" s="110" t="str">
        <f t="shared" si="7"/>
        <v/>
      </c>
      <c r="Z2896" s="109" t="s">
        <v>797</v>
      </c>
      <c r="AA2896" s="109" t="s">
        <v>802</v>
      </c>
      <c r="AB2896" s="106"/>
      <c r="AC2896" s="158"/>
      <c r="AD2896" s="160"/>
      <c r="AE2896" s="127"/>
      <c r="AF2896" s="113"/>
      <c r="AG2896" s="165" t="str">
        <f t="array" ref="AG2896">XLOOKUP(F2896,'CLV2'!A:A,'CLV2'!E:E)</f>
        <v>2.FROZEN FOODS</v>
      </c>
      <c r="AH2896" s="115" t="str">
        <f t="array" ref="AH2896">XLOOKUP(F2896,'CLV2'!A:A,'CLV2'!F:F)</f>
        <v>3.PIZZA - READY MEALS</v>
      </c>
      <c r="AI2896" s="115" t="str">
        <f t="shared" si="8"/>
        <v>Pack</v>
      </c>
      <c r="AJ2896" s="116">
        <f t="shared" si="9"/>
        <v>1</v>
      </c>
      <c r="AK2896" s="117" t="str">
        <f t="array" ref="AK2896">XLOOKUP(F2896,'GIÁ'!A:A,'GIÁ'!D:D)</f>
        <v>22578.43</v>
      </c>
      <c r="AL2896" s="118">
        <f t="shared" si="10"/>
        <v>135470.58</v>
      </c>
      <c r="AM2896" s="118">
        <f t="shared" si="11"/>
        <v>0</v>
      </c>
      <c r="AN2896" s="119">
        <f t="shared" si="12"/>
        <v>0</v>
      </c>
      <c r="AO2896" s="118">
        <f t="shared" si="13"/>
        <v>135470.58</v>
      </c>
      <c r="AP2896" s="121">
        <f t="shared" si="14"/>
        <v>0</v>
      </c>
      <c r="AQ2896" s="122"/>
      <c r="AR2896" s="119"/>
    </row>
    <row r="2897" ht="22.5" customHeight="1">
      <c r="A2897" s="89">
        <v>46233.0</v>
      </c>
      <c r="B2897" s="90">
        <v>0.47152777777777777</v>
      </c>
      <c r="C2897" s="91" t="s">
        <v>1133</v>
      </c>
      <c r="D2897" s="129" t="str">
        <f t="array" ref="D2897">XLOOKUP(C2897,'DS ST'!A:A,'DS ST'!B:B)</f>
        <v>BVB</v>
      </c>
      <c r="E2897" s="94" t="str">
        <f t="array" ref="E2897">XLOOKUP($F2897,'GIÁ'!$A:$A,'GIÁ'!$E:$E)</f>
        <v>ĐÔNG</v>
      </c>
      <c r="F2897" s="94">
        <v>8.936077113287E12</v>
      </c>
      <c r="G2897" s="95" t="s">
        <v>2357</v>
      </c>
      <c r="H2897" s="95" t="s">
        <v>1206</v>
      </c>
      <c r="I2897" s="96">
        <v>4.0</v>
      </c>
      <c r="J2897" s="96">
        <v>0.0</v>
      </c>
      <c r="K2897" s="98">
        <f t="shared" si="4"/>
        <v>4</v>
      </c>
      <c r="L2897" s="99" t="s">
        <v>6857</v>
      </c>
      <c r="M2897" s="100" t="s">
        <v>6858</v>
      </c>
      <c r="N2897" s="101" t="str">
        <f t="shared" si="139"/>
        <v>PT1590220-T0018936077113287</v>
      </c>
      <c r="O2897" s="128"/>
      <c r="P2897" s="100"/>
      <c r="Q2897" s="103">
        <f t="shared" si="5"/>
        <v>4</v>
      </c>
      <c r="R2897" s="161"/>
      <c r="S2897" s="105"/>
      <c r="T2897" s="106"/>
      <c r="U2897" s="107" t="s">
        <v>6553</v>
      </c>
      <c r="V2897" s="108" t="s">
        <v>756</v>
      </c>
      <c r="W2897" s="109" t="s">
        <v>1908</v>
      </c>
      <c r="X2897" s="110" t="str">
        <f t="shared" si="6"/>
        <v/>
      </c>
      <c r="Y2897" s="110" t="str">
        <f t="shared" si="7"/>
        <v/>
      </c>
      <c r="Z2897" s="109" t="s">
        <v>797</v>
      </c>
      <c r="AA2897" s="109" t="s">
        <v>802</v>
      </c>
      <c r="AB2897" s="106"/>
      <c r="AC2897" s="158"/>
      <c r="AD2897" s="160"/>
      <c r="AE2897" s="127"/>
      <c r="AF2897" s="113"/>
      <c r="AG2897" s="165" t="str">
        <f t="array" ref="AG2897">XLOOKUP(F2897,'CLV2'!A:A,'CLV2'!E:E)</f>
        <v>2.FROZEN FOODS</v>
      </c>
      <c r="AH2897" s="115" t="str">
        <f t="array" ref="AH2897">XLOOKUP(F2897,'CLV2'!A:A,'CLV2'!F:F)</f>
        <v>3.PIZZA - READY MEALS</v>
      </c>
      <c r="AI2897" s="115" t="str">
        <f t="shared" si="8"/>
        <v>Pack</v>
      </c>
      <c r="AJ2897" s="116">
        <f t="shared" si="9"/>
        <v>1</v>
      </c>
      <c r="AK2897" s="117" t="str">
        <f t="array" ref="AK2897">XLOOKUP(F2897,'GIÁ'!A:A,'GIÁ'!D:D)</f>
        <v>26257.77</v>
      </c>
      <c r="AL2897" s="118">
        <f t="shared" si="10"/>
        <v>105031.08</v>
      </c>
      <c r="AM2897" s="118">
        <f t="shared" si="11"/>
        <v>0</v>
      </c>
      <c r="AN2897" s="119">
        <f t="shared" si="12"/>
        <v>0</v>
      </c>
      <c r="AO2897" s="118">
        <f t="shared" si="13"/>
        <v>105031.08</v>
      </c>
      <c r="AP2897" s="121">
        <f t="shared" si="14"/>
        <v>0</v>
      </c>
      <c r="AQ2897" s="122"/>
      <c r="AR2897" s="119"/>
    </row>
    <row r="2898" ht="22.5" customHeight="1">
      <c r="A2898" s="89">
        <v>46233.0</v>
      </c>
      <c r="B2898" s="90">
        <v>0.47152777777777777</v>
      </c>
      <c r="C2898" s="91" t="s">
        <v>1133</v>
      </c>
      <c r="D2898" s="129" t="str">
        <f t="array" ref="D2898">XLOOKUP(C2898,'DS ST'!A:A,'DS ST'!B:B)</f>
        <v>BVB</v>
      </c>
      <c r="E2898" s="94" t="str">
        <f t="array" ref="E2898">XLOOKUP($F2898,'GIÁ'!$A:$A,'GIÁ'!$E:$E)</f>
        <v>ĐÔNG</v>
      </c>
      <c r="F2898" s="94">
        <v>8.938532826121E12</v>
      </c>
      <c r="G2898" s="95" t="s">
        <v>3050</v>
      </c>
      <c r="H2898" s="95" t="s">
        <v>224</v>
      </c>
      <c r="I2898" s="96">
        <v>2.0</v>
      </c>
      <c r="J2898" s="96">
        <v>0.0</v>
      </c>
      <c r="K2898" s="98">
        <f t="shared" si="4"/>
        <v>2</v>
      </c>
      <c r="L2898" s="99" t="s">
        <v>6857</v>
      </c>
      <c r="M2898" s="100" t="s">
        <v>6858</v>
      </c>
      <c r="N2898" s="101" t="str">
        <f t="shared" si="139"/>
        <v>PT1590220-T0018938532826121</v>
      </c>
      <c r="O2898" s="128"/>
      <c r="P2898" s="100"/>
      <c r="Q2898" s="103">
        <f t="shared" si="5"/>
        <v>2</v>
      </c>
      <c r="R2898" s="161"/>
      <c r="S2898" s="105"/>
      <c r="T2898" s="106"/>
      <c r="U2898" s="107" t="s">
        <v>6541</v>
      </c>
      <c r="V2898" s="108" t="s">
        <v>756</v>
      </c>
      <c r="W2898" s="109" t="s">
        <v>1908</v>
      </c>
      <c r="X2898" s="110" t="str">
        <f t="shared" si="6"/>
        <v/>
      </c>
      <c r="Y2898" s="110" t="str">
        <f t="shared" si="7"/>
        <v/>
      </c>
      <c r="Z2898" s="109" t="s">
        <v>797</v>
      </c>
      <c r="AA2898" s="109" t="s">
        <v>802</v>
      </c>
      <c r="AB2898" s="106"/>
      <c r="AC2898" s="158"/>
      <c r="AD2898" s="160"/>
      <c r="AE2898" s="127"/>
      <c r="AF2898" s="113"/>
      <c r="AG2898" s="165" t="str">
        <f t="array" ref="AG2898">XLOOKUP(F2898,'CLV2'!A:A,'CLV2'!E:E)</f>
        <v>2.FROZEN FOODS</v>
      </c>
      <c r="AH2898" s="115" t="str">
        <f t="array" ref="AH2898">XLOOKUP(F2898,'CLV2'!A:A,'CLV2'!F:F)</f>
        <v>3.PASTRY AND DESSERTS</v>
      </c>
      <c r="AI2898" s="115" t="str">
        <f t="shared" si="8"/>
        <v>Pack</v>
      </c>
      <c r="AJ2898" s="116">
        <f t="shared" si="9"/>
        <v>1</v>
      </c>
      <c r="AK2898" s="117" t="str">
        <f t="array" ref="AK2898">XLOOKUP(F2898,'GIÁ'!A:A,'GIÁ'!D:D)</f>
        <v>21599.37</v>
      </c>
      <c r="AL2898" s="118">
        <f t="shared" si="10"/>
        <v>43198.74</v>
      </c>
      <c r="AM2898" s="118">
        <f t="shared" si="11"/>
        <v>0</v>
      </c>
      <c r="AN2898" s="119">
        <f t="shared" si="12"/>
        <v>0</v>
      </c>
      <c r="AO2898" s="118">
        <f t="shared" si="13"/>
        <v>43198.74</v>
      </c>
      <c r="AP2898" s="121">
        <f t="shared" si="14"/>
        <v>0</v>
      </c>
      <c r="AQ2898" s="122"/>
      <c r="AR2898" s="119"/>
    </row>
    <row r="2899" ht="22.5" customHeight="1">
      <c r="A2899" s="89">
        <v>46233.0</v>
      </c>
      <c r="B2899" s="90">
        <v>0.47152777777777777</v>
      </c>
      <c r="C2899" s="91" t="s">
        <v>1133</v>
      </c>
      <c r="D2899" s="129" t="str">
        <f t="array" ref="D2899">XLOOKUP(C2899,'DS ST'!A:A,'DS ST'!B:B)</f>
        <v>BVB</v>
      </c>
      <c r="E2899" s="94" t="str">
        <f t="array" ref="E2899">XLOOKUP($F2899,'GIÁ'!$A:$A,'GIÁ'!$E:$E)</f>
        <v>ĐÔNG</v>
      </c>
      <c r="F2899" s="94">
        <v>8.934717472008E12</v>
      </c>
      <c r="G2899" s="95" t="s">
        <v>1769</v>
      </c>
      <c r="H2899" s="95" t="s">
        <v>224</v>
      </c>
      <c r="I2899" s="96">
        <v>2.0</v>
      </c>
      <c r="J2899" s="96">
        <v>0.0</v>
      </c>
      <c r="K2899" s="98">
        <f t="shared" si="4"/>
        <v>2</v>
      </c>
      <c r="L2899" s="99" t="s">
        <v>6857</v>
      </c>
      <c r="M2899" s="100" t="s">
        <v>6858</v>
      </c>
      <c r="N2899" s="101" t="str">
        <f t="shared" si="139"/>
        <v>PT1590220-T0018934717472008</v>
      </c>
      <c r="O2899" s="128"/>
      <c r="P2899" s="100"/>
      <c r="Q2899" s="103">
        <f t="shared" si="5"/>
        <v>2</v>
      </c>
      <c r="R2899" s="161"/>
      <c r="S2899" s="105"/>
      <c r="T2899" s="106"/>
      <c r="U2899" s="107" t="s">
        <v>6597</v>
      </c>
      <c r="V2899" s="108" t="s">
        <v>756</v>
      </c>
      <c r="W2899" s="109" t="s">
        <v>1908</v>
      </c>
      <c r="X2899" s="110" t="str">
        <f t="shared" si="6"/>
        <v/>
      </c>
      <c r="Y2899" s="110" t="str">
        <f t="shared" si="7"/>
        <v/>
      </c>
      <c r="Z2899" s="109" t="s">
        <v>797</v>
      </c>
      <c r="AA2899" s="109" t="s">
        <v>802</v>
      </c>
      <c r="AB2899" s="106"/>
      <c r="AC2899" s="158"/>
      <c r="AD2899" s="160"/>
      <c r="AE2899" s="127"/>
      <c r="AF2899" s="113"/>
      <c r="AG2899" s="165" t="str">
        <f t="array" ref="AG2899">XLOOKUP(F2899,'CLV2'!A:A,'CLV2'!E:E)</f>
        <v>2.FROZEN FOODS</v>
      </c>
      <c r="AH2899" s="115" t="str">
        <f t="array" ref="AH2899">XLOOKUP(F2899,'CLV2'!A:A,'CLV2'!F:F)</f>
        <v>3.HOTPOT AND FRIED</v>
      </c>
      <c r="AI2899" s="115" t="str">
        <f t="shared" si="8"/>
        <v>Pack</v>
      </c>
      <c r="AJ2899" s="116">
        <f t="shared" si="9"/>
        <v>1</v>
      </c>
      <c r="AK2899" s="117" t="str">
        <f t="array" ref="AK2899">XLOOKUP(F2899,'GIÁ'!A:A,'GIÁ'!D:D)</f>
        <v>35456.20</v>
      </c>
      <c r="AL2899" s="118">
        <f t="shared" si="10"/>
        <v>70912.4</v>
      </c>
      <c r="AM2899" s="118">
        <f t="shared" si="11"/>
        <v>0</v>
      </c>
      <c r="AN2899" s="119">
        <f t="shared" si="12"/>
        <v>0</v>
      </c>
      <c r="AO2899" s="118">
        <f t="shared" si="13"/>
        <v>70912.4</v>
      </c>
      <c r="AP2899" s="121">
        <f t="shared" si="14"/>
        <v>0</v>
      </c>
      <c r="AQ2899" s="122"/>
      <c r="AR2899" s="119"/>
    </row>
    <row r="2900" ht="22.5" customHeight="1">
      <c r="A2900" s="89">
        <v>46233.0</v>
      </c>
      <c r="B2900" s="90">
        <v>0.47152777777777777</v>
      </c>
      <c r="C2900" s="91" t="s">
        <v>1133</v>
      </c>
      <c r="D2900" s="129" t="str">
        <f t="array" ref="D2900">XLOOKUP(C2900,'DS ST'!A:A,'DS ST'!B:B)</f>
        <v>BVB</v>
      </c>
      <c r="E2900" s="94" t="str">
        <f t="array" ref="E2900">XLOOKUP($F2900,'GIÁ'!$A:$A,'GIÁ'!$E:$E)</f>
        <v>ĐÔNG</v>
      </c>
      <c r="F2900" s="94">
        <v>8.934717262012E12</v>
      </c>
      <c r="G2900" s="95" t="s">
        <v>1715</v>
      </c>
      <c r="H2900" s="95" t="s">
        <v>224</v>
      </c>
      <c r="I2900" s="96">
        <v>8.0</v>
      </c>
      <c r="J2900" s="96">
        <v>0.0</v>
      </c>
      <c r="K2900" s="98">
        <f t="shared" si="4"/>
        <v>8</v>
      </c>
      <c r="L2900" s="99" t="s">
        <v>6857</v>
      </c>
      <c r="M2900" s="100" t="s">
        <v>6858</v>
      </c>
      <c r="N2900" s="101" t="str">
        <f t="shared" si="139"/>
        <v>PT1590220-T0018934717262012</v>
      </c>
      <c r="O2900" s="128"/>
      <c r="P2900" s="100"/>
      <c r="Q2900" s="103">
        <f t="shared" si="5"/>
        <v>8</v>
      </c>
      <c r="R2900" s="161"/>
      <c r="S2900" s="105"/>
      <c r="T2900" s="106"/>
      <c r="U2900" s="107" t="s">
        <v>6528</v>
      </c>
      <c r="V2900" s="108" t="s">
        <v>756</v>
      </c>
      <c r="W2900" s="109" t="s">
        <v>1908</v>
      </c>
      <c r="X2900" s="110" t="str">
        <f t="shared" si="6"/>
        <v/>
      </c>
      <c r="Y2900" s="110" t="str">
        <f t="shared" si="7"/>
        <v/>
      </c>
      <c r="Z2900" s="109" t="s">
        <v>797</v>
      </c>
      <c r="AA2900" s="109" t="s">
        <v>802</v>
      </c>
      <c r="AB2900" s="106"/>
      <c r="AC2900" s="158"/>
      <c r="AD2900" s="160"/>
      <c r="AE2900" s="127"/>
      <c r="AF2900" s="113"/>
      <c r="AG2900" s="165" t="str">
        <f t="array" ref="AG2900">XLOOKUP(F2900,'CLV2'!A:A,'CLV2'!E:E)</f>
        <v>2.FROZEN FOODS</v>
      </c>
      <c r="AH2900" s="115" t="str">
        <f t="array" ref="AH2900">XLOOKUP(F2900,'CLV2'!A:A,'CLV2'!F:F)</f>
        <v>3.HOTPOT AND FRIED</v>
      </c>
      <c r="AI2900" s="115" t="str">
        <f t="shared" si="8"/>
        <v>Pack</v>
      </c>
      <c r="AJ2900" s="116">
        <f t="shared" si="9"/>
        <v>1</v>
      </c>
      <c r="AK2900" s="117" t="str">
        <f t="array" ref="AK2900">XLOOKUP(F2900,'GIÁ'!A:A,'GIÁ'!D:D)</f>
        <v>32686.96</v>
      </c>
      <c r="AL2900" s="118">
        <f t="shared" si="10"/>
        <v>261495.68</v>
      </c>
      <c r="AM2900" s="118">
        <f t="shared" si="11"/>
        <v>0</v>
      </c>
      <c r="AN2900" s="119">
        <f t="shared" si="12"/>
        <v>0</v>
      </c>
      <c r="AO2900" s="118">
        <f t="shared" si="13"/>
        <v>261495.68</v>
      </c>
      <c r="AP2900" s="121">
        <f t="shared" si="14"/>
        <v>0</v>
      </c>
      <c r="AQ2900" s="122"/>
      <c r="AR2900" s="119"/>
    </row>
    <row r="2901" ht="22.5" customHeight="1">
      <c r="A2901" s="89">
        <v>46233.0</v>
      </c>
      <c r="B2901" s="90">
        <v>0.47152777777777777</v>
      </c>
      <c r="C2901" s="91" t="s">
        <v>1133</v>
      </c>
      <c r="D2901" s="129" t="str">
        <f t="array" ref="D2901">XLOOKUP(C2901,'DS ST'!A:A,'DS ST'!B:B)</f>
        <v>BVB</v>
      </c>
      <c r="E2901" s="94" t="str">
        <f t="array" ref="E2901">XLOOKUP($F2901,'GIÁ'!$A:$A,'GIÁ'!$E:$E)</f>
        <v>ĐÔNG</v>
      </c>
      <c r="F2901" s="94">
        <v>8.935319711311E12</v>
      </c>
      <c r="G2901" s="95" t="s">
        <v>2061</v>
      </c>
      <c r="H2901" s="95" t="s">
        <v>224</v>
      </c>
      <c r="I2901" s="96">
        <v>4.0</v>
      </c>
      <c r="J2901" s="96">
        <v>0.0</v>
      </c>
      <c r="K2901" s="98">
        <f t="shared" si="4"/>
        <v>4</v>
      </c>
      <c r="L2901" s="99" t="s">
        <v>6857</v>
      </c>
      <c r="M2901" s="100" t="s">
        <v>6858</v>
      </c>
      <c r="N2901" s="101" t="str">
        <f t="shared" si="139"/>
        <v>PT1590220-T0018935319711311</v>
      </c>
      <c r="O2901" s="128"/>
      <c r="P2901" s="100"/>
      <c r="Q2901" s="103">
        <f t="shared" si="5"/>
        <v>4</v>
      </c>
      <c r="R2901" s="161"/>
      <c r="S2901" s="105"/>
      <c r="T2901" s="106"/>
      <c r="U2901" s="107" t="s">
        <v>6529</v>
      </c>
      <c r="V2901" s="108" t="s">
        <v>756</v>
      </c>
      <c r="W2901" s="109" t="s">
        <v>1908</v>
      </c>
      <c r="X2901" s="110" t="str">
        <f t="shared" si="6"/>
        <v/>
      </c>
      <c r="Y2901" s="110" t="str">
        <f t="shared" si="7"/>
        <v/>
      </c>
      <c r="Z2901" s="109" t="s">
        <v>797</v>
      </c>
      <c r="AA2901" s="109" t="s">
        <v>802</v>
      </c>
      <c r="AB2901" s="106"/>
      <c r="AC2901" s="158"/>
      <c r="AD2901" s="160"/>
      <c r="AE2901" s="127"/>
      <c r="AF2901" s="113"/>
      <c r="AG2901" s="165" t="str">
        <f t="array" ref="AG2901">XLOOKUP(F2901,'CLV2'!A:A,'CLV2'!E:E)</f>
        <v>2.FROZEN FOODS</v>
      </c>
      <c r="AH2901" s="115" t="str">
        <f t="array" ref="AH2901">XLOOKUP(F2901,'CLV2'!A:A,'CLV2'!F:F)</f>
        <v>3.HOTPOT AND FRIED</v>
      </c>
      <c r="AI2901" s="115" t="str">
        <f t="shared" si="8"/>
        <v>Pack</v>
      </c>
      <c r="AJ2901" s="116">
        <f t="shared" si="9"/>
        <v>1</v>
      </c>
      <c r="AK2901" s="117" t="str">
        <f t="array" ref="AK2901">XLOOKUP(F2901,'GIÁ'!A:A,'GIÁ'!D:D)</f>
        <v>30542.46</v>
      </c>
      <c r="AL2901" s="118">
        <f t="shared" si="10"/>
        <v>122169.84</v>
      </c>
      <c r="AM2901" s="118">
        <f t="shared" si="11"/>
        <v>0</v>
      </c>
      <c r="AN2901" s="119">
        <f t="shared" si="12"/>
        <v>0</v>
      </c>
      <c r="AO2901" s="118">
        <f t="shared" si="13"/>
        <v>122169.84</v>
      </c>
      <c r="AP2901" s="121">
        <f t="shared" si="14"/>
        <v>0</v>
      </c>
      <c r="AQ2901" s="122"/>
      <c r="AR2901" s="119"/>
    </row>
    <row r="2902" ht="22.5" customHeight="1">
      <c r="A2902" s="89">
        <v>46233.0</v>
      </c>
      <c r="B2902" s="90">
        <v>0.47152777777777777</v>
      </c>
      <c r="C2902" s="91" t="s">
        <v>1133</v>
      </c>
      <c r="D2902" s="129" t="str">
        <f t="array" ref="D2902">XLOOKUP(C2902,'DS ST'!A:A,'DS ST'!B:B)</f>
        <v>BVB</v>
      </c>
      <c r="E2902" s="94" t="str">
        <f t="array" ref="E2902">XLOOKUP($F2902,'GIÁ'!$A:$A,'GIÁ'!$E:$E)</f>
        <v>ĐÔNG</v>
      </c>
      <c r="F2902" s="94">
        <v>8.93607627967E12</v>
      </c>
      <c r="G2902" s="95" t="s">
        <v>2317</v>
      </c>
      <c r="H2902" s="95" t="s">
        <v>224</v>
      </c>
      <c r="I2902" s="96">
        <v>4.0</v>
      </c>
      <c r="J2902" s="96">
        <v>0.0</v>
      </c>
      <c r="K2902" s="98">
        <f t="shared" si="4"/>
        <v>4</v>
      </c>
      <c r="L2902" s="99" t="s">
        <v>6857</v>
      </c>
      <c r="M2902" s="100" t="s">
        <v>6858</v>
      </c>
      <c r="N2902" s="101" t="str">
        <f t="shared" si="139"/>
        <v>PT1590220-T0018936076279670</v>
      </c>
      <c r="O2902" s="128"/>
      <c r="P2902" s="100"/>
      <c r="Q2902" s="103">
        <f t="shared" si="5"/>
        <v>4</v>
      </c>
      <c r="R2902" s="161"/>
      <c r="S2902" s="105"/>
      <c r="T2902" s="106"/>
      <c r="U2902" s="107" t="s">
        <v>6530</v>
      </c>
      <c r="V2902" s="108" t="s">
        <v>756</v>
      </c>
      <c r="W2902" s="109" t="s">
        <v>1908</v>
      </c>
      <c r="X2902" s="110" t="str">
        <f t="shared" si="6"/>
        <v/>
      </c>
      <c r="Y2902" s="110" t="str">
        <f t="shared" si="7"/>
        <v/>
      </c>
      <c r="Z2902" s="109" t="s">
        <v>797</v>
      </c>
      <c r="AA2902" s="109" t="s">
        <v>802</v>
      </c>
      <c r="AB2902" s="106"/>
      <c r="AC2902" s="158"/>
      <c r="AD2902" s="160"/>
      <c r="AE2902" s="127"/>
      <c r="AF2902" s="113"/>
      <c r="AG2902" s="165" t="str">
        <f t="array" ref="AG2902">XLOOKUP(F2902,'CLV2'!A:A,'CLV2'!E:E)</f>
        <v>2.FROZEN FOODS</v>
      </c>
      <c r="AH2902" s="115" t="str">
        <f t="array" ref="AH2902">XLOOKUP(F2902,'CLV2'!A:A,'CLV2'!F:F)</f>
        <v>3.PASTRY AND DESSERTS</v>
      </c>
      <c r="AI2902" s="115" t="str">
        <f t="shared" si="8"/>
        <v>Pack</v>
      </c>
      <c r="AJ2902" s="116">
        <f t="shared" si="9"/>
        <v>1</v>
      </c>
      <c r="AK2902" s="117" t="str">
        <f t="array" ref="AK2902">XLOOKUP(F2902,'GIÁ'!A:A,'GIÁ'!D:D)</f>
        <v>26872.96</v>
      </c>
      <c r="AL2902" s="118">
        <f t="shared" si="10"/>
        <v>107491.84</v>
      </c>
      <c r="AM2902" s="118">
        <f t="shared" si="11"/>
        <v>0</v>
      </c>
      <c r="AN2902" s="119">
        <f t="shared" si="12"/>
        <v>0</v>
      </c>
      <c r="AO2902" s="118">
        <f t="shared" si="13"/>
        <v>107491.84</v>
      </c>
      <c r="AP2902" s="121">
        <f t="shared" si="14"/>
        <v>0</v>
      </c>
      <c r="AQ2902" s="122"/>
      <c r="AR2902" s="119"/>
    </row>
    <row r="2903" ht="22.5" customHeight="1">
      <c r="A2903" s="89">
        <v>46233.0</v>
      </c>
      <c r="B2903" s="90">
        <v>0.47152777777777777</v>
      </c>
      <c r="C2903" s="91" t="s">
        <v>1133</v>
      </c>
      <c r="D2903" s="129" t="str">
        <f t="array" ref="D2903">XLOOKUP(C2903,'DS ST'!A:A,'DS ST'!B:B)</f>
        <v>BVB</v>
      </c>
      <c r="E2903" s="94" t="str">
        <f t="array" ref="E2903">XLOOKUP($F2903,'GIÁ'!$A:$A,'GIÁ'!$E:$E)</f>
        <v>ĐÔNG</v>
      </c>
      <c r="F2903" s="94">
        <v>8.934717261336E12</v>
      </c>
      <c r="G2903" s="95" t="s">
        <v>1710</v>
      </c>
      <c r="H2903" s="95" t="s">
        <v>224</v>
      </c>
      <c r="I2903" s="96">
        <v>4.0</v>
      </c>
      <c r="J2903" s="96">
        <v>0.0</v>
      </c>
      <c r="K2903" s="98">
        <f t="shared" si="4"/>
        <v>4</v>
      </c>
      <c r="L2903" s="99" t="s">
        <v>6857</v>
      </c>
      <c r="M2903" s="100" t="s">
        <v>6858</v>
      </c>
      <c r="N2903" s="101" t="str">
        <f t="shared" si="139"/>
        <v>PT1590220-T0018934717261336</v>
      </c>
      <c r="O2903" s="128"/>
      <c r="P2903" s="100"/>
      <c r="Q2903" s="103">
        <f t="shared" si="5"/>
        <v>4</v>
      </c>
      <c r="R2903" s="161"/>
      <c r="S2903" s="105"/>
      <c r="T2903" s="106"/>
      <c r="U2903" s="107" t="s">
        <v>6677</v>
      </c>
      <c r="V2903" s="108" t="s">
        <v>756</v>
      </c>
      <c r="W2903" s="109" t="s">
        <v>1908</v>
      </c>
      <c r="X2903" s="110" t="str">
        <f t="shared" si="6"/>
        <v/>
      </c>
      <c r="Y2903" s="110" t="str">
        <f t="shared" si="7"/>
        <v/>
      </c>
      <c r="Z2903" s="109" t="s">
        <v>797</v>
      </c>
      <c r="AA2903" s="109" t="s">
        <v>802</v>
      </c>
      <c r="AB2903" s="106"/>
      <c r="AC2903" s="158"/>
      <c r="AD2903" s="160"/>
      <c r="AE2903" s="127"/>
      <c r="AF2903" s="113"/>
      <c r="AG2903" s="165" t="str">
        <f t="array" ref="AG2903">XLOOKUP(F2903,'CLV2'!A:A,'CLV2'!E:E)</f>
        <v>2.FROZEN FOODS</v>
      </c>
      <c r="AH2903" s="115" t="str">
        <f t="array" ref="AH2903">XLOOKUP(F2903,'CLV2'!A:A,'CLV2'!F:F)</f>
        <v>3.HOTPOT AND FRIED</v>
      </c>
      <c r="AI2903" s="115" t="str">
        <f t="shared" si="8"/>
        <v>Pack</v>
      </c>
      <c r="AJ2903" s="116">
        <f t="shared" si="9"/>
        <v>1</v>
      </c>
      <c r="AK2903" s="117" t="str">
        <f t="array" ref="AK2903">XLOOKUP(F2903,'GIÁ'!A:A,'GIÁ'!D:D)</f>
        <v>46253.48</v>
      </c>
      <c r="AL2903" s="118">
        <f t="shared" si="10"/>
        <v>185013.92</v>
      </c>
      <c r="AM2903" s="118">
        <f t="shared" si="11"/>
        <v>0</v>
      </c>
      <c r="AN2903" s="119">
        <f t="shared" si="12"/>
        <v>0</v>
      </c>
      <c r="AO2903" s="118">
        <f t="shared" si="13"/>
        <v>185013.92</v>
      </c>
      <c r="AP2903" s="121">
        <f t="shared" si="14"/>
        <v>0</v>
      </c>
      <c r="AQ2903" s="122"/>
      <c r="AR2903" s="119"/>
    </row>
    <row r="2904" ht="22.5" customHeight="1">
      <c r="A2904" s="89">
        <v>46233.0</v>
      </c>
      <c r="B2904" s="90">
        <v>0.47152777777777777</v>
      </c>
      <c r="C2904" s="91" t="s">
        <v>1133</v>
      </c>
      <c r="D2904" s="129" t="str">
        <f t="array" ref="D2904">XLOOKUP(C2904,'DS ST'!A:A,'DS ST'!B:B)</f>
        <v>BVB</v>
      </c>
      <c r="E2904" s="94" t="str">
        <f t="array" ref="E2904">XLOOKUP($F2904,'GIÁ'!$A:$A,'GIÁ'!$E:$E)</f>
        <v>ĐÔNG</v>
      </c>
      <c r="F2904" s="94">
        <v>8.93623909005E12</v>
      </c>
      <c r="G2904" s="95" t="s">
        <v>2717</v>
      </c>
      <c r="H2904" s="95" t="s">
        <v>75</v>
      </c>
      <c r="I2904" s="96">
        <v>4.0</v>
      </c>
      <c r="J2904" s="96">
        <v>0.0</v>
      </c>
      <c r="K2904" s="98">
        <f t="shared" si="4"/>
        <v>4</v>
      </c>
      <c r="L2904" s="99" t="s">
        <v>6857</v>
      </c>
      <c r="M2904" s="100" t="s">
        <v>6858</v>
      </c>
      <c r="N2904" s="101" t="str">
        <f t="shared" si="139"/>
        <v>PT1590220-T0018936239090050</v>
      </c>
      <c r="O2904" s="128"/>
      <c r="P2904" s="100"/>
      <c r="Q2904" s="103">
        <f t="shared" si="5"/>
        <v>4</v>
      </c>
      <c r="R2904" s="161"/>
      <c r="S2904" s="105"/>
      <c r="T2904" s="106"/>
      <c r="U2904" s="107" t="s">
        <v>6538</v>
      </c>
      <c r="V2904" s="108" t="s">
        <v>756</v>
      </c>
      <c r="W2904" s="109" t="s">
        <v>1908</v>
      </c>
      <c r="X2904" s="110" t="str">
        <f t="shared" si="6"/>
        <v/>
      </c>
      <c r="Y2904" s="110" t="str">
        <f t="shared" si="7"/>
        <v/>
      </c>
      <c r="Z2904" s="109" t="s">
        <v>797</v>
      </c>
      <c r="AA2904" s="109" t="s">
        <v>802</v>
      </c>
      <c r="AB2904" s="106"/>
      <c r="AC2904" s="158"/>
      <c r="AD2904" s="160"/>
      <c r="AE2904" s="127"/>
      <c r="AF2904" s="113"/>
      <c r="AG2904" s="165" t="str">
        <f t="array" ref="AG2904">XLOOKUP(F2904,'CLV2'!A:A,'CLV2'!E:E)</f>
        <v>2.MEAT</v>
      </c>
      <c r="AH2904" s="115" t="str">
        <f t="array" ref="AH2904">XLOOKUP(F2904,'CLV2'!A:A,'CLV2'!F:F)</f>
        <v>3.FROZEN MEAT</v>
      </c>
      <c r="AI2904" s="115" t="str">
        <f t="shared" si="8"/>
        <v>Pack</v>
      </c>
      <c r="AJ2904" s="116">
        <f t="shared" si="9"/>
        <v>1</v>
      </c>
      <c r="AK2904" s="117" t="str">
        <f t="array" ref="AK2904">XLOOKUP(F2904,'GIÁ'!A:A,'GIÁ'!D:D)</f>
        <v>118354.38</v>
      </c>
      <c r="AL2904" s="118">
        <f t="shared" si="10"/>
        <v>473417.52</v>
      </c>
      <c r="AM2904" s="118">
        <f t="shared" si="11"/>
        <v>0</v>
      </c>
      <c r="AN2904" s="119">
        <f t="shared" si="12"/>
        <v>0</v>
      </c>
      <c r="AO2904" s="118">
        <f t="shared" si="13"/>
        <v>473417.52</v>
      </c>
      <c r="AP2904" s="121">
        <f t="shared" si="14"/>
        <v>0</v>
      </c>
      <c r="AQ2904" s="122"/>
      <c r="AR2904" s="119"/>
    </row>
    <row r="2905" ht="22.5" customHeight="1">
      <c r="A2905" s="89">
        <v>46233.0</v>
      </c>
      <c r="B2905" s="90">
        <v>0.47152777777777777</v>
      </c>
      <c r="C2905" s="91" t="s">
        <v>1133</v>
      </c>
      <c r="D2905" s="129" t="str">
        <f t="array" ref="D2905">XLOOKUP(C2905,'DS ST'!A:A,'DS ST'!B:B)</f>
        <v>BVB</v>
      </c>
      <c r="E2905" s="94" t="str">
        <f t="array" ref="E2905">XLOOKUP($F2905,'GIÁ'!$A:$A,'GIÁ'!$E:$E)</f>
        <v>ĐÔNG</v>
      </c>
      <c r="F2905" s="94">
        <v>8.936190860716E12</v>
      </c>
      <c r="G2905" s="95" t="s">
        <v>2610</v>
      </c>
      <c r="H2905" s="95" t="s">
        <v>93</v>
      </c>
      <c r="I2905" s="96">
        <v>7.0</v>
      </c>
      <c r="J2905" s="96">
        <v>0.0</v>
      </c>
      <c r="K2905" s="98">
        <f t="shared" si="4"/>
        <v>7</v>
      </c>
      <c r="L2905" s="99" t="s">
        <v>6857</v>
      </c>
      <c r="M2905" s="100" t="s">
        <v>6858</v>
      </c>
      <c r="N2905" s="101" t="str">
        <f t="shared" si="139"/>
        <v>PT1590220-T0018936190860716</v>
      </c>
      <c r="O2905" s="128"/>
      <c r="P2905" s="100"/>
      <c r="Q2905" s="103">
        <f t="shared" si="5"/>
        <v>7</v>
      </c>
      <c r="R2905" s="161"/>
      <c r="S2905" s="105"/>
      <c r="T2905" s="106"/>
      <c r="U2905" s="107" t="s">
        <v>6539</v>
      </c>
      <c r="V2905" s="108" t="s">
        <v>756</v>
      </c>
      <c r="W2905" s="109" t="s">
        <v>1908</v>
      </c>
      <c r="X2905" s="110" t="str">
        <f t="shared" si="6"/>
        <v/>
      </c>
      <c r="Y2905" s="110" t="str">
        <f t="shared" si="7"/>
        <v/>
      </c>
      <c r="Z2905" s="109" t="s">
        <v>797</v>
      </c>
      <c r="AA2905" s="109" t="s">
        <v>802</v>
      </c>
      <c r="AB2905" s="106"/>
      <c r="AC2905" s="158"/>
      <c r="AD2905" s="160"/>
      <c r="AE2905" s="127"/>
      <c r="AF2905" s="113"/>
      <c r="AG2905" s="165" t="str">
        <f t="array" ref="AG2905">XLOOKUP(F2905,'CLV2'!A:A,'CLV2'!E:E)</f>
        <v>2.MEAT</v>
      </c>
      <c r="AH2905" s="115" t="str">
        <f t="array" ref="AH2905">XLOOKUP(F2905,'CLV2'!A:A,'CLV2'!F:F)</f>
        <v>3.FROZEN MEAT</v>
      </c>
      <c r="AI2905" s="115" t="str">
        <f t="shared" si="8"/>
        <v>Pack</v>
      </c>
      <c r="AJ2905" s="116">
        <f t="shared" si="9"/>
        <v>1</v>
      </c>
      <c r="AK2905" s="117" t="str">
        <f t="array" ref="AK2905">XLOOKUP(F2905,'GIÁ'!A:A,'GIÁ'!D:D)</f>
        <v>49176.27</v>
      </c>
      <c r="AL2905" s="118">
        <f t="shared" si="10"/>
        <v>344233.89</v>
      </c>
      <c r="AM2905" s="118">
        <f t="shared" si="11"/>
        <v>0</v>
      </c>
      <c r="AN2905" s="119">
        <f t="shared" si="12"/>
        <v>0</v>
      </c>
      <c r="AO2905" s="118">
        <f t="shared" si="13"/>
        <v>344233.89</v>
      </c>
      <c r="AP2905" s="121">
        <f t="shared" si="14"/>
        <v>0</v>
      </c>
      <c r="AQ2905" s="122"/>
      <c r="AR2905" s="119"/>
    </row>
    <row r="2906" ht="22.5" customHeight="1">
      <c r="A2906" s="89">
        <v>46233.0</v>
      </c>
      <c r="B2906" s="90">
        <v>0.47152777777777777</v>
      </c>
      <c r="C2906" s="91" t="s">
        <v>1133</v>
      </c>
      <c r="D2906" s="129" t="str">
        <f t="array" ref="D2906">XLOOKUP(C2906,'DS ST'!A:A,'DS ST'!B:B)</f>
        <v>BVB</v>
      </c>
      <c r="E2906" s="94" t="str">
        <f t="array" ref="E2906">XLOOKUP($F2906,'GIÁ'!$A:$A,'GIÁ'!$E:$E)</f>
        <v>ĐÔNG</v>
      </c>
      <c r="F2906" s="94">
        <v>8.936239090036E12</v>
      </c>
      <c r="G2906" s="95" t="s">
        <v>2713</v>
      </c>
      <c r="H2906" s="95" t="s">
        <v>75</v>
      </c>
      <c r="I2906" s="96">
        <v>4.0</v>
      </c>
      <c r="J2906" s="96">
        <v>0.0</v>
      </c>
      <c r="K2906" s="98">
        <f t="shared" si="4"/>
        <v>4</v>
      </c>
      <c r="L2906" s="99" t="s">
        <v>6857</v>
      </c>
      <c r="M2906" s="100" t="s">
        <v>6858</v>
      </c>
      <c r="N2906" s="101" t="str">
        <f t="shared" si="139"/>
        <v>PT1590220-T0018936239090036</v>
      </c>
      <c r="O2906" s="128"/>
      <c r="P2906" s="100"/>
      <c r="Q2906" s="103">
        <f t="shared" si="5"/>
        <v>4</v>
      </c>
      <c r="R2906" s="161"/>
      <c r="S2906" s="105"/>
      <c r="T2906" s="106"/>
      <c r="U2906" s="107" t="s">
        <v>6539</v>
      </c>
      <c r="V2906" s="108" t="s">
        <v>756</v>
      </c>
      <c r="W2906" s="109" t="s">
        <v>1908</v>
      </c>
      <c r="X2906" s="110" t="str">
        <f t="shared" si="6"/>
        <v/>
      </c>
      <c r="Y2906" s="110" t="str">
        <f t="shared" si="7"/>
        <v/>
      </c>
      <c r="Z2906" s="109" t="s">
        <v>797</v>
      </c>
      <c r="AA2906" s="109" t="s">
        <v>802</v>
      </c>
      <c r="AB2906" s="106"/>
      <c r="AC2906" s="158"/>
      <c r="AD2906" s="160"/>
      <c r="AE2906" s="127"/>
      <c r="AF2906" s="113"/>
      <c r="AG2906" s="165" t="str">
        <f t="array" ref="AG2906">XLOOKUP(F2906,'CLV2'!A:A,'CLV2'!E:E)</f>
        <v>2.MEAT</v>
      </c>
      <c r="AH2906" s="115" t="str">
        <f t="array" ref="AH2906">XLOOKUP(F2906,'CLV2'!A:A,'CLV2'!F:F)</f>
        <v>3.FROZEN MEAT</v>
      </c>
      <c r="AI2906" s="115" t="str">
        <f t="shared" si="8"/>
        <v>Pack</v>
      </c>
      <c r="AJ2906" s="116">
        <f t="shared" si="9"/>
        <v>1</v>
      </c>
      <c r="AK2906" s="117" t="str">
        <f t="array" ref="AK2906">XLOOKUP(F2906,'GIÁ'!A:A,'GIÁ'!D:D)</f>
        <v>47814.16</v>
      </c>
      <c r="AL2906" s="118">
        <f t="shared" si="10"/>
        <v>191256.64</v>
      </c>
      <c r="AM2906" s="118">
        <f t="shared" si="11"/>
        <v>0</v>
      </c>
      <c r="AN2906" s="119">
        <f t="shared" si="12"/>
        <v>0</v>
      </c>
      <c r="AO2906" s="118">
        <f t="shared" si="13"/>
        <v>191256.64</v>
      </c>
      <c r="AP2906" s="121">
        <f t="shared" si="14"/>
        <v>0</v>
      </c>
      <c r="AQ2906" s="122"/>
      <c r="AR2906" s="119"/>
    </row>
    <row r="2907" ht="22.5" customHeight="1">
      <c r="A2907" s="89">
        <v>46233.0</v>
      </c>
      <c r="B2907" s="90">
        <v>0.47152777777777777</v>
      </c>
      <c r="C2907" s="91" t="s">
        <v>1133</v>
      </c>
      <c r="D2907" s="129" t="str">
        <f t="array" ref="D2907">XLOOKUP(C2907,'DS ST'!A:A,'DS ST'!B:B)</f>
        <v>BVB</v>
      </c>
      <c r="E2907" s="94" t="str">
        <f t="array" ref="E2907">XLOOKUP($F2907,'GIÁ'!$A:$A,'GIÁ'!$E:$E)</f>
        <v>ĐÔNG</v>
      </c>
      <c r="F2907" s="94">
        <v>8.938535604047E12</v>
      </c>
      <c r="G2907" s="95" t="s">
        <v>3054</v>
      </c>
      <c r="H2907" s="95" t="s">
        <v>787</v>
      </c>
      <c r="I2907" s="96">
        <v>1.0</v>
      </c>
      <c r="J2907" s="96">
        <v>0.0</v>
      </c>
      <c r="K2907" s="98">
        <f t="shared" si="4"/>
        <v>1</v>
      </c>
      <c r="L2907" s="99" t="s">
        <v>6857</v>
      </c>
      <c r="M2907" s="100" t="s">
        <v>6858</v>
      </c>
      <c r="N2907" s="101" t="str">
        <f t="shared" si="139"/>
        <v>PT1590220-T0018938535604047</v>
      </c>
      <c r="O2907" s="128"/>
      <c r="P2907" s="100"/>
      <c r="Q2907" s="103">
        <f t="shared" si="5"/>
        <v>1</v>
      </c>
      <c r="R2907" s="161"/>
      <c r="S2907" s="105"/>
      <c r="T2907" s="106"/>
      <c r="U2907" s="107" t="s">
        <v>6541</v>
      </c>
      <c r="V2907" s="108" t="s">
        <v>756</v>
      </c>
      <c r="W2907" s="109" t="s">
        <v>1908</v>
      </c>
      <c r="X2907" s="110" t="str">
        <f t="shared" si="6"/>
        <v/>
      </c>
      <c r="Y2907" s="110" t="str">
        <f t="shared" si="7"/>
        <v/>
      </c>
      <c r="Z2907" s="109" t="s">
        <v>797</v>
      </c>
      <c r="AA2907" s="109" t="s">
        <v>802</v>
      </c>
      <c r="AB2907" s="106"/>
      <c r="AC2907" s="158"/>
      <c r="AD2907" s="160"/>
      <c r="AE2907" s="127"/>
      <c r="AF2907" s="113"/>
      <c r="AG2907" s="165" t="str">
        <f t="array" ref="AG2907">XLOOKUP(F2907,'CLV2'!A:A,'CLV2'!E:E)</f>
        <v>2.FISH AND SEAFOOD</v>
      </c>
      <c r="AH2907" s="115" t="str">
        <f t="array" ref="AH2907">XLOOKUP(F2907,'CLV2'!A:A,'CLV2'!F:F)</f>
        <v>3.FROZEN FISH AND SEAFOOD</v>
      </c>
      <c r="AI2907" s="115" t="str">
        <f t="shared" si="8"/>
        <v>Pack</v>
      </c>
      <c r="AJ2907" s="116">
        <f t="shared" si="9"/>
        <v>1</v>
      </c>
      <c r="AK2907" s="117" t="str">
        <f t="array" ref="AK2907">XLOOKUP(F2907,'GIÁ'!A:A,'GIÁ'!D:D)</f>
        <v>48011.15</v>
      </c>
      <c r="AL2907" s="118">
        <f t="shared" si="10"/>
        <v>48011.15</v>
      </c>
      <c r="AM2907" s="118">
        <f t="shared" si="11"/>
        <v>0</v>
      </c>
      <c r="AN2907" s="119">
        <f t="shared" si="12"/>
        <v>0</v>
      </c>
      <c r="AO2907" s="118">
        <f t="shared" si="13"/>
        <v>48011.15</v>
      </c>
      <c r="AP2907" s="121">
        <f t="shared" si="14"/>
        <v>0</v>
      </c>
      <c r="AQ2907" s="122"/>
      <c r="AR2907" s="119"/>
    </row>
    <row r="2908" ht="22.5" customHeight="1">
      <c r="A2908" s="89">
        <v>46233.0</v>
      </c>
      <c r="B2908" s="90">
        <v>0.47152777777777777</v>
      </c>
      <c r="C2908" s="91" t="s">
        <v>1133</v>
      </c>
      <c r="D2908" s="129" t="str">
        <f t="array" ref="D2908">XLOOKUP(C2908,'DS ST'!A:A,'DS ST'!B:B)</f>
        <v>BVB</v>
      </c>
      <c r="E2908" s="94" t="str">
        <f t="array" ref="E2908">XLOOKUP($F2908,'GIÁ'!$A:$A,'GIÁ'!$E:$E)</f>
        <v>ĐÔNG</v>
      </c>
      <c r="F2908" s="94">
        <v>8.936187610089E12</v>
      </c>
      <c r="G2908" s="95" t="s">
        <v>2590</v>
      </c>
      <c r="H2908" s="95" t="s">
        <v>224</v>
      </c>
      <c r="I2908" s="96">
        <v>4.0</v>
      </c>
      <c r="J2908" s="96">
        <v>0.0</v>
      </c>
      <c r="K2908" s="98">
        <f t="shared" si="4"/>
        <v>4</v>
      </c>
      <c r="L2908" s="99" t="s">
        <v>6857</v>
      </c>
      <c r="M2908" s="100" t="s">
        <v>6858</v>
      </c>
      <c r="N2908" s="101" t="str">
        <f t="shared" si="139"/>
        <v>PT1590220-T0018936187610089</v>
      </c>
      <c r="O2908" s="128"/>
      <c r="P2908" s="100"/>
      <c r="Q2908" s="103">
        <f t="shared" si="5"/>
        <v>4</v>
      </c>
      <c r="R2908" s="161"/>
      <c r="S2908" s="105"/>
      <c r="T2908" s="106"/>
      <c r="U2908" s="107" t="s">
        <v>6532</v>
      </c>
      <c r="V2908" s="108" t="s">
        <v>756</v>
      </c>
      <c r="W2908" s="109" t="s">
        <v>1908</v>
      </c>
      <c r="X2908" s="110" t="str">
        <f t="shared" si="6"/>
        <v/>
      </c>
      <c r="Y2908" s="110" t="str">
        <f t="shared" si="7"/>
        <v/>
      </c>
      <c r="Z2908" s="109" t="s">
        <v>797</v>
      </c>
      <c r="AA2908" s="109" t="s">
        <v>802</v>
      </c>
      <c r="AB2908" s="106"/>
      <c r="AC2908" s="158"/>
      <c r="AD2908" s="160"/>
      <c r="AE2908" s="127"/>
      <c r="AF2908" s="113"/>
      <c r="AG2908" s="165" t="str">
        <f t="array" ref="AG2908">XLOOKUP(F2908,'CLV2'!A:A,'CLV2'!E:E)</f>
        <v>2.FISH AND SEAFOOD</v>
      </c>
      <c r="AH2908" s="115" t="str">
        <f t="array" ref="AH2908">XLOOKUP(F2908,'CLV2'!A:A,'CLV2'!F:F)</f>
        <v>3.FROZEN FISH AND SEAFOOD</v>
      </c>
      <c r="AI2908" s="115" t="str">
        <f t="shared" si="8"/>
        <v>Pack</v>
      </c>
      <c r="AJ2908" s="116">
        <f t="shared" si="9"/>
        <v>1</v>
      </c>
      <c r="AK2908" s="117" t="str">
        <f t="array" ref="AK2908">XLOOKUP(F2908,'GIÁ'!A:A,'GIÁ'!D:D)</f>
        <v>73948.55</v>
      </c>
      <c r="AL2908" s="118">
        <f t="shared" si="10"/>
        <v>295794.2</v>
      </c>
      <c r="AM2908" s="118">
        <f t="shared" si="11"/>
        <v>0</v>
      </c>
      <c r="AN2908" s="119">
        <f t="shared" si="12"/>
        <v>0</v>
      </c>
      <c r="AO2908" s="118">
        <f t="shared" si="13"/>
        <v>295794.2</v>
      </c>
      <c r="AP2908" s="121">
        <f t="shared" si="14"/>
        <v>0</v>
      </c>
      <c r="AQ2908" s="122"/>
      <c r="AR2908" s="119"/>
    </row>
    <row r="2909" ht="22.5" customHeight="1">
      <c r="A2909" s="89">
        <v>46233.0</v>
      </c>
      <c r="B2909" s="90">
        <v>0.47152777777777777</v>
      </c>
      <c r="C2909" s="91" t="s">
        <v>1133</v>
      </c>
      <c r="D2909" s="129" t="str">
        <f t="array" ref="D2909">XLOOKUP(C2909,'DS ST'!A:A,'DS ST'!B:B)</f>
        <v>BVB</v>
      </c>
      <c r="E2909" s="94" t="str">
        <f t="array" ref="E2909">XLOOKUP($F2909,'GIÁ'!$A:$A,'GIÁ'!$E:$E)</f>
        <v>ĐÔNG</v>
      </c>
      <c r="F2909" s="94">
        <v>8.938535604597E12</v>
      </c>
      <c r="G2909" s="95" t="s">
        <v>3063</v>
      </c>
      <c r="H2909" s="95" t="s">
        <v>93</v>
      </c>
      <c r="I2909" s="96">
        <v>6.0</v>
      </c>
      <c r="J2909" s="96">
        <v>0.0</v>
      </c>
      <c r="K2909" s="98">
        <f t="shared" si="4"/>
        <v>6</v>
      </c>
      <c r="L2909" s="99" t="s">
        <v>6857</v>
      </c>
      <c r="M2909" s="100" t="s">
        <v>6858</v>
      </c>
      <c r="N2909" s="101" t="str">
        <f t="shared" si="139"/>
        <v>PT1590220-T0018938535604597</v>
      </c>
      <c r="O2909" s="128"/>
      <c r="P2909" s="100"/>
      <c r="Q2909" s="103">
        <f t="shared" si="5"/>
        <v>6</v>
      </c>
      <c r="R2909" s="161"/>
      <c r="S2909" s="105"/>
      <c r="T2909" s="106"/>
      <c r="U2909" s="107" t="s">
        <v>6542</v>
      </c>
      <c r="V2909" s="108" t="s">
        <v>756</v>
      </c>
      <c r="W2909" s="109" t="s">
        <v>1908</v>
      </c>
      <c r="X2909" s="110" t="str">
        <f t="shared" si="6"/>
        <v/>
      </c>
      <c r="Y2909" s="110" t="str">
        <f t="shared" si="7"/>
        <v/>
      </c>
      <c r="Z2909" s="109" t="s">
        <v>797</v>
      </c>
      <c r="AA2909" s="109" t="s">
        <v>802</v>
      </c>
      <c r="AB2909" s="106"/>
      <c r="AC2909" s="158"/>
      <c r="AD2909" s="160"/>
      <c r="AE2909" s="127"/>
      <c r="AF2909" s="113"/>
      <c r="AG2909" s="165" t="str">
        <f t="array" ref="AG2909">XLOOKUP(F2909,'CLV2'!A:A,'CLV2'!E:E)</f>
        <v>2.FISH AND SEAFOOD</v>
      </c>
      <c r="AH2909" s="115" t="str">
        <f t="array" ref="AH2909">XLOOKUP(F2909,'CLV2'!A:A,'CLV2'!F:F)</f>
        <v>3.FROZEN FISH AND SEAFOOD</v>
      </c>
      <c r="AI2909" s="115" t="str">
        <f t="shared" si="8"/>
        <v>Pack</v>
      </c>
      <c r="AJ2909" s="116">
        <f t="shared" si="9"/>
        <v>1</v>
      </c>
      <c r="AK2909" s="117" t="str">
        <f t="array" ref="AK2909">XLOOKUP(F2909,'GIÁ'!A:A,'GIÁ'!D:D)</f>
        <v>54841.46</v>
      </c>
      <c r="AL2909" s="118">
        <f t="shared" si="10"/>
        <v>329048.76</v>
      </c>
      <c r="AM2909" s="118">
        <f t="shared" si="11"/>
        <v>0</v>
      </c>
      <c r="AN2909" s="119">
        <f t="shared" si="12"/>
        <v>0</v>
      </c>
      <c r="AO2909" s="118">
        <f t="shared" si="13"/>
        <v>329048.76</v>
      </c>
      <c r="AP2909" s="121">
        <f t="shared" si="14"/>
        <v>0</v>
      </c>
      <c r="AQ2909" s="122"/>
      <c r="AR2909" s="119"/>
    </row>
    <row r="2910" ht="22.5" customHeight="1">
      <c r="A2910" s="89">
        <v>46233.0</v>
      </c>
      <c r="B2910" s="90">
        <v>0.47152777777777777</v>
      </c>
      <c r="C2910" s="91" t="s">
        <v>1133</v>
      </c>
      <c r="D2910" s="129" t="str">
        <f t="array" ref="D2910">XLOOKUP(C2910,'DS ST'!A:A,'DS ST'!B:B)</f>
        <v>BVB</v>
      </c>
      <c r="E2910" s="94" t="str">
        <f t="array" ref="E2910">XLOOKUP($F2910,'GIÁ'!$A:$A,'GIÁ'!$E:$E)</f>
        <v>ĐÔNG</v>
      </c>
      <c r="F2910" s="94">
        <v>8.936190860464E12</v>
      </c>
      <c r="G2910" s="95" t="s">
        <v>2608</v>
      </c>
      <c r="H2910" s="95" t="s">
        <v>93</v>
      </c>
      <c r="I2910" s="96">
        <v>2.0</v>
      </c>
      <c r="J2910" s="96">
        <v>0.0</v>
      </c>
      <c r="K2910" s="98">
        <f t="shared" si="4"/>
        <v>2</v>
      </c>
      <c r="L2910" s="99" t="s">
        <v>6857</v>
      </c>
      <c r="M2910" s="100" t="s">
        <v>6858</v>
      </c>
      <c r="N2910" s="101" t="str">
        <f t="shared" si="139"/>
        <v>PT1590220-T0018936190860464</v>
      </c>
      <c r="O2910" s="128"/>
      <c r="P2910" s="100"/>
      <c r="Q2910" s="103">
        <f t="shared" si="5"/>
        <v>2</v>
      </c>
      <c r="R2910" s="161"/>
      <c r="S2910" s="105"/>
      <c r="T2910" s="106"/>
      <c r="U2910" s="107" t="s">
        <v>6543</v>
      </c>
      <c r="V2910" s="108" t="s">
        <v>756</v>
      </c>
      <c r="W2910" s="109" t="s">
        <v>1908</v>
      </c>
      <c r="X2910" s="110" t="str">
        <f t="shared" si="6"/>
        <v/>
      </c>
      <c r="Y2910" s="110" t="str">
        <f t="shared" si="7"/>
        <v/>
      </c>
      <c r="Z2910" s="109" t="s">
        <v>797</v>
      </c>
      <c r="AA2910" s="109" t="s">
        <v>802</v>
      </c>
      <c r="AB2910" s="106"/>
      <c r="AC2910" s="158"/>
      <c r="AD2910" s="160"/>
      <c r="AE2910" s="127"/>
      <c r="AF2910" s="113"/>
      <c r="AG2910" s="165" t="str">
        <f t="array" ref="AG2910">XLOOKUP(F2910,'CLV2'!A:A,'CLV2'!E:E)</f>
        <v>2.MEAT</v>
      </c>
      <c r="AH2910" s="115" t="str">
        <f t="array" ref="AH2910">XLOOKUP(F2910,'CLV2'!A:A,'CLV2'!F:F)</f>
        <v>3.FROZEN MEAT</v>
      </c>
      <c r="AI2910" s="115" t="str">
        <f t="shared" si="8"/>
        <v>Pack</v>
      </c>
      <c r="AJ2910" s="116">
        <f t="shared" si="9"/>
        <v>1</v>
      </c>
      <c r="AK2910" s="117" t="str">
        <f t="array" ref="AK2910">XLOOKUP(F2910,'GIÁ'!A:A,'GIÁ'!D:D)</f>
        <v>43621.31</v>
      </c>
      <c r="AL2910" s="118">
        <f t="shared" si="10"/>
        <v>87242.62</v>
      </c>
      <c r="AM2910" s="118">
        <f t="shared" si="11"/>
        <v>0</v>
      </c>
      <c r="AN2910" s="119">
        <f t="shared" si="12"/>
        <v>0</v>
      </c>
      <c r="AO2910" s="118">
        <f t="shared" si="13"/>
        <v>87242.62</v>
      </c>
      <c r="AP2910" s="121">
        <f t="shared" si="14"/>
        <v>0</v>
      </c>
      <c r="AQ2910" s="122"/>
      <c r="AR2910" s="119"/>
    </row>
    <row r="2911" ht="22.5" customHeight="1">
      <c r="A2911" s="89">
        <v>46233.0</v>
      </c>
      <c r="B2911" s="90">
        <v>0.47152777777777777</v>
      </c>
      <c r="C2911" s="91" t="s">
        <v>1133</v>
      </c>
      <c r="D2911" s="129" t="str">
        <f t="array" ref="D2911">XLOOKUP(C2911,'DS ST'!A:A,'DS ST'!B:B)</f>
        <v>BVB</v>
      </c>
      <c r="E2911" s="94" t="str">
        <f t="array" ref="E2911">XLOOKUP($F2911,'GIÁ'!$A:$A,'GIÁ'!$E:$E)</f>
        <v>ĐÔNG</v>
      </c>
      <c r="F2911" s="94">
        <v>8.938559140026E12</v>
      </c>
      <c r="G2911" s="95" t="s">
        <v>3177</v>
      </c>
      <c r="H2911" s="95" t="s">
        <v>57</v>
      </c>
      <c r="I2911" s="96">
        <v>2.0</v>
      </c>
      <c r="J2911" s="96">
        <v>0.0</v>
      </c>
      <c r="K2911" s="98">
        <f t="shared" si="4"/>
        <v>2</v>
      </c>
      <c r="L2911" s="99" t="s">
        <v>6857</v>
      </c>
      <c r="M2911" s="100" t="s">
        <v>6858</v>
      </c>
      <c r="N2911" s="101" t="str">
        <f t="shared" si="139"/>
        <v>PT1590220-T0018938559140026</v>
      </c>
      <c r="O2911" s="128"/>
      <c r="P2911" s="100"/>
      <c r="Q2911" s="103">
        <f t="shared" si="5"/>
        <v>2</v>
      </c>
      <c r="R2911" s="161"/>
      <c r="S2911" s="105"/>
      <c r="T2911" s="106"/>
      <c r="U2911" s="107" t="s">
        <v>6544</v>
      </c>
      <c r="V2911" s="108" t="s">
        <v>756</v>
      </c>
      <c r="W2911" s="109" t="s">
        <v>1908</v>
      </c>
      <c r="X2911" s="110" t="str">
        <f t="shared" si="6"/>
        <v/>
      </c>
      <c r="Y2911" s="110" t="str">
        <f t="shared" si="7"/>
        <v/>
      </c>
      <c r="Z2911" s="109" t="s">
        <v>797</v>
      </c>
      <c r="AA2911" s="109" t="s">
        <v>802</v>
      </c>
      <c r="AB2911" s="106"/>
      <c r="AC2911" s="158"/>
      <c r="AD2911" s="160"/>
      <c r="AE2911" s="127"/>
      <c r="AF2911" s="113"/>
      <c r="AG2911" s="165" t="str">
        <f t="array" ref="AG2911">XLOOKUP(F2911,'CLV2'!A:A,'CLV2'!E:E)</f>
        <v>2.MEAT</v>
      </c>
      <c r="AH2911" s="115" t="str">
        <f t="array" ref="AH2911">XLOOKUP(F2911,'CLV2'!A:A,'CLV2'!F:F)</f>
        <v>3.FROZEN MEAT</v>
      </c>
      <c r="AI2911" s="115" t="str">
        <f t="shared" si="8"/>
        <v>Pack</v>
      </c>
      <c r="AJ2911" s="116">
        <f t="shared" si="9"/>
        <v>1</v>
      </c>
      <c r="AK2911" s="117" t="str">
        <f t="array" ref="AK2911">XLOOKUP(F2911,'GIÁ'!A:A,'GIÁ'!D:D)</f>
        <v>122581.24</v>
      </c>
      <c r="AL2911" s="118">
        <f t="shared" si="10"/>
        <v>245162.48</v>
      </c>
      <c r="AM2911" s="118">
        <f t="shared" si="11"/>
        <v>0</v>
      </c>
      <c r="AN2911" s="119">
        <f t="shared" si="12"/>
        <v>0</v>
      </c>
      <c r="AO2911" s="118">
        <f t="shared" si="13"/>
        <v>245162.48</v>
      </c>
      <c r="AP2911" s="121">
        <f t="shared" si="14"/>
        <v>0</v>
      </c>
      <c r="AQ2911" s="122"/>
      <c r="AR2911" s="119"/>
    </row>
    <row r="2912" ht="22.5" customHeight="1">
      <c r="A2912" s="89">
        <v>46233.0</v>
      </c>
      <c r="B2912" s="90">
        <v>0.47152777777777777</v>
      </c>
      <c r="C2912" s="91" t="s">
        <v>1133</v>
      </c>
      <c r="D2912" s="129" t="str">
        <f t="array" ref="D2912">XLOOKUP(C2912,'DS ST'!A:A,'DS ST'!B:B)</f>
        <v>BVB</v>
      </c>
      <c r="E2912" s="94" t="str">
        <f t="array" ref="E2912">XLOOKUP($F2912,'GIÁ'!$A:$A,'GIÁ'!$E:$E)</f>
        <v>ĐÔNG</v>
      </c>
      <c r="F2912" s="94">
        <v>8.936187610423E12</v>
      </c>
      <c r="G2912" s="95" t="s">
        <v>2596</v>
      </c>
      <c r="H2912" s="95" t="s">
        <v>224</v>
      </c>
      <c r="I2912" s="96">
        <v>2.0</v>
      </c>
      <c r="J2912" s="96">
        <v>0.0</v>
      </c>
      <c r="K2912" s="98">
        <f t="shared" si="4"/>
        <v>2</v>
      </c>
      <c r="L2912" s="99" t="s">
        <v>6857</v>
      </c>
      <c r="M2912" s="100" t="s">
        <v>6858</v>
      </c>
      <c r="N2912" s="101" t="str">
        <f t="shared" si="139"/>
        <v>PT1590220-T0018936187610423</v>
      </c>
      <c r="O2912" s="128"/>
      <c r="P2912" s="100"/>
      <c r="Q2912" s="103">
        <f t="shared" si="5"/>
        <v>2</v>
      </c>
      <c r="R2912" s="161"/>
      <c r="S2912" s="105"/>
      <c r="T2912" s="106"/>
      <c r="U2912" s="107" t="s">
        <v>6569</v>
      </c>
      <c r="V2912" s="108" t="s">
        <v>756</v>
      </c>
      <c r="W2912" s="109" t="s">
        <v>1908</v>
      </c>
      <c r="X2912" s="110" t="str">
        <f t="shared" si="6"/>
        <v/>
      </c>
      <c r="Y2912" s="110" t="str">
        <f t="shared" si="7"/>
        <v/>
      </c>
      <c r="Z2912" s="109" t="s">
        <v>797</v>
      </c>
      <c r="AA2912" s="109" t="s">
        <v>802</v>
      </c>
      <c r="AB2912" s="106"/>
      <c r="AC2912" s="158"/>
      <c r="AD2912" s="160"/>
      <c r="AE2912" s="127"/>
      <c r="AF2912" s="113"/>
      <c r="AG2912" s="165" t="str">
        <f t="array" ref="AG2912">XLOOKUP(F2912,'CLV2'!A:A,'CLV2'!E:E)</f>
        <v>2.FISH AND SEAFOOD</v>
      </c>
      <c r="AH2912" s="115" t="str">
        <f t="array" ref="AH2912">XLOOKUP(F2912,'CLV2'!A:A,'CLV2'!F:F)</f>
        <v>3.FROZEN FISH AND SEAFOOD</v>
      </c>
      <c r="AI2912" s="115" t="str">
        <f t="shared" si="8"/>
        <v>Pack</v>
      </c>
      <c r="AJ2912" s="116">
        <f t="shared" si="9"/>
        <v>1</v>
      </c>
      <c r="AK2912" s="117" t="str">
        <f t="array" ref="AK2912">XLOOKUP(F2912,'GIÁ'!A:A,'GIÁ'!D:D)</f>
        <v>241040.00</v>
      </c>
      <c r="AL2912" s="118">
        <f t="shared" si="10"/>
        <v>482080</v>
      </c>
      <c r="AM2912" s="118">
        <f t="shared" si="11"/>
        <v>0</v>
      </c>
      <c r="AN2912" s="119">
        <f t="shared" si="12"/>
        <v>0</v>
      </c>
      <c r="AO2912" s="118">
        <f t="shared" si="13"/>
        <v>482080</v>
      </c>
      <c r="AP2912" s="121">
        <f t="shared" si="14"/>
        <v>0</v>
      </c>
      <c r="AQ2912" s="122"/>
      <c r="AR2912" s="119"/>
    </row>
    <row r="2913" ht="22.5" customHeight="1">
      <c r="A2913" s="89">
        <v>46233.0</v>
      </c>
      <c r="B2913" s="90">
        <v>0.47152777777777777</v>
      </c>
      <c r="C2913" s="91" t="s">
        <v>1133</v>
      </c>
      <c r="D2913" s="129" t="str">
        <f t="array" ref="D2913">XLOOKUP(C2913,'DS ST'!A:A,'DS ST'!B:B)</f>
        <v>BVB</v>
      </c>
      <c r="E2913" s="94" t="str">
        <f t="array" ref="E2913">XLOOKUP($F2913,'GIÁ'!$A:$A,'GIÁ'!$E:$E)</f>
        <v>ĐÔNG</v>
      </c>
      <c r="F2913" s="94">
        <v>8.936187610461E12</v>
      </c>
      <c r="G2913" s="95" t="s">
        <v>2598</v>
      </c>
      <c r="H2913" s="95" t="s">
        <v>224</v>
      </c>
      <c r="I2913" s="96">
        <v>2.0</v>
      </c>
      <c r="J2913" s="96">
        <v>0.0</v>
      </c>
      <c r="K2913" s="98">
        <f t="shared" si="4"/>
        <v>2</v>
      </c>
      <c r="L2913" s="99" t="s">
        <v>6857</v>
      </c>
      <c r="M2913" s="100" t="s">
        <v>6858</v>
      </c>
      <c r="N2913" s="101" t="str">
        <f t="shared" si="139"/>
        <v>PT1590220-T0018936187610461</v>
      </c>
      <c r="O2913" s="128"/>
      <c r="P2913" s="100"/>
      <c r="Q2913" s="103">
        <f t="shared" si="5"/>
        <v>2</v>
      </c>
      <c r="R2913" s="161"/>
      <c r="S2913" s="105"/>
      <c r="T2913" s="106"/>
      <c r="U2913" s="107" t="s">
        <v>6726</v>
      </c>
      <c r="V2913" s="108" t="s">
        <v>756</v>
      </c>
      <c r="W2913" s="109" t="s">
        <v>1908</v>
      </c>
      <c r="X2913" s="110" t="str">
        <f t="shared" si="6"/>
        <v/>
      </c>
      <c r="Y2913" s="110" t="str">
        <f t="shared" si="7"/>
        <v/>
      </c>
      <c r="Z2913" s="109" t="s">
        <v>797</v>
      </c>
      <c r="AA2913" s="109" t="s">
        <v>802</v>
      </c>
      <c r="AB2913" s="106"/>
      <c r="AC2913" s="158"/>
      <c r="AD2913" s="160"/>
      <c r="AE2913" s="127"/>
      <c r="AF2913" s="113"/>
      <c r="AG2913" s="165" t="str">
        <f t="array" ref="AG2913">XLOOKUP(F2913,'CLV2'!A:A,'CLV2'!E:E)</f>
        <v>2.FISH AND SEAFOOD</v>
      </c>
      <c r="AH2913" s="115" t="str">
        <f t="array" ref="AH2913">XLOOKUP(F2913,'CLV2'!A:A,'CLV2'!F:F)</f>
        <v>3.FROZEN FISH AND SEAFOOD</v>
      </c>
      <c r="AI2913" s="115" t="str">
        <f t="shared" si="8"/>
        <v>Pack</v>
      </c>
      <c r="AJ2913" s="116">
        <f t="shared" si="9"/>
        <v>1</v>
      </c>
      <c r="AK2913" s="117" t="str">
        <f t="array" ref="AK2913">XLOOKUP(F2913,'GIÁ'!A:A,'GIÁ'!D:D)</f>
        <v>72715.05</v>
      </c>
      <c r="AL2913" s="118">
        <f t="shared" si="10"/>
        <v>145430.1</v>
      </c>
      <c r="AM2913" s="118">
        <f t="shared" si="11"/>
        <v>0</v>
      </c>
      <c r="AN2913" s="119">
        <f t="shared" si="12"/>
        <v>0</v>
      </c>
      <c r="AO2913" s="118">
        <f t="shared" si="13"/>
        <v>145430.1</v>
      </c>
      <c r="AP2913" s="121">
        <f t="shared" si="14"/>
        <v>0</v>
      </c>
      <c r="AQ2913" s="122"/>
      <c r="AR2913" s="119"/>
    </row>
    <row r="2914" ht="22.5" customHeight="1">
      <c r="A2914" s="89">
        <v>46233.0</v>
      </c>
      <c r="B2914" s="90">
        <v>0.5722222222222222</v>
      </c>
      <c r="C2914" s="91" t="s">
        <v>1133</v>
      </c>
      <c r="D2914" s="129" t="str">
        <f t="array" ref="D2914">XLOOKUP(C2914,'DS ST'!A:A,'DS ST'!B:B)</f>
        <v>BVB</v>
      </c>
      <c r="E2914" s="94" t="str">
        <f t="array" ref="E2914">XLOOKUP($F2914,'GIÁ'!$A:$A,'GIÁ'!$E:$E)</f>
        <v>MÁT</v>
      </c>
      <c r="F2914" s="94">
        <v>8.934673605823E12</v>
      </c>
      <c r="G2914" s="95" t="s">
        <v>1689</v>
      </c>
      <c r="H2914" s="95" t="s">
        <v>57</v>
      </c>
      <c r="I2914" s="96">
        <v>51.0</v>
      </c>
      <c r="J2914" s="96">
        <v>48.0</v>
      </c>
      <c r="K2914" s="98">
        <f t="shared" si="4"/>
        <v>3</v>
      </c>
      <c r="L2914" s="99" t="s">
        <v>6859</v>
      </c>
      <c r="M2914" s="100" t="s">
        <v>6860</v>
      </c>
      <c r="N2914" s="101" t="str">
        <f t="shared" si="139"/>
        <v>TRBBVB60798934673605823</v>
      </c>
      <c r="O2914" s="128"/>
      <c r="P2914" s="100"/>
      <c r="Q2914" s="103">
        <f t="shared" si="5"/>
        <v>3</v>
      </c>
      <c r="R2914" s="161"/>
      <c r="S2914" s="105"/>
      <c r="T2914" s="106"/>
      <c r="U2914" s="107"/>
      <c r="V2914" s="108" t="s">
        <v>756</v>
      </c>
      <c r="W2914" s="109" t="s">
        <v>1312</v>
      </c>
      <c r="X2914" s="110" t="str">
        <f t="shared" si="6"/>
        <v/>
      </c>
      <c r="Y2914" s="110" t="str">
        <f t="shared" si="7"/>
        <v/>
      </c>
      <c r="Z2914" s="139" t="str">
        <f>IF(N(Q2914)&lt;=0,"",IF(ISNUMBER(SEARCH("Thiếu kiện",V2914)),"Kho đông mát",IF(AND(N(Q2914)&gt;0,N(P2914)&gt;0,OR(ISNUMBER(SEARCH("Hình KDB",U2914)),ISNUMBER(SEARCH("Hình tele",U2914)),ISNUMBER(SEARCH("sai code",U2914)),ISNUMBER(SEARCH("ST nhận",U2914)))),"Kho đông mát",IF(AND(W2914="DC giao thiếu",OR(ISNUMBER(SEARCH("Hình KDB",U2914)),ISNUMBER(SEARCH("Hình tele",U2914)),ISNUMBER(SEARCH("sai code",U2914)))),"Kho đông mát",IF(W2914="DC giao thiếu","Chưa xác định",IF(AND(W2914="DC pick sai",OR(ISNUMBER(SEARCH("Hình KDB",U2914)),ISNUMBER(SEARCH("Hình tele",U2914)),ISNUMBER(SEARCH("sai code",U2914)),ISNUMBER(SEARCH("ST nhận",U2914)))),"Kho đông mát",IF(W2914="DC pick sai","Chưa xác định",IF(AND(W2914="Hao hụt",N(O2914)&gt;0,OR(ISNUMBER(SEARCH("Hình KDB",U2914)),ISNUMBER(SEARCH("Hình tele",U2914)),ISNUMBER(SEARCH("sai code",U2914)),ISNUMBER(SEARCH("ST nhận",U2914)))),"Kho đông mát",IF(W2914="Hao hụt","Chưa xác định",IF(OR(W2914="VT giao sai điểm",W2914="Không đạt nhiệt độ",W2914="TX giao thiếu kiện",W2914="Hàng không đạt CL"),"Kho đông mát",IF(W2914="Chưa xác định","Chưa xác định",IF(N(P2914)&gt;0,"Chưa xác định",""))))))))))))</f>
        <v>Chưa xác định</v>
      </c>
      <c r="AA2914" s="109" t="s">
        <v>5260</v>
      </c>
      <c r="AB2914" s="106"/>
      <c r="AC2914" s="158"/>
      <c r="AD2914" s="160"/>
      <c r="AE2914" s="127"/>
      <c r="AF2914" s="113"/>
      <c r="AG2914" s="165" t="str">
        <f t="array" ref="AG2914">XLOOKUP(F2914,'CLV2'!A:A,'CLV2'!E:E)</f>
        <v>2.DAIRY</v>
      </c>
      <c r="AH2914" s="115" t="str">
        <f t="array" ref="AH2914">XLOOKUP(F2914,'CLV2'!A:A,'CLV2'!F:F)</f>
        <v>3.YOGURT</v>
      </c>
      <c r="AI2914" s="115" t="str">
        <f t="shared" si="8"/>
        <v>Pack</v>
      </c>
      <c r="AJ2914" s="116">
        <f t="shared" si="9"/>
        <v>0.05882352941</v>
      </c>
      <c r="AK2914" s="117" t="str">
        <f t="array" ref="AK2914">XLOOKUP(F2914,'GIÁ'!A:A,'GIÁ'!D:D)</f>
        <v>5402.30</v>
      </c>
      <c r="AL2914" s="118">
        <f t="shared" si="10"/>
        <v>16206.9</v>
      </c>
      <c r="AM2914" s="118">
        <f t="shared" si="11"/>
        <v>0</v>
      </c>
      <c r="AN2914" s="119">
        <f t="shared" si="12"/>
        <v>0</v>
      </c>
      <c r="AO2914" s="118">
        <f t="shared" si="13"/>
        <v>0</v>
      </c>
      <c r="AP2914" s="121">
        <f t="shared" si="14"/>
        <v>16206.9</v>
      </c>
      <c r="AQ2914" s="122"/>
      <c r="AR2914" s="119"/>
    </row>
    <row r="2915" ht="22.5" customHeight="1">
      <c r="A2915" s="89">
        <v>46233.0</v>
      </c>
      <c r="B2915" s="90">
        <v>0.4979166666666667</v>
      </c>
      <c r="C2915" s="91" t="s">
        <v>1450</v>
      </c>
      <c r="D2915" s="129" t="str">
        <f t="array" ref="D2915">XLOOKUP(C2915,'DS ST'!A:A,'DS ST'!B:B)</f>
        <v>NTT</v>
      </c>
      <c r="E2915" s="94" t="str">
        <f t="array" ref="E2915">XLOOKUP($F2915,'GIÁ'!$A:$A,'GIÁ'!$E:$E)</f>
        <v>ĐÔNG</v>
      </c>
      <c r="F2915" s="94">
        <v>8.936077110132E12</v>
      </c>
      <c r="G2915" s="95" t="s">
        <v>2331</v>
      </c>
      <c r="H2915" s="95" t="s">
        <v>224</v>
      </c>
      <c r="I2915" s="96">
        <v>8.0</v>
      </c>
      <c r="J2915" s="96">
        <v>0.0</v>
      </c>
      <c r="K2915" s="98">
        <f t="shared" si="4"/>
        <v>8</v>
      </c>
      <c r="L2915" s="99" t="s">
        <v>6861</v>
      </c>
      <c r="M2915" s="100" t="s">
        <v>6862</v>
      </c>
      <c r="N2915" s="101" t="str">
        <f t="shared" si="139"/>
        <v>PT1590236-T0018936077110132</v>
      </c>
      <c r="O2915" s="128"/>
      <c r="P2915" s="100"/>
      <c r="Q2915" s="103">
        <f t="shared" si="5"/>
        <v>8</v>
      </c>
      <c r="R2915" s="161"/>
      <c r="S2915" s="105"/>
      <c r="T2915" s="106"/>
      <c r="U2915" s="107" t="s">
        <v>6562</v>
      </c>
      <c r="V2915" s="108" t="s">
        <v>756</v>
      </c>
      <c r="W2915" s="109" t="s">
        <v>1908</v>
      </c>
      <c r="X2915" s="110" t="str">
        <f t="shared" si="6"/>
        <v/>
      </c>
      <c r="Y2915" s="110" t="str">
        <f t="shared" si="7"/>
        <v/>
      </c>
      <c r="Z2915" s="109" t="s">
        <v>797</v>
      </c>
      <c r="AA2915" s="109" t="s">
        <v>802</v>
      </c>
      <c r="AB2915" s="106"/>
      <c r="AC2915" s="158"/>
      <c r="AD2915" s="160"/>
      <c r="AE2915" s="127"/>
      <c r="AF2915" s="113"/>
      <c r="AG2915" s="165" t="str">
        <f t="array" ref="AG2915">XLOOKUP(F2915,'CLV2'!A:A,'CLV2'!E:E)</f>
        <v>2.FROZEN FOODS</v>
      </c>
      <c r="AH2915" s="115" t="str">
        <f t="array" ref="AH2915">XLOOKUP(F2915,'CLV2'!A:A,'CLV2'!F:F)</f>
        <v>3.DUMPLINGS</v>
      </c>
      <c r="AI2915" s="115" t="str">
        <f t="shared" si="8"/>
        <v>Pack</v>
      </c>
      <c r="AJ2915" s="116">
        <f t="shared" si="9"/>
        <v>1</v>
      </c>
      <c r="AK2915" s="117" t="str">
        <f t="array" ref="AK2915">XLOOKUP(F2915,'GIÁ'!A:A,'GIÁ'!D:D)</f>
        <v>35838.13</v>
      </c>
      <c r="AL2915" s="118">
        <f t="shared" si="10"/>
        <v>286705.04</v>
      </c>
      <c r="AM2915" s="118">
        <f t="shared" si="11"/>
        <v>0</v>
      </c>
      <c r="AN2915" s="119">
        <f t="shared" si="12"/>
        <v>0</v>
      </c>
      <c r="AO2915" s="118">
        <f t="shared" si="13"/>
        <v>286705.04</v>
      </c>
      <c r="AP2915" s="121">
        <f t="shared" si="14"/>
        <v>0</v>
      </c>
      <c r="AQ2915" s="122"/>
      <c r="AR2915" s="119"/>
    </row>
    <row r="2916" ht="22.5" customHeight="1">
      <c r="A2916" s="89">
        <v>46233.0</v>
      </c>
      <c r="B2916" s="90">
        <v>0.4979166666666667</v>
      </c>
      <c r="C2916" s="91" t="s">
        <v>1450</v>
      </c>
      <c r="D2916" s="129" t="str">
        <f t="array" ref="D2916">XLOOKUP(C2916,'DS ST'!A:A,'DS ST'!B:B)</f>
        <v>NTT</v>
      </c>
      <c r="E2916" s="94" t="str">
        <f t="array" ref="E2916">XLOOKUP($F2916,'GIÁ'!$A:$A,'GIÁ'!$E:$E)</f>
        <v>ĐÔNG</v>
      </c>
      <c r="F2916" s="94">
        <v>8.8880036524E12</v>
      </c>
      <c r="G2916" s="95" t="s">
        <v>1541</v>
      </c>
      <c r="H2916" s="95" t="s">
        <v>224</v>
      </c>
      <c r="I2916" s="96">
        <v>4.0</v>
      </c>
      <c r="J2916" s="96">
        <v>0.0</v>
      </c>
      <c r="K2916" s="98">
        <f t="shared" si="4"/>
        <v>4</v>
      </c>
      <c r="L2916" s="99" t="s">
        <v>6861</v>
      </c>
      <c r="M2916" s="100" t="s">
        <v>6862</v>
      </c>
      <c r="N2916" s="101" t="str">
        <f t="shared" si="139"/>
        <v>PT1590236-T0018888003652400</v>
      </c>
      <c r="O2916" s="128"/>
      <c r="P2916" s="100"/>
      <c r="Q2916" s="103">
        <f t="shared" si="5"/>
        <v>4</v>
      </c>
      <c r="R2916" s="161"/>
      <c r="S2916" s="105"/>
      <c r="T2916" s="106"/>
      <c r="U2916" s="107" t="s">
        <v>6564</v>
      </c>
      <c r="V2916" s="108" t="s">
        <v>756</v>
      </c>
      <c r="W2916" s="109" t="s">
        <v>1908</v>
      </c>
      <c r="X2916" s="110" t="str">
        <f t="shared" si="6"/>
        <v/>
      </c>
      <c r="Y2916" s="110" t="str">
        <f t="shared" si="7"/>
        <v/>
      </c>
      <c r="Z2916" s="109" t="s">
        <v>797</v>
      </c>
      <c r="AA2916" s="109" t="s">
        <v>802</v>
      </c>
      <c r="AB2916" s="106"/>
      <c r="AC2916" s="158"/>
      <c r="AD2916" s="160"/>
      <c r="AE2916" s="127"/>
      <c r="AF2916" s="113"/>
      <c r="AG2916" s="165" t="str">
        <f t="array" ref="AG2916">XLOOKUP(F2916,'CLV2'!A:A,'CLV2'!E:E)</f>
        <v>2.FROZEN FOODS</v>
      </c>
      <c r="AH2916" s="115" t="str">
        <f t="array" ref="AH2916">XLOOKUP(F2916,'CLV2'!A:A,'CLV2'!F:F)</f>
        <v>3.PASTRY AND DESSERTS</v>
      </c>
      <c r="AI2916" s="115" t="str">
        <f t="shared" si="8"/>
        <v>Pack</v>
      </c>
      <c r="AJ2916" s="116">
        <f t="shared" si="9"/>
        <v>1</v>
      </c>
      <c r="AK2916" s="117" t="str">
        <f t="array" ref="AK2916">XLOOKUP(F2916,'GIÁ'!A:A,'GIÁ'!D:D)</f>
        <v>31762.47</v>
      </c>
      <c r="AL2916" s="118">
        <f t="shared" si="10"/>
        <v>127049.88</v>
      </c>
      <c r="AM2916" s="118">
        <f t="shared" si="11"/>
        <v>0</v>
      </c>
      <c r="AN2916" s="119">
        <f t="shared" si="12"/>
        <v>0</v>
      </c>
      <c r="AO2916" s="118">
        <f t="shared" si="13"/>
        <v>127049.88</v>
      </c>
      <c r="AP2916" s="121">
        <f t="shared" si="14"/>
        <v>0</v>
      </c>
      <c r="AQ2916" s="122"/>
      <c r="AR2916" s="119"/>
    </row>
    <row r="2917" ht="22.5" customHeight="1">
      <c r="A2917" s="89">
        <v>46233.0</v>
      </c>
      <c r="B2917" s="90">
        <v>0.4979166666666667</v>
      </c>
      <c r="C2917" s="91" t="s">
        <v>1450</v>
      </c>
      <c r="D2917" s="129" t="str">
        <f t="array" ref="D2917">XLOOKUP(C2917,'DS ST'!A:A,'DS ST'!B:B)</f>
        <v>NTT</v>
      </c>
      <c r="E2917" s="94" t="str">
        <f t="array" ref="E2917">XLOOKUP($F2917,'GIÁ'!$A:$A,'GIÁ'!$E:$E)</f>
        <v>ĐÔNG</v>
      </c>
      <c r="F2917" s="94">
        <v>8.936200101563E12</v>
      </c>
      <c r="G2917" s="95" t="s">
        <v>2637</v>
      </c>
      <c r="H2917" s="95" t="s">
        <v>224</v>
      </c>
      <c r="I2917" s="96">
        <v>8.0</v>
      </c>
      <c r="J2917" s="96">
        <v>0.0</v>
      </c>
      <c r="K2917" s="98">
        <f t="shared" si="4"/>
        <v>8</v>
      </c>
      <c r="L2917" s="99" t="s">
        <v>6861</v>
      </c>
      <c r="M2917" s="100" t="s">
        <v>6862</v>
      </c>
      <c r="N2917" s="101" t="str">
        <f t="shared" si="139"/>
        <v>PT1590236-T0018936200101563</v>
      </c>
      <c r="O2917" s="128"/>
      <c r="P2917" s="100"/>
      <c r="Q2917" s="103">
        <f t="shared" si="5"/>
        <v>8</v>
      </c>
      <c r="R2917" s="161"/>
      <c r="S2917" s="105"/>
      <c r="T2917" s="106"/>
      <c r="U2917" s="107" t="s">
        <v>6524</v>
      </c>
      <c r="V2917" s="108" t="s">
        <v>756</v>
      </c>
      <c r="W2917" s="109" t="s">
        <v>1908</v>
      </c>
      <c r="X2917" s="110" t="str">
        <f t="shared" si="6"/>
        <v/>
      </c>
      <c r="Y2917" s="110" t="str">
        <f t="shared" si="7"/>
        <v/>
      </c>
      <c r="Z2917" s="109" t="s">
        <v>797</v>
      </c>
      <c r="AA2917" s="109" t="s">
        <v>802</v>
      </c>
      <c r="AB2917" s="106"/>
      <c r="AC2917" s="158"/>
      <c r="AD2917" s="160"/>
      <c r="AE2917" s="127"/>
      <c r="AF2917" s="113"/>
      <c r="AG2917" s="165" t="str">
        <f t="array" ref="AG2917">XLOOKUP(F2917,'CLV2'!A:A,'CLV2'!E:E)</f>
        <v>2.FROZEN FOODS</v>
      </c>
      <c r="AH2917" s="115" t="str">
        <f t="array" ref="AH2917">XLOOKUP(F2917,'CLV2'!A:A,'CLV2'!F:F)</f>
        <v>3.PASTRY AND DESSERTS</v>
      </c>
      <c r="AI2917" s="115" t="str">
        <f t="shared" si="8"/>
        <v>Pack</v>
      </c>
      <c r="AJ2917" s="116">
        <f t="shared" si="9"/>
        <v>1</v>
      </c>
      <c r="AK2917" s="117" t="str">
        <f t="array" ref="AK2917">XLOOKUP(F2917,'GIÁ'!A:A,'GIÁ'!D:D)</f>
        <v>24299.49</v>
      </c>
      <c r="AL2917" s="118">
        <f t="shared" si="10"/>
        <v>194395.92</v>
      </c>
      <c r="AM2917" s="118">
        <f t="shared" si="11"/>
        <v>0</v>
      </c>
      <c r="AN2917" s="119">
        <f t="shared" si="12"/>
        <v>0</v>
      </c>
      <c r="AO2917" s="118">
        <f t="shared" si="13"/>
        <v>194395.92</v>
      </c>
      <c r="AP2917" s="121">
        <f t="shared" si="14"/>
        <v>0</v>
      </c>
      <c r="AQ2917" s="122"/>
      <c r="AR2917" s="119"/>
    </row>
    <row r="2918" ht="22.5" customHeight="1">
      <c r="A2918" s="89">
        <v>46233.0</v>
      </c>
      <c r="B2918" s="90">
        <v>0.4979166666666667</v>
      </c>
      <c r="C2918" s="91" t="s">
        <v>1450</v>
      </c>
      <c r="D2918" s="129" t="str">
        <f t="array" ref="D2918">XLOOKUP(C2918,'DS ST'!A:A,'DS ST'!B:B)</f>
        <v>NTT</v>
      </c>
      <c r="E2918" s="94" t="str">
        <f t="array" ref="E2918">XLOOKUP($F2918,'GIÁ'!$A:$A,'GIÁ'!$E:$E)</f>
        <v>ĐÔNG</v>
      </c>
      <c r="F2918" s="94">
        <v>8.935101607211E12</v>
      </c>
      <c r="G2918" s="95" t="s">
        <v>1879</v>
      </c>
      <c r="H2918" s="95" t="s">
        <v>224</v>
      </c>
      <c r="I2918" s="96">
        <v>8.0</v>
      </c>
      <c r="J2918" s="96">
        <v>0.0</v>
      </c>
      <c r="K2918" s="98">
        <f t="shared" si="4"/>
        <v>8</v>
      </c>
      <c r="L2918" s="99" t="s">
        <v>6861</v>
      </c>
      <c r="M2918" s="100" t="s">
        <v>6862</v>
      </c>
      <c r="N2918" s="101" t="str">
        <f t="shared" si="139"/>
        <v>PT1590236-T0018935101607211</v>
      </c>
      <c r="O2918" s="128"/>
      <c r="P2918" s="100"/>
      <c r="Q2918" s="103">
        <f t="shared" si="5"/>
        <v>8</v>
      </c>
      <c r="R2918" s="161"/>
      <c r="S2918" s="105"/>
      <c r="T2918" s="106"/>
      <c r="U2918" s="107" t="s">
        <v>6523</v>
      </c>
      <c r="V2918" s="108" t="s">
        <v>756</v>
      </c>
      <c r="W2918" s="109" t="s">
        <v>1908</v>
      </c>
      <c r="X2918" s="110" t="str">
        <f t="shared" si="6"/>
        <v/>
      </c>
      <c r="Y2918" s="110" t="str">
        <f t="shared" si="7"/>
        <v/>
      </c>
      <c r="Z2918" s="109" t="s">
        <v>797</v>
      </c>
      <c r="AA2918" s="109" t="s">
        <v>802</v>
      </c>
      <c r="AB2918" s="106"/>
      <c r="AC2918" s="158"/>
      <c r="AD2918" s="160"/>
      <c r="AE2918" s="127"/>
      <c r="AF2918" s="113"/>
      <c r="AG2918" s="165" t="str">
        <f t="array" ref="AG2918">XLOOKUP(F2918,'CLV2'!A:A,'CLV2'!E:E)</f>
        <v>2.FROZEN FOODS</v>
      </c>
      <c r="AH2918" s="115" t="str">
        <f t="array" ref="AH2918">XLOOKUP(F2918,'CLV2'!A:A,'CLV2'!F:F)</f>
        <v>3.DUMPLINGS</v>
      </c>
      <c r="AI2918" s="115" t="str">
        <f t="shared" si="8"/>
        <v>Pack</v>
      </c>
      <c r="AJ2918" s="116">
        <f t="shared" si="9"/>
        <v>1</v>
      </c>
      <c r="AK2918" s="117" t="str">
        <f t="array" ref="AK2918">XLOOKUP(F2918,'GIÁ'!A:A,'GIÁ'!D:D)</f>
        <v>22033.98</v>
      </c>
      <c r="AL2918" s="118">
        <f t="shared" si="10"/>
        <v>176271.84</v>
      </c>
      <c r="AM2918" s="118">
        <f t="shared" si="11"/>
        <v>0</v>
      </c>
      <c r="AN2918" s="119">
        <f t="shared" si="12"/>
        <v>0</v>
      </c>
      <c r="AO2918" s="118">
        <f t="shared" si="13"/>
        <v>176271.84</v>
      </c>
      <c r="AP2918" s="121">
        <f t="shared" si="14"/>
        <v>0</v>
      </c>
      <c r="AQ2918" s="122"/>
      <c r="AR2918" s="119"/>
    </row>
    <row r="2919" ht="22.5" customHeight="1">
      <c r="A2919" s="89">
        <v>46233.0</v>
      </c>
      <c r="B2919" s="90">
        <v>0.4979166666666667</v>
      </c>
      <c r="C2919" s="91" t="s">
        <v>1450</v>
      </c>
      <c r="D2919" s="129" t="str">
        <f t="array" ref="D2919">XLOOKUP(C2919,'DS ST'!A:A,'DS ST'!B:B)</f>
        <v>NTT</v>
      </c>
      <c r="E2919" s="94" t="str">
        <f t="array" ref="E2919">XLOOKUP($F2919,'GIÁ'!$A:$A,'GIÁ'!$E:$E)</f>
        <v>ĐÔNG</v>
      </c>
      <c r="F2919" s="94">
        <v>8.936219600002E12</v>
      </c>
      <c r="G2919" s="95" t="s">
        <v>2684</v>
      </c>
      <c r="H2919" s="95" t="s">
        <v>224</v>
      </c>
      <c r="I2919" s="96">
        <v>10.0</v>
      </c>
      <c r="J2919" s="96">
        <v>0.0</v>
      </c>
      <c r="K2919" s="98">
        <f t="shared" si="4"/>
        <v>10</v>
      </c>
      <c r="L2919" s="99" t="s">
        <v>6861</v>
      </c>
      <c r="M2919" s="100" t="s">
        <v>6862</v>
      </c>
      <c r="N2919" s="101" t="str">
        <f t="shared" si="139"/>
        <v>PT1590236-T0018936219600002</v>
      </c>
      <c r="O2919" s="128"/>
      <c r="P2919" s="100"/>
      <c r="Q2919" s="103">
        <f t="shared" si="5"/>
        <v>10</v>
      </c>
      <c r="R2919" s="161"/>
      <c r="S2919" s="105"/>
      <c r="T2919" s="106"/>
      <c r="U2919" s="107" t="s">
        <v>6566</v>
      </c>
      <c r="V2919" s="108" t="s">
        <v>756</v>
      </c>
      <c r="W2919" s="109" t="s">
        <v>1908</v>
      </c>
      <c r="X2919" s="110" t="str">
        <f t="shared" si="6"/>
        <v/>
      </c>
      <c r="Y2919" s="110" t="str">
        <f t="shared" si="7"/>
        <v/>
      </c>
      <c r="Z2919" s="109" t="s">
        <v>797</v>
      </c>
      <c r="AA2919" s="109" t="s">
        <v>802</v>
      </c>
      <c r="AB2919" s="106"/>
      <c r="AC2919" s="158"/>
      <c r="AD2919" s="160"/>
      <c r="AE2919" s="127"/>
      <c r="AF2919" s="113"/>
      <c r="AG2919" s="165" t="str">
        <f t="array" ref="AG2919">XLOOKUP(F2919,'CLV2'!A:A,'CLV2'!E:E)</f>
        <v>2.FROZEN FOODS</v>
      </c>
      <c r="AH2919" s="115" t="str">
        <f t="array" ref="AH2919">XLOOKUP(F2919,'CLV2'!A:A,'CLV2'!F:F)</f>
        <v>3.HOTPOT AND FRIED</v>
      </c>
      <c r="AI2919" s="115" t="str">
        <f t="shared" si="8"/>
        <v>Pack</v>
      </c>
      <c r="AJ2919" s="116">
        <f t="shared" si="9"/>
        <v>1</v>
      </c>
      <c r="AK2919" s="117" t="str">
        <f t="array" ref="AK2919">XLOOKUP(F2919,'GIÁ'!A:A,'GIÁ'!D:D)</f>
        <v>11156.53</v>
      </c>
      <c r="AL2919" s="118">
        <f t="shared" si="10"/>
        <v>111565.3</v>
      </c>
      <c r="AM2919" s="118">
        <f t="shared" si="11"/>
        <v>0</v>
      </c>
      <c r="AN2919" s="119">
        <f t="shared" si="12"/>
        <v>0</v>
      </c>
      <c r="AO2919" s="118">
        <f t="shared" si="13"/>
        <v>111565.3</v>
      </c>
      <c r="AP2919" s="121">
        <f t="shared" si="14"/>
        <v>0</v>
      </c>
      <c r="AQ2919" s="122"/>
      <c r="AR2919" s="119"/>
    </row>
    <row r="2920" ht="22.5" customHeight="1">
      <c r="A2920" s="89">
        <v>46233.0</v>
      </c>
      <c r="B2920" s="90">
        <v>0.4979166666666667</v>
      </c>
      <c r="C2920" s="91" t="s">
        <v>1450</v>
      </c>
      <c r="D2920" s="129" t="str">
        <f t="array" ref="D2920">XLOOKUP(C2920,'DS ST'!A:A,'DS ST'!B:B)</f>
        <v>NTT</v>
      </c>
      <c r="E2920" s="94" t="str">
        <f t="array" ref="E2920">XLOOKUP($F2920,'GIÁ'!$A:$A,'GIÁ'!$E:$E)</f>
        <v>ĐÔNG</v>
      </c>
      <c r="F2920" s="94">
        <v>8.936013238791E12</v>
      </c>
      <c r="G2920" s="95" t="s">
        <v>2178</v>
      </c>
      <c r="H2920" s="95" t="s">
        <v>57</v>
      </c>
      <c r="I2920" s="96">
        <v>2.0</v>
      </c>
      <c r="J2920" s="96">
        <v>0.0</v>
      </c>
      <c r="K2920" s="98">
        <f t="shared" si="4"/>
        <v>2</v>
      </c>
      <c r="L2920" s="99" t="s">
        <v>6861</v>
      </c>
      <c r="M2920" s="100" t="s">
        <v>6862</v>
      </c>
      <c r="N2920" s="101" t="str">
        <f t="shared" si="139"/>
        <v>PT1590236-T0018936013238791</v>
      </c>
      <c r="O2920" s="128"/>
      <c r="P2920" s="100"/>
      <c r="Q2920" s="103">
        <f t="shared" si="5"/>
        <v>2</v>
      </c>
      <c r="R2920" s="161"/>
      <c r="S2920" s="105"/>
      <c r="T2920" s="106"/>
      <c r="U2920" s="107" t="s">
        <v>6525</v>
      </c>
      <c r="V2920" s="108" t="s">
        <v>756</v>
      </c>
      <c r="W2920" s="109" t="s">
        <v>1908</v>
      </c>
      <c r="X2920" s="110" t="str">
        <f t="shared" si="6"/>
        <v/>
      </c>
      <c r="Y2920" s="110" t="str">
        <f t="shared" si="7"/>
        <v/>
      </c>
      <c r="Z2920" s="109" t="s">
        <v>797</v>
      </c>
      <c r="AA2920" s="109" t="s">
        <v>802</v>
      </c>
      <c r="AB2920" s="106"/>
      <c r="AC2920" s="158"/>
      <c r="AD2920" s="160"/>
      <c r="AE2920" s="127"/>
      <c r="AF2920" s="113"/>
      <c r="AG2920" s="165" t="str">
        <f t="array" ref="AG2920">XLOOKUP(F2920,'CLV2'!A:A,'CLV2'!E:E)</f>
        <v>2.FROZEN FOODS</v>
      </c>
      <c r="AH2920" s="115" t="str">
        <f t="array" ref="AH2920">XLOOKUP(F2920,'CLV2'!A:A,'CLV2'!F:F)</f>
        <v>3.PIZZA - READY MEALS</v>
      </c>
      <c r="AI2920" s="115" t="str">
        <f t="shared" si="8"/>
        <v>Pack</v>
      </c>
      <c r="AJ2920" s="116">
        <f t="shared" si="9"/>
        <v>1</v>
      </c>
      <c r="AK2920" s="117" t="str">
        <f t="array" ref="AK2920">XLOOKUP(F2920,'GIÁ'!A:A,'GIÁ'!D:D)</f>
        <v>22578.43</v>
      </c>
      <c r="AL2920" s="118">
        <f t="shared" si="10"/>
        <v>45156.86</v>
      </c>
      <c r="AM2920" s="118">
        <f t="shared" si="11"/>
        <v>0</v>
      </c>
      <c r="AN2920" s="119">
        <f t="shared" si="12"/>
        <v>0</v>
      </c>
      <c r="AO2920" s="118">
        <f t="shared" si="13"/>
        <v>45156.86</v>
      </c>
      <c r="AP2920" s="121">
        <f t="shared" si="14"/>
        <v>0</v>
      </c>
      <c r="AQ2920" s="122"/>
      <c r="AR2920" s="119"/>
    </row>
    <row r="2921" ht="22.5" customHeight="1">
      <c r="A2921" s="89">
        <v>46233.0</v>
      </c>
      <c r="B2921" s="90">
        <v>0.4979166666666667</v>
      </c>
      <c r="C2921" s="91" t="s">
        <v>1450</v>
      </c>
      <c r="D2921" s="129" t="str">
        <f t="array" ref="D2921">XLOOKUP(C2921,'DS ST'!A:A,'DS ST'!B:B)</f>
        <v>NTT</v>
      </c>
      <c r="E2921" s="94" t="str">
        <f t="array" ref="E2921">XLOOKUP($F2921,'GIÁ'!$A:$A,'GIÁ'!$E:$E)</f>
        <v>ĐÔNG</v>
      </c>
      <c r="F2921" s="94">
        <v>8.934717266003E12</v>
      </c>
      <c r="G2921" s="95" t="s">
        <v>1721</v>
      </c>
      <c r="H2921" s="95" t="s">
        <v>224</v>
      </c>
      <c r="I2921" s="96">
        <v>6.0</v>
      </c>
      <c r="J2921" s="96">
        <v>0.0</v>
      </c>
      <c r="K2921" s="98">
        <f t="shared" si="4"/>
        <v>6</v>
      </c>
      <c r="L2921" s="99" t="s">
        <v>6861</v>
      </c>
      <c r="M2921" s="100" t="s">
        <v>6862</v>
      </c>
      <c r="N2921" s="101" t="str">
        <f t="shared" si="139"/>
        <v>PT1590236-T0018934717266003</v>
      </c>
      <c r="O2921" s="128"/>
      <c r="P2921" s="100"/>
      <c r="Q2921" s="103">
        <f t="shared" si="5"/>
        <v>6</v>
      </c>
      <c r="R2921" s="161"/>
      <c r="S2921" s="105"/>
      <c r="T2921" s="106"/>
      <c r="U2921" s="107" t="s">
        <v>6564</v>
      </c>
      <c r="V2921" s="108" t="s">
        <v>756</v>
      </c>
      <c r="W2921" s="109" t="s">
        <v>1908</v>
      </c>
      <c r="X2921" s="110" t="str">
        <f t="shared" si="6"/>
        <v/>
      </c>
      <c r="Y2921" s="110" t="str">
        <f t="shared" si="7"/>
        <v/>
      </c>
      <c r="Z2921" s="109" t="s">
        <v>797</v>
      </c>
      <c r="AA2921" s="109" t="s">
        <v>802</v>
      </c>
      <c r="AB2921" s="106"/>
      <c r="AC2921" s="158"/>
      <c r="AD2921" s="160"/>
      <c r="AE2921" s="127"/>
      <c r="AF2921" s="113"/>
      <c r="AG2921" s="165" t="str">
        <f t="array" ref="AG2921">XLOOKUP(F2921,'CLV2'!A:A,'CLV2'!E:E)</f>
        <v>2.FROZEN FOODS</v>
      </c>
      <c r="AH2921" s="115" t="str">
        <f t="array" ref="AH2921">XLOOKUP(F2921,'CLV2'!A:A,'CLV2'!F:F)</f>
        <v>3.HOTPOT AND FRIED</v>
      </c>
      <c r="AI2921" s="115" t="str">
        <f t="shared" si="8"/>
        <v>Pack</v>
      </c>
      <c r="AJ2921" s="116">
        <f t="shared" si="9"/>
        <v>1</v>
      </c>
      <c r="AK2921" s="117" t="str">
        <f t="array" ref="AK2921">XLOOKUP(F2921,'GIÁ'!A:A,'GIÁ'!D:D)</f>
        <v>54599.71</v>
      </c>
      <c r="AL2921" s="118">
        <f t="shared" si="10"/>
        <v>327598.26</v>
      </c>
      <c r="AM2921" s="118">
        <f t="shared" si="11"/>
        <v>0</v>
      </c>
      <c r="AN2921" s="119">
        <f t="shared" si="12"/>
        <v>0</v>
      </c>
      <c r="AO2921" s="118">
        <f t="shared" si="13"/>
        <v>327598.26</v>
      </c>
      <c r="AP2921" s="121">
        <f t="shared" si="14"/>
        <v>0</v>
      </c>
      <c r="AQ2921" s="122"/>
      <c r="AR2921" s="119"/>
    </row>
    <row r="2922" ht="22.5" customHeight="1">
      <c r="A2922" s="89">
        <v>46233.0</v>
      </c>
      <c r="B2922" s="90">
        <v>0.4979166666666667</v>
      </c>
      <c r="C2922" s="91" t="s">
        <v>1450</v>
      </c>
      <c r="D2922" s="129" t="str">
        <f t="array" ref="D2922">XLOOKUP(C2922,'DS ST'!A:A,'DS ST'!B:B)</f>
        <v>NTT</v>
      </c>
      <c r="E2922" s="94" t="str">
        <f t="array" ref="E2922">XLOOKUP($F2922,'GIÁ'!$A:$A,'GIÁ'!$E:$E)</f>
        <v>ĐÔNG</v>
      </c>
      <c r="F2922" s="94">
        <v>8.934717401336E12</v>
      </c>
      <c r="G2922" s="95" t="s">
        <v>1750</v>
      </c>
      <c r="H2922" s="95" t="s">
        <v>224</v>
      </c>
      <c r="I2922" s="96">
        <v>6.0</v>
      </c>
      <c r="J2922" s="96">
        <v>0.0</v>
      </c>
      <c r="K2922" s="98">
        <f t="shared" si="4"/>
        <v>6</v>
      </c>
      <c r="L2922" s="99" t="s">
        <v>6861</v>
      </c>
      <c r="M2922" s="100" t="s">
        <v>6862</v>
      </c>
      <c r="N2922" s="101" t="str">
        <f t="shared" si="139"/>
        <v>PT1590236-T0018934717401336</v>
      </c>
      <c r="O2922" s="128"/>
      <c r="P2922" s="100"/>
      <c r="Q2922" s="103">
        <f t="shared" si="5"/>
        <v>6</v>
      </c>
      <c r="R2922" s="161"/>
      <c r="S2922" s="105"/>
      <c r="T2922" s="106"/>
      <c r="U2922" s="107" t="s">
        <v>6585</v>
      </c>
      <c r="V2922" s="108" t="s">
        <v>756</v>
      </c>
      <c r="W2922" s="109" t="s">
        <v>1908</v>
      </c>
      <c r="X2922" s="110" t="str">
        <f t="shared" si="6"/>
        <v/>
      </c>
      <c r="Y2922" s="110" t="str">
        <f t="shared" si="7"/>
        <v/>
      </c>
      <c r="Z2922" s="109" t="s">
        <v>797</v>
      </c>
      <c r="AA2922" s="109" t="s">
        <v>802</v>
      </c>
      <c r="AB2922" s="106"/>
      <c r="AC2922" s="158"/>
      <c r="AD2922" s="160"/>
      <c r="AE2922" s="127"/>
      <c r="AF2922" s="113"/>
      <c r="AG2922" s="165" t="str">
        <f t="array" ref="AG2922">XLOOKUP(F2922,'CLV2'!A:A,'CLV2'!E:E)</f>
        <v>2.FROZEN FOODS</v>
      </c>
      <c r="AH2922" s="115" t="str">
        <f t="array" ref="AH2922">XLOOKUP(F2922,'CLV2'!A:A,'CLV2'!F:F)</f>
        <v>3.DUMPLINGS</v>
      </c>
      <c r="AI2922" s="115" t="str">
        <f t="shared" si="8"/>
        <v>Pack</v>
      </c>
      <c r="AJ2922" s="116">
        <f t="shared" si="9"/>
        <v>1</v>
      </c>
      <c r="AK2922" s="117" t="str">
        <f t="array" ref="AK2922">XLOOKUP(F2922,'GIÁ'!A:A,'GIÁ'!D:D)</f>
        <v>39374.44</v>
      </c>
      <c r="AL2922" s="118">
        <f t="shared" si="10"/>
        <v>236246.64</v>
      </c>
      <c r="AM2922" s="118">
        <f t="shared" si="11"/>
        <v>0</v>
      </c>
      <c r="AN2922" s="119">
        <f t="shared" si="12"/>
        <v>0</v>
      </c>
      <c r="AO2922" s="118">
        <f t="shared" si="13"/>
        <v>236246.64</v>
      </c>
      <c r="AP2922" s="121">
        <f t="shared" si="14"/>
        <v>0</v>
      </c>
      <c r="AQ2922" s="122"/>
      <c r="AR2922" s="119"/>
    </row>
    <row r="2923" ht="22.5" customHeight="1">
      <c r="A2923" s="89">
        <v>46233.0</v>
      </c>
      <c r="B2923" s="90">
        <v>0.4979166666666667</v>
      </c>
      <c r="C2923" s="91" t="s">
        <v>1450</v>
      </c>
      <c r="D2923" s="129" t="str">
        <f t="array" ref="D2923">XLOOKUP(C2923,'DS ST'!A:A,'DS ST'!B:B)</f>
        <v>NTT</v>
      </c>
      <c r="E2923" s="94" t="str">
        <f t="array" ref="E2923">XLOOKUP($F2923,'GIÁ'!$A:$A,'GIÁ'!$E:$E)</f>
        <v>ĐÔNG</v>
      </c>
      <c r="F2923" s="94">
        <v>8.934717472008E12</v>
      </c>
      <c r="G2923" s="95" t="s">
        <v>1769</v>
      </c>
      <c r="H2923" s="95" t="s">
        <v>224</v>
      </c>
      <c r="I2923" s="96">
        <v>6.0</v>
      </c>
      <c r="J2923" s="96">
        <v>0.0</v>
      </c>
      <c r="K2923" s="98">
        <f t="shared" si="4"/>
        <v>6</v>
      </c>
      <c r="L2923" s="99" t="s">
        <v>6861</v>
      </c>
      <c r="M2923" s="100" t="s">
        <v>6862</v>
      </c>
      <c r="N2923" s="101" t="str">
        <f t="shared" si="139"/>
        <v>PT1590236-T0018934717472008</v>
      </c>
      <c r="O2923" s="128"/>
      <c r="P2923" s="100"/>
      <c r="Q2923" s="103">
        <f t="shared" si="5"/>
        <v>6</v>
      </c>
      <c r="R2923" s="161"/>
      <c r="S2923" s="105"/>
      <c r="T2923" s="106"/>
      <c r="U2923" s="107" t="s">
        <v>6597</v>
      </c>
      <c r="V2923" s="108" t="s">
        <v>756</v>
      </c>
      <c r="W2923" s="109" t="s">
        <v>1908</v>
      </c>
      <c r="X2923" s="110" t="str">
        <f t="shared" si="6"/>
        <v/>
      </c>
      <c r="Y2923" s="110" t="str">
        <f t="shared" si="7"/>
        <v/>
      </c>
      <c r="Z2923" s="109" t="s">
        <v>797</v>
      </c>
      <c r="AA2923" s="109" t="s">
        <v>802</v>
      </c>
      <c r="AB2923" s="106"/>
      <c r="AC2923" s="158"/>
      <c r="AD2923" s="160"/>
      <c r="AE2923" s="127"/>
      <c r="AF2923" s="113"/>
      <c r="AG2923" s="165" t="str">
        <f t="array" ref="AG2923">XLOOKUP(F2923,'CLV2'!A:A,'CLV2'!E:E)</f>
        <v>2.FROZEN FOODS</v>
      </c>
      <c r="AH2923" s="115" t="str">
        <f t="array" ref="AH2923">XLOOKUP(F2923,'CLV2'!A:A,'CLV2'!F:F)</f>
        <v>3.HOTPOT AND FRIED</v>
      </c>
      <c r="AI2923" s="115" t="str">
        <f t="shared" si="8"/>
        <v>Pack</v>
      </c>
      <c r="AJ2923" s="116">
        <f t="shared" si="9"/>
        <v>1</v>
      </c>
      <c r="AK2923" s="117" t="str">
        <f t="array" ref="AK2923">XLOOKUP(F2923,'GIÁ'!A:A,'GIÁ'!D:D)</f>
        <v>35456.20</v>
      </c>
      <c r="AL2923" s="118">
        <f t="shared" si="10"/>
        <v>212737.2</v>
      </c>
      <c r="AM2923" s="118">
        <f t="shared" si="11"/>
        <v>0</v>
      </c>
      <c r="AN2923" s="119">
        <f t="shared" si="12"/>
        <v>0</v>
      </c>
      <c r="AO2923" s="118">
        <f t="shared" si="13"/>
        <v>212737.2</v>
      </c>
      <c r="AP2923" s="121">
        <f t="shared" si="14"/>
        <v>0</v>
      </c>
      <c r="AQ2923" s="122"/>
      <c r="AR2923" s="119"/>
    </row>
    <row r="2924" ht="22.5" customHeight="1">
      <c r="A2924" s="89">
        <v>46233.0</v>
      </c>
      <c r="B2924" s="90">
        <v>0.4979166666666667</v>
      </c>
      <c r="C2924" s="91" t="s">
        <v>1450</v>
      </c>
      <c r="D2924" s="129" t="str">
        <f t="array" ref="D2924">XLOOKUP(C2924,'DS ST'!A:A,'DS ST'!B:B)</f>
        <v>NTT</v>
      </c>
      <c r="E2924" s="94" t="str">
        <f t="array" ref="E2924">XLOOKUP($F2924,'GIÁ'!$A:$A,'GIÁ'!$E:$E)</f>
        <v>ĐÔNG</v>
      </c>
      <c r="F2924" s="94">
        <v>8.936210415551E12</v>
      </c>
      <c r="G2924" s="95" t="s">
        <v>2676</v>
      </c>
      <c r="H2924" s="95" t="s">
        <v>224</v>
      </c>
      <c r="I2924" s="96">
        <v>16.0</v>
      </c>
      <c r="J2924" s="96">
        <v>0.0</v>
      </c>
      <c r="K2924" s="98">
        <f t="shared" si="4"/>
        <v>16</v>
      </c>
      <c r="L2924" s="99" t="s">
        <v>6861</v>
      </c>
      <c r="M2924" s="100" t="s">
        <v>6862</v>
      </c>
      <c r="N2924" s="101" t="str">
        <f t="shared" si="139"/>
        <v>PT1590236-T0018936210415551</v>
      </c>
      <c r="O2924" s="128"/>
      <c r="P2924" s="100"/>
      <c r="Q2924" s="103">
        <f t="shared" si="5"/>
        <v>16</v>
      </c>
      <c r="R2924" s="161"/>
      <c r="S2924" s="105"/>
      <c r="T2924" s="106"/>
      <c r="U2924" s="107" t="s">
        <v>6554</v>
      </c>
      <c r="V2924" s="108" t="s">
        <v>756</v>
      </c>
      <c r="W2924" s="109" t="s">
        <v>1908</v>
      </c>
      <c r="X2924" s="110" t="str">
        <f t="shared" si="6"/>
        <v/>
      </c>
      <c r="Y2924" s="110" t="str">
        <f t="shared" si="7"/>
        <v/>
      </c>
      <c r="Z2924" s="109" t="s">
        <v>797</v>
      </c>
      <c r="AA2924" s="109" t="s">
        <v>802</v>
      </c>
      <c r="AB2924" s="106"/>
      <c r="AC2924" s="158"/>
      <c r="AD2924" s="160"/>
      <c r="AE2924" s="127"/>
      <c r="AF2924" s="113"/>
      <c r="AG2924" s="165" t="str">
        <f t="array" ref="AG2924">XLOOKUP(F2924,'CLV2'!A:A,'CLV2'!E:E)</f>
        <v>2.FROZEN FOODS</v>
      </c>
      <c r="AH2924" s="115" t="str">
        <f t="array" ref="AH2924">XLOOKUP(F2924,'CLV2'!A:A,'CLV2'!F:F)</f>
        <v>3.DUMPLINGS</v>
      </c>
      <c r="AI2924" s="115" t="str">
        <f t="shared" si="8"/>
        <v>Pack</v>
      </c>
      <c r="AJ2924" s="116">
        <f t="shared" si="9"/>
        <v>1</v>
      </c>
      <c r="AK2924" s="117" t="str">
        <f t="array" ref="AK2924">XLOOKUP(F2924,'GIÁ'!A:A,'GIÁ'!D:D)</f>
        <v>24150.20</v>
      </c>
      <c r="AL2924" s="118">
        <f t="shared" si="10"/>
        <v>386403.2</v>
      </c>
      <c r="AM2924" s="118">
        <f t="shared" si="11"/>
        <v>0</v>
      </c>
      <c r="AN2924" s="119">
        <f t="shared" si="12"/>
        <v>0</v>
      </c>
      <c r="AO2924" s="118">
        <f t="shared" si="13"/>
        <v>386403.2</v>
      </c>
      <c r="AP2924" s="121">
        <f t="shared" si="14"/>
        <v>0</v>
      </c>
      <c r="AQ2924" s="122"/>
      <c r="AR2924" s="119"/>
    </row>
    <row r="2925" ht="22.5" customHeight="1">
      <c r="A2925" s="89">
        <v>46233.0</v>
      </c>
      <c r="B2925" s="90">
        <v>0.4979166666666667</v>
      </c>
      <c r="C2925" s="91" t="s">
        <v>1450</v>
      </c>
      <c r="D2925" s="129" t="str">
        <f t="array" ref="D2925">XLOOKUP(C2925,'DS ST'!A:A,'DS ST'!B:B)</f>
        <v>NTT</v>
      </c>
      <c r="E2925" s="94" t="str">
        <f t="array" ref="E2925">XLOOKUP($F2925,'GIÁ'!$A:$A,'GIÁ'!$E:$E)</f>
        <v>ĐÔNG</v>
      </c>
      <c r="F2925" s="94">
        <v>8.935319711311E12</v>
      </c>
      <c r="G2925" s="95" t="s">
        <v>2061</v>
      </c>
      <c r="H2925" s="95" t="s">
        <v>224</v>
      </c>
      <c r="I2925" s="96">
        <v>6.0</v>
      </c>
      <c r="J2925" s="96">
        <v>0.0</v>
      </c>
      <c r="K2925" s="98">
        <f t="shared" si="4"/>
        <v>6</v>
      </c>
      <c r="L2925" s="99" t="s">
        <v>6861</v>
      </c>
      <c r="M2925" s="100" t="s">
        <v>6862</v>
      </c>
      <c r="N2925" s="101" t="str">
        <f t="shared" si="139"/>
        <v>PT1590236-T0018935319711311</v>
      </c>
      <c r="O2925" s="128"/>
      <c r="P2925" s="100"/>
      <c r="Q2925" s="103">
        <f t="shared" si="5"/>
        <v>6</v>
      </c>
      <c r="R2925" s="161"/>
      <c r="S2925" s="105"/>
      <c r="T2925" s="106"/>
      <c r="U2925" s="107" t="s">
        <v>6529</v>
      </c>
      <c r="V2925" s="108" t="s">
        <v>756</v>
      </c>
      <c r="W2925" s="109" t="s">
        <v>1908</v>
      </c>
      <c r="X2925" s="110" t="str">
        <f t="shared" si="6"/>
        <v/>
      </c>
      <c r="Y2925" s="110" t="str">
        <f t="shared" si="7"/>
        <v/>
      </c>
      <c r="Z2925" s="109" t="s">
        <v>797</v>
      </c>
      <c r="AA2925" s="109" t="s">
        <v>802</v>
      </c>
      <c r="AB2925" s="106"/>
      <c r="AC2925" s="158"/>
      <c r="AD2925" s="160"/>
      <c r="AE2925" s="127"/>
      <c r="AF2925" s="113"/>
      <c r="AG2925" s="165" t="str">
        <f t="array" ref="AG2925">XLOOKUP(F2925,'CLV2'!A:A,'CLV2'!E:E)</f>
        <v>2.FROZEN FOODS</v>
      </c>
      <c r="AH2925" s="115" t="str">
        <f t="array" ref="AH2925">XLOOKUP(F2925,'CLV2'!A:A,'CLV2'!F:F)</f>
        <v>3.HOTPOT AND FRIED</v>
      </c>
      <c r="AI2925" s="115" t="str">
        <f t="shared" si="8"/>
        <v>Pack</v>
      </c>
      <c r="AJ2925" s="116">
        <f t="shared" si="9"/>
        <v>1</v>
      </c>
      <c r="AK2925" s="117" t="str">
        <f t="array" ref="AK2925">XLOOKUP(F2925,'GIÁ'!A:A,'GIÁ'!D:D)</f>
        <v>30542.46</v>
      </c>
      <c r="AL2925" s="118">
        <f t="shared" si="10"/>
        <v>183254.76</v>
      </c>
      <c r="AM2925" s="118">
        <f t="shared" si="11"/>
        <v>0</v>
      </c>
      <c r="AN2925" s="119">
        <f t="shared" si="12"/>
        <v>0</v>
      </c>
      <c r="AO2925" s="118">
        <f t="shared" si="13"/>
        <v>183254.76</v>
      </c>
      <c r="AP2925" s="121">
        <f t="shared" si="14"/>
        <v>0</v>
      </c>
      <c r="AQ2925" s="122"/>
      <c r="AR2925" s="119"/>
    </row>
    <row r="2926" ht="22.5" customHeight="1">
      <c r="A2926" s="89">
        <v>46233.0</v>
      </c>
      <c r="B2926" s="90">
        <v>0.4979166666666667</v>
      </c>
      <c r="C2926" s="91" t="s">
        <v>1450</v>
      </c>
      <c r="D2926" s="129" t="str">
        <f t="array" ref="D2926">XLOOKUP(C2926,'DS ST'!A:A,'DS ST'!B:B)</f>
        <v>NTT</v>
      </c>
      <c r="E2926" s="94" t="str">
        <f t="array" ref="E2926">XLOOKUP($F2926,'GIÁ'!$A:$A,'GIÁ'!$E:$E)</f>
        <v>ĐÔNG</v>
      </c>
      <c r="F2926" s="94">
        <v>8.934717264474E12</v>
      </c>
      <c r="G2926" s="95" t="s">
        <v>1717</v>
      </c>
      <c r="H2926" s="95" t="s">
        <v>224</v>
      </c>
      <c r="I2926" s="96">
        <v>4.0</v>
      </c>
      <c r="J2926" s="96">
        <v>0.0</v>
      </c>
      <c r="K2926" s="98">
        <f t="shared" si="4"/>
        <v>4</v>
      </c>
      <c r="L2926" s="99" t="s">
        <v>6861</v>
      </c>
      <c r="M2926" s="100" t="s">
        <v>6862</v>
      </c>
      <c r="N2926" s="101" t="str">
        <f t="shared" si="139"/>
        <v>PT1590236-T0018934717264474</v>
      </c>
      <c r="O2926" s="128"/>
      <c r="P2926" s="100"/>
      <c r="Q2926" s="103">
        <f t="shared" si="5"/>
        <v>4</v>
      </c>
      <c r="R2926" s="161"/>
      <c r="S2926" s="105"/>
      <c r="T2926" s="106"/>
      <c r="U2926" s="107" t="s">
        <v>6567</v>
      </c>
      <c r="V2926" s="108" t="s">
        <v>756</v>
      </c>
      <c r="W2926" s="109" t="s">
        <v>1908</v>
      </c>
      <c r="X2926" s="110" t="str">
        <f t="shared" si="6"/>
        <v/>
      </c>
      <c r="Y2926" s="110" t="str">
        <f t="shared" si="7"/>
        <v/>
      </c>
      <c r="Z2926" s="109" t="s">
        <v>797</v>
      </c>
      <c r="AA2926" s="109" t="s">
        <v>802</v>
      </c>
      <c r="AB2926" s="106"/>
      <c r="AC2926" s="158"/>
      <c r="AD2926" s="160"/>
      <c r="AE2926" s="127"/>
      <c r="AF2926" s="113"/>
      <c r="AG2926" s="165" t="str">
        <f t="array" ref="AG2926">XLOOKUP(F2926,'CLV2'!A:A,'CLV2'!E:E)</f>
        <v>2.FROZEN FOODS</v>
      </c>
      <c r="AH2926" s="115" t="str">
        <f t="array" ref="AH2926">XLOOKUP(F2926,'CLV2'!A:A,'CLV2'!F:F)</f>
        <v>3.HOTPOT AND FRIED</v>
      </c>
      <c r="AI2926" s="115" t="str">
        <f t="shared" si="8"/>
        <v>Pack</v>
      </c>
      <c r="AJ2926" s="116">
        <f t="shared" si="9"/>
        <v>1</v>
      </c>
      <c r="AK2926" s="117" t="str">
        <f t="array" ref="AK2926">XLOOKUP(F2926,'GIÁ'!A:A,'GIÁ'!D:D)</f>
        <v>45233.68</v>
      </c>
      <c r="AL2926" s="118">
        <f t="shared" si="10"/>
        <v>180934.72</v>
      </c>
      <c r="AM2926" s="118">
        <f t="shared" si="11"/>
        <v>0</v>
      </c>
      <c r="AN2926" s="119">
        <f t="shared" si="12"/>
        <v>0</v>
      </c>
      <c r="AO2926" s="118">
        <f t="shared" si="13"/>
        <v>180934.72</v>
      </c>
      <c r="AP2926" s="121">
        <f t="shared" si="14"/>
        <v>0</v>
      </c>
      <c r="AQ2926" s="122"/>
      <c r="AR2926" s="119"/>
    </row>
    <row r="2927" ht="22.5" customHeight="1">
      <c r="A2927" s="89">
        <v>46233.0</v>
      </c>
      <c r="B2927" s="90">
        <v>0.4979166666666667</v>
      </c>
      <c r="C2927" s="91" t="s">
        <v>1450</v>
      </c>
      <c r="D2927" s="129" t="str">
        <f t="array" ref="D2927">XLOOKUP(C2927,'DS ST'!A:A,'DS ST'!B:B)</f>
        <v>NTT</v>
      </c>
      <c r="E2927" s="94" t="str">
        <f t="array" ref="E2927">XLOOKUP($F2927,'GIÁ'!$A:$A,'GIÁ'!$E:$E)</f>
        <v>ĐÔNG</v>
      </c>
      <c r="F2927" s="94">
        <v>8.936077113829E12</v>
      </c>
      <c r="G2927" s="95" t="s">
        <v>2373</v>
      </c>
      <c r="H2927" s="95" t="s">
        <v>224</v>
      </c>
      <c r="I2927" s="96">
        <v>4.0</v>
      </c>
      <c r="J2927" s="96">
        <v>0.0</v>
      </c>
      <c r="K2927" s="98">
        <f t="shared" si="4"/>
        <v>4</v>
      </c>
      <c r="L2927" s="99" t="s">
        <v>6861</v>
      </c>
      <c r="M2927" s="100" t="s">
        <v>6862</v>
      </c>
      <c r="N2927" s="101" t="str">
        <f t="shared" si="139"/>
        <v>PT1590236-T0018936077113829</v>
      </c>
      <c r="O2927" s="128"/>
      <c r="P2927" s="100"/>
      <c r="Q2927" s="103">
        <f t="shared" si="5"/>
        <v>4</v>
      </c>
      <c r="R2927" s="161"/>
      <c r="S2927" s="105"/>
      <c r="T2927" s="106"/>
      <c r="U2927" s="107" t="s">
        <v>6606</v>
      </c>
      <c r="V2927" s="108" t="s">
        <v>756</v>
      </c>
      <c r="W2927" s="109" t="s">
        <v>1908</v>
      </c>
      <c r="X2927" s="110" t="str">
        <f t="shared" si="6"/>
        <v/>
      </c>
      <c r="Y2927" s="110" t="str">
        <f t="shared" si="7"/>
        <v/>
      </c>
      <c r="Z2927" s="109" t="s">
        <v>797</v>
      </c>
      <c r="AA2927" s="109" t="s">
        <v>802</v>
      </c>
      <c r="AB2927" s="106"/>
      <c r="AC2927" s="158"/>
      <c r="AD2927" s="160"/>
      <c r="AE2927" s="127"/>
      <c r="AF2927" s="113"/>
      <c r="AG2927" s="165" t="str">
        <f t="array" ref="AG2927">XLOOKUP(F2927,'CLV2'!A:A,'CLV2'!E:E)</f>
        <v>2.FROZEN FOODS</v>
      </c>
      <c r="AH2927" s="115" t="str">
        <f t="array" ref="AH2927">XLOOKUP(F2927,'CLV2'!A:A,'CLV2'!F:F)</f>
        <v>3.DUMPLINGS</v>
      </c>
      <c r="AI2927" s="115" t="str">
        <f t="shared" si="8"/>
        <v>Pack</v>
      </c>
      <c r="AJ2927" s="116">
        <f t="shared" si="9"/>
        <v>1</v>
      </c>
      <c r="AK2927" s="117" t="str">
        <f t="array" ref="AK2927">XLOOKUP(F2927,'GIÁ'!A:A,'GIÁ'!D:D)</f>
        <v>40010.98</v>
      </c>
      <c r="AL2927" s="118">
        <f t="shared" si="10"/>
        <v>160043.92</v>
      </c>
      <c r="AM2927" s="118">
        <f t="shared" si="11"/>
        <v>0</v>
      </c>
      <c r="AN2927" s="119">
        <f t="shared" si="12"/>
        <v>0</v>
      </c>
      <c r="AO2927" s="118">
        <f t="shared" si="13"/>
        <v>160043.92</v>
      </c>
      <c r="AP2927" s="121">
        <f t="shared" si="14"/>
        <v>0</v>
      </c>
      <c r="AQ2927" s="122"/>
      <c r="AR2927" s="119"/>
    </row>
    <row r="2928" ht="22.5" customHeight="1">
      <c r="A2928" s="89">
        <v>46233.0</v>
      </c>
      <c r="B2928" s="90">
        <v>0.4979166666666667</v>
      </c>
      <c r="C2928" s="91" t="s">
        <v>1450</v>
      </c>
      <c r="D2928" s="129" t="str">
        <f t="array" ref="D2928">XLOOKUP(C2928,'DS ST'!A:A,'DS ST'!B:B)</f>
        <v>NTT</v>
      </c>
      <c r="E2928" s="94" t="str">
        <f t="array" ref="E2928">XLOOKUP($F2928,'GIÁ'!$A:$A,'GIÁ'!$E:$E)</f>
        <v>ĐÔNG</v>
      </c>
      <c r="F2928" s="94">
        <v>8.935101608461E12</v>
      </c>
      <c r="G2928" s="95" t="s">
        <v>1899</v>
      </c>
      <c r="H2928" s="95" t="s">
        <v>224</v>
      </c>
      <c r="I2928" s="96">
        <v>6.0</v>
      </c>
      <c r="J2928" s="96">
        <v>0.0</v>
      </c>
      <c r="K2928" s="98">
        <f t="shared" si="4"/>
        <v>6</v>
      </c>
      <c r="L2928" s="99" t="s">
        <v>6861</v>
      </c>
      <c r="M2928" s="100" t="s">
        <v>6862</v>
      </c>
      <c r="N2928" s="101" t="str">
        <f t="shared" si="139"/>
        <v>PT1590236-T0018935101608461</v>
      </c>
      <c r="O2928" s="128"/>
      <c r="P2928" s="100"/>
      <c r="Q2928" s="103">
        <f t="shared" si="5"/>
        <v>6</v>
      </c>
      <c r="R2928" s="161"/>
      <c r="S2928" s="105"/>
      <c r="T2928" s="106"/>
      <c r="U2928" s="107" t="s">
        <v>6555</v>
      </c>
      <c r="V2928" s="108" t="s">
        <v>756</v>
      </c>
      <c r="W2928" s="109" t="s">
        <v>1908</v>
      </c>
      <c r="X2928" s="110" t="str">
        <f t="shared" si="6"/>
        <v/>
      </c>
      <c r="Y2928" s="110" t="str">
        <f t="shared" si="7"/>
        <v/>
      </c>
      <c r="Z2928" s="109" t="s">
        <v>797</v>
      </c>
      <c r="AA2928" s="109" t="s">
        <v>802</v>
      </c>
      <c r="AB2928" s="106"/>
      <c r="AC2928" s="158"/>
      <c r="AD2928" s="160"/>
      <c r="AE2928" s="127"/>
      <c r="AF2928" s="113"/>
      <c r="AG2928" s="165" t="str">
        <f t="array" ref="AG2928">XLOOKUP(F2928,'CLV2'!A:A,'CLV2'!E:E)</f>
        <v>2.FROZEN FOODS</v>
      </c>
      <c r="AH2928" s="115" t="str">
        <f t="array" ref="AH2928">XLOOKUP(F2928,'CLV2'!A:A,'CLV2'!F:F)</f>
        <v>3.HOTPOT AND FRIED</v>
      </c>
      <c r="AI2928" s="115" t="str">
        <f t="shared" si="8"/>
        <v>Pack</v>
      </c>
      <c r="AJ2928" s="116">
        <f t="shared" si="9"/>
        <v>1</v>
      </c>
      <c r="AK2928" s="117" t="str">
        <f t="array" ref="AK2928">XLOOKUP(F2928,'GIÁ'!A:A,'GIÁ'!D:D)</f>
        <v>16904.85</v>
      </c>
      <c r="AL2928" s="118">
        <f t="shared" si="10"/>
        <v>101429.1</v>
      </c>
      <c r="AM2928" s="118">
        <f t="shared" si="11"/>
        <v>0</v>
      </c>
      <c r="AN2928" s="119">
        <f t="shared" si="12"/>
        <v>0</v>
      </c>
      <c r="AO2928" s="118">
        <f t="shared" si="13"/>
        <v>101429.1</v>
      </c>
      <c r="AP2928" s="121">
        <f t="shared" si="14"/>
        <v>0</v>
      </c>
      <c r="AQ2928" s="122"/>
      <c r="AR2928" s="119"/>
    </row>
    <row r="2929" ht="22.5" customHeight="1">
      <c r="A2929" s="89">
        <v>46233.0</v>
      </c>
      <c r="B2929" s="90">
        <v>0.4979166666666667</v>
      </c>
      <c r="C2929" s="91" t="s">
        <v>1450</v>
      </c>
      <c r="D2929" s="129" t="str">
        <f t="array" ref="D2929">XLOOKUP(C2929,'DS ST'!A:A,'DS ST'!B:B)</f>
        <v>NTT</v>
      </c>
      <c r="E2929" s="94" t="str">
        <f t="array" ref="E2929">XLOOKUP($F2929,'GIÁ'!$A:$A,'GIÁ'!$E:$E)</f>
        <v>ĐÔNG</v>
      </c>
      <c r="F2929" s="94">
        <v>8.93607627967E12</v>
      </c>
      <c r="G2929" s="95" t="s">
        <v>2317</v>
      </c>
      <c r="H2929" s="95" t="s">
        <v>224</v>
      </c>
      <c r="I2929" s="96">
        <v>6.0</v>
      </c>
      <c r="J2929" s="96">
        <v>0.0</v>
      </c>
      <c r="K2929" s="98">
        <f t="shared" si="4"/>
        <v>6</v>
      </c>
      <c r="L2929" s="99" t="s">
        <v>6861</v>
      </c>
      <c r="M2929" s="100" t="s">
        <v>6862</v>
      </c>
      <c r="N2929" s="101" t="str">
        <f t="shared" si="139"/>
        <v>PT1590236-T0018936076279670</v>
      </c>
      <c r="O2929" s="128"/>
      <c r="P2929" s="100"/>
      <c r="Q2929" s="103">
        <f t="shared" si="5"/>
        <v>6</v>
      </c>
      <c r="R2929" s="161"/>
      <c r="S2929" s="105"/>
      <c r="T2929" s="106"/>
      <c r="U2929" s="107" t="s">
        <v>6530</v>
      </c>
      <c r="V2929" s="108" t="s">
        <v>756</v>
      </c>
      <c r="W2929" s="109" t="s">
        <v>1908</v>
      </c>
      <c r="X2929" s="110" t="str">
        <f t="shared" si="6"/>
        <v/>
      </c>
      <c r="Y2929" s="110" t="str">
        <f t="shared" si="7"/>
        <v/>
      </c>
      <c r="Z2929" s="109" t="s">
        <v>797</v>
      </c>
      <c r="AA2929" s="109" t="s">
        <v>802</v>
      </c>
      <c r="AB2929" s="106"/>
      <c r="AC2929" s="158"/>
      <c r="AD2929" s="160"/>
      <c r="AE2929" s="127"/>
      <c r="AF2929" s="113"/>
      <c r="AG2929" s="165" t="str">
        <f t="array" ref="AG2929">XLOOKUP(F2929,'CLV2'!A:A,'CLV2'!E:E)</f>
        <v>2.FROZEN FOODS</v>
      </c>
      <c r="AH2929" s="115" t="str">
        <f t="array" ref="AH2929">XLOOKUP(F2929,'CLV2'!A:A,'CLV2'!F:F)</f>
        <v>3.PASTRY AND DESSERTS</v>
      </c>
      <c r="AI2929" s="115" t="str">
        <f t="shared" si="8"/>
        <v>Pack</v>
      </c>
      <c r="AJ2929" s="116">
        <f t="shared" si="9"/>
        <v>1</v>
      </c>
      <c r="AK2929" s="117" t="str">
        <f t="array" ref="AK2929">XLOOKUP(F2929,'GIÁ'!A:A,'GIÁ'!D:D)</f>
        <v>26872.96</v>
      </c>
      <c r="AL2929" s="118">
        <f t="shared" si="10"/>
        <v>161237.76</v>
      </c>
      <c r="AM2929" s="118">
        <f t="shared" si="11"/>
        <v>0</v>
      </c>
      <c r="AN2929" s="119">
        <f t="shared" si="12"/>
        <v>0</v>
      </c>
      <c r="AO2929" s="118">
        <f t="shared" si="13"/>
        <v>161237.76</v>
      </c>
      <c r="AP2929" s="121">
        <f t="shared" si="14"/>
        <v>0</v>
      </c>
      <c r="AQ2929" s="122"/>
      <c r="AR2929" s="119"/>
    </row>
    <row r="2930" ht="22.5" customHeight="1">
      <c r="A2930" s="89">
        <v>46233.0</v>
      </c>
      <c r="B2930" s="90">
        <v>0.4979166666666667</v>
      </c>
      <c r="C2930" s="91" t="s">
        <v>1450</v>
      </c>
      <c r="D2930" s="129" t="str">
        <f t="array" ref="D2930">XLOOKUP(C2930,'DS ST'!A:A,'DS ST'!B:B)</f>
        <v>NTT</v>
      </c>
      <c r="E2930" s="94" t="str">
        <f t="array" ref="E2930">XLOOKUP($F2930,'GIÁ'!$A:$A,'GIÁ'!$E:$E)</f>
        <v>ĐÔNG</v>
      </c>
      <c r="F2930" s="94">
        <v>8.935319710499E12</v>
      </c>
      <c r="G2930" s="95" t="s">
        <v>2056</v>
      </c>
      <c r="H2930" s="95" t="s">
        <v>224</v>
      </c>
      <c r="I2930" s="96">
        <v>4.0</v>
      </c>
      <c r="J2930" s="96">
        <v>0.0</v>
      </c>
      <c r="K2930" s="98">
        <f t="shared" si="4"/>
        <v>4</v>
      </c>
      <c r="L2930" s="99" t="s">
        <v>6861</v>
      </c>
      <c r="M2930" s="100" t="s">
        <v>6862</v>
      </c>
      <c r="N2930" s="101" t="str">
        <f t="shared" si="139"/>
        <v>PT1590236-T0018935319710499</v>
      </c>
      <c r="O2930" s="128"/>
      <c r="P2930" s="100"/>
      <c r="Q2930" s="103">
        <f t="shared" si="5"/>
        <v>4</v>
      </c>
      <c r="R2930" s="161"/>
      <c r="S2930" s="105"/>
      <c r="T2930" s="106"/>
      <c r="U2930" s="107" t="s">
        <v>6531</v>
      </c>
      <c r="V2930" s="108" t="s">
        <v>756</v>
      </c>
      <c r="W2930" s="109" t="s">
        <v>1908</v>
      </c>
      <c r="X2930" s="110" t="str">
        <f t="shared" si="6"/>
        <v/>
      </c>
      <c r="Y2930" s="110" t="str">
        <f t="shared" si="7"/>
        <v/>
      </c>
      <c r="Z2930" s="109" t="s">
        <v>797</v>
      </c>
      <c r="AA2930" s="109" t="s">
        <v>802</v>
      </c>
      <c r="AB2930" s="106"/>
      <c r="AC2930" s="158"/>
      <c r="AD2930" s="160"/>
      <c r="AE2930" s="127"/>
      <c r="AF2930" s="113"/>
      <c r="AG2930" s="165" t="str">
        <f t="array" ref="AG2930">XLOOKUP(F2930,'CLV2'!A:A,'CLV2'!E:E)</f>
        <v>2.FROZEN FOODS</v>
      </c>
      <c r="AH2930" s="115" t="str">
        <f t="array" ref="AH2930">XLOOKUP(F2930,'CLV2'!A:A,'CLV2'!F:F)</f>
        <v>3.HOTPOT AND FRIED</v>
      </c>
      <c r="AI2930" s="115" t="str">
        <f t="shared" si="8"/>
        <v>Pack</v>
      </c>
      <c r="AJ2930" s="116">
        <f t="shared" si="9"/>
        <v>1</v>
      </c>
      <c r="AK2930" s="117" t="str">
        <f t="array" ref="AK2930">XLOOKUP(F2930,'GIÁ'!A:A,'GIÁ'!D:D)</f>
        <v>39627.31</v>
      </c>
      <c r="AL2930" s="118">
        <f t="shared" si="10"/>
        <v>158509.24</v>
      </c>
      <c r="AM2930" s="118">
        <f t="shared" si="11"/>
        <v>0</v>
      </c>
      <c r="AN2930" s="119">
        <f t="shared" si="12"/>
        <v>0</v>
      </c>
      <c r="AO2930" s="118">
        <f t="shared" si="13"/>
        <v>158509.24</v>
      </c>
      <c r="AP2930" s="121">
        <f t="shared" si="14"/>
        <v>0</v>
      </c>
      <c r="AQ2930" s="122"/>
      <c r="AR2930" s="119"/>
    </row>
    <row r="2931" ht="22.5" customHeight="1">
      <c r="A2931" s="89">
        <v>46233.0</v>
      </c>
      <c r="B2931" s="90">
        <v>0.4979166666666667</v>
      </c>
      <c r="C2931" s="91" t="s">
        <v>1450</v>
      </c>
      <c r="D2931" s="129" t="str">
        <f t="array" ref="D2931">XLOOKUP(C2931,'DS ST'!A:A,'DS ST'!B:B)</f>
        <v>NTT</v>
      </c>
      <c r="E2931" s="94" t="str">
        <f t="array" ref="E2931">XLOOKUP($F2931,'GIÁ'!$A:$A,'GIÁ'!$E:$E)</f>
        <v>ĐÔNG</v>
      </c>
      <c r="F2931" s="94">
        <v>8.935297102972E12</v>
      </c>
      <c r="G2931" s="95" t="s">
        <v>2024</v>
      </c>
      <c r="H2931" s="95" t="s">
        <v>224</v>
      </c>
      <c r="I2931" s="96">
        <v>4.0</v>
      </c>
      <c r="J2931" s="96">
        <v>0.0</v>
      </c>
      <c r="K2931" s="98">
        <f t="shared" si="4"/>
        <v>4</v>
      </c>
      <c r="L2931" s="99" t="s">
        <v>6861</v>
      </c>
      <c r="M2931" s="100" t="s">
        <v>6862</v>
      </c>
      <c r="N2931" s="101" t="str">
        <f t="shared" si="139"/>
        <v>PT1590236-T0018935297102972</v>
      </c>
      <c r="O2931" s="128"/>
      <c r="P2931" s="100"/>
      <c r="Q2931" s="103">
        <f t="shared" si="5"/>
        <v>4</v>
      </c>
      <c r="R2931" s="161"/>
      <c r="S2931" s="105"/>
      <c r="T2931" s="106"/>
      <c r="U2931" s="107" t="s">
        <v>6692</v>
      </c>
      <c r="V2931" s="108" t="s">
        <v>756</v>
      </c>
      <c r="W2931" s="109" t="s">
        <v>1908</v>
      </c>
      <c r="X2931" s="110" t="str">
        <f t="shared" si="6"/>
        <v/>
      </c>
      <c r="Y2931" s="110" t="str">
        <f t="shared" si="7"/>
        <v/>
      </c>
      <c r="Z2931" s="109" t="s">
        <v>797</v>
      </c>
      <c r="AA2931" s="109" t="s">
        <v>802</v>
      </c>
      <c r="AB2931" s="106"/>
      <c r="AC2931" s="158"/>
      <c r="AD2931" s="160"/>
      <c r="AE2931" s="127"/>
      <c r="AF2931" s="113"/>
      <c r="AG2931" s="165" t="str">
        <f t="array" ref="AG2931">XLOOKUP(F2931,'CLV2'!A:A,'CLV2'!E:E)</f>
        <v>2.FROZEN FOODS</v>
      </c>
      <c r="AH2931" s="115" t="str">
        <f t="array" ref="AH2931">XLOOKUP(F2931,'CLV2'!A:A,'CLV2'!F:F)</f>
        <v>3.PIZZA - READY MEALS</v>
      </c>
      <c r="AI2931" s="115" t="str">
        <f t="shared" si="8"/>
        <v>Pack</v>
      </c>
      <c r="AJ2931" s="116">
        <f t="shared" si="9"/>
        <v>1</v>
      </c>
      <c r="AK2931" s="117" t="str">
        <f t="array" ref="AK2931">XLOOKUP(F2931,'GIÁ'!A:A,'GIÁ'!D:D)</f>
        <v>16087.17</v>
      </c>
      <c r="AL2931" s="118">
        <f t="shared" si="10"/>
        <v>64348.68</v>
      </c>
      <c r="AM2931" s="118">
        <f t="shared" si="11"/>
        <v>0</v>
      </c>
      <c r="AN2931" s="119">
        <f t="shared" si="12"/>
        <v>0</v>
      </c>
      <c r="AO2931" s="118">
        <f t="shared" si="13"/>
        <v>64348.68</v>
      </c>
      <c r="AP2931" s="121">
        <f t="shared" si="14"/>
        <v>0</v>
      </c>
      <c r="AQ2931" s="122"/>
      <c r="AR2931" s="119"/>
    </row>
    <row r="2932" ht="22.5" customHeight="1">
      <c r="A2932" s="89">
        <v>46233.0</v>
      </c>
      <c r="B2932" s="90">
        <v>0.4979166666666667</v>
      </c>
      <c r="C2932" s="91" t="s">
        <v>1450</v>
      </c>
      <c r="D2932" s="129" t="str">
        <f t="array" ref="D2932">XLOOKUP(C2932,'DS ST'!A:A,'DS ST'!B:B)</f>
        <v>NTT</v>
      </c>
      <c r="E2932" s="94" t="str">
        <f t="array" ref="E2932">XLOOKUP($F2932,'GIÁ'!$A:$A,'GIÁ'!$E:$E)</f>
        <v>ĐÔNG</v>
      </c>
      <c r="F2932" s="94">
        <v>8.938532826183E12</v>
      </c>
      <c r="G2932" s="95" t="s">
        <v>3052</v>
      </c>
      <c r="H2932" s="95" t="s">
        <v>224</v>
      </c>
      <c r="I2932" s="96">
        <v>2.0</v>
      </c>
      <c r="J2932" s="96">
        <v>0.0</v>
      </c>
      <c r="K2932" s="98">
        <f t="shared" si="4"/>
        <v>2</v>
      </c>
      <c r="L2932" s="99" t="s">
        <v>6861</v>
      </c>
      <c r="M2932" s="100" t="s">
        <v>6862</v>
      </c>
      <c r="N2932" s="101" t="str">
        <f t="shared" si="139"/>
        <v>PT1590236-T0018938532826183</v>
      </c>
      <c r="O2932" s="128"/>
      <c r="P2932" s="100"/>
      <c r="Q2932" s="103">
        <f t="shared" si="5"/>
        <v>2</v>
      </c>
      <c r="R2932" s="161"/>
      <c r="S2932" s="105"/>
      <c r="T2932" s="106"/>
      <c r="U2932" s="107" t="s">
        <v>6586</v>
      </c>
      <c r="V2932" s="108" t="s">
        <v>756</v>
      </c>
      <c r="W2932" s="109" t="s">
        <v>1908</v>
      </c>
      <c r="X2932" s="110" t="str">
        <f t="shared" si="6"/>
        <v/>
      </c>
      <c r="Y2932" s="110" t="str">
        <f t="shared" si="7"/>
        <v/>
      </c>
      <c r="Z2932" s="109" t="s">
        <v>797</v>
      </c>
      <c r="AA2932" s="109" t="s">
        <v>802</v>
      </c>
      <c r="AB2932" s="106"/>
      <c r="AC2932" s="158"/>
      <c r="AD2932" s="160"/>
      <c r="AE2932" s="127"/>
      <c r="AF2932" s="113"/>
      <c r="AG2932" s="165" t="str">
        <f t="array" ref="AG2932">XLOOKUP(F2932,'CLV2'!A:A,'CLV2'!E:E)</f>
        <v>2.FROZEN FOODS</v>
      </c>
      <c r="AH2932" s="115" t="str">
        <f t="array" ref="AH2932">XLOOKUP(F2932,'CLV2'!A:A,'CLV2'!F:F)</f>
        <v>3.PASTRY AND DESSERTS</v>
      </c>
      <c r="AI2932" s="115" t="str">
        <f t="shared" si="8"/>
        <v>Pack</v>
      </c>
      <c r="AJ2932" s="116">
        <f t="shared" si="9"/>
        <v>1</v>
      </c>
      <c r="AK2932" s="117" t="str">
        <f t="array" ref="AK2932">XLOOKUP(F2932,'GIÁ'!A:A,'GIÁ'!D:D)</f>
        <v>27480.45</v>
      </c>
      <c r="AL2932" s="118">
        <f t="shared" si="10"/>
        <v>54960.9</v>
      </c>
      <c r="AM2932" s="118">
        <f t="shared" si="11"/>
        <v>0</v>
      </c>
      <c r="AN2932" s="119">
        <f t="shared" si="12"/>
        <v>0</v>
      </c>
      <c r="AO2932" s="118">
        <f t="shared" si="13"/>
        <v>54960.9</v>
      </c>
      <c r="AP2932" s="121">
        <f t="shared" si="14"/>
        <v>0</v>
      </c>
      <c r="AQ2932" s="122"/>
      <c r="AR2932" s="119"/>
    </row>
    <row r="2933" ht="22.5" customHeight="1">
      <c r="A2933" s="89">
        <v>46233.0</v>
      </c>
      <c r="B2933" s="90">
        <v>0.4979166666666667</v>
      </c>
      <c r="C2933" s="91" t="s">
        <v>1450</v>
      </c>
      <c r="D2933" s="129" t="str">
        <f t="array" ref="D2933">XLOOKUP(C2933,'DS ST'!A:A,'DS ST'!B:B)</f>
        <v>NTT</v>
      </c>
      <c r="E2933" s="94" t="str">
        <f t="array" ref="E2933">XLOOKUP($F2933,'GIÁ'!$A:$A,'GIÁ'!$E:$E)</f>
        <v>ĐÔNG</v>
      </c>
      <c r="F2933" s="94">
        <v>9.555894515624E12</v>
      </c>
      <c r="G2933" s="95" t="s">
        <v>3305</v>
      </c>
      <c r="H2933" s="95" t="s">
        <v>224</v>
      </c>
      <c r="I2933" s="96">
        <v>2.0</v>
      </c>
      <c r="J2933" s="96">
        <v>0.0</v>
      </c>
      <c r="K2933" s="98">
        <f t="shared" si="4"/>
        <v>2</v>
      </c>
      <c r="L2933" s="99" t="s">
        <v>6861</v>
      </c>
      <c r="M2933" s="100" t="s">
        <v>6862</v>
      </c>
      <c r="N2933" s="101" t="str">
        <f t="shared" si="139"/>
        <v>PT1590236-T0019555894515624</v>
      </c>
      <c r="O2933" s="128"/>
      <c r="P2933" s="100"/>
      <c r="Q2933" s="103">
        <f t="shared" si="5"/>
        <v>2</v>
      </c>
      <c r="R2933" s="161"/>
      <c r="S2933" s="105"/>
      <c r="T2933" s="106"/>
      <c r="U2933" s="107" t="s">
        <v>6556</v>
      </c>
      <c r="V2933" s="108" t="s">
        <v>756</v>
      </c>
      <c r="W2933" s="109" t="s">
        <v>1908</v>
      </c>
      <c r="X2933" s="110" t="str">
        <f t="shared" si="6"/>
        <v/>
      </c>
      <c r="Y2933" s="110" t="str">
        <f t="shared" si="7"/>
        <v/>
      </c>
      <c r="Z2933" s="109" t="s">
        <v>797</v>
      </c>
      <c r="AA2933" s="109" t="s">
        <v>802</v>
      </c>
      <c r="AB2933" s="106"/>
      <c r="AC2933" s="158"/>
      <c r="AD2933" s="160"/>
      <c r="AE2933" s="127"/>
      <c r="AF2933" s="113"/>
      <c r="AG2933" s="165" t="str">
        <f t="array" ref="AG2933">XLOOKUP(F2933,'CLV2'!A:A,'CLV2'!E:E)</f>
        <v>2.FROZEN FOODS</v>
      </c>
      <c r="AH2933" s="115" t="str">
        <f t="array" ref="AH2933">XLOOKUP(F2933,'CLV2'!A:A,'CLV2'!F:F)</f>
        <v>3.HOTPOT AND FRIED</v>
      </c>
      <c r="AI2933" s="115" t="str">
        <f t="shared" si="8"/>
        <v>Pack</v>
      </c>
      <c r="AJ2933" s="116">
        <f t="shared" si="9"/>
        <v>1</v>
      </c>
      <c r="AK2933" s="117" t="str">
        <f t="array" ref="AK2933">XLOOKUP(F2933,'GIÁ'!A:A,'GIÁ'!D:D)</f>
        <v>87761.05</v>
      </c>
      <c r="AL2933" s="118">
        <f t="shared" si="10"/>
        <v>175522.1</v>
      </c>
      <c r="AM2933" s="118">
        <f t="shared" si="11"/>
        <v>0</v>
      </c>
      <c r="AN2933" s="119">
        <f t="shared" si="12"/>
        <v>0</v>
      </c>
      <c r="AO2933" s="118">
        <f t="shared" si="13"/>
        <v>175522.1</v>
      </c>
      <c r="AP2933" s="121">
        <f t="shared" si="14"/>
        <v>0</v>
      </c>
      <c r="AQ2933" s="122"/>
      <c r="AR2933" s="119"/>
    </row>
    <row r="2934" ht="22.5" customHeight="1">
      <c r="A2934" s="89">
        <v>46233.0</v>
      </c>
      <c r="B2934" s="90">
        <v>0.4979166666666667</v>
      </c>
      <c r="C2934" s="91" t="s">
        <v>1450</v>
      </c>
      <c r="D2934" s="129" t="str">
        <f t="array" ref="D2934">XLOOKUP(C2934,'DS ST'!A:A,'DS ST'!B:B)</f>
        <v>NTT</v>
      </c>
      <c r="E2934" s="94" t="str">
        <f t="array" ref="E2934">XLOOKUP($F2934,'GIÁ'!$A:$A,'GIÁ'!$E:$E)</f>
        <v>ĐÔNG</v>
      </c>
      <c r="F2934" s="94">
        <v>8.938562334023E12</v>
      </c>
      <c r="G2934" s="95" t="s">
        <v>3181</v>
      </c>
      <c r="H2934" s="95" t="s">
        <v>57</v>
      </c>
      <c r="I2934" s="96">
        <v>4.0</v>
      </c>
      <c r="J2934" s="96">
        <v>0.0</v>
      </c>
      <c r="K2934" s="98">
        <f t="shared" si="4"/>
        <v>4</v>
      </c>
      <c r="L2934" s="99" t="s">
        <v>6861</v>
      </c>
      <c r="M2934" s="100" t="s">
        <v>6862</v>
      </c>
      <c r="N2934" s="101" t="str">
        <f t="shared" si="139"/>
        <v>PT1590236-T0018938562334023</v>
      </c>
      <c r="O2934" s="128"/>
      <c r="P2934" s="100"/>
      <c r="Q2934" s="103">
        <f t="shared" si="5"/>
        <v>4</v>
      </c>
      <c r="R2934" s="161"/>
      <c r="S2934" s="105"/>
      <c r="T2934" s="106"/>
      <c r="U2934" s="107" t="s">
        <v>6555</v>
      </c>
      <c r="V2934" s="108" t="s">
        <v>756</v>
      </c>
      <c r="W2934" s="109" t="s">
        <v>1908</v>
      </c>
      <c r="X2934" s="110" t="str">
        <f t="shared" si="6"/>
        <v/>
      </c>
      <c r="Y2934" s="110" t="str">
        <f t="shared" si="7"/>
        <v/>
      </c>
      <c r="Z2934" s="109" t="s">
        <v>797</v>
      </c>
      <c r="AA2934" s="109" t="s">
        <v>802</v>
      </c>
      <c r="AB2934" s="106"/>
      <c r="AC2934" s="158"/>
      <c r="AD2934" s="160"/>
      <c r="AE2934" s="127"/>
      <c r="AF2934" s="113"/>
      <c r="AG2934" s="165" t="str">
        <f t="array" ref="AG2934">XLOOKUP(F2934,'CLV2'!A:A,'CLV2'!E:E)</f>
        <v>2.FROZEN FOODS</v>
      </c>
      <c r="AH2934" s="115" t="str">
        <f t="array" ref="AH2934">XLOOKUP(F2934,'CLV2'!A:A,'CLV2'!F:F)</f>
        <v>3.PIZZA - READY MEALS</v>
      </c>
      <c r="AI2934" s="115" t="str">
        <f t="shared" si="8"/>
        <v>Pack</v>
      </c>
      <c r="AJ2934" s="116">
        <f t="shared" si="9"/>
        <v>1</v>
      </c>
      <c r="AK2934" s="117" t="str">
        <f t="array" ref="AK2934">XLOOKUP(F2934,'GIÁ'!A:A,'GIÁ'!D:D)</f>
        <v>43635.50</v>
      </c>
      <c r="AL2934" s="118">
        <f t="shared" si="10"/>
        <v>174542</v>
      </c>
      <c r="AM2934" s="118">
        <f t="shared" si="11"/>
        <v>0</v>
      </c>
      <c r="AN2934" s="119">
        <f t="shared" si="12"/>
        <v>0</v>
      </c>
      <c r="AO2934" s="118">
        <f t="shared" si="13"/>
        <v>174542</v>
      </c>
      <c r="AP2934" s="121">
        <f t="shared" si="14"/>
        <v>0</v>
      </c>
      <c r="AQ2934" s="122"/>
      <c r="AR2934" s="119"/>
    </row>
    <row r="2935" ht="22.5" customHeight="1">
      <c r="A2935" s="89">
        <v>46233.0</v>
      </c>
      <c r="B2935" s="90">
        <v>0.4979166666666667</v>
      </c>
      <c r="C2935" s="91" t="s">
        <v>1450</v>
      </c>
      <c r="D2935" s="129" t="str">
        <f t="array" ref="D2935">XLOOKUP(C2935,'DS ST'!A:A,'DS ST'!B:B)</f>
        <v>NTT</v>
      </c>
      <c r="E2935" s="94" t="str">
        <f t="array" ref="E2935">XLOOKUP($F2935,'GIÁ'!$A:$A,'GIÁ'!$E:$E)</f>
        <v>ĐÔNG</v>
      </c>
      <c r="F2935" s="94">
        <v>8.936190860716E12</v>
      </c>
      <c r="G2935" s="95" t="s">
        <v>2610</v>
      </c>
      <c r="H2935" s="95" t="s">
        <v>93</v>
      </c>
      <c r="I2935" s="96">
        <v>10.0</v>
      </c>
      <c r="J2935" s="96">
        <v>0.0</v>
      </c>
      <c r="K2935" s="98">
        <f t="shared" si="4"/>
        <v>10</v>
      </c>
      <c r="L2935" s="99" t="s">
        <v>6861</v>
      </c>
      <c r="M2935" s="100" t="s">
        <v>6862</v>
      </c>
      <c r="N2935" s="101" t="str">
        <f t="shared" si="139"/>
        <v>PT1590236-T0018936190860716</v>
      </c>
      <c r="O2935" s="128"/>
      <c r="P2935" s="100"/>
      <c r="Q2935" s="103">
        <f t="shared" si="5"/>
        <v>10</v>
      </c>
      <c r="R2935" s="161"/>
      <c r="S2935" s="105"/>
      <c r="T2935" s="106"/>
      <c r="U2935" s="107" t="s">
        <v>6539</v>
      </c>
      <c r="V2935" s="108" t="s">
        <v>756</v>
      </c>
      <c r="W2935" s="109" t="s">
        <v>1908</v>
      </c>
      <c r="X2935" s="110" t="str">
        <f t="shared" si="6"/>
        <v/>
      </c>
      <c r="Y2935" s="110" t="str">
        <f t="shared" si="7"/>
        <v/>
      </c>
      <c r="Z2935" s="109" t="s">
        <v>797</v>
      </c>
      <c r="AA2935" s="109" t="s">
        <v>802</v>
      </c>
      <c r="AB2935" s="106"/>
      <c r="AC2935" s="158"/>
      <c r="AD2935" s="160"/>
      <c r="AE2935" s="127"/>
      <c r="AF2935" s="113"/>
      <c r="AG2935" s="165" t="str">
        <f t="array" ref="AG2935">XLOOKUP(F2935,'CLV2'!A:A,'CLV2'!E:E)</f>
        <v>2.MEAT</v>
      </c>
      <c r="AH2935" s="115" t="str">
        <f t="array" ref="AH2935">XLOOKUP(F2935,'CLV2'!A:A,'CLV2'!F:F)</f>
        <v>3.FROZEN MEAT</v>
      </c>
      <c r="AI2935" s="115" t="str">
        <f t="shared" si="8"/>
        <v>Pack</v>
      </c>
      <c r="AJ2935" s="116">
        <f t="shared" si="9"/>
        <v>1</v>
      </c>
      <c r="AK2935" s="117" t="str">
        <f t="array" ref="AK2935">XLOOKUP(F2935,'GIÁ'!A:A,'GIÁ'!D:D)</f>
        <v>49176.27</v>
      </c>
      <c r="AL2935" s="118">
        <f t="shared" si="10"/>
        <v>491762.7</v>
      </c>
      <c r="AM2935" s="118">
        <f t="shared" si="11"/>
        <v>0</v>
      </c>
      <c r="AN2935" s="119">
        <f t="shared" si="12"/>
        <v>0</v>
      </c>
      <c r="AO2935" s="118">
        <f t="shared" si="13"/>
        <v>491762.7</v>
      </c>
      <c r="AP2935" s="121">
        <f t="shared" si="14"/>
        <v>0</v>
      </c>
      <c r="AQ2935" s="122"/>
      <c r="AR2935" s="119"/>
    </row>
    <row r="2936" ht="22.5" customHeight="1">
      <c r="A2936" s="89">
        <v>46233.0</v>
      </c>
      <c r="B2936" s="90">
        <v>0.4979166666666667</v>
      </c>
      <c r="C2936" s="91" t="s">
        <v>1450</v>
      </c>
      <c r="D2936" s="129" t="str">
        <f t="array" ref="D2936">XLOOKUP(C2936,'DS ST'!A:A,'DS ST'!B:B)</f>
        <v>NTT</v>
      </c>
      <c r="E2936" s="94" t="str">
        <f t="array" ref="E2936">XLOOKUP($F2936,'GIÁ'!$A:$A,'GIÁ'!$E:$E)</f>
        <v>ĐÔNG</v>
      </c>
      <c r="F2936" s="94">
        <v>8.936239090036E12</v>
      </c>
      <c r="G2936" s="95" t="s">
        <v>2713</v>
      </c>
      <c r="H2936" s="95" t="s">
        <v>75</v>
      </c>
      <c r="I2936" s="96">
        <v>6.0</v>
      </c>
      <c r="J2936" s="96">
        <v>0.0</v>
      </c>
      <c r="K2936" s="98">
        <f t="shared" si="4"/>
        <v>6</v>
      </c>
      <c r="L2936" s="99" t="s">
        <v>6861</v>
      </c>
      <c r="M2936" s="100" t="s">
        <v>6862</v>
      </c>
      <c r="N2936" s="101" t="str">
        <f t="shared" si="139"/>
        <v>PT1590236-T0018936239090036</v>
      </c>
      <c r="O2936" s="128"/>
      <c r="P2936" s="100"/>
      <c r="Q2936" s="103">
        <f t="shared" si="5"/>
        <v>6</v>
      </c>
      <c r="R2936" s="161"/>
      <c r="S2936" s="105"/>
      <c r="T2936" s="106"/>
      <c r="U2936" s="107" t="s">
        <v>6539</v>
      </c>
      <c r="V2936" s="108" t="s">
        <v>756</v>
      </c>
      <c r="W2936" s="109" t="s">
        <v>1908</v>
      </c>
      <c r="X2936" s="110" t="str">
        <f t="shared" si="6"/>
        <v/>
      </c>
      <c r="Y2936" s="110" t="str">
        <f t="shared" si="7"/>
        <v/>
      </c>
      <c r="Z2936" s="109" t="s">
        <v>797</v>
      </c>
      <c r="AA2936" s="109" t="s">
        <v>802</v>
      </c>
      <c r="AB2936" s="106"/>
      <c r="AC2936" s="158"/>
      <c r="AD2936" s="160"/>
      <c r="AE2936" s="127"/>
      <c r="AF2936" s="113"/>
      <c r="AG2936" s="165" t="str">
        <f t="array" ref="AG2936">XLOOKUP(F2936,'CLV2'!A:A,'CLV2'!E:E)</f>
        <v>2.MEAT</v>
      </c>
      <c r="AH2936" s="115" t="str">
        <f t="array" ref="AH2936">XLOOKUP(F2936,'CLV2'!A:A,'CLV2'!F:F)</f>
        <v>3.FROZEN MEAT</v>
      </c>
      <c r="AI2936" s="115" t="str">
        <f t="shared" si="8"/>
        <v>Pack</v>
      </c>
      <c r="AJ2936" s="116">
        <f t="shared" si="9"/>
        <v>1</v>
      </c>
      <c r="AK2936" s="117" t="str">
        <f t="array" ref="AK2936">XLOOKUP(F2936,'GIÁ'!A:A,'GIÁ'!D:D)</f>
        <v>47814.16</v>
      </c>
      <c r="AL2936" s="118">
        <f t="shared" si="10"/>
        <v>286884.96</v>
      </c>
      <c r="AM2936" s="118">
        <f t="shared" si="11"/>
        <v>0</v>
      </c>
      <c r="AN2936" s="119">
        <f t="shared" si="12"/>
        <v>0</v>
      </c>
      <c r="AO2936" s="118">
        <f t="shared" si="13"/>
        <v>286884.96</v>
      </c>
      <c r="AP2936" s="121">
        <f t="shared" si="14"/>
        <v>0</v>
      </c>
      <c r="AQ2936" s="122"/>
      <c r="AR2936" s="119"/>
    </row>
    <row r="2937" ht="22.5" customHeight="1">
      <c r="A2937" s="89">
        <v>46233.0</v>
      </c>
      <c r="B2937" s="90">
        <v>0.4979166666666667</v>
      </c>
      <c r="C2937" s="91" t="s">
        <v>1450</v>
      </c>
      <c r="D2937" s="129" t="str">
        <f t="array" ref="D2937">XLOOKUP(C2937,'DS ST'!A:A,'DS ST'!B:B)</f>
        <v>NTT</v>
      </c>
      <c r="E2937" s="94" t="str">
        <f t="array" ref="E2937">XLOOKUP($F2937,'GIÁ'!$A:$A,'GIÁ'!$E:$E)</f>
        <v>ĐÔNG</v>
      </c>
      <c r="F2937" s="94">
        <v>8.938535604238E12</v>
      </c>
      <c r="G2937" s="95" t="s">
        <v>3058</v>
      </c>
      <c r="H2937" s="95" t="s">
        <v>787</v>
      </c>
      <c r="I2937" s="96">
        <v>4.0</v>
      </c>
      <c r="J2937" s="96">
        <v>0.0</v>
      </c>
      <c r="K2937" s="98">
        <f t="shared" si="4"/>
        <v>4</v>
      </c>
      <c r="L2937" s="99" t="s">
        <v>6861</v>
      </c>
      <c r="M2937" s="100" t="s">
        <v>6862</v>
      </c>
      <c r="N2937" s="101" t="str">
        <f t="shared" si="139"/>
        <v>PT1590236-T0018938535604238</v>
      </c>
      <c r="O2937" s="128"/>
      <c r="P2937" s="100"/>
      <c r="Q2937" s="103">
        <f t="shared" si="5"/>
        <v>4</v>
      </c>
      <c r="R2937" s="161"/>
      <c r="S2937" s="105"/>
      <c r="T2937" s="106"/>
      <c r="U2937" s="107" t="s">
        <v>6557</v>
      </c>
      <c r="V2937" s="108" t="s">
        <v>756</v>
      </c>
      <c r="W2937" s="109" t="s">
        <v>1908</v>
      </c>
      <c r="X2937" s="110" t="str">
        <f t="shared" si="6"/>
        <v/>
      </c>
      <c r="Y2937" s="110" t="str">
        <f t="shared" si="7"/>
        <v/>
      </c>
      <c r="Z2937" s="109" t="s">
        <v>797</v>
      </c>
      <c r="AA2937" s="109" t="s">
        <v>802</v>
      </c>
      <c r="AB2937" s="106"/>
      <c r="AC2937" s="158"/>
      <c r="AD2937" s="160"/>
      <c r="AE2937" s="127"/>
      <c r="AF2937" s="113"/>
      <c r="AG2937" s="165" t="str">
        <f t="array" ref="AG2937">XLOOKUP(F2937,'CLV2'!A:A,'CLV2'!E:E)</f>
        <v>2.FISH AND SEAFOOD</v>
      </c>
      <c r="AH2937" s="115" t="str">
        <f t="array" ref="AH2937">XLOOKUP(F2937,'CLV2'!A:A,'CLV2'!F:F)</f>
        <v>3.FROZEN FISH AND SEAFOOD</v>
      </c>
      <c r="AI2937" s="115" t="str">
        <f t="shared" si="8"/>
        <v>Pack</v>
      </c>
      <c r="AJ2937" s="116">
        <f t="shared" si="9"/>
        <v>1</v>
      </c>
      <c r="AK2937" s="117" t="str">
        <f t="array" ref="AK2937">XLOOKUP(F2937,'GIÁ'!A:A,'GIÁ'!D:D)</f>
        <v>71175.79</v>
      </c>
      <c r="AL2937" s="118">
        <f t="shared" si="10"/>
        <v>284703.16</v>
      </c>
      <c r="AM2937" s="118">
        <f t="shared" si="11"/>
        <v>0</v>
      </c>
      <c r="AN2937" s="119">
        <f t="shared" si="12"/>
        <v>0</v>
      </c>
      <c r="AO2937" s="118">
        <f t="shared" si="13"/>
        <v>284703.16</v>
      </c>
      <c r="AP2937" s="121">
        <f t="shared" si="14"/>
        <v>0</v>
      </c>
      <c r="AQ2937" s="122"/>
      <c r="AR2937" s="119"/>
    </row>
    <row r="2938" ht="22.5" customHeight="1">
      <c r="A2938" s="89">
        <v>46233.0</v>
      </c>
      <c r="B2938" s="90">
        <v>0.4979166666666667</v>
      </c>
      <c r="C2938" s="91" t="s">
        <v>1450</v>
      </c>
      <c r="D2938" s="129" t="str">
        <f t="array" ref="D2938">XLOOKUP(C2938,'DS ST'!A:A,'DS ST'!B:B)</f>
        <v>NTT</v>
      </c>
      <c r="E2938" s="94" t="str">
        <f t="array" ref="E2938">XLOOKUP($F2938,'GIÁ'!$A:$A,'GIÁ'!$E:$E)</f>
        <v>ĐÔNG</v>
      </c>
      <c r="F2938" s="94">
        <v>8.938535604047E12</v>
      </c>
      <c r="G2938" s="95" t="s">
        <v>3054</v>
      </c>
      <c r="H2938" s="95" t="s">
        <v>787</v>
      </c>
      <c r="I2938" s="96">
        <v>1.0</v>
      </c>
      <c r="J2938" s="96">
        <v>0.0</v>
      </c>
      <c r="K2938" s="98">
        <f t="shared" si="4"/>
        <v>1</v>
      </c>
      <c r="L2938" s="99" t="s">
        <v>6861</v>
      </c>
      <c r="M2938" s="100" t="s">
        <v>6862</v>
      </c>
      <c r="N2938" s="101" t="str">
        <f t="shared" si="139"/>
        <v>PT1590236-T0018938535604047</v>
      </c>
      <c r="O2938" s="128"/>
      <c r="P2938" s="100"/>
      <c r="Q2938" s="103">
        <f t="shared" si="5"/>
        <v>1</v>
      </c>
      <c r="R2938" s="161"/>
      <c r="S2938" s="105"/>
      <c r="T2938" s="106"/>
      <c r="U2938" s="107" t="s">
        <v>6541</v>
      </c>
      <c r="V2938" s="108" t="s">
        <v>756</v>
      </c>
      <c r="W2938" s="109" t="s">
        <v>1908</v>
      </c>
      <c r="X2938" s="110" t="str">
        <f t="shared" si="6"/>
        <v/>
      </c>
      <c r="Y2938" s="110" t="str">
        <f t="shared" si="7"/>
        <v/>
      </c>
      <c r="Z2938" s="109" t="s">
        <v>797</v>
      </c>
      <c r="AA2938" s="109" t="s">
        <v>802</v>
      </c>
      <c r="AB2938" s="106"/>
      <c r="AC2938" s="158"/>
      <c r="AD2938" s="160"/>
      <c r="AE2938" s="127"/>
      <c r="AF2938" s="113"/>
      <c r="AG2938" s="165" t="str">
        <f t="array" ref="AG2938">XLOOKUP(F2938,'CLV2'!A:A,'CLV2'!E:E)</f>
        <v>2.FISH AND SEAFOOD</v>
      </c>
      <c r="AH2938" s="115" t="str">
        <f t="array" ref="AH2938">XLOOKUP(F2938,'CLV2'!A:A,'CLV2'!F:F)</f>
        <v>3.FROZEN FISH AND SEAFOOD</v>
      </c>
      <c r="AI2938" s="115" t="str">
        <f t="shared" si="8"/>
        <v>Pack</v>
      </c>
      <c r="AJ2938" s="116">
        <f t="shared" si="9"/>
        <v>1</v>
      </c>
      <c r="AK2938" s="117" t="str">
        <f t="array" ref="AK2938">XLOOKUP(F2938,'GIÁ'!A:A,'GIÁ'!D:D)</f>
        <v>48011.15</v>
      </c>
      <c r="AL2938" s="118">
        <f t="shared" si="10"/>
        <v>48011.15</v>
      </c>
      <c r="AM2938" s="118">
        <f t="shared" si="11"/>
        <v>0</v>
      </c>
      <c r="AN2938" s="119">
        <f t="shared" si="12"/>
        <v>0</v>
      </c>
      <c r="AO2938" s="118">
        <f t="shared" si="13"/>
        <v>48011.15</v>
      </c>
      <c r="AP2938" s="121">
        <f t="shared" si="14"/>
        <v>0</v>
      </c>
      <c r="AQ2938" s="122"/>
      <c r="AR2938" s="119"/>
    </row>
    <row r="2939" ht="22.5" customHeight="1">
      <c r="A2939" s="89">
        <v>46233.0</v>
      </c>
      <c r="B2939" s="90">
        <v>0.4979166666666667</v>
      </c>
      <c r="C2939" s="91" t="s">
        <v>1450</v>
      </c>
      <c r="D2939" s="129" t="str">
        <f t="array" ref="D2939">XLOOKUP(C2939,'DS ST'!A:A,'DS ST'!B:B)</f>
        <v>NTT</v>
      </c>
      <c r="E2939" s="94" t="str">
        <f t="array" ref="E2939">XLOOKUP($F2939,'GIÁ'!$A:$A,'GIÁ'!$E:$E)</f>
        <v>ĐÔNG</v>
      </c>
      <c r="F2939" s="94">
        <v>8.938535604597E12</v>
      </c>
      <c r="G2939" s="95" t="s">
        <v>3063</v>
      </c>
      <c r="H2939" s="95" t="s">
        <v>93</v>
      </c>
      <c r="I2939" s="96">
        <v>4.0</v>
      </c>
      <c r="J2939" s="96">
        <v>0.0</v>
      </c>
      <c r="K2939" s="98">
        <f t="shared" si="4"/>
        <v>4</v>
      </c>
      <c r="L2939" s="99" t="s">
        <v>6861</v>
      </c>
      <c r="M2939" s="100" t="s">
        <v>6862</v>
      </c>
      <c r="N2939" s="101" t="str">
        <f t="shared" si="139"/>
        <v>PT1590236-T0018938535604597</v>
      </c>
      <c r="O2939" s="128"/>
      <c r="P2939" s="100"/>
      <c r="Q2939" s="103">
        <f t="shared" si="5"/>
        <v>4</v>
      </c>
      <c r="R2939" s="161"/>
      <c r="S2939" s="105"/>
      <c r="T2939" s="106"/>
      <c r="U2939" s="107" t="s">
        <v>6542</v>
      </c>
      <c r="V2939" s="108" t="s">
        <v>756</v>
      </c>
      <c r="W2939" s="109" t="s">
        <v>1908</v>
      </c>
      <c r="X2939" s="110" t="str">
        <f t="shared" si="6"/>
        <v/>
      </c>
      <c r="Y2939" s="110" t="str">
        <f t="shared" si="7"/>
        <v/>
      </c>
      <c r="Z2939" s="109" t="s">
        <v>797</v>
      </c>
      <c r="AA2939" s="109" t="s">
        <v>802</v>
      </c>
      <c r="AB2939" s="106"/>
      <c r="AC2939" s="158"/>
      <c r="AD2939" s="160"/>
      <c r="AE2939" s="127"/>
      <c r="AF2939" s="113"/>
      <c r="AG2939" s="165" t="str">
        <f t="array" ref="AG2939">XLOOKUP(F2939,'CLV2'!A:A,'CLV2'!E:E)</f>
        <v>2.FISH AND SEAFOOD</v>
      </c>
      <c r="AH2939" s="115" t="str">
        <f t="array" ref="AH2939">XLOOKUP(F2939,'CLV2'!A:A,'CLV2'!F:F)</f>
        <v>3.FROZEN FISH AND SEAFOOD</v>
      </c>
      <c r="AI2939" s="115" t="str">
        <f t="shared" si="8"/>
        <v>Pack</v>
      </c>
      <c r="AJ2939" s="116">
        <f t="shared" si="9"/>
        <v>1</v>
      </c>
      <c r="AK2939" s="117" t="str">
        <f t="array" ref="AK2939">XLOOKUP(F2939,'GIÁ'!A:A,'GIÁ'!D:D)</f>
        <v>54841.46</v>
      </c>
      <c r="AL2939" s="118">
        <f t="shared" si="10"/>
        <v>219365.84</v>
      </c>
      <c r="AM2939" s="118">
        <f t="shared" si="11"/>
        <v>0</v>
      </c>
      <c r="AN2939" s="119">
        <f t="shared" si="12"/>
        <v>0</v>
      </c>
      <c r="AO2939" s="118">
        <f t="shared" si="13"/>
        <v>219365.84</v>
      </c>
      <c r="AP2939" s="121">
        <f t="shared" si="14"/>
        <v>0</v>
      </c>
      <c r="AQ2939" s="122"/>
      <c r="AR2939" s="119"/>
    </row>
    <row r="2940" ht="22.5" customHeight="1">
      <c r="A2940" s="89">
        <v>46233.0</v>
      </c>
      <c r="B2940" s="90">
        <v>0.4979166666666667</v>
      </c>
      <c r="C2940" s="91" t="s">
        <v>1450</v>
      </c>
      <c r="D2940" s="129" t="str">
        <f t="array" ref="D2940">XLOOKUP(C2940,'DS ST'!A:A,'DS ST'!B:B)</f>
        <v>NTT</v>
      </c>
      <c r="E2940" s="94" t="str">
        <f t="array" ref="E2940">XLOOKUP($F2940,'GIÁ'!$A:$A,'GIÁ'!$E:$E)</f>
        <v>ĐÔNG</v>
      </c>
      <c r="F2940" s="94">
        <v>8.936190860464E12</v>
      </c>
      <c r="G2940" s="95" t="s">
        <v>2608</v>
      </c>
      <c r="H2940" s="95" t="s">
        <v>93</v>
      </c>
      <c r="I2940" s="96">
        <v>4.0</v>
      </c>
      <c r="J2940" s="96">
        <v>0.0</v>
      </c>
      <c r="K2940" s="98">
        <f t="shared" si="4"/>
        <v>4</v>
      </c>
      <c r="L2940" s="99" t="s">
        <v>6861</v>
      </c>
      <c r="M2940" s="100" t="s">
        <v>6862</v>
      </c>
      <c r="N2940" s="101" t="str">
        <f t="shared" si="139"/>
        <v>PT1590236-T0018936190860464</v>
      </c>
      <c r="O2940" s="128"/>
      <c r="P2940" s="100"/>
      <c r="Q2940" s="103">
        <f t="shared" si="5"/>
        <v>4</v>
      </c>
      <c r="R2940" s="161"/>
      <c r="S2940" s="105"/>
      <c r="T2940" s="106"/>
      <c r="U2940" s="107" t="s">
        <v>6543</v>
      </c>
      <c r="V2940" s="108" t="s">
        <v>756</v>
      </c>
      <c r="W2940" s="109" t="s">
        <v>1908</v>
      </c>
      <c r="X2940" s="110" t="str">
        <f t="shared" si="6"/>
        <v/>
      </c>
      <c r="Y2940" s="110" t="str">
        <f t="shared" si="7"/>
        <v/>
      </c>
      <c r="Z2940" s="109" t="s">
        <v>797</v>
      </c>
      <c r="AA2940" s="109" t="s">
        <v>802</v>
      </c>
      <c r="AB2940" s="106"/>
      <c r="AC2940" s="158"/>
      <c r="AD2940" s="160"/>
      <c r="AE2940" s="127"/>
      <c r="AF2940" s="113"/>
      <c r="AG2940" s="165" t="str">
        <f t="array" ref="AG2940">XLOOKUP(F2940,'CLV2'!A:A,'CLV2'!E:E)</f>
        <v>2.MEAT</v>
      </c>
      <c r="AH2940" s="115" t="str">
        <f t="array" ref="AH2940">XLOOKUP(F2940,'CLV2'!A:A,'CLV2'!F:F)</f>
        <v>3.FROZEN MEAT</v>
      </c>
      <c r="AI2940" s="115" t="str">
        <f t="shared" si="8"/>
        <v>Pack</v>
      </c>
      <c r="AJ2940" s="116">
        <f t="shared" si="9"/>
        <v>1</v>
      </c>
      <c r="AK2940" s="117" t="str">
        <f t="array" ref="AK2940">XLOOKUP(F2940,'GIÁ'!A:A,'GIÁ'!D:D)</f>
        <v>43621.31</v>
      </c>
      <c r="AL2940" s="118">
        <f t="shared" si="10"/>
        <v>174485.24</v>
      </c>
      <c r="AM2940" s="118">
        <f t="shared" si="11"/>
        <v>0</v>
      </c>
      <c r="AN2940" s="119">
        <f t="shared" si="12"/>
        <v>0</v>
      </c>
      <c r="AO2940" s="118">
        <f t="shared" si="13"/>
        <v>174485.24</v>
      </c>
      <c r="AP2940" s="121">
        <f t="shared" si="14"/>
        <v>0</v>
      </c>
      <c r="AQ2940" s="122"/>
      <c r="AR2940" s="119"/>
    </row>
    <row r="2941" ht="22.5" customHeight="1">
      <c r="A2941" s="89">
        <v>46233.0</v>
      </c>
      <c r="B2941" s="90">
        <v>0.4979166666666667</v>
      </c>
      <c r="C2941" s="91" t="s">
        <v>1450</v>
      </c>
      <c r="D2941" s="129" t="str">
        <f t="array" ref="D2941">XLOOKUP(C2941,'DS ST'!A:A,'DS ST'!B:B)</f>
        <v>NTT</v>
      </c>
      <c r="E2941" s="94" t="str">
        <f t="array" ref="E2941">XLOOKUP($F2941,'GIÁ'!$A:$A,'GIÁ'!$E:$E)</f>
        <v>ĐÔNG</v>
      </c>
      <c r="F2941" s="94">
        <v>8.938559140026E12</v>
      </c>
      <c r="G2941" s="95" t="s">
        <v>3177</v>
      </c>
      <c r="H2941" s="95" t="s">
        <v>57</v>
      </c>
      <c r="I2941" s="96">
        <v>4.0</v>
      </c>
      <c r="J2941" s="96">
        <v>0.0</v>
      </c>
      <c r="K2941" s="98">
        <f t="shared" si="4"/>
        <v>4</v>
      </c>
      <c r="L2941" s="99" t="s">
        <v>6861</v>
      </c>
      <c r="M2941" s="100" t="s">
        <v>6862</v>
      </c>
      <c r="N2941" s="101" t="str">
        <f t="shared" si="139"/>
        <v>PT1590236-T0018938559140026</v>
      </c>
      <c r="O2941" s="128"/>
      <c r="P2941" s="100"/>
      <c r="Q2941" s="103">
        <f t="shared" si="5"/>
        <v>4</v>
      </c>
      <c r="R2941" s="161"/>
      <c r="S2941" s="105"/>
      <c r="T2941" s="106"/>
      <c r="U2941" s="107" t="s">
        <v>6544</v>
      </c>
      <c r="V2941" s="108" t="s">
        <v>756</v>
      </c>
      <c r="W2941" s="109" t="s">
        <v>1908</v>
      </c>
      <c r="X2941" s="110" t="str">
        <f t="shared" si="6"/>
        <v/>
      </c>
      <c r="Y2941" s="110" t="str">
        <f t="shared" si="7"/>
        <v/>
      </c>
      <c r="Z2941" s="109" t="s">
        <v>797</v>
      </c>
      <c r="AA2941" s="109" t="s">
        <v>802</v>
      </c>
      <c r="AB2941" s="106"/>
      <c r="AC2941" s="158"/>
      <c r="AD2941" s="160"/>
      <c r="AE2941" s="127"/>
      <c r="AF2941" s="113"/>
      <c r="AG2941" s="165" t="str">
        <f t="array" ref="AG2941">XLOOKUP(F2941,'CLV2'!A:A,'CLV2'!E:E)</f>
        <v>2.MEAT</v>
      </c>
      <c r="AH2941" s="115" t="str">
        <f t="array" ref="AH2941">XLOOKUP(F2941,'CLV2'!A:A,'CLV2'!F:F)</f>
        <v>3.FROZEN MEAT</v>
      </c>
      <c r="AI2941" s="115" t="str">
        <f t="shared" si="8"/>
        <v>Pack</v>
      </c>
      <c r="AJ2941" s="116">
        <f t="shared" si="9"/>
        <v>1</v>
      </c>
      <c r="AK2941" s="117" t="str">
        <f t="array" ref="AK2941">XLOOKUP(F2941,'GIÁ'!A:A,'GIÁ'!D:D)</f>
        <v>122581.24</v>
      </c>
      <c r="AL2941" s="118">
        <f t="shared" si="10"/>
        <v>490324.96</v>
      </c>
      <c r="AM2941" s="118">
        <f t="shared" si="11"/>
        <v>0</v>
      </c>
      <c r="AN2941" s="119">
        <f t="shared" si="12"/>
        <v>0</v>
      </c>
      <c r="AO2941" s="118">
        <f t="shared" si="13"/>
        <v>490324.96</v>
      </c>
      <c r="AP2941" s="121">
        <f t="shared" si="14"/>
        <v>0</v>
      </c>
      <c r="AQ2941" s="122"/>
      <c r="AR2941" s="119"/>
    </row>
    <row r="2942" ht="22.5" customHeight="1">
      <c r="A2942" s="89">
        <v>46233.0</v>
      </c>
      <c r="B2942" s="90">
        <v>0.5</v>
      </c>
      <c r="C2942" s="91" t="s">
        <v>1450</v>
      </c>
      <c r="D2942" s="129" t="str">
        <f t="array" ref="D2942">XLOOKUP(C2942,'DS ST'!A:A,'DS ST'!B:B)</f>
        <v>NTT</v>
      </c>
      <c r="E2942" s="94" t="str">
        <f t="array" ref="E2942">XLOOKUP($F2942,'GIÁ'!$A:$A,'GIÁ'!$E:$E)</f>
        <v>MÁT</v>
      </c>
      <c r="F2942" s="94">
        <v>8.938503131728E12</v>
      </c>
      <c r="G2942" s="95" t="s">
        <v>2852</v>
      </c>
      <c r="H2942" s="95" t="s">
        <v>57</v>
      </c>
      <c r="I2942" s="96">
        <v>24.0</v>
      </c>
      <c r="J2942" s="96">
        <v>22.0</v>
      </c>
      <c r="K2942" s="98">
        <f t="shared" si="4"/>
        <v>2</v>
      </c>
      <c r="L2942" s="99" t="s">
        <v>6863</v>
      </c>
      <c r="M2942" s="100" t="s">
        <v>6864</v>
      </c>
      <c r="N2942" s="101" t="str">
        <f t="shared" si="139"/>
        <v>TRBNTT60808938503131728</v>
      </c>
      <c r="O2942" s="128"/>
      <c r="P2942" s="100"/>
      <c r="Q2942" s="103">
        <f t="shared" si="5"/>
        <v>2</v>
      </c>
      <c r="R2942" s="161"/>
      <c r="S2942" s="105"/>
      <c r="T2942" s="106"/>
      <c r="U2942" s="107"/>
      <c r="V2942" s="108" t="s">
        <v>756</v>
      </c>
      <c r="W2942" s="109" t="s">
        <v>1312</v>
      </c>
      <c r="X2942" s="110" t="str">
        <f t="shared" si="6"/>
        <v/>
      </c>
      <c r="Y2942" s="110" t="str">
        <f t="shared" si="7"/>
        <v/>
      </c>
      <c r="Z2942" s="139" t="str">
        <f t="shared" ref="Z2942:Z2944" si="160">IF(N(Q2942)&lt;=0,"",IF(ISNUMBER(SEARCH("Thiếu kiện",V2942)),"Kho đông mát",IF(AND(N(Q2942)&gt;0,N(P2942)&gt;0,OR(ISNUMBER(SEARCH("Hình KDB",U2942)),ISNUMBER(SEARCH("Hình tele",U2942)),ISNUMBER(SEARCH("sai code",U2942)),ISNUMBER(SEARCH("ST nhận",U2942)))),"Kho đông mát",IF(AND(W2942="DC giao thiếu",OR(ISNUMBER(SEARCH("Hình KDB",U2942)),ISNUMBER(SEARCH("Hình tele",U2942)),ISNUMBER(SEARCH("sai code",U2942)))),"Kho đông mát",IF(W2942="DC giao thiếu","Chưa xác định",IF(AND(W2942="DC pick sai",OR(ISNUMBER(SEARCH("Hình KDB",U2942)),ISNUMBER(SEARCH("Hình tele",U2942)),ISNUMBER(SEARCH("sai code",U2942)),ISNUMBER(SEARCH("ST nhận",U2942)))),"Kho đông mát",IF(W2942="DC pick sai","Chưa xác định",IF(AND(W2942="Hao hụt",N(O2942)&gt;0,OR(ISNUMBER(SEARCH("Hình KDB",U2942)),ISNUMBER(SEARCH("Hình tele",U2942)),ISNUMBER(SEARCH("sai code",U2942)),ISNUMBER(SEARCH("ST nhận",U2942)))),"Kho đông mát",IF(W2942="Hao hụt","Chưa xác định",IF(OR(W2942="VT giao sai điểm",W2942="Không đạt nhiệt độ",W2942="TX giao thiếu kiện",W2942="Hàng không đạt CL"),"Kho đông mát",IF(W2942="Chưa xác định","Chưa xác định",IF(N(P2942)&gt;0,"Chưa xác định",""))))))))))))</f>
        <v>Chưa xác định</v>
      </c>
      <c r="AA2942" s="109" t="s">
        <v>5260</v>
      </c>
      <c r="AB2942" s="106"/>
      <c r="AC2942" s="158"/>
      <c r="AD2942" s="160"/>
      <c r="AE2942" s="127"/>
      <c r="AF2942" s="113"/>
      <c r="AG2942" s="165" t="str">
        <f t="array" ref="AG2942">XLOOKUP(F2942,'CLV2'!A:A,'CLV2'!E:E)</f>
        <v>2.DAIRY</v>
      </c>
      <c r="AH2942" s="115" t="str">
        <f t="array" ref="AH2942">XLOOKUP(F2942,'CLV2'!A:A,'CLV2'!F:F)</f>
        <v>3.FRESH MILK</v>
      </c>
      <c r="AI2942" s="115" t="str">
        <f t="shared" si="8"/>
        <v>Pack</v>
      </c>
      <c r="AJ2942" s="116">
        <f t="shared" si="9"/>
        <v>0.08333333333</v>
      </c>
      <c r="AK2942" s="117" t="str">
        <f t="array" ref="AK2942">XLOOKUP(F2942,'GIÁ'!A:A,'GIÁ'!D:D)</f>
        <v>9180.00</v>
      </c>
      <c r="AL2942" s="118">
        <f t="shared" si="10"/>
        <v>18360</v>
      </c>
      <c r="AM2942" s="118">
        <f t="shared" si="11"/>
        <v>0</v>
      </c>
      <c r="AN2942" s="119">
        <f t="shared" si="12"/>
        <v>0</v>
      </c>
      <c r="AO2942" s="118">
        <f t="shared" si="13"/>
        <v>0</v>
      </c>
      <c r="AP2942" s="121">
        <f t="shared" si="14"/>
        <v>18360</v>
      </c>
      <c r="AQ2942" s="122"/>
      <c r="AR2942" s="119"/>
    </row>
    <row r="2943" ht="22.5" customHeight="1">
      <c r="A2943" s="89">
        <v>46233.0</v>
      </c>
      <c r="B2943" s="90">
        <v>0.5</v>
      </c>
      <c r="C2943" s="91" t="s">
        <v>1450</v>
      </c>
      <c r="D2943" s="129" t="str">
        <f t="array" ref="D2943">XLOOKUP(C2943,'DS ST'!A:A,'DS ST'!B:B)</f>
        <v>NTT</v>
      </c>
      <c r="E2943" s="94" t="str">
        <f t="array" ref="E2943">XLOOKUP($F2943,'GIÁ'!$A:$A,'GIÁ'!$E:$E)</f>
        <v>MÁT</v>
      </c>
      <c r="F2943" s="94">
        <v>8.934673605823E12</v>
      </c>
      <c r="G2943" s="95" t="s">
        <v>1689</v>
      </c>
      <c r="H2943" s="95" t="s">
        <v>57</v>
      </c>
      <c r="I2943" s="96">
        <v>52.0</v>
      </c>
      <c r="J2943" s="96">
        <v>48.0</v>
      </c>
      <c r="K2943" s="98">
        <f t="shared" si="4"/>
        <v>4</v>
      </c>
      <c r="L2943" s="99" t="s">
        <v>6863</v>
      </c>
      <c r="M2943" s="100" t="s">
        <v>6865</v>
      </c>
      <c r="N2943" s="101" t="str">
        <f t="shared" si="139"/>
        <v>TRBNTT62528934673605823</v>
      </c>
      <c r="O2943" s="128"/>
      <c r="P2943" s="100"/>
      <c r="Q2943" s="103">
        <f t="shared" si="5"/>
        <v>4</v>
      </c>
      <c r="R2943" s="161"/>
      <c r="S2943" s="105"/>
      <c r="T2943" s="106"/>
      <c r="U2943" s="107"/>
      <c r="V2943" s="108" t="s">
        <v>756</v>
      </c>
      <c r="W2943" s="109" t="s">
        <v>1312</v>
      </c>
      <c r="X2943" s="110" t="str">
        <f t="shared" si="6"/>
        <v/>
      </c>
      <c r="Y2943" s="110" t="str">
        <f t="shared" si="7"/>
        <v/>
      </c>
      <c r="Z2943" s="139" t="str">
        <f t="shared" si="160"/>
        <v>Chưa xác định</v>
      </c>
      <c r="AA2943" s="109" t="s">
        <v>5260</v>
      </c>
      <c r="AB2943" s="106"/>
      <c r="AC2943" s="158"/>
      <c r="AD2943" s="160"/>
      <c r="AE2943" s="127"/>
      <c r="AF2943" s="113"/>
      <c r="AG2943" s="165" t="str">
        <f t="array" ref="AG2943">XLOOKUP(F2943,'CLV2'!A:A,'CLV2'!E:E)</f>
        <v>2.DAIRY</v>
      </c>
      <c r="AH2943" s="115" t="str">
        <f t="array" ref="AH2943">XLOOKUP(F2943,'CLV2'!A:A,'CLV2'!F:F)</f>
        <v>3.YOGURT</v>
      </c>
      <c r="AI2943" s="115" t="str">
        <f t="shared" si="8"/>
        <v>Pack</v>
      </c>
      <c r="AJ2943" s="116">
        <f t="shared" si="9"/>
        <v>0.07692307692</v>
      </c>
      <c r="AK2943" s="117" t="str">
        <f t="array" ref="AK2943">XLOOKUP(F2943,'GIÁ'!A:A,'GIÁ'!D:D)</f>
        <v>5402.30</v>
      </c>
      <c r="AL2943" s="118">
        <f t="shared" si="10"/>
        <v>21609.2</v>
      </c>
      <c r="AM2943" s="118">
        <f t="shared" si="11"/>
        <v>0</v>
      </c>
      <c r="AN2943" s="119">
        <f t="shared" si="12"/>
        <v>0</v>
      </c>
      <c r="AO2943" s="118">
        <f t="shared" si="13"/>
        <v>0</v>
      </c>
      <c r="AP2943" s="121">
        <f t="shared" si="14"/>
        <v>21609.2</v>
      </c>
      <c r="AQ2943" s="122"/>
      <c r="AR2943" s="119"/>
    </row>
    <row r="2944" ht="22.5" customHeight="1">
      <c r="A2944" s="89">
        <v>46233.0</v>
      </c>
      <c r="B2944" s="90">
        <v>0.5</v>
      </c>
      <c r="C2944" s="91" t="s">
        <v>1450</v>
      </c>
      <c r="D2944" s="129" t="str">
        <f t="array" ref="D2944">XLOOKUP(C2944,'DS ST'!A:A,'DS ST'!B:B)</f>
        <v>NTT</v>
      </c>
      <c r="E2944" s="94" t="str">
        <f t="array" ref="E2944">XLOOKUP($F2944,'GIÁ'!$A:$A,'GIÁ'!$E:$E)</f>
        <v>MÁT</v>
      </c>
      <c r="F2944" s="94">
        <v>8.935101608515E12</v>
      </c>
      <c r="G2944" s="95" t="s">
        <v>1902</v>
      </c>
      <c r="H2944" s="95" t="s">
        <v>57</v>
      </c>
      <c r="I2944" s="96">
        <v>1.0</v>
      </c>
      <c r="J2944" s="96">
        <v>0.0</v>
      </c>
      <c r="K2944" s="98">
        <f t="shared" si="4"/>
        <v>1</v>
      </c>
      <c r="L2944" s="99" t="s">
        <v>6863</v>
      </c>
      <c r="M2944" s="100" t="s">
        <v>6866</v>
      </c>
      <c r="N2944" s="101" t="str">
        <f t="shared" si="139"/>
        <v>TRBNTT64068935101608515</v>
      </c>
      <c r="O2944" s="128"/>
      <c r="P2944" s="100"/>
      <c r="Q2944" s="103">
        <f t="shared" si="5"/>
        <v>1</v>
      </c>
      <c r="R2944" s="161"/>
      <c r="S2944" s="105"/>
      <c r="T2944" s="106"/>
      <c r="U2944" s="107"/>
      <c r="V2944" s="108" t="s">
        <v>756</v>
      </c>
      <c r="W2944" s="109" t="s">
        <v>1312</v>
      </c>
      <c r="X2944" s="110" t="str">
        <f t="shared" si="6"/>
        <v/>
      </c>
      <c r="Y2944" s="110" t="str">
        <f t="shared" si="7"/>
        <v/>
      </c>
      <c r="Z2944" s="139" t="str">
        <f t="shared" si="160"/>
        <v>Chưa xác định</v>
      </c>
      <c r="AA2944" s="109" t="s">
        <v>5260</v>
      </c>
      <c r="AB2944" s="106"/>
      <c r="AC2944" s="158"/>
      <c r="AD2944" s="160"/>
      <c r="AE2944" s="127"/>
      <c r="AF2944" s="113"/>
      <c r="AG2944" s="165" t="str">
        <f t="array" ref="AG2944">XLOOKUP(F2944,'CLV2'!A:A,'CLV2'!E:E)</f>
        <v>2.CHILLED FOODS</v>
      </c>
      <c r="AH2944" s="115" t="str">
        <f t="array" ref="AH2944">XLOOKUP(F2944,'CLV2'!A:A,'CLV2'!F:F)</f>
        <v>3.OTHER CHILLED PRODUCTS</v>
      </c>
      <c r="AI2944" s="115" t="str">
        <f t="shared" si="8"/>
        <v>Pack</v>
      </c>
      <c r="AJ2944" s="116">
        <f t="shared" si="9"/>
        <v>1</v>
      </c>
      <c r="AK2944" s="117" t="str">
        <f t="array" ref="AK2944">XLOOKUP(F2944,'GIÁ'!A:A,'GIÁ'!D:D)</f>
        <v>25753.17</v>
      </c>
      <c r="AL2944" s="118">
        <f t="shared" si="10"/>
        <v>25753.17</v>
      </c>
      <c r="AM2944" s="118">
        <f t="shared" si="11"/>
        <v>0</v>
      </c>
      <c r="AN2944" s="119">
        <f t="shared" si="12"/>
        <v>0</v>
      </c>
      <c r="AO2944" s="118">
        <f t="shared" si="13"/>
        <v>0</v>
      </c>
      <c r="AP2944" s="121">
        <f t="shared" si="14"/>
        <v>25753.17</v>
      </c>
      <c r="AQ2944" s="122"/>
      <c r="AR2944" s="119"/>
    </row>
    <row r="2945" ht="22.5" customHeight="1">
      <c r="A2945" s="89">
        <v>46233.0</v>
      </c>
      <c r="B2945" s="90">
        <v>0.3902777777777778</v>
      </c>
      <c r="C2945" s="91" t="s">
        <v>1304</v>
      </c>
      <c r="D2945" s="129" t="str">
        <f t="array" ref="D2945">XLOOKUP(C2945,'DS ST'!A:A,'DS ST'!B:B)</f>
        <v>HTP</v>
      </c>
      <c r="E2945" s="94" t="str">
        <f t="array" ref="E2945">XLOOKUP($F2945,'GIÁ'!$A:$A,'GIÁ'!$E:$E)</f>
        <v>ĐÔNG</v>
      </c>
      <c r="F2945" s="94">
        <v>8.936077110132E12</v>
      </c>
      <c r="G2945" s="95" t="s">
        <v>2331</v>
      </c>
      <c r="H2945" s="95" t="s">
        <v>224</v>
      </c>
      <c r="I2945" s="96">
        <v>14.0</v>
      </c>
      <c r="J2945" s="96">
        <v>0.0</v>
      </c>
      <c r="K2945" s="98">
        <f t="shared" si="4"/>
        <v>14</v>
      </c>
      <c r="L2945" s="99" t="s">
        <v>6867</v>
      </c>
      <c r="M2945" s="100" t="s">
        <v>6868</v>
      </c>
      <c r="N2945" s="101" t="str">
        <f t="shared" si="139"/>
        <v>PT1590204-T0018936077110132</v>
      </c>
      <c r="O2945" s="128"/>
      <c r="P2945" s="100"/>
      <c r="Q2945" s="103">
        <f t="shared" si="5"/>
        <v>14</v>
      </c>
      <c r="R2945" s="161"/>
      <c r="S2945" s="105"/>
      <c r="T2945" s="106"/>
      <c r="U2945" s="107" t="s">
        <v>6562</v>
      </c>
      <c r="V2945" s="108" t="s">
        <v>756</v>
      </c>
      <c r="W2945" s="109" t="s">
        <v>1908</v>
      </c>
      <c r="X2945" s="110" t="str">
        <f t="shared" si="6"/>
        <v/>
      </c>
      <c r="Y2945" s="110" t="str">
        <f t="shared" si="7"/>
        <v/>
      </c>
      <c r="Z2945" s="109" t="s">
        <v>797</v>
      </c>
      <c r="AA2945" s="109" t="s">
        <v>802</v>
      </c>
      <c r="AB2945" s="106"/>
      <c r="AC2945" s="158"/>
      <c r="AD2945" s="160"/>
      <c r="AE2945" s="127"/>
      <c r="AF2945" s="113"/>
      <c r="AG2945" s="165" t="str">
        <f t="array" ref="AG2945">XLOOKUP(F2945,'CLV2'!A:A,'CLV2'!E:E)</f>
        <v>2.FROZEN FOODS</v>
      </c>
      <c r="AH2945" s="115" t="str">
        <f t="array" ref="AH2945">XLOOKUP(F2945,'CLV2'!A:A,'CLV2'!F:F)</f>
        <v>3.DUMPLINGS</v>
      </c>
      <c r="AI2945" s="115" t="str">
        <f t="shared" si="8"/>
        <v>Pack</v>
      </c>
      <c r="AJ2945" s="116">
        <f t="shared" si="9"/>
        <v>1</v>
      </c>
      <c r="AK2945" s="117" t="str">
        <f t="array" ref="AK2945">XLOOKUP(F2945,'GIÁ'!A:A,'GIÁ'!D:D)</f>
        <v>35838.13</v>
      </c>
      <c r="AL2945" s="118">
        <f t="shared" si="10"/>
        <v>501733.82</v>
      </c>
      <c r="AM2945" s="118">
        <f t="shared" si="11"/>
        <v>0</v>
      </c>
      <c r="AN2945" s="119">
        <f t="shared" si="12"/>
        <v>0</v>
      </c>
      <c r="AO2945" s="118">
        <f t="shared" si="13"/>
        <v>501733.82</v>
      </c>
      <c r="AP2945" s="121">
        <f t="shared" si="14"/>
        <v>0</v>
      </c>
      <c r="AQ2945" s="122"/>
      <c r="AR2945" s="119"/>
    </row>
    <row r="2946" ht="22.5" customHeight="1">
      <c r="A2946" s="89">
        <v>46233.0</v>
      </c>
      <c r="B2946" s="90">
        <v>0.3902777777777778</v>
      </c>
      <c r="C2946" s="91" t="s">
        <v>1304</v>
      </c>
      <c r="D2946" s="129" t="str">
        <f t="array" ref="D2946">XLOOKUP(C2946,'DS ST'!A:A,'DS ST'!B:B)</f>
        <v>HTP</v>
      </c>
      <c r="E2946" s="94" t="str">
        <f t="array" ref="E2946">XLOOKUP($F2946,'GIÁ'!$A:$A,'GIÁ'!$E:$E)</f>
        <v>ĐÔNG</v>
      </c>
      <c r="F2946" s="94">
        <v>8.934717275081E12</v>
      </c>
      <c r="G2946" s="95" t="s">
        <v>1735</v>
      </c>
      <c r="H2946" s="95" t="s">
        <v>224</v>
      </c>
      <c r="I2946" s="96">
        <v>12.0</v>
      </c>
      <c r="J2946" s="96">
        <v>0.0</v>
      </c>
      <c r="K2946" s="98">
        <f t="shared" si="4"/>
        <v>12</v>
      </c>
      <c r="L2946" s="99" t="s">
        <v>6867</v>
      </c>
      <c r="M2946" s="100" t="s">
        <v>6868</v>
      </c>
      <c r="N2946" s="101" t="str">
        <f t="shared" si="139"/>
        <v>PT1590204-T0018934717275081</v>
      </c>
      <c r="O2946" s="128"/>
      <c r="P2946" s="100"/>
      <c r="Q2946" s="103">
        <f t="shared" si="5"/>
        <v>12</v>
      </c>
      <c r="R2946" s="161"/>
      <c r="S2946" s="105"/>
      <c r="T2946" s="106"/>
      <c r="U2946" s="107" t="s">
        <v>6563</v>
      </c>
      <c r="V2946" s="108" t="s">
        <v>756</v>
      </c>
      <c r="W2946" s="109" t="s">
        <v>1908</v>
      </c>
      <c r="X2946" s="110" t="str">
        <f t="shared" si="6"/>
        <v/>
      </c>
      <c r="Y2946" s="110" t="str">
        <f t="shared" si="7"/>
        <v/>
      </c>
      <c r="Z2946" s="109" t="s">
        <v>797</v>
      </c>
      <c r="AA2946" s="109" t="s">
        <v>802</v>
      </c>
      <c r="AB2946" s="106"/>
      <c r="AC2946" s="158"/>
      <c r="AD2946" s="160"/>
      <c r="AE2946" s="127"/>
      <c r="AF2946" s="113"/>
      <c r="AG2946" s="165" t="str">
        <f t="array" ref="AG2946">XLOOKUP(F2946,'CLV2'!A:A,'CLV2'!E:E)</f>
        <v>2.FROZEN FOODS</v>
      </c>
      <c r="AH2946" s="115" t="str">
        <f t="array" ref="AH2946">XLOOKUP(F2946,'CLV2'!A:A,'CLV2'!F:F)</f>
        <v>3.DUMPLINGS</v>
      </c>
      <c r="AI2946" s="115" t="str">
        <f t="shared" si="8"/>
        <v>Pack</v>
      </c>
      <c r="AJ2946" s="116">
        <f t="shared" si="9"/>
        <v>1</v>
      </c>
      <c r="AK2946" s="117" t="str">
        <f t="array" ref="AK2946">XLOOKUP(F2946,'GIÁ'!A:A,'GIÁ'!D:D)</f>
        <v>42036.39</v>
      </c>
      <c r="AL2946" s="118">
        <f t="shared" si="10"/>
        <v>504436.68</v>
      </c>
      <c r="AM2946" s="118">
        <f t="shared" si="11"/>
        <v>0</v>
      </c>
      <c r="AN2946" s="119">
        <f t="shared" si="12"/>
        <v>0</v>
      </c>
      <c r="AO2946" s="118">
        <f t="shared" si="13"/>
        <v>504436.68</v>
      </c>
      <c r="AP2946" s="121">
        <f t="shared" si="14"/>
        <v>0</v>
      </c>
      <c r="AQ2946" s="122"/>
      <c r="AR2946" s="119"/>
    </row>
    <row r="2947" ht="22.5" customHeight="1">
      <c r="A2947" s="89">
        <v>46233.0</v>
      </c>
      <c r="B2947" s="90">
        <v>0.3902777777777778</v>
      </c>
      <c r="C2947" s="91" t="s">
        <v>1304</v>
      </c>
      <c r="D2947" s="129" t="str">
        <f t="array" ref="D2947">XLOOKUP(C2947,'DS ST'!A:A,'DS ST'!B:B)</f>
        <v>HTP</v>
      </c>
      <c r="E2947" s="94" t="str">
        <f t="array" ref="E2947">XLOOKUP($F2947,'GIÁ'!$A:$A,'GIÁ'!$E:$E)</f>
        <v>ĐÔNG</v>
      </c>
      <c r="F2947" s="94">
        <v>9.555894504567E12</v>
      </c>
      <c r="G2947" s="95" t="s">
        <v>3303</v>
      </c>
      <c r="H2947" s="95" t="s">
        <v>224</v>
      </c>
      <c r="I2947" s="96">
        <v>8.0</v>
      </c>
      <c r="J2947" s="96">
        <v>0.0</v>
      </c>
      <c r="K2947" s="98">
        <f t="shared" si="4"/>
        <v>8</v>
      </c>
      <c r="L2947" s="99" t="s">
        <v>6867</v>
      </c>
      <c r="M2947" s="100" t="s">
        <v>6868</v>
      </c>
      <c r="N2947" s="101" t="str">
        <f t="shared" si="139"/>
        <v>PT1590204-T0019555894504567</v>
      </c>
      <c r="O2947" s="128"/>
      <c r="P2947" s="100"/>
      <c r="Q2947" s="103">
        <f t="shared" si="5"/>
        <v>8</v>
      </c>
      <c r="R2947" s="161"/>
      <c r="S2947" s="105"/>
      <c r="T2947" s="106"/>
      <c r="U2947" s="107" t="s">
        <v>6577</v>
      </c>
      <c r="V2947" s="108" t="s">
        <v>756</v>
      </c>
      <c r="W2947" s="109" t="s">
        <v>1908</v>
      </c>
      <c r="X2947" s="110" t="str">
        <f t="shared" si="6"/>
        <v/>
      </c>
      <c r="Y2947" s="110" t="str">
        <f t="shared" si="7"/>
        <v/>
      </c>
      <c r="Z2947" s="109" t="s">
        <v>797</v>
      </c>
      <c r="AA2947" s="109" t="s">
        <v>802</v>
      </c>
      <c r="AB2947" s="106"/>
      <c r="AC2947" s="158"/>
      <c r="AD2947" s="160"/>
      <c r="AE2947" s="127"/>
      <c r="AF2947" s="113"/>
      <c r="AG2947" s="165" t="str">
        <f t="array" ref="AG2947">XLOOKUP(F2947,'CLV2'!A:A,'CLV2'!E:E)</f>
        <v>2.FROZEN FOODS</v>
      </c>
      <c r="AH2947" s="115" t="str">
        <f t="array" ref="AH2947">XLOOKUP(F2947,'CLV2'!A:A,'CLV2'!F:F)</f>
        <v>3.HOTPOT AND FRIED</v>
      </c>
      <c r="AI2947" s="115" t="str">
        <f t="shared" si="8"/>
        <v>Pack</v>
      </c>
      <c r="AJ2947" s="116">
        <f t="shared" si="9"/>
        <v>1</v>
      </c>
      <c r="AK2947" s="117" t="str">
        <f t="array" ref="AK2947">XLOOKUP(F2947,'GIÁ'!A:A,'GIÁ'!D:D)</f>
        <v>68779.37</v>
      </c>
      <c r="AL2947" s="118">
        <f t="shared" si="10"/>
        <v>550234.96</v>
      </c>
      <c r="AM2947" s="118">
        <f t="shared" si="11"/>
        <v>0</v>
      </c>
      <c r="AN2947" s="119">
        <f t="shared" si="12"/>
        <v>0</v>
      </c>
      <c r="AO2947" s="118">
        <f t="shared" si="13"/>
        <v>550234.96</v>
      </c>
      <c r="AP2947" s="121">
        <f t="shared" si="14"/>
        <v>0</v>
      </c>
      <c r="AQ2947" s="122"/>
      <c r="AR2947" s="119"/>
    </row>
    <row r="2948" ht="22.5" customHeight="1">
      <c r="A2948" s="89">
        <v>46233.0</v>
      </c>
      <c r="B2948" s="90">
        <v>0.3902777777777778</v>
      </c>
      <c r="C2948" s="91" t="s">
        <v>1304</v>
      </c>
      <c r="D2948" s="129" t="str">
        <f t="array" ref="D2948">XLOOKUP(C2948,'DS ST'!A:A,'DS ST'!B:B)</f>
        <v>HTP</v>
      </c>
      <c r="E2948" s="94" t="str">
        <f t="array" ref="E2948">XLOOKUP($F2948,'GIÁ'!$A:$A,'GIÁ'!$E:$E)</f>
        <v>ĐÔNG</v>
      </c>
      <c r="F2948" s="94">
        <v>8.936077110187E12</v>
      </c>
      <c r="G2948" s="95" t="s">
        <v>2335</v>
      </c>
      <c r="H2948" s="95" t="s">
        <v>224</v>
      </c>
      <c r="I2948" s="96">
        <v>6.0</v>
      </c>
      <c r="J2948" s="96">
        <v>0.0</v>
      </c>
      <c r="K2948" s="98">
        <f t="shared" si="4"/>
        <v>6</v>
      </c>
      <c r="L2948" s="99" t="s">
        <v>6867</v>
      </c>
      <c r="M2948" s="100" t="s">
        <v>6868</v>
      </c>
      <c r="N2948" s="101" t="str">
        <f t="shared" si="139"/>
        <v>PT1590204-T0018936077110187</v>
      </c>
      <c r="O2948" s="128"/>
      <c r="P2948" s="100"/>
      <c r="Q2948" s="103">
        <f t="shared" si="5"/>
        <v>6</v>
      </c>
      <c r="R2948" s="161"/>
      <c r="S2948" s="105"/>
      <c r="T2948" s="106"/>
      <c r="U2948" s="107" t="s">
        <v>6565</v>
      </c>
      <c r="V2948" s="108" t="s">
        <v>756</v>
      </c>
      <c r="W2948" s="109" t="s">
        <v>1908</v>
      </c>
      <c r="X2948" s="110" t="str">
        <f t="shared" si="6"/>
        <v/>
      </c>
      <c r="Y2948" s="110" t="str">
        <f t="shared" si="7"/>
        <v/>
      </c>
      <c r="Z2948" s="109" t="s">
        <v>797</v>
      </c>
      <c r="AA2948" s="109" t="s">
        <v>802</v>
      </c>
      <c r="AB2948" s="106"/>
      <c r="AC2948" s="158"/>
      <c r="AD2948" s="160"/>
      <c r="AE2948" s="127"/>
      <c r="AF2948" s="113"/>
      <c r="AG2948" s="165" t="str">
        <f t="array" ref="AG2948">XLOOKUP(F2948,'CLV2'!A:A,'CLV2'!E:E)</f>
        <v>2.FROZEN FOODS</v>
      </c>
      <c r="AH2948" s="115" t="str">
        <f t="array" ref="AH2948">XLOOKUP(F2948,'CLV2'!A:A,'CLV2'!F:F)</f>
        <v>3.DUMPLINGS</v>
      </c>
      <c r="AI2948" s="115" t="str">
        <f t="shared" si="8"/>
        <v>Pack</v>
      </c>
      <c r="AJ2948" s="116">
        <f t="shared" si="9"/>
        <v>1</v>
      </c>
      <c r="AK2948" s="117" t="str">
        <f t="array" ref="AK2948">XLOOKUP(F2948,'GIÁ'!A:A,'GIÁ'!D:D)</f>
        <v>28137.41</v>
      </c>
      <c r="AL2948" s="118">
        <f t="shared" si="10"/>
        <v>168824.46</v>
      </c>
      <c r="AM2948" s="118">
        <f t="shared" si="11"/>
        <v>0</v>
      </c>
      <c r="AN2948" s="119">
        <f t="shared" si="12"/>
        <v>0</v>
      </c>
      <c r="AO2948" s="118">
        <f t="shared" si="13"/>
        <v>168824.46</v>
      </c>
      <c r="AP2948" s="121">
        <f t="shared" si="14"/>
        <v>0</v>
      </c>
      <c r="AQ2948" s="122"/>
      <c r="AR2948" s="119"/>
    </row>
    <row r="2949" ht="22.5" customHeight="1">
      <c r="A2949" s="89">
        <v>46233.0</v>
      </c>
      <c r="B2949" s="90">
        <v>0.3902777777777778</v>
      </c>
      <c r="C2949" s="91" t="s">
        <v>1304</v>
      </c>
      <c r="D2949" s="129" t="str">
        <f t="array" ref="D2949">XLOOKUP(C2949,'DS ST'!A:A,'DS ST'!B:B)</f>
        <v>HTP</v>
      </c>
      <c r="E2949" s="94" t="str">
        <f t="array" ref="E2949">XLOOKUP($F2949,'GIÁ'!$A:$A,'GIÁ'!$E:$E)</f>
        <v>ĐÔNG</v>
      </c>
      <c r="F2949" s="94">
        <v>8.936219600002E12</v>
      </c>
      <c r="G2949" s="95" t="s">
        <v>2684</v>
      </c>
      <c r="H2949" s="95" t="s">
        <v>224</v>
      </c>
      <c r="I2949" s="96">
        <v>8.0</v>
      </c>
      <c r="J2949" s="96">
        <v>0.0</v>
      </c>
      <c r="K2949" s="98">
        <f t="shared" si="4"/>
        <v>8</v>
      </c>
      <c r="L2949" s="99" t="s">
        <v>6867</v>
      </c>
      <c r="M2949" s="100" t="s">
        <v>6868</v>
      </c>
      <c r="N2949" s="101" t="str">
        <f t="shared" si="139"/>
        <v>PT1590204-T0018936219600002</v>
      </c>
      <c r="O2949" s="128"/>
      <c r="P2949" s="100"/>
      <c r="Q2949" s="103">
        <f t="shared" si="5"/>
        <v>8</v>
      </c>
      <c r="R2949" s="161"/>
      <c r="S2949" s="105"/>
      <c r="T2949" s="106"/>
      <c r="U2949" s="107" t="s">
        <v>6566</v>
      </c>
      <c r="V2949" s="108" t="s">
        <v>756</v>
      </c>
      <c r="W2949" s="109" t="s">
        <v>1908</v>
      </c>
      <c r="X2949" s="110" t="str">
        <f t="shared" si="6"/>
        <v/>
      </c>
      <c r="Y2949" s="110" t="str">
        <f t="shared" si="7"/>
        <v/>
      </c>
      <c r="Z2949" s="109" t="s">
        <v>797</v>
      </c>
      <c r="AA2949" s="109" t="s">
        <v>802</v>
      </c>
      <c r="AB2949" s="106"/>
      <c r="AC2949" s="158"/>
      <c r="AD2949" s="160"/>
      <c r="AE2949" s="127"/>
      <c r="AF2949" s="113"/>
      <c r="AG2949" s="165" t="str">
        <f t="array" ref="AG2949">XLOOKUP(F2949,'CLV2'!A:A,'CLV2'!E:E)</f>
        <v>2.FROZEN FOODS</v>
      </c>
      <c r="AH2949" s="115" t="str">
        <f t="array" ref="AH2949">XLOOKUP(F2949,'CLV2'!A:A,'CLV2'!F:F)</f>
        <v>3.HOTPOT AND FRIED</v>
      </c>
      <c r="AI2949" s="115" t="str">
        <f t="shared" si="8"/>
        <v>Pack</v>
      </c>
      <c r="AJ2949" s="116">
        <f t="shared" si="9"/>
        <v>1</v>
      </c>
      <c r="AK2949" s="117" t="str">
        <f t="array" ref="AK2949">XLOOKUP(F2949,'GIÁ'!A:A,'GIÁ'!D:D)</f>
        <v>11156.53</v>
      </c>
      <c r="AL2949" s="118">
        <f t="shared" si="10"/>
        <v>89252.24</v>
      </c>
      <c r="AM2949" s="118">
        <f t="shared" si="11"/>
        <v>0</v>
      </c>
      <c r="AN2949" s="119">
        <f t="shared" si="12"/>
        <v>0</v>
      </c>
      <c r="AO2949" s="118">
        <f t="shared" si="13"/>
        <v>89252.24</v>
      </c>
      <c r="AP2949" s="121">
        <f t="shared" si="14"/>
        <v>0</v>
      </c>
      <c r="AQ2949" s="122"/>
      <c r="AR2949" s="119"/>
    </row>
    <row r="2950" ht="22.5" customHeight="1">
      <c r="A2950" s="89">
        <v>46233.0</v>
      </c>
      <c r="B2950" s="90">
        <v>0.3902777777777778</v>
      </c>
      <c r="C2950" s="91" t="s">
        <v>1304</v>
      </c>
      <c r="D2950" s="129" t="str">
        <f t="array" ref="D2950">XLOOKUP(C2950,'DS ST'!A:A,'DS ST'!B:B)</f>
        <v>HTP</v>
      </c>
      <c r="E2950" s="94" t="str">
        <f t="array" ref="E2950">XLOOKUP($F2950,'GIÁ'!$A:$A,'GIÁ'!$E:$E)</f>
        <v>ĐÔNG</v>
      </c>
      <c r="F2950" s="94">
        <v>8.938532826121E12</v>
      </c>
      <c r="G2950" s="95" t="s">
        <v>3050</v>
      </c>
      <c r="H2950" s="95" t="s">
        <v>224</v>
      </c>
      <c r="I2950" s="96">
        <v>8.0</v>
      </c>
      <c r="J2950" s="96">
        <v>0.0</v>
      </c>
      <c r="K2950" s="98">
        <f t="shared" si="4"/>
        <v>8</v>
      </c>
      <c r="L2950" s="99" t="s">
        <v>6867</v>
      </c>
      <c r="M2950" s="100" t="s">
        <v>6868</v>
      </c>
      <c r="N2950" s="101" t="str">
        <f t="shared" si="139"/>
        <v>PT1590204-T0018938532826121</v>
      </c>
      <c r="O2950" s="128"/>
      <c r="P2950" s="100"/>
      <c r="Q2950" s="103">
        <f t="shared" si="5"/>
        <v>8</v>
      </c>
      <c r="R2950" s="161"/>
      <c r="S2950" s="105"/>
      <c r="T2950" s="106"/>
      <c r="U2950" s="107" t="s">
        <v>6541</v>
      </c>
      <c r="V2950" s="108" t="s">
        <v>756</v>
      </c>
      <c r="W2950" s="109" t="s">
        <v>1908</v>
      </c>
      <c r="X2950" s="110" t="str">
        <f t="shared" si="6"/>
        <v/>
      </c>
      <c r="Y2950" s="110" t="str">
        <f t="shared" si="7"/>
        <v/>
      </c>
      <c r="Z2950" s="109" t="s">
        <v>797</v>
      </c>
      <c r="AA2950" s="109" t="s">
        <v>802</v>
      </c>
      <c r="AB2950" s="106"/>
      <c r="AC2950" s="158"/>
      <c r="AD2950" s="160"/>
      <c r="AE2950" s="127"/>
      <c r="AF2950" s="113"/>
      <c r="AG2950" s="165" t="str">
        <f t="array" ref="AG2950">XLOOKUP(F2950,'CLV2'!A:A,'CLV2'!E:E)</f>
        <v>2.FROZEN FOODS</v>
      </c>
      <c r="AH2950" s="115" t="str">
        <f t="array" ref="AH2950">XLOOKUP(F2950,'CLV2'!A:A,'CLV2'!F:F)</f>
        <v>3.PASTRY AND DESSERTS</v>
      </c>
      <c r="AI2950" s="115" t="str">
        <f t="shared" si="8"/>
        <v>Pack</v>
      </c>
      <c r="AJ2950" s="116">
        <f t="shared" si="9"/>
        <v>1</v>
      </c>
      <c r="AK2950" s="117" t="str">
        <f t="array" ref="AK2950">XLOOKUP(F2950,'GIÁ'!A:A,'GIÁ'!D:D)</f>
        <v>21599.37</v>
      </c>
      <c r="AL2950" s="118">
        <f t="shared" si="10"/>
        <v>172794.96</v>
      </c>
      <c r="AM2950" s="118">
        <f t="shared" si="11"/>
        <v>0</v>
      </c>
      <c r="AN2950" s="119">
        <f t="shared" si="12"/>
        <v>0</v>
      </c>
      <c r="AO2950" s="118">
        <f t="shared" si="13"/>
        <v>172794.96</v>
      </c>
      <c r="AP2950" s="121">
        <f t="shared" si="14"/>
        <v>0</v>
      </c>
      <c r="AQ2950" s="122"/>
      <c r="AR2950" s="119"/>
    </row>
    <row r="2951" ht="22.5" customHeight="1">
      <c r="A2951" s="89">
        <v>46233.0</v>
      </c>
      <c r="B2951" s="90">
        <v>0.3902777777777778</v>
      </c>
      <c r="C2951" s="91" t="s">
        <v>1304</v>
      </c>
      <c r="D2951" s="129" t="str">
        <f t="array" ref="D2951">XLOOKUP(C2951,'DS ST'!A:A,'DS ST'!B:B)</f>
        <v>HTP</v>
      </c>
      <c r="E2951" s="94" t="str">
        <f t="array" ref="E2951">XLOOKUP($F2951,'GIÁ'!$A:$A,'GIÁ'!$E:$E)</f>
        <v>ĐÔNG</v>
      </c>
      <c r="F2951" s="94">
        <v>8.93850822885E12</v>
      </c>
      <c r="G2951" s="95" t="s">
        <v>2897</v>
      </c>
      <c r="H2951" s="95" t="s">
        <v>57</v>
      </c>
      <c r="I2951" s="96">
        <v>4.0</v>
      </c>
      <c r="J2951" s="96">
        <v>0.0</v>
      </c>
      <c r="K2951" s="98">
        <f t="shared" si="4"/>
        <v>4</v>
      </c>
      <c r="L2951" s="99" t="s">
        <v>6867</v>
      </c>
      <c r="M2951" s="100" t="s">
        <v>6868</v>
      </c>
      <c r="N2951" s="101" t="str">
        <f t="shared" si="139"/>
        <v>PT1590204-T0018938508228850</v>
      </c>
      <c r="O2951" s="128"/>
      <c r="P2951" s="100"/>
      <c r="Q2951" s="103">
        <f t="shared" si="5"/>
        <v>4</v>
      </c>
      <c r="R2951" s="161"/>
      <c r="S2951" s="105"/>
      <c r="T2951" s="106"/>
      <c r="U2951" s="107" t="s">
        <v>6609</v>
      </c>
      <c r="V2951" s="108" t="s">
        <v>756</v>
      </c>
      <c r="W2951" s="109" t="s">
        <v>1908</v>
      </c>
      <c r="X2951" s="110" t="str">
        <f t="shared" si="6"/>
        <v/>
      </c>
      <c r="Y2951" s="110" t="str">
        <f t="shared" si="7"/>
        <v/>
      </c>
      <c r="Z2951" s="109" t="s">
        <v>797</v>
      </c>
      <c r="AA2951" s="109" t="s">
        <v>802</v>
      </c>
      <c r="AB2951" s="106"/>
      <c r="AC2951" s="158"/>
      <c r="AD2951" s="160"/>
      <c r="AE2951" s="127"/>
      <c r="AF2951" s="113"/>
      <c r="AG2951" s="165" t="str">
        <f t="array" ref="AG2951">XLOOKUP(F2951,'CLV2'!A:A,'CLV2'!E:E)</f>
        <v>2.FROZEN FOODS</v>
      </c>
      <c r="AH2951" s="115" t="str">
        <f t="array" ref="AH2951">XLOOKUP(F2951,'CLV2'!A:A,'CLV2'!F:F)</f>
        <v>3.PIZZA - READY MEALS</v>
      </c>
      <c r="AI2951" s="115" t="str">
        <f t="shared" si="8"/>
        <v>Pack</v>
      </c>
      <c r="AJ2951" s="116">
        <f t="shared" si="9"/>
        <v>1</v>
      </c>
      <c r="AK2951" s="117" t="str">
        <f t="array" ref="AK2951">XLOOKUP(F2951,'GIÁ'!A:A,'GIÁ'!D:D)</f>
        <v>51620.00</v>
      </c>
      <c r="AL2951" s="118">
        <f t="shared" si="10"/>
        <v>206480</v>
      </c>
      <c r="AM2951" s="118">
        <f t="shared" si="11"/>
        <v>0</v>
      </c>
      <c r="AN2951" s="119">
        <f t="shared" si="12"/>
        <v>0</v>
      </c>
      <c r="AO2951" s="118">
        <f t="shared" si="13"/>
        <v>206480</v>
      </c>
      <c r="AP2951" s="121">
        <f t="shared" si="14"/>
        <v>0</v>
      </c>
      <c r="AQ2951" s="122"/>
      <c r="AR2951" s="119"/>
    </row>
    <row r="2952" ht="22.5" customHeight="1">
      <c r="A2952" s="89">
        <v>46233.0</v>
      </c>
      <c r="B2952" s="90">
        <v>0.3902777777777778</v>
      </c>
      <c r="C2952" s="91" t="s">
        <v>1304</v>
      </c>
      <c r="D2952" s="129" t="str">
        <f t="array" ref="D2952">XLOOKUP(C2952,'DS ST'!A:A,'DS ST'!B:B)</f>
        <v>HTP</v>
      </c>
      <c r="E2952" s="94" t="str">
        <f t="array" ref="E2952">XLOOKUP($F2952,'GIÁ'!$A:$A,'GIÁ'!$E:$E)</f>
        <v>ĐÔNG</v>
      </c>
      <c r="F2952" s="94">
        <v>8.934717401336E12</v>
      </c>
      <c r="G2952" s="95" t="s">
        <v>1750</v>
      </c>
      <c r="H2952" s="95" t="s">
        <v>224</v>
      </c>
      <c r="I2952" s="96">
        <v>6.0</v>
      </c>
      <c r="J2952" s="96">
        <v>0.0</v>
      </c>
      <c r="K2952" s="98">
        <f t="shared" si="4"/>
        <v>6</v>
      </c>
      <c r="L2952" s="99" t="s">
        <v>6867</v>
      </c>
      <c r="M2952" s="100" t="s">
        <v>6868</v>
      </c>
      <c r="N2952" s="101" t="str">
        <f t="shared" si="139"/>
        <v>PT1590204-T0018934717401336</v>
      </c>
      <c r="O2952" s="128"/>
      <c r="P2952" s="100"/>
      <c r="Q2952" s="103">
        <f t="shared" si="5"/>
        <v>6</v>
      </c>
      <c r="R2952" s="161"/>
      <c r="S2952" s="105"/>
      <c r="T2952" s="106"/>
      <c r="U2952" s="107" t="s">
        <v>6585</v>
      </c>
      <c r="V2952" s="108" t="s">
        <v>756</v>
      </c>
      <c r="W2952" s="109" t="s">
        <v>1908</v>
      </c>
      <c r="X2952" s="110" t="str">
        <f t="shared" si="6"/>
        <v/>
      </c>
      <c r="Y2952" s="110" t="str">
        <f t="shared" si="7"/>
        <v/>
      </c>
      <c r="Z2952" s="109" t="s">
        <v>797</v>
      </c>
      <c r="AA2952" s="109" t="s">
        <v>802</v>
      </c>
      <c r="AB2952" s="106"/>
      <c r="AC2952" s="158"/>
      <c r="AD2952" s="160"/>
      <c r="AE2952" s="127"/>
      <c r="AF2952" s="113"/>
      <c r="AG2952" s="165" t="str">
        <f t="array" ref="AG2952">XLOOKUP(F2952,'CLV2'!A:A,'CLV2'!E:E)</f>
        <v>2.FROZEN FOODS</v>
      </c>
      <c r="AH2952" s="115" t="str">
        <f t="array" ref="AH2952">XLOOKUP(F2952,'CLV2'!A:A,'CLV2'!F:F)</f>
        <v>3.DUMPLINGS</v>
      </c>
      <c r="AI2952" s="115" t="str">
        <f t="shared" si="8"/>
        <v>Pack</v>
      </c>
      <c r="AJ2952" s="116">
        <f t="shared" si="9"/>
        <v>1</v>
      </c>
      <c r="AK2952" s="117" t="str">
        <f t="array" ref="AK2952">XLOOKUP(F2952,'GIÁ'!A:A,'GIÁ'!D:D)</f>
        <v>39374.44</v>
      </c>
      <c r="AL2952" s="118">
        <f t="shared" si="10"/>
        <v>236246.64</v>
      </c>
      <c r="AM2952" s="118">
        <f t="shared" si="11"/>
        <v>0</v>
      </c>
      <c r="AN2952" s="119">
        <f t="shared" si="12"/>
        <v>0</v>
      </c>
      <c r="AO2952" s="118">
        <f t="shared" si="13"/>
        <v>236246.64</v>
      </c>
      <c r="AP2952" s="121">
        <f t="shared" si="14"/>
        <v>0</v>
      </c>
      <c r="AQ2952" s="122"/>
      <c r="AR2952" s="119"/>
    </row>
    <row r="2953" ht="22.5" customHeight="1">
      <c r="A2953" s="89">
        <v>46233.0</v>
      </c>
      <c r="B2953" s="90">
        <v>0.3902777777777778</v>
      </c>
      <c r="C2953" s="91" t="s">
        <v>1304</v>
      </c>
      <c r="D2953" s="129" t="str">
        <f t="array" ref="D2953">XLOOKUP(C2953,'DS ST'!A:A,'DS ST'!B:B)</f>
        <v>HTP</v>
      </c>
      <c r="E2953" s="94" t="str">
        <f t="array" ref="E2953">XLOOKUP($F2953,'GIÁ'!$A:$A,'GIÁ'!$E:$E)</f>
        <v>ĐÔNG</v>
      </c>
      <c r="F2953" s="94">
        <v>8.936210415551E12</v>
      </c>
      <c r="G2953" s="95" t="s">
        <v>2676</v>
      </c>
      <c r="H2953" s="95" t="s">
        <v>224</v>
      </c>
      <c r="I2953" s="96">
        <v>6.0</v>
      </c>
      <c r="J2953" s="96">
        <v>0.0</v>
      </c>
      <c r="K2953" s="98">
        <f t="shared" si="4"/>
        <v>6</v>
      </c>
      <c r="L2953" s="99" t="s">
        <v>6867</v>
      </c>
      <c r="M2953" s="100" t="s">
        <v>6868</v>
      </c>
      <c r="N2953" s="101" t="str">
        <f t="shared" si="139"/>
        <v>PT1590204-T0018936210415551</v>
      </c>
      <c r="O2953" s="128"/>
      <c r="P2953" s="100"/>
      <c r="Q2953" s="103">
        <f t="shared" si="5"/>
        <v>6</v>
      </c>
      <c r="R2953" s="161"/>
      <c r="S2953" s="105"/>
      <c r="T2953" s="106"/>
      <c r="U2953" s="107" t="s">
        <v>6554</v>
      </c>
      <c r="V2953" s="108" t="s">
        <v>756</v>
      </c>
      <c r="W2953" s="109" t="s">
        <v>1908</v>
      </c>
      <c r="X2953" s="110" t="str">
        <f t="shared" si="6"/>
        <v/>
      </c>
      <c r="Y2953" s="110" t="str">
        <f t="shared" si="7"/>
        <v/>
      </c>
      <c r="Z2953" s="109" t="s">
        <v>797</v>
      </c>
      <c r="AA2953" s="109" t="s">
        <v>802</v>
      </c>
      <c r="AB2953" s="106"/>
      <c r="AC2953" s="158"/>
      <c r="AD2953" s="160"/>
      <c r="AE2953" s="127"/>
      <c r="AF2953" s="113"/>
      <c r="AG2953" s="165" t="str">
        <f t="array" ref="AG2953">XLOOKUP(F2953,'CLV2'!A:A,'CLV2'!E:E)</f>
        <v>2.FROZEN FOODS</v>
      </c>
      <c r="AH2953" s="115" t="str">
        <f t="array" ref="AH2953">XLOOKUP(F2953,'CLV2'!A:A,'CLV2'!F:F)</f>
        <v>3.DUMPLINGS</v>
      </c>
      <c r="AI2953" s="115" t="str">
        <f t="shared" si="8"/>
        <v>Pack</v>
      </c>
      <c r="AJ2953" s="116">
        <f t="shared" si="9"/>
        <v>1</v>
      </c>
      <c r="AK2953" s="117" t="str">
        <f t="array" ref="AK2953">XLOOKUP(F2953,'GIÁ'!A:A,'GIÁ'!D:D)</f>
        <v>24150.20</v>
      </c>
      <c r="AL2953" s="118">
        <f t="shared" si="10"/>
        <v>144901.2</v>
      </c>
      <c r="AM2953" s="118">
        <f t="shared" si="11"/>
        <v>0</v>
      </c>
      <c r="AN2953" s="119">
        <f t="shared" si="12"/>
        <v>0</v>
      </c>
      <c r="AO2953" s="118">
        <f t="shared" si="13"/>
        <v>144901.2</v>
      </c>
      <c r="AP2953" s="121">
        <f t="shared" si="14"/>
        <v>0</v>
      </c>
      <c r="AQ2953" s="122"/>
      <c r="AR2953" s="119"/>
    </row>
    <row r="2954" ht="22.5" customHeight="1">
      <c r="A2954" s="89">
        <v>46233.0</v>
      </c>
      <c r="B2954" s="90">
        <v>0.3902777777777778</v>
      </c>
      <c r="C2954" s="91" t="s">
        <v>1304</v>
      </c>
      <c r="D2954" s="129" t="str">
        <f t="array" ref="D2954">XLOOKUP(C2954,'DS ST'!A:A,'DS ST'!B:B)</f>
        <v>HTP</v>
      </c>
      <c r="E2954" s="94" t="str">
        <f t="array" ref="E2954">XLOOKUP($F2954,'GIÁ'!$A:$A,'GIÁ'!$E:$E)</f>
        <v>ĐÔNG</v>
      </c>
      <c r="F2954" s="94">
        <v>8.93607627967E12</v>
      </c>
      <c r="G2954" s="95" t="s">
        <v>2317</v>
      </c>
      <c r="H2954" s="95" t="s">
        <v>224</v>
      </c>
      <c r="I2954" s="96">
        <v>2.0</v>
      </c>
      <c r="J2954" s="96">
        <v>0.0</v>
      </c>
      <c r="K2954" s="98">
        <f t="shared" si="4"/>
        <v>2</v>
      </c>
      <c r="L2954" s="99" t="s">
        <v>6867</v>
      </c>
      <c r="M2954" s="100" t="s">
        <v>6868</v>
      </c>
      <c r="N2954" s="101" t="str">
        <f t="shared" si="139"/>
        <v>PT1590204-T0018936076279670</v>
      </c>
      <c r="O2954" s="128"/>
      <c r="P2954" s="100"/>
      <c r="Q2954" s="103">
        <f t="shared" si="5"/>
        <v>2</v>
      </c>
      <c r="R2954" s="161"/>
      <c r="S2954" s="105"/>
      <c r="T2954" s="106"/>
      <c r="U2954" s="107" t="s">
        <v>6530</v>
      </c>
      <c r="V2954" s="108" t="s">
        <v>756</v>
      </c>
      <c r="W2954" s="109" t="s">
        <v>1908</v>
      </c>
      <c r="X2954" s="110" t="str">
        <f t="shared" si="6"/>
        <v/>
      </c>
      <c r="Y2954" s="110" t="str">
        <f t="shared" si="7"/>
        <v/>
      </c>
      <c r="Z2954" s="109" t="s">
        <v>797</v>
      </c>
      <c r="AA2954" s="109" t="s">
        <v>802</v>
      </c>
      <c r="AB2954" s="106"/>
      <c r="AC2954" s="158"/>
      <c r="AD2954" s="160"/>
      <c r="AE2954" s="127"/>
      <c r="AF2954" s="113"/>
      <c r="AG2954" s="165" t="str">
        <f t="array" ref="AG2954">XLOOKUP(F2954,'CLV2'!A:A,'CLV2'!E:E)</f>
        <v>2.FROZEN FOODS</v>
      </c>
      <c r="AH2954" s="115" t="str">
        <f t="array" ref="AH2954">XLOOKUP(F2954,'CLV2'!A:A,'CLV2'!F:F)</f>
        <v>3.PASTRY AND DESSERTS</v>
      </c>
      <c r="AI2954" s="115" t="str">
        <f t="shared" si="8"/>
        <v>Pack</v>
      </c>
      <c r="AJ2954" s="116">
        <f t="shared" si="9"/>
        <v>1</v>
      </c>
      <c r="AK2954" s="117" t="str">
        <f t="array" ref="AK2954">XLOOKUP(F2954,'GIÁ'!A:A,'GIÁ'!D:D)</f>
        <v>26872.96</v>
      </c>
      <c r="AL2954" s="118">
        <f t="shared" si="10"/>
        <v>53745.92</v>
      </c>
      <c r="AM2954" s="118">
        <f t="shared" si="11"/>
        <v>0</v>
      </c>
      <c r="AN2954" s="119">
        <f t="shared" si="12"/>
        <v>0</v>
      </c>
      <c r="AO2954" s="118">
        <f t="shared" si="13"/>
        <v>53745.92</v>
      </c>
      <c r="AP2954" s="121">
        <f t="shared" si="14"/>
        <v>0</v>
      </c>
      <c r="AQ2954" s="122"/>
      <c r="AR2954" s="119"/>
    </row>
    <row r="2955" ht="22.5" customHeight="1">
      <c r="A2955" s="89">
        <v>46233.0</v>
      </c>
      <c r="B2955" s="90">
        <v>0.3902777777777778</v>
      </c>
      <c r="C2955" s="91" t="s">
        <v>1304</v>
      </c>
      <c r="D2955" s="129" t="str">
        <f t="array" ref="D2955">XLOOKUP(C2955,'DS ST'!A:A,'DS ST'!B:B)</f>
        <v>HTP</v>
      </c>
      <c r="E2955" s="94" t="str">
        <f t="array" ref="E2955">XLOOKUP($F2955,'GIÁ'!$A:$A,'GIÁ'!$E:$E)</f>
        <v>ĐÔNG</v>
      </c>
      <c r="F2955" s="94">
        <v>8.934717264474E12</v>
      </c>
      <c r="G2955" s="95" t="s">
        <v>1717</v>
      </c>
      <c r="H2955" s="95" t="s">
        <v>224</v>
      </c>
      <c r="I2955" s="96">
        <v>2.0</v>
      </c>
      <c r="J2955" s="96">
        <v>0.0</v>
      </c>
      <c r="K2955" s="98">
        <f t="shared" si="4"/>
        <v>2</v>
      </c>
      <c r="L2955" s="99" t="s">
        <v>6867</v>
      </c>
      <c r="M2955" s="100" t="s">
        <v>6868</v>
      </c>
      <c r="N2955" s="101" t="str">
        <f t="shared" si="139"/>
        <v>PT1590204-T0018934717264474</v>
      </c>
      <c r="O2955" s="128"/>
      <c r="P2955" s="100"/>
      <c r="Q2955" s="103">
        <f t="shared" si="5"/>
        <v>2</v>
      </c>
      <c r="R2955" s="161"/>
      <c r="S2955" s="105"/>
      <c r="T2955" s="106"/>
      <c r="U2955" s="107" t="s">
        <v>6567</v>
      </c>
      <c r="V2955" s="108" t="s">
        <v>756</v>
      </c>
      <c r="W2955" s="109" t="s">
        <v>1908</v>
      </c>
      <c r="X2955" s="110" t="str">
        <f t="shared" si="6"/>
        <v/>
      </c>
      <c r="Y2955" s="110" t="str">
        <f t="shared" si="7"/>
        <v/>
      </c>
      <c r="Z2955" s="109" t="s">
        <v>797</v>
      </c>
      <c r="AA2955" s="109" t="s">
        <v>802</v>
      </c>
      <c r="AB2955" s="106"/>
      <c r="AC2955" s="158"/>
      <c r="AD2955" s="160"/>
      <c r="AE2955" s="127"/>
      <c r="AF2955" s="113"/>
      <c r="AG2955" s="165" t="str">
        <f t="array" ref="AG2955">XLOOKUP(F2955,'CLV2'!A:A,'CLV2'!E:E)</f>
        <v>2.FROZEN FOODS</v>
      </c>
      <c r="AH2955" s="115" t="str">
        <f t="array" ref="AH2955">XLOOKUP(F2955,'CLV2'!A:A,'CLV2'!F:F)</f>
        <v>3.HOTPOT AND FRIED</v>
      </c>
      <c r="AI2955" s="115" t="str">
        <f t="shared" si="8"/>
        <v>Pack</v>
      </c>
      <c r="AJ2955" s="116">
        <f t="shared" si="9"/>
        <v>1</v>
      </c>
      <c r="AK2955" s="117" t="str">
        <f t="array" ref="AK2955">XLOOKUP(F2955,'GIÁ'!A:A,'GIÁ'!D:D)</f>
        <v>45233.68</v>
      </c>
      <c r="AL2955" s="118">
        <f t="shared" si="10"/>
        <v>90467.36</v>
      </c>
      <c r="AM2955" s="118">
        <f t="shared" si="11"/>
        <v>0</v>
      </c>
      <c r="AN2955" s="119">
        <f t="shared" si="12"/>
        <v>0</v>
      </c>
      <c r="AO2955" s="118">
        <f t="shared" si="13"/>
        <v>90467.36</v>
      </c>
      <c r="AP2955" s="121">
        <f t="shared" si="14"/>
        <v>0</v>
      </c>
      <c r="AQ2955" s="122"/>
      <c r="AR2955" s="119"/>
    </row>
    <row r="2956" ht="22.5" customHeight="1">
      <c r="A2956" s="89">
        <v>46233.0</v>
      </c>
      <c r="B2956" s="90">
        <v>0.3902777777777778</v>
      </c>
      <c r="C2956" s="91" t="s">
        <v>1304</v>
      </c>
      <c r="D2956" s="129" t="str">
        <f t="array" ref="D2956">XLOOKUP(C2956,'DS ST'!A:A,'DS ST'!B:B)</f>
        <v>HTP</v>
      </c>
      <c r="E2956" s="94" t="str">
        <f t="array" ref="E2956">XLOOKUP($F2956,'GIÁ'!$A:$A,'GIÁ'!$E:$E)</f>
        <v>ĐÔNG</v>
      </c>
      <c r="F2956" s="94">
        <v>8.935101608461E12</v>
      </c>
      <c r="G2956" s="95" t="s">
        <v>1899</v>
      </c>
      <c r="H2956" s="95" t="s">
        <v>224</v>
      </c>
      <c r="I2956" s="96">
        <v>10.0</v>
      </c>
      <c r="J2956" s="96">
        <v>0.0</v>
      </c>
      <c r="K2956" s="98">
        <f t="shared" si="4"/>
        <v>10</v>
      </c>
      <c r="L2956" s="99" t="s">
        <v>6867</v>
      </c>
      <c r="M2956" s="100" t="s">
        <v>6868</v>
      </c>
      <c r="N2956" s="101" t="str">
        <f t="shared" si="139"/>
        <v>PT1590204-T0018935101608461</v>
      </c>
      <c r="O2956" s="128"/>
      <c r="P2956" s="100"/>
      <c r="Q2956" s="103">
        <f t="shared" si="5"/>
        <v>10</v>
      </c>
      <c r="R2956" s="161"/>
      <c r="S2956" s="105"/>
      <c r="T2956" s="106"/>
      <c r="U2956" s="107" t="s">
        <v>6555</v>
      </c>
      <c r="V2956" s="108" t="s">
        <v>756</v>
      </c>
      <c r="W2956" s="109" t="s">
        <v>1908</v>
      </c>
      <c r="X2956" s="110" t="str">
        <f t="shared" si="6"/>
        <v/>
      </c>
      <c r="Y2956" s="110" t="str">
        <f t="shared" si="7"/>
        <v/>
      </c>
      <c r="Z2956" s="109" t="s">
        <v>797</v>
      </c>
      <c r="AA2956" s="109" t="s">
        <v>802</v>
      </c>
      <c r="AB2956" s="106"/>
      <c r="AC2956" s="158"/>
      <c r="AD2956" s="160"/>
      <c r="AE2956" s="127"/>
      <c r="AF2956" s="113"/>
      <c r="AG2956" s="165" t="str">
        <f t="array" ref="AG2956">XLOOKUP(F2956,'CLV2'!A:A,'CLV2'!E:E)</f>
        <v>2.FROZEN FOODS</v>
      </c>
      <c r="AH2956" s="115" t="str">
        <f t="array" ref="AH2956">XLOOKUP(F2956,'CLV2'!A:A,'CLV2'!F:F)</f>
        <v>3.HOTPOT AND FRIED</v>
      </c>
      <c r="AI2956" s="115" t="str">
        <f t="shared" si="8"/>
        <v>Pack</v>
      </c>
      <c r="AJ2956" s="116">
        <f t="shared" si="9"/>
        <v>1</v>
      </c>
      <c r="AK2956" s="117" t="str">
        <f t="array" ref="AK2956">XLOOKUP(F2956,'GIÁ'!A:A,'GIÁ'!D:D)</f>
        <v>16904.85</v>
      </c>
      <c r="AL2956" s="118">
        <f t="shared" si="10"/>
        <v>169048.5</v>
      </c>
      <c r="AM2956" s="118">
        <f t="shared" si="11"/>
        <v>0</v>
      </c>
      <c r="AN2956" s="119">
        <f t="shared" si="12"/>
        <v>0</v>
      </c>
      <c r="AO2956" s="118">
        <f t="shared" si="13"/>
        <v>169048.5</v>
      </c>
      <c r="AP2956" s="121">
        <f t="shared" si="14"/>
        <v>0</v>
      </c>
      <c r="AQ2956" s="122"/>
      <c r="AR2956" s="119"/>
    </row>
    <row r="2957" ht="22.5" customHeight="1">
      <c r="A2957" s="89">
        <v>46233.0</v>
      </c>
      <c r="B2957" s="90">
        <v>0.3902777777777778</v>
      </c>
      <c r="C2957" s="91" t="s">
        <v>1304</v>
      </c>
      <c r="D2957" s="129" t="str">
        <f t="array" ref="D2957">XLOOKUP(C2957,'DS ST'!A:A,'DS ST'!B:B)</f>
        <v>HTP</v>
      </c>
      <c r="E2957" s="94" t="str">
        <f t="array" ref="E2957">XLOOKUP($F2957,'GIÁ'!$A:$A,'GIÁ'!$E:$E)</f>
        <v>ĐÔNG</v>
      </c>
      <c r="F2957" s="94">
        <v>8.935319710499E12</v>
      </c>
      <c r="G2957" s="95" t="s">
        <v>2056</v>
      </c>
      <c r="H2957" s="95" t="s">
        <v>224</v>
      </c>
      <c r="I2957" s="96">
        <v>4.0</v>
      </c>
      <c r="J2957" s="96">
        <v>0.0</v>
      </c>
      <c r="K2957" s="98">
        <f t="shared" si="4"/>
        <v>4</v>
      </c>
      <c r="L2957" s="99" t="s">
        <v>6867</v>
      </c>
      <c r="M2957" s="100" t="s">
        <v>6868</v>
      </c>
      <c r="N2957" s="101" t="str">
        <f t="shared" si="139"/>
        <v>PT1590204-T0018935319710499</v>
      </c>
      <c r="O2957" s="128"/>
      <c r="P2957" s="100"/>
      <c r="Q2957" s="103">
        <f t="shared" si="5"/>
        <v>4</v>
      </c>
      <c r="R2957" s="161"/>
      <c r="S2957" s="105"/>
      <c r="T2957" s="106"/>
      <c r="U2957" s="107" t="s">
        <v>6531</v>
      </c>
      <c r="V2957" s="108" t="s">
        <v>756</v>
      </c>
      <c r="W2957" s="109" t="s">
        <v>1908</v>
      </c>
      <c r="X2957" s="110" t="str">
        <f t="shared" si="6"/>
        <v/>
      </c>
      <c r="Y2957" s="110" t="str">
        <f t="shared" si="7"/>
        <v/>
      </c>
      <c r="Z2957" s="109" t="s">
        <v>797</v>
      </c>
      <c r="AA2957" s="109" t="s">
        <v>802</v>
      </c>
      <c r="AB2957" s="106"/>
      <c r="AC2957" s="158"/>
      <c r="AD2957" s="160"/>
      <c r="AE2957" s="127"/>
      <c r="AF2957" s="113"/>
      <c r="AG2957" s="165" t="str">
        <f t="array" ref="AG2957">XLOOKUP(F2957,'CLV2'!A:A,'CLV2'!E:E)</f>
        <v>2.FROZEN FOODS</v>
      </c>
      <c r="AH2957" s="115" t="str">
        <f t="array" ref="AH2957">XLOOKUP(F2957,'CLV2'!A:A,'CLV2'!F:F)</f>
        <v>3.HOTPOT AND FRIED</v>
      </c>
      <c r="AI2957" s="115" t="str">
        <f t="shared" si="8"/>
        <v>Pack</v>
      </c>
      <c r="AJ2957" s="116">
        <f t="shared" si="9"/>
        <v>1</v>
      </c>
      <c r="AK2957" s="117" t="str">
        <f t="array" ref="AK2957">XLOOKUP(F2957,'GIÁ'!A:A,'GIÁ'!D:D)</f>
        <v>39627.31</v>
      </c>
      <c r="AL2957" s="118">
        <f t="shared" si="10"/>
        <v>158509.24</v>
      </c>
      <c r="AM2957" s="118">
        <f t="shared" si="11"/>
        <v>0</v>
      </c>
      <c r="AN2957" s="119">
        <f t="shared" si="12"/>
        <v>0</v>
      </c>
      <c r="AO2957" s="118">
        <f t="shared" si="13"/>
        <v>158509.24</v>
      </c>
      <c r="AP2957" s="121">
        <f t="shared" si="14"/>
        <v>0</v>
      </c>
      <c r="AQ2957" s="122"/>
      <c r="AR2957" s="119"/>
    </row>
    <row r="2958" ht="22.5" customHeight="1">
      <c r="A2958" s="89">
        <v>46233.0</v>
      </c>
      <c r="B2958" s="90">
        <v>0.3902777777777778</v>
      </c>
      <c r="C2958" s="91" t="s">
        <v>1304</v>
      </c>
      <c r="D2958" s="129" t="str">
        <f t="array" ref="D2958">XLOOKUP(C2958,'DS ST'!A:A,'DS ST'!B:B)</f>
        <v>HTP</v>
      </c>
      <c r="E2958" s="94" t="str">
        <f t="array" ref="E2958">XLOOKUP($F2958,'GIÁ'!$A:$A,'GIÁ'!$E:$E)</f>
        <v>ĐÔNG</v>
      </c>
      <c r="F2958" s="94">
        <v>8.936076279731E12</v>
      </c>
      <c r="G2958" s="95" t="s">
        <v>2319</v>
      </c>
      <c r="H2958" s="95" t="s">
        <v>224</v>
      </c>
      <c r="I2958" s="96">
        <v>2.0</v>
      </c>
      <c r="J2958" s="96">
        <v>0.0</v>
      </c>
      <c r="K2958" s="98">
        <f t="shared" si="4"/>
        <v>2</v>
      </c>
      <c r="L2958" s="99" t="s">
        <v>6867</v>
      </c>
      <c r="M2958" s="100" t="s">
        <v>6868</v>
      </c>
      <c r="N2958" s="101" t="str">
        <f t="shared" si="139"/>
        <v>PT1590204-T0018936076279731</v>
      </c>
      <c r="O2958" s="128"/>
      <c r="P2958" s="100"/>
      <c r="Q2958" s="103">
        <f t="shared" si="5"/>
        <v>2</v>
      </c>
      <c r="R2958" s="161"/>
      <c r="S2958" s="105"/>
      <c r="T2958" s="106"/>
      <c r="U2958" s="107" t="s">
        <v>6670</v>
      </c>
      <c r="V2958" s="108" t="s">
        <v>756</v>
      </c>
      <c r="W2958" s="109" t="s">
        <v>1908</v>
      </c>
      <c r="X2958" s="110" t="str">
        <f t="shared" si="6"/>
        <v/>
      </c>
      <c r="Y2958" s="110" t="str">
        <f t="shared" si="7"/>
        <v/>
      </c>
      <c r="Z2958" s="109" t="s">
        <v>797</v>
      </c>
      <c r="AA2958" s="109" t="s">
        <v>802</v>
      </c>
      <c r="AB2958" s="106"/>
      <c r="AC2958" s="158"/>
      <c r="AD2958" s="160"/>
      <c r="AE2958" s="127"/>
      <c r="AF2958" s="113"/>
      <c r="AG2958" s="165" t="str">
        <f t="array" ref="AG2958">XLOOKUP(F2958,'CLV2'!A:A,'CLV2'!E:E)</f>
        <v>2.FROZEN FOODS</v>
      </c>
      <c r="AH2958" s="115" t="str">
        <f t="array" ref="AH2958">XLOOKUP(F2958,'CLV2'!A:A,'CLV2'!F:F)</f>
        <v>3.PASTRY AND DESSERTS</v>
      </c>
      <c r="AI2958" s="115" t="str">
        <f t="shared" si="8"/>
        <v>Pack</v>
      </c>
      <c r="AJ2958" s="116">
        <f t="shared" si="9"/>
        <v>1</v>
      </c>
      <c r="AK2958" s="117" t="str">
        <f t="array" ref="AK2958">XLOOKUP(F2958,'GIÁ'!A:A,'GIÁ'!D:D)</f>
        <v>26958.44</v>
      </c>
      <c r="AL2958" s="118">
        <f t="shared" si="10"/>
        <v>53916.88</v>
      </c>
      <c r="AM2958" s="118">
        <f t="shared" si="11"/>
        <v>0</v>
      </c>
      <c r="AN2958" s="119">
        <f t="shared" si="12"/>
        <v>0</v>
      </c>
      <c r="AO2958" s="118">
        <f t="shared" si="13"/>
        <v>53916.88</v>
      </c>
      <c r="AP2958" s="121">
        <f t="shared" si="14"/>
        <v>0</v>
      </c>
      <c r="AQ2958" s="122"/>
      <c r="AR2958" s="119"/>
    </row>
    <row r="2959" ht="22.5" customHeight="1">
      <c r="A2959" s="89">
        <v>46233.0</v>
      </c>
      <c r="B2959" s="90">
        <v>0.3902777777777778</v>
      </c>
      <c r="C2959" s="91" t="s">
        <v>1304</v>
      </c>
      <c r="D2959" s="129" t="str">
        <f t="array" ref="D2959">XLOOKUP(C2959,'DS ST'!A:A,'DS ST'!B:B)</f>
        <v>HTP</v>
      </c>
      <c r="E2959" s="94" t="str">
        <f t="array" ref="E2959">XLOOKUP($F2959,'GIÁ'!$A:$A,'GIÁ'!$E:$E)</f>
        <v>ĐÔNG</v>
      </c>
      <c r="F2959" s="94">
        <v>8.93623909005E12</v>
      </c>
      <c r="G2959" s="95" t="s">
        <v>2717</v>
      </c>
      <c r="H2959" s="95" t="s">
        <v>75</v>
      </c>
      <c r="I2959" s="96">
        <v>6.0</v>
      </c>
      <c r="J2959" s="96">
        <v>0.0</v>
      </c>
      <c r="K2959" s="98">
        <f t="shared" si="4"/>
        <v>6</v>
      </c>
      <c r="L2959" s="99" t="s">
        <v>6867</v>
      </c>
      <c r="M2959" s="100" t="s">
        <v>6868</v>
      </c>
      <c r="N2959" s="101" t="str">
        <f t="shared" si="139"/>
        <v>PT1590204-T0018936239090050</v>
      </c>
      <c r="O2959" s="128"/>
      <c r="P2959" s="100"/>
      <c r="Q2959" s="103">
        <f t="shared" si="5"/>
        <v>6</v>
      </c>
      <c r="R2959" s="161"/>
      <c r="S2959" s="105"/>
      <c r="T2959" s="106"/>
      <c r="U2959" s="107" t="s">
        <v>6538</v>
      </c>
      <c r="V2959" s="108" t="s">
        <v>756</v>
      </c>
      <c r="W2959" s="109" t="s">
        <v>1908</v>
      </c>
      <c r="X2959" s="110" t="str">
        <f t="shared" si="6"/>
        <v/>
      </c>
      <c r="Y2959" s="110" t="str">
        <f t="shared" si="7"/>
        <v/>
      </c>
      <c r="Z2959" s="109" t="s">
        <v>797</v>
      </c>
      <c r="AA2959" s="109" t="s">
        <v>802</v>
      </c>
      <c r="AB2959" s="106"/>
      <c r="AC2959" s="158"/>
      <c r="AD2959" s="160"/>
      <c r="AE2959" s="127"/>
      <c r="AF2959" s="113"/>
      <c r="AG2959" s="165" t="str">
        <f t="array" ref="AG2959">XLOOKUP(F2959,'CLV2'!A:A,'CLV2'!E:E)</f>
        <v>2.MEAT</v>
      </c>
      <c r="AH2959" s="115" t="str">
        <f t="array" ref="AH2959">XLOOKUP(F2959,'CLV2'!A:A,'CLV2'!F:F)</f>
        <v>3.FROZEN MEAT</v>
      </c>
      <c r="AI2959" s="115" t="str">
        <f t="shared" si="8"/>
        <v>Pack</v>
      </c>
      <c r="AJ2959" s="116">
        <f t="shared" si="9"/>
        <v>1</v>
      </c>
      <c r="AK2959" s="117" t="str">
        <f t="array" ref="AK2959">XLOOKUP(F2959,'GIÁ'!A:A,'GIÁ'!D:D)</f>
        <v>118354.38</v>
      </c>
      <c r="AL2959" s="118">
        <f t="shared" si="10"/>
        <v>710126.28</v>
      </c>
      <c r="AM2959" s="118">
        <f t="shared" si="11"/>
        <v>0</v>
      </c>
      <c r="AN2959" s="119">
        <f t="shared" si="12"/>
        <v>0</v>
      </c>
      <c r="AO2959" s="118">
        <f t="shared" si="13"/>
        <v>710126.28</v>
      </c>
      <c r="AP2959" s="121">
        <f t="shared" si="14"/>
        <v>0</v>
      </c>
      <c r="AQ2959" s="122"/>
      <c r="AR2959" s="119"/>
    </row>
    <row r="2960" ht="22.5" customHeight="1">
      <c r="A2960" s="89">
        <v>46233.0</v>
      </c>
      <c r="B2960" s="90">
        <v>0.3902777777777778</v>
      </c>
      <c r="C2960" s="91" t="s">
        <v>1304</v>
      </c>
      <c r="D2960" s="129" t="str">
        <f t="array" ref="D2960">XLOOKUP(C2960,'DS ST'!A:A,'DS ST'!B:B)</f>
        <v>HTP</v>
      </c>
      <c r="E2960" s="94" t="str">
        <f t="array" ref="E2960">XLOOKUP($F2960,'GIÁ'!$A:$A,'GIÁ'!$E:$E)</f>
        <v>ĐÔNG</v>
      </c>
      <c r="F2960" s="94">
        <v>8.936190860716E12</v>
      </c>
      <c r="G2960" s="95" t="s">
        <v>2610</v>
      </c>
      <c r="H2960" s="95" t="s">
        <v>93</v>
      </c>
      <c r="I2960" s="96">
        <v>24.0</v>
      </c>
      <c r="J2960" s="96">
        <v>0.0</v>
      </c>
      <c r="K2960" s="98">
        <f t="shared" si="4"/>
        <v>24</v>
      </c>
      <c r="L2960" s="99" t="s">
        <v>6867</v>
      </c>
      <c r="M2960" s="100" t="s">
        <v>6868</v>
      </c>
      <c r="N2960" s="101" t="str">
        <f t="shared" si="139"/>
        <v>PT1590204-T0018936190860716</v>
      </c>
      <c r="O2960" s="128"/>
      <c r="P2960" s="100"/>
      <c r="Q2960" s="103">
        <f t="shared" si="5"/>
        <v>24</v>
      </c>
      <c r="R2960" s="161"/>
      <c r="S2960" s="105"/>
      <c r="T2960" s="106"/>
      <c r="U2960" s="107" t="s">
        <v>6539</v>
      </c>
      <c r="V2960" s="108" t="s">
        <v>756</v>
      </c>
      <c r="W2960" s="109" t="s">
        <v>1908</v>
      </c>
      <c r="X2960" s="110" t="str">
        <f t="shared" si="6"/>
        <v/>
      </c>
      <c r="Y2960" s="110" t="str">
        <f t="shared" si="7"/>
        <v/>
      </c>
      <c r="Z2960" s="109" t="s">
        <v>797</v>
      </c>
      <c r="AA2960" s="109" t="s">
        <v>802</v>
      </c>
      <c r="AB2960" s="106"/>
      <c r="AC2960" s="158"/>
      <c r="AD2960" s="160"/>
      <c r="AE2960" s="127"/>
      <c r="AF2960" s="113"/>
      <c r="AG2960" s="165" t="str">
        <f t="array" ref="AG2960">XLOOKUP(F2960,'CLV2'!A:A,'CLV2'!E:E)</f>
        <v>2.MEAT</v>
      </c>
      <c r="AH2960" s="115" t="str">
        <f t="array" ref="AH2960">XLOOKUP(F2960,'CLV2'!A:A,'CLV2'!F:F)</f>
        <v>3.FROZEN MEAT</v>
      </c>
      <c r="AI2960" s="115" t="str">
        <f t="shared" si="8"/>
        <v>Pack</v>
      </c>
      <c r="AJ2960" s="116">
        <f t="shared" si="9"/>
        <v>1</v>
      </c>
      <c r="AK2960" s="117" t="str">
        <f t="array" ref="AK2960">XLOOKUP(F2960,'GIÁ'!A:A,'GIÁ'!D:D)</f>
        <v>49176.27</v>
      </c>
      <c r="AL2960" s="118">
        <f t="shared" si="10"/>
        <v>1180230.48</v>
      </c>
      <c r="AM2960" s="118">
        <f t="shared" si="11"/>
        <v>0</v>
      </c>
      <c r="AN2960" s="119">
        <f t="shared" si="12"/>
        <v>0</v>
      </c>
      <c r="AO2960" s="118">
        <f t="shared" si="13"/>
        <v>1180230.48</v>
      </c>
      <c r="AP2960" s="121">
        <f t="shared" si="14"/>
        <v>0</v>
      </c>
      <c r="AQ2960" s="122"/>
      <c r="AR2960" s="119"/>
    </row>
    <row r="2961" ht="22.5" customHeight="1">
      <c r="A2961" s="89">
        <v>46233.0</v>
      </c>
      <c r="B2961" s="90">
        <v>0.3902777777777778</v>
      </c>
      <c r="C2961" s="91" t="s">
        <v>1304</v>
      </c>
      <c r="D2961" s="129" t="str">
        <f t="array" ref="D2961">XLOOKUP(C2961,'DS ST'!A:A,'DS ST'!B:B)</f>
        <v>HTP</v>
      </c>
      <c r="E2961" s="94" t="str">
        <f t="array" ref="E2961">XLOOKUP($F2961,'GIÁ'!$A:$A,'GIÁ'!$E:$E)</f>
        <v>ĐÔNG</v>
      </c>
      <c r="F2961" s="94">
        <v>8.936239090036E12</v>
      </c>
      <c r="G2961" s="95" t="s">
        <v>2713</v>
      </c>
      <c r="H2961" s="95" t="s">
        <v>75</v>
      </c>
      <c r="I2961" s="96">
        <v>6.0</v>
      </c>
      <c r="J2961" s="96">
        <v>0.0</v>
      </c>
      <c r="K2961" s="98">
        <f t="shared" si="4"/>
        <v>6</v>
      </c>
      <c r="L2961" s="99" t="s">
        <v>6867</v>
      </c>
      <c r="M2961" s="100" t="s">
        <v>6868</v>
      </c>
      <c r="N2961" s="101" t="str">
        <f t="shared" si="139"/>
        <v>PT1590204-T0018936239090036</v>
      </c>
      <c r="O2961" s="128"/>
      <c r="P2961" s="100"/>
      <c r="Q2961" s="103">
        <f t="shared" si="5"/>
        <v>6</v>
      </c>
      <c r="R2961" s="161"/>
      <c r="S2961" s="105"/>
      <c r="T2961" s="106"/>
      <c r="U2961" s="107" t="s">
        <v>6539</v>
      </c>
      <c r="V2961" s="108" t="s">
        <v>756</v>
      </c>
      <c r="W2961" s="109" t="s">
        <v>1908</v>
      </c>
      <c r="X2961" s="110" t="str">
        <f t="shared" si="6"/>
        <v/>
      </c>
      <c r="Y2961" s="110" t="str">
        <f t="shared" si="7"/>
        <v/>
      </c>
      <c r="Z2961" s="109" t="s">
        <v>797</v>
      </c>
      <c r="AA2961" s="109" t="s">
        <v>802</v>
      </c>
      <c r="AB2961" s="106"/>
      <c r="AC2961" s="158"/>
      <c r="AD2961" s="160"/>
      <c r="AE2961" s="127"/>
      <c r="AF2961" s="113"/>
      <c r="AG2961" s="165" t="str">
        <f t="array" ref="AG2961">XLOOKUP(F2961,'CLV2'!A:A,'CLV2'!E:E)</f>
        <v>2.MEAT</v>
      </c>
      <c r="AH2961" s="115" t="str">
        <f t="array" ref="AH2961">XLOOKUP(F2961,'CLV2'!A:A,'CLV2'!F:F)</f>
        <v>3.FROZEN MEAT</v>
      </c>
      <c r="AI2961" s="115" t="str">
        <f t="shared" si="8"/>
        <v>Pack</v>
      </c>
      <c r="AJ2961" s="116">
        <f t="shared" si="9"/>
        <v>1</v>
      </c>
      <c r="AK2961" s="117" t="str">
        <f t="array" ref="AK2961">XLOOKUP(F2961,'GIÁ'!A:A,'GIÁ'!D:D)</f>
        <v>47814.16</v>
      </c>
      <c r="AL2961" s="118">
        <f t="shared" si="10"/>
        <v>286884.96</v>
      </c>
      <c r="AM2961" s="118">
        <f t="shared" si="11"/>
        <v>0</v>
      </c>
      <c r="AN2961" s="119">
        <f t="shared" si="12"/>
        <v>0</v>
      </c>
      <c r="AO2961" s="118">
        <f t="shared" si="13"/>
        <v>286884.96</v>
      </c>
      <c r="AP2961" s="121">
        <f t="shared" si="14"/>
        <v>0</v>
      </c>
      <c r="AQ2961" s="122"/>
      <c r="AR2961" s="119"/>
    </row>
    <row r="2962" ht="22.5" customHeight="1">
      <c r="A2962" s="89">
        <v>46233.0</v>
      </c>
      <c r="B2962" s="90">
        <v>0.3902777777777778</v>
      </c>
      <c r="C2962" s="91" t="s">
        <v>1304</v>
      </c>
      <c r="D2962" s="129" t="str">
        <f t="array" ref="D2962">XLOOKUP(C2962,'DS ST'!A:A,'DS ST'!B:B)</f>
        <v>HTP</v>
      </c>
      <c r="E2962" s="94" t="str">
        <f t="array" ref="E2962">XLOOKUP($F2962,'GIÁ'!$A:$A,'GIÁ'!$E:$E)</f>
        <v>ĐÔNG</v>
      </c>
      <c r="F2962" s="94">
        <v>8.938535604047E12</v>
      </c>
      <c r="G2962" s="95" t="s">
        <v>3054</v>
      </c>
      <c r="H2962" s="95" t="s">
        <v>787</v>
      </c>
      <c r="I2962" s="96">
        <v>2.0</v>
      </c>
      <c r="J2962" s="96">
        <v>0.0</v>
      </c>
      <c r="K2962" s="98">
        <f t="shared" si="4"/>
        <v>2</v>
      </c>
      <c r="L2962" s="99" t="s">
        <v>6867</v>
      </c>
      <c r="M2962" s="100" t="s">
        <v>6868</v>
      </c>
      <c r="N2962" s="101" t="str">
        <f t="shared" si="139"/>
        <v>PT1590204-T0018938535604047</v>
      </c>
      <c r="O2962" s="128"/>
      <c r="P2962" s="100"/>
      <c r="Q2962" s="103">
        <f t="shared" si="5"/>
        <v>2</v>
      </c>
      <c r="R2962" s="161"/>
      <c r="S2962" s="105"/>
      <c r="T2962" s="106"/>
      <c r="U2962" s="107" t="s">
        <v>6541</v>
      </c>
      <c r="V2962" s="108" t="s">
        <v>756</v>
      </c>
      <c r="W2962" s="109" t="s">
        <v>1908</v>
      </c>
      <c r="X2962" s="110" t="str">
        <f t="shared" si="6"/>
        <v/>
      </c>
      <c r="Y2962" s="110" t="str">
        <f t="shared" si="7"/>
        <v/>
      </c>
      <c r="Z2962" s="109" t="s">
        <v>797</v>
      </c>
      <c r="AA2962" s="109" t="s">
        <v>802</v>
      </c>
      <c r="AB2962" s="106"/>
      <c r="AC2962" s="158"/>
      <c r="AD2962" s="160"/>
      <c r="AE2962" s="127"/>
      <c r="AF2962" s="113"/>
      <c r="AG2962" s="165" t="str">
        <f t="array" ref="AG2962">XLOOKUP(F2962,'CLV2'!A:A,'CLV2'!E:E)</f>
        <v>2.FISH AND SEAFOOD</v>
      </c>
      <c r="AH2962" s="115" t="str">
        <f t="array" ref="AH2962">XLOOKUP(F2962,'CLV2'!A:A,'CLV2'!F:F)</f>
        <v>3.FROZEN FISH AND SEAFOOD</v>
      </c>
      <c r="AI2962" s="115" t="str">
        <f t="shared" si="8"/>
        <v>Pack</v>
      </c>
      <c r="AJ2962" s="116">
        <f t="shared" si="9"/>
        <v>1</v>
      </c>
      <c r="AK2962" s="117" t="str">
        <f t="array" ref="AK2962">XLOOKUP(F2962,'GIÁ'!A:A,'GIÁ'!D:D)</f>
        <v>48011.15</v>
      </c>
      <c r="AL2962" s="118">
        <f t="shared" si="10"/>
        <v>96022.3</v>
      </c>
      <c r="AM2962" s="118">
        <f t="shared" si="11"/>
        <v>0</v>
      </c>
      <c r="AN2962" s="119">
        <f t="shared" si="12"/>
        <v>0</v>
      </c>
      <c r="AO2962" s="118">
        <f t="shared" si="13"/>
        <v>96022.3</v>
      </c>
      <c r="AP2962" s="121">
        <f t="shared" si="14"/>
        <v>0</v>
      </c>
      <c r="AQ2962" s="122"/>
      <c r="AR2962" s="119"/>
    </row>
    <row r="2963" ht="22.5" customHeight="1">
      <c r="A2963" s="89">
        <v>46233.0</v>
      </c>
      <c r="B2963" s="90">
        <v>0.3902777777777778</v>
      </c>
      <c r="C2963" s="91" t="s">
        <v>1304</v>
      </c>
      <c r="D2963" s="129" t="str">
        <f t="array" ref="D2963">XLOOKUP(C2963,'DS ST'!A:A,'DS ST'!B:B)</f>
        <v>HTP</v>
      </c>
      <c r="E2963" s="94" t="str">
        <f t="array" ref="E2963">XLOOKUP($F2963,'GIÁ'!$A:$A,'GIÁ'!$E:$E)</f>
        <v>ĐÔNG</v>
      </c>
      <c r="F2963" s="94">
        <v>8.938535604597E12</v>
      </c>
      <c r="G2963" s="95" t="s">
        <v>3063</v>
      </c>
      <c r="H2963" s="95" t="s">
        <v>93</v>
      </c>
      <c r="I2963" s="96">
        <v>4.0</v>
      </c>
      <c r="J2963" s="96">
        <v>0.0</v>
      </c>
      <c r="K2963" s="98">
        <f t="shared" si="4"/>
        <v>4</v>
      </c>
      <c r="L2963" s="99" t="s">
        <v>6867</v>
      </c>
      <c r="M2963" s="100" t="s">
        <v>6868</v>
      </c>
      <c r="N2963" s="101" t="str">
        <f t="shared" si="139"/>
        <v>PT1590204-T0018938535604597</v>
      </c>
      <c r="O2963" s="128"/>
      <c r="P2963" s="100"/>
      <c r="Q2963" s="103">
        <f t="shared" si="5"/>
        <v>4</v>
      </c>
      <c r="R2963" s="161"/>
      <c r="S2963" s="105"/>
      <c r="T2963" s="106"/>
      <c r="U2963" s="107" t="s">
        <v>6542</v>
      </c>
      <c r="V2963" s="108" t="s">
        <v>756</v>
      </c>
      <c r="W2963" s="109" t="s">
        <v>1908</v>
      </c>
      <c r="X2963" s="110" t="str">
        <f t="shared" si="6"/>
        <v/>
      </c>
      <c r="Y2963" s="110" t="str">
        <f t="shared" si="7"/>
        <v/>
      </c>
      <c r="Z2963" s="109" t="s">
        <v>797</v>
      </c>
      <c r="AA2963" s="109" t="s">
        <v>802</v>
      </c>
      <c r="AB2963" s="106"/>
      <c r="AC2963" s="158"/>
      <c r="AD2963" s="160"/>
      <c r="AE2963" s="127"/>
      <c r="AF2963" s="113"/>
      <c r="AG2963" s="165" t="str">
        <f t="array" ref="AG2963">XLOOKUP(F2963,'CLV2'!A:A,'CLV2'!E:E)</f>
        <v>2.FISH AND SEAFOOD</v>
      </c>
      <c r="AH2963" s="115" t="str">
        <f t="array" ref="AH2963">XLOOKUP(F2963,'CLV2'!A:A,'CLV2'!F:F)</f>
        <v>3.FROZEN FISH AND SEAFOOD</v>
      </c>
      <c r="AI2963" s="115" t="str">
        <f t="shared" si="8"/>
        <v>Pack</v>
      </c>
      <c r="AJ2963" s="116">
        <f t="shared" si="9"/>
        <v>1</v>
      </c>
      <c r="AK2963" s="117" t="str">
        <f t="array" ref="AK2963">XLOOKUP(F2963,'GIÁ'!A:A,'GIÁ'!D:D)</f>
        <v>54841.46</v>
      </c>
      <c r="AL2963" s="118">
        <f t="shared" si="10"/>
        <v>219365.84</v>
      </c>
      <c r="AM2963" s="118">
        <f t="shared" si="11"/>
        <v>0</v>
      </c>
      <c r="AN2963" s="119">
        <f t="shared" si="12"/>
        <v>0</v>
      </c>
      <c r="AO2963" s="118">
        <f t="shared" si="13"/>
        <v>219365.84</v>
      </c>
      <c r="AP2963" s="121">
        <f t="shared" si="14"/>
        <v>0</v>
      </c>
      <c r="AQ2963" s="122"/>
      <c r="AR2963" s="119"/>
    </row>
    <row r="2964" ht="22.5" customHeight="1">
      <c r="A2964" s="89">
        <v>46233.0</v>
      </c>
      <c r="B2964" s="90">
        <v>0.3902777777777778</v>
      </c>
      <c r="C2964" s="91" t="s">
        <v>1304</v>
      </c>
      <c r="D2964" s="129" t="str">
        <f t="array" ref="D2964">XLOOKUP(C2964,'DS ST'!A:A,'DS ST'!B:B)</f>
        <v>HTP</v>
      </c>
      <c r="E2964" s="94" t="str">
        <f t="array" ref="E2964">XLOOKUP($F2964,'GIÁ'!$A:$A,'GIÁ'!$E:$E)</f>
        <v>ĐÔNG</v>
      </c>
      <c r="F2964" s="94">
        <v>8.938559140026E12</v>
      </c>
      <c r="G2964" s="95" t="s">
        <v>3177</v>
      </c>
      <c r="H2964" s="95" t="s">
        <v>57</v>
      </c>
      <c r="I2964" s="96">
        <v>2.0</v>
      </c>
      <c r="J2964" s="96">
        <v>0.0</v>
      </c>
      <c r="K2964" s="98">
        <f t="shared" si="4"/>
        <v>2</v>
      </c>
      <c r="L2964" s="99" t="s">
        <v>6867</v>
      </c>
      <c r="M2964" s="100" t="s">
        <v>6868</v>
      </c>
      <c r="N2964" s="101" t="str">
        <f t="shared" si="139"/>
        <v>PT1590204-T0018938559140026</v>
      </c>
      <c r="O2964" s="128"/>
      <c r="P2964" s="100"/>
      <c r="Q2964" s="103">
        <f t="shared" si="5"/>
        <v>2</v>
      </c>
      <c r="R2964" s="161"/>
      <c r="S2964" s="105"/>
      <c r="T2964" s="106"/>
      <c r="U2964" s="107" t="s">
        <v>6544</v>
      </c>
      <c r="V2964" s="108" t="s">
        <v>756</v>
      </c>
      <c r="W2964" s="109" t="s">
        <v>1908</v>
      </c>
      <c r="X2964" s="110" t="str">
        <f t="shared" si="6"/>
        <v/>
      </c>
      <c r="Y2964" s="110" t="str">
        <f t="shared" si="7"/>
        <v/>
      </c>
      <c r="Z2964" s="109" t="s">
        <v>797</v>
      </c>
      <c r="AA2964" s="109" t="s">
        <v>802</v>
      </c>
      <c r="AB2964" s="106"/>
      <c r="AC2964" s="158"/>
      <c r="AD2964" s="160"/>
      <c r="AE2964" s="127"/>
      <c r="AF2964" s="113"/>
      <c r="AG2964" s="165" t="str">
        <f t="array" ref="AG2964">XLOOKUP(F2964,'CLV2'!A:A,'CLV2'!E:E)</f>
        <v>2.MEAT</v>
      </c>
      <c r="AH2964" s="115" t="str">
        <f t="array" ref="AH2964">XLOOKUP(F2964,'CLV2'!A:A,'CLV2'!F:F)</f>
        <v>3.FROZEN MEAT</v>
      </c>
      <c r="AI2964" s="115" t="str">
        <f t="shared" si="8"/>
        <v>Pack</v>
      </c>
      <c r="AJ2964" s="116">
        <f t="shared" si="9"/>
        <v>1</v>
      </c>
      <c r="AK2964" s="117" t="str">
        <f t="array" ref="AK2964">XLOOKUP(F2964,'GIÁ'!A:A,'GIÁ'!D:D)</f>
        <v>122581.24</v>
      </c>
      <c r="AL2964" s="118">
        <f t="shared" si="10"/>
        <v>245162.48</v>
      </c>
      <c r="AM2964" s="118">
        <f t="shared" si="11"/>
        <v>0</v>
      </c>
      <c r="AN2964" s="119">
        <f t="shared" si="12"/>
        <v>0</v>
      </c>
      <c r="AO2964" s="118">
        <f t="shared" si="13"/>
        <v>245162.48</v>
      </c>
      <c r="AP2964" s="121">
        <f t="shared" si="14"/>
        <v>0</v>
      </c>
      <c r="AQ2964" s="122"/>
      <c r="AR2964" s="119"/>
    </row>
    <row r="2965" ht="22.5" customHeight="1">
      <c r="A2965" s="89">
        <v>46233.0</v>
      </c>
      <c r="B2965" s="90">
        <v>0.3902777777777778</v>
      </c>
      <c r="C2965" s="91" t="s">
        <v>1304</v>
      </c>
      <c r="D2965" s="129" t="str">
        <f t="array" ref="D2965">XLOOKUP(C2965,'DS ST'!A:A,'DS ST'!B:B)</f>
        <v>HTP</v>
      </c>
      <c r="E2965" s="94" t="str">
        <f t="array" ref="E2965">XLOOKUP($F2965,'GIÁ'!$A:$A,'GIÁ'!$E:$E)</f>
        <v>ĐÔNG</v>
      </c>
      <c r="F2965" s="94">
        <v>8.938559140002E12</v>
      </c>
      <c r="G2965" s="95" t="s">
        <v>3175</v>
      </c>
      <c r="H2965" s="95" t="s">
        <v>57</v>
      </c>
      <c r="I2965" s="96">
        <v>2.0</v>
      </c>
      <c r="J2965" s="96">
        <v>0.0</v>
      </c>
      <c r="K2965" s="98">
        <f t="shared" si="4"/>
        <v>2</v>
      </c>
      <c r="L2965" s="99" t="s">
        <v>6867</v>
      </c>
      <c r="M2965" s="100" t="s">
        <v>6868</v>
      </c>
      <c r="N2965" s="101" t="str">
        <f t="shared" si="139"/>
        <v>PT1590204-T0018938559140002</v>
      </c>
      <c r="O2965" s="128"/>
      <c r="P2965" s="100"/>
      <c r="Q2965" s="103">
        <f t="shared" si="5"/>
        <v>2</v>
      </c>
      <c r="R2965" s="161"/>
      <c r="S2965" s="105"/>
      <c r="T2965" s="106"/>
      <c r="U2965" s="107" t="s">
        <v>6869</v>
      </c>
      <c r="V2965" s="108" t="s">
        <v>756</v>
      </c>
      <c r="W2965" s="109" t="s">
        <v>1908</v>
      </c>
      <c r="X2965" s="110" t="str">
        <f t="shared" si="6"/>
        <v/>
      </c>
      <c r="Y2965" s="110" t="str">
        <f t="shared" si="7"/>
        <v/>
      </c>
      <c r="Z2965" s="109" t="s">
        <v>797</v>
      </c>
      <c r="AA2965" s="109" t="s">
        <v>802</v>
      </c>
      <c r="AB2965" s="106"/>
      <c r="AC2965" s="158"/>
      <c r="AD2965" s="160"/>
      <c r="AE2965" s="127"/>
      <c r="AF2965" s="113"/>
      <c r="AG2965" s="165" t="str">
        <f t="array" ref="AG2965">XLOOKUP(F2965,'CLV2'!A:A,'CLV2'!E:E)</f>
        <v>2.MEAT</v>
      </c>
      <c r="AH2965" s="115" t="str">
        <f t="array" ref="AH2965">XLOOKUP(F2965,'CLV2'!A:A,'CLV2'!F:F)</f>
        <v>3.FROZEN MEAT</v>
      </c>
      <c r="AI2965" s="115" t="str">
        <f t="shared" si="8"/>
        <v>Pack</v>
      </c>
      <c r="AJ2965" s="116">
        <f t="shared" si="9"/>
        <v>1</v>
      </c>
      <c r="AK2965" s="117" t="str">
        <f t="array" ref="AK2965">XLOOKUP(F2965,'GIÁ'!A:A,'GIÁ'!D:D)</f>
        <v>135246.80</v>
      </c>
      <c r="AL2965" s="118">
        <f t="shared" si="10"/>
        <v>270493.6</v>
      </c>
      <c r="AM2965" s="118">
        <f t="shared" si="11"/>
        <v>0</v>
      </c>
      <c r="AN2965" s="119">
        <f t="shared" si="12"/>
        <v>0</v>
      </c>
      <c r="AO2965" s="118">
        <f t="shared" si="13"/>
        <v>270493.6</v>
      </c>
      <c r="AP2965" s="121">
        <f t="shared" si="14"/>
        <v>0</v>
      </c>
      <c r="AQ2965" s="122"/>
      <c r="AR2965" s="119"/>
    </row>
    <row r="2966" ht="22.5" customHeight="1">
      <c r="A2966" s="89">
        <v>46233.0</v>
      </c>
      <c r="B2966" s="90">
        <v>0.5027777777777778</v>
      </c>
      <c r="C2966" s="91" t="s">
        <v>1304</v>
      </c>
      <c r="D2966" s="129" t="str">
        <f t="array" ref="D2966">XLOOKUP(C2966,'DS ST'!A:A,'DS ST'!B:B)</f>
        <v>HTP</v>
      </c>
      <c r="E2966" s="94" t="str">
        <f t="array" ref="E2966">XLOOKUP($F2966,'GIÁ'!$A:$A,'GIÁ'!$E:$E)</f>
        <v>MÁT</v>
      </c>
      <c r="F2966" s="94">
        <v>8.934673613828E12</v>
      </c>
      <c r="G2966" s="95" t="s">
        <v>1700</v>
      </c>
      <c r="H2966" s="95" t="s">
        <v>57</v>
      </c>
      <c r="I2966" s="96">
        <v>96.0</v>
      </c>
      <c r="J2966" s="96">
        <v>48.0</v>
      </c>
      <c r="K2966" s="98">
        <f t="shared" si="4"/>
        <v>48</v>
      </c>
      <c r="L2966" s="99" t="s">
        <v>6870</v>
      </c>
      <c r="M2966" s="100" t="s">
        <v>5963</v>
      </c>
      <c r="N2966" s="101" t="str">
        <f t="shared" si="139"/>
        <v>TRBHTP0018934673613828</v>
      </c>
      <c r="O2966" s="128"/>
      <c r="P2966" s="100"/>
      <c r="Q2966" s="103">
        <f t="shared" si="5"/>
        <v>48</v>
      </c>
      <c r="R2966" s="161"/>
      <c r="S2966" s="105"/>
      <c r="T2966" s="106"/>
      <c r="U2966" s="107"/>
      <c r="V2966" s="108" t="s">
        <v>756</v>
      </c>
      <c r="W2966" s="109" t="s">
        <v>1312</v>
      </c>
      <c r="X2966" s="110" t="str">
        <f t="shared" si="6"/>
        <v/>
      </c>
      <c r="Y2966" s="110" t="str">
        <f t="shared" si="7"/>
        <v/>
      </c>
      <c r="Z2966" s="139" t="str">
        <f>IF(N(Q2966)&lt;=0,"",IF(ISNUMBER(SEARCH("Thiếu kiện",V2966)),"Kho đông mát",IF(AND(N(Q2966)&gt;0,N(P2966)&gt;0,OR(ISNUMBER(SEARCH("Hình KDB",U2966)),ISNUMBER(SEARCH("Hình tele",U2966)),ISNUMBER(SEARCH("sai code",U2966)),ISNUMBER(SEARCH("ST nhận",U2966)))),"Kho đông mát",IF(AND(W2966="DC giao thiếu",OR(ISNUMBER(SEARCH("Hình KDB",U2966)),ISNUMBER(SEARCH("Hình tele",U2966)),ISNUMBER(SEARCH("sai code",U2966)))),"Kho đông mát",IF(W2966="DC giao thiếu","Chưa xác định",IF(AND(W2966="DC pick sai",OR(ISNUMBER(SEARCH("Hình KDB",U2966)),ISNUMBER(SEARCH("Hình tele",U2966)),ISNUMBER(SEARCH("sai code",U2966)),ISNUMBER(SEARCH("ST nhận",U2966)))),"Kho đông mát",IF(W2966="DC pick sai","Chưa xác định",IF(AND(W2966="Hao hụt",N(O2966)&gt;0,OR(ISNUMBER(SEARCH("Hình KDB",U2966)),ISNUMBER(SEARCH("Hình tele",U2966)),ISNUMBER(SEARCH("sai code",U2966)),ISNUMBER(SEARCH("ST nhận",U2966)))),"Kho đông mát",IF(W2966="Hao hụt","Chưa xác định",IF(OR(W2966="VT giao sai điểm",W2966="Không đạt nhiệt độ",W2966="TX giao thiếu kiện",W2966="Hàng không đạt CL"),"Kho đông mát",IF(W2966="Chưa xác định","Chưa xác định",IF(N(P2966)&gt;0,"Chưa xác định",""))))))))))))</f>
        <v>Chưa xác định</v>
      </c>
      <c r="AA2966" s="109" t="s">
        <v>5260</v>
      </c>
      <c r="AB2966" s="106"/>
      <c r="AC2966" s="158"/>
      <c r="AD2966" s="160"/>
      <c r="AE2966" s="127"/>
      <c r="AF2966" s="113"/>
      <c r="AG2966" s="165" t="str">
        <f t="array" ref="AG2966">XLOOKUP(F2966,'CLV2'!A:A,'CLV2'!E:E)</f>
        <v>2.DAIRY</v>
      </c>
      <c r="AH2966" s="115" t="str">
        <f t="array" ref="AH2966">XLOOKUP(F2966,'CLV2'!A:A,'CLV2'!F:F)</f>
        <v>3.YOGURT</v>
      </c>
      <c r="AI2966" s="115" t="str">
        <f t="shared" si="8"/>
        <v>Pack</v>
      </c>
      <c r="AJ2966" s="116">
        <f t="shared" si="9"/>
        <v>0.5</v>
      </c>
      <c r="AK2966" s="117" t="str">
        <f t="array" ref="AK2966">XLOOKUP(F2966,'GIÁ'!A:A,'GIÁ'!D:D)</f>
        <v>5423.65</v>
      </c>
      <c r="AL2966" s="118">
        <f t="shared" si="10"/>
        <v>260335.2</v>
      </c>
      <c r="AM2966" s="118">
        <f t="shared" si="11"/>
        <v>0</v>
      </c>
      <c r="AN2966" s="119">
        <f t="shared" si="12"/>
        <v>0</v>
      </c>
      <c r="AO2966" s="118">
        <f t="shared" si="13"/>
        <v>0</v>
      </c>
      <c r="AP2966" s="121">
        <f t="shared" si="14"/>
        <v>260335.2</v>
      </c>
      <c r="AQ2966" s="122"/>
      <c r="AR2966" s="119"/>
    </row>
    <row r="2967" ht="22.5" customHeight="1">
      <c r="A2967" s="89">
        <v>46233.0</v>
      </c>
      <c r="B2967" s="90">
        <v>0.43333333333333335</v>
      </c>
      <c r="C2967" s="91" t="s">
        <v>608</v>
      </c>
      <c r="D2967" s="129" t="str">
        <f t="array" ref="D2967">XLOOKUP(C2967,'DS ST'!A:A,'DS ST'!B:B)</f>
        <v>A147</v>
      </c>
      <c r="E2967" s="94" t="str">
        <f t="array" ref="E2967">XLOOKUP($F2967,'GIÁ'!$A:$A,'GIÁ'!$E:$E)</f>
        <v>ĐÔNG</v>
      </c>
      <c r="F2967" s="94">
        <v>8.936077110132E12</v>
      </c>
      <c r="G2967" s="95" t="s">
        <v>2331</v>
      </c>
      <c r="H2967" s="95" t="s">
        <v>224</v>
      </c>
      <c r="I2967" s="96">
        <v>2.0</v>
      </c>
      <c r="J2967" s="96">
        <v>0.0</v>
      </c>
      <c r="K2967" s="98">
        <f t="shared" si="4"/>
        <v>2</v>
      </c>
      <c r="L2967" s="99" t="s">
        <v>6871</v>
      </c>
      <c r="M2967" s="100" t="s">
        <v>6872</v>
      </c>
      <c r="N2967" s="101" t="str">
        <f t="shared" si="139"/>
        <v>PT1590246-T0018936077110132</v>
      </c>
      <c r="O2967" s="128"/>
      <c r="P2967" s="100"/>
      <c r="Q2967" s="103">
        <f t="shared" si="5"/>
        <v>2</v>
      </c>
      <c r="R2967" s="161"/>
      <c r="S2967" s="105"/>
      <c r="T2967" s="106"/>
      <c r="U2967" s="107" t="s">
        <v>6562</v>
      </c>
      <c r="V2967" s="108" t="s">
        <v>756</v>
      </c>
      <c r="W2967" s="109" t="s">
        <v>1908</v>
      </c>
      <c r="X2967" s="110" t="str">
        <f t="shared" si="6"/>
        <v/>
      </c>
      <c r="Y2967" s="110" t="str">
        <f t="shared" si="7"/>
        <v/>
      </c>
      <c r="Z2967" s="109" t="s">
        <v>797</v>
      </c>
      <c r="AA2967" s="109" t="s">
        <v>802</v>
      </c>
      <c r="AB2967" s="106"/>
      <c r="AC2967" s="158"/>
      <c r="AD2967" s="160"/>
      <c r="AE2967" s="127"/>
      <c r="AF2967" s="113"/>
      <c r="AG2967" s="165" t="str">
        <f t="array" ref="AG2967">XLOOKUP(F2967,'CLV2'!A:A,'CLV2'!E:E)</f>
        <v>2.FROZEN FOODS</v>
      </c>
      <c r="AH2967" s="115" t="str">
        <f t="array" ref="AH2967">XLOOKUP(F2967,'CLV2'!A:A,'CLV2'!F:F)</f>
        <v>3.DUMPLINGS</v>
      </c>
      <c r="AI2967" s="115" t="str">
        <f t="shared" si="8"/>
        <v>Pack</v>
      </c>
      <c r="AJ2967" s="116">
        <f t="shared" si="9"/>
        <v>1</v>
      </c>
      <c r="AK2967" s="117" t="str">
        <f t="array" ref="AK2967">XLOOKUP(F2967,'GIÁ'!A:A,'GIÁ'!D:D)</f>
        <v>35838.13</v>
      </c>
      <c r="AL2967" s="118">
        <f t="shared" si="10"/>
        <v>71676.26</v>
      </c>
      <c r="AM2967" s="118">
        <f t="shared" si="11"/>
        <v>0</v>
      </c>
      <c r="AN2967" s="119">
        <f t="shared" si="12"/>
        <v>0</v>
      </c>
      <c r="AO2967" s="118">
        <f t="shared" si="13"/>
        <v>71676.26</v>
      </c>
      <c r="AP2967" s="121">
        <f t="shared" si="14"/>
        <v>0</v>
      </c>
      <c r="AQ2967" s="122"/>
      <c r="AR2967" s="119"/>
    </row>
    <row r="2968" ht="22.5" customHeight="1">
      <c r="A2968" s="89">
        <v>46233.0</v>
      </c>
      <c r="B2968" s="90">
        <v>0.43333333333333335</v>
      </c>
      <c r="C2968" s="91" t="s">
        <v>608</v>
      </c>
      <c r="D2968" s="129" t="str">
        <f t="array" ref="D2968">XLOOKUP(C2968,'DS ST'!A:A,'DS ST'!B:B)</f>
        <v>A147</v>
      </c>
      <c r="E2968" s="94" t="str">
        <f t="array" ref="E2968">XLOOKUP($F2968,'GIÁ'!$A:$A,'GIÁ'!$E:$E)</f>
        <v>ĐÔNG</v>
      </c>
      <c r="F2968" s="94">
        <v>8.934717275081E12</v>
      </c>
      <c r="G2968" s="95" t="s">
        <v>1735</v>
      </c>
      <c r="H2968" s="95" t="s">
        <v>224</v>
      </c>
      <c r="I2968" s="96">
        <v>2.0</v>
      </c>
      <c r="J2968" s="96">
        <v>0.0</v>
      </c>
      <c r="K2968" s="98">
        <f t="shared" si="4"/>
        <v>2</v>
      </c>
      <c r="L2968" s="99" t="s">
        <v>6871</v>
      </c>
      <c r="M2968" s="100" t="s">
        <v>6872</v>
      </c>
      <c r="N2968" s="101" t="str">
        <f t="shared" si="139"/>
        <v>PT1590246-T0018934717275081</v>
      </c>
      <c r="O2968" s="128"/>
      <c r="P2968" s="100"/>
      <c r="Q2968" s="103">
        <f t="shared" si="5"/>
        <v>2</v>
      </c>
      <c r="R2968" s="161"/>
      <c r="S2968" s="105"/>
      <c r="T2968" s="106"/>
      <c r="U2968" s="107" t="s">
        <v>6563</v>
      </c>
      <c r="V2968" s="108" t="s">
        <v>756</v>
      </c>
      <c r="W2968" s="109" t="s">
        <v>1908</v>
      </c>
      <c r="X2968" s="110" t="str">
        <f t="shared" si="6"/>
        <v/>
      </c>
      <c r="Y2968" s="110" t="str">
        <f t="shared" si="7"/>
        <v/>
      </c>
      <c r="Z2968" s="109" t="s">
        <v>797</v>
      </c>
      <c r="AA2968" s="109" t="s">
        <v>802</v>
      </c>
      <c r="AB2968" s="106"/>
      <c r="AC2968" s="158"/>
      <c r="AD2968" s="160"/>
      <c r="AE2968" s="127"/>
      <c r="AF2968" s="113"/>
      <c r="AG2968" s="165" t="str">
        <f t="array" ref="AG2968">XLOOKUP(F2968,'CLV2'!A:A,'CLV2'!E:E)</f>
        <v>2.FROZEN FOODS</v>
      </c>
      <c r="AH2968" s="115" t="str">
        <f t="array" ref="AH2968">XLOOKUP(F2968,'CLV2'!A:A,'CLV2'!F:F)</f>
        <v>3.DUMPLINGS</v>
      </c>
      <c r="AI2968" s="115" t="str">
        <f t="shared" si="8"/>
        <v>Pack</v>
      </c>
      <c r="AJ2968" s="116">
        <f t="shared" si="9"/>
        <v>1</v>
      </c>
      <c r="AK2968" s="117" t="str">
        <f t="array" ref="AK2968">XLOOKUP(F2968,'GIÁ'!A:A,'GIÁ'!D:D)</f>
        <v>42036.39</v>
      </c>
      <c r="AL2968" s="118">
        <f t="shared" si="10"/>
        <v>84072.78</v>
      </c>
      <c r="AM2968" s="118">
        <f t="shared" si="11"/>
        <v>0</v>
      </c>
      <c r="AN2968" s="119">
        <f t="shared" si="12"/>
        <v>0</v>
      </c>
      <c r="AO2968" s="118">
        <f t="shared" si="13"/>
        <v>84072.78</v>
      </c>
      <c r="AP2968" s="121">
        <f t="shared" si="14"/>
        <v>0</v>
      </c>
      <c r="AQ2968" s="122"/>
      <c r="AR2968" s="119"/>
    </row>
    <row r="2969" ht="22.5" customHeight="1">
      <c r="A2969" s="89">
        <v>46233.0</v>
      </c>
      <c r="B2969" s="90">
        <v>0.43333333333333335</v>
      </c>
      <c r="C2969" s="91" t="s">
        <v>608</v>
      </c>
      <c r="D2969" s="129" t="str">
        <f t="array" ref="D2969">XLOOKUP(C2969,'DS ST'!A:A,'DS ST'!B:B)</f>
        <v>A147</v>
      </c>
      <c r="E2969" s="94" t="str">
        <f t="array" ref="E2969">XLOOKUP($F2969,'GIÁ'!$A:$A,'GIÁ'!$E:$E)</f>
        <v>ĐÔNG</v>
      </c>
      <c r="F2969" s="94">
        <v>8.935101607211E12</v>
      </c>
      <c r="G2969" s="95" t="s">
        <v>1879</v>
      </c>
      <c r="H2969" s="95" t="s">
        <v>224</v>
      </c>
      <c r="I2969" s="96">
        <v>2.0</v>
      </c>
      <c r="J2969" s="96">
        <v>0.0</v>
      </c>
      <c r="K2969" s="98">
        <f t="shared" si="4"/>
        <v>2</v>
      </c>
      <c r="L2969" s="99" t="s">
        <v>6871</v>
      </c>
      <c r="M2969" s="100" t="s">
        <v>6872</v>
      </c>
      <c r="N2969" s="101" t="str">
        <f t="shared" si="139"/>
        <v>PT1590246-T0018935101607211</v>
      </c>
      <c r="O2969" s="128"/>
      <c r="P2969" s="100"/>
      <c r="Q2969" s="103">
        <f t="shared" si="5"/>
        <v>2</v>
      </c>
      <c r="R2969" s="161"/>
      <c r="S2969" s="105"/>
      <c r="T2969" s="106"/>
      <c r="U2969" s="107" t="s">
        <v>6523</v>
      </c>
      <c r="V2969" s="108" t="s">
        <v>756</v>
      </c>
      <c r="W2969" s="109" t="s">
        <v>1908</v>
      </c>
      <c r="X2969" s="110" t="str">
        <f t="shared" si="6"/>
        <v/>
      </c>
      <c r="Y2969" s="110" t="str">
        <f t="shared" si="7"/>
        <v/>
      </c>
      <c r="Z2969" s="109" t="s">
        <v>797</v>
      </c>
      <c r="AA2969" s="109" t="s">
        <v>802</v>
      </c>
      <c r="AB2969" s="106"/>
      <c r="AC2969" s="158"/>
      <c r="AD2969" s="160"/>
      <c r="AE2969" s="127"/>
      <c r="AF2969" s="113"/>
      <c r="AG2969" s="165" t="str">
        <f t="array" ref="AG2969">XLOOKUP(F2969,'CLV2'!A:A,'CLV2'!E:E)</f>
        <v>2.FROZEN FOODS</v>
      </c>
      <c r="AH2969" s="115" t="str">
        <f t="array" ref="AH2969">XLOOKUP(F2969,'CLV2'!A:A,'CLV2'!F:F)</f>
        <v>3.DUMPLINGS</v>
      </c>
      <c r="AI2969" s="115" t="str">
        <f t="shared" si="8"/>
        <v>Pack</v>
      </c>
      <c r="AJ2969" s="116">
        <f t="shared" si="9"/>
        <v>1</v>
      </c>
      <c r="AK2969" s="117" t="str">
        <f t="array" ref="AK2969">XLOOKUP(F2969,'GIÁ'!A:A,'GIÁ'!D:D)</f>
        <v>22033.98</v>
      </c>
      <c r="AL2969" s="118">
        <f t="shared" si="10"/>
        <v>44067.96</v>
      </c>
      <c r="AM2969" s="118">
        <f t="shared" si="11"/>
        <v>0</v>
      </c>
      <c r="AN2969" s="119">
        <f t="shared" si="12"/>
        <v>0</v>
      </c>
      <c r="AO2969" s="118">
        <f t="shared" si="13"/>
        <v>44067.96</v>
      </c>
      <c r="AP2969" s="121">
        <f t="shared" si="14"/>
        <v>0</v>
      </c>
      <c r="AQ2969" s="122"/>
      <c r="AR2969" s="119"/>
    </row>
    <row r="2970" ht="22.5" customHeight="1">
      <c r="A2970" s="89">
        <v>46233.0</v>
      </c>
      <c r="B2970" s="90">
        <v>0.43333333333333335</v>
      </c>
      <c r="C2970" s="91" t="s">
        <v>608</v>
      </c>
      <c r="D2970" s="129" t="str">
        <f t="array" ref="D2970">XLOOKUP(C2970,'DS ST'!A:A,'DS ST'!B:B)</f>
        <v>A147</v>
      </c>
      <c r="E2970" s="94" t="str">
        <f t="array" ref="E2970">XLOOKUP($F2970,'GIÁ'!$A:$A,'GIÁ'!$E:$E)</f>
        <v>ĐÔNG</v>
      </c>
      <c r="F2970" s="94">
        <v>8.936013238791E12</v>
      </c>
      <c r="G2970" s="95" t="s">
        <v>2178</v>
      </c>
      <c r="H2970" s="95" t="s">
        <v>57</v>
      </c>
      <c r="I2970" s="96">
        <v>4.0</v>
      </c>
      <c r="J2970" s="96">
        <v>0.0</v>
      </c>
      <c r="K2970" s="98">
        <f t="shared" si="4"/>
        <v>4</v>
      </c>
      <c r="L2970" s="99" t="s">
        <v>6871</v>
      </c>
      <c r="M2970" s="100" t="s">
        <v>6872</v>
      </c>
      <c r="N2970" s="101" t="str">
        <f t="shared" si="139"/>
        <v>PT1590246-T0018936013238791</v>
      </c>
      <c r="O2970" s="128"/>
      <c r="P2970" s="100"/>
      <c r="Q2970" s="103">
        <f t="shared" si="5"/>
        <v>4</v>
      </c>
      <c r="R2970" s="161"/>
      <c r="S2970" s="105"/>
      <c r="T2970" s="106"/>
      <c r="U2970" s="107" t="s">
        <v>6525</v>
      </c>
      <c r="V2970" s="108" t="s">
        <v>756</v>
      </c>
      <c r="W2970" s="109" t="s">
        <v>1908</v>
      </c>
      <c r="X2970" s="110" t="str">
        <f t="shared" si="6"/>
        <v/>
      </c>
      <c r="Y2970" s="110" t="str">
        <f t="shared" si="7"/>
        <v/>
      </c>
      <c r="Z2970" s="109" t="s">
        <v>797</v>
      </c>
      <c r="AA2970" s="109" t="s">
        <v>802</v>
      </c>
      <c r="AB2970" s="106"/>
      <c r="AC2970" s="158"/>
      <c r="AD2970" s="160"/>
      <c r="AE2970" s="127"/>
      <c r="AF2970" s="113"/>
      <c r="AG2970" s="165" t="str">
        <f t="array" ref="AG2970">XLOOKUP(F2970,'CLV2'!A:A,'CLV2'!E:E)</f>
        <v>2.FROZEN FOODS</v>
      </c>
      <c r="AH2970" s="115" t="str">
        <f t="array" ref="AH2970">XLOOKUP(F2970,'CLV2'!A:A,'CLV2'!F:F)</f>
        <v>3.PIZZA - READY MEALS</v>
      </c>
      <c r="AI2970" s="115" t="str">
        <f t="shared" si="8"/>
        <v>Pack</v>
      </c>
      <c r="AJ2970" s="116">
        <f t="shared" si="9"/>
        <v>1</v>
      </c>
      <c r="AK2970" s="117" t="str">
        <f t="array" ref="AK2970">XLOOKUP(F2970,'GIÁ'!A:A,'GIÁ'!D:D)</f>
        <v>22578.43</v>
      </c>
      <c r="AL2970" s="118">
        <f t="shared" si="10"/>
        <v>90313.72</v>
      </c>
      <c r="AM2970" s="118">
        <f t="shared" si="11"/>
        <v>0</v>
      </c>
      <c r="AN2970" s="119">
        <f t="shared" si="12"/>
        <v>0</v>
      </c>
      <c r="AO2970" s="118">
        <f t="shared" si="13"/>
        <v>90313.72</v>
      </c>
      <c r="AP2970" s="121">
        <f t="shared" si="14"/>
        <v>0</v>
      </c>
      <c r="AQ2970" s="122"/>
      <c r="AR2970" s="119"/>
    </row>
    <row r="2971" ht="22.5" customHeight="1">
      <c r="A2971" s="89">
        <v>46233.0</v>
      </c>
      <c r="B2971" s="90">
        <v>0.43333333333333335</v>
      </c>
      <c r="C2971" s="91" t="s">
        <v>608</v>
      </c>
      <c r="D2971" s="129" t="str">
        <f t="array" ref="D2971">XLOOKUP(C2971,'DS ST'!A:A,'DS ST'!B:B)</f>
        <v>A147</v>
      </c>
      <c r="E2971" s="94" t="str">
        <f t="array" ref="E2971">XLOOKUP($F2971,'GIÁ'!$A:$A,'GIÁ'!$E:$E)</f>
        <v>ĐÔNG</v>
      </c>
      <c r="F2971" s="94">
        <v>8.936013231662E12</v>
      </c>
      <c r="G2971" s="95" t="s">
        <v>2170</v>
      </c>
      <c r="H2971" s="95" t="s">
        <v>224</v>
      </c>
      <c r="I2971" s="96">
        <v>2.0</v>
      </c>
      <c r="J2971" s="96">
        <v>0.0</v>
      </c>
      <c r="K2971" s="98">
        <f t="shared" si="4"/>
        <v>2</v>
      </c>
      <c r="L2971" s="99" t="s">
        <v>6871</v>
      </c>
      <c r="M2971" s="100" t="s">
        <v>6872</v>
      </c>
      <c r="N2971" s="101" t="str">
        <f t="shared" si="139"/>
        <v>PT1590246-T0018936013231662</v>
      </c>
      <c r="O2971" s="128"/>
      <c r="P2971" s="100"/>
      <c r="Q2971" s="103">
        <f t="shared" si="5"/>
        <v>2</v>
      </c>
      <c r="R2971" s="161"/>
      <c r="S2971" s="105"/>
      <c r="T2971" s="106"/>
      <c r="U2971" s="107" t="s">
        <v>6556</v>
      </c>
      <c r="V2971" s="108" t="s">
        <v>756</v>
      </c>
      <c r="W2971" s="109" t="s">
        <v>1908</v>
      </c>
      <c r="X2971" s="110" t="str">
        <f t="shared" si="6"/>
        <v/>
      </c>
      <c r="Y2971" s="110" t="str">
        <f t="shared" si="7"/>
        <v/>
      </c>
      <c r="Z2971" s="109" t="s">
        <v>797</v>
      </c>
      <c r="AA2971" s="109" t="s">
        <v>802</v>
      </c>
      <c r="AB2971" s="106"/>
      <c r="AC2971" s="158"/>
      <c r="AD2971" s="160"/>
      <c r="AE2971" s="127"/>
      <c r="AF2971" s="113"/>
      <c r="AG2971" s="165" t="str">
        <f t="array" ref="AG2971">XLOOKUP(F2971,'CLV2'!A:A,'CLV2'!E:E)</f>
        <v>2.FROZEN FOODS</v>
      </c>
      <c r="AH2971" s="115" t="str">
        <f t="array" ref="AH2971">XLOOKUP(F2971,'CLV2'!A:A,'CLV2'!F:F)</f>
        <v>3.PIZZA - READY MEALS</v>
      </c>
      <c r="AI2971" s="115" t="str">
        <f t="shared" si="8"/>
        <v>Pack</v>
      </c>
      <c r="AJ2971" s="116">
        <f t="shared" si="9"/>
        <v>1</v>
      </c>
      <c r="AK2971" s="117" t="str">
        <f t="array" ref="AK2971">XLOOKUP(F2971,'GIÁ'!A:A,'GIÁ'!D:D)</f>
        <v>24941.44</v>
      </c>
      <c r="AL2971" s="118">
        <f t="shared" si="10"/>
        <v>49882.88</v>
      </c>
      <c r="AM2971" s="118">
        <f t="shared" si="11"/>
        <v>0</v>
      </c>
      <c r="AN2971" s="119">
        <f t="shared" si="12"/>
        <v>0</v>
      </c>
      <c r="AO2971" s="118">
        <f t="shared" si="13"/>
        <v>49882.88</v>
      </c>
      <c r="AP2971" s="121">
        <f t="shared" si="14"/>
        <v>0</v>
      </c>
      <c r="AQ2971" s="122"/>
      <c r="AR2971" s="119"/>
    </row>
    <row r="2972" ht="22.5" customHeight="1">
      <c r="A2972" s="89">
        <v>46233.0</v>
      </c>
      <c r="B2972" s="90">
        <v>0.43333333333333335</v>
      </c>
      <c r="C2972" s="91" t="s">
        <v>608</v>
      </c>
      <c r="D2972" s="129" t="str">
        <f t="array" ref="D2972">XLOOKUP(C2972,'DS ST'!A:A,'DS ST'!B:B)</f>
        <v>A147</v>
      </c>
      <c r="E2972" s="94" t="str">
        <f t="array" ref="E2972">XLOOKUP($F2972,'GIÁ'!$A:$A,'GIÁ'!$E:$E)</f>
        <v>ĐÔNG</v>
      </c>
      <c r="F2972" s="94">
        <v>8.934717264474E12</v>
      </c>
      <c r="G2972" s="95" t="s">
        <v>1717</v>
      </c>
      <c r="H2972" s="95" t="s">
        <v>224</v>
      </c>
      <c r="I2972" s="96">
        <v>2.0</v>
      </c>
      <c r="J2972" s="96">
        <v>0.0</v>
      </c>
      <c r="K2972" s="98">
        <f t="shared" si="4"/>
        <v>2</v>
      </c>
      <c r="L2972" s="99" t="s">
        <v>6871</v>
      </c>
      <c r="M2972" s="100" t="s">
        <v>6872</v>
      </c>
      <c r="N2972" s="101" t="str">
        <f t="shared" si="139"/>
        <v>PT1590246-T0018934717264474</v>
      </c>
      <c r="O2972" s="128"/>
      <c r="P2972" s="100"/>
      <c r="Q2972" s="103">
        <f t="shared" si="5"/>
        <v>2</v>
      </c>
      <c r="R2972" s="161"/>
      <c r="S2972" s="105"/>
      <c r="T2972" s="106"/>
      <c r="U2972" s="107" t="s">
        <v>6567</v>
      </c>
      <c r="V2972" s="108" t="s">
        <v>756</v>
      </c>
      <c r="W2972" s="109" t="s">
        <v>1908</v>
      </c>
      <c r="X2972" s="110" t="str">
        <f t="shared" si="6"/>
        <v/>
      </c>
      <c r="Y2972" s="110" t="str">
        <f t="shared" si="7"/>
        <v/>
      </c>
      <c r="Z2972" s="109" t="s">
        <v>797</v>
      </c>
      <c r="AA2972" s="109" t="s">
        <v>802</v>
      </c>
      <c r="AB2972" s="106"/>
      <c r="AC2972" s="158"/>
      <c r="AD2972" s="160"/>
      <c r="AE2972" s="127"/>
      <c r="AF2972" s="113"/>
      <c r="AG2972" s="165" t="str">
        <f t="array" ref="AG2972">XLOOKUP(F2972,'CLV2'!A:A,'CLV2'!E:E)</f>
        <v>2.FROZEN FOODS</v>
      </c>
      <c r="AH2972" s="115" t="str">
        <f t="array" ref="AH2972">XLOOKUP(F2972,'CLV2'!A:A,'CLV2'!F:F)</f>
        <v>3.HOTPOT AND FRIED</v>
      </c>
      <c r="AI2972" s="115" t="str">
        <f t="shared" si="8"/>
        <v>Pack</v>
      </c>
      <c r="AJ2972" s="116">
        <f t="shared" si="9"/>
        <v>1</v>
      </c>
      <c r="AK2972" s="117" t="str">
        <f t="array" ref="AK2972">XLOOKUP(F2972,'GIÁ'!A:A,'GIÁ'!D:D)</f>
        <v>45233.68</v>
      </c>
      <c r="AL2972" s="118">
        <f t="shared" si="10"/>
        <v>90467.36</v>
      </c>
      <c r="AM2972" s="118">
        <f t="shared" si="11"/>
        <v>0</v>
      </c>
      <c r="AN2972" s="119">
        <f t="shared" si="12"/>
        <v>0</v>
      </c>
      <c r="AO2972" s="118">
        <f t="shared" si="13"/>
        <v>90467.36</v>
      </c>
      <c r="AP2972" s="121">
        <f t="shared" si="14"/>
        <v>0</v>
      </c>
      <c r="AQ2972" s="122"/>
      <c r="AR2972" s="119"/>
    </row>
    <row r="2973" ht="22.5" customHeight="1">
      <c r="A2973" s="89">
        <v>46233.0</v>
      </c>
      <c r="B2973" s="90">
        <v>0.38125</v>
      </c>
      <c r="C2973" s="91" t="s">
        <v>1338</v>
      </c>
      <c r="D2973" s="129" t="str">
        <f t="array" ref="D2973">XLOOKUP(C2973,'DS ST'!A:A,'DS ST'!B:B)</f>
        <v>LTC</v>
      </c>
      <c r="E2973" s="94" t="str">
        <f t="array" ref="E2973">XLOOKUP($F2973,'GIÁ'!$A:$A,'GIÁ'!$E:$E)</f>
        <v>ĐÔNG</v>
      </c>
      <c r="F2973" s="94">
        <v>8.938555386015E12</v>
      </c>
      <c r="G2973" s="95" t="s">
        <v>3152</v>
      </c>
      <c r="H2973" s="95" t="s">
        <v>224</v>
      </c>
      <c r="I2973" s="96">
        <v>8.0</v>
      </c>
      <c r="J2973" s="96">
        <v>0.0</v>
      </c>
      <c r="K2973" s="98">
        <f t="shared" si="4"/>
        <v>8</v>
      </c>
      <c r="L2973" s="99" t="s">
        <v>6873</v>
      </c>
      <c r="M2973" s="100" t="s">
        <v>6874</v>
      </c>
      <c r="N2973" s="101" t="str">
        <f t="shared" si="139"/>
        <v>PT1590284-T0018938555386015</v>
      </c>
      <c r="O2973" s="128"/>
      <c r="P2973" s="100"/>
      <c r="Q2973" s="103">
        <f t="shared" si="5"/>
        <v>8</v>
      </c>
      <c r="R2973" s="161"/>
      <c r="S2973" s="105"/>
      <c r="T2973" s="106"/>
      <c r="U2973" s="107" t="s">
        <v>6586</v>
      </c>
      <c r="V2973" s="108" t="s">
        <v>756</v>
      </c>
      <c r="W2973" s="109" t="s">
        <v>1908</v>
      </c>
      <c r="X2973" s="110" t="str">
        <f t="shared" si="6"/>
        <v/>
      </c>
      <c r="Y2973" s="110" t="str">
        <f t="shared" si="7"/>
        <v/>
      </c>
      <c r="Z2973" s="109" t="s">
        <v>797</v>
      </c>
      <c r="AA2973" s="109" t="s">
        <v>802</v>
      </c>
      <c r="AB2973" s="106"/>
      <c r="AC2973" s="158"/>
      <c r="AD2973" s="160"/>
      <c r="AE2973" s="127"/>
      <c r="AF2973" s="113"/>
      <c r="AG2973" s="165" t="str">
        <f t="array" ref="AG2973">XLOOKUP(F2973,'CLV2'!A:A,'CLV2'!E:E)</f>
        <v>2.FROZEN FOODS</v>
      </c>
      <c r="AH2973" s="115" t="str">
        <f t="array" ref="AH2973">XLOOKUP(F2973,'CLV2'!A:A,'CLV2'!F:F)</f>
        <v>3.PASTRY AND DESSERTS</v>
      </c>
      <c r="AI2973" s="115" t="str">
        <f t="shared" si="8"/>
        <v>Pack</v>
      </c>
      <c r="AJ2973" s="116">
        <f t="shared" si="9"/>
        <v>1</v>
      </c>
      <c r="AK2973" s="117" t="str">
        <f t="array" ref="AK2973">XLOOKUP(F2973,'GIÁ'!A:A,'GIÁ'!D:D)</f>
        <v>23068.13</v>
      </c>
      <c r="AL2973" s="118">
        <f t="shared" si="10"/>
        <v>184545.04</v>
      </c>
      <c r="AM2973" s="118">
        <f t="shared" si="11"/>
        <v>0</v>
      </c>
      <c r="AN2973" s="119">
        <f t="shared" si="12"/>
        <v>0</v>
      </c>
      <c r="AO2973" s="118">
        <f t="shared" si="13"/>
        <v>184545.04</v>
      </c>
      <c r="AP2973" s="121">
        <f t="shared" si="14"/>
        <v>0</v>
      </c>
      <c r="AQ2973" s="122"/>
      <c r="AR2973" s="119"/>
    </row>
    <row r="2974" ht="22.5" customHeight="1">
      <c r="A2974" s="89">
        <v>46233.0</v>
      </c>
      <c r="B2974" s="90">
        <v>0.38125</v>
      </c>
      <c r="C2974" s="91" t="s">
        <v>1338</v>
      </c>
      <c r="D2974" s="129" t="str">
        <f t="array" ref="D2974">XLOOKUP(C2974,'DS ST'!A:A,'DS ST'!B:B)</f>
        <v>LTC</v>
      </c>
      <c r="E2974" s="94" t="str">
        <f t="array" ref="E2974">XLOOKUP($F2974,'GIÁ'!$A:$A,'GIÁ'!$E:$E)</f>
        <v>ĐÔNG</v>
      </c>
      <c r="F2974" s="94">
        <v>8.938555386725E12</v>
      </c>
      <c r="G2974" s="95" t="s">
        <v>3156</v>
      </c>
      <c r="H2974" s="95" t="s">
        <v>224</v>
      </c>
      <c r="I2974" s="96">
        <v>6.0</v>
      </c>
      <c r="J2974" s="96">
        <v>0.0</v>
      </c>
      <c r="K2974" s="98">
        <f t="shared" si="4"/>
        <v>6</v>
      </c>
      <c r="L2974" s="99" t="s">
        <v>6873</v>
      </c>
      <c r="M2974" s="100" t="s">
        <v>6874</v>
      </c>
      <c r="N2974" s="101" t="str">
        <f t="shared" si="139"/>
        <v>PT1590284-T0018938555386725</v>
      </c>
      <c r="O2974" s="128"/>
      <c r="P2974" s="100"/>
      <c r="Q2974" s="103">
        <f t="shared" si="5"/>
        <v>6</v>
      </c>
      <c r="R2974" s="161"/>
      <c r="S2974" s="105"/>
      <c r="T2974" s="106"/>
      <c r="U2974" s="107" t="s">
        <v>6596</v>
      </c>
      <c r="V2974" s="108" t="s">
        <v>756</v>
      </c>
      <c r="W2974" s="109" t="s">
        <v>1908</v>
      </c>
      <c r="X2974" s="110" t="str">
        <f t="shared" si="6"/>
        <v/>
      </c>
      <c r="Y2974" s="110" t="str">
        <f t="shared" si="7"/>
        <v/>
      </c>
      <c r="Z2974" s="109" t="s">
        <v>797</v>
      </c>
      <c r="AA2974" s="109" t="s">
        <v>802</v>
      </c>
      <c r="AB2974" s="106"/>
      <c r="AC2974" s="158"/>
      <c r="AD2974" s="160"/>
      <c r="AE2974" s="127"/>
      <c r="AF2974" s="113"/>
      <c r="AG2974" s="165" t="str">
        <f t="array" ref="AG2974">XLOOKUP(F2974,'CLV2'!A:A,'CLV2'!E:E)</f>
        <v>2.FROZEN FOODS</v>
      </c>
      <c r="AH2974" s="115" t="str">
        <f t="array" ref="AH2974">XLOOKUP(F2974,'CLV2'!A:A,'CLV2'!F:F)</f>
        <v>3.PASTRY AND DESSERTS</v>
      </c>
      <c r="AI2974" s="115" t="str">
        <f t="shared" si="8"/>
        <v>Pack</v>
      </c>
      <c r="AJ2974" s="116">
        <f t="shared" si="9"/>
        <v>1</v>
      </c>
      <c r="AK2974" s="117" t="str">
        <f t="array" ref="AK2974">XLOOKUP(F2974,'GIÁ'!A:A,'GIÁ'!D:D)</f>
        <v>26016.14</v>
      </c>
      <c r="AL2974" s="118">
        <f t="shared" si="10"/>
        <v>156096.84</v>
      </c>
      <c r="AM2974" s="118">
        <f t="shared" si="11"/>
        <v>0</v>
      </c>
      <c r="AN2974" s="119">
        <f t="shared" si="12"/>
        <v>0</v>
      </c>
      <c r="AO2974" s="118">
        <f t="shared" si="13"/>
        <v>156096.84</v>
      </c>
      <c r="AP2974" s="121">
        <f t="shared" si="14"/>
        <v>0</v>
      </c>
      <c r="AQ2974" s="122"/>
      <c r="AR2974" s="119"/>
    </row>
    <row r="2975" ht="22.5" customHeight="1">
      <c r="A2975" s="89">
        <v>46233.0</v>
      </c>
      <c r="B2975" s="90">
        <v>0.38125</v>
      </c>
      <c r="C2975" s="91" t="s">
        <v>1338</v>
      </c>
      <c r="D2975" s="129" t="str">
        <f t="array" ref="D2975">XLOOKUP(C2975,'DS ST'!A:A,'DS ST'!B:B)</f>
        <v>LTC</v>
      </c>
      <c r="E2975" s="94" t="str">
        <f t="array" ref="E2975">XLOOKUP($F2975,'GIÁ'!$A:$A,'GIÁ'!$E:$E)</f>
        <v>ĐÔNG</v>
      </c>
      <c r="F2975" s="94">
        <v>8.8880036524E12</v>
      </c>
      <c r="G2975" s="95" t="s">
        <v>1541</v>
      </c>
      <c r="H2975" s="95" t="s">
        <v>224</v>
      </c>
      <c r="I2975" s="96">
        <v>6.0</v>
      </c>
      <c r="J2975" s="96">
        <v>0.0</v>
      </c>
      <c r="K2975" s="98">
        <f t="shared" si="4"/>
        <v>6</v>
      </c>
      <c r="L2975" s="99" t="s">
        <v>6873</v>
      </c>
      <c r="M2975" s="100" t="s">
        <v>6874</v>
      </c>
      <c r="N2975" s="101" t="str">
        <f t="shared" si="139"/>
        <v>PT1590284-T0018888003652400</v>
      </c>
      <c r="O2975" s="128"/>
      <c r="P2975" s="100"/>
      <c r="Q2975" s="103">
        <f t="shared" si="5"/>
        <v>6</v>
      </c>
      <c r="R2975" s="161"/>
      <c r="S2975" s="105"/>
      <c r="T2975" s="106"/>
      <c r="U2975" s="107" t="s">
        <v>6564</v>
      </c>
      <c r="V2975" s="108" t="s">
        <v>756</v>
      </c>
      <c r="W2975" s="109" t="s">
        <v>1908</v>
      </c>
      <c r="X2975" s="110" t="str">
        <f t="shared" si="6"/>
        <v/>
      </c>
      <c r="Y2975" s="110" t="str">
        <f t="shared" si="7"/>
        <v/>
      </c>
      <c r="Z2975" s="109" t="s">
        <v>797</v>
      </c>
      <c r="AA2975" s="109" t="s">
        <v>802</v>
      </c>
      <c r="AB2975" s="106"/>
      <c r="AC2975" s="158"/>
      <c r="AD2975" s="160"/>
      <c r="AE2975" s="127"/>
      <c r="AF2975" s="113"/>
      <c r="AG2975" s="165" t="str">
        <f t="array" ref="AG2975">XLOOKUP(F2975,'CLV2'!A:A,'CLV2'!E:E)</f>
        <v>2.FROZEN FOODS</v>
      </c>
      <c r="AH2975" s="115" t="str">
        <f t="array" ref="AH2975">XLOOKUP(F2975,'CLV2'!A:A,'CLV2'!F:F)</f>
        <v>3.PASTRY AND DESSERTS</v>
      </c>
      <c r="AI2975" s="115" t="str">
        <f t="shared" si="8"/>
        <v>Pack</v>
      </c>
      <c r="AJ2975" s="116">
        <f t="shared" si="9"/>
        <v>1</v>
      </c>
      <c r="AK2975" s="117" t="str">
        <f t="array" ref="AK2975">XLOOKUP(F2975,'GIÁ'!A:A,'GIÁ'!D:D)</f>
        <v>31762.47</v>
      </c>
      <c r="AL2975" s="118">
        <f t="shared" si="10"/>
        <v>190574.82</v>
      </c>
      <c r="AM2975" s="118">
        <f t="shared" si="11"/>
        <v>0</v>
      </c>
      <c r="AN2975" s="119">
        <f t="shared" si="12"/>
        <v>0</v>
      </c>
      <c r="AO2975" s="118">
        <f t="shared" si="13"/>
        <v>190574.82</v>
      </c>
      <c r="AP2975" s="121">
        <f t="shared" si="14"/>
        <v>0</v>
      </c>
      <c r="AQ2975" s="122"/>
      <c r="AR2975" s="119"/>
    </row>
    <row r="2976" ht="22.5" customHeight="1">
      <c r="A2976" s="89">
        <v>46233.0</v>
      </c>
      <c r="B2976" s="90">
        <v>0.38125</v>
      </c>
      <c r="C2976" s="91" t="s">
        <v>1338</v>
      </c>
      <c r="D2976" s="129" t="str">
        <f t="array" ref="D2976">XLOOKUP(C2976,'DS ST'!A:A,'DS ST'!B:B)</f>
        <v>LTC</v>
      </c>
      <c r="E2976" s="94" t="str">
        <f t="array" ref="E2976">XLOOKUP($F2976,'GIÁ'!$A:$A,'GIÁ'!$E:$E)</f>
        <v>ĐÔNG</v>
      </c>
      <c r="F2976" s="94">
        <v>8.936077110132E12</v>
      </c>
      <c r="G2976" s="95" t="s">
        <v>2331</v>
      </c>
      <c r="H2976" s="95" t="s">
        <v>224</v>
      </c>
      <c r="I2976" s="96">
        <v>6.0</v>
      </c>
      <c r="J2976" s="96">
        <v>0.0</v>
      </c>
      <c r="K2976" s="98">
        <f t="shared" si="4"/>
        <v>6</v>
      </c>
      <c r="L2976" s="99" t="s">
        <v>6873</v>
      </c>
      <c r="M2976" s="100" t="s">
        <v>6874</v>
      </c>
      <c r="N2976" s="101" t="str">
        <f t="shared" si="139"/>
        <v>PT1590284-T0018936077110132</v>
      </c>
      <c r="O2976" s="128"/>
      <c r="P2976" s="100"/>
      <c r="Q2976" s="103">
        <f t="shared" si="5"/>
        <v>6</v>
      </c>
      <c r="R2976" s="161"/>
      <c r="S2976" s="105"/>
      <c r="T2976" s="106"/>
      <c r="U2976" s="107" t="s">
        <v>6562</v>
      </c>
      <c r="V2976" s="108" t="s">
        <v>756</v>
      </c>
      <c r="W2976" s="109" t="s">
        <v>1908</v>
      </c>
      <c r="X2976" s="110" t="str">
        <f t="shared" si="6"/>
        <v/>
      </c>
      <c r="Y2976" s="110" t="str">
        <f t="shared" si="7"/>
        <v/>
      </c>
      <c r="Z2976" s="109" t="s">
        <v>797</v>
      </c>
      <c r="AA2976" s="109" t="s">
        <v>802</v>
      </c>
      <c r="AB2976" s="106"/>
      <c r="AC2976" s="158"/>
      <c r="AD2976" s="160"/>
      <c r="AE2976" s="127"/>
      <c r="AF2976" s="113"/>
      <c r="AG2976" s="165" t="str">
        <f t="array" ref="AG2976">XLOOKUP(F2976,'CLV2'!A:A,'CLV2'!E:E)</f>
        <v>2.FROZEN FOODS</v>
      </c>
      <c r="AH2976" s="115" t="str">
        <f t="array" ref="AH2976">XLOOKUP(F2976,'CLV2'!A:A,'CLV2'!F:F)</f>
        <v>3.DUMPLINGS</v>
      </c>
      <c r="AI2976" s="115" t="str">
        <f t="shared" si="8"/>
        <v>Pack</v>
      </c>
      <c r="AJ2976" s="116">
        <f t="shared" si="9"/>
        <v>1</v>
      </c>
      <c r="AK2976" s="117" t="str">
        <f t="array" ref="AK2976">XLOOKUP(F2976,'GIÁ'!A:A,'GIÁ'!D:D)</f>
        <v>35838.13</v>
      </c>
      <c r="AL2976" s="118">
        <f t="shared" si="10"/>
        <v>215028.78</v>
      </c>
      <c r="AM2976" s="118">
        <f t="shared" si="11"/>
        <v>0</v>
      </c>
      <c r="AN2976" s="119">
        <f t="shared" si="12"/>
        <v>0</v>
      </c>
      <c r="AO2976" s="118">
        <f t="shared" si="13"/>
        <v>215028.78</v>
      </c>
      <c r="AP2976" s="121">
        <f t="shared" si="14"/>
        <v>0</v>
      </c>
      <c r="AQ2976" s="122"/>
      <c r="AR2976" s="119"/>
    </row>
    <row r="2977" ht="22.5" customHeight="1">
      <c r="A2977" s="89">
        <v>46233.0</v>
      </c>
      <c r="B2977" s="90">
        <v>0.38125</v>
      </c>
      <c r="C2977" s="91" t="s">
        <v>1338</v>
      </c>
      <c r="D2977" s="129" t="str">
        <f t="array" ref="D2977">XLOOKUP(C2977,'DS ST'!A:A,'DS ST'!B:B)</f>
        <v>LTC</v>
      </c>
      <c r="E2977" s="94" t="str">
        <f t="array" ref="E2977">XLOOKUP($F2977,'GIÁ'!$A:$A,'GIÁ'!$E:$E)</f>
        <v>ĐÔNG</v>
      </c>
      <c r="F2977" s="94">
        <v>8.934717264474E12</v>
      </c>
      <c r="G2977" s="95" t="s">
        <v>1717</v>
      </c>
      <c r="H2977" s="95" t="s">
        <v>224</v>
      </c>
      <c r="I2977" s="96">
        <v>4.0</v>
      </c>
      <c r="J2977" s="96">
        <v>0.0</v>
      </c>
      <c r="K2977" s="98">
        <f t="shared" si="4"/>
        <v>4</v>
      </c>
      <c r="L2977" s="99" t="s">
        <v>6873</v>
      </c>
      <c r="M2977" s="100" t="s">
        <v>6874</v>
      </c>
      <c r="N2977" s="101" t="str">
        <f t="shared" si="139"/>
        <v>PT1590284-T0018934717264474</v>
      </c>
      <c r="O2977" s="128"/>
      <c r="P2977" s="100"/>
      <c r="Q2977" s="103">
        <f t="shared" si="5"/>
        <v>4</v>
      </c>
      <c r="R2977" s="161"/>
      <c r="S2977" s="105"/>
      <c r="T2977" s="106"/>
      <c r="U2977" s="107" t="s">
        <v>6567</v>
      </c>
      <c r="V2977" s="108" t="s">
        <v>756</v>
      </c>
      <c r="W2977" s="109" t="s">
        <v>1908</v>
      </c>
      <c r="X2977" s="110" t="str">
        <f t="shared" si="6"/>
        <v/>
      </c>
      <c r="Y2977" s="110" t="str">
        <f t="shared" si="7"/>
        <v/>
      </c>
      <c r="Z2977" s="109" t="s">
        <v>797</v>
      </c>
      <c r="AA2977" s="109" t="s">
        <v>802</v>
      </c>
      <c r="AB2977" s="106"/>
      <c r="AC2977" s="158"/>
      <c r="AD2977" s="160"/>
      <c r="AE2977" s="127"/>
      <c r="AF2977" s="113"/>
      <c r="AG2977" s="165" t="str">
        <f t="array" ref="AG2977">XLOOKUP(F2977,'CLV2'!A:A,'CLV2'!E:E)</f>
        <v>2.FROZEN FOODS</v>
      </c>
      <c r="AH2977" s="115" t="str">
        <f t="array" ref="AH2977">XLOOKUP(F2977,'CLV2'!A:A,'CLV2'!F:F)</f>
        <v>3.HOTPOT AND FRIED</v>
      </c>
      <c r="AI2977" s="115" t="str">
        <f t="shared" si="8"/>
        <v>Pack</v>
      </c>
      <c r="AJ2977" s="116">
        <f t="shared" si="9"/>
        <v>1</v>
      </c>
      <c r="AK2977" s="117" t="str">
        <f t="array" ref="AK2977">XLOOKUP(F2977,'GIÁ'!A:A,'GIÁ'!D:D)</f>
        <v>45233.68</v>
      </c>
      <c r="AL2977" s="118">
        <f t="shared" si="10"/>
        <v>180934.72</v>
      </c>
      <c r="AM2977" s="118">
        <f t="shared" si="11"/>
        <v>0</v>
      </c>
      <c r="AN2977" s="119">
        <f t="shared" si="12"/>
        <v>0</v>
      </c>
      <c r="AO2977" s="118">
        <f t="shared" si="13"/>
        <v>180934.72</v>
      </c>
      <c r="AP2977" s="121">
        <f t="shared" si="14"/>
        <v>0</v>
      </c>
      <c r="AQ2977" s="122"/>
      <c r="AR2977" s="119"/>
    </row>
    <row r="2978" ht="22.5" customHeight="1">
      <c r="A2978" s="89">
        <v>46233.0</v>
      </c>
      <c r="B2978" s="90">
        <v>0.38125</v>
      </c>
      <c r="C2978" s="91" t="s">
        <v>1338</v>
      </c>
      <c r="D2978" s="129" t="str">
        <f t="array" ref="D2978">XLOOKUP(C2978,'DS ST'!A:A,'DS ST'!B:B)</f>
        <v>LTC</v>
      </c>
      <c r="E2978" s="94" t="str">
        <f t="array" ref="E2978">XLOOKUP($F2978,'GIÁ'!$A:$A,'GIÁ'!$E:$E)</f>
        <v>ĐÔNG</v>
      </c>
      <c r="F2978" s="94">
        <v>8.93607627967E12</v>
      </c>
      <c r="G2978" s="95" t="s">
        <v>2317</v>
      </c>
      <c r="H2978" s="95" t="s">
        <v>224</v>
      </c>
      <c r="I2978" s="96">
        <v>4.0</v>
      </c>
      <c r="J2978" s="96">
        <v>0.0</v>
      </c>
      <c r="K2978" s="98">
        <f t="shared" si="4"/>
        <v>4</v>
      </c>
      <c r="L2978" s="99" t="s">
        <v>6873</v>
      </c>
      <c r="M2978" s="100" t="s">
        <v>6874</v>
      </c>
      <c r="N2978" s="101" t="str">
        <f t="shared" si="139"/>
        <v>PT1590284-T0018936076279670</v>
      </c>
      <c r="O2978" s="128"/>
      <c r="P2978" s="100"/>
      <c r="Q2978" s="103">
        <f t="shared" si="5"/>
        <v>4</v>
      </c>
      <c r="R2978" s="161"/>
      <c r="S2978" s="105"/>
      <c r="T2978" s="106"/>
      <c r="U2978" s="107" t="s">
        <v>6530</v>
      </c>
      <c r="V2978" s="108" t="s">
        <v>756</v>
      </c>
      <c r="W2978" s="109" t="s">
        <v>1908</v>
      </c>
      <c r="X2978" s="110" t="str">
        <f t="shared" si="6"/>
        <v/>
      </c>
      <c r="Y2978" s="110" t="str">
        <f t="shared" si="7"/>
        <v/>
      </c>
      <c r="Z2978" s="109" t="s">
        <v>797</v>
      </c>
      <c r="AA2978" s="109" t="s">
        <v>802</v>
      </c>
      <c r="AB2978" s="106"/>
      <c r="AC2978" s="158"/>
      <c r="AD2978" s="160"/>
      <c r="AE2978" s="127"/>
      <c r="AF2978" s="113"/>
      <c r="AG2978" s="165" t="str">
        <f t="array" ref="AG2978">XLOOKUP(F2978,'CLV2'!A:A,'CLV2'!E:E)</f>
        <v>2.FROZEN FOODS</v>
      </c>
      <c r="AH2978" s="115" t="str">
        <f t="array" ref="AH2978">XLOOKUP(F2978,'CLV2'!A:A,'CLV2'!F:F)</f>
        <v>3.PASTRY AND DESSERTS</v>
      </c>
      <c r="AI2978" s="115" t="str">
        <f t="shared" si="8"/>
        <v>Pack</v>
      </c>
      <c r="AJ2978" s="116">
        <f t="shared" si="9"/>
        <v>1</v>
      </c>
      <c r="AK2978" s="117" t="str">
        <f t="array" ref="AK2978">XLOOKUP(F2978,'GIÁ'!A:A,'GIÁ'!D:D)</f>
        <v>26872.96</v>
      </c>
      <c r="AL2978" s="118">
        <f t="shared" si="10"/>
        <v>107491.84</v>
      </c>
      <c r="AM2978" s="118">
        <f t="shared" si="11"/>
        <v>0</v>
      </c>
      <c r="AN2978" s="119">
        <f t="shared" si="12"/>
        <v>0</v>
      </c>
      <c r="AO2978" s="118">
        <f t="shared" si="13"/>
        <v>107491.84</v>
      </c>
      <c r="AP2978" s="121">
        <f t="shared" si="14"/>
        <v>0</v>
      </c>
      <c r="AQ2978" s="122"/>
      <c r="AR2978" s="119"/>
    </row>
    <row r="2979" ht="22.5" customHeight="1">
      <c r="A2979" s="89">
        <v>46233.0</v>
      </c>
      <c r="B2979" s="90">
        <v>0.38125</v>
      </c>
      <c r="C2979" s="91" t="s">
        <v>1338</v>
      </c>
      <c r="D2979" s="129" t="str">
        <f t="array" ref="D2979">XLOOKUP(C2979,'DS ST'!A:A,'DS ST'!B:B)</f>
        <v>LTC</v>
      </c>
      <c r="E2979" s="94" t="str">
        <f t="array" ref="E2979">XLOOKUP($F2979,'GIÁ'!$A:$A,'GIÁ'!$E:$E)</f>
        <v>ĐÔNG</v>
      </c>
      <c r="F2979" s="94">
        <v>8.936200101563E12</v>
      </c>
      <c r="G2979" s="95" t="s">
        <v>2637</v>
      </c>
      <c r="H2979" s="95" t="s">
        <v>224</v>
      </c>
      <c r="I2979" s="96">
        <v>4.0</v>
      </c>
      <c r="J2979" s="96">
        <v>0.0</v>
      </c>
      <c r="K2979" s="98">
        <f t="shared" si="4"/>
        <v>4</v>
      </c>
      <c r="L2979" s="99" t="s">
        <v>6873</v>
      </c>
      <c r="M2979" s="100" t="s">
        <v>6874</v>
      </c>
      <c r="N2979" s="101" t="str">
        <f t="shared" si="139"/>
        <v>PT1590284-T0018936200101563</v>
      </c>
      <c r="O2979" s="128"/>
      <c r="P2979" s="100"/>
      <c r="Q2979" s="103">
        <f t="shared" si="5"/>
        <v>4</v>
      </c>
      <c r="R2979" s="161"/>
      <c r="S2979" s="105"/>
      <c r="T2979" s="106"/>
      <c r="U2979" s="107" t="s">
        <v>6524</v>
      </c>
      <c r="V2979" s="108" t="s">
        <v>756</v>
      </c>
      <c r="W2979" s="109" t="s">
        <v>1908</v>
      </c>
      <c r="X2979" s="110" t="str">
        <f t="shared" si="6"/>
        <v/>
      </c>
      <c r="Y2979" s="110" t="str">
        <f t="shared" si="7"/>
        <v/>
      </c>
      <c r="Z2979" s="109" t="s">
        <v>797</v>
      </c>
      <c r="AA2979" s="109" t="s">
        <v>802</v>
      </c>
      <c r="AB2979" s="106"/>
      <c r="AC2979" s="158"/>
      <c r="AD2979" s="160"/>
      <c r="AE2979" s="127"/>
      <c r="AF2979" s="113"/>
      <c r="AG2979" s="165" t="str">
        <f t="array" ref="AG2979">XLOOKUP(F2979,'CLV2'!A:A,'CLV2'!E:E)</f>
        <v>2.FROZEN FOODS</v>
      </c>
      <c r="AH2979" s="115" t="str">
        <f t="array" ref="AH2979">XLOOKUP(F2979,'CLV2'!A:A,'CLV2'!F:F)</f>
        <v>3.PASTRY AND DESSERTS</v>
      </c>
      <c r="AI2979" s="115" t="str">
        <f t="shared" si="8"/>
        <v>Pack</v>
      </c>
      <c r="AJ2979" s="116">
        <f t="shared" si="9"/>
        <v>1</v>
      </c>
      <c r="AK2979" s="117" t="str">
        <f t="array" ref="AK2979">XLOOKUP(F2979,'GIÁ'!A:A,'GIÁ'!D:D)</f>
        <v>24299.49</v>
      </c>
      <c r="AL2979" s="118">
        <f t="shared" si="10"/>
        <v>97197.96</v>
      </c>
      <c r="AM2979" s="118">
        <f t="shared" si="11"/>
        <v>0</v>
      </c>
      <c r="AN2979" s="119">
        <f t="shared" si="12"/>
        <v>0</v>
      </c>
      <c r="AO2979" s="118">
        <f t="shared" si="13"/>
        <v>97197.96</v>
      </c>
      <c r="AP2979" s="121">
        <f t="shared" si="14"/>
        <v>0</v>
      </c>
      <c r="AQ2979" s="122"/>
      <c r="AR2979" s="119"/>
    </row>
    <row r="2980" ht="22.5" customHeight="1">
      <c r="A2980" s="89">
        <v>46233.0</v>
      </c>
      <c r="B2980" s="90">
        <v>0.38125</v>
      </c>
      <c r="C2980" s="91" t="s">
        <v>1338</v>
      </c>
      <c r="D2980" s="129" t="str">
        <f t="array" ref="D2980">XLOOKUP(C2980,'DS ST'!A:A,'DS ST'!B:B)</f>
        <v>LTC</v>
      </c>
      <c r="E2980" s="94" t="str">
        <f t="array" ref="E2980">XLOOKUP($F2980,'GIÁ'!$A:$A,'GIÁ'!$E:$E)</f>
        <v>ĐÔNG</v>
      </c>
      <c r="F2980" s="94">
        <v>8.938532826121E12</v>
      </c>
      <c r="G2980" s="95" t="s">
        <v>3050</v>
      </c>
      <c r="H2980" s="95" t="s">
        <v>224</v>
      </c>
      <c r="I2980" s="96">
        <v>4.0</v>
      </c>
      <c r="J2980" s="96">
        <v>0.0</v>
      </c>
      <c r="K2980" s="98">
        <f t="shared" si="4"/>
        <v>4</v>
      </c>
      <c r="L2980" s="99" t="s">
        <v>6873</v>
      </c>
      <c r="M2980" s="100" t="s">
        <v>6874</v>
      </c>
      <c r="N2980" s="101" t="str">
        <f t="shared" si="139"/>
        <v>PT1590284-T0018938532826121</v>
      </c>
      <c r="O2980" s="128"/>
      <c r="P2980" s="100"/>
      <c r="Q2980" s="103">
        <f t="shared" si="5"/>
        <v>4</v>
      </c>
      <c r="R2980" s="161"/>
      <c r="S2980" s="105"/>
      <c r="T2980" s="106"/>
      <c r="U2980" s="107" t="s">
        <v>6541</v>
      </c>
      <c r="V2980" s="108" t="s">
        <v>756</v>
      </c>
      <c r="W2980" s="109" t="s">
        <v>1908</v>
      </c>
      <c r="X2980" s="110" t="str">
        <f t="shared" si="6"/>
        <v/>
      </c>
      <c r="Y2980" s="110" t="str">
        <f t="shared" si="7"/>
        <v/>
      </c>
      <c r="Z2980" s="109" t="s">
        <v>797</v>
      </c>
      <c r="AA2980" s="109" t="s">
        <v>802</v>
      </c>
      <c r="AB2980" s="106"/>
      <c r="AC2980" s="158"/>
      <c r="AD2980" s="160"/>
      <c r="AE2980" s="127"/>
      <c r="AF2980" s="113"/>
      <c r="AG2980" s="165" t="str">
        <f t="array" ref="AG2980">XLOOKUP(F2980,'CLV2'!A:A,'CLV2'!E:E)</f>
        <v>2.FROZEN FOODS</v>
      </c>
      <c r="AH2980" s="115" t="str">
        <f t="array" ref="AH2980">XLOOKUP(F2980,'CLV2'!A:A,'CLV2'!F:F)</f>
        <v>3.PASTRY AND DESSERTS</v>
      </c>
      <c r="AI2980" s="115" t="str">
        <f t="shared" si="8"/>
        <v>Pack</v>
      </c>
      <c r="AJ2980" s="116">
        <f t="shared" si="9"/>
        <v>1</v>
      </c>
      <c r="AK2980" s="117" t="str">
        <f t="array" ref="AK2980">XLOOKUP(F2980,'GIÁ'!A:A,'GIÁ'!D:D)</f>
        <v>21599.37</v>
      </c>
      <c r="AL2980" s="118">
        <f t="shared" si="10"/>
        <v>86397.48</v>
      </c>
      <c r="AM2980" s="118">
        <f t="shared" si="11"/>
        <v>0</v>
      </c>
      <c r="AN2980" s="119">
        <f t="shared" si="12"/>
        <v>0</v>
      </c>
      <c r="AO2980" s="118">
        <f t="shared" si="13"/>
        <v>86397.48</v>
      </c>
      <c r="AP2980" s="121">
        <f t="shared" si="14"/>
        <v>0</v>
      </c>
      <c r="AQ2980" s="122"/>
      <c r="AR2980" s="119"/>
    </row>
    <row r="2981" ht="22.5" customHeight="1">
      <c r="A2981" s="89">
        <v>46233.0</v>
      </c>
      <c r="B2981" s="90">
        <v>0.38125</v>
      </c>
      <c r="C2981" s="91" t="s">
        <v>1338</v>
      </c>
      <c r="D2981" s="129" t="str">
        <f t="array" ref="D2981">XLOOKUP(C2981,'DS ST'!A:A,'DS ST'!B:B)</f>
        <v>LTC</v>
      </c>
      <c r="E2981" s="94" t="str">
        <f t="array" ref="E2981">XLOOKUP($F2981,'GIÁ'!$A:$A,'GIÁ'!$E:$E)</f>
        <v>ĐÔNG</v>
      </c>
      <c r="F2981" s="94">
        <v>8.934717262012E12</v>
      </c>
      <c r="G2981" s="95" t="s">
        <v>1715</v>
      </c>
      <c r="H2981" s="95" t="s">
        <v>224</v>
      </c>
      <c r="I2981" s="96">
        <v>4.0</v>
      </c>
      <c r="J2981" s="96">
        <v>0.0</v>
      </c>
      <c r="K2981" s="98">
        <f t="shared" si="4"/>
        <v>4</v>
      </c>
      <c r="L2981" s="99" t="s">
        <v>6873</v>
      </c>
      <c r="M2981" s="100" t="s">
        <v>6874</v>
      </c>
      <c r="N2981" s="101" t="str">
        <f t="shared" si="139"/>
        <v>PT1590284-T0018934717262012</v>
      </c>
      <c r="O2981" s="128"/>
      <c r="P2981" s="100"/>
      <c r="Q2981" s="103">
        <f t="shared" si="5"/>
        <v>4</v>
      </c>
      <c r="R2981" s="161"/>
      <c r="S2981" s="105"/>
      <c r="T2981" s="106"/>
      <c r="U2981" s="107" t="s">
        <v>6528</v>
      </c>
      <c r="V2981" s="108" t="s">
        <v>756</v>
      </c>
      <c r="W2981" s="109" t="s">
        <v>1908</v>
      </c>
      <c r="X2981" s="110" t="str">
        <f t="shared" si="6"/>
        <v/>
      </c>
      <c r="Y2981" s="110" t="str">
        <f t="shared" si="7"/>
        <v/>
      </c>
      <c r="Z2981" s="109" t="s">
        <v>797</v>
      </c>
      <c r="AA2981" s="109" t="s">
        <v>802</v>
      </c>
      <c r="AB2981" s="106"/>
      <c r="AC2981" s="158"/>
      <c r="AD2981" s="160"/>
      <c r="AE2981" s="127"/>
      <c r="AF2981" s="113"/>
      <c r="AG2981" s="165" t="str">
        <f t="array" ref="AG2981">XLOOKUP(F2981,'CLV2'!A:A,'CLV2'!E:E)</f>
        <v>2.FROZEN FOODS</v>
      </c>
      <c r="AH2981" s="115" t="str">
        <f t="array" ref="AH2981">XLOOKUP(F2981,'CLV2'!A:A,'CLV2'!F:F)</f>
        <v>3.HOTPOT AND FRIED</v>
      </c>
      <c r="AI2981" s="115" t="str">
        <f t="shared" si="8"/>
        <v>Pack</v>
      </c>
      <c r="AJ2981" s="116">
        <f t="shared" si="9"/>
        <v>1</v>
      </c>
      <c r="AK2981" s="117" t="str">
        <f t="array" ref="AK2981">XLOOKUP(F2981,'GIÁ'!A:A,'GIÁ'!D:D)</f>
        <v>32686.96</v>
      </c>
      <c r="AL2981" s="118">
        <f t="shared" si="10"/>
        <v>130747.84</v>
      </c>
      <c r="AM2981" s="118">
        <f t="shared" si="11"/>
        <v>0</v>
      </c>
      <c r="AN2981" s="119">
        <f t="shared" si="12"/>
        <v>0</v>
      </c>
      <c r="AO2981" s="118">
        <f t="shared" si="13"/>
        <v>130747.84</v>
      </c>
      <c r="AP2981" s="121">
        <f t="shared" si="14"/>
        <v>0</v>
      </c>
      <c r="AQ2981" s="122"/>
      <c r="AR2981" s="119"/>
    </row>
    <row r="2982" ht="22.5" customHeight="1">
      <c r="A2982" s="89">
        <v>46233.0</v>
      </c>
      <c r="B2982" s="90">
        <v>0.38125</v>
      </c>
      <c r="C2982" s="91" t="s">
        <v>1338</v>
      </c>
      <c r="D2982" s="129" t="str">
        <f t="array" ref="D2982">XLOOKUP(C2982,'DS ST'!A:A,'DS ST'!B:B)</f>
        <v>LTC</v>
      </c>
      <c r="E2982" s="94" t="str">
        <f t="array" ref="E2982">XLOOKUP($F2982,'GIÁ'!$A:$A,'GIÁ'!$E:$E)</f>
        <v>ĐÔNG</v>
      </c>
      <c r="F2982" s="94">
        <v>8.936077110187E12</v>
      </c>
      <c r="G2982" s="95" t="s">
        <v>2335</v>
      </c>
      <c r="H2982" s="95" t="s">
        <v>224</v>
      </c>
      <c r="I2982" s="96">
        <v>10.0</v>
      </c>
      <c r="J2982" s="96">
        <v>0.0</v>
      </c>
      <c r="K2982" s="98">
        <f t="shared" si="4"/>
        <v>10</v>
      </c>
      <c r="L2982" s="99" t="s">
        <v>6873</v>
      </c>
      <c r="M2982" s="100" t="s">
        <v>6874</v>
      </c>
      <c r="N2982" s="101" t="str">
        <f t="shared" si="139"/>
        <v>PT1590284-T0018936077110187</v>
      </c>
      <c r="O2982" s="128"/>
      <c r="P2982" s="100"/>
      <c r="Q2982" s="103">
        <f t="shared" si="5"/>
        <v>10</v>
      </c>
      <c r="R2982" s="161"/>
      <c r="S2982" s="105"/>
      <c r="T2982" s="106"/>
      <c r="U2982" s="107" t="s">
        <v>6565</v>
      </c>
      <c r="V2982" s="108" t="s">
        <v>756</v>
      </c>
      <c r="W2982" s="109" t="s">
        <v>1908</v>
      </c>
      <c r="X2982" s="110" t="str">
        <f t="shared" si="6"/>
        <v/>
      </c>
      <c r="Y2982" s="110" t="str">
        <f t="shared" si="7"/>
        <v/>
      </c>
      <c r="Z2982" s="109" t="s">
        <v>797</v>
      </c>
      <c r="AA2982" s="109" t="s">
        <v>802</v>
      </c>
      <c r="AB2982" s="106"/>
      <c r="AC2982" s="158"/>
      <c r="AD2982" s="160"/>
      <c r="AE2982" s="127"/>
      <c r="AF2982" s="113"/>
      <c r="AG2982" s="165" t="str">
        <f t="array" ref="AG2982">XLOOKUP(F2982,'CLV2'!A:A,'CLV2'!E:E)</f>
        <v>2.FROZEN FOODS</v>
      </c>
      <c r="AH2982" s="115" t="str">
        <f t="array" ref="AH2982">XLOOKUP(F2982,'CLV2'!A:A,'CLV2'!F:F)</f>
        <v>3.DUMPLINGS</v>
      </c>
      <c r="AI2982" s="115" t="str">
        <f t="shared" si="8"/>
        <v>Pack</v>
      </c>
      <c r="AJ2982" s="116">
        <f t="shared" si="9"/>
        <v>1</v>
      </c>
      <c r="AK2982" s="117" t="str">
        <f t="array" ref="AK2982">XLOOKUP(F2982,'GIÁ'!A:A,'GIÁ'!D:D)</f>
        <v>28137.41</v>
      </c>
      <c r="AL2982" s="118">
        <f t="shared" si="10"/>
        <v>281374.1</v>
      </c>
      <c r="AM2982" s="118">
        <f t="shared" si="11"/>
        <v>0</v>
      </c>
      <c r="AN2982" s="119">
        <f t="shared" si="12"/>
        <v>0</v>
      </c>
      <c r="AO2982" s="118">
        <f t="shared" si="13"/>
        <v>281374.1</v>
      </c>
      <c r="AP2982" s="121">
        <f t="shared" si="14"/>
        <v>0</v>
      </c>
      <c r="AQ2982" s="122"/>
      <c r="AR2982" s="119"/>
    </row>
    <row r="2983" ht="22.5" customHeight="1">
      <c r="A2983" s="89">
        <v>46233.0</v>
      </c>
      <c r="B2983" s="90">
        <v>0.38125</v>
      </c>
      <c r="C2983" s="91" t="s">
        <v>1338</v>
      </c>
      <c r="D2983" s="129" t="str">
        <f t="array" ref="D2983">XLOOKUP(C2983,'DS ST'!A:A,'DS ST'!B:B)</f>
        <v>LTC</v>
      </c>
      <c r="E2983" s="94" t="str">
        <f t="array" ref="E2983">XLOOKUP($F2983,'GIÁ'!$A:$A,'GIÁ'!$E:$E)</f>
        <v>ĐÔNG</v>
      </c>
      <c r="F2983" s="94">
        <v>8.938532826183E12</v>
      </c>
      <c r="G2983" s="95" t="s">
        <v>3052</v>
      </c>
      <c r="H2983" s="95" t="s">
        <v>224</v>
      </c>
      <c r="I2983" s="96">
        <v>4.0</v>
      </c>
      <c r="J2983" s="96">
        <v>0.0</v>
      </c>
      <c r="K2983" s="98">
        <f t="shared" si="4"/>
        <v>4</v>
      </c>
      <c r="L2983" s="99" t="s">
        <v>6873</v>
      </c>
      <c r="M2983" s="100" t="s">
        <v>6874</v>
      </c>
      <c r="N2983" s="101" t="str">
        <f t="shared" si="139"/>
        <v>PT1590284-T0018938532826183</v>
      </c>
      <c r="O2983" s="128"/>
      <c r="P2983" s="100"/>
      <c r="Q2983" s="103">
        <f t="shared" si="5"/>
        <v>4</v>
      </c>
      <c r="R2983" s="161"/>
      <c r="S2983" s="105"/>
      <c r="T2983" s="106"/>
      <c r="U2983" s="107" t="s">
        <v>6586</v>
      </c>
      <c r="V2983" s="108" t="s">
        <v>756</v>
      </c>
      <c r="W2983" s="109" t="s">
        <v>1908</v>
      </c>
      <c r="X2983" s="110" t="str">
        <f t="shared" si="6"/>
        <v/>
      </c>
      <c r="Y2983" s="110" t="str">
        <f t="shared" si="7"/>
        <v/>
      </c>
      <c r="Z2983" s="109" t="s">
        <v>797</v>
      </c>
      <c r="AA2983" s="109" t="s">
        <v>802</v>
      </c>
      <c r="AB2983" s="106"/>
      <c r="AC2983" s="158"/>
      <c r="AD2983" s="160"/>
      <c r="AE2983" s="127"/>
      <c r="AF2983" s="113"/>
      <c r="AG2983" s="165" t="str">
        <f t="array" ref="AG2983">XLOOKUP(F2983,'CLV2'!A:A,'CLV2'!E:E)</f>
        <v>2.FROZEN FOODS</v>
      </c>
      <c r="AH2983" s="115" t="str">
        <f t="array" ref="AH2983">XLOOKUP(F2983,'CLV2'!A:A,'CLV2'!F:F)</f>
        <v>3.PASTRY AND DESSERTS</v>
      </c>
      <c r="AI2983" s="115" t="str">
        <f t="shared" si="8"/>
        <v>Pack</v>
      </c>
      <c r="AJ2983" s="116">
        <f t="shared" si="9"/>
        <v>1</v>
      </c>
      <c r="AK2983" s="117" t="str">
        <f t="array" ref="AK2983">XLOOKUP(F2983,'GIÁ'!A:A,'GIÁ'!D:D)</f>
        <v>27480.45</v>
      </c>
      <c r="AL2983" s="118">
        <f t="shared" si="10"/>
        <v>109921.8</v>
      </c>
      <c r="AM2983" s="118">
        <f t="shared" si="11"/>
        <v>0</v>
      </c>
      <c r="AN2983" s="119">
        <f t="shared" si="12"/>
        <v>0</v>
      </c>
      <c r="AO2983" s="118">
        <f t="shared" si="13"/>
        <v>109921.8</v>
      </c>
      <c r="AP2983" s="121">
        <f t="shared" si="14"/>
        <v>0</v>
      </c>
      <c r="AQ2983" s="122"/>
      <c r="AR2983" s="119"/>
    </row>
    <row r="2984" ht="22.5" customHeight="1">
      <c r="A2984" s="89">
        <v>46233.0</v>
      </c>
      <c r="B2984" s="90">
        <v>0.38125</v>
      </c>
      <c r="C2984" s="91" t="s">
        <v>1338</v>
      </c>
      <c r="D2984" s="129" t="str">
        <f t="array" ref="D2984">XLOOKUP(C2984,'DS ST'!A:A,'DS ST'!B:B)</f>
        <v>LTC</v>
      </c>
      <c r="E2984" s="94" t="str">
        <f t="array" ref="E2984">XLOOKUP($F2984,'GIÁ'!$A:$A,'GIÁ'!$E:$E)</f>
        <v>ĐÔNG</v>
      </c>
      <c r="F2984" s="94">
        <v>8.935101607211E12</v>
      </c>
      <c r="G2984" s="95" t="s">
        <v>1879</v>
      </c>
      <c r="H2984" s="95" t="s">
        <v>224</v>
      </c>
      <c r="I2984" s="96">
        <v>6.0</v>
      </c>
      <c r="J2984" s="96">
        <v>0.0</v>
      </c>
      <c r="K2984" s="98">
        <f t="shared" si="4"/>
        <v>6</v>
      </c>
      <c r="L2984" s="99" t="s">
        <v>6873</v>
      </c>
      <c r="M2984" s="100" t="s">
        <v>6874</v>
      </c>
      <c r="N2984" s="101" t="str">
        <f t="shared" si="139"/>
        <v>PT1590284-T0018935101607211</v>
      </c>
      <c r="O2984" s="128"/>
      <c r="P2984" s="100"/>
      <c r="Q2984" s="103">
        <f t="shared" si="5"/>
        <v>6</v>
      </c>
      <c r="R2984" s="161"/>
      <c r="S2984" s="105"/>
      <c r="T2984" s="106"/>
      <c r="U2984" s="107" t="s">
        <v>6523</v>
      </c>
      <c r="V2984" s="108" t="s">
        <v>756</v>
      </c>
      <c r="W2984" s="109" t="s">
        <v>1908</v>
      </c>
      <c r="X2984" s="110" t="str">
        <f t="shared" si="6"/>
        <v/>
      </c>
      <c r="Y2984" s="110" t="str">
        <f t="shared" si="7"/>
        <v/>
      </c>
      <c r="Z2984" s="109" t="s">
        <v>797</v>
      </c>
      <c r="AA2984" s="109" t="s">
        <v>802</v>
      </c>
      <c r="AB2984" s="106"/>
      <c r="AC2984" s="158"/>
      <c r="AD2984" s="160"/>
      <c r="AE2984" s="127"/>
      <c r="AF2984" s="113"/>
      <c r="AG2984" s="165" t="str">
        <f t="array" ref="AG2984">XLOOKUP(F2984,'CLV2'!A:A,'CLV2'!E:E)</f>
        <v>2.FROZEN FOODS</v>
      </c>
      <c r="AH2984" s="115" t="str">
        <f t="array" ref="AH2984">XLOOKUP(F2984,'CLV2'!A:A,'CLV2'!F:F)</f>
        <v>3.DUMPLINGS</v>
      </c>
      <c r="AI2984" s="115" t="str">
        <f t="shared" si="8"/>
        <v>Pack</v>
      </c>
      <c r="AJ2984" s="116">
        <f t="shared" si="9"/>
        <v>1</v>
      </c>
      <c r="AK2984" s="117" t="str">
        <f t="array" ref="AK2984">XLOOKUP(F2984,'GIÁ'!A:A,'GIÁ'!D:D)</f>
        <v>22033.98</v>
      </c>
      <c r="AL2984" s="118">
        <f t="shared" si="10"/>
        <v>132203.88</v>
      </c>
      <c r="AM2984" s="118">
        <f t="shared" si="11"/>
        <v>0</v>
      </c>
      <c r="AN2984" s="119">
        <f t="shared" si="12"/>
        <v>0</v>
      </c>
      <c r="AO2984" s="118">
        <f t="shared" si="13"/>
        <v>132203.88</v>
      </c>
      <c r="AP2984" s="121">
        <f t="shared" si="14"/>
        <v>0</v>
      </c>
      <c r="AQ2984" s="122"/>
      <c r="AR2984" s="119"/>
    </row>
    <row r="2985" ht="22.5" customHeight="1">
      <c r="A2985" s="89">
        <v>46233.0</v>
      </c>
      <c r="B2985" s="90">
        <v>0.38125</v>
      </c>
      <c r="C2985" s="91" t="s">
        <v>1338</v>
      </c>
      <c r="D2985" s="129" t="str">
        <f t="array" ref="D2985">XLOOKUP(C2985,'DS ST'!A:A,'DS ST'!B:B)</f>
        <v>LTC</v>
      </c>
      <c r="E2985" s="94" t="str">
        <f t="array" ref="E2985">XLOOKUP($F2985,'GIÁ'!$A:$A,'GIÁ'!$E:$E)</f>
        <v>ĐÔNG</v>
      </c>
      <c r="F2985" s="94">
        <v>8.935297102972E12</v>
      </c>
      <c r="G2985" s="95" t="s">
        <v>2024</v>
      </c>
      <c r="H2985" s="95" t="s">
        <v>224</v>
      </c>
      <c r="I2985" s="96">
        <v>4.0</v>
      </c>
      <c r="J2985" s="96">
        <v>0.0</v>
      </c>
      <c r="K2985" s="98">
        <f t="shared" si="4"/>
        <v>4</v>
      </c>
      <c r="L2985" s="99" t="s">
        <v>6873</v>
      </c>
      <c r="M2985" s="100" t="s">
        <v>6874</v>
      </c>
      <c r="N2985" s="101" t="str">
        <f t="shared" si="139"/>
        <v>PT1590284-T0018935297102972</v>
      </c>
      <c r="O2985" s="128"/>
      <c r="P2985" s="100"/>
      <c r="Q2985" s="103">
        <f t="shared" si="5"/>
        <v>4</v>
      </c>
      <c r="R2985" s="161"/>
      <c r="S2985" s="105"/>
      <c r="T2985" s="106"/>
      <c r="U2985" s="107" t="s">
        <v>6692</v>
      </c>
      <c r="V2985" s="108" t="s">
        <v>756</v>
      </c>
      <c r="W2985" s="109" t="s">
        <v>1908</v>
      </c>
      <c r="X2985" s="110" t="str">
        <f t="shared" si="6"/>
        <v/>
      </c>
      <c r="Y2985" s="110" t="str">
        <f t="shared" si="7"/>
        <v/>
      </c>
      <c r="Z2985" s="109" t="s">
        <v>797</v>
      </c>
      <c r="AA2985" s="109" t="s">
        <v>802</v>
      </c>
      <c r="AB2985" s="106"/>
      <c r="AC2985" s="158"/>
      <c r="AD2985" s="160"/>
      <c r="AE2985" s="127"/>
      <c r="AF2985" s="113"/>
      <c r="AG2985" s="165" t="str">
        <f t="array" ref="AG2985">XLOOKUP(F2985,'CLV2'!A:A,'CLV2'!E:E)</f>
        <v>2.FROZEN FOODS</v>
      </c>
      <c r="AH2985" s="115" t="str">
        <f t="array" ref="AH2985">XLOOKUP(F2985,'CLV2'!A:A,'CLV2'!F:F)</f>
        <v>3.PIZZA - READY MEALS</v>
      </c>
      <c r="AI2985" s="115" t="str">
        <f t="shared" si="8"/>
        <v>Pack</v>
      </c>
      <c r="AJ2985" s="116">
        <f t="shared" si="9"/>
        <v>1</v>
      </c>
      <c r="AK2985" s="117" t="str">
        <f t="array" ref="AK2985">XLOOKUP(F2985,'GIÁ'!A:A,'GIÁ'!D:D)</f>
        <v>16087.17</v>
      </c>
      <c r="AL2985" s="118">
        <f t="shared" si="10"/>
        <v>64348.68</v>
      </c>
      <c r="AM2985" s="118">
        <f t="shared" si="11"/>
        <v>0</v>
      </c>
      <c r="AN2985" s="119">
        <f t="shared" si="12"/>
        <v>0</v>
      </c>
      <c r="AO2985" s="118">
        <f t="shared" si="13"/>
        <v>64348.68</v>
      </c>
      <c r="AP2985" s="121">
        <f t="shared" si="14"/>
        <v>0</v>
      </c>
      <c r="AQ2985" s="122"/>
      <c r="AR2985" s="119"/>
    </row>
    <row r="2986" ht="22.5" customHeight="1">
      <c r="A2986" s="89">
        <v>46233.0</v>
      </c>
      <c r="B2986" s="90">
        <v>0.38125</v>
      </c>
      <c r="C2986" s="91" t="s">
        <v>1338</v>
      </c>
      <c r="D2986" s="129" t="str">
        <f t="array" ref="D2986">XLOOKUP(C2986,'DS ST'!A:A,'DS ST'!B:B)</f>
        <v>LTC</v>
      </c>
      <c r="E2986" s="94" t="str">
        <f t="array" ref="E2986">XLOOKUP($F2986,'GIÁ'!$A:$A,'GIÁ'!$E:$E)</f>
        <v>ĐÔNG</v>
      </c>
      <c r="F2986" s="94">
        <v>8.935101608461E12</v>
      </c>
      <c r="G2986" s="95" t="s">
        <v>1899</v>
      </c>
      <c r="H2986" s="95" t="s">
        <v>224</v>
      </c>
      <c r="I2986" s="96">
        <v>12.0</v>
      </c>
      <c r="J2986" s="96">
        <v>0.0</v>
      </c>
      <c r="K2986" s="98">
        <f t="shared" si="4"/>
        <v>12</v>
      </c>
      <c r="L2986" s="99" t="s">
        <v>6873</v>
      </c>
      <c r="M2986" s="100" t="s">
        <v>6874</v>
      </c>
      <c r="N2986" s="101" t="str">
        <f t="shared" si="139"/>
        <v>PT1590284-T0018935101608461</v>
      </c>
      <c r="O2986" s="128"/>
      <c r="P2986" s="100"/>
      <c r="Q2986" s="103">
        <f t="shared" si="5"/>
        <v>12</v>
      </c>
      <c r="R2986" s="161"/>
      <c r="S2986" s="105"/>
      <c r="T2986" s="106"/>
      <c r="U2986" s="107" t="s">
        <v>6555</v>
      </c>
      <c r="V2986" s="108" t="s">
        <v>756</v>
      </c>
      <c r="W2986" s="109" t="s">
        <v>1908</v>
      </c>
      <c r="X2986" s="110" t="str">
        <f t="shared" si="6"/>
        <v/>
      </c>
      <c r="Y2986" s="110" t="str">
        <f t="shared" si="7"/>
        <v/>
      </c>
      <c r="Z2986" s="109" t="s">
        <v>797</v>
      </c>
      <c r="AA2986" s="109" t="s">
        <v>802</v>
      </c>
      <c r="AB2986" s="106"/>
      <c r="AC2986" s="158"/>
      <c r="AD2986" s="160"/>
      <c r="AE2986" s="127"/>
      <c r="AF2986" s="113"/>
      <c r="AG2986" s="165" t="str">
        <f t="array" ref="AG2986">XLOOKUP(F2986,'CLV2'!A:A,'CLV2'!E:E)</f>
        <v>2.FROZEN FOODS</v>
      </c>
      <c r="AH2986" s="115" t="str">
        <f t="array" ref="AH2986">XLOOKUP(F2986,'CLV2'!A:A,'CLV2'!F:F)</f>
        <v>3.HOTPOT AND FRIED</v>
      </c>
      <c r="AI2986" s="115" t="str">
        <f t="shared" si="8"/>
        <v>Pack</v>
      </c>
      <c r="AJ2986" s="116">
        <f t="shared" si="9"/>
        <v>1</v>
      </c>
      <c r="AK2986" s="117" t="str">
        <f t="array" ref="AK2986">XLOOKUP(F2986,'GIÁ'!A:A,'GIÁ'!D:D)</f>
        <v>16904.85</v>
      </c>
      <c r="AL2986" s="118">
        <f t="shared" si="10"/>
        <v>202858.2</v>
      </c>
      <c r="AM2986" s="118">
        <f t="shared" si="11"/>
        <v>0</v>
      </c>
      <c r="AN2986" s="119">
        <f t="shared" si="12"/>
        <v>0</v>
      </c>
      <c r="AO2986" s="118">
        <f t="shared" si="13"/>
        <v>202858.2</v>
      </c>
      <c r="AP2986" s="121">
        <f t="shared" si="14"/>
        <v>0</v>
      </c>
      <c r="AQ2986" s="122"/>
      <c r="AR2986" s="119"/>
    </row>
    <row r="2987" ht="22.5" customHeight="1">
      <c r="A2987" s="89">
        <v>46233.0</v>
      </c>
      <c r="B2987" s="90">
        <v>0.38125</v>
      </c>
      <c r="C2987" s="91" t="s">
        <v>1338</v>
      </c>
      <c r="D2987" s="129" t="str">
        <f t="array" ref="D2987">XLOOKUP(C2987,'DS ST'!A:A,'DS ST'!B:B)</f>
        <v>LTC</v>
      </c>
      <c r="E2987" s="94" t="str">
        <f t="array" ref="E2987">XLOOKUP($F2987,'GIÁ'!$A:$A,'GIÁ'!$E:$E)</f>
        <v>ĐÔNG</v>
      </c>
      <c r="F2987" s="94">
        <v>8.934717401336E12</v>
      </c>
      <c r="G2987" s="95" t="s">
        <v>1750</v>
      </c>
      <c r="H2987" s="95" t="s">
        <v>224</v>
      </c>
      <c r="I2987" s="96">
        <v>4.0</v>
      </c>
      <c r="J2987" s="96">
        <v>0.0</v>
      </c>
      <c r="K2987" s="98">
        <f t="shared" si="4"/>
        <v>4</v>
      </c>
      <c r="L2987" s="99" t="s">
        <v>6873</v>
      </c>
      <c r="M2987" s="100" t="s">
        <v>6874</v>
      </c>
      <c r="N2987" s="101" t="str">
        <f t="shared" si="139"/>
        <v>PT1590284-T0018934717401336</v>
      </c>
      <c r="O2987" s="128"/>
      <c r="P2987" s="100"/>
      <c r="Q2987" s="103">
        <f t="shared" si="5"/>
        <v>4</v>
      </c>
      <c r="R2987" s="161"/>
      <c r="S2987" s="105"/>
      <c r="T2987" s="106"/>
      <c r="U2987" s="107" t="s">
        <v>6585</v>
      </c>
      <c r="V2987" s="108" t="s">
        <v>756</v>
      </c>
      <c r="W2987" s="109" t="s">
        <v>1908</v>
      </c>
      <c r="X2987" s="110" t="str">
        <f t="shared" si="6"/>
        <v/>
      </c>
      <c r="Y2987" s="110" t="str">
        <f t="shared" si="7"/>
        <v/>
      </c>
      <c r="Z2987" s="109" t="s">
        <v>797</v>
      </c>
      <c r="AA2987" s="109" t="s">
        <v>802</v>
      </c>
      <c r="AB2987" s="106"/>
      <c r="AC2987" s="158"/>
      <c r="AD2987" s="160"/>
      <c r="AE2987" s="127"/>
      <c r="AF2987" s="113"/>
      <c r="AG2987" s="165" t="str">
        <f t="array" ref="AG2987">XLOOKUP(F2987,'CLV2'!A:A,'CLV2'!E:E)</f>
        <v>2.FROZEN FOODS</v>
      </c>
      <c r="AH2987" s="115" t="str">
        <f t="array" ref="AH2987">XLOOKUP(F2987,'CLV2'!A:A,'CLV2'!F:F)</f>
        <v>3.DUMPLINGS</v>
      </c>
      <c r="AI2987" s="115" t="str">
        <f t="shared" si="8"/>
        <v>Pack</v>
      </c>
      <c r="AJ2987" s="116">
        <f t="shared" si="9"/>
        <v>1</v>
      </c>
      <c r="AK2987" s="117" t="str">
        <f t="array" ref="AK2987">XLOOKUP(F2987,'GIÁ'!A:A,'GIÁ'!D:D)</f>
        <v>39374.44</v>
      </c>
      <c r="AL2987" s="118">
        <f t="shared" si="10"/>
        <v>157497.76</v>
      </c>
      <c r="AM2987" s="118">
        <f t="shared" si="11"/>
        <v>0</v>
      </c>
      <c r="AN2987" s="119">
        <f t="shared" si="12"/>
        <v>0</v>
      </c>
      <c r="AO2987" s="118">
        <f t="shared" si="13"/>
        <v>157497.76</v>
      </c>
      <c r="AP2987" s="121">
        <f t="shared" si="14"/>
        <v>0</v>
      </c>
      <c r="AQ2987" s="122"/>
      <c r="AR2987" s="119"/>
    </row>
    <row r="2988" ht="22.5" customHeight="1">
      <c r="A2988" s="89">
        <v>46233.0</v>
      </c>
      <c r="B2988" s="90">
        <v>0.38125</v>
      </c>
      <c r="C2988" s="91" t="s">
        <v>1338</v>
      </c>
      <c r="D2988" s="129" t="str">
        <f t="array" ref="D2988">XLOOKUP(C2988,'DS ST'!A:A,'DS ST'!B:B)</f>
        <v>LTC</v>
      </c>
      <c r="E2988" s="94" t="str">
        <f t="array" ref="E2988">XLOOKUP($F2988,'GIÁ'!$A:$A,'GIÁ'!$E:$E)</f>
        <v>ĐÔNG</v>
      </c>
      <c r="F2988" s="94">
        <v>8.936210415551E12</v>
      </c>
      <c r="G2988" s="95" t="s">
        <v>2676</v>
      </c>
      <c r="H2988" s="95" t="s">
        <v>224</v>
      </c>
      <c r="I2988" s="96">
        <v>8.0</v>
      </c>
      <c r="J2988" s="96">
        <v>0.0</v>
      </c>
      <c r="K2988" s="98">
        <f t="shared" si="4"/>
        <v>8</v>
      </c>
      <c r="L2988" s="99" t="s">
        <v>6873</v>
      </c>
      <c r="M2988" s="100" t="s">
        <v>6874</v>
      </c>
      <c r="N2988" s="101" t="str">
        <f t="shared" si="139"/>
        <v>PT1590284-T0018936210415551</v>
      </c>
      <c r="O2988" s="128"/>
      <c r="P2988" s="100"/>
      <c r="Q2988" s="103">
        <f t="shared" si="5"/>
        <v>8</v>
      </c>
      <c r="R2988" s="161"/>
      <c r="S2988" s="105"/>
      <c r="T2988" s="106"/>
      <c r="U2988" s="107" t="s">
        <v>6554</v>
      </c>
      <c r="V2988" s="108" t="s">
        <v>756</v>
      </c>
      <c r="W2988" s="109" t="s">
        <v>1908</v>
      </c>
      <c r="X2988" s="110" t="str">
        <f t="shared" si="6"/>
        <v/>
      </c>
      <c r="Y2988" s="110" t="str">
        <f t="shared" si="7"/>
        <v/>
      </c>
      <c r="Z2988" s="109" t="s">
        <v>797</v>
      </c>
      <c r="AA2988" s="109" t="s">
        <v>802</v>
      </c>
      <c r="AB2988" s="106"/>
      <c r="AC2988" s="158"/>
      <c r="AD2988" s="160"/>
      <c r="AE2988" s="127"/>
      <c r="AF2988" s="113"/>
      <c r="AG2988" s="165" t="str">
        <f t="array" ref="AG2988">XLOOKUP(F2988,'CLV2'!A:A,'CLV2'!E:E)</f>
        <v>2.FROZEN FOODS</v>
      </c>
      <c r="AH2988" s="115" t="str">
        <f t="array" ref="AH2988">XLOOKUP(F2988,'CLV2'!A:A,'CLV2'!F:F)</f>
        <v>3.DUMPLINGS</v>
      </c>
      <c r="AI2988" s="115" t="str">
        <f t="shared" si="8"/>
        <v>Pack</v>
      </c>
      <c r="AJ2988" s="116">
        <f t="shared" si="9"/>
        <v>1</v>
      </c>
      <c r="AK2988" s="117" t="str">
        <f t="array" ref="AK2988">XLOOKUP(F2988,'GIÁ'!A:A,'GIÁ'!D:D)</f>
        <v>24150.20</v>
      </c>
      <c r="AL2988" s="118">
        <f t="shared" si="10"/>
        <v>193201.6</v>
      </c>
      <c r="AM2988" s="118">
        <f t="shared" si="11"/>
        <v>0</v>
      </c>
      <c r="AN2988" s="119">
        <f t="shared" si="12"/>
        <v>0</v>
      </c>
      <c r="AO2988" s="118">
        <f t="shared" si="13"/>
        <v>193201.6</v>
      </c>
      <c r="AP2988" s="121">
        <f t="shared" si="14"/>
        <v>0</v>
      </c>
      <c r="AQ2988" s="122"/>
      <c r="AR2988" s="119"/>
    </row>
    <row r="2989" ht="22.5" customHeight="1">
      <c r="A2989" s="89">
        <v>46233.0</v>
      </c>
      <c r="B2989" s="90">
        <v>0.38125</v>
      </c>
      <c r="C2989" s="91" t="s">
        <v>1338</v>
      </c>
      <c r="D2989" s="129" t="str">
        <f t="array" ref="D2989">XLOOKUP(C2989,'DS ST'!A:A,'DS ST'!B:B)</f>
        <v>LTC</v>
      </c>
      <c r="E2989" s="94" t="str">
        <f t="array" ref="E2989">XLOOKUP($F2989,'GIÁ'!$A:$A,'GIÁ'!$E:$E)</f>
        <v>ĐÔNG</v>
      </c>
      <c r="F2989" s="94">
        <v>9.555894515624E12</v>
      </c>
      <c r="G2989" s="95" t="s">
        <v>3305</v>
      </c>
      <c r="H2989" s="95" t="s">
        <v>224</v>
      </c>
      <c r="I2989" s="96">
        <v>2.0</v>
      </c>
      <c r="J2989" s="96">
        <v>0.0</v>
      </c>
      <c r="K2989" s="98">
        <f t="shared" si="4"/>
        <v>2</v>
      </c>
      <c r="L2989" s="99" t="s">
        <v>6873</v>
      </c>
      <c r="M2989" s="100" t="s">
        <v>6874</v>
      </c>
      <c r="N2989" s="101" t="str">
        <f t="shared" si="139"/>
        <v>PT1590284-T0019555894515624</v>
      </c>
      <c r="O2989" s="128"/>
      <c r="P2989" s="100"/>
      <c r="Q2989" s="103">
        <f t="shared" si="5"/>
        <v>2</v>
      </c>
      <c r="R2989" s="161"/>
      <c r="S2989" s="105"/>
      <c r="T2989" s="106"/>
      <c r="U2989" s="107" t="s">
        <v>6556</v>
      </c>
      <c r="V2989" s="108" t="s">
        <v>756</v>
      </c>
      <c r="W2989" s="109" t="s">
        <v>1908</v>
      </c>
      <c r="X2989" s="110" t="str">
        <f t="shared" si="6"/>
        <v/>
      </c>
      <c r="Y2989" s="110" t="str">
        <f t="shared" si="7"/>
        <v/>
      </c>
      <c r="Z2989" s="109" t="s">
        <v>797</v>
      </c>
      <c r="AA2989" s="109" t="s">
        <v>802</v>
      </c>
      <c r="AB2989" s="106"/>
      <c r="AC2989" s="158"/>
      <c r="AD2989" s="160"/>
      <c r="AE2989" s="127"/>
      <c r="AF2989" s="113"/>
      <c r="AG2989" s="165" t="str">
        <f t="array" ref="AG2989">XLOOKUP(F2989,'CLV2'!A:A,'CLV2'!E:E)</f>
        <v>2.FROZEN FOODS</v>
      </c>
      <c r="AH2989" s="115" t="str">
        <f t="array" ref="AH2989">XLOOKUP(F2989,'CLV2'!A:A,'CLV2'!F:F)</f>
        <v>3.HOTPOT AND FRIED</v>
      </c>
      <c r="AI2989" s="115" t="str">
        <f t="shared" si="8"/>
        <v>Pack</v>
      </c>
      <c r="AJ2989" s="116">
        <f t="shared" si="9"/>
        <v>1</v>
      </c>
      <c r="AK2989" s="117" t="str">
        <f t="array" ref="AK2989">XLOOKUP(F2989,'GIÁ'!A:A,'GIÁ'!D:D)</f>
        <v>87761.05</v>
      </c>
      <c r="AL2989" s="118">
        <f t="shared" si="10"/>
        <v>175522.1</v>
      </c>
      <c r="AM2989" s="118">
        <f t="shared" si="11"/>
        <v>0</v>
      </c>
      <c r="AN2989" s="119">
        <f t="shared" si="12"/>
        <v>0</v>
      </c>
      <c r="AO2989" s="118">
        <f t="shared" si="13"/>
        <v>175522.1</v>
      </c>
      <c r="AP2989" s="121">
        <f t="shared" si="14"/>
        <v>0</v>
      </c>
      <c r="AQ2989" s="122"/>
      <c r="AR2989" s="119"/>
    </row>
    <row r="2990" ht="22.5" customHeight="1">
      <c r="A2990" s="89">
        <v>46233.0</v>
      </c>
      <c r="B2990" s="90">
        <v>0.38125</v>
      </c>
      <c r="C2990" s="91" t="s">
        <v>1338</v>
      </c>
      <c r="D2990" s="129" t="str">
        <f t="array" ref="D2990">XLOOKUP(C2990,'DS ST'!A:A,'DS ST'!B:B)</f>
        <v>LTC</v>
      </c>
      <c r="E2990" s="94" t="str">
        <f t="array" ref="E2990">XLOOKUP($F2990,'GIÁ'!$A:$A,'GIÁ'!$E:$E)</f>
        <v>ĐÔNG</v>
      </c>
      <c r="F2990" s="94">
        <v>8.934717261336E12</v>
      </c>
      <c r="G2990" s="95" t="s">
        <v>1710</v>
      </c>
      <c r="H2990" s="95" t="s">
        <v>224</v>
      </c>
      <c r="I2990" s="96">
        <v>2.0</v>
      </c>
      <c r="J2990" s="96">
        <v>0.0</v>
      </c>
      <c r="K2990" s="98">
        <f t="shared" si="4"/>
        <v>2</v>
      </c>
      <c r="L2990" s="99" t="s">
        <v>6873</v>
      </c>
      <c r="M2990" s="100" t="s">
        <v>6874</v>
      </c>
      <c r="N2990" s="101" t="str">
        <f t="shared" si="139"/>
        <v>PT1590284-T0018934717261336</v>
      </c>
      <c r="O2990" s="128"/>
      <c r="P2990" s="100"/>
      <c r="Q2990" s="103">
        <f t="shared" si="5"/>
        <v>2</v>
      </c>
      <c r="R2990" s="161"/>
      <c r="S2990" s="105"/>
      <c r="T2990" s="106"/>
      <c r="U2990" s="107" t="s">
        <v>6677</v>
      </c>
      <c r="V2990" s="108" t="s">
        <v>756</v>
      </c>
      <c r="W2990" s="109" t="s">
        <v>1908</v>
      </c>
      <c r="X2990" s="110" t="str">
        <f t="shared" si="6"/>
        <v/>
      </c>
      <c r="Y2990" s="110" t="str">
        <f t="shared" si="7"/>
        <v/>
      </c>
      <c r="Z2990" s="109" t="s">
        <v>797</v>
      </c>
      <c r="AA2990" s="109" t="s">
        <v>802</v>
      </c>
      <c r="AB2990" s="106"/>
      <c r="AC2990" s="158"/>
      <c r="AD2990" s="160"/>
      <c r="AE2990" s="127"/>
      <c r="AF2990" s="113"/>
      <c r="AG2990" s="165" t="str">
        <f t="array" ref="AG2990">XLOOKUP(F2990,'CLV2'!A:A,'CLV2'!E:E)</f>
        <v>2.FROZEN FOODS</v>
      </c>
      <c r="AH2990" s="115" t="str">
        <f t="array" ref="AH2990">XLOOKUP(F2990,'CLV2'!A:A,'CLV2'!F:F)</f>
        <v>3.HOTPOT AND FRIED</v>
      </c>
      <c r="AI2990" s="115" t="str">
        <f t="shared" si="8"/>
        <v>Pack</v>
      </c>
      <c r="AJ2990" s="116">
        <f t="shared" si="9"/>
        <v>1</v>
      </c>
      <c r="AK2990" s="117" t="str">
        <f t="array" ref="AK2990">XLOOKUP(F2990,'GIÁ'!A:A,'GIÁ'!D:D)</f>
        <v>46253.48</v>
      </c>
      <c r="AL2990" s="118">
        <f t="shared" si="10"/>
        <v>92506.96</v>
      </c>
      <c r="AM2990" s="118">
        <f t="shared" si="11"/>
        <v>0</v>
      </c>
      <c r="AN2990" s="119">
        <f t="shared" si="12"/>
        <v>0</v>
      </c>
      <c r="AO2990" s="118">
        <f t="shared" si="13"/>
        <v>92506.96</v>
      </c>
      <c r="AP2990" s="121">
        <f t="shared" si="14"/>
        <v>0</v>
      </c>
      <c r="AQ2990" s="122"/>
      <c r="AR2990" s="119"/>
    </row>
    <row r="2991" ht="22.5" customHeight="1">
      <c r="A2991" s="89">
        <v>46233.0</v>
      </c>
      <c r="B2991" s="90">
        <v>0.38125</v>
      </c>
      <c r="C2991" s="91" t="s">
        <v>1338</v>
      </c>
      <c r="D2991" s="129" t="str">
        <f t="array" ref="D2991">XLOOKUP(C2991,'DS ST'!A:A,'DS ST'!B:B)</f>
        <v>LTC</v>
      </c>
      <c r="E2991" s="94" t="str">
        <f t="array" ref="E2991">XLOOKUP($F2991,'GIÁ'!$A:$A,'GIÁ'!$E:$E)</f>
        <v>ĐÔNG</v>
      </c>
      <c r="F2991" s="94">
        <v>8.936077112983E12</v>
      </c>
      <c r="G2991" s="95" t="s">
        <v>2345</v>
      </c>
      <c r="H2991" s="95" t="s">
        <v>224</v>
      </c>
      <c r="I2991" s="96">
        <v>6.0</v>
      </c>
      <c r="J2991" s="96">
        <v>0.0</v>
      </c>
      <c r="K2991" s="98">
        <f t="shared" si="4"/>
        <v>6</v>
      </c>
      <c r="L2991" s="99" t="s">
        <v>6873</v>
      </c>
      <c r="M2991" s="100" t="s">
        <v>6874</v>
      </c>
      <c r="N2991" s="101" t="str">
        <f t="shared" si="139"/>
        <v>PT1590284-T0018936077112983</v>
      </c>
      <c r="O2991" s="128"/>
      <c r="P2991" s="100"/>
      <c r="Q2991" s="103">
        <f t="shared" si="5"/>
        <v>6</v>
      </c>
      <c r="R2991" s="161"/>
      <c r="S2991" s="105"/>
      <c r="T2991" s="106"/>
      <c r="U2991" s="107" t="s">
        <v>6526</v>
      </c>
      <c r="V2991" s="108" t="s">
        <v>756</v>
      </c>
      <c r="W2991" s="109" t="s">
        <v>1908</v>
      </c>
      <c r="X2991" s="110" t="str">
        <f t="shared" si="6"/>
        <v/>
      </c>
      <c r="Y2991" s="110" t="str">
        <f t="shared" si="7"/>
        <v/>
      </c>
      <c r="Z2991" s="109" t="s">
        <v>797</v>
      </c>
      <c r="AA2991" s="109" t="s">
        <v>802</v>
      </c>
      <c r="AB2991" s="106"/>
      <c r="AC2991" s="158"/>
      <c r="AD2991" s="160"/>
      <c r="AE2991" s="127"/>
      <c r="AF2991" s="113"/>
      <c r="AG2991" s="165" t="str">
        <f t="array" ref="AG2991">XLOOKUP(F2991,'CLV2'!A:A,'CLV2'!E:E)</f>
        <v>2.FROZEN FOODS</v>
      </c>
      <c r="AH2991" s="115" t="str">
        <f t="array" ref="AH2991">XLOOKUP(F2991,'CLV2'!A:A,'CLV2'!F:F)</f>
        <v>3.DUMPLINGS</v>
      </c>
      <c r="AI2991" s="115" t="str">
        <f t="shared" si="8"/>
        <v>Pack</v>
      </c>
      <c r="AJ2991" s="116">
        <f t="shared" si="9"/>
        <v>1</v>
      </c>
      <c r="AK2991" s="117" t="str">
        <f t="array" ref="AK2991">XLOOKUP(F2991,'GIÁ'!A:A,'GIÁ'!D:D)</f>
        <v>30147.74</v>
      </c>
      <c r="AL2991" s="118">
        <f t="shared" si="10"/>
        <v>180886.44</v>
      </c>
      <c r="AM2991" s="118">
        <f t="shared" si="11"/>
        <v>0</v>
      </c>
      <c r="AN2991" s="119">
        <f t="shared" si="12"/>
        <v>0</v>
      </c>
      <c r="AO2991" s="118">
        <f t="shared" si="13"/>
        <v>180886.44</v>
      </c>
      <c r="AP2991" s="121">
        <f t="shared" si="14"/>
        <v>0</v>
      </c>
      <c r="AQ2991" s="122"/>
      <c r="AR2991" s="119"/>
    </row>
    <row r="2992" ht="22.5" customHeight="1">
      <c r="A2992" s="89">
        <v>46233.0</v>
      </c>
      <c r="B2992" s="90">
        <v>0.38125</v>
      </c>
      <c r="C2992" s="91" t="s">
        <v>1338</v>
      </c>
      <c r="D2992" s="129" t="str">
        <f t="array" ref="D2992">XLOOKUP(C2992,'DS ST'!A:A,'DS ST'!B:B)</f>
        <v>LTC</v>
      </c>
      <c r="E2992" s="94" t="str">
        <f t="array" ref="E2992">XLOOKUP($F2992,'GIÁ'!$A:$A,'GIÁ'!$E:$E)</f>
        <v>ĐÔNG</v>
      </c>
      <c r="F2992" s="94">
        <v>8.936220300274E12</v>
      </c>
      <c r="G2992" s="95" t="s">
        <v>2705</v>
      </c>
      <c r="H2992" s="95" t="s">
        <v>224</v>
      </c>
      <c r="I2992" s="96">
        <v>2.0</v>
      </c>
      <c r="J2992" s="96">
        <v>0.0</v>
      </c>
      <c r="K2992" s="98">
        <f t="shared" si="4"/>
        <v>2</v>
      </c>
      <c r="L2992" s="99" t="s">
        <v>6873</v>
      </c>
      <c r="M2992" s="100" t="s">
        <v>6874</v>
      </c>
      <c r="N2992" s="101" t="str">
        <f t="shared" si="139"/>
        <v>PT1590284-T0018936220300274</v>
      </c>
      <c r="O2992" s="128"/>
      <c r="P2992" s="100"/>
      <c r="Q2992" s="103">
        <f t="shared" si="5"/>
        <v>2</v>
      </c>
      <c r="R2992" s="161"/>
      <c r="S2992" s="105"/>
      <c r="T2992" s="106"/>
      <c r="U2992" s="107" t="s">
        <v>6578</v>
      </c>
      <c r="V2992" s="108" t="s">
        <v>756</v>
      </c>
      <c r="W2992" s="109" t="s">
        <v>1908</v>
      </c>
      <c r="X2992" s="110" t="str">
        <f t="shared" si="6"/>
        <v/>
      </c>
      <c r="Y2992" s="110" t="str">
        <f t="shared" si="7"/>
        <v/>
      </c>
      <c r="Z2992" s="109" t="s">
        <v>797</v>
      </c>
      <c r="AA2992" s="109" t="s">
        <v>802</v>
      </c>
      <c r="AB2992" s="106"/>
      <c r="AC2992" s="158"/>
      <c r="AD2992" s="160"/>
      <c r="AE2992" s="127"/>
      <c r="AF2992" s="113"/>
      <c r="AG2992" s="165" t="str">
        <f t="array" ref="AG2992">XLOOKUP(F2992,'CLV2'!A:A,'CLV2'!E:E)</f>
        <v>2.FROZEN FOODS</v>
      </c>
      <c r="AH2992" s="115" t="str">
        <f t="array" ref="AH2992">XLOOKUP(F2992,'CLV2'!A:A,'CLV2'!F:F)</f>
        <v>3.HOTPOT AND FRIED</v>
      </c>
      <c r="AI2992" s="115" t="str">
        <f t="shared" si="8"/>
        <v>Pack</v>
      </c>
      <c r="AJ2992" s="116">
        <f t="shared" si="9"/>
        <v>1</v>
      </c>
      <c r="AK2992" s="117" t="str">
        <f t="array" ref="AK2992">XLOOKUP(F2992,'GIÁ'!A:A,'GIÁ'!D:D)</f>
        <v>40500.00</v>
      </c>
      <c r="AL2992" s="118">
        <f t="shared" si="10"/>
        <v>81000</v>
      </c>
      <c r="AM2992" s="118">
        <f t="shared" si="11"/>
        <v>0</v>
      </c>
      <c r="AN2992" s="119">
        <f t="shared" si="12"/>
        <v>0</v>
      </c>
      <c r="AO2992" s="118">
        <f t="shared" si="13"/>
        <v>81000</v>
      </c>
      <c r="AP2992" s="121">
        <f t="shared" si="14"/>
        <v>0</v>
      </c>
      <c r="AQ2992" s="122"/>
      <c r="AR2992" s="119"/>
    </row>
    <row r="2993" ht="22.5" customHeight="1">
      <c r="A2993" s="89">
        <v>46233.0</v>
      </c>
      <c r="B2993" s="90">
        <v>0.38125</v>
      </c>
      <c r="C2993" s="91" t="s">
        <v>1338</v>
      </c>
      <c r="D2993" s="129" t="str">
        <f t="array" ref="D2993">XLOOKUP(C2993,'DS ST'!A:A,'DS ST'!B:B)</f>
        <v>LTC</v>
      </c>
      <c r="E2993" s="94" t="str">
        <f t="array" ref="E2993">XLOOKUP($F2993,'GIÁ'!$A:$A,'GIÁ'!$E:$E)</f>
        <v>ĐÔNG</v>
      </c>
      <c r="F2993" s="94">
        <v>8.938562334023E12</v>
      </c>
      <c r="G2993" s="95" t="s">
        <v>3181</v>
      </c>
      <c r="H2993" s="95" t="s">
        <v>57</v>
      </c>
      <c r="I2993" s="96">
        <v>4.0</v>
      </c>
      <c r="J2993" s="96">
        <v>0.0</v>
      </c>
      <c r="K2993" s="98">
        <f t="shared" si="4"/>
        <v>4</v>
      </c>
      <c r="L2993" s="99" t="s">
        <v>6873</v>
      </c>
      <c r="M2993" s="100" t="s">
        <v>6874</v>
      </c>
      <c r="N2993" s="101" t="str">
        <f t="shared" si="139"/>
        <v>PT1590284-T0018938562334023</v>
      </c>
      <c r="O2993" s="128"/>
      <c r="P2993" s="100"/>
      <c r="Q2993" s="103">
        <f t="shared" si="5"/>
        <v>4</v>
      </c>
      <c r="R2993" s="161"/>
      <c r="S2993" s="105"/>
      <c r="T2993" s="106"/>
      <c r="U2993" s="107" t="s">
        <v>6555</v>
      </c>
      <c r="V2993" s="108" t="s">
        <v>756</v>
      </c>
      <c r="W2993" s="109" t="s">
        <v>1908</v>
      </c>
      <c r="X2993" s="110" t="str">
        <f t="shared" si="6"/>
        <v/>
      </c>
      <c r="Y2993" s="110" t="str">
        <f t="shared" si="7"/>
        <v/>
      </c>
      <c r="Z2993" s="109" t="s">
        <v>797</v>
      </c>
      <c r="AA2993" s="109" t="s">
        <v>802</v>
      </c>
      <c r="AB2993" s="106"/>
      <c r="AC2993" s="158"/>
      <c r="AD2993" s="160"/>
      <c r="AE2993" s="127"/>
      <c r="AF2993" s="113"/>
      <c r="AG2993" s="165" t="str">
        <f t="array" ref="AG2993">XLOOKUP(F2993,'CLV2'!A:A,'CLV2'!E:E)</f>
        <v>2.FROZEN FOODS</v>
      </c>
      <c r="AH2993" s="115" t="str">
        <f t="array" ref="AH2993">XLOOKUP(F2993,'CLV2'!A:A,'CLV2'!F:F)</f>
        <v>3.PIZZA - READY MEALS</v>
      </c>
      <c r="AI2993" s="115" t="str">
        <f t="shared" si="8"/>
        <v>Pack</v>
      </c>
      <c r="AJ2993" s="116">
        <f t="shared" si="9"/>
        <v>1</v>
      </c>
      <c r="AK2993" s="117" t="str">
        <f t="array" ref="AK2993">XLOOKUP(F2993,'GIÁ'!A:A,'GIÁ'!D:D)</f>
        <v>43635.50</v>
      </c>
      <c r="AL2993" s="118">
        <f t="shared" si="10"/>
        <v>174542</v>
      </c>
      <c r="AM2993" s="118">
        <f t="shared" si="11"/>
        <v>0</v>
      </c>
      <c r="AN2993" s="119">
        <f t="shared" si="12"/>
        <v>0</v>
      </c>
      <c r="AO2993" s="118">
        <f t="shared" si="13"/>
        <v>174542</v>
      </c>
      <c r="AP2993" s="121">
        <f t="shared" si="14"/>
        <v>0</v>
      </c>
      <c r="AQ2993" s="122"/>
      <c r="AR2993" s="119"/>
    </row>
    <row r="2994" ht="22.5" customHeight="1">
      <c r="A2994" s="89">
        <v>46233.0</v>
      </c>
      <c r="B2994" s="90">
        <v>0.38125</v>
      </c>
      <c r="C2994" s="91" t="s">
        <v>1338</v>
      </c>
      <c r="D2994" s="129" t="str">
        <f t="array" ref="D2994">XLOOKUP(C2994,'DS ST'!A:A,'DS ST'!B:B)</f>
        <v>LTC</v>
      </c>
      <c r="E2994" s="94" t="str">
        <f t="array" ref="E2994">XLOOKUP($F2994,'GIÁ'!$A:$A,'GIÁ'!$E:$E)</f>
        <v>ĐÔNG</v>
      </c>
      <c r="F2994" s="94">
        <v>8.936190860716E12</v>
      </c>
      <c r="G2994" s="95" t="s">
        <v>2610</v>
      </c>
      <c r="H2994" s="95" t="s">
        <v>93</v>
      </c>
      <c r="I2994" s="96">
        <v>16.0</v>
      </c>
      <c r="J2994" s="96">
        <v>0.0</v>
      </c>
      <c r="K2994" s="98">
        <f t="shared" si="4"/>
        <v>16</v>
      </c>
      <c r="L2994" s="99" t="s">
        <v>6873</v>
      </c>
      <c r="M2994" s="100" t="s">
        <v>6874</v>
      </c>
      <c r="N2994" s="101" t="str">
        <f t="shared" si="139"/>
        <v>PT1590284-T0018936190860716</v>
      </c>
      <c r="O2994" s="128"/>
      <c r="P2994" s="100"/>
      <c r="Q2994" s="103">
        <f t="shared" si="5"/>
        <v>16</v>
      </c>
      <c r="R2994" s="161"/>
      <c r="S2994" s="105"/>
      <c r="T2994" s="106"/>
      <c r="U2994" s="107" t="s">
        <v>6539</v>
      </c>
      <c r="V2994" s="108" t="s">
        <v>756</v>
      </c>
      <c r="W2994" s="109" t="s">
        <v>1908</v>
      </c>
      <c r="X2994" s="110" t="str">
        <f t="shared" si="6"/>
        <v/>
      </c>
      <c r="Y2994" s="110" t="str">
        <f t="shared" si="7"/>
        <v/>
      </c>
      <c r="Z2994" s="109" t="s">
        <v>797</v>
      </c>
      <c r="AA2994" s="109" t="s">
        <v>802</v>
      </c>
      <c r="AB2994" s="106"/>
      <c r="AC2994" s="158"/>
      <c r="AD2994" s="160"/>
      <c r="AE2994" s="127"/>
      <c r="AF2994" s="113"/>
      <c r="AG2994" s="165" t="str">
        <f t="array" ref="AG2994">XLOOKUP(F2994,'CLV2'!A:A,'CLV2'!E:E)</f>
        <v>2.MEAT</v>
      </c>
      <c r="AH2994" s="115" t="str">
        <f t="array" ref="AH2994">XLOOKUP(F2994,'CLV2'!A:A,'CLV2'!F:F)</f>
        <v>3.FROZEN MEAT</v>
      </c>
      <c r="AI2994" s="115" t="str">
        <f t="shared" si="8"/>
        <v>Pack</v>
      </c>
      <c r="AJ2994" s="116">
        <f t="shared" si="9"/>
        <v>1</v>
      </c>
      <c r="AK2994" s="117" t="str">
        <f t="array" ref="AK2994">XLOOKUP(F2994,'GIÁ'!A:A,'GIÁ'!D:D)</f>
        <v>49176.27</v>
      </c>
      <c r="AL2994" s="118">
        <f t="shared" si="10"/>
        <v>786820.32</v>
      </c>
      <c r="AM2994" s="118">
        <f t="shared" si="11"/>
        <v>0</v>
      </c>
      <c r="AN2994" s="119">
        <f t="shared" si="12"/>
        <v>0</v>
      </c>
      <c r="AO2994" s="118">
        <f t="shared" si="13"/>
        <v>786820.32</v>
      </c>
      <c r="AP2994" s="121">
        <f t="shared" si="14"/>
        <v>0</v>
      </c>
      <c r="AQ2994" s="122"/>
      <c r="AR2994" s="119"/>
    </row>
    <row r="2995" ht="22.5" customHeight="1">
      <c r="A2995" s="89">
        <v>46233.0</v>
      </c>
      <c r="B2995" s="90">
        <v>0.38125</v>
      </c>
      <c r="C2995" s="91" t="s">
        <v>1338</v>
      </c>
      <c r="D2995" s="129" t="str">
        <f t="array" ref="D2995">XLOOKUP(C2995,'DS ST'!A:A,'DS ST'!B:B)</f>
        <v>LTC</v>
      </c>
      <c r="E2995" s="94" t="str">
        <f t="array" ref="E2995">XLOOKUP($F2995,'GIÁ'!$A:$A,'GIÁ'!$E:$E)</f>
        <v>ĐÔNG</v>
      </c>
      <c r="F2995" s="94">
        <v>8.936239090036E12</v>
      </c>
      <c r="G2995" s="95" t="s">
        <v>2713</v>
      </c>
      <c r="H2995" s="95" t="s">
        <v>75</v>
      </c>
      <c r="I2995" s="96">
        <v>12.0</v>
      </c>
      <c r="J2995" s="96">
        <v>0.0</v>
      </c>
      <c r="K2995" s="98">
        <f t="shared" si="4"/>
        <v>12</v>
      </c>
      <c r="L2995" s="99" t="s">
        <v>6873</v>
      </c>
      <c r="M2995" s="100" t="s">
        <v>6874</v>
      </c>
      <c r="N2995" s="101" t="str">
        <f t="shared" si="139"/>
        <v>PT1590284-T0018936239090036</v>
      </c>
      <c r="O2995" s="128"/>
      <c r="P2995" s="100"/>
      <c r="Q2995" s="103">
        <f t="shared" si="5"/>
        <v>12</v>
      </c>
      <c r="R2995" s="161"/>
      <c r="S2995" s="105"/>
      <c r="T2995" s="106"/>
      <c r="U2995" s="107" t="s">
        <v>6539</v>
      </c>
      <c r="V2995" s="108" t="s">
        <v>756</v>
      </c>
      <c r="W2995" s="109" t="s">
        <v>1908</v>
      </c>
      <c r="X2995" s="110" t="str">
        <f t="shared" si="6"/>
        <v/>
      </c>
      <c r="Y2995" s="110" t="str">
        <f t="shared" si="7"/>
        <v/>
      </c>
      <c r="Z2995" s="109" t="s">
        <v>797</v>
      </c>
      <c r="AA2995" s="109" t="s">
        <v>802</v>
      </c>
      <c r="AB2995" s="106"/>
      <c r="AC2995" s="158"/>
      <c r="AD2995" s="160"/>
      <c r="AE2995" s="127"/>
      <c r="AF2995" s="113"/>
      <c r="AG2995" s="165" t="str">
        <f t="array" ref="AG2995">XLOOKUP(F2995,'CLV2'!A:A,'CLV2'!E:E)</f>
        <v>2.MEAT</v>
      </c>
      <c r="AH2995" s="115" t="str">
        <f t="array" ref="AH2995">XLOOKUP(F2995,'CLV2'!A:A,'CLV2'!F:F)</f>
        <v>3.FROZEN MEAT</v>
      </c>
      <c r="AI2995" s="115" t="str">
        <f t="shared" si="8"/>
        <v>Pack</v>
      </c>
      <c r="AJ2995" s="116">
        <f t="shared" si="9"/>
        <v>1</v>
      </c>
      <c r="AK2995" s="117" t="str">
        <f t="array" ref="AK2995">XLOOKUP(F2995,'GIÁ'!A:A,'GIÁ'!D:D)</f>
        <v>47814.16</v>
      </c>
      <c r="AL2995" s="118">
        <f t="shared" si="10"/>
        <v>573769.92</v>
      </c>
      <c r="AM2995" s="118">
        <f t="shared" si="11"/>
        <v>0</v>
      </c>
      <c r="AN2995" s="119">
        <f t="shared" si="12"/>
        <v>0</v>
      </c>
      <c r="AO2995" s="118">
        <f t="shared" si="13"/>
        <v>573769.92</v>
      </c>
      <c r="AP2995" s="121">
        <f t="shared" si="14"/>
        <v>0</v>
      </c>
      <c r="AQ2995" s="122"/>
      <c r="AR2995" s="119"/>
    </row>
    <row r="2996" ht="22.5" customHeight="1">
      <c r="A2996" s="89">
        <v>46233.0</v>
      </c>
      <c r="B2996" s="90">
        <v>0.38125</v>
      </c>
      <c r="C2996" s="91" t="s">
        <v>1338</v>
      </c>
      <c r="D2996" s="129" t="str">
        <f t="array" ref="D2996">XLOOKUP(C2996,'DS ST'!A:A,'DS ST'!B:B)</f>
        <v>LTC</v>
      </c>
      <c r="E2996" s="94" t="str">
        <f t="array" ref="E2996">XLOOKUP($F2996,'GIÁ'!$A:$A,'GIÁ'!$E:$E)</f>
        <v>ĐÔNG</v>
      </c>
      <c r="F2996" s="94">
        <v>8.936190860464E12</v>
      </c>
      <c r="G2996" s="95" t="s">
        <v>2608</v>
      </c>
      <c r="H2996" s="95" t="s">
        <v>93</v>
      </c>
      <c r="I2996" s="96">
        <v>4.0</v>
      </c>
      <c r="J2996" s="96">
        <v>0.0</v>
      </c>
      <c r="K2996" s="98">
        <f t="shared" si="4"/>
        <v>4</v>
      </c>
      <c r="L2996" s="99" t="s">
        <v>6873</v>
      </c>
      <c r="M2996" s="100" t="s">
        <v>6874</v>
      </c>
      <c r="N2996" s="101" t="str">
        <f t="shared" si="139"/>
        <v>PT1590284-T0018936190860464</v>
      </c>
      <c r="O2996" s="128"/>
      <c r="P2996" s="100"/>
      <c r="Q2996" s="103">
        <f t="shared" si="5"/>
        <v>4</v>
      </c>
      <c r="R2996" s="161"/>
      <c r="S2996" s="105"/>
      <c r="T2996" s="106"/>
      <c r="U2996" s="107" t="s">
        <v>6543</v>
      </c>
      <c r="V2996" s="108" t="s">
        <v>756</v>
      </c>
      <c r="W2996" s="109" t="s">
        <v>1908</v>
      </c>
      <c r="X2996" s="110" t="str">
        <f t="shared" si="6"/>
        <v/>
      </c>
      <c r="Y2996" s="110" t="str">
        <f t="shared" si="7"/>
        <v/>
      </c>
      <c r="Z2996" s="109" t="s">
        <v>797</v>
      </c>
      <c r="AA2996" s="109" t="s">
        <v>802</v>
      </c>
      <c r="AB2996" s="106"/>
      <c r="AC2996" s="158"/>
      <c r="AD2996" s="160"/>
      <c r="AE2996" s="127"/>
      <c r="AF2996" s="113"/>
      <c r="AG2996" s="165" t="str">
        <f t="array" ref="AG2996">XLOOKUP(F2996,'CLV2'!A:A,'CLV2'!E:E)</f>
        <v>2.MEAT</v>
      </c>
      <c r="AH2996" s="115" t="str">
        <f t="array" ref="AH2996">XLOOKUP(F2996,'CLV2'!A:A,'CLV2'!F:F)</f>
        <v>3.FROZEN MEAT</v>
      </c>
      <c r="AI2996" s="115" t="str">
        <f t="shared" si="8"/>
        <v>Pack</v>
      </c>
      <c r="AJ2996" s="116">
        <f t="shared" si="9"/>
        <v>1</v>
      </c>
      <c r="AK2996" s="117" t="str">
        <f t="array" ref="AK2996">XLOOKUP(F2996,'GIÁ'!A:A,'GIÁ'!D:D)</f>
        <v>43621.31</v>
      </c>
      <c r="AL2996" s="118">
        <f t="shared" si="10"/>
        <v>174485.24</v>
      </c>
      <c r="AM2996" s="118">
        <f t="shared" si="11"/>
        <v>0</v>
      </c>
      <c r="AN2996" s="119">
        <f t="shared" si="12"/>
        <v>0</v>
      </c>
      <c r="AO2996" s="118">
        <f t="shared" si="13"/>
        <v>174485.24</v>
      </c>
      <c r="AP2996" s="121">
        <f t="shared" si="14"/>
        <v>0</v>
      </c>
      <c r="AQ2996" s="122"/>
      <c r="AR2996" s="119"/>
    </row>
    <row r="2997" ht="22.5" customHeight="1">
      <c r="A2997" s="89">
        <v>46233.0</v>
      </c>
      <c r="B2997" s="90">
        <v>0.38125</v>
      </c>
      <c r="C2997" s="91" t="s">
        <v>1338</v>
      </c>
      <c r="D2997" s="129" t="str">
        <f t="array" ref="D2997">XLOOKUP(C2997,'DS ST'!A:A,'DS ST'!B:B)</f>
        <v>LTC</v>
      </c>
      <c r="E2997" s="94" t="str">
        <f t="array" ref="E2997">XLOOKUP($F2997,'GIÁ'!$A:$A,'GIÁ'!$E:$E)</f>
        <v>ĐÔNG</v>
      </c>
      <c r="F2997" s="94">
        <v>8.938559140026E12</v>
      </c>
      <c r="G2997" s="95" t="s">
        <v>3177</v>
      </c>
      <c r="H2997" s="95" t="s">
        <v>57</v>
      </c>
      <c r="I2997" s="96">
        <v>6.0</v>
      </c>
      <c r="J2997" s="96">
        <v>0.0</v>
      </c>
      <c r="K2997" s="98">
        <f t="shared" si="4"/>
        <v>6</v>
      </c>
      <c r="L2997" s="99" t="s">
        <v>6873</v>
      </c>
      <c r="M2997" s="100" t="s">
        <v>6874</v>
      </c>
      <c r="N2997" s="101" t="str">
        <f t="shared" si="139"/>
        <v>PT1590284-T0018938559140026</v>
      </c>
      <c r="O2997" s="128"/>
      <c r="P2997" s="100"/>
      <c r="Q2997" s="103">
        <f t="shared" si="5"/>
        <v>6</v>
      </c>
      <c r="R2997" s="161"/>
      <c r="S2997" s="105"/>
      <c r="T2997" s="106"/>
      <c r="U2997" s="107" t="s">
        <v>6544</v>
      </c>
      <c r="V2997" s="108" t="s">
        <v>756</v>
      </c>
      <c r="W2997" s="109" t="s">
        <v>1908</v>
      </c>
      <c r="X2997" s="110" t="str">
        <f t="shared" si="6"/>
        <v/>
      </c>
      <c r="Y2997" s="110" t="str">
        <f t="shared" si="7"/>
        <v/>
      </c>
      <c r="Z2997" s="109" t="s">
        <v>797</v>
      </c>
      <c r="AA2997" s="109" t="s">
        <v>802</v>
      </c>
      <c r="AB2997" s="106"/>
      <c r="AC2997" s="158"/>
      <c r="AD2997" s="160"/>
      <c r="AE2997" s="127"/>
      <c r="AF2997" s="113"/>
      <c r="AG2997" s="165" t="str">
        <f t="array" ref="AG2997">XLOOKUP(F2997,'CLV2'!A:A,'CLV2'!E:E)</f>
        <v>2.MEAT</v>
      </c>
      <c r="AH2997" s="115" t="str">
        <f t="array" ref="AH2997">XLOOKUP(F2997,'CLV2'!A:A,'CLV2'!F:F)</f>
        <v>3.FROZEN MEAT</v>
      </c>
      <c r="AI2997" s="115" t="str">
        <f t="shared" si="8"/>
        <v>Pack</v>
      </c>
      <c r="AJ2997" s="116">
        <f t="shared" si="9"/>
        <v>1</v>
      </c>
      <c r="AK2997" s="117" t="str">
        <f t="array" ref="AK2997">XLOOKUP(F2997,'GIÁ'!A:A,'GIÁ'!D:D)</f>
        <v>122581.24</v>
      </c>
      <c r="AL2997" s="118">
        <f t="shared" si="10"/>
        <v>735487.44</v>
      </c>
      <c r="AM2997" s="118">
        <f t="shared" si="11"/>
        <v>0</v>
      </c>
      <c r="AN2997" s="119">
        <f t="shared" si="12"/>
        <v>0</v>
      </c>
      <c r="AO2997" s="118">
        <f t="shared" si="13"/>
        <v>735487.44</v>
      </c>
      <c r="AP2997" s="121">
        <f t="shared" si="14"/>
        <v>0</v>
      </c>
      <c r="AQ2997" s="122"/>
      <c r="AR2997" s="119"/>
    </row>
    <row r="2998" ht="22.5" customHeight="1">
      <c r="A2998" s="89">
        <v>46233.0</v>
      </c>
      <c r="B2998" s="90">
        <v>0.38125</v>
      </c>
      <c r="C2998" s="91" t="s">
        <v>1338</v>
      </c>
      <c r="D2998" s="129" t="str">
        <f t="array" ref="D2998">XLOOKUP(C2998,'DS ST'!A:A,'DS ST'!B:B)</f>
        <v>LTC</v>
      </c>
      <c r="E2998" s="94" t="str">
        <f t="array" ref="E2998">XLOOKUP($F2998,'GIÁ'!$A:$A,'GIÁ'!$E:$E)</f>
        <v>ĐÔNG</v>
      </c>
      <c r="F2998" s="94">
        <v>8.936187610423E12</v>
      </c>
      <c r="G2998" s="95" t="s">
        <v>2596</v>
      </c>
      <c r="H2998" s="95" t="s">
        <v>224</v>
      </c>
      <c r="I2998" s="96">
        <v>2.0</v>
      </c>
      <c r="J2998" s="96">
        <v>0.0</v>
      </c>
      <c r="K2998" s="98">
        <f t="shared" si="4"/>
        <v>2</v>
      </c>
      <c r="L2998" s="99" t="s">
        <v>6873</v>
      </c>
      <c r="M2998" s="100" t="s">
        <v>6874</v>
      </c>
      <c r="N2998" s="101" t="str">
        <f t="shared" si="139"/>
        <v>PT1590284-T0018936187610423</v>
      </c>
      <c r="O2998" s="128"/>
      <c r="P2998" s="100"/>
      <c r="Q2998" s="103">
        <f t="shared" si="5"/>
        <v>2</v>
      </c>
      <c r="R2998" s="161"/>
      <c r="S2998" s="105"/>
      <c r="T2998" s="106"/>
      <c r="U2998" s="107" t="s">
        <v>6569</v>
      </c>
      <c r="V2998" s="108" t="s">
        <v>756</v>
      </c>
      <c r="W2998" s="109" t="s">
        <v>1908</v>
      </c>
      <c r="X2998" s="110" t="str">
        <f t="shared" si="6"/>
        <v/>
      </c>
      <c r="Y2998" s="110" t="str">
        <f t="shared" si="7"/>
        <v/>
      </c>
      <c r="Z2998" s="109" t="s">
        <v>797</v>
      </c>
      <c r="AA2998" s="109" t="s">
        <v>802</v>
      </c>
      <c r="AB2998" s="106"/>
      <c r="AC2998" s="158"/>
      <c r="AD2998" s="160"/>
      <c r="AE2998" s="127"/>
      <c r="AF2998" s="113"/>
      <c r="AG2998" s="165" t="str">
        <f t="array" ref="AG2998">XLOOKUP(F2998,'CLV2'!A:A,'CLV2'!E:E)</f>
        <v>2.FISH AND SEAFOOD</v>
      </c>
      <c r="AH2998" s="115" t="str">
        <f t="array" ref="AH2998">XLOOKUP(F2998,'CLV2'!A:A,'CLV2'!F:F)</f>
        <v>3.FROZEN FISH AND SEAFOOD</v>
      </c>
      <c r="AI2998" s="115" t="str">
        <f t="shared" si="8"/>
        <v>Pack</v>
      </c>
      <c r="AJ2998" s="116">
        <f t="shared" si="9"/>
        <v>1</v>
      </c>
      <c r="AK2998" s="117" t="str">
        <f t="array" ref="AK2998">XLOOKUP(F2998,'GIÁ'!A:A,'GIÁ'!D:D)</f>
        <v>241040.00</v>
      </c>
      <c r="AL2998" s="118">
        <f t="shared" si="10"/>
        <v>482080</v>
      </c>
      <c r="AM2998" s="118">
        <f t="shared" si="11"/>
        <v>0</v>
      </c>
      <c r="AN2998" s="119">
        <f t="shared" si="12"/>
        <v>0</v>
      </c>
      <c r="AO2998" s="118">
        <f t="shared" si="13"/>
        <v>482080</v>
      </c>
      <c r="AP2998" s="121">
        <f t="shared" si="14"/>
        <v>0</v>
      </c>
      <c r="AQ2998" s="122"/>
      <c r="AR2998" s="119"/>
    </row>
    <row r="2999" ht="22.5" customHeight="1">
      <c r="A2999" s="89">
        <v>46233.0</v>
      </c>
      <c r="B2999" s="90">
        <v>0.38125</v>
      </c>
      <c r="C2999" s="91" t="s">
        <v>1338</v>
      </c>
      <c r="D2999" s="129" t="str">
        <f t="array" ref="D2999">XLOOKUP(C2999,'DS ST'!A:A,'DS ST'!B:B)</f>
        <v>LTC</v>
      </c>
      <c r="E2999" s="94" t="str">
        <f t="array" ref="E2999">XLOOKUP($F2999,'GIÁ'!$A:$A,'GIÁ'!$E:$E)</f>
        <v>ĐÔNG</v>
      </c>
      <c r="F2999" s="94">
        <v>8.936187610461E12</v>
      </c>
      <c r="G2999" s="95" t="s">
        <v>2598</v>
      </c>
      <c r="H2999" s="95" t="s">
        <v>224</v>
      </c>
      <c r="I2999" s="96">
        <v>2.0</v>
      </c>
      <c r="J2999" s="96">
        <v>0.0</v>
      </c>
      <c r="K2999" s="98">
        <f t="shared" si="4"/>
        <v>2</v>
      </c>
      <c r="L2999" s="99" t="s">
        <v>6873</v>
      </c>
      <c r="M2999" s="100" t="s">
        <v>6874</v>
      </c>
      <c r="N2999" s="101" t="str">
        <f t="shared" si="139"/>
        <v>PT1590284-T0018936187610461</v>
      </c>
      <c r="O2999" s="128"/>
      <c r="P2999" s="100"/>
      <c r="Q2999" s="103">
        <f t="shared" si="5"/>
        <v>2</v>
      </c>
      <c r="R2999" s="161"/>
      <c r="S2999" s="105"/>
      <c r="T2999" s="106"/>
      <c r="U2999" s="107" t="s">
        <v>6726</v>
      </c>
      <c r="V2999" s="108" t="s">
        <v>756</v>
      </c>
      <c r="W2999" s="109" t="s">
        <v>1908</v>
      </c>
      <c r="X2999" s="110" t="str">
        <f t="shared" si="6"/>
        <v/>
      </c>
      <c r="Y2999" s="110" t="str">
        <f t="shared" si="7"/>
        <v/>
      </c>
      <c r="Z2999" s="109" t="s">
        <v>797</v>
      </c>
      <c r="AA2999" s="109" t="s">
        <v>802</v>
      </c>
      <c r="AB2999" s="106"/>
      <c r="AC2999" s="158"/>
      <c r="AD2999" s="160"/>
      <c r="AE2999" s="127"/>
      <c r="AF2999" s="113"/>
      <c r="AG2999" s="165" t="str">
        <f t="array" ref="AG2999">XLOOKUP(F2999,'CLV2'!A:A,'CLV2'!E:E)</f>
        <v>2.FISH AND SEAFOOD</v>
      </c>
      <c r="AH2999" s="115" t="str">
        <f t="array" ref="AH2999">XLOOKUP(F2999,'CLV2'!A:A,'CLV2'!F:F)</f>
        <v>3.FROZEN FISH AND SEAFOOD</v>
      </c>
      <c r="AI2999" s="115" t="str">
        <f t="shared" si="8"/>
        <v>Pack</v>
      </c>
      <c r="AJ2999" s="116">
        <f t="shared" si="9"/>
        <v>1</v>
      </c>
      <c r="AK2999" s="117" t="str">
        <f t="array" ref="AK2999">XLOOKUP(F2999,'GIÁ'!A:A,'GIÁ'!D:D)</f>
        <v>72715.05</v>
      </c>
      <c r="AL2999" s="118">
        <f t="shared" si="10"/>
        <v>145430.1</v>
      </c>
      <c r="AM2999" s="118">
        <f t="shared" si="11"/>
        <v>0</v>
      </c>
      <c r="AN2999" s="119">
        <f t="shared" si="12"/>
        <v>0</v>
      </c>
      <c r="AO2999" s="118">
        <f t="shared" si="13"/>
        <v>145430.1</v>
      </c>
      <c r="AP2999" s="121">
        <f t="shared" si="14"/>
        <v>0</v>
      </c>
      <c r="AQ2999" s="122"/>
      <c r="AR2999" s="119"/>
    </row>
    <row r="3000" ht="22.5" customHeight="1">
      <c r="A3000" s="89">
        <v>46233.0</v>
      </c>
      <c r="B3000" s="90">
        <v>0.58125</v>
      </c>
      <c r="C3000" s="91" t="s">
        <v>1338</v>
      </c>
      <c r="D3000" s="129" t="str">
        <f t="array" ref="D3000">XLOOKUP(C3000,'DS ST'!A:A,'DS ST'!B:B)</f>
        <v>LTC</v>
      </c>
      <c r="E3000" s="94" t="str">
        <f t="array" ref="E3000">XLOOKUP($F3000,'GIÁ'!$A:$A,'GIÁ'!$E:$E)</f>
        <v>MÁT</v>
      </c>
      <c r="F3000" s="94">
        <v>10094.0</v>
      </c>
      <c r="G3000" s="95" t="s">
        <v>72</v>
      </c>
      <c r="H3000" s="95" t="s">
        <v>57</v>
      </c>
      <c r="I3000" s="96">
        <v>14.0</v>
      </c>
      <c r="J3000" s="96">
        <v>0.0</v>
      </c>
      <c r="K3000" s="98">
        <f t="shared" si="4"/>
        <v>14</v>
      </c>
      <c r="L3000" s="99" t="s">
        <v>6875</v>
      </c>
      <c r="M3000" s="100" t="s">
        <v>6876</v>
      </c>
      <c r="N3000" s="101" t="str">
        <f t="shared" si="139"/>
        <v>TRBLTC501910094</v>
      </c>
      <c r="O3000" s="128"/>
      <c r="P3000" s="100"/>
      <c r="Q3000" s="103">
        <f t="shared" si="5"/>
        <v>14</v>
      </c>
      <c r="R3000" s="161"/>
      <c r="S3000" s="105"/>
      <c r="T3000" s="106"/>
      <c r="U3000" s="107"/>
      <c r="V3000" s="108" t="s">
        <v>756</v>
      </c>
      <c r="W3000" s="109" t="s">
        <v>1312</v>
      </c>
      <c r="X3000" s="110" t="str">
        <f t="shared" si="6"/>
        <v/>
      </c>
      <c r="Y3000" s="110" t="str">
        <f t="shared" si="7"/>
        <v/>
      </c>
      <c r="Z3000" s="139" t="str">
        <f t="shared" ref="Z3000:Z3014" si="161">IF(N(Q3000)&lt;=0,"",IF(ISNUMBER(SEARCH("Thiếu kiện",V3000)),"Kho đông mát",IF(AND(N(Q3000)&gt;0,N(P3000)&gt;0,OR(ISNUMBER(SEARCH("Hình KDB",U3000)),ISNUMBER(SEARCH("Hình tele",U3000)),ISNUMBER(SEARCH("sai code",U3000)),ISNUMBER(SEARCH("ST nhận",U3000)))),"Kho đông mát",IF(AND(W3000="DC giao thiếu",OR(ISNUMBER(SEARCH("Hình KDB",U3000)),ISNUMBER(SEARCH("Hình tele",U3000)),ISNUMBER(SEARCH("sai code",U3000)))),"Kho đông mát",IF(W3000="DC giao thiếu","Chưa xác định",IF(AND(W3000="DC pick sai",OR(ISNUMBER(SEARCH("Hình KDB",U3000)),ISNUMBER(SEARCH("Hình tele",U3000)),ISNUMBER(SEARCH("sai code",U3000)),ISNUMBER(SEARCH("ST nhận",U3000)))),"Kho đông mát",IF(W3000="DC pick sai","Chưa xác định",IF(AND(W3000="Hao hụt",N(O3000)&gt;0,OR(ISNUMBER(SEARCH("Hình KDB",U3000)),ISNUMBER(SEARCH("Hình tele",U3000)),ISNUMBER(SEARCH("sai code",U3000)),ISNUMBER(SEARCH("ST nhận",U3000)))),"Kho đông mát",IF(W3000="Hao hụt","Chưa xác định",IF(OR(W3000="VT giao sai điểm",W3000="Không đạt nhiệt độ",W3000="TX giao thiếu kiện",W3000="Hàng không đạt CL"),"Kho đông mát",IF(W3000="Chưa xác định","Chưa xác định",IF(N(P3000)&gt;0,"Chưa xác định",""))))))))))))</f>
        <v>Chưa xác định</v>
      </c>
      <c r="AA3000" s="109" t="s">
        <v>5260</v>
      </c>
      <c r="AB3000" s="106"/>
      <c r="AC3000" s="158"/>
      <c r="AD3000" s="160"/>
      <c r="AE3000" s="127"/>
      <c r="AF3000" s="113"/>
      <c r="AG3000" s="165" t="str">
        <f t="array" ref="AG3000">XLOOKUP(F3000,'CLV2'!A:A,'CLV2'!E:E)</f>
        <v>2.FRUITS</v>
      </c>
      <c r="AH3000" s="115" t="str">
        <f t="array" ref="AH3000">XLOOKUP(F3000,'CLV2'!A:A,'CLV2'!F:F)</f>
        <v>3.IMPORT FRUITS</v>
      </c>
      <c r="AI3000" s="115" t="str">
        <f t="shared" si="8"/>
        <v>Pack</v>
      </c>
      <c r="AJ3000" s="116">
        <f t="shared" si="9"/>
        <v>1</v>
      </c>
      <c r="AK3000" s="117" t="str">
        <f t="array" ref="AK3000">XLOOKUP(F3000,'GIÁ'!A:A,'GIÁ'!D:D)</f>
        <v>70499.84</v>
      </c>
      <c r="AL3000" s="118">
        <f t="shared" si="10"/>
        <v>986997.76</v>
      </c>
      <c r="AM3000" s="118">
        <f t="shared" si="11"/>
        <v>0</v>
      </c>
      <c r="AN3000" s="119">
        <f t="shared" si="12"/>
        <v>0</v>
      </c>
      <c r="AO3000" s="118">
        <f t="shared" si="13"/>
        <v>0</v>
      </c>
      <c r="AP3000" s="121">
        <f t="shared" si="14"/>
        <v>986997.76</v>
      </c>
      <c r="AQ3000" s="122"/>
      <c r="AR3000" s="119"/>
    </row>
    <row r="3001" ht="22.5" customHeight="1">
      <c r="A3001" s="89">
        <v>46233.0</v>
      </c>
      <c r="B3001" s="90">
        <v>0.58125</v>
      </c>
      <c r="C3001" s="91" t="s">
        <v>1338</v>
      </c>
      <c r="D3001" s="129" t="str">
        <f t="array" ref="D3001">XLOOKUP(C3001,'DS ST'!A:A,'DS ST'!B:B)</f>
        <v>LTC</v>
      </c>
      <c r="E3001" s="94" t="str">
        <f t="array" ref="E3001">XLOOKUP($F3001,'GIÁ'!$A:$A,'GIÁ'!$E:$E)</f>
        <v>MÁT</v>
      </c>
      <c r="F3001" s="94">
        <v>8.93624370002E12</v>
      </c>
      <c r="G3001" s="95" t="s">
        <v>2727</v>
      </c>
      <c r="H3001" s="95" t="s">
        <v>1206</v>
      </c>
      <c r="I3001" s="96">
        <v>1.0</v>
      </c>
      <c r="J3001" s="96">
        <v>0.0</v>
      </c>
      <c r="K3001" s="98">
        <f t="shared" si="4"/>
        <v>1</v>
      </c>
      <c r="L3001" s="99" t="s">
        <v>6875</v>
      </c>
      <c r="M3001" s="100" t="s">
        <v>6876</v>
      </c>
      <c r="N3001" s="101" t="str">
        <f t="shared" si="139"/>
        <v>TRBLTC50198936243700020</v>
      </c>
      <c r="O3001" s="128"/>
      <c r="P3001" s="100"/>
      <c r="Q3001" s="103">
        <f t="shared" si="5"/>
        <v>1</v>
      </c>
      <c r="R3001" s="161"/>
      <c r="S3001" s="105"/>
      <c r="T3001" s="106"/>
      <c r="U3001" s="107"/>
      <c r="V3001" s="108" t="s">
        <v>756</v>
      </c>
      <c r="W3001" s="109" t="s">
        <v>1312</v>
      </c>
      <c r="X3001" s="110" t="str">
        <f t="shared" si="6"/>
        <v/>
      </c>
      <c r="Y3001" s="110" t="str">
        <f t="shared" si="7"/>
        <v/>
      </c>
      <c r="Z3001" s="139" t="str">
        <f t="shared" si="161"/>
        <v>Chưa xác định</v>
      </c>
      <c r="AA3001" s="109" t="s">
        <v>5260</v>
      </c>
      <c r="AB3001" s="106"/>
      <c r="AC3001" s="158"/>
      <c r="AD3001" s="160"/>
      <c r="AE3001" s="127"/>
      <c r="AF3001" s="113"/>
      <c r="AG3001" s="165" t="str">
        <f t="array" ref="AG3001">XLOOKUP(F3001,'CLV2'!A:A,'CLV2'!E:E)</f>
        <v>2.DELICA</v>
      </c>
      <c r="AH3001" s="115" t="str">
        <f t="array" ref="AH3001">XLOOKUP(F3001,'CLV2'!A:A,'CLV2'!F:F)</f>
        <v>3.COLD AND HOT DELICA</v>
      </c>
      <c r="AI3001" s="115" t="str">
        <f t="shared" si="8"/>
        <v>Pack</v>
      </c>
      <c r="AJ3001" s="116">
        <f t="shared" si="9"/>
        <v>1</v>
      </c>
      <c r="AK3001" s="117" t="str">
        <f t="array" ref="AK3001">XLOOKUP(F3001,'GIÁ'!A:A,'GIÁ'!D:D)</f>
        <v>10464.51</v>
      </c>
      <c r="AL3001" s="118">
        <f t="shared" si="10"/>
        <v>10464.51</v>
      </c>
      <c r="AM3001" s="118">
        <f t="shared" si="11"/>
        <v>0</v>
      </c>
      <c r="AN3001" s="119">
        <f t="shared" si="12"/>
        <v>0</v>
      </c>
      <c r="AO3001" s="118">
        <f t="shared" si="13"/>
        <v>0</v>
      </c>
      <c r="AP3001" s="121">
        <f t="shared" si="14"/>
        <v>10464.51</v>
      </c>
      <c r="AQ3001" s="122"/>
      <c r="AR3001" s="119"/>
    </row>
    <row r="3002" ht="22.5" customHeight="1">
      <c r="A3002" s="89">
        <v>46233.0</v>
      </c>
      <c r="B3002" s="90">
        <v>0.58125</v>
      </c>
      <c r="C3002" s="91" t="s">
        <v>1338</v>
      </c>
      <c r="D3002" s="129" t="str">
        <f t="array" ref="D3002">XLOOKUP(C3002,'DS ST'!A:A,'DS ST'!B:B)</f>
        <v>LTC</v>
      </c>
      <c r="E3002" s="94" t="str">
        <f t="array" ref="E3002">XLOOKUP($F3002,'GIÁ'!$A:$A,'GIÁ'!$E:$E)</f>
        <v>MÁT</v>
      </c>
      <c r="F3002" s="94">
        <v>8.936243700105E12</v>
      </c>
      <c r="G3002" s="95" t="s">
        <v>2747</v>
      </c>
      <c r="H3002" s="95" t="s">
        <v>1206</v>
      </c>
      <c r="I3002" s="96">
        <v>1.0</v>
      </c>
      <c r="J3002" s="96">
        <v>0.0</v>
      </c>
      <c r="K3002" s="98">
        <f t="shared" si="4"/>
        <v>1</v>
      </c>
      <c r="L3002" s="99" t="s">
        <v>6875</v>
      </c>
      <c r="M3002" s="100" t="s">
        <v>6876</v>
      </c>
      <c r="N3002" s="101" t="str">
        <f t="shared" si="139"/>
        <v>TRBLTC50198936243700105</v>
      </c>
      <c r="O3002" s="128"/>
      <c r="P3002" s="100"/>
      <c r="Q3002" s="103">
        <f t="shared" si="5"/>
        <v>1</v>
      </c>
      <c r="R3002" s="161"/>
      <c r="S3002" s="105"/>
      <c r="T3002" s="106"/>
      <c r="U3002" s="107"/>
      <c r="V3002" s="108" t="s">
        <v>756</v>
      </c>
      <c r="W3002" s="109" t="s">
        <v>1312</v>
      </c>
      <c r="X3002" s="110" t="str">
        <f t="shared" si="6"/>
        <v/>
      </c>
      <c r="Y3002" s="110" t="str">
        <f t="shared" si="7"/>
        <v/>
      </c>
      <c r="Z3002" s="139" t="str">
        <f t="shared" si="161"/>
        <v>Chưa xác định</v>
      </c>
      <c r="AA3002" s="109" t="s">
        <v>5260</v>
      </c>
      <c r="AB3002" s="106"/>
      <c r="AC3002" s="158"/>
      <c r="AD3002" s="160"/>
      <c r="AE3002" s="127"/>
      <c r="AF3002" s="113"/>
      <c r="AG3002" s="165" t="str">
        <f t="array" ref="AG3002">XLOOKUP(F3002,'CLV2'!A:A,'CLV2'!E:E)</f>
        <v>2.DELICA</v>
      </c>
      <c r="AH3002" s="115" t="str">
        <f t="array" ref="AH3002">XLOOKUP(F3002,'CLV2'!A:A,'CLV2'!F:F)</f>
        <v>3.COLD AND HOT DELICA</v>
      </c>
      <c r="AI3002" s="115" t="str">
        <f t="shared" si="8"/>
        <v>Pack</v>
      </c>
      <c r="AJ3002" s="116">
        <f t="shared" si="9"/>
        <v>1</v>
      </c>
      <c r="AK3002" s="117" t="str">
        <f t="array" ref="AK3002">XLOOKUP(F3002,'GIÁ'!A:A,'GIÁ'!D:D)</f>
        <v>11287.36</v>
      </c>
      <c r="AL3002" s="118">
        <f t="shared" si="10"/>
        <v>11287.36</v>
      </c>
      <c r="AM3002" s="118">
        <f t="shared" si="11"/>
        <v>0</v>
      </c>
      <c r="AN3002" s="119">
        <f t="shared" si="12"/>
        <v>0</v>
      </c>
      <c r="AO3002" s="118">
        <f t="shared" si="13"/>
        <v>0</v>
      </c>
      <c r="AP3002" s="121">
        <f t="shared" si="14"/>
        <v>11287.36</v>
      </c>
      <c r="AQ3002" s="122"/>
      <c r="AR3002" s="119"/>
    </row>
    <row r="3003" ht="22.5" customHeight="1">
      <c r="A3003" s="89">
        <v>46233.0</v>
      </c>
      <c r="B3003" s="90">
        <v>0.58125</v>
      </c>
      <c r="C3003" s="91" t="s">
        <v>1338</v>
      </c>
      <c r="D3003" s="129" t="str">
        <f t="array" ref="D3003">XLOOKUP(C3003,'DS ST'!A:A,'DS ST'!B:B)</f>
        <v>LTC</v>
      </c>
      <c r="E3003" s="94" t="str">
        <f t="array" ref="E3003">XLOOKUP($F3003,'GIÁ'!$A:$A,'GIÁ'!$E:$E)</f>
        <v>MÁT</v>
      </c>
      <c r="F3003" s="94">
        <v>8.936243700013E12</v>
      </c>
      <c r="G3003" s="95" t="s">
        <v>2723</v>
      </c>
      <c r="H3003" s="95" t="s">
        <v>1206</v>
      </c>
      <c r="I3003" s="96">
        <v>1.0</v>
      </c>
      <c r="J3003" s="96">
        <v>0.0</v>
      </c>
      <c r="K3003" s="98">
        <f t="shared" si="4"/>
        <v>1</v>
      </c>
      <c r="L3003" s="99" t="s">
        <v>6875</v>
      </c>
      <c r="M3003" s="100" t="s">
        <v>6876</v>
      </c>
      <c r="N3003" s="101" t="str">
        <f t="shared" si="139"/>
        <v>TRBLTC50198936243700013</v>
      </c>
      <c r="O3003" s="128"/>
      <c r="P3003" s="100"/>
      <c r="Q3003" s="103">
        <f t="shared" si="5"/>
        <v>1</v>
      </c>
      <c r="R3003" s="161"/>
      <c r="S3003" s="105"/>
      <c r="T3003" s="106"/>
      <c r="U3003" s="107"/>
      <c r="V3003" s="108" t="s">
        <v>756</v>
      </c>
      <c r="W3003" s="109" t="s">
        <v>1312</v>
      </c>
      <c r="X3003" s="110" t="str">
        <f t="shared" si="6"/>
        <v/>
      </c>
      <c r="Y3003" s="110" t="str">
        <f t="shared" si="7"/>
        <v/>
      </c>
      <c r="Z3003" s="139" t="str">
        <f t="shared" si="161"/>
        <v>Chưa xác định</v>
      </c>
      <c r="AA3003" s="109" t="s">
        <v>5260</v>
      </c>
      <c r="AB3003" s="106"/>
      <c r="AC3003" s="158"/>
      <c r="AD3003" s="160"/>
      <c r="AE3003" s="127"/>
      <c r="AF3003" s="113"/>
      <c r="AG3003" s="165" t="str">
        <f t="array" ref="AG3003">XLOOKUP(F3003,'CLV2'!A:A,'CLV2'!E:E)</f>
        <v>2.DELICA</v>
      </c>
      <c r="AH3003" s="115" t="str">
        <f t="array" ref="AH3003">XLOOKUP(F3003,'CLV2'!A:A,'CLV2'!F:F)</f>
        <v>3.COLD AND HOT DELICA</v>
      </c>
      <c r="AI3003" s="115" t="str">
        <f t="shared" si="8"/>
        <v>Pack</v>
      </c>
      <c r="AJ3003" s="116">
        <f t="shared" si="9"/>
        <v>1</v>
      </c>
      <c r="AK3003" s="117" t="str">
        <f t="array" ref="AK3003">XLOOKUP(F3003,'GIÁ'!A:A,'GIÁ'!D:D)</f>
        <v>10877.75</v>
      </c>
      <c r="AL3003" s="118">
        <f t="shared" si="10"/>
        <v>10877.75</v>
      </c>
      <c r="AM3003" s="118">
        <f t="shared" si="11"/>
        <v>0</v>
      </c>
      <c r="AN3003" s="119">
        <f t="shared" si="12"/>
        <v>0</v>
      </c>
      <c r="AO3003" s="118">
        <f t="shared" si="13"/>
        <v>0</v>
      </c>
      <c r="AP3003" s="121">
        <f t="shared" si="14"/>
        <v>10877.75</v>
      </c>
      <c r="AQ3003" s="122"/>
      <c r="AR3003" s="119"/>
    </row>
    <row r="3004" ht="22.5" customHeight="1">
      <c r="A3004" s="89">
        <v>46233.0</v>
      </c>
      <c r="B3004" s="90">
        <v>0.58125</v>
      </c>
      <c r="C3004" s="91" t="s">
        <v>1338</v>
      </c>
      <c r="D3004" s="129" t="str">
        <f t="array" ref="D3004">XLOOKUP(C3004,'DS ST'!A:A,'DS ST'!B:B)</f>
        <v>LTC</v>
      </c>
      <c r="E3004" s="94" t="str">
        <f t="array" ref="E3004">XLOOKUP($F3004,'GIÁ'!$A:$A,'GIÁ'!$E:$E)</f>
        <v>MÁT</v>
      </c>
      <c r="F3004" s="94">
        <v>8.936243700006E12</v>
      </c>
      <c r="G3004" s="95" t="s">
        <v>2721</v>
      </c>
      <c r="H3004" s="95" t="s">
        <v>1206</v>
      </c>
      <c r="I3004" s="96">
        <v>1.0</v>
      </c>
      <c r="J3004" s="96">
        <v>0.0</v>
      </c>
      <c r="K3004" s="98">
        <f t="shared" si="4"/>
        <v>1</v>
      </c>
      <c r="L3004" s="99" t="s">
        <v>6875</v>
      </c>
      <c r="M3004" s="100" t="s">
        <v>6876</v>
      </c>
      <c r="N3004" s="101" t="str">
        <f t="shared" si="139"/>
        <v>TRBLTC50198936243700006</v>
      </c>
      <c r="O3004" s="128"/>
      <c r="P3004" s="100"/>
      <c r="Q3004" s="103">
        <f t="shared" si="5"/>
        <v>1</v>
      </c>
      <c r="R3004" s="161"/>
      <c r="S3004" s="105"/>
      <c r="T3004" s="106"/>
      <c r="U3004" s="107"/>
      <c r="V3004" s="108" t="s">
        <v>756</v>
      </c>
      <c r="W3004" s="109" t="s">
        <v>1312</v>
      </c>
      <c r="X3004" s="110" t="str">
        <f t="shared" si="6"/>
        <v/>
      </c>
      <c r="Y3004" s="110" t="str">
        <f t="shared" si="7"/>
        <v/>
      </c>
      <c r="Z3004" s="139" t="str">
        <f t="shared" si="161"/>
        <v>Chưa xác định</v>
      </c>
      <c r="AA3004" s="109" t="s">
        <v>5260</v>
      </c>
      <c r="AB3004" s="106"/>
      <c r="AC3004" s="158"/>
      <c r="AD3004" s="160"/>
      <c r="AE3004" s="127"/>
      <c r="AF3004" s="113"/>
      <c r="AG3004" s="165" t="str">
        <f t="array" ref="AG3004">XLOOKUP(F3004,'CLV2'!A:A,'CLV2'!E:E)</f>
        <v>2.DELICA</v>
      </c>
      <c r="AH3004" s="115" t="str">
        <f t="array" ref="AH3004">XLOOKUP(F3004,'CLV2'!A:A,'CLV2'!F:F)</f>
        <v>3.COLD AND HOT DELICA</v>
      </c>
      <c r="AI3004" s="115" t="str">
        <f t="shared" si="8"/>
        <v>Pack</v>
      </c>
      <c r="AJ3004" s="116">
        <f t="shared" si="9"/>
        <v>1</v>
      </c>
      <c r="AK3004" s="117" t="str">
        <f t="array" ref="AK3004">XLOOKUP(F3004,'GIÁ'!A:A,'GIÁ'!D:D)</f>
        <v>11321.27</v>
      </c>
      <c r="AL3004" s="118">
        <f t="shared" si="10"/>
        <v>11321.27</v>
      </c>
      <c r="AM3004" s="118">
        <f t="shared" si="11"/>
        <v>0</v>
      </c>
      <c r="AN3004" s="119">
        <f t="shared" si="12"/>
        <v>0</v>
      </c>
      <c r="AO3004" s="118">
        <f t="shared" si="13"/>
        <v>0</v>
      </c>
      <c r="AP3004" s="121">
        <f t="shared" si="14"/>
        <v>11321.27</v>
      </c>
      <c r="AQ3004" s="122"/>
      <c r="AR3004" s="119"/>
    </row>
    <row r="3005" ht="22.5" customHeight="1">
      <c r="A3005" s="89">
        <v>46233.0</v>
      </c>
      <c r="B3005" s="90">
        <v>0.58125</v>
      </c>
      <c r="C3005" s="91" t="s">
        <v>1338</v>
      </c>
      <c r="D3005" s="129" t="str">
        <f t="array" ref="D3005">XLOOKUP(C3005,'DS ST'!A:A,'DS ST'!B:B)</f>
        <v>LTC</v>
      </c>
      <c r="E3005" s="94" t="str">
        <f t="array" ref="E3005">XLOOKUP($F3005,'GIÁ'!$A:$A,'GIÁ'!$E:$E)</f>
        <v>MÁT</v>
      </c>
      <c r="F3005" s="94">
        <v>8.936243700082E12</v>
      </c>
      <c r="G3005" s="95" t="s">
        <v>2743</v>
      </c>
      <c r="H3005" s="95" t="s">
        <v>1206</v>
      </c>
      <c r="I3005" s="96">
        <v>1.0</v>
      </c>
      <c r="J3005" s="96">
        <v>0.0</v>
      </c>
      <c r="K3005" s="98">
        <f t="shared" si="4"/>
        <v>1</v>
      </c>
      <c r="L3005" s="99" t="s">
        <v>6875</v>
      </c>
      <c r="M3005" s="100" t="s">
        <v>6876</v>
      </c>
      <c r="N3005" s="101" t="str">
        <f t="shared" si="139"/>
        <v>TRBLTC50198936243700082</v>
      </c>
      <c r="O3005" s="128"/>
      <c r="P3005" s="100"/>
      <c r="Q3005" s="103">
        <f t="shared" si="5"/>
        <v>1</v>
      </c>
      <c r="R3005" s="161"/>
      <c r="S3005" s="105"/>
      <c r="T3005" s="106"/>
      <c r="U3005" s="107"/>
      <c r="V3005" s="108" t="s">
        <v>756</v>
      </c>
      <c r="W3005" s="109" t="s">
        <v>1312</v>
      </c>
      <c r="X3005" s="110" t="str">
        <f t="shared" si="6"/>
        <v/>
      </c>
      <c r="Y3005" s="110" t="str">
        <f t="shared" si="7"/>
        <v/>
      </c>
      <c r="Z3005" s="139" t="str">
        <f t="shared" si="161"/>
        <v>Chưa xác định</v>
      </c>
      <c r="AA3005" s="109" t="s">
        <v>5260</v>
      </c>
      <c r="AB3005" s="106"/>
      <c r="AC3005" s="158"/>
      <c r="AD3005" s="160"/>
      <c r="AE3005" s="127"/>
      <c r="AF3005" s="113"/>
      <c r="AG3005" s="165" t="str">
        <f t="array" ref="AG3005">XLOOKUP(F3005,'CLV2'!A:A,'CLV2'!E:E)</f>
        <v>2.DELICA</v>
      </c>
      <c r="AH3005" s="115" t="str">
        <f t="array" ref="AH3005">XLOOKUP(F3005,'CLV2'!A:A,'CLV2'!F:F)</f>
        <v>3.COLD AND HOT DELICA</v>
      </c>
      <c r="AI3005" s="115" t="str">
        <f t="shared" si="8"/>
        <v>Pack</v>
      </c>
      <c r="AJ3005" s="116">
        <f t="shared" si="9"/>
        <v>1</v>
      </c>
      <c r="AK3005" s="117" t="str">
        <f t="array" ref="AK3005">XLOOKUP(F3005,'GIÁ'!A:A,'GIÁ'!D:D)</f>
        <v>11859.91</v>
      </c>
      <c r="AL3005" s="118">
        <f t="shared" si="10"/>
        <v>11859.91</v>
      </c>
      <c r="AM3005" s="118">
        <f t="shared" si="11"/>
        <v>0</v>
      </c>
      <c r="AN3005" s="119">
        <f t="shared" si="12"/>
        <v>0</v>
      </c>
      <c r="AO3005" s="118">
        <f t="shared" si="13"/>
        <v>0</v>
      </c>
      <c r="AP3005" s="121">
        <f t="shared" si="14"/>
        <v>11859.91</v>
      </c>
      <c r="AQ3005" s="122"/>
      <c r="AR3005" s="119"/>
    </row>
    <row r="3006" ht="22.5" customHeight="1">
      <c r="A3006" s="89">
        <v>46233.0</v>
      </c>
      <c r="B3006" s="90">
        <v>0.58125</v>
      </c>
      <c r="C3006" s="91" t="s">
        <v>1338</v>
      </c>
      <c r="D3006" s="129" t="str">
        <f t="array" ref="D3006">XLOOKUP(C3006,'DS ST'!A:A,'DS ST'!B:B)</f>
        <v>LTC</v>
      </c>
      <c r="E3006" s="94" t="str">
        <f t="array" ref="E3006">XLOOKUP($F3006,'GIÁ'!$A:$A,'GIÁ'!$E:$E)</f>
        <v>MÁT</v>
      </c>
      <c r="F3006" s="94">
        <v>8.936243700099E12</v>
      </c>
      <c r="G3006" s="95" t="s">
        <v>2745</v>
      </c>
      <c r="H3006" s="95" t="s">
        <v>1206</v>
      </c>
      <c r="I3006" s="96">
        <v>2.0</v>
      </c>
      <c r="J3006" s="96">
        <v>0.0</v>
      </c>
      <c r="K3006" s="98">
        <f t="shared" si="4"/>
        <v>2</v>
      </c>
      <c r="L3006" s="99" t="s">
        <v>6875</v>
      </c>
      <c r="M3006" s="100" t="s">
        <v>6876</v>
      </c>
      <c r="N3006" s="101" t="str">
        <f t="shared" si="139"/>
        <v>TRBLTC50198936243700099</v>
      </c>
      <c r="O3006" s="128"/>
      <c r="P3006" s="100"/>
      <c r="Q3006" s="103">
        <f t="shared" si="5"/>
        <v>2</v>
      </c>
      <c r="R3006" s="161"/>
      <c r="S3006" s="105"/>
      <c r="T3006" s="106"/>
      <c r="U3006" s="107"/>
      <c r="V3006" s="108" t="s">
        <v>756</v>
      </c>
      <c r="W3006" s="109" t="s">
        <v>1312</v>
      </c>
      <c r="X3006" s="110" t="str">
        <f t="shared" si="6"/>
        <v/>
      </c>
      <c r="Y3006" s="110" t="str">
        <f t="shared" si="7"/>
        <v/>
      </c>
      <c r="Z3006" s="139" t="str">
        <f t="shared" si="161"/>
        <v>Chưa xác định</v>
      </c>
      <c r="AA3006" s="109" t="s">
        <v>5260</v>
      </c>
      <c r="AB3006" s="106"/>
      <c r="AC3006" s="158"/>
      <c r="AD3006" s="160"/>
      <c r="AE3006" s="127"/>
      <c r="AF3006" s="113"/>
      <c r="AG3006" s="165" t="str">
        <f t="array" ref="AG3006">XLOOKUP(F3006,'CLV2'!A:A,'CLV2'!E:E)</f>
        <v>2.DELICA</v>
      </c>
      <c r="AH3006" s="115" t="str">
        <f t="array" ref="AH3006">XLOOKUP(F3006,'CLV2'!A:A,'CLV2'!F:F)</f>
        <v>3.COLD AND HOT DELICA</v>
      </c>
      <c r="AI3006" s="115" t="str">
        <f t="shared" si="8"/>
        <v>Pack</v>
      </c>
      <c r="AJ3006" s="116">
        <f t="shared" si="9"/>
        <v>1</v>
      </c>
      <c r="AK3006" s="117" t="str">
        <f t="array" ref="AK3006">XLOOKUP(F3006,'GIÁ'!A:A,'GIÁ'!D:D)</f>
        <v>11034.32</v>
      </c>
      <c r="AL3006" s="118">
        <f t="shared" si="10"/>
        <v>22068.64</v>
      </c>
      <c r="AM3006" s="118">
        <f t="shared" si="11"/>
        <v>0</v>
      </c>
      <c r="AN3006" s="119">
        <f t="shared" si="12"/>
        <v>0</v>
      </c>
      <c r="AO3006" s="118">
        <f t="shared" si="13"/>
        <v>0</v>
      </c>
      <c r="AP3006" s="121">
        <f t="shared" si="14"/>
        <v>22068.64</v>
      </c>
      <c r="AQ3006" s="122"/>
      <c r="AR3006" s="119"/>
    </row>
    <row r="3007" ht="22.5" customHeight="1">
      <c r="A3007" s="89">
        <v>46233.0</v>
      </c>
      <c r="B3007" s="90">
        <v>0.58125</v>
      </c>
      <c r="C3007" s="91" t="s">
        <v>1338</v>
      </c>
      <c r="D3007" s="129" t="str">
        <f t="array" ref="D3007">XLOOKUP(C3007,'DS ST'!A:A,'DS ST'!B:B)</f>
        <v>LTC</v>
      </c>
      <c r="E3007" s="94" t="str">
        <f t="array" ref="E3007">XLOOKUP($F3007,'GIÁ'!$A:$A,'GIÁ'!$E:$E)</f>
        <v>MÁT</v>
      </c>
      <c r="F3007" s="94">
        <v>8.936243700044E12</v>
      </c>
      <c r="G3007" s="95" t="s">
        <v>2731</v>
      </c>
      <c r="H3007" s="95" t="s">
        <v>1206</v>
      </c>
      <c r="I3007" s="96">
        <v>2.0</v>
      </c>
      <c r="J3007" s="96">
        <v>0.0</v>
      </c>
      <c r="K3007" s="98">
        <f t="shared" si="4"/>
        <v>2</v>
      </c>
      <c r="L3007" s="99" t="s">
        <v>6875</v>
      </c>
      <c r="M3007" s="100" t="s">
        <v>6876</v>
      </c>
      <c r="N3007" s="101" t="str">
        <f t="shared" si="139"/>
        <v>TRBLTC50198936243700044</v>
      </c>
      <c r="O3007" s="128"/>
      <c r="P3007" s="100"/>
      <c r="Q3007" s="103">
        <f t="shared" si="5"/>
        <v>2</v>
      </c>
      <c r="R3007" s="161"/>
      <c r="S3007" s="105"/>
      <c r="T3007" s="106"/>
      <c r="U3007" s="107"/>
      <c r="V3007" s="108" t="s">
        <v>756</v>
      </c>
      <c r="W3007" s="109" t="s">
        <v>1312</v>
      </c>
      <c r="X3007" s="110" t="str">
        <f t="shared" si="6"/>
        <v/>
      </c>
      <c r="Y3007" s="110" t="str">
        <f t="shared" si="7"/>
        <v/>
      </c>
      <c r="Z3007" s="139" t="str">
        <f t="shared" si="161"/>
        <v>Chưa xác định</v>
      </c>
      <c r="AA3007" s="109" t="s">
        <v>5260</v>
      </c>
      <c r="AB3007" s="106"/>
      <c r="AC3007" s="158"/>
      <c r="AD3007" s="160"/>
      <c r="AE3007" s="127"/>
      <c r="AF3007" s="113"/>
      <c r="AG3007" s="165" t="str">
        <f t="array" ref="AG3007">XLOOKUP(F3007,'CLV2'!A:A,'CLV2'!E:E)</f>
        <v>2.DELICA</v>
      </c>
      <c r="AH3007" s="115" t="str">
        <f t="array" ref="AH3007">XLOOKUP(F3007,'CLV2'!A:A,'CLV2'!F:F)</f>
        <v>3.COLD AND HOT DELICA</v>
      </c>
      <c r="AI3007" s="115" t="str">
        <f t="shared" si="8"/>
        <v>Pack</v>
      </c>
      <c r="AJ3007" s="116">
        <f t="shared" si="9"/>
        <v>1</v>
      </c>
      <c r="AK3007" s="117" t="str">
        <f t="array" ref="AK3007">XLOOKUP(F3007,'GIÁ'!A:A,'GIÁ'!D:D)</f>
        <v>15989.68</v>
      </c>
      <c r="AL3007" s="118">
        <f t="shared" si="10"/>
        <v>31979.36</v>
      </c>
      <c r="AM3007" s="118">
        <f t="shared" si="11"/>
        <v>0</v>
      </c>
      <c r="AN3007" s="119">
        <f t="shared" si="12"/>
        <v>0</v>
      </c>
      <c r="AO3007" s="118">
        <f t="shared" si="13"/>
        <v>0</v>
      </c>
      <c r="AP3007" s="121">
        <f t="shared" si="14"/>
        <v>31979.36</v>
      </c>
      <c r="AQ3007" s="122"/>
      <c r="AR3007" s="119"/>
    </row>
    <row r="3008" ht="22.5" customHeight="1">
      <c r="A3008" s="89">
        <v>46233.0</v>
      </c>
      <c r="B3008" s="90">
        <v>0.58125</v>
      </c>
      <c r="C3008" s="91" t="s">
        <v>1338</v>
      </c>
      <c r="D3008" s="129" t="str">
        <f t="array" ref="D3008">XLOOKUP(C3008,'DS ST'!A:A,'DS ST'!B:B)</f>
        <v>LTC</v>
      </c>
      <c r="E3008" s="94" t="str">
        <f t="array" ref="E3008">XLOOKUP($F3008,'GIÁ'!$A:$A,'GIÁ'!$E:$E)</f>
        <v>MÁT</v>
      </c>
      <c r="F3008" s="94">
        <v>8.936243700051E12</v>
      </c>
      <c r="G3008" s="95" t="s">
        <v>2734</v>
      </c>
      <c r="H3008" s="95" t="s">
        <v>1206</v>
      </c>
      <c r="I3008" s="96">
        <v>1.0</v>
      </c>
      <c r="J3008" s="96">
        <v>0.0</v>
      </c>
      <c r="K3008" s="98">
        <f t="shared" si="4"/>
        <v>1</v>
      </c>
      <c r="L3008" s="99" t="s">
        <v>6875</v>
      </c>
      <c r="M3008" s="100" t="s">
        <v>6876</v>
      </c>
      <c r="N3008" s="101" t="str">
        <f t="shared" si="139"/>
        <v>TRBLTC50198936243700051</v>
      </c>
      <c r="O3008" s="128"/>
      <c r="P3008" s="100"/>
      <c r="Q3008" s="103">
        <f t="shared" si="5"/>
        <v>1</v>
      </c>
      <c r="R3008" s="161"/>
      <c r="S3008" s="105"/>
      <c r="T3008" s="106"/>
      <c r="U3008" s="107"/>
      <c r="V3008" s="108" t="s">
        <v>756</v>
      </c>
      <c r="W3008" s="109" t="s">
        <v>1312</v>
      </c>
      <c r="X3008" s="110" t="str">
        <f t="shared" si="6"/>
        <v/>
      </c>
      <c r="Y3008" s="110" t="str">
        <f t="shared" si="7"/>
        <v/>
      </c>
      <c r="Z3008" s="139" t="str">
        <f t="shared" si="161"/>
        <v>Chưa xác định</v>
      </c>
      <c r="AA3008" s="109" t="s">
        <v>5260</v>
      </c>
      <c r="AB3008" s="106"/>
      <c r="AC3008" s="158"/>
      <c r="AD3008" s="160"/>
      <c r="AE3008" s="127"/>
      <c r="AF3008" s="113"/>
      <c r="AG3008" s="165" t="str">
        <f t="array" ref="AG3008">XLOOKUP(F3008,'CLV2'!A:A,'CLV2'!E:E)</f>
        <v>2.DELICA</v>
      </c>
      <c r="AH3008" s="115" t="str">
        <f t="array" ref="AH3008">XLOOKUP(F3008,'CLV2'!A:A,'CLV2'!F:F)</f>
        <v>3.COLD AND HOT DELICA</v>
      </c>
      <c r="AI3008" s="115" t="str">
        <f t="shared" si="8"/>
        <v>Pack</v>
      </c>
      <c r="AJ3008" s="116">
        <f t="shared" si="9"/>
        <v>1</v>
      </c>
      <c r="AK3008" s="117" t="str">
        <f t="array" ref="AK3008">XLOOKUP(F3008,'GIÁ'!A:A,'GIÁ'!D:D)</f>
        <v>12246.44</v>
      </c>
      <c r="AL3008" s="118">
        <f t="shared" si="10"/>
        <v>12246.44</v>
      </c>
      <c r="AM3008" s="118">
        <f t="shared" si="11"/>
        <v>0</v>
      </c>
      <c r="AN3008" s="119">
        <f t="shared" si="12"/>
        <v>0</v>
      </c>
      <c r="AO3008" s="118">
        <f t="shared" si="13"/>
        <v>0</v>
      </c>
      <c r="AP3008" s="121">
        <f t="shared" si="14"/>
        <v>12246.44</v>
      </c>
      <c r="AQ3008" s="122"/>
      <c r="AR3008" s="119"/>
    </row>
    <row r="3009" ht="22.5" customHeight="1">
      <c r="A3009" s="89">
        <v>46233.0</v>
      </c>
      <c r="B3009" s="90">
        <v>0.58125</v>
      </c>
      <c r="C3009" s="91" t="s">
        <v>1338</v>
      </c>
      <c r="D3009" s="129" t="str">
        <f t="array" ref="D3009">XLOOKUP(C3009,'DS ST'!A:A,'DS ST'!B:B)</f>
        <v>LTC</v>
      </c>
      <c r="E3009" s="94" t="str">
        <f t="array" ref="E3009">XLOOKUP($F3009,'GIÁ'!$A:$A,'GIÁ'!$E:$E)</f>
        <v>MÁT</v>
      </c>
      <c r="F3009" s="94">
        <v>8.936243700174E12</v>
      </c>
      <c r="G3009" s="95" t="s">
        <v>2761</v>
      </c>
      <c r="H3009" s="95" t="s">
        <v>57</v>
      </c>
      <c r="I3009" s="96">
        <v>2.0</v>
      </c>
      <c r="J3009" s="96">
        <v>0.0</v>
      </c>
      <c r="K3009" s="98">
        <f t="shared" si="4"/>
        <v>2</v>
      </c>
      <c r="L3009" s="99" t="s">
        <v>6875</v>
      </c>
      <c r="M3009" s="100" t="s">
        <v>6876</v>
      </c>
      <c r="N3009" s="101" t="str">
        <f t="shared" si="139"/>
        <v>TRBLTC50198936243700174</v>
      </c>
      <c r="O3009" s="128"/>
      <c r="P3009" s="100"/>
      <c r="Q3009" s="103">
        <f t="shared" si="5"/>
        <v>2</v>
      </c>
      <c r="R3009" s="161"/>
      <c r="S3009" s="105"/>
      <c r="T3009" s="106"/>
      <c r="U3009" s="107"/>
      <c r="V3009" s="108" t="s">
        <v>756</v>
      </c>
      <c r="W3009" s="109" t="s">
        <v>1312</v>
      </c>
      <c r="X3009" s="110" t="str">
        <f t="shared" si="6"/>
        <v/>
      </c>
      <c r="Y3009" s="110" t="str">
        <f t="shared" si="7"/>
        <v/>
      </c>
      <c r="Z3009" s="139" t="str">
        <f t="shared" si="161"/>
        <v>Chưa xác định</v>
      </c>
      <c r="AA3009" s="109" t="s">
        <v>5260</v>
      </c>
      <c r="AB3009" s="106"/>
      <c r="AC3009" s="158"/>
      <c r="AD3009" s="160"/>
      <c r="AE3009" s="127"/>
      <c r="AF3009" s="113"/>
      <c r="AG3009" s="165" t="str">
        <f t="array" ref="AG3009">XLOOKUP(F3009,'CLV2'!A:A,'CLV2'!E:E)</f>
        <v>2.DELICA</v>
      </c>
      <c r="AH3009" s="115" t="str">
        <f t="array" ref="AH3009">XLOOKUP(F3009,'CLV2'!A:A,'CLV2'!F:F)</f>
        <v>3.COLD AND HOT DELICA</v>
      </c>
      <c r="AI3009" s="115" t="str">
        <f t="shared" si="8"/>
        <v>Pack</v>
      </c>
      <c r="AJ3009" s="116">
        <f t="shared" si="9"/>
        <v>1</v>
      </c>
      <c r="AK3009" s="117" t="str">
        <f t="array" ref="AK3009">XLOOKUP(F3009,'GIÁ'!A:A,'GIÁ'!D:D)</f>
        <v>23138.19</v>
      </c>
      <c r="AL3009" s="118">
        <f t="shared" si="10"/>
        <v>46276.38</v>
      </c>
      <c r="AM3009" s="118">
        <f t="shared" si="11"/>
        <v>0</v>
      </c>
      <c r="AN3009" s="119">
        <f t="shared" si="12"/>
        <v>0</v>
      </c>
      <c r="AO3009" s="118">
        <f t="shared" si="13"/>
        <v>0</v>
      </c>
      <c r="AP3009" s="121">
        <f t="shared" si="14"/>
        <v>46276.38</v>
      </c>
      <c r="AQ3009" s="122"/>
      <c r="AR3009" s="119"/>
    </row>
    <row r="3010" ht="22.5" customHeight="1">
      <c r="A3010" s="89">
        <v>46233.0</v>
      </c>
      <c r="B3010" s="90">
        <v>0.58125</v>
      </c>
      <c r="C3010" s="91" t="s">
        <v>1338</v>
      </c>
      <c r="D3010" s="129" t="str">
        <f t="array" ref="D3010">XLOOKUP(C3010,'DS ST'!A:A,'DS ST'!B:B)</f>
        <v>LTC</v>
      </c>
      <c r="E3010" s="94" t="str">
        <f t="array" ref="E3010">XLOOKUP($F3010,'GIÁ'!$A:$A,'GIÁ'!$E:$E)</f>
        <v>MÁT</v>
      </c>
      <c r="F3010" s="94">
        <v>8.936243700181E12</v>
      </c>
      <c r="G3010" s="95" t="s">
        <v>2764</v>
      </c>
      <c r="H3010" s="95" t="s">
        <v>57</v>
      </c>
      <c r="I3010" s="96">
        <v>1.0</v>
      </c>
      <c r="J3010" s="96">
        <v>0.0</v>
      </c>
      <c r="K3010" s="98">
        <f t="shared" si="4"/>
        <v>1</v>
      </c>
      <c r="L3010" s="99" t="s">
        <v>6875</v>
      </c>
      <c r="M3010" s="100" t="s">
        <v>6876</v>
      </c>
      <c r="N3010" s="101" t="str">
        <f t="shared" si="139"/>
        <v>TRBLTC50198936243700181</v>
      </c>
      <c r="O3010" s="128"/>
      <c r="P3010" s="100"/>
      <c r="Q3010" s="103">
        <f t="shared" si="5"/>
        <v>1</v>
      </c>
      <c r="R3010" s="161"/>
      <c r="S3010" s="105"/>
      <c r="T3010" s="106"/>
      <c r="U3010" s="107"/>
      <c r="V3010" s="108" t="s">
        <v>756</v>
      </c>
      <c r="W3010" s="109" t="s">
        <v>1312</v>
      </c>
      <c r="X3010" s="110" t="str">
        <f t="shared" si="6"/>
        <v/>
      </c>
      <c r="Y3010" s="110" t="str">
        <f t="shared" si="7"/>
        <v/>
      </c>
      <c r="Z3010" s="139" t="str">
        <f t="shared" si="161"/>
        <v>Chưa xác định</v>
      </c>
      <c r="AA3010" s="109" t="s">
        <v>5260</v>
      </c>
      <c r="AB3010" s="106"/>
      <c r="AC3010" s="158"/>
      <c r="AD3010" s="160"/>
      <c r="AE3010" s="127"/>
      <c r="AF3010" s="113"/>
      <c r="AG3010" s="165" t="str">
        <f t="array" ref="AG3010">XLOOKUP(F3010,'CLV2'!A:A,'CLV2'!E:E)</f>
        <v>2.DELICA</v>
      </c>
      <c r="AH3010" s="115" t="str">
        <f t="array" ref="AH3010">XLOOKUP(F3010,'CLV2'!A:A,'CLV2'!F:F)</f>
        <v>3.COLD AND HOT DELICA</v>
      </c>
      <c r="AI3010" s="115" t="str">
        <f t="shared" si="8"/>
        <v>Pack</v>
      </c>
      <c r="AJ3010" s="116">
        <f t="shared" si="9"/>
        <v>1</v>
      </c>
      <c r="AK3010" s="117" t="str">
        <f t="array" ref="AK3010">XLOOKUP(F3010,'GIÁ'!A:A,'GIÁ'!D:D)</f>
        <v>17347.90</v>
      </c>
      <c r="AL3010" s="118">
        <f t="shared" si="10"/>
        <v>17347.9</v>
      </c>
      <c r="AM3010" s="118">
        <f t="shared" si="11"/>
        <v>0</v>
      </c>
      <c r="AN3010" s="119">
        <f t="shared" si="12"/>
        <v>0</v>
      </c>
      <c r="AO3010" s="118">
        <f t="shared" si="13"/>
        <v>0</v>
      </c>
      <c r="AP3010" s="121">
        <f t="shared" si="14"/>
        <v>17347.9</v>
      </c>
      <c r="AQ3010" s="122"/>
      <c r="AR3010" s="119"/>
    </row>
    <row r="3011" ht="22.5" customHeight="1">
      <c r="A3011" s="89">
        <v>46233.0</v>
      </c>
      <c r="B3011" s="90">
        <v>0.58125</v>
      </c>
      <c r="C3011" s="91" t="s">
        <v>1338</v>
      </c>
      <c r="D3011" s="129" t="str">
        <f t="array" ref="D3011">XLOOKUP(C3011,'DS ST'!A:A,'DS ST'!B:B)</f>
        <v>LTC</v>
      </c>
      <c r="E3011" s="94" t="str">
        <f t="array" ref="E3011">XLOOKUP($F3011,'GIÁ'!$A:$A,'GIÁ'!$E:$E)</f>
        <v>MÁT</v>
      </c>
      <c r="F3011" s="94">
        <v>8.935101608409E12</v>
      </c>
      <c r="G3011" s="95" t="s">
        <v>1897</v>
      </c>
      <c r="H3011" s="95" t="s">
        <v>224</v>
      </c>
      <c r="I3011" s="96">
        <v>6.0</v>
      </c>
      <c r="J3011" s="96">
        <v>0.0</v>
      </c>
      <c r="K3011" s="98">
        <f t="shared" si="4"/>
        <v>6</v>
      </c>
      <c r="L3011" s="99" t="s">
        <v>6875</v>
      </c>
      <c r="M3011" s="100" t="s">
        <v>6876</v>
      </c>
      <c r="N3011" s="101" t="str">
        <f t="shared" si="139"/>
        <v>TRBLTC50198935101608409</v>
      </c>
      <c r="O3011" s="128"/>
      <c r="P3011" s="100"/>
      <c r="Q3011" s="103">
        <f t="shared" si="5"/>
        <v>6</v>
      </c>
      <c r="R3011" s="161"/>
      <c r="S3011" s="105"/>
      <c r="T3011" s="106"/>
      <c r="U3011" s="107"/>
      <c r="V3011" s="108" t="s">
        <v>756</v>
      </c>
      <c r="W3011" s="109" t="s">
        <v>1312</v>
      </c>
      <c r="X3011" s="110" t="str">
        <f t="shared" si="6"/>
        <v/>
      </c>
      <c r="Y3011" s="110" t="str">
        <f t="shared" si="7"/>
        <v/>
      </c>
      <c r="Z3011" s="139" t="str">
        <f t="shared" si="161"/>
        <v>Chưa xác định</v>
      </c>
      <c r="AA3011" s="109" t="s">
        <v>5260</v>
      </c>
      <c r="AB3011" s="106"/>
      <c r="AC3011" s="158"/>
      <c r="AD3011" s="160"/>
      <c r="AE3011" s="127"/>
      <c r="AF3011" s="113"/>
      <c r="AG3011" s="165" t="str">
        <f t="array" ref="AG3011">XLOOKUP(F3011,'CLV2'!A:A,'CLV2'!E:E)</f>
        <v>2.CHILLED FOODS</v>
      </c>
      <c r="AH3011" s="115" t="str">
        <f t="array" ref="AH3011">XLOOKUP(F3011,'CLV2'!A:A,'CLV2'!F:F)</f>
        <v>3.OTHER CHILLED PRODUCTS</v>
      </c>
      <c r="AI3011" s="115" t="str">
        <f t="shared" si="8"/>
        <v>Pack</v>
      </c>
      <c r="AJ3011" s="116">
        <f t="shared" si="9"/>
        <v>1</v>
      </c>
      <c r="AK3011" s="117" t="str">
        <f t="array" ref="AK3011">XLOOKUP(F3011,'GIÁ'!A:A,'GIÁ'!D:D)</f>
        <v>8136.22</v>
      </c>
      <c r="AL3011" s="118">
        <f t="shared" si="10"/>
        <v>48817.32</v>
      </c>
      <c r="AM3011" s="118">
        <f t="shared" si="11"/>
        <v>0</v>
      </c>
      <c r="AN3011" s="119">
        <f t="shared" si="12"/>
        <v>0</v>
      </c>
      <c r="AO3011" s="118">
        <f t="shared" si="13"/>
        <v>0</v>
      </c>
      <c r="AP3011" s="121">
        <f t="shared" si="14"/>
        <v>48817.32</v>
      </c>
      <c r="AQ3011" s="122"/>
      <c r="AR3011" s="119"/>
    </row>
    <row r="3012" ht="22.5" customHeight="1">
      <c r="A3012" s="89">
        <v>46233.0</v>
      </c>
      <c r="B3012" s="90">
        <v>0.58125</v>
      </c>
      <c r="C3012" s="91" t="s">
        <v>1338</v>
      </c>
      <c r="D3012" s="129" t="str">
        <f t="array" ref="D3012">XLOOKUP(C3012,'DS ST'!A:A,'DS ST'!B:B)</f>
        <v>LTC</v>
      </c>
      <c r="E3012" s="94" t="str">
        <f t="array" ref="E3012">XLOOKUP($F3012,'GIÁ'!$A:$A,'GIÁ'!$E:$E)</f>
        <v>MÁT</v>
      </c>
      <c r="F3012" s="94">
        <v>6.954463411658E12</v>
      </c>
      <c r="G3012" s="95" t="s">
        <v>1360</v>
      </c>
      <c r="H3012" s="95" t="s">
        <v>224</v>
      </c>
      <c r="I3012" s="96">
        <v>6.0</v>
      </c>
      <c r="J3012" s="96">
        <v>0.0</v>
      </c>
      <c r="K3012" s="98">
        <f t="shared" si="4"/>
        <v>6</v>
      </c>
      <c r="L3012" s="99" t="s">
        <v>6875</v>
      </c>
      <c r="M3012" s="100" t="s">
        <v>6876</v>
      </c>
      <c r="N3012" s="101" t="str">
        <f t="shared" si="139"/>
        <v>TRBLTC50196954463411658</v>
      </c>
      <c r="O3012" s="128"/>
      <c r="P3012" s="100"/>
      <c r="Q3012" s="103">
        <f t="shared" si="5"/>
        <v>6</v>
      </c>
      <c r="R3012" s="161"/>
      <c r="S3012" s="105"/>
      <c r="T3012" s="106"/>
      <c r="U3012" s="107"/>
      <c r="V3012" s="108" t="s">
        <v>756</v>
      </c>
      <c r="W3012" s="109" t="s">
        <v>1312</v>
      </c>
      <c r="X3012" s="110" t="str">
        <f t="shared" si="6"/>
        <v/>
      </c>
      <c r="Y3012" s="110" t="str">
        <f t="shared" si="7"/>
        <v/>
      </c>
      <c r="Z3012" s="139" t="str">
        <f t="shared" si="161"/>
        <v>Chưa xác định</v>
      </c>
      <c r="AA3012" s="109" t="s">
        <v>5260</v>
      </c>
      <c r="AB3012" s="106"/>
      <c r="AC3012" s="158"/>
      <c r="AD3012" s="160"/>
      <c r="AE3012" s="127"/>
      <c r="AF3012" s="113"/>
      <c r="AG3012" s="165" t="str">
        <f t="array" ref="AG3012">XLOOKUP(F3012,'CLV2'!A:A,'CLV2'!E:E)</f>
        <v>2.CHILLED FOODS</v>
      </c>
      <c r="AH3012" s="115" t="str">
        <f t="array" ref="AH3012">XLOOKUP(F3012,'CLV2'!A:A,'CLV2'!F:F)</f>
        <v>3.OTHER CHILLED PRODUCTS</v>
      </c>
      <c r="AI3012" s="115" t="str">
        <f t="shared" si="8"/>
        <v>Pack</v>
      </c>
      <c r="AJ3012" s="116">
        <f t="shared" si="9"/>
        <v>1</v>
      </c>
      <c r="AK3012" s="117" t="str">
        <f t="array" ref="AK3012">XLOOKUP(F3012,'GIÁ'!A:A,'GIÁ'!D:D)</f>
        <v>24050.54</v>
      </c>
      <c r="AL3012" s="118">
        <f t="shared" si="10"/>
        <v>144303.24</v>
      </c>
      <c r="AM3012" s="118">
        <f t="shared" si="11"/>
        <v>0</v>
      </c>
      <c r="AN3012" s="119">
        <f t="shared" si="12"/>
        <v>0</v>
      </c>
      <c r="AO3012" s="118">
        <f t="shared" si="13"/>
        <v>0</v>
      </c>
      <c r="AP3012" s="121">
        <f t="shared" si="14"/>
        <v>144303.24</v>
      </c>
      <c r="AQ3012" s="122"/>
      <c r="AR3012" s="119"/>
    </row>
    <row r="3013" ht="22.5" customHeight="1">
      <c r="A3013" s="89">
        <v>46233.0</v>
      </c>
      <c r="B3013" s="90">
        <v>0.58125</v>
      </c>
      <c r="C3013" s="91" t="s">
        <v>1338</v>
      </c>
      <c r="D3013" s="129" t="str">
        <f t="array" ref="D3013">XLOOKUP(C3013,'DS ST'!A:A,'DS ST'!B:B)</f>
        <v>LTC</v>
      </c>
      <c r="E3013" s="94" t="str">
        <f t="array" ref="E3013">XLOOKUP($F3013,'GIÁ'!$A:$A,'GIÁ'!$E:$E)</f>
        <v>MÁT</v>
      </c>
      <c r="F3013" s="94">
        <v>8.934673538824E12</v>
      </c>
      <c r="G3013" s="95" t="s">
        <v>1667</v>
      </c>
      <c r="H3013" s="95" t="s">
        <v>57</v>
      </c>
      <c r="I3013" s="96">
        <v>8.0</v>
      </c>
      <c r="J3013" s="96">
        <v>0.0</v>
      </c>
      <c r="K3013" s="98">
        <f t="shared" si="4"/>
        <v>8</v>
      </c>
      <c r="L3013" s="99" t="s">
        <v>6875</v>
      </c>
      <c r="M3013" s="100" t="s">
        <v>6876</v>
      </c>
      <c r="N3013" s="101" t="str">
        <f t="shared" si="139"/>
        <v>TRBLTC50198934673538824</v>
      </c>
      <c r="O3013" s="128"/>
      <c r="P3013" s="100"/>
      <c r="Q3013" s="103">
        <f t="shared" si="5"/>
        <v>8</v>
      </c>
      <c r="R3013" s="161"/>
      <c r="S3013" s="105"/>
      <c r="T3013" s="106"/>
      <c r="U3013" s="107"/>
      <c r="V3013" s="108" t="s">
        <v>756</v>
      </c>
      <c r="W3013" s="109" t="s">
        <v>1312</v>
      </c>
      <c r="X3013" s="110" t="str">
        <f t="shared" si="6"/>
        <v/>
      </c>
      <c r="Y3013" s="110" t="str">
        <f t="shared" si="7"/>
        <v/>
      </c>
      <c r="Z3013" s="139" t="str">
        <f t="shared" si="161"/>
        <v>Chưa xác định</v>
      </c>
      <c r="AA3013" s="109" t="s">
        <v>5260</v>
      </c>
      <c r="AB3013" s="106"/>
      <c r="AC3013" s="158"/>
      <c r="AD3013" s="160"/>
      <c r="AE3013" s="127"/>
      <c r="AF3013" s="113"/>
      <c r="AG3013" s="165" t="str">
        <f t="array" ref="AG3013">XLOOKUP(F3013,'CLV2'!A:A,'CLV2'!E:E)</f>
        <v>2.DAIRY</v>
      </c>
      <c r="AH3013" s="115" t="str">
        <f t="array" ref="AH3013">XLOOKUP(F3013,'CLV2'!A:A,'CLV2'!F:F)</f>
        <v>3.YOGURT</v>
      </c>
      <c r="AI3013" s="115" t="str">
        <f t="shared" si="8"/>
        <v>Pack</v>
      </c>
      <c r="AJ3013" s="116">
        <f t="shared" si="9"/>
        <v>1</v>
      </c>
      <c r="AK3013" s="117" t="str">
        <f t="array" ref="AK3013">XLOOKUP(F3013,'GIÁ'!A:A,'GIÁ'!D:D)</f>
        <v>6629.69</v>
      </c>
      <c r="AL3013" s="118">
        <f t="shared" si="10"/>
        <v>53037.52</v>
      </c>
      <c r="AM3013" s="118">
        <f t="shared" si="11"/>
        <v>0</v>
      </c>
      <c r="AN3013" s="119">
        <f t="shared" si="12"/>
        <v>0</v>
      </c>
      <c r="AO3013" s="118">
        <f t="shared" si="13"/>
        <v>0</v>
      </c>
      <c r="AP3013" s="121">
        <f t="shared" si="14"/>
        <v>53037.52</v>
      </c>
      <c r="AQ3013" s="122"/>
      <c r="AR3013" s="119"/>
    </row>
    <row r="3014" ht="22.5" customHeight="1">
      <c r="A3014" s="89">
        <v>46233.0</v>
      </c>
      <c r="B3014" s="90">
        <v>0.58125</v>
      </c>
      <c r="C3014" s="91" t="s">
        <v>1338</v>
      </c>
      <c r="D3014" s="129" t="str">
        <f t="array" ref="D3014">XLOOKUP(C3014,'DS ST'!A:A,'DS ST'!B:B)</f>
        <v>LTC</v>
      </c>
      <c r="E3014" s="94" t="str">
        <f t="array" ref="E3014">XLOOKUP($F3014,'GIÁ'!$A:$A,'GIÁ'!$E:$E)</f>
        <v>MÁT</v>
      </c>
      <c r="F3014" s="94">
        <v>8.936219620178E12</v>
      </c>
      <c r="G3014" s="95" t="s">
        <v>2090</v>
      </c>
      <c r="H3014" s="95" t="s">
        <v>224</v>
      </c>
      <c r="I3014" s="96">
        <v>2.0</v>
      </c>
      <c r="J3014" s="96">
        <v>0.0</v>
      </c>
      <c r="K3014" s="98">
        <f t="shared" si="4"/>
        <v>2</v>
      </c>
      <c r="L3014" s="99" t="s">
        <v>6875</v>
      </c>
      <c r="M3014" s="100" t="s">
        <v>6876</v>
      </c>
      <c r="N3014" s="101" t="str">
        <f t="shared" si="139"/>
        <v>TRBLTC50198936219620178</v>
      </c>
      <c r="O3014" s="128"/>
      <c r="P3014" s="100"/>
      <c r="Q3014" s="103">
        <f t="shared" si="5"/>
        <v>2</v>
      </c>
      <c r="R3014" s="161"/>
      <c r="S3014" s="105"/>
      <c r="T3014" s="106"/>
      <c r="U3014" s="107"/>
      <c r="V3014" s="108" t="s">
        <v>756</v>
      </c>
      <c r="W3014" s="109" t="s">
        <v>1312</v>
      </c>
      <c r="X3014" s="110" t="str">
        <f t="shared" si="6"/>
        <v/>
      </c>
      <c r="Y3014" s="110" t="str">
        <f t="shared" si="7"/>
        <v/>
      </c>
      <c r="Z3014" s="139" t="str">
        <f t="shared" si="161"/>
        <v>Chưa xác định</v>
      </c>
      <c r="AA3014" s="109" t="s">
        <v>5260</v>
      </c>
      <c r="AB3014" s="106"/>
      <c r="AC3014" s="158"/>
      <c r="AD3014" s="160"/>
      <c r="AE3014" s="127"/>
      <c r="AF3014" s="113"/>
      <c r="AG3014" s="165" t="str">
        <f t="array" ref="AG3014">XLOOKUP(F3014,'CLV2'!A:A,'CLV2'!E:E)</f>
        <v>2.DELICA</v>
      </c>
      <c r="AH3014" s="115" t="str">
        <f t="array" ref="AH3014">XLOOKUP(F3014,'CLV2'!A:A,'CLV2'!F:F)</f>
        <v>3.COLD AND HOT DELICA</v>
      </c>
      <c r="AI3014" s="115" t="str">
        <f t="shared" si="8"/>
        <v>Pack</v>
      </c>
      <c r="AJ3014" s="116">
        <f t="shared" si="9"/>
        <v>1</v>
      </c>
      <c r="AK3014" s="117">
        <f t="array" ref="AK3014">XLOOKUP(F3014,'GIÁ'!A:A,'GIÁ'!D:D)</f>
        <v>6545</v>
      </c>
      <c r="AL3014" s="118">
        <f t="shared" si="10"/>
        <v>13090</v>
      </c>
      <c r="AM3014" s="118">
        <f t="shared" si="11"/>
        <v>0</v>
      </c>
      <c r="AN3014" s="119">
        <f t="shared" si="12"/>
        <v>0</v>
      </c>
      <c r="AO3014" s="118">
        <f t="shared" si="13"/>
        <v>0</v>
      </c>
      <c r="AP3014" s="121">
        <f t="shared" si="14"/>
        <v>13090</v>
      </c>
      <c r="AQ3014" s="122"/>
      <c r="AR3014" s="119"/>
    </row>
    <row r="3015" ht="22.5" customHeight="1">
      <c r="A3015" s="89">
        <v>46233.0</v>
      </c>
      <c r="B3015" s="90">
        <v>0.5465277777777777</v>
      </c>
      <c r="C3015" s="91" t="s">
        <v>628</v>
      </c>
      <c r="D3015" s="129" t="str">
        <f t="array" ref="D3015">XLOOKUP(C3015,'DS ST'!A:A,'DS ST'!B:B)</f>
        <v>A150</v>
      </c>
      <c r="E3015" s="94" t="str">
        <f t="array" ref="E3015">XLOOKUP($F3015,'GIÁ'!$A:$A,'GIÁ'!$E:$E)</f>
        <v>ĐÔNG</v>
      </c>
      <c r="F3015" s="94">
        <v>8.938555386015E12</v>
      </c>
      <c r="G3015" s="95" t="s">
        <v>3152</v>
      </c>
      <c r="H3015" s="95" t="s">
        <v>224</v>
      </c>
      <c r="I3015" s="96">
        <v>2.0</v>
      </c>
      <c r="J3015" s="96">
        <v>0.0</v>
      </c>
      <c r="K3015" s="98">
        <f t="shared" si="4"/>
        <v>2</v>
      </c>
      <c r="L3015" s="99" t="s">
        <v>6877</v>
      </c>
      <c r="M3015" s="100" t="s">
        <v>6878</v>
      </c>
      <c r="N3015" s="101" t="str">
        <f t="shared" si="139"/>
        <v>PT1590226-T0018938555386015</v>
      </c>
      <c r="O3015" s="128"/>
      <c r="P3015" s="100"/>
      <c r="Q3015" s="103">
        <f t="shared" si="5"/>
        <v>2</v>
      </c>
      <c r="R3015" s="161"/>
      <c r="S3015" s="105"/>
      <c r="T3015" s="106"/>
      <c r="U3015" s="107" t="s">
        <v>6586</v>
      </c>
      <c r="V3015" s="108" t="s">
        <v>756</v>
      </c>
      <c r="W3015" s="109" t="s">
        <v>1908</v>
      </c>
      <c r="X3015" s="110" t="str">
        <f t="shared" si="6"/>
        <v/>
      </c>
      <c r="Y3015" s="110" t="str">
        <f t="shared" si="7"/>
        <v/>
      </c>
      <c r="Z3015" s="109" t="s">
        <v>797</v>
      </c>
      <c r="AA3015" s="109" t="s">
        <v>802</v>
      </c>
      <c r="AB3015" s="106"/>
      <c r="AC3015" s="158"/>
      <c r="AD3015" s="160"/>
      <c r="AE3015" s="127"/>
      <c r="AF3015" s="113"/>
      <c r="AG3015" s="165" t="str">
        <f t="array" ref="AG3015">XLOOKUP(F3015,'CLV2'!A:A,'CLV2'!E:E)</f>
        <v>2.FROZEN FOODS</v>
      </c>
      <c r="AH3015" s="115" t="str">
        <f t="array" ref="AH3015">XLOOKUP(F3015,'CLV2'!A:A,'CLV2'!F:F)</f>
        <v>3.PASTRY AND DESSERTS</v>
      </c>
      <c r="AI3015" s="115" t="str">
        <f t="shared" si="8"/>
        <v>Pack</v>
      </c>
      <c r="AJ3015" s="116">
        <f t="shared" si="9"/>
        <v>1</v>
      </c>
      <c r="AK3015" s="117" t="str">
        <f t="array" ref="AK3015">XLOOKUP(F3015,'GIÁ'!A:A,'GIÁ'!D:D)</f>
        <v>23068.13</v>
      </c>
      <c r="AL3015" s="118">
        <f t="shared" si="10"/>
        <v>46136.26</v>
      </c>
      <c r="AM3015" s="118">
        <f t="shared" si="11"/>
        <v>0</v>
      </c>
      <c r="AN3015" s="119">
        <f t="shared" si="12"/>
        <v>0</v>
      </c>
      <c r="AO3015" s="118">
        <f t="shared" si="13"/>
        <v>46136.26</v>
      </c>
      <c r="AP3015" s="121">
        <f t="shared" si="14"/>
        <v>0</v>
      </c>
      <c r="AQ3015" s="122"/>
      <c r="AR3015" s="119"/>
    </row>
    <row r="3016" ht="22.5" customHeight="1">
      <c r="A3016" s="89">
        <v>46233.0</v>
      </c>
      <c r="B3016" s="90">
        <v>0.5465277777777777</v>
      </c>
      <c r="C3016" s="91" t="s">
        <v>628</v>
      </c>
      <c r="D3016" s="129" t="str">
        <f t="array" ref="D3016">XLOOKUP(C3016,'DS ST'!A:A,'DS ST'!B:B)</f>
        <v>A150</v>
      </c>
      <c r="E3016" s="94" t="str">
        <f t="array" ref="E3016">XLOOKUP($F3016,'GIÁ'!$A:$A,'GIÁ'!$E:$E)</f>
        <v>ĐÔNG</v>
      </c>
      <c r="F3016" s="94">
        <v>8.936077113287E12</v>
      </c>
      <c r="G3016" s="95" t="s">
        <v>2357</v>
      </c>
      <c r="H3016" s="95" t="s">
        <v>1206</v>
      </c>
      <c r="I3016" s="96">
        <v>6.0</v>
      </c>
      <c r="J3016" s="96">
        <v>0.0</v>
      </c>
      <c r="K3016" s="98">
        <f t="shared" si="4"/>
        <v>6</v>
      </c>
      <c r="L3016" s="99" t="s">
        <v>6877</v>
      </c>
      <c r="M3016" s="100" t="s">
        <v>6878</v>
      </c>
      <c r="N3016" s="101" t="str">
        <f t="shared" si="139"/>
        <v>PT1590226-T0018936077113287</v>
      </c>
      <c r="O3016" s="128"/>
      <c r="P3016" s="100"/>
      <c r="Q3016" s="103">
        <f t="shared" si="5"/>
        <v>6</v>
      </c>
      <c r="R3016" s="161"/>
      <c r="S3016" s="105"/>
      <c r="T3016" s="106"/>
      <c r="U3016" s="107" t="s">
        <v>6553</v>
      </c>
      <c r="V3016" s="108" t="s">
        <v>756</v>
      </c>
      <c r="W3016" s="109" t="s">
        <v>1908</v>
      </c>
      <c r="X3016" s="110" t="str">
        <f t="shared" si="6"/>
        <v/>
      </c>
      <c r="Y3016" s="110" t="str">
        <f t="shared" si="7"/>
        <v/>
      </c>
      <c r="Z3016" s="109" t="s">
        <v>797</v>
      </c>
      <c r="AA3016" s="109" t="s">
        <v>802</v>
      </c>
      <c r="AB3016" s="106"/>
      <c r="AC3016" s="158"/>
      <c r="AD3016" s="160"/>
      <c r="AE3016" s="127"/>
      <c r="AF3016" s="113"/>
      <c r="AG3016" s="165" t="str">
        <f t="array" ref="AG3016">XLOOKUP(F3016,'CLV2'!A:A,'CLV2'!E:E)</f>
        <v>2.FROZEN FOODS</v>
      </c>
      <c r="AH3016" s="115" t="str">
        <f t="array" ref="AH3016">XLOOKUP(F3016,'CLV2'!A:A,'CLV2'!F:F)</f>
        <v>3.PIZZA - READY MEALS</v>
      </c>
      <c r="AI3016" s="115" t="str">
        <f t="shared" si="8"/>
        <v>Pack</v>
      </c>
      <c r="AJ3016" s="116">
        <f t="shared" si="9"/>
        <v>1</v>
      </c>
      <c r="AK3016" s="117" t="str">
        <f t="array" ref="AK3016">XLOOKUP(F3016,'GIÁ'!A:A,'GIÁ'!D:D)</f>
        <v>26257.77</v>
      </c>
      <c r="AL3016" s="118">
        <f t="shared" si="10"/>
        <v>157546.62</v>
      </c>
      <c r="AM3016" s="118">
        <f t="shared" si="11"/>
        <v>0</v>
      </c>
      <c r="AN3016" s="119">
        <f t="shared" si="12"/>
        <v>0</v>
      </c>
      <c r="AO3016" s="118">
        <f t="shared" si="13"/>
        <v>157546.62</v>
      </c>
      <c r="AP3016" s="121">
        <f t="shared" si="14"/>
        <v>0</v>
      </c>
      <c r="AQ3016" s="122"/>
      <c r="AR3016" s="119"/>
    </row>
    <row r="3017" ht="22.5" customHeight="1">
      <c r="A3017" s="89">
        <v>46233.0</v>
      </c>
      <c r="B3017" s="90">
        <v>0.5465277777777777</v>
      </c>
      <c r="C3017" s="91" t="s">
        <v>628</v>
      </c>
      <c r="D3017" s="129" t="str">
        <f t="array" ref="D3017">XLOOKUP(C3017,'DS ST'!A:A,'DS ST'!B:B)</f>
        <v>A150</v>
      </c>
      <c r="E3017" s="94" t="str">
        <f t="array" ref="E3017">XLOOKUP($F3017,'GIÁ'!$A:$A,'GIÁ'!$E:$E)</f>
        <v>ĐÔNG</v>
      </c>
      <c r="F3017" s="94">
        <v>8.93607627967E12</v>
      </c>
      <c r="G3017" s="95" t="s">
        <v>2317</v>
      </c>
      <c r="H3017" s="95" t="s">
        <v>224</v>
      </c>
      <c r="I3017" s="96">
        <v>6.0</v>
      </c>
      <c r="J3017" s="96">
        <v>0.0</v>
      </c>
      <c r="K3017" s="98">
        <f t="shared" si="4"/>
        <v>6</v>
      </c>
      <c r="L3017" s="99" t="s">
        <v>6877</v>
      </c>
      <c r="M3017" s="100" t="s">
        <v>6878</v>
      </c>
      <c r="N3017" s="101" t="str">
        <f t="shared" si="139"/>
        <v>PT1590226-T0018936076279670</v>
      </c>
      <c r="O3017" s="128"/>
      <c r="P3017" s="100"/>
      <c r="Q3017" s="103">
        <f t="shared" si="5"/>
        <v>6</v>
      </c>
      <c r="R3017" s="161"/>
      <c r="S3017" s="105"/>
      <c r="T3017" s="106"/>
      <c r="U3017" s="107" t="s">
        <v>6530</v>
      </c>
      <c r="V3017" s="108" t="s">
        <v>756</v>
      </c>
      <c r="W3017" s="109" t="s">
        <v>1908</v>
      </c>
      <c r="X3017" s="110" t="str">
        <f t="shared" si="6"/>
        <v/>
      </c>
      <c r="Y3017" s="110" t="str">
        <f t="shared" si="7"/>
        <v/>
      </c>
      <c r="Z3017" s="109" t="s">
        <v>797</v>
      </c>
      <c r="AA3017" s="109" t="s">
        <v>802</v>
      </c>
      <c r="AB3017" s="106"/>
      <c r="AC3017" s="158"/>
      <c r="AD3017" s="160"/>
      <c r="AE3017" s="127"/>
      <c r="AF3017" s="113"/>
      <c r="AG3017" s="165" t="str">
        <f t="array" ref="AG3017">XLOOKUP(F3017,'CLV2'!A:A,'CLV2'!E:E)</f>
        <v>2.FROZEN FOODS</v>
      </c>
      <c r="AH3017" s="115" t="str">
        <f t="array" ref="AH3017">XLOOKUP(F3017,'CLV2'!A:A,'CLV2'!F:F)</f>
        <v>3.PASTRY AND DESSERTS</v>
      </c>
      <c r="AI3017" s="115" t="str">
        <f t="shared" si="8"/>
        <v>Pack</v>
      </c>
      <c r="AJ3017" s="116">
        <f t="shared" si="9"/>
        <v>1</v>
      </c>
      <c r="AK3017" s="117" t="str">
        <f t="array" ref="AK3017">XLOOKUP(F3017,'GIÁ'!A:A,'GIÁ'!D:D)</f>
        <v>26872.96</v>
      </c>
      <c r="AL3017" s="118">
        <f t="shared" si="10"/>
        <v>161237.76</v>
      </c>
      <c r="AM3017" s="118">
        <f t="shared" si="11"/>
        <v>0</v>
      </c>
      <c r="AN3017" s="119">
        <f t="shared" si="12"/>
        <v>0</v>
      </c>
      <c r="AO3017" s="118">
        <f t="shared" si="13"/>
        <v>161237.76</v>
      </c>
      <c r="AP3017" s="121">
        <f t="shared" si="14"/>
        <v>0</v>
      </c>
      <c r="AQ3017" s="122"/>
      <c r="AR3017" s="119"/>
    </row>
    <row r="3018" ht="22.5" customHeight="1">
      <c r="A3018" s="89">
        <v>46233.0</v>
      </c>
      <c r="B3018" s="90">
        <v>0.5465277777777777</v>
      </c>
      <c r="C3018" s="91" t="s">
        <v>628</v>
      </c>
      <c r="D3018" s="129" t="str">
        <f t="array" ref="D3018">XLOOKUP(C3018,'DS ST'!A:A,'DS ST'!B:B)</f>
        <v>A150</v>
      </c>
      <c r="E3018" s="94" t="str">
        <f t="array" ref="E3018">XLOOKUP($F3018,'GIÁ'!$A:$A,'GIÁ'!$E:$E)</f>
        <v>ĐÔNG</v>
      </c>
      <c r="F3018" s="94">
        <v>9.555894515624E12</v>
      </c>
      <c r="G3018" s="95" t="s">
        <v>3305</v>
      </c>
      <c r="H3018" s="95" t="s">
        <v>224</v>
      </c>
      <c r="I3018" s="96">
        <v>2.0</v>
      </c>
      <c r="J3018" s="96">
        <v>0.0</v>
      </c>
      <c r="K3018" s="98">
        <f t="shared" si="4"/>
        <v>2</v>
      </c>
      <c r="L3018" s="99" t="s">
        <v>6877</v>
      </c>
      <c r="M3018" s="100" t="s">
        <v>6878</v>
      </c>
      <c r="N3018" s="101" t="str">
        <f t="shared" si="139"/>
        <v>PT1590226-T0019555894515624</v>
      </c>
      <c r="O3018" s="128"/>
      <c r="P3018" s="100"/>
      <c r="Q3018" s="103">
        <f t="shared" si="5"/>
        <v>2</v>
      </c>
      <c r="R3018" s="161"/>
      <c r="S3018" s="105"/>
      <c r="T3018" s="106"/>
      <c r="U3018" s="107" t="s">
        <v>6556</v>
      </c>
      <c r="V3018" s="108" t="s">
        <v>756</v>
      </c>
      <c r="W3018" s="109" t="s">
        <v>1908</v>
      </c>
      <c r="X3018" s="110" t="str">
        <f t="shared" si="6"/>
        <v/>
      </c>
      <c r="Y3018" s="110" t="str">
        <f t="shared" si="7"/>
        <v/>
      </c>
      <c r="Z3018" s="109" t="s">
        <v>797</v>
      </c>
      <c r="AA3018" s="109" t="s">
        <v>802</v>
      </c>
      <c r="AB3018" s="106"/>
      <c r="AC3018" s="158"/>
      <c r="AD3018" s="160"/>
      <c r="AE3018" s="127"/>
      <c r="AF3018" s="113"/>
      <c r="AG3018" s="165" t="str">
        <f t="array" ref="AG3018">XLOOKUP(F3018,'CLV2'!A:A,'CLV2'!E:E)</f>
        <v>2.FROZEN FOODS</v>
      </c>
      <c r="AH3018" s="115" t="str">
        <f t="array" ref="AH3018">XLOOKUP(F3018,'CLV2'!A:A,'CLV2'!F:F)</f>
        <v>3.HOTPOT AND FRIED</v>
      </c>
      <c r="AI3018" s="115" t="str">
        <f t="shared" si="8"/>
        <v>Pack</v>
      </c>
      <c r="AJ3018" s="116">
        <f t="shared" si="9"/>
        <v>1</v>
      </c>
      <c r="AK3018" s="117" t="str">
        <f t="array" ref="AK3018">XLOOKUP(F3018,'GIÁ'!A:A,'GIÁ'!D:D)</f>
        <v>87761.05</v>
      </c>
      <c r="AL3018" s="118">
        <f t="shared" si="10"/>
        <v>175522.1</v>
      </c>
      <c r="AM3018" s="118">
        <f t="shared" si="11"/>
        <v>0</v>
      </c>
      <c r="AN3018" s="119">
        <f t="shared" si="12"/>
        <v>0</v>
      </c>
      <c r="AO3018" s="118">
        <f t="shared" si="13"/>
        <v>175522.1</v>
      </c>
      <c r="AP3018" s="121">
        <f t="shared" si="14"/>
        <v>0</v>
      </c>
      <c r="AQ3018" s="122"/>
      <c r="AR3018" s="119"/>
    </row>
    <row r="3019" ht="22.5" customHeight="1">
      <c r="A3019" s="89">
        <v>46233.0</v>
      </c>
      <c r="B3019" s="90">
        <v>0.5465277777777777</v>
      </c>
      <c r="C3019" s="91" t="s">
        <v>628</v>
      </c>
      <c r="D3019" s="129" t="str">
        <f t="array" ref="D3019">XLOOKUP(C3019,'DS ST'!A:A,'DS ST'!B:B)</f>
        <v>A150</v>
      </c>
      <c r="E3019" s="94" t="str">
        <f t="array" ref="E3019">XLOOKUP($F3019,'GIÁ'!$A:$A,'GIÁ'!$E:$E)</f>
        <v>ĐÔNG</v>
      </c>
      <c r="F3019" s="94">
        <v>8.93623909005E12</v>
      </c>
      <c r="G3019" s="95" t="s">
        <v>2717</v>
      </c>
      <c r="H3019" s="95" t="s">
        <v>75</v>
      </c>
      <c r="I3019" s="96">
        <v>4.0</v>
      </c>
      <c r="J3019" s="96">
        <v>0.0</v>
      </c>
      <c r="K3019" s="98">
        <f t="shared" si="4"/>
        <v>4</v>
      </c>
      <c r="L3019" s="99" t="s">
        <v>6877</v>
      </c>
      <c r="M3019" s="100" t="s">
        <v>6878</v>
      </c>
      <c r="N3019" s="101" t="str">
        <f t="shared" si="139"/>
        <v>PT1590226-T0018936239090050</v>
      </c>
      <c r="O3019" s="128"/>
      <c r="P3019" s="100"/>
      <c r="Q3019" s="103">
        <f t="shared" si="5"/>
        <v>4</v>
      </c>
      <c r="R3019" s="161"/>
      <c r="S3019" s="105"/>
      <c r="T3019" s="106"/>
      <c r="U3019" s="107" t="s">
        <v>6538</v>
      </c>
      <c r="V3019" s="108" t="s">
        <v>756</v>
      </c>
      <c r="W3019" s="109" t="s">
        <v>1908</v>
      </c>
      <c r="X3019" s="110" t="str">
        <f t="shared" si="6"/>
        <v/>
      </c>
      <c r="Y3019" s="110" t="str">
        <f t="shared" si="7"/>
        <v/>
      </c>
      <c r="Z3019" s="109" t="s">
        <v>797</v>
      </c>
      <c r="AA3019" s="109" t="s">
        <v>802</v>
      </c>
      <c r="AB3019" s="106"/>
      <c r="AC3019" s="158"/>
      <c r="AD3019" s="160"/>
      <c r="AE3019" s="127"/>
      <c r="AF3019" s="113"/>
      <c r="AG3019" s="165" t="str">
        <f t="array" ref="AG3019">XLOOKUP(F3019,'CLV2'!A:A,'CLV2'!E:E)</f>
        <v>2.MEAT</v>
      </c>
      <c r="AH3019" s="115" t="str">
        <f t="array" ref="AH3019">XLOOKUP(F3019,'CLV2'!A:A,'CLV2'!F:F)</f>
        <v>3.FROZEN MEAT</v>
      </c>
      <c r="AI3019" s="115" t="str">
        <f t="shared" si="8"/>
        <v>Pack</v>
      </c>
      <c r="AJ3019" s="116">
        <f t="shared" si="9"/>
        <v>1</v>
      </c>
      <c r="AK3019" s="117" t="str">
        <f t="array" ref="AK3019">XLOOKUP(F3019,'GIÁ'!A:A,'GIÁ'!D:D)</f>
        <v>118354.38</v>
      </c>
      <c r="AL3019" s="118">
        <f t="shared" si="10"/>
        <v>473417.52</v>
      </c>
      <c r="AM3019" s="118">
        <f t="shared" si="11"/>
        <v>0</v>
      </c>
      <c r="AN3019" s="119">
        <f t="shared" si="12"/>
        <v>0</v>
      </c>
      <c r="AO3019" s="118">
        <f t="shared" si="13"/>
        <v>473417.52</v>
      </c>
      <c r="AP3019" s="121">
        <f t="shared" si="14"/>
        <v>0</v>
      </c>
      <c r="AQ3019" s="122"/>
      <c r="AR3019" s="119"/>
    </row>
    <row r="3020" ht="22.5" customHeight="1">
      <c r="A3020" s="89">
        <v>46233.0</v>
      </c>
      <c r="B3020" s="90">
        <v>0.5465277777777777</v>
      </c>
      <c r="C3020" s="91" t="s">
        <v>628</v>
      </c>
      <c r="D3020" s="129" t="str">
        <f t="array" ref="D3020">XLOOKUP(C3020,'DS ST'!A:A,'DS ST'!B:B)</f>
        <v>A150</v>
      </c>
      <c r="E3020" s="94" t="str">
        <f t="array" ref="E3020">XLOOKUP($F3020,'GIÁ'!$A:$A,'GIÁ'!$E:$E)</f>
        <v>ĐÔNG</v>
      </c>
      <c r="F3020" s="94">
        <v>8.938559140026E12</v>
      </c>
      <c r="G3020" s="95" t="s">
        <v>3177</v>
      </c>
      <c r="H3020" s="95" t="s">
        <v>57</v>
      </c>
      <c r="I3020" s="96">
        <v>8.0</v>
      </c>
      <c r="J3020" s="96">
        <v>0.0</v>
      </c>
      <c r="K3020" s="98">
        <f t="shared" si="4"/>
        <v>8</v>
      </c>
      <c r="L3020" s="99" t="s">
        <v>6877</v>
      </c>
      <c r="M3020" s="100" t="s">
        <v>6878</v>
      </c>
      <c r="N3020" s="101" t="str">
        <f t="shared" si="139"/>
        <v>PT1590226-T0018938559140026</v>
      </c>
      <c r="O3020" s="128"/>
      <c r="P3020" s="100"/>
      <c r="Q3020" s="103">
        <f t="shared" si="5"/>
        <v>8</v>
      </c>
      <c r="R3020" s="161"/>
      <c r="S3020" s="105"/>
      <c r="T3020" s="106"/>
      <c r="U3020" s="107" t="s">
        <v>6544</v>
      </c>
      <c r="V3020" s="108" t="s">
        <v>756</v>
      </c>
      <c r="W3020" s="109" t="s">
        <v>1908</v>
      </c>
      <c r="X3020" s="110" t="str">
        <f t="shared" si="6"/>
        <v/>
      </c>
      <c r="Y3020" s="110" t="str">
        <f t="shared" si="7"/>
        <v/>
      </c>
      <c r="Z3020" s="109" t="s">
        <v>797</v>
      </c>
      <c r="AA3020" s="109" t="s">
        <v>802</v>
      </c>
      <c r="AB3020" s="106"/>
      <c r="AC3020" s="158"/>
      <c r="AD3020" s="160"/>
      <c r="AE3020" s="127"/>
      <c r="AF3020" s="113"/>
      <c r="AG3020" s="165" t="str">
        <f t="array" ref="AG3020">XLOOKUP(F3020,'CLV2'!A:A,'CLV2'!E:E)</f>
        <v>2.MEAT</v>
      </c>
      <c r="AH3020" s="115" t="str">
        <f t="array" ref="AH3020">XLOOKUP(F3020,'CLV2'!A:A,'CLV2'!F:F)</f>
        <v>3.FROZEN MEAT</v>
      </c>
      <c r="AI3020" s="115" t="str">
        <f t="shared" si="8"/>
        <v>Pack</v>
      </c>
      <c r="AJ3020" s="116">
        <f t="shared" si="9"/>
        <v>1</v>
      </c>
      <c r="AK3020" s="117" t="str">
        <f t="array" ref="AK3020">XLOOKUP(F3020,'GIÁ'!A:A,'GIÁ'!D:D)</f>
        <v>122581.24</v>
      </c>
      <c r="AL3020" s="118">
        <f t="shared" si="10"/>
        <v>980649.92</v>
      </c>
      <c r="AM3020" s="118">
        <f t="shared" si="11"/>
        <v>0</v>
      </c>
      <c r="AN3020" s="119">
        <f t="shared" si="12"/>
        <v>0</v>
      </c>
      <c r="AO3020" s="118">
        <f t="shared" si="13"/>
        <v>980649.92</v>
      </c>
      <c r="AP3020" s="121">
        <f t="shared" si="14"/>
        <v>0</v>
      </c>
      <c r="AQ3020" s="122"/>
      <c r="AR3020" s="119"/>
    </row>
    <row r="3021" ht="22.5" customHeight="1">
      <c r="A3021" s="89">
        <v>46233.0</v>
      </c>
      <c r="B3021" s="90">
        <v>0.3701388888888889</v>
      </c>
      <c r="C3021" s="91" t="s">
        <v>1612</v>
      </c>
      <c r="D3021" s="129" t="str">
        <f t="array" ref="D3021">XLOOKUP(C3021,'DS ST'!A:A,'DS ST'!B:B)</f>
        <v>SCV</v>
      </c>
      <c r="E3021" s="94" t="str">
        <f t="array" ref="E3021">XLOOKUP($F3021,'GIÁ'!$A:$A,'GIÁ'!$E:$E)</f>
        <v>ĐÔNG</v>
      </c>
      <c r="F3021" s="94">
        <v>8.934717275081E12</v>
      </c>
      <c r="G3021" s="95" t="s">
        <v>1735</v>
      </c>
      <c r="H3021" s="95" t="s">
        <v>224</v>
      </c>
      <c r="I3021" s="96">
        <v>2.0</v>
      </c>
      <c r="J3021" s="96">
        <v>0.0</v>
      </c>
      <c r="K3021" s="98">
        <f t="shared" si="4"/>
        <v>2</v>
      </c>
      <c r="L3021" s="99" t="s">
        <v>6879</v>
      </c>
      <c r="M3021" s="100" t="s">
        <v>6880</v>
      </c>
      <c r="N3021" s="101" t="str">
        <f t="shared" si="139"/>
        <v>PT1590217-T0018934717275081</v>
      </c>
      <c r="O3021" s="128"/>
      <c r="P3021" s="100"/>
      <c r="Q3021" s="103">
        <f t="shared" si="5"/>
        <v>2</v>
      </c>
      <c r="R3021" s="161"/>
      <c r="S3021" s="105"/>
      <c r="T3021" s="106"/>
      <c r="U3021" s="107" t="s">
        <v>6563</v>
      </c>
      <c r="V3021" s="108" t="s">
        <v>756</v>
      </c>
      <c r="W3021" s="109" t="s">
        <v>1908</v>
      </c>
      <c r="X3021" s="110" t="str">
        <f t="shared" si="6"/>
        <v/>
      </c>
      <c r="Y3021" s="110" t="str">
        <f t="shared" si="7"/>
        <v/>
      </c>
      <c r="Z3021" s="109" t="s">
        <v>797</v>
      </c>
      <c r="AA3021" s="109" t="s">
        <v>802</v>
      </c>
      <c r="AB3021" s="106"/>
      <c r="AC3021" s="158"/>
      <c r="AD3021" s="160"/>
      <c r="AE3021" s="127"/>
      <c r="AF3021" s="113"/>
      <c r="AG3021" s="165" t="str">
        <f t="array" ref="AG3021">XLOOKUP(F3021,'CLV2'!A:A,'CLV2'!E:E)</f>
        <v>2.FROZEN FOODS</v>
      </c>
      <c r="AH3021" s="115" t="str">
        <f t="array" ref="AH3021">XLOOKUP(F3021,'CLV2'!A:A,'CLV2'!F:F)</f>
        <v>3.DUMPLINGS</v>
      </c>
      <c r="AI3021" s="115" t="str">
        <f t="shared" si="8"/>
        <v>Pack</v>
      </c>
      <c r="AJ3021" s="116">
        <f t="shared" si="9"/>
        <v>1</v>
      </c>
      <c r="AK3021" s="117" t="str">
        <f t="array" ref="AK3021">XLOOKUP(F3021,'GIÁ'!A:A,'GIÁ'!D:D)</f>
        <v>42036.39</v>
      </c>
      <c r="AL3021" s="118">
        <f t="shared" si="10"/>
        <v>84072.78</v>
      </c>
      <c r="AM3021" s="118">
        <f t="shared" si="11"/>
        <v>0</v>
      </c>
      <c r="AN3021" s="119">
        <f t="shared" si="12"/>
        <v>0</v>
      </c>
      <c r="AO3021" s="118">
        <f t="shared" si="13"/>
        <v>84072.78</v>
      </c>
      <c r="AP3021" s="121">
        <f t="shared" si="14"/>
        <v>0</v>
      </c>
      <c r="AQ3021" s="122"/>
      <c r="AR3021" s="119"/>
    </row>
    <row r="3022" ht="22.5" customHeight="1">
      <c r="A3022" s="89">
        <v>46233.0</v>
      </c>
      <c r="B3022" s="90">
        <v>0.3701388888888889</v>
      </c>
      <c r="C3022" s="91" t="s">
        <v>1612</v>
      </c>
      <c r="D3022" s="129" t="str">
        <f t="array" ref="D3022">XLOOKUP(C3022,'DS ST'!A:A,'DS ST'!B:B)</f>
        <v>SCV</v>
      </c>
      <c r="E3022" s="94" t="str">
        <f t="array" ref="E3022">XLOOKUP($F3022,'GIÁ'!$A:$A,'GIÁ'!$E:$E)</f>
        <v>ĐÔNG</v>
      </c>
      <c r="F3022" s="94">
        <v>8.8880036524E12</v>
      </c>
      <c r="G3022" s="95" t="s">
        <v>1541</v>
      </c>
      <c r="H3022" s="95" t="s">
        <v>224</v>
      </c>
      <c r="I3022" s="96">
        <v>6.0</v>
      </c>
      <c r="J3022" s="96">
        <v>0.0</v>
      </c>
      <c r="K3022" s="98">
        <f t="shared" si="4"/>
        <v>6</v>
      </c>
      <c r="L3022" s="99" t="s">
        <v>6879</v>
      </c>
      <c r="M3022" s="100" t="s">
        <v>6880</v>
      </c>
      <c r="N3022" s="101" t="str">
        <f t="shared" si="139"/>
        <v>PT1590217-T0018888003652400</v>
      </c>
      <c r="O3022" s="128"/>
      <c r="P3022" s="100"/>
      <c r="Q3022" s="103">
        <f t="shared" si="5"/>
        <v>6</v>
      </c>
      <c r="R3022" s="161"/>
      <c r="S3022" s="105"/>
      <c r="T3022" s="106"/>
      <c r="U3022" s="107" t="s">
        <v>6564</v>
      </c>
      <c r="V3022" s="108" t="s">
        <v>756</v>
      </c>
      <c r="W3022" s="109" t="s">
        <v>1908</v>
      </c>
      <c r="X3022" s="110" t="str">
        <f t="shared" si="6"/>
        <v/>
      </c>
      <c r="Y3022" s="110" t="str">
        <f t="shared" si="7"/>
        <v/>
      </c>
      <c r="Z3022" s="109" t="s">
        <v>797</v>
      </c>
      <c r="AA3022" s="109" t="s">
        <v>802</v>
      </c>
      <c r="AB3022" s="106"/>
      <c r="AC3022" s="158"/>
      <c r="AD3022" s="160"/>
      <c r="AE3022" s="127"/>
      <c r="AF3022" s="113"/>
      <c r="AG3022" s="165" t="str">
        <f t="array" ref="AG3022">XLOOKUP(F3022,'CLV2'!A:A,'CLV2'!E:E)</f>
        <v>2.FROZEN FOODS</v>
      </c>
      <c r="AH3022" s="115" t="str">
        <f t="array" ref="AH3022">XLOOKUP(F3022,'CLV2'!A:A,'CLV2'!F:F)</f>
        <v>3.PASTRY AND DESSERTS</v>
      </c>
      <c r="AI3022" s="115" t="str">
        <f t="shared" si="8"/>
        <v>Pack</v>
      </c>
      <c r="AJ3022" s="116">
        <f t="shared" si="9"/>
        <v>1</v>
      </c>
      <c r="AK3022" s="117" t="str">
        <f t="array" ref="AK3022">XLOOKUP(F3022,'GIÁ'!A:A,'GIÁ'!D:D)</f>
        <v>31762.47</v>
      </c>
      <c r="AL3022" s="118">
        <f t="shared" si="10"/>
        <v>190574.82</v>
      </c>
      <c r="AM3022" s="118">
        <f t="shared" si="11"/>
        <v>0</v>
      </c>
      <c r="AN3022" s="119">
        <f t="shared" si="12"/>
        <v>0</v>
      </c>
      <c r="AO3022" s="118">
        <f t="shared" si="13"/>
        <v>190574.82</v>
      </c>
      <c r="AP3022" s="121">
        <f t="shared" si="14"/>
        <v>0</v>
      </c>
      <c r="AQ3022" s="122"/>
      <c r="AR3022" s="119"/>
    </row>
    <row r="3023" ht="22.5" customHeight="1">
      <c r="A3023" s="89">
        <v>46233.0</v>
      </c>
      <c r="B3023" s="90">
        <v>0.3701388888888889</v>
      </c>
      <c r="C3023" s="91" t="s">
        <v>1612</v>
      </c>
      <c r="D3023" s="129" t="str">
        <f t="array" ref="D3023">XLOOKUP(C3023,'DS ST'!A:A,'DS ST'!B:B)</f>
        <v>SCV</v>
      </c>
      <c r="E3023" s="94" t="str">
        <f t="array" ref="E3023">XLOOKUP($F3023,'GIÁ'!$A:$A,'GIÁ'!$E:$E)</f>
        <v>ĐÔNG</v>
      </c>
      <c r="F3023" s="94">
        <v>8.938532826121E12</v>
      </c>
      <c r="G3023" s="95" t="s">
        <v>3050</v>
      </c>
      <c r="H3023" s="95" t="s">
        <v>224</v>
      </c>
      <c r="I3023" s="96">
        <v>4.0</v>
      </c>
      <c r="J3023" s="96">
        <v>0.0</v>
      </c>
      <c r="K3023" s="98">
        <f t="shared" si="4"/>
        <v>4</v>
      </c>
      <c r="L3023" s="99" t="s">
        <v>6879</v>
      </c>
      <c r="M3023" s="100" t="s">
        <v>6880</v>
      </c>
      <c r="N3023" s="101" t="str">
        <f t="shared" si="139"/>
        <v>PT1590217-T0018938532826121</v>
      </c>
      <c r="O3023" s="128"/>
      <c r="P3023" s="100"/>
      <c r="Q3023" s="103">
        <f t="shared" si="5"/>
        <v>4</v>
      </c>
      <c r="R3023" s="161"/>
      <c r="S3023" s="105"/>
      <c r="T3023" s="106"/>
      <c r="U3023" s="107" t="s">
        <v>6541</v>
      </c>
      <c r="V3023" s="108" t="s">
        <v>756</v>
      </c>
      <c r="W3023" s="109" t="s">
        <v>1908</v>
      </c>
      <c r="X3023" s="110" t="str">
        <f t="shared" si="6"/>
        <v/>
      </c>
      <c r="Y3023" s="110" t="str">
        <f t="shared" si="7"/>
        <v/>
      </c>
      <c r="Z3023" s="109" t="s">
        <v>797</v>
      </c>
      <c r="AA3023" s="109" t="s">
        <v>802</v>
      </c>
      <c r="AB3023" s="106"/>
      <c r="AC3023" s="158"/>
      <c r="AD3023" s="160"/>
      <c r="AE3023" s="127"/>
      <c r="AF3023" s="113"/>
      <c r="AG3023" s="165" t="str">
        <f t="array" ref="AG3023">XLOOKUP(F3023,'CLV2'!A:A,'CLV2'!E:E)</f>
        <v>2.FROZEN FOODS</v>
      </c>
      <c r="AH3023" s="115" t="str">
        <f t="array" ref="AH3023">XLOOKUP(F3023,'CLV2'!A:A,'CLV2'!F:F)</f>
        <v>3.PASTRY AND DESSERTS</v>
      </c>
      <c r="AI3023" s="115" t="str">
        <f t="shared" si="8"/>
        <v>Pack</v>
      </c>
      <c r="AJ3023" s="116">
        <f t="shared" si="9"/>
        <v>1</v>
      </c>
      <c r="AK3023" s="117" t="str">
        <f t="array" ref="AK3023">XLOOKUP(F3023,'GIÁ'!A:A,'GIÁ'!D:D)</f>
        <v>21599.37</v>
      </c>
      <c r="AL3023" s="118">
        <f t="shared" si="10"/>
        <v>86397.48</v>
      </c>
      <c r="AM3023" s="118">
        <f t="shared" si="11"/>
        <v>0</v>
      </c>
      <c r="AN3023" s="119">
        <f t="shared" si="12"/>
        <v>0</v>
      </c>
      <c r="AO3023" s="118">
        <f t="shared" si="13"/>
        <v>86397.48</v>
      </c>
      <c r="AP3023" s="121">
        <f t="shared" si="14"/>
        <v>0</v>
      </c>
      <c r="AQ3023" s="122"/>
      <c r="AR3023" s="119"/>
    </row>
    <row r="3024" ht="22.5" customHeight="1">
      <c r="A3024" s="89">
        <v>46233.0</v>
      </c>
      <c r="B3024" s="90">
        <v>0.3701388888888889</v>
      </c>
      <c r="C3024" s="91" t="s">
        <v>1612</v>
      </c>
      <c r="D3024" s="129" t="str">
        <f t="array" ref="D3024">XLOOKUP(C3024,'DS ST'!A:A,'DS ST'!B:B)</f>
        <v>SCV</v>
      </c>
      <c r="E3024" s="94" t="str">
        <f t="array" ref="E3024">XLOOKUP($F3024,'GIÁ'!$A:$A,'GIÁ'!$E:$E)</f>
        <v>ĐÔNG</v>
      </c>
      <c r="F3024" s="94">
        <v>8.936210415551E12</v>
      </c>
      <c r="G3024" s="95" t="s">
        <v>2676</v>
      </c>
      <c r="H3024" s="95" t="s">
        <v>224</v>
      </c>
      <c r="I3024" s="96">
        <v>2.0</v>
      </c>
      <c r="J3024" s="96">
        <v>0.0</v>
      </c>
      <c r="K3024" s="98">
        <f t="shared" si="4"/>
        <v>2</v>
      </c>
      <c r="L3024" s="99" t="s">
        <v>6879</v>
      </c>
      <c r="M3024" s="100" t="s">
        <v>6880</v>
      </c>
      <c r="N3024" s="101" t="str">
        <f t="shared" si="139"/>
        <v>PT1590217-T0018936210415551</v>
      </c>
      <c r="O3024" s="128"/>
      <c r="P3024" s="100"/>
      <c r="Q3024" s="103">
        <f t="shared" si="5"/>
        <v>2</v>
      </c>
      <c r="R3024" s="161"/>
      <c r="S3024" s="105"/>
      <c r="T3024" s="106"/>
      <c r="U3024" s="107" t="s">
        <v>6554</v>
      </c>
      <c r="V3024" s="108" t="s">
        <v>756</v>
      </c>
      <c r="W3024" s="109" t="s">
        <v>1908</v>
      </c>
      <c r="X3024" s="110" t="str">
        <f t="shared" si="6"/>
        <v/>
      </c>
      <c r="Y3024" s="110" t="str">
        <f t="shared" si="7"/>
        <v/>
      </c>
      <c r="Z3024" s="109" t="s">
        <v>797</v>
      </c>
      <c r="AA3024" s="109" t="s">
        <v>802</v>
      </c>
      <c r="AB3024" s="106"/>
      <c r="AC3024" s="158"/>
      <c r="AD3024" s="160"/>
      <c r="AE3024" s="127"/>
      <c r="AF3024" s="113"/>
      <c r="AG3024" s="165" t="str">
        <f t="array" ref="AG3024">XLOOKUP(F3024,'CLV2'!A:A,'CLV2'!E:E)</f>
        <v>2.FROZEN FOODS</v>
      </c>
      <c r="AH3024" s="115" t="str">
        <f t="array" ref="AH3024">XLOOKUP(F3024,'CLV2'!A:A,'CLV2'!F:F)</f>
        <v>3.DUMPLINGS</v>
      </c>
      <c r="AI3024" s="115" t="str">
        <f t="shared" si="8"/>
        <v>Pack</v>
      </c>
      <c r="AJ3024" s="116">
        <f t="shared" si="9"/>
        <v>1</v>
      </c>
      <c r="AK3024" s="117" t="str">
        <f t="array" ref="AK3024">XLOOKUP(F3024,'GIÁ'!A:A,'GIÁ'!D:D)</f>
        <v>24150.20</v>
      </c>
      <c r="AL3024" s="118">
        <f t="shared" si="10"/>
        <v>48300.4</v>
      </c>
      <c r="AM3024" s="118">
        <f t="shared" si="11"/>
        <v>0</v>
      </c>
      <c r="AN3024" s="119">
        <f t="shared" si="12"/>
        <v>0</v>
      </c>
      <c r="AO3024" s="118">
        <f t="shared" si="13"/>
        <v>48300.4</v>
      </c>
      <c r="AP3024" s="121">
        <f t="shared" si="14"/>
        <v>0</v>
      </c>
      <c r="AQ3024" s="122"/>
      <c r="AR3024" s="119"/>
    </row>
    <row r="3025" ht="22.5" customHeight="1">
      <c r="A3025" s="89">
        <v>46233.0</v>
      </c>
      <c r="B3025" s="90">
        <v>0.3701388888888889</v>
      </c>
      <c r="C3025" s="91" t="s">
        <v>1612</v>
      </c>
      <c r="D3025" s="129" t="str">
        <f t="array" ref="D3025">XLOOKUP(C3025,'DS ST'!A:A,'DS ST'!B:B)</f>
        <v>SCV</v>
      </c>
      <c r="E3025" s="94" t="str">
        <f t="array" ref="E3025">XLOOKUP($F3025,'GIÁ'!$A:$A,'GIÁ'!$E:$E)</f>
        <v>ĐÔNG</v>
      </c>
      <c r="F3025" s="94">
        <v>8.93607627967E12</v>
      </c>
      <c r="G3025" s="95" t="s">
        <v>2317</v>
      </c>
      <c r="H3025" s="95" t="s">
        <v>224</v>
      </c>
      <c r="I3025" s="96">
        <v>4.0</v>
      </c>
      <c r="J3025" s="96">
        <v>0.0</v>
      </c>
      <c r="K3025" s="98">
        <f t="shared" si="4"/>
        <v>4</v>
      </c>
      <c r="L3025" s="99" t="s">
        <v>6879</v>
      </c>
      <c r="M3025" s="100" t="s">
        <v>6880</v>
      </c>
      <c r="N3025" s="101" t="str">
        <f t="shared" si="139"/>
        <v>PT1590217-T0018936076279670</v>
      </c>
      <c r="O3025" s="128"/>
      <c r="P3025" s="100"/>
      <c r="Q3025" s="103">
        <f t="shared" si="5"/>
        <v>4</v>
      </c>
      <c r="R3025" s="161"/>
      <c r="S3025" s="105"/>
      <c r="T3025" s="106"/>
      <c r="U3025" s="107" t="s">
        <v>6530</v>
      </c>
      <c r="V3025" s="108" t="s">
        <v>756</v>
      </c>
      <c r="W3025" s="109" t="s">
        <v>1908</v>
      </c>
      <c r="X3025" s="110" t="str">
        <f t="shared" si="6"/>
        <v/>
      </c>
      <c r="Y3025" s="110" t="str">
        <f t="shared" si="7"/>
        <v/>
      </c>
      <c r="Z3025" s="109" t="s">
        <v>797</v>
      </c>
      <c r="AA3025" s="109" t="s">
        <v>802</v>
      </c>
      <c r="AB3025" s="106"/>
      <c r="AC3025" s="158"/>
      <c r="AD3025" s="160"/>
      <c r="AE3025" s="127"/>
      <c r="AF3025" s="113"/>
      <c r="AG3025" s="165" t="str">
        <f t="array" ref="AG3025">XLOOKUP(F3025,'CLV2'!A:A,'CLV2'!E:E)</f>
        <v>2.FROZEN FOODS</v>
      </c>
      <c r="AH3025" s="115" t="str">
        <f t="array" ref="AH3025">XLOOKUP(F3025,'CLV2'!A:A,'CLV2'!F:F)</f>
        <v>3.PASTRY AND DESSERTS</v>
      </c>
      <c r="AI3025" s="115" t="str">
        <f t="shared" si="8"/>
        <v>Pack</v>
      </c>
      <c r="AJ3025" s="116">
        <f t="shared" si="9"/>
        <v>1</v>
      </c>
      <c r="AK3025" s="117" t="str">
        <f t="array" ref="AK3025">XLOOKUP(F3025,'GIÁ'!A:A,'GIÁ'!D:D)</f>
        <v>26872.96</v>
      </c>
      <c r="AL3025" s="118">
        <f t="shared" si="10"/>
        <v>107491.84</v>
      </c>
      <c r="AM3025" s="118">
        <f t="shared" si="11"/>
        <v>0</v>
      </c>
      <c r="AN3025" s="119">
        <f t="shared" si="12"/>
        <v>0</v>
      </c>
      <c r="AO3025" s="118">
        <f t="shared" si="13"/>
        <v>107491.84</v>
      </c>
      <c r="AP3025" s="121">
        <f t="shared" si="14"/>
        <v>0</v>
      </c>
      <c r="AQ3025" s="122"/>
      <c r="AR3025" s="119"/>
    </row>
    <row r="3026" ht="22.5" customHeight="1">
      <c r="A3026" s="89">
        <v>46233.0</v>
      </c>
      <c r="B3026" s="90">
        <v>0.3701388888888889</v>
      </c>
      <c r="C3026" s="91" t="s">
        <v>1612</v>
      </c>
      <c r="D3026" s="129" t="str">
        <f t="array" ref="D3026">XLOOKUP(C3026,'DS ST'!A:A,'DS ST'!B:B)</f>
        <v>SCV</v>
      </c>
      <c r="E3026" s="94" t="str">
        <f t="array" ref="E3026">XLOOKUP($F3026,'GIÁ'!$A:$A,'GIÁ'!$E:$E)</f>
        <v>ĐÔNG</v>
      </c>
      <c r="F3026" s="94">
        <v>8.935101608461E12</v>
      </c>
      <c r="G3026" s="95" t="s">
        <v>1899</v>
      </c>
      <c r="H3026" s="95" t="s">
        <v>224</v>
      </c>
      <c r="I3026" s="96">
        <v>2.0</v>
      </c>
      <c r="J3026" s="96">
        <v>0.0</v>
      </c>
      <c r="K3026" s="98">
        <f t="shared" si="4"/>
        <v>2</v>
      </c>
      <c r="L3026" s="99" t="s">
        <v>6879</v>
      </c>
      <c r="M3026" s="100" t="s">
        <v>6880</v>
      </c>
      <c r="N3026" s="101" t="str">
        <f t="shared" si="139"/>
        <v>PT1590217-T0018935101608461</v>
      </c>
      <c r="O3026" s="128"/>
      <c r="P3026" s="100"/>
      <c r="Q3026" s="103">
        <f t="shared" si="5"/>
        <v>2</v>
      </c>
      <c r="R3026" s="161"/>
      <c r="S3026" s="105"/>
      <c r="T3026" s="106"/>
      <c r="U3026" s="107" t="s">
        <v>6555</v>
      </c>
      <c r="V3026" s="108" t="s">
        <v>756</v>
      </c>
      <c r="W3026" s="109" t="s">
        <v>1908</v>
      </c>
      <c r="X3026" s="110" t="str">
        <f t="shared" si="6"/>
        <v/>
      </c>
      <c r="Y3026" s="110" t="str">
        <f t="shared" si="7"/>
        <v/>
      </c>
      <c r="Z3026" s="109" t="s">
        <v>797</v>
      </c>
      <c r="AA3026" s="109" t="s">
        <v>802</v>
      </c>
      <c r="AB3026" s="106"/>
      <c r="AC3026" s="158"/>
      <c r="AD3026" s="160"/>
      <c r="AE3026" s="127"/>
      <c r="AF3026" s="113"/>
      <c r="AG3026" s="165" t="str">
        <f t="array" ref="AG3026">XLOOKUP(F3026,'CLV2'!A:A,'CLV2'!E:E)</f>
        <v>2.FROZEN FOODS</v>
      </c>
      <c r="AH3026" s="115" t="str">
        <f t="array" ref="AH3026">XLOOKUP(F3026,'CLV2'!A:A,'CLV2'!F:F)</f>
        <v>3.HOTPOT AND FRIED</v>
      </c>
      <c r="AI3026" s="115" t="str">
        <f t="shared" si="8"/>
        <v>Pack</v>
      </c>
      <c r="AJ3026" s="116">
        <f t="shared" si="9"/>
        <v>1</v>
      </c>
      <c r="AK3026" s="117" t="str">
        <f t="array" ref="AK3026">XLOOKUP(F3026,'GIÁ'!A:A,'GIÁ'!D:D)</f>
        <v>16904.85</v>
      </c>
      <c r="AL3026" s="118">
        <f t="shared" si="10"/>
        <v>33809.7</v>
      </c>
      <c r="AM3026" s="118">
        <f t="shared" si="11"/>
        <v>0</v>
      </c>
      <c r="AN3026" s="119">
        <f t="shared" si="12"/>
        <v>0</v>
      </c>
      <c r="AO3026" s="118">
        <f t="shared" si="13"/>
        <v>33809.7</v>
      </c>
      <c r="AP3026" s="121">
        <f t="shared" si="14"/>
        <v>0</v>
      </c>
      <c r="AQ3026" s="122"/>
      <c r="AR3026" s="119"/>
    </row>
    <row r="3027" ht="22.5" customHeight="1">
      <c r="A3027" s="89">
        <v>46233.0</v>
      </c>
      <c r="B3027" s="90">
        <v>0.3701388888888889</v>
      </c>
      <c r="C3027" s="91" t="s">
        <v>1612</v>
      </c>
      <c r="D3027" s="129" t="str">
        <f t="array" ref="D3027">XLOOKUP(C3027,'DS ST'!A:A,'DS ST'!B:B)</f>
        <v>SCV</v>
      </c>
      <c r="E3027" s="94" t="str">
        <f t="array" ref="E3027">XLOOKUP($F3027,'GIÁ'!$A:$A,'GIÁ'!$E:$E)</f>
        <v>ĐÔNG</v>
      </c>
      <c r="F3027" s="94">
        <v>8.934717271236E12</v>
      </c>
      <c r="G3027" s="95" t="s">
        <v>1731</v>
      </c>
      <c r="H3027" s="95" t="s">
        <v>224</v>
      </c>
      <c r="I3027" s="96">
        <v>2.0</v>
      </c>
      <c r="J3027" s="96">
        <v>0.0</v>
      </c>
      <c r="K3027" s="98">
        <f t="shared" si="4"/>
        <v>2</v>
      </c>
      <c r="L3027" s="99" t="s">
        <v>6879</v>
      </c>
      <c r="M3027" s="100" t="s">
        <v>6880</v>
      </c>
      <c r="N3027" s="101" t="str">
        <f t="shared" si="139"/>
        <v>PT1590217-T0018934717271236</v>
      </c>
      <c r="O3027" s="128"/>
      <c r="P3027" s="100"/>
      <c r="Q3027" s="103">
        <f t="shared" si="5"/>
        <v>2</v>
      </c>
      <c r="R3027" s="161"/>
      <c r="S3027" s="105"/>
      <c r="T3027" s="106"/>
      <c r="U3027" s="107" t="s">
        <v>6586</v>
      </c>
      <c r="V3027" s="108" t="s">
        <v>756</v>
      </c>
      <c r="W3027" s="109" t="s">
        <v>1908</v>
      </c>
      <c r="X3027" s="110" t="str">
        <f t="shared" si="6"/>
        <v/>
      </c>
      <c r="Y3027" s="110" t="str">
        <f t="shared" si="7"/>
        <v/>
      </c>
      <c r="Z3027" s="109" t="s">
        <v>797</v>
      </c>
      <c r="AA3027" s="109" t="s">
        <v>802</v>
      </c>
      <c r="AB3027" s="106"/>
      <c r="AC3027" s="158"/>
      <c r="AD3027" s="160"/>
      <c r="AE3027" s="127"/>
      <c r="AF3027" s="113"/>
      <c r="AG3027" s="165" t="str">
        <f t="array" ref="AG3027">XLOOKUP(F3027,'CLV2'!A:A,'CLV2'!E:E)</f>
        <v>2.FROZEN FOODS</v>
      </c>
      <c r="AH3027" s="115" t="str">
        <f t="array" ref="AH3027">XLOOKUP(F3027,'CLV2'!A:A,'CLV2'!F:F)</f>
        <v>3.DUMPLINGS</v>
      </c>
      <c r="AI3027" s="115" t="str">
        <f t="shared" si="8"/>
        <v>Pack</v>
      </c>
      <c r="AJ3027" s="116">
        <f t="shared" si="9"/>
        <v>1</v>
      </c>
      <c r="AK3027" s="117" t="str">
        <f t="array" ref="AK3027">XLOOKUP(F3027,'GIÁ'!A:A,'GIÁ'!D:D)</f>
        <v>52399.89</v>
      </c>
      <c r="AL3027" s="118">
        <f t="shared" si="10"/>
        <v>104799.78</v>
      </c>
      <c r="AM3027" s="118">
        <f t="shared" si="11"/>
        <v>0</v>
      </c>
      <c r="AN3027" s="119">
        <f t="shared" si="12"/>
        <v>0</v>
      </c>
      <c r="AO3027" s="118">
        <f t="shared" si="13"/>
        <v>104799.78</v>
      </c>
      <c r="AP3027" s="121">
        <f t="shared" si="14"/>
        <v>0</v>
      </c>
      <c r="AQ3027" s="122"/>
      <c r="AR3027" s="119"/>
    </row>
    <row r="3028" ht="22.5" customHeight="1">
      <c r="A3028" s="89">
        <v>46233.0</v>
      </c>
      <c r="B3028" s="90">
        <v>0.3701388888888889</v>
      </c>
      <c r="C3028" s="91" t="s">
        <v>1612</v>
      </c>
      <c r="D3028" s="129" t="str">
        <f t="array" ref="D3028">XLOOKUP(C3028,'DS ST'!A:A,'DS ST'!B:B)</f>
        <v>SCV</v>
      </c>
      <c r="E3028" s="94" t="str">
        <f t="array" ref="E3028">XLOOKUP($F3028,'GIÁ'!$A:$A,'GIÁ'!$E:$E)</f>
        <v>ĐÔNG</v>
      </c>
      <c r="F3028" s="94">
        <v>8.93607711369E12</v>
      </c>
      <c r="G3028" s="95" t="s">
        <v>2364</v>
      </c>
      <c r="H3028" s="95" t="s">
        <v>57</v>
      </c>
      <c r="I3028" s="96">
        <v>4.0</v>
      </c>
      <c r="J3028" s="96">
        <v>0.0</v>
      </c>
      <c r="K3028" s="98">
        <f t="shared" si="4"/>
        <v>4</v>
      </c>
      <c r="L3028" s="99" t="s">
        <v>6879</v>
      </c>
      <c r="M3028" s="100" t="s">
        <v>6880</v>
      </c>
      <c r="N3028" s="101" t="str">
        <f t="shared" si="139"/>
        <v>PT1590217-T0018936077113690</v>
      </c>
      <c r="O3028" s="128"/>
      <c r="P3028" s="100"/>
      <c r="Q3028" s="103">
        <f t="shared" si="5"/>
        <v>4</v>
      </c>
      <c r="R3028" s="161"/>
      <c r="S3028" s="105"/>
      <c r="T3028" s="106"/>
      <c r="U3028" s="107" t="s">
        <v>6672</v>
      </c>
      <c r="V3028" s="108" t="s">
        <v>756</v>
      </c>
      <c r="W3028" s="109" t="s">
        <v>1908</v>
      </c>
      <c r="X3028" s="110" t="str">
        <f t="shared" si="6"/>
        <v/>
      </c>
      <c r="Y3028" s="110" t="str">
        <f t="shared" si="7"/>
        <v/>
      </c>
      <c r="Z3028" s="109" t="s">
        <v>797</v>
      </c>
      <c r="AA3028" s="109" t="s">
        <v>802</v>
      </c>
      <c r="AB3028" s="106"/>
      <c r="AC3028" s="158"/>
      <c r="AD3028" s="160"/>
      <c r="AE3028" s="127"/>
      <c r="AF3028" s="113"/>
      <c r="AG3028" s="165" t="str">
        <f t="array" ref="AG3028">XLOOKUP(F3028,'CLV2'!A:A,'CLV2'!E:E)</f>
        <v>2.FROZEN FOODS</v>
      </c>
      <c r="AH3028" s="115" t="str">
        <f t="array" ref="AH3028">XLOOKUP(F3028,'CLV2'!A:A,'CLV2'!F:F)</f>
        <v>3.PASTRY AND DESSERTS</v>
      </c>
      <c r="AI3028" s="115" t="str">
        <f t="shared" si="8"/>
        <v>Pack</v>
      </c>
      <c r="AJ3028" s="116">
        <f t="shared" si="9"/>
        <v>1</v>
      </c>
      <c r="AK3028" s="117" t="str">
        <f t="array" ref="AK3028">XLOOKUP(F3028,'GIÁ'!A:A,'GIÁ'!D:D)</f>
        <v>40108.39</v>
      </c>
      <c r="AL3028" s="118">
        <f t="shared" si="10"/>
        <v>160433.56</v>
      </c>
      <c r="AM3028" s="118">
        <f t="shared" si="11"/>
        <v>0</v>
      </c>
      <c r="AN3028" s="119">
        <f t="shared" si="12"/>
        <v>0</v>
      </c>
      <c r="AO3028" s="118">
        <f t="shared" si="13"/>
        <v>160433.56</v>
      </c>
      <c r="AP3028" s="121">
        <f t="shared" si="14"/>
        <v>0</v>
      </c>
      <c r="AQ3028" s="122"/>
      <c r="AR3028" s="119"/>
    </row>
    <row r="3029" ht="22.5" customHeight="1">
      <c r="A3029" s="89">
        <v>46233.0</v>
      </c>
      <c r="B3029" s="90">
        <v>0.3701388888888889</v>
      </c>
      <c r="C3029" s="91" t="s">
        <v>1612</v>
      </c>
      <c r="D3029" s="129" t="str">
        <f t="array" ref="D3029">XLOOKUP(C3029,'DS ST'!A:A,'DS ST'!B:B)</f>
        <v>SCV</v>
      </c>
      <c r="E3029" s="94" t="str">
        <f t="array" ref="E3029">XLOOKUP($F3029,'GIÁ'!$A:$A,'GIÁ'!$E:$E)</f>
        <v>ĐÔNG</v>
      </c>
      <c r="F3029" s="94">
        <v>8.936190860716E12</v>
      </c>
      <c r="G3029" s="95" t="s">
        <v>2610</v>
      </c>
      <c r="H3029" s="95" t="s">
        <v>93</v>
      </c>
      <c r="I3029" s="96">
        <v>6.0</v>
      </c>
      <c r="J3029" s="96">
        <v>0.0</v>
      </c>
      <c r="K3029" s="98">
        <f t="shared" si="4"/>
        <v>6</v>
      </c>
      <c r="L3029" s="99" t="s">
        <v>6879</v>
      </c>
      <c r="M3029" s="100" t="s">
        <v>6880</v>
      </c>
      <c r="N3029" s="101" t="str">
        <f t="shared" si="139"/>
        <v>PT1590217-T0018936190860716</v>
      </c>
      <c r="O3029" s="128"/>
      <c r="P3029" s="100"/>
      <c r="Q3029" s="103">
        <f t="shared" si="5"/>
        <v>6</v>
      </c>
      <c r="R3029" s="161"/>
      <c r="S3029" s="105"/>
      <c r="T3029" s="106"/>
      <c r="U3029" s="107" t="s">
        <v>6539</v>
      </c>
      <c r="V3029" s="108" t="s">
        <v>756</v>
      </c>
      <c r="W3029" s="109" t="s">
        <v>1908</v>
      </c>
      <c r="X3029" s="110" t="str">
        <f t="shared" si="6"/>
        <v/>
      </c>
      <c r="Y3029" s="110" t="str">
        <f t="shared" si="7"/>
        <v/>
      </c>
      <c r="Z3029" s="109" t="s">
        <v>797</v>
      </c>
      <c r="AA3029" s="109" t="s">
        <v>802</v>
      </c>
      <c r="AB3029" s="106"/>
      <c r="AC3029" s="158"/>
      <c r="AD3029" s="160"/>
      <c r="AE3029" s="127"/>
      <c r="AF3029" s="113"/>
      <c r="AG3029" s="165" t="str">
        <f t="array" ref="AG3029">XLOOKUP(F3029,'CLV2'!A:A,'CLV2'!E:E)</f>
        <v>2.MEAT</v>
      </c>
      <c r="AH3029" s="115" t="str">
        <f t="array" ref="AH3029">XLOOKUP(F3029,'CLV2'!A:A,'CLV2'!F:F)</f>
        <v>3.FROZEN MEAT</v>
      </c>
      <c r="AI3029" s="115" t="str">
        <f t="shared" si="8"/>
        <v>Pack</v>
      </c>
      <c r="AJ3029" s="116">
        <f t="shared" si="9"/>
        <v>1</v>
      </c>
      <c r="AK3029" s="117" t="str">
        <f t="array" ref="AK3029">XLOOKUP(F3029,'GIÁ'!A:A,'GIÁ'!D:D)</f>
        <v>49176.27</v>
      </c>
      <c r="AL3029" s="118">
        <f t="shared" si="10"/>
        <v>295057.62</v>
      </c>
      <c r="AM3029" s="118">
        <f t="shared" si="11"/>
        <v>0</v>
      </c>
      <c r="AN3029" s="119">
        <f t="shared" si="12"/>
        <v>0</v>
      </c>
      <c r="AO3029" s="118">
        <f t="shared" si="13"/>
        <v>295057.62</v>
      </c>
      <c r="AP3029" s="121">
        <f t="shared" si="14"/>
        <v>0</v>
      </c>
      <c r="AQ3029" s="122"/>
      <c r="AR3029" s="119"/>
    </row>
    <row r="3030" ht="22.5" customHeight="1">
      <c r="A3030" s="89">
        <v>46233.0</v>
      </c>
      <c r="B3030" s="90">
        <v>0.3701388888888889</v>
      </c>
      <c r="C3030" s="91" t="s">
        <v>1612</v>
      </c>
      <c r="D3030" s="129" t="str">
        <f t="array" ref="D3030">XLOOKUP(C3030,'DS ST'!A:A,'DS ST'!B:B)</f>
        <v>SCV</v>
      </c>
      <c r="E3030" s="94" t="str">
        <f t="array" ref="E3030">XLOOKUP($F3030,'GIÁ'!$A:$A,'GIÁ'!$E:$E)</f>
        <v>ĐÔNG</v>
      </c>
      <c r="F3030" s="94">
        <v>8.936239090036E12</v>
      </c>
      <c r="G3030" s="95" t="s">
        <v>2713</v>
      </c>
      <c r="H3030" s="95" t="s">
        <v>75</v>
      </c>
      <c r="I3030" s="96">
        <v>2.0</v>
      </c>
      <c r="J3030" s="96">
        <v>0.0</v>
      </c>
      <c r="K3030" s="98">
        <f t="shared" si="4"/>
        <v>2</v>
      </c>
      <c r="L3030" s="99" t="s">
        <v>6879</v>
      </c>
      <c r="M3030" s="100" t="s">
        <v>6880</v>
      </c>
      <c r="N3030" s="101" t="str">
        <f t="shared" si="139"/>
        <v>PT1590217-T0018936239090036</v>
      </c>
      <c r="O3030" s="128"/>
      <c r="P3030" s="100"/>
      <c r="Q3030" s="103">
        <f t="shared" si="5"/>
        <v>2</v>
      </c>
      <c r="R3030" s="161"/>
      <c r="S3030" s="105"/>
      <c r="T3030" s="106"/>
      <c r="U3030" s="107" t="s">
        <v>6539</v>
      </c>
      <c r="V3030" s="108" t="s">
        <v>756</v>
      </c>
      <c r="W3030" s="109" t="s">
        <v>1908</v>
      </c>
      <c r="X3030" s="110" t="str">
        <f t="shared" si="6"/>
        <v/>
      </c>
      <c r="Y3030" s="110" t="str">
        <f t="shared" si="7"/>
        <v/>
      </c>
      <c r="Z3030" s="109" t="s">
        <v>797</v>
      </c>
      <c r="AA3030" s="109" t="s">
        <v>802</v>
      </c>
      <c r="AB3030" s="106"/>
      <c r="AC3030" s="158"/>
      <c r="AD3030" s="160"/>
      <c r="AE3030" s="127"/>
      <c r="AF3030" s="113"/>
      <c r="AG3030" s="165" t="str">
        <f t="array" ref="AG3030">XLOOKUP(F3030,'CLV2'!A:A,'CLV2'!E:E)</f>
        <v>2.MEAT</v>
      </c>
      <c r="AH3030" s="115" t="str">
        <f t="array" ref="AH3030">XLOOKUP(F3030,'CLV2'!A:A,'CLV2'!F:F)</f>
        <v>3.FROZEN MEAT</v>
      </c>
      <c r="AI3030" s="115" t="str">
        <f t="shared" si="8"/>
        <v>Pack</v>
      </c>
      <c r="AJ3030" s="116">
        <f t="shared" si="9"/>
        <v>1</v>
      </c>
      <c r="AK3030" s="117" t="str">
        <f t="array" ref="AK3030">XLOOKUP(F3030,'GIÁ'!A:A,'GIÁ'!D:D)</f>
        <v>47814.16</v>
      </c>
      <c r="AL3030" s="118">
        <f t="shared" si="10"/>
        <v>95628.32</v>
      </c>
      <c r="AM3030" s="118">
        <f t="shared" si="11"/>
        <v>0</v>
      </c>
      <c r="AN3030" s="119">
        <f t="shared" si="12"/>
        <v>0</v>
      </c>
      <c r="AO3030" s="118">
        <f t="shared" si="13"/>
        <v>95628.32</v>
      </c>
      <c r="AP3030" s="121">
        <f t="shared" si="14"/>
        <v>0</v>
      </c>
      <c r="AQ3030" s="122"/>
      <c r="AR3030" s="119"/>
    </row>
    <row r="3031" ht="22.5" customHeight="1">
      <c r="A3031" s="89">
        <v>46233.0</v>
      </c>
      <c r="B3031" s="90">
        <v>0.3701388888888889</v>
      </c>
      <c r="C3031" s="91" t="s">
        <v>1612</v>
      </c>
      <c r="D3031" s="129" t="str">
        <f t="array" ref="D3031">XLOOKUP(C3031,'DS ST'!A:A,'DS ST'!B:B)</f>
        <v>SCV</v>
      </c>
      <c r="E3031" s="94" t="str">
        <f t="array" ref="E3031">XLOOKUP($F3031,'GIÁ'!$A:$A,'GIÁ'!$E:$E)</f>
        <v>ĐÔNG</v>
      </c>
      <c r="F3031" s="94">
        <v>8.936190860464E12</v>
      </c>
      <c r="G3031" s="95" t="s">
        <v>2608</v>
      </c>
      <c r="H3031" s="95" t="s">
        <v>93</v>
      </c>
      <c r="I3031" s="96">
        <v>4.0</v>
      </c>
      <c r="J3031" s="96">
        <v>0.0</v>
      </c>
      <c r="K3031" s="98">
        <f t="shared" si="4"/>
        <v>4</v>
      </c>
      <c r="L3031" s="99" t="s">
        <v>6879</v>
      </c>
      <c r="M3031" s="100" t="s">
        <v>6880</v>
      </c>
      <c r="N3031" s="101" t="str">
        <f t="shared" si="139"/>
        <v>PT1590217-T0018936190860464</v>
      </c>
      <c r="O3031" s="128"/>
      <c r="P3031" s="100"/>
      <c r="Q3031" s="103">
        <f t="shared" si="5"/>
        <v>4</v>
      </c>
      <c r="R3031" s="161"/>
      <c r="S3031" s="105"/>
      <c r="T3031" s="106"/>
      <c r="U3031" s="107" t="s">
        <v>6543</v>
      </c>
      <c r="V3031" s="108" t="s">
        <v>756</v>
      </c>
      <c r="W3031" s="109" t="s">
        <v>1908</v>
      </c>
      <c r="X3031" s="110" t="str">
        <f t="shared" si="6"/>
        <v/>
      </c>
      <c r="Y3031" s="110" t="str">
        <f t="shared" si="7"/>
        <v/>
      </c>
      <c r="Z3031" s="109" t="s">
        <v>797</v>
      </c>
      <c r="AA3031" s="109" t="s">
        <v>802</v>
      </c>
      <c r="AB3031" s="106"/>
      <c r="AC3031" s="158"/>
      <c r="AD3031" s="160"/>
      <c r="AE3031" s="127"/>
      <c r="AF3031" s="113"/>
      <c r="AG3031" s="165" t="str">
        <f t="array" ref="AG3031">XLOOKUP(F3031,'CLV2'!A:A,'CLV2'!E:E)</f>
        <v>2.MEAT</v>
      </c>
      <c r="AH3031" s="115" t="str">
        <f t="array" ref="AH3031">XLOOKUP(F3031,'CLV2'!A:A,'CLV2'!F:F)</f>
        <v>3.FROZEN MEAT</v>
      </c>
      <c r="AI3031" s="115" t="str">
        <f t="shared" si="8"/>
        <v>Pack</v>
      </c>
      <c r="AJ3031" s="116">
        <f t="shared" si="9"/>
        <v>1</v>
      </c>
      <c r="AK3031" s="117" t="str">
        <f t="array" ref="AK3031">XLOOKUP(F3031,'GIÁ'!A:A,'GIÁ'!D:D)</f>
        <v>43621.31</v>
      </c>
      <c r="AL3031" s="118">
        <f t="shared" si="10"/>
        <v>174485.24</v>
      </c>
      <c r="AM3031" s="118">
        <f t="shared" si="11"/>
        <v>0</v>
      </c>
      <c r="AN3031" s="119">
        <f t="shared" si="12"/>
        <v>0</v>
      </c>
      <c r="AO3031" s="118">
        <f t="shared" si="13"/>
        <v>174485.24</v>
      </c>
      <c r="AP3031" s="121">
        <f t="shared" si="14"/>
        <v>0</v>
      </c>
      <c r="AQ3031" s="122"/>
      <c r="AR3031" s="119"/>
    </row>
    <row r="3032" ht="22.5" customHeight="1">
      <c r="A3032" s="89">
        <v>46233.0</v>
      </c>
      <c r="B3032" s="90">
        <v>0.4236111111111111</v>
      </c>
      <c r="C3032" s="91" t="s">
        <v>1612</v>
      </c>
      <c r="D3032" s="129" t="str">
        <f t="array" ref="D3032">XLOOKUP(C3032,'DS ST'!A:A,'DS ST'!B:B)</f>
        <v>SCV</v>
      </c>
      <c r="E3032" s="94" t="str">
        <f t="array" ref="E3032">XLOOKUP($F3032,'GIÁ'!$A:$A,'GIÁ'!$E:$E)</f>
        <v>MÁT</v>
      </c>
      <c r="F3032" s="94">
        <v>1100918.0</v>
      </c>
      <c r="G3032" s="95" t="s">
        <v>5511</v>
      </c>
      <c r="H3032" s="95" t="s">
        <v>273</v>
      </c>
      <c r="I3032" s="96">
        <v>18.0</v>
      </c>
      <c r="J3032" s="96">
        <v>17.64</v>
      </c>
      <c r="K3032" s="98">
        <f t="shared" si="4"/>
        <v>0.36</v>
      </c>
      <c r="L3032" s="99" t="s">
        <v>6881</v>
      </c>
      <c r="M3032" s="100" t="s">
        <v>6882</v>
      </c>
      <c r="N3032" s="101" t="str">
        <f t="shared" si="139"/>
        <v>TRBSCV5141100918</v>
      </c>
      <c r="O3032" s="128">
        <v>0.35999999999999943</v>
      </c>
      <c r="P3032" s="100"/>
      <c r="Q3032" s="103">
        <f t="shared" si="5"/>
        <v>0</v>
      </c>
      <c r="R3032" s="161"/>
      <c r="S3032" s="105"/>
      <c r="T3032" s="106"/>
      <c r="U3032" s="107"/>
      <c r="V3032" s="108" t="s">
        <v>756</v>
      </c>
      <c r="W3032" s="109" t="s">
        <v>505</v>
      </c>
      <c r="X3032" s="110" t="str">
        <f t="shared" si="6"/>
        <v>Hao hụt</v>
      </c>
      <c r="Y3032" s="110" t="str">
        <f t="shared" si="7"/>
        <v/>
      </c>
      <c r="Z3032" s="139" t="str">
        <f t="shared" ref="Z3032:Z3034" si="162">IF(N(Q3032)&lt;=0,"",IF(ISNUMBER(SEARCH("Thiếu kiện",V3032)),"Kho đông mát",IF(AND(N(Q3032)&gt;0,N(P3032)&gt;0,OR(ISNUMBER(SEARCH("Hình KDB",U3032)),ISNUMBER(SEARCH("Hình tele",U3032)),ISNUMBER(SEARCH("sai code",U3032)),ISNUMBER(SEARCH("ST nhận",U3032)))),"Kho đông mát",IF(AND(W3032="DC giao thiếu",OR(ISNUMBER(SEARCH("Hình KDB",U3032)),ISNUMBER(SEARCH("Hình tele",U3032)),ISNUMBER(SEARCH("sai code",U3032)))),"Kho đông mát",IF(W3032="DC giao thiếu","Chưa xác định",IF(AND(W3032="DC pick sai",OR(ISNUMBER(SEARCH("Hình KDB",U3032)),ISNUMBER(SEARCH("Hình tele",U3032)),ISNUMBER(SEARCH("sai code",U3032)),ISNUMBER(SEARCH("ST nhận",U3032)))),"Kho đông mát",IF(W3032="DC pick sai","Chưa xác định",IF(AND(W3032="Hao hụt",N(O3032)&gt;0,OR(ISNUMBER(SEARCH("Hình KDB",U3032)),ISNUMBER(SEARCH("Hình tele",U3032)),ISNUMBER(SEARCH("sai code",U3032)),ISNUMBER(SEARCH("ST nhận",U3032)))),"Kho đông mát",IF(W3032="Hao hụt","Chưa xác định",IF(OR(W3032="VT giao sai điểm",W3032="Không đạt nhiệt độ",W3032="TX giao thiếu kiện",W3032="Hàng không đạt CL"),"Kho đông mát",IF(W3032="Chưa xác định","Chưa xác định",IF(N(P3032)&gt;0,"Chưa xác định",""))))))))))))</f>
        <v/>
      </c>
      <c r="AA3032" s="109" t="s">
        <v>802</v>
      </c>
      <c r="AB3032" s="106"/>
      <c r="AC3032" s="158"/>
      <c r="AD3032" s="160"/>
      <c r="AE3032" s="127"/>
      <c r="AF3032" s="113"/>
      <c r="AG3032" s="165" t="str">
        <f t="array" ref="AG3032">XLOOKUP(F3032,'CLV2'!A:A,'CLV2'!E:E)</f>
        <v>2.FRUITS</v>
      </c>
      <c r="AH3032" s="115" t="str">
        <f t="array" ref="AH3032">XLOOKUP(F3032,'CLV2'!A:A,'CLV2'!F:F)</f>
        <v>3.IMPORT FRUITS</v>
      </c>
      <c r="AI3032" s="115" t="str">
        <f t="shared" si="8"/>
        <v>KG</v>
      </c>
      <c r="AJ3032" s="116">
        <f t="shared" si="9"/>
        <v>0.02</v>
      </c>
      <c r="AK3032" s="117" t="str">
        <f t="array" ref="AK3032">XLOOKUP(F3032,'GIÁ'!A:A,'GIÁ'!D:D)</f>
        <v>121296.91</v>
      </c>
      <c r="AL3032" s="118">
        <f t="shared" si="10"/>
        <v>43666.8876</v>
      </c>
      <c r="AM3032" s="118">
        <f t="shared" si="11"/>
        <v>43666.8876</v>
      </c>
      <c r="AN3032" s="119">
        <f t="shared" si="12"/>
        <v>0</v>
      </c>
      <c r="AO3032" s="118">
        <f t="shared" si="13"/>
        <v>0</v>
      </c>
      <c r="AP3032" s="121">
        <f t="shared" si="14"/>
        <v>0</v>
      </c>
      <c r="AQ3032" s="122"/>
      <c r="AR3032" s="119"/>
    </row>
    <row r="3033" ht="22.5" customHeight="1">
      <c r="A3033" s="89">
        <v>46233.0</v>
      </c>
      <c r="B3033" s="90">
        <v>0.4236111111111111</v>
      </c>
      <c r="C3033" s="91" t="s">
        <v>1612</v>
      </c>
      <c r="D3033" s="129" t="str">
        <f t="array" ref="D3033">XLOOKUP(C3033,'DS ST'!A:A,'DS ST'!B:B)</f>
        <v>SCV</v>
      </c>
      <c r="E3033" s="94" t="str">
        <f t="array" ref="E3033">XLOOKUP($F3033,'GIÁ'!$A:$A,'GIÁ'!$E:$E)</f>
        <v>MÁT</v>
      </c>
      <c r="F3033" s="94">
        <v>8.934673605823E12</v>
      </c>
      <c r="G3033" s="95" t="s">
        <v>1689</v>
      </c>
      <c r="H3033" s="95" t="s">
        <v>57</v>
      </c>
      <c r="I3033" s="96">
        <v>51.0</v>
      </c>
      <c r="J3033" s="96">
        <v>48.0</v>
      </c>
      <c r="K3033" s="98">
        <f t="shared" si="4"/>
        <v>3</v>
      </c>
      <c r="L3033" s="99" t="s">
        <v>6881</v>
      </c>
      <c r="M3033" s="100" t="s">
        <v>6883</v>
      </c>
      <c r="N3033" s="101" t="str">
        <f t="shared" si="139"/>
        <v>TRBSCV59618934673605823</v>
      </c>
      <c r="O3033" s="128"/>
      <c r="P3033" s="100"/>
      <c r="Q3033" s="103">
        <f t="shared" si="5"/>
        <v>3</v>
      </c>
      <c r="R3033" s="161"/>
      <c r="S3033" s="105"/>
      <c r="T3033" s="106"/>
      <c r="U3033" s="107"/>
      <c r="V3033" s="108" t="s">
        <v>756</v>
      </c>
      <c r="W3033" s="109" t="s">
        <v>1312</v>
      </c>
      <c r="X3033" s="110" t="str">
        <f t="shared" si="6"/>
        <v/>
      </c>
      <c r="Y3033" s="110" t="str">
        <f t="shared" si="7"/>
        <v/>
      </c>
      <c r="Z3033" s="139" t="str">
        <f t="shared" si="162"/>
        <v>Chưa xác định</v>
      </c>
      <c r="AA3033" s="109" t="s">
        <v>5260</v>
      </c>
      <c r="AB3033" s="106"/>
      <c r="AC3033" s="158"/>
      <c r="AD3033" s="160"/>
      <c r="AE3033" s="127"/>
      <c r="AF3033" s="113"/>
      <c r="AG3033" s="165" t="str">
        <f t="array" ref="AG3033">XLOOKUP(F3033,'CLV2'!A:A,'CLV2'!E:E)</f>
        <v>2.DAIRY</v>
      </c>
      <c r="AH3033" s="115" t="str">
        <f t="array" ref="AH3033">XLOOKUP(F3033,'CLV2'!A:A,'CLV2'!F:F)</f>
        <v>3.YOGURT</v>
      </c>
      <c r="AI3033" s="115" t="str">
        <f t="shared" si="8"/>
        <v>Pack</v>
      </c>
      <c r="AJ3033" s="116">
        <f t="shared" si="9"/>
        <v>0.05882352941</v>
      </c>
      <c r="AK3033" s="117" t="str">
        <f t="array" ref="AK3033">XLOOKUP(F3033,'GIÁ'!A:A,'GIÁ'!D:D)</f>
        <v>5402.30</v>
      </c>
      <c r="AL3033" s="118">
        <f t="shared" si="10"/>
        <v>16206.9</v>
      </c>
      <c r="AM3033" s="118">
        <f t="shared" si="11"/>
        <v>0</v>
      </c>
      <c r="AN3033" s="119">
        <f t="shared" si="12"/>
        <v>0</v>
      </c>
      <c r="AO3033" s="118">
        <f t="shared" si="13"/>
        <v>0</v>
      </c>
      <c r="AP3033" s="121">
        <f t="shared" si="14"/>
        <v>16206.9</v>
      </c>
      <c r="AQ3033" s="122"/>
      <c r="AR3033" s="119"/>
    </row>
    <row r="3034" ht="22.5" customHeight="1">
      <c r="A3034" s="89">
        <v>46233.0</v>
      </c>
      <c r="B3034" s="90">
        <v>0.46319444444444446</v>
      </c>
      <c r="C3034" s="91" t="s">
        <v>1267</v>
      </c>
      <c r="D3034" s="129" t="str">
        <f t="array" ref="D3034">XLOOKUP(C3034,'DS ST'!A:A,'DS ST'!B:B)</f>
        <v>HLR</v>
      </c>
      <c r="E3034" s="94" t="str">
        <f t="array" ref="E3034">XLOOKUP($F3034,'GIÁ'!$A:$A,'GIÁ'!$E:$E)</f>
        <v>MÁT</v>
      </c>
      <c r="F3034" s="94">
        <v>8.934673605823E12</v>
      </c>
      <c r="G3034" s="95" t="s">
        <v>1689</v>
      </c>
      <c r="H3034" s="95" t="s">
        <v>57</v>
      </c>
      <c r="I3034" s="96">
        <v>52.0</v>
      </c>
      <c r="J3034" s="96">
        <v>48.0</v>
      </c>
      <c r="K3034" s="98">
        <f t="shared" si="4"/>
        <v>4</v>
      </c>
      <c r="L3034" s="99" t="s">
        <v>6884</v>
      </c>
      <c r="M3034" s="100" t="s">
        <v>6885</v>
      </c>
      <c r="N3034" s="101" t="str">
        <f t="shared" si="139"/>
        <v>TRBHLR4188934673605823</v>
      </c>
      <c r="O3034" s="128"/>
      <c r="P3034" s="100"/>
      <c r="Q3034" s="103">
        <f t="shared" si="5"/>
        <v>4</v>
      </c>
      <c r="R3034" s="161"/>
      <c r="S3034" s="105"/>
      <c r="T3034" s="106"/>
      <c r="U3034" s="107"/>
      <c r="V3034" s="108" t="s">
        <v>756</v>
      </c>
      <c r="W3034" s="109" t="s">
        <v>1312</v>
      </c>
      <c r="X3034" s="110" t="str">
        <f t="shared" si="6"/>
        <v/>
      </c>
      <c r="Y3034" s="110" t="str">
        <f t="shared" si="7"/>
        <v/>
      </c>
      <c r="Z3034" s="139" t="str">
        <f t="shared" si="162"/>
        <v>Chưa xác định</v>
      </c>
      <c r="AA3034" s="109" t="s">
        <v>5260</v>
      </c>
      <c r="AB3034" s="106"/>
      <c r="AC3034" s="158"/>
      <c r="AD3034" s="160"/>
      <c r="AE3034" s="127"/>
      <c r="AF3034" s="113"/>
      <c r="AG3034" s="165" t="str">
        <f t="array" ref="AG3034">XLOOKUP(F3034,'CLV2'!A:A,'CLV2'!E:E)</f>
        <v>2.DAIRY</v>
      </c>
      <c r="AH3034" s="115" t="str">
        <f t="array" ref="AH3034">XLOOKUP(F3034,'CLV2'!A:A,'CLV2'!F:F)</f>
        <v>3.YOGURT</v>
      </c>
      <c r="AI3034" s="115" t="str">
        <f t="shared" si="8"/>
        <v>Pack</v>
      </c>
      <c r="AJ3034" s="116">
        <f t="shared" si="9"/>
        <v>0.07692307692</v>
      </c>
      <c r="AK3034" s="117" t="str">
        <f t="array" ref="AK3034">XLOOKUP(F3034,'GIÁ'!A:A,'GIÁ'!D:D)</f>
        <v>5402.30</v>
      </c>
      <c r="AL3034" s="118">
        <f t="shared" si="10"/>
        <v>21609.2</v>
      </c>
      <c r="AM3034" s="118">
        <f t="shared" si="11"/>
        <v>0</v>
      </c>
      <c r="AN3034" s="119">
        <f t="shared" si="12"/>
        <v>0</v>
      </c>
      <c r="AO3034" s="118">
        <f t="shared" si="13"/>
        <v>0</v>
      </c>
      <c r="AP3034" s="121">
        <f t="shared" si="14"/>
        <v>21609.2</v>
      </c>
      <c r="AQ3034" s="122"/>
      <c r="AR3034" s="119"/>
    </row>
    <row r="3035" ht="22.5" customHeight="1">
      <c r="A3035" s="89">
        <v>46233.0</v>
      </c>
      <c r="B3035" s="90">
        <v>0.5020833333333333</v>
      </c>
      <c r="C3035" s="91" t="s">
        <v>730</v>
      </c>
      <c r="D3035" s="129" t="str">
        <f t="array" ref="D3035">XLOOKUP(C3035,'DS ST'!A:A,'DS ST'!B:B)</f>
        <v>A166</v>
      </c>
      <c r="E3035" s="94" t="str">
        <f t="array" ref="E3035">XLOOKUP($F3035,'GIÁ'!$A:$A,'GIÁ'!$E:$E)</f>
        <v>ĐÔNG</v>
      </c>
      <c r="F3035" s="94">
        <v>8.936077110132E12</v>
      </c>
      <c r="G3035" s="95" t="s">
        <v>2331</v>
      </c>
      <c r="H3035" s="95" t="s">
        <v>224</v>
      </c>
      <c r="I3035" s="96">
        <v>2.0</v>
      </c>
      <c r="J3035" s="96">
        <v>0.0</v>
      </c>
      <c r="K3035" s="98">
        <f t="shared" si="4"/>
        <v>2</v>
      </c>
      <c r="L3035" s="99" t="s">
        <v>6886</v>
      </c>
      <c r="M3035" s="100" t="s">
        <v>6887</v>
      </c>
      <c r="N3035" s="101" t="str">
        <f t="shared" si="139"/>
        <v>PT1590242-T0018936077110132</v>
      </c>
      <c r="O3035" s="128"/>
      <c r="P3035" s="100"/>
      <c r="Q3035" s="103">
        <f t="shared" si="5"/>
        <v>2</v>
      </c>
      <c r="R3035" s="161"/>
      <c r="S3035" s="105"/>
      <c r="T3035" s="106"/>
      <c r="U3035" s="107" t="s">
        <v>6562</v>
      </c>
      <c r="V3035" s="108" t="s">
        <v>756</v>
      </c>
      <c r="W3035" s="109" t="s">
        <v>1908</v>
      </c>
      <c r="X3035" s="110" t="str">
        <f t="shared" si="6"/>
        <v/>
      </c>
      <c r="Y3035" s="110" t="str">
        <f t="shared" si="7"/>
        <v/>
      </c>
      <c r="Z3035" s="109" t="s">
        <v>797</v>
      </c>
      <c r="AA3035" s="109" t="s">
        <v>802</v>
      </c>
      <c r="AB3035" s="106"/>
      <c r="AC3035" s="158"/>
      <c r="AD3035" s="160"/>
      <c r="AE3035" s="127"/>
      <c r="AF3035" s="113"/>
      <c r="AG3035" s="165" t="str">
        <f t="array" ref="AG3035">XLOOKUP(F3035,'CLV2'!A:A,'CLV2'!E:E)</f>
        <v>2.FROZEN FOODS</v>
      </c>
      <c r="AH3035" s="115" t="str">
        <f t="array" ref="AH3035">XLOOKUP(F3035,'CLV2'!A:A,'CLV2'!F:F)</f>
        <v>3.DUMPLINGS</v>
      </c>
      <c r="AI3035" s="115" t="str">
        <f t="shared" si="8"/>
        <v>Pack</v>
      </c>
      <c r="AJ3035" s="116">
        <f t="shared" si="9"/>
        <v>1</v>
      </c>
      <c r="AK3035" s="117" t="str">
        <f t="array" ref="AK3035">XLOOKUP(F3035,'GIÁ'!A:A,'GIÁ'!D:D)</f>
        <v>35838.13</v>
      </c>
      <c r="AL3035" s="118">
        <f t="shared" si="10"/>
        <v>71676.26</v>
      </c>
      <c r="AM3035" s="118">
        <f t="shared" si="11"/>
        <v>0</v>
      </c>
      <c r="AN3035" s="119">
        <f t="shared" si="12"/>
        <v>0</v>
      </c>
      <c r="AO3035" s="118">
        <f t="shared" si="13"/>
        <v>71676.26</v>
      </c>
      <c r="AP3035" s="121">
        <f t="shared" si="14"/>
        <v>0</v>
      </c>
      <c r="AQ3035" s="122"/>
      <c r="AR3035" s="119"/>
    </row>
    <row r="3036" ht="22.5" customHeight="1">
      <c r="A3036" s="89">
        <v>46233.0</v>
      </c>
      <c r="B3036" s="90">
        <v>0.5020833333333333</v>
      </c>
      <c r="C3036" s="91" t="s">
        <v>730</v>
      </c>
      <c r="D3036" s="129" t="str">
        <f t="array" ref="D3036">XLOOKUP(C3036,'DS ST'!A:A,'DS ST'!B:B)</f>
        <v>A166</v>
      </c>
      <c r="E3036" s="94" t="str">
        <f t="array" ref="E3036">XLOOKUP($F3036,'GIÁ'!$A:$A,'GIÁ'!$E:$E)</f>
        <v>ĐÔNG</v>
      </c>
      <c r="F3036" s="94">
        <v>8.938555386725E12</v>
      </c>
      <c r="G3036" s="95" t="s">
        <v>3156</v>
      </c>
      <c r="H3036" s="95" t="s">
        <v>224</v>
      </c>
      <c r="I3036" s="96">
        <v>2.0</v>
      </c>
      <c r="J3036" s="96">
        <v>0.0</v>
      </c>
      <c r="K3036" s="98">
        <f t="shared" si="4"/>
        <v>2</v>
      </c>
      <c r="L3036" s="99" t="s">
        <v>6886</v>
      </c>
      <c r="M3036" s="100" t="s">
        <v>6887</v>
      </c>
      <c r="N3036" s="101" t="str">
        <f t="shared" si="139"/>
        <v>PT1590242-T0018938555386725</v>
      </c>
      <c r="O3036" s="128"/>
      <c r="P3036" s="100"/>
      <c r="Q3036" s="103">
        <f t="shared" si="5"/>
        <v>2</v>
      </c>
      <c r="R3036" s="161"/>
      <c r="S3036" s="105"/>
      <c r="T3036" s="106"/>
      <c r="U3036" s="107" t="s">
        <v>6596</v>
      </c>
      <c r="V3036" s="108" t="s">
        <v>756</v>
      </c>
      <c r="W3036" s="109" t="s">
        <v>1908</v>
      </c>
      <c r="X3036" s="110" t="str">
        <f t="shared" si="6"/>
        <v/>
      </c>
      <c r="Y3036" s="110" t="str">
        <f t="shared" si="7"/>
        <v/>
      </c>
      <c r="Z3036" s="109" t="s">
        <v>797</v>
      </c>
      <c r="AA3036" s="109" t="s">
        <v>802</v>
      </c>
      <c r="AB3036" s="106"/>
      <c r="AC3036" s="158"/>
      <c r="AD3036" s="160"/>
      <c r="AE3036" s="127"/>
      <c r="AF3036" s="113"/>
      <c r="AG3036" s="165" t="str">
        <f t="array" ref="AG3036">XLOOKUP(F3036,'CLV2'!A:A,'CLV2'!E:E)</f>
        <v>2.FROZEN FOODS</v>
      </c>
      <c r="AH3036" s="115" t="str">
        <f t="array" ref="AH3036">XLOOKUP(F3036,'CLV2'!A:A,'CLV2'!F:F)</f>
        <v>3.PASTRY AND DESSERTS</v>
      </c>
      <c r="AI3036" s="115" t="str">
        <f t="shared" si="8"/>
        <v>Pack</v>
      </c>
      <c r="AJ3036" s="116">
        <f t="shared" si="9"/>
        <v>1</v>
      </c>
      <c r="AK3036" s="117" t="str">
        <f t="array" ref="AK3036">XLOOKUP(F3036,'GIÁ'!A:A,'GIÁ'!D:D)</f>
        <v>26016.14</v>
      </c>
      <c r="AL3036" s="118">
        <f t="shared" si="10"/>
        <v>52032.28</v>
      </c>
      <c r="AM3036" s="118">
        <f t="shared" si="11"/>
        <v>0</v>
      </c>
      <c r="AN3036" s="119">
        <f t="shared" si="12"/>
        <v>0</v>
      </c>
      <c r="AO3036" s="118">
        <f t="shared" si="13"/>
        <v>52032.28</v>
      </c>
      <c r="AP3036" s="121">
        <f t="shared" si="14"/>
        <v>0</v>
      </c>
      <c r="AQ3036" s="122"/>
      <c r="AR3036" s="119"/>
    </row>
    <row r="3037" ht="22.5" customHeight="1">
      <c r="A3037" s="89">
        <v>46233.0</v>
      </c>
      <c r="B3037" s="90">
        <v>0.5020833333333333</v>
      </c>
      <c r="C3037" s="91" t="s">
        <v>730</v>
      </c>
      <c r="D3037" s="129" t="str">
        <f t="array" ref="D3037">XLOOKUP(C3037,'DS ST'!A:A,'DS ST'!B:B)</f>
        <v>A166</v>
      </c>
      <c r="E3037" s="94" t="str">
        <f t="array" ref="E3037">XLOOKUP($F3037,'GIÁ'!$A:$A,'GIÁ'!$E:$E)</f>
        <v>ĐÔNG</v>
      </c>
      <c r="F3037" s="94">
        <v>8.934717266003E12</v>
      </c>
      <c r="G3037" s="95" t="s">
        <v>1721</v>
      </c>
      <c r="H3037" s="95" t="s">
        <v>224</v>
      </c>
      <c r="I3037" s="96">
        <v>2.0</v>
      </c>
      <c r="J3037" s="96">
        <v>0.0</v>
      </c>
      <c r="K3037" s="98">
        <f t="shared" si="4"/>
        <v>2</v>
      </c>
      <c r="L3037" s="99" t="s">
        <v>6886</v>
      </c>
      <c r="M3037" s="100" t="s">
        <v>6887</v>
      </c>
      <c r="N3037" s="101" t="str">
        <f t="shared" si="139"/>
        <v>PT1590242-T0018934717266003</v>
      </c>
      <c r="O3037" s="128"/>
      <c r="P3037" s="100"/>
      <c r="Q3037" s="103">
        <f t="shared" si="5"/>
        <v>2</v>
      </c>
      <c r="R3037" s="161"/>
      <c r="S3037" s="105"/>
      <c r="T3037" s="106"/>
      <c r="U3037" s="107" t="s">
        <v>6564</v>
      </c>
      <c r="V3037" s="108" t="s">
        <v>756</v>
      </c>
      <c r="W3037" s="109" t="s">
        <v>1908</v>
      </c>
      <c r="X3037" s="110" t="str">
        <f t="shared" si="6"/>
        <v/>
      </c>
      <c r="Y3037" s="110" t="str">
        <f t="shared" si="7"/>
        <v/>
      </c>
      <c r="Z3037" s="109" t="s">
        <v>797</v>
      </c>
      <c r="AA3037" s="109" t="s">
        <v>802</v>
      </c>
      <c r="AB3037" s="106"/>
      <c r="AC3037" s="158"/>
      <c r="AD3037" s="160"/>
      <c r="AE3037" s="127"/>
      <c r="AF3037" s="113"/>
      <c r="AG3037" s="165" t="str">
        <f t="array" ref="AG3037">XLOOKUP(F3037,'CLV2'!A:A,'CLV2'!E:E)</f>
        <v>2.FROZEN FOODS</v>
      </c>
      <c r="AH3037" s="115" t="str">
        <f t="array" ref="AH3037">XLOOKUP(F3037,'CLV2'!A:A,'CLV2'!F:F)</f>
        <v>3.HOTPOT AND FRIED</v>
      </c>
      <c r="AI3037" s="115" t="str">
        <f t="shared" si="8"/>
        <v>Pack</v>
      </c>
      <c r="AJ3037" s="116">
        <f t="shared" si="9"/>
        <v>1</v>
      </c>
      <c r="AK3037" s="117" t="str">
        <f t="array" ref="AK3037">XLOOKUP(F3037,'GIÁ'!A:A,'GIÁ'!D:D)</f>
        <v>54599.71</v>
      </c>
      <c r="AL3037" s="118">
        <f t="shared" si="10"/>
        <v>109199.42</v>
      </c>
      <c r="AM3037" s="118">
        <f t="shared" si="11"/>
        <v>0</v>
      </c>
      <c r="AN3037" s="119">
        <f t="shared" si="12"/>
        <v>0</v>
      </c>
      <c r="AO3037" s="118">
        <f t="shared" si="13"/>
        <v>109199.42</v>
      </c>
      <c r="AP3037" s="121">
        <f t="shared" si="14"/>
        <v>0</v>
      </c>
      <c r="AQ3037" s="122"/>
      <c r="AR3037" s="119"/>
    </row>
    <row r="3038" ht="22.5" customHeight="1">
      <c r="A3038" s="89">
        <v>46233.0</v>
      </c>
      <c r="B3038" s="90">
        <v>0.5020833333333333</v>
      </c>
      <c r="C3038" s="91" t="s">
        <v>730</v>
      </c>
      <c r="D3038" s="129" t="str">
        <f t="array" ref="D3038">XLOOKUP(C3038,'DS ST'!A:A,'DS ST'!B:B)</f>
        <v>A166</v>
      </c>
      <c r="E3038" s="94" t="str">
        <f t="array" ref="E3038">XLOOKUP($F3038,'GIÁ'!$A:$A,'GIÁ'!$E:$E)</f>
        <v>ĐÔNG</v>
      </c>
      <c r="F3038" s="94">
        <v>8.934717264474E12</v>
      </c>
      <c r="G3038" s="95" t="s">
        <v>1717</v>
      </c>
      <c r="H3038" s="95" t="s">
        <v>224</v>
      </c>
      <c r="I3038" s="96">
        <v>2.0</v>
      </c>
      <c r="J3038" s="96">
        <v>0.0</v>
      </c>
      <c r="K3038" s="98">
        <f t="shared" si="4"/>
        <v>2</v>
      </c>
      <c r="L3038" s="99" t="s">
        <v>6886</v>
      </c>
      <c r="M3038" s="100" t="s">
        <v>6887</v>
      </c>
      <c r="N3038" s="101" t="str">
        <f t="shared" si="139"/>
        <v>PT1590242-T0018934717264474</v>
      </c>
      <c r="O3038" s="128"/>
      <c r="P3038" s="100"/>
      <c r="Q3038" s="103">
        <f t="shared" si="5"/>
        <v>2</v>
      </c>
      <c r="R3038" s="161"/>
      <c r="S3038" s="105"/>
      <c r="T3038" s="106"/>
      <c r="U3038" s="107" t="s">
        <v>6567</v>
      </c>
      <c r="V3038" s="108" t="s">
        <v>756</v>
      </c>
      <c r="W3038" s="109" t="s">
        <v>1908</v>
      </c>
      <c r="X3038" s="110" t="str">
        <f t="shared" si="6"/>
        <v/>
      </c>
      <c r="Y3038" s="110" t="str">
        <f t="shared" si="7"/>
        <v/>
      </c>
      <c r="Z3038" s="109" t="s">
        <v>797</v>
      </c>
      <c r="AA3038" s="109" t="s">
        <v>802</v>
      </c>
      <c r="AB3038" s="106"/>
      <c r="AC3038" s="158"/>
      <c r="AD3038" s="160"/>
      <c r="AE3038" s="127"/>
      <c r="AF3038" s="113"/>
      <c r="AG3038" s="165" t="str">
        <f t="array" ref="AG3038">XLOOKUP(F3038,'CLV2'!A:A,'CLV2'!E:E)</f>
        <v>2.FROZEN FOODS</v>
      </c>
      <c r="AH3038" s="115" t="str">
        <f t="array" ref="AH3038">XLOOKUP(F3038,'CLV2'!A:A,'CLV2'!F:F)</f>
        <v>3.HOTPOT AND FRIED</v>
      </c>
      <c r="AI3038" s="115" t="str">
        <f t="shared" si="8"/>
        <v>Pack</v>
      </c>
      <c r="AJ3038" s="116">
        <f t="shared" si="9"/>
        <v>1</v>
      </c>
      <c r="AK3038" s="117" t="str">
        <f t="array" ref="AK3038">XLOOKUP(F3038,'GIÁ'!A:A,'GIÁ'!D:D)</f>
        <v>45233.68</v>
      </c>
      <c r="AL3038" s="118">
        <f t="shared" si="10"/>
        <v>90467.36</v>
      </c>
      <c r="AM3038" s="118">
        <f t="shared" si="11"/>
        <v>0</v>
      </c>
      <c r="AN3038" s="119">
        <f t="shared" si="12"/>
        <v>0</v>
      </c>
      <c r="AO3038" s="118">
        <f t="shared" si="13"/>
        <v>90467.36</v>
      </c>
      <c r="AP3038" s="121">
        <f t="shared" si="14"/>
        <v>0</v>
      </c>
      <c r="AQ3038" s="122"/>
      <c r="AR3038" s="119"/>
    </row>
    <row r="3039" ht="22.5" customHeight="1">
      <c r="A3039" s="89">
        <v>46233.0</v>
      </c>
      <c r="B3039" s="90">
        <v>0.5020833333333333</v>
      </c>
      <c r="C3039" s="91" t="s">
        <v>730</v>
      </c>
      <c r="D3039" s="129" t="str">
        <f t="array" ref="D3039">XLOOKUP(C3039,'DS ST'!A:A,'DS ST'!B:B)</f>
        <v>A166</v>
      </c>
      <c r="E3039" s="94" t="str">
        <f t="array" ref="E3039">XLOOKUP($F3039,'GIÁ'!$A:$A,'GIÁ'!$E:$E)</f>
        <v>ĐÔNG</v>
      </c>
      <c r="F3039" s="94">
        <v>8.93607627967E12</v>
      </c>
      <c r="G3039" s="95" t="s">
        <v>2317</v>
      </c>
      <c r="H3039" s="95" t="s">
        <v>224</v>
      </c>
      <c r="I3039" s="96">
        <v>4.0</v>
      </c>
      <c r="J3039" s="96">
        <v>0.0</v>
      </c>
      <c r="K3039" s="98">
        <f t="shared" si="4"/>
        <v>4</v>
      </c>
      <c r="L3039" s="99" t="s">
        <v>6886</v>
      </c>
      <c r="M3039" s="100" t="s">
        <v>6887</v>
      </c>
      <c r="N3039" s="101" t="str">
        <f t="shared" si="139"/>
        <v>PT1590242-T0018936076279670</v>
      </c>
      <c r="O3039" s="128"/>
      <c r="P3039" s="100"/>
      <c r="Q3039" s="103">
        <f t="shared" si="5"/>
        <v>4</v>
      </c>
      <c r="R3039" s="161"/>
      <c r="S3039" s="105"/>
      <c r="T3039" s="106"/>
      <c r="U3039" s="107" t="s">
        <v>6530</v>
      </c>
      <c r="V3039" s="108" t="s">
        <v>756</v>
      </c>
      <c r="W3039" s="109" t="s">
        <v>1908</v>
      </c>
      <c r="X3039" s="110" t="str">
        <f t="shared" si="6"/>
        <v/>
      </c>
      <c r="Y3039" s="110" t="str">
        <f t="shared" si="7"/>
        <v/>
      </c>
      <c r="Z3039" s="109" t="s">
        <v>797</v>
      </c>
      <c r="AA3039" s="109" t="s">
        <v>802</v>
      </c>
      <c r="AB3039" s="106"/>
      <c r="AC3039" s="158"/>
      <c r="AD3039" s="160"/>
      <c r="AE3039" s="127"/>
      <c r="AF3039" s="113"/>
      <c r="AG3039" s="165" t="str">
        <f t="array" ref="AG3039">XLOOKUP(F3039,'CLV2'!A:A,'CLV2'!E:E)</f>
        <v>2.FROZEN FOODS</v>
      </c>
      <c r="AH3039" s="115" t="str">
        <f t="array" ref="AH3039">XLOOKUP(F3039,'CLV2'!A:A,'CLV2'!F:F)</f>
        <v>3.PASTRY AND DESSERTS</v>
      </c>
      <c r="AI3039" s="115" t="str">
        <f t="shared" si="8"/>
        <v>Pack</v>
      </c>
      <c r="AJ3039" s="116">
        <f t="shared" si="9"/>
        <v>1</v>
      </c>
      <c r="AK3039" s="117" t="str">
        <f t="array" ref="AK3039">XLOOKUP(F3039,'GIÁ'!A:A,'GIÁ'!D:D)</f>
        <v>26872.96</v>
      </c>
      <c r="AL3039" s="118">
        <f t="shared" si="10"/>
        <v>107491.84</v>
      </c>
      <c r="AM3039" s="118">
        <f t="shared" si="11"/>
        <v>0</v>
      </c>
      <c r="AN3039" s="119">
        <f t="shared" si="12"/>
        <v>0</v>
      </c>
      <c r="AO3039" s="118">
        <f t="shared" si="13"/>
        <v>107491.84</v>
      </c>
      <c r="AP3039" s="121">
        <f t="shared" si="14"/>
        <v>0</v>
      </c>
      <c r="AQ3039" s="122"/>
      <c r="AR3039" s="119"/>
    </row>
    <row r="3040" ht="22.5" customHeight="1">
      <c r="A3040" s="89">
        <v>46233.0</v>
      </c>
      <c r="B3040" s="90">
        <v>0.5020833333333333</v>
      </c>
      <c r="C3040" s="91" t="s">
        <v>730</v>
      </c>
      <c r="D3040" s="129" t="str">
        <f t="array" ref="D3040">XLOOKUP(C3040,'DS ST'!A:A,'DS ST'!B:B)</f>
        <v>A166</v>
      </c>
      <c r="E3040" s="94" t="str">
        <f t="array" ref="E3040">XLOOKUP($F3040,'GIÁ'!$A:$A,'GIÁ'!$E:$E)</f>
        <v>ĐÔNG</v>
      </c>
      <c r="F3040" s="94">
        <v>8.936190860464E12</v>
      </c>
      <c r="G3040" s="95" t="s">
        <v>2608</v>
      </c>
      <c r="H3040" s="95" t="s">
        <v>93</v>
      </c>
      <c r="I3040" s="96">
        <v>4.0</v>
      </c>
      <c r="J3040" s="96">
        <v>0.0</v>
      </c>
      <c r="K3040" s="98">
        <f t="shared" si="4"/>
        <v>4</v>
      </c>
      <c r="L3040" s="99" t="s">
        <v>6886</v>
      </c>
      <c r="M3040" s="100" t="s">
        <v>6887</v>
      </c>
      <c r="N3040" s="101" t="str">
        <f t="shared" si="139"/>
        <v>PT1590242-T0018936190860464</v>
      </c>
      <c r="O3040" s="128"/>
      <c r="P3040" s="100"/>
      <c r="Q3040" s="103">
        <f t="shared" si="5"/>
        <v>4</v>
      </c>
      <c r="R3040" s="161"/>
      <c r="S3040" s="105"/>
      <c r="T3040" s="106"/>
      <c r="U3040" s="107" t="s">
        <v>6543</v>
      </c>
      <c r="V3040" s="108" t="s">
        <v>756</v>
      </c>
      <c r="W3040" s="109" t="s">
        <v>1908</v>
      </c>
      <c r="X3040" s="110" t="str">
        <f t="shared" si="6"/>
        <v/>
      </c>
      <c r="Y3040" s="110" t="str">
        <f t="shared" si="7"/>
        <v/>
      </c>
      <c r="Z3040" s="109" t="s">
        <v>797</v>
      </c>
      <c r="AA3040" s="109" t="s">
        <v>802</v>
      </c>
      <c r="AB3040" s="106"/>
      <c r="AC3040" s="158"/>
      <c r="AD3040" s="160"/>
      <c r="AE3040" s="127"/>
      <c r="AF3040" s="113"/>
      <c r="AG3040" s="165" t="str">
        <f t="array" ref="AG3040">XLOOKUP(F3040,'CLV2'!A:A,'CLV2'!E:E)</f>
        <v>2.MEAT</v>
      </c>
      <c r="AH3040" s="115" t="str">
        <f t="array" ref="AH3040">XLOOKUP(F3040,'CLV2'!A:A,'CLV2'!F:F)</f>
        <v>3.FROZEN MEAT</v>
      </c>
      <c r="AI3040" s="115" t="str">
        <f t="shared" si="8"/>
        <v>Pack</v>
      </c>
      <c r="AJ3040" s="116">
        <f t="shared" si="9"/>
        <v>1</v>
      </c>
      <c r="AK3040" s="117" t="str">
        <f t="array" ref="AK3040">XLOOKUP(F3040,'GIÁ'!A:A,'GIÁ'!D:D)</f>
        <v>43621.31</v>
      </c>
      <c r="AL3040" s="118">
        <f t="shared" si="10"/>
        <v>174485.24</v>
      </c>
      <c r="AM3040" s="118">
        <f t="shared" si="11"/>
        <v>0</v>
      </c>
      <c r="AN3040" s="119">
        <f t="shared" si="12"/>
        <v>0</v>
      </c>
      <c r="AO3040" s="118">
        <f t="shared" si="13"/>
        <v>174485.24</v>
      </c>
      <c r="AP3040" s="121">
        <f t="shared" si="14"/>
        <v>0</v>
      </c>
      <c r="AQ3040" s="122"/>
      <c r="AR3040" s="119"/>
    </row>
    <row r="3041" ht="22.5" customHeight="1">
      <c r="A3041" s="89">
        <v>46233.0</v>
      </c>
      <c r="B3041" s="90">
        <v>0.5020833333333333</v>
      </c>
      <c r="C3041" s="91" t="s">
        <v>730</v>
      </c>
      <c r="D3041" s="129" t="str">
        <f t="array" ref="D3041">XLOOKUP(C3041,'DS ST'!A:A,'DS ST'!B:B)</f>
        <v>A166</v>
      </c>
      <c r="E3041" s="94" t="str">
        <f t="array" ref="E3041">XLOOKUP($F3041,'GIÁ'!$A:$A,'GIÁ'!$E:$E)</f>
        <v>ĐÔNG</v>
      </c>
      <c r="F3041" s="94">
        <v>8.938559140026E12</v>
      </c>
      <c r="G3041" s="95" t="s">
        <v>3177</v>
      </c>
      <c r="H3041" s="95" t="s">
        <v>57</v>
      </c>
      <c r="I3041" s="96">
        <v>4.0</v>
      </c>
      <c r="J3041" s="96">
        <v>0.0</v>
      </c>
      <c r="K3041" s="98">
        <f t="shared" si="4"/>
        <v>4</v>
      </c>
      <c r="L3041" s="99" t="s">
        <v>6886</v>
      </c>
      <c r="M3041" s="100" t="s">
        <v>6887</v>
      </c>
      <c r="N3041" s="101" t="str">
        <f t="shared" si="139"/>
        <v>PT1590242-T0018938559140026</v>
      </c>
      <c r="O3041" s="128"/>
      <c r="P3041" s="100"/>
      <c r="Q3041" s="103">
        <f t="shared" si="5"/>
        <v>4</v>
      </c>
      <c r="R3041" s="161"/>
      <c r="S3041" s="105"/>
      <c r="T3041" s="106"/>
      <c r="U3041" s="107" t="s">
        <v>6544</v>
      </c>
      <c r="V3041" s="108" t="s">
        <v>756</v>
      </c>
      <c r="W3041" s="109" t="s">
        <v>1908</v>
      </c>
      <c r="X3041" s="110" t="str">
        <f t="shared" si="6"/>
        <v/>
      </c>
      <c r="Y3041" s="110" t="str">
        <f t="shared" si="7"/>
        <v/>
      </c>
      <c r="Z3041" s="109" t="s">
        <v>797</v>
      </c>
      <c r="AA3041" s="109" t="s">
        <v>802</v>
      </c>
      <c r="AB3041" s="106"/>
      <c r="AC3041" s="158"/>
      <c r="AD3041" s="160"/>
      <c r="AE3041" s="127"/>
      <c r="AF3041" s="113"/>
      <c r="AG3041" s="165" t="str">
        <f t="array" ref="AG3041">XLOOKUP(F3041,'CLV2'!A:A,'CLV2'!E:E)</f>
        <v>2.MEAT</v>
      </c>
      <c r="AH3041" s="115" t="str">
        <f t="array" ref="AH3041">XLOOKUP(F3041,'CLV2'!A:A,'CLV2'!F:F)</f>
        <v>3.FROZEN MEAT</v>
      </c>
      <c r="AI3041" s="115" t="str">
        <f t="shared" si="8"/>
        <v>Pack</v>
      </c>
      <c r="AJ3041" s="116">
        <f t="shared" si="9"/>
        <v>1</v>
      </c>
      <c r="AK3041" s="117" t="str">
        <f t="array" ref="AK3041">XLOOKUP(F3041,'GIÁ'!A:A,'GIÁ'!D:D)</f>
        <v>122581.24</v>
      </c>
      <c r="AL3041" s="118">
        <f t="shared" si="10"/>
        <v>490324.96</v>
      </c>
      <c r="AM3041" s="118">
        <f t="shared" si="11"/>
        <v>0</v>
      </c>
      <c r="AN3041" s="119">
        <f t="shared" si="12"/>
        <v>0</v>
      </c>
      <c r="AO3041" s="118">
        <f t="shared" si="13"/>
        <v>490324.96</v>
      </c>
      <c r="AP3041" s="121">
        <f t="shared" si="14"/>
        <v>0</v>
      </c>
      <c r="AQ3041" s="122"/>
      <c r="AR3041" s="119"/>
    </row>
    <row r="3042" ht="22.5" customHeight="1">
      <c r="A3042" s="89">
        <v>46233.0</v>
      </c>
      <c r="B3042" s="90">
        <v>0.5020833333333333</v>
      </c>
      <c r="C3042" s="91" t="s">
        <v>730</v>
      </c>
      <c r="D3042" s="129" t="str">
        <f t="array" ref="D3042">XLOOKUP(C3042,'DS ST'!A:A,'DS ST'!B:B)</f>
        <v>A166</v>
      </c>
      <c r="E3042" s="94" t="str">
        <f t="array" ref="E3042">XLOOKUP($F3042,'GIÁ'!$A:$A,'GIÁ'!$E:$E)</f>
        <v>ĐÔNG</v>
      </c>
      <c r="F3042" s="94">
        <v>8.938521793335E12</v>
      </c>
      <c r="G3042" s="95" t="s">
        <v>3362</v>
      </c>
      <c r="H3042" s="95" t="s">
        <v>224</v>
      </c>
      <c r="I3042" s="96">
        <v>4.0</v>
      </c>
      <c r="J3042" s="96">
        <v>0.0</v>
      </c>
      <c r="K3042" s="98">
        <f t="shared" si="4"/>
        <v>4</v>
      </c>
      <c r="L3042" s="99" t="s">
        <v>6886</v>
      </c>
      <c r="M3042" s="100" t="s">
        <v>6887</v>
      </c>
      <c r="N3042" s="101" t="str">
        <f t="shared" si="139"/>
        <v>PT1590242-T0018938521793335</v>
      </c>
      <c r="O3042" s="128"/>
      <c r="P3042" s="100"/>
      <c r="Q3042" s="103">
        <f t="shared" si="5"/>
        <v>4</v>
      </c>
      <c r="R3042" s="161"/>
      <c r="S3042" s="105"/>
      <c r="T3042" s="106"/>
      <c r="U3042" s="107" t="s">
        <v>6570</v>
      </c>
      <c r="V3042" s="108" t="s">
        <v>756</v>
      </c>
      <c r="W3042" s="109" t="s">
        <v>1908</v>
      </c>
      <c r="X3042" s="110" t="str">
        <f t="shared" si="6"/>
        <v/>
      </c>
      <c r="Y3042" s="110" t="str">
        <f t="shared" si="7"/>
        <v/>
      </c>
      <c r="Z3042" s="109" t="s">
        <v>797</v>
      </c>
      <c r="AA3042" s="109" t="s">
        <v>802</v>
      </c>
      <c r="AB3042" s="106"/>
      <c r="AC3042" s="158"/>
      <c r="AD3042" s="160"/>
      <c r="AE3042" s="127"/>
      <c r="AF3042" s="113"/>
      <c r="AG3042" s="165" t="str">
        <f t="array" ref="AG3042">XLOOKUP(F3042,'CLV2'!A:A,'CLV2'!E:E)</f>
        <v>#N/A</v>
      </c>
      <c r="AH3042" s="115" t="str">
        <f t="array" ref="AH3042">XLOOKUP(F3042,'CLV2'!A:A,'CLV2'!F:F)</f>
        <v>#N/A</v>
      </c>
      <c r="AI3042" s="115" t="str">
        <f t="shared" si="8"/>
        <v>Pack</v>
      </c>
      <c r="AJ3042" s="116">
        <f t="shared" si="9"/>
        <v>1</v>
      </c>
      <c r="AK3042" s="117">
        <f t="array" ref="AK3042">XLOOKUP(F3042,'GIÁ'!A:A,'GIÁ'!D:D)</f>
        <v>133000</v>
      </c>
      <c r="AL3042" s="118">
        <f t="shared" si="10"/>
        <v>532000</v>
      </c>
      <c r="AM3042" s="118">
        <f t="shared" si="11"/>
        <v>0</v>
      </c>
      <c r="AN3042" s="119">
        <f t="shared" si="12"/>
        <v>0</v>
      </c>
      <c r="AO3042" s="118">
        <f t="shared" si="13"/>
        <v>532000</v>
      </c>
      <c r="AP3042" s="121">
        <f t="shared" si="14"/>
        <v>0</v>
      </c>
      <c r="AQ3042" s="122"/>
      <c r="AR3042" s="119"/>
    </row>
    <row r="3043" ht="22.5" customHeight="1">
      <c r="A3043" s="89">
        <v>46233.0</v>
      </c>
      <c r="B3043" s="90">
        <v>0.40069444444444446</v>
      </c>
      <c r="C3043" s="91" t="s">
        <v>1600</v>
      </c>
      <c r="D3043" s="129" t="str">
        <f t="array" ref="D3043">XLOOKUP(C3043,'DS ST'!A:A,'DS ST'!B:B)</f>
        <v>RVS</v>
      </c>
      <c r="E3043" s="94" t="str">
        <f t="array" ref="E3043">XLOOKUP($F3043,'GIÁ'!$A:$A,'GIÁ'!$E:$E)</f>
        <v>ĐÔNG</v>
      </c>
      <c r="F3043" s="94">
        <v>8.936077110132E12</v>
      </c>
      <c r="G3043" s="95" t="s">
        <v>2331</v>
      </c>
      <c r="H3043" s="95" t="s">
        <v>224</v>
      </c>
      <c r="I3043" s="96">
        <v>10.0</v>
      </c>
      <c r="J3043" s="96">
        <v>0.0</v>
      </c>
      <c r="K3043" s="98">
        <f t="shared" si="4"/>
        <v>10</v>
      </c>
      <c r="L3043" s="99" t="s">
        <v>6888</v>
      </c>
      <c r="M3043" s="100" t="s">
        <v>6889</v>
      </c>
      <c r="N3043" s="101" t="str">
        <f t="shared" si="139"/>
        <v>PT1590288-T0018936077110132</v>
      </c>
      <c r="O3043" s="128"/>
      <c r="P3043" s="100"/>
      <c r="Q3043" s="103">
        <f t="shared" si="5"/>
        <v>10</v>
      </c>
      <c r="R3043" s="161"/>
      <c r="S3043" s="105"/>
      <c r="T3043" s="106"/>
      <c r="U3043" s="107" t="s">
        <v>6562</v>
      </c>
      <c r="V3043" s="108" t="s">
        <v>756</v>
      </c>
      <c r="W3043" s="109" t="s">
        <v>1908</v>
      </c>
      <c r="X3043" s="110" t="str">
        <f t="shared" si="6"/>
        <v/>
      </c>
      <c r="Y3043" s="110" t="str">
        <f t="shared" si="7"/>
        <v/>
      </c>
      <c r="Z3043" s="109" t="s">
        <v>797</v>
      </c>
      <c r="AA3043" s="109" t="s">
        <v>802</v>
      </c>
      <c r="AB3043" s="106"/>
      <c r="AC3043" s="158"/>
      <c r="AD3043" s="160"/>
      <c r="AE3043" s="127"/>
      <c r="AF3043" s="113"/>
      <c r="AG3043" s="165" t="str">
        <f t="array" ref="AG3043">XLOOKUP(F3043,'CLV2'!A:A,'CLV2'!E:E)</f>
        <v>2.FROZEN FOODS</v>
      </c>
      <c r="AH3043" s="115" t="str">
        <f t="array" ref="AH3043">XLOOKUP(F3043,'CLV2'!A:A,'CLV2'!F:F)</f>
        <v>3.DUMPLINGS</v>
      </c>
      <c r="AI3043" s="115" t="str">
        <f t="shared" si="8"/>
        <v>Pack</v>
      </c>
      <c r="AJ3043" s="116">
        <f t="shared" si="9"/>
        <v>1</v>
      </c>
      <c r="AK3043" s="117" t="str">
        <f t="array" ref="AK3043">XLOOKUP(F3043,'GIÁ'!A:A,'GIÁ'!D:D)</f>
        <v>35838.13</v>
      </c>
      <c r="AL3043" s="118">
        <f t="shared" si="10"/>
        <v>358381.3</v>
      </c>
      <c r="AM3043" s="118">
        <f t="shared" si="11"/>
        <v>0</v>
      </c>
      <c r="AN3043" s="119">
        <f t="shared" si="12"/>
        <v>0</v>
      </c>
      <c r="AO3043" s="118">
        <f t="shared" si="13"/>
        <v>358381.3</v>
      </c>
      <c r="AP3043" s="121">
        <f t="shared" si="14"/>
        <v>0</v>
      </c>
      <c r="AQ3043" s="122"/>
      <c r="AR3043" s="119"/>
    </row>
    <row r="3044" ht="22.5" customHeight="1">
      <c r="A3044" s="89">
        <v>46233.0</v>
      </c>
      <c r="B3044" s="90">
        <v>0.40069444444444446</v>
      </c>
      <c r="C3044" s="91" t="s">
        <v>1600</v>
      </c>
      <c r="D3044" s="129" t="str">
        <f t="array" ref="D3044">XLOOKUP(C3044,'DS ST'!A:A,'DS ST'!B:B)</f>
        <v>RVS</v>
      </c>
      <c r="E3044" s="94" t="str">
        <f t="array" ref="E3044">XLOOKUP($F3044,'GIÁ'!$A:$A,'GIÁ'!$E:$E)</f>
        <v>ĐÔNG</v>
      </c>
      <c r="F3044" s="94">
        <v>8.938555386015E12</v>
      </c>
      <c r="G3044" s="95" t="s">
        <v>3152</v>
      </c>
      <c r="H3044" s="95" t="s">
        <v>224</v>
      </c>
      <c r="I3044" s="96">
        <v>8.0</v>
      </c>
      <c r="J3044" s="96">
        <v>0.0</v>
      </c>
      <c r="K3044" s="98">
        <f t="shared" si="4"/>
        <v>8</v>
      </c>
      <c r="L3044" s="99" t="s">
        <v>6888</v>
      </c>
      <c r="M3044" s="100" t="s">
        <v>6889</v>
      </c>
      <c r="N3044" s="101" t="str">
        <f t="shared" si="139"/>
        <v>PT1590288-T0018938555386015</v>
      </c>
      <c r="O3044" s="128"/>
      <c r="P3044" s="100"/>
      <c r="Q3044" s="103">
        <f t="shared" si="5"/>
        <v>8</v>
      </c>
      <c r="R3044" s="161"/>
      <c r="S3044" s="105"/>
      <c r="T3044" s="106"/>
      <c r="U3044" s="107" t="s">
        <v>6586</v>
      </c>
      <c r="V3044" s="108" t="s">
        <v>756</v>
      </c>
      <c r="W3044" s="109" t="s">
        <v>1908</v>
      </c>
      <c r="X3044" s="110" t="str">
        <f t="shared" si="6"/>
        <v/>
      </c>
      <c r="Y3044" s="110" t="str">
        <f t="shared" si="7"/>
        <v/>
      </c>
      <c r="Z3044" s="109" t="s">
        <v>797</v>
      </c>
      <c r="AA3044" s="109" t="s">
        <v>802</v>
      </c>
      <c r="AB3044" s="106"/>
      <c r="AC3044" s="158"/>
      <c r="AD3044" s="160"/>
      <c r="AE3044" s="127"/>
      <c r="AF3044" s="113"/>
      <c r="AG3044" s="165" t="str">
        <f t="array" ref="AG3044">XLOOKUP(F3044,'CLV2'!A:A,'CLV2'!E:E)</f>
        <v>2.FROZEN FOODS</v>
      </c>
      <c r="AH3044" s="115" t="str">
        <f t="array" ref="AH3044">XLOOKUP(F3044,'CLV2'!A:A,'CLV2'!F:F)</f>
        <v>3.PASTRY AND DESSERTS</v>
      </c>
      <c r="AI3044" s="115" t="str">
        <f t="shared" si="8"/>
        <v>Pack</v>
      </c>
      <c r="AJ3044" s="116">
        <f t="shared" si="9"/>
        <v>1</v>
      </c>
      <c r="AK3044" s="117" t="str">
        <f t="array" ref="AK3044">XLOOKUP(F3044,'GIÁ'!A:A,'GIÁ'!D:D)</f>
        <v>23068.13</v>
      </c>
      <c r="AL3044" s="118">
        <f t="shared" si="10"/>
        <v>184545.04</v>
      </c>
      <c r="AM3044" s="118">
        <f t="shared" si="11"/>
        <v>0</v>
      </c>
      <c r="AN3044" s="119">
        <f t="shared" si="12"/>
        <v>0</v>
      </c>
      <c r="AO3044" s="118">
        <f t="shared" si="13"/>
        <v>184545.04</v>
      </c>
      <c r="AP3044" s="121">
        <f t="shared" si="14"/>
        <v>0</v>
      </c>
      <c r="AQ3044" s="122"/>
      <c r="AR3044" s="119"/>
    </row>
    <row r="3045" ht="22.5" customHeight="1">
      <c r="A3045" s="89">
        <v>46233.0</v>
      </c>
      <c r="B3045" s="90">
        <v>0.40069444444444446</v>
      </c>
      <c r="C3045" s="91" t="s">
        <v>1600</v>
      </c>
      <c r="D3045" s="129" t="str">
        <f t="array" ref="D3045">XLOOKUP(C3045,'DS ST'!A:A,'DS ST'!B:B)</f>
        <v>RVS</v>
      </c>
      <c r="E3045" s="94" t="str">
        <f t="array" ref="E3045">XLOOKUP($F3045,'GIÁ'!$A:$A,'GIÁ'!$E:$E)</f>
        <v>ĐÔNG</v>
      </c>
      <c r="F3045" s="94">
        <v>8.934717401343E12</v>
      </c>
      <c r="G3045" s="95" t="s">
        <v>1752</v>
      </c>
      <c r="H3045" s="95" t="s">
        <v>224</v>
      </c>
      <c r="I3045" s="96">
        <v>2.0</v>
      </c>
      <c r="J3045" s="96">
        <v>0.0</v>
      </c>
      <c r="K3045" s="98">
        <f t="shared" si="4"/>
        <v>2</v>
      </c>
      <c r="L3045" s="99" t="s">
        <v>6888</v>
      </c>
      <c r="M3045" s="100" t="s">
        <v>6889</v>
      </c>
      <c r="N3045" s="101" t="str">
        <f t="shared" si="139"/>
        <v>PT1590288-T0018934717401343</v>
      </c>
      <c r="O3045" s="128"/>
      <c r="P3045" s="100"/>
      <c r="Q3045" s="103">
        <f t="shared" si="5"/>
        <v>2</v>
      </c>
      <c r="R3045" s="161"/>
      <c r="S3045" s="105"/>
      <c r="T3045" s="106"/>
      <c r="U3045" s="107" t="s">
        <v>6576</v>
      </c>
      <c r="V3045" s="108" t="s">
        <v>756</v>
      </c>
      <c r="W3045" s="109" t="s">
        <v>1908</v>
      </c>
      <c r="X3045" s="110" t="str">
        <f t="shared" si="6"/>
        <v/>
      </c>
      <c r="Y3045" s="110" t="str">
        <f t="shared" si="7"/>
        <v/>
      </c>
      <c r="Z3045" s="109" t="s">
        <v>797</v>
      </c>
      <c r="AA3045" s="109" t="s">
        <v>802</v>
      </c>
      <c r="AB3045" s="106"/>
      <c r="AC3045" s="158"/>
      <c r="AD3045" s="160"/>
      <c r="AE3045" s="127"/>
      <c r="AF3045" s="113"/>
      <c r="AG3045" s="165" t="str">
        <f t="array" ref="AG3045">XLOOKUP(F3045,'CLV2'!A:A,'CLV2'!E:E)</f>
        <v>2.FROZEN FOODS</v>
      </c>
      <c r="AH3045" s="115" t="str">
        <f t="array" ref="AH3045">XLOOKUP(F3045,'CLV2'!A:A,'CLV2'!F:F)</f>
        <v>3.DUMPLINGS</v>
      </c>
      <c r="AI3045" s="115" t="str">
        <f t="shared" si="8"/>
        <v>Pack</v>
      </c>
      <c r="AJ3045" s="116">
        <f t="shared" si="9"/>
        <v>1</v>
      </c>
      <c r="AK3045" s="117" t="str">
        <f t="array" ref="AK3045">XLOOKUP(F3045,'GIÁ'!A:A,'GIÁ'!D:D)</f>
        <v>20835.93</v>
      </c>
      <c r="AL3045" s="118">
        <f t="shared" si="10"/>
        <v>41671.86</v>
      </c>
      <c r="AM3045" s="118">
        <f t="shared" si="11"/>
        <v>0</v>
      </c>
      <c r="AN3045" s="119">
        <f t="shared" si="12"/>
        <v>0</v>
      </c>
      <c r="AO3045" s="118">
        <f t="shared" si="13"/>
        <v>41671.86</v>
      </c>
      <c r="AP3045" s="121">
        <f t="shared" si="14"/>
        <v>0</v>
      </c>
      <c r="AQ3045" s="122"/>
      <c r="AR3045" s="119"/>
    </row>
    <row r="3046" ht="22.5" customHeight="1">
      <c r="A3046" s="89">
        <v>46233.0</v>
      </c>
      <c r="B3046" s="90">
        <v>0.40069444444444446</v>
      </c>
      <c r="C3046" s="91" t="s">
        <v>1600</v>
      </c>
      <c r="D3046" s="129" t="str">
        <f t="array" ref="D3046">XLOOKUP(C3046,'DS ST'!A:A,'DS ST'!B:B)</f>
        <v>RVS</v>
      </c>
      <c r="E3046" s="94" t="str">
        <f t="array" ref="E3046">XLOOKUP($F3046,'GIÁ'!$A:$A,'GIÁ'!$E:$E)</f>
        <v>ĐÔNG</v>
      </c>
      <c r="F3046" s="94">
        <v>8.8880036524E12</v>
      </c>
      <c r="G3046" s="95" t="s">
        <v>1541</v>
      </c>
      <c r="H3046" s="95" t="s">
        <v>224</v>
      </c>
      <c r="I3046" s="96">
        <v>8.0</v>
      </c>
      <c r="J3046" s="96">
        <v>0.0</v>
      </c>
      <c r="K3046" s="98">
        <f t="shared" si="4"/>
        <v>8</v>
      </c>
      <c r="L3046" s="99" t="s">
        <v>6888</v>
      </c>
      <c r="M3046" s="100" t="s">
        <v>6889</v>
      </c>
      <c r="N3046" s="101" t="str">
        <f t="shared" si="139"/>
        <v>PT1590288-T0018888003652400</v>
      </c>
      <c r="O3046" s="128"/>
      <c r="P3046" s="100"/>
      <c r="Q3046" s="103">
        <f t="shared" si="5"/>
        <v>8</v>
      </c>
      <c r="R3046" s="161"/>
      <c r="S3046" s="105"/>
      <c r="T3046" s="106"/>
      <c r="U3046" s="107" t="s">
        <v>6564</v>
      </c>
      <c r="V3046" s="108" t="s">
        <v>756</v>
      </c>
      <c r="W3046" s="109" t="s">
        <v>1908</v>
      </c>
      <c r="X3046" s="110" t="str">
        <f t="shared" si="6"/>
        <v/>
      </c>
      <c r="Y3046" s="110" t="str">
        <f t="shared" si="7"/>
        <v/>
      </c>
      <c r="Z3046" s="109" t="s">
        <v>797</v>
      </c>
      <c r="AA3046" s="109" t="s">
        <v>802</v>
      </c>
      <c r="AB3046" s="106"/>
      <c r="AC3046" s="158"/>
      <c r="AD3046" s="160"/>
      <c r="AE3046" s="127"/>
      <c r="AF3046" s="113"/>
      <c r="AG3046" s="165" t="str">
        <f t="array" ref="AG3046">XLOOKUP(F3046,'CLV2'!A:A,'CLV2'!E:E)</f>
        <v>2.FROZEN FOODS</v>
      </c>
      <c r="AH3046" s="115" t="str">
        <f t="array" ref="AH3046">XLOOKUP(F3046,'CLV2'!A:A,'CLV2'!F:F)</f>
        <v>3.PASTRY AND DESSERTS</v>
      </c>
      <c r="AI3046" s="115" t="str">
        <f t="shared" si="8"/>
        <v>Pack</v>
      </c>
      <c r="AJ3046" s="116">
        <f t="shared" si="9"/>
        <v>1</v>
      </c>
      <c r="AK3046" s="117" t="str">
        <f t="array" ref="AK3046">XLOOKUP(F3046,'GIÁ'!A:A,'GIÁ'!D:D)</f>
        <v>31762.47</v>
      </c>
      <c r="AL3046" s="118">
        <f t="shared" si="10"/>
        <v>254099.76</v>
      </c>
      <c r="AM3046" s="118">
        <f t="shared" si="11"/>
        <v>0</v>
      </c>
      <c r="AN3046" s="119">
        <f t="shared" si="12"/>
        <v>0</v>
      </c>
      <c r="AO3046" s="118">
        <f t="shared" si="13"/>
        <v>254099.76</v>
      </c>
      <c r="AP3046" s="121">
        <f t="shared" si="14"/>
        <v>0</v>
      </c>
      <c r="AQ3046" s="122"/>
      <c r="AR3046" s="119"/>
    </row>
    <row r="3047" ht="22.5" customHeight="1">
      <c r="A3047" s="89">
        <v>46233.0</v>
      </c>
      <c r="B3047" s="90">
        <v>0.40069444444444446</v>
      </c>
      <c r="C3047" s="91" t="s">
        <v>1600</v>
      </c>
      <c r="D3047" s="129" t="str">
        <f t="array" ref="D3047">XLOOKUP(C3047,'DS ST'!A:A,'DS ST'!B:B)</f>
        <v>RVS</v>
      </c>
      <c r="E3047" s="94" t="str">
        <f t="array" ref="E3047">XLOOKUP($F3047,'GIÁ'!$A:$A,'GIÁ'!$E:$E)</f>
        <v>ĐÔNG</v>
      </c>
      <c r="F3047" s="94">
        <v>8.936013238791E12</v>
      </c>
      <c r="G3047" s="95" t="s">
        <v>2178</v>
      </c>
      <c r="H3047" s="95" t="s">
        <v>57</v>
      </c>
      <c r="I3047" s="96">
        <v>4.0</v>
      </c>
      <c r="J3047" s="96">
        <v>0.0</v>
      </c>
      <c r="K3047" s="98">
        <f t="shared" si="4"/>
        <v>4</v>
      </c>
      <c r="L3047" s="99" t="s">
        <v>6888</v>
      </c>
      <c r="M3047" s="100" t="s">
        <v>6889</v>
      </c>
      <c r="N3047" s="101" t="str">
        <f t="shared" si="139"/>
        <v>PT1590288-T0018936013238791</v>
      </c>
      <c r="O3047" s="128"/>
      <c r="P3047" s="100"/>
      <c r="Q3047" s="103">
        <f t="shared" si="5"/>
        <v>4</v>
      </c>
      <c r="R3047" s="161"/>
      <c r="S3047" s="105"/>
      <c r="T3047" s="106"/>
      <c r="U3047" s="107" t="s">
        <v>6525</v>
      </c>
      <c r="V3047" s="108" t="s">
        <v>756</v>
      </c>
      <c r="W3047" s="109" t="s">
        <v>1908</v>
      </c>
      <c r="X3047" s="110" t="str">
        <f t="shared" si="6"/>
        <v/>
      </c>
      <c r="Y3047" s="110" t="str">
        <f t="shared" si="7"/>
        <v/>
      </c>
      <c r="Z3047" s="109" t="s">
        <v>797</v>
      </c>
      <c r="AA3047" s="109" t="s">
        <v>802</v>
      </c>
      <c r="AB3047" s="106"/>
      <c r="AC3047" s="158"/>
      <c r="AD3047" s="160"/>
      <c r="AE3047" s="127"/>
      <c r="AF3047" s="113"/>
      <c r="AG3047" s="165" t="str">
        <f t="array" ref="AG3047">XLOOKUP(F3047,'CLV2'!A:A,'CLV2'!E:E)</f>
        <v>2.FROZEN FOODS</v>
      </c>
      <c r="AH3047" s="115" t="str">
        <f t="array" ref="AH3047">XLOOKUP(F3047,'CLV2'!A:A,'CLV2'!F:F)</f>
        <v>3.PIZZA - READY MEALS</v>
      </c>
      <c r="AI3047" s="115" t="str">
        <f t="shared" si="8"/>
        <v>Pack</v>
      </c>
      <c r="AJ3047" s="116">
        <f t="shared" si="9"/>
        <v>1</v>
      </c>
      <c r="AK3047" s="117" t="str">
        <f t="array" ref="AK3047">XLOOKUP(F3047,'GIÁ'!A:A,'GIÁ'!D:D)</f>
        <v>22578.43</v>
      </c>
      <c r="AL3047" s="118">
        <f t="shared" si="10"/>
        <v>90313.72</v>
      </c>
      <c r="AM3047" s="118">
        <f t="shared" si="11"/>
        <v>0</v>
      </c>
      <c r="AN3047" s="119">
        <f t="shared" si="12"/>
        <v>0</v>
      </c>
      <c r="AO3047" s="118">
        <f t="shared" si="13"/>
        <v>90313.72</v>
      </c>
      <c r="AP3047" s="121">
        <f t="shared" si="14"/>
        <v>0</v>
      </c>
      <c r="AQ3047" s="122"/>
      <c r="AR3047" s="119"/>
    </row>
    <row r="3048" ht="22.5" customHeight="1">
      <c r="A3048" s="89">
        <v>46233.0</v>
      </c>
      <c r="B3048" s="90">
        <v>0.40069444444444446</v>
      </c>
      <c r="C3048" s="91" t="s">
        <v>1600</v>
      </c>
      <c r="D3048" s="129" t="str">
        <f t="array" ref="D3048">XLOOKUP(C3048,'DS ST'!A:A,'DS ST'!B:B)</f>
        <v>RVS</v>
      </c>
      <c r="E3048" s="94" t="str">
        <f t="array" ref="E3048">XLOOKUP($F3048,'GIÁ'!$A:$A,'GIÁ'!$E:$E)</f>
        <v>ĐÔNG</v>
      </c>
      <c r="F3048" s="94">
        <v>8.934717266003E12</v>
      </c>
      <c r="G3048" s="95" t="s">
        <v>1721</v>
      </c>
      <c r="H3048" s="95" t="s">
        <v>224</v>
      </c>
      <c r="I3048" s="96">
        <v>2.0</v>
      </c>
      <c r="J3048" s="96">
        <v>0.0</v>
      </c>
      <c r="K3048" s="98">
        <f t="shared" si="4"/>
        <v>2</v>
      </c>
      <c r="L3048" s="99" t="s">
        <v>6888</v>
      </c>
      <c r="M3048" s="100" t="s">
        <v>6889</v>
      </c>
      <c r="N3048" s="101" t="str">
        <f t="shared" si="139"/>
        <v>PT1590288-T0018934717266003</v>
      </c>
      <c r="O3048" s="128"/>
      <c r="P3048" s="100"/>
      <c r="Q3048" s="103">
        <f t="shared" si="5"/>
        <v>2</v>
      </c>
      <c r="R3048" s="161"/>
      <c r="S3048" s="105"/>
      <c r="T3048" s="106"/>
      <c r="U3048" s="107" t="s">
        <v>6564</v>
      </c>
      <c r="V3048" s="108" t="s">
        <v>756</v>
      </c>
      <c r="W3048" s="109" t="s">
        <v>1908</v>
      </c>
      <c r="X3048" s="110" t="str">
        <f t="shared" si="6"/>
        <v/>
      </c>
      <c r="Y3048" s="110" t="str">
        <f t="shared" si="7"/>
        <v/>
      </c>
      <c r="Z3048" s="109" t="s">
        <v>797</v>
      </c>
      <c r="AA3048" s="109" t="s">
        <v>802</v>
      </c>
      <c r="AB3048" s="106"/>
      <c r="AC3048" s="158"/>
      <c r="AD3048" s="160"/>
      <c r="AE3048" s="127"/>
      <c r="AF3048" s="113"/>
      <c r="AG3048" s="165" t="str">
        <f t="array" ref="AG3048">XLOOKUP(F3048,'CLV2'!A:A,'CLV2'!E:E)</f>
        <v>2.FROZEN FOODS</v>
      </c>
      <c r="AH3048" s="115" t="str">
        <f t="array" ref="AH3048">XLOOKUP(F3048,'CLV2'!A:A,'CLV2'!F:F)</f>
        <v>3.HOTPOT AND FRIED</v>
      </c>
      <c r="AI3048" s="115" t="str">
        <f t="shared" si="8"/>
        <v>Pack</v>
      </c>
      <c r="AJ3048" s="116">
        <f t="shared" si="9"/>
        <v>1</v>
      </c>
      <c r="AK3048" s="117" t="str">
        <f t="array" ref="AK3048">XLOOKUP(F3048,'GIÁ'!A:A,'GIÁ'!D:D)</f>
        <v>54599.71</v>
      </c>
      <c r="AL3048" s="118">
        <f t="shared" si="10"/>
        <v>109199.42</v>
      </c>
      <c r="AM3048" s="118">
        <f t="shared" si="11"/>
        <v>0</v>
      </c>
      <c r="AN3048" s="119">
        <f t="shared" si="12"/>
        <v>0</v>
      </c>
      <c r="AO3048" s="118">
        <f t="shared" si="13"/>
        <v>109199.42</v>
      </c>
      <c r="AP3048" s="121">
        <f t="shared" si="14"/>
        <v>0</v>
      </c>
      <c r="AQ3048" s="122"/>
      <c r="AR3048" s="119"/>
    </row>
    <row r="3049" ht="22.5" customHeight="1">
      <c r="A3049" s="89">
        <v>46233.0</v>
      </c>
      <c r="B3049" s="90">
        <v>0.40069444444444446</v>
      </c>
      <c r="C3049" s="91" t="s">
        <v>1600</v>
      </c>
      <c r="D3049" s="129" t="str">
        <f t="array" ref="D3049">XLOOKUP(C3049,'DS ST'!A:A,'DS ST'!B:B)</f>
        <v>RVS</v>
      </c>
      <c r="E3049" s="94" t="str">
        <f t="array" ref="E3049">XLOOKUP($F3049,'GIÁ'!$A:$A,'GIÁ'!$E:$E)</f>
        <v>ĐÔNG</v>
      </c>
      <c r="F3049" s="94">
        <v>8.938532826121E12</v>
      </c>
      <c r="G3049" s="95" t="s">
        <v>3050</v>
      </c>
      <c r="H3049" s="95" t="s">
        <v>224</v>
      </c>
      <c r="I3049" s="96">
        <v>8.0</v>
      </c>
      <c r="J3049" s="96">
        <v>0.0</v>
      </c>
      <c r="K3049" s="98">
        <f t="shared" si="4"/>
        <v>8</v>
      </c>
      <c r="L3049" s="99" t="s">
        <v>6888</v>
      </c>
      <c r="M3049" s="100" t="s">
        <v>6889</v>
      </c>
      <c r="N3049" s="101" t="str">
        <f t="shared" si="139"/>
        <v>PT1590288-T0018938532826121</v>
      </c>
      <c r="O3049" s="128"/>
      <c r="P3049" s="100"/>
      <c r="Q3049" s="103">
        <f t="shared" si="5"/>
        <v>8</v>
      </c>
      <c r="R3049" s="161"/>
      <c r="S3049" s="105"/>
      <c r="T3049" s="106"/>
      <c r="U3049" s="107" t="s">
        <v>6541</v>
      </c>
      <c r="V3049" s="108" t="s">
        <v>756</v>
      </c>
      <c r="W3049" s="109" t="s">
        <v>1908</v>
      </c>
      <c r="X3049" s="110" t="str">
        <f t="shared" si="6"/>
        <v/>
      </c>
      <c r="Y3049" s="110" t="str">
        <f t="shared" si="7"/>
        <v/>
      </c>
      <c r="Z3049" s="109" t="s">
        <v>797</v>
      </c>
      <c r="AA3049" s="109" t="s">
        <v>802</v>
      </c>
      <c r="AB3049" s="106"/>
      <c r="AC3049" s="158"/>
      <c r="AD3049" s="160"/>
      <c r="AE3049" s="127"/>
      <c r="AF3049" s="113"/>
      <c r="AG3049" s="165" t="str">
        <f t="array" ref="AG3049">XLOOKUP(F3049,'CLV2'!A:A,'CLV2'!E:E)</f>
        <v>2.FROZEN FOODS</v>
      </c>
      <c r="AH3049" s="115" t="str">
        <f t="array" ref="AH3049">XLOOKUP(F3049,'CLV2'!A:A,'CLV2'!F:F)</f>
        <v>3.PASTRY AND DESSERTS</v>
      </c>
      <c r="AI3049" s="115" t="str">
        <f t="shared" si="8"/>
        <v>Pack</v>
      </c>
      <c r="AJ3049" s="116">
        <f t="shared" si="9"/>
        <v>1</v>
      </c>
      <c r="AK3049" s="117" t="str">
        <f t="array" ref="AK3049">XLOOKUP(F3049,'GIÁ'!A:A,'GIÁ'!D:D)</f>
        <v>21599.37</v>
      </c>
      <c r="AL3049" s="118">
        <f t="shared" si="10"/>
        <v>172794.96</v>
      </c>
      <c r="AM3049" s="118">
        <f t="shared" si="11"/>
        <v>0</v>
      </c>
      <c r="AN3049" s="119">
        <f t="shared" si="12"/>
        <v>0</v>
      </c>
      <c r="AO3049" s="118">
        <f t="shared" si="13"/>
        <v>172794.96</v>
      </c>
      <c r="AP3049" s="121">
        <f t="shared" si="14"/>
        <v>0</v>
      </c>
      <c r="AQ3049" s="122"/>
      <c r="AR3049" s="119"/>
    </row>
    <row r="3050" ht="22.5" customHeight="1">
      <c r="A3050" s="89">
        <v>46233.0</v>
      </c>
      <c r="B3050" s="90">
        <v>0.40069444444444446</v>
      </c>
      <c r="C3050" s="91" t="s">
        <v>1600</v>
      </c>
      <c r="D3050" s="129" t="str">
        <f t="array" ref="D3050">XLOOKUP(C3050,'DS ST'!A:A,'DS ST'!B:B)</f>
        <v>RVS</v>
      </c>
      <c r="E3050" s="94" t="str">
        <f t="array" ref="E3050">XLOOKUP($F3050,'GIÁ'!$A:$A,'GIÁ'!$E:$E)</f>
        <v>ĐÔNG</v>
      </c>
      <c r="F3050" s="94">
        <v>8.934717401336E12</v>
      </c>
      <c r="G3050" s="95" t="s">
        <v>1750</v>
      </c>
      <c r="H3050" s="95" t="s">
        <v>224</v>
      </c>
      <c r="I3050" s="96">
        <v>6.0</v>
      </c>
      <c r="J3050" s="96">
        <v>0.0</v>
      </c>
      <c r="K3050" s="98">
        <f t="shared" si="4"/>
        <v>6</v>
      </c>
      <c r="L3050" s="99" t="s">
        <v>6888</v>
      </c>
      <c r="M3050" s="100" t="s">
        <v>6889</v>
      </c>
      <c r="N3050" s="101" t="str">
        <f t="shared" si="139"/>
        <v>PT1590288-T0018934717401336</v>
      </c>
      <c r="O3050" s="128"/>
      <c r="P3050" s="100"/>
      <c r="Q3050" s="103">
        <f t="shared" si="5"/>
        <v>6</v>
      </c>
      <c r="R3050" s="161"/>
      <c r="S3050" s="105"/>
      <c r="T3050" s="106"/>
      <c r="U3050" s="107" t="s">
        <v>6585</v>
      </c>
      <c r="V3050" s="108" t="s">
        <v>756</v>
      </c>
      <c r="W3050" s="109" t="s">
        <v>1908</v>
      </c>
      <c r="X3050" s="110" t="str">
        <f t="shared" si="6"/>
        <v/>
      </c>
      <c r="Y3050" s="110" t="str">
        <f t="shared" si="7"/>
        <v/>
      </c>
      <c r="Z3050" s="109" t="s">
        <v>797</v>
      </c>
      <c r="AA3050" s="109" t="s">
        <v>802</v>
      </c>
      <c r="AB3050" s="106"/>
      <c r="AC3050" s="158"/>
      <c r="AD3050" s="160"/>
      <c r="AE3050" s="127"/>
      <c r="AF3050" s="113"/>
      <c r="AG3050" s="165" t="str">
        <f t="array" ref="AG3050">XLOOKUP(F3050,'CLV2'!A:A,'CLV2'!E:E)</f>
        <v>2.FROZEN FOODS</v>
      </c>
      <c r="AH3050" s="115" t="str">
        <f t="array" ref="AH3050">XLOOKUP(F3050,'CLV2'!A:A,'CLV2'!F:F)</f>
        <v>3.DUMPLINGS</v>
      </c>
      <c r="AI3050" s="115" t="str">
        <f t="shared" si="8"/>
        <v>Pack</v>
      </c>
      <c r="AJ3050" s="116">
        <f t="shared" si="9"/>
        <v>1</v>
      </c>
      <c r="AK3050" s="117" t="str">
        <f t="array" ref="AK3050">XLOOKUP(F3050,'GIÁ'!A:A,'GIÁ'!D:D)</f>
        <v>39374.44</v>
      </c>
      <c r="AL3050" s="118">
        <f t="shared" si="10"/>
        <v>236246.64</v>
      </c>
      <c r="AM3050" s="118">
        <f t="shared" si="11"/>
        <v>0</v>
      </c>
      <c r="AN3050" s="119">
        <f t="shared" si="12"/>
        <v>0</v>
      </c>
      <c r="AO3050" s="118">
        <f t="shared" si="13"/>
        <v>236246.64</v>
      </c>
      <c r="AP3050" s="121">
        <f t="shared" si="14"/>
        <v>0</v>
      </c>
      <c r="AQ3050" s="122"/>
      <c r="AR3050" s="119"/>
    </row>
    <row r="3051" ht="22.5" customHeight="1">
      <c r="A3051" s="89">
        <v>46233.0</v>
      </c>
      <c r="B3051" s="90">
        <v>0.40069444444444446</v>
      </c>
      <c r="C3051" s="91" t="s">
        <v>1600</v>
      </c>
      <c r="D3051" s="129" t="str">
        <f t="array" ref="D3051">XLOOKUP(C3051,'DS ST'!A:A,'DS ST'!B:B)</f>
        <v>RVS</v>
      </c>
      <c r="E3051" s="94" t="str">
        <f t="array" ref="E3051">XLOOKUP($F3051,'GIÁ'!$A:$A,'GIÁ'!$E:$E)</f>
        <v>ĐÔNG</v>
      </c>
      <c r="F3051" s="94">
        <v>8.936210415551E12</v>
      </c>
      <c r="G3051" s="95" t="s">
        <v>2676</v>
      </c>
      <c r="H3051" s="95" t="s">
        <v>224</v>
      </c>
      <c r="I3051" s="96">
        <v>6.0</v>
      </c>
      <c r="J3051" s="96">
        <v>0.0</v>
      </c>
      <c r="K3051" s="98">
        <f t="shared" si="4"/>
        <v>6</v>
      </c>
      <c r="L3051" s="99" t="s">
        <v>6888</v>
      </c>
      <c r="M3051" s="100" t="s">
        <v>6889</v>
      </c>
      <c r="N3051" s="101" t="str">
        <f t="shared" si="139"/>
        <v>PT1590288-T0018936210415551</v>
      </c>
      <c r="O3051" s="128"/>
      <c r="P3051" s="100"/>
      <c r="Q3051" s="103">
        <f t="shared" si="5"/>
        <v>6</v>
      </c>
      <c r="R3051" s="161"/>
      <c r="S3051" s="105"/>
      <c r="T3051" s="106"/>
      <c r="U3051" s="107" t="s">
        <v>6554</v>
      </c>
      <c r="V3051" s="108" t="s">
        <v>756</v>
      </c>
      <c r="W3051" s="109" t="s">
        <v>1908</v>
      </c>
      <c r="X3051" s="110" t="str">
        <f t="shared" si="6"/>
        <v/>
      </c>
      <c r="Y3051" s="110" t="str">
        <f t="shared" si="7"/>
        <v/>
      </c>
      <c r="Z3051" s="109" t="s">
        <v>797</v>
      </c>
      <c r="AA3051" s="109" t="s">
        <v>802</v>
      </c>
      <c r="AB3051" s="106"/>
      <c r="AC3051" s="158"/>
      <c r="AD3051" s="160"/>
      <c r="AE3051" s="127"/>
      <c r="AF3051" s="113"/>
      <c r="AG3051" s="165" t="str">
        <f t="array" ref="AG3051">XLOOKUP(F3051,'CLV2'!A:A,'CLV2'!E:E)</f>
        <v>2.FROZEN FOODS</v>
      </c>
      <c r="AH3051" s="115" t="str">
        <f t="array" ref="AH3051">XLOOKUP(F3051,'CLV2'!A:A,'CLV2'!F:F)</f>
        <v>3.DUMPLINGS</v>
      </c>
      <c r="AI3051" s="115" t="str">
        <f t="shared" si="8"/>
        <v>Pack</v>
      </c>
      <c r="AJ3051" s="116">
        <f t="shared" si="9"/>
        <v>1</v>
      </c>
      <c r="AK3051" s="117" t="str">
        <f t="array" ref="AK3051">XLOOKUP(F3051,'GIÁ'!A:A,'GIÁ'!D:D)</f>
        <v>24150.20</v>
      </c>
      <c r="AL3051" s="118">
        <f t="shared" si="10"/>
        <v>144901.2</v>
      </c>
      <c r="AM3051" s="118">
        <f t="shared" si="11"/>
        <v>0</v>
      </c>
      <c r="AN3051" s="119">
        <f t="shared" si="12"/>
        <v>0</v>
      </c>
      <c r="AO3051" s="118">
        <f t="shared" si="13"/>
        <v>144901.2</v>
      </c>
      <c r="AP3051" s="121">
        <f t="shared" si="14"/>
        <v>0</v>
      </c>
      <c r="AQ3051" s="122"/>
      <c r="AR3051" s="119"/>
    </row>
    <row r="3052" ht="22.5" customHeight="1">
      <c r="A3052" s="89">
        <v>46233.0</v>
      </c>
      <c r="B3052" s="90">
        <v>0.40069444444444446</v>
      </c>
      <c r="C3052" s="91" t="s">
        <v>1600</v>
      </c>
      <c r="D3052" s="129" t="str">
        <f t="array" ref="D3052">XLOOKUP(C3052,'DS ST'!A:A,'DS ST'!B:B)</f>
        <v>RVS</v>
      </c>
      <c r="E3052" s="94" t="str">
        <f t="array" ref="E3052">XLOOKUP($F3052,'GIÁ'!$A:$A,'GIÁ'!$E:$E)</f>
        <v>ĐÔNG</v>
      </c>
      <c r="F3052" s="94">
        <v>8.935101608461E12</v>
      </c>
      <c r="G3052" s="95" t="s">
        <v>1899</v>
      </c>
      <c r="H3052" s="95" t="s">
        <v>224</v>
      </c>
      <c r="I3052" s="96">
        <v>2.0</v>
      </c>
      <c r="J3052" s="96">
        <v>0.0</v>
      </c>
      <c r="K3052" s="98">
        <f t="shared" si="4"/>
        <v>2</v>
      </c>
      <c r="L3052" s="99" t="s">
        <v>6888</v>
      </c>
      <c r="M3052" s="100" t="s">
        <v>6889</v>
      </c>
      <c r="N3052" s="101" t="str">
        <f t="shared" si="139"/>
        <v>PT1590288-T0018935101608461</v>
      </c>
      <c r="O3052" s="128"/>
      <c r="P3052" s="100"/>
      <c r="Q3052" s="103">
        <f t="shared" si="5"/>
        <v>2</v>
      </c>
      <c r="R3052" s="161"/>
      <c r="S3052" s="105"/>
      <c r="T3052" s="106"/>
      <c r="U3052" s="107" t="s">
        <v>6555</v>
      </c>
      <c r="V3052" s="108" t="s">
        <v>756</v>
      </c>
      <c r="W3052" s="109" t="s">
        <v>1908</v>
      </c>
      <c r="X3052" s="110" t="str">
        <f t="shared" si="6"/>
        <v/>
      </c>
      <c r="Y3052" s="110" t="str">
        <f t="shared" si="7"/>
        <v/>
      </c>
      <c r="Z3052" s="109" t="s">
        <v>797</v>
      </c>
      <c r="AA3052" s="109" t="s">
        <v>802</v>
      </c>
      <c r="AB3052" s="106"/>
      <c r="AC3052" s="158"/>
      <c r="AD3052" s="160"/>
      <c r="AE3052" s="127"/>
      <c r="AF3052" s="113"/>
      <c r="AG3052" s="165" t="str">
        <f t="array" ref="AG3052">XLOOKUP(F3052,'CLV2'!A:A,'CLV2'!E:E)</f>
        <v>2.FROZEN FOODS</v>
      </c>
      <c r="AH3052" s="115" t="str">
        <f t="array" ref="AH3052">XLOOKUP(F3052,'CLV2'!A:A,'CLV2'!F:F)</f>
        <v>3.HOTPOT AND FRIED</v>
      </c>
      <c r="AI3052" s="115" t="str">
        <f t="shared" si="8"/>
        <v>Pack</v>
      </c>
      <c r="AJ3052" s="116">
        <f t="shared" si="9"/>
        <v>1</v>
      </c>
      <c r="AK3052" s="117" t="str">
        <f t="array" ref="AK3052">XLOOKUP(F3052,'GIÁ'!A:A,'GIÁ'!D:D)</f>
        <v>16904.85</v>
      </c>
      <c r="AL3052" s="118">
        <f t="shared" si="10"/>
        <v>33809.7</v>
      </c>
      <c r="AM3052" s="118">
        <f t="shared" si="11"/>
        <v>0</v>
      </c>
      <c r="AN3052" s="119">
        <f t="shared" si="12"/>
        <v>0</v>
      </c>
      <c r="AO3052" s="118">
        <f t="shared" si="13"/>
        <v>33809.7</v>
      </c>
      <c r="AP3052" s="121">
        <f t="shared" si="14"/>
        <v>0</v>
      </c>
      <c r="AQ3052" s="122"/>
      <c r="AR3052" s="119"/>
    </row>
    <row r="3053" ht="22.5" customHeight="1">
      <c r="A3053" s="89">
        <v>46233.0</v>
      </c>
      <c r="B3053" s="90">
        <v>0.40069444444444446</v>
      </c>
      <c r="C3053" s="91" t="s">
        <v>1600</v>
      </c>
      <c r="D3053" s="129" t="str">
        <f t="array" ref="D3053">XLOOKUP(C3053,'DS ST'!A:A,'DS ST'!B:B)</f>
        <v>RVS</v>
      </c>
      <c r="E3053" s="94" t="str">
        <f t="array" ref="E3053">XLOOKUP($F3053,'GIÁ'!$A:$A,'GIÁ'!$E:$E)</f>
        <v>ĐÔNG</v>
      </c>
      <c r="F3053" s="94">
        <v>8.93607627967E12</v>
      </c>
      <c r="G3053" s="95" t="s">
        <v>2317</v>
      </c>
      <c r="H3053" s="95" t="s">
        <v>224</v>
      </c>
      <c r="I3053" s="96">
        <v>4.0</v>
      </c>
      <c r="J3053" s="96">
        <v>0.0</v>
      </c>
      <c r="K3053" s="98">
        <f t="shared" si="4"/>
        <v>4</v>
      </c>
      <c r="L3053" s="99" t="s">
        <v>6888</v>
      </c>
      <c r="M3053" s="100" t="s">
        <v>6889</v>
      </c>
      <c r="N3053" s="101" t="str">
        <f t="shared" si="139"/>
        <v>PT1590288-T0018936076279670</v>
      </c>
      <c r="O3053" s="128"/>
      <c r="P3053" s="100"/>
      <c r="Q3053" s="103">
        <f t="shared" si="5"/>
        <v>4</v>
      </c>
      <c r="R3053" s="161"/>
      <c r="S3053" s="105"/>
      <c r="T3053" s="106"/>
      <c r="U3053" s="107" t="s">
        <v>6530</v>
      </c>
      <c r="V3053" s="108" t="s">
        <v>756</v>
      </c>
      <c r="W3053" s="109" t="s">
        <v>1908</v>
      </c>
      <c r="X3053" s="110" t="str">
        <f t="shared" si="6"/>
        <v/>
      </c>
      <c r="Y3053" s="110" t="str">
        <f t="shared" si="7"/>
        <v/>
      </c>
      <c r="Z3053" s="109" t="s">
        <v>797</v>
      </c>
      <c r="AA3053" s="109" t="s">
        <v>802</v>
      </c>
      <c r="AB3053" s="106"/>
      <c r="AC3053" s="158"/>
      <c r="AD3053" s="160"/>
      <c r="AE3053" s="127"/>
      <c r="AF3053" s="113"/>
      <c r="AG3053" s="165" t="str">
        <f t="array" ref="AG3053">XLOOKUP(F3053,'CLV2'!A:A,'CLV2'!E:E)</f>
        <v>2.FROZEN FOODS</v>
      </c>
      <c r="AH3053" s="115" t="str">
        <f t="array" ref="AH3053">XLOOKUP(F3053,'CLV2'!A:A,'CLV2'!F:F)</f>
        <v>3.PASTRY AND DESSERTS</v>
      </c>
      <c r="AI3053" s="115" t="str">
        <f t="shared" si="8"/>
        <v>Pack</v>
      </c>
      <c r="AJ3053" s="116">
        <f t="shared" si="9"/>
        <v>1</v>
      </c>
      <c r="AK3053" s="117" t="str">
        <f t="array" ref="AK3053">XLOOKUP(F3053,'GIÁ'!A:A,'GIÁ'!D:D)</f>
        <v>26872.96</v>
      </c>
      <c r="AL3053" s="118">
        <f t="shared" si="10"/>
        <v>107491.84</v>
      </c>
      <c r="AM3053" s="118">
        <f t="shared" si="11"/>
        <v>0</v>
      </c>
      <c r="AN3053" s="119">
        <f t="shared" si="12"/>
        <v>0</v>
      </c>
      <c r="AO3053" s="118">
        <f t="shared" si="13"/>
        <v>107491.84</v>
      </c>
      <c r="AP3053" s="121">
        <f t="shared" si="14"/>
        <v>0</v>
      </c>
      <c r="AQ3053" s="122"/>
      <c r="AR3053" s="119"/>
    </row>
    <row r="3054" ht="22.5" customHeight="1">
      <c r="A3054" s="89">
        <v>46233.0</v>
      </c>
      <c r="B3054" s="90">
        <v>0.40069444444444446</v>
      </c>
      <c r="C3054" s="91" t="s">
        <v>1600</v>
      </c>
      <c r="D3054" s="129" t="str">
        <f t="array" ref="D3054">XLOOKUP(C3054,'DS ST'!A:A,'DS ST'!B:B)</f>
        <v>RVS</v>
      </c>
      <c r="E3054" s="94" t="str">
        <f t="array" ref="E3054">XLOOKUP($F3054,'GIÁ'!$A:$A,'GIÁ'!$E:$E)</f>
        <v>ĐÔNG</v>
      </c>
      <c r="F3054" s="94">
        <v>8.935297102972E12</v>
      </c>
      <c r="G3054" s="95" t="s">
        <v>2024</v>
      </c>
      <c r="H3054" s="95" t="s">
        <v>224</v>
      </c>
      <c r="I3054" s="96">
        <v>4.0</v>
      </c>
      <c r="J3054" s="96">
        <v>0.0</v>
      </c>
      <c r="K3054" s="98">
        <f t="shared" si="4"/>
        <v>4</v>
      </c>
      <c r="L3054" s="99" t="s">
        <v>6888</v>
      </c>
      <c r="M3054" s="100" t="s">
        <v>6889</v>
      </c>
      <c r="N3054" s="101" t="str">
        <f t="shared" si="139"/>
        <v>PT1590288-T0018935297102972</v>
      </c>
      <c r="O3054" s="128"/>
      <c r="P3054" s="100"/>
      <c r="Q3054" s="103">
        <f t="shared" si="5"/>
        <v>4</v>
      </c>
      <c r="R3054" s="161"/>
      <c r="S3054" s="105"/>
      <c r="T3054" s="106"/>
      <c r="U3054" s="107" t="s">
        <v>6692</v>
      </c>
      <c r="V3054" s="108" t="s">
        <v>756</v>
      </c>
      <c r="W3054" s="109" t="s">
        <v>1908</v>
      </c>
      <c r="X3054" s="110" t="str">
        <f t="shared" si="6"/>
        <v/>
      </c>
      <c r="Y3054" s="110" t="str">
        <f t="shared" si="7"/>
        <v/>
      </c>
      <c r="Z3054" s="109" t="s">
        <v>797</v>
      </c>
      <c r="AA3054" s="109" t="s">
        <v>802</v>
      </c>
      <c r="AB3054" s="106"/>
      <c r="AC3054" s="158"/>
      <c r="AD3054" s="160"/>
      <c r="AE3054" s="127"/>
      <c r="AF3054" s="113"/>
      <c r="AG3054" s="165" t="str">
        <f t="array" ref="AG3054">XLOOKUP(F3054,'CLV2'!A:A,'CLV2'!E:E)</f>
        <v>2.FROZEN FOODS</v>
      </c>
      <c r="AH3054" s="115" t="str">
        <f t="array" ref="AH3054">XLOOKUP(F3054,'CLV2'!A:A,'CLV2'!F:F)</f>
        <v>3.PIZZA - READY MEALS</v>
      </c>
      <c r="AI3054" s="115" t="str">
        <f t="shared" si="8"/>
        <v>Pack</v>
      </c>
      <c r="AJ3054" s="116">
        <f t="shared" si="9"/>
        <v>1</v>
      </c>
      <c r="AK3054" s="117" t="str">
        <f t="array" ref="AK3054">XLOOKUP(F3054,'GIÁ'!A:A,'GIÁ'!D:D)</f>
        <v>16087.17</v>
      </c>
      <c r="AL3054" s="118">
        <f t="shared" si="10"/>
        <v>64348.68</v>
      </c>
      <c r="AM3054" s="118">
        <f t="shared" si="11"/>
        <v>0</v>
      </c>
      <c r="AN3054" s="119">
        <f t="shared" si="12"/>
        <v>0</v>
      </c>
      <c r="AO3054" s="118">
        <f t="shared" si="13"/>
        <v>64348.68</v>
      </c>
      <c r="AP3054" s="121">
        <f t="shared" si="14"/>
        <v>0</v>
      </c>
      <c r="AQ3054" s="122"/>
      <c r="AR3054" s="119"/>
    </row>
    <row r="3055" ht="22.5" customHeight="1">
      <c r="A3055" s="89">
        <v>46233.0</v>
      </c>
      <c r="B3055" s="90">
        <v>0.40069444444444446</v>
      </c>
      <c r="C3055" s="91" t="s">
        <v>1600</v>
      </c>
      <c r="D3055" s="129" t="str">
        <f t="array" ref="D3055">XLOOKUP(C3055,'DS ST'!A:A,'DS ST'!B:B)</f>
        <v>RVS</v>
      </c>
      <c r="E3055" s="94" t="str">
        <f t="array" ref="E3055">XLOOKUP($F3055,'GIÁ'!$A:$A,'GIÁ'!$E:$E)</f>
        <v>ĐÔNG</v>
      </c>
      <c r="F3055" s="94">
        <v>8.93471740135E12</v>
      </c>
      <c r="G3055" s="95" t="s">
        <v>1756</v>
      </c>
      <c r="H3055" s="95" t="s">
        <v>224</v>
      </c>
      <c r="I3055" s="96">
        <v>4.0</v>
      </c>
      <c r="J3055" s="96">
        <v>0.0</v>
      </c>
      <c r="K3055" s="98">
        <f t="shared" si="4"/>
        <v>4</v>
      </c>
      <c r="L3055" s="99" t="s">
        <v>6888</v>
      </c>
      <c r="M3055" s="100" t="s">
        <v>6889</v>
      </c>
      <c r="N3055" s="101" t="str">
        <f t="shared" si="139"/>
        <v>PT1590288-T0018934717401350</v>
      </c>
      <c r="O3055" s="128"/>
      <c r="P3055" s="100"/>
      <c r="Q3055" s="103">
        <f t="shared" si="5"/>
        <v>4</v>
      </c>
      <c r="R3055" s="161"/>
      <c r="S3055" s="105"/>
      <c r="T3055" s="106"/>
      <c r="U3055" s="107" t="s">
        <v>6671</v>
      </c>
      <c r="V3055" s="108" t="s">
        <v>756</v>
      </c>
      <c r="W3055" s="109" t="s">
        <v>1908</v>
      </c>
      <c r="X3055" s="110" t="str">
        <f t="shared" si="6"/>
        <v/>
      </c>
      <c r="Y3055" s="110" t="str">
        <f t="shared" si="7"/>
        <v/>
      </c>
      <c r="Z3055" s="109" t="s">
        <v>797</v>
      </c>
      <c r="AA3055" s="109" t="s">
        <v>802</v>
      </c>
      <c r="AB3055" s="106"/>
      <c r="AC3055" s="158"/>
      <c r="AD3055" s="160"/>
      <c r="AE3055" s="127"/>
      <c r="AF3055" s="113"/>
      <c r="AG3055" s="165" t="str">
        <f t="array" ref="AG3055">XLOOKUP(F3055,'CLV2'!A:A,'CLV2'!E:E)</f>
        <v>2.FROZEN FOODS</v>
      </c>
      <c r="AH3055" s="115" t="str">
        <f t="array" ref="AH3055">XLOOKUP(F3055,'CLV2'!A:A,'CLV2'!F:F)</f>
        <v>3.DUMPLINGS</v>
      </c>
      <c r="AI3055" s="115" t="str">
        <f t="shared" si="8"/>
        <v>Pack</v>
      </c>
      <c r="AJ3055" s="116">
        <f t="shared" si="9"/>
        <v>1</v>
      </c>
      <c r="AK3055" s="117" t="str">
        <f t="array" ref="AK3055">XLOOKUP(F3055,'GIÁ'!A:A,'GIÁ'!D:D)</f>
        <v>44880.89</v>
      </c>
      <c r="AL3055" s="118">
        <f t="shared" si="10"/>
        <v>179523.56</v>
      </c>
      <c r="AM3055" s="118">
        <f t="shared" si="11"/>
        <v>0</v>
      </c>
      <c r="AN3055" s="119">
        <f t="shared" si="12"/>
        <v>0</v>
      </c>
      <c r="AO3055" s="118">
        <f t="shared" si="13"/>
        <v>179523.56</v>
      </c>
      <c r="AP3055" s="121">
        <f t="shared" si="14"/>
        <v>0</v>
      </c>
      <c r="AQ3055" s="122"/>
      <c r="AR3055" s="119"/>
    </row>
    <row r="3056" ht="22.5" customHeight="1">
      <c r="A3056" s="89">
        <v>46233.0</v>
      </c>
      <c r="B3056" s="90">
        <v>0.40069444444444446</v>
      </c>
      <c r="C3056" s="91" t="s">
        <v>1600</v>
      </c>
      <c r="D3056" s="129" t="str">
        <f t="array" ref="D3056">XLOOKUP(C3056,'DS ST'!A:A,'DS ST'!B:B)</f>
        <v>RVS</v>
      </c>
      <c r="E3056" s="94" t="str">
        <f t="array" ref="E3056">XLOOKUP($F3056,'GIÁ'!$A:$A,'GIÁ'!$E:$E)</f>
        <v>ĐÔNG</v>
      </c>
      <c r="F3056" s="94">
        <v>8.936220300274E12</v>
      </c>
      <c r="G3056" s="95" t="s">
        <v>2705</v>
      </c>
      <c r="H3056" s="95" t="s">
        <v>224</v>
      </c>
      <c r="I3056" s="96">
        <v>2.0</v>
      </c>
      <c r="J3056" s="96">
        <v>0.0</v>
      </c>
      <c r="K3056" s="98">
        <f t="shared" si="4"/>
        <v>2</v>
      </c>
      <c r="L3056" s="99" t="s">
        <v>6888</v>
      </c>
      <c r="M3056" s="100" t="s">
        <v>6889</v>
      </c>
      <c r="N3056" s="101" t="str">
        <f t="shared" si="139"/>
        <v>PT1590288-T0018936220300274</v>
      </c>
      <c r="O3056" s="128"/>
      <c r="P3056" s="100"/>
      <c r="Q3056" s="103">
        <f t="shared" si="5"/>
        <v>2</v>
      </c>
      <c r="R3056" s="161"/>
      <c r="S3056" s="105"/>
      <c r="T3056" s="106"/>
      <c r="U3056" s="107" t="s">
        <v>6578</v>
      </c>
      <c r="V3056" s="108" t="s">
        <v>756</v>
      </c>
      <c r="W3056" s="109" t="s">
        <v>1908</v>
      </c>
      <c r="X3056" s="110" t="str">
        <f t="shared" si="6"/>
        <v/>
      </c>
      <c r="Y3056" s="110" t="str">
        <f t="shared" si="7"/>
        <v/>
      </c>
      <c r="Z3056" s="109" t="s">
        <v>797</v>
      </c>
      <c r="AA3056" s="109" t="s">
        <v>802</v>
      </c>
      <c r="AB3056" s="106"/>
      <c r="AC3056" s="158"/>
      <c r="AD3056" s="160"/>
      <c r="AE3056" s="127"/>
      <c r="AF3056" s="113"/>
      <c r="AG3056" s="165" t="str">
        <f t="array" ref="AG3056">XLOOKUP(F3056,'CLV2'!A:A,'CLV2'!E:E)</f>
        <v>2.FROZEN FOODS</v>
      </c>
      <c r="AH3056" s="115" t="str">
        <f t="array" ref="AH3056">XLOOKUP(F3056,'CLV2'!A:A,'CLV2'!F:F)</f>
        <v>3.HOTPOT AND FRIED</v>
      </c>
      <c r="AI3056" s="115" t="str">
        <f t="shared" si="8"/>
        <v>Pack</v>
      </c>
      <c r="AJ3056" s="116">
        <f t="shared" si="9"/>
        <v>1</v>
      </c>
      <c r="AK3056" s="117" t="str">
        <f t="array" ref="AK3056">XLOOKUP(F3056,'GIÁ'!A:A,'GIÁ'!D:D)</f>
        <v>40500.00</v>
      </c>
      <c r="AL3056" s="118">
        <f t="shared" si="10"/>
        <v>81000</v>
      </c>
      <c r="AM3056" s="118">
        <f t="shared" si="11"/>
        <v>0</v>
      </c>
      <c r="AN3056" s="119">
        <f t="shared" si="12"/>
        <v>0</v>
      </c>
      <c r="AO3056" s="118">
        <f t="shared" si="13"/>
        <v>81000</v>
      </c>
      <c r="AP3056" s="121">
        <f t="shared" si="14"/>
        <v>0</v>
      </c>
      <c r="AQ3056" s="122"/>
      <c r="AR3056" s="119"/>
    </row>
    <row r="3057" ht="22.5" customHeight="1">
      <c r="A3057" s="89">
        <v>46233.0</v>
      </c>
      <c r="B3057" s="90">
        <v>0.40069444444444446</v>
      </c>
      <c r="C3057" s="91" t="s">
        <v>1600</v>
      </c>
      <c r="D3057" s="129" t="str">
        <f t="array" ref="D3057">XLOOKUP(C3057,'DS ST'!A:A,'DS ST'!B:B)</f>
        <v>RVS</v>
      </c>
      <c r="E3057" s="94" t="str">
        <f t="array" ref="E3057">XLOOKUP($F3057,'GIÁ'!$A:$A,'GIÁ'!$E:$E)</f>
        <v>ĐÔNG</v>
      </c>
      <c r="F3057" s="94">
        <v>8.93623909005E12</v>
      </c>
      <c r="G3057" s="95" t="s">
        <v>2717</v>
      </c>
      <c r="H3057" s="95" t="s">
        <v>75</v>
      </c>
      <c r="I3057" s="96">
        <v>6.0</v>
      </c>
      <c r="J3057" s="96">
        <v>0.0</v>
      </c>
      <c r="K3057" s="98">
        <f t="shared" si="4"/>
        <v>6</v>
      </c>
      <c r="L3057" s="99" t="s">
        <v>6888</v>
      </c>
      <c r="M3057" s="100" t="s">
        <v>6889</v>
      </c>
      <c r="N3057" s="101" t="str">
        <f t="shared" si="139"/>
        <v>PT1590288-T0018936239090050</v>
      </c>
      <c r="O3057" s="128"/>
      <c r="P3057" s="100"/>
      <c r="Q3057" s="103">
        <f t="shared" si="5"/>
        <v>6</v>
      </c>
      <c r="R3057" s="161"/>
      <c r="S3057" s="105"/>
      <c r="T3057" s="106"/>
      <c r="U3057" s="107" t="s">
        <v>6538</v>
      </c>
      <c r="V3057" s="108" t="s">
        <v>756</v>
      </c>
      <c r="W3057" s="109" t="s">
        <v>1908</v>
      </c>
      <c r="X3057" s="110" t="str">
        <f t="shared" si="6"/>
        <v/>
      </c>
      <c r="Y3057" s="110" t="str">
        <f t="shared" si="7"/>
        <v/>
      </c>
      <c r="Z3057" s="109" t="s">
        <v>797</v>
      </c>
      <c r="AA3057" s="109" t="s">
        <v>802</v>
      </c>
      <c r="AB3057" s="106"/>
      <c r="AC3057" s="158"/>
      <c r="AD3057" s="160"/>
      <c r="AE3057" s="127"/>
      <c r="AF3057" s="113"/>
      <c r="AG3057" s="165" t="str">
        <f t="array" ref="AG3057">XLOOKUP(F3057,'CLV2'!A:A,'CLV2'!E:E)</f>
        <v>2.MEAT</v>
      </c>
      <c r="AH3057" s="115" t="str">
        <f t="array" ref="AH3057">XLOOKUP(F3057,'CLV2'!A:A,'CLV2'!F:F)</f>
        <v>3.FROZEN MEAT</v>
      </c>
      <c r="AI3057" s="115" t="str">
        <f t="shared" si="8"/>
        <v>Pack</v>
      </c>
      <c r="AJ3057" s="116">
        <f t="shared" si="9"/>
        <v>1</v>
      </c>
      <c r="AK3057" s="117" t="str">
        <f t="array" ref="AK3057">XLOOKUP(F3057,'GIÁ'!A:A,'GIÁ'!D:D)</f>
        <v>118354.38</v>
      </c>
      <c r="AL3057" s="118">
        <f t="shared" si="10"/>
        <v>710126.28</v>
      </c>
      <c r="AM3057" s="118">
        <f t="shared" si="11"/>
        <v>0</v>
      </c>
      <c r="AN3057" s="119">
        <f t="shared" si="12"/>
        <v>0</v>
      </c>
      <c r="AO3057" s="118">
        <f t="shared" si="13"/>
        <v>710126.28</v>
      </c>
      <c r="AP3057" s="121">
        <f t="shared" si="14"/>
        <v>0</v>
      </c>
      <c r="AQ3057" s="122"/>
      <c r="AR3057" s="119"/>
    </row>
    <row r="3058" ht="22.5" customHeight="1">
      <c r="A3058" s="89">
        <v>46233.0</v>
      </c>
      <c r="B3058" s="90">
        <v>0.40069444444444446</v>
      </c>
      <c r="C3058" s="91" t="s">
        <v>1600</v>
      </c>
      <c r="D3058" s="129" t="str">
        <f t="array" ref="D3058">XLOOKUP(C3058,'DS ST'!A:A,'DS ST'!B:B)</f>
        <v>RVS</v>
      </c>
      <c r="E3058" s="94" t="str">
        <f t="array" ref="E3058">XLOOKUP($F3058,'GIÁ'!$A:$A,'GIÁ'!$E:$E)</f>
        <v>ĐÔNG</v>
      </c>
      <c r="F3058" s="94">
        <v>8.936190860716E12</v>
      </c>
      <c r="G3058" s="95" t="s">
        <v>2610</v>
      </c>
      <c r="H3058" s="95" t="s">
        <v>93</v>
      </c>
      <c r="I3058" s="96">
        <v>19.0</v>
      </c>
      <c r="J3058" s="96">
        <v>0.0</v>
      </c>
      <c r="K3058" s="98">
        <f t="shared" si="4"/>
        <v>19</v>
      </c>
      <c r="L3058" s="99" t="s">
        <v>6888</v>
      </c>
      <c r="M3058" s="100" t="s">
        <v>6889</v>
      </c>
      <c r="N3058" s="101" t="str">
        <f t="shared" si="139"/>
        <v>PT1590288-T0018936190860716</v>
      </c>
      <c r="O3058" s="128"/>
      <c r="P3058" s="100"/>
      <c r="Q3058" s="103">
        <f t="shared" si="5"/>
        <v>19</v>
      </c>
      <c r="R3058" s="161"/>
      <c r="S3058" s="105"/>
      <c r="T3058" s="106"/>
      <c r="U3058" s="107" t="s">
        <v>6539</v>
      </c>
      <c r="V3058" s="108" t="s">
        <v>756</v>
      </c>
      <c r="W3058" s="109" t="s">
        <v>1908</v>
      </c>
      <c r="X3058" s="110" t="str">
        <f t="shared" si="6"/>
        <v/>
      </c>
      <c r="Y3058" s="110" t="str">
        <f t="shared" si="7"/>
        <v/>
      </c>
      <c r="Z3058" s="109" t="s">
        <v>797</v>
      </c>
      <c r="AA3058" s="109" t="s">
        <v>802</v>
      </c>
      <c r="AB3058" s="106"/>
      <c r="AC3058" s="158"/>
      <c r="AD3058" s="160"/>
      <c r="AE3058" s="127"/>
      <c r="AF3058" s="113"/>
      <c r="AG3058" s="165" t="str">
        <f t="array" ref="AG3058">XLOOKUP(F3058,'CLV2'!A:A,'CLV2'!E:E)</f>
        <v>2.MEAT</v>
      </c>
      <c r="AH3058" s="115" t="str">
        <f t="array" ref="AH3058">XLOOKUP(F3058,'CLV2'!A:A,'CLV2'!F:F)</f>
        <v>3.FROZEN MEAT</v>
      </c>
      <c r="AI3058" s="115" t="str">
        <f t="shared" si="8"/>
        <v>Pack</v>
      </c>
      <c r="AJ3058" s="116">
        <f t="shared" si="9"/>
        <v>1</v>
      </c>
      <c r="AK3058" s="117" t="str">
        <f t="array" ref="AK3058">XLOOKUP(F3058,'GIÁ'!A:A,'GIÁ'!D:D)</f>
        <v>49176.27</v>
      </c>
      <c r="AL3058" s="118">
        <f t="shared" si="10"/>
        <v>934349.13</v>
      </c>
      <c r="AM3058" s="118">
        <f t="shared" si="11"/>
        <v>0</v>
      </c>
      <c r="AN3058" s="119">
        <f t="shared" si="12"/>
        <v>0</v>
      </c>
      <c r="AO3058" s="118">
        <f t="shared" si="13"/>
        <v>934349.13</v>
      </c>
      <c r="AP3058" s="121">
        <f t="shared" si="14"/>
        <v>0</v>
      </c>
      <c r="AQ3058" s="122"/>
      <c r="AR3058" s="119"/>
    </row>
    <row r="3059" ht="22.5" customHeight="1">
      <c r="A3059" s="89">
        <v>46233.0</v>
      </c>
      <c r="B3059" s="90">
        <v>0.40069444444444446</v>
      </c>
      <c r="C3059" s="91" t="s">
        <v>1600</v>
      </c>
      <c r="D3059" s="129" t="str">
        <f t="array" ref="D3059">XLOOKUP(C3059,'DS ST'!A:A,'DS ST'!B:B)</f>
        <v>RVS</v>
      </c>
      <c r="E3059" s="94" t="str">
        <f t="array" ref="E3059">XLOOKUP($F3059,'GIÁ'!$A:$A,'GIÁ'!$E:$E)</f>
        <v>ĐÔNG</v>
      </c>
      <c r="F3059" s="94">
        <v>8.936190860464E12</v>
      </c>
      <c r="G3059" s="95" t="s">
        <v>2608</v>
      </c>
      <c r="H3059" s="95" t="s">
        <v>93</v>
      </c>
      <c r="I3059" s="96">
        <v>4.0</v>
      </c>
      <c r="J3059" s="96">
        <v>0.0</v>
      </c>
      <c r="K3059" s="98">
        <f t="shared" si="4"/>
        <v>4</v>
      </c>
      <c r="L3059" s="99" t="s">
        <v>6888</v>
      </c>
      <c r="M3059" s="100" t="s">
        <v>6889</v>
      </c>
      <c r="N3059" s="101" t="str">
        <f t="shared" si="139"/>
        <v>PT1590288-T0018936190860464</v>
      </c>
      <c r="O3059" s="128"/>
      <c r="P3059" s="100"/>
      <c r="Q3059" s="103">
        <f t="shared" si="5"/>
        <v>4</v>
      </c>
      <c r="R3059" s="161"/>
      <c r="S3059" s="105"/>
      <c r="T3059" s="106"/>
      <c r="U3059" s="107" t="s">
        <v>6543</v>
      </c>
      <c r="V3059" s="108" t="s">
        <v>756</v>
      </c>
      <c r="W3059" s="109" t="s">
        <v>1908</v>
      </c>
      <c r="X3059" s="110" t="str">
        <f t="shared" si="6"/>
        <v/>
      </c>
      <c r="Y3059" s="110" t="str">
        <f t="shared" si="7"/>
        <v/>
      </c>
      <c r="Z3059" s="109" t="s">
        <v>797</v>
      </c>
      <c r="AA3059" s="109" t="s">
        <v>802</v>
      </c>
      <c r="AB3059" s="106"/>
      <c r="AC3059" s="158"/>
      <c r="AD3059" s="160"/>
      <c r="AE3059" s="127"/>
      <c r="AF3059" s="113"/>
      <c r="AG3059" s="165" t="str">
        <f t="array" ref="AG3059">XLOOKUP(F3059,'CLV2'!A:A,'CLV2'!E:E)</f>
        <v>2.MEAT</v>
      </c>
      <c r="AH3059" s="115" t="str">
        <f t="array" ref="AH3059">XLOOKUP(F3059,'CLV2'!A:A,'CLV2'!F:F)</f>
        <v>3.FROZEN MEAT</v>
      </c>
      <c r="AI3059" s="115" t="str">
        <f t="shared" si="8"/>
        <v>Pack</v>
      </c>
      <c r="AJ3059" s="116">
        <f t="shared" si="9"/>
        <v>1</v>
      </c>
      <c r="AK3059" s="117" t="str">
        <f t="array" ref="AK3059">XLOOKUP(F3059,'GIÁ'!A:A,'GIÁ'!D:D)</f>
        <v>43621.31</v>
      </c>
      <c r="AL3059" s="118">
        <f t="shared" si="10"/>
        <v>174485.24</v>
      </c>
      <c r="AM3059" s="118">
        <f t="shared" si="11"/>
        <v>0</v>
      </c>
      <c r="AN3059" s="119">
        <f t="shared" si="12"/>
        <v>0</v>
      </c>
      <c r="AO3059" s="118">
        <f t="shared" si="13"/>
        <v>174485.24</v>
      </c>
      <c r="AP3059" s="121">
        <f t="shared" si="14"/>
        <v>0</v>
      </c>
      <c r="AQ3059" s="122"/>
      <c r="AR3059" s="119"/>
    </row>
    <row r="3060" ht="22.5" customHeight="1">
      <c r="A3060" s="89">
        <v>46233.0</v>
      </c>
      <c r="B3060" s="90">
        <v>0.40069444444444446</v>
      </c>
      <c r="C3060" s="91" t="s">
        <v>1600</v>
      </c>
      <c r="D3060" s="129" t="str">
        <f t="array" ref="D3060">XLOOKUP(C3060,'DS ST'!A:A,'DS ST'!B:B)</f>
        <v>RVS</v>
      </c>
      <c r="E3060" s="94" t="str">
        <f t="array" ref="E3060">XLOOKUP($F3060,'GIÁ'!$A:$A,'GIÁ'!$E:$E)</f>
        <v>ĐÔNG</v>
      </c>
      <c r="F3060" s="94">
        <v>8.938559140026E12</v>
      </c>
      <c r="G3060" s="95" t="s">
        <v>3177</v>
      </c>
      <c r="H3060" s="95" t="s">
        <v>57</v>
      </c>
      <c r="I3060" s="96">
        <v>8.0</v>
      </c>
      <c r="J3060" s="96">
        <v>0.0</v>
      </c>
      <c r="K3060" s="98">
        <f t="shared" si="4"/>
        <v>8</v>
      </c>
      <c r="L3060" s="99" t="s">
        <v>6888</v>
      </c>
      <c r="M3060" s="100" t="s">
        <v>6889</v>
      </c>
      <c r="N3060" s="101" t="str">
        <f t="shared" si="139"/>
        <v>PT1590288-T0018938559140026</v>
      </c>
      <c r="O3060" s="128"/>
      <c r="P3060" s="100"/>
      <c r="Q3060" s="103">
        <f t="shared" si="5"/>
        <v>8</v>
      </c>
      <c r="R3060" s="161"/>
      <c r="S3060" s="105"/>
      <c r="T3060" s="106"/>
      <c r="U3060" s="107" t="s">
        <v>6544</v>
      </c>
      <c r="V3060" s="108" t="s">
        <v>756</v>
      </c>
      <c r="W3060" s="109" t="s">
        <v>1908</v>
      </c>
      <c r="X3060" s="110" t="str">
        <f t="shared" si="6"/>
        <v/>
      </c>
      <c r="Y3060" s="110" t="str">
        <f t="shared" si="7"/>
        <v/>
      </c>
      <c r="Z3060" s="109" t="s">
        <v>797</v>
      </c>
      <c r="AA3060" s="109" t="s">
        <v>802</v>
      </c>
      <c r="AB3060" s="106"/>
      <c r="AC3060" s="158"/>
      <c r="AD3060" s="160"/>
      <c r="AE3060" s="127"/>
      <c r="AF3060" s="113"/>
      <c r="AG3060" s="165" t="str">
        <f t="array" ref="AG3060">XLOOKUP(F3060,'CLV2'!A:A,'CLV2'!E:E)</f>
        <v>2.MEAT</v>
      </c>
      <c r="AH3060" s="115" t="str">
        <f t="array" ref="AH3060">XLOOKUP(F3060,'CLV2'!A:A,'CLV2'!F:F)</f>
        <v>3.FROZEN MEAT</v>
      </c>
      <c r="AI3060" s="115" t="str">
        <f t="shared" si="8"/>
        <v>Pack</v>
      </c>
      <c r="AJ3060" s="116">
        <f t="shared" si="9"/>
        <v>1</v>
      </c>
      <c r="AK3060" s="117" t="str">
        <f t="array" ref="AK3060">XLOOKUP(F3060,'GIÁ'!A:A,'GIÁ'!D:D)</f>
        <v>122581.24</v>
      </c>
      <c r="AL3060" s="118">
        <f t="shared" si="10"/>
        <v>980649.92</v>
      </c>
      <c r="AM3060" s="118">
        <f t="shared" si="11"/>
        <v>0</v>
      </c>
      <c r="AN3060" s="119">
        <f t="shared" si="12"/>
        <v>0</v>
      </c>
      <c r="AO3060" s="118">
        <f t="shared" si="13"/>
        <v>980649.92</v>
      </c>
      <c r="AP3060" s="121">
        <f t="shared" si="14"/>
        <v>0</v>
      </c>
      <c r="AQ3060" s="122"/>
      <c r="AR3060" s="119"/>
    </row>
    <row r="3061" ht="22.5" customHeight="1">
      <c r="A3061" s="89">
        <v>46233.0</v>
      </c>
      <c r="B3061" s="90">
        <v>0.40069444444444446</v>
      </c>
      <c r="C3061" s="91" t="s">
        <v>1600</v>
      </c>
      <c r="D3061" s="129" t="str">
        <f t="array" ref="D3061">XLOOKUP(C3061,'DS ST'!A:A,'DS ST'!B:B)</f>
        <v>RVS</v>
      </c>
      <c r="E3061" s="94" t="str">
        <f t="array" ref="E3061">XLOOKUP($F3061,'GIÁ'!$A:$A,'GIÁ'!$E:$E)</f>
        <v>ĐÔNG</v>
      </c>
      <c r="F3061" s="94">
        <v>8.936187610423E12</v>
      </c>
      <c r="G3061" s="95" t="s">
        <v>2596</v>
      </c>
      <c r="H3061" s="95" t="s">
        <v>224</v>
      </c>
      <c r="I3061" s="96">
        <v>4.0</v>
      </c>
      <c r="J3061" s="96">
        <v>0.0</v>
      </c>
      <c r="K3061" s="98">
        <f t="shared" si="4"/>
        <v>4</v>
      </c>
      <c r="L3061" s="99" t="s">
        <v>6888</v>
      </c>
      <c r="M3061" s="100" t="s">
        <v>6889</v>
      </c>
      <c r="N3061" s="101" t="str">
        <f t="shared" si="139"/>
        <v>PT1590288-T0018936187610423</v>
      </c>
      <c r="O3061" s="128"/>
      <c r="P3061" s="100"/>
      <c r="Q3061" s="103">
        <f t="shared" si="5"/>
        <v>4</v>
      </c>
      <c r="R3061" s="161"/>
      <c r="S3061" s="105"/>
      <c r="T3061" s="106"/>
      <c r="U3061" s="107" t="s">
        <v>6569</v>
      </c>
      <c r="V3061" s="108" t="s">
        <v>756</v>
      </c>
      <c r="W3061" s="109" t="s">
        <v>1908</v>
      </c>
      <c r="X3061" s="110" t="str">
        <f t="shared" si="6"/>
        <v/>
      </c>
      <c r="Y3061" s="110" t="str">
        <f t="shared" si="7"/>
        <v/>
      </c>
      <c r="Z3061" s="109" t="s">
        <v>797</v>
      </c>
      <c r="AA3061" s="109" t="s">
        <v>802</v>
      </c>
      <c r="AB3061" s="106"/>
      <c r="AC3061" s="158"/>
      <c r="AD3061" s="160"/>
      <c r="AE3061" s="127"/>
      <c r="AF3061" s="113"/>
      <c r="AG3061" s="165" t="str">
        <f t="array" ref="AG3061">XLOOKUP(F3061,'CLV2'!A:A,'CLV2'!E:E)</f>
        <v>2.FISH AND SEAFOOD</v>
      </c>
      <c r="AH3061" s="115" t="str">
        <f t="array" ref="AH3061">XLOOKUP(F3061,'CLV2'!A:A,'CLV2'!F:F)</f>
        <v>3.FROZEN FISH AND SEAFOOD</v>
      </c>
      <c r="AI3061" s="115" t="str">
        <f t="shared" si="8"/>
        <v>Pack</v>
      </c>
      <c r="AJ3061" s="116">
        <f t="shared" si="9"/>
        <v>1</v>
      </c>
      <c r="AK3061" s="117" t="str">
        <f t="array" ref="AK3061">XLOOKUP(F3061,'GIÁ'!A:A,'GIÁ'!D:D)</f>
        <v>241040.00</v>
      </c>
      <c r="AL3061" s="118">
        <f t="shared" si="10"/>
        <v>964160</v>
      </c>
      <c r="AM3061" s="118">
        <f t="shared" si="11"/>
        <v>0</v>
      </c>
      <c r="AN3061" s="119">
        <f t="shared" si="12"/>
        <v>0</v>
      </c>
      <c r="AO3061" s="118">
        <f t="shared" si="13"/>
        <v>964160</v>
      </c>
      <c r="AP3061" s="121">
        <f t="shared" si="14"/>
        <v>0</v>
      </c>
      <c r="AQ3061" s="122"/>
      <c r="AR3061" s="119"/>
    </row>
    <row r="3062" ht="22.5" customHeight="1">
      <c r="A3062" s="89">
        <v>46233.0</v>
      </c>
      <c r="B3062" s="90">
        <v>0.5819444444444445</v>
      </c>
      <c r="C3062" s="91" t="s">
        <v>1600</v>
      </c>
      <c r="D3062" s="129" t="str">
        <f t="array" ref="D3062">XLOOKUP(C3062,'DS ST'!A:A,'DS ST'!B:B)</f>
        <v>RVS</v>
      </c>
      <c r="E3062" s="94" t="str">
        <f t="array" ref="E3062">XLOOKUP($F3062,'GIÁ'!$A:$A,'GIÁ'!$E:$E)</f>
        <v>MÁT</v>
      </c>
      <c r="F3062" s="94">
        <v>10094.0</v>
      </c>
      <c r="G3062" s="95" t="s">
        <v>72</v>
      </c>
      <c r="H3062" s="95" t="s">
        <v>57</v>
      </c>
      <c r="I3062" s="96">
        <v>20.0</v>
      </c>
      <c r="J3062" s="96">
        <v>19.0</v>
      </c>
      <c r="K3062" s="98">
        <f t="shared" si="4"/>
        <v>1</v>
      </c>
      <c r="L3062" s="99" t="s">
        <v>6890</v>
      </c>
      <c r="M3062" s="100" t="s">
        <v>6891</v>
      </c>
      <c r="N3062" s="101" t="str">
        <f t="shared" si="139"/>
        <v>TRBRVS572710094</v>
      </c>
      <c r="O3062" s="128"/>
      <c r="P3062" s="100"/>
      <c r="Q3062" s="103">
        <f t="shared" si="5"/>
        <v>1</v>
      </c>
      <c r="R3062" s="161"/>
      <c r="S3062" s="105"/>
      <c r="T3062" s="106"/>
      <c r="U3062" s="107"/>
      <c r="V3062" s="108" t="s">
        <v>756</v>
      </c>
      <c r="W3062" s="109" t="s">
        <v>1312</v>
      </c>
      <c r="X3062" s="110" t="str">
        <f t="shared" si="6"/>
        <v/>
      </c>
      <c r="Y3062" s="110" t="str">
        <f t="shared" si="7"/>
        <v/>
      </c>
      <c r="Z3062" s="139" t="str">
        <f t="shared" ref="Z3062:Z3065" si="163">IF(N(Q3062)&lt;=0,"",IF(ISNUMBER(SEARCH("Thiếu kiện",V3062)),"Kho đông mát",IF(AND(N(Q3062)&gt;0,N(P3062)&gt;0,OR(ISNUMBER(SEARCH("Hình KDB",U3062)),ISNUMBER(SEARCH("Hình tele",U3062)),ISNUMBER(SEARCH("sai code",U3062)),ISNUMBER(SEARCH("ST nhận",U3062)))),"Kho đông mát",IF(AND(W3062="DC giao thiếu",OR(ISNUMBER(SEARCH("Hình KDB",U3062)),ISNUMBER(SEARCH("Hình tele",U3062)),ISNUMBER(SEARCH("sai code",U3062)))),"Kho đông mát",IF(W3062="DC giao thiếu","Chưa xác định",IF(AND(W3062="DC pick sai",OR(ISNUMBER(SEARCH("Hình KDB",U3062)),ISNUMBER(SEARCH("Hình tele",U3062)),ISNUMBER(SEARCH("sai code",U3062)),ISNUMBER(SEARCH("ST nhận",U3062)))),"Kho đông mát",IF(W3062="DC pick sai","Chưa xác định",IF(AND(W3062="Hao hụt",N(O3062)&gt;0,OR(ISNUMBER(SEARCH("Hình KDB",U3062)),ISNUMBER(SEARCH("Hình tele",U3062)),ISNUMBER(SEARCH("sai code",U3062)),ISNUMBER(SEARCH("ST nhận",U3062)))),"Kho đông mát",IF(W3062="Hao hụt","Chưa xác định",IF(OR(W3062="VT giao sai điểm",W3062="Không đạt nhiệt độ",W3062="TX giao thiếu kiện",W3062="Hàng không đạt CL"),"Kho đông mát",IF(W3062="Chưa xác định","Chưa xác định",IF(N(P3062)&gt;0,"Chưa xác định",""))))))))))))</f>
        <v>Chưa xác định</v>
      </c>
      <c r="AA3062" s="109" t="s">
        <v>5260</v>
      </c>
      <c r="AB3062" s="106"/>
      <c r="AC3062" s="158"/>
      <c r="AD3062" s="160"/>
      <c r="AE3062" s="127"/>
      <c r="AF3062" s="113"/>
      <c r="AG3062" s="165" t="str">
        <f t="array" ref="AG3062">XLOOKUP(F3062,'CLV2'!A:A,'CLV2'!E:E)</f>
        <v>2.FRUITS</v>
      </c>
      <c r="AH3062" s="115" t="str">
        <f t="array" ref="AH3062">XLOOKUP(F3062,'CLV2'!A:A,'CLV2'!F:F)</f>
        <v>3.IMPORT FRUITS</v>
      </c>
      <c r="AI3062" s="115" t="str">
        <f t="shared" si="8"/>
        <v>Pack</v>
      </c>
      <c r="AJ3062" s="116">
        <f t="shared" si="9"/>
        <v>0.05</v>
      </c>
      <c r="AK3062" s="117" t="str">
        <f t="array" ref="AK3062">XLOOKUP(F3062,'GIÁ'!A:A,'GIÁ'!D:D)</f>
        <v>70499.84</v>
      </c>
      <c r="AL3062" s="118">
        <f t="shared" si="10"/>
        <v>70499.84</v>
      </c>
      <c r="AM3062" s="118">
        <f t="shared" si="11"/>
        <v>0</v>
      </c>
      <c r="AN3062" s="119">
        <f t="shared" si="12"/>
        <v>0</v>
      </c>
      <c r="AO3062" s="118">
        <f t="shared" si="13"/>
        <v>0</v>
      </c>
      <c r="AP3062" s="121">
        <f t="shared" si="14"/>
        <v>70499.84</v>
      </c>
      <c r="AQ3062" s="122"/>
      <c r="AR3062" s="119"/>
    </row>
    <row r="3063" ht="22.5" customHeight="1">
      <c r="A3063" s="89">
        <v>46233.0</v>
      </c>
      <c r="B3063" s="90">
        <v>0.5819444444444445</v>
      </c>
      <c r="C3063" s="91" t="s">
        <v>1600</v>
      </c>
      <c r="D3063" s="129" t="str">
        <f t="array" ref="D3063">XLOOKUP(C3063,'DS ST'!A:A,'DS ST'!B:B)</f>
        <v>RVS</v>
      </c>
      <c r="E3063" s="94" t="str">
        <f t="array" ref="E3063">XLOOKUP($F3063,'GIÁ'!$A:$A,'GIÁ'!$E:$E)</f>
        <v>MÁT</v>
      </c>
      <c r="F3063" s="94">
        <v>11547.0</v>
      </c>
      <c r="G3063" s="95" t="s">
        <v>860</v>
      </c>
      <c r="H3063" s="95" t="s">
        <v>57</v>
      </c>
      <c r="I3063" s="96">
        <v>3.0</v>
      </c>
      <c r="J3063" s="96">
        <v>0.0</v>
      </c>
      <c r="K3063" s="98">
        <f t="shared" si="4"/>
        <v>3</v>
      </c>
      <c r="L3063" s="99" t="s">
        <v>6890</v>
      </c>
      <c r="M3063" s="100" t="s">
        <v>6892</v>
      </c>
      <c r="N3063" s="101" t="str">
        <f t="shared" si="139"/>
        <v>TRBRVS626911547</v>
      </c>
      <c r="O3063" s="128"/>
      <c r="P3063" s="100"/>
      <c r="Q3063" s="103">
        <f t="shared" si="5"/>
        <v>3</v>
      </c>
      <c r="R3063" s="161"/>
      <c r="S3063" s="105"/>
      <c r="T3063" s="106"/>
      <c r="U3063" s="107"/>
      <c r="V3063" s="108" t="s">
        <v>756</v>
      </c>
      <c r="W3063" s="109" t="s">
        <v>1312</v>
      </c>
      <c r="X3063" s="110" t="str">
        <f t="shared" si="6"/>
        <v/>
      </c>
      <c r="Y3063" s="110" t="str">
        <f t="shared" si="7"/>
        <v/>
      </c>
      <c r="Z3063" s="139" t="str">
        <f t="shared" si="163"/>
        <v>Chưa xác định</v>
      </c>
      <c r="AA3063" s="109" t="s">
        <v>5260</v>
      </c>
      <c r="AB3063" s="106"/>
      <c r="AC3063" s="158"/>
      <c r="AD3063" s="160"/>
      <c r="AE3063" s="127"/>
      <c r="AF3063" s="113"/>
      <c r="AG3063" s="165" t="str">
        <f t="array" ref="AG3063">XLOOKUP(F3063,'CLV2'!A:A,'CLV2'!E:E)</f>
        <v>2.VEGETABLES</v>
      </c>
      <c r="AH3063" s="115" t="str">
        <f t="array" ref="AH3063">XLOOKUP(F3063,'CLV2'!A:A,'CLV2'!F:F)</f>
        <v>3.PROCESSED VEGGIES</v>
      </c>
      <c r="AI3063" s="115" t="str">
        <f t="shared" si="8"/>
        <v>Pack</v>
      </c>
      <c r="AJ3063" s="116">
        <f t="shared" si="9"/>
        <v>1</v>
      </c>
      <c r="AK3063" s="117" t="str">
        <f t="array" ref="AK3063">XLOOKUP(F3063,'GIÁ'!A:A,'GIÁ'!D:D)</f>
        <v>7256.33</v>
      </c>
      <c r="AL3063" s="118">
        <f t="shared" si="10"/>
        <v>21768.99</v>
      </c>
      <c r="AM3063" s="118">
        <f t="shared" si="11"/>
        <v>0</v>
      </c>
      <c r="AN3063" s="119">
        <f t="shared" si="12"/>
        <v>0</v>
      </c>
      <c r="AO3063" s="118">
        <f t="shared" si="13"/>
        <v>0</v>
      </c>
      <c r="AP3063" s="121">
        <f t="shared" si="14"/>
        <v>21768.99</v>
      </c>
      <c r="AQ3063" s="122"/>
      <c r="AR3063" s="119"/>
    </row>
    <row r="3064" ht="22.5" customHeight="1">
      <c r="A3064" s="89">
        <v>46233.0</v>
      </c>
      <c r="B3064" s="90">
        <v>0.5819444444444445</v>
      </c>
      <c r="C3064" s="91" t="s">
        <v>1600</v>
      </c>
      <c r="D3064" s="129" t="str">
        <f t="array" ref="D3064">XLOOKUP(C3064,'DS ST'!A:A,'DS ST'!B:B)</f>
        <v>RVS</v>
      </c>
      <c r="E3064" s="94" t="str">
        <f t="array" ref="E3064">XLOOKUP($F3064,'GIÁ'!$A:$A,'GIÁ'!$E:$E)</f>
        <v>MÁT</v>
      </c>
      <c r="F3064" s="94">
        <v>1100918.0</v>
      </c>
      <c r="G3064" s="95" t="s">
        <v>5511</v>
      </c>
      <c r="H3064" s="95" t="s">
        <v>273</v>
      </c>
      <c r="I3064" s="96">
        <v>18.0</v>
      </c>
      <c r="J3064" s="96">
        <v>17.76</v>
      </c>
      <c r="K3064" s="98">
        <f t="shared" si="4"/>
        <v>0.24</v>
      </c>
      <c r="L3064" s="99" t="s">
        <v>6890</v>
      </c>
      <c r="M3064" s="100" t="s">
        <v>6893</v>
      </c>
      <c r="N3064" s="101" t="str">
        <f t="shared" si="139"/>
        <v>TRBRVS70691100918</v>
      </c>
      <c r="O3064" s="128">
        <v>0.23999999999999844</v>
      </c>
      <c r="P3064" s="100"/>
      <c r="Q3064" s="103">
        <f t="shared" si="5"/>
        <v>0</v>
      </c>
      <c r="R3064" s="161"/>
      <c r="S3064" s="105"/>
      <c r="T3064" s="106"/>
      <c r="U3064" s="107"/>
      <c r="V3064" s="108" t="s">
        <v>756</v>
      </c>
      <c r="W3064" s="109" t="s">
        <v>505</v>
      </c>
      <c r="X3064" s="110" t="str">
        <f t="shared" si="6"/>
        <v>Hao hụt</v>
      </c>
      <c r="Y3064" s="110" t="str">
        <f t="shared" si="7"/>
        <v/>
      </c>
      <c r="Z3064" s="139" t="str">
        <f t="shared" si="163"/>
        <v/>
      </c>
      <c r="AA3064" s="109" t="s">
        <v>802</v>
      </c>
      <c r="AB3064" s="106"/>
      <c r="AC3064" s="158"/>
      <c r="AD3064" s="160"/>
      <c r="AE3064" s="127"/>
      <c r="AF3064" s="113"/>
      <c r="AG3064" s="165" t="str">
        <f t="array" ref="AG3064">XLOOKUP(F3064,'CLV2'!A:A,'CLV2'!E:E)</f>
        <v>2.FRUITS</v>
      </c>
      <c r="AH3064" s="115" t="str">
        <f t="array" ref="AH3064">XLOOKUP(F3064,'CLV2'!A:A,'CLV2'!F:F)</f>
        <v>3.IMPORT FRUITS</v>
      </c>
      <c r="AI3064" s="115" t="str">
        <f t="shared" si="8"/>
        <v>KG</v>
      </c>
      <c r="AJ3064" s="116">
        <f t="shared" si="9"/>
        <v>0.01333333333</v>
      </c>
      <c r="AK3064" s="117" t="str">
        <f t="array" ref="AK3064">XLOOKUP(F3064,'GIÁ'!A:A,'GIÁ'!D:D)</f>
        <v>121296.91</v>
      </c>
      <c r="AL3064" s="118">
        <f t="shared" si="10"/>
        <v>29111.2584</v>
      </c>
      <c r="AM3064" s="118">
        <f t="shared" si="11"/>
        <v>29111.2584</v>
      </c>
      <c r="AN3064" s="119">
        <f t="shared" si="12"/>
        <v>0</v>
      </c>
      <c r="AO3064" s="118">
        <f t="shared" si="13"/>
        <v>0</v>
      </c>
      <c r="AP3064" s="121">
        <f t="shared" si="14"/>
        <v>0</v>
      </c>
      <c r="AQ3064" s="122"/>
      <c r="AR3064" s="119"/>
    </row>
    <row r="3065" ht="22.5" customHeight="1">
      <c r="A3065" s="89">
        <v>46233.0</v>
      </c>
      <c r="B3065" s="90">
        <v>0.5819444444444445</v>
      </c>
      <c r="C3065" s="91" t="s">
        <v>1600</v>
      </c>
      <c r="D3065" s="129" t="str">
        <f t="array" ref="D3065">XLOOKUP(C3065,'DS ST'!A:A,'DS ST'!B:B)</f>
        <v>RVS</v>
      </c>
      <c r="E3065" s="94" t="str">
        <f t="array" ref="E3065">XLOOKUP($F3065,'GIÁ'!$A:$A,'GIÁ'!$E:$E)</f>
        <v>MÁT</v>
      </c>
      <c r="F3065" s="94">
        <v>8.93850313181E12</v>
      </c>
      <c r="G3065" s="95" t="s">
        <v>2858</v>
      </c>
      <c r="H3065" s="95" t="s">
        <v>57</v>
      </c>
      <c r="I3065" s="96">
        <v>40.0</v>
      </c>
      <c r="J3065" s="96">
        <v>24.0</v>
      </c>
      <c r="K3065" s="98">
        <f t="shared" si="4"/>
        <v>16</v>
      </c>
      <c r="L3065" s="99" t="s">
        <v>6890</v>
      </c>
      <c r="M3065" s="100" t="s">
        <v>6894</v>
      </c>
      <c r="N3065" s="101" t="str">
        <f t="shared" si="139"/>
        <v>TRBRVS9118938503131810</v>
      </c>
      <c r="O3065" s="128"/>
      <c r="P3065" s="100"/>
      <c r="Q3065" s="103">
        <f t="shared" si="5"/>
        <v>16</v>
      </c>
      <c r="R3065" s="161"/>
      <c r="S3065" s="105"/>
      <c r="T3065" s="106"/>
      <c r="U3065" s="107"/>
      <c r="V3065" s="108" t="s">
        <v>756</v>
      </c>
      <c r="W3065" s="109" t="s">
        <v>1312</v>
      </c>
      <c r="X3065" s="110" t="str">
        <f t="shared" si="6"/>
        <v/>
      </c>
      <c r="Y3065" s="110" t="str">
        <f t="shared" si="7"/>
        <v/>
      </c>
      <c r="Z3065" s="139" t="str">
        <f t="shared" si="163"/>
        <v>Chưa xác định</v>
      </c>
      <c r="AA3065" s="109" t="s">
        <v>5260</v>
      </c>
      <c r="AB3065" s="106"/>
      <c r="AC3065" s="158"/>
      <c r="AD3065" s="160"/>
      <c r="AE3065" s="127"/>
      <c r="AF3065" s="113"/>
      <c r="AG3065" s="165" t="str">
        <f t="array" ref="AG3065">XLOOKUP(F3065,'CLV2'!A:A,'CLV2'!E:E)</f>
        <v>2.DAIRY</v>
      </c>
      <c r="AH3065" s="115" t="str">
        <f t="array" ref="AH3065">XLOOKUP(F3065,'CLV2'!A:A,'CLV2'!F:F)</f>
        <v>3.FRESH MILK</v>
      </c>
      <c r="AI3065" s="115" t="str">
        <f t="shared" si="8"/>
        <v>Pack</v>
      </c>
      <c r="AJ3065" s="116">
        <f t="shared" si="9"/>
        <v>0.4</v>
      </c>
      <c r="AK3065" s="117" t="str">
        <f t="array" ref="AK3065">XLOOKUP(F3065,'GIÁ'!A:A,'GIÁ'!D:D)</f>
        <v>35554.88</v>
      </c>
      <c r="AL3065" s="118">
        <f t="shared" si="10"/>
        <v>568878.08</v>
      </c>
      <c r="AM3065" s="118">
        <f t="shared" si="11"/>
        <v>0</v>
      </c>
      <c r="AN3065" s="119">
        <f t="shared" si="12"/>
        <v>0</v>
      </c>
      <c r="AO3065" s="118">
        <f t="shared" si="13"/>
        <v>0</v>
      </c>
      <c r="AP3065" s="121">
        <f t="shared" si="14"/>
        <v>568878.08</v>
      </c>
      <c r="AQ3065" s="122"/>
      <c r="AR3065" s="119"/>
    </row>
    <row r="3066" ht="22.5" customHeight="1">
      <c r="A3066" s="89">
        <v>46233.0</v>
      </c>
      <c r="B3066" s="90">
        <v>0.33819444444444446</v>
      </c>
      <c r="C3066" s="91" t="s">
        <v>1553</v>
      </c>
      <c r="D3066" s="129" t="str">
        <f t="array" ref="D3066">XLOOKUP(C3066,'DS ST'!A:A,'DS ST'!B:B)</f>
        <v>PTN</v>
      </c>
      <c r="E3066" s="94" t="str">
        <f t="array" ref="E3066">XLOOKUP($F3066,'GIÁ'!$A:$A,'GIÁ'!$E:$E)</f>
        <v>ĐÔNG</v>
      </c>
      <c r="F3066" s="94">
        <v>8.936200101563E12</v>
      </c>
      <c r="G3066" s="95" t="s">
        <v>2637</v>
      </c>
      <c r="H3066" s="95" t="s">
        <v>224</v>
      </c>
      <c r="I3066" s="96">
        <v>4.0</v>
      </c>
      <c r="J3066" s="96">
        <v>0.0</v>
      </c>
      <c r="K3066" s="98">
        <f t="shared" si="4"/>
        <v>4</v>
      </c>
      <c r="L3066" s="99" t="s">
        <v>6895</v>
      </c>
      <c r="M3066" s="100" t="s">
        <v>6896</v>
      </c>
      <c r="N3066" s="101" t="str">
        <f t="shared" si="139"/>
        <v>PT1590234-T0018936200101563</v>
      </c>
      <c r="O3066" s="128"/>
      <c r="P3066" s="100"/>
      <c r="Q3066" s="103">
        <f t="shared" si="5"/>
        <v>4</v>
      </c>
      <c r="R3066" s="161"/>
      <c r="S3066" s="105"/>
      <c r="T3066" s="106"/>
      <c r="U3066" s="107" t="s">
        <v>6524</v>
      </c>
      <c r="V3066" s="108" t="s">
        <v>756</v>
      </c>
      <c r="W3066" s="109" t="s">
        <v>1908</v>
      </c>
      <c r="X3066" s="110" t="str">
        <f t="shared" si="6"/>
        <v/>
      </c>
      <c r="Y3066" s="110" t="str">
        <f t="shared" si="7"/>
        <v/>
      </c>
      <c r="Z3066" s="109" t="s">
        <v>797</v>
      </c>
      <c r="AA3066" s="109" t="s">
        <v>802</v>
      </c>
      <c r="AB3066" s="106"/>
      <c r="AC3066" s="158"/>
      <c r="AD3066" s="160"/>
      <c r="AE3066" s="127"/>
      <c r="AF3066" s="113"/>
      <c r="AG3066" s="165" t="str">
        <f t="array" ref="AG3066">XLOOKUP(F3066,'CLV2'!A:A,'CLV2'!E:E)</f>
        <v>2.FROZEN FOODS</v>
      </c>
      <c r="AH3066" s="115" t="str">
        <f t="array" ref="AH3066">XLOOKUP(F3066,'CLV2'!A:A,'CLV2'!F:F)</f>
        <v>3.PASTRY AND DESSERTS</v>
      </c>
      <c r="AI3066" s="115" t="str">
        <f t="shared" si="8"/>
        <v>Pack</v>
      </c>
      <c r="AJ3066" s="116">
        <f t="shared" si="9"/>
        <v>1</v>
      </c>
      <c r="AK3066" s="117" t="str">
        <f t="array" ref="AK3066">XLOOKUP(F3066,'GIÁ'!A:A,'GIÁ'!D:D)</f>
        <v>24299.49</v>
      </c>
      <c r="AL3066" s="118">
        <f t="shared" si="10"/>
        <v>97197.96</v>
      </c>
      <c r="AM3066" s="118">
        <f t="shared" si="11"/>
        <v>0</v>
      </c>
      <c r="AN3066" s="119">
        <f t="shared" si="12"/>
        <v>0</v>
      </c>
      <c r="AO3066" s="118">
        <f t="shared" si="13"/>
        <v>97197.96</v>
      </c>
      <c r="AP3066" s="121">
        <f t="shared" si="14"/>
        <v>0</v>
      </c>
      <c r="AQ3066" s="122"/>
      <c r="AR3066" s="119"/>
    </row>
    <row r="3067" ht="22.5" customHeight="1">
      <c r="A3067" s="89">
        <v>46233.0</v>
      </c>
      <c r="B3067" s="90">
        <v>0.33819444444444446</v>
      </c>
      <c r="C3067" s="91" t="s">
        <v>1553</v>
      </c>
      <c r="D3067" s="129" t="str">
        <f t="array" ref="D3067">XLOOKUP(C3067,'DS ST'!A:A,'DS ST'!B:B)</f>
        <v>PTN</v>
      </c>
      <c r="E3067" s="94" t="str">
        <f t="array" ref="E3067">XLOOKUP($F3067,'GIÁ'!$A:$A,'GIÁ'!$E:$E)</f>
        <v>ĐÔNG</v>
      </c>
      <c r="F3067" s="94">
        <v>8.935101607211E12</v>
      </c>
      <c r="G3067" s="95" t="s">
        <v>1879</v>
      </c>
      <c r="H3067" s="95" t="s">
        <v>224</v>
      </c>
      <c r="I3067" s="96">
        <v>4.0</v>
      </c>
      <c r="J3067" s="96">
        <v>0.0</v>
      </c>
      <c r="K3067" s="98">
        <f t="shared" si="4"/>
        <v>4</v>
      </c>
      <c r="L3067" s="99" t="s">
        <v>6895</v>
      </c>
      <c r="M3067" s="100" t="s">
        <v>6896</v>
      </c>
      <c r="N3067" s="101" t="str">
        <f t="shared" si="139"/>
        <v>PT1590234-T0018935101607211</v>
      </c>
      <c r="O3067" s="128"/>
      <c r="P3067" s="100"/>
      <c r="Q3067" s="103">
        <f t="shared" si="5"/>
        <v>4</v>
      </c>
      <c r="R3067" s="161"/>
      <c r="S3067" s="105"/>
      <c r="T3067" s="106"/>
      <c r="U3067" s="107" t="s">
        <v>6523</v>
      </c>
      <c r="V3067" s="108" t="s">
        <v>756</v>
      </c>
      <c r="W3067" s="109" t="s">
        <v>1908</v>
      </c>
      <c r="X3067" s="110" t="str">
        <f t="shared" si="6"/>
        <v/>
      </c>
      <c r="Y3067" s="110" t="str">
        <f t="shared" si="7"/>
        <v/>
      </c>
      <c r="Z3067" s="109" t="s">
        <v>797</v>
      </c>
      <c r="AA3067" s="109" t="s">
        <v>802</v>
      </c>
      <c r="AB3067" s="106"/>
      <c r="AC3067" s="158"/>
      <c r="AD3067" s="160"/>
      <c r="AE3067" s="127"/>
      <c r="AF3067" s="113"/>
      <c r="AG3067" s="165" t="str">
        <f t="array" ref="AG3067">XLOOKUP(F3067,'CLV2'!A:A,'CLV2'!E:E)</f>
        <v>2.FROZEN FOODS</v>
      </c>
      <c r="AH3067" s="115" t="str">
        <f t="array" ref="AH3067">XLOOKUP(F3067,'CLV2'!A:A,'CLV2'!F:F)</f>
        <v>3.DUMPLINGS</v>
      </c>
      <c r="AI3067" s="115" t="str">
        <f t="shared" si="8"/>
        <v>Pack</v>
      </c>
      <c r="AJ3067" s="116">
        <f t="shared" si="9"/>
        <v>1</v>
      </c>
      <c r="AK3067" s="117" t="str">
        <f t="array" ref="AK3067">XLOOKUP(F3067,'GIÁ'!A:A,'GIÁ'!D:D)</f>
        <v>22033.98</v>
      </c>
      <c r="AL3067" s="118">
        <f t="shared" si="10"/>
        <v>88135.92</v>
      </c>
      <c r="AM3067" s="118">
        <f t="shared" si="11"/>
        <v>0</v>
      </c>
      <c r="AN3067" s="119">
        <f t="shared" si="12"/>
        <v>0</v>
      </c>
      <c r="AO3067" s="118">
        <f t="shared" si="13"/>
        <v>88135.92</v>
      </c>
      <c r="AP3067" s="121">
        <f t="shared" si="14"/>
        <v>0</v>
      </c>
      <c r="AQ3067" s="122"/>
      <c r="AR3067" s="119"/>
    </row>
    <row r="3068" ht="22.5" customHeight="1">
      <c r="A3068" s="89">
        <v>46233.0</v>
      </c>
      <c r="B3068" s="90">
        <v>0.33819444444444446</v>
      </c>
      <c r="C3068" s="91" t="s">
        <v>1553</v>
      </c>
      <c r="D3068" s="129" t="str">
        <f t="array" ref="D3068">XLOOKUP(C3068,'DS ST'!A:A,'DS ST'!B:B)</f>
        <v>PTN</v>
      </c>
      <c r="E3068" s="94" t="str">
        <f t="array" ref="E3068">XLOOKUP($F3068,'GIÁ'!$A:$A,'GIÁ'!$E:$E)</f>
        <v>ĐÔNG</v>
      </c>
      <c r="F3068" s="94">
        <v>8.936219600002E12</v>
      </c>
      <c r="G3068" s="95" t="s">
        <v>2684</v>
      </c>
      <c r="H3068" s="95" t="s">
        <v>224</v>
      </c>
      <c r="I3068" s="96">
        <v>6.0</v>
      </c>
      <c r="J3068" s="96">
        <v>0.0</v>
      </c>
      <c r="K3068" s="98">
        <f t="shared" si="4"/>
        <v>6</v>
      </c>
      <c r="L3068" s="99" t="s">
        <v>6895</v>
      </c>
      <c r="M3068" s="100" t="s">
        <v>6896</v>
      </c>
      <c r="N3068" s="101" t="str">
        <f t="shared" si="139"/>
        <v>PT1590234-T0018936219600002</v>
      </c>
      <c r="O3068" s="128"/>
      <c r="P3068" s="100"/>
      <c r="Q3068" s="103">
        <f t="shared" si="5"/>
        <v>6</v>
      </c>
      <c r="R3068" s="161"/>
      <c r="S3068" s="105"/>
      <c r="T3068" s="106"/>
      <c r="U3068" s="107" t="s">
        <v>6566</v>
      </c>
      <c r="V3068" s="108" t="s">
        <v>756</v>
      </c>
      <c r="W3068" s="109" t="s">
        <v>1908</v>
      </c>
      <c r="X3068" s="110" t="str">
        <f t="shared" si="6"/>
        <v/>
      </c>
      <c r="Y3068" s="110" t="str">
        <f t="shared" si="7"/>
        <v/>
      </c>
      <c r="Z3068" s="109" t="s">
        <v>797</v>
      </c>
      <c r="AA3068" s="109" t="s">
        <v>802</v>
      </c>
      <c r="AB3068" s="106"/>
      <c r="AC3068" s="158"/>
      <c r="AD3068" s="160"/>
      <c r="AE3068" s="127"/>
      <c r="AF3068" s="113"/>
      <c r="AG3068" s="165" t="str">
        <f t="array" ref="AG3068">XLOOKUP(F3068,'CLV2'!A:A,'CLV2'!E:E)</f>
        <v>2.FROZEN FOODS</v>
      </c>
      <c r="AH3068" s="115" t="str">
        <f t="array" ref="AH3068">XLOOKUP(F3068,'CLV2'!A:A,'CLV2'!F:F)</f>
        <v>3.HOTPOT AND FRIED</v>
      </c>
      <c r="AI3068" s="115" t="str">
        <f t="shared" si="8"/>
        <v>Pack</v>
      </c>
      <c r="AJ3068" s="116">
        <f t="shared" si="9"/>
        <v>1</v>
      </c>
      <c r="AK3068" s="117" t="str">
        <f t="array" ref="AK3068">XLOOKUP(F3068,'GIÁ'!A:A,'GIÁ'!D:D)</f>
        <v>11156.53</v>
      </c>
      <c r="AL3068" s="118">
        <f t="shared" si="10"/>
        <v>66939.18</v>
      </c>
      <c r="AM3068" s="118">
        <f t="shared" si="11"/>
        <v>0</v>
      </c>
      <c r="AN3068" s="119">
        <f t="shared" si="12"/>
        <v>0</v>
      </c>
      <c r="AO3068" s="118">
        <f t="shared" si="13"/>
        <v>66939.18</v>
      </c>
      <c r="AP3068" s="121">
        <f t="shared" si="14"/>
        <v>0</v>
      </c>
      <c r="AQ3068" s="122"/>
      <c r="AR3068" s="119"/>
    </row>
    <row r="3069" ht="22.5" customHeight="1">
      <c r="A3069" s="89">
        <v>46233.0</v>
      </c>
      <c r="B3069" s="90">
        <v>0.33819444444444446</v>
      </c>
      <c r="C3069" s="91" t="s">
        <v>1553</v>
      </c>
      <c r="D3069" s="129" t="str">
        <f t="array" ref="D3069">XLOOKUP(C3069,'DS ST'!A:A,'DS ST'!B:B)</f>
        <v>PTN</v>
      </c>
      <c r="E3069" s="94" t="str">
        <f t="array" ref="E3069">XLOOKUP($F3069,'GIÁ'!$A:$A,'GIÁ'!$E:$E)</f>
        <v>ĐÔNG</v>
      </c>
      <c r="F3069" s="94">
        <v>8.93850822885E12</v>
      </c>
      <c r="G3069" s="95" t="s">
        <v>2897</v>
      </c>
      <c r="H3069" s="95" t="s">
        <v>57</v>
      </c>
      <c r="I3069" s="96">
        <v>2.0</v>
      </c>
      <c r="J3069" s="96">
        <v>0.0</v>
      </c>
      <c r="K3069" s="98">
        <f t="shared" si="4"/>
        <v>2</v>
      </c>
      <c r="L3069" s="99" t="s">
        <v>6895</v>
      </c>
      <c r="M3069" s="100" t="s">
        <v>6896</v>
      </c>
      <c r="N3069" s="101" t="str">
        <f t="shared" si="139"/>
        <v>PT1590234-T0018938508228850</v>
      </c>
      <c r="O3069" s="128"/>
      <c r="P3069" s="100"/>
      <c r="Q3069" s="103">
        <f t="shared" si="5"/>
        <v>2</v>
      </c>
      <c r="R3069" s="161"/>
      <c r="S3069" s="105"/>
      <c r="T3069" s="106"/>
      <c r="U3069" s="107" t="s">
        <v>6609</v>
      </c>
      <c r="V3069" s="108" t="s">
        <v>756</v>
      </c>
      <c r="W3069" s="109" t="s">
        <v>1908</v>
      </c>
      <c r="X3069" s="110" t="str">
        <f t="shared" si="6"/>
        <v/>
      </c>
      <c r="Y3069" s="110" t="str">
        <f t="shared" si="7"/>
        <v/>
      </c>
      <c r="Z3069" s="109" t="s">
        <v>797</v>
      </c>
      <c r="AA3069" s="109" t="s">
        <v>802</v>
      </c>
      <c r="AB3069" s="106"/>
      <c r="AC3069" s="158"/>
      <c r="AD3069" s="160"/>
      <c r="AE3069" s="127"/>
      <c r="AF3069" s="113"/>
      <c r="AG3069" s="165" t="str">
        <f t="array" ref="AG3069">XLOOKUP(F3069,'CLV2'!A:A,'CLV2'!E:E)</f>
        <v>2.FROZEN FOODS</v>
      </c>
      <c r="AH3069" s="115" t="str">
        <f t="array" ref="AH3069">XLOOKUP(F3069,'CLV2'!A:A,'CLV2'!F:F)</f>
        <v>3.PIZZA - READY MEALS</v>
      </c>
      <c r="AI3069" s="115" t="str">
        <f t="shared" si="8"/>
        <v>Pack</v>
      </c>
      <c r="AJ3069" s="116">
        <f t="shared" si="9"/>
        <v>1</v>
      </c>
      <c r="AK3069" s="117" t="str">
        <f t="array" ref="AK3069">XLOOKUP(F3069,'GIÁ'!A:A,'GIÁ'!D:D)</f>
        <v>51620.00</v>
      </c>
      <c r="AL3069" s="118">
        <f t="shared" si="10"/>
        <v>103240</v>
      </c>
      <c r="AM3069" s="118">
        <f t="shared" si="11"/>
        <v>0</v>
      </c>
      <c r="AN3069" s="119">
        <f t="shared" si="12"/>
        <v>0</v>
      </c>
      <c r="AO3069" s="118">
        <f t="shared" si="13"/>
        <v>103240</v>
      </c>
      <c r="AP3069" s="121">
        <f t="shared" si="14"/>
        <v>0</v>
      </c>
      <c r="AQ3069" s="122"/>
      <c r="AR3069" s="119"/>
    </row>
    <row r="3070" ht="22.5" customHeight="1">
      <c r="A3070" s="89">
        <v>46233.0</v>
      </c>
      <c r="B3070" s="90">
        <v>0.33819444444444446</v>
      </c>
      <c r="C3070" s="91" t="s">
        <v>1553</v>
      </c>
      <c r="D3070" s="129" t="str">
        <f t="array" ref="D3070">XLOOKUP(C3070,'DS ST'!A:A,'DS ST'!B:B)</f>
        <v>PTN</v>
      </c>
      <c r="E3070" s="94" t="str">
        <f t="array" ref="E3070">XLOOKUP($F3070,'GIÁ'!$A:$A,'GIÁ'!$E:$E)</f>
        <v>ĐÔNG</v>
      </c>
      <c r="F3070" s="94">
        <v>8.934717401336E12</v>
      </c>
      <c r="G3070" s="95" t="s">
        <v>1750</v>
      </c>
      <c r="H3070" s="95" t="s">
        <v>224</v>
      </c>
      <c r="I3070" s="96">
        <v>2.0</v>
      </c>
      <c r="J3070" s="96">
        <v>0.0</v>
      </c>
      <c r="K3070" s="98">
        <f t="shared" si="4"/>
        <v>2</v>
      </c>
      <c r="L3070" s="99" t="s">
        <v>6895</v>
      </c>
      <c r="M3070" s="100" t="s">
        <v>6896</v>
      </c>
      <c r="N3070" s="101" t="str">
        <f t="shared" si="139"/>
        <v>PT1590234-T0018934717401336</v>
      </c>
      <c r="O3070" s="128"/>
      <c r="P3070" s="100"/>
      <c r="Q3070" s="103">
        <f t="shared" si="5"/>
        <v>2</v>
      </c>
      <c r="R3070" s="161"/>
      <c r="S3070" s="105"/>
      <c r="T3070" s="106"/>
      <c r="U3070" s="107" t="s">
        <v>6585</v>
      </c>
      <c r="V3070" s="108" t="s">
        <v>756</v>
      </c>
      <c r="W3070" s="109" t="s">
        <v>1908</v>
      </c>
      <c r="X3070" s="110" t="str">
        <f t="shared" si="6"/>
        <v/>
      </c>
      <c r="Y3070" s="110" t="str">
        <f t="shared" si="7"/>
        <v/>
      </c>
      <c r="Z3070" s="109" t="s">
        <v>797</v>
      </c>
      <c r="AA3070" s="109" t="s">
        <v>802</v>
      </c>
      <c r="AB3070" s="106"/>
      <c r="AC3070" s="158"/>
      <c r="AD3070" s="160"/>
      <c r="AE3070" s="127"/>
      <c r="AF3070" s="113"/>
      <c r="AG3070" s="165" t="str">
        <f t="array" ref="AG3070">XLOOKUP(F3070,'CLV2'!A:A,'CLV2'!E:E)</f>
        <v>2.FROZEN FOODS</v>
      </c>
      <c r="AH3070" s="115" t="str">
        <f t="array" ref="AH3070">XLOOKUP(F3070,'CLV2'!A:A,'CLV2'!F:F)</f>
        <v>3.DUMPLINGS</v>
      </c>
      <c r="AI3070" s="115" t="str">
        <f t="shared" si="8"/>
        <v>Pack</v>
      </c>
      <c r="AJ3070" s="116">
        <f t="shared" si="9"/>
        <v>1</v>
      </c>
      <c r="AK3070" s="117" t="str">
        <f t="array" ref="AK3070">XLOOKUP(F3070,'GIÁ'!A:A,'GIÁ'!D:D)</f>
        <v>39374.44</v>
      </c>
      <c r="AL3070" s="118">
        <f t="shared" si="10"/>
        <v>78748.88</v>
      </c>
      <c r="AM3070" s="118">
        <f t="shared" si="11"/>
        <v>0</v>
      </c>
      <c r="AN3070" s="119">
        <f t="shared" si="12"/>
        <v>0</v>
      </c>
      <c r="AO3070" s="118">
        <f t="shared" si="13"/>
        <v>78748.88</v>
      </c>
      <c r="AP3070" s="121">
        <f t="shared" si="14"/>
        <v>0</v>
      </c>
      <c r="AQ3070" s="122"/>
      <c r="AR3070" s="119"/>
    </row>
    <row r="3071" ht="22.5" customHeight="1">
      <c r="A3071" s="89">
        <v>46233.0</v>
      </c>
      <c r="B3071" s="90">
        <v>0.33819444444444446</v>
      </c>
      <c r="C3071" s="91" t="s">
        <v>1553</v>
      </c>
      <c r="D3071" s="129" t="str">
        <f t="array" ref="D3071">XLOOKUP(C3071,'DS ST'!A:A,'DS ST'!B:B)</f>
        <v>PTN</v>
      </c>
      <c r="E3071" s="94" t="str">
        <f t="array" ref="E3071">XLOOKUP($F3071,'GIÁ'!$A:$A,'GIÁ'!$E:$E)</f>
        <v>ĐÔNG</v>
      </c>
      <c r="F3071" s="94">
        <v>8.934717262005E12</v>
      </c>
      <c r="G3071" s="95" t="s">
        <v>1713</v>
      </c>
      <c r="H3071" s="95" t="s">
        <v>224</v>
      </c>
      <c r="I3071" s="96">
        <v>2.0</v>
      </c>
      <c r="J3071" s="96">
        <v>0.0</v>
      </c>
      <c r="K3071" s="98">
        <f t="shared" si="4"/>
        <v>2</v>
      </c>
      <c r="L3071" s="99" t="s">
        <v>6895</v>
      </c>
      <c r="M3071" s="100" t="s">
        <v>6896</v>
      </c>
      <c r="N3071" s="101" t="str">
        <f t="shared" si="139"/>
        <v>PT1590234-T0018934717262005</v>
      </c>
      <c r="O3071" s="128"/>
      <c r="P3071" s="100"/>
      <c r="Q3071" s="103">
        <f t="shared" si="5"/>
        <v>2</v>
      </c>
      <c r="R3071" s="161"/>
      <c r="S3071" s="105"/>
      <c r="T3071" s="106"/>
      <c r="U3071" s="107" t="s">
        <v>6527</v>
      </c>
      <c r="V3071" s="108" t="s">
        <v>756</v>
      </c>
      <c r="W3071" s="109" t="s">
        <v>1908</v>
      </c>
      <c r="X3071" s="110" t="str">
        <f t="shared" si="6"/>
        <v/>
      </c>
      <c r="Y3071" s="110" t="str">
        <f t="shared" si="7"/>
        <v/>
      </c>
      <c r="Z3071" s="109" t="s">
        <v>797</v>
      </c>
      <c r="AA3071" s="109" t="s">
        <v>802</v>
      </c>
      <c r="AB3071" s="106"/>
      <c r="AC3071" s="158"/>
      <c r="AD3071" s="160"/>
      <c r="AE3071" s="127"/>
      <c r="AF3071" s="113"/>
      <c r="AG3071" s="165" t="str">
        <f t="array" ref="AG3071">XLOOKUP(F3071,'CLV2'!A:A,'CLV2'!E:E)</f>
        <v>2.FROZEN FOODS</v>
      </c>
      <c r="AH3071" s="115" t="str">
        <f t="array" ref="AH3071">XLOOKUP(F3071,'CLV2'!A:A,'CLV2'!F:F)</f>
        <v>3.HOTPOT AND FRIED</v>
      </c>
      <c r="AI3071" s="115" t="str">
        <f t="shared" si="8"/>
        <v>Pack</v>
      </c>
      <c r="AJ3071" s="116">
        <f t="shared" si="9"/>
        <v>1</v>
      </c>
      <c r="AK3071" s="117" t="str">
        <f t="array" ref="AK3071">XLOOKUP(F3071,'GIÁ'!A:A,'GIÁ'!D:D)</f>
        <v>46743.25</v>
      </c>
      <c r="AL3071" s="118">
        <f t="shared" si="10"/>
        <v>93486.5</v>
      </c>
      <c r="AM3071" s="118">
        <f t="shared" si="11"/>
        <v>0</v>
      </c>
      <c r="AN3071" s="119">
        <f t="shared" si="12"/>
        <v>0</v>
      </c>
      <c r="AO3071" s="118">
        <f t="shared" si="13"/>
        <v>93486.5</v>
      </c>
      <c r="AP3071" s="121">
        <f t="shared" si="14"/>
        <v>0</v>
      </c>
      <c r="AQ3071" s="122"/>
      <c r="AR3071" s="119"/>
    </row>
    <row r="3072" ht="22.5" customHeight="1">
      <c r="A3072" s="89">
        <v>46233.0</v>
      </c>
      <c r="B3072" s="90">
        <v>0.33819444444444446</v>
      </c>
      <c r="C3072" s="91" t="s">
        <v>1553</v>
      </c>
      <c r="D3072" s="129" t="str">
        <f t="array" ref="D3072">XLOOKUP(C3072,'DS ST'!A:A,'DS ST'!B:B)</f>
        <v>PTN</v>
      </c>
      <c r="E3072" s="94" t="str">
        <f t="array" ref="E3072">XLOOKUP($F3072,'GIÁ'!$A:$A,'GIÁ'!$E:$E)</f>
        <v>ĐÔNG</v>
      </c>
      <c r="F3072" s="94">
        <v>8.935101608461E12</v>
      </c>
      <c r="G3072" s="95" t="s">
        <v>1899</v>
      </c>
      <c r="H3072" s="95" t="s">
        <v>224</v>
      </c>
      <c r="I3072" s="96">
        <v>8.0</v>
      </c>
      <c r="J3072" s="96">
        <v>0.0</v>
      </c>
      <c r="K3072" s="98">
        <f t="shared" si="4"/>
        <v>8</v>
      </c>
      <c r="L3072" s="99" t="s">
        <v>6895</v>
      </c>
      <c r="M3072" s="100" t="s">
        <v>6896</v>
      </c>
      <c r="N3072" s="101" t="str">
        <f t="shared" si="139"/>
        <v>PT1590234-T0018935101608461</v>
      </c>
      <c r="O3072" s="128"/>
      <c r="P3072" s="100"/>
      <c r="Q3072" s="103">
        <f t="shared" si="5"/>
        <v>8</v>
      </c>
      <c r="R3072" s="161"/>
      <c r="S3072" s="105"/>
      <c r="T3072" s="106"/>
      <c r="U3072" s="107" t="s">
        <v>6555</v>
      </c>
      <c r="V3072" s="108" t="s">
        <v>756</v>
      </c>
      <c r="W3072" s="109" t="s">
        <v>1908</v>
      </c>
      <c r="X3072" s="110" t="str">
        <f t="shared" si="6"/>
        <v/>
      </c>
      <c r="Y3072" s="110" t="str">
        <f t="shared" si="7"/>
        <v/>
      </c>
      <c r="Z3072" s="109" t="s">
        <v>797</v>
      </c>
      <c r="AA3072" s="109" t="s">
        <v>802</v>
      </c>
      <c r="AB3072" s="106"/>
      <c r="AC3072" s="158"/>
      <c r="AD3072" s="160"/>
      <c r="AE3072" s="127"/>
      <c r="AF3072" s="113"/>
      <c r="AG3072" s="165" t="str">
        <f t="array" ref="AG3072">XLOOKUP(F3072,'CLV2'!A:A,'CLV2'!E:E)</f>
        <v>2.FROZEN FOODS</v>
      </c>
      <c r="AH3072" s="115" t="str">
        <f t="array" ref="AH3072">XLOOKUP(F3072,'CLV2'!A:A,'CLV2'!F:F)</f>
        <v>3.HOTPOT AND FRIED</v>
      </c>
      <c r="AI3072" s="115" t="str">
        <f t="shared" si="8"/>
        <v>Pack</v>
      </c>
      <c r="AJ3072" s="116">
        <f t="shared" si="9"/>
        <v>1</v>
      </c>
      <c r="AK3072" s="117" t="str">
        <f t="array" ref="AK3072">XLOOKUP(F3072,'GIÁ'!A:A,'GIÁ'!D:D)</f>
        <v>16904.85</v>
      </c>
      <c r="AL3072" s="118">
        <f t="shared" si="10"/>
        <v>135238.8</v>
      </c>
      <c r="AM3072" s="118">
        <f t="shared" si="11"/>
        <v>0</v>
      </c>
      <c r="AN3072" s="119">
        <f t="shared" si="12"/>
        <v>0</v>
      </c>
      <c r="AO3072" s="118">
        <f t="shared" si="13"/>
        <v>135238.8</v>
      </c>
      <c r="AP3072" s="121">
        <f t="shared" si="14"/>
        <v>0</v>
      </c>
      <c r="AQ3072" s="122"/>
      <c r="AR3072" s="119"/>
    </row>
    <row r="3073" ht="22.5" customHeight="1">
      <c r="A3073" s="89">
        <v>46233.0</v>
      </c>
      <c r="B3073" s="90">
        <v>0.33819444444444446</v>
      </c>
      <c r="C3073" s="91" t="s">
        <v>1553</v>
      </c>
      <c r="D3073" s="129" t="str">
        <f t="array" ref="D3073">XLOOKUP(C3073,'DS ST'!A:A,'DS ST'!B:B)</f>
        <v>PTN</v>
      </c>
      <c r="E3073" s="94" t="str">
        <f t="array" ref="E3073">XLOOKUP($F3073,'GIÁ'!$A:$A,'GIÁ'!$E:$E)</f>
        <v>ĐÔNG</v>
      </c>
      <c r="F3073" s="94">
        <v>8.93623909005E12</v>
      </c>
      <c r="G3073" s="95" t="s">
        <v>2717</v>
      </c>
      <c r="H3073" s="95" t="s">
        <v>75</v>
      </c>
      <c r="I3073" s="96">
        <v>4.0</v>
      </c>
      <c r="J3073" s="96">
        <v>0.0</v>
      </c>
      <c r="K3073" s="98">
        <f t="shared" si="4"/>
        <v>4</v>
      </c>
      <c r="L3073" s="99" t="s">
        <v>6895</v>
      </c>
      <c r="M3073" s="100" t="s">
        <v>6896</v>
      </c>
      <c r="N3073" s="101" t="str">
        <f t="shared" si="139"/>
        <v>PT1590234-T0018936239090050</v>
      </c>
      <c r="O3073" s="128"/>
      <c r="P3073" s="100"/>
      <c r="Q3073" s="103">
        <f t="shared" si="5"/>
        <v>4</v>
      </c>
      <c r="R3073" s="161"/>
      <c r="S3073" s="105"/>
      <c r="T3073" s="106"/>
      <c r="U3073" s="107" t="s">
        <v>6538</v>
      </c>
      <c r="V3073" s="108" t="s">
        <v>756</v>
      </c>
      <c r="W3073" s="109" t="s">
        <v>1908</v>
      </c>
      <c r="X3073" s="110" t="str">
        <f t="shared" si="6"/>
        <v/>
      </c>
      <c r="Y3073" s="110" t="str">
        <f t="shared" si="7"/>
        <v/>
      </c>
      <c r="Z3073" s="109" t="s">
        <v>797</v>
      </c>
      <c r="AA3073" s="109" t="s">
        <v>802</v>
      </c>
      <c r="AB3073" s="106"/>
      <c r="AC3073" s="158"/>
      <c r="AD3073" s="160"/>
      <c r="AE3073" s="127"/>
      <c r="AF3073" s="113"/>
      <c r="AG3073" s="165" t="str">
        <f t="array" ref="AG3073">XLOOKUP(F3073,'CLV2'!A:A,'CLV2'!E:E)</f>
        <v>2.MEAT</v>
      </c>
      <c r="AH3073" s="115" t="str">
        <f t="array" ref="AH3073">XLOOKUP(F3073,'CLV2'!A:A,'CLV2'!F:F)</f>
        <v>3.FROZEN MEAT</v>
      </c>
      <c r="AI3073" s="115" t="str">
        <f t="shared" si="8"/>
        <v>Pack</v>
      </c>
      <c r="AJ3073" s="116">
        <f t="shared" si="9"/>
        <v>1</v>
      </c>
      <c r="AK3073" s="117" t="str">
        <f t="array" ref="AK3073">XLOOKUP(F3073,'GIÁ'!A:A,'GIÁ'!D:D)</f>
        <v>118354.38</v>
      </c>
      <c r="AL3073" s="118">
        <f t="shared" si="10"/>
        <v>473417.52</v>
      </c>
      <c r="AM3073" s="118">
        <f t="shared" si="11"/>
        <v>0</v>
      </c>
      <c r="AN3073" s="119">
        <f t="shared" si="12"/>
        <v>0</v>
      </c>
      <c r="AO3073" s="118">
        <f t="shared" si="13"/>
        <v>473417.52</v>
      </c>
      <c r="AP3073" s="121">
        <f t="shared" si="14"/>
        <v>0</v>
      </c>
      <c r="AQ3073" s="122"/>
      <c r="AR3073" s="119"/>
    </row>
    <row r="3074" ht="22.5" customHeight="1">
      <c r="A3074" s="89">
        <v>46233.0</v>
      </c>
      <c r="B3074" s="90">
        <v>0.33819444444444446</v>
      </c>
      <c r="C3074" s="91" t="s">
        <v>1553</v>
      </c>
      <c r="D3074" s="129" t="str">
        <f t="array" ref="D3074">XLOOKUP(C3074,'DS ST'!A:A,'DS ST'!B:B)</f>
        <v>PTN</v>
      </c>
      <c r="E3074" s="94" t="str">
        <f t="array" ref="E3074">XLOOKUP($F3074,'GIÁ'!$A:$A,'GIÁ'!$E:$E)</f>
        <v>ĐÔNG</v>
      </c>
      <c r="F3074" s="94">
        <v>8.936190860716E12</v>
      </c>
      <c r="G3074" s="95" t="s">
        <v>2610</v>
      </c>
      <c r="H3074" s="95" t="s">
        <v>93</v>
      </c>
      <c r="I3074" s="96">
        <v>6.0</v>
      </c>
      <c r="J3074" s="96">
        <v>0.0</v>
      </c>
      <c r="K3074" s="98">
        <f t="shared" si="4"/>
        <v>6</v>
      </c>
      <c r="L3074" s="99" t="s">
        <v>6895</v>
      </c>
      <c r="M3074" s="100" t="s">
        <v>6896</v>
      </c>
      <c r="N3074" s="101" t="str">
        <f t="shared" si="139"/>
        <v>PT1590234-T0018936190860716</v>
      </c>
      <c r="O3074" s="128"/>
      <c r="P3074" s="100"/>
      <c r="Q3074" s="103">
        <f t="shared" si="5"/>
        <v>6</v>
      </c>
      <c r="R3074" s="161"/>
      <c r="S3074" s="105"/>
      <c r="T3074" s="106"/>
      <c r="U3074" s="107" t="s">
        <v>6539</v>
      </c>
      <c r="V3074" s="108" t="s">
        <v>756</v>
      </c>
      <c r="W3074" s="109" t="s">
        <v>1908</v>
      </c>
      <c r="X3074" s="110" t="str">
        <f t="shared" si="6"/>
        <v/>
      </c>
      <c r="Y3074" s="110" t="str">
        <f t="shared" si="7"/>
        <v/>
      </c>
      <c r="Z3074" s="109" t="s">
        <v>797</v>
      </c>
      <c r="AA3074" s="109" t="s">
        <v>802</v>
      </c>
      <c r="AB3074" s="106"/>
      <c r="AC3074" s="158"/>
      <c r="AD3074" s="160"/>
      <c r="AE3074" s="127"/>
      <c r="AF3074" s="113"/>
      <c r="AG3074" s="165" t="str">
        <f t="array" ref="AG3074">XLOOKUP(F3074,'CLV2'!A:A,'CLV2'!E:E)</f>
        <v>2.MEAT</v>
      </c>
      <c r="AH3074" s="115" t="str">
        <f t="array" ref="AH3074">XLOOKUP(F3074,'CLV2'!A:A,'CLV2'!F:F)</f>
        <v>3.FROZEN MEAT</v>
      </c>
      <c r="AI3074" s="115" t="str">
        <f t="shared" si="8"/>
        <v>Pack</v>
      </c>
      <c r="AJ3074" s="116">
        <f t="shared" si="9"/>
        <v>1</v>
      </c>
      <c r="AK3074" s="117" t="str">
        <f t="array" ref="AK3074">XLOOKUP(F3074,'GIÁ'!A:A,'GIÁ'!D:D)</f>
        <v>49176.27</v>
      </c>
      <c r="AL3074" s="118">
        <f t="shared" si="10"/>
        <v>295057.62</v>
      </c>
      <c r="AM3074" s="118">
        <f t="shared" si="11"/>
        <v>0</v>
      </c>
      <c r="AN3074" s="119">
        <f t="shared" si="12"/>
        <v>0</v>
      </c>
      <c r="AO3074" s="118">
        <f t="shared" si="13"/>
        <v>295057.62</v>
      </c>
      <c r="AP3074" s="121">
        <f t="shared" si="14"/>
        <v>0</v>
      </c>
      <c r="AQ3074" s="122"/>
      <c r="AR3074" s="119"/>
    </row>
    <row r="3075" ht="22.5" customHeight="1">
      <c r="A3075" s="89">
        <v>46233.0</v>
      </c>
      <c r="B3075" s="90">
        <v>0.33819444444444446</v>
      </c>
      <c r="C3075" s="91" t="s">
        <v>1553</v>
      </c>
      <c r="D3075" s="129" t="str">
        <f t="array" ref="D3075">XLOOKUP(C3075,'DS ST'!A:A,'DS ST'!B:B)</f>
        <v>PTN</v>
      </c>
      <c r="E3075" s="94" t="str">
        <f t="array" ref="E3075">XLOOKUP($F3075,'GIÁ'!$A:$A,'GIÁ'!$E:$E)</f>
        <v>ĐÔNG</v>
      </c>
      <c r="F3075" s="94">
        <v>8.936239090036E12</v>
      </c>
      <c r="G3075" s="95" t="s">
        <v>2713</v>
      </c>
      <c r="H3075" s="95" t="s">
        <v>75</v>
      </c>
      <c r="I3075" s="96">
        <v>8.0</v>
      </c>
      <c r="J3075" s="96">
        <v>0.0</v>
      </c>
      <c r="K3075" s="98">
        <f t="shared" si="4"/>
        <v>8</v>
      </c>
      <c r="L3075" s="99" t="s">
        <v>6895</v>
      </c>
      <c r="M3075" s="100" t="s">
        <v>6896</v>
      </c>
      <c r="N3075" s="101" t="str">
        <f t="shared" si="139"/>
        <v>PT1590234-T0018936239090036</v>
      </c>
      <c r="O3075" s="128"/>
      <c r="P3075" s="100"/>
      <c r="Q3075" s="103">
        <f t="shared" si="5"/>
        <v>8</v>
      </c>
      <c r="R3075" s="161"/>
      <c r="S3075" s="105"/>
      <c r="T3075" s="106"/>
      <c r="U3075" s="107" t="s">
        <v>6539</v>
      </c>
      <c r="V3075" s="108" t="s">
        <v>756</v>
      </c>
      <c r="W3075" s="109" t="s">
        <v>1908</v>
      </c>
      <c r="X3075" s="110" t="str">
        <f t="shared" si="6"/>
        <v/>
      </c>
      <c r="Y3075" s="110" t="str">
        <f t="shared" si="7"/>
        <v/>
      </c>
      <c r="Z3075" s="109" t="s">
        <v>797</v>
      </c>
      <c r="AA3075" s="109" t="s">
        <v>802</v>
      </c>
      <c r="AB3075" s="106"/>
      <c r="AC3075" s="158"/>
      <c r="AD3075" s="160"/>
      <c r="AE3075" s="127"/>
      <c r="AF3075" s="113"/>
      <c r="AG3075" s="165" t="str">
        <f t="array" ref="AG3075">XLOOKUP(F3075,'CLV2'!A:A,'CLV2'!E:E)</f>
        <v>2.MEAT</v>
      </c>
      <c r="AH3075" s="115" t="str">
        <f t="array" ref="AH3075">XLOOKUP(F3075,'CLV2'!A:A,'CLV2'!F:F)</f>
        <v>3.FROZEN MEAT</v>
      </c>
      <c r="AI3075" s="115" t="str">
        <f t="shared" si="8"/>
        <v>Pack</v>
      </c>
      <c r="AJ3075" s="116">
        <f t="shared" si="9"/>
        <v>1</v>
      </c>
      <c r="AK3075" s="117" t="str">
        <f t="array" ref="AK3075">XLOOKUP(F3075,'GIÁ'!A:A,'GIÁ'!D:D)</f>
        <v>47814.16</v>
      </c>
      <c r="AL3075" s="118">
        <f t="shared" si="10"/>
        <v>382513.28</v>
      </c>
      <c r="AM3075" s="118">
        <f t="shared" si="11"/>
        <v>0</v>
      </c>
      <c r="AN3075" s="119">
        <f t="shared" si="12"/>
        <v>0</v>
      </c>
      <c r="AO3075" s="118">
        <f t="shared" si="13"/>
        <v>382513.28</v>
      </c>
      <c r="AP3075" s="121">
        <f t="shared" si="14"/>
        <v>0</v>
      </c>
      <c r="AQ3075" s="122"/>
      <c r="AR3075" s="119"/>
    </row>
    <row r="3076" ht="22.5" customHeight="1">
      <c r="A3076" s="89">
        <v>46233.0</v>
      </c>
      <c r="B3076" s="90">
        <v>0.33819444444444446</v>
      </c>
      <c r="C3076" s="91" t="s">
        <v>1553</v>
      </c>
      <c r="D3076" s="129" t="str">
        <f t="array" ref="D3076">XLOOKUP(C3076,'DS ST'!A:A,'DS ST'!B:B)</f>
        <v>PTN</v>
      </c>
      <c r="E3076" s="94" t="str">
        <f t="array" ref="E3076">XLOOKUP($F3076,'GIÁ'!$A:$A,'GIÁ'!$E:$E)</f>
        <v>ĐÔNG</v>
      </c>
      <c r="F3076" s="94">
        <v>8.938535604047E12</v>
      </c>
      <c r="G3076" s="95" t="s">
        <v>3054</v>
      </c>
      <c r="H3076" s="95" t="s">
        <v>787</v>
      </c>
      <c r="I3076" s="96">
        <v>1.0</v>
      </c>
      <c r="J3076" s="96">
        <v>0.0</v>
      </c>
      <c r="K3076" s="98">
        <f t="shared" si="4"/>
        <v>1</v>
      </c>
      <c r="L3076" s="99" t="s">
        <v>6895</v>
      </c>
      <c r="M3076" s="100" t="s">
        <v>6896</v>
      </c>
      <c r="N3076" s="101" t="str">
        <f t="shared" si="139"/>
        <v>PT1590234-T0018938535604047</v>
      </c>
      <c r="O3076" s="128"/>
      <c r="P3076" s="100"/>
      <c r="Q3076" s="103">
        <f t="shared" si="5"/>
        <v>1</v>
      </c>
      <c r="R3076" s="161"/>
      <c r="S3076" s="105"/>
      <c r="T3076" s="106"/>
      <c r="U3076" s="107" t="s">
        <v>6541</v>
      </c>
      <c r="V3076" s="108" t="s">
        <v>756</v>
      </c>
      <c r="W3076" s="109" t="s">
        <v>1908</v>
      </c>
      <c r="X3076" s="110" t="str">
        <f t="shared" si="6"/>
        <v/>
      </c>
      <c r="Y3076" s="110" t="str">
        <f t="shared" si="7"/>
        <v/>
      </c>
      <c r="Z3076" s="109" t="s">
        <v>797</v>
      </c>
      <c r="AA3076" s="109" t="s">
        <v>802</v>
      </c>
      <c r="AB3076" s="106"/>
      <c r="AC3076" s="158"/>
      <c r="AD3076" s="160"/>
      <c r="AE3076" s="127"/>
      <c r="AF3076" s="113"/>
      <c r="AG3076" s="165" t="str">
        <f t="array" ref="AG3076">XLOOKUP(F3076,'CLV2'!A:A,'CLV2'!E:E)</f>
        <v>2.FISH AND SEAFOOD</v>
      </c>
      <c r="AH3076" s="115" t="str">
        <f t="array" ref="AH3076">XLOOKUP(F3076,'CLV2'!A:A,'CLV2'!F:F)</f>
        <v>3.FROZEN FISH AND SEAFOOD</v>
      </c>
      <c r="AI3076" s="115" t="str">
        <f t="shared" si="8"/>
        <v>Pack</v>
      </c>
      <c r="AJ3076" s="116">
        <f t="shared" si="9"/>
        <v>1</v>
      </c>
      <c r="AK3076" s="117" t="str">
        <f t="array" ref="AK3076">XLOOKUP(F3076,'GIÁ'!A:A,'GIÁ'!D:D)</f>
        <v>48011.15</v>
      </c>
      <c r="AL3076" s="118">
        <f t="shared" si="10"/>
        <v>48011.15</v>
      </c>
      <c r="AM3076" s="118">
        <f t="shared" si="11"/>
        <v>0</v>
      </c>
      <c r="AN3076" s="119">
        <f t="shared" si="12"/>
        <v>0</v>
      </c>
      <c r="AO3076" s="118">
        <f t="shared" si="13"/>
        <v>48011.15</v>
      </c>
      <c r="AP3076" s="121">
        <f t="shared" si="14"/>
        <v>0</v>
      </c>
      <c r="AQ3076" s="122"/>
      <c r="AR3076" s="119"/>
    </row>
    <row r="3077" ht="22.5" customHeight="1">
      <c r="A3077" s="89">
        <v>46233.0</v>
      </c>
      <c r="B3077" s="90">
        <v>0.33819444444444446</v>
      </c>
      <c r="C3077" s="91" t="s">
        <v>1553</v>
      </c>
      <c r="D3077" s="129" t="str">
        <f t="array" ref="D3077">XLOOKUP(C3077,'DS ST'!A:A,'DS ST'!B:B)</f>
        <v>PTN</v>
      </c>
      <c r="E3077" s="94" t="str">
        <f t="array" ref="E3077">XLOOKUP($F3077,'GIÁ'!$A:$A,'GIÁ'!$E:$E)</f>
        <v>ĐÔNG</v>
      </c>
      <c r="F3077" s="94">
        <v>8.936190860464E12</v>
      </c>
      <c r="G3077" s="95" t="s">
        <v>2608</v>
      </c>
      <c r="H3077" s="95" t="s">
        <v>93</v>
      </c>
      <c r="I3077" s="96">
        <v>4.0</v>
      </c>
      <c r="J3077" s="96">
        <v>0.0</v>
      </c>
      <c r="K3077" s="98">
        <f t="shared" si="4"/>
        <v>4</v>
      </c>
      <c r="L3077" s="99" t="s">
        <v>6895</v>
      </c>
      <c r="M3077" s="100" t="s">
        <v>6896</v>
      </c>
      <c r="N3077" s="101" t="str">
        <f t="shared" si="139"/>
        <v>PT1590234-T0018936190860464</v>
      </c>
      <c r="O3077" s="128"/>
      <c r="P3077" s="100"/>
      <c r="Q3077" s="103">
        <f t="shared" si="5"/>
        <v>4</v>
      </c>
      <c r="R3077" s="161"/>
      <c r="S3077" s="105"/>
      <c r="T3077" s="106"/>
      <c r="U3077" s="107" t="s">
        <v>6543</v>
      </c>
      <c r="V3077" s="108" t="s">
        <v>756</v>
      </c>
      <c r="W3077" s="109" t="s">
        <v>1908</v>
      </c>
      <c r="X3077" s="110" t="str">
        <f t="shared" si="6"/>
        <v/>
      </c>
      <c r="Y3077" s="110" t="str">
        <f t="shared" si="7"/>
        <v/>
      </c>
      <c r="Z3077" s="109" t="s">
        <v>797</v>
      </c>
      <c r="AA3077" s="109" t="s">
        <v>802</v>
      </c>
      <c r="AB3077" s="106"/>
      <c r="AC3077" s="158"/>
      <c r="AD3077" s="160"/>
      <c r="AE3077" s="127"/>
      <c r="AF3077" s="113"/>
      <c r="AG3077" s="165" t="str">
        <f t="array" ref="AG3077">XLOOKUP(F3077,'CLV2'!A:A,'CLV2'!E:E)</f>
        <v>2.MEAT</v>
      </c>
      <c r="AH3077" s="115" t="str">
        <f t="array" ref="AH3077">XLOOKUP(F3077,'CLV2'!A:A,'CLV2'!F:F)</f>
        <v>3.FROZEN MEAT</v>
      </c>
      <c r="AI3077" s="115" t="str">
        <f t="shared" si="8"/>
        <v>Pack</v>
      </c>
      <c r="AJ3077" s="116">
        <f t="shared" si="9"/>
        <v>1</v>
      </c>
      <c r="AK3077" s="117" t="str">
        <f t="array" ref="AK3077">XLOOKUP(F3077,'GIÁ'!A:A,'GIÁ'!D:D)</f>
        <v>43621.31</v>
      </c>
      <c r="AL3077" s="118">
        <f t="shared" si="10"/>
        <v>174485.24</v>
      </c>
      <c r="AM3077" s="118">
        <f t="shared" si="11"/>
        <v>0</v>
      </c>
      <c r="AN3077" s="119">
        <f t="shared" si="12"/>
        <v>0</v>
      </c>
      <c r="AO3077" s="118">
        <f t="shared" si="13"/>
        <v>174485.24</v>
      </c>
      <c r="AP3077" s="121">
        <f t="shared" si="14"/>
        <v>0</v>
      </c>
      <c r="AQ3077" s="122"/>
      <c r="AR3077" s="119"/>
    </row>
    <row r="3078" ht="22.5" customHeight="1">
      <c r="A3078" s="89">
        <v>46233.0</v>
      </c>
      <c r="B3078" s="90">
        <v>0.33819444444444446</v>
      </c>
      <c r="C3078" s="91" t="s">
        <v>1553</v>
      </c>
      <c r="D3078" s="129" t="str">
        <f t="array" ref="D3078">XLOOKUP(C3078,'DS ST'!A:A,'DS ST'!B:B)</f>
        <v>PTN</v>
      </c>
      <c r="E3078" s="94" t="str">
        <f t="array" ref="E3078">XLOOKUP($F3078,'GIÁ'!$A:$A,'GIÁ'!$E:$E)</f>
        <v>ĐÔNG</v>
      </c>
      <c r="F3078" s="94">
        <v>8.938559140026E12</v>
      </c>
      <c r="G3078" s="95" t="s">
        <v>3177</v>
      </c>
      <c r="H3078" s="95" t="s">
        <v>57</v>
      </c>
      <c r="I3078" s="96">
        <v>4.0</v>
      </c>
      <c r="J3078" s="96">
        <v>0.0</v>
      </c>
      <c r="K3078" s="98">
        <f t="shared" si="4"/>
        <v>4</v>
      </c>
      <c r="L3078" s="99" t="s">
        <v>6895</v>
      </c>
      <c r="M3078" s="100" t="s">
        <v>6896</v>
      </c>
      <c r="N3078" s="101" t="str">
        <f t="shared" si="139"/>
        <v>PT1590234-T0018938559140026</v>
      </c>
      <c r="O3078" s="128"/>
      <c r="P3078" s="100"/>
      <c r="Q3078" s="103">
        <f t="shared" si="5"/>
        <v>4</v>
      </c>
      <c r="R3078" s="161"/>
      <c r="S3078" s="105"/>
      <c r="T3078" s="106"/>
      <c r="U3078" s="107" t="s">
        <v>6544</v>
      </c>
      <c r="V3078" s="108" t="s">
        <v>756</v>
      </c>
      <c r="W3078" s="109" t="s">
        <v>1908</v>
      </c>
      <c r="X3078" s="110" t="str">
        <f t="shared" si="6"/>
        <v/>
      </c>
      <c r="Y3078" s="110" t="str">
        <f t="shared" si="7"/>
        <v/>
      </c>
      <c r="Z3078" s="109" t="s">
        <v>797</v>
      </c>
      <c r="AA3078" s="109" t="s">
        <v>802</v>
      </c>
      <c r="AB3078" s="106"/>
      <c r="AC3078" s="158"/>
      <c r="AD3078" s="160"/>
      <c r="AE3078" s="127"/>
      <c r="AF3078" s="113"/>
      <c r="AG3078" s="165" t="str">
        <f t="array" ref="AG3078">XLOOKUP(F3078,'CLV2'!A:A,'CLV2'!E:E)</f>
        <v>2.MEAT</v>
      </c>
      <c r="AH3078" s="115" t="str">
        <f t="array" ref="AH3078">XLOOKUP(F3078,'CLV2'!A:A,'CLV2'!F:F)</f>
        <v>3.FROZEN MEAT</v>
      </c>
      <c r="AI3078" s="115" t="str">
        <f t="shared" si="8"/>
        <v>Pack</v>
      </c>
      <c r="AJ3078" s="116">
        <f t="shared" si="9"/>
        <v>1</v>
      </c>
      <c r="AK3078" s="117" t="str">
        <f t="array" ref="AK3078">XLOOKUP(F3078,'GIÁ'!A:A,'GIÁ'!D:D)</f>
        <v>122581.24</v>
      </c>
      <c r="AL3078" s="118">
        <f t="shared" si="10"/>
        <v>490324.96</v>
      </c>
      <c r="AM3078" s="118">
        <f t="shared" si="11"/>
        <v>0</v>
      </c>
      <c r="AN3078" s="119">
        <f t="shared" si="12"/>
        <v>0</v>
      </c>
      <c r="AO3078" s="118">
        <f t="shared" si="13"/>
        <v>490324.96</v>
      </c>
      <c r="AP3078" s="121">
        <f t="shared" si="14"/>
        <v>0</v>
      </c>
      <c r="AQ3078" s="122"/>
      <c r="AR3078" s="119"/>
    </row>
    <row r="3079" ht="22.5" customHeight="1">
      <c r="A3079" s="89">
        <v>46233.0</v>
      </c>
      <c r="B3079" s="90">
        <v>0.9548611111111112</v>
      </c>
      <c r="C3079" s="91" t="s">
        <v>1553</v>
      </c>
      <c r="D3079" s="129" t="str">
        <f t="array" ref="D3079">XLOOKUP(C3079,'DS ST'!A:A,'DS ST'!B:B)</f>
        <v>PTN</v>
      </c>
      <c r="E3079" s="94" t="str">
        <f t="array" ref="E3079">XLOOKUP($F3079,'GIÁ'!$A:$A,'GIÁ'!$E:$E)</f>
        <v>MÁT</v>
      </c>
      <c r="F3079" s="94">
        <v>8.934673605823E12</v>
      </c>
      <c r="G3079" s="95" t="s">
        <v>1689</v>
      </c>
      <c r="H3079" s="95" t="s">
        <v>57</v>
      </c>
      <c r="I3079" s="96">
        <v>51.0</v>
      </c>
      <c r="J3079" s="96">
        <v>48.0</v>
      </c>
      <c r="K3079" s="98">
        <f t="shared" si="4"/>
        <v>3</v>
      </c>
      <c r="L3079" s="99" t="s">
        <v>6897</v>
      </c>
      <c r="M3079" s="100" t="s">
        <v>6898</v>
      </c>
      <c r="N3079" s="101" t="str">
        <f t="shared" si="139"/>
        <v>TRBPTN1988934673605823</v>
      </c>
      <c r="O3079" s="128"/>
      <c r="P3079" s="100"/>
      <c r="Q3079" s="103">
        <f t="shared" si="5"/>
        <v>3</v>
      </c>
      <c r="R3079" s="161"/>
      <c r="S3079" s="105"/>
      <c r="T3079" s="106"/>
      <c r="U3079" s="107"/>
      <c r="V3079" s="108" t="s">
        <v>756</v>
      </c>
      <c r="W3079" s="109" t="s">
        <v>1312</v>
      </c>
      <c r="X3079" s="110" t="str">
        <f t="shared" si="6"/>
        <v/>
      </c>
      <c r="Y3079" s="110" t="str">
        <f t="shared" si="7"/>
        <v/>
      </c>
      <c r="Z3079" s="139" t="str">
        <f>IF(N(Q3079)&lt;=0,"",IF(ISNUMBER(SEARCH("Thiếu kiện",V3079)),"Kho đông mát",IF(AND(N(Q3079)&gt;0,N(P3079)&gt;0,OR(ISNUMBER(SEARCH("Hình KDB",U3079)),ISNUMBER(SEARCH("Hình tele",U3079)),ISNUMBER(SEARCH("sai code",U3079)),ISNUMBER(SEARCH("ST nhận",U3079)))),"Kho đông mát",IF(AND(W3079="DC giao thiếu",OR(ISNUMBER(SEARCH("Hình KDB",U3079)),ISNUMBER(SEARCH("Hình tele",U3079)),ISNUMBER(SEARCH("sai code",U3079)))),"Kho đông mát",IF(W3079="DC giao thiếu","Chưa xác định",IF(AND(W3079="DC pick sai",OR(ISNUMBER(SEARCH("Hình KDB",U3079)),ISNUMBER(SEARCH("Hình tele",U3079)),ISNUMBER(SEARCH("sai code",U3079)),ISNUMBER(SEARCH("ST nhận",U3079)))),"Kho đông mát",IF(W3079="DC pick sai","Chưa xác định",IF(AND(W3079="Hao hụt",N(O3079)&gt;0,OR(ISNUMBER(SEARCH("Hình KDB",U3079)),ISNUMBER(SEARCH("Hình tele",U3079)),ISNUMBER(SEARCH("sai code",U3079)),ISNUMBER(SEARCH("ST nhận",U3079)))),"Kho đông mát",IF(W3079="Hao hụt","Chưa xác định",IF(OR(W3079="VT giao sai điểm",W3079="Không đạt nhiệt độ",W3079="TX giao thiếu kiện",W3079="Hàng không đạt CL"),"Kho đông mát",IF(W3079="Chưa xác định","Chưa xác định",IF(N(P3079)&gt;0,"Chưa xác định",""))))))))))))</f>
        <v>Chưa xác định</v>
      </c>
      <c r="AA3079" s="109" t="s">
        <v>5260</v>
      </c>
      <c r="AB3079" s="106"/>
      <c r="AC3079" s="158"/>
      <c r="AD3079" s="160"/>
      <c r="AE3079" s="127"/>
      <c r="AF3079" s="113"/>
      <c r="AG3079" s="165" t="str">
        <f t="array" ref="AG3079">XLOOKUP(F3079,'CLV2'!A:A,'CLV2'!E:E)</f>
        <v>2.DAIRY</v>
      </c>
      <c r="AH3079" s="115" t="str">
        <f t="array" ref="AH3079">XLOOKUP(F3079,'CLV2'!A:A,'CLV2'!F:F)</f>
        <v>3.YOGURT</v>
      </c>
      <c r="AI3079" s="115" t="str">
        <f t="shared" si="8"/>
        <v>Pack</v>
      </c>
      <c r="AJ3079" s="116">
        <f t="shared" si="9"/>
        <v>0.05882352941</v>
      </c>
      <c r="AK3079" s="117" t="str">
        <f t="array" ref="AK3079">XLOOKUP(F3079,'GIÁ'!A:A,'GIÁ'!D:D)</f>
        <v>5402.30</v>
      </c>
      <c r="AL3079" s="118">
        <f t="shared" si="10"/>
        <v>16206.9</v>
      </c>
      <c r="AM3079" s="118">
        <f t="shared" si="11"/>
        <v>0</v>
      </c>
      <c r="AN3079" s="119">
        <f t="shared" si="12"/>
        <v>0</v>
      </c>
      <c r="AO3079" s="118">
        <f t="shared" si="13"/>
        <v>0</v>
      </c>
      <c r="AP3079" s="121">
        <f t="shared" si="14"/>
        <v>16206.9</v>
      </c>
      <c r="AQ3079" s="122"/>
      <c r="AR3079" s="119"/>
    </row>
    <row r="3080" ht="22.5" customHeight="1">
      <c r="A3080" s="89">
        <v>46233.0</v>
      </c>
      <c r="B3080" s="90">
        <v>0.3861111111111111</v>
      </c>
      <c r="C3080" s="91" t="s">
        <v>1572</v>
      </c>
      <c r="D3080" s="129" t="str">
        <f t="array" ref="D3080">XLOOKUP(C3080,'DS ST'!A:A,'DS ST'!B:B)</f>
        <v>Q7R</v>
      </c>
      <c r="E3080" s="94" t="str">
        <f t="array" ref="E3080">XLOOKUP($F3080,'GIÁ'!$A:$A,'GIÁ'!$E:$E)</f>
        <v>ĐÔNG</v>
      </c>
      <c r="F3080" s="94">
        <v>8.936077110132E12</v>
      </c>
      <c r="G3080" s="95" t="s">
        <v>2331</v>
      </c>
      <c r="H3080" s="95" t="s">
        <v>224</v>
      </c>
      <c r="I3080" s="96">
        <v>6.0</v>
      </c>
      <c r="J3080" s="96">
        <v>0.0</v>
      </c>
      <c r="K3080" s="98">
        <f t="shared" si="4"/>
        <v>6</v>
      </c>
      <c r="L3080" s="99" t="s">
        <v>6899</v>
      </c>
      <c r="M3080" s="100" t="s">
        <v>6900</v>
      </c>
      <c r="N3080" s="101" t="str">
        <f t="shared" si="139"/>
        <v>PT1590280-T0018936077110132</v>
      </c>
      <c r="O3080" s="128"/>
      <c r="P3080" s="100"/>
      <c r="Q3080" s="103">
        <f t="shared" si="5"/>
        <v>6</v>
      </c>
      <c r="R3080" s="161"/>
      <c r="S3080" s="105"/>
      <c r="T3080" s="106"/>
      <c r="U3080" s="107" t="s">
        <v>6562</v>
      </c>
      <c r="V3080" s="108" t="s">
        <v>756</v>
      </c>
      <c r="W3080" s="109" t="s">
        <v>1908</v>
      </c>
      <c r="X3080" s="110" t="str">
        <f t="shared" si="6"/>
        <v/>
      </c>
      <c r="Y3080" s="110" t="str">
        <f t="shared" si="7"/>
        <v/>
      </c>
      <c r="Z3080" s="109" t="s">
        <v>797</v>
      </c>
      <c r="AA3080" s="109" t="s">
        <v>802</v>
      </c>
      <c r="AB3080" s="106"/>
      <c r="AC3080" s="158"/>
      <c r="AD3080" s="160"/>
      <c r="AE3080" s="127"/>
      <c r="AF3080" s="113"/>
      <c r="AG3080" s="165" t="str">
        <f t="array" ref="AG3080">XLOOKUP(F3080,'CLV2'!A:A,'CLV2'!E:E)</f>
        <v>2.FROZEN FOODS</v>
      </c>
      <c r="AH3080" s="115" t="str">
        <f t="array" ref="AH3080">XLOOKUP(F3080,'CLV2'!A:A,'CLV2'!F:F)</f>
        <v>3.DUMPLINGS</v>
      </c>
      <c r="AI3080" s="115" t="str">
        <f t="shared" si="8"/>
        <v>Pack</v>
      </c>
      <c r="AJ3080" s="116">
        <f t="shared" si="9"/>
        <v>1</v>
      </c>
      <c r="AK3080" s="117" t="str">
        <f t="array" ref="AK3080">XLOOKUP(F3080,'GIÁ'!A:A,'GIÁ'!D:D)</f>
        <v>35838.13</v>
      </c>
      <c r="AL3080" s="118">
        <f t="shared" si="10"/>
        <v>215028.78</v>
      </c>
      <c r="AM3080" s="118">
        <f t="shared" si="11"/>
        <v>0</v>
      </c>
      <c r="AN3080" s="119">
        <f t="shared" si="12"/>
        <v>0</v>
      </c>
      <c r="AO3080" s="118">
        <f t="shared" si="13"/>
        <v>215028.78</v>
      </c>
      <c r="AP3080" s="121">
        <f t="shared" si="14"/>
        <v>0</v>
      </c>
      <c r="AQ3080" s="122"/>
      <c r="AR3080" s="119"/>
    </row>
    <row r="3081" ht="22.5" customHeight="1">
      <c r="A3081" s="89">
        <v>46233.0</v>
      </c>
      <c r="B3081" s="90">
        <v>0.3861111111111111</v>
      </c>
      <c r="C3081" s="91" t="s">
        <v>1572</v>
      </c>
      <c r="D3081" s="129" t="str">
        <f t="array" ref="D3081">XLOOKUP(C3081,'DS ST'!A:A,'DS ST'!B:B)</f>
        <v>Q7R</v>
      </c>
      <c r="E3081" s="94" t="str">
        <f t="array" ref="E3081">XLOOKUP($F3081,'GIÁ'!$A:$A,'GIÁ'!$E:$E)</f>
        <v>ĐÔNG</v>
      </c>
      <c r="F3081" s="94">
        <v>8.934717401343E12</v>
      </c>
      <c r="G3081" s="95" t="s">
        <v>1752</v>
      </c>
      <c r="H3081" s="95" t="s">
        <v>224</v>
      </c>
      <c r="I3081" s="96">
        <v>2.0</v>
      </c>
      <c r="J3081" s="96">
        <v>0.0</v>
      </c>
      <c r="K3081" s="98">
        <f t="shared" si="4"/>
        <v>2</v>
      </c>
      <c r="L3081" s="99" t="s">
        <v>6899</v>
      </c>
      <c r="M3081" s="100" t="s">
        <v>6900</v>
      </c>
      <c r="N3081" s="101" t="str">
        <f t="shared" si="139"/>
        <v>PT1590280-T0018934717401343</v>
      </c>
      <c r="O3081" s="128"/>
      <c r="P3081" s="100"/>
      <c r="Q3081" s="103">
        <f t="shared" si="5"/>
        <v>2</v>
      </c>
      <c r="R3081" s="161"/>
      <c r="S3081" s="105"/>
      <c r="T3081" s="106"/>
      <c r="U3081" s="107" t="s">
        <v>6576</v>
      </c>
      <c r="V3081" s="108" t="s">
        <v>756</v>
      </c>
      <c r="W3081" s="109" t="s">
        <v>1908</v>
      </c>
      <c r="X3081" s="110" t="str">
        <f t="shared" si="6"/>
        <v/>
      </c>
      <c r="Y3081" s="110" t="str">
        <f t="shared" si="7"/>
        <v/>
      </c>
      <c r="Z3081" s="109" t="s">
        <v>797</v>
      </c>
      <c r="AA3081" s="109" t="s">
        <v>802</v>
      </c>
      <c r="AB3081" s="106"/>
      <c r="AC3081" s="158"/>
      <c r="AD3081" s="160"/>
      <c r="AE3081" s="127"/>
      <c r="AF3081" s="113"/>
      <c r="AG3081" s="165" t="str">
        <f t="array" ref="AG3081">XLOOKUP(F3081,'CLV2'!A:A,'CLV2'!E:E)</f>
        <v>2.FROZEN FOODS</v>
      </c>
      <c r="AH3081" s="115" t="str">
        <f t="array" ref="AH3081">XLOOKUP(F3081,'CLV2'!A:A,'CLV2'!F:F)</f>
        <v>3.DUMPLINGS</v>
      </c>
      <c r="AI3081" s="115" t="str">
        <f t="shared" si="8"/>
        <v>Pack</v>
      </c>
      <c r="AJ3081" s="116">
        <f t="shared" si="9"/>
        <v>1</v>
      </c>
      <c r="AK3081" s="117" t="str">
        <f t="array" ref="AK3081">XLOOKUP(F3081,'GIÁ'!A:A,'GIÁ'!D:D)</f>
        <v>20835.93</v>
      </c>
      <c r="AL3081" s="118">
        <f t="shared" si="10"/>
        <v>41671.86</v>
      </c>
      <c r="AM3081" s="118">
        <f t="shared" si="11"/>
        <v>0</v>
      </c>
      <c r="AN3081" s="119">
        <f t="shared" si="12"/>
        <v>0</v>
      </c>
      <c r="AO3081" s="118">
        <f t="shared" si="13"/>
        <v>41671.86</v>
      </c>
      <c r="AP3081" s="121">
        <f t="shared" si="14"/>
        <v>0</v>
      </c>
      <c r="AQ3081" s="122"/>
      <c r="AR3081" s="119"/>
    </row>
    <row r="3082" ht="22.5" customHeight="1">
      <c r="A3082" s="89">
        <v>46233.0</v>
      </c>
      <c r="B3082" s="90">
        <v>0.3861111111111111</v>
      </c>
      <c r="C3082" s="91" t="s">
        <v>1572</v>
      </c>
      <c r="D3082" s="129" t="str">
        <f t="array" ref="D3082">XLOOKUP(C3082,'DS ST'!A:A,'DS ST'!B:B)</f>
        <v>Q7R</v>
      </c>
      <c r="E3082" s="94" t="str">
        <f t="array" ref="E3082">XLOOKUP($F3082,'GIÁ'!$A:$A,'GIÁ'!$E:$E)</f>
        <v>ĐÔNG</v>
      </c>
      <c r="F3082" s="94">
        <v>8.936200101563E12</v>
      </c>
      <c r="G3082" s="95" t="s">
        <v>2637</v>
      </c>
      <c r="H3082" s="95" t="s">
        <v>224</v>
      </c>
      <c r="I3082" s="96">
        <v>4.0</v>
      </c>
      <c r="J3082" s="96">
        <v>0.0</v>
      </c>
      <c r="K3082" s="98">
        <f t="shared" si="4"/>
        <v>4</v>
      </c>
      <c r="L3082" s="99" t="s">
        <v>6899</v>
      </c>
      <c r="M3082" s="100" t="s">
        <v>6900</v>
      </c>
      <c r="N3082" s="101" t="str">
        <f t="shared" si="139"/>
        <v>PT1590280-T0018936200101563</v>
      </c>
      <c r="O3082" s="128"/>
      <c r="P3082" s="100"/>
      <c r="Q3082" s="103">
        <f t="shared" si="5"/>
        <v>4</v>
      </c>
      <c r="R3082" s="161"/>
      <c r="S3082" s="105"/>
      <c r="T3082" s="106"/>
      <c r="U3082" s="107" t="s">
        <v>6524</v>
      </c>
      <c r="V3082" s="108" t="s">
        <v>756</v>
      </c>
      <c r="W3082" s="109" t="s">
        <v>1908</v>
      </c>
      <c r="X3082" s="110" t="str">
        <f t="shared" si="6"/>
        <v/>
      </c>
      <c r="Y3082" s="110" t="str">
        <f t="shared" si="7"/>
        <v/>
      </c>
      <c r="Z3082" s="109" t="s">
        <v>797</v>
      </c>
      <c r="AA3082" s="109" t="s">
        <v>802</v>
      </c>
      <c r="AB3082" s="106"/>
      <c r="AC3082" s="158"/>
      <c r="AD3082" s="160"/>
      <c r="AE3082" s="127"/>
      <c r="AF3082" s="113"/>
      <c r="AG3082" s="165" t="str">
        <f t="array" ref="AG3082">XLOOKUP(F3082,'CLV2'!A:A,'CLV2'!E:E)</f>
        <v>2.FROZEN FOODS</v>
      </c>
      <c r="AH3082" s="115" t="str">
        <f t="array" ref="AH3082">XLOOKUP(F3082,'CLV2'!A:A,'CLV2'!F:F)</f>
        <v>3.PASTRY AND DESSERTS</v>
      </c>
      <c r="AI3082" s="115" t="str">
        <f t="shared" si="8"/>
        <v>Pack</v>
      </c>
      <c r="AJ3082" s="116">
        <f t="shared" si="9"/>
        <v>1</v>
      </c>
      <c r="AK3082" s="117" t="str">
        <f t="array" ref="AK3082">XLOOKUP(F3082,'GIÁ'!A:A,'GIÁ'!D:D)</f>
        <v>24299.49</v>
      </c>
      <c r="AL3082" s="118">
        <f t="shared" si="10"/>
        <v>97197.96</v>
      </c>
      <c r="AM3082" s="118">
        <f t="shared" si="11"/>
        <v>0</v>
      </c>
      <c r="AN3082" s="119">
        <f t="shared" si="12"/>
        <v>0</v>
      </c>
      <c r="AO3082" s="118">
        <f t="shared" si="13"/>
        <v>97197.96</v>
      </c>
      <c r="AP3082" s="121">
        <f t="shared" si="14"/>
        <v>0</v>
      </c>
      <c r="AQ3082" s="122"/>
      <c r="AR3082" s="119"/>
    </row>
    <row r="3083" ht="22.5" customHeight="1">
      <c r="A3083" s="89">
        <v>46233.0</v>
      </c>
      <c r="B3083" s="90">
        <v>0.3861111111111111</v>
      </c>
      <c r="C3083" s="91" t="s">
        <v>1572</v>
      </c>
      <c r="D3083" s="129" t="str">
        <f t="array" ref="D3083">XLOOKUP(C3083,'DS ST'!A:A,'DS ST'!B:B)</f>
        <v>Q7R</v>
      </c>
      <c r="E3083" s="94" t="str">
        <f t="array" ref="E3083">XLOOKUP($F3083,'GIÁ'!$A:$A,'GIÁ'!$E:$E)</f>
        <v>ĐÔNG</v>
      </c>
      <c r="F3083" s="94">
        <v>8.935101607211E12</v>
      </c>
      <c r="G3083" s="95" t="s">
        <v>1879</v>
      </c>
      <c r="H3083" s="95" t="s">
        <v>224</v>
      </c>
      <c r="I3083" s="96">
        <v>4.0</v>
      </c>
      <c r="J3083" s="96">
        <v>0.0</v>
      </c>
      <c r="K3083" s="98">
        <f t="shared" si="4"/>
        <v>4</v>
      </c>
      <c r="L3083" s="99" t="s">
        <v>6899</v>
      </c>
      <c r="M3083" s="100" t="s">
        <v>6900</v>
      </c>
      <c r="N3083" s="101" t="str">
        <f t="shared" si="139"/>
        <v>PT1590280-T0018935101607211</v>
      </c>
      <c r="O3083" s="128"/>
      <c r="P3083" s="100"/>
      <c r="Q3083" s="103">
        <f t="shared" si="5"/>
        <v>4</v>
      </c>
      <c r="R3083" s="161"/>
      <c r="S3083" s="105"/>
      <c r="T3083" s="106"/>
      <c r="U3083" s="107" t="s">
        <v>6523</v>
      </c>
      <c r="V3083" s="108" t="s">
        <v>756</v>
      </c>
      <c r="W3083" s="109" t="s">
        <v>1908</v>
      </c>
      <c r="X3083" s="110" t="str">
        <f t="shared" si="6"/>
        <v/>
      </c>
      <c r="Y3083" s="110" t="str">
        <f t="shared" si="7"/>
        <v/>
      </c>
      <c r="Z3083" s="109" t="s">
        <v>797</v>
      </c>
      <c r="AA3083" s="109" t="s">
        <v>802</v>
      </c>
      <c r="AB3083" s="106"/>
      <c r="AC3083" s="158"/>
      <c r="AD3083" s="160"/>
      <c r="AE3083" s="127"/>
      <c r="AF3083" s="113"/>
      <c r="AG3083" s="165" t="str">
        <f t="array" ref="AG3083">XLOOKUP(F3083,'CLV2'!A:A,'CLV2'!E:E)</f>
        <v>2.FROZEN FOODS</v>
      </c>
      <c r="AH3083" s="115" t="str">
        <f t="array" ref="AH3083">XLOOKUP(F3083,'CLV2'!A:A,'CLV2'!F:F)</f>
        <v>3.DUMPLINGS</v>
      </c>
      <c r="AI3083" s="115" t="str">
        <f t="shared" si="8"/>
        <v>Pack</v>
      </c>
      <c r="AJ3083" s="116">
        <f t="shared" si="9"/>
        <v>1</v>
      </c>
      <c r="AK3083" s="117" t="str">
        <f t="array" ref="AK3083">XLOOKUP(F3083,'GIÁ'!A:A,'GIÁ'!D:D)</f>
        <v>22033.98</v>
      </c>
      <c r="AL3083" s="118">
        <f t="shared" si="10"/>
        <v>88135.92</v>
      </c>
      <c r="AM3083" s="118">
        <f t="shared" si="11"/>
        <v>0</v>
      </c>
      <c r="AN3083" s="119">
        <f t="shared" si="12"/>
        <v>0</v>
      </c>
      <c r="AO3083" s="118">
        <f t="shared" si="13"/>
        <v>88135.92</v>
      </c>
      <c r="AP3083" s="121">
        <f t="shared" si="14"/>
        <v>0</v>
      </c>
      <c r="AQ3083" s="122"/>
      <c r="AR3083" s="119"/>
    </row>
    <row r="3084" ht="22.5" customHeight="1">
      <c r="A3084" s="89">
        <v>46233.0</v>
      </c>
      <c r="B3084" s="90">
        <v>0.3861111111111111</v>
      </c>
      <c r="C3084" s="91" t="s">
        <v>1572</v>
      </c>
      <c r="D3084" s="129" t="str">
        <f t="array" ref="D3084">XLOOKUP(C3084,'DS ST'!A:A,'DS ST'!B:B)</f>
        <v>Q7R</v>
      </c>
      <c r="E3084" s="94" t="str">
        <f t="array" ref="E3084">XLOOKUP($F3084,'GIÁ'!$A:$A,'GIÁ'!$E:$E)</f>
        <v>ĐÔNG</v>
      </c>
      <c r="F3084" s="94">
        <v>8.936077110187E12</v>
      </c>
      <c r="G3084" s="95" t="s">
        <v>2335</v>
      </c>
      <c r="H3084" s="95" t="s">
        <v>224</v>
      </c>
      <c r="I3084" s="96">
        <v>14.0</v>
      </c>
      <c r="J3084" s="96">
        <v>0.0</v>
      </c>
      <c r="K3084" s="98">
        <f t="shared" si="4"/>
        <v>14</v>
      </c>
      <c r="L3084" s="99" t="s">
        <v>6899</v>
      </c>
      <c r="M3084" s="100" t="s">
        <v>6900</v>
      </c>
      <c r="N3084" s="101" t="str">
        <f t="shared" si="139"/>
        <v>PT1590280-T0018936077110187</v>
      </c>
      <c r="O3084" s="128"/>
      <c r="P3084" s="100"/>
      <c r="Q3084" s="103">
        <f t="shared" si="5"/>
        <v>14</v>
      </c>
      <c r="R3084" s="161"/>
      <c r="S3084" s="105"/>
      <c r="T3084" s="106"/>
      <c r="U3084" s="107" t="s">
        <v>6565</v>
      </c>
      <c r="V3084" s="108" t="s">
        <v>756</v>
      </c>
      <c r="W3084" s="109" t="s">
        <v>1908</v>
      </c>
      <c r="X3084" s="110" t="str">
        <f t="shared" si="6"/>
        <v/>
      </c>
      <c r="Y3084" s="110" t="str">
        <f t="shared" si="7"/>
        <v/>
      </c>
      <c r="Z3084" s="109" t="s">
        <v>797</v>
      </c>
      <c r="AA3084" s="109" t="s">
        <v>802</v>
      </c>
      <c r="AB3084" s="106"/>
      <c r="AC3084" s="158"/>
      <c r="AD3084" s="160"/>
      <c r="AE3084" s="127"/>
      <c r="AF3084" s="113"/>
      <c r="AG3084" s="165" t="str">
        <f t="array" ref="AG3084">XLOOKUP(F3084,'CLV2'!A:A,'CLV2'!E:E)</f>
        <v>2.FROZEN FOODS</v>
      </c>
      <c r="AH3084" s="115" t="str">
        <f t="array" ref="AH3084">XLOOKUP(F3084,'CLV2'!A:A,'CLV2'!F:F)</f>
        <v>3.DUMPLINGS</v>
      </c>
      <c r="AI3084" s="115" t="str">
        <f t="shared" si="8"/>
        <v>Pack</v>
      </c>
      <c r="AJ3084" s="116">
        <f t="shared" si="9"/>
        <v>1</v>
      </c>
      <c r="AK3084" s="117" t="str">
        <f t="array" ref="AK3084">XLOOKUP(F3084,'GIÁ'!A:A,'GIÁ'!D:D)</f>
        <v>28137.41</v>
      </c>
      <c r="AL3084" s="118">
        <f t="shared" si="10"/>
        <v>393923.74</v>
      </c>
      <c r="AM3084" s="118">
        <f t="shared" si="11"/>
        <v>0</v>
      </c>
      <c r="AN3084" s="119">
        <f t="shared" si="12"/>
        <v>0</v>
      </c>
      <c r="AO3084" s="118">
        <f t="shared" si="13"/>
        <v>393923.74</v>
      </c>
      <c r="AP3084" s="121">
        <f t="shared" si="14"/>
        <v>0</v>
      </c>
      <c r="AQ3084" s="122"/>
      <c r="AR3084" s="119"/>
    </row>
    <row r="3085" ht="22.5" customHeight="1">
      <c r="A3085" s="89">
        <v>46233.0</v>
      </c>
      <c r="B3085" s="90">
        <v>0.3861111111111111</v>
      </c>
      <c r="C3085" s="91" t="s">
        <v>1572</v>
      </c>
      <c r="D3085" s="129" t="str">
        <f t="array" ref="D3085">XLOOKUP(C3085,'DS ST'!A:A,'DS ST'!B:B)</f>
        <v>Q7R</v>
      </c>
      <c r="E3085" s="94" t="str">
        <f t="array" ref="E3085">XLOOKUP($F3085,'GIÁ'!$A:$A,'GIÁ'!$E:$E)</f>
        <v>ĐÔNG</v>
      </c>
      <c r="F3085" s="94">
        <v>8.938532826121E12</v>
      </c>
      <c r="G3085" s="95" t="s">
        <v>3050</v>
      </c>
      <c r="H3085" s="95" t="s">
        <v>224</v>
      </c>
      <c r="I3085" s="96">
        <v>6.0</v>
      </c>
      <c r="J3085" s="96">
        <v>0.0</v>
      </c>
      <c r="K3085" s="98">
        <f t="shared" si="4"/>
        <v>6</v>
      </c>
      <c r="L3085" s="99" t="s">
        <v>6899</v>
      </c>
      <c r="M3085" s="100" t="s">
        <v>6900</v>
      </c>
      <c r="N3085" s="101" t="str">
        <f t="shared" si="139"/>
        <v>PT1590280-T0018938532826121</v>
      </c>
      <c r="O3085" s="128"/>
      <c r="P3085" s="100"/>
      <c r="Q3085" s="103">
        <f t="shared" si="5"/>
        <v>6</v>
      </c>
      <c r="R3085" s="161"/>
      <c r="S3085" s="105"/>
      <c r="T3085" s="106"/>
      <c r="U3085" s="107" t="s">
        <v>6541</v>
      </c>
      <c r="V3085" s="108" t="s">
        <v>756</v>
      </c>
      <c r="W3085" s="109" t="s">
        <v>1908</v>
      </c>
      <c r="X3085" s="110" t="str">
        <f t="shared" si="6"/>
        <v/>
      </c>
      <c r="Y3085" s="110" t="str">
        <f t="shared" si="7"/>
        <v/>
      </c>
      <c r="Z3085" s="109" t="s">
        <v>797</v>
      </c>
      <c r="AA3085" s="109" t="s">
        <v>802</v>
      </c>
      <c r="AB3085" s="106"/>
      <c r="AC3085" s="158"/>
      <c r="AD3085" s="160"/>
      <c r="AE3085" s="127"/>
      <c r="AF3085" s="113"/>
      <c r="AG3085" s="165" t="str">
        <f t="array" ref="AG3085">XLOOKUP(F3085,'CLV2'!A:A,'CLV2'!E:E)</f>
        <v>2.FROZEN FOODS</v>
      </c>
      <c r="AH3085" s="115" t="str">
        <f t="array" ref="AH3085">XLOOKUP(F3085,'CLV2'!A:A,'CLV2'!F:F)</f>
        <v>3.PASTRY AND DESSERTS</v>
      </c>
      <c r="AI3085" s="115" t="str">
        <f t="shared" si="8"/>
        <v>Pack</v>
      </c>
      <c r="AJ3085" s="116">
        <f t="shared" si="9"/>
        <v>1</v>
      </c>
      <c r="AK3085" s="117" t="str">
        <f t="array" ref="AK3085">XLOOKUP(F3085,'GIÁ'!A:A,'GIÁ'!D:D)</f>
        <v>21599.37</v>
      </c>
      <c r="AL3085" s="118">
        <f t="shared" si="10"/>
        <v>129596.22</v>
      </c>
      <c r="AM3085" s="118">
        <f t="shared" si="11"/>
        <v>0</v>
      </c>
      <c r="AN3085" s="119">
        <f t="shared" si="12"/>
        <v>0</v>
      </c>
      <c r="AO3085" s="118">
        <f t="shared" si="13"/>
        <v>129596.22</v>
      </c>
      <c r="AP3085" s="121">
        <f t="shared" si="14"/>
        <v>0</v>
      </c>
      <c r="AQ3085" s="122"/>
      <c r="AR3085" s="119"/>
    </row>
    <row r="3086" ht="22.5" customHeight="1">
      <c r="A3086" s="89">
        <v>46233.0</v>
      </c>
      <c r="B3086" s="90">
        <v>0.3861111111111111</v>
      </c>
      <c r="C3086" s="91" t="s">
        <v>1572</v>
      </c>
      <c r="D3086" s="129" t="str">
        <f t="array" ref="D3086">XLOOKUP(C3086,'DS ST'!A:A,'DS ST'!B:B)</f>
        <v>Q7R</v>
      </c>
      <c r="E3086" s="94" t="str">
        <f t="array" ref="E3086">XLOOKUP($F3086,'GIÁ'!$A:$A,'GIÁ'!$E:$E)</f>
        <v>ĐÔNG</v>
      </c>
      <c r="F3086" s="94">
        <v>8.936013231662E12</v>
      </c>
      <c r="G3086" s="95" t="s">
        <v>2170</v>
      </c>
      <c r="H3086" s="95" t="s">
        <v>224</v>
      </c>
      <c r="I3086" s="96">
        <v>4.0</v>
      </c>
      <c r="J3086" s="96">
        <v>0.0</v>
      </c>
      <c r="K3086" s="98">
        <f t="shared" si="4"/>
        <v>4</v>
      </c>
      <c r="L3086" s="99" t="s">
        <v>6899</v>
      </c>
      <c r="M3086" s="100" t="s">
        <v>6900</v>
      </c>
      <c r="N3086" s="101" t="str">
        <f t="shared" si="139"/>
        <v>PT1590280-T0018936013231662</v>
      </c>
      <c r="O3086" s="128"/>
      <c r="P3086" s="100"/>
      <c r="Q3086" s="103">
        <f t="shared" si="5"/>
        <v>4</v>
      </c>
      <c r="R3086" s="161"/>
      <c r="S3086" s="105"/>
      <c r="T3086" s="106"/>
      <c r="U3086" s="107" t="s">
        <v>6556</v>
      </c>
      <c r="V3086" s="108" t="s">
        <v>756</v>
      </c>
      <c r="W3086" s="109" t="s">
        <v>1908</v>
      </c>
      <c r="X3086" s="110" t="str">
        <f t="shared" si="6"/>
        <v/>
      </c>
      <c r="Y3086" s="110" t="str">
        <f t="shared" si="7"/>
        <v/>
      </c>
      <c r="Z3086" s="109" t="s">
        <v>797</v>
      </c>
      <c r="AA3086" s="109" t="s">
        <v>802</v>
      </c>
      <c r="AB3086" s="106"/>
      <c r="AC3086" s="158"/>
      <c r="AD3086" s="160"/>
      <c r="AE3086" s="127"/>
      <c r="AF3086" s="113"/>
      <c r="AG3086" s="165" t="str">
        <f t="array" ref="AG3086">XLOOKUP(F3086,'CLV2'!A:A,'CLV2'!E:E)</f>
        <v>2.FROZEN FOODS</v>
      </c>
      <c r="AH3086" s="115" t="str">
        <f t="array" ref="AH3086">XLOOKUP(F3086,'CLV2'!A:A,'CLV2'!F:F)</f>
        <v>3.PIZZA - READY MEALS</v>
      </c>
      <c r="AI3086" s="115" t="str">
        <f t="shared" si="8"/>
        <v>Pack</v>
      </c>
      <c r="AJ3086" s="116">
        <f t="shared" si="9"/>
        <v>1</v>
      </c>
      <c r="AK3086" s="117" t="str">
        <f t="array" ref="AK3086">XLOOKUP(F3086,'GIÁ'!A:A,'GIÁ'!D:D)</f>
        <v>24941.44</v>
      </c>
      <c r="AL3086" s="118">
        <f t="shared" si="10"/>
        <v>99765.76</v>
      </c>
      <c r="AM3086" s="118">
        <f t="shared" si="11"/>
        <v>0</v>
      </c>
      <c r="AN3086" s="119">
        <f t="shared" si="12"/>
        <v>0</v>
      </c>
      <c r="AO3086" s="118">
        <f t="shared" si="13"/>
        <v>99765.76</v>
      </c>
      <c r="AP3086" s="121">
        <f t="shared" si="14"/>
        <v>0</v>
      </c>
      <c r="AQ3086" s="122"/>
      <c r="AR3086" s="119"/>
    </row>
    <row r="3087" ht="22.5" customHeight="1">
      <c r="A3087" s="89">
        <v>46233.0</v>
      </c>
      <c r="B3087" s="90">
        <v>0.3861111111111111</v>
      </c>
      <c r="C3087" s="91" t="s">
        <v>1572</v>
      </c>
      <c r="D3087" s="129" t="str">
        <f t="array" ref="D3087">XLOOKUP(C3087,'DS ST'!A:A,'DS ST'!B:B)</f>
        <v>Q7R</v>
      </c>
      <c r="E3087" s="94" t="str">
        <f t="array" ref="E3087">XLOOKUP($F3087,'GIÁ'!$A:$A,'GIÁ'!$E:$E)</f>
        <v>ĐÔNG</v>
      </c>
      <c r="F3087" s="94">
        <v>8.934717401336E12</v>
      </c>
      <c r="G3087" s="95" t="s">
        <v>1750</v>
      </c>
      <c r="H3087" s="95" t="s">
        <v>224</v>
      </c>
      <c r="I3087" s="96">
        <v>6.0</v>
      </c>
      <c r="J3087" s="96">
        <v>0.0</v>
      </c>
      <c r="K3087" s="98">
        <f t="shared" si="4"/>
        <v>6</v>
      </c>
      <c r="L3087" s="99" t="s">
        <v>6899</v>
      </c>
      <c r="M3087" s="100" t="s">
        <v>6900</v>
      </c>
      <c r="N3087" s="101" t="str">
        <f t="shared" si="139"/>
        <v>PT1590280-T0018934717401336</v>
      </c>
      <c r="O3087" s="128"/>
      <c r="P3087" s="100"/>
      <c r="Q3087" s="103">
        <f t="shared" si="5"/>
        <v>6</v>
      </c>
      <c r="R3087" s="161"/>
      <c r="S3087" s="105"/>
      <c r="T3087" s="106"/>
      <c r="U3087" s="107" t="s">
        <v>6585</v>
      </c>
      <c r="V3087" s="108" t="s">
        <v>756</v>
      </c>
      <c r="W3087" s="109" t="s">
        <v>1908</v>
      </c>
      <c r="X3087" s="110" t="str">
        <f t="shared" si="6"/>
        <v/>
      </c>
      <c r="Y3087" s="110" t="str">
        <f t="shared" si="7"/>
        <v/>
      </c>
      <c r="Z3087" s="109" t="s">
        <v>797</v>
      </c>
      <c r="AA3087" s="109" t="s">
        <v>802</v>
      </c>
      <c r="AB3087" s="106"/>
      <c r="AC3087" s="158"/>
      <c r="AD3087" s="160"/>
      <c r="AE3087" s="127"/>
      <c r="AF3087" s="113"/>
      <c r="AG3087" s="165" t="str">
        <f t="array" ref="AG3087">XLOOKUP(F3087,'CLV2'!A:A,'CLV2'!E:E)</f>
        <v>2.FROZEN FOODS</v>
      </c>
      <c r="AH3087" s="115" t="str">
        <f t="array" ref="AH3087">XLOOKUP(F3087,'CLV2'!A:A,'CLV2'!F:F)</f>
        <v>3.DUMPLINGS</v>
      </c>
      <c r="AI3087" s="115" t="str">
        <f t="shared" si="8"/>
        <v>Pack</v>
      </c>
      <c r="AJ3087" s="116">
        <f t="shared" si="9"/>
        <v>1</v>
      </c>
      <c r="AK3087" s="117" t="str">
        <f t="array" ref="AK3087">XLOOKUP(F3087,'GIÁ'!A:A,'GIÁ'!D:D)</f>
        <v>39374.44</v>
      </c>
      <c r="AL3087" s="118">
        <f t="shared" si="10"/>
        <v>236246.64</v>
      </c>
      <c r="AM3087" s="118">
        <f t="shared" si="11"/>
        <v>0</v>
      </c>
      <c r="AN3087" s="119">
        <f t="shared" si="12"/>
        <v>0</v>
      </c>
      <c r="AO3087" s="118">
        <f t="shared" si="13"/>
        <v>236246.64</v>
      </c>
      <c r="AP3087" s="121">
        <f t="shared" si="14"/>
        <v>0</v>
      </c>
      <c r="AQ3087" s="122"/>
      <c r="AR3087" s="119"/>
    </row>
    <row r="3088" ht="22.5" customHeight="1">
      <c r="A3088" s="89">
        <v>46233.0</v>
      </c>
      <c r="B3088" s="90">
        <v>0.3861111111111111</v>
      </c>
      <c r="C3088" s="91" t="s">
        <v>1572</v>
      </c>
      <c r="D3088" s="129" t="str">
        <f t="array" ref="D3088">XLOOKUP(C3088,'DS ST'!A:A,'DS ST'!B:B)</f>
        <v>Q7R</v>
      </c>
      <c r="E3088" s="94" t="str">
        <f t="array" ref="E3088">XLOOKUP($F3088,'GIÁ'!$A:$A,'GIÁ'!$E:$E)</f>
        <v>ĐÔNG</v>
      </c>
      <c r="F3088" s="94">
        <v>8.936210415551E12</v>
      </c>
      <c r="G3088" s="95" t="s">
        <v>2676</v>
      </c>
      <c r="H3088" s="95" t="s">
        <v>224</v>
      </c>
      <c r="I3088" s="96">
        <v>2.0</v>
      </c>
      <c r="J3088" s="96">
        <v>0.0</v>
      </c>
      <c r="K3088" s="98">
        <f t="shared" si="4"/>
        <v>2</v>
      </c>
      <c r="L3088" s="99" t="s">
        <v>6899</v>
      </c>
      <c r="M3088" s="100" t="s">
        <v>6900</v>
      </c>
      <c r="N3088" s="101" t="str">
        <f t="shared" si="139"/>
        <v>PT1590280-T0018936210415551</v>
      </c>
      <c r="O3088" s="128"/>
      <c r="P3088" s="100"/>
      <c r="Q3088" s="103">
        <f t="shared" si="5"/>
        <v>2</v>
      </c>
      <c r="R3088" s="161"/>
      <c r="S3088" s="105"/>
      <c r="T3088" s="106"/>
      <c r="U3088" s="107" t="s">
        <v>6554</v>
      </c>
      <c r="V3088" s="108" t="s">
        <v>756</v>
      </c>
      <c r="W3088" s="109" t="s">
        <v>1908</v>
      </c>
      <c r="X3088" s="110" t="str">
        <f t="shared" si="6"/>
        <v/>
      </c>
      <c r="Y3088" s="110" t="str">
        <f t="shared" si="7"/>
        <v/>
      </c>
      <c r="Z3088" s="109" t="s">
        <v>797</v>
      </c>
      <c r="AA3088" s="109" t="s">
        <v>802</v>
      </c>
      <c r="AB3088" s="106"/>
      <c r="AC3088" s="158"/>
      <c r="AD3088" s="160"/>
      <c r="AE3088" s="127"/>
      <c r="AF3088" s="113"/>
      <c r="AG3088" s="165" t="str">
        <f t="array" ref="AG3088">XLOOKUP(F3088,'CLV2'!A:A,'CLV2'!E:E)</f>
        <v>2.FROZEN FOODS</v>
      </c>
      <c r="AH3088" s="115" t="str">
        <f t="array" ref="AH3088">XLOOKUP(F3088,'CLV2'!A:A,'CLV2'!F:F)</f>
        <v>3.DUMPLINGS</v>
      </c>
      <c r="AI3088" s="115" t="str">
        <f t="shared" si="8"/>
        <v>Pack</v>
      </c>
      <c r="AJ3088" s="116">
        <f t="shared" si="9"/>
        <v>1</v>
      </c>
      <c r="AK3088" s="117" t="str">
        <f t="array" ref="AK3088">XLOOKUP(F3088,'GIÁ'!A:A,'GIÁ'!D:D)</f>
        <v>24150.20</v>
      </c>
      <c r="AL3088" s="118">
        <f t="shared" si="10"/>
        <v>48300.4</v>
      </c>
      <c r="AM3088" s="118">
        <f t="shared" si="11"/>
        <v>0</v>
      </c>
      <c r="AN3088" s="119">
        <f t="shared" si="12"/>
        <v>0</v>
      </c>
      <c r="AO3088" s="118">
        <f t="shared" si="13"/>
        <v>48300.4</v>
      </c>
      <c r="AP3088" s="121">
        <f t="shared" si="14"/>
        <v>0</v>
      </c>
      <c r="AQ3088" s="122"/>
      <c r="AR3088" s="119"/>
    </row>
    <row r="3089" ht="22.5" customHeight="1">
      <c r="A3089" s="89">
        <v>46233.0</v>
      </c>
      <c r="B3089" s="90">
        <v>0.3861111111111111</v>
      </c>
      <c r="C3089" s="91" t="s">
        <v>1572</v>
      </c>
      <c r="D3089" s="129" t="str">
        <f t="array" ref="D3089">XLOOKUP(C3089,'DS ST'!A:A,'DS ST'!B:B)</f>
        <v>Q7R</v>
      </c>
      <c r="E3089" s="94" t="str">
        <f t="array" ref="E3089">XLOOKUP($F3089,'GIÁ'!$A:$A,'GIÁ'!$E:$E)</f>
        <v>ĐÔNG</v>
      </c>
      <c r="F3089" s="94">
        <v>8.935319711311E12</v>
      </c>
      <c r="G3089" s="95" t="s">
        <v>2061</v>
      </c>
      <c r="H3089" s="95" t="s">
        <v>224</v>
      </c>
      <c r="I3089" s="96">
        <v>2.0</v>
      </c>
      <c r="J3089" s="96">
        <v>0.0</v>
      </c>
      <c r="K3089" s="98">
        <f t="shared" si="4"/>
        <v>2</v>
      </c>
      <c r="L3089" s="99" t="s">
        <v>6899</v>
      </c>
      <c r="M3089" s="100" t="s">
        <v>6900</v>
      </c>
      <c r="N3089" s="101" t="str">
        <f t="shared" si="139"/>
        <v>PT1590280-T0018935319711311</v>
      </c>
      <c r="O3089" s="128"/>
      <c r="P3089" s="100"/>
      <c r="Q3089" s="103">
        <f t="shared" si="5"/>
        <v>2</v>
      </c>
      <c r="R3089" s="161"/>
      <c r="S3089" s="105"/>
      <c r="T3089" s="106"/>
      <c r="U3089" s="107" t="s">
        <v>6529</v>
      </c>
      <c r="V3089" s="108" t="s">
        <v>756</v>
      </c>
      <c r="W3089" s="109" t="s">
        <v>1908</v>
      </c>
      <c r="X3089" s="110" t="str">
        <f t="shared" si="6"/>
        <v/>
      </c>
      <c r="Y3089" s="110" t="str">
        <f t="shared" si="7"/>
        <v/>
      </c>
      <c r="Z3089" s="109" t="s">
        <v>797</v>
      </c>
      <c r="AA3089" s="109" t="s">
        <v>802</v>
      </c>
      <c r="AB3089" s="106"/>
      <c r="AC3089" s="158"/>
      <c r="AD3089" s="160"/>
      <c r="AE3089" s="127"/>
      <c r="AF3089" s="113"/>
      <c r="AG3089" s="165" t="str">
        <f t="array" ref="AG3089">XLOOKUP(F3089,'CLV2'!A:A,'CLV2'!E:E)</f>
        <v>2.FROZEN FOODS</v>
      </c>
      <c r="AH3089" s="115" t="str">
        <f t="array" ref="AH3089">XLOOKUP(F3089,'CLV2'!A:A,'CLV2'!F:F)</f>
        <v>3.HOTPOT AND FRIED</v>
      </c>
      <c r="AI3089" s="115" t="str">
        <f t="shared" si="8"/>
        <v>Pack</v>
      </c>
      <c r="AJ3089" s="116">
        <f t="shared" si="9"/>
        <v>1</v>
      </c>
      <c r="AK3089" s="117" t="str">
        <f t="array" ref="AK3089">XLOOKUP(F3089,'GIÁ'!A:A,'GIÁ'!D:D)</f>
        <v>30542.46</v>
      </c>
      <c r="AL3089" s="118">
        <f t="shared" si="10"/>
        <v>61084.92</v>
      </c>
      <c r="AM3089" s="118">
        <f t="shared" si="11"/>
        <v>0</v>
      </c>
      <c r="AN3089" s="119">
        <f t="shared" si="12"/>
        <v>0</v>
      </c>
      <c r="AO3089" s="118">
        <f t="shared" si="13"/>
        <v>61084.92</v>
      </c>
      <c r="AP3089" s="121">
        <f t="shared" si="14"/>
        <v>0</v>
      </c>
      <c r="AQ3089" s="122"/>
      <c r="AR3089" s="119"/>
    </row>
    <row r="3090" ht="22.5" customHeight="1">
      <c r="A3090" s="89">
        <v>46233.0</v>
      </c>
      <c r="B3090" s="90">
        <v>0.3861111111111111</v>
      </c>
      <c r="C3090" s="91" t="s">
        <v>1572</v>
      </c>
      <c r="D3090" s="129" t="str">
        <f t="array" ref="D3090">XLOOKUP(C3090,'DS ST'!A:A,'DS ST'!B:B)</f>
        <v>Q7R</v>
      </c>
      <c r="E3090" s="94" t="str">
        <f t="array" ref="E3090">XLOOKUP($F3090,'GIÁ'!$A:$A,'GIÁ'!$E:$E)</f>
        <v>ĐÔNG</v>
      </c>
      <c r="F3090" s="94">
        <v>8.935101608461E12</v>
      </c>
      <c r="G3090" s="95" t="s">
        <v>1899</v>
      </c>
      <c r="H3090" s="95" t="s">
        <v>224</v>
      </c>
      <c r="I3090" s="96">
        <v>12.0</v>
      </c>
      <c r="J3090" s="96">
        <v>0.0</v>
      </c>
      <c r="K3090" s="98">
        <f t="shared" si="4"/>
        <v>12</v>
      </c>
      <c r="L3090" s="99" t="s">
        <v>6899</v>
      </c>
      <c r="M3090" s="100" t="s">
        <v>6900</v>
      </c>
      <c r="N3090" s="101" t="str">
        <f t="shared" si="139"/>
        <v>PT1590280-T0018935101608461</v>
      </c>
      <c r="O3090" s="128"/>
      <c r="P3090" s="100"/>
      <c r="Q3090" s="103">
        <f t="shared" si="5"/>
        <v>12</v>
      </c>
      <c r="R3090" s="161"/>
      <c r="S3090" s="105"/>
      <c r="T3090" s="106"/>
      <c r="U3090" s="107" t="s">
        <v>6555</v>
      </c>
      <c r="V3090" s="108" t="s">
        <v>756</v>
      </c>
      <c r="W3090" s="109" t="s">
        <v>1908</v>
      </c>
      <c r="X3090" s="110" t="str">
        <f t="shared" si="6"/>
        <v/>
      </c>
      <c r="Y3090" s="110" t="str">
        <f t="shared" si="7"/>
        <v/>
      </c>
      <c r="Z3090" s="109" t="s">
        <v>797</v>
      </c>
      <c r="AA3090" s="109" t="s">
        <v>802</v>
      </c>
      <c r="AB3090" s="106"/>
      <c r="AC3090" s="158"/>
      <c r="AD3090" s="160"/>
      <c r="AE3090" s="127"/>
      <c r="AF3090" s="113"/>
      <c r="AG3090" s="165" t="str">
        <f t="array" ref="AG3090">XLOOKUP(F3090,'CLV2'!A:A,'CLV2'!E:E)</f>
        <v>2.FROZEN FOODS</v>
      </c>
      <c r="AH3090" s="115" t="str">
        <f t="array" ref="AH3090">XLOOKUP(F3090,'CLV2'!A:A,'CLV2'!F:F)</f>
        <v>3.HOTPOT AND FRIED</v>
      </c>
      <c r="AI3090" s="115" t="str">
        <f t="shared" si="8"/>
        <v>Pack</v>
      </c>
      <c r="AJ3090" s="116">
        <f t="shared" si="9"/>
        <v>1</v>
      </c>
      <c r="AK3090" s="117" t="str">
        <f t="array" ref="AK3090">XLOOKUP(F3090,'GIÁ'!A:A,'GIÁ'!D:D)</f>
        <v>16904.85</v>
      </c>
      <c r="AL3090" s="118">
        <f t="shared" si="10"/>
        <v>202858.2</v>
      </c>
      <c r="AM3090" s="118">
        <f t="shared" si="11"/>
        <v>0</v>
      </c>
      <c r="AN3090" s="119">
        <f t="shared" si="12"/>
        <v>0</v>
      </c>
      <c r="AO3090" s="118">
        <f t="shared" si="13"/>
        <v>202858.2</v>
      </c>
      <c r="AP3090" s="121">
        <f t="shared" si="14"/>
        <v>0</v>
      </c>
      <c r="AQ3090" s="122"/>
      <c r="AR3090" s="119"/>
    </row>
    <row r="3091" ht="22.5" customHeight="1">
      <c r="A3091" s="89">
        <v>46233.0</v>
      </c>
      <c r="B3091" s="90">
        <v>0.3861111111111111</v>
      </c>
      <c r="C3091" s="91" t="s">
        <v>1572</v>
      </c>
      <c r="D3091" s="129" t="str">
        <f t="array" ref="D3091">XLOOKUP(C3091,'DS ST'!A:A,'DS ST'!B:B)</f>
        <v>Q7R</v>
      </c>
      <c r="E3091" s="94" t="str">
        <f t="array" ref="E3091">XLOOKUP($F3091,'GIÁ'!$A:$A,'GIÁ'!$E:$E)</f>
        <v>ĐÔNG</v>
      </c>
      <c r="F3091" s="94">
        <v>8.938532826183E12</v>
      </c>
      <c r="G3091" s="95" t="s">
        <v>3052</v>
      </c>
      <c r="H3091" s="95" t="s">
        <v>224</v>
      </c>
      <c r="I3091" s="96">
        <v>6.0</v>
      </c>
      <c r="J3091" s="96">
        <v>0.0</v>
      </c>
      <c r="K3091" s="98">
        <f t="shared" si="4"/>
        <v>6</v>
      </c>
      <c r="L3091" s="99" t="s">
        <v>6899</v>
      </c>
      <c r="M3091" s="100" t="s">
        <v>6900</v>
      </c>
      <c r="N3091" s="101" t="str">
        <f t="shared" si="139"/>
        <v>PT1590280-T0018938532826183</v>
      </c>
      <c r="O3091" s="128"/>
      <c r="P3091" s="100"/>
      <c r="Q3091" s="103">
        <f t="shared" si="5"/>
        <v>6</v>
      </c>
      <c r="R3091" s="161"/>
      <c r="S3091" s="105"/>
      <c r="T3091" s="106"/>
      <c r="U3091" s="107" t="s">
        <v>6586</v>
      </c>
      <c r="V3091" s="108" t="s">
        <v>756</v>
      </c>
      <c r="W3091" s="109" t="s">
        <v>1908</v>
      </c>
      <c r="X3091" s="110" t="str">
        <f t="shared" si="6"/>
        <v/>
      </c>
      <c r="Y3091" s="110" t="str">
        <f t="shared" si="7"/>
        <v/>
      </c>
      <c r="Z3091" s="109" t="s">
        <v>797</v>
      </c>
      <c r="AA3091" s="109" t="s">
        <v>802</v>
      </c>
      <c r="AB3091" s="106"/>
      <c r="AC3091" s="158"/>
      <c r="AD3091" s="160"/>
      <c r="AE3091" s="127"/>
      <c r="AF3091" s="113"/>
      <c r="AG3091" s="165" t="str">
        <f t="array" ref="AG3091">XLOOKUP(F3091,'CLV2'!A:A,'CLV2'!E:E)</f>
        <v>2.FROZEN FOODS</v>
      </c>
      <c r="AH3091" s="115" t="str">
        <f t="array" ref="AH3091">XLOOKUP(F3091,'CLV2'!A:A,'CLV2'!F:F)</f>
        <v>3.PASTRY AND DESSERTS</v>
      </c>
      <c r="AI3091" s="115" t="str">
        <f t="shared" si="8"/>
        <v>Pack</v>
      </c>
      <c r="AJ3091" s="116">
        <f t="shared" si="9"/>
        <v>1</v>
      </c>
      <c r="AK3091" s="117" t="str">
        <f t="array" ref="AK3091">XLOOKUP(F3091,'GIÁ'!A:A,'GIÁ'!D:D)</f>
        <v>27480.45</v>
      </c>
      <c r="AL3091" s="118">
        <f t="shared" si="10"/>
        <v>164882.7</v>
      </c>
      <c r="AM3091" s="118">
        <f t="shared" si="11"/>
        <v>0</v>
      </c>
      <c r="AN3091" s="119">
        <f t="shared" si="12"/>
        <v>0</v>
      </c>
      <c r="AO3091" s="118">
        <f t="shared" si="13"/>
        <v>164882.7</v>
      </c>
      <c r="AP3091" s="121">
        <f t="shared" si="14"/>
        <v>0</v>
      </c>
      <c r="AQ3091" s="122"/>
      <c r="AR3091" s="119"/>
    </row>
    <row r="3092" ht="22.5" customHeight="1">
      <c r="A3092" s="89">
        <v>46233.0</v>
      </c>
      <c r="B3092" s="90">
        <v>0.3861111111111111</v>
      </c>
      <c r="C3092" s="91" t="s">
        <v>1572</v>
      </c>
      <c r="D3092" s="129" t="str">
        <f t="array" ref="D3092">XLOOKUP(C3092,'DS ST'!A:A,'DS ST'!B:B)</f>
        <v>Q7R</v>
      </c>
      <c r="E3092" s="94" t="str">
        <f t="array" ref="E3092">XLOOKUP($F3092,'GIÁ'!$A:$A,'GIÁ'!$E:$E)</f>
        <v>ĐÔNG</v>
      </c>
      <c r="F3092" s="94">
        <v>8.938562334023E12</v>
      </c>
      <c r="G3092" s="95" t="s">
        <v>3181</v>
      </c>
      <c r="H3092" s="95" t="s">
        <v>57</v>
      </c>
      <c r="I3092" s="96">
        <v>4.0</v>
      </c>
      <c r="J3092" s="96">
        <v>0.0</v>
      </c>
      <c r="K3092" s="98">
        <f t="shared" si="4"/>
        <v>4</v>
      </c>
      <c r="L3092" s="99" t="s">
        <v>6899</v>
      </c>
      <c r="M3092" s="100" t="s">
        <v>6900</v>
      </c>
      <c r="N3092" s="101" t="str">
        <f t="shared" si="139"/>
        <v>PT1590280-T0018938562334023</v>
      </c>
      <c r="O3092" s="128"/>
      <c r="P3092" s="100"/>
      <c r="Q3092" s="103">
        <f t="shared" si="5"/>
        <v>4</v>
      </c>
      <c r="R3092" s="161"/>
      <c r="S3092" s="105"/>
      <c r="T3092" s="106"/>
      <c r="U3092" s="107" t="s">
        <v>6555</v>
      </c>
      <c r="V3092" s="108" t="s">
        <v>756</v>
      </c>
      <c r="W3092" s="109" t="s">
        <v>1908</v>
      </c>
      <c r="X3092" s="110" t="str">
        <f t="shared" si="6"/>
        <v/>
      </c>
      <c r="Y3092" s="110" t="str">
        <f t="shared" si="7"/>
        <v/>
      </c>
      <c r="Z3092" s="109" t="s">
        <v>797</v>
      </c>
      <c r="AA3092" s="109" t="s">
        <v>802</v>
      </c>
      <c r="AB3092" s="106"/>
      <c r="AC3092" s="158"/>
      <c r="AD3092" s="160"/>
      <c r="AE3092" s="127"/>
      <c r="AF3092" s="113"/>
      <c r="AG3092" s="165" t="str">
        <f t="array" ref="AG3092">XLOOKUP(F3092,'CLV2'!A:A,'CLV2'!E:E)</f>
        <v>2.FROZEN FOODS</v>
      </c>
      <c r="AH3092" s="115" t="str">
        <f t="array" ref="AH3092">XLOOKUP(F3092,'CLV2'!A:A,'CLV2'!F:F)</f>
        <v>3.PIZZA - READY MEALS</v>
      </c>
      <c r="AI3092" s="115" t="str">
        <f t="shared" si="8"/>
        <v>Pack</v>
      </c>
      <c r="AJ3092" s="116">
        <f t="shared" si="9"/>
        <v>1</v>
      </c>
      <c r="AK3092" s="117" t="str">
        <f t="array" ref="AK3092">XLOOKUP(F3092,'GIÁ'!A:A,'GIÁ'!D:D)</f>
        <v>43635.50</v>
      </c>
      <c r="AL3092" s="118">
        <f t="shared" si="10"/>
        <v>174542</v>
      </c>
      <c r="AM3092" s="118">
        <f t="shared" si="11"/>
        <v>0</v>
      </c>
      <c r="AN3092" s="119">
        <f t="shared" si="12"/>
        <v>0</v>
      </c>
      <c r="AO3092" s="118">
        <f t="shared" si="13"/>
        <v>174542</v>
      </c>
      <c r="AP3092" s="121">
        <f t="shared" si="14"/>
        <v>0</v>
      </c>
      <c r="AQ3092" s="122"/>
      <c r="AR3092" s="119"/>
    </row>
    <row r="3093" ht="22.5" customHeight="1">
      <c r="A3093" s="89">
        <v>46233.0</v>
      </c>
      <c r="B3093" s="90">
        <v>0.3861111111111111</v>
      </c>
      <c r="C3093" s="91" t="s">
        <v>1572</v>
      </c>
      <c r="D3093" s="129" t="str">
        <f t="array" ref="D3093">XLOOKUP(C3093,'DS ST'!A:A,'DS ST'!B:B)</f>
        <v>Q7R</v>
      </c>
      <c r="E3093" s="94" t="str">
        <f t="array" ref="E3093">XLOOKUP($F3093,'GIÁ'!$A:$A,'GIÁ'!$E:$E)</f>
        <v>ĐÔNG</v>
      </c>
      <c r="F3093" s="94">
        <v>8.93623909005E12</v>
      </c>
      <c r="G3093" s="95" t="s">
        <v>2717</v>
      </c>
      <c r="H3093" s="95" t="s">
        <v>75</v>
      </c>
      <c r="I3093" s="96">
        <v>8.0</v>
      </c>
      <c r="J3093" s="96">
        <v>0.0</v>
      </c>
      <c r="K3093" s="98">
        <f t="shared" si="4"/>
        <v>8</v>
      </c>
      <c r="L3093" s="99" t="s">
        <v>6899</v>
      </c>
      <c r="M3093" s="100" t="s">
        <v>6900</v>
      </c>
      <c r="N3093" s="101" t="str">
        <f t="shared" si="139"/>
        <v>PT1590280-T0018936239090050</v>
      </c>
      <c r="O3093" s="128"/>
      <c r="P3093" s="100"/>
      <c r="Q3093" s="103">
        <f t="shared" si="5"/>
        <v>8</v>
      </c>
      <c r="R3093" s="161"/>
      <c r="S3093" s="105"/>
      <c r="T3093" s="106"/>
      <c r="U3093" s="107" t="s">
        <v>6538</v>
      </c>
      <c r="V3093" s="108" t="s">
        <v>756</v>
      </c>
      <c r="W3093" s="109" t="s">
        <v>1908</v>
      </c>
      <c r="X3093" s="110" t="str">
        <f t="shared" si="6"/>
        <v/>
      </c>
      <c r="Y3093" s="110" t="str">
        <f t="shared" si="7"/>
        <v/>
      </c>
      <c r="Z3093" s="109" t="s">
        <v>797</v>
      </c>
      <c r="AA3093" s="109" t="s">
        <v>802</v>
      </c>
      <c r="AB3093" s="106"/>
      <c r="AC3093" s="158"/>
      <c r="AD3093" s="160"/>
      <c r="AE3093" s="127"/>
      <c r="AF3093" s="113"/>
      <c r="AG3093" s="165" t="str">
        <f t="array" ref="AG3093">XLOOKUP(F3093,'CLV2'!A:A,'CLV2'!E:E)</f>
        <v>2.MEAT</v>
      </c>
      <c r="AH3093" s="115" t="str">
        <f t="array" ref="AH3093">XLOOKUP(F3093,'CLV2'!A:A,'CLV2'!F:F)</f>
        <v>3.FROZEN MEAT</v>
      </c>
      <c r="AI3093" s="115" t="str">
        <f t="shared" si="8"/>
        <v>Pack</v>
      </c>
      <c r="AJ3093" s="116">
        <f t="shared" si="9"/>
        <v>1</v>
      </c>
      <c r="AK3093" s="117" t="str">
        <f t="array" ref="AK3093">XLOOKUP(F3093,'GIÁ'!A:A,'GIÁ'!D:D)</f>
        <v>118354.38</v>
      </c>
      <c r="AL3093" s="118">
        <f t="shared" si="10"/>
        <v>946835.04</v>
      </c>
      <c r="AM3093" s="118">
        <f t="shared" si="11"/>
        <v>0</v>
      </c>
      <c r="AN3093" s="119">
        <f t="shared" si="12"/>
        <v>0</v>
      </c>
      <c r="AO3093" s="118">
        <f t="shared" si="13"/>
        <v>946835.04</v>
      </c>
      <c r="AP3093" s="121">
        <f t="shared" si="14"/>
        <v>0</v>
      </c>
      <c r="AQ3093" s="122"/>
      <c r="AR3093" s="119"/>
    </row>
    <row r="3094" ht="22.5" customHeight="1">
      <c r="A3094" s="89">
        <v>46233.0</v>
      </c>
      <c r="B3094" s="90">
        <v>0.3861111111111111</v>
      </c>
      <c r="C3094" s="91" t="s">
        <v>1572</v>
      </c>
      <c r="D3094" s="129" t="str">
        <f t="array" ref="D3094">XLOOKUP(C3094,'DS ST'!A:A,'DS ST'!B:B)</f>
        <v>Q7R</v>
      </c>
      <c r="E3094" s="94" t="str">
        <f t="array" ref="E3094">XLOOKUP($F3094,'GIÁ'!$A:$A,'GIÁ'!$E:$E)</f>
        <v>ĐÔNG</v>
      </c>
      <c r="F3094" s="94">
        <v>8.936190860716E12</v>
      </c>
      <c r="G3094" s="95" t="s">
        <v>2610</v>
      </c>
      <c r="H3094" s="95" t="s">
        <v>93</v>
      </c>
      <c r="I3094" s="96">
        <v>16.0</v>
      </c>
      <c r="J3094" s="96">
        <v>0.0</v>
      </c>
      <c r="K3094" s="98">
        <f t="shared" si="4"/>
        <v>16</v>
      </c>
      <c r="L3094" s="99" t="s">
        <v>6899</v>
      </c>
      <c r="M3094" s="100" t="s">
        <v>6900</v>
      </c>
      <c r="N3094" s="101" t="str">
        <f t="shared" si="139"/>
        <v>PT1590280-T0018936190860716</v>
      </c>
      <c r="O3094" s="128"/>
      <c r="P3094" s="100"/>
      <c r="Q3094" s="103">
        <f t="shared" si="5"/>
        <v>16</v>
      </c>
      <c r="R3094" s="161"/>
      <c r="S3094" s="105"/>
      <c r="T3094" s="106"/>
      <c r="U3094" s="107" t="s">
        <v>6539</v>
      </c>
      <c r="V3094" s="108" t="s">
        <v>756</v>
      </c>
      <c r="W3094" s="109" t="s">
        <v>1908</v>
      </c>
      <c r="X3094" s="110" t="str">
        <f t="shared" si="6"/>
        <v/>
      </c>
      <c r="Y3094" s="110" t="str">
        <f t="shared" si="7"/>
        <v/>
      </c>
      <c r="Z3094" s="109" t="s">
        <v>797</v>
      </c>
      <c r="AA3094" s="109" t="s">
        <v>802</v>
      </c>
      <c r="AB3094" s="106"/>
      <c r="AC3094" s="158"/>
      <c r="AD3094" s="160"/>
      <c r="AE3094" s="127"/>
      <c r="AF3094" s="113"/>
      <c r="AG3094" s="165" t="str">
        <f t="array" ref="AG3094">XLOOKUP(F3094,'CLV2'!A:A,'CLV2'!E:E)</f>
        <v>2.MEAT</v>
      </c>
      <c r="AH3094" s="115" t="str">
        <f t="array" ref="AH3094">XLOOKUP(F3094,'CLV2'!A:A,'CLV2'!F:F)</f>
        <v>3.FROZEN MEAT</v>
      </c>
      <c r="AI3094" s="115" t="str">
        <f t="shared" si="8"/>
        <v>Pack</v>
      </c>
      <c r="AJ3094" s="116">
        <f t="shared" si="9"/>
        <v>1</v>
      </c>
      <c r="AK3094" s="117" t="str">
        <f t="array" ref="AK3094">XLOOKUP(F3094,'GIÁ'!A:A,'GIÁ'!D:D)</f>
        <v>49176.27</v>
      </c>
      <c r="AL3094" s="118">
        <f t="shared" si="10"/>
        <v>786820.32</v>
      </c>
      <c r="AM3094" s="118">
        <f t="shared" si="11"/>
        <v>0</v>
      </c>
      <c r="AN3094" s="119">
        <f t="shared" si="12"/>
        <v>0</v>
      </c>
      <c r="AO3094" s="118">
        <f t="shared" si="13"/>
        <v>786820.32</v>
      </c>
      <c r="AP3094" s="121">
        <f t="shared" si="14"/>
        <v>0</v>
      </c>
      <c r="AQ3094" s="122"/>
      <c r="AR3094" s="119"/>
    </row>
    <row r="3095" ht="22.5" customHeight="1">
      <c r="A3095" s="89">
        <v>46233.0</v>
      </c>
      <c r="B3095" s="90">
        <v>0.3861111111111111</v>
      </c>
      <c r="C3095" s="91" t="s">
        <v>1572</v>
      </c>
      <c r="D3095" s="129" t="str">
        <f t="array" ref="D3095">XLOOKUP(C3095,'DS ST'!A:A,'DS ST'!B:B)</f>
        <v>Q7R</v>
      </c>
      <c r="E3095" s="94" t="str">
        <f t="array" ref="E3095">XLOOKUP($F3095,'GIÁ'!$A:$A,'GIÁ'!$E:$E)</f>
        <v>ĐÔNG</v>
      </c>
      <c r="F3095" s="94">
        <v>8.936239090036E12</v>
      </c>
      <c r="G3095" s="95" t="s">
        <v>2713</v>
      </c>
      <c r="H3095" s="95" t="s">
        <v>75</v>
      </c>
      <c r="I3095" s="96">
        <v>8.0</v>
      </c>
      <c r="J3095" s="96">
        <v>0.0</v>
      </c>
      <c r="K3095" s="98">
        <f t="shared" si="4"/>
        <v>8</v>
      </c>
      <c r="L3095" s="99" t="s">
        <v>6899</v>
      </c>
      <c r="M3095" s="100" t="s">
        <v>6900</v>
      </c>
      <c r="N3095" s="101" t="str">
        <f t="shared" si="139"/>
        <v>PT1590280-T0018936239090036</v>
      </c>
      <c r="O3095" s="128"/>
      <c r="P3095" s="100"/>
      <c r="Q3095" s="103">
        <f t="shared" si="5"/>
        <v>8</v>
      </c>
      <c r="R3095" s="161"/>
      <c r="S3095" s="105"/>
      <c r="T3095" s="106"/>
      <c r="U3095" s="107" t="s">
        <v>6539</v>
      </c>
      <c r="V3095" s="108" t="s">
        <v>756</v>
      </c>
      <c r="W3095" s="109" t="s">
        <v>1908</v>
      </c>
      <c r="X3095" s="110" t="str">
        <f t="shared" si="6"/>
        <v/>
      </c>
      <c r="Y3095" s="110" t="str">
        <f t="shared" si="7"/>
        <v/>
      </c>
      <c r="Z3095" s="109" t="s">
        <v>797</v>
      </c>
      <c r="AA3095" s="109" t="s">
        <v>802</v>
      </c>
      <c r="AB3095" s="106"/>
      <c r="AC3095" s="158"/>
      <c r="AD3095" s="160"/>
      <c r="AE3095" s="127"/>
      <c r="AF3095" s="113"/>
      <c r="AG3095" s="165" t="str">
        <f t="array" ref="AG3095">XLOOKUP(F3095,'CLV2'!A:A,'CLV2'!E:E)</f>
        <v>2.MEAT</v>
      </c>
      <c r="AH3095" s="115" t="str">
        <f t="array" ref="AH3095">XLOOKUP(F3095,'CLV2'!A:A,'CLV2'!F:F)</f>
        <v>3.FROZEN MEAT</v>
      </c>
      <c r="AI3095" s="115" t="str">
        <f t="shared" si="8"/>
        <v>Pack</v>
      </c>
      <c r="AJ3095" s="116">
        <f t="shared" si="9"/>
        <v>1</v>
      </c>
      <c r="AK3095" s="117" t="str">
        <f t="array" ref="AK3095">XLOOKUP(F3095,'GIÁ'!A:A,'GIÁ'!D:D)</f>
        <v>47814.16</v>
      </c>
      <c r="AL3095" s="118">
        <f t="shared" si="10"/>
        <v>382513.28</v>
      </c>
      <c r="AM3095" s="118">
        <f t="shared" si="11"/>
        <v>0</v>
      </c>
      <c r="AN3095" s="119">
        <f t="shared" si="12"/>
        <v>0</v>
      </c>
      <c r="AO3095" s="118">
        <f t="shared" si="13"/>
        <v>382513.28</v>
      </c>
      <c r="AP3095" s="121">
        <f t="shared" si="14"/>
        <v>0</v>
      </c>
      <c r="AQ3095" s="122"/>
      <c r="AR3095" s="119"/>
    </row>
    <row r="3096" ht="22.5" customHeight="1">
      <c r="A3096" s="89">
        <v>46233.0</v>
      </c>
      <c r="B3096" s="90">
        <v>0.3861111111111111</v>
      </c>
      <c r="C3096" s="91" t="s">
        <v>1572</v>
      </c>
      <c r="D3096" s="129" t="str">
        <f t="array" ref="D3096">XLOOKUP(C3096,'DS ST'!A:A,'DS ST'!B:B)</f>
        <v>Q7R</v>
      </c>
      <c r="E3096" s="94" t="str">
        <f t="array" ref="E3096">XLOOKUP($F3096,'GIÁ'!$A:$A,'GIÁ'!$E:$E)</f>
        <v>ĐÔNG</v>
      </c>
      <c r="F3096" s="94">
        <v>8.938535604597E12</v>
      </c>
      <c r="G3096" s="95" t="s">
        <v>3063</v>
      </c>
      <c r="H3096" s="95" t="s">
        <v>93</v>
      </c>
      <c r="I3096" s="96">
        <v>10.0</v>
      </c>
      <c r="J3096" s="96">
        <v>0.0</v>
      </c>
      <c r="K3096" s="98">
        <f t="shared" si="4"/>
        <v>10</v>
      </c>
      <c r="L3096" s="99" t="s">
        <v>6899</v>
      </c>
      <c r="M3096" s="100" t="s">
        <v>6900</v>
      </c>
      <c r="N3096" s="101" t="str">
        <f t="shared" si="139"/>
        <v>PT1590280-T0018938535604597</v>
      </c>
      <c r="O3096" s="128"/>
      <c r="P3096" s="100"/>
      <c r="Q3096" s="103">
        <f t="shared" si="5"/>
        <v>10</v>
      </c>
      <c r="R3096" s="161"/>
      <c r="S3096" s="105"/>
      <c r="T3096" s="106"/>
      <c r="U3096" s="107" t="s">
        <v>6542</v>
      </c>
      <c r="V3096" s="108" t="s">
        <v>756</v>
      </c>
      <c r="W3096" s="109" t="s">
        <v>1908</v>
      </c>
      <c r="X3096" s="110" t="str">
        <f t="shared" si="6"/>
        <v/>
      </c>
      <c r="Y3096" s="110" t="str">
        <f t="shared" si="7"/>
        <v/>
      </c>
      <c r="Z3096" s="109" t="s">
        <v>797</v>
      </c>
      <c r="AA3096" s="109" t="s">
        <v>802</v>
      </c>
      <c r="AB3096" s="106"/>
      <c r="AC3096" s="158"/>
      <c r="AD3096" s="160"/>
      <c r="AE3096" s="127"/>
      <c r="AF3096" s="113"/>
      <c r="AG3096" s="165" t="str">
        <f t="array" ref="AG3096">XLOOKUP(F3096,'CLV2'!A:A,'CLV2'!E:E)</f>
        <v>2.FISH AND SEAFOOD</v>
      </c>
      <c r="AH3096" s="115" t="str">
        <f t="array" ref="AH3096">XLOOKUP(F3096,'CLV2'!A:A,'CLV2'!F:F)</f>
        <v>3.FROZEN FISH AND SEAFOOD</v>
      </c>
      <c r="AI3096" s="115" t="str">
        <f t="shared" si="8"/>
        <v>Pack</v>
      </c>
      <c r="AJ3096" s="116">
        <f t="shared" si="9"/>
        <v>1</v>
      </c>
      <c r="AK3096" s="117" t="str">
        <f t="array" ref="AK3096">XLOOKUP(F3096,'GIÁ'!A:A,'GIÁ'!D:D)</f>
        <v>54841.46</v>
      </c>
      <c r="AL3096" s="118">
        <f t="shared" si="10"/>
        <v>548414.6</v>
      </c>
      <c r="AM3096" s="118">
        <f t="shared" si="11"/>
        <v>0</v>
      </c>
      <c r="AN3096" s="119">
        <f t="shared" si="12"/>
        <v>0</v>
      </c>
      <c r="AO3096" s="118">
        <f t="shared" si="13"/>
        <v>548414.6</v>
      </c>
      <c r="AP3096" s="121">
        <f t="shared" si="14"/>
        <v>0</v>
      </c>
      <c r="AQ3096" s="122"/>
      <c r="AR3096" s="119"/>
    </row>
    <row r="3097" ht="22.5" customHeight="1">
      <c r="A3097" s="89">
        <v>46233.0</v>
      </c>
      <c r="B3097" s="90">
        <v>0.3861111111111111</v>
      </c>
      <c r="C3097" s="91" t="s">
        <v>1572</v>
      </c>
      <c r="D3097" s="129" t="str">
        <f t="array" ref="D3097">XLOOKUP(C3097,'DS ST'!A:A,'DS ST'!B:B)</f>
        <v>Q7R</v>
      </c>
      <c r="E3097" s="94" t="str">
        <f t="array" ref="E3097">XLOOKUP($F3097,'GIÁ'!$A:$A,'GIÁ'!$E:$E)</f>
        <v>ĐÔNG</v>
      </c>
      <c r="F3097" s="94">
        <v>8.936190860464E12</v>
      </c>
      <c r="G3097" s="95" t="s">
        <v>2608</v>
      </c>
      <c r="H3097" s="95" t="s">
        <v>93</v>
      </c>
      <c r="I3097" s="96">
        <v>6.0</v>
      </c>
      <c r="J3097" s="96">
        <v>0.0</v>
      </c>
      <c r="K3097" s="98">
        <f t="shared" si="4"/>
        <v>6</v>
      </c>
      <c r="L3097" s="99" t="s">
        <v>6899</v>
      </c>
      <c r="M3097" s="100" t="s">
        <v>6900</v>
      </c>
      <c r="N3097" s="101" t="str">
        <f t="shared" si="139"/>
        <v>PT1590280-T0018936190860464</v>
      </c>
      <c r="O3097" s="128"/>
      <c r="P3097" s="100"/>
      <c r="Q3097" s="103">
        <f t="shared" si="5"/>
        <v>6</v>
      </c>
      <c r="R3097" s="161"/>
      <c r="S3097" s="105"/>
      <c r="T3097" s="106"/>
      <c r="U3097" s="107" t="s">
        <v>6543</v>
      </c>
      <c r="V3097" s="108" t="s">
        <v>756</v>
      </c>
      <c r="W3097" s="109" t="s">
        <v>1908</v>
      </c>
      <c r="X3097" s="110" t="str">
        <f t="shared" si="6"/>
        <v/>
      </c>
      <c r="Y3097" s="110" t="str">
        <f t="shared" si="7"/>
        <v/>
      </c>
      <c r="Z3097" s="109" t="s">
        <v>797</v>
      </c>
      <c r="AA3097" s="109" t="s">
        <v>802</v>
      </c>
      <c r="AB3097" s="106"/>
      <c r="AC3097" s="158"/>
      <c r="AD3097" s="160"/>
      <c r="AE3097" s="127"/>
      <c r="AF3097" s="113"/>
      <c r="AG3097" s="165" t="str">
        <f t="array" ref="AG3097">XLOOKUP(F3097,'CLV2'!A:A,'CLV2'!E:E)</f>
        <v>2.MEAT</v>
      </c>
      <c r="AH3097" s="115" t="str">
        <f t="array" ref="AH3097">XLOOKUP(F3097,'CLV2'!A:A,'CLV2'!F:F)</f>
        <v>3.FROZEN MEAT</v>
      </c>
      <c r="AI3097" s="115" t="str">
        <f t="shared" si="8"/>
        <v>Pack</v>
      </c>
      <c r="AJ3097" s="116">
        <f t="shared" si="9"/>
        <v>1</v>
      </c>
      <c r="AK3097" s="117" t="str">
        <f t="array" ref="AK3097">XLOOKUP(F3097,'GIÁ'!A:A,'GIÁ'!D:D)</f>
        <v>43621.31</v>
      </c>
      <c r="AL3097" s="118">
        <f t="shared" si="10"/>
        <v>261727.86</v>
      </c>
      <c r="AM3097" s="118">
        <f t="shared" si="11"/>
        <v>0</v>
      </c>
      <c r="AN3097" s="119">
        <f t="shared" si="12"/>
        <v>0</v>
      </c>
      <c r="AO3097" s="118">
        <f t="shared" si="13"/>
        <v>261727.86</v>
      </c>
      <c r="AP3097" s="121">
        <f t="shared" si="14"/>
        <v>0</v>
      </c>
      <c r="AQ3097" s="122"/>
      <c r="AR3097" s="119"/>
    </row>
    <row r="3098" ht="22.5" customHeight="1">
      <c r="A3098" s="89">
        <v>46233.0</v>
      </c>
      <c r="B3098" s="90">
        <v>0.3861111111111111</v>
      </c>
      <c r="C3098" s="91" t="s">
        <v>1572</v>
      </c>
      <c r="D3098" s="129" t="str">
        <f t="array" ref="D3098">XLOOKUP(C3098,'DS ST'!A:A,'DS ST'!B:B)</f>
        <v>Q7R</v>
      </c>
      <c r="E3098" s="94" t="str">
        <f t="array" ref="E3098">XLOOKUP($F3098,'GIÁ'!$A:$A,'GIÁ'!$E:$E)</f>
        <v>ĐÔNG</v>
      </c>
      <c r="F3098" s="94">
        <v>8.938559140026E12</v>
      </c>
      <c r="G3098" s="95" t="s">
        <v>3177</v>
      </c>
      <c r="H3098" s="95" t="s">
        <v>57</v>
      </c>
      <c r="I3098" s="96">
        <v>4.0</v>
      </c>
      <c r="J3098" s="96">
        <v>0.0</v>
      </c>
      <c r="K3098" s="98">
        <f t="shared" si="4"/>
        <v>4</v>
      </c>
      <c r="L3098" s="99" t="s">
        <v>6899</v>
      </c>
      <c r="M3098" s="100" t="s">
        <v>6900</v>
      </c>
      <c r="N3098" s="101" t="str">
        <f t="shared" si="139"/>
        <v>PT1590280-T0018938559140026</v>
      </c>
      <c r="O3098" s="128"/>
      <c r="P3098" s="100"/>
      <c r="Q3098" s="103">
        <f t="shared" si="5"/>
        <v>4</v>
      </c>
      <c r="R3098" s="161"/>
      <c r="S3098" s="105"/>
      <c r="T3098" s="106"/>
      <c r="U3098" s="107" t="s">
        <v>6544</v>
      </c>
      <c r="V3098" s="108" t="s">
        <v>756</v>
      </c>
      <c r="W3098" s="109" t="s">
        <v>1908</v>
      </c>
      <c r="X3098" s="110" t="str">
        <f t="shared" si="6"/>
        <v/>
      </c>
      <c r="Y3098" s="110" t="str">
        <f t="shared" si="7"/>
        <v/>
      </c>
      <c r="Z3098" s="109" t="s">
        <v>797</v>
      </c>
      <c r="AA3098" s="109" t="s">
        <v>802</v>
      </c>
      <c r="AB3098" s="106"/>
      <c r="AC3098" s="158"/>
      <c r="AD3098" s="160"/>
      <c r="AE3098" s="127"/>
      <c r="AF3098" s="113"/>
      <c r="AG3098" s="165" t="str">
        <f t="array" ref="AG3098">XLOOKUP(F3098,'CLV2'!A:A,'CLV2'!E:E)</f>
        <v>2.MEAT</v>
      </c>
      <c r="AH3098" s="115" t="str">
        <f t="array" ref="AH3098">XLOOKUP(F3098,'CLV2'!A:A,'CLV2'!F:F)</f>
        <v>3.FROZEN MEAT</v>
      </c>
      <c r="AI3098" s="115" t="str">
        <f t="shared" si="8"/>
        <v>Pack</v>
      </c>
      <c r="AJ3098" s="116">
        <f t="shared" si="9"/>
        <v>1</v>
      </c>
      <c r="AK3098" s="117" t="str">
        <f t="array" ref="AK3098">XLOOKUP(F3098,'GIÁ'!A:A,'GIÁ'!D:D)</f>
        <v>122581.24</v>
      </c>
      <c r="AL3098" s="118">
        <f t="shared" si="10"/>
        <v>490324.96</v>
      </c>
      <c r="AM3098" s="118">
        <f t="shared" si="11"/>
        <v>0</v>
      </c>
      <c r="AN3098" s="119">
        <f t="shared" si="12"/>
        <v>0</v>
      </c>
      <c r="AO3098" s="118">
        <f t="shared" si="13"/>
        <v>490324.96</v>
      </c>
      <c r="AP3098" s="121">
        <f t="shared" si="14"/>
        <v>0</v>
      </c>
      <c r="AQ3098" s="122"/>
      <c r="AR3098" s="119"/>
    </row>
    <row r="3099" ht="22.5" customHeight="1">
      <c r="A3099" s="89">
        <v>46233.0</v>
      </c>
      <c r="B3099" s="90">
        <v>0.3861111111111111</v>
      </c>
      <c r="C3099" s="91" t="s">
        <v>1572</v>
      </c>
      <c r="D3099" s="129" t="str">
        <f t="array" ref="D3099">XLOOKUP(C3099,'DS ST'!A:A,'DS ST'!B:B)</f>
        <v>Q7R</v>
      </c>
      <c r="E3099" s="94" t="str">
        <f t="array" ref="E3099">XLOOKUP($F3099,'GIÁ'!$A:$A,'GIÁ'!$E:$E)</f>
        <v>ĐÔNG</v>
      </c>
      <c r="F3099" s="94">
        <v>8.938521793335E12</v>
      </c>
      <c r="G3099" s="95" t="s">
        <v>3362</v>
      </c>
      <c r="H3099" s="95" t="s">
        <v>224</v>
      </c>
      <c r="I3099" s="96">
        <v>4.0</v>
      </c>
      <c r="J3099" s="96">
        <v>0.0</v>
      </c>
      <c r="K3099" s="98">
        <f t="shared" si="4"/>
        <v>4</v>
      </c>
      <c r="L3099" s="99" t="s">
        <v>6899</v>
      </c>
      <c r="M3099" s="100" t="s">
        <v>6900</v>
      </c>
      <c r="N3099" s="101" t="str">
        <f t="shared" si="139"/>
        <v>PT1590280-T0018938521793335</v>
      </c>
      <c r="O3099" s="128"/>
      <c r="P3099" s="100"/>
      <c r="Q3099" s="103">
        <f t="shared" si="5"/>
        <v>4</v>
      </c>
      <c r="R3099" s="161"/>
      <c r="S3099" s="105"/>
      <c r="T3099" s="106"/>
      <c r="U3099" s="107" t="s">
        <v>6570</v>
      </c>
      <c r="V3099" s="108" t="s">
        <v>756</v>
      </c>
      <c r="W3099" s="109" t="s">
        <v>1908</v>
      </c>
      <c r="X3099" s="110" t="str">
        <f t="shared" si="6"/>
        <v/>
      </c>
      <c r="Y3099" s="110" t="str">
        <f t="shared" si="7"/>
        <v/>
      </c>
      <c r="Z3099" s="109" t="s">
        <v>797</v>
      </c>
      <c r="AA3099" s="109" t="s">
        <v>802</v>
      </c>
      <c r="AB3099" s="106"/>
      <c r="AC3099" s="158"/>
      <c r="AD3099" s="160"/>
      <c r="AE3099" s="127"/>
      <c r="AF3099" s="113"/>
      <c r="AG3099" s="165" t="str">
        <f t="array" ref="AG3099">XLOOKUP(F3099,'CLV2'!A:A,'CLV2'!E:E)</f>
        <v>#N/A</v>
      </c>
      <c r="AH3099" s="115" t="str">
        <f t="array" ref="AH3099">XLOOKUP(F3099,'CLV2'!A:A,'CLV2'!F:F)</f>
        <v>#N/A</v>
      </c>
      <c r="AI3099" s="115" t="str">
        <f t="shared" si="8"/>
        <v>Pack</v>
      </c>
      <c r="AJ3099" s="116">
        <f t="shared" si="9"/>
        <v>1</v>
      </c>
      <c r="AK3099" s="117">
        <f t="array" ref="AK3099">XLOOKUP(F3099,'GIÁ'!A:A,'GIÁ'!D:D)</f>
        <v>133000</v>
      </c>
      <c r="AL3099" s="118">
        <f t="shared" si="10"/>
        <v>532000</v>
      </c>
      <c r="AM3099" s="118">
        <f t="shared" si="11"/>
        <v>0</v>
      </c>
      <c r="AN3099" s="119">
        <f t="shared" si="12"/>
        <v>0</v>
      </c>
      <c r="AO3099" s="118">
        <f t="shared" si="13"/>
        <v>532000</v>
      </c>
      <c r="AP3099" s="121">
        <f t="shared" si="14"/>
        <v>0</v>
      </c>
      <c r="AQ3099" s="122"/>
      <c r="AR3099" s="119"/>
    </row>
    <row r="3100" ht="22.5" customHeight="1">
      <c r="A3100" s="89">
        <v>46233.0</v>
      </c>
      <c r="B3100" s="90">
        <v>0.5305555555555556</v>
      </c>
      <c r="C3100" s="91" t="s">
        <v>1572</v>
      </c>
      <c r="D3100" s="129" t="str">
        <f t="array" ref="D3100">XLOOKUP(C3100,'DS ST'!A:A,'DS ST'!B:B)</f>
        <v>Q7R</v>
      </c>
      <c r="E3100" s="94" t="str">
        <f t="array" ref="E3100">XLOOKUP($F3100,'GIÁ'!$A:$A,'GIÁ'!$E:$E)</f>
        <v>MÁT</v>
      </c>
      <c r="F3100" s="94">
        <v>11549.0</v>
      </c>
      <c r="G3100" s="95" t="s">
        <v>870</v>
      </c>
      <c r="H3100" s="95" t="s">
        <v>57</v>
      </c>
      <c r="I3100" s="96">
        <v>13.0</v>
      </c>
      <c r="J3100" s="96">
        <v>12.0</v>
      </c>
      <c r="K3100" s="98">
        <f t="shared" si="4"/>
        <v>1</v>
      </c>
      <c r="L3100" s="99" t="s">
        <v>6901</v>
      </c>
      <c r="M3100" s="100" t="s">
        <v>6902</v>
      </c>
      <c r="N3100" s="101" t="str">
        <f t="shared" si="139"/>
        <v>TRBQ7R608011549</v>
      </c>
      <c r="O3100" s="128"/>
      <c r="P3100" s="100"/>
      <c r="Q3100" s="103">
        <f t="shared" si="5"/>
        <v>1</v>
      </c>
      <c r="R3100" s="161"/>
      <c r="S3100" s="105"/>
      <c r="T3100" s="106"/>
      <c r="U3100" s="107"/>
      <c r="V3100" s="108" t="s">
        <v>756</v>
      </c>
      <c r="W3100" s="109" t="s">
        <v>1312</v>
      </c>
      <c r="X3100" s="110" t="str">
        <f t="shared" si="6"/>
        <v/>
      </c>
      <c r="Y3100" s="110" t="str">
        <f t="shared" si="7"/>
        <v/>
      </c>
      <c r="Z3100" s="139" t="str">
        <f t="shared" ref="Z3100:Z3103" si="164">IF(N(Q3100)&lt;=0,"",IF(ISNUMBER(SEARCH("Thiếu kiện",V3100)),"Kho đông mát",IF(AND(N(Q3100)&gt;0,N(P3100)&gt;0,OR(ISNUMBER(SEARCH("Hình KDB",U3100)),ISNUMBER(SEARCH("Hình tele",U3100)),ISNUMBER(SEARCH("sai code",U3100)),ISNUMBER(SEARCH("ST nhận",U3100)))),"Kho đông mát",IF(AND(W3100="DC giao thiếu",OR(ISNUMBER(SEARCH("Hình KDB",U3100)),ISNUMBER(SEARCH("Hình tele",U3100)),ISNUMBER(SEARCH("sai code",U3100)))),"Kho đông mát",IF(W3100="DC giao thiếu","Chưa xác định",IF(AND(W3100="DC pick sai",OR(ISNUMBER(SEARCH("Hình KDB",U3100)),ISNUMBER(SEARCH("Hình tele",U3100)),ISNUMBER(SEARCH("sai code",U3100)),ISNUMBER(SEARCH("ST nhận",U3100)))),"Kho đông mát",IF(W3100="DC pick sai","Chưa xác định",IF(AND(W3100="Hao hụt",N(O3100)&gt;0,OR(ISNUMBER(SEARCH("Hình KDB",U3100)),ISNUMBER(SEARCH("Hình tele",U3100)),ISNUMBER(SEARCH("sai code",U3100)),ISNUMBER(SEARCH("ST nhận",U3100)))),"Kho đông mát",IF(W3100="Hao hụt","Chưa xác định",IF(OR(W3100="VT giao sai điểm",W3100="Không đạt nhiệt độ",W3100="TX giao thiếu kiện",W3100="Hàng không đạt CL"),"Kho đông mát",IF(W3100="Chưa xác định","Chưa xác định",IF(N(P3100)&gt;0,"Chưa xác định",""))))))))))))</f>
        <v>Chưa xác định</v>
      </c>
      <c r="AA3100" s="109" t="s">
        <v>5260</v>
      </c>
      <c r="AB3100" s="106"/>
      <c r="AC3100" s="158"/>
      <c r="AD3100" s="160"/>
      <c r="AE3100" s="127"/>
      <c r="AF3100" s="113"/>
      <c r="AG3100" s="165" t="str">
        <f t="array" ref="AG3100">XLOOKUP(F3100,'CLV2'!A:A,'CLV2'!E:E)</f>
        <v>2.VEGETABLES</v>
      </c>
      <c r="AH3100" s="115" t="str">
        <f t="array" ref="AH3100">XLOOKUP(F3100,'CLV2'!A:A,'CLV2'!F:F)</f>
        <v>3.PROCESSED VEGGIES</v>
      </c>
      <c r="AI3100" s="115" t="str">
        <f t="shared" si="8"/>
        <v>Pack</v>
      </c>
      <c r="AJ3100" s="116">
        <f t="shared" si="9"/>
        <v>0.07692307692</v>
      </c>
      <c r="AK3100" s="117" t="str">
        <f t="array" ref="AK3100">XLOOKUP(F3100,'GIÁ'!A:A,'GIÁ'!D:D)</f>
        <v>4825.44</v>
      </c>
      <c r="AL3100" s="118">
        <f t="shared" si="10"/>
        <v>4825.44</v>
      </c>
      <c r="AM3100" s="118">
        <f t="shared" si="11"/>
        <v>0</v>
      </c>
      <c r="AN3100" s="119">
        <f t="shared" si="12"/>
        <v>0</v>
      </c>
      <c r="AO3100" s="118">
        <f t="shared" si="13"/>
        <v>0</v>
      </c>
      <c r="AP3100" s="121">
        <f t="shared" si="14"/>
        <v>4825.44</v>
      </c>
      <c r="AQ3100" s="122"/>
      <c r="AR3100" s="119"/>
    </row>
    <row r="3101" ht="22.5" customHeight="1">
      <c r="A3101" s="89">
        <v>46233.0</v>
      </c>
      <c r="B3101" s="90">
        <v>0.5305555555555556</v>
      </c>
      <c r="C3101" s="91" t="s">
        <v>1572</v>
      </c>
      <c r="D3101" s="129" t="str">
        <f t="array" ref="D3101">XLOOKUP(C3101,'DS ST'!A:A,'DS ST'!B:B)</f>
        <v>Q7R</v>
      </c>
      <c r="E3101" s="94" t="str">
        <f t="array" ref="E3101">XLOOKUP($F3101,'GIÁ'!$A:$A,'GIÁ'!$E:$E)</f>
        <v>MÁT</v>
      </c>
      <c r="F3101" s="94">
        <v>11550.0</v>
      </c>
      <c r="G3101" s="95" t="s">
        <v>874</v>
      </c>
      <c r="H3101" s="95" t="s">
        <v>57</v>
      </c>
      <c r="I3101" s="96">
        <v>14.0</v>
      </c>
      <c r="J3101" s="96">
        <v>11.0</v>
      </c>
      <c r="K3101" s="98">
        <f t="shared" si="4"/>
        <v>3</v>
      </c>
      <c r="L3101" s="99" t="s">
        <v>6901</v>
      </c>
      <c r="M3101" s="100" t="s">
        <v>6902</v>
      </c>
      <c r="N3101" s="101" t="str">
        <f t="shared" si="139"/>
        <v>TRBQ7R608011550</v>
      </c>
      <c r="O3101" s="128"/>
      <c r="P3101" s="100"/>
      <c r="Q3101" s="103">
        <f t="shared" si="5"/>
        <v>3</v>
      </c>
      <c r="R3101" s="161"/>
      <c r="S3101" s="105"/>
      <c r="T3101" s="106"/>
      <c r="U3101" s="107"/>
      <c r="V3101" s="108" t="s">
        <v>756</v>
      </c>
      <c r="W3101" s="109" t="s">
        <v>1312</v>
      </c>
      <c r="X3101" s="110" t="str">
        <f t="shared" si="6"/>
        <v/>
      </c>
      <c r="Y3101" s="110" t="str">
        <f t="shared" si="7"/>
        <v/>
      </c>
      <c r="Z3101" s="139" t="str">
        <f t="shared" si="164"/>
        <v>Chưa xác định</v>
      </c>
      <c r="AA3101" s="109" t="s">
        <v>5260</v>
      </c>
      <c r="AB3101" s="106"/>
      <c r="AC3101" s="158"/>
      <c r="AD3101" s="160"/>
      <c r="AE3101" s="127"/>
      <c r="AF3101" s="113"/>
      <c r="AG3101" s="165" t="str">
        <f t="array" ref="AG3101">XLOOKUP(F3101,'CLV2'!A:A,'CLV2'!E:E)</f>
        <v>2.VEGETABLES</v>
      </c>
      <c r="AH3101" s="115" t="str">
        <f t="array" ref="AH3101">XLOOKUP(F3101,'CLV2'!A:A,'CLV2'!F:F)</f>
        <v>3.PROCESSED VEGGIES</v>
      </c>
      <c r="AI3101" s="115" t="str">
        <f t="shared" si="8"/>
        <v>Pack</v>
      </c>
      <c r="AJ3101" s="116">
        <f t="shared" si="9"/>
        <v>0.2142857143</v>
      </c>
      <c r="AK3101" s="117" t="str">
        <f t="array" ref="AK3101">XLOOKUP(F3101,'GIÁ'!A:A,'GIÁ'!D:D)</f>
        <v>10364.97</v>
      </c>
      <c r="AL3101" s="118">
        <f t="shared" si="10"/>
        <v>31094.91</v>
      </c>
      <c r="AM3101" s="118">
        <f t="shared" si="11"/>
        <v>0</v>
      </c>
      <c r="AN3101" s="119">
        <f t="shared" si="12"/>
        <v>0</v>
      </c>
      <c r="AO3101" s="118">
        <f t="shared" si="13"/>
        <v>0</v>
      </c>
      <c r="AP3101" s="121">
        <f t="shared" si="14"/>
        <v>31094.91</v>
      </c>
      <c r="AQ3101" s="122"/>
      <c r="AR3101" s="119"/>
    </row>
    <row r="3102" ht="22.5" customHeight="1">
      <c r="A3102" s="89">
        <v>46233.0</v>
      </c>
      <c r="B3102" s="90">
        <v>0.5305555555555556</v>
      </c>
      <c r="C3102" s="91" t="s">
        <v>1572</v>
      </c>
      <c r="D3102" s="129" t="str">
        <f t="array" ref="D3102">XLOOKUP(C3102,'DS ST'!A:A,'DS ST'!B:B)</f>
        <v>Q7R</v>
      </c>
      <c r="E3102" s="94" t="str">
        <f t="array" ref="E3102">XLOOKUP($F3102,'GIÁ'!$A:$A,'GIÁ'!$E:$E)</f>
        <v>MÁT</v>
      </c>
      <c r="F3102" s="94">
        <v>11246.0</v>
      </c>
      <c r="G3102" s="95" t="s">
        <v>724</v>
      </c>
      <c r="H3102" s="95" t="s">
        <v>224</v>
      </c>
      <c r="I3102" s="96">
        <v>10.0</v>
      </c>
      <c r="J3102" s="96">
        <v>5.0</v>
      </c>
      <c r="K3102" s="98">
        <f t="shared" si="4"/>
        <v>5</v>
      </c>
      <c r="L3102" s="99" t="s">
        <v>6901</v>
      </c>
      <c r="M3102" s="100" t="s">
        <v>6902</v>
      </c>
      <c r="N3102" s="101" t="str">
        <f t="shared" si="139"/>
        <v>TRBQ7R608011246</v>
      </c>
      <c r="O3102" s="128"/>
      <c r="P3102" s="100"/>
      <c r="Q3102" s="103">
        <f t="shared" si="5"/>
        <v>5</v>
      </c>
      <c r="R3102" s="161"/>
      <c r="S3102" s="105"/>
      <c r="T3102" s="106"/>
      <c r="U3102" s="107"/>
      <c r="V3102" s="108" t="s">
        <v>756</v>
      </c>
      <c r="W3102" s="109" t="s">
        <v>1312</v>
      </c>
      <c r="X3102" s="110" t="str">
        <f t="shared" si="6"/>
        <v/>
      </c>
      <c r="Y3102" s="110" t="str">
        <f t="shared" si="7"/>
        <v/>
      </c>
      <c r="Z3102" s="139" t="str">
        <f t="shared" si="164"/>
        <v>Chưa xác định</v>
      </c>
      <c r="AA3102" s="109" t="s">
        <v>5260</v>
      </c>
      <c r="AB3102" s="106"/>
      <c r="AC3102" s="158"/>
      <c r="AD3102" s="160"/>
      <c r="AE3102" s="127"/>
      <c r="AF3102" s="113"/>
      <c r="AG3102" s="165" t="str">
        <f t="array" ref="AG3102">XLOOKUP(F3102,'CLV2'!A:A,'CLV2'!E:E)</f>
        <v>2.VEGETABLES</v>
      </c>
      <c r="AH3102" s="115" t="str">
        <f t="array" ref="AH3102">XLOOKUP(F3102,'CLV2'!A:A,'CLV2'!F:F)</f>
        <v>3.MUSHROOM</v>
      </c>
      <c r="AI3102" s="115" t="str">
        <f t="shared" si="8"/>
        <v>Pack</v>
      </c>
      <c r="AJ3102" s="116">
        <f t="shared" si="9"/>
        <v>0.5</v>
      </c>
      <c r="AK3102" s="117" t="str">
        <f t="array" ref="AK3102">XLOOKUP(F3102,'GIÁ'!A:A,'GIÁ'!D:D)</f>
        <v>18919.65</v>
      </c>
      <c r="AL3102" s="118">
        <f t="shared" si="10"/>
        <v>94598.25</v>
      </c>
      <c r="AM3102" s="118">
        <f t="shared" si="11"/>
        <v>0</v>
      </c>
      <c r="AN3102" s="119">
        <f t="shared" si="12"/>
        <v>0</v>
      </c>
      <c r="AO3102" s="118">
        <f t="shared" si="13"/>
        <v>0</v>
      </c>
      <c r="AP3102" s="121">
        <f t="shared" si="14"/>
        <v>94598.25</v>
      </c>
      <c r="AQ3102" s="122"/>
      <c r="AR3102" s="119"/>
    </row>
    <row r="3103" ht="22.5" customHeight="1">
      <c r="A3103" s="89">
        <v>46233.0</v>
      </c>
      <c r="B3103" s="90">
        <v>0.5305555555555556</v>
      </c>
      <c r="C3103" s="91" t="s">
        <v>1572</v>
      </c>
      <c r="D3103" s="129" t="str">
        <f t="array" ref="D3103">XLOOKUP(C3103,'DS ST'!A:A,'DS ST'!B:B)</f>
        <v>Q7R</v>
      </c>
      <c r="E3103" s="94" t="str">
        <f t="array" ref="E3103">XLOOKUP($F3103,'GIÁ'!$A:$A,'GIÁ'!$E:$E)</f>
        <v>MÁT</v>
      </c>
      <c r="F3103" s="94">
        <v>8.938531579059E12</v>
      </c>
      <c r="G3103" s="95" t="s">
        <v>3036</v>
      </c>
      <c r="H3103" s="95" t="s">
        <v>1145</v>
      </c>
      <c r="I3103" s="96">
        <v>4.0</v>
      </c>
      <c r="J3103" s="96">
        <v>2.0</v>
      </c>
      <c r="K3103" s="98">
        <f t="shared" si="4"/>
        <v>2</v>
      </c>
      <c r="L3103" s="99" t="s">
        <v>6901</v>
      </c>
      <c r="M3103" s="100" t="s">
        <v>6903</v>
      </c>
      <c r="N3103" s="101" t="str">
        <f t="shared" si="139"/>
        <v>TRBQ7R62658938531579059</v>
      </c>
      <c r="O3103" s="128"/>
      <c r="P3103" s="100"/>
      <c r="Q3103" s="103">
        <f t="shared" si="5"/>
        <v>2</v>
      </c>
      <c r="R3103" s="161"/>
      <c r="S3103" s="105"/>
      <c r="T3103" s="106"/>
      <c r="U3103" s="107"/>
      <c r="V3103" s="108" t="s">
        <v>756</v>
      </c>
      <c r="W3103" s="109" t="s">
        <v>1312</v>
      </c>
      <c r="X3103" s="110" t="str">
        <f t="shared" si="6"/>
        <v/>
      </c>
      <c r="Y3103" s="110" t="str">
        <f t="shared" si="7"/>
        <v/>
      </c>
      <c r="Z3103" s="139" t="str">
        <f t="shared" si="164"/>
        <v>Chưa xác định</v>
      </c>
      <c r="AA3103" s="109" t="s">
        <v>5260</v>
      </c>
      <c r="AB3103" s="106"/>
      <c r="AC3103" s="158"/>
      <c r="AD3103" s="160"/>
      <c r="AE3103" s="127"/>
      <c r="AF3103" s="113"/>
      <c r="AG3103" s="165" t="str">
        <f t="array" ref="AG3103">XLOOKUP(F3103,'CLV2'!A:A,'CLV2'!E:E)</f>
        <v>2.DAIRY</v>
      </c>
      <c r="AH3103" s="115" t="str">
        <f t="array" ref="AH3103">XLOOKUP(F3103,'CLV2'!A:A,'CLV2'!F:F)</f>
        <v>3.FRESH MILK</v>
      </c>
      <c r="AI3103" s="115" t="str">
        <f t="shared" si="8"/>
        <v>Pack</v>
      </c>
      <c r="AJ3103" s="116">
        <f t="shared" si="9"/>
        <v>0.5</v>
      </c>
      <c r="AK3103" s="117" t="str">
        <f t="array" ref="AK3103">XLOOKUP(F3103,'GIÁ'!A:A,'GIÁ'!D:D)</f>
        <v>57685.66</v>
      </c>
      <c r="AL3103" s="118">
        <f t="shared" si="10"/>
        <v>115371.32</v>
      </c>
      <c r="AM3103" s="118">
        <f t="shared" si="11"/>
        <v>0</v>
      </c>
      <c r="AN3103" s="119">
        <f t="shared" si="12"/>
        <v>0</v>
      </c>
      <c r="AO3103" s="118">
        <f t="shared" si="13"/>
        <v>0</v>
      </c>
      <c r="AP3103" s="121">
        <f t="shared" si="14"/>
        <v>115371.32</v>
      </c>
      <c r="AQ3103" s="122"/>
      <c r="AR3103" s="119"/>
    </row>
    <row r="3104" ht="22.5" customHeight="1">
      <c r="A3104" s="89">
        <v>46233.0</v>
      </c>
      <c r="B3104" s="90">
        <v>0.5069444444444444</v>
      </c>
      <c r="C3104" s="91" t="s">
        <v>1309</v>
      </c>
      <c r="D3104" s="129" t="str">
        <f t="array" ref="D3104">XLOOKUP(C3104,'DS ST'!A:A,'DS ST'!B:B)</f>
        <v>HV2</v>
      </c>
      <c r="E3104" s="94" t="str">
        <f t="array" ref="E3104">XLOOKUP($F3104,'GIÁ'!$A:$A,'GIÁ'!$E:$E)</f>
        <v>ĐÔNG</v>
      </c>
      <c r="F3104" s="94">
        <v>8.936077110132E12</v>
      </c>
      <c r="G3104" s="95" t="s">
        <v>2331</v>
      </c>
      <c r="H3104" s="95" t="s">
        <v>224</v>
      </c>
      <c r="I3104" s="96">
        <v>6.0</v>
      </c>
      <c r="J3104" s="96">
        <v>0.0</v>
      </c>
      <c r="K3104" s="98">
        <f t="shared" si="4"/>
        <v>6</v>
      </c>
      <c r="L3104" s="99" t="s">
        <v>6904</v>
      </c>
      <c r="M3104" s="100" t="s">
        <v>6905</v>
      </c>
      <c r="N3104" s="101" t="str">
        <f t="shared" si="139"/>
        <v>PT1590218-T0018936077110132</v>
      </c>
      <c r="O3104" s="128"/>
      <c r="P3104" s="100"/>
      <c r="Q3104" s="103">
        <f t="shared" si="5"/>
        <v>6</v>
      </c>
      <c r="R3104" s="161"/>
      <c r="S3104" s="105"/>
      <c r="T3104" s="106"/>
      <c r="U3104" s="107" t="s">
        <v>6562</v>
      </c>
      <c r="V3104" s="108" t="s">
        <v>756</v>
      </c>
      <c r="W3104" s="109" t="s">
        <v>1908</v>
      </c>
      <c r="X3104" s="110" t="str">
        <f t="shared" si="6"/>
        <v/>
      </c>
      <c r="Y3104" s="110" t="str">
        <f t="shared" si="7"/>
        <v/>
      </c>
      <c r="Z3104" s="109" t="s">
        <v>797</v>
      </c>
      <c r="AA3104" s="109" t="s">
        <v>802</v>
      </c>
      <c r="AB3104" s="106"/>
      <c r="AC3104" s="158"/>
      <c r="AD3104" s="160"/>
      <c r="AE3104" s="127"/>
      <c r="AF3104" s="113"/>
      <c r="AG3104" s="165" t="str">
        <f t="array" ref="AG3104">XLOOKUP(F3104,'CLV2'!A:A,'CLV2'!E:E)</f>
        <v>2.FROZEN FOODS</v>
      </c>
      <c r="AH3104" s="115" t="str">
        <f t="array" ref="AH3104">XLOOKUP(F3104,'CLV2'!A:A,'CLV2'!F:F)</f>
        <v>3.DUMPLINGS</v>
      </c>
      <c r="AI3104" s="115" t="str">
        <f t="shared" si="8"/>
        <v>Pack</v>
      </c>
      <c r="AJ3104" s="116">
        <f t="shared" si="9"/>
        <v>1</v>
      </c>
      <c r="AK3104" s="117" t="str">
        <f t="array" ref="AK3104">XLOOKUP(F3104,'GIÁ'!A:A,'GIÁ'!D:D)</f>
        <v>35838.13</v>
      </c>
      <c r="AL3104" s="118">
        <f t="shared" si="10"/>
        <v>215028.78</v>
      </c>
      <c r="AM3104" s="118">
        <f t="shared" si="11"/>
        <v>0</v>
      </c>
      <c r="AN3104" s="119">
        <f t="shared" si="12"/>
        <v>0</v>
      </c>
      <c r="AO3104" s="118">
        <f t="shared" si="13"/>
        <v>215028.78</v>
      </c>
      <c r="AP3104" s="121">
        <f t="shared" si="14"/>
        <v>0</v>
      </c>
      <c r="AQ3104" s="122"/>
      <c r="AR3104" s="119"/>
    </row>
    <row r="3105" ht="22.5" customHeight="1">
      <c r="A3105" s="89">
        <v>46233.0</v>
      </c>
      <c r="B3105" s="90">
        <v>0.5069444444444444</v>
      </c>
      <c r="C3105" s="91" t="s">
        <v>1309</v>
      </c>
      <c r="D3105" s="129" t="str">
        <f t="array" ref="D3105">XLOOKUP(C3105,'DS ST'!A:A,'DS ST'!B:B)</f>
        <v>HV2</v>
      </c>
      <c r="E3105" s="94" t="str">
        <f t="array" ref="E3105">XLOOKUP($F3105,'GIÁ'!$A:$A,'GIÁ'!$E:$E)</f>
        <v>ĐÔNG</v>
      </c>
      <c r="F3105" s="94">
        <v>8.936013238791E12</v>
      </c>
      <c r="G3105" s="95" t="s">
        <v>2178</v>
      </c>
      <c r="H3105" s="95" t="s">
        <v>57</v>
      </c>
      <c r="I3105" s="96">
        <v>2.0</v>
      </c>
      <c r="J3105" s="96">
        <v>0.0</v>
      </c>
      <c r="K3105" s="98">
        <f t="shared" si="4"/>
        <v>2</v>
      </c>
      <c r="L3105" s="99" t="s">
        <v>6904</v>
      </c>
      <c r="M3105" s="100" t="s">
        <v>6905</v>
      </c>
      <c r="N3105" s="101" t="str">
        <f t="shared" si="139"/>
        <v>PT1590218-T0018936013238791</v>
      </c>
      <c r="O3105" s="128"/>
      <c r="P3105" s="100"/>
      <c r="Q3105" s="103">
        <f t="shared" si="5"/>
        <v>2</v>
      </c>
      <c r="R3105" s="161"/>
      <c r="S3105" s="105"/>
      <c r="T3105" s="106"/>
      <c r="U3105" s="107" t="s">
        <v>6525</v>
      </c>
      <c r="V3105" s="108" t="s">
        <v>756</v>
      </c>
      <c r="W3105" s="109" t="s">
        <v>1908</v>
      </c>
      <c r="X3105" s="110" t="str">
        <f t="shared" si="6"/>
        <v/>
      </c>
      <c r="Y3105" s="110" t="str">
        <f t="shared" si="7"/>
        <v/>
      </c>
      <c r="Z3105" s="109" t="s">
        <v>797</v>
      </c>
      <c r="AA3105" s="109" t="s">
        <v>802</v>
      </c>
      <c r="AB3105" s="106"/>
      <c r="AC3105" s="158"/>
      <c r="AD3105" s="160"/>
      <c r="AE3105" s="127"/>
      <c r="AF3105" s="113"/>
      <c r="AG3105" s="165" t="str">
        <f t="array" ref="AG3105">XLOOKUP(F3105,'CLV2'!A:A,'CLV2'!E:E)</f>
        <v>2.FROZEN FOODS</v>
      </c>
      <c r="AH3105" s="115" t="str">
        <f t="array" ref="AH3105">XLOOKUP(F3105,'CLV2'!A:A,'CLV2'!F:F)</f>
        <v>3.PIZZA - READY MEALS</v>
      </c>
      <c r="AI3105" s="115" t="str">
        <f t="shared" si="8"/>
        <v>Pack</v>
      </c>
      <c r="AJ3105" s="116">
        <f t="shared" si="9"/>
        <v>1</v>
      </c>
      <c r="AK3105" s="117" t="str">
        <f t="array" ref="AK3105">XLOOKUP(F3105,'GIÁ'!A:A,'GIÁ'!D:D)</f>
        <v>22578.43</v>
      </c>
      <c r="AL3105" s="118">
        <f t="shared" si="10"/>
        <v>45156.86</v>
      </c>
      <c r="AM3105" s="118">
        <f t="shared" si="11"/>
        <v>0</v>
      </c>
      <c r="AN3105" s="119">
        <f t="shared" si="12"/>
        <v>0</v>
      </c>
      <c r="AO3105" s="118">
        <f t="shared" si="13"/>
        <v>45156.86</v>
      </c>
      <c r="AP3105" s="121">
        <f t="shared" si="14"/>
        <v>0</v>
      </c>
      <c r="AQ3105" s="122"/>
      <c r="AR3105" s="119"/>
    </row>
    <row r="3106" ht="22.5" customHeight="1">
      <c r="A3106" s="89">
        <v>46233.0</v>
      </c>
      <c r="B3106" s="90">
        <v>0.5069444444444444</v>
      </c>
      <c r="C3106" s="91" t="s">
        <v>1309</v>
      </c>
      <c r="D3106" s="129" t="str">
        <f t="array" ref="D3106">XLOOKUP(C3106,'DS ST'!A:A,'DS ST'!B:B)</f>
        <v>HV2</v>
      </c>
      <c r="E3106" s="94" t="str">
        <f t="array" ref="E3106">XLOOKUP($F3106,'GIÁ'!$A:$A,'GIÁ'!$E:$E)</f>
        <v>ĐÔNG</v>
      </c>
      <c r="F3106" s="94">
        <v>8.936077113287E12</v>
      </c>
      <c r="G3106" s="95" t="s">
        <v>2357</v>
      </c>
      <c r="H3106" s="95" t="s">
        <v>1206</v>
      </c>
      <c r="I3106" s="96">
        <v>2.0</v>
      </c>
      <c r="J3106" s="96">
        <v>0.0</v>
      </c>
      <c r="K3106" s="98">
        <f t="shared" si="4"/>
        <v>2</v>
      </c>
      <c r="L3106" s="99" t="s">
        <v>6904</v>
      </c>
      <c r="M3106" s="100" t="s">
        <v>6905</v>
      </c>
      <c r="N3106" s="101" t="str">
        <f t="shared" si="139"/>
        <v>PT1590218-T0018936077113287</v>
      </c>
      <c r="O3106" s="128"/>
      <c r="P3106" s="100"/>
      <c r="Q3106" s="103">
        <f t="shared" si="5"/>
        <v>2</v>
      </c>
      <c r="R3106" s="161"/>
      <c r="S3106" s="105"/>
      <c r="T3106" s="106"/>
      <c r="U3106" s="107" t="s">
        <v>6553</v>
      </c>
      <c r="V3106" s="108" t="s">
        <v>756</v>
      </c>
      <c r="W3106" s="109" t="s">
        <v>1908</v>
      </c>
      <c r="X3106" s="110" t="str">
        <f t="shared" si="6"/>
        <v/>
      </c>
      <c r="Y3106" s="110" t="str">
        <f t="shared" si="7"/>
        <v/>
      </c>
      <c r="Z3106" s="109" t="s">
        <v>797</v>
      </c>
      <c r="AA3106" s="109" t="s">
        <v>802</v>
      </c>
      <c r="AB3106" s="106"/>
      <c r="AC3106" s="158"/>
      <c r="AD3106" s="160"/>
      <c r="AE3106" s="127"/>
      <c r="AF3106" s="113"/>
      <c r="AG3106" s="165" t="str">
        <f t="array" ref="AG3106">XLOOKUP(F3106,'CLV2'!A:A,'CLV2'!E:E)</f>
        <v>2.FROZEN FOODS</v>
      </c>
      <c r="AH3106" s="115" t="str">
        <f t="array" ref="AH3106">XLOOKUP(F3106,'CLV2'!A:A,'CLV2'!F:F)</f>
        <v>3.PIZZA - READY MEALS</v>
      </c>
      <c r="AI3106" s="115" t="str">
        <f t="shared" si="8"/>
        <v>Pack</v>
      </c>
      <c r="AJ3106" s="116">
        <f t="shared" si="9"/>
        <v>1</v>
      </c>
      <c r="AK3106" s="117" t="str">
        <f t="array" ref="AK3106">XLOOKUP(F3106,'GIÁ'!A:A,'GIÁ'!D:D)</f>
        <v>26257.77</v>
      </c>
      <c r="AL3106" s="118">
        <f t="shared" si="10"/>
        <v>52515.54</v>
      </c>
      <c r="AM3106" s="118">
        <f t="shared" si="11"/>
        <v>0</v>
      </c>
      <c r="AN3106" s="119">
        <f t="shared" si="12"/>
        <v>0</v>
      </c>
      <c r="AO3106" s="118">
        <f t="shared" si="13"/>
        <v>52515.54</v>
      </c>
      <c r="AP3106" s="121">
        <f t="shared" si="14"/>
        <v>0</v>
      </c>
      <c r="AQ3106" s="122"/>
      <c r="AR3106" s="119"/>
    </row>
    <row r="3107" ht="22.5" customHeight="1">
      <c r="A3107" s="89">
        <v>46233.0</v>
      </c>
      <c r="B3107" s="90">
        <v>0.5069444444444444</v>
      </c>
      <c r="C3107" s="91" t="s">
        <v>1309</v>
      </c>
      <c r="D3107" s="129" t="str">
        <f t="array" ref="D3107">XLOOKUP(C3107,'DS ST'!A:A,'DS ST'!B:B)</f>
        <v>HV2</v>
      </c>
      <c r="E3107" s="94" t="str">
        <f t="array" ref="E3107">XLOOKUP($F3107,'GIÁ'!$A:$A,'GIÁ'!$E:$E)</f>
        <v>ĐÔNG</v>
      </c>
      <c r="F3107" s="94">
        <v>8.93850822885E12</v>
      </c>
      <c r="G3107" s="95" t="s">
        <v>2897</v>
      </c>
      <c r="H3107" s="95" t="s">
        <v>57</v>
      </c>
      <c r="I3107" s="96">
        <v>2.0</v>
      </c>
      <c r="J3107" s="96">
        <v>0.0</v>
      </c>
      <c r="K3107" s="98">
        <f t="shared" si="4"/>
        <v>2</v>
      </c>
      <c r="L3107" s="99" t="s">
        <v>6904</v>
      </c>
      <c r="M3107" s="100" t="s">
        <v>6905</v>
      </c>
      <c r="N3107" s="101" t="str">
        <f t="shared" si="139"/>
        <v>PT1590218-T0018938508228850</v>
      </c>
      <c r="O3107" s="128"/>
      <c r="P3107" s="100"/>
      <c r="Q3107" s="103">
        <f t="shared" si="5"/>
        <v>2</v>
      </c>
      <c r="R3107" s="161"/>
      <c r="S3107" s="105"/>
      <c r="T3107" s="106"/>
      <c r="U3107" s="107" t="s">
        <v>6609</v>
      </c>
      <c r="V3107" s="108" t="s">
        <v>756</v>
      </c>
      <c r="W3107" s="109" t="s">
        <v>1908</v>
      </c>
      <c r="X3107" s="110" t="str">
        <f t="shared" si="6"/>
        <v/>
      </c>
      <c r="Y3107" s="110" t="str">
        <f t="shared" si="7"/>
        <v/>
      </c>
      <c r="Z3107" s="109" t="s">
        <v>797</v>
      </c>
      <c r="AA3107" s="109" t="s">
        <v>802</v>
      </c>
      <c r="AB3107" s="106"/>
      <c r="AC3107" s="158"/>
      <c r="AD3107" s="160"/>
      <c r="AE3107" s="127"/>
      <c r="AF3107" s="113"/>
      <c r="AG3107" s="165" t="str">
        <f t="array" ref="AG3107">XLOOKUP(F3107,'CLV2'!A:A,'CLV2'!E:E)</f>
        <v>2.FROZEN FOODS</v>
      </c>
      <c r="AH3107" s="115" t="str">
        <f t="array" ref="AH3107">XLOOKUP(F3107,'CLV2'!A:A,'CLV2'!F:F)</f>
        <v>3.PIZZA - READY MEALS</v>
      </c>
      <c r="AI3107" s="115" t="str">
        <f t="shared" si="8"/>
        <v>Pack</v>
      </c>
      <c r="AJ3107" s="116">
        <f t="shared" si="9"/>
        <v>1</v>
      </c>
      <c r="AK3107" s="117" t="str">
        <f t="array" ref="AK3107">XLOOKUP(F3107,'GIÁ'!A:A,'GIÁ'!D:D)</f>
        <v>51620.00</v>
      </c>
      <c r="AL3107" s="118">
        <f t="shared" si="10"/>
        <v>103240</v>
      </c>
      <c r="AM3107" s="118">
        <f t="shared" si="11"/>
        <v>0</v>
      </c>
      <c r="AN3107" s="119">
        <f t="shared" si="12"/>
        <v>0</v>
      </c>
      <c r="AO3107" s="118">
        <f t="shared" si="13"/>
        <v>103240</v>
      </c>
      <c r="AP3107" s="121">
        <f t="shared" si="14"/>
        <v>0</v>
      </c>
      <c r="AQ3107" s="122"/>
      <c r="AR3107" s="119"/>
    </row>
    <row r="3108" ht="22.5" customHeight="1">
      <c r="A3108" s="89">
        <v>46233.0</v>
      </c>
      <c r="B3108" s="90">
        <v>0.5069444444444444</v>
      </c>
      <c r="C3108" s="91" t="s">
        <v>1309</v>
      </c>
      <c r="D3108" s="129" t="str">
        <f t="array" ref="D3108">XLOOKUP(C3108,'DS ST'!A:A,'DS ST'!B:B)</f>
        <v>HV2</v>
      </c>
      <c r="E3108" s="94" t="str">
        <f t="array" ref="E3108">XLOOKUP($F3108,'GIÁ'!$A:$A,'GIÁ'!$E:$E)</f>
        <v>ĐÔNG</v>
      </c>
      <c r="F3108" s="94">
        <v>8.935275600797E12</v>
      </c>
      <c r="G3108" s="95" t="s">
        <v>1996</v>
      </c>
      <c r="H3108" s="95" t="s">
        <v>224</v>
      </c>
      <c r="I3108" s="96">
        <v>4.0</v>
      </c>
      <c r="J3108" s="96">
        <v>0.0</v>
      </c>
      <c r="K3108" s="98">
        <f t="shared" si="4"/>
        <v>4</v>
      </c>
      <c r="L3108" s="99" t="s">
        <v>6904</v>
      </c>
      <c r="M3108" s="100" t="s">
        <v>6905</v>
      </c>
      <c r="N3108" s="101" t="str">
        <f t="shared" si="139"/>
        <v>PT1590218-T0018935275600797</v>
      </c>
      <c r="O3108" s="128"/>
      <c r="P3108" s="100"/>
      <c r="Q3108" s="103">
        <f t="shared" si="5"/>
        <v>4</v>
      </c>
      <c r="R3108" s="161"/>
      <c r="S3108" s="105"/>
      <c r="T3108" s="106"/>
      <c r="U3108" s="107" t="s">
        <v>6556</v>
      </c>
      <c r="V3108" s="108" t="s">
        <v>756</v>
      </c>
      <c r="W3108" s="109" t="s">
        <v>1908</v>
      </c>
      <c r="X3108" s="110" t="str">
        <f t="shared" si="6"/>
        <v/>
      </c>
      <c r="Y3108" s="110" t="str">
        <f t="shared" si="7"/>
        <v/>
      </c>
      <c r="Z3108" s="109" t="s">
        <v>797</v>
      </c>
      <c r="AA3108" s="109" t="s">
        <v>802</v>
      </c>
      <c r="AB3108" s="106"/>
      <c r="AC3108" s="158"/>
      <c r="AD3108" s="160"/>
      <c r="AE3108" s="127"/>
      <c r="AF3108" s="113"/>
      <c r="AG3108" s="165" t="str">
        <f t="array" ref="AG3108">XLOOKUP(F3108,'CLV2'!A:A,'CLV2'!E:E)</f>
        <v>2.FROZEN FOODS</v>
      </c>
      <c r="AH3108" s="115" t="str">
        <f t="array" ref="AH3108">XLOOKUP(F3108,'CLV2'!A:A,'CLV2'!F:F)</f>
        <v>3.HOTPOT AND FRIED</v>
      </c>
      <c r="AI3108" s="115" t="str">
        <f t="shared" si="8"/>
        <v>Pack</v>
      </c>
      <c r="AJ3108" s="116">
        <f t="shared" si="9"/>
        <v>1</v>
      </c>
      <c r="AK3108" s="117" t="str">
        <f t="array" ref="AK3108">XLOOKUP(F3108,'GIÁ'!A:A,'GIÁ'!D:D)</f>
        <v>27342.60</v>
      </c>
      <c r="AL3108" s="118">
        <f t="shared" si="10"/>
        <v>109370.4</v>
      </c>
      <c r="AM3108" s="118">
        <f t="shared" si="11"/>
        <v>0</v>
      </c>
      <c r="AN3108" s="119">
        <f t="shared" si="12"/>
        <v>0</v>
      </c>
      <c r="AO3108" s="118">
        <f t="shared" si="13"/>
        <v>109370.4</v>
      </c>
      <c r="AP3108" s="121">
        <f t="shared" si="14"/>
        <v>0</v>
      </c>
      <c r="AQ3108" s="122"/>
      <c r="AR3108" s="119"/>
    </row>
    <row r="3109" ht="22.5" customHeight="1">
      <c r="A3109" s="89">
        <v>46233.0</v>
      </c>
      <c r="B3109" s="90">
        <v>0.5069444444444444</v>
      </c>
      <c r="C3109" s="91" t="s">
        <v>1309</v>
      </c>
      <c r="D3109" s="129" t="str">
        <f t="array" ref="D3109">XLOOKUP(C3109,'DS ST'!A:A,'DS ST'!B:B)</f>
        <v>HV2</v>
      </c>
      <c r="E3109" s="94" t="str">
        <f t="array" ref="E3109">XLOOKUP($F3109,'GIÁ'!$A:$A,'GIÁ'!$E:$E)</f>
        <v>ĐÔNG</v>
      </c>
      <c r="F3109" s="94">
        <v>8.93607627967E12</v>
      </c>
      <c r="G3109" s="95" t="s">
        <v>2317</v>
      </c>
      <c r="H3109" s="95" t="s">
        <v>224</v>
      </c>
      <c r="I3109" s="96">
        <v>4.0</v>
      </c>
      <c r="J3109" s="96">
        <v>0.0</v>
      </c>
      <c r="K3109" s="98">
        <f t="shared" si="4"/>
        <v>4</v>
      </c>
      <c r="L3109" s="99" t="s">
        <v>6904</v>
      </c>
      <c r="M3109" s="100" t="s">
        <v>6905</v>
      </c>
      <c r="N3109" s="101" t="str">
        <f t="shared" si="139"/>
        <v>PT1590218-T0018936076279670</v>
      </c>
      <c r="O3109" s="128"/>
      <c r="P3109" s="100"/>
      <c r="Q3109" s="103">
        <f t="shared" si="5"/>
        <v>4</v>
      </c>
      <c r="R3109" s="161"/>
      <c r="S3109" s="105"/>
      <c r="T3109" s="106"/>
      <c r="U3109" s="107" t="s">
        <v>6530</v>
      </c>
      <c r="V3109" s="108" t="s">
        <v>756</v>
      </c>
      <c r="W3109" s="109" t="s">
        <v>1908</v>
      </c>
      <c r="X3109" s="110" t="str">
        <f t="shared" si="6"/>
        <v/>
      </c>
      <c r="Y3109" s="110" t="str">
        <f t="shared" si="7"/>
        <v/>
      </c>
      <c r="Z3109" s="109" t="s">
        <v>797</v>
      </c>
      <c r="AA3109" s="109" t="s">
        <v>802</v>
      </c>
      <c r="AB3109" s="106"/>
      <c r="AC3109" s="158"/>
      <c r="AD3109" s="160"/>
      <c r="AE3109" s="127"/>
      <c r="AF3109" s="113"/>
      <c r="AG3109" s="165" t="str">
        <f t="array" ref="AG3109">XLOOKUP(F3109,'CLV2'!A:A,'CLV2'!E:E)</f>
        <v>2.FROZEN FOODS</v>
      </c>
      <c r="AH3109" s="115" t="str">
        <f t="array" ref="AH3109">XLOOKUP(F3109,'CLV2'!A:A,'CLV2'!F:F)</f>
        <v>3.PASTRY AND DESSERTS</v>
      </c>
      <c r="AI3109" s="115" t="str">
        <f t="shared" si="8"/>
        <v>Pack</v>
      </c>
      <c r="AJ3109" s="116">
        <f t="shared" si="9"/>
        <v>1</v>
      </c>
      <c r="AK3109" s="117" t="str">
        <f t="array" ref="AK3109">XLOOKUP(F3109,'GIÁ'!A:A,'GIÁ'!D:D)</f>
        <v>26872.96</v>
      </c>
      <c r="AL3109" s="118">
        <f t="shared" si="10"/>
        <v>107491.84</v>
      </c>
      <c r="AM3109" s="118">
        <f t="shared" si="11"/>
        <v>0</v>
      </c>
      <c r="AN3109" s="119">
        <f t="shared" si="12"/>
        <v>0</v>
      </c>
      <c r="AO3109" s="118">
        <f t="shared" si="13"/>
        <v>107491.84</v>
      </c>
      <c r="AP3109" s="121">
        <f t="shared" si="14"/>
        <v>0</v>
      </c>
      <c r="AQ3109" s="122"/>
      <c r="AR3109" s="119"/>
    </row>
    <row r="3110" ht="22.5" customHeight="1">
      <c r="A3110" s="89">
        <v>46233.0</v>
      </c>
      <c r="B3110" s="90">
        <v>0.5069444444444444</v>
      </c>
      <c r="C3110" s="91" t="s">
        <v>1309</v>
      </c>
      <c r="D3110" s="129" t="str">
        <f t="array" ref="D3110">XLOOKUP(C3110,'DS ST'!A:A,'DS ST'!B:B)</f>
        <v>HV2</v>
      </c>
      <c r="E3110" s="94" t="str">
        <f t="array" ref="E3110">XLOOKUP($F3110,'GIÁ'!$A:$A,'GIÁ'!$E:$E)</f>
        <v>ĐÔNG</v>
      </c>
      <c r="F3110" s="94">
        <v>8.936077110149E12</v>
      </c>
      <c r="G3110" s="95" t="s">
        <v>2333</v>
      </c>
      <c r="H3110" s="95" t="s">
        <v>224</v>
      </c>
      <c r="I3110" s="96">
        <v>2.0</v>
      </c>
      <c r="J3110" s="96">
        <v>0.0</v>
      </c>
      <c r="K3110" s="98">
        <f t="shared" si="4"/>
        <v>2</v>
      </c>
      <c r="L3110" s="99" t="s">
        <v>6904</v>
      </c>
      <c r="M3110" s="100" t="s">
        <v>6905</v>
      </c>
      <c r="N3110" s="101" t="str">
        <f t="shared" si="139"/>
        <v>PT1590218-T0018936077110149</v>
      </c>
      <c r="O3110" s="128"/>
      <c r="P3110" s="100"/>
      <c r="Q3110" s="103">
        <f t="shared" si="5"/>
        <v>2</v>
      </c>
      <c r="R3110" s="161"/>
      <c r="S3110" s="105"/>
      <c r="T3110" s="106"/>
      <c r="U3110" s="107" t="s">
        <v>6568</v>
      </c>
      <c r="V3110" s="108" t="s">
        <v>756</v>
      </c>
      <c r="W3110" s="109" t="s">
        <v>1908</v>
      </c>
      <c r="X3110" s="110" t="str">
        <f t="shared" si="6"/>
        <v/>
      </c>
      <c r="Y3110" s="110" t="str">
        <f t="shared" si="7"/>
        <v/>
      </c>
      <c r="Z3110" s="109" t="s">
        <v>797</v>
      </c>
      <c r="AA3110" s="109" t="s">
        <v>802</v>
      </c>
      <c r="AB3110" s="106"/>
      <c r="AC3110" s="158"/>
      <c r="AD3110" s="160"/>
      <c r="AE3110" s="127"/>
      <c r="AF3110" s="113"/>
      <c r="AG3110" s="165" t="str">
        <f t="array" ref="AG3110">XLOOKUP(F3110,'CLV2'!A:A,'CLV2'!E:E)</f>
        <v>2.FROZEN FOODS</v>
      </c>
      <c r="AH3110" s="115" t="str">
        <f t="array" ref="AH3110">XLOOKUP(F3110,'CLV2'!A:A,'CLV2'!F:F)</f>
        <v>3.DUMPLINGS</v>
      </c>
      <c r="AI3110" s="115" t="str">
        <f t="shared" si="8"/>
        <v>Pack</v>
      </c>
      <c r="AJ3110" s="116">
        <f t="shared" si="9"/>
        <v>1</v>
      </c>
      <c r="AK3110" s="117" t="str">
        <f t="array" ref="AK3110">XLOOKUP(F3110,'GIÁ'!A:A,'GIÁ'!D:D)</f>
        <v>41904.24</v>
      </c>
      <c r="AL3110" s="118">
        <f t="shared" si="10"/>
        <v>83808.48</v>
      </c>
      <c r="AM3110" s="118">
        <f t="shared" si="11"/>
        <v>0</v>
      </c>
      <c r="AN3110" s="119">
        <f t="shared" si="12"/>
        <v>0</v>
      </c>
      <c r="AO3110" s="118">
        <f t="shared" si="13"/>
        <v>83808.48</v>
      </c>
      <c r="AP3110" s="121">
        <f t="shared" si="14"/>
        <v>0</v>
      </c>
      <c r="AQ3110" s="122"/>
      <c r="AR3110" s="119"/>
    </row>
    <row r="3111" ht="22.5" customHeight="1">
      <c r="A3111" s="89">
        <v>46233.0</v>
      </c>
      <c r="B3111" s="90">
        <v>0.5069444444444444</v>
      </c>
      <c r="C3111" s="91" t="s">
        <v>1309</v>
      </c>
      <c r="D3111" s="129" t="str">
        <f t="array" ref="D3111">XLOOKUP(C3111,'DS ST'!A:A,'DS ST'!B:B)</f>
        <v>HV2</v>
      </c>
      <c r="E3111" s="94" t="str">
        <f t="array" ref="E3111">XLOOKUP($F3111,'GIÁ'!$A:$A,'GIÁ'!$E:$E)</f>
        <v>ĐÔNG</v>
      </c>
      <c r="F3111" s="94">
        <v>8.936239090036E12</v>
      </c>
      <c r="G3111" s="95" t="s">
        <v>2713</v>
      </c>
      <c r="H3111" s="95" t="s">
        <v>75</v>
      </c>
      <c r="I3111" s="96">
        <v>2.0</v>
      </c>
      <c r="J3111" s="96">
        <v>0.0</v>
      </c>
      <c r="K3111" s="98">
        <f t="shared" si="4"/>
        <v>2</v>
      </c>
      <c r="L3111" s="99" t="s">
        <v>6904</v>
      </c>
      <c r="M3111" s="100" t="s">
        <v>6905</v>
      </c>
      <c r="N3111" s="101" t="str">
        <f t="shared" si="139"/>
        <v>PT1590218-T0018936239090036</v>
      </c>
      <c r="O3111" s="128"/>
      <c r="P3111" s="100"/>
      <c r="Q3111" s="103">
        <f t="shared" si="5"/>
        <v>2</v>
      </c>
      <c r="R3111" s="161"/>
      <c r="S3111" s="105"/>
      <c r="T3111" s="106"/>
      <c r="U3111" s="107" t="s">
        <v>6539</v>
      </c>
      <c r="V3111" s="108" t="s">
        <v>756</v>
      </c>
      <c r="W3111" s="109" t="s">
        <v>1908</v>
      </c>
      <c r="X3111" s="110" t="str">
        <f t="shared" si="6"/>
        <v/>
      </c>
      <c r="Y3111" s="110" t="str">
        <f t="shared" si="7"/>
        <v/>
      </c>
      <c r="Z3111" s="109" t="s">
        <v>797</v>
      </c>
      <c r="AA3111" s="109" t="s">
        <v>802</v>
      </c>
      <c r="AB3111" s="106"/>
      <c r="AC3111" s="158"/>
      <c r="AD3111" s="160"/>
      <c r="AE3111" s="127"/>
      <c r="AF3111" s="113"/>
      <c r="AG3111" s="165" t="str">
        <f t="array" ref="AG3111">XLOOKUP(F3111,'CLV2'!A:A,'CLV2'!E:E)</f>
        <v>2.MEAT</v>
      </c>
      <c r="AH3111" s="115" t="str">
        <f t="array" ref="AH3111">XLOOKUP(F3111,'CLV2'!A:A,'CLV2'!F:F)</f>
        <v>3.FROZEN MEAT</v>
      </c>
      <c r="AI3111" s="115" t="str">
        <f t="shared" si="8"/>
        <v>Pack</v>
      </c>
      <c r="AJ3111" s="116">
        <f t="shared" si="9"/>
        <v>1</v>
      </c>
      <c r="AK3111" s="117" t="str">
        <f t="array" ref="AK3111">XLOOKUP(F3111,'GIÁ'!A:A,'GIÁ'!D:D)</f>
        <v>47814.16</v>
      </c>
      <c r="AL3111" s="118">
        <f t="shared" si="10"/>
        <v>95628.32</v>
      </c>
      <c r="AM3111" s="118">
        <f t="shared" si="11"/>
        <v>0</v>
      </c>
      <c r="AN3111" s="119">
        <f t="shared" si="12"/>
        <v>0</v>
      </c>
      <c r="AO3111" s="118">
        <f t="shared" si="13"/>
        <v>95628.32</v>
      </c>
      <c r="AP3111" s="121">
        <f t="shared" si="14"/>
        <v>0</v>
      </c>
      <c r="AQ3111" s="122"/>
      <c r="AR3111" s="119"/>
    </row>
    <row r="3112" ht="22.5" customHeight="1">
      <c r="A3112" s="89">
        <v>46233.0</v>
      </c>
      <c r="B3112" s="90">
        <v>0.5069444444444444</v>
      </c>
      <c r="C3112" s="91" t="s">
        <v>1309</v>
      </c>
      <c r="D3112" s="129" t="str">
        <f t="array" ref="D3112">XLOOKUP(C3112,'DS ST'!A:A,'DS ST'!B:B)</f>
        <v>HV2</v>
      </c>
      <c r="E3112" s="94" t="str">
        <f t="array" ref="E3112">XLOOKUP($F3112,'GIÁ'!$A:$A,'GIÁ'!$E:$E)</f>
        <v>ĐÔNG</v>
      </c>
      <c r="F3112" s="94">
        <v>8.936190860464E12</v>
      </c>
      <c r="G3112" s="95" t="s">
        <v>2608</v>
      </c>
      <c r="H3112" s="95" t="s">
        <v>93</v>
      </c>
      <c r="I3112" s="96">
        <v>2.0</v>
      </c>
      <c r="J3112" s="96">
        <v>0.0</v>
      </c>
      <c r="K3112" s="98">
        <f t="shared" si="4"/>
        <v>2</v>
      </c>
      <c r="L3112" s="99" t="s">
        <v>6904</v>
      </c>
      <c r="M3112" s="100" t="s">
        <v>6905</v>
      </c>
      <c r="N3112" s="101" t="str">
        <f t="shared" si="139"/>
        <v>PT1590218-T0018936190860464</v>
      </c>
      <c r="O3112" s="128"/>
      <c r="P3112" s="100"/>
      <c r="Q3112" s="103">
        <f t="shared" si="5"/>
        <v>2</v>
      </c>
      <c r="R3112" s="161"/>
      <c r="S3112" s="105"/>
      <c r="T3112" s="106"/>
      <c r="U3112" s="107" t="s">
        <v>6543</v>
      </c>
      <c r="V3112" s="108" t="s">
        <v>756</v>
      </c>
      <c r="W3112" s="109" t="s">
        <v>1908</v>
      </c>
      <c r="X3112" s="110" t="str">
        <f t="shared" si="6"/>
        <v/>
      </c>
      <c r="Y3112" s="110" t="str">
        <f t="shared" si="7"/>
        <v/>
      </c>
      <c r="Z3112" s="109" t="s">
        <v>797</v>
      </c>
      <c r="AA3112" s="109" t="s">
        <v>802</v>
      </c>
      <c r="AB3112" s="106"/>
      <c r="AC3112" s="158"/>
      <c r="AD3112" s="160"/>
      <c r="AE3112" s="127"/>
      <c r="AF3112" s="113"/>
      <c r="AG3112" s="165" t="str">
        <f t="array" ref="AG3112">XLOOKUP(F3112,'CLV2'!A:A,'CLV2'!E:E)</f>
        <v>2.MEAT</v>
      </c>
      <c r="AH3112" s="115" t="str">
        <f t="array" ref="AH3112">XLOOKUP(F3112,'CLV2'!A:A,'CLV2'!F:F)</f>
        <v>3.FROZEN MEAT</v>
      </c>
      <c r="AI3112" s="115" t="str">
        <f t="shared" si="8"/>
        <v>Pack</v>
      </c>
      <c r="AJ3112" s="116">
        <f t="shared" si="9"/>
        <v>1</v>
      </c>
      <c r="AK3112" s="117" t="str">
        <f t="array" ref="AK3112">XLOOKUP(F3112,'GIÁ'!A:A,'GIÁ'!D:D)</f>
        <v>43621.31</v>
      </c>
      <c r="AL3112" s="118">
        <f t="shared" si="10"/>
        <v>87242.62</v>
      </c>
      <c r="AM3112" s="118">
        <f t="shared" si="11"/>
        <v>0</v>
      </c>
      <c r="AN3112" s="119">
        <f t="shared" si="12"/>
        <v>0</v>
      </c>
      <c r="AO3112" s="118">
        <f t="shared" si="13"/>
        <v>87242.62</v>
      </c>
      <c r="AP3112" s="121">
        <f t="shared" si="14"/>
        <v>0</v>
      </c>
      <c r="AQ3112" s="122"/>
      <c r="AR3112" s="119"/>
    </row>
    <row r="3113" ht="22.5" customHeight="1">
      <c r="A3113" s="89">
        <v>46233.0</v>
      </c>
      <c r="B3113" s="90">
        <v>0.40902777777777777</v>
      </c>
      <c r="C3113" s="91" t="s">
        <v>1203</v>
      </c>
      <c r="D3113" s="129" t="str">
        <f t="array" ref="D3113">XLOOKUP(C3113,'DS ST'!A:A,'DS ST'!B:B)</f>
        <v>ECG</v>
      </c>
      <c r="E3113" s="94" t="str">
        <f t="array" ref="E3113">XLOOKUP($F3113,'GIÁ'!$A:$A,'GIÁ'!$E:$E)</f>
        <v>ĐÔNG</v>
      </c>
      <c r="F3113" s="94">
        <v>8.8880036524E12</v>
      </c>
      <c r="G3113" s="95" t="s">
        <v>1541</v>
      </c>
      <c r="H3113" s="95" t="s">
        <v>224</v>
      </c>
      <c r="I3113" s="96">
        <v>4.0</v>
      </c>
      <c r="J3113" s="96">
        <v>0.0</v>
      </c>
      <c r="K3113" s="98">
        <f t="shared" si="4"/>
        <v>4</v>
      </c>
      <c r="L3113" s="99" t="s">
        <v>6906</v>
      </c>
      <c r="M3113" s="100" t="s">
        <v>6907</v>
      </c>
      <c r="N3113" s="101" t="str">
        <f t="shared" si="139"/>
        <v>PT1590212-T0018888003652400</v>
      </c>
      <c r="O3113" s="128"/>
      <c r="P3113" s="100"/>
      <c r="Q3113" s="103">
        <f t="shared" si="5"/>
        <v>4</v>
      </c>
      <c r="R3113" s="161"/>
      <c r="S3113" s="105"/>
      <c r="T3113" s="106"/>
      <c r="U3113" s="107" t="s">
        <v>6564</v>
      </c>
      <c r="V3113" s="108" t="s">
        <v>756</v>
      </c>
      <c r="W3113" s="109" t="s">
        <v>1908</v>
      </c>
      <c r="X3113" s="110" t="str">
        <f t="shared" si="6"/>
        <v/>
      </c>
      <c r="Y3113" s="110" t="str">
        <f t="shared" si="7"/>
        <v/>
      </c>
      <c r="Z3113" s="109" t="s">
        <v>797</v>
      </c>
      <c r="AA3113" s="109" t="s">
        <v>802</v>
      </c>
      <c r="AB3113" s="106"/>
      <c r="AC3113" s="158"/>
      <c r="AD3113" s="160"/>
      <c r="AE3113" s="127"/>
      <c r="AF3113" s="113"/>
      <c r="AG3113" s="165" t="str">
        <f t="array" ref="AG3113">XLOOKUP(F3113,'CLV2'!A:A,'CLV2'!E:E)</f>
        <v>2.FROZEN FOODS</v>
      </c>
      <c r="AH3113" s="115" t="str">
        <f t="array" ref="AH3113">XLOOKUP(F3113,'CLV2'!A:A,'CLV2'!F:F)</f>
        <v>3.PASTRY AND DESSERTS</v>
      </c>
      <c r="AI3113" s="115" t="str">
        <f t="shared" si="8"/>
        <v>Pack</v>
      </c>
      <c r="AJ3113" s="116">
        <f t="shared" si="9"/>
        <v>1</v>
      </c>
      <c r="AK3113" s="117" t="str">
        <f t="array" ref="AK3113">XLOOKUP(F3113,'GIÁ'!A:A,'GIÁ'!D:D)</f>
        <v>31762.47</v>
      </c>
      <c r="AL3113" s="118">
        <f t="shared" si="10"/>
        <v>127049.88</v>
      </c>
      <c r="AM3113" s="118">
        <f t="shared" si="11"/>
        <v>0</v>
      </c>
      <c r="AN3113" s="119">
        <f t="shared" si="12"/>
        <v>0</v>
      </c>
      <c r="AO3113" s="118">
        <f t="shared" si="13"/>
        <v>127049.88</v>
      </c>
      <c r="AP3113" s="121">
        <f t="shared" si="14"/>
        <v>0</v>
      </c>
      <c r="AQ3113" s="122"/>
      <c r="AR3113" s="119"/>
    </row>
    <row r="3114" ht="22.5" customHeight="1">
      <c r="A3114" s="89">
        <v>46233.0</v>
      </c>
      <c r="B3114" s="90">
        <v>0.40902777777777777</v>
      </c>
      <c r="C3114" s="91" t="s">
        <v>1203</v>
      </c>
      <c r="D3114" s="129" t="str">
        <f t="array" ref="D3114">XLOOKUP(C3114,'DS ST'!A:A,'DS ST'!B:B)</f>
        <v>ECG</v>
      </c>
      <c r="E3114" s="94" t="str">
        <f t="array" ref="E3114">XLOOKUP($F3114,'GIÁ'!$A:$A,'GIÁ'!$E:$E)</f>
        <v>ĐÔNG</v>
      </c>
      <c r="F3114" s="94">
        <v>8.938555386725E12</v>
      </c>
      <c r="G3114" s="95" t="s">
        <v>3156</v>
      </c>
      <c r="H3114" s="95" t="s">
        <v>224</v>
      </c>
      <c r="I3114" s="96">
        <v>2.0</v>
      </c>
      <c r="J3114" s="96">
        <v>0.0</v>
      </c>
      <c r="K3114" s="98">
        <f t="shared" si="4"/>
        <v>2</v>
      </c>
      <c r="L3114" s="99" t="s">
        <v>6906</v>
      </c>
      <c r="M3114" s="100" t="s">
        <v>6907</v>
      </c>
      <c r="N3114" s="101" t="str">
        <f t="shared" si="139"/>
        <v>PT1590212-T0018938555386725</v>
      </c>
      <c r="O3114" s="128"/>
      <c r="P3114" s="100"/>
      <c r="Q3114" s="103">
        <f t="shared" si="5"/>
        <v>2</v>
      </c>
      <c r="R3114" s="161"/>
      <c r="S3114" s="105"/>
      <c r="T3114" s="106"/>
      <c r="U3114" s="107" t="s">
        <v>6596</v>
      </c>
      <c r="V3114" s="108" t="s">
        <v>756</v>
      </c>
      <c r="W3114" s="109" t="s">
        <v>1908</v>
      </c>
      <c r="X3114" s="110" t="str">
        <f t="shared" si="6"/>
        <v/>
      </c>
      <c r="Y3114" s="110" t="str">
        <f t="shared" si="7"/>
        <v/>
      </c>
      <c r="Z3114" s="109" t="s">
        <v>797</v>
      </c>
      <c r="AA3114" s="109" t="s">
        <v>802</v>
      </c>
      <c r="AB3114" s="106"/>
      <c r="AC3114" s="158"/>
      <c r="AD3114" s="160"/>
      <c r="AE3114" s="127"/>
      <c r="AF3114" s="113"/>
      <c r="AG3114" s="165" t="str">
        <f t="array" ref="AG3114">XLOOKUP(F3114,'CLV2'!A:A,'CLV2'!E:E)</f>
        <v>2.FROZEN FOODS</v>
      </c>
      <c r="AH3114" s="115" t="str">
        <f t="array" ref="AH3114">XLOOKUP(F3114,'CLV2'!A:A,'CLV2'!F:F)</f>
        <v>3.PASTRY AND DESSERTS</v>
      </c>
      <c r="AI3114" s="115" t="str">
        <f t="shared" si="8"/>
        <v>Pack</v>
      </c>
      <c r="AJ3114" s="116">
        <f t="shared" si="9"/>
        <v>1</v>
      </c>
      <c r="AK3114" s="117" t="str">
        <f t="array" ref="AK3114">XLOOKUP(F3114,'GIÁ'!A:A,'GIÁ'!D:D)</f>
        <v>26016.14</v>
      </c>
      <c r="AL3114" s="118">
        <f t="shared" si="10"/>
        <v>52032.28</v>
      </c>
      <c r="AM3114" s="118">
        <f t="shared" si="11"/>
        <v>0</v>
      </c>
      <c r="AN3114" s="119">
        <f t="shared" si="12"/>
        <v>0</v>
      </c>
      <c r="AO3114" s="118">
        <f t="shared" si="13"/>
        <v>52032.28</v>
      </c>
      <c r="AP3114" s="121">
        <f t="shared" si="14"/>
        <v>0</v>
      </c>
      <c r="AQ3114" s="122"/>
      <c r="AR3114" s="119"/>
    </row>
    <row r="3115" ht="22.5" customHeight="1">
      <c r="A3115" s="89">
        <v>46233.0</v>
      </c>
      <c r="B3115" s="90">
        <v>0.40902777777777777</v>
      </c>
      <c r="C3115" s="91" t="s">
        <v>1203</v>
      </c>
      <c r="D3115" s="129" t="str">
        <f t="array" ref="D3115">XLOOKUP(C3115,'DS ST'!A:A,'DS ST'!B:B)</f>
        <v>ECG</v>
      </c>
      <c r="E3115" s="94" t="str">
        <f t="array" ref="E3115">XLOOKUP($F3115,'GIÁ'!$A:$A,'GIÁ'!$E:$E)</f>
        <v>ĐÔNG</v>
      </c>
      <c r="F3115" s="94">
        <v>8.936077110187E12</v>
      </c>
      <c r="G3115" s="95" t="s">
        <v>2335</v>
      </c>
      <c r="H3115" s="95" t="s">
        <v>224</v>
      </c>
      <c r="I3115" s="96">
        <v>4.0</v>
      </c>
      <c r="J3115" s="96">
        <v>0.0</v>
      </c>
      <c r="K3115" s="98">
        <f t="shared" si="4"/>
        <v>4</v>
      </c>
      <c r="L3115" s="99" t="s">
        <v>6906</v>
      </c>
      <c r="M3115" s="100" t="s">
        <v>6907</v>
      </c>
      <c r="N3115" s="101" t="str">
        <f t="shared" si="139"/>
        <v>PT1590212-T0018936077110187</v>
      </c>
      <c r="O3115" s="128"/>
      <c r="P3115" s="100"/>
      <c r="Q3115" s="103">
        <f t="shared" si="5"/>
        <v>4</v>
      </c>
      <c r="R3115" s="161"/>
      <c r="S3115" s="105"/>
      <c r="T3115" s="106"/>
      <c r="U3115" s="107" t="s">
        <v>6565</v>
      </c>
      <c r="V3115" s="108" t="s">
        <v>756</v>
      </c>
      <c r="W3115" s="109" t="s">
        <v>1908</v>
      </c>
      <c r="X3115" s="110" t="str">
        <f t="shared" si="6"/>
        <v/>
      </c>
      <c r="Y3115" s="110" t="str">
        <f t="shared" si="7"/>
        <v/>
      </c>
      <c r="Z3115" s="109" t="s">
        <v>797</v>
      </c>
      <c r="AA3115" s="109" t="s">
        <v>802</v>
      </c>
      <c r="AB3115" s="106"/>
      <c r="AC3115" s="158"/>
      <c r="AD3115" s="160"/>
      <c r="AE3115" s="127"/>
      <c r="AF3115" s="113"/>
      <c r="AG3115" s="165" t="str">
        <f t="array" ref="AG3115">XLOOKUP(F3115,'CLV2'!A:A,'CLV2'!E:E)</f>
        <v>2.FROZEN FOODS</v>
      </c>
      <c r="AH3115" s="115" t="str">
        <f t="array" ref="AH3115">XLOOKUP(F3115,'CLV2'!A:A,'CLV2'!F:F)</f>
        <v>3.DUMPLINGS</v>
      </c>
      <c r="AI3115" s="115" t="str">
        <f t="shared" si="8"/>
        <v>Pack</v>
      </c>
      <c r="AJ3115" s="116">
        <f t="shared" si="9"/>
        <v>1</v>
      </c>
      <c r="AK3115" s="117" t="str">
        <f t="array" ref="AK3115">XLOOKUP(F3115,'GIÁ'!A:A,'GIÁ'!D:D)</f>
        <v>28137.41</v>
      </c>
      <c r="AL3115" s="118">
        <f t="shared" si="10"/>
        <v>112549.64</v>
      </c>
      <c r="AM3115" s="118">
        <f t="shared" si="11"/>
        <v>0</v>
      </c>
      <c r="AN3115" s="119">
        <f t="shared" si="12"/>
        <v>0</v>
      </c>
      <c r="AO3115" s="118">
        <f t="shared" si="13"/>
        <v>112549.64</v>
      </c>
      <c r="AP3115" s="121">
        <f t="shared" si="14"/>
        <v>0</v>
      </c>
      <c r="AQ3115" s="122"/>
      <c r="AR3115" s="119"/>
    </row>
    <row r="3116" ht="22.5" customHeight="1">
      <c r="A3116" s="89">
        <v>46233.0</v>
      </c>
      <c r="B3116" s="90">
        <v>0.40902777777777777</v>
      </c>
      <c r="C3116" s="91" t="s">
        <v>1203</v>
      </c>
      <c r="D3116" s="129" t="str">
        <f t="array" ref="D3116">XLOOKUP(C3116,'DS ST'!A:A,'DS ST'!B:B)</f>
        <v>ECG</v>
      </c>
      <c r="E3116" s="94" t="str">
        <f t="array" ref="E3116">XLOOKUP($F3116,'GIÁ'!$A:$A,'GIÁ'!$E:$E)</f>
        <v>ĐÔNG</v>
      </c>
      <c r="F3116" s="94">
        <v>8.934717266003E12</v>
      </c>
      <c r="G3116" s="95" t="s">
        <v>1721</v>
      </c>
      <c r="H3116" s="95" t="s">
        <v>224</v>
      </c>
      <c r="I3116" s="96">
        <v>2.0</v>
      </c>
      <c r="J3116" s="96">
        <v>0.0</v>
      </c>
      <c r="K3116" s="98">
        <f t="shared" si="4"/>
        <v>2</v>
      </c>
      <c r="L3116" s="99" t="s">
        <v>6906</v>
      </c>
      <c r="M3116" s="100" t="s">
        <v>6907</v>
      </c>
      <c r="N3116" s="101" t="str">
        <f t="shared" si="139"/>
        <v>PT1590212-T0018934717266003</v>
      </c>
      <c r="O3116" s="128"/>
      <c r="P3116" s="100"/>
      <c r="Q3116" s="103">
        <f t="shared" si="5"/>
        <v>2</v>
      </c>
      <c r="R3116" s="161"/>
      <c r="S3116" s="105"/>
      <c r="T3116" s="106"/>
      <c r="U3116" s="107" t="s">
        <v>6564</v>
      </c>
      <c r="V3116" s="108" t="s">
        <v>756</v>
      </c>
      <c r="W3116" s="109" t="s">
        <v>1908</v>
      </c>
      <c r="X3116" s="110" t="str">
        <f t="shared" si="6"/>
        <v/>
      </c>
      <c r="Y3116" s="110" t="str">
        <f t="shared" si="7"/>
        <v/>
      </c>
      <c r="Z3116" s="109" t="s">
        <v>797</v>
      </c>
      <c r="AA3116" s="109" t="s">
        <v>802</v>
      </c>
      <c r="AB3116" s="106"/>
      <c r="AC3116" s="158"/>
      <c r="AD3116" s="160"/>
      <c r="AE3116" s="127"/>
      <c r="AF3116" s="113"/>
      <c r="AG3116" s="165" t="str">
        <f t="array" ref="AG3116">XLOOKUP(F3116,'CLV2'!A:A,'CLV2'!E:E)</f>
        <v>2.FROZEN FOODS</v>
      </c>
      <c r="AH3116" s="115" t="str">
        <f t="array" ref="AH3116">XLOOKUP(F3116,'CLV2'!A:A,'CLV2'!F:F)</f>
        <v>3.HOTPOT AND FRIED</v>
      </c>
      <c r="AI3116" s="115" t="str">
        <f t="shared" si="8"/>
        <v>Pack</v>
      </c>
      <c r="AJ3116" s="116">
        <f t="shared" si="9"/>
        <v>1</v>
      </c>
      <c r="AK3116" s="117" t="str">
        <f t="array" ref="AK3116">XLOOKUP(F3116,'GIÁ'!A:A,'GIÁ'!D:D)</f>
        <v>54599.71</v>
      </c>
      <c r="AL3116" s="118">
        <f t="shared" si="10"/>
        <v>109199.42</v>
      </c>
      <c r="AM3116" s="118">
        <f t="shared" si="11"/>
        <v>0</v>
      </c>
      <c r="AN3116" s="119">
        <f t="shared" si="12"/>
        <v>0</v>
      </c>
      <c r="AO3116" s="118">
        <f t="shared" si="13"/>
        <v>109199.42</v>
      </c>
      <c r="AP3116" s="121">
        <f t="shared" si="14"/>
        <v>0</v>
      </c>
      <c r="AQ3116" s="122"/>
      <c r="AR3116" s="119"/>
    </row>
    <row r="3117" ht="22.5" customHeight="1">
      <c r="A3117" s="89">
        <v>46233.0</v>
      </c>
      <c r="B3117" s="90">
        <v>0.40902777777777777</v>
      </c>
      <c r="C3117" s="91" t="s">
        <v>1203</v>
      </c>
      <c r="D3117" s="129" t="str">
        <f t="array" ref="D3117">XLOOKUP(C3117,'DS ST'!A:A,'DS ST'!B:B)</f>
        <v>ECG</v>
      </c>
      <c r="E3117" s="94" t="str">
        <f t="array" ref="E3117">XLOOKUP($F3117,'GIÁ'!$A:$A,'GIÁ'!$E:$E)</f>
        <v>ĐÔNG</v>
      </c>
      <c r="F3117" s="94">
        <v>8.934717401336E12</v>
      </c>
      <c r="G3117" s="95" t="s">
        <v>1750</v>
      </c>
      <c r="H3117" s="95" t="s">
        <v>224</v>
      </c>
      <c r="I3117" s="96">
        <v>4.0</v>
      </c>
      <c r="J3117" s="96">
        <v>0.0</v>
      </c>
      <c r="K3117" s="98">
        <f t="shared" si="4"/>
        <v>4</v>
      </c>
      <c r="L3117" s="99" t="s">
        <v>6906</v>
      </c>
      <c r="M3117" s="100" t="s">
        <v>6907</v>
      </c>
      <c r="N3117" s="101" t="str">
        <f t="shared" si="139"/>
        <v>PT1590212-T0018934717401336</v>
      </c>
      <c r="O3117" s="128"/>
      <c r="P3117" s="100"/>
      <c r="Q3117" s="103">
        <f t="shared" si="5"/>
        <v>4</v>
      </c>
      <c r="R3117" s="161"/>
      <c r="S3117" s="105"/>
      <c r="T3117" s="106"/>
      <c r="U3117" s="107" t="s">
        <v>6585</v>
      </c>
      <c r="V3117" s="108" t="s">
        <v>756</v>
      </c>
      <c r="W3117" s="109" t="s">
        <v>1908</v>
      </c>
      <c r="X3117" s="110" t="str">
        <f t="shared" si="6"/>
        <v/>
      </c>
      <c r="Y3117" s="110" t="str">
        <f t="shared" si="7"/>
        <v/>
      </c>
      <c r="Z3117" s="109" t="s">
        <v>797</v>
      </c>
      <c r="AA3117" s="109" t="s">
        <v>802</v>
      </c>
      <c r="AB3117" s="106"/>
      <c r="AC3117" s="158"/>
      <c r="AD3117" s="160"/>
      <c r="AE3117" s="127"/>
      <c r="AF3117" s="113"/>
      <c r="AG3117" s="165" t="str">
        <f t="array" ref="AG3117">XLOOKUP(F3117,'CLV2'!A:A,'CLV2'!E:E)</f>
        <v>2.FROZEN FOODS</v>
      </c>
      <c r="AH3117" s="115" t="str">
        <f t="array" ref="AH3117">XLOOKUP(F3117,'CLV2'!A:A,'CLV2'!F:F)</f>
        <v>3.DUMPLINGS</v>
      </c>
      <c r="AI3117" s="115" t="str">
        <f t="shared" si="8"/>
        <v>Pack</v>
      </c>
      <c r="AJ3117" s="116">
        <f t="shared" si="9"/>
        <v>1</v>
      </c>
      <c r="AK3117" s="117" t="str">
        <f t="array" ref="AK3117">XLOOKUP(F3117,'GIÁ'!A:A,'GIÁ'!D:D)</f>
        <v>39374.44</v>
      </c>
      <c r="AL3117" s="118">
        <f t="shared" si="10"/>
        <v>157497.76</v>
      </c>
      <c r="AM3117" s="118">
        <f t="shared" si="11"/>
        <v>0</v>
      </c>
      <c r="AN3117" s="119">
        <f t="shared" si="12"/>
        <v>0</v>
      </c>
      <c r="AO3117" s="118">
        <f t="shared" si="13"/>
        <v>157497.76</v>
      </c>
      <c r="AP3117" s="121">
        <f t="shared" si="14"/>
        <v>0</v>
      </c>
      <c r="AQ3117" s="122"/>
      <c r="AR3117" s="119"/>
    </row>
    <row r="3118" ht="22.5" customHeight="1">
      <c r="A3118" s="89">
        <v>46233.0</v>
      </c>
      <c r="B3118" s="90">
        <v>0.40902777777777777</v>
      </c>
      <c r="C3118" s="91" t="s">
        <v>1203</v>
      </c>
      <c r="D3118" s="129" t="str">
        <f t="array" ref="D3118">XLOOKUP(C3118,'DS ST'!A:A,'DS ST'!B:B)</f>
        <v>ECG</v>
      </c>
      <c r="E3118" s="94" t="str">
        <f t="array" ref="E3118">XLOOKUP($F3118,'GIÁ'!$A:$A,'GIÁ'!$E:$E)</f>
        <v>ĐÔNG</v>
      </c>
      <c r="F3118" s="94">
        <v>8.934717262012E12</v>
      </c>
      <c r="G3118" s="95" t="s">
        <v>1715</v>
      </c>
      <c r="H3118" s="95" t="s">
        <v>224</v>
      </c>
      <c r="I3118" s="96">
        <v>4.0</v>
      </c>
      <c r="J3118" s="96">
        <v>0.0</v>
      </c>
      <c r="K3118" s="98">
        <f t="shared" si="4"/>
        <v>4</v>
      </c>
      <c r="L3118" s="99" t="s">
        <v>6906</v>
      </c>
      <c r="M3118" s="100" t="s">
        <v>6907</v>
      </c>
      <c r="N3118" s="101" t="str">
        <f t="shared" si="139"/>
        <v>PT1590212-T0018934717262012</v>
      </c>
      <c r="O3118" s="128"/>
      <c r="P3118" s="100"/>
      <c r="Q3118" s="103">
        <f t="shared" si="5"/>
        <v>4</v>
      </c>
      <c r="R3118" s="161"/>
      <c r="S3118" s="105"/>
      <c r="T3118" s="106"/>
      <c r="U3118" s="107" t="s">
        <v>6528</v>
      </c>
      <c r="V3118" s="108" t="s">
        <v>756</v>
      </c>
      <c r="W3118" s="109" t="s">
        <v>1908</v>
      </c>
      <c r="X3118" s="110" t="str">
        <f t="shared" si="6"/>
        <v/>
      </c>
      <c r="Y3118" s="110" t="str">
        <f t="shared" si="7"/>
        <v/>
      </c>
      <c r="Z3118" s="109" t="s">
        <v>797</v>
      </c>
      <c r="AA3118" s="109" t="s">
        <v>802</v>
      </c>
      <c r="AB3118" s="106"/>
      <c r="AC3118" s="158"/>
      <c r="AD3118" s="160"/>
      <c r="AE3118" s="127"/>
      <c r="AF3118" s="113"/>
      <c r="AG3118" s="165" t="str">
        <f t="array" ref="AG3118">XLOOKUP(F3118,'CLV2'!A:A,'CLV2'!E:E)</f>
        <v>2.FROZEN FOODS</v>
      </c>
      <c r="AH3118" s="115" t="str">
        <f t="array" ref="AH3118">XLOOKUP(F3118,'CLV2'!A:A,'CLV2'!F:F)</f>
        <v>3.HOTPOT AND FRIED</v>
      </c>
      <c r="AI3118" s="115" t="str">
        <f t="shared" si="8"/>
        <v>Pack</v>
      </c>
      <c r="AJ3118" s="116">
        <f t="shared" si="9"/>
        <v>1</v>
      </c>
      <c r="AK3118" s="117" t="str">
        <f t="array" ref="AK3118">XLOOKUP(F3118,'GIÁ'!A:A,'GIÁ'!D:D)</f>
        <v>32686.96</v>
      </c>
      <c r="AL3118" s="118">
        <f t="shared" si="10"/>
        <v>130747.84</v>
      </c>
      <c r="AM3118" s="118">
        <f t="shared" si="11"/>
        <v>0</v>
      </c>
      <c r="AN3118" s="119">
        <f t="shared" si="12"/>
        <v>0</v>
      </c>
      <c r="AO3118" s="118">
        <f t="shared" si="13"/>
        <v>130747.84</v>
      </c>
      <c r="AP3118" s="121">
        <f t="shared" si="14"/>
        <v>0</v>
      </c>
      <c r="AQ3118" s="122"/>
      <c r="AR3118" s="119"/>
    </row>
    <row r="3119" ht="22.5" customHeight="1">
      <c r="A3119" s="89">
        <v>46233.0</v>
      </c>
      <c r="B3119" s="90">
        <v>0.40902777777777777</v>
      </c>
      <c r="C3119" s="91" t="s">
        <v>1203</v>
      </c>
      <c r="D3119" s="129" t="str">
        <f t="array" ref="D3119">XLOOKUP(C3119,'DS ST'!A:A,'DS ST'!B:B)</f>
        <v>ECG</v>
      </c>
      <c r="E3119" s="94" t="str">
        <f t="array" ref="E3119">XLOOKUP($F3119,'GIÁ'!$A:$A,'GIÁ'!$E:$E)</f>
        <v>ĐÔNG</v>
      </c>
      <c r="F3119" s="94">
        <v>8.935275600797E12</v>
      </c>
      <c r="G3119" s="95" t="s">
        <v>1996</v>
      </c>
      <c r="H3119" s="95" t="s">
        <v>224</v>
      </c>
      <c r="I3119" s="96">
        <v>2.0</v>
      </c>
      <c r="J3119" s="96">
        <v>0.0</v>
      </c>
      <c r="K3119" s="98">
        <f t="shared" si="4"/>
        <v>2</v>
      </c>
      <c r="L3119" s="99" t="s">
        <v>6906</v>
      </c>
      <c r="M3119" s="100" t="s">
        <v>6907</v>
      </c>
      <c r="N3119" s="101" t="str">
        <f t="shared" si="139"/>
        <v>PT1590212-T0018935275600797</v>
      </c>
      <c r="O3119" s="128"/>
      <c r="P3119" s="100"/>
      <c r="Q3119" s="103">
        <f t="shared" si="5"/>
        <v>2</v>
      </c>
      <c r="R3119" s="161"/>
      <c r="S3119" s="105"/>
      <c r="T3119" s="106"/>
      <c r="U3119" s="107" t="s">
        <v>6556</v>
      </c>
      <c r="V3119" s="108" t="s">
        <v>756</v>
      </c>
      <c r="W3119" s="109" t="s">
        <v>1908</v>
      </c>
      <c r="X3119" s="110" t="str">
        <f t="shared" si="6"/>
        <v/>
      </c>
      <c r="Y3119" s="110" t="str">
        <f t="shared" si="7"/>
        <v/>
      </c>
      <c r="Z3119" s="109" t="s">
        <v>797</v>
      </c>
      <c r="AA3119" s="109" t="s">
        <v>802</v>
      </c>
      <c r="AB3119" s="106"/>
      <c r="AC3119" s="158"/>
      <c r="AD3119" s="160"/>
      <c r="AE3119" s="127"/>
      <c r="AF3119" s="113"/>
      <c r="AG3119" s="165" t="str">
        <f t="array" ref="AG3119">XLOOKUP(F3119,'CLV2'!A:A,'CLV2'!E:E)</f>
        <v>2.FROZEN FOODS</v>
      </c>
      <c r="AH3119" s="115" t="str">
        <f t="array" ref="AH3119">XLOOKUP(F3119,'CLV2'!A:A,'CLV2'!F:F)</f>
        <v>3.HOTPOT AND FRIED</v>
      </c>
      <c r="AI3119" s="115" t="str">
        <f t="shared" si="8"/>
        <v>Pack</v>
      </c>
      <c r="AJ3119" s="116">
        <f t="shared" si="9"/>
        <v>1</v>
      </c>
      <c r="AK3119" s="117" t="str">
        <f t="array" ref="AK3119">XLOOKUP(F3119,'GIÁ'!A:A,'GIÁ'!D:D)</f>
        <v>27342.60</v>
      </c>
      <c r="AL3119" s="118">
        <f t="shared" si="10"/>
        <v>54685.2</v>
      </c>
      <c r="AM3119" s="118">
        <f t="shared" si="11"/>
        <v>0</v>
      </c>
      <c r="AN3119" s="119">
        <f t="shared" si="12"/>
        <v>0</v>
      </c>
      <c r="AO3119" s="118">
        <f t="shared" si="13"/>
        <v>54685.2</v>
      </c>
      <c r="AP3119" s="121">
        <f t="shared" si="14"/>
        <v>0</v>
      </c>
      <c r="AQ3119" s="122"/>
      <c r="AR3119" s="119"/>
    </row>
    <row r="3120" ht="22.5" customHeight="1">
      <c r="A3120" s="89">
        <v>46233.0</v>
      </c>
      <c r="B3120" s="90">
        <v>0.40902777777777777</v>
      </c>
      <c r="C3120" s="91" t="s">
        <v>1203</v>
      </c>
      <c r="D3120" s="129" t="str">
        <f t="array" ref="D3120">XLOOKUP(C3120,'DS ST'!A:A,'DS ST'!B:B)</f>
        <v>ECG</v>
      </c>
      <c r="E3120" s="94" t="str">
        <f t="array" ref="E3120">XLOOKUP($F3120,'GIÁ'!$A:$A,'GIÁ'!$E:$E)</f>
        <v>ĐÔNG</v>
      </c>
      <c r="F3120" s="94">
        <v>8.93607627967E12</v>
      </c>
      <c r="G3120" s="95" t="s">
        <v>2317</v>
      </c>
      <c r="H3120" s="95" t="s">
        <v>224</v>
      </c>
      <c r="I3120" s="96">
        <v>2.0</v>
      </c>
      <c r="J3120" s="96">
        <v>0.0</v>
      </c>
      <c r="K3120" s="98">
        <f t="shared" si="4"/>
        <v>2</v>
      </c>
      <c r="L3120" s="99" t="s">
        <v>6906</v>
      </c>
      <c r="M3120" s="100" t="s">
        <v>6907</v>
      </c>
      <c r="N3120" s="101" t="str">
        <f t="shared" si="139"/>
        <v>PT1590212-T0018936076279670</v>
      </c>
      <c r="O3120" s="128"/>
      <c r="P3120" s="100"/>
      <c r="Q3120" s="103">
        <f t="shared" si="5"/>
        <v>2</v>
      </c>
      <c r="R3120" s="161"/>
      <c r="S3120" s="105"/>
      <c r="T3120" s="106"/>
      <c r="U3120" s="107" t="s">
        <v>6530</v>
      </c>
      <c r="V3120" s="108" t="s">
        <v>756</v>
      </c>
      <c r="W3120" s="109" t="s">
        <v>1908</v>
      </c>
      <c r="X3120" s="110" t="str">
        <f t="shared" si="6"/>
        <v/>
      </c>
      <c r="Y3120" s="110" t="str">
        <f t="shared" si="7"/>
        <v/>
      </c>
      <c r="Z3120" s="109" t="s">
        <v>797</v>
      </c>
      <c r="AA3120" s="109" t="s">
        <v>802</v>
      </c>
      <c r="AB3120" s="106"/>
      <c r="AC3120" s="158"/>
      <c r="AD3120" s="160"/>
      <c r="AE3120" s="127"/>
      <c r="AF3120" s="113"/>
      <c r="AG3120" s="165" t="str">
        <f t="array" ref="AG3120">XLOOKUP(F3120,'CLV2'!A:A,'CLV2'!E:E)</f>
        <v>2.FROZEN FOODS</v>
      </c>
      <c r="AH3120" s="115" t="str">
        <f t="array" ref="AH3120">XLOOKUP(F3120,'CLV2'!A:A,'CLV2'!F:F)</f>
        <v>3.PASTRY AND DESSERTS</v>
      </c>
      <c r="AI3120" s="115" t="str">
        <f t="shared" si="8"/>
        <v>Pack</v>
      </c>
      <c r="AJ3120" s="116">
        <f t="shared" si="9"/>
        <v>1</v>
      </c>
      <c r="AK3120" s="117" t="str">
        <f t="array" ref="AK3120">XLOOKUP(F3120,'GIÁ'!A:A,'GIÁ'!D:D)</f>
        <v>26872.96</v>
      </c>
      <c r="AL3120" s="118">
        <f t="shared" si="10"/>
        <v>53745.92</v>
      </c>
      <c r="AM3120" s="118">
        <f t="shared" si="11"/>
        <v>0</v>
      </c>
      <c r="AN3120" s="119">
        <f t="shared" si="12"/>
        <v>0</v>
      </c>
      <c r="AO3120" s="118">
        <f t="shared" si="13"/>
        <v>53745.92</v>
      </c>
      <c r="AP3120" s="121">
        <f t="shared" si="14"/>
        <v>0</v>
      </c>
      <c r="AQ3120" s="122"/>
      <c r="AR3120" s="119"/>
    </row>
    <row r="3121" ht="22.5" customHeight="1">
      <c r="A3121" s="89">
        <v>46233.0</v>
      </c>
      <c r="B3121" s="90">
        <v>0.40902777777777777</v>
      </c>
      <c r="C3121" s="91" t="s">
        <v>1203</v>
      </c>
      <c r="D3121" s="129" t="str">
        <f t="array" ref="D3121">XLOOKUP(C3121,'DS ST'!A:A,'DS ST'!B:B)</f>
        <v>ECG</v>
      </c>
      <c r="E3121" s="94" t="str">
        <f t="array" ref="E3121">XLOOKUP($F3121,'GIÁ'!$A:$A,'GIÁ'!$E:$E)</f>
        <v>ĐÔNG</v>
      </c>
      <c r="F3121" s="94">
        <v>8.934717261336E12</v>
      </c>
      <c r="G3121" s="95" t="s">
        <v>1710</v>
      </c>
      <c r="H3121" s="95" t="s">
        <v>224</v>
      </c>
      <c r="I3121" s="96">
        <v>2.0</v>
      </c>
      <c r="J3121" s="96">
        <v>0.0</v>
      </c>
      <c r="K3121" s="98">
        <f t="shared" si="4"/>
        <v>2</v>
      </c>
      <c r="L3121" s="99" t="s">
        <v>6906</v>
      </c>
      <c r="M3121" s="100" t="s">
        <v>6907</v>
      </c>
      <c r="N3121" s="101" t="str">
        <f t="shared" si="139"/>
        <v>PT1590212-T0018934717261336</v>
      </c>
      <c r="O3121" s="128"/>
      <c r="P3121" s="100"/>
      <c r="Q3121" s="103">
        <f t="shared" si="5"/>
        <v>2</v>
      </c>
      <c r="R3121" s="161"/>
      <c r="S3121" s="105"/>
      <c r="T3121" s="106"/>
      <c r="U3121" s="107" t="s">
        <v>6677</v>
      </c>
      <c r="V3121" s="108" t="s">
        <v>756</v>
      </c>
      <c r="W3121" s="109" t="s">
        <v>1908</v>
      </c>
      <c r="X3121" s="110" t="str">
        <f t="shared" si="6"/>
        <v/>
      </c>
      <c r="Y3121" s="110" t="str">
        <f t="shared" si="7"/>
        <v/>
      </c>
      <c r="Z3121" s="109" t="s">
        <v>797</v>
      </c>
      <c r="AA3121" s="109" t="s">
        <v>802</v>
      </c>
      <c r="AB3121" s="106"/>
      <c r="AC3121" s="158"/>
      <c r="AD3121" s="160"/>
      <c r="AE3121" s="127"/>
      <c r="AF3121" s="113"/>
      <c r="AG3121" s="165" t="str">
        <f t="array" ref="AG3121">XLOOKUP(F3121,'CLV2'!A:A,'CLV2'!E:E)</f>
        <v>2.FROZEN FOODS</v>
      </c>
      <c r="AH3121" s="115" t="str">
        <f t="array" ref="AH3121">XLOOKUP(F3121,'CLV2'!A:A,'CLV2'!F:F)</f>
        <v>3.HOTPOT AND FRIED</v>
      </c>
      <c r="AI3121" s="115" t="str">
        <f t="shared" si="8"/>
        <v>Pack</v>
      </c>
      <c r="AJ3121" s="116">
        <f t="shared" si="9"/>
        <v>1</v>
      </c>
      <c r="AK3121" s="117" t="str">
        <f t="array" ref="AK3121">XLOOKUP(F3121,'GIÁ'!A:A,'GIÁ'!D:D)</f>
        <v>46253.48</v>
      </c>
      <c r="AL3121" s="118">
        <f t="shared" si="10"/>
        <v>92506.96</v>
      </c>
      <c r="AM3121" s="118">
        <f t="shared" si="11"/>
        <v>0</v>
      </c>
      <c r="AN3121" s="119">
        <f t="shared" si="12"/>
        <v>0</v>
      </c>
      <c r="AO3121" s="118">
        <f t="shared" si="13"/>
        <v>92506.96</v>
      </c>
      <c r="AP3121" s="121">
        <f t="shared" si="14"/>
        <v>0</v>
      </c>
      <c r="AQ3121" s="122"/>
      <c r="AR3121" s="119"/>
    </row>
    <row r="3122" ht="22.5" customHeight="1">
      <c r="A3122" s="89">
        <v>46233.0</v>
      </c>
      <c r="B3122" s="90">
        <v>0.40902777777777777</v>
      </c>
      <c r="C3122" s="91" t="s">
        <v>1203</v>
      </c>
      <c r="D3122" s="129" t="str">
        <f t="array" ref="D3122">XLOOKUP(C3122,'DS ST'!A:A,'DS ST'!B:B)</f>
        <v>ECG</v>
      </c>
      <c r="E3122" s="94" t="str">
        <f t="array" ref="E3122">XLOOKUP($F3122,'GIÁ'!$A:$A,'GIÁ'!$E:$E)</f>
        <v>ĐÔNG</v>
      </c>
      <c r="F3122" s="94">
        <v>8.934717264474E12</v>
      </c>
      <c r="G3122" s="95" t="s">
        <v>1717</v>
      </c>
      <c r="H3122" s="95" t="s">
        <v>224</v>
      </c>
      <c r="I3122" s="96">
        <v>2.0</v>
      </c>
      <c r="J3122" s="96">
        <v>0.0</v>
      </c>
      <c r="K3122" s="98">
        <f t="shared" si="4"/>
        <v>2</v>
      </c>
      <c r="L3122" s="99" t="s">
        <v>6906</v>
      </c>
      <c r="M3122" s="100" t="s">
        <v>6907</v>
      </c>
      <c r="N3122" s="101" t="str">
        <f t="shared" si="139"/>
        <v>PT1590212-T0018934717264474</v>
      </c>
      <c r="O3122" s="128"/>
      <c r="P3122" s="100"/>
      <c r="Q3122" s="103">
        <f t="shared" si="5"/>
        <v>2</v>
      </c>
      <c r="R3122" s="161"/>
      <c r="S3122" s="105"/>
      <c r="T3122" s="106"/>
      <c r="U3122" s="107" t="s">
        <v>6567</v>
      </c>
      <c r="V3122" s="108" t="s">
        <v>756</v>
      </c>
      <c r="W3122" s="109" t="s">
        <v>1908</v>
      </c>
      <c r="X3122" s="110" t="str">
        <f t="shared" si="6"/>
        <v/>
      </c>
      <c r="Y3122" s="110" t="str">
        <f t="shared" si="7"/>
        <v/>
      </c>
      <c r="Z3122" s="109" t="s">
        <v>797</v>
      </c>
      <c r="AA3122" s="109" t="s">
        <v>802</v>
      </c>
      <c r="AB3122" s="106"/>
      <c r="AC3122" s="158"/>
      <c r="AD3122" s="160"/>
      <c r="AE3122" s="127"/>
      <c r="AF3122" s="113"/>
      <c r="AG3122" s="165" t="str">
        <f t="array" ref="AG3122">XLOOKUP(F3122,'CLV2'!A:A,'CLV2'!E:E)</f>
        <v>2.FROZEN FOODS</v>
      </c>
      <c r="AH3122" s="115" t="str">
        <f t="array" ref="AH3122">XLOOKUP(F3122,'CLV2'!A:A,'CLV2'!F:F)</f>
        <v>3.HOTPOT AND FRIED</v>
      </c>
      <c r="AI3122" s="115" t="str">
        <f t="shared" si="8"/>
        <v>Pack</v>
      </c>
      <c r="AJ3122" s="116">
        <f t="shared" si="9"/>
        <v>1</v>
      </c>
      <c r="AK3122" s="117" t="str">
        <f t="array" ref="AK3122">XLOOKUP(F3122,'GIÁ'!A:A,'GIÁ'!D:D)</f>
        <v>45233.68</v>
      </c>
      <c r="AL3122" s="118">
        <f t="shared" si="10"/>
        <v>90467.36</v>
      </c>
      <c r="AM3122" s="118">
        <f t="shared" si="11"/>
        <v>0</v>
      </c>
      <c r="AN3122" s="119">
        <f t="shared" si="12"/>
        <v>0</v>
      </c>
      <c r="AO3122" s="118">
        <f t="shared" si="13"/>
        <v>90467.36</v>
      </c>
      <c r="AP3122" s="121">
        <f t="shared" si="14"/>
        <v>0</v>
      </c>
      <c r="AQ3122" s="122"/>
      <c r="AR3122" s="119"/>
    </row>
    <row r="3123" ht="22.5" customHeight="1">
      <c r="A3123" s="89">
        <v>46233.0</v>
      </c>
      <c r="B3123" s="90">
        <v>0.40902777777777777</v>
      </c>
      <c r="C3123" s="91" t="s">
        <v>1203</v>
      </c>
      <c r="D3123" s="129" t="str">
        <f t="array" ref="D3123">XLOOKUP(C3123,'DS ST'!A:A,'DS ST'!B:B)</f>
        <v>ECG</v>
      </c>
      <c r="E3123" s="94" t="str">
        <f t="array" ref="E3123">XLOOKUP($F3123,'GIÁ'!$A:$A,'GIÁ'!$E:$E)</f>
        <v>ĐÔNG</v>
      </c>
      <c r="F3123" s="94">
        <v>8.936077113676E12</v>
      </c>
      <c r="G3123" s="95" t="s">
        <v>2361</v>
      </c>
      <c r="H3123" s="95" t="s">
        <v>57</v>
      </c>
      <c r="I3123" s="96">
        <v>2.0</v>
      </c>
      <c r="J3123" s="96">
        <v>0.0</v>
      </c>
      <c r="K3123" s="98">
        <f t="shared" si="4"/>
        <v>2</v>
      </c>
      <c r="L3123" s="99" t="s">
        <v>6906</v>
      </c>
      <c r="M3123" s="100" t="s">
        <v>6907</v>
      </c>
      <c r="N3123" s="101" t="str">
        <f t="shared" si="139"/>
        <v>PT1590212-T0018936077113676</v>
      </c>
      <c r="O3123" s="128"/>
      <c r="P3123" s="100"/>
      <c r="Q3123" s="103">
        <f t="shared" si="5"/>
        <v>2</v>
      </c>
      <c r="R3123" s="161"/>
      <c r="S3123" s="105"/>
      <c r="T3123" s="106"/>
      <c r="U3123" s="107" t="s">
        <v>6683</v>
      </c>
      <c r="V3123" s="108" t="s">
        <v>756</v>
      </c>
      <c r="W3123" s="109" t="s">
        <v>1908</v>
      </c>
      <c r="X3123" s="110" t="str">
        <f t="shared" si="6"/>
        <v/>
      </c>
      <c r="Y3123" s="110" t="str">
        <f t="shared" si="7"/>
        <v/>
      </c>
      <c r="Z3123" s="109" t="s">
        <v>797</v>
      </c>
      <c r="AA3123" s="109" t="s">
        <v>802</v>
      </c>
      <c r="AB3123" s="106"/>
      <c r="AC3123" s="158"/>
      <c r="AD3123" s="160"/>
      <c r="AE3123" s="127"/>
      <c r="AF3123" s="113"/>
      <c r="AG3123" s="165" t="str">
        <f t="array" ref="AG3123">XLOOKUP(F3123,'CLV2'!A:A,'CLV2'!E:E)</f>
        <v>2.FROZEN FOODS</v>
      </c>
      <c r="AH3123" s="115" t="str">
        <f t="array" ref="AH3123">XLOOKUP(F3123,'CLV2'!A:A,'CLV2'!F:F)</f>
        <v>3.PIZZA - READY MEALS</v>
      </c>
      <c r="AI3123" s="115" t="str">
        <f t="shared" si="8"/>
        <v>Pack</v>
      </c>
      <c r="AJ3123" s="116">
        <f t="shared" si="9"/>
        <v>1</v>
      </c>
      <c r="AK3123" s="117" t="str">
        <f t="array" ref="AK3123">XLOOKUP(F3123,'GIÁ'!A:A,'GIÁ'!D:D)</f>
        <v>34532.34</v>
      </c>
      <c r="AL3123" s="118">
        <f t="shared" si="10"/>
        <v>69064.68</v>
      </c>
      <c r="AM3123" s="118">
        <f t="shared" si="11"/>
        <v>0</v>
      </c>
      <c r="AN3123" s="119">
        <f t="shared" si="12"/>
        <v>0</v>
      </c>
      <c r="AO3123" s="118">
        <f t="shared" si="13"/>
        <v>69064.68</v>
      </c>
      <c r="AP3123" s="121">
        <f t="shared" si="14"/>
        <v>0</v>
      </c>
      <c r="AQ3123" s="122"/>
      <c r="AR3123" s="119"/>
    </row>
    <row r="3124" ht="22.5" customHeight="1">
      <c r="A3124" s="89">
        <v>46233.0</v>
      </c>
      <c r="B3124" s="90">
        <v>0.40902777777777777</v>
      </c>
      <c r="C3124" s="91" t="s">
        <v>1203</v>
      </c>
      <c r="D3124" s="129" t="str">
        <f t="array" ref="D3124">XLOOKUP(C3124,'DS ST'!A:A,'DS ST'!B:B)</f>
        <v>ECG</v>
      </c>
      <c r="E3124" s="94" t="str">
        <f t="array" ref="E3124">XLOOKUP($F3124,'GIÁ'!$A:$A,'GIÁ'!$E:$E)</f>
        <v>ĐÔNG</v>
      </c>
      <c r="F3124" s="94">
        <v>8.938562334023E12</v>
      </c>
      <c r="G3124" s="95" t="s">
        <v>3181</v>
      </c>
      <c r="H3124" s="95" t="s">
        <v>57</v>
      </c>
      <c r="I3124" s="96">
        <v>2.0</v>
      </c>
      <c r="J3124" s="96">
        <v>0.0</v>
      </c>
      <c r="K3124" s="98">
        <f t="shared" si="4"/>
        <v>2</v>
      </c>
      <c r="L3124" s="99" t="s">
        <v>6906</v>
      </c>
      <c r="M3124" s="100" t="s">
        <v>6907</v>
      </c>
      <c r="N3124" s="101" t="str">
        <f t="shared" si="139"/>
        <v>PT1590212-T0018938562334023</v>
      </c>
      <c r="O3124" s="128"/>
      <c r="P3124" s="100"/>
      <c r="Q3124" s="103">
        <f t="shared" si="5"/>
        <v>2</v>
      </c>
      <c r="R3124" s="161"/>
      <c r="S3124" s="105"/>
      <c r="T3124" s="106"/>
      <c r="U3124" s="107" t="s">
        <v>6555</v>
      </c>
      <c r="V3124" s="108" t="s">
        <v>756</v>
      </c>
      <c r="W3124" s="109" t="s">
        <v>1908</v>
      </c>
      <c r="X3124" s="110" t="str">
        <f t="shared" si="6"/>
        <v/>
      </c>
      <c r="Y3124" s="110" t="str">
        <f t="shared" si="7"/>
        <v/>
      </c>
      <c r="Z3124" s="109" t="s">
        <v>797</v>
      </c>
      <c r="AA3124" s="109" t="s">
        <v>802</v>
      </c>
      <c r="AB3124" s="106"/>
      <c r="AC3124" s="158"/>
      <c r="AD3124" s="160"/>
      <c r="AE3124" s="127"/>
      <c r="AF3124" s="113"/>
      <c r="AG3124" s="165" t="str">
        <f t="array" ref="AG3124">XLOOKUP(F3124,'CLV2'!A:A,'CLV2'!E:E)</f>
        <v>2.FROZEN FOODS</v>
      </c>
      <c r="AH3124" s="115" t="str">
        <f t="array" ref="AH3124">XLOOKUP(F3124,'CLV2'!A:A,'CLV2'!F:F)</f>
        <v>3.PIZZA - READY MEALS</v>
      </c>
      <c r="AI3124" s="115" t="str">
        <f t="shared" si="8"/>
        <v>Pack</v>
      </c>
      <c r="AJ3124" s="116">
        <f t="shared" si="9"/>
        <v>1</v>
      </c>
      <c r="AK3124" s="117" t="str">
        <f t="array" ref="AK3124">XLOOKUP(F3124,'GIÁ'!A:A,'GIÁ'!D:D)</f>
        <v>43635.50</v>
      </c>
      <c r="AL3124" s="118">
        <f t="shared" si="10"/>
        <v>87271</v>
      </c>
      <c r="AM3124" s="118">
        <f t="shared" si="11"/>
        <v>0</v>
      </c>
      <c r="AN3124" s="119">
        <f t="shared" si="12"/>
        <v>0</v>
      </c>
      <c r="AO3124" s="118">
        <f t="shared" si="13"/>
        <v>87271</v>
      </c>
      <c r="AP3124" s="121">
        <f t="shared" si="14"/>
        <v>0</v>
      </c>
      <c r="AQ3124" s="122"/>
      <c r="AR3124" s="119"/>
    </row>
    <row r="3125" ht="22.5" customHeight="1">
      <c r="A3125" s="89">
        <v>46233.0</v>
      </c>
      <c r="B3125" s="90">
        <v>0.40902777777777777</v>
      </c>
      <c r="C3125" s="91" t="s">
        <v>1203</v>
      </c>
      <c r="D3125" s="129" t="str">
        <f t="array" ref="D3125">XLOOKUP(C3125,'DS ST'!A:A,'DS ST'!B:B)</f>
        <v>ECG</v>
      </c>
      <c r="E3125" s="94" t="str">
        <f t="array" ref="E3125">XLOOKUP($F3125,'GIÁ'!$A:$A,'GIÁ'!$E:$E)</f>
        <v>ĐÔNG</v>
      </c>
      <c r="F3125" s="94">
        <v>8.93623909005E12</v>
      </c>
      <c r="G3125" s="95" t="s">
        <v>2717</v>
      </c>
      <c r="H3125" s="95" t="s">
        <v>75</v>
      </c>
      <c r="I3125" s="96">
        <v>6.0</v>
      </c>
      <c r="J3125" s="96">
        <v>0.0</v>
      </c>
      <c r="K3125" s="98">
        <f t="shared" si="4"/>
        <v>6</v>
      </c>
      <c r="L3125" s="99" t="s">
        <v>6906</v>
      </c>
      <c r="M3125" s="100" t="s">
        <v>6907</v>
      </c>
      <c r="N3125" s="101" t="str">
        <f t="shared" si="139"/>
        <v>PT1590212-T0018936239090050</v>
      </c>
      <c r="O3125" s="128"/>
      <c r="P3125" s="100"/>
      <c r="Q3125" s="103">
        <f t="shared" si="5"/>
        <v>6</v>
      </c>
      <c r="R3125" s="161"/>
      <c r="S3125" s="105"/>
      <c r="T3125" s="106"/>
      <c r="U3125" s="107" t="s">
        <v>6538</v>
      </c>
      <c r="V3125" s="108" t="s">
        <v>756</v>
      </c>
      <c r="W3125" s="109" t="s">
        <v>1908</v>
      </c>
      <c r="X3125" s="110" t="str">
        <f t="shared" si="6"/>
        <v/>
      </c>
      <c r="Y3125" s="110" t="str">
        <f t="shared" si="7"/>
        <v/>
      </c>
      <c r="Z3125" s="109" t="s">
        <v>797</v>
      </c>
      <c r="AA3125" s="109" t="s">
        <v>802</v>
      </c>
      <c r="AB3125" s="106"/>
      <c r="AC3125" s="158"/>
      <c r="AD3125" s="160"/>
      <c r="AE3125" s="127"/>
      <c r="AF3125" s="113"/>
      <c r="AG3125" s="165" t="str">
        <f t="array" ref="AG3125">XLOOKUP(F3125,'CLV2'!A:A,'CLV2'!E:E)</f>
        <v>2.MEAT</v>
      </c>
      <c r="AH3125" s="115" t="str">
        <f t="array" ref="AH3125">XLOOKUP(F3125,'CLV2'!A:A,'CLV2'!F:F)</f>
        <v>3.FROZEN MEAT</v>
      </c>
      <c r="AI3125" s="115" t="str">
        <f t="shared" si="8"/>
        <v>Pack</v>
      </c>
      <c r="AJ3125" s="116">
        <f t="shared" si="9"/>
        <v>1</v>
      </c>
      <c r="AK3125" s="117" t="str">
        <f t="array" ref="AK3125">XLOOKUP(F3125,'GIÁ'!A:A,'GIÁ'!D:D)</f>
        <v>118354.38</v>
      </c>
      <c r="AL3125" s="118">
        <f t="shared" si="10"/>
        <v>710126.28</v>
      </c>
      <c r="AM3125" s="118">
        <f t="shared" si="11"/>
        <v>0</v>
      </c>
      <c r="AN3125" s="119">
        <f t="shared" si="12"/>
        <v>0</v>
      </c>
      <c r="AO3125" s="118">
        <f t="shared" si="13"/>
        <v>710126.28</v>
      </c>
      <c r="AP3125" s="121">
        <f t="shared" si="14"/>
        <v>0</v>
      </c>
      <c r="AQ3125" s="122"/>
      <c r="AR3125" s="119"/>
    </row>
    <row r="3126" ht="22.5" customHeight="1">
      <c r="A3126" s="89">
        <v>46233.0</v>
      </c>
      <c r="B3126" s="90">
        <v>0.40902777777777777</v>
      </c>
      <c r="C3126" s="91" t="s">
        <v>1203</v>
      </c>
      <c r="D3126" s="129" t="str">
        <f t="array" ref="D3126">XLOOKUP(C3126,'DS ST'!A:A,'DS ST'!B:B)</f>
        <v>ECG</v>
      </c>
      <c r="E3126" s="94" t="str">
        <f t="array" ref="E3126">XLOOKUP($F3126,'GIÁ'!$A:$A,'GIÁ'!$E:$E)</f>
        <v>ĐÔNG</v>
      </c>
      <c r="F3126" s="94">
        <v>8.936190860716E12</v>
      </c>
      <c r="G3126" s="95" t="s">
        <v>2610</v>
      </c>
      <c r="H3126" s="95" t="s">
        <v>93</v>
      </c>
      <c r="I3126" s="96">
        <v>7.0</v>
      </c>
      <c r="J3126" s="96">
        <v>0.0</v>
      </c>
      <c r="K3126" s="98">
        <f t="shared" si="4"/>
        <v>7</v>
      </c>
      <c r="L3126" s="99" t="s">
        <v>6906</v>
      </c>
      <c r="M3126" s="100" t="s">
        <v>6907</v>
      </c>
      <c r="N3126" s="101" t="str">
        <f t="shared" si="139"/>
        <v>PT1590212-T0018936190860716</v>
      </c>
      <c r="O3126" s="128"/>
      <c r="P3126" s="100"/>
      <c r="Q3126" s="103">
        <f t="shared" si="5"/>
        <v>7</v>
      </c>
      <c r="R3126" s="161"/>
      <c r="S3126" s="105"/>
      <c r="T3126" s="106"/>
      <c r="U3126" s="107" t="s">
        <v>6539</v>
      </c>
      <c r="V3126" s="108" t="s">
        <v>756</v>
      </c>
      <c r="W3126" s="109" t="s">
        <v>1908</v>
      </c>
      <c r="X3126" s="110" t="str">
        <f t="shared" si="6"/>
        <v/>
      </c>
      <c r="Y3126" s="110" t="str">
        <f t="shared" si="7"/>
        <v/>
      </c>
      <c r="Z3126" s="109" t="s">
        <v>797</v>
      </c>
      <c r="AA3126" s="109" t="s">
        <v>802</v>
      </c>
      <c r="AB3126" s="106"/>
      <c r="AC3126" s="158"/>
      <c r="AD3126" s="160"/>
      <c r="AE3126" s="127"/>
      <c r="AF3126" s="113"/>
      <c r="AG3126" s="165" t="str">
        <f t="array" ref="AG3126">XLOOKUP(F3126,'CLV2'!A:A,'CLV2'!E:E)</f>
        <v>2.MEAT</v>
      </c>
      <c r="AH3126" s="115" t="str">
        <f t="array" ref="AH3126">XLOOKUP(F3126,'CLV2'!A:A,'CLV2'!F:F)</f>
        <v>3.FROZEN MEAT</v>
      </c>
      <c r="AI3126" s="115" t="str">
        <f t="shared" si="8"/>
        <v>Pack</v>
      </c>
      <c r="AJ3126" s="116">
        <f t="shared" si="9"/>
        <v>1</v>
      </c>
      <c r="AK3126" s="117" t="str">
        <f t="array" ref="AK3126">XLOOKUP(F3126,'GIÁ'!A:A,'GIÁ'!D:D)</f>
        <v>49176.27</v>
      </c>
      <c r="AL3126" s="118">
        <f t="shared" si="10"/>
        <v>344233.89</v>
      </c>
      <c r="AM3126" s="118">
        <f t="shared" si="11"/>
        <v>0</v>
      </c>
      <c r="AN3126" s="119">
        <f t="shared" si="12"/>
        <v>0</v>
      </c>
      <c r="AO3126" s="118">
        <f t="shared" si="13"/>
        <v>344233.89</v>
      </c>
      <c r="AP3126" s="121">
        <f t="shared" si="14"/>
        <v>0</v>
      </c>
      <c r="AQ3126" s="122"/>
      <c r="AR3126" s="119"/>
    </row>
    <row r="3127" ht="22.5" customHeight="1">
      <c r="A3127" s="89">
        <v>46233.0</v>
      </c>
      <c r="B3127" s="90">
        <v>0.40902777777777777</v>
      </c>
      <c r="C3127" s="91" t="s">
        <v>1203</v>
      </c>
      <c r="D3127" s="129" t="str">
        <f t="array" ref="D3127">XLOOKUP(C3127,'DS ST'!A:A,'DS ST'!B:B)</f>
        <v>ECG</v>
      </c>
      <c r="E3127" s="94" t="str">
        <f t="array" ref="E3127">XLOOKUP($F3127,'GIÁ'!$A:$A,'GIÁ'!$E:$E)</f>
        <v>ĐÔNG</v>
      </c>
      <c r="F3127" s="94">
        <v>8.936239090036E12</v>
      </c>
      <c r="G3127" s="95" t="s">
        <v>2713</v>
      </c>
      <c r="H3127" s="95" t="s">
        <v>75</v>
      </c>
      <c r="I3127" s="96">
        <v>8.0</v>
      </c>
      <c r="J3127" s="96">
        <v>0.0</v>
      </c>
      <c r="K3127" s="98">
        <f t="shared" si="4"/>
        <v>8</v>
      </c>
      <c r="L3127" s="99" t="s">
        <v>6906</v>
      </c>
      <c r="M3127" s="100" t="s">
        <v>6907</v>
      </c>
      <c r="N3127" s="101" t="str">
        <f t="shared" si="139"/>
        <v>PT1590212-T0018936239090036</v>
      </c>
      <c r="O3127" s="128"/>
      <c r="P3127" s="100"/>
      <c r="Q3127" s="103">
        <f t="shared" si="5"/>
        <v>8</v>
      </c>
      <c r="R3127" s="161"/>
      <c r="S3127" s="105"/>
      <c r="T3127" s="106"/>
      <c r="U3127" s="107" t="s">
        <v>6539</v>
      </c>
      <c r="V3127" s="108" t="s">
        <v>756</v>
      </c>
      <c r="W3127" s="109" t="s">
        <v>1908</v>
      </c>
      <c r="X3127" s="110" t="str">
        <f t="shared" si="6"/>
        <v/>
      </c>
      <c r="Y3127" s="110" t="str">
        <f t="shared" si="7"/>
        <v/>
      </c>
      <c r="Z3127" s="109" t="s">
        <v>797</v>
      </c>
      <c r="AA3127" s="109" t="s">
        <v>802</v>
      </c>
      <c r="AB3127" s="106"/>
      <c r="AC3127" s="158"/>
      <c r="AD3127" s="160"/>
      <c r="AE3127" s="127"/>
      <c r="AF3127" s="113"/>
      <c r="AG3127" s="165" t="str">
        <f t="array" ref="AG3127">XLOOKUP(F3127,'CLV2'!A:A,'CLV2'!E:E)</f>
        <v>2.MEAT</v>
      </c>
      <c r="AH3127" s="115" t="str">
        <f t="array" ref="AH3127">XLOOKUP(F3127,'CLV2'!A:A,'CLV2'!F:F)</f>
        <v>3.FROZEN MEAT</v>
      </c>
      <c r="AI3127" s="115" t="str">
        <f t="shared" si="8"/>
        <v>Pack</v>
      </c>
      <c r="AJ3127" s="116">
        <f t="shared" si="9"/>
        <v>1</v>
      </c>
      <c r="AK3127" s="117" t="str">
        <f t="array" ref="AK3127">XLOOKUP(F3127,'GIÁ'!A:A,'GIÁ'!D:D)</f>
        <v>47814.16</v>
      </c>
      <c r="AL3127" s="118">
        <f t="shared" si="10"/>
        <v>382513.28</v>
      </c>
      <c r="AM3127" s="118">
        <f t="shared" si="11"/>
        <v>0</v>
      </c>
      <c r="AN3127" s="119">
        <f t="shared" si="12"/>
        <v>0</v>
      </c>
      <c r="AO3127" s="118">
        <f t="shared" si="13"/>
        <v>382513.28</v>
      </c>
      <c r="AP3127" s="121">
        <f t="shared" si="14"/>
        <v>0</v>
      </c>
      <c r="AQ3127" s="122"/>
      <c r="AR3127" s="119"/>
    </row>
    <row r="3128" ht="22.5" customHeight="1">
      <c r="A3128" s="89">
        <v>46233.0</v>
      </c>
      <c r="B3128" s="90">
        <v>0.40902777777777777</v>
      </c>
      <c r="C3128" s="91" t="s">
        <v>1203</v>
      </c>
      <c r="D3128" s="129" t="str">
        <f t="array" ref="D3128">XLOOKUP(C3128,'DS ST'!A:A,'DS ST'!B:B)</f>
        <v>ECG</v>
      </c>
      <c r="E3128" s="94" t="str">
        <f t="array" ref="E3128">XLOOKUP($F3128,'GIÁ'!$A:$A,'GIÁ'!$E:$E)</f>
        <v>ĐÔNG</v>
      </c>
      <c r="F3128" s="94">
        <v>8.936190860464E12</v>
      </c>
      <c r="G3128" s="95" t="s">
        <v>2608</v>
      </c>
      <c r="H3128" s="95" t="s">
        <v>93</v>
      </c>
      <c r="I3128" s="96">
        <v>6.0</v>
      </c>
      <c r="J3128" s="96">
        <v>0.0</v>
      </c>
      <c r="K3128" s="98">
        <f t="shared" si="4"/>
        <v>6</v>
      </c>
      <c r="L3128" s="99" t="s">
        <v>6906</v>
      </c>
      <c r="M3128" s="100" t="s">
        <v>6907</v>
      </c>
      <c r="N3128" s="101" t="str">
        <f t="shared" si="139"/>
        <v>PT1590212-T0018936190860464</v>
      </c>
      <c r="O3128" s="128"/>
      <c r="P3128" s="100"/>
      <c r="Q3128" s="103">
        <f t="shared" si="5"/>
        <v>6</v>
      </c>
      <c r="R3128" s="161"/>
      <c r="S3128" s="105"/>
      <c r="T3128" s="106"/>
      <c r="U3128" s="107" t="s">
        <v>6543</v>
      </c>
      <c r="V3128" s="108" t="s">
        <v>756</v>
      </c>
      <c r="W3128" s="109" t="s">
        <v>1908</v>
      </c>
      <c r="X3128" s="110" t="str">
        <f t="shared" si="6"/>
        <v/>
      </c>
      <c r="Y3128" s="110" t="str">
        <f t="shared" si="7"/>
        <v/>
      </c>
      <c r="Z3128" s="109" t="s">
        <v>797</v>
      </c>
      <c r="AA3128" s="109" t="s">
        <v>802</v>
      </c>
      <c r="AB3128" s="106"/>
      <c r="AC3128" s="158"/>
      <c r="AD3128" s="160"/>
      <c r="AE3128" s="127"/>
      <c r="AF3128" s="113"/>
      <c r="AG3128" s="165" t="str">
        <f t="array" ref="AG3128">XLOOKUP(F3128,'CLV2'!A:A,'CLV2'!E:E)</f>
        <v>2.MEAT</v>
      </c>
      <c r="AH3128" s="115" t="str">
        <f t="array" ref="AH3128">XLOOKUP(F3128,'CLV2'!A:A,'CLV2'!F:F)</f>
        <v>3.FROZEN MEAT</v>
      </c>
      <c r="AI3128" s="115" t="str">
        <f t="shared" si="8"/>
        <v>Pack</v>
      </c>
      <c r="AJ3128" s="116">
        <f t="shared" si="9"/>
        <v>1</v>
      </c>
      <c r="AK3128" s="117" t="str">
        <f t="array" ref="AK3128">XLOOKUP(F3128,'GIÁ'!A:A,'GIÁ'!D:D)</f>
        <v>43621.31</v>
      </c>
      <c r="AL3128" s="118">
        <f t="shared" si="10"/>
        <v>261727.86</v>
      </c>
      <c r="AM3128" s="118">
        <f t="shared" si="11"/>
        <v>0</v>
      </c>
      <c r="AN3128" s="119">
        <f t="shared" si="12"/>
        <v>0</v>
      </c>
      <c r="AO3128" s="118">
        <f t="shared" si="13"/>
        <v>261727.86</v>
      </c>
      <c r="AP3128" s="121">
        <f t="shared" si="14"/>
        <v>0</v>
      </c>
      <c r="AQ3128" s="122"/>
      <c r="AR3128" s="119"/>
    </row>
    <row r="3129" ht="22.5" customHeight="1">
      <c r="A3129" s="89">
        <v>46233.0</v>
      </c>
      <c r="B3129" s="90">
        <v>0.40902777777777777</v>
      </c>
      <c r="C3129" s="91" t="s">
        <v>1203</v>
      </c>
      <c r="D3129" s="129" t="str">
        <f t="array" ref="D3129">XLOOKUP(C3129,'DS ST'!A:A,'DS ST'!B:B)</f>
        <v>ECG</v>
      </c>
      <c r="E3129" s="94" t="str">
        <f t="array" ref="E3129">XLOOKUP($F3129,'GIÁ'!$A:$A,'GIÁ'!$E:$E)</f>
        <v>ĐÔNG</v>
      </c>
      <c r="F3129" s="94">
        <v>8.936187610423E12</v>
      </c>
      <c r="G3129" s="95" t="s">
        <v>2596</v>
      </c>
      <c r="H3129" s="95" t="s">
        <v>224</v>
      </c>
      <c r="I3129" s="96">
        <v>2.0</v>
      </c>
      <c r="J3129" s="96">
        <v>0.0</v>
      </c>
      <c r="K3129" s="98">
        <f t="shared" si="4"/>
        <v>2</v>
      </c>
      <c r="L3129" s="99" t="s">
        <v>6906</v>
      </c>
      <c r="M3129" s="100" t="s">
        <v>6907</v>
      </c>
      <c r="N3129" s="101" t="str">
        <f t="shared" si="139"/>
        <v>PT1590212-T0018936187610423</v>
      </c>
      <c r="O3129" s="128"/>
      <c r="P3129" s="100"/>
      <c r="Q3129" s="103">
        <f t="shared" si="5"/>
        <v>2</v>
      </c>
      <c r="R3129" s="161"/>
      <c r="S3129" s="105"/>
      <c r="T3129" s="106"/>
      <c r="U3129" s="107" t="s">
        <v>6569</v>
      </c>
      <c r="V3129" s="108" t="s">
        <v>756</v>
      </c>
      <c r="W3129" s="109" t="s">
        <v>1908</v>
      </c>
      <c r="X3129" s="110" t="str">
        <f t="shared" si="6"/>
        <v/>
      </c>
      <c r="Y3129" s="110" t="str">
        <f t="shared" si="7"/>
        <v/>
      </c>
      <c r="Z3129" s="109" t="s">
        <v>797</v>
      </c>
      <c r="AA3129" s="109" t="s">
        <v>802</v>
      </c>
      <c r="AB3129" s="106"/>
      <c r="AC3129" s="158"/>
      <c r="AD3129" s="160"/>
      <c r="AE3129" s="127"/>
      <c r="AF3129" s="113"/>
      <c r="AG3129" s="165" t="str">
        <f t="array" ref="AG3129">XLOOKUP(F3129,'CLV2'!A:A,'CLV2'!E:E)</f>
        <v>2.FISH AND SEAFOOD</v>
      </c>
      <c r="AH3129" s="115" t="str">
        <f t="array" ref="AH3129">XLOOKUP(F3129,'CLV2'!A:A,'CLV2'!F:F)</f>
        <v>3.FROZEN FISH AND SEAFOOD</v>
      </c>
      <c r="AI3129" s="115" t="str">
        <f t="shared" si="8"/>
        <v>Pack</v>
      </c>
      <c r="AJ3129" s="116">
        <f t="shared" si="9"/>
        <v>1</v>
      </c>
      <c r="AK3129" s="117" t="str">
        <f t="array" ref="AK3129">XLOOKUP(F3129,'GIÁ'!A:A,'GIÁ'!D:D)</f>
        <v>241040.00</v>
      </c>
      <c r="AL3129" s="118">
        <f t="shared" si="10"/>
        <v>482080</v>
      </c>
      <c r="AM3129" s="118">
        <f t="shared" si="11"/>
        <v>0</v>
      </c>
      <c r="AN3129" s="119">
        <f t="shared" si="12"/>
        <v>0</v>
      </c>
      <c r="AO3129" s="118">
        <f t="shared" si="13"/>
        <v>482080</v>
      </c>
      <c r="AP3129" s="121">
        <f t="shared" si="14"/>
        <v>0</v>
      </c>
      <c r="AQ3129" s="122"/>
      <c r="AR3129" s="119"/>
    </row>
    <row r="3130" ht="22.5" customHeight="1">
      <c r="A3130" s="89">
        <v>46233.0</v>
      </c>
      <c r="B3130" s="90">
        <v>0.5506944444444445</v>
      </c>
      <c r="C3130" s="91" t="s">
        <v>1203</v>
      </c>
      <c r="D3130" s="129" t="str">
        <f t="array" ref="D3130">XLOOKUP(C3130,'DS ST'!A:A,'DS ST'!B:B)</f>
        <v>ECG</v>
      </c>
      <c r="E3130" s="94" t="str">
        <f t="array" ref="E3130">XLOOKUP($F3130,'GIÁ'!$A:$A,'GIÁ'!$E:$E)</f>
        <v>MÁT</v>
      </c>
      <c r="F3130" s="94">
        <v>11244.0</v>
      </c>
      <c r="G3130" s="95" t="s">
        <v>719</v>
      </c>
      <c r="H3130" s="95" t="s">
        <v>93</v>
      </c>
      <c r="I3130" s="96">
        <v>1.0</v>
      </c>
      <c r="J3130" s="96">
        <v>0.0</v>
      </c>
      <c r="K3130" s="98">
        <f t="shared" si="4"/>
        <v>1</v>
      </c>
      <c r="L3130" s="99" t="s">
        <v>6908</v>
      </c>
      <c r="M3130" s="100" t="s">
        <v>6909</v>
      </c>
      <c r="N3130" s="101" t="str">
        <f t="shared" si="139"/>
        <v>TRBECG626811244</v>
      </c>
      <c r="O3130" s="128"/>
      <c r="P3130" s="145">
        <v>1.0</v>
      </c>
      <c r="Q3130" s="103">
        <f t="shared" si="5"/>
        <v>0</v>
      </c>
      <c r="R3130" s="161" t="s">
        <v>6910</v>
      </c>
      <c r="S3130" s="105"/>
      <c r="T3130" s="106"/>
      <c r="U3130" s="107"/>
      <c r="V3130" s="108" t="s">
        <v>756</v>
      </c>
      <c r="W3130" s="109" t="s">
        <v>1908</v>
      </c>
      <c r="X3130" s="110" t="str">
        <f t="shared" si="6"/>
        <v/>
      </c>
      <c r="Y3130" s="110" t="str">
        <f t="shared" si="7"/>
        <v>Siêu thị</v>
      </c>
      <c r="Z3130" s="139" t="str">
        <f t="shared" ref="Z3130:Z3143" si="165">IF(N(Q3130)&lt;=0,"",IF(ISNUMBER(SEARCH("Thiếu kiện",V3130)),"Kho đông mát",IF(AND(N(Q3130)&gt;0,N(P3130)&gt;0,OR(ISNUMBER(SEARCH("Hình KDB",U3130)),ISNUMBER(SEARCH("Hình tele",U3130)),ISNUMBER(SEARCH("sai code",U3130)),ISNUMBER(SEARCH("ST nhận",U3130)))),"Kho đông mát",IF(AND(W3130="DC giao thiếu",OR(ISNUMBER(SEARCH("Hình KDB",U3130)),ISNUMBER(SEARCH("Hình tele",U3130)),ISNUMBER(SEARCH("sai code",U3130)))),"Kho đông mát",IF(W3130="DC giao thiếu","Chưa xác định",IF(AND(W3130="DC pick sai",OR(ISNUMBER(SEARCH("Hình KDB",U3130)),ISNUMBER(SEARCH("Hình tele",U3130)),ISNUMBER(SEARCH("sai code",U3130)),ISNUMBER(SEARCH("ST nhận",U3130)))),"Kho đông mát",IF(W3130="DC pick sai","Chưa xác định",IF(AND(W3130="Hao hụt",N(O3130)&gt;0,OR(ISNUMBER(SEARCH("Hình KDB",U3130)),ISNUMBER(SEARCH("Hình tele",U3130)),ISNUMBER(SEARCH("sai code",U3130)),ISNUMBER(SEARCH("ST nhận",U3130)))),"Kho đông mát",IF(W3130="Hao hụt","Chưa xác định",IF(OR(W3130="VT giao sai điểm",W3130="Không đạt nhiệt độ",W3130="TX giao thiếu kiện",W3130="Hàng không đạt CL"),"Kho đông mát",IF(W3130="Chưa xác định","Chưa xác định",IF(N(P3130)&gt;0,"Chưa xác định",""))))))))))))</f>
        <v/>
      </c>
      <c r="AA3130" s="109" t="s">
        <v>802</v>
      </c>
      <c r="AB3130" s="106"/>
      <c r="AC3130" s="158"/>
      <c r="AD3130" s="160"/>
      <c r="AE3130" s="127"/>
      <c r="AF3130" s="113"/>
      <c r="AG3130" s="165" t="str">
        <f t="array" ref="AG3130">XLOOKUP(F3130,'CLV2'!A:A,'CLV2'!E:E)</f>
        <v>2.FRUITS</v>
      </c>
      <c r="AH3130" s="115" t="str">
        <f t="array" ref="AH3130">XLOOKUP(F3130,'CLV2'!A:A,'CLV2'!F:F)</f>
        <v>3.CUTTING FRUITS</v>
      </c>
      <c r="AI3130" s="115" t="str">
        <f t="shared" si="8"/>
        <v>Pack</v>
      </c>
      <c r="AJ3130" s="116">
        <f t="shared" si="9"/>
        <v>1</v>
      </c>
      <c r="AK3130" s="117" t="str">
        <f t="array" ref="AK3130">XLOOKUP(F3130,'GIÁ'!A:A,'GIÁ'!D:D)</f>
        <v>18837.35</v>
      </c>
      <c r="AL3130" s="118">
        <f t="shared" si="10"/>
        <v>18837.35</v>
      </c>
      <c r="AM3130" s="118">
        <f t="shared" si="11"/>
        <v>0</v>
      </c>
      <c r="AN3130" s="119">
        <f t="shared" si="12"/>
        <v>18837.35</v>
      </c>
      <c r="AO3130" s="118">
        <f t="shared" si="13"/>
        <v>0</v>
      </c>
      <c r="AP3130" s="121">
        <f t="shared" si="14"/>
        <v>0</v>
      </c>
      <c r="AQ3130" s="122"/>
      <c r="AR3130" s="119"/>
    </row>
    <row r="3131" ht="22.5" customHeight="1">
      <c r="A3131" s="89">
        <v>46233.0</v>
      </c>
      <c r="B3131" s="90">
        <v>0.5506944444444445</v>
      </c>
      <c r="C3131" s="91" t="s">
        <v>1203</v>
      </c>
      <c r="D3131" s="129" t="str">
        <f t="array" ref="D3131">XLOOKUP(C3131,'DS ST'!A:A,'DS ST'!B:B)</f>
        <v>ECG</v>
      </c>
      <c r="E3131" s="94" t="str">
        <f t="array" ref="E3131">XLOOKUP($F3131,'GIÁ'!$A:$A,'GIÁ'!$E:$E)</f>
        <v>MÁT</v>
      </c>
      <c r="F3131" s="94" t="s">
        <v>3340</v>
      </c>
      <c r="G3131" s="95" t="s">
        <v>3341</v>
      </c>
      <c r="H3131" s="95" t="s">
        <v>57</v>
      </c>
      <c r="I3131" s="96">
        <v>2.0</v>
      </c>
      <c r="J3131" s="96">
        <v>0.0</v>
      </c>
      <c r="K3131" s="98">
        <f t="shared" si="4"/>
        <v>2</v>
      </c>
      <c r="L3131" s="99" t="s">
        <v>6908</v>
      </c>
      <c r="M3131" s="100" t="s">
        <v>6911</v>
      </c>
      <c r="N3131" s="101" t="str">
        <f t="shared" si="139"/>
        <v>TRBECG913SP001578</v>
      </c>
      <c r="O3131" s="128"/>
      <c r="P3131" s="145">
        <v>2.0</v>
      </c>
      <c r="Q3131" s="103">
        <f t="shared" si="5"/>
        <v>0</v>
      </c>
      <c r="R3131" s="161" t="s">
        <v>6910</v>
      </c>
      <c r="S3131" s="105"/>
      <c r="T3131" s="106"/>
      <c r="U3131" s="107"/>
      <c r="V3131" s="108" t="s">
        <v>756</v>
      </c>
      <c r="W3131" s="109" t="s">
        <v>1908</v>
      </c>
      <c r="X3131" s="110" t="str">
        <f t="shared" si="6"/>
        <v/>
      </c>
      <c r="Y3131" s="110" t="str">
        <f t="shared" si="7"/>
        <v>Siêu thị</v>
      </c>
      <c r="Z3131" s="139" t="str">
        <f t="shared" si="165"/>
        <v/>
      </c>
      <c r="AA3131" s="109" t="s">
        <v>802</v>
      </c>
      <c r="AB3131" s="106"/>
      <c r="AC3131" s="158"/>
      <c r="AD3131" s="160"/>
      <c r="AE3131" s="127"/>
      <c r="AF3131" s="113"/>
      <c r="AG3131" s="165" t="str">
        <f t="array" ref="AG3131">XLOOKUP(F3131,'CLV2'!A:A,'CLV2'!E:E)</f>
        <v>2.BAKERY</v>
      </c>
      <c r="AH3131" s="115" t="str">
        <f t="array" ref="AH3131">XLOOKUP(F3131,'CLV2'!A:A,'CLV2'!F:F)</f>
        <v>3.CAKES</v>
      </c>
      <c r="AI3131" s="115" t="str">
        <f t="shared" si="8"/>
        <v>Pack</v>
      </c>
      <c r="AJ3131" s="116">
        <f t="shared" si="9"/>
        <v>1</v>
      </c>
      <c r="AK3131" s="117" t="str">
        <f t="array" ref="AK3131">XLOOKUP(F3131,'GIÁ'!A:A,'GIÁ'!D:D)</f>
        <v>21296.00</v>
      </c>
      <c r="AL3131" s="118">
        <f t="shared" si="10"/>
        <v>42592</v>
      </c>
      <c r="AM3131" s="118">
        <f t="shared" si="11"/>
        <v>0</v>
      </c>
      <c r="AN3131" s="119">
        <f t="shared" si="12"/>
        <v>42592</v>
      </c>
      <c r="AO3131" s="118">
        <f t="shared" si="13"/>
        <v>0</v>
      </c>
      <c r="AP3131" s="121">
        <f t="shared" si="14"/>
        <v>0</v>
      </c>
      <c r="AQ3131" s="122"/>
      <c r="AR3131" s="119"/>
    </row>
    <row r="3132" ht="22.5" customHeight="1">
      <c r="A3132" s="89">
        <v>46233.0</v>
      </c>
      <c r="B3132" s="90">
        <v>0.5506944444444445</v>
      </c>
      <c r="C3132" s="91" t="s">
        <v>1203</v>
      </c>
      <c r="D3132" s="129" t="str">
        <f t="array" ref="D3132">XLOOKUP(C3132,'DS ST'!A:A,'DS ST'!B:B)</f>
        <v>ECG</v>
      </c>
      <c r="E3132" s="94" t="str">
        <f t="array" ref="E3132">XLOOKUP($F3132,'GIÁ'!$A:$A,'GIÁ'!$E:$E)</f>
        <v>MÁT</v>
      </c>
      <c r="F3132" s="94">
        <v>8.935117700036E12</v>
      </c>
      <c r="G3132" s="95" t="s">
        <v>1911</v>
      </c>
      <c r="H3132" s="95" t="s">
        <v>1197</v>
      </c>
      <c r="I3132" s="96">
        <v>2.0</v>
      </c>
      <c r="J3132" s="96">
        <v>0.0</v>
      </c>
      <c r="K3132" s="98">
        <f t="shared" si="4"/>
        <v>2</v>
      </c>
      <c r="L3132" s="99" t="s">
        <v>6908</v>
      </c>
      <c r="M3132" s="100" t="s">
        <v>6911</v>
      </c>
      <c r="N3132" s="101" t="str">
        <f t="shared" si="139"/>
        <v>TRBECG9138935117700036</v>
      </c>
      <c r="O3132" s="128"/>
      <c r="P3132" s="145">
        <v>2.0</v>
      </c>
      <c r="Q3132" s="103">
        <f t="shared" si="5"/>
        <v>0</v>
      </c>
      <c r="R3132" s="161" t="s">
        <v>6910</v>
      </c>
      <c r="S3132" s="105"/>
      <c r="T3132" s="106"/>
      <c r="U3132" s="107"/>
      <c r="V3132" s="108" t="s">
        <v>756</v>
      </c>
      <c r="W3132" s="109" t="s">
        <v>1908</v>
      </c>
      <c r="X3132" s="110" t="str">
        <f t="shared" si="6"/>
        <v/>
      </c>
      <c r="Y3132" s="110" t="str">
        <f t="shared" si="7"/>
        <v>Siêu thị</v>
      </c>
      <c r="Z3132" s="139" t="str">
        <f t="shared" si="165"/>
        <v/>
      </c>
      <c r="AA3132" s="109" t="s">
        <v>802</v>
      </c>
      <c r="AB3132" s="106"/>
      <c r="AC3132" s="158"/>
      <c r="AD3132" s="160"/>
      <c r="AE3132" s="127"/>
      <c r="AF3132" s="113"/>
      <c r="AG3132" s="165" t="str">
        <f t="array" ref="AG3132">XLOOKUP(F3132,'CLV2'!A:A,'CLV2'!E:E)</f>
        <v>2.DELICA</v>
      </c>
      <c r="AH3132" s="115" t="str">
        <f t="array" ref="AH3132">XLOOKUP(F3132,'CLV2'!A:A,'CLV2'!F:F)</f>
        <v>3.DESSERTS</v>
      </c>
      <c r="AI3132" s="115" t="str">
        <f t="shared" si="8"/>
        <v>Pack</v>
      </c>
      <c r="AJ3132" s="116">
        <f t="shared" si="9"/>
        <v>1</v>
      </c>
      <c r="AK3132" s="117" t="str">
        <f t="array" ref="AK3132">XLOOKUP(F3132,'GIÁ'!A:A,'GIÁ'!D:D)</f>
        <v>35219.79</v>
      </c>
      <c r="AL3132" s="118">
        <f t="shared" si="10"/>
        <v>70439.58</v>
      </c>
      <c r="AM3132" s="118">
        <f t="shared" si="11"/>
        <v>0</v>
      </c>
      <c r="AN3132" s="119">
        <f t="shared" si="12"/>
        <v>70439.58</v>
      </c>
      <c r="AO3132" s="118">
        <f t="shared" si="13"/>
        <v>0</v>
      </c>
      <c r="AP3132" s="121">
        <f t="shared" si="14"/>
        <v>0</v>
      </c>
      <c r="AQ3132" s="122"/>
      <c r="AR3132" s="119"/>
    </row>
    <row r="3133" ht="22.5" customHeight="1">
      <c r="A3133" s="89">
        <v>46233.0</v>
      </c>
      <c r="B3133" s="90">
        <v>0.5506944444444445</v>
      </c>
      <c r="C3133" s="91" t="s">
        <v>1203</v>
      </c>
      <c r="D3133" s="129" t="str">
        <f t="array" ref="D3133">XLOOKUP(C3133,'DS ST'!A:A,'DS ST'!B:B)</f>
        <v>ECG</v>
      </c>
      <c r="E3133" s="94" t="str">
        <f t="array" ref="E3133">XLOOKUP($F3133,'GIÁ'!$A:$A,'GIÁ'!$E:$E)</f>
        <v>MÁT</v>
      </c>
      <c r="F3133" s="94">
        <v>11498.0</v>
      </c>
      <c r="G3133" s="95" t="s">
        <v>806</v>
      </c>
      <c r="H3133" s="95" t="s">
        <v>787</v>
      </c>
      <c r="I3133" s="96">
        <v>2.0</v>
      </c>
      <c r="J3133" s="96">
        <v>0.0</v>
      </c>
      <c r="K3133" s="98">
        <f t="shared" si="4"/>
        <v>2</v>
      </c>
      <c r="L3133" s="99" t="s">
        <v>6908</v>
      </c>
      <c r="M3133" s="100" t="s">
        <v>6912</v>
      </c>
      <c r="N3133" s="101" t="str">
        <f t="shared" si="139"/>
        <v>TRBECG91411498</v>
      </c>
      <c r="O3133" s="128"/>
      <c r="P3133" s="145">
        <v>2.0</v>
      </c>
      <c r="Q3133" s="103">
        <f t="shared" si="5"/>
        <v>0</v>
      </c>
      <c r="R3133" s="161" t="s">
        <v>1957</v>
      </c>
      <c r="S3133" s="105"/>
      <c r="T3133" s="106"/>
      <c r="U3133" s="107"/>
      <c r="V3133" s="108" t="s">
        <v>756</v>
      </c>
      <c r="W3133" s="109" t="s">
        <v>1908</v>
      </c>
      <c r="X3133" s="110" t="str">
        <f t="shared" si="6"/>
        <v/>
      </c>
      <c r="Y3133" s="110" t="str">
        <f t="shared" si="7"/>
        <v>Siêu thị</v>
      </c>
      <c r="Z3133" s="139" t="str">
        <f t="shared" si="165"/>
        <v/>
      </c>
      <c r="AA3133" s="109" t="s">
        <v>802</v>
      </c>
      <c r="AB3133" s="106"/>
      <c r="AC3133" s="158"/>
      <c r="AD3133" s="160"/>
      <c r="AE3133" s="127"/>
      <c r="AF3133" s="113"/>
      <c r="AG3133" s="165" t="str">
        <f t="array" ref="AG3133">XLOOKUP(F3133,'CLV2'!A:A,'CLV2'!E:E)</f>
        <v>2.VEGETABLES</v>
      </c>
      <c r="AH3133" s="115" t="str">
        <f t="array" ref="AH3133">XLOOKUP(F3133,'CLV2'!A:A,'CLV2'!F:F)</f>
        <v>3.PROCESSED VEGGIES</v>
      </c>
      <c r="AI3133" s="115" t="str">
        <f t="shared" si="8"/>
        <v>Pack</v>
      </c>
      <c r="AJ3133" s="116">
        <f t="shared" si="9"/>
        <v>1</v>
      </c>
      <c r="AK3133" s="117" t="str">
        <f t="array" ref="AK3133">XLOOKUP(F3133,'GIÁ'!A:A,'GIÁ'!D:D)</f>
        <v>26481.17</v>
      </c>
      <c r="AL3133" s="118">
        <f t="shared" si="10"/>
        <v>52962.34</v>
      </c>
      <c r="AM3133" s="118">
        <f t="shared" si="11"/>
        <v>0</v>
      </c>
      <c r="AN3133" s="119">
        <f t="shared" si="12"/>
        <v>52962.34</v>
      </c>
      <c r="AO3133" s="118">
        <f t="shared" si="13"/>
        <v>0</v>
      </c>
      <c r="AP3133" s="121">
        <f t="shared" si="14"/>
        <v>0</v>
      </c>
      <c r="AQ3133" s="122"/>
      <c r="AR3133" s="119"/>
    </row>
    <row r="3134" ht="22.5" customHeight="1">
      <c r="A3134" s="89">
        <v>46233.0</v>
      </c>
      <c r="B3134" s="90">
        <v>0.5506944444444445</v>
      </c>
      <c r="C3134" s="91" t="s">
        <v>1203</v>
      </c>
      <c r="D3134" s="129" t="str">
        <f t="array" ref="D3134">XLOOKUP(C3134,'DS ST'!A:A,'DS ST'!B:B)</f>
        <v>ECG</v>
      </c>
      <c r="E3134" s="94" t="str">
        <f t="array" ref="E3134">XLOOKUP($F3134,'GIÁ'!$A:$A,'GIÁ'!$E:$E)</f>
        <v>MÁT</v>
      </c>
      <c r="F3134" s="94">
        <v>11540.0</v>
      </c>
      <c r="G3134" s="95" t="s">
        <v>836</v>
      </c>
      <c r="H3134" s="95" t="s">
        <v>787</v>
      </c>
      <c r="I3134" s="96">
        <v>2.0</v>
      </c>
      <c r="J3134" s="96">
        <v>0.0</v>
      </c>
      <c r="K3134" s="98">
        <f t="shared" si="4"/>
        <v>2</v>
      </c>
      <c r="L3134" s="99" t="s">
        <v>6908</v>
      </c>
      <c r="M3134" s="100" t="s">
        <v>6913</v>
      </c>
      <c r="N3134" s="101" t="str">
        <f t="shared" si="139"/>
        <v>TRBECG91611540</v>
      </c>
      <c r="O3134" s="128"/>
      <c r="P3134" s="145">
        <v>2.0</v>
      </c>
      <c r="Q3134" s="103">
        <f t="shared" si="5"/>
        <v>0</v>
      </c>
      <c r="R3134" s="161" t="s">
        <v>1957</v>
      </c>
      <c r="S3134" s="105"/>
      <c r="T3134" s="106"/>
      <c r="U3134" s="107"/>
      <c r="V3134" s="108" t="s">
        <v>756</v>
      </c>
      <c r="W3134" s="109" t="s">
        <v>1908</v>
      </c>
      <c r="X3134" s="110" t="str">
        <f t="shared" si="6"/>
        <v/>
      </c>
      <c r="Y3134" s="110" t="str">
        <f t="shared" si="7"/>
        <v>Siêu thị</v>
      </c>
      <c r="Z3134" s="139" t="str">
        <f t="shared" si="165"/>
        <v/>
      </c>
      <c r="AA3134" s="109" t="s">
        <v>802</v>
      </c>
      <c r="AB3134" s="106"/>
      <c r="AC3134" s="158"/>
      <c r="AD3134" s="160"/>
      <c r="AE3134" s="127"/>
      <c r="AF3134" s="113"/>
      <c r="AG3134" s="165" t="str">
        <f t="array" ref="AG3134">XLOOKUP(F3134,'CLV2'!A:A,'CLV2'!E:E)</f>
        <v>2.VEGETABLES</v>
      </c>
      <c r="AH3134" s="115" t="str">
        <f t="array" ref="AH3134">XLOOKUP(F3134,'CLV2'!A:A,'CLV2'!F:F)</f>
        <v>3.PROCESSED VEGGIES</v>
      </c>
      <c r="AI3134" s="115" t="str">
        <f t="shared" si="8"/>
        <v>Pack</v>
      </c>
      <c r="AJ3134" s="116">
        <f t="shared" si="9"/>
        <v>1</v>
      </c>
      <c r="AK3134" s="117" t="str">
        <f t="array" ref="AK3134">XLOOKUP(F3134,'GIÁ'!A:A,'GIÁ'!D:D)</f>
        <v>14900.00</v>
      </c>
      <c r="AL3134" s="118">
        <f t="shared" si="10"/>
        <v>29800</v>
      </c>
      <c r="AM3134" s="118">
        <f t="shared" si="11"/>
        <v>0</v>
      </c>
      <c r="AN3134" s="119">
        <f t="shared" si="12"/>
        <v>29800</v>
      </c>
      <c r="AO3134" s="118">
        <f t="shared" si="13"/>
        <v>0</v>
      </c>
      <c r="AP3134" s="121">
        <f t="shared" si="14"/>
        <v>0</v>
      </c>
      <c r="AQ3134" s="122"/>
      <c r="AR3134" s="119"/>
    </row>
    <row r="3135" ht="22.5" customHeight="1">
      <c r="A3135" s="89">
        <v>46233.0</v>
      </c>
      <c r="B3135" s="90">
        <v>0.5506944444444445</v>
      </c>
      <c r="C3135" s="91" t="s">
        <v>1203</v>
      </c>
      <c r="D3135" s="129" t="str">
        <f t="array" ref="D3135">XLOOKUP(C3135,'DS ST'!A:A,'DS ST'!B:B)</f>
        <v>ECG</v>
      </c>
      <c r="E3135" s="94" t="str">
        <f t="array" ref="E3135">XLOOKUP($F3135,'GIÁ'!$A:$A,'GIÁ'!$E:$E)</f>
        <v>MÁT</v>
      </c>
      <c r="F3135" s="94">
        <v>8.93536020026E12</v>
      </c>
      <c r="G3135" s="95" t="s">
        <v>1978</v>
      </c>
      <c r="H3135" s="95" t="s">
        <v>57</v>
      </c>
      <c r="I3135" s="96">
        <v>1.0</v>
      </c>
      <c r="J3135" s="96">
        <v>0.0</v>
      </c>
      <c r="K3135" s="98">
        <f t="shared" si="4"/>
        <v>1</v>
      </c>
      <c r="L3135" s="99" t="s">
        <v>6908</v>
      </c>
      <c r="M3135" s="100" t="s">
        <v>6914</v>
      </c>
      <c r="N3135" s="101" t="str">
        <f t="shared" si="139"/>
        <v>TRBECG9228935360200260</v>
      </c>
      <c r="O3135" s="128"/>
      <c r="P3135" s="145">
        <v>1.0</v>
      </c>
      <c r="Q3135" s="103">
        <f t="shared" si="5"/>
        <v>0</v>
      </c>
      <c r="R3135" s="161" t="s">
        <v>6915</v>
      </c>
      <c r="S3135" s="105"/>
      <c r="T3135" s="106"/>
      <c r="U3135" s="107"/>
      <c r="V3135" s="108" t="s">
        <v>756</v>
      </c>
      <c r="W3135" s="109" t="s">
        <v>1908</v>
      </c>
      <c r="X3135" s="110" t="str">
        <f t="shared" si="6"/>
        <v/>
      </c>
      <c r="Y3135" s="110" t="str">
        <f t="shared" si="7"/>
        <v>Siêu thị</v>
      </c>
      <c r="Z3135" s="139" t="str">
        <f t="shared" si="165"/>
        <v/>
      </c>
      <c r="AA3135" s="109" t="s">
        <v>802</v>
      </c>
      <c r="AB3135" s="106"/>
      <c r="AC3135" s="158"/>
      <c r="AD3135" s="160"/>
      <c r="AE3135" s="127"/>
      <c r="AF3135" s="113"/>
      <c r="AG3135" s="165" t="str">
        <f t="array" ref="AG3135">XLOOKUP(F3135,'CLV2'!A:A,'CLV2'!E:E)</f>
        <v>2.FRUITS</v>
      </c>
      <c r="AH3135" s="115" t="str">
        <f t="array" ref="AH3135">XLOOKUP(F3135,'CLV2'!A:A,'CLV2'!F:F)</f>
        <v>3.IMPORT FRUITS</v>
      </c>
      <c r="AI3135" s="115" t="str">
        <f t="shared" si="8"/>
        <v>Pack</v>
      </c>
      <c r="AJ3135" s="116">
        <f t="shared" si="9"/>
        <v>1</v>
      </c>
      <c r="AK3135" s="117" t="str">
        <f t="array" ref="AK3135">XLOOKUP(F3135,'GIÁ'!A:A,'GIÁ'!D:D)</f>
        <v>49000.00</v>
      </c>
      <c r="AL3135" s="118">
        <f t="shared" si="10"/>
        <v>49000</v>
      </c>
      <c r="AM3135" s="118">
        <f t="shared" si="11"/>
        <v>0</v>
      </c>
      <c r="AN3135" s="119">
        <f t="shared" si="12"/>
        <v>49000</v>
      </c>
      <c r="AO3135" s="118">
        <f t="shared" si="13"/>
        <v>0</v>
      </c>
      <c r="AP3135" s="121">
        <f t="shared" si="14"/>
        <v>0</v>
      </c>
      <c r="AQ3135" s="122"/>
      <c r="AR3135" s="119"/>
    </row>
    <row r="3136" ht="22.5" customHeight="1">
      <c r="A3136" s="89">
        <v>46233.0</v>
      </c>
      <c r="B3136" s="90">
        <v>0.5506944444444445</v>
      </c>
      <c r="C3136" s="91" t="s">
        <v>1203</v>
      </c>
      <c r="D3136" s="129" t="str">
        <f t="array" ref="D3136">XLOOKUP(C3136,'DS ST'!A:A,'DS ST'!B:B)</f>
        <v>ECG</v>
      </c>
      <c r="E3136" s="94" t="str">
        <f t="array" ref="E3136">XLOOKUP($F3136,'GIÁ'!$A:$A,'GIÁ'!$E:$E)</f>
        <v>MÁT</v>
      </c>
      <c r="F3136" s="94">
        <v>10094.0</v>
      </c>
      <c r="G3136" s="95" t="s">
        <v>72</v>
      </c>
      <c r="H3136" s="95" t="s">
        <v>57</v>
      </c>
      <c r="I3136" s="96">
        <v>4.0</v>
      </c>
      <c r="J3136" s="96">
        <v>0.0</v>
      </c>
      <c r="K3136" s="98">
        <f t="shared" si="4"/>
        <v>4</v>
      </c>
      <c r="L3136" s="99" t="s">
        <v>6908</v>
      </c>
      <c r="M3136" s="100" t="s">
        <v>6914</v>
      </c>
      <c r="N3136" s="101" t="str">
        <f t="shared" si="139"/>
        <v>TRBECG92210094</v>
      </c>
      <c r="O3136" s="128"/>
      <c r="P3136" s="145">
        <v>4.0</v>
      </c>
      <c r="Q3136" s="103">
        <f t="shared" si="5"/>
        <v>0</v>
      </c>
      <c r="R3136" s="161" t="s">
        <v>6915</v>
      </c>
      <c r="S3136" s="105"/>
      <c r="T3136" s="106"/>
      <c r="U3136" s="107"/>
      <c r="V3136" s="108" t="s">
        <v>756</v>
      </c>
      <c r="W3136" s="109" t="s">
        <v>1908</v>
      </c>
      <c r="X3136" s="110" t="str">
        <f t="shared" si="6"/>
        <v/>
      </c>
      <c r="Y3136" s="110" t="str">
        <f t="shared" si="7"/>
        <v>Siêu thị</v>
      </c>
      <c r="Z3136" s="139" t="str">
        <f t="shared" si="165"/>
        <v/>
      </c>
      <c r="AA3136" s="109" t="s">
        <v>802</v>
      </c>
      <c r="AB3136" s="106"/>
      <c r="AC3136" s="158"/>
      <c r="AD3136" s="160"/>
      <c r="AE3136" s="127"/>
      <c r="AF3136" s="113"/>
      <c r="AG3136" s="165" t="str">
        <f t="array" ref="AG3136">XLOOKUP(F3136,'CLV2'!A:A,'CLV2'!E:E)</f>
        <v>2.FRUITS</v>
      </c>
      <c r="AH3136" s="115" t="str">
        <f t="array" ref="AH3136">XLOOKUP(F3136,'CLV2'!A:A,'CLV2'!F:F)</f>
        <v>3.IMPORT FRUITS</v>
      </c>
      <c r="AI3136" s="115" t="str">
        <f t="shared" si="8"/>
        <v>Pack</v>
      </c>
      <c r="AJ3136" s="116">
        <f t="shared" si="9"/>
        <v>1</v>
      </c>
      <c r="AK3136" s="117" t="str">
        <f t="array" ref="AK3136">XLOOKUP(F3136,'GIÁ'!A:A,'GIÁ'!D:D)</f>
        <v>70499.84</v>
      </c>
      <c r="AL3136" s="118">
        <f t="shared" si="10"/>
        <v>281999.36</v>
      </c>
      <c r="AM3136" s="118">
        <f t="shared" si="11"/>
        <v>0</v>
      </c>
      <c r="AN3136" s="119">
        <f t="shared" si="12"/>
        <v>281999.36</v>
      </c>
      <c r="AO3136" s="118">
        <f t="shared" si="13"/>
        <v>0</v>
      </c>
      <c r="AP3136" s="121">
        <f t="shared" si="14"/>
        <v>0</v>
      </c>
      <c r="AQ3136" s="122"/>
      <c r="AR3136" s="119"/>
    </row>
    <row r="3137" ht="22.5" customHeight="1">
      <c r="A3137" s="89">
        <v>46233.0</v>
      </c>
      <c r="B3137" s="90">
        <v>0.4263888888888889</v>
      </c>
      <c r="C3137" s="91" t="s">
        <v>549</v>
      </c>
      <c r="D3137" s="129" t="str">
        <f t="array" ref="D3137">XLOOKUP(C3137,'DS ST'!A:A,'DS ST'!B:B)</f>
        <v>A141</v>
      </c>
      <c r="E3137" s="94" t="str">
        <f t="array" ref="E3137">XLOOKUP($F3137,'GIÁ'!$A:$A,'GIÁ'!$E:$E)</f>
        <v>MÁT</v>
      </c>
      <c r="F3137" s="94">
        <v>8.936076279328E12</v>
      </c>
      <c r="G3137" s="95" t="s">
        <v>2313</v>
      </c>
      <c r="H3137" s="95" t="s">
        <v>57</v>
      </c>
      <c r="I3137" s="96">
        <v>1.0</v>
      </c>
      <c r="J3137" s="96">
        <v>0.0</v>
      </c>
      <c r="K3137" s="98">
        <f t="shared" si="4"/>
        <v>1</v>
      </c>
      <c r="L3137" s="99" t="s">
        <v>6916</v>
      </c>
      <c r="M3137" s="100" t="s">
        <v>6917</v>
      </c>
      <c r="N3137" s="101" t="str">
        <f t="shared" si="139"/>
        <v>TRBA14157018936076279328</v>
      </c>
      <c r="O3137" s="128"/>
      <c r="P3137" s="145">
        <v>1.0</v>
      </c>
      <c r="Q3137" s="103">
        <f t="shared" si="5"/>
        <v>0</v>
      </c>
      <c r="R3137" s="161" t="s">
        <v>1968</v>
      </c>
      <c r="S3137" s="105"/>
      <c r="T3137" s="106"/>
      <c r="U3137" s="107"/>
      <c r="V3137" s="108" t="s">
        <v>756</v>
      </c>
      <c r="W3137" s="109" t="s">
        <v>1908</v>
      </c>
      <c r="X3137" s="110" t="str">
        <f t="shared" si="6"/>
        <v/>
      </c>
      <c r="Y3137" s="110" t="str">
        <f t="shared" si="7"/>
        <v>Siêu thị</v>
      </c>
      <c r="Z3137" s="139" t="str">
        <f t="shared" si="165"/>
        <v/>
      </c>
      <c r="AA3137" s="109" t="s">
        <v>802</v>
      </c>
      <c r="AB3137" s="106"/>
      <c r="AC3137" s="158"/>
      <c r="AD3137" s="160"/>
      <c r="AE3137" s="127"/>
      <c r="AF3137" s="113"/>
      <c r="AG3137" s="165" t="str">
        <f t="array" ref="AG3137">XLOOKUP(F3137,'CLV2'!A:A,'CLV2'!E:E)</f>
        <v>2.BAKERY</v>
      </c>
      <c r="AH3137" s="115" t="str">
        <f t="array" ref="AH3137">XLOOKUP(F3137,'CLV2'!A:A,'CLV2'!F:F)</f>
        <v>3.CAKES</v>
      </c>
      <c r="AI3137" s="115" t="str">
        <f t="shared" si="8"/>
        <v>Pack</v>
      </c>
      <c r="AJ3137" s="116">
        <f t="shared" si="9"/>
        <v>1</v>
      </c>
      <c r="AK3137" s="117" t="str">
        <f t="array" ref="AK3137">XLOOKUP(F3137,'GIÁ'!A:A,'GIÁ'!D:D)</f>
        <v>22950.25</v>
      </c>
      <c r="AL3137" s="118">
        <f t="shared" si="10"/>
        <v>22950.25</v>
      </c>
      <c r="AM3137" s="118">
        <f t="shared" si="11"/>
        <v>0</v>
      </c>
      <c r="AN3137" s="119">
        <f t="shared" si="12"/>
        <v>22950.25</v>
      </c>
      <c r="AO3137" s="118">
        <f t="shared" si="13"/>
        <v>0</v>
      </c>
      <c r="AP3137" s="121">
        <f t="shared" si="14"/>
        <v>0</v>
      </c>
      <c r="AQ3137" s="122"/>
      <c r="AR3137" s="119"/>
    </row>
    <row r="3138" ht="22.5" customHeight="1">
      <c r="A3138" s="89">
        <v>46233.0</v>
      </c>
      <c r="B3138" s="90">
        <v>0.4263888888888889</v>
      </c>
      <c r="C3138" s="91" t="s">
        <v>549</v>
      </c>
      <c r="D3138" s="129" t="str">
        <f t="array" ref="D3138">XLOOKUP(C3138,'DS ST'!A:A,'DS ST'!B:B)</f>
        <v>A141</v>
      </c>
      <c r="E3138" s="94" t="str">
        <f t="array" ref="E3138">XLOOKUP($F3138,'GIÁ'!$A:$A,'GIÁ'!$E:$E)</f>
        <v>MÁT</v>
      </c>
      <c r="F3138" s="94">
        <v>10140.0</v>
      </c>
      <c r="G3138" s="95" t="s">
        <v>74</v>
      </c>
      <c r="H3138" s="95" t="s">
        <v>75</v>
      </c>
      <c r="I3138" s="96">
        <v>1.0</v>
      </c>
      <c r="J3138" s="96">
        <v>0.0</v>
      </c>
      <c r="K3138" s="98">
        <f t="shared" si="4"/>
        <v>1</v>
      </c>
      <c r="L3138" s="99" t="s">
        <v>6916</v>
      </c>
      <c r="M3138" s="100" t="s">
        <v>6918</v>
      </c>
      <c r="N3138" s="101" t="str">
        <f t="shared" si="139"/>
        <v>TRBA141570810140</v>
      </c>
      <c r="O3138" s="128"/>
      <c r="P3138" s="145">
        <v>1.0</v>
      </c>
      <c r="Q3138" s="103">
        <f t="shared" si="5"/>
        <v>0</v>
      </c>
      <c r="R3138" s="161" t="s">
        <v>6919</v>
      </c>
      <c r="S3138" s="105"/>
      <c r="T3138" s="106"/>
      <c r="U3138" s="107"/>
      <c r="V3138" s="108" t="s">
        <v>756</v>
      </c>
      <c r="W3138" s="109" t="s">
        <v>1908</v>
      </c>
      <c r="X3138" s="110" t="str">
        <f t="shared" si="6"/>
        <v/>
      </c>
      <c r="Y3138" s="110" t="str">
        <f t="shared" si="7"/>
        <v>Siêu thị</v>
      </c>
      <c r="Z3138" s="139" t="str">
        <f t="shared" si="165"/>
        <v/>
      </c>
      <c r="AA3138" s="109" t="s">
        <v>802</v>
      </c>
      <c r="AB3138" s="106"/>
      <c r="AC3138" s="158"/>
      <c r="AD3138" s="160"/>
      <c r="AE3138" s="127"/>
      <c r="AF3138" s="113"/>
      <c r="AG3138" s="165" t="str">
        <f t="array" ref="AG3138">XLOOKUP(F3138,'CLV2'!A:A,'CLV2'!E:E)</f>
        <v>2.FRUITS</v>
      </c>
      <c r="AH3138" s="115" t="str">
        <f t="array" ref="AH3138">XLOOKUP(F3138,'CLV2'!A:A,'CLV2'!F:F)</f>
        <v>3.IMPORT FRUITS</v>
      </c>
      <c r="AI3138" s="115" t="str">
        <f t="shared" si="8"/>
        <v>Pack</v>
      </c>
      <c r="AJ3138" s="116">
        <f t="shared" si="9"/>
        <v>1</v>
      </c>
      <c r="AK3138" s="117" t="str">
        <f t="array" ref="AK3138">XLOOKUP(F3138,'GIÁ'!A:A,'GIÁ'!D:D)</f>
        <v>93295.39</v>
      </c>
      <c r="AL3138" s="118">
        <f t="shared" si="10"/>
        <v>93295.39</v>
      </c>
      <c r="AM3138" s="118">
        <f t="shared" si="11"/>
        <v>0</v>
      </c>
      <c r="AN3138" s="119">
        <f t="shared" si="12"/>
        <v>93295.39</v>
      </c>
      <c r="AO3138" s="118">
        <f t="shared" si="13"/>
        <v>0</v>
      </c>
      <c r="AP3138" s="121">
        <f t="shared" si="14"/>
        <v>0</v>
      </c>
      <c r="AQ3138" s="122"/>
      <c r="AR3138" s="119"/>
    </row>
    <row r="3139" ht="22.5" customHeight="1">
      <c r="A3139" s="89">
        <v>46233.0</v>
      </c>
      <c r="B3139" s="90">
        <v>0.4263888888888889</v>
      </c>
      <c r="C3139" s="91" t="s">
        <v>549</v>
      </c>
      <c r="D3139" s="129" t="str">
        <f t="array" ref="D3139">XLOOKUP(C3139,'DS ST'!A:A,'DS ST'!B:B)</f>
        <v>A141</v>
      </c>
      <c r="E3139" s="94" t="str">
        <f t="array" ref="E3139">XLOOKUP($F3139,'GIÁ'!$A:$A,'GIÁ'!$E:$E)</f>
        <v>MÁT</v>
      </c>
      <c r="F3139" s="94">
        <v>11589.0</v>
      </c>
      <c r="G3139" s="95" t="s">
        <v>926</v>
      </c>
      <c r="H3139" s="95" t="s">
        <v>57</v>
      </c>
      <c r="I3139" s="96">
        <v>1.0</v>
      </c>
      <c r="J3139" s="96">
        <v>0.0</v>
      </c>
      <c r="K3139" s="98">
        <f t="shared" si="4"/>
        <v>1</v>
      </c>
      <c r="L3139" s="99" t="s">
        <v>6916</v>
      </c>
      <c r="M3139" s="100" t="s">
        <v>6920</v>
      </c>
      <c r="N3139" s="101" t="str">
        <f t="shared" si="139"/>
        <v>TRBA141570911589</v>
      </c>
      <c r="O3139" s="128"/>
      <c r="P3139" s="145">
        <v>1.0</v>
      </c>
      <c r="Q3139" s="173" t="s">
        <v>1968</v>
      </c>
      <c r="R3139" s="161" t="s">
        <v>1968</v>
      </c>
      <c r="S3139" s="105"/>
      <c r="T3139" s="106"/>
      <c r="U3139" s="107"/>
      <c r="V3139" s="108" t="s">
        <v>756</v>
      </c>
      <c r="W3139" s="109" t="s">
        <v>1908</v>
      </c>
      <c r="X3139" s="110" t="str">
        <f t="shared" si="6"/>
        <v/>
      </c>
      <c r="Y3139" s="110" t="str">
        <f t="shared" si="7"/>
        <v>Siêu thị</v>
      </c>
      <c r="Z3139" s="139" t="str">
        <f t="shared" si="165"/>
        <v/>
      </c>
      <c r="AA3139" s="109" t="s">
        <v>802</v>
      </c>
      <c r="AB3139" s="106"/>
      <c r="AC3139" s="158"/>
      <c r="AD3139" s="160"/>
      <c r="AE3139" s="127"/>
      <c r="AF3139" s="113"/>
      <c r="AG3139" s="165" t="str">
        <f t="array" ref="AG3139">XLOOKUP(F3139,'CLV2'!A:A,'CLV2'!E:E)</f>
        <v>2.FRUITS</v>
      </c>
      <c r="AH3139" s="115" t="str">
        <f t="array" ref="AH3139">XLOOKUP(F3139,'CLV2'!A:A,'CLV2'!F:F)</f>
        <v>3.CUTTING FRUITS</v>
      </c>
      <c r="AI3139" s="115" t="str">
        <f t="shared" si="8"/>
        <v>Pack</v>
      </c>
      <c r="AJ3139" s="116">
        <f t="shared" si="9"/>
        <v>1</v>
      </c>
      <c r="AK3139" s="117" t="str">
        <f t="array" ref="AK3139">XLOOKUP(F3139,'GIÁ'!A:A,'GIÁ'!D:D)</f>
        <v>22122.55</v>
      </c>
      <c r="AL3139" s="118">
        <f t="shared" si="10"/>
        <v>22122.55</v>
      </c>
      <c r="AM3139" s="118">
        <f t="shared" si="11"/>
        <v>0</v>
      </c>
      <c r="AN3139" s="119">
        <f t="shared" si="12"/>
        <v>22122.55</v>
      </c>
      <c r="AO3139" s="118">
        <f t="shared" si="13"/>
        <v>0</v>
      </c>
      <c r="AP3139" s="121">
        <f t="shared" si="14"/>
        <v>0</v>
      </c>
      <c r="AQ3139" s="122"/>
      <c r="AR3139" s="119"/>
    </row>
    <row r="3140" ht="22.5" customHeight="1">
      <c r="A3140" s="89">
        <v>46233.0</v>
      </c>
      <c r="B3140" s="90">
        <v>0.5131944444444444</v>
      </c>
      <c r="C3140" s="91" t="s">
        <v>1510</v>
      </c>
      <c r="D3140" s="129" t="str">
        <f t="array" ref="D3140">XLOOKUP(C3140,'DS ST'!A:A,'DS ST'!B:B)</f>
        <v>PGS</v>
      </c>
      <c r="E3140" s="94" t="str">
        <f t="array" ref="E3140">XLOOKUP($F3140,'GIÁ'!$A:$A,'GIÁ'!$E:$E)</f>
        <v>MÁT</v>
      </c>
      <c r="F3140" s="94">
        <v>8.935288800047E12</v>
      </c>
      <c r="G3140" s="95" t="s">
        <v>2016</v>
      </c>
      <c r="H3140" s="95" t="s">
        <v>224</v>
      </c>
      <c r="I3140" s="96">
        <v>10.0</v>
      </c>
      <c r="J3140" s="96">
        <v>9.0</v>
      </c>
      <c r="K3140" s="98">
        <f t="shared" si="4"/>
        <v>1</v>
      </c>
      <c r="L3140" s="99" t="s">
        <v>6921</v>
      </c>
      <c r="M3140" s="100" t="s">
        <v>6922</v>
      </c>
      <c r="N3140" s="101" t="str">
        <f t="shared" si="139"/>
        <v>TRBPGS60788935288800047</v>
      </c>
      <c r="O3140" s="128"/>
      <c r="P3140" s="100"/>
      <c r="Q3140" s="103">
        <f t="shared" ref="Q3140:Q4599" si="166">I3140-J3140-O3140-P3140</f>
        <v>1</v>
      </c>
      <c r="R3140" s="161"/>
      <c r="S3140" s="105"/>
      <c r="T3140" s="106"/>
      <c r="U3140" s="107"/>
      <c r="V3140" s="108" t="s">
        <v>756</v>
      </c>
      <c r="W3140" s="109" t="s">
        <v>1312</v>
      </c>
      <c r="X3140" s="110" t="str">
        <f t="shared" si="6"/>
        <v/>
      </c>
      <c r="Y3140" s="110" t="str">
        <f t="shared" si="7"/>
        <v/>
      </c>
      <c r="Z3140" s="139" t="str">
        <f t="shared" si="165"/>
        <v>Chưa xác định</v>
      </c>
      <c r="AA3140" s="109" t="s">
        <v>5260</v>
      </c>
      <c r="AB3140" s="106"/>
      <c r="AC3140" s="158"/>
      <c r="AD3140" s="160"/>
      <c r="AE3140" s="127"/>
      <c r="AF3140" s="113"/>
      <c r="AG3140" s="165" t="str">
        <f t="array" ref="AG3140">XLOOKUP(F3140,'CLV2'!A:A,'CLV2'!E:E)</f>
        <v>2.VEGETABLES</v>
      </c>
      <c r="AH3140" s="115" t="str">
        <f t="array" ref="AH3140">XLOOKUP(F3140,'CLV2'!A:A,'CLV2'!F:F)</f>
        <v>3.MUSHROOM</v>
      </c>
      <c r="AI3140" s="115" t="str">
        <f t="shared" si="8"/>
        <v>Pack</v>
      </c>
      <c r="AJ3140" s="116">
        <f t="shared" si="9"/>
        <v>0.1</v>
      </c>
      <c r="AK3140" s="117" t="str">
        <f t="array" ref="AK3140">XLOOKUP(F3140,'GIÁ'!A:A,'GIÁ'!D:D)</f>
        <v>23570.36</v>
      </c>
      <c r="AL3140" s="118">
        <f t="shared" si="10"/>
        <v>23570.36</v>
      </c>
      <c r="AM3140" s="118">
        <f t="shared" si="11"/>
        <v>0</v>
      </c>
      <c r="AN3140" s="119">
        <f t="shared" si="12"/>
        <v>0</v>
      </c>
      <c r="AO3140" s="118">
        <f t="shared" si="13"/>
        <v>0</v>
      </c>
      <c r="AP3140" s="121">
        <f t="shared" si="14"/>
        <v>23570.36</v>
      </c>
      <c r="AQ3140" s="122"/>
      <c r="AR3140" s="119"/>
    </row>
    <row r="3141" ht="22.5" customHeight="1">
      <c r="A3141" s="89">
        <v>46233.0</v>
      </c>
      <c r="B3141" s="90">
        <v>0.5131944444444444</v>
      </c>
      <c r="C3141" s="91" t="s">
        <v>1510</v>
      </c>
      <c r="D3141" s="129" t="str">
        <f t="array" ref="D3141">XLOOKUP(C3141,'DS ST'!A:A,'DS ST'!B:B)</f>
        <v>PGS</v>
      </c>
      <c r="E3141" s="94" t="str">
        <f t="array" ref="E3141">XLOOKUP($F3141,'GIÁ'!$A:$A,'GIÁ'!$E:$E)</f>
        <v>MÁT</v>
      </c>
      <c r="F3141" s="94">
        <v>8.934673605823E12</v>
      </c>
      <c r="G3141" s="95" t="s">
        <v>1689</v>
      </c>
      <c r="H3141" s="95" t="s">
        <v>57</v>
      </c>
      <c r="I3141" s="96">
        <v>52.0</v>
      </c>
      <c r="J3141" s="96">
        <v>48.0</v>
      </c>
      <c r="K3141" s="98">
        <f t="shared" si="4"/>
        <v>4</v>
      </c>
      <c r="L3141" s="99" t="s">
        <v>6921</v>
      </c>
      <c r="M3141" s="100" t="s">
        <v>6923</v>
      </c>
      <c r="N3141" s="101" t="str">
        <f t="shared" si="139"/>
        <v>TRBPGS62668934673605823</v>
      </c>
      <c r="O3141" s="128"/>
      <c r="P3141" s="100"/>
      <c r="Q3141" s="103">
        <f t="shared" si="166"/>
        <v>4</v>
      </c>
      <c r="R3141" s="161"/>
      <c r="S3141" s="105"/>
      <c r="T3141" s="106"/>
      <c r="U3141" s="107"/>
      <c r="V3141" s="108" t="s">
        <v>756</v>
      </c>
      <c r="W3141" s="109" t="s">
        <v>1312</v>
      </c>
      <c r="X3141" s="110" t="str">
        <f t="shared" si="6"/>
        <v/>
      </c>
      <c r="Y3141" s="110" t="str">
        <f t="shared" si="7"/>
        <v/>
      </c>
      <c r="Z3141" s="139" t="str">
        <f t="shared" si="165"/>
        <v>Chưa xác định</v>
      </c>
      <c r="AA3141" s="109" t="s">
        <v>5260</v>
      </c>
      <c r="AB3141" s="106"/>
      <c r="AC3141" s="158"/>
      <c r="AD3141" s="160"/>
      <c r="AE3141" s="127"/>
      <c r="AF3141" s="113"/>
      <c r="AG3141" s="165" t="str">
        <f t="array" ref="AG3141">XLOOKUP(F3141,'CLV2'!A:A,'CLV2'!E:E)</f>
        <v>2.DAIRY</v>
      </c>
      <c r="AH3141" s="115" t="str">
        <f t="array" ref="AH3141">XLOOKUP(F3141,'CLV2'!A:A,'CLV2'!F:F)</f>
        <v>3.YOGURT</v>
      </c>
      <c r="AI3141" s="115" t="str">
        <f t="shared" si="8"/>
        <v>Pack</v>
      </c>
      <c r="AJ3141" s="116">
        <f t="shared" si="9"/>
        <v>0.07692307692</v>
      </c>
      <c r="AK3141" s="117" t="str">
        <f t="array" ref="AK3141">XLOOKUP(F3141,'GIÁ'!A:A,'GIÁ'!D:D)</f>
        <v>5402.30</v>
      </c>
      <c r="AL3141" s="118">
        <f t="shared" si="10"/>
        <v>21609.2</v>
      </c>
      <c r="AM3141" s="118">
        <f t="shared" si="11"/>
        <v>0</v>
      </c>
      <c r="AN3141" s="119">
        <f t="shared" si="12"/>
        <v>0</v>
      </c>
      <c r="AO3141" s="118">
        <f t="shared" si="13"/>
        <v>0</v>
      </c>
      <c r="AP3141" s="121">
        <f t="shared" si="14"/>
        <v>21609.2</v>
      </c>
      <c r="AQ3141" s="122"/>
      <c r="AR3141" s="119"/>
    </row>
    <row r="3142" ht="22.5" customHeight="1">
      <c r="A3142" s="89">
        <v>46233.0</v>
      </c>
      <c r="B3142" s="90">
        <v>0.6256944444444444</v>
      </c>
      <c r="C3142" s="91" t="s">
        <v>202</v>
      </c>
      <c r="D3142" s="129" t="str">
        <f t="array" ref="D3142">XLOOKUP(C3142,'DS ST'!A:A,'DS ST'!B:B)</f>
        <v>A114</v>
      </c>
      <c r="E3142" s="94" t="str">
        <f t="array" ref="E3142">XLOOKUP($F3142,'GIÁ'!$A:$A,'GIÁ'!$E:$E)</f>
        <v>MÁT</v>
      </c>
      <c r="F3142" s="94">
        <v>8.936012063066E12</v>
      </c>
      <c r="G3142" s="95" t="s">
        <v>2161</v>
      </c>
      <c r="H3142" s="95" t="s">
        <v>57</v>
      </c>
      <c r="I3142" s="96">
        <v>24.0</v>
      </c>
      <c r="J3142" s="96">
        <v>20.0</v>
      </c>
      <c r="K3142" s="98">
        <f t="shared" si="4"/>
        <v>4</v>
      </c>
      <c r="L3142" s="99" t="s">
        <v>6924</v>
      </c>
      <c r="M3142" s="100" t="s">
        <v>6925</v>
      </c>
      <c r="N3142" s="101" t="str">
        <f t="shared" si="139"/>
        <v>TRBA11450168936012063066</v>
      </c>
      <c r="O3142" s="128"/>
      <c r="P3142" s="100"/>
      <c r="Q3142" s="103">
        <f t="shared" si="166"/>
        <v>4</v>
      </c>
      <c r="R3142" s="161"/>
      <c r="S3142" s="105"/>
      <c r="T3142" s="106"/>
      <c r="U3142" s="107"/>
      <c r="V3142" s="108" t="s">
        <v>756</v>
      </c>
      <c r="W3142" s="109" t="s">
        <v>1312</v>
      </c>
      <c r="X3142" s="110" t="str">
        <f t="shared" si="6"/>
        <v/>
      </c>
      <c r="Y3142" s="110" t="str">
        <f t="shared" si="7"/>
        <v/>
      </c>
      <c r="Z3142" s="139" t="str">
        <f t="shared" si="165"/>
        <v>Chưa xác định</v>
      </c>
      <c r="AA3142" s="109" t="s">
        <v>5260</v>
      </c>
      <c r="AB3142" s="106"/>
      <c r="AC3142" s="158"/>
      <c r="AD3142" s="160"/>
      <c r="AE3142" s="127"/>
      <c r="AF3142" s="113"/>
      <c r="AG3142" s="165" t="str">
        <f t="array" ref="AG3142">XLOOKUP(F3142,'CLV2'!A:A,'CLV2'!E:E)</f>
        <v>2.DAIRY</v>
      </c>
      <c r="AH3142" s="115" t="str">
        <f t="array" ref="AH3142">XLOOKUP(F3142,'CLV2'!A:A,'CLV2'!F:F)</f>
        <v>3.YOGURT</v>
      </c>
      <c r="AI3142" s="115" t="str">
        <f t="shared" si="8"/>
        <v>Pack</v>
      </c>
      <c r="AJ3142" s="116">
        <f t="shared" si="9"/>
        <v>0.1666666667</v>
      </c>
      <c r="AK3142" s="117" t="str">
        <f t="array" ref="AK3142">XLOOKUP(F3142,'GIÁ'!A:A,'GIÁ'!D:D)</f>
        <v>6380.00</v>
      </c>
      <c r="AL3142" s="118">
        <f t="shared" si="10"/>
        <v>25520</v>
      </c>
      <c r="AM3142" s="118">
        <f t="shared" si="11"/>
        <v>0</v>
      </c>
      <c r="AN3142" s="119">
        <f t="shared" si="12"/>
        <v>0</v>
      </c>
      <c r="AO3142" s="118">
        <f t="shared" si="13"/>
        <v>0</v>
      </c>
      <c r="AP3142" s="121">
        <f t="shared" si="14"/>
        <v>25520</v>
      </c>
      <c r="AQ3142" s="122"/>
      <c r="AR3142" s="119"/>
    </row>
    <row r="3143" ht="22.5" customHeight="1">
      <c r="A3143" s="89">
        <v>46233.0</v>
      </c>
      <c r="B3143" s="90">
        <v>0.6256944444444444</v>
      </c>
      <c r="C3143" s="91" t="s">
        <v>202</v>
      </c>
      <c r="D3143" s="129" t="str">
        <f t="array" ref="D3143">XLOOKUP(C3143,'DS ST'!A:A,'DS ST'!B:B)</f>
        <v>A114</v>
      </c>
      <c r="E3143" s="94" t="str">
        <f t="array" ref="E3143">XLOOKUP($F3143,'GIÁ'!$A:$A,'GIÁ'!$E:$E)</f>
        <v>MÁT</v>
      </c>
      <c r="F3143" s="94">
        <v>10606.0</v>
      </c>
      <c r="G3143" s="95" t="s">
        <v>106</v>
      </c>
      <c r="H3143" s="95" t="s">
        <v>57</v>
      </c>
      <c r="I3143" s="96">
        <v>2.0</v>
      </c>
      <c r="J3143" s="96">
        <v>0.0</v>
      </c>
      <c r="K3143" s="98">
        <f t="shared" si="4"/>
        <v>2</v>
      </c>
      <c r="L3143" s="99" t="s">
        <v>6924</v>
      </c>
      <c r="M3143" s="100" t="s">
        <v>6926</v>
      </c>
      <c r="N3143" s="101" t="str">
        <f t="shared" si="139"/>
        <v>TRBA114501710606</v>
      </c>
      <c r="O3143" s="128"/>
      <c r="P3143" s="100"/>
      <c r="Q3143" s="103">
        <f t="shared" si="166"/>
        <v>2</v>
      </c>
      <c r="R3143" s="161"/>
      <c r="S3143" s="105"/>
      <c r="T3143" s="106"/>
      <c r="U3143" s="107"/>
      <c r="V3143" s="108" t="s">
        <v>756</v>
      </c>
      <c r="W3143" s="109" t="s">
        <v>1312</v>
      </c>
      <c r="X3143" s="110" t="str">
        <f t="shared" si="6"/>
        <v/>
      </c>
      <c r="Y3143" s="110" t="str">
        <f t="shared" si="7"/>
        <v/>
      </c>
      <c r="Z3143" s="139" t="str">
        <f t="shared" si="165"/>
        <v>Chưa xác định</v>
      </c>
      <c r="AA3143" s="109" t="s">
        <v>5260</v>
      </c>
      <c r="AB3143" s="106"/>
      <c r="AC3143" s="158"/>
      <c r="AD3143" s="160"/>
      <c r="AE3143" s="127"/>
      <c r="AF3143" s="113"/>
      <c r="AG3143" s="165" t="str">
        <f t="array" ref="AG3143">XLOOKUP(F3143,'CLV2'!A:A,'CLV2'!E:E)</f>
        <v>2.FRUITS</v>
      </c>
      <c r="AH3143" s="115" t="str">
        <f t="array" ref="AH3143">XLOOKUP(F3143,'CLV2'!A:A,'CLV2'!F:F)</f>
        <v>3.IMPORT FRUITS</v>
      </c>
      <c r="AI3143" s="115" t="str">
        <f t="shared" si="8"/>
        <v>Pack</v>
      </c>
      <c r="AJ3143" s="116">
        <f t="shared" si="9"/>
        <v>1</v>
      </c>
      <c r="AK3143" s="117" t="str">
        <f t="array" ref="AK3143">XLOOKUP(F3143,'GIÁ'!A:A,'GIÁ'!D:D)</f>
        <v>73847.38</v>
      </c>
      <c r="AL3143" s="118">
        <f t="shared" si="10"/>
        <v>147694.76</v>
      </c>
      <c r="AM3143" s="118">
        <f t="shared" si="11"/>
        <v>0</v>
      </c>
      <c r="AN3143" s="119">
        <f t="shared" si="12"/>
        <v>0</v>
      </c>
      <c r="AO3143" s="118">
        <f t="shared" si="13"/>
        <v>0</v>
      </c>
      <c r="AP3143" s="121">
        <f t="shared" si="14"/>
        <v>147694.76</v>
      </c>
      <c r="AQ3143" s="122"/>
      <c r="AR3143" s="119"/>
    </row>
    <row r="3144" ht="22.5" customHeight="1">
      <c r="A3144" s="89">
        <v>46233.0</v>
      </c>
      <c r="B3144" s="90">
        <v>0.6923611111111111</v>
      </c>
      <c r="C3144" s="91" t="s">
        <v>1082</v>
      </c>
      <c r="D3144" s="129" t="str">
        <f t="array" ref="D3144">XLOOKUP(C3144,'DS ST'!A:A,'DS ST'!B:B)</f>
        <v>A234</v>
      </c>
      <c r="E3144" s="94" t="str">
        <f t="array" ref="E3144">XLOOKUP($F3144,'GIÁ'!$A:$A,'GIÁ'!$E:$E)</f>
        <v>ĐÔNG</v>
      </c>
      <c r="F3144" s="94">
        <v>8.938535604597E12</v>
      </c>
      <c r="G3144" s="95" t="s">
        <v>3063</v>
      </c>
      <c r="H3144" s="95" t="s">
        <v>93</v>
      </c>
      <c r="I3144" s="96">
        <v>5.0</v>
      </c>
      <c r="J3144" s="96">
        <v>0.0</v>
      </c>
      <c r="K3144" s="98">
        <f t="shared" si="4"/>
        <v>5</v>
      </c>
      <c r="L3144" s="99" t="s">
        <v>6927</v>
      </c>
      <c r="M3144" s="100" t="s">
        <v>6928</v>
      </c>
      <c r="N3144" s="101" t="str">
        <f t="shared" si="139"/>
        <v>PT1590199-T0018938535604597</v>
      </c>
      <c r="O3144" s="128"/>
      <c r="P3144" s="100"/>
      <c r="Q3144" s="103">
        <f t="shared" si="166"/>
        <v>5</v>
      </c>
      <c r="R3144" s="161"/>
      <c r="S3144" s="105"/>
      <c r="T3144" s="106"/>
      <c r="U3144" s="107" t="s">
        <v>6542</v>
      </c>
      <c r="V3144" s="108" t="s">
        <v>756</v>
      </c>
      <c r="W3144" s="109" t="s">
        <v>1908</v>
      </c>
      <c r="X3144" s="110" t="str">
        <f t="shared" si="6"/>
        <v/>
      </c>
      <c r="Y3144" s="110" t="str">
        <f t="shared" si="7"/>
        <v/>
      </c>
      <c r="Z3144" s="109" t="s">
        <v>797</v>
      </c>
      <c r="AA3144" s="109" t="s">
        <v>802</v>
      </c>
      <c r="AB3144" s="106"/>
      <c r="AC3144" s="158"/>
      <c r="AD3144" s="160"/>
      <c r="AE3144" s="127"/>
      <c r="AF3144" s="113"/>
      <c r="AG3144" s="165" t="str">
        <f t="array" ref="AG3144">XLOOKUP(F3144,'CLV2'!A:A,'CLV2'!E:E)</f>
        <v>2.FISH AND SEAFOOD</v>
      </c>
      <c r="AH3144" s="115" t="str">
        <f t="array" ref="AH3144">XLOOKUP(F3144,'CLV2'!A:A,'CLV2'!F:F)</f>
        <v>3.FROZEN FISH AND SEAFOOD</v>
      </c>
      <c r="AI3144" s="115" t="str">
        <f t="shared" si="8"/>
        <v>Pack</v>
      </c>
      <c r="AJ3144" s="116">
        <f t="shared" si="9"/>
        <v>1</v>
      </c>
      <c r="AK3144" s="117" t="str">
        <f t="array" ref="AK3144">XLOOKUP(F3144,'GIÁ'!A:A,'GIÁ'!D:D)</f>
        <v>54841.46</v>
      </c>
      <c r="AL3144" s="118">
        <f t="shared" si="10"/>
        <v>274207.3</v>
      </c>
      <c r="AM3144" s="118">
        <f t="shared" si="11"/>
        <v>0</v>
      </c>
      <c r="AN3144" s="119">
        <f t="shared" si="12"/>
        <v>0</v>
      </c>
      <c r="AO3144" s="118">
        <f t="shared" si="13"/>
        <v>274207.3</v>
      </c>
      <c r="AP3144" s="121">
        <f t="shared" si="14"/>
        <v>0</v>
      </c>
      <c r="AQ3144" s="122"/>
      <c r="AR3144" s="119"/>
    </row>
    <row r="3145" ht="22.5" customHeight="1">
      <c r="A3145" s="89">
        <v>46233.0</v>
      </c>
      <c r="B3145" s="90">
        <v>0.6923611111111111</v>
      </c>
      <c r="C3145" s="91" t="s">
        <v>1082</v>
      </c>
      <c r="D3145" s="129" t="str">
        <f t="array" ref="D3145">XLOOKUP(C3145,'DS ST'!A:A,'DS ST'!B:B)</f>
        <v>A234</v>
      </c>
      <c r="E3145" s="94" t="str">
        <f t="array" ref="E3145">XLOOKUP($F3145,'GIÁ'!$A:$A,'GIÁ'!$E:$E)</f>
        <v>ĐÔNG</v>
      </c>
      <c r="F3145" s="94">
        <v>8.938535604047E12</v>
      </c>
      <c r="G3145" s="95" t="s">
        <v>3054</v>
      </c>
      <c r="H3145" s="95" t="s">
        <v>787</v>
      </c>
      <c r="I3145" s="96">
        <v>5.0</v>
      </c>
      <c r="J3145" s="96">
        <v>0.0</v>
      </c>
      <c r="K3145" s="98">
        <f t="shared" si="4"/>
        <v>5</v>
      </c>
      <c r="L3145" s="99" t="s">
        <v>6927</v>
      </c>
      <c r="M3145" s="100" t="s">
        <v>6928</v>
      </c>
      <c r="N3145" s="101" t="str">
        <f t="shared" si="139"/>
        <v>PT1590199-T0018938535604047</v>
      </c>
      <c r="O3145" s="128"/>
      <c r="P3145" s="100"/>
      <c r="Q3145" s="103">
        <f t="shared" si="166"/>
        <v>5</v>
      </c>
      <c r="R3145" s="161"/>
      <c r="S3145" s="105"/>
      <c r="T3145" s="106"/>
      <c r="U3145" s="107" t="s">
        <v>6541</v>
      </c>
      <c r="V3145" s="108" t="s">
        <v>756</v>
      </c>
      <c r="W3145" s="109" t="s">
        <v>1908</v>
      </c>
      <c r="X3145" s="110" t="str">
        <f t="shared" si="6"/>
        <v/>
      </c>
      <c r="Y3145" s="110" t="str">
        <f t="shared" si="7"/>
        <v/>
      </c>
      <c r="Z3145" s="109" t="s">
        <v>797</v>
      </c>
      <c r="AA3145" s="109" t="s">
        <v>802</v>
      </c>
      <c r="AB3145" s="106"/>
      <c r="AC3145" s="158"/>
      <c r="AD3145" s="160"/>
      <c r="AE3145" s="127"/>
      <c r="AF3145" s="113"/>
      <c r="AG3145" s="165" t="str">
        <f t="array" ref="AG3145">XLOOKUP(F3145,'CLV2'!A:A,'CLV2'!E:E)</f>
        <v>2.FISH AND SEAFOOD</v>
      </c>
      <c r="AH3145" s="115" t="str">
        <f t="array" ref="AH3145">XLOOKUP(F3145,'CLV2'!A:A,'CLV2'!F:F)</f>
        <v>3.FROZEN FISH AND SEAFOOD</v>
      </c>
      <c r="AI3145" s="115" t="str">
        <f t="shared" si="8"/>
        <v>Pack</v>
      </c>
      <c r="AJ3145" s="116">
        <f t="shared" si="9"/>
        <v>1</v>
      </c>
      <c r="AK3145" s="117" t="str">
        <f t="array" ref="AK3145">XLOOKUP(F3145,'GIÁ'!A:A,'GIÁ'!D:D)</f>
        <v>48011.15</v>
      </c>
      <c r="AL3145" s="118">
        <f t="shared" si="10"/>
        <v>240055.75</v>
      </c>
      <c r="AM3145" s="118">
        <f t="shared" si="11"/>
        <v>0</v>
      </c>
      <c r="AN3145" s="119">
        <f t="shared" si="12"/>
        <v>0</v>
      </c>
      <c r="AO3145" s="118">
        <f t="shared" si="13"/>
        <v>240055.75</v>
      </c>
      <c r="AP3145" s="121">
        <f t="shared" si="14"/>
        <v>0</v>
      </c>
      <c r="AQ3145" s="122"/>
      <c r="AR3145" s="119"/>
    </row>
    <row r="3146" ht="22.5" customHeight="1">
      <c r="A3146" s="89">
        <v>46233.0</v>
      </c>
      <c r="B3146" s="90">
        <v>0.6923611111111111</v>
      </c>
      <c r="C3146" s="91" t="s">
        <v>1082</v>
      </c>
      <c r="D3146" s="129" t="str">
        <f t="array" ref="D3146">XLOOKUP(C3146,'DS ST'!A:A,'DS ST'!B:B)</f>
        <v>A234</v>
      </c>
      <c r="E3146" s="94" t="str">
        <f t="array" ref="E3146">XLOOKUP($F3146,'GIÁ'!$A:$A,'GIÁ'!$E:$E)</f>
        <v>ĐÔNG</v>
      </c>
      <c r="F3146" s="94">
        <v>8.938527710374E12</v>
      </c>
      <c r="G3146" s="95" t="s">
        <v>3001</v>
      </c>
      <c r="H3146" s="95" t="s">
        <v>224</v>
      </c>
      <c r="I3146" s="96">
        <v>5.0</v>
      </c>
      <c r="J3146" s="96">
        <v>0.0</v>
      </c>
      <c r="K3146" s="98">
        <f t="shared" si="4"/>
        <v>5</v>
      </c>
      <c r="L3146" s="99" t="s">
        <v>6927</v>
      </c>
      <c r="M3146" s="100" t="s">
        <v>6928</v>
      </c>
      <c r="N3146" s="101" t="str">
        <f t="shared" si="139"/>
        <v>PT1590199-T0018938527710374</v>
      </c>
      <c r="O3146" s="128"/>
      <c r="P3146" s="100"/>
      <c r="Q3146" s="103">
        <f t="shared" si="166"/>
        <v>5</v>
      </c>
      <c r="R3146" s="161"/>
      <c r="S3146" s="105"/>
      <c r="T3146" s="106"/>
      <c r="U3146" s="107" t="s">
        <v>6869</v>
      </c>
      <c r="V3146" s="108" t="s">
        <v>756</v>
      </c>
      <c r="W3146" s="109" t="s">
        <v>1908</v>
      </c>
      <c r="X3146" s="110" t="str">
        <f t="shared" si="6"/>
        <v/>
      </c>
      <c r="Y3146" s="110" t="str">
        <f t="shared" si="7"/>
        <v/>
      </c>
      <c r="Z3146" s="109" t="s">
        <v>797</v>
      </c>
      <c r="AA3146" s="109" t="s">
        <v>802</v>
      </c>
      <c r="AB3146" s="106"/>
      <c r="AC3146" s="158"/>
      <c r="AD3146" s="160"/>
      <c r="AE3146" s="127"/>
      <c r="AF3146" s="113"/>
      <c r="AG3146" s="165" t="str">
        <f t="array" ref="AG3146">XLOOKUP(F3146,'CLV2'!A:A,'CLV2'!E:E)</f>
        <v>2.FISH AND SEAFOOD</v>
      </c>
      <c r="AH3146" s="115" t="str">
        <f t="array" ref="AH3146">XLOOKUP(F3146,'CLV2'!A:A,'CLV2'!F:F)</f>
        <v>3.FROZEN FISH AND SEAFOOD</v>
      </c>
      <c r="AI3146" s="115" t="str">
        <f t="shared" si="8"/>
        <v>Pack</v>
      </c>
      <c r="AJ3146" s="116">
        <f t="shared" si="9"/>
        <v>1</v>
      </c>
      <c r="AK3146" s="117" t="str">
        <f t="array" ref="AK3146">XLOOKUP(F3146,'GIÁ'!A:A,'GIÁ'!D:D)</f>
        <v>75989.39</v>
      </c>
      <c r="AL3146" s="118">
        <f t="shared" si="10"/>
        <v>379946.95</v>
      </c>
      <c r="AM3146" s="118">
        <f t="shared" si="11"/>
        <v>0</v>
      </c>
      <c r="AN3146" s="119">
        <f t="shared" si="12"/>
        <v>0</v>
      </c>
      <c r="AO3146" s="118">
        <f t="shared" si="13"/>
        <v>379946.95</v>
      </c>
      <c r="AP3146" s="121">
        <f t="shared" si="14"/>
        <v>0</v>
      </c>
      <c r="AQ3146" s="122"/>
      <c r="AR3146" s="119"/>
    </row>
    <row r="3147" ht="22.5" customHeight="1">
      <c r="A3147" s="89">
        <v>46233.0</v>
      </c>
      <c r="B3147" s="90">
        <v>0.6923611111111111</v>
      </c>
      <c r="C3147" s="91" t="s">
        <v>1082</v>
      </c>
      <c r="D3147" s="129" t="str">
        <f t="array" ref="D3147">XLOOKUP(C3147,'DS ST'!A:A,'DS ST'!B:B)</f>
        <v>A234</v>
      </c>
      <c r="E3147" s="94" t="str">
        <f t="array" ref="E3147">XLOOKUP($F3147,'GIÁ'!$A:$A,'GIÁ'!$E:$E)</f>
        <v>ĐÔNG</v>
      </c>
      <c r="F3147" s="94">
        <v>8.938535604412E12</v>
      </c>
      <c r="G3147" s="95" t="s">
        <v>3061</v>
      </c>
      <c r="H3147" s="95" t="s">
        <v>224</v>
      </c>
      <c r="I3147" s="96">
        <v>12.0</v>
      </c>
      <c r="J3147" s="96">
        <v>1.0</v>
      </c>
      <c r="K3147" s="98">
        <f t="shared" si="4"/>
        <v>11</v>
      </c>
      <c r="L3147" s="99" t="s">
        <v>6927</v>
      </c>
      <c r="M3147" s="100" t="s">
        <v>6928</v>
      </c>
      <c r="N3147" s="101" t="str">
        <f t="shared" si="139"/>
        <v>PT1590199-T0018938535604412</v>
      </c>
      <c r="O3147" s="128"/>
      <c r="P3147" s="100"/>
      <c r="Q3147" s="103">
        <f t="shared" si="166"/>
        <v>11</v>
      </c>
      <c r="R3147" s="161"/>
      <c r="S3147" s="105"/>
      <c r="T3147" s="106"/>
      <c r="U3147" s="107"/>
      <c r="V3147" s="108" t="s">
        <v>756</v>
      </c>
      <c r="W3147" s="109" t="s">
        <v>1312</v>
      </c>
      <c r="X3147" s="110" t="str">
        <f t="shared" si="6"/>
        <v/>
      </c>
      <c r="Y3147" s="110" t="str">
        <f t="shared" si="7"/>
        <v/>
      </c>
      <c r="Z3147" s="139" t="str">
        <f>IF(N(Q3147)&lt;=0,"",IF(ISNUMBER(SEARCH("Thiếu kiện",V3147)),"Kho đông mát",IF(AND(N(Q3147)&gt;0,N(P3147)&gt;0,OR(ISNUMBER(SEARCH("Hình KDB",U3147)),ISNUMBER(SEARCH("Hình tele",U3147)),ISNUMBER(SEARCH("sai code",U3147)),ISNUMBER(SEARCH("ST nhận",U3147)))),"Kho đông mát",IF(AND(W3147="DC giao thiếu",OR(ISNUMBER(SEARCH("Hình KDB",U3147)),ISNUMBER(SEARCH("Hình tele",U3147)),ISNUMBER(SEARCH("sai code",U3147)))),"Kho đông mát",IF(W3147="DC giao thiếu","Chưa xác định",IF(AND(W3147="DC pick sai",OR(ISNUMBER(SEARCH("Hình KDB",U3147)),ISNUMBER(SEARCH("Hình tele",U3147)),ISNUMBER(SEARCH("sai code",U3147)),ISNUMBER(SEARCH("ST nhận",U3147)))),"Kho đông mát",IF(W3147="DC pick sai","Chưa xác định",IF(AND(W3147="Hao hụt",N(O3147)&gt;0,OR(ISNUMBER(SEARCH("Hình KDB",U3147)),ISNUMBER(SEARCH("Hình tele",U3147)),ISNUMBER(SEARCH("sai code",U3147)),ISNUMBER(SEARCH("ST nhận",U3147)))),"Kho đông mát",IF(W3147="Hao hụt","Chưa xác định",IF(OR(W3147="VT giao sai điểm",W3147="Không đạt nhiệt độ",W3147="TX giao thiếu kiện",W3147="Hàng không đạt CL"),"Kho đông mát",IF(W3147="Chưa xác định","Chưa xác định",IF(N(P3147)&gt;0,"Chưa xác định",""))))))))))))</f>
        <v>Chưa xác định</v>
      </c>
      <c r="AA3147" s="109" t="s">
        <v>5260</v>
      </c>
      <c r="AB3147" s="106"/>
      <c r="AC3147" s="158"/>
      <c r="AD3147" s="160"/>
      <c r="AE3147" s="127"/>
      <c r="AF3147" s="113"/>
      <c r="AG3147" s="165" t="str">
        <f t="array" ref="AG3147">XLOOKUP(F3147,'CLV2'!A:A,'CLV2'!E:E)</f>
        <v>2.FISH AND SEAFOOD</v>
      </c>
      <c r="AH3147" s="115" t="str">
        <f t="array" ref="AH3147">XLOOKUP(F3147,'CLV2'!A:A,'CLV2'!F:F)</f>
        <v>3.FROZEN FISH AND SEAFOOD</v>
      </c>
      <c r="AI3147" s="115" t="str">
        <f t="shared" si="8"/>
        <v>Pack</v>
      </c>
      <c r="AJ3147" s="116">
        <f t="shared" si="9"/>
        <v>0.9166666667</v>
      </c>
      <c r="AK3147" s="117" t="str">
        <f t="array" ref="AK3147">XLOOKUP(F3147,'GIÁ'!A:A,'GIÁ'!D:D)</f>
        <v>31210.74</v>
      </c>
      <c r="AL3147" s="118">
        <f t="shared" si="10"/>
        <v>343318.14</v>
      </c>
      <c r="AM3147" s="118">
        <f t="shared" si="11"/>
        <v>0</v>
      </c>
      <c r="AN3147" s="119">
        <f t="shared" si="12"/>
        <v>0</v>
      </c>
      <c r="AO3147" s="118">
        <f t="shared" si="13"/>
        <v>0</v>
      </c>
      <c r="AP3147" s="121">
        <f t="shared" si="14"/>
        <v>343318.14</v>
      </c>
      <c r="AQ3147" s="122"/>
      <c r="AR3147" s="119"/>
    </row>
    <row r="3148" ht="22.5" customHeight="1">
      <c r="A3148" s="89">
        <v>46233.0</v>
      </c>
      <c r="B3148" s="90">
        <v>0.6923611111111111</v>
      </c>
      <c r="C3148" s="91" t="s">
        <v>1082</v>
      </c>
      <c r="D3148" s="129" t="str">
        <f t="array" ref="D3148">XLOOKUP(C3148,'DS ST'!A:A,'DS ST'!B:B)</f>
        <v>A234</v>
      </c>
      <c r="E3148" s="94" t="str">
        <f t="array" ref="E3148">XLOOKUP($F3148,'GIÁ'!$A:$A,'GIÁ'!$E:$E)</f>
        <v>ĐÔNG</v>
      </c>
      <c r="F3148" s="94">
        <v>8.938535604238E12</v>
      </c>
      <c r="G3148" s="95" t="s">
        <v>3058</v>
      </c>
      <c r="H3148" s="95" t="s">
        <v>787</v>
      </c>
      <c r="I3148" s="96">
        <v>12.0</v>
      </c>
      <c r="J3148" s="96">
        <v>0.0</v>
      </c>
      <c r="K3148" s="98">
        <f t="shared" si="4"/>
        <v>12</v>
      </c>
      <c r="L3148" s="99" t="s">
        <v>6927</v>
      </c>
      <c r="M3148" s="100" t="s">
        <v>6928</v>
      </c>
      <c r="N3148" s="101" t="str">
        <f t="shared" si="139"/>
        <v>PT1590199-T0018938535604238</v>
      </c>
      <c r="O3148" s="128"/>
      <c r="P3148" s="100"/>
      <c r="Q3148" s="103">
        <f t="shared" si="166"/>
        <v>12</v>
      </c>
      <c r="R3148" s="161"/>
      <c r="S3148" s="105"/>
      <c r="T3148" s="106"/>
      <c r="U3148" s="107" t="s">
        <v>6557</v>
      </c>
      <c r="V3148" s="108" t="s">
        <v>756</v>
      </c>
      <c r="W3148" s="109" t="s">
        <v>1908</v>
      </c>
      <c r="X3148" s="110" t="str">
        <f t="shared" si="6"/>
        <v/>
      </c>
      <c r="Y3148" s="110" t="str">
        <f t="shared" si="7"/>
        <v/>
      </c>
      <c r="Z3148" s="109" t="s">
        <v>797</v>
      </c>
      <c r="AA3148" s="109" t="s">
        <v>802</v>
      </c>
      <c r="AB3148" s="106"/>
      <c r="AC3148" s="158"/>
      <c r="AD3148" s="160"/>
      <c r="AE3148" s="127"/>
      <c r="AF3148" s="113"/>
      <c r="AG3148" s="165" t="str">
        <f t="array" ref="AG3148">XLOOKUP(F3148,'CLV2'!A:A,'CLV2'!E:E)</f>
        <v>2.FISH AND SEAFOOD</v>
      </c>
      <c r="AH3148" s="115" t="str">
        <f t="array" ref="AH3148">XLOOKUP(F3148,'CLV2'!A:A,'CLV2'!F:F)</f>
        <v>3.FROZEN FISH AND SEAFOOD</v>
      </c>
      <c r="AI3148" s="115" t="str">
        <f t="shared" si="8"/>
        <v>Pack</v>
      </c>
      <c r="AJ3148" s="116">
        <f t="shared" si="9"/>
        <v>1</v>
      </c>
      <c r="AK3148" s="117" t="str">
        <f t="array" ref="AK3148">XLOOKUP(F3148,'GIÁ'!A:A,'GIÁ'!D:D)</f>
        <v>71175.79</v>
      </c>
      <c r="AL3148" s="118">
        <f t="shared" si="10"/>
        <v>854109.48</v>
      </c>
      <c r="AM3148" s="118">
        <f t="shared" si="11"/>
        <v>0</v>
      </c>
      <c r="AN3148" s="119">
        <f t="shared" si="12"/>
        <v>0</v>
      </c>
      <c r="AO3148" s="118">
        <f t="shared" si="13"/>
        <v>854109.48</v>
      </c>
      <c r="AP3148" s="121">
        <f t="shared" si="14"/>
        <v>0</v>
      </c>
      <c r="AQ3148" s="122"/>
      <c r="AR3148" s="119"/>
    </row>
    <row r="3149" ht="22.5" customHeight="1">
      <c r="A3149" s="89">
        <v>46233.0</v>
      </c>
      <c r="B3149" s="90">
        <v>0.6923611111111111</v>
      </c>
      <c r="C3149" s="91" t="s">
        <v>1082</v>
      </c>
      <c r="D3149" s="129" t="str">
        <f t="array" ref="D3149">XLOOKUP(C3149,'DS ST'!A:A,'DS ST'!B:B)</f>
        <v>A234</v>
      </c>
      <c r="E3149" s="94" t="str">
        <f t="array" ref="E3149">XLOOKUP($F3149,'GIÁ'!$A:$A,'GIÁ'!$E:$E)</f>
        <v>ĐÔNG</v>
      </c>
      <c r="F3149" s="94">
        <v>8.936187610089E12</v>
      </c>
      <c r="G3149" s="95" t="s">
        <v>2590</v>
      </c>
      <c r="H3149" s="95" t="s">
        <v>224</v>
      </c>
      <c r="I3149" s="96">
        <v>6.0</v>
      </c>
      <c r="J3149" s="96">
        <v>0.0</v>
      </c>
      <c r="K3149" s="98">
        <f t="shared" si="4"/>
        <v>6</v>
      </c>
      <c r="L3149" s="99" t="s">
        <v>6927</v>
      </c>
      <c r="M3149" s="100" t="s">
        <v>6928</v>
      </c>
      <c r="N3149" s="101" t="str">
        <f t="shared" si="139"/>
        <v>PT1590199-T0018936187610089</v>
      </c>
      <c r="O3149" s="128"/>
      <c r="P3149" s="100"/>
      <c r="Q3149" s="103">
        <f t="shared" si="166"/>
        <v>6</v>
      </c>
      <c r="R3149" s="161"/>
      <c r="S3149" s="105"/>
      <c r="T3149" s="106"/>
      <c r="U3149" s="107" t="s">
        <v>6532</v>
      </c>
      <c r="V3149" s="108" t="s">
        <v>756</v>
      </c>
      <c r="W3149" s="109" t="s">
        <v>1908</v>
      </c>
      <c r="X3149" s="110" t="str">
        <f t="shared" si="6"/>
        <v/>
      </c>
      <c r="Y3149" s="110" t="str">
        <f t="shared" si="7"/>
        <v/>
      </c>
      <c r="Z3149" s="109" t="s">
        <v>797</v>
      </c>
      <c r="AA3149" s="109" t="s">
        <v>802</v>
      </c>
      <c r="AB3149" s="106"/>
      <c r="AC3149" s="158"/>
      <c r="AD3149" s="160"/>
      <c r="AE3149" s="127"/>
      <c r="AF3149" s="113"/>
      <c r="AG3149" s="165" t="str">
        <f t="array" ref="AG3149">XLOOKUP(F3149,'CLV2'!A:A,'CLV2'!E:E)</f>
        <v>2.FISH AND SEAFOOD</v>
      </c>
      <c r="AH3149" s="115" t="str">
        <f t="array" ref="AH3149">XLOOKUP(F3149,'CLV2'!A:A,'CLV2'!F:F)</f>
        <v>3.FROZEN FISH AND SEAFOOD</v>
      </c>
      <c r="AI3149" s="115" t="str">
        <f t="shared" si="8"/>
        <v>Pack</v>
      </c>
      <c r="AJ3149" s="116">
        <f t="shared" si="9"/>
        <v>1</v>
      </c>
      <c r="AK3149" s="117" t="str">
        <f t="array" ref="AK3149">XLOOKUP(F3149,'GIÁ'!A:A,'GIÁ'!D:D)</f>
        <v>73948.55</v>
      </c>
      <c r="AL3149" s="118">
        <f t="shared" si="10"/>
        <v>443691.3</v>
      </c>
      <c r="AM3149" s="118">
        <f t="shared" si="11"/>
        <v>0</v>
      </c>
      <c r="AN3149" s="119">
        <f t="shared" si="12"/>
        <v>0</v>
      </c>
      <c r="AO3149" s="118">
        <f t="shared" si="13"/>
        <v>443691.3</v>
      </c>
      <c r="AP3149" s="121">
        <f t="shared" si="14"/>
        <v>0</v>
      </c>
      <c r="AQ3149" s="122"/>
      <c r="AR3149" s="119"/>
    </row>
    <row r="3150" ht="22.5" customHeight="1">
      <c r="A3150" s="89">
        <v>46233.0</v>
      </c>
      <c r="B3150" s="90">
        <v>0.6923611111111111</v>
      </c>
      <c r="C3150" s="91" t="s">
        <v>1082</v>
      </c>
      <c r="D3150" s="129" t="str">
        <f t="array" ref="D3150">XLOOKUP(C3150,'DS ST'!A:A,'DS ST'!B:B)</f>
        <v>A234</v>
      </c>
      <c r="E3150" s="94" t="str">
        <f t="array" ref="E3150">XLOOKUP($F3150,'GIÁ'!$A:$A,'GIÁ'!$E:$E)</f>
        <v>ĐÔNG</v>
      </c>
      <c r="F3150" s="94">
        <v>8.93852179309E12</v>
      </c>
      <c r="G3150" s="95" t="s">
        <v>2985</v>
      </c>
      <c r="H3150" s="95" t="s">
        <v>224</v>
      </c>
      <c r="I3150" s="96">
        <v>6.0</v>
      </c>
      <c r="J3150" s="96">
        <v>0.0</v>
      </c>
      <c r="K3150" s="98">
        <f t="shared" si="4"/>
        <v>6</v>
      </c>
      <c r="L3150" s="99" t="s">
        <v>6927</v>
      </c>
      <c r="M3150" s="100" t="s">
        <v>6928</v>
      </c>
      <c r="N3150" s="101" t="str">
        <f t="shared" si="139"/>
        <v>PT1590199-T0018938521793090</v>
      </c>
      <c r="O3150" s="128"/>
      <c r="P3150" s="100"/>
      <c r="Q3150" s="103">
        <f t="shared" si="166"/>
        <v>6</v>
      </c>
      <c r="R3150" s="161"/>
      <c r="S3150" s="105"/>
      <c r="T3150" s="106"/>
      <c r="U3150" s="107" t="s">
        <v>6540</v>
      </c>
      <c r="V3150" s="108" t="s">
        <v>756</v>
      </c>
      <c r="W3150" s="109" t="s">
        <v>1908</v>
      </c>
      <c r="X3150" s="110" t="str">
        <f t="shared" si="6"/>
        <v/>
      </c>
      <c r="Y3150" s="110" t="str">
        <f t="shared" si="7"/>
        <v/>
      </c>
      <c r="Z3150" s="109" t="s">
        <v>797</v>
      </c>
      <c r="AA3150" s="109" t="s">
        <v>802</v>
      </c>
      <c r="AB3150" s="106"/>
      <c r="AC3150" s="158"/>
      <c r="AD3150" s="160"/>
      <c r="AE3150" s="127"/>
      <c r="AF3150" s="113"/>
      <c r="AG3150" s="165" t="str">
        <f t="array" ref="AG3150">XLOOKUP(F3150,'CLV2'!A:A,'CLV2'!E:E)</f>
        <v>2.FISH AND SEAFOOD</v>
      </c>
      <c r="AH3150" s="115" t="str">
        <f t="array" ref="AH3150">XLOOKUP(F3150,'CLV2'!A:A,'CLV2'!F:F)</f>
        <v>3.FROZEN FISH AND SEAFOOD</v>
      </c>
      <c r="AI3150" s="115" t="str">
        <f t="shared" si="8"/>
        <v>Pack</v>
      </c>
      <c r="AJ3150" s="116">
        <f t="shared" si="9"/>
        <v>1</v>
      </c>
      <c r="AK3150" s="117" t="str">
        <f t="array" ref="AK3150">XLOOKUP(F3150,'GIÁ'!A:A,'GIÁ'!D:D)</f>
        <v>73671.00</v>
      </c>
      <c r="AL3150" s="118">
        <f t="shared" si="10"/>
        <v>442026</v>
      </c>
      <c r="AM3150" s="118">
        <f t="shared" si="11"/>
        <v>0</v>
      </c>
      <c r="AN3150" s="119">
        <f t="shared" si="12"/>
        <v>0</v>
      </c>
      <c r="AO3150" s="118">
        <f t="shared" si="13"/>
        <v>442026</v>
      </c>
      <c r="AP3150" s="121">
        <f t="shared" si="14"/>
        <v>0</v>
      </c>
      <c r="AQ3150" s="122"/>
      <c r="AR3150" s="119"/>
    </row>
    <row r="3151" ht="22.5" customHeight="1">
      <c r="A3151" s="89">
        <v>46233.0</v>
      </c>
      <c r="B3151" s="90">
        <v>0.6923611111111111</v>
      </c>
      <c r="C3151" s="91" t="s">
        <v>1082</v>
      </c>
      <c r="D3151" s="129" t="str">
        <f t="array" ref="D3151">XLOOKUP(C3151,'DS ST'!A:A,'DS ST'!B:B)</f>
        <v>A234</v>
      </c>
      <c r="E3151" s="94" t="str">
        <f t="array" ref="E3151">XLOOKUP($F3151,'GIÁ'!$A:$A,'GIÁ'!$E:$E)</f>
        <v>ĐÔNG</v>
      </c>
      <c r="F3151" s="94">
        <v>8.93623909005E12</v>
      </c>
      <c r="G3151" s="95" t="s">
        <v>2717</v>
      </c>
      <c r="H3151" s="95" t="s">
        <v>75</v>
      </c>
      <c r="I3151" s="96">
        <v>8.0</v>
      </c>
      <c r="J3151" s="96">
        <v>0.0</v>
      </c>
      <c r="K3151" s="98">
        <f t="shared" si="4"/>
        <v>8</v>
      </c>
      <c r="L3151" s="99" t="s">
        <v>6927</v>
      </c>
      <c r="M3151" s="100" t="s">
        <v>6928</v>
      </c>
      <c r="N3151" s="101" t="str">
        <f t="shared" si="139"/>
        <v>PT1590199-T0018936239090050</v>
      </c>
      <c r="O3151" s="128"/>
      <c r="P3151" s="100"/>
      <c r="Q3151" s="103">
        <f t="shared" si="166"/>
        <v>8</v>
      </c>
      <c r="R3151" s="161"/>
      <c r="S3151" s="105"/>
      <c r="T3151" s="106"/>
      <c r="U3151" s="107" t="s">
        <v>6538</v>
      </c>
      <c r="V3151" s="108" t="s">
        <v>756</v>
      </c>
      <c r="W3151" s="109" t="s">
        <v>1908</v>
      </c>
      <c r="X3151" s="110" t="str">
        <f t="shared" si="6"/>
        <v/>
      </c>
      <c r="Y3151" s="110" t="str">
        <f t="shared" si="7"/>
        <v/>
      </c>
      <c r="Z3151" s="109" t="s">
        <v>797</v>
      </c>
      <c r="AA3151" s="109" t="s">
        <v>802</v>
      </c>
      <c r="AB3151" s="106"/>
      <c r="AC3151" s="158"/>
      <c r="AD3151" s="160"/>
      <c r="AE3151" s="127"/>
      <c r="AF3151" s="113"/>
      <c r="AG3151" s="165" t="str">
        <f t="array" ref="AG3151">XLOOKUP(F3151,'CLV2'!A:A,'CLV2'!E:E)</f>
        <v>2.MEAT</v>
      </c>
      <c r="AH3151" s="115" t="str">
        <f t="array" ref="AH3151">XLOOKUP(F3151,'CLV2'!A:A,'CLV2'!F:F)</f>
        <v>3.FROZEN MEAT</v>
      </c>
      <c r="AI3151" s="115" t="str">
        <f t="shared" si="8"/>
        <v>Pack</v>
      </c>
      <c r="AJ3151" s="116">
        <f t="shared" si="9"/>
        <v>1</v>
      </c>
      <c r="AK3151" s="117" t="str">
        <f t="array" ref="AK3151">XLOOKUP(F3151,'GIÁ'!A:A,'GIÁ'!D:D)</f>
        <v>118354.38</v>
      </c>
      <c r="AL3151" s="118">
        <f t="shared" si="10"/>
        <v>946835.04</v>
      </c>
      <c r="AM3151" s="118">
        <f t="shared" si="11"/>
        <v>0</v>
      </c>
      <c r="AN3151" s="119">
        <f t="shared" si="12"/>
        <v>0</v>
      </c>
      <c r="AO3151" s="118">
        <f t="shared" si="13"/>
        <v>946835.04</v>
      </c>
      <c r="AP3151" s="121">
        <f t="shared" si="14"/>
        <v>0</v>
      </c>
      <c r="AQ3151" s="122"/>
      <c r="AR3151" s="119"/>
    </row>
    <row r="3152" ht="22.5" customHeight="1">
      <c r="A3152" s="89">
        <v>46233.0</v>
      </c>
      <c r="B3152" s="90">
        <v>0.6923611111111111</v>
      </c>
      <c r="C3152" s="91" t="s">
        <v>1082</v>
      </c>
      <c r="D3152" s="129" t="str">
        <f t="array" ref="D3152">XLOOKUP(C3152,'DS ST'!A:A,'DS ST'!B:B)</f>
        <v>A234</v>
      </c>
      <c r="E3152" s="94" t="str">
        <f t="array" ref="E3152">XLOOKUP($F3152,'GIÁ'!$A:$A,'GIÁ'!$E:$E)</f>
        <v>ĐÔNG</v>
      </c>
      <c r="F3152" s="94">
        <v>8.936190860716E12</v>
      </c>
      <c r="G3152" s="95" t="s">
        <v>2610</v>
      </c>
      <c r="H3152" s="95" t="s">
        <v>93</v>
      </c>
      <c r="I3152" s="96">
        <v>18.0</v>
      </c>
      <c r="J3152" s="96">
        <v>0.0</v>
      </c>
      <c r="K3152" s="98">
        <f t="shared" si="4"/>
        <v>18</v>
      </c>
      <c r="L3152" s="99" t="s">
        <v>6927</v>
      </c>
      <c r="M3152" s="100" t="s">
        <v>6928</v>
      </c>
      <c r="N3152" s="101" t="str">
        <f t="shared" si="139"/>
        <v>PT1590199-T0018936190860716</v>
      </c>
      <c r="O3152" s="128"/>
      <c r="P3152" s="100"/>
      <c r="Q3152" s="103">
        <f t="shared" si="166"/>
        <v>18</v>
      </c>
      <c r="R3152" s="161"/>
      <c r="S3152" s="105"/>
      <c r="T3152" s="106"/>
      <c r="U3152" s="107" t="s">
        <v>6539</v>
      </c>
      <c r="V3152" s="108" t="s">
        <v>756</v>
      </c>
      <c r="W3152" s="109" t="s">
        <v>1908</v>
      </c>
      <c r="X3152" s="110" t="str">
        <f t="shared" si="6"/>
        <v/>
      </c>
      <c r="Y3152" s="110" t="str">
        <f t="shared" si="7"/>
        <v/>
      </c>
      <c r="Z3152" s="109" t="s">
        <v>797</v>
      </c>
      <c r="AA3152" s="109" t="s">
        <v>802</v>
      </c>
      <c r="AB3152" s="106"/>
      <c r="AC3152" s="158"/>
      <c r="AD3152" s="160"/>
      <c r="AE3152" s="127"/>
      <c r="AF3152" s="113"/>
      <c r="AG3152" s="165" t="str">
        <f t="array" ref="AG3152">XLOOKUP(F3152,'CLV2'!A:A,'CLV2'!E:E)</f>
        <v>2.MEAT</v>
      </c>
      <c r="AH3152" s="115" t="str">
        <f t="array" ref="AH3152">XLOOKUP(F3152,'CLV2'!A:A,'CLV2'!F:F)</f>
        <v>3.FROZEN MEAT</v>
      </c>
      <c r="AI3152" s="115" t="str">
        <f t="shared" si="8"/>
        <v>Pack</v>
      </c>
      <c r="AJ3152" s="116">
        <f t="shared" si="9"/>
        <v>1</v>
      </c>
      <c r="AK3152" s="117" t="str">
        <f t="array" ref="AK3152">XLOOKUP(F3152,'GIÁ'!A:A,'GIÁ'!D:D)</f>
        <v>49176.27</v>
      </c>
      <c r="AL3152" s="118">
        <f t="shared" si="10"/>
        <v>885172.86</v>
      </c>
      <c r="AM3152" s="118">
        <f t="shared" si="11"/>
        <v>0</v>
      </c>
      <c r="AN3152" s="119">
        <f t="shared" si="12"/>
        <v>0</v>
      </c>
      <c r="AO3152" s="118">
        <f t="shared" si="13"/>
        <v>885172.86</v>
      </c>
      <c r="AP3152" s="121">
        <f t="shared" si="14"/>
        <v>0</v>
      </c>
      <c r="AQ3152" s="122"/>
      <c r="AR3152" s="119"/>
    </row>
    <row r="3153" ht="22.5" customHeight="1">
      <c r="A3153" s="89">
        <v>46233.0</v>
      </c>
      <c r="B3153" s="90">
        <v>0.6923611111111111</v>
      </c>
      <c r="C3153" s="91" t="s">
        <v>1082</v>
      </c>
      <c r="D3153" s="129" t="str">
        <f t="array" ref="D3153">XLOOKUP(C3153,'DS ST'!A:A,'DS ST'!B:B)</f>
        <v>A234</v>
      </c>
      <c r="E3153" s="94" t="str">
        <f t="array" ref="E3153">XLOOKUP($F3153,'GIÁ'!$A:$A,'GIÁ'!$E:$E)</f>
        <v>ĐÔNG</v>
      </c>
      <c r="F3153" s="94">
        <v>8.936239090036E12</v>
      </c>
      <c r="G3153" s="95" t="s">
        <v>2713</v>
      </c>
      <c r="H3153" s="95" t="s">
        <v>75</v>
      </c>
      <c r="I3153" s="96">
        <v>10.0</v>
      </c>
      <c r="J3153" s="96">
        <v>0.0</v>
      </c>
      <c r="K3153" s="98">
        <f t="shared" si="4"/>
        <v>10</v>
      </c>
      <c r="L3153" s="99" t="s">
        <v>6927</v>
      </c>
      <c r="M3153" s="100" t="s">
        <v>6928</v>
      </c>
      <c r="N3153" s="101" t="str">
        <f t="shared" si="139"/>
        <v>PT1590199-T0018936239090036</v>
      </c>
      <c r="O3153" s="128"/>
      <c r="P3153" s="100"/>
      <c r="Q3153" s="103">
        <f t="shared" si="166"/>
        <v>10</v>
      </c>
      <c r="R3153" s="161"/>
      <c r="S3153" s="105"/>
      <c r="T3153" s="106"/>
      <c r="U3153" s="107" t="s">
        <v>6539</v>
      </c>
      <c r="V3153" s="108" t="s">
        <v>756</v>
      </c>
      <c r="W3153" s="109" t="s">
        <v>1908</v>
      </c>
      <c r="X3153" s="110" t="str">
        <f t="shared" si="6"/>
        <v/>
      </c>
      <c r="Y3153" s="110" t="str">
        <f t="shared" si="7"/>
        <v/>
      </c>
      <c r="Z3153" s="109" t="s">
        <v>797</v>
      </c>
      <c r="AA3153" s="109" t="s">
        <v>802</v>
      </c>
      <c r="AB3153" s="106"/>
      <c r="AC3153" s="158"/>
      <c r="AD3153" s="160"/>
      <c r="AE3153" s="127"/>
      <c r="AF3153" s="113"/>
      <c r="AG3153" s="165" t="str">
        <f t="array" ref="AG3153">XLOOKUP(F3153,'CLV2'!A:A,'CLV2'!E:E)</f>
        <v>2.MEAT</v>
      </c>
      <c r="AH3153" s="115" t="str">
        <f t="array" ref="AH3153">XLOOKUP(F3153,'CLV2'!A:A,'CLV2'!F:F)</f>
        <v>3.FROZEN MEAT</v>
      </c>
      <c r="AI3153" s="115" t="str">
        <f t="shared" si="8"/>
        <v>Pack</v>
      </c>
      <c r="AJ3153" s="116">
        <f t="shared" si="9"/>
        <v>1</v>
      </c>
      <c r="AK3153" s="117" t="str">
        <f t="array" ref="AK3153">XLOOKUP(F3153,'GIÁ'!A:A,'GIÁ'!D:D)</f>
        <v>47814.16</v>
      </c>
      <c r="AL3153" s="118">
        <f t="shared" si="10"/>
        <v>478141.6</v>
      </c>
      <c r="AM3153" s="118">
        <f t="shared" si="11"/>
        <v>0</v>
      </c>
      <c r="AN3153" s="119">
        <f t="shared" si="12"/>
        <v>0</v>
      </c>
      <c r="AO3153" s="118">
        <f t="shared" si="13"/>
        <v>478141.6</v>
      </c>
      <c r="AP3153" s="121">
        <f t="shared" si="14"/>
        <v>0</v>
      </c>
      <c r="AQ3153" s="122"/>
      <c r="AR3153" s="119"/>
    </row>
    <row r="3154" ht="22.5" customHeight="1">
      <c r="A3154" s="89">
        <v>46233.0</v>
      </c>
      <c r="B3154" s="90">
        <v>0.6923611111111111</v>
      </c>
      <c r="C3154" s="91" t="s">
        <v>1082</v>
      </c>
      <c r="D3154" s="129" t="str">
        <f t="array" ref="D3154">XLOOKUP(C3154,'DS ST'!A:A,'DS ST'!B:B)</f>
        <v>A234</v>
      </c>
      <c r="E3154" s="94" t="str">
        <f t="array" ref="E3154">XLOOKUP($F3154,'GIÁ'!$A:$A,'GIÁ'!$E:$E)</f>
        <v>ĐÔNG</v>
      </c>
      <c r="F3154" s="94">
        <v>8.938559140026E12</v>
      </c>
      <c r="G3154" s="95" t="s">
        <v>3177</v>
      </c>
      <c r="H3154" s="95" t="s">
        <v>57</v>
      </c>
      <c r="I3154" s="96">
        <v>5.0</v>
      </c>
      <c r="J3154" s="96">
        <v>0.0</v>
      </c>
      <c r="K3154" s="98">
        <f t="shared" si="4"/>
        <v>5</v>
      </c>
      <c r="L3154" s="99" t="s">
        <v>6927</v>
      </c>
      <c r="M3154" s="100" t="s">
        <v>6928</v>
      </c>
      <c r="N3154" s="101" t="str">
        <f t="shared" si="139"/>
        <v>PT1590199-T0018938559140026</v>
      </c>
      <c r="O3154" s="128"/>
      <c r="P3154" s="100"/>
      <c r="Q3154" s="103">
        <f t="shared" si="166"/>
        <v>5</v>
      </c>
      <c r="R3154" s="161"/>
      <c r="S3154" s="105"/>
      <c r="T3154" s="106"/>
      <c r="U3154" s="107" t="s">
        <v>6544</v>
      </c>
      <c r="V3154" s="108" t="s">
        <v>756</v>
      </c>
      <c r="W3154" s="109" t="s">
        <v>1908</v>
      </c>
      <c r="X3154" s="110" t="str">
        <f t="shared" si="6"/>
        <v/>
      </c>
      <c r="Y3154" s="110" t="str">
        <f t="shared" si="7"/>
        <v/>
      </c>
      <c r="Z3154" s="109" t="s">
        <v>797</v>
      </c>
      <c r="AA3154" s="109" t="s">
        <v>802</v>
      </c>
      <c r="AB3154" s="106"/>
      <c r="AC3154" s="158"/>
      <c r="AD3154" s="160"/>
      <c r="AE3154" s="127"/>
      <c r="AF3154" s="113"/>
      <c r="AG3154" s="165" t="str">
        <f t="array" ref="AG3154">XLOOKUP(F3154,'CLV2'!A:A,'CLV2'!E:E)</f>
        <v>2.MEAT</v>
      </c>
      <c r="AH3154" s="115" t="str">
        <f t="array" ref="AH3154">XLOOKUP(F3154,'CLV2'!A:A,'CLV2'!F:F)</f>
        <v>3.FROZEN MEAT</v>
      </c>
      <c r="AI3154" s="115" t="str">
        <f t="shared" si="8"/>
        <v>Pack</v>
      </c>
      <c r="AJ3154" s="116">
        <f t="shared" si="9"/>
        <v>1</v>
      </c>
      <c r="AK3154" s="117" t="str">
        <f t="array" ref="AK3154">XLOOKUP(F3154,'GIÁ'!A:A,'GIÁ'!D:D)</f>
        <v>122581.24</v>
      </c>
      <c r="AL3154" s="118">
        <f t="shared" si="10"/>
        <v>612906.2</v>
      </c>
      <c r="AM3154" s="118">
        <f t="shared" si="11"/>
        <v>0</v>
      </c>
      <c r="AN3154" s="119">
        <f t="shared" si="12"/>
        <v>0</v>
      </c>
      <c r="AO3154" s="118">
        <f t="shared" si="13"/>
        <v>612906.2</v>
      </c>
      <c r="AP3154" s="121">
        <f t="shared" si="14"/>
        <v>0</v>
      </c>
      <c r="AQ3154" s="122"/>
      <c r="AR3154" s="119"/>
    </row>
    <row r="3155" ht="22.5" customHeight="1">
      <c r="A3155" s="89">
        <v>46233.0</v>
      </c>
      <c r="B3155" s="90">
        <v>0.6923611111111111</v>
      </c>
      <c r="C3155" s="91" t="s">
        <v>1082</v>
      </c>
      <c r="D3155" s="129" t="str">
        <f t="array" ref="D3155">XLOOKUP(C3155,'DS ST'!A:A,'DS ST'!B:B)</f>
        <v>A234</v>
      </c>
      <c r="E3155" s="94" t="str">
        <f t="array" ref="E3155">XLOOKUP($F3155,'GIÁ'!$A:$A,'GIÁ'!$E:$E)</f>
        <v>ĐÔNG</v>
      </c>
      <c r="F3155" s="94">
        <v>8.936190860464E12</v>
      </c>
      <c r="G3155" s="95" t="s">
        <v>2608</v>
      </c>
      <c r="H3155" s="95" t="s">
        <v>93</v>
      </c>
      <c r="I3155" s="96">
        <v>8.0</v>
      </c>
      <c r="J3155" s="96">
        <v>0.0</v>
      </c>
      <c r="K3155" s="98">
        <f t="shared" si="4"/>
        <v>8</v>
      </c>
      <c r="L3155" s="99" t="s">
        <v>6927</v>
      </c>
      <c r="M3155" s="100" t="s">
        <v>6928</v>
      </c>
      <c r="N3155" s="101" t="str">
        <f t="shared" si="139"/>
        <v>PT1590199-T0018936190860464</v>
      </c>
      <c r="O3155" s="128"/>
      <c r="P3155" s="100"/>
      <c r="Q3155" s="103">
        <f t="shared" si="166"/>
        <v>8</v>
      </c>
      <c r="R3155" s="161"/>
      <c r="S3155" s="105"/>
      <c r="T3155" s="106"/>
      <c r="U3155" s="107" t="s">
        <v>6543</v>
      </c>
      <c r="V3155" s="108" t="s">
        <v>756</v>
      </c>
      <c r="W3155" s="109" t="s">
        <v>1908</v>
      </c>
      <c r="X3155" s="110" t="str">
        <f t="shared" si="6"/>
        <v/>
      </c>
      <c r="Y3155" s="110" t="str">
        <f t="shared" si="7"/>
        <v/>
      </c>
      <c r="Z3155" s="109" t="s">
        <v>797</v>
      </c>
      <c r="AA3155" s="109" t="s">
        <v>802</v>
      </c>
      <c r="AB3155" s="106"/>
      <c r="AC3155" s="158"/>
      <c r="AD3155" s="160"/>
      <c r="AE3155" s="127"/>
      <c r="AF3155" s="113"/>
      <c r="AG3155" s="165" t="str">
        <f t="array" ref="AG3155">XLOOKUP(F3155,'CLV2'!A:A,'CLV2'!E:E)</f>
        <v>2.MEAT</v>
      </c>
      <c r="AH3155" s="115" t="str">
        <f t="array" ref="AH3155">XLOOKUP(F3155,'CLV2'!A:A,'CLV2'!F:F)</f>
        <v>3.FROZEN MEAT</v>
      </c>
      <c r="AI3155" s="115" t="str">
        <f t="shared" si="8"/>
        <v>Pack</v>
      </c>
      <c r="AJ3155" s="116">
        <f t="shared" si="9"/>
        <v>1</v>
      </c>
      <c r="AK3155" s="117" t="str">
        <f t="array" ref="AK3155">XLOOKUP(F3155,'GIÁ'!A:A,'GIÁ'!D:D)</f>
        <v>43621.31</v>
      </c>
      <c r="AL3155" s="118">
        <f t="shared" si="10"/>
        <v>348970.48</v>
      </c>
      <c r="AM3155" s="118">
        <f t="shared" si="11"/>
        <v>0</v>
      </c>
      <c r="AN3155" s="119">
        <f t="shared" si="12"/>
        <v>0</v>
      </c>
      <c r="AO3155" s="118">
        <f t="shared" si="13"/>
        <v>348970.48</v>
      </c>
      <c r="AP3155" s="121">
        <f t="shared" si="14"/>
        <v>0</v>
      </c>
      <c r="AQ3155" s="122"/>
      <c r="AR3155" s="119"/>
    </row>
    <row r="3156" ht="22.5" customHeight="1">
      <c r="A3156" s="89">
        <v>46233.0</v>
      </c>
      <c r="B3156" s="90">
        <v>0.6923611111111111</v>
      </c>
      <c r="C3156" s="91" t="s">
        <v>1082</v>
      </c>
      <c r="D3156" s="129" t="str">
        <f t="array" ref="D3156">XLOOKUP(C3156,'DS ST'!A:A,'DS ST'!B:B)</f>
        <v>A234</v>
      </c>
      <c r="E3156" s="94" t="str">
        <f t="array" ref="E3156">XLOOKUP($F3156,'GIÁ'!$A:$A,'GIÁ'!$E:$E)</f>
        <v>ĐÔNG</v>
      </c>
      <c r="F3156" s="94">
        <v>8.936077110262E12</v>
      </c>
      <c r="G3156" s="95" t="s">
        <v>2339</v>
      </c>
      <c r="H3156" s="95" t="s">
        <v>224</v>
      </c>
      <c r="I3156" s="96">
        <v>10.0</v>
      </c>
      <c r="J3156" s="96">
        <v>0.0</v>
      </c>
      <c r="K3156" s="98">
        <f t="shared" si="4"/>
        <v>10</v>
      </c>
      <c r="L3156" s="99" t="s">
        <v>6927</v>
      </c>
      <c r="M3156" s="100" t="s">
        <v>6928</v>
      </c>
      <c r="N3156" s="101" t="str">
        <f t="shared" si="139"/>
        <v>PT1590199-T0018936077110262</v>
      </c>
      <c r="O3156" s="128"/>
      <c r="P3156" s="100"/>
      <c r="Q3156" s="103">
        <f t="shared" si="166"/>
        <v>10</v>
      </c>
      <c r="R3156" s="161"/>
      <c r="S3156" s="105"/>
      <c r="T3156" s="106"/>
      <c r="U3156" s="107" t="s">
        <v>6579</v>
      </c>
      <c r="V3156" s="108" t="s">
        <v>756</v>
      </c>
      <c r="W3156" s="109" t="s">
        <v>1908</v>
      </c>
      <c r="X3156" s="110" t="str">
        <f t="shared" si="6"/>
        <v/>
      </c>
      <c r="Y3156" s="110" t="str">
        <f t="shared" si="7"/>
        <v/>
      </c>
      <c r="Z3156" s="109" t="s">
        <v>797</v>
      </c>
      <c r="AA3156" s="109" t="s">
        <v>802</v>
      </c>
      <c r="AB3156" s="106"/>
      <c r="AC3156" s="158"/>
      <c r="AD3156" s="160"/>
      <c r="AE3156" s="127"/>
      <c r="AF3156" s="113"/>
      <c r="AG3156" s="165" t="str">
        <f t="array" ref="AG3156">XLOOKUP(F3156,'CLV2'!A:A,'CLV2'!E:E)</f>
        <v>2.FROZEN FOODS</v>
      </c>
      <c r="AH3156" s="115" t="str">
        <f t="array" ref="AH3156">XLOOKUP(F3156,'CLV2'!A:A,'CLV2'!F:F)</f>
        <v>3.DUMPLINGS</v>
      </c>
      <c r="AI3156" s="115" t="str">
        <f t="shared" si="8"/>
        <v>Pack</v>
      </c>
      <c r="AJ3156" s="116">
        <f t="shared" si="9"/>
        <v>1</v>
      </c>
      <c r="AK3156" s="117" t="str">
        <f t="array" ref="AK3156">XLOOKUP(F3156,'GIÁ'!A:A,'GIÁ'!D:D)</f>
        <v>34476.05</v>
      </c>
      <c r="AL3156" s="118">
        <f t="shared" si="10"/>
        <v>344760.5</v>
      </c>
      <c r="AM3156" s="118">
        <f t="shared" si="11"/>
        <v>0</v>
      </c>
      <c r="AN3156" s="119">
        <f t="shared" si="12"/>
        <v>0</v>
      </c>
      <c r="AO3156" s="118">
        <f t="shared" si="13"/>
        <v>344760.5</v>
      </c>
      <c r="AP3156" s="121">
        <f t="shared" si="14"/>
        <v>0</v>
      </c>
      <c r="AQ3156" s="122"/>
      <c r="AR3156" s="119"/>
    </row>
    <row r="3157" ht="22.5" customHeight="1">
      <c r="A3157" s="89">
        <v>46233.0</v>
      </c>
      <c r="B3157" s="90">
        <v>0.6923611111111111</v>
      </c>
      <c r="C3157" s="91" t="s">
        <v>1082</v>
      </c>
      <c r="D3157" s="129" t="str">
        <f t="array" ref="D3157">XLOOKUP(C3157,'DS ST'!A:A,'DS ST'!B:B)</f>
        <v>A234</v>
      </c>
      <c r="E3157" s="94" t="str">
        <f t="array" ref="E3157">XLOOKUP($F3157,'GIÁ'!$A:$A,'GIÁ'!$E:$E)</f>
        <v>ĐÔNG</v>
      </c>
      <c r="F3157" s="94">
        <v>8.936077110149E12</v>
      </c>
      <c r="G3157" s="95" t="s">
        <v>2333</v>
      </c>
      <c r="H3157" s="95" t="s">
        <v>224</v>
      </c>
      <c r="I3157" s="96">
        <v>10.0</v>
      </c>
      <c r="J3157" s="96">
        <v>0.0</v>
      </c>
      <c r="K3157" s="98">
        <f t="shared" si="4"/>
        <v>10</v>
      </c>
      <c r="L3157" s="99" t="s">
        <v>6927</v>
      </c>
      <c r="M3157" s="100" t="s">
        <v>6928</v>
      </c>
      <c r="N3157" s="101" t="str">
        <f t="shared" si="139"/>
        <v>PT1590199-T0018936077110149</v>
      </c>
      <c r="O3157" s="128"/>
      <c r="P3157" s="100"/>
      <c r="Q3157" s="103">
        <f t="shared" si="166"/>
        <v>10</v>
      </c>
      <c r="R3157" s="161"/>
      <c r="S3157" s="105"/>
      <c r="T3157" s="106"/>
      <c r="U3157" s="107" t="s">
        <v>6568</v>
      </c>
      <c r="V3157" s="108" t="s">
        <v>756</v>
      </c>
      <c r="W3157" s="109" t="s">
        <v>1908</v>
      </c>
      <c r="X3157" s="110" t="str">
        <f t="shared" si="6"/>
        <v/>
      </c>
      <c r="Y3157" s="110" t="str">
        <f t="shared" si="7"/>
        <v/>
      </c>
      <c r="Z3157" s="109" t="s">
        <v>797</v>
      </c>
      <c r="AA3157" s="109" t="s">
        <v>802</v>
      </c>
      <c r="AB3157" s="106"/>
      <c r="AC3157" s="158"/>
      <c r="AD3157" s="160"/>
      <c r="AE3157" s="127"/>
      <c r="AF3157" s="113"/>
      <c r="AG3157" s="165" t="str">
        <f t="array" ref="AG3157">XLOOKUP(F3157,'CLV2'!A:A,'CLV2'!E:E)</f>
        <v>2.FROZEN FOODS</v>
      </c>
      <c r="AH3157" s="115" t="str">
        <f t="array" ref="AH3157">XLOOKUP(F3157,'CLV2'!A:A,'CLV2'!F:F)</f>
        <v>3.DUMPLINGS</v>
      </c>
      <c r="AI3157" s="115" t="str">
        <f t="shared" si="8"/>
        <v>Pack</v>
      </c>
      <c r="AJ3157" s="116">
        <f t="shared" si="9"/>
        <v>1</v>
      </c>
      <c r="AK3157" s="117" t="str">
        <f t="array" ref="AK3157">XLOOKUP(F3157,'GIÁ'!A:A,'GIÁ'!D:D)</f>
        <v>41904.24</v>
      </c>
      <c r="AL3157" s="118">
        <f t="shared" si="10"/>
        <v>419042.4</v>
      </c>
      <c r="AM3157" s="118">
        <f t="shared" si="11"/>
        <v>0</v>
      </c>
      <c r="AN3157" s="119">
        <f t="shared" si="12"/>
        <v>0</v>
      </c>
      <c r="AO3157" s="118">
        <f t="shared" si="13"/>
        <v>419042.4</v>
      </c>
      <c r="AP3157" s="121">
        <f t="shared" si="14"/>
        <v>0</v>
      </c>
      <c r="AQ3157" s="122"/>
      <c r="AR3157" s="119"/>
    </row>
    <row r="3158" ht="22.5" customHeight="1">
      <c r="A3158" s="89">
        <v>46233.0</v>
      </c>
      <c r="B3158" s="90">
        <v>0.6923611111111111</v>
      </c>
      <c r="C3158" s="91" t="s">
        <v>1082</v>
      </c>
      <c r="D3158" s="129" t="str">
        <f t="array" ref="D3158">XLOOKUP(C3158,'DS ST'!A:A,'DS ST'!B:B)</f>
        <v>A234</v>
      </c>
      <c r="E3158" s="94" t="str">
        <f t="array" ref="E3158">XLOOKUP($F3158,'GIÁ'!$A:$A,'GIÁ'!$E:$E)</f>
        <v>ĐÔNG</v>
      </c>
      <c r="F3158" s="94">
        <v>8.936077110132E12</v>
      </c>
      <c r="G3158" s="95" t="s">
        <v>2331</v>
      </c>
      <c r="H3158" s="95" t="s">
        <v>224</v>
      </c>
      <c r="I3158" s="96">
        <v>20.0</v>
      </c>
      <c r="J3158" s="96">
        <v>0.0</v>
      </c>
      <c r="K3158" s="98">
        <f t="shared" si="4"/>
        <v>20</v>
      </c>
      <c r="L3158" s="99" t="s">
        <v>6927</v>
      </c>
      <c r="M3158" s="100" t="s">
        <v>6928</v>
      </c>
      <c r="N3158" s="101" t="str">
        <f t="shared" si="139"/>
        <v>PT1590199-T0018936077110132</v>
      </c>
      <c r="O3158" s="128"/>
      <c r="P3158" s="100"/>
      <c r="Q3158" s="103">
        <f t="shared" si="166"/>
        <v>20</v>
      </c>
      <c r="R3158" s="161"/>
      <c r="S3158" s="105"/>
      <c r="T3158" s="106"/>
      <c r="U3158" s="107" t="s">
        <v>6562</v>
      </c>
      <c r="V3158" s="108" t="s">
        <v>756</v>
      </c>
      <c r="W3158" s="109" t="s">
        <v>1908</v>
      </c>
      <c r="X3158" s="110" t="str">
        <f t="shared" si="6"/>
        <v/>
      </c>
      <c r="Y3158" s="110" t="str">
        <f t="shared" si="7"/>
        <v/>
      </c>
      <c r="Z3158" s="109" t="s">
        <v>797</v>
      </c>
      <c r="AA3158" s="109" t="s">
        <v>802</v>
      </c>
      <c r="AB3158" s="106"/>
      <c r="AC3158" s="158"/>
      <c r="AD3158" s="160"/>
      <c r="AE3158" s="127"/>
      <c r="AF3158" s="113"/>
      <c r="AG3158" s="165" t="str">
        <f t="array" ref="AG3158">XLOOKUP(F3158,'CLV2'!A:A,'CLV2'!E:E)</f>
        <v>2.FROZEN FOODS</v>
      </c>
      <c r="AH3158" s="115" t="str">
        <f t="array" ref="AH3158">XLOOKUP(F3158,'CLV2'!A:A,'CLV2'!F:F)</f>
        <v>3.DUMPLINGS</v>
      </c>
      <c r="AI3158" s="115" t="str">
        <f t="shared" si="8"/>
        <v>Pack</v>
      </c>
      <c r="AJ3158" s="116">
        <f t="shared" si="9"/>
        <v>1</v>
      </c>
      <c r="AK3158" s="117" t="str">
        <f t="array" ref="AK3158">XLOOKUP(F3158,'GIÁ'!A:A,'GIÁ'!D:D)</f>
        <v>35838.13</v>
      </c>
      <c r="AL3158" s="118">
        <f t="shared" si="10"/>
        <v>716762.6</v>
      </c>
      <c r="AM3158" s="118">
        <f t="shared" si="11"/>
        <v>0</v>
      </c>
      <c r="AN3158" s="119">
        <f t="shared" si="12"/>
        <v>0</v>
      </c>
      <c r="AO3158" s="118">
        <f t="shared" si="13"/>
        <v>716762.6</v>
      </c>
      <c r="AP3158" s="121">
        <f t="shared" si="14"/>
        <v>0</v>
      </c>
      <c r="AQ3158" s="122"/>
      <c r="AR3158" s="119"/>
    </row>
    <row r="3159" ht="22.5" customHeight="1">
      <c r="A3159" s="89">
        <v>46233.0</v>
      </c>
      <c r="B3159" s="90">
        <v>0.6923611111111111</v>
      </c>
      <c r="C3159" s="91" t="s">
        <v>1082</v>
      </c>
      <c r="D3159" s="129" t="str">
        <f t="array" ref="D3159">XLOOKUP(C3159,'DS ST'!A:A,'DS ST'!B:B)</f>
        <v>A234</v>
      </c>
      <c r="E3159" s="94" t="str">
        <f t="array" ref="E3159">XLOOKUP($F3159,'GIÁ'!$A:$A,'GIÁ'!$E:$E)</f>
        <v>ĐÔNG</v>
      </c>
      <c r="F3159" s="94">
        <v>8.936077110187E12</v>
      </c>
      <c r="G3159" s="95" t="s">
        <v>2335</v>
      </c>
      <c r="H3159" s="95" t="s">
        <v>224</v>
      </c>
      <c r="I3159" s="96">
        <v>10.0</v>
      </c>
      <c r="J3159" s="96">
        <v>0.0</v>
      </c>
      <c r="K3159" s="98">
        <f t="shared" si="4"/>
        <v>10</v>
      </c>
      <c r="L3159" s="99" t="s">
        <v>6927</v>
      </c>
      <c r="M3159" s="100" t="s">
        <v>6928</v>
      </c>
      <c r="N3159" s="101" t="str">
        <f t="shared" si="139"/>
        <v>PT1590199-T0018936077110187</v>
      </c>
      <c r="O3159" s="128"/>
      <c r="P3159" s="100"/>
      <c r="Q3159" s="103">
        <f t="shared" si="166"/>
        <v>10</v>
      </c>
      <c r="R3159" s="161"/>
      <c r="S3159" s="105"/>
      <c r="T3159" s="106"/>
      <c r="U3159" s="107" t="s">
        <v>6565</v>
      </c>
      <c r="V3159" s="108" t="s">
        <v>756</v>
      </c>
      <c r="W3159" s="109" t="s">
        <v>1908</v>
      </c>
      <c r="X3159" s="110" t="str">
        <f t="shared" si="6"/>
        <v/>
      </c>
      <c r="Y3159" s="110" t="str">
        <f t="shared" si="7"/>
        <v/>
      </c>
      <c r="Z3159" s="109" t="s">
        <v>797</v>
      </c>
      <c r="AA3159" s="109" t="s">
        <v>802</v>
      </c>
      <c r="AB3159" s="106"/>
      <c r="AC3159" s="158"/>
      <c r="AD3159" s="160"/>
      <c r="AE3159" s="127"/>
      <c r="AF3159" s="113"/>
      <c r="AG3159" s="165" t="str">
        <f t="array" ref="AG3159">XLOOKUP(F3159,'CLV2'!A:A,'CLV2'!E:E)</f>
        <v>2.FROZEN FOODS</v>
      </c>
      <c r="AH3159" s="115" t="str">
        <f t="array" ref="AH3159">XLOOKUP(F3159,'CLV2'!A:A,'CLV2'!F:F)</f>
        <v>3.DUMPLINGS</v>
      </c>
      <c r="AI3159" s="115" t="str">
        <f t="shared" si="8"/>
        <v>Pack</v>
      </c>
      <c r="AJ3159" s="116">
        <f t="shared" si="9"/>
        <v>1</v>
      </c>
      <c r="AK3159" s="117" t="str">
        <f t="array" ref="AK3159">XLOOKUP(F3159,'GIÁ'!A:A,'GIÁ'!D:D)</f>
        <v>28137.41</v>
      </c>
      <c r="AL3159" s="118">
        <f t="shared" si="10"/>
        <v>281374.1</v>
      </c>
      <c r="AM3159" s="118">
        <f t="shared" si="11"/>
        <v>0</v>
      </c>
      <c r="AN3159" s="119">
        <f t="shared" si="12"/>
        <v>0</v>
      </c>
      <c r="AO3159" s="118">
        <f t="shared" si="13"/>
        <v>281374.1</v>
      </c>
      <c r="AP3159" s="121">
        <f t="shared" si="14"/>
        <v>0</v>
      </c>
      <c r="AQ3159" s="122"/>
      <c r="AR3159" s="119"/>
    </row>
    <row r="3160" ht="22.5" customHeight="1">
      <c r="A3160" s="89">
        <v>46233.0</v>
      </c>
      <c r="B3160" s="90">
        <v>0.6923611111111111</v>
      </c>
      <c r="C3160" s="91" t="s">
        <v>1082</v>
      </c>
      <c r="D3160" s="129" t="str">
        <f t="array" ref="D3160">XLOOKUP(C3160,'DS ST'!A:A,'DS ST'!B:B)</f>
        <v>A234</v>
      </c>
      <c r="E3160" s="94" t="str">
        <f t="array" ref="E3160">XLOOKUP($F3160,'GIÁ'!$A:$A,'GIÁ'!$E:$E)</f>
        <v>ĐÔNG</v>
      </c>
      <c r="F3160" s="94">
        <v>8.936077113829E12</v>
      </c>
      <c r="G3160" s="95" t="s">
        <v>2373</v>
      </c>
      <c r="H3160" s="95" t="s">
        <v>224</v>
      </c>
      <c r="I3160" s="96">
        <v>10.0</v>
      </c>
      <c r="J3160" s="96">
        <v>0.0</v>
      </c>
      <c r="K3160" s="98">
        <f t="shared" si="4"/>
        <v>10</v>
      </c>
      <c r="L3160" s="99" t="s">
        <v>6927</v>
      </c>
      <c r="M3160" s="100" t="s">
        <v>6928</v>
      </c>
      <c r="N3160" s="101" t="str">
        <f t="shared" si="139"/>
        <v>PT1590199-T0018936077113829</v>
      </c>
      <c r="O3160" s="128"/>
      <c r="P3160" s="100"/>
      <c r="Q3160" s="103">
        <f t="shared" si="166"/>
        <v>10</v>
      </c>
      <c r="R3160" s="161"/>
      <c r="S3160" s="105"/>
      <c r="T3160" s="106"/>
      <c r="U3160" s="107" t="s">
        <v>6606</v>
      </c>
      <c r="V3160" s="108" t="s">
        <v>756</v>
      </c>
      <c r="W3160" s="109" t="s">
        <v>1908</v>
      </c>
      <c r="X3160" s="110" t="str">
        <f t="shared" si="6"/>
        <v/>
      </c>
      <c r="Y3160" s="110" t="str">
        <f t="shared" si="7"/>
        <v/>
      </c>
      <c r="Z3160" s="109" t="s">
        <v>797</v>
      </c>
      <c r="AA3160" s="109" t="s">
        <v>802</v>
      </c>
      <c r="AB3160" s="106"/>
      <c r="AC3160" s="158"/>
      <c r="AD3160" s="160"/>
      <c r="AE3160" s="127"/>
      <c r="AF3160" s="113"/>
      <c r="AG3160" s="165" t="str">
        <f t="array" ref="AG3160">XLOOKUP(F3160,'CLV2'!A:A,'CLV2'!E:E)</f>
        <v>2.FROZEN FOODS</v>
      </c>
      <c r="AH3160" s="115" t="str">
        <f t="array" ref="AH3160">XLOOKUP(F3160,'CLV2'!A:A,'CLV2'!F:F)</f>
        <v>3.DUMPLINGS</v>
      </c>
      <c r="AI3160" s="115" t="str">
        <f t="shared" si="8"/>
        <v>Pack</v>
      </c>
      <c r="AJ3160" s="116">
        <f t="shared" si="9"/>
        <v>1</v>
      </c>
      <c r="AK3160" s="117" t="str">
        <f t="array" ref="AK3160">XLOOKUP(F3160,'GIÁ'!A:A,'GIÁ'!D:D)</f>
        <v>40010.98</v>
      </c>
      <c r="AL3160" s="118">
        <f t="shared" si="10"/>
        <v>400109.8</v>
      </c>
      <c r="AM3160" s="118">
        <f t="shared" si="11"/>
        <v>0</v>
      </c>
      <c r="AN3160" s="119">
        <f t="shared" si="12"/>
        <v>0</v>
      </c>
      <c r="AO3160" s="118">
        <f t="shared" si="13"/>
        <v>400109.8</v>
      </c>
      <c r="AP3160" s="121">
        <f t="shared" si="14"/>
        <v>0</v>
      </c>
      <c r="AQ3160" s="122"/>
      <c r="AR3160" s="119"/>
    </row>
    <row r="3161" ht="22.5" customHeight="1">
      <c r="A3161" s="89">
        <v>46233.0</v>
      </c>
      <c r="B3161" s="90">
        <v>0.6923611111111111</v>
      </c>
      <c r="C3161" s="91" t="s">
        <v>1082</v>
      </c>
      <c r="D3161" s="129" t="str">
        <f t="array" ref="D3161">XLOOKUP(C3161,'DS ST'!A:A,'DS ST'!B:B)</f>
        <v>A234</v>
      </c>
      <c r="E3161" s="94" t="str">
        <f t="array" ref="E3161">XLOOKUP($F3161,'GIÁ'!$A:$A,'GIÁ'!$E:$E)</f>
        <v>ĐÔNG</v>
      </c>
      <c r="F3161" s="94">
        <v>8.934717401343E12</v>
      </c>
      <c r="G3161" s="95" t="s">
        <v>1752</v>
      </c>
      <c r="H3161" s="95" t="s">
        <v>224</v>
      </c>
      <c r="I3161" s="96">
        <v>16.0</v>
      </c>
      <c r="J3161" s="96">
        <v>0.0</v>
      </c>
      <c r="K3161" s="98">
        <f t="shared" si="4"/>
        <v>16</v>
      </c>
      <c r="L3161" s="99" t="s">
        <v>6927</v>
      </c>
      <c r="M3161" s="100" t="s">
        <v>6928</v>
      </c>
      <c r="N3161" s="101" t="str">
        <f t="shared" si="139"/>
        <v>PT1590199-T0018934717401343</v>
      </c>
      <c r="O3161" s="128"/>
      <c r="P3161" s="100"/>
      <c r="Q3161" s="103">
        <f t="shared" si="166"/>
        <v>16</v>
      </c>
      <c r="R3161" s="161"/>
      <c r="S3161" s="105"/>
      <c r="T3161" s="106"/>
      <c r="U3161" s="107" t="s">
        <v>6576</v>
      </c>
      <c r="V3161" s="108" t="s">
        <v>756</v>
      </c>
      <c r="W3161" s="109" t="s">
        <v>1908</v>
      </c>
      <c r="X3161" s="110" t="str">
        <f t="shared" si="6"/>
        <v/>
      </c>
      <c r="Y3161" s="110" t="str">
        <f t="shared" si="7"/>
        <v/>
      </c>
      <c r="Z3161" s="109" t="s">
        <v>797</v>
      </c>
      <c r="AA3161" s="109" t="s">
        <v>802</v>
      </c>
      <c r="AB3161" s="106"/>
      <c r="AC3161" s="158"/>
      <c r="AD3161" s="160"/>
      <c r="AE3161" s="127"/>
      <c r="AF3161" s="113"/>
      <c r="AG3161" s="165" t="str">
        <f t="array" ref="AG3161">XLOOKUP(F3161,'CLV2'!A:A,'CLV2'!E:E)</f>
        <v>2.FROZEN FOODS</v>
      </c>
      <c r="AH3161" s="115" t="str">
        <f t="array" ref="AH3161">XLOOKUP(F3161,'CLV2'!A:A,'CLV2'!F:F)</f>
        <v>3.DUMPLINGS</v>
      </c>
      <c r="AI3161" s="115" t="str">
        <f t="shared" si="8"/>
        <v>Pack</v>
      </c>
      <c r="AJ3161" s="116">
        <f t="shared" si="9"/>
        <v>1</v>
      </c>
      <c r="AK3161" s="117" t="str">
        <f t="array" ref="AK3161">XLOOKUP(F3161,'GIÁ'!A:A,'GIÁ'!D:D)</f>
        <v>20835.93</v>
      </c>
      <c r="AL3161" s="118">
        <f t="shared" si="10"/>
        <v>333374.88</v>
      </c>
      <c r="AM3161" s="118">
        <f t="shared" si="11"/>
        <v>0</v>
      </c>
      <c r="AN3161" s="119">
        <f t="shared" si="12"/>
        <v>0</v>
      </c>
      <c r="AO3161" s="118">
        <f t="shared" si="13"/>
        <v>333374.88</v>
      </c>
      <c r="AP3161" s="121">
        <f t="shared" si="14"/>
        <v>0</v>
      </c>
      <c r="AQ3161" s="122"/>
      <c r="AR3161" s="119"/>
    </row>
    <row r="3162" ht="22.5" customHeight="1">
      <c r="A3162" s="89">
        <v>46233.0</v>
      </c>
      <c r="B3162" s="90">
        <v>0.6923611111111111</v>
      </c>
      <c r="C3162" s="91" t="s">
        <v>1082</v>
      </c>
      <c r="D3162" s="129" t="str">
        <f t="array" ref="D3162">XLOOKUP(C3162,'DS ST'!A:A,'DS ST'!B:B)</f>
        <v>A234</v>
      </c>
      <c r="E3162" s="94" t="str">
        <f t="array" ref="E3162">XLOOKUP($F3162,'GIÁ'!$A:$A,'GIÁ'!$E:$E)</f>
        <v>ĐÔNG</v>
      </c>
      <c r="F3162" s="94">
        <v>8.801114175033E12</v>
      </c>
      <c r="G3162" s="95" t="s">
        <v>1424</v>
      </c>
      <c r="H3162" s="95" t="s">
        <v>224</v>
      </c>
      <c r="I3162" s="96">
        <v>6.0</v>
      </c>
      <c r="J3162" s="96">
        <v>0.0</v>
      </c>
      <c r="K3162" s="98">
        <f t="shared" si="4"/>
        <v>6</v>
      </c>
      <c r="L3162" s="99" t="s">
        <v>6927</v>
      </c>
      <c r="M3162" s="100" t="s">
        <v>6928</v>
      </c>
      <c r="N3162" s="101" t="str">
        <f t="shared" si="139"/>
        <v>PT1590199-T0018801114175033</v>
      </c>
      <c r="O3162" s="128"/>
      <c r="P3162" s="100"/>
      <c r="Q3162" s="103">
        <f t="shared" si="166"/>
        <v>6</v>
      </c>
      <c r="R3162" s="161"/>
      <c r="S3162" s="105"/>
      <c r="T3162" s="106"/>
      <c r="U3162" s="107" t="s">
        <v>6570</v>
      </c>
      <c r="V3162" s="108" t="s">
        <v>756</v>
      </c>
      <c r="W3162" s="109" t="s">
        <v>1908</v>
      </c>
      <c r="X3162" s="110" t="str">
        <f t="shared" si="6"/>
        <v/>
      </c>
      <c r="Y3162" s="110" t="str">
        <f t="shared" si="7"/>
        <v/>
      </c>
      <c r="Z3162" s="109" t="s">
        <v>797</v>
      </c>
      <c r="AA3162" s="109" t="s">
        <v>802</v>
      </c>
      <c r="AB3162" s="106"/>
      <c r="AC3162" s="158"/>
      <c r="AD3162" s="160"/>
      <c r="AE3162" s="127"/>
      <c r="AF3162" s="113"/>
      <c r="AG3162" s="165" t="str">
        <f t="array" ref="AG3162">XLOOKUP(F3162,'CLV2'!A:A,'CLV2'!E:E)</f>
        <v>2.FROZEN FOODS</v>
      </c>
      <c r="AH3162" s="115" t="str">
        <f t="array" ref="AH3162">XLOOKUP(F3162,'CLV2'!A:A,'CLV2'!F:F)</f>
        <v>3.HOTPOT AND FRIED</v>
      </c>
      <c r="AI3162" s="115" t="str">
        <f t="shared" si="8"/>
        <v>Pack</v>
      </c>
      <c r="AJ3162" s="116">
        <f t="shared" si="9"/>
        <v>1</v>
      </c>
      <c r="AK3162" s="117" t="str">
        <f t="array" ref="AK3162">XLOOKUP(F3162,'GIÁ'!A:A,'GIÁ'!D:D)</f>
        <v>80540.82</v>
      </c>
      <c r="AL3162" s="118">
        <f t="shared" si="10"/>
        <v>483244.92</v>
      </c>
      <c r="AM3162" s="118">
        <f t="shared" si="11"/>
        <v>0</v>
      </c>
      <c r="AN3162" s="119">
        <f t="shared" si="12"/>
        <v>0</v>
      </c>
      <c r="AO3162" s="118">
        <f t="shared" si="13"/>
        <v>483244.92</v>
      </c>
      <c r="AP3162" s="121">
        <f t="shared" si="14"/>
        <v>0</v>
      </c>
      <c r="AQ3162" s="122"/>
      <c r="AR3162" s="119"/>
    </row>
    <row r="3163" ht="22.5" customHeight="1">
      <c r="A3163" s="89">
        <v>46233.0</v>
      </c>
      <c r="B3163" s="90">
        <v>0.6923611111111111</v>
      </c>
      <c r="C3163" s="91" t="s">
        <v>1082</v>
      </c>
      <c r="D3163" s="129" t="str">
        <f t="array" ref="D3163">XLOOKUP(C3163,'DS ST'!A:A,'DS ST'!B:B)</f>
        <v>A234</v>
      </c>
      <c r="E3163" s="94" t="str">
        <f t="array" ref="E3163">XLOOKUP($F3163,'GIÁ'!$A:$A,'GIÁ'!$E:$E)</f>
        <v>ĐÔNG</v>
      </c>
      <c r="F3163" s="94">
        <v>8.936093240011E12</v>
      </c>
      <c r="G3163" s="95" t="s">
        <v>2393</v>
      </c>
      <c r="H3163" s="95" t="s">
        <v>224</v>
      </c>
      <c r="I3163" s="96">
        <v>6.0</v>
      </c>
      <c r="J3163" s="96">
        <v>0.0</v>
      </c>
      <c r="K3163" s="98">
        <f t="shared" si="4"/>
        <v>6</v>
      </c>
      <c r="L3163" s="99" t="s">
        <v>6927</v>
      </c>
      <c r="M3163" s="100" t="s">
        <v>6928</v>
      </c>
      <c r="N3163" s="101" t="str">
        <f t="shared" si="139"/>
        <v>PT1590199-T0018936093240011</v>
      </c>
      <c r="O3163" s="128"/>
      <c r="P3163" s="100"/>
      <c r="Q3163" s="103">
        <f t="shared" si="166"/>
        <v>6</v>
      </c>
      <c r="R3163" s="161"/>
      <c r="S3163" s="105"/>
      <c r="T3163" s="106"/>
      <c r="U3163" s="107"/>
      <c r="V3163" s="108" t="s">
        <v>756</v>
      </c>
      <c r="W3163" s="109" t="s">
        <v>1312</v>
      </c>
      <c r="X3163" s="110" t="str">
        <f t="shared" si="6"/>
        <v/>
      </c>
      <c r="Y3163" s="110" t="str">
        <f t="shared" si="7"/>
        <v/>
      </c>
      <c r="Z3163" s="139" t="str">
        <f t="shared" ref="Z3163:Z3164" si="167">IF(N(Q3163)&lt;=0,"",IF(ISNUMBER(SEARCH("Thiếu kiện",V3163)),"Kho đông mát",IF(AND(N(Q3163)&gt;0,N(P3163)&gt;0,OR(ISNUMBER(SEARCH("Hình KDB",U3163)),ISNUMBER(SEARCH("Hình tele",U3163)),ISNUMBER(SEARCH("sai code",U3163)),ISNUMBER(SEARCH("ST nhận",U3163)))),"Kho đông mát",IF(AND(W3163="DC giao thiếu",OR(ISNUMBER(SEARCH("Hình KDB",U3163)),ISNUMBER(SEARCH("Hình tele",U3163)),ISNUMBER(SEARCH("sai code",U3163)))),"Kho đông mát",IF(W3163="DC giao thiếu","Chưa xác định",IF(AND(W3163="DC pick sai",OR(ISNUMBER(SEARCH("Hình KDB",U3163)),ISNUMBER(SEARCH("Hình tele",U3163)),ISNUMBER(SEARCH("sai code",U3163)),ISNUMBER(SEARCH("ST nhận",U3163)))),"Kho đông mát",IF(W3163="DC pick sai","Chưa xác định",IF(AND(W3163="Hao hụt",N(O3163)&gt;0,OR(ISNUMBER(SEARCH("Hình KDB",U3163)),ISNUMBER(SEARCH("Hình tele",U3163)),ISNUMBER(SEARCH("sai code",U3163)),ISNUMBER(SEARCH("ST nhận",U3163)))),"Kho đông mát",IF(W3163="Hao hụt","Chưa xác định",IF(OR(W3163="VT giao sai điểm",W3163="Không đạt nhiệt độ",W3163="TX giao thiếu kiện",W3163="Hàng không đạt CL"),"Kho đông mát",IF(W3163="Chưa xác định","Chưa xác định",IF(N(P3163)&gt;0,"Chưa xác định",""))))))))))))</f>
        <v>Chưa xác định</v>
      </c>
      <c r="AA3163" s="109" t="s">
        <v>5260</v>
      </c>
      <c r="AB3163" s="106"/>
      <c r="AC3163" s="158"/>
      <c r="AD3163" s="160"/>
      <c r="AE3163" s="127"/>
      <c r="AF3163" s="113"/>
      <c r="AG3163" s="165" t="str">
        <f t="array" ref="AG3163">XLOOKUP(F3163,'CLV2'!A:A,'CLV2'!E:E)</f>
        <v>2.FROZEN FOODS</v>
      </c>
      <c r="AH3163" s="115" t="str">
        <f t="array" ref="AH3163">XLOOKUP(F3163,'CLV2'!A:A,'CLV2'!F:F)</f>
        <v>3.HOTPOT AND FRIED</v>
      </c>
      <c r="AI3163" s="115" t="str">
        <f t="shared" si="8"/>
        <v>Pack</v>
      </c>
      <c r="AJ3163" s="116">
        <f t="shared" si="9"/>
        <v>1</v>
      </c>
      <c r="AK3163" s="117" t="str">
        <f t="array" ref="AK3163">XLOOKUP(F3163,'GIÁ'!A:A,'GIÁ'!D:D)</f>
        <v>41863.63</v>
      </c>
      <c r="AL3163" s="118">
        <f t="shared" si="10"/>
        <v>251181.78</v>
      </c>
      <c r="AM3163" s="118">
        <f t="shared" si="11"/>
        <v>0</v>
      </c>
      <c r="AN3163" s="119">
        <f t="shared" si="12"/>
        <v>0</v>
      </c>
      <c r="AO3163" s="118">
        <f t="shared" si="13"/>
        <v>0</v>
      </c>
      <c r="AP3163" s="121">
        <f t="shared" si="14"/>
        <v>251181.78</v>
      </c>
      <c r="AQ3163" s="122"/>
      <c r="AR3163" s="119"/>
    </row>
    <row r="3164" ht="22.5" customHeight="1">
      <c r="A3164" s="89">
        <v>46233.0</v>
      </c>
      <c r="B3164" s="90">
        <v>0.6923611111111111</v>
      </c>
      <c r="C3164" s="91" t="s">
        <v>1082</v>
      </c>
      <c r="D3164" s="129" t="str">
        <f t="array" ref="D3164">XLOOKUP(C3164,'DS ST'!A:A,'DS ST'!B:B)</f>
        <v>A234</v>
      </c>
      <c r="E3164" s="94" t="str">
        <f t="array" ref="E3164">XLOOKUP($F3164,'GIÁ'!$A:$A,'GIÁ'!$E:$E)</f>
        <v>ĐÔNG</v>
      </c>
      <c r="F3164" s="94">
        <v>8.93531971013E12</v>
      </c>
      <c r="G3164" s="95" t="s">
        <v>2054</v>
      </c>
      <c r="H3164" s="95" t="s">
        <v>224</v>
      </c>
      <c r="I3164" s="96">
        <v>12.0</v>
      </c>
      <c r="J3164" s="96">
        <v>0.0</v>
      </c>
      <c r="K3164" s="98">
        <f t="shared" si="4"/>
        <v>12</v>
      </c>
      <c r="L3164" s="99" t="s">
        <v>6927</v>
      </c>
      <c r="M3164" s="100" t="s">
        <v>6928</v>
      </c>
      <c r="N3164" s="101" t="str">
        <f t="shared" si="139"/>
        <v>PT1590199-T0018935319710130</v>
      </c>
      <c r="O3164" s="128"/>
      <c r="P3164" s="100"/>
      <c r="Q3164" s="103">
        <f t="shared" si="166"/>
        <v>12</v>
      </c>
      <c r="R3164" s="161"/>
      <c r="S3164" s="105"/>
      <c r="T3164" s="106"/>
      <c r="U3164" s="107"/>
      <c r="V3164" s="108" t="s">
        <v>756</v>
      </c>
      <c r="W3164" s="109" t="s">
        <v>1312</v>
      </c>
      <c r="X3164" s="110" t="str">
        <f t="shared" si="6"/>
        <v/>
      </c>
      <c r="Y3164" s="110" t="str">
        <f t="shared" si="7"/>
        <v/>
      </c>
      <c r="Z3164" s="139" t="str">
        <f t="shared" si="167"/>
        <v>Chưa xác định</v>
      </c>
      <c r="AA3164" s="109" t="s">
        <v>5260</v>
      </c>
      <c r="AB3164" s="106"/>
      <c r="AC3164" s="158"/>
      <c r="AD3164" s="160"/>
      <c r="AE3164" s="127"/>
      <c r="AF3164" s="113"/>
      <c r="AG3164" s="165" t="str">
        <f t="array" ref="AG3164">XLOOKUP(F3164,'CLV2'!A:A,'CLV2'!E:E)</f>
        <v>2.FROZEN FOODS</v>
      </c>
      <c r="AH3164" s="115" t="str">
        <f t="array" ref="AH3164">XLOOKUP(F3164,'CLV2'!A:A,'CLV2'!F:F)</f>
        <v>3.HOTPOT AND FRIED</v>
      </c>
      <c r="AI3164" s="115" t="str">
        <f t="shared" si="8"/>
        <v>Pack</v>
      </c>
      <c r="AJ3164" s="116">
        <f t="shared" si="9"/>
        <v>1</v>
      </c>
      <c r="AK3164" s="117" t="str">
        <f t="array" ref="AK3164">XLOOKUP(F3164,'GIÁ'!A:A,'GIÁ'!D:D)</f>
        <v>31343.02</v>
      </c>
      <c r="AL3164" s="118">
        <f t="shared" si="10"/>
        <v>376116.24</v>
      </c>
      <c r="AM3164" s="118">
        <f t="shared" si="11"/>
        <v>0</v>
      </c>
      <c r="AN3164" s="119">
        <f t="shared" si="12"/>
        <v>0</v>
      </c>
      <c r="AO3164" s="118">
        <f t="shared" si="13"/>
        <v>0</v>
      </c>
      <c r="AP3164" s="121">
        <f t="shared" si="14"/>
        <v>376116.24</v>
      </c>
      <c r="AQ3164" s="122"/>
      <c r="AR3164" s="119"/>
    </row>
    <row r="3165" ht="22.5" customHeight="1">
      <c r="A3165" s="89">
        <v>46233.0</v>
      </c>
      <c r="B3165" s="90">
        <v>0.6923611111111111</v>
      </c>
      <c r="C3165" s="91" t="s">
        <v>1082</v>
      </c>
      <c r="D3165" s="129" t="str">
        <f t="array" ref="D3165">XLOOKUP(C3165,'DS ST'!A:A,'DS ST'!B:B)</f>
        <v>A234</v>
      </c>
      <c r="E3165" s="94" t="str">
        <f t="array" ref="E3165">XLOOKUP($F3165,'GIÁ'!$A:$A,'GIÁ'!$E:$E)</f>
        <v>ĐÔNG</v>
      </c>
      <c r="F3165" s="94">
        <v>8.935319710499E12</v>
      </c>
      <c r="G3165" s="95" t="s">
        <v>2056</v>
      </c>
      <c r="H3165" s="95" t="s">
        <v>224</v>
      </c>
      <c r="I3165" s="96">
        <v>6.0</v>
      </c>
      <c r="J3165" s="96">
        <v>0.0</v>
      </c>
      <c r="K3165" s="98">
        <f t="shared" si="4"/>
        <v>6</v>
      </c>
      <c r="L3165" s="99" t="s">
        <v>6927</v>
      </c>
      <c r="M3165" s="100" t="s">
        <v>6928</v>
      </c>
      <c r="N3165" s="101" t="str">
        <f t="shared" si="139"/>
        <v>PT1590199-T0018935319710499</v>
      </c>
      <c r="O3165" s="128"/>
      <c r="P3165" s="100"/>
      <c r="Q3165" s="103">
        <f t="shared" si="166"/>
        <v>6</v>
      </c>
      <c r="R3165" s="161"/>
      <c r="S3165" s="105"/>
      <c r="T3165" s="106"/>
      <c r="U3165" s="107" t="s">
        <v>6531</v>
      </c>
      <c r="V3165" s="108" t="s">
        <v>756</v>
      </c>
      <c r="W3165" s="109" t="s">
        <v>1908</v>
      </c>
      <c r="X3165" s="110" t="str">
        <f t="shared" si="6"/>
        <v/>
      </c>
      <c r="Y3165" s="110" t="str">
        <f t="shared" si="7"/>
        <v/>
      </c>
      <c r="Z3165" s="109" t="s">
        <v>797</v>
      </c>
      <c r="AA3165" s="109" t="s">
        <v>802</v>
      </c>
      <c r="AB3165" s="106"/>
      <c r="AC3165" s="158"/>
      <c r="AD3165" s="160"/>
      <c r="AE3165" s="127"/>
      <c r="AF3165" s="113"/>
      <c r="AG3165" s="165" t="str">
        <f t="array" ref="AG3165">XLOOKUP(F3165,'CLV2'!A:A,'CLV2'!E:E)</f>
        <v>2.FROZEN FOODS</v>
      </c>
      <c r="AH3165" s="115" t="str">
        <f t="array" ref="AH3165">XLOOKUP(F3165,'CLV2'!A:A,'CLV2'!F:F)</f>
        <v>3.HOTPOT AND FRIED</v>
      </c>
      <c r="AI3165" s="115" t="str">
        <f t="shared" si="8"/>
        <v>Pack</v>
      </c>
      <c r="AJ3165" s="116">
        <f t="shared" si="9"/>
        <v>1</v>
      </c>
      <c r="AK3165" s="117" t="str">
        <f t="array" ref="AK3165">XLOOKUP(F3165,'GIÁ'!A:A,'GIÁ'!D:D)</f>
        <v>39627.31</v>
      </c>
      <c r="AL3165" s="118">
        <f t="shared" si="10"/>
        <v>237763.86</v>
      </c>
      <c r="AM3165" s="118">
        <f t="shared" si="11"/>
        <v>0</v>
      </c>
      <c r="AN3165" s="119">
        <f t="shared" si="12"/>
        <v>0</v>
      </c>
      <c r="AO3165" s="118">
        <f t="shared" si="13"/>
        <v>237763.86</v>
      </c>
      <c r="AP3165" s="121">
        <f t="shared" si="14"/>
        <v>0</v>
      </c>
      <c r="AQ3165" s="122"/>
      <c r="AR3165" s="119"/>
    </row>
    <row r="3166" ht="22.5" customHeight="1">
      <c r="A3166" s="89">
        <v>46233.0</v>
      </c>
      <c r="B3166" s="90">
        <v>0.6923611111111111</v>
      </c>
      <c r="C3166" s="91" t="s">
        <v>1082</v>
      </c>
      <c r="D3166" s="129" t="str">
        <f t="array" ref="D3166">XLOOKUP(C3166,'DS ST'!A:A,'DS ST'!B:B)</f>
        <v>A234</v>
      </c>
      <c r="E3166" s="94" t="str">
        <f t="array" ref="E3166">XLOOKUP($F3166,'GIÁ'!$A:$A,'GIÁ'!$E:$E)</f>
        <v>ĐÔNG</v>
      </c>
      <c r="F3166" s="94">
        <v>9.555894504567E12</v>
      </c>
      <c r="G3166" s="95" t="s">
        <v>3303</v>
      </c>
      <c r="H3166" s="95" t="s">
        <v>224</v>
      </c>
      <c r="I3166" s="96">
        <v>6.0</v>
      </c>
      <c r="J3166" s="96">
        <v>0.0</v>
      </c>
      <c r="K3166" s="98">
        <f t="shared" si="4"/>
        <v>6</v>
      </c>
      <c r="L3166" s="99" t="s">
        <v>6927</v>
      </c>
      <c r="M3166" s="100" t="s">
        <v>6928</v>
      </c>
      <c r="N3166" s="101" t="str">
        <f t="shared" si="139"/>
        <v>PT1590199-T0019555894504567</v>
      </c>
      <c r="O3166" s="128"/>
      <c r="P3166" s="100"/>
      <c r="Q3166" s="103">
        <f t="shared" si="166"/>
        <v>6</v>
      </c>
      <c r="R3166" s="161"/>
      <c r="S3166" s="105"/>
      <c r="T3166" s="106"/>
      <c r="U3166" s="107" t="s">
        <v>6577</v>
      </c>
      <c r="V3166" s="108" t="s">
        <v>756</v>
      </c>
      <c r="W3166" s="109" t="s">
        <v>1908</v>
      </c>
      <c r="X3166" s="110" t="str">
        <f t="shared" si="6"/>
        <v/>
      </c>
      <c r="Y3166" s="110" t="str">
        <f t="shared" si="7"/>
        <v/>
      </c>
      <c r="Z3166" s="109" t="s">
        <v>797</v>
      </c>
      <c r="AA3166" s="109" t="s">
        <v>802</v>
      </c>
      <c r="AB3166" s="106"/>
      <c r="AC3166" s="158"/>
      <c r="AD3166" s="160"/>
      <c r="AE3166" s="127"/>
      <c r="AF3166" s="113"/>
      <c r="AG3166" s="165" t="str">
        <f t="array" ref="AG3166">XLOOKUP(F3166,'CLV2'!A:A,'CLV2'!E:E)</f>
        <v>2.FROZEN FOODS</v>
      </c>
      <c r="AH3166" s="115" t="str">
        <f t="array" ref="AH3166">XLOOKUP(F3166,'CLV2'!A:A,'CLV2'!F:F)</f>
        <v>3.HOTPOT AND FRIED</v>
      </c>
      <c r="AI3166" s="115" t="str">
        <f t="shared" si="8"/>
        <v>Pack</v>
      </c>
      <c r="AJ3166" s="116">
        <f t="shared" si="9"/>
        <v>1</v>
      </c>
      <c r="AK3166" s="117" t="str">
        <f t="array" ref="AK3166">XLOOKUP(F3166,'GIÁ'!A:A,'GIÁ'!D:D)</f>
        <v>68779.37</v>
      </c>
      <c r="AL3166" s="118">
        <f t="shared" si="10"/>
        <v>412676.22</v>
      </c>
      <c r="AM3166" s="118">
        <f t="shared" si="11"/>
        <v>0</v>
      </c>
      <c r="AN3166" s="119">
        <f t="shared" si="12"/>
        <v>0</v>
      </c>
      <c r="AO3166" s="118">
        <f t="shared" si="13"/>
        <v>412676.22</v>
      </c>
      <c r="AP3166" s="121">
        <f t="shared" si="14"/>
        <v>0</v>
      </c>
      <c r="AQ3166" s="122"/>
      <c r="AR3166" s="119"/>
    </row>
    <row r="3167" ht="22.5" customHeight="1">
      <c r="A3167" s="89">
        <v>46233.0</v>
      </c>
      <c r="B3167" s="90">
        <v>0.6923611111111111</v>
      </c>
      <c r="C3167" s="91" t="s">
        <v>1082</v>
      </c>
      <c r="D3167" s="129" t="str">
        <f t="array" ref="D3167">XLOOKUP(C3167,'DS ST'!A:A,'DS ST'!B:B)</f>
        <v>A234</v>
      </c>
      <c r="E3167" s="94" t="str">
        <f t="array" ref="E3167">XLOOKUP($F3167,'GIÁ'!$A:$A,'GIÁ'!$E:$E)</f>
        <v>ĐÔNG</v>
      </c>
      <c r="F3167" s="94">
        <v>9.555894501924E12</v>
      </c>
      <c r="G3167" s="95" t="s">
        <v>3296</v>
      </c>
      <c r="H3167" s="95" t="s">
        <v>224</v>
      </c>
      <c r="I3167" s="96">
        <v>8.0</v>
      </c>
      <c r="J3167" s="96">
        <v>0.0</v>
      </c>
      <c r="K3167" s="98">
        <f t="shared" si="4"/>
        <v>8</v>
      </c>
      <c r="L3167" s="99" t="s">
        <v>6927</v>
      </c>
      <c r="M3167" s="100" t="s">
        <v>6928</v>
      </c>
      <c r="N3167" s="101" t="str">
        <f t="shared" si="139"/>
        <v>PT1590199-T0019555894501924</v>
      </c>
      <c r="O3167" s="128"/>
      <c r="P3167" s="100"/>
      <c r="Q3167" s="103">
        <f t="shared" si="166"/>
        <v>8</v>
      </c>
      <c r="R3167" s="161"/>
      <c r="S3167" s="105"/>
      <c r="T3167" s="106"/>
      <c r="U3167" s="107" t="s">
        <v>6929</v>
      </c>
      <c r="V3167" s="108" t="s">
        <v>756</v>
      </c>
      <c r="W3167" s="109" t="s">
        <v>1908</v>
      </c>
      <c r="X3167" s="110" t="str">
        <f t="shared" si="6"/>
        <v/>
      </c>
      <c r="Y3167" s="110" t="str">
        <f t="shared" si="7"/>
        <v/>
      </c>
      <c r="Z3167" s="109" t="s">
        <v>797</v>
      </c>
      <c r="AA3167" s="109" t="s">
        <v>802</v>
      </c>
      <c r="AB3167" s="106"/>
      <c r="AC3167" s="158"/>
      <c r="AD3167" s="160"/>
      <c r="AE3167" s="127"/>
      <c r="AF3167" s="113"/>
      <c r="AG3167" s="165" t="str">
        <f t="array" ref="AG3167">XLOOKUP(F3167,'CLV2'!A:A,'CLV2'!E:E)</f>
        <v>2.FROZEN FOODS</v>
      </c>
      <c r="AH3167" s="115" t="str">
        <f t="array" ref="AH3167">XLOOKUP(F3167,'CLV2'!A:A,'CLV2'!F:F)</f>
        <v>3.HOTPOT AND FRIED</v>
      </c>
      <c r="AI3167" s="115" t="str">
        <f t="shared" si="8"/>
        <v>Pack</v>
      </c>
      <c r="AJ3167" s="116">
        <f t="shared" si="9"/>
        <v>1</v>
      </c>
      <c r="AK3167" s="117" t="str">
        <f t="array" ref="AK3167">XLOOKUP(F3167,'GIÁ'!A:A,'GIÁ'!D:D)</f>
        <v>69289.18</v>
      </c>
      <c r="AL3167" s="118">
        <f t="shared" si="10"/>
        <v>554313.44</v>
      </c>
      <c r="AM3167" s="118">
        <f t="shared" si="11"/>
        <v>0</v>
      </c>
      <c r="AN3167" s="119">
        <f t="shared" si="12"/>
        <v>0</v>
      </c>
      <c r="AO3167" s="118">
        <f t="shared" si="13"/>
        <v>554313.44</v>
      </c>
      <c r="AP3167" s="121">
        <f t="shared" si="14"/>
        <v>0</v>
      </c>
      <c r="AQ3167" s="122"/>
      <c r="AR3167" s="119"/>
    </row>
    <row r="3168" ht="22.5" customHeight="1">
      <c r="A3168" s="89">
        <v>46233.0</v>
      </c>
      <c r="B3168" s="90">
        <v>0.6923611111111111</v>
      </c>
      <c r="C3168" s="91" t="s">
        <v>1082</v>
      </c>
      <c r="D3168" s="129" t="str">
        <f t="array" ref="D3168">XLOOKUP(C3168,'DS ST'!A:A,'DS ST'!B:B)</f>
        <v>A234</v>
      </c>
      <c r="E3168" s="94" t="str">
        <f t="array" ref="E3168">XLOOKUP($F3168,'GIÁ'!$A:$A,'GIÁ'!$E:$E)</f>
        <v>ĐÔNG</v>
      </c>
      <c r="F3168" s="94">
        <v>8.934717264474E12</v>
      </c>
      <c r="G3168" s="95" t="s">
        <v>1717</v>
      </c>
      <c r="H3168" s="95" t="s">
        <v>224</v>
      </c>
      <c r="I3168" s="96">
        <v>10.0</v>
      </c>
      <c r="J3168" s="96">
        <v>0.0</v>
      </c>
      <c r="K3168" s="98">
        <f t="shared" si="4"/>
        <v>10</v>
      </c>
      <c r="L3168" s="99" t="s">
        <v>6927</v>
      </c>
      <c r="M3168" s="100" t="s">
        <v>6928</v>
      </c>
      <c r="N3168" s="101" t="str">
        <f t="shared" si="139"/>
        <v>PT1590199-T0018934717264474</v>
      </c>
      <c r="O3168" s="128"/>
      <c r="P3168" s="100"/>
      <c r="Q3168" s="103">
        <f t="shared" si="166"/>
        <v>10</v>
      </c>
      <c r="R3168" s="161"/>
      <c r="S3168" s="105"/>
      <c r="T3168" s="106"/>
      <c r="U3168" s="107" t="s">
        <v>6567</v>
      </c>
      <c r="V3168" s="108" t="s">
        <v>756</v>
      </c>
      <c r="W3168" s="109" t="s">
        <v>1908</v>
      </c>
      <c r="X3168" s="110" t="str">
        <f t="shared" si="6"/>
        <v/>
      </c>
      <c r="Y3168" s="110" t="str">
        <f t="shared" si="7"/>
        <v/>
      </c>
      <c r="Z3168" s="109" t="s">
        <v>797</v>
      </c>
      <c r="AA3168" s="109" t="s">
        <v>802</v>
      </c>
      <c r="AB3168" s="106"/>
      <c r="AC3168" s="158"/>
      <c r="AD3168" s="160"/>
      <c r="AE3168" s="127"/>
      <c r="AF3168" s="113"/>
      <c r="AG3168" s="165" t="str">
        <f t="array" ref="AG3168">XLOOKUP(F3168,'CLV2'!A:A,'CLV2'!E:E)</f>
        <v>2.FROZEN FOODS</v>
      </c>
      <c r="AH3168" s="115" t="str">
        <f t="array" ref="AH3168">XLOOKUP(F3168,'CLV2'!A:A,'CLV2'!F:F)</f>
        <v>3.HOTPOT AND FRIED</v>
      </c>
      <c r="AI3168" s="115" t="str">
        <f t="shared" si="8"/>
        <v>Pack</v>
      </c>
      <c r="AJ3168" s="116">
        <f t="shared" si="9"/>
        <v>1</v>
      </c>
      <c r="AK3168" s="117" t="str">
        <f t="array" ref="AK3168">XLOOKUP(F3168,'GIÁ'!A:A,'GIÁ'!D:D)</f>
        <v>45233.68</v>
      </c>
      <c r="AL3168" s="118">
        <f t="shared" si="10"/>
        <v>452336.8</v>
      </c>
      <c r="AM3168" s="118">
        <f t="shared" si="11"/>
        <v>0</v>
      </c>
      <c r="AN3168" s="119">
        <f t="shared" si="12"/>
        <v>0</v>
      </c>
      <c r="AO3168" s="118">
        <f t="shared" si="13"/>
        <v>452336.8</v>
      </c>
      <c r="AP3168" s="121">
        <f t="shared" si="14"/>
        <v>0</v>
      </c>
      <c r="AQ3168" s="122"/>
      <c r="AR3168" s="119"/>
    </row>
    <row r="3169" ht="22.5" customHeight="1">
      <c r="A3169" s="89">
        <v>46233.0</v>
      </c>
      <c r="B3169" s="90">
        <v>0.6923611111111111</v>
      </c>
      <c r="C3169" s="91" t="s">
        <v>1082</v>
      </c>
      <c r="D3169" s="129" t="str">
        <f t="array" ref="D3169">XLOOKUP(C3169,'DS ST'!A:A,'DS ST'!B:B)</f>
        <v>A234</v>
      </c>
      <c r="E3169" s="94" t="str">
        <f t="array" ref="E3169">XLOOKUP($F3169,'GIÁ'!$A:$A,'GIÁ'!$E:$E)</f>
        <v>ĐÔNG</v>
      </c>
      <c r="F3169" s="94">
        <v>8.934717266003E12</v>
      </c>
      <c r="G3169" s="95" t="s">
        <v>1721</v>
      </c>
      <c r="H3169" s="95" t="s">
        <v>224</v>
      </c>
      <c r="I3169" s="96">
        <v>6.0</v>
      </c>
      <c r="J3169" s="96">
        <v>0.0</v>
      </c>
      <c r="K3169" s="98">
        <f t="shared" si="4"/>
        <v>6</v>
      </c>
      <c r="L3169" s="99" t="s">
        <v>6927</v>
      </c>
      <c r="M3169" s="100" t="s">
        <v>6928</v>
      </c>
      <c r="N3169" s="101" t="str">
        <f t="shared" si="139"/>
        <v>PT1590199-T0018934717266003</v>
      </c>
      <c r="O3169" s="128"/>
      <c r="P3169" s="100"/>
      <c r="Q3169" s="103">
        <f t="shared" si="166"/>
        <v>6</v>
      </c>
      <c r="R3169" s="161"/>
      <c r="S3169" s="105"/>
      <c r="T3169" s="106"/>
      <c r="U3169" s="107" t="s">
        <v>6564</v>
      </c>
      <c r="V3169" s="108" t="s">
        <v>756</v>
      </c>
      <c r="W3169" s="109" t="s">
        <v>1908</v>
      </c>
      <c r="X3169" s="110" t="str">
        <f t="shared" si="6"/>
        <v/>
      </c>
      <c r="Y3169" s="110" t="str">
        <f t="shared" si="7"/>
        <v/>
      </c>
      <c r="Z3169" s="109" t="s">
        <v>797</v>
      </c>
      <c r="AA3169" s="109" t="s">
        <v>802</v>
      </c>
      <c r="AB3169" s="106"/>
      <c r="AC3169" s="158"/>
      <c r="AD3169" s="160"/>
      <c r="AE3169" s="127"/>
      <c r="AF3169" s="113"/>
      <c r="AG3169" s="165" t="str">
        <f t="array" ref="AG3169">XLOOKUP(F3169,'CLV2'!A:A,'CLV2'!E:E)</f>
        <v>2.FROZEN FOODS</v>
      </c>
      <c r="AH3169" s="115" t="str">
        <f t="array" ref="AH3169">XLOOKUP(F3169,'CLV2'!A:A,'CLV2'!F:F)</f>
        <v>3.HOTPOT AND FRIED</v>
      </c>
      <c r="AI3169" s="115" t="str">
        <f t="shared" si="8"/>
        <v>Pack</v>
      </c>
      <c r="AJ3169" s="116">
        <f t="shared" si="9"/>
        <v>1</v>
      </c>
      <c r="AK3169" s="117" t="str">
        <f t="array" ref="AK3169">XLOOKUP(F3169,'GIÁ'!A:A,'GIÁ'!D:D)</f>
        <v>54599.71</v>
      </c>
      <c r="AL3169" s="118">
        <f t="shared" si="10"/>
        <v>327598.26</v>
      </c>
      <c r="AM3169" s="118">
        <f t="shared" si="11"/>
        <v>0</v>
      </c>
      <c r="AN3169" s="119">
        <f t="shared" si="12"/>
        <v>0</v>
      </c>
      <c r="AO3169" s="118">
        <f t="shared" si="13"/>
        <v>327598.26</v>
      </c>
      <c r="AP3169" s="121">
        <f t="shared" si="14"/>
        <v>0</v>
      </c>
      <c r="AQ3169" s="122"/>
      <c r="AR3169" s="119"/>
    </row>
    <row r="3170" ht="22.5" customHeight="1">
      <c r="A3170" s="89">
        <v>46233.0</v>
      </c>
      <c r="B3170" s="90">
        <v>0.6923611111111111</v>
      </c>
      <c r="C3170" s="91" t="s">
        <v>1082</v>
      </c>
      <c r="D3170" s="129" t="str">
        <f t="array" ref="D3170">XLOOKUP(C3170,'DS ST'!A:A,'DS ST'!B:B)</f>
        <v>A234</v>
      </c>
      <c r="E3170" s="94" t="str">
        <f t="array" ref="E3170">XLOOKUP($F3170,'GIÁ'!$A:$A,'GIÁ'!$E:$E)</f>
        <v>ĐÔNG</v>
      </c>
      <c r="F3170" s="94">
        <v>8.934717261336E12</v>
      </c>
      <c r="G3170" s="95" t="s">
        <v>1710</v>
      </c>
      <c r="H3170" s="95" t="s">
        <v>224</v>
      </c>
      <c r="I3170" s="96">
        <v>8.0</v>
      </c>
      <c r="J3170" s="96">
        <v>0.0</v>
      </c>
      <c r="K3170" s="98">
        <f t="shared" si="4"/>
        <v>8</v>
      </c>
      <c r="L3170" s="99" t="s">
        <v>6927</v>
      </c>
      <c r="M3170" s="100" t="s">
        <v>6928</v>
      </c>
      <c r="N3170" s="101" t="str">
        <f t="shared" si="139"/>
        <v>PT1590199-T0018934717261336</v>
      </c>
      <c r="O3170" s="128"/>
      <c r="P3170" s="100"/>
      <c r="Q3170" s="103">
        <f t="shared" si="166"/>
        <v>8</v>
      </c>
      <c r="R3170" s="161"/>
      <c r="S3170" s="105"/>
      <c r="T3170" s="106"/>
      <c r="U3170" s="107" t="s">
        <v>6677</v>
      </c>
      <c r="V3170" s="108" t="s">
        <v>756</v>
      </c>
      <c r="W3170" s="109" t="s">
        <v>1908</v>
      </c>
      <c r="X3170" s="110" t="str">
        <f t="shared" si="6"/>
        <v/>
      </c>
      <c r="Y3170" s="110" t="str">
        <f t="shared" si="7"/>
        <v/>
      </c>
      <c r="Z3170" s="109" t="s">
        <v>797</v>
      </c>
      <c r="AA3170" s="109" t="s">
        <v>802</v>
      </c>
      <c r="AB3170" s="106"/>
      <c r="AC3170" s="158"/>
      <c r="AD3170" s="160"/>
      <c r="AE3170" s="127"/>
      <c r="AF3170" s="113"/>
      <c r="AG3170" s="165" t="str">
        <f t="array" ref="AG3170">XLOOKUP(F3170,'CLV2'!A:A,'CLV2'!E:E)</f>
        <v>2.FROZEN FOODS</v>
      </c>
      <c r="AH3170" s="115" t="str">
        <f t="array" ref="AH3170">XLOOKUP(F3170,'CLV2'!A:A,'CLV2'!F:F)</f>
        <v>3.HOTPOT AND FRIED</v>
      </c>
      <c r="AI3170" s="115" t="str">
        <f t="shared" si="8"/>
        <v>Pack</v>
      </c>
      <c r="AJ3170" s="116">
        <f t="shared" si="9"/>
        <v>1</v>
      </c>
      <c r="AK3170" s="117" t="str">
        <f t="array" ref="AK3170">XLOOKUP(F3170,'GIÁ'!A:A,'GIÁ'!D:D)</f>
        <v>46253.48</v>
      </c>
      <c r="AL3170" s="118">
        <f t="shared" si="10"/>
        <v>370027.84</v>
      </c>
      <c r="AM3170" s="118">
        <f t="shared" si="11"/>
        <v>0</v>
      </c>
      <c r="AN3170" s="119">
        <f t="shared" si="12"/>
        <v>0</v>
      </c>
      <c r="AO3170" s="118">
        <f t="shared" si="13"/>
        <v>370027.84</v>
      </c>
      <c r="AP3170" s="121">
        <f t="shared" si="14"/>
        <v>0</v>
      </c>
      <c r="AQ3170" s="122"/>
      <c r="AR3170" s="119"/>
    </row>
    <row r="3171" ht="22.5" customHeight="1">
      <c r="A3171" s="89">
        <v>46233.0</v>
      </c>
      <c r="B3171" s="90">
        <v>0.6923611111111111</v>
      </c>
      <c r="C3171" s="91" t="s">
        <v>1082</v>
      </c>
      <c r="D3171" s="129" t="str">
        <f t="array" ref="D3171">XLOOKUP(C3171,'DS ST'!A:A,'DS ST'!B:B)</f>
        <v>A234</v>
      </c>
      <c r="E3171" s="94" t="str">
        <f t="array" ref="E3171">XLOOKUP($F3171,'GIÁ'!$A:$A,'GIÁ'!$E:$E)</f>
        <v>ĐÔNG</v>
      </c>
      <c r="F3171" s="94">
        <v>8.934717262005E12</v>
      </c>
      <c r="G3171" s="95" t="s">
        <v>1713</v>
      </c>
      <c r="H3171" s="95" t="s">
        <v>224</v>
      </c>
      <c r="I3171" s="96">
        <v>6.0</v>
      </c>
      <c r="J3171" s="96">
        <v>0.0</v>
      </c>
      <c r="K3171" s="98">
        <f t="shared" si="4"/>
        <v>6</v>
      </c>
      <c r="L3171" s="99" t="s">
        <v>6927</v>
      </c>
      <c r="M3171" s="100" t="s">
        <v>6928</v>
      </c>
      <c r="N3171" s="101" t="str">
        <f t="shared" si="139"/>
        <v>PT1590199-T0018934717262005</v>
      </c>
      <c r="O3171" s="128"/>
      <c r="P3171" s="100"/>
      <c r="Q3171" s="103">
        <f t="shared" si="166"/>
        <v>6</v>
      </c>
      <c r="R3171" s="161"/>
      <c r="S3171" s="105"/>
      <c r="T3171" s="106"/>
      <c r="U3171" s="107" t="s">
        <v>6527</v>
      </c>
      <c r="V3171" s="108" t="s">
        <v>756</v>
      </c>
      <c r="W3171" s="109" t="s">
        <v>1908</v>
      </c>
      <c r="X3171" s="110" t="str">
        <f t="shared" si="6"/>
        <v/>
      </c>
      <c r="Y3171" s="110" t="str">
        <f t="shared" si="7"/>
        <v/>
      </c>
      <c r="Z3171" s="109" t="s">
        <v>797</v>
      </c>
      <c r="AA3171" s="109" t="s">
        <v>802</v>
      </c>
      <c r="AB3171" s="106"/>
      <c r="AC3171" s="158"/>
      <c r="AD3171" s="160"/>
      <c r="AE3171" s="127"/>
      <c r="AF3171" s="113"/>
      <c r="AG3171" s="165" t="str">
        <f t="array" ref="AG3171">XLOOKUP(F3171,'CLV2'!A:A,'CLV2'!E:E)</f>
        <v>2.FROZEN FOODS</v>
      </c>
      <c r="AH3171" s="115" t="str">
        <f t="array" ref="AH3171">XLOOKUP(F3171,'CLV2'!A:A,'CLV2'!F:F)</f>
        <v>3.HOTPOT AND FRIED</v>
      </c>
      <c r="AI3171" s="115" t="str">
        <f t="shared" si="8"/>
        <v>Pack</v>
      </c>
      <c r="AJ3171" s="116">
        <f t="shared" si="9"/>
        <v>1</v>
      </c>
      <c r="AK3171" s="117" t="str">
        <f t="array" ref="AK3171">XLOOKUP(F3171,'GIÁ'!A:A,'GIÁ'!D:D)</f>
        <v>46743.25</v>
      </c>
      <c r="AL3171" s="118">
        <f t="shared" si="10"/>
        <v>280459.5</v>
      </c>
      <c r="AM3171" s="118">
        <f t="shared" si="11"/>
        <v>0</v>
      </c>
      <c r="AN3171" s="119">
        <f t="shared" si="12"/>
        <v>0</v>
      </c>
      <c r="AO3171" s="118">
        <f t="shared" si="13"/>
        <v>280459.5</v>
      </c>
      <c r="AP3171" s="121">
        <f t="shared" si="14"/>
        <v>0</v>
      </c>
      <c r="AQ3171" s="122"/>
      <c r="AR3171" s="119"/>
    </row>
    <row r="3172" ht="22.5" customHeight="1">
      <c r="A3172" s="89">
        <v>46233.0</v>
      </c>
      <c r="B3172" s="90">
        <v>0.6923611111111111</v>
      </c>
      <c r="C3172" s="91" t="s">
        <v>1082</v>
      </c>
      <c r="D3172" s="129" t="str">
        <f t="array" ref="D3172">XLOOKUP(C3172,'DS ST'!A:A,'DS ST'!B:B)</f>
        <v>A234</v>
      </c>
      <c r="E3172" s="94" t="str">
        <f t="array" ref="E3172">XLOOKUP($F3172,'GIÁ'!$A:$A,'GIÁ'!$E:$E)</f>
        <v>ĐÔNG</v>
      </c>
      <c r="F3172" s="94">
        <v>8.938532826121E12</v>
      </c>
      <c r="G3172" s="95" t="s">
        <v>3050</v>
      </c>
      <c r="H3172" s="95" t="s">
        <v>224</v>
      </c>
      <c r="I3172" s="96">
        <v>5.0</v>
      </c>
      <c r="J3172" s="96">
        <v>0.0</v>
      </c>
      <c r="K3172" s="98">
        <f t="shared" si="4"/>
        <v>5</v>
      </c>
      <c r="L3172" s="99" t="s">
        <v>6927</v>
      </c>
      <c r="M3172" s="100" t="s">
        <v>6928</v>
      </c>
      <c r="N3172" s="101" t="str">
        <f t="shared" si="139"/>
        <v>PT1590199-T0018938532826121</v>
      </c>
      <c r="O3172" s="128"/>
      <c r="P3172" s="100"/>
      <c r="Q3172" s="103">
        <f t="shared" si="166"/>
        <v>5</v>
      </c>
      <c r="R3172" s="161"/>
      <c r="S3172" s="105"/>
      <c r="T3172" s="106"/>
      <c r="U3172" s="107" t="s">
        <v>6541</v>
      </c>
      <c r="V3172" s="108" t="s">
        <v>756</v>
      </c>
      <c r="W3172" s="109" t="s">
        <v>1908</v>
      </c>
      <c r="X3172" s="110" t="str">
        <f t="shared" si="6"/>
        <v/>
      </c>
      <c r="Y3172" s="110" t="str">
        <f t="shared" si="7"/>
        <v/>
      </c>
      <c r="Z3172" s="109" t="s">
        <v>797</v>
      </c>
      <c r="AA3172" s="109" t="s">
        <v>802</v>
      </c>
      <c r="AB3172" s="106"/>
      <c r="AC3172" s="158"/>
      <c r="AD3172" s="160"/>
      <c r="AE3172" s="127"/>
      <c r="AF3172" s="113"/>
      <c r="AG3172" s="165" t="str">
        <f t="array" ref="AG3172">XLOOKUP(F3172,'CLV2'!A:A,'CLV2'!E:E)</f>
        <v>2.FROZEN FOODS</v>
      </c>
      <c r="AH3172" s="115" t="str">
        <f t="array" ref="AH3172">XLOOKUP(F3172,'CLV2'!A:A,'CLV2'!F:F)</f>
        <v>3.PASTRY AND DESSERTS</v>
      </c>
      <c r="AI3172" s="115" t="str">
        <f t="shared" si="8"/>
        <v>Pack</v>
      </c>
      <c r="AJ3172" s="116">
        <f t="shared" si="9"/>
        <v>1</v>
      </c>
      <c r="AK3172" s="117" t="str">
        <f t="array" ref="AK3172">XLOOKUP(F3172,'GIÁ'!A:A,'GIÁ'!D:D)</f>
        <v>21599.37</v>
      </c>
      <c r="AL3172" s="118">
        <f t="shared" si="10"/>
        <v>107996.85</v>
      </c>
      <c r="AM3172" s="118">
        <f t="shared" si="11"/>
        <v>0</v>
      </c>
      <c r="AN3172" s="119">
        <f t="shared" si="12"/>
        <v>0</v>
      </c>
      <c r="AO3172" s="118">
        <f t="shared" si="13"/>
        <v>107996.85</v>
      </c>
      <c r="AP3172" s="121">
        <f t="shared" si="14"/>
        <v>0</v>
      </c>
      <c r="AQ3172" s="122"/>
      <c r="AR3172" s="119"/>
    </row>
    <row r="3173" ht="22.5" customHeight="1">
      <c r="A3173" s="89">
        <v>46233.0</v>
      </c>
      <c r="B3173" s="90">
        <v>0.6923611111111111</v>
      </c>
      <c r="C3173" s="91" t="s">
        <v>1082</v>
      </c>
      <c r="D3173" s="129" t="str">
        <f t="array" ref="D3173">XLOOKUP(C3173,'DS ST'!A:A,'DS ST'!B:B)</f>
        <v>A234</v>
      </c>
      <c r="E3173" s="94" t="str">
        <f t="array" ref="E3173">XLOOKUP($F3173,'GIÁ'!$A:$A,'GIÁ'!$E:$E)</f>
        <v>ĐÔNG</v>
      </c>
      <c r="F3173" s="94">
        <v>8.936076279755E12</v>
      </c>
      <c r="G3173" s="95" t="s">
        <v>2321</v>
      </c>
      <c r="H3173" s="95" t="s">
        <v>224</v>
      </c>
      <c r="I3173" s="96">
        <v>6.0</v>
      </c>
      <c r="J3173" s="96">
        <v>0.0</v>
      </c>
      <c r="K3173" s="98">
        <f t="shared" si="4"/>
        <v>6</v>
      </c>
      <c r="L3173" s="99" t="s">
        <v>6927</v>
      </c>
      <c r="M3173" s="100" t="s">
        <v>6928</v>
      </c>
      <c r="N3173" s="101" t="str">
        <f t="shared" si="139"/>
        <v>PT1590199-T0018936076279755</v>
      </c>
      <c r="O3173" s="128"/>
      <c r="P3173" s="100"/>
      <c r="Q3173" s="103">
        <f t="shared" si="166"/>
        <v>6</v>
      </c>
      <c r="R3173" s="161"/>
      <c r="S3173" s="105"/>
      <c r="T3173" s="106"/>
      <c r="U3173" s="107"/>
      <c r="V3173" s="108" t="s">
        <v>756</v>
      </c>
      <c r="W3173" s="109" t="s">
        <v>1312</v>
      </c>
      <c r="X3173" s="110" t="str">
        <f t="shared" si="6"/>
        <v/>
      </c>
      <c r="Y3173" s="110" t="str">
        <f t="shared" si="7"/>
        <v/>
      </c>
      <c r="Z3173" s="139" t="str">
        <f>IF(N(Q3173)&lt;=0,"",IF(ISNUMBER(SEARCH("Thiếu kiện",V3173)),"Kho đông mát",IF(AND(N(Q3173)&gt;0,N(P3173)&gt;0,OR(ISNUMBER(SEARCH("Hình KDB",U3173)),ISNUMBER(SEARCH("Hình tele",U3173)),ISNUMBER(SEARCH("sai code",U3173)),ISNUMBER(SEARCH("ST nhận",U3173)))),"Kho đông mát",IF(AND(W3173="DC giao thiếu",OR(ISNUMBER(SEARCH("Hình KDB",U3173)),ISNUMBER(SEARCH("Hình tele",U3173)),ISNUMBER(SEARCH("sai code",U3173)))),"Kho đông mát",IF(W3173="DC giao thiếu","Chưa xác định",IF(AND(W3173="DC pick sai",OR(ISNUMBER(SEARCH("Hình KDB",U3173)),ISNUMBER(SEARCH("Hình tele",U3173)),ISNUMBER(SEARCH("sai code",U3173)),ISNUMBER(SEARCH("ST nhận",U3173)))),"Kho đông mát",IF(W3173="DC pick sai","Chưa xác định",IF(AND(W3173="Hao hụt",N(O3173)&gt;0,OR(ISNUMBER(SEARCH("Hình KDB",U3173)),ISNUMBER(SEARCH("Hình tele",U3173)),ISNUMBER(SEARCH("sai code",U3173)),ISNUMBER(SEARCH("ST nhận",U3173)))),"Kho đông mát",IF(W3173="Hao hụt","Chưa xác định",IF(OR(W3173="VT giao sai điểm",W3173="Không đạt nhiệt độ",W3173="TX giao thiếu kiện",W3173="Hàng không đạt CL"),"Kho đông mát",IF(W3173="Chưa xác định","Chưa xác định",IF(N(P3173)&gt;0,"Chưa xác định",""))))))))))))</f>
        <v>Chưa xác định</v>
      </c>
      <c r="AA3173" s="109" t="s">
        <v>5260</v>
      </c>
      <c r="AB3173" s="106"/>
      <c r="AC3173" s="158"/>
      <c r="AD3173" s="160"/>
      <c r="AE3173" s="127"/>
      <c r="AF3173" s="113"/>
      <c r="AG3173" s="165" t="str">
        <f t="array" ref="AG3173">XLOOKUP(F3173,'CLV2'!A:A,'CLV2'!E:E)</f>
        <v>2.FROZEN FOODS</v>
      </c>
      <c r="AH3173" s="115" t="str">
        <f t="array" ref="AH3173">XLOOKUP(F3173,'CLV2'!A:A,'CLV2'!F:F)</f>
        <v>3.PASTRY AND DESSERTS</v>
      </c>
      <c r="AI3173" s="115" t="str">
        <f t="shared" si="8"/>
        <v>Pack</v>
      </c>
      <c r="AJ3173" s="116">
        <f t="shared" si="9"/>
        <v>1</v>
      </c>
      <c r="AK3173" s="117" t="str">
        <f t="array" ref="AK3173">XLOOKUP(F3173,'GIÁ'!A:A,'GIÁ'!D:D)</f>
        <v>26024.08</v>
      </c>
      <c r="AL3173" s="118">
        <f t="shared" si="10"/>
        <v>156144.48</v>
      </c>
      <c r="AM3173" s="118">
        <f t="shared" si="11"/>
        <v>0</v>
      </c>
      <c r="AN3173" s="119">
        <f t="shared" si="12"/>
        <v>0</v>
      </c>
      <c r="AO3173" s="118">
        <f t="shared" si="13"/>
        <v>0</v>
      </c>
      <c r="AP3173" s="121">
        <f t="shared" si="14"/>
        <v>156144.48</v>
      </c>
      <c r="AQ3173" s="122"/>
      <c r="AR3173" s="119"/>
    </row>
    <row r="3174" ht="22.5" customHeight="1">
      <c r="A3174" s="89">
        <v>46233.0</v>
      </c>
      <c r="B3174" s="90">
        <v>0.6923611111111111</v>
      </c>
      <c r="C3174" s="91" t="s">
        <v>1082</v>
      </c>
      <c r="D3174" s="129" t="str">
        <f t="array" ref="D3174">XLOOKUP(C3174,'DS ST'!A:A,'DS ST'!B:B)</f>
        <v>A234</v>
      </c>
      <c r="E3174" s="94" t="str">
        <f t="array" ref="E3174">XLOOKUP($F3174,'GIÁ'!$A:$A,'GIÁ'!$E:$E)</f>
        <v>ĐÔNG</v>
      </c>
      <c r="F3174" s="94">
        <v>8.936200101563E12</v>
      </c>
      <c r="G3174" s="95" t="s">
        <v>2637</v>
      </c>
      <c r="H3174" s="95" t="s">
        <v>224</v>
      </c>
      <c r="I3174" s="96">
        <v>10.0</v>
      </c>
      <c r="J3174" s="96">
        <v>0.0</v>
      </c>
      <c r="K3174" s="98">
        <f t="shared" si="4"/>
        <v>10</v>
      </c>
      <c r="L3174" s="99" t="s">
        <v>6927</v>
      </c>
      <c r="M3174" s="100" t="s">
        <v>6928</v>
      </c>
      <c r="N3174" s="101" t="str">
        <f t="shared" si="139"/>
        <v>PT1590199-T0018936200101563</v>
      </c>
      <c r="O3174" s="128"/>
      <c r="P3174" s="100"/>
      <c r="Q3174" s="103">
        <f t="shared" si="166"/>
        <v>10</v>
      </c>
      <c r="R3174" s="161"/>
      <c r="S3174" s="105"/>
      <c r="T3174" s="106"/>
      <c r="U3174" s="107" t="s">
        <v>6524</v>
      </c>
      <c r="V3174" s="108" t="s">
        <v>756</v>
      </c>
      <c r="W3174" s="109" t="s">
        <v>1908</v>
      </c>
      <c r="X3174" s="110" t="str">
        <f t="shared" si="6"/>
        <v/>
      </c>
      <c r="Y3174" s="110" t="str">
        <f t="shared" si="7"/>
        <v/>
      </c>
      <c r="Z3174" s="109" t="s">
        <v>797</v>
      </c>
      <c r="AA3174" s="109" t="s">
        <v>802</v>
      </c>
      <c r="AB3174" s="106"/>
      <c r="AC3174" s="158"/>
      <c r="AD3174" s="160"/>
      <c r="AE3174" s="127"/>
      <c r="AF3174" s="113"/>
      <c r="AG3174" s="165" t="str">
        <f t="array" ref="AG3174">XLOOKUP(F3174,'CLV2'!A:A,'CLV2'!E:E)</f>
        <v>2.FROZEN FOODS</v>
      </c>
      <c r="AH3174" s="115" t="str">
        <f t="array" ref="AH3174">XLOOKUP(F3174,'CLV2'!A:A,'CLV2'!F:F)</f>
        <v>3.PASTRY AND DESSERTS</v>
      </c>
      <c r="AI3174" s="115" t="str">
        <f t="shared" si="8"/>
        <v>Pack</v>
      </c>
      <c r="AJ3174" s="116">
        <f t="shared" si="9"/>
        <v>1</v>
      </c>
      <c r="AK3174" s="117" t="str">
        <f t="array" ref="AK3174">XLOOKUP(F3174,'GIÁ'!A:A,'GIÁ'!D:D)</f>
        <v>24299.49</v>
      </c>
      <c r="AL3174" s="118">
        <f t="shared" si="10"/>
        <v>242994.9</v>
      </c>
      <c r="AM3174" s="118">
        <f t="shared" si="11"/>
        <v>0</v>
      </c>
      <c r="AN3174" s="119">
        <f t="shared" si="12"/>
        <v>0</v>
      </c>
      <c r="AO3174" s="118">
        <f t="shared" si="13"/>
        <v>242994.9</v>
      </c>
      <c r="AP3174" s="121">
        <f t="shared" si="14"/>
        <v>0</v>
      </c>
      <c r="AQ3174" s="122"/>
      <c r="AR3174" s="119"/>
    </row>
    <row r="3175" ht="22.5" customHeight="1">
      <c r="A3175" s="89">
        <v>46233.0</v>
      </c>
      <c r="B3175" s="90">
        <v>0.6923611111111111</v>
      </c>
      <c r="C3175" s="91" t="s">
        <v>1082</v>
      </c>
      <c r="D3175" s="129" t="str">
        <f t="array" ref="D3175">XLOOKUP(C3175,'DS ST'!A:A,'DS ST'!B:B)</f>
        <v>A234</v>
      </c>
      <c r="E3175" s="94" t="str">
        <f t="array" ref="E3175">XLOOKUP($F3175,'GIÁ'!$A:$A,'GIÁ'!$E:$E)</f>
        <v>ĐÔNG</v>
      </c>
      <c r="F3175" s="94">
        <v>8.936077113287E12</v>
      </c>
      <c r="G3175" s="95" t="s">
        <v>2357</v>
      </c>
      <c r="H3175" s="95" t="s">
        <v>1206</v>
      </c>
      <c r="I3175" s="96">
        <v>10.0</v>
      </c>
      <c r="J3175" s="96">
        <v>0.0</v>
      </c>
      <c r="K3175" s="98">
        <f t="shared" si="4"/>
        <v>10</v>
      </c>
      <c r="L3175" s="99" t="s">
        <v>6927</v>
      </c>
      <c r="M3175" s="100" t="s">
        <v>6928</v>
      </c>
      <c r="N3175" s="101" t="str">
        <f t="shared" si="139"/>
        <v>PT1590199-T0018936077113287</v>
      </c>
      <c r="O3175" s="128"/>
      <c r="P3175" s="100"/>
      <c r="Q3175" s="103">
        <f t="shared" si="166"/>
        <v>10</v>
      </c>
      <c r="R3175" s="161"/>
      <c r="S3175" s="105"/>
      <c r="T3175" s="106"/>
      <c r="U3175" s="107" t="s">
        <v>6553</v>
      </c>
      <c r="V3175" s="108" t="s">
        <v>756</v>
      </c>
      <c r="W3175" s="109" t="s">
        <v>1908</v>
      </c>
      <c r="X3175" s="110" t="str">
        <f t="shared" si="6"/>
        <v/>
      </c>
      <c r="Y3175" s="110" t="str">
        <f t="shared" si="7"/>
        <v/>
      </c>
      <c r="Z3175" s="109" t="s">
        <v>797</v>
      </c>
      <c r="AA3175" s="109" t="s">
        <v>802</v>
      </c>
      <c r="AB3175" s="106"/>
      <c r="AC3175" s="158"/>
      <c r="AD3175" s="160"/>
      <c r="AE3175" s="127"/>
      <c r="AF3175" s="113"/>
      <c r="AG3175" s="165" t="str">
        <f t="array" ref="AG3175">XLOOKUP(F3175,'CLV2'!A:A,'CLV2'!E:E)</f>
        <v>2.FROZEN FOODS</v>
      </c>
      <c r="AH3175" s="115" t="str">
        <f t="array" ref="AH3175">XLOOKUP(F3175,'CLV2'!A:A,'CLV2'!F:F)</f>
        <v>3.PIZZA - READY MEALS</v>
      </c>
      <c r="AI3175" s="115" t="str">
        <f t="shared" si="8"/>
        <v>Pack</v>
      </c>
      <c r="AJ3175" s="116">
        <f t="shared" si="9"/>
        <v>1</v>
      </c>
      <c r="AK3175" s="117" t="str">
        <f t="array" ref="AK3175">XLOOKUP(F3175,'GIÁ'!A:A,'GIÁ'!D:D)</f>
        <v>26257.77</v>
      </c>
      <c r="AL3175" s="118">
        <f t="shared" si="10"/>
        <v>262577.7</v>
      </c>
      <c r="AM3175" s="118">
        <f t="shared" si="11"/>
        <v>0</v>
      </c>
      <c r="AN3175" s="119">
        <f t="shared" si="12"/>
        <v>0</v>
      </c>
      <c r="AO3175" s="118">
        <f t="shared" si="13"/>
        <v>262577.7</v>
      </c>
      <c r="AP3175" s="121">
        <f t="shared" si="14"/>
        <v>0</v>
      </c>
      <c r="AQ3175" s="122"/>
      <c r="AR3175" s="119"/>
    </row>
    <row r="3176" ht="22.5" customHeight="1">
      <c r="A3176" s="89">
        <v>46233.0</v>
      </c>
      <c r="B3176" s="90">
        <v>0.6923611111111111</v>
      </c>
      <c r="C3176" s="91" t="s">
        <v>1082</v>
      </c>
      <c r="D3176" s="129" t="str">
        <f t="array" ref="D3176">XLOOKUP(C3176,'DS ST'!A:A,'DS ST'!B:B)</f>
        <v>A234</v>
      </c>
      <c r="E3176" s="94" t="str">
        <f t="array" ref="E3176">XLOOKUP($F3176,'GIÁ'!$A:$A,'GIÁ'!$E:$E)</f>
        <v>ĐÔNG</v>
      </c>
      <c r="F3176" s="94">
        <v>8.93601323834E12</v>
      </c>
      <c r="G3176" s="95" t="s">
        <v>2176</v>
      </c>
      <c r="H3176" s="95" t="s">
        <v>224</v>
      </c>
      <c r="I3176" s="96">
        <v>10.0</v>
      </c>
      <c r="J3176" s="96">
        <v>0.0</v>
      </c>
      <c r="K3176" s="98">
        <f t="shared" si="4"/>
        <v>10</v>
      </c>
      <c r="L3176" s="99" t="s">
        <v>6927</v>
      </c>
      <c r="M3176" s="100" t="s">
        <v>6928</v>
      </c>
      <c r="N3176" s="101" t="str">
        <f t="shared" si="139"/>
        <v>PT1590199-T0018936013238340</v>
      </c>
      <c r="O3176" s="128"/>
      <c r="P3176" s="100"/>
      <c r="Q3176" s="103">
        <f t="shared" si="166"/>
        <v>10</v>
      </c>
      <c r="R3176" s="161"/>
      <c r="S3176" s="105"/>
      <c r="T3176" s="106"/>
      <c r="U3176" s="107" t="s">
        <v>6552</v>
      </c>
      <c r="V3176" s="108" t="s">
        <v>756</v>
      </c>
      <c r="W3176" s="109" t="s">
        <v>1908</v>
      </c>
      <c r="X3176" s="110" t="str">
        <f t="shared" si="6"/>
        <v/>
      </c>
      <c r="Y3176" s="110" t="str">
        <f t="shared" si="7"/>
        <v/>
      </c>
      <c r="Z3176" s="109" t="s">
        <v>797</v>
      </c>
      <c r="AA3176" s="109" t="s">
        <v>802</v>
      </c>
      <c r="AB3176" s="106"/>
      <c r="AC3176" s="158"/>
      <c r="AD3176" s="160"/>
      <c r="AE3176" s="127"/>
      <c r="AF3176" s="113"/>
      <c r="AG3176" s="165" t="str">
        <f t="array" ref="AG3176">XLOOKUP(F3176,'CLV2'!A:A,'CLV2'!E:E)</f>
        <v>2.FROZEN FOODS</v>
      </c>
      <c r="AH3176" s="115" t="str">
        <f t="array" ref="AH3176">XLOOKUP(F3176,'CLV2'!A:A,'CLV2'!F:F)</f>
        <v>3.PIZZA - READY MEALS</v>
      </c>
      <c r="AI3176" s="115" t="str">
        <f t="shared" si="8"/>
        <v>Pack</v>
      </c>
      <c r="AJ3176" s="116">
        <f t="shared" si="9"/>
        <v>1</v>
      </c>
      <c r="AK3176" s="117" t="str">
        <f t="array" ref="AK3176">XLOOKUP(F3176,'GIÁ'!A:A,'GIÁ'!D:D)</f>
        <v>15020.45</v>
      </c>
      <c r="AL3176" s="118">
        <f t="shared" si="10"/>
        <v>150204.5</v>
      </c>
      <c r="AM3176" s="118">
        <f t="shared" si="11"/>
        <v>0</v>
      </c>
      <c r="AN3176" s="119">
        <f t="shared" si="12"/>
        <v>0</v>
      </c>
      <c r="AO3176" s="118">
        <f t="shared" si="13"/>
        <v>150204.5</v>
      </c>
      <c r="AP3176" s="121">
        <f t="shared" si="14"/>
        <v>0</v>
      </c>
      <c r="AQ3176" s="122"/>
      <c r="AR3176" s="119"/>
    </row>
    <row r="3177" ht="22.5" customHeight="1">
      <c r="A3177" s="89">
        <v>46233.0</v>
      </c>
      <c r="B3177" s="90">
        <v>0.6923611111111111</v>
      </c>
      <c r="C3177" s="91" t="s">
        <v>1082</v>
      </c>
      <c r="D3177" s="129" t="str">
        <f t="array" ref="D3177">XLOOKUP(C3177,'DS ST'!A:A,'DS ST'!B:B)</f>
        <v>A234</v>
      </c>
      <c r="E3177" s="94" t="str">
        <f t="array" ref="E3177">XLOOKUP($F3177,'GIÁ'!$A:$A,'GIÁ'!$E:$E)</f>
        <v>ĐÔNG</v>
      </c>
      <c r="F3177" s="94">
        <v>8.936013238791E12</v>
      </c>
      <c r="G3177" s="95" t="s">
        <v>2178</v>
      </c>
      <c r="H3177" s="95" t="s">
        <v>57</v>
      </c>
      <c r="I3177" s="96">
        <v>15.0</v>
      </c>
      <c r="J3177" s="96">
        <v>0.0</v>
      </c>
      <c r="K3177" s="98">
        <f t="shared" si="4"/>
        <v>15</v>
      </c>
      <c r="L3177" s="99" t="s">
        <v>6927</v>
      </c>
      <c r="M3177" s="100" t="s">
        <v>6928</v>
      </c>
      <c r="N3177" s="101" t="str">
        <f t="shared" si="139"/>
        <v>PT1590199-T0018936013238791</v>
      </c>
      <c r="O3177" s="128"/>
      <c r="P3177" s="100"/>
      <c r="Q3177" s="103">
        <f t="shared" si="166"/>
        <v>15</v>
      </c>
      <c r="R3177" s="161"/>
      <c r="S3177" s="105"/>
      <c r="T3177" s="106"/>
      <c r="U3177" s="107" t="s">
        <v>6525</v>
      </c>
      <c r="V3177" s="108" t="s">
        <v>756</v>
      </c>
      <c r="W3177" s="109" t="s">
        <v>1908</v>
      </c>
      <c r="X3177" s="110" t="str">
        <f t="shared" si="6"/>
        <v/>
      </c>
      <c r="Y3177" s="110" t="str">
        <f t="shared" si="7"/>
        <v/>
      </c>
      <c r="Z3177" s="109" t="s">
        <v>797</v>
      </c>
      <c r="AA3177" s="109" t="s">
        <v>802</v>
      </c>
      <c r="AB3177" s="106"/>
      <c r="AC3177" s="158"/>
      <c r="AD3177" s="160"/>
      <c r="AE3177" s="127"/>
      <c r="AF3177" s="113"/>
      <c r="AG3177" s="165" t="str">
        <f t="array" ref="AG3177">XLOOKUP(F3177,'CLV2'!A:A,'CLV2'!E:E)</f>
        <v>2.FROZEN FOODS</v>
      </c>
      <c r="AH3177" s="115" t="str">
        <f t="array" ref="AH3177">XLOOKUP(F3177,'CLV2'!A:A,'CLV2'!F:F)</f>
        <v>3.PIZZA - READY MEALS</v>
      </c>
      <c r="AI3177" s="115" t="str">
        <f t="shared" si="8"/>
        <v>Pack</v>
      </c>
      <c r="AJ3177" s="116">
        <f t="shared" si="9"/>
        <v>1</v>
      </c>
      <c r="AK3177" s="117" t="str">
        <f t="array" ref="AK3177">XLOOKUP(F3177,'GIÁ'!A:A,'GIÁ'!D:D)</f>
        <v>22578.43</v>
      </c>
      <c r="AL3177" s="118">
        <f t="shared" si="10"/>
        <v>338676.45</v>
      </c>
      <c r="AM3177" s="118">
        <f t="shared" si="11"/>
        <v>0</v>
      </c>
      <c r="AN3177" s="119">
        <f t="shared" si="12"/>
        <v>0</v>
      </c>
      <c r="AO3177" s="118">
        <f t="shared" si="13"/>
        <v>338676.45</v>
      </c>
      <c r="AP3177" s="121">
        <f t="shared" si="14"/>
        <v>0</v>
      </c>
      <c r="AQ3177" s="122"/>
      <c r="AR3177" s="119"/>
    </row>
    <row r="3178" ht="22.5" customHeight="1">
      <c r="A3178" s="89">
        <v>46233.0</v>
      </c>
      <c r="B3178" s="90">
        <v>0.6923611111111111</v>
      </c>
      <c r="C3178" s="91" t="s">
        <v>1082</v>
      </c>
      <c r="D3178" s="129" t="str">
        <f t="array" ref="D3178">XLOOKUP(C3178,'DS ST'!A:A,'DS ST'!B:B)</f>
        <v>A234</v>
      </c>
      <c r="E3178" s="94" t="str">
        <f t="array" ref="E3178">XLOOKUP($F3178,'GIÁ'!$A:$A,'GIÁ'!$E:$E)</f>
        <v>ĐÔNG</v>
      </c>
      <c r="F3178" s="94">
        <v>8.935297103726E12</v>
      </c>
      <c r="G3178" s="95" t="s">
        <v>2028</v>
      </c>
      <c r="H3178" s="95" t="s">
        <v>224</v>
      </c>
      <c r="I3178" s="96">
        <v>8.0</v>
      </c>
      <c r="J3178" s="96">
        <v>0.0</v>
      </c>
      <c r="K3178" s="98">
        <f t="shared" si="4"/>
        <v>8</v>
      </c>
      <c r="L3178" s="99" t="s">
        <v>6927</v>
      </c>
      <c r="M3178" s="100" t="s">
        <v>6928</v>
      </c>
      <c r="N3178" s="101" t="str">
        <f t="shared" si="139"/>
        <v>PT1590199-T0018935297103726</v>
      </c>
      <c r="O3178" s="128"/>
      <c r="P3178" s="100"/>
      <c r="Q3178" s="103">
        <f t="shared" si="166"/>
        <v>8</v>
      </c>
      <c r="R3178" s="161"/>
      <c r="S3178" s="105"/>
      <c r="T3178" s="106"/>
      <c r="U3178" s="107" t="s">
        <v>6526</v>
      </c>
      <c r="V3178" s="108" t="s">
        <v>756</v>
      </c>
      <c r="W3178" s="109" t="s">
        <v>1908</v>
      </c>
      <c r="X3178" s="110" t="str">
        <f t="shared" si="6"/>
        <v/>
      </c>
      <c r="Y3178" s="110" t="str">
        <f t="shared" si="7"/>
        <v/>
      </c>
      <c r="Z3178" s="109" t="s">
        <v>797</v>
      </c>
      <c r="AA3178" s="109" t="s">
        <v>802</v>
      </c>
      <c r="AB3178" s="106"/>
      <c r="AC3178" s="158"/>
      <c r="AD3178" s="160"/>
      <c r="AE3178" s="127"/>
      <c r="AF3178" s="113"/>
      <c r="AG3178" s="165" t="str">
        <f t="array" ref="AG3178">XLOOKUP(F3178,'CLV2'!A:A,'CLV2'!E:E)</f>
        <v>2.FROZEN FOODS</v>
      </c>
      <c r="AH3178" s="115" t="str">
        <f t="array" ref="AH3178">XLOOKUP(F3178,'CLV2'!A:A,'CLV2'!F:F)</f>
        <v>3.PIZZA - READY MEALS</v>
      </c>
      <c r="AI3178" s="115" t="str">
        <f t="shared" si="8"/>
        <v>Pack</v>
      </c>
      <c r="AJ3178" s="116">
        <f t="shared" si="9"/>
        <v>1</v>
      </c>
      <c r="AK3178" s="117" t="str">
        <f t="array" ref="AK3178">XLOOKUP(F3178,'GIÁ'!A:A,'GIÁ'!D:D)</f>
        <v>61056.95</v>
      </c>
      <c r="AL3178" s="118">
        <f t="shared" si="10"/>
        <v>488455.6</v>
      </c>
      <c r="AM3178" s="118">
        <f t="shared" si="11"/>
        <v>0</v>
      </c>
      <c r="AN3178" s="119">
        <f t="shared" si="12"/>
        <v>0</v>
      </c>
      <c r="AO3178" s="118">
        <f t="shared" si="13"/>
        <v>488455.6</v>
      </c>
      <c r="AP3178" s="121">
        <f t="shared" si="14"/>
        <v>0</v>
      </c>
      <c r="AQ3178" s="122"/>
      <c r="AR3178" s="119"/>
    </row>
    <row r="3179" ht="22.5" customHeight="1">
      <c r="A3179" s="89">
        <v>46233.0</v>
      </c>
      <c r="B3179" s="90">
        <v>0.6923611111111111</v>
      </c>
      <c r="C3179" s="91" t="s">
        <v>1082</v>
      </c>
      <c r="D3179" s="129" t="str">
        <f t="array" ref="D3179">XLOOKUP(C3179,'DS ST'!A:A,'DS ST'!B:B)</f>
        <v>A234</v>
      </c>
      <c r="E3179" s="94" t="str">
        <f t="array" ref="E3179">XLOOKUP($F3179,'GIÁ'!$A:$A,'GIÁ'!$E:$E)</f>
        <v>ĐÔNG</v>
      </c>
      <c r="F3179" s="94">
        <v>8.934717266713E12</v>
      </c>
      <c r="G3179" s="95" t="s">
        <v>1729</v>
      </c>
      <c r="H3179" s="95" t="s">
        <v>224</v>
      </c>
      <c r="I3179" s="96">
        <v>6.0</v>
      </c>
      <c r="J3179" s="96">
        <v>0.0</v>
      </c>
      <c r="K3179" s="98">
        <f t="shared" si="4"/>
        <v>6</v>
      </c>
      <c r="L3179" s="99" t="s">
        <v>6927</v>
      </c>
      <c r="M3179" s="100" t="s">
        <v>6928</v>
      </c>
      <c r="N3179" s="101" t="str">
        <f t="shared" si="139"/>
        <v>PT1590199-T0018934717266713</v>
      </c>
      <c r="O3179" s="128"/>
      <c r="P3179" s="100"/>
      <c r="Q3179" s="103">
        <f t="shared" si="166"/>
        <v>6</v>
      </c>
      <c r="R3179" s="161"/>
      <c r="S3179" s="105"/>
      <c r="T3179" s="106"/>
      <c r="U3179" s="107" t="s">
        <v>6930</v>
      </c>
      <c r="V3179" s="108" t="s">
        <v>756</v>
      </c>
      <c r="W3179" s="109" t="s">
        <v>1908</v>
      </c>
      <c r="X3179" s="110" t="str">
        <f t="shared" si="6"/>
        <v/>
      </c>
      <c r="Y3179" s="110" t="str">
        <f t="shared" si="7"/>
        <v/>
      </c>
      <c r="Z3179" s="109" t="s">
        <v>797</v>
      </c>
      <c r="AA3179" s="109" t="s">
        <v>802</v>
      </c>
      <c r="AB3179" s="106"/>
      <c r="AC3179" s="158"/>
      <c r="AD3179" s="160"/>
      <c r="AE3179" s="127"/>
      <c r="AF3179" s="113"/>
      <c r="AG3179" s="165" t="str">
        <f t="array" ref="AG3179">XLOOKUP(F3179,'CLV2'!A:A,'CLV2'!E:E)</f>
        <v>2.FROZEN FOODS</v>
      </c>
      <c r="AH3179" s="115" t="str">
        <f t="array" ref="AH3179">XLOOKUP(F3179,'CLV2'!A:A,'CLV2'!F:F)</f>
        <v>3.HOTPOT AND FRIED</v>
      </c>
      <c r="AI3179" s="115" t="str">
        <f t="shared" si="8"/>
        <v>Pack</v>
      </c>
      <c r="AJ3179" s="116">
        <f t="shared" si="9"/>
        <v>1</v>
      </c>
      <c r="AK3179" s="117" t="str">
        <f t="array" ref="AK3179">XLOOKUP(F3179,'GIÁ'!A:A,'GIÁ'!D:D)</f>
        <v>43365.48</v>
      </c>
      <c r="AL3179" s="118">
        <f t="shared" si="10"/>
        <v>260192.88</v>
      </c>
      <c r="AM3179" s="118">
        <f t="shared" si="11"/>
        <v>0</v>
      </c>
      <c r="AN3179" s="119">
        <f t="shared" si="12"/>
        <v>0</v>
      </c>
      <c r="AO3179" s="118">
        <f t="shared" si="13"/>
        <v>260192.88</v>
      </c>
      <c r="AP3179" s="121">
        <f t="shared" si="14"/>
        <v>0</v>
      </c>
      <c r="AQ3179" s="122"/>
      <c r="AR3179" s="119"/>
    </row>
    <row r="3180" ht="22.5" customHeight="1">
      <c r="A3180" s="89">
        <v>46233.0</v>
      </c>
      <c r="B3180" s="90">
        <v>0.5104166666666666</v>
      </c>
      <c r="C3180" s="91" t="s">
        <v>1082</v>
      </c>
      <c r="D3180" s="129" t="str">
        <f t="array" ref="D3180">XLOOKUP(C3180,'DS ST'!A:A,'DS ST'!B:B)</f>
        <v>A234</v>
      </c>
      <c r="E3180" s="94" t="str">
        <f t="array" ref="E3180">XLOOKUP($F3180,'GIÁ'!$A:$A,'GIÁ'!$E:$E)</f>
        <v>MÁT</v>
      </c>
      <c r="F3180" s="94">
        <v>1100102.0</v>
      </c>
      <c r="G3180" s="95" t="s">
        <v>5692</v>
      </c>
      <c r="H3180" s="95" t="s">
        <v>273</v>
      </c>
      <c r="I3180" s="96">
        <v>10.0</v>
      </c>
      <c r="J3180" s="96">
        <v>9.78</v>
      </c>
      <c r="K3180" s="98">
        <f t="shared" si="4"/>
        <v>0.22</v>
      </c>
      <c r="L3180" s="99" t="s">
        <v>6931</v>
      </c>
      <c r="M3180" s="100" t="s">
        <v>6932</v>
      </c>
      <c r="N3180" s="101" t="str">
        <f t="shared" si="139"/>
        <v>TRBA23458031100102</v>
      </c>
      <c r="O3180" s="128">
        <v>0.22000000000000064</v>
      </c>
      <c r="P3180" s="100"/>
      <c r="Q3180" s="103">
        <f t="shared" si="166"/>
        <v>0</v>
      </c>
      <c r="R3180" s="161"/>
      <c r="S3180" s="105"/>
      <c r="T3180" s="106"/>
      <c r="U3180" s="107"/>
      <c r="V3180" s="108" t="s">
        <v>756</v>
      </c>
      <c r="W3180" s="109" t="s">
        <v>505</v>
      </c>
      <c r="X3180" s="110" t="str">
        <f t="shared" si="6"/>
        <v>Hao hụt</v>
      </c>
      <c r="Y3180" s="110" t="str">
        <f t="shared" si="7"/>
        <v/>
      </c>
      <c r="Z3180" s="139" t="str">
        <f t="shared" ref="Z3180:Z3191" si="168">IF(N(Q3180)&lt;=0,"",IF(ISNUMBER(SEARCH("Thiếu kiện",V3180)),"Kho đông mát",IF(AND(N(Q3180)&gt;0,N(P3180)&gt;0,OR(ISNUMBER(SEARCH("Hình KDB",U3180)),ISNUMBER(SEARCH("Hình tele",U3180)),ISNUMBER(SEARCH("sai code",U3180)),ISNUMBER(SEARCH("ST nhận",U3180)))),"Kho đông mát",IF(AND(W3180="DC giao thiếu",OR(ISNUMBER(SEARCH("Hình KDB",U3180)),ISNUMBER(SEARCH("Hình tele",U3180)),ISNUMBER(SEARCH("sai code",U3180)))),"Kho đông mát",IF(W3180="DC giao thiếu","Chưa xác định",IF(AND(W3180="DC pick sai",OR(ISNUMBER(SEARCH("Hình KDB",U3180)),ISNUMBER(SEARCH("Hình tele",U3180)),ISNUMBER(SEARCH("sai code",U3180)),ISNUMBER(SEARCH("ST nhận",U3180)))),"Kho đông mát",IF(W3180="DC pick sai","Chưa xác định",IF(AND(W3180="Hao hụt",N(O3180)&gt;0,OR(ISNUMBER(SEARCH("Hình KDB",U3180)),ISNUMBER(SEARCH("Hình tele",U3180)),ISNUMBER(SEARCH("sai code",U3180)),ISNUMBER(SEARCH("ST nhận",U3180)))),"Kho đông mát",IF(W3180="Hao hụt","Chưa xác định",IF(OR(W3180="VT giao sai điểm",W3180="Không đạt nhiệt độ",W3180="TX giao thiếu kiện",W3180="Hàng không đạt CL"),"Kho đông mát",IF(W3180="Chưa xác định","Chưa xác định",IF(N(P3180)&gt;0,"Chưa xác định",""))))))))))))</f>
        <v/>
      </c>
      <c r="AA3180" s="109" t="s">
        <v>802</v>
      </c>
      <c r="AB3180" s="106"/>
      <c r="AC3180" s="158"/>
      <c r="AD3180" s="160"/>
      <c r="AE3180" s="127"/>
      <c r="AF3180" s="113"/>
      <c r="AG3180" s="165" t="str">
        <f t="array" ref="AG3180">XLOOKUP(F3180,'CLV2'!A:A,'CLV2'!E:E)</f>
        <v>2.FRUITS</v>
      </c>
      <c r="AH3180" s="115" t="str">
        <f t="array" ref="AH3180">XLOOKUP(F3180,'CLV2'!A:A,'CLV2'!F:F)</f>
        <v>3.IMPORT FRUITS</v>
      </c>
      <c r="AI3180" s="115" t="str">
        <f t="shared" si="8"/>
        <v>KG</v>
      </c>
      <c r="AJ3180" s="116">
        <f t="shared" si="9"/>
        <v>0.022</v>
      </c>
      <c r="AK3180" s="117" t="str">
        <f t="array" ref="AK3180">XLOOKUP(F3180,'GIÁ'!A:A,'GIÁ'!D:D)</f>
        <v>164217.42</v>
      </c>
      <c r="AL3180" s="118">
        <f t="shared" si="10"/>
        <v>36127.8324</v>
      </c>
      <c r="AM3180" s="118">
        <f t="shared" si="11"/>
        <v>36127.8324</v>
      </c>
      <c r="AN3180" s="119">
        <f t="shared" si="12"/>
        <v>0</v>
      </c>
      <c r="AO3180" s="118">
        <f t="shared" si="13"/>
        <v>0</v>
      </c>
      <c r="AP3180" s="121">
        <f t="shared" si="14"/>
        <v>0</v>
      </c>
      <c r="AQ3180" s="122"/>
      <c r="AR3180" s="119"/>
    </row>
    <row r="3181" ht="22.5" customHeight="1">
      <c r="A3181" s="89">
        <v>46233.0</v>
      </c>
      <c r="B3181" s="90">
        <v>0.5104166666666666</v>
      </c>
      <c r="C3181" s="91" t="s">
        <v>1082</v>
      </c>
      <c r="D3181" s="129" t="str">
        <f t="array" ref="D3181">XLOOKUP(C3181,'DS ST'!A:A,'DS ST'!B:B)</f>
        <v>A234</v>
      </c>
      <c r="E3181" s="94" t="str">
        <f t="array" ref="E3181">XLOOKUP($F3181,'GIÁ'!$A:$A,'GIÁ'!$E:$E)</f>
        <v>MÁT</v>
      </c>
      <c r="F3181" s="94">
        <v>8.938512932033E12</v>
      </c>
      <c r="G3181" s="95" t="s">
        <v>2966</v>
      </c>
      <c r="H3181" s="95" t="s">
        <v>57</v>
      </c>
      <c r="I3181" s="96">
        <v>3.0</v>
      </c>
      <c r="J3181" s="96">
        <v>0.0</v>
      </c>
      <c r="K3181" s="98">
        <f t="shared" si="4"/>
        <v>3</v>
      </c>
      <c r="L3181" s="99" t="s">
        <v>6931</v>
      </c>
      <c r="M3181" s="100" t="s">
        <v>6933</v>
      </c>
      <c r="N3181" s="101" t="str">
        <f t="shared" si="139"/>
        <v>TRBA23458108938512932033</v>
      </c>
      <c r="O3181" s="128"/>
      <c r="P3181" s="100"/>
      <c r="Q3181" s="103">
        <f t="shared" si="166"/>
        <v>3</v>
      </c>
      <c r="R3181" s="161"/>
      <c r="S3181" s="105"/>
      <c r="T3181" s="106"/>
      <c r="U3181" s="107"/>
      <c r="V3181" s="108" t="s">
        <v>756</v>
      </c>
      <c r="W3181" s="109" t="s">
        <v>1312</v>
      </c>
      <c r="X3181" s="110" t="str">
        <f t="shared" si="6"/>
        <v/>
      </c>
      <c r="Y3181" s="110" t="str">
        <f t="shared" si="7"/>
        <v/>
      </c>
      <c r="Z3181" s="139" t="str">
        <f t="shared" si="168"/>
        <v>Chưa xác định</v>
      </c>
      <c r="AA3181" s="109" t="s">
        <v>5260</v>
      </c>
      <c r="AB3181" s="106"/>
      <c r="AC3181" s="158"/>
      <c r="AD3181" s="160"/>
      <c r="AE3181" s="127"/>
      <c r="AF3181" s="113"/>
      <c r="AG3181" s="165" t="str">
        <f t="array" ref="AG3181">XLOOKUP(F3181,'CLV2'!A:A,'CLV2'!E:E)</f>
        <v>2.DELICA</v>
      </c>
      <c r="AH3181" s="115" t="str">
        <f t="array" ref="AH3181">XLOOKUP(F3181,'CLV2'!A:A,'CLV2'!F:F)</f>
        <v>3.DESSERTS</v>
      </c>
      <c r="AI3181" s="115" t="str">
        <f t="shared" si="8"/>
        <v>Pack</v>
      </c>
      <c r="AJ3181" s="116">
        <f t="shared" si="9"/>
        <v>1</v>
      </c>
      <c r="AK3181" s="117" t="str">
        <f t="array" ref="AK3181">XLOOKUP(F3181,'GIÁ'!A:A,'GIÁ'!D:D)</f>
        <v>7639.63</v>
      </c>
      <c r="AL3181" s="118">
        <f t="shared" si="10"/>
        <v>22918.89</v>
      </c>
      <c r="AM3181" s="118">
        <f t="shared" si="11"/>
        <v>0</v>
      </c>
      <c r="AN3181" s="119">
        <f t="shared" si="12"/>
        <v>0</v>
      </c>
      <c r="AO3181" s="118">
        <f t="shared" si="13"/>
        <v>0</v>
      </c>
      <c r="AP3181" s="121">
        <f t="shared" si="14"/>
        <v>22918.89</v>
      </c>
      <c r="AQ3181" s="122"/>
      <c r="AR3181" s="119"/>
    </row>
    <row r="3182" ht="22.5" customHeight="1">
      <c r="A3182" s="89">
        <v>46233.0</v>
      </c>
      <c r="B3182" s="90">
        <v>0.5104166666666666</v>
      </c>
      <c r="C3182" s="91" t="s">
        <v>1082</v>
      </c>
      <c r="D3182" s="129" t="str">
        <f t="array" ref="D3182">XLOOKUP(C3182,'DS ST'!A:A,'DS ST'!B:B)</f>
        <v>A234</v>
      </c>
      <c r="E3182" s="94" t="str">
        <f t="array" ref="E3182">XLOOKUP($F3182,'GIÁ'!$A:$A,'GIÁ'!$E:$E)</f>
        <v>MÁT</v>
      </c>
      <c r="F3182" s="94">
        <v>8.93467350104E12</v>
      </c>
      <c r="G3182" s="95" t="s">
        <v>1660</v>
      </c>
      <c r="H3182" s="95" t="s">
        <v>57</v>
      </c>
      <c r="I3182" s="96">
        <v>8.0</v>
      </c>
      <c r="J3182" s="96">
        <v>4.0</v>
      </c>
      <c r="K3182" s="98">
        <f t="shared" si="4"/>
        <v>4</v>
      </c>
      <c r="L3182" s="99" t="s">
        <v>6931</v>
      </c>
      <c r="M3182" s="100" t="s">
        <v>6934</v>
      </c>
      <c r="N3182" s="101" t="str">
        <f t="shared" si="139"/>
        <v>TRBA23458228934673501040</v>
      </c>
      <c r="O3182" s="128"/>
      <c r="P3182" s="100"/>
      <c r="Q3182" s="103">
        <f t="shared" si="166"/>
        <v>4</v>
      </c>
      <c r="R3182" s="161"/>
      <c r="S3182" s="105"/>
      <c r="T3182" s="106"/>
      <c r="U3182" s="107"/>
      <c r="V3182" s="108" t="s">
        <v>756</v>
      </c>
      <c r="W3182" s="109" t="s">
        <v>1312</v>
      </c>
      <c r="X3182" s="110" t="str">
        <f t="shared" si="6"/>
        <v/>
      </c>
      <c r="Y3182" s="110" t="str">
        <f t="shared" si="7"/>
        <v/>
      </c>
      <c r="Z3182" s="139" t="str">
        <f t="shared" si="168"/>
        <v>Chưa xác định</v>
      </c>
      <c r="AA3182" s="109" t="s">
        <v>5260</v>
      </c>
      <c r="AB3182" s="106"/>
      <c r="AC3182" s="158"/>
      <c r="AD3182" s="160"/>
      <c r="AE3182" s="127"/>
      <c r="AF3182" s="113"/>
      <c r="AG3182" s="165" t="str">
        <f t="array" ref="AG3182">XLOOKUP(F3182,'CLV2'!A:A,'CLV2'!E:E)</f>
        <v>2.DAIRY</v>
      </c>
      <c r="AH3182" s="115" t="str">
        <f t="array" ref="AH3182">XLOOKUP(F3182,'CLV2'!A:A,'CLV2'!F:F)</f>
        <v>3.YOGURT</v>
      </c>
      <c r="AI3182" s="115" t="str">
        <f t="shared" si="8"/>
        <v>Pack</v>
      </c>
      <c r="AJ3182" s="116">
        <f t="shared" si="9"/>
        <v>0.5</v>
      </c>
      <c r="AK3182" s="117" t="str">
        <f t="array" ref="AK3182">XLOOKUP(F3182,'GIÁ'!A:A,'GIÁ'!D:D)</f>
        <v>21503.10</v>
      </c>
      <c r="AL3182" s="118">
        <f t="shared" si="10"/>
        <v>86012.4</v>
      </c>
      <c r="AM3182" s="118">
        <f t="shared" si="11"/>
        <v>0</v>
      </c>
      <c r="AN3182" s="119">
        <f t="shared" si="12"/>
        <v>0</v>
      </c>
      <c r="AO3182" s="118">
        <f t="shared" si="13"/>
        <v>0</v>
      </c>
      <c r="AP3182" s="121">
        <f t="shared" si="14"/>
        <v>86012.4</v>
      </c>
      <c r="AQ3182" s="122"/>
      <c r="AR3182" s="119"/>
    </row>
    <row r="3183" ht="22.5" customHeight="1">
      <c r="A3183" s="89">
        <v>46233.0</v>
      </c>
      <c r="B3183" s="90">
        <v>0.5104166666666666</v>
      </c>
      <c r="C3183" s="91" t="s">
        <v>1082</v>
      </c>
      <c r="D3183" s="129" t="str">
        <f t="array" ref="D3183">XLOOKUP(C3183,'DS ST'!A:A,'DS ST'!B:B)</f>
        <v>A234</v>
      </c>
      <c r="E3183" s="94" t="str">
        <f t="array" ref="E3183">XLOOKUP($F3183,'GIÁ'!$A:$A,'GIÁ'!$E:$E)</f>
        <v>MÁT</v>
      </c>
      <c r="F3183" s="94">
        <v>1100918.0</v>
      </c>
      <c r="G3183" s="95" t="s">
        <v>5511</v>
      </c>
      <c r="H3183" s="95" t="s">
        <v>273</v>
      </c>
      <c r="I3183" s="96">
        <v>18.0</v>
      </c>
      <c r="J3183" s="96">
        <v>17.52</v>
      </c>
      <c r="K3183" s="98">
        <f t="shared" si="4"/>
        <v>0.48</v>
      </c>
      <c r="L3183" s="99" t="s">
        <v>6931</v>
      </c>
      <c r="M3183" s="100" t="s">
        <v>6935</v>
      </c>
      <c r="N3183" s="101" t="str">
        <f t="shared" si="139"/>
        <v>TRBA23460331100918</v>
      </c>
      <c r="O3183" s="128">
        <v>0.4800000000000004</v>
      </c>
      <c r="P3183" s="100"/>
      <c r="Q3183" s="103">
        <f t="shared" si="166"/>
        <v>0</v>
      </c>
      <c r="R3183" s="161"/>
      <c r="S3183" s="105"/>
      <c r="T3183" s="106"/>
      <c r="U3183" s="107"/>
      <c r="V3183" s="108" t="s">
        <v>756</v>
      </c>
      <c r="W3183" s="109" t="s">
        <v>505</v>
      </c>
      <c r="X3183" s="110" t="str">
        <f t="shared" si="6"/>
        <v>Hao hụt</v>
      </c>
      <c r="Y3183" s="110" t="str">
        <f t="shared" si="7"/>
        <v/>
      </c>
      <c r="Z3183" s="139" t="str">
        <f t="shared" si="168"/>
        <v/>
      </c>
      <c r="AA3183" s="109" t="s">
        <v>802</v>
      </c>
      <c r="AB3183" s="106"/>
      <c r="AC3183" s="158"/>
      <c r="AD3183" s="160"/>
      <c r="AE3183" s="127"/>
      <c r="AF3183" s="113"/>
      <c r="AG3183" s="165" t="str">
        <f t="array" ref="AG3183">XLOOKUP(F3183,'CLV2'!A:A,'CLV2'!E:E)</f>
        <v>2.FRUITS</v>
      </c>
      <c r="AH3183" s="115" t="str">
        <f t="array" ref="AH3183">XLOOKUP(F3183,'CLV2'!A:A,'CLV2'!F:F)</f>
        <v>3.IMPORT FRUITS</v>
      </c>
      <c r="AI3183" s="115" t="str">
        <f t="shared" si="8"/>
        <v>KG</v>
      </c>
      <c r="AJ3183" s="116">
        <f t="shared" si="9"/>
        <v>0.02666666667</v>
      </c>
      <c r="AK3183" s="117" t="str">
        <f t="array" ref="AK3183">XLOOKUP(F3183,'GIÁ'!A:A,'GIÁ'!D:D)</f>
        <v>121296.91</v>
      </c>
      <c r="AL3183" s="118">
        <f t="shared" si="10"/>
        <v>58222.5168</v>
      </c>
      <c r="AM3183" s="118">
        <f t="shared" si="11"/>
        <v>58222.5168</v>
      </c>
      <c r="AN3183" s="119">
        <f t="shared" si="12"/>
        <v>0</v>
      </c>
      <c r="AO3183" s="118">
        <f t="shared" si="13"/>
        <v>0</v>
      </c>
      <c r="AP3183" s="121">
        <f t="shared" si="14"/>
        <v>0</v>
      </c>
      <c r="AQ3183" s="122"/>
      <c r="AR3183" s="119"/>
    </row>
    <row r="3184" ht="22.5" customHeight="1">
      <c r="A3184" s="89">
        <v>46233.0</v>
      </c>
      <c r="B3184" s="90">
        <v>0.5104166666666666</v>
      </c>
      <c r="C3184" s="91" t="s">
        <v>1082</v>
      </c>
      <c r="D3184" s="129" t="str">
        <f t="array" ref="D3184">XLOOKUP(C3184,'DS ST'!A:A,'DS ST'!B:B)</f>
        <v>A234</v>
      </c>
      <c r="E3184" s="94" t="str">
        <f t="array" ref="E3184">XLOOKUP($F3184,'GIÁ'!$A:$A,'GIÁ'!$E:$E)</f>
        <v>MÁT</v>
      </c>
      <c r="F3184" s="94">
        <v>8.936176751182E12</v>
      </c>
      <c r="G3184" s="95" t="s">
        <v>2529</v>
      </c>
      <c r="H3184" s="95" t="s">
        <v>667</v>
      </c>
      <c r="I3184" s="96">
        <v>3.0</v>
      </c>
      <c r="J3184" s="96">
        <v>2.0</v>
      </c>
      <c r="K3184" s="98">
        <f t="shared" si="4"/>
        <v>1</v>
      </c>
      <c r="L3184" s="99" t="s">
        <v>6931</v>
      </c>
      <c r="M3184" s="100" t="s">
        <v>6936</v>
      </c>
      <c r="N3184" s="101" t="str">
        <f t="shared" si="139"/>
        <v>TRBA23558158936176751182</v>
      </c>
      <c r="O3184" s="128"/>
      <c r="P3184" s="100"/>
      <c r="Q3184" s="103">
        <f t="shared" si="166"/>
        <v>1</v>
      </c>
      <c r="R3184" s="161"/>
      <c r="S3184" s="105"/>
      <c r="T3184" s="106"/>
      <c r="U3184" s="107"/>
      <c r="V3184" s="108" t="s">
        <v>756</v>
      </c>
      <c r="W3184" s="109" t="s">
        <v>1312</v>
      </c>
      <c r="X3184" s="110" t="str">
        <f t="shared" si="6"/>
        <v/>
      </c>
      <c r="Y3184" s="110" t="str">
        <f t="shared" si="7"/>
        <v/>
      </c>
      <c r="Z3184" s="139" t="str">
        <f t="shared" si="168"/>
        <v>Chưa xác định</v>
      </c>
      <c r="AA3184" s="109" t="s">
        <v>5260</v>
      </c>
      <c r="AB3184" s="106"/>
      <c r="AC3184" s="158"/>
      <c r="AD3184" s="160"/>
      <c r="AE3184" s="127"/>
      <c r="AF3184" s="113"/>
      <c r="AG3184" s="165" t="str">
        <f t="array" ref="AG3184">XLOOKUP(F3184,'CLV2'!A:A,'CLV2'!E:E)</f>
        <v>2.DELICA</v>
      </c>
      <c r="AH3184" s="115" t="str">
        <f t="array" ref="AH3184">XLOOKUP(F3184,'CLV2'!A:A,'CLV2'!F:F)</f>
        <v>3.DESSERTS</v>
      </c>
      <c r="AI3184" s="115" t="str">
        <f t="shared" si="8"/>
        <v>Pack</v>
      </c>
      <c r="AJ3184" s="116">
        <f t="shared" si="9"/>
        <v>0.3333333333</v>
      </c>
      <c r="AK3184" s="117" t="str">
        <f t="array" ref="AK3184">XLOOKUP(F3184,'GIÁ'!A:A,'GIÁ'!D:D)</f>
        <v>6744.95</v>
      </c>
      <c r="AL3184" s="118">
        <f t="shared" si="10"/>
        <v>6744.95</v>
      </c>
      <c r="AM3184" s="118">
        <f t="shared" si="11"/>
        <v>0</v>
      </c>
      <c r="AN3184" s="119">
        <f t="shared" si="12"/>
        <v>0</v>
      </c>
      <c r="AO3184" s="118">
        <f t="shared" si="13"/>
        <v>0</v>
      </c>
      <c r="AP3184" s="121">
        <f t="shared" si="14"/>
        <v>6744.95</v>
      </c>
      <c r="AQ3184" s="122"/>
      <c r="AR3184" s="119"/>
    </row>
    <row r="3185" ht="22.5" customHeight="1">
      <c r="A3185" s="89">
        <v>46233.0</v>
      </c>
      <c r="B3185" s="90">
        <v>0.5104166666666666</v>
      </c>
      <c r="C3185" s="91" t="s">
        <v>1082</v>
      </c>
      <c r="D3185" s="129" t="str">
        <f t="array" ref="D3185">XLOOKUP(C3185,'DS ST'!A:A,'DS ST'!B:B)</f>
        <v>A234</v>
      </c>
      <c r="E3185" s="94" t="str">
        <f t="array" ref="E3185">XLOOKUP($F3185,'GIÁ'!$A:$A,'GIÁ'!$E:$E)</f>
        <v>MÁT</v>
      </c>
      <c r="F3185" s="94">
        <v>8.938505512044E12</v>
      </c>
      <c r="G3185" s="95" t="s">
        <v>2874</v>
      </c>
      <c r="H3185" s="95" t="s">
        <v>224</v>
      </c>
      <c r="I3185" s="96">
        <v>6.0</v>
      </c>
      <c r="J3185" s="96">
        <v>5.0</v>
      </c>
      <c r="K3185" s="98">
        <f t="shared" si="4"/>
        <v>1</v>
      </c>
      <c r="L3185" s="99" t="s">
        <v>6931</v>
      </c>
      <c r="M3185" s="100" t="s">
        <v>6937</v>
      </c>
      <c r="N3185" s="101" t="str">
        <f t="shared" si="139"/>
        <v>TRBA23558168938505512044</v>
      </c>
      <c r="O3185" s="128"/>
      <c r="P3185" s="100"/>
      <c r="Q3185" s="103">
        <f t="shared" si="166"/>
        <v>1</v>
      </c>
      <c r="R3185" s="161"/>
      <c r="S3185" s="105"/>
      <c r="T3185" s="106"/>
      <c r="U3185" s="107"/>
      <c r="V3185" s="108" t="s">
        <v>756</v>
      </c>
      <c r="W3185" s="109" t="s">
        <v>1312</v>
      </c>
      <c r="X3185" s="110" t="str">
        <f t="shared" si="6"/>
        <v/>
      </c>
      <c r="Y3185" s="110" t="str">
        <f t="shared" si="7"/>
        <v/>
      </c>
      <c r="Z3185" s="139" t="str">
        <f t="shared" si="168"/>
        <v>Chưa xác định</v>
      </c>
      <c r="AA3185" s="109" t="s">
        <v>5260</v>
      </c>
      <c r="AB3185" s="106"/>
      <c r="AC3185" s="158"/>
      <c r="AD3185" s="160"/>
      <c r="AE3185" s="127"/>
      <c r="AF3185" s="113"/>
      <c r="AG3185" s="165" t="str">
        <f t="array" ref="AG3185">XLOOKUP(F3185,'CLV2'!A:A,'CLV2'!E:E)</f>
        <v>2.VEGETABLES</v>
      </c>
      <c r="AH3185" s="115" t="str">
        <f t="array" ref="AH3185">XLOOKUP(F3185,'CLV2'!A:A,'CLV2'!F:F)</f>
        <v>3.PROCESSED VEGGIES</v>
      </c>
      <c r="AI3185" s="115" t="str">
        <f t="shared" si="8"/>
        <v>Pack</v>
      </c>
      <c r="AJ3185" s="116">
        <f t="shared" si="9"/>
        <v>0.1666666667</v>
      </c>
      <c r="AK3185" s="117" t="str">
        <f t="array" ref="AK3185">XLOOKUP(F3185,'GIÁ'!A:A,'GIÁ'!D:D)</f>
        <v>20047.75</v>
      </c>
      <c r="AL3185" s="118">
        <f t="shared" si="10"/>
        <v>20047.75</v>
      </c>
      <c r="AM3185" s="118">
        <f t="shared" si="11"/>
        <v>0</v>
      </c>
      <c r="AN3185" s="119">
        <f t="shared" si="12"/>
        <v>0</v>
      </c>
      <c r="AO3185" s="118">
        <f t="shared" si="13"/>
        <v>0</v>
      </c>
      <c r="AP3185" s="121">
        <f t="shared" si="14"/>
        <v>20047.75</v>
      </c>
      <c r="AQ3185" s="122"/>
      <c r="AR3185" s="119"/>
    </row>
    <row r="3186" ht="22.5" customHeight="1">
      <c r="A3186" s="89">
        <v>46233.0</v>
      </c>
      <c r="B3186" s="90">
        <v>0.5104166666666666</v>
      </c>
      <c r="C3186" s="91" t="s">
        <v>1082</v>
      </c>
      <c r="D3186" s="129" t="str">
        <f t="array" ref="D3186">XLOOKUP(C3186,'DS ST'!A:A,'DS ST'!B:B)</f>
        <v>A234</v>
      </c>
      <c r="E3186" s="94" t="str">
        <f t="array" ref="E3186">XLOOKUP($F3186,'GIÁ'!$A:$A,'GIÁ'!$E:$E)</f>
        <v>MÁT</v>
      </c>
      <c r="F3186" s="94">
        <v>8.938503131971E12</v>
      </c>
      <c r="G3186" s="95" t="s">
        <v>2860</v>
      </c>
      <c r="H3186" s="95" t="s">
        <v>57</v>
      </c>
      <c r="I3186" s="96">
        <v>3.0</v>
      </c>
      <c r="J3186" s="96">
        <v>0.0</v>
      </c>
      <c r="K3186" s="98">
        <f t="shared" si="4"/>
        <v>3</v>
      </c>
      <c r="L3186" s="99" t="s">
        <v>6931</v>
      </c>
      <c r="M3186" s="100" t="s">
        <v>6938</v>
      </c>
      <c r="N3186" s="101" t="str">
        <f t="shared" si="139"/>
        <v>TRBA23558228938503131971</v>
      </c>
      <c r="O3186" s="128"/>
      <c r="P3186" s="100"/>
      <c r="Q3186" s="103">
        <f t="shared" si="166"/>
        <v>3</v>
      </c>
      <c r="R3186" s="161"/>
      <c r="S3186" s="105"/>
      <c r="T3186" s="106"/>
      <c r="U3186" s="107"/>
      <c r="V3186" s="108" t="s">
        <v>756</v>
      </c>
      <c r="W3186" s="109" t="s">
        <v>1312</v>
      </c>
      <c r="X3186" s="110" t="str">
        <f t="shared" si="6"/>
        <v/>
      </c>
      <c r="Y3186" s="110" t="str">
        <f t="shared" si="7"/>
        <v/>
      </c>
      <c r="Z3186" s="139" t="str">
        <f t="shared" si="168"/>
        <v>Chưa xác định</v>
      </c>
      <c r="AA3186" s="109" t="s">
        <v>5260</v>
      </c>
      <c r="AB3186" s="106"/>
      <c r="AC3186" s="158"/>
      <c r="AD3186" s="160"/>
      <c r="AE3186" s="127"/>
      <c r="AF3186" s="113"/>
      <c r="AG3186" s="165" t="str">
        <f t="array" ref="AG3186">XLOOKUP(F3186,'CLV2'!A:A,'CLV2'!E:E)</f>
        <v>2.DAIRY</v>
      </c>
      <c r="AH3186" s="115" t="str">
        <f t="array" ref="AH3186">XLOOKUP(F3186,'CLV2'!A:A,'CLV2'!F:F)</f>
        <v>3.YOGURT</v>
      </c>
      <c r="AI3186" s="115" t="str">
        <f t="shared" si="8"/>
        <v>Pack</v>
      </c>
      <c r="AJ3186" s="116">
        <f t="shared" si="9"/>
        <v>1</v>
      </c>
      <c r="AK3186" s="117" t="str">
        <f t="array" ref="AK3186">XLOOKUP(F3186,'GIÁ'!A:A,'GIÁ'!D:D)</f>
        <v>32415.41</v>
      </c>
      <c r="AL3186" s="118">
        <f t="shared" si="10"/>
        <v>97246.23</v>
      </c>
      <c r="AM3186" s="118">
        <f t="shared" si="11"/>
        <v>0</v>
      </c>
      <c r="AN3186" s="119">
        <f t="shared" si="12"/>
        <v>0</v>
      </c>
      <c r="AO3186" s="118">
        <f t="shared" si="13"/>
        <v>0</v>
      </c>
      <c r="AP3186" s="121">
        <f t="shared" si="14"/>
        <v>97246.23</v>
      </c>
      <c r="AQ3186" s="122"/>
      <c r="AR3186" s="119"/>
    </row>
    <row r="3187" ht="22.5" customHeight="1">
      <c r="A3187" s="89">
        <v>46233.0</v>
      </c>
      <c r="B3187" s="90">
        <v>0.8645833333333334</v>
      </c>
      <c r="C3187" s="91" t="s">
        <v>448</v>
      </c>
      <c r="D3187" s="129" t="str">
        <f t="array" ref="D3187">XLOOKUP(C3187,'DS ST'!A:A,'DS ST'!B:B)</f>
        <v>A131</v>
      </c>
      <c r="E3187" s="94" t="str">
        <f t="array" ref="E3187">XLOOKUP($F3187,'GIÁ'!$A:$A,'GIÁ'!$E:$E)</f>
        <v>MÁT</v>
      </c>
      <c r="F3187" s="94">
        <v>8.936076279328E12</v>
      </c>
      <c r="G3187" s="95" t="s">
        <v>2313</v>
      </c>
      <c r="H3187" s="95" t="s">
        <v>57</v>
      </c>
      <c r="I3187" s="96">
        <v>1.0</v>
      </c>
      <c r="J3187" s="96">
        <v>0.0</v>
      </c>
      <c r="K3187" s="98">
        <f t="shared" si="4"/>
        <v>1</v>
      </c>
      <c r="L3187" s="99" t="s">
        <v>6939</v>
      </c>
      <c r="M3187" s="100" t="s">
        <v>6940</v>
      </c>
      <c r="N3187" s="101" t="str">
        <f t="shared" si="139"/>
        <v>TRBA13157108936076279328</v>
      </c>
      <c r="O3187" s="128"/>
      <c r="P3187" s="145">
        <v>1.0</v>
      </c>
      <c r="Q3187" s="103">
        <f t="shared" si="166"/>
        <v>0</v>
      </c>
      <c r="R3187" s="161" t="s">
        <v>6941</v>
      </c>
      <c r="S3187" s="105"/>
      <c r="T3187" s="106"/>
      <c r="U3187" s="107"/>
      <c r="V3187" s="108" t="s">
        <v>756</v>
      </c>
      <c r="W3187" s="109" t="s">
        <v>1908</v>
      </c>
      <c r="X3187" s="110" t="str">
        <f t="shared" si="6"/>
        <v/>
      </c>
      <c r="Y3187" s="110" t="str">
        <f t="shared" si="7"/>
        <v>Siêu thị</v>
      </c>
      <c r="Z3187" s="139" t="str">
        <f t="shared" si="168"/>
        <v/>
      </c>
      <c r="AA3187" s="109" t="s">
        <v>802</v>
      </c>
      <c r="AB3187" s="106"/>
      <c r="AC3187" s="158"/>
      <c r="AD3187" s="160"/>
      <c r="AE3187" s="127"/>
      <c r="AF3187" s="113"/>
      <c r="AG3187" s="165" t="str">
        <f t="array" ref="AG3187">XLOOKUP(F3187,'CLV2'!A:A,'CLV2'!E:E)</f>
        <v>2.BAKERY</v>
      </c>
      <c r="AH3187" s="115" t="str">
        <f t="array" ref="AH3187">XLOOKUP(F3187,'CLV2'!A:A,'CLV2'!F:F)</f>
        <v>3.CAKES</v>
      </c>
      <c r="AI3187" s="115" t="str">
        <f t="shared" si="8"/>
        <v>Pack</v>
      </c>
      <c r="AJ3187" s="116">
        <f t="shared" si="9"/>
        <v>1</v>
      </c>
      <c r="AK3187" s="117" t="str">
        <f t="array" ref="AK3187">XLOOKUP(F3187,'GIÁ'!A:A,'GIÁ'!D:D)</f>
        <v>22950.25</v>
      </c>
      <c r="AL3187" s="118">
        <f t="shared" si="10"/>
        <v>22950.25</v>
      </c>
      <c r="AM3187" s="118">
        <f t="shared" si="11"/>
        <v>0</v>
      </c>
      <c r="AN3187" s="119">
        <f t="shared" si="12"/>
        <v>22950.25</v>
      </c>
      <c r="AO3187" s="118">
        <f t="shared" si="13"/>
        <v>0</v>
      </c>
      <c r="AP3187" s="121">
        <f t="shared" si="14"/>
        <v>0</v>
      </c>
      <c r="AQ3187" s="122"/>
      <c r="AR3187" s="119"/>
    </row>
    <row r="3188" ht="22.5" customHeight="1">
      <c r="A3188" s="89">
        <v>46233.0</v>
      </c>
      <c r="B3188" s="90">
        <v>0.8645833333333334</v>
      </c>
      <c r="C3188" s="91" t="s">
        <v>448</v>
      </c>
      <c r="D3188" s="129" t="str">
        <f t="array" ref="D3188">XLOOKUP(C3188,'DS ST'!A:A,'DS ST'!B:B)</f>
        <v>A131</v>
      </c>
      <c r="E3188" s="94" t="str">
        <f t="array" ref="E3188">XLOOKUP($F3188,'GIÁ'!$A:$A,'GIÁ'!$E:$E)</f>
        <v>MÁT</v>
      </c>
      <c r="F3188" s="94">
        <v>8.935007117135E12</v>
      </c>
      <c r="G3188" s="95" t="s">
        <v>1809</v>
      </c>
      <c r="H3188" s="95" t="s">
        <v>1785</v>
      </c>
      <c r="I3188" s="96">
        <v>4.0</v>
      </c>
      <c r="J3188" s="96">
        <v>0.0</v>
      </c>
      <c r="K3188" s="98">
        <f t="shared" si="4"/>
        <v>4</v>
      </c>
      <c r="L3188" s="99" t="s">
        <v>6939</v>
      </c>
      <c r="M3188" s="100" t="s">
        <v>6942</v>
      </c>
      <c r="N3188" s="101" t="str">
        <f t="shared" si="139"/>
        <v>PT1590696-T0018935007117135</v>
      </c>
      <c r="O3188" s="128"/>
      <c r="P3188" s="145">
        <v>4.0</v>
      </c>
      <c r="Q3188" s="103">
        <f t="shared" si="166"/>
        <v>0</v>
      </c>
      <c r="R3188" s="161" t="s">
        <v>6943</v>
      </c>
      <c r="S3188" s="105"/>
      <c r="T3188" s="106"/>
      <c r="U3188" s="107"/>
      <c r="V3188" s="108" t="s">
        <v>756</v>
      </c>
      <c r="W3188" s="109" t="s">
        <v>1908</v>
      </c>
      <c r="X3188" s="110" t="str">
        <f t="shared" si="6"/>
        <v/>
      </c>
      <c r="Y3188" s="110" t="str">
        <f t="shared" si="7"/>
        <v>Siêu thị</v>
      </c>
      <c r="Z3188" s="139" t="str">
        <f t="shared" si="168"/>
        <v/>
      </c>
      <c r="AA3188" s="109" t="s">
        <v>802</v>
      </c>
      <c r="AB3188" s="106"/>
      <c r="AC3188" s="158"/>
      <c r="AD3188" s="160"/>
      <c r="AE3188" s="127"/>
      <c r="AF3188" s="113"/>
      <c r="AG3188" s="165" t="str">
        <f t="array" ref="AG3188">XLOOKUP(F3188,'CLV2'!A:A,'CLV2'!E:E)</f>
        <v>2.DAIRY</v>
      </c>
      <c r="AH3188" s="115" t="str">
        <f t="array" ref="AH3188">XLOOKUP(F3188,'CLV2'!A:A,'CLV2'!F:F)</f>
        <v>3.FRESH MILK</v>
      </c>
      <c r="AI3188" s="115" t="str">
        <f t="shared" si="8"/>
        <v>Pack</v>
      </c>
      <c r="AJ3188" s="116">
        <f t="shared" si="9"/>
        <v>1</v>
      </c>
      <c r="AK3188" s="117" t="str">
        <f t="array" ref="AK3188">XLOOKUP(F3188,'GIÁ'!A:A,'GIÁ'!D:D)</f>
        <v>18613.38</v>
      </c>
      <c r="AL3188" s="118">
        <f t="shared" si="10"/>
        <v>74453.52</v>
      </c>
      <c r="AM3188" s="118">
        <f t="shared" si="11"/>
        <v>0</v>
      </c>
      <c r="AN3188" s="119">
        <f t="shared" si="12"/>
        <v>74453.52</v>
      </c>
      <c r="AO3188" s="118">
        <f t="shared" si="13"/>
        <v>0</v>
      </c>
      <c r="AP3188" s="121">
        <f t="shared" si="14"/>
        <v>0</v>
      </c>
      <c r="AQ3188" s="122"/>
      <c r="AR3188" s="119"/>
    </row>
    <row r="3189" ht="22.5" customHeight="1">
      <c r="A3189" s="89">
        <v>46233.0</v>
      </c>
      <c r="B3189" s="90">
        <v>0.55625</v>
      </c>
      <c r="C3189" s="91" t="s">
        <v>1180</v>
      </c>
      <c r="D3189" s="129" t="str">
        <f t="array" ref="D3189">XLOOKUP(C3189,'DS ST'!A:A,'DS ST'!B:B)</f>
        <v>DMR</v>
      </c>
      <c r="E3189" s="94" t="str">
        <f t="array" ref="E3189">XLOOKUP($F3189,'GIÁ'!$A:$A,'GIÁ'!$E:$E)</f>
        <v>MÁT</v>
      </c>
      <c r="F3189" s="94">
        <v>8.935288800023E12</v>
      </c>
      <c r="G3189" s="95" t="s">
        <v>2012</v>
      </c>
      <c r="H3189" s="95" t="s">
        <v>224</v>
      </c>
      <c r="I3189" s="96">
        <v>5.0</v>
      </c>
      <c r="J3189" s="96">
        <v>0.0</v>
      </c>
      <c r="K3189" s="98">
        <f t="shared" si="4"/>
        <v>5</v>
      </c>
      <c r="L3189" s="99" t="s">
        <v>6944</v>
      </c>
      <c r="M3189" s="100" t="s">
        <v>6945</v>
      </c>
      <c r="N3189" s="101" t="str">
        <f t="shared" si="139"/>
        <v>TRBDMR5208935288800023</v>
      </c>
      <c r="O3189" s="128"/>
      <c r="P3189" s="100"/>
      <c r="Q3189" s="103">
        <f t="shared" si="166"/>
        <v>5</v>
      </c>
      <c r="R3189" s="161"/>
      <c r="S3189" s="105"/>
      <c r="T3189" s="106"/>
      <c r="U3189" s="107"/>
      <c r="V3189" s="108" t="s">
        <v>756</v>
      </c>
      <c r="W3189" s="109" t="s">
        <v>1312</v>
      </c>
      <c r="X3189" s="110" t="str">
        <f t="shared" si="6"/>
        <v/>
      </c>
      <c r="Y3189" s="110" t="str">
        <f t="shared" si="7"/>
        <v/>
      </c>
      <c r="Z3189" s="139" t="str">
        <f t="shared" si="168"/>
        <v>Chưa xác định</v>
      </c>
      <c r="AA3189" s="109" t="s">
        <v>5260</v>
      </c>
      <c r="AB3189" s="106"/>
      <c r="AC3189" s="158"/>
      <c r="AD3189" s="160"/>
      <c r="AE3189" s="127"/>
      <c r="AF3189" s="113"/>
      <c r="AG3189" s="165" t="str">
        <f t="array" ref="AG3189">XLOOKUP(F3189,'CLV2'!A:A,'CLV2'!E:E)</f>
        <v>2.VEGETABLES</v>
      </c>
      <c r="AH3189" s="115" t="str">
        <f t="array" ref="AH3189">XLOOKUP(F3189,'CLV2'!A:A,'CLV2'!F:F)</f>
        <v>3.MUSHROOM</v>
      </c>
      <c r="AI3189" s="115" t="str">
        <f t="shared" si="8"/>
        <v>Pack</v>
      </c>
      <c r="AJ3189" s="116">
        <f t="shared" si="9"/>
        <v>1</v>
      </c>
      <c r="AK3189" s="117" t="str">
        <f t="array" ref="AK3189">XLOOKUP(F3189,'GIÁ'!A:A,'GIÁ'!D:D)</f>
        <v>8894.72</v>
      </c>
      <c r="AL3189" s="118">
        <f t="shared" si="10"/>
        <v>44473.6</v>
      </c>
      <c r="AM3189" s="118">
        <f t="shared" si="11"/>
        <v>0</v>
      </c>
      <c r="AN3189" s="119">
        <f t="shared" si="12"/>
        <v>0</v>
      </c>
      <c r="AO3189" s="118">
        <f t="shared" si="13"/>
        <v>0</v>
      </c>
      <c r="AP3189" s="121">
        <f t="shared" si="14"/>
        <v>44473.6</v>
      </c>
      <c r="AQ3189" s="122"/>
      <c r="AR3189" s="119"/>
    </row>
    <row r="3190" ht="22.5" customHeight="1">
      <c r="A3190" s="89">
        <v>46233.0</v>
      </c>
      <c r="B3190" s="90">
        <v>0.55625</v>
      </c>
      <c r="C3190" s="91" t="s">
        <v>1180</v>
      </c>
      <c r="D3190" s="129" t="str">
        <f t="array" ref="D3190">XLOOKUP(C3190,'DS ST'!A:A,'DS ST'!B:B)</f>
        <v>DMR</v>
      </c>
      <c r="E3190" s="94" t="str">
        <f t="array" ref="E3190">XLOOKUP($F3190,'GIÁ'!$A:$A,'GIÁ'!$E:$E)</f>
        <v>MÁT</v>
      </c>
      <c r="F3190" s="94">
        <v>8.938511301595E12</v>
      </c>
      <c r="G3190" s="95" t="s">
        <v>2953</v>
      </c>
      <c r="H3190" s="95" t="s">
        <v>1145</v>
      </c>
      <c r="I3190" s="96">
        <v>2.0</v>
      </c>
      <c r="J3190" s="96">
        <v>0.0</v>
      </c>
      <c r="K3190" s="98">
        <f t="shared" si="4"/>
        <v>2</v>
      </c>
      <c r="L3190" s="99" t="s">
        <v>6944</v>
      </c>
      <c r="M3190" s="100" t="s">
        <v>6946</v>
      </c>
      <c r="N3190" s="101" t="str">
        <f t="shared" si="139"/>
        <v>TRBDMR5248938511301595</v>
      </c>
      <c r="O3190" s="128"/>
      <c r="P3190" s="100"/>
      <c r="Q3190" s="103">
        <f t="shared" si="166"/>
        <v>2</v>
      </c>
      <c r="R3190" s="161"/>
      <c r="S3190" s="105"/>
      <c r="T3190" s="106"/>
      <c r="U3190" s="107"/>
      <c r="V3190" s="108" t="s">
        <v>756</v>
      </c>
      <c r="W3190" s="109" t="s">
        <v>1312</v>
      </c>
      <c r="X3190" s="110" t="str">
        <f t="shared" si="6"/>
        <v/>
      </c>
      <c r="Y3190" s="110" t="str">
        <f t="shared" si="7"/>
        <v/>
      </c>
      <c r="Z3190" s="139" t="str">
        <f t="shared" si="168"/>
        <v>Chưa xác định</v>
      </c>
      <c r="AA3190" s="109" t="s">
        <v>5260</v>
      </c>
      <c r="AB3190" s="106"/>
      <c r="AC3190" s="158"/>
      <c r="AD3190" s="160"/>
      <c r="AE3190" s="127"/>
      <c r="AF3190" s="113"/>
      <c r="AG3190" s="165" t="str">
        <f t="array" ref="AG3190">XLOOKUP(F3190,'CLV2'!A:A,'CLV2'!E:E)</f>
        <v>2.DELICA</v>
      </c>
      <c r="AH3190" s="115" t="str">
        <f t="array" ref="AH3190">XLOOKUP(F3190,'CLV2'!A:A,'CLV2'!F:F)</f>
        <v>3.DRINKS</v>
      </c>
      <c r="AI3190" s="115" t="str">
        <f t="shared" si="8"/>
        <v>Pack</v>
      </c>
      <c r="AJ3190" s="116">
        <f t="shared" si="9"/>
        <v>1</v>
      </c>
      <c r="AK3190" s="117" t="str">
        <f t="array" ref="AK3190">XLOOKUP(F3190,'GIÁ'!A:A,'GIÁ'!D:D)</f>
        <v>13120.90</v>
      </c>
      <c r="AL3190" s="118">
        <f t="shared" si="10"/>
        <v>26241.8</v>
      </c>
      <c r="AM3190" s="118">
        <f t="shared" si="11"/>
        <v>0</v>
      </c>
      <c r="AN3190" s="119">
        <f t="shared" si="12"/>
        <v>0</v>
      </c>
      <c r="AO3190" s="118">
        <f t="shared" si="13"/>
        <v>0</v>
      </c>
      <c r="AP3190" s="121">
        <f t="shared" si="14"/>
        <v>26241.8</v>
      </c>
      <c r="AQ3190" s="122"/>
      <c r="AR3190" s="119"/>
    </row>
    <row r="3191" ht="22.5" customHeight="1">
      <c r="A3191" s="89">
        <v>46233.0</v>
      </c>
      <c r="B3191" s="90">
        <v>0.55625</v>
      </c>
      <c r="C3191" s="91" t="s">
        <v>1180</v>
      </c>
      <c r="D3191" s="129" t="str">
        <f t="array" ref="D3191">XLOOKUP(C3191,'DS ST'!A:A,'DS ST'!B:B)</f>
        <v>DMR</v>
      </c>
      <c r="E3191" s="94" t="str">
        <f t="array" ref="E3191">XLOOKUP($F3191,'GIÁ'!$A:$A,'GIÁ'!$E:$E)</f>
        <v>MÁT</v>
      </c>
      <c r="F3191" s="94">
        <v>8.938541439817E12</v>
      </c>
      <c r="G3191" s="95" t="s">
        <v>3077</v>
      </c>
      <c r="H3191" s="95" t="s">
        <v>75</v>
      </c>
      <c r="I3191" s="96">
        <v>1.0</v>
      </c>
      <c r="J3191" s="96">
        <v>0.0</v>
      </c>
      <c r="K3191" s="98">
        <f t="shared" si="4"/>
        <v>1</v>
      </c>
      <c r="L3191" s="99" t="s">
        <v>6944</v>
      </c>
      <c r="M3191" s="100" t="s">
        <v>6947</v>
      </c>
      <c r="N3191" s="101" t="str">
        <f t="shared" si="139"/>
        <v>TRBDMR57108938541439817</v>
      </c>
      <c r="O3191" s="128"/>
      <c r="P3191" s="100"/>
      <c r="Q3191" s="103">
        <f t="shared" si="166"/>
        <v>1</v>
      </c>
      <c r="R3191" s="161"/>
      <c r="S3191" s="105"/>
      <c r="T3191" s="106"/>
      <c r="U3191" s="107"/>
      <c r="V3191" s="108" t="s">
        <v>756</v>
      </c>
      <c r="W3191" s="109" t="s">
        <v>1312</v>
      </c>
      <c r="X3191" s="110" t="str">
        <f t="shared" si="6"/>
        <v/>
      </c>
      <c r="Y3191" s="110" t="str">
        <f t="shared" si="7"/>
        <v/>
      </c>
      <c r="Z3191" s="139" t="str">
        <f t="shared" si="168"/>
        <v>Chưa xác định</v>
      </c>
      <c r="AA3191" s="109" t="s">
        <v>5260</v>
      </c>
      <c r="AB3191" s="106"/>
      <c r="AC3191" s="158"/>
      <c r="AD3191" s="160"/>
      <c r="AE3191" s="127"/>
      <c r="AF3191" s="113"/>
      <c r="AG3191" s="165" t="str">
        <f t="array" ref="AG3191">XLOOKUP(F3191,'CLV2'!A:A,'CLV2'!E:E)</f>
        <v>2.FRUITS</v>
      </c>
      <c r="AH3191" s="115" t="str">
        <f t="array" ref="AH3191">XLOOKUP(F3191,'CLV2'!A:A,'CLV2'!F:F)</f>
        <v>3.IMPORT FRUITS</v>
      </c>
      <c r="AI3191" s="115" t="str">
        <f t="shared" si="8"/>
        <v>Pack</v>
      </c>
      <c r="AJ3191" s="116">
        <f t="shared" si="9"/>
        <v>1</v>
      </c>
      <c r="AK3191" s="117" t="str">
        <f t="array" ref="AK3191">XLOOKUP(F3191,'GIÁ'!A:A,'GIÁ'!D:D)</f>
        <v>72485.08</v>
      </c>
      <c r="AL3191" s="118">
        <f t="shared" si="10"/>
        <v>72485.08</v>
      </c>
      <c r="AM3191" s="118">
        <f t="shared" si="11"/>
        <v>0</v>
      </c>
      <c r="AN3191" s="119">
        <f t="shared" si="12"/>
        <v>0</v>
      </c>
      <c r="AO3191" s="118">
        <f t="shared" si="13"/>
        <v>0</v>
      </c>
      <c r="AP3191" s="121">
        <f t="shared" si="14"/>
        <v>72485.08</v>
      </c>
      <c r="AQ3191" s="122"/>
      <c r="AR3191" s="119"/>
    </row>
    <row r="3192" ht="22.5" customHeight="1">
      <c r="A3192" s="89">
        <v>46233.0</v>
      </c>
      <c r="B3192" s="90">
        <v>0.45208333333333334</v>
      </c>
      <c r="C3192" s="91" t="s">
        <v>1492</v>
      </c>
      <c r="D3192" s="129" t="str">
        <f t="array" ref="D3192">XLOOKUP(C3192,'DS ST'!A:A,'DS ST'!B:B)</f>
        <v>NVT</v>
      </c>
      <c r="E3192" s="94" t="str">
        <f t="array" ref="E3192">XLOOKUP($F3192,'GIÁ'!$A:$A,'GIÁ'!$E:$E)</f>
        <v>ĐÔNG</v>
      </c>
      <c r="F3192" s="94">
        <v>8.934717401343E12</v>
      </c>
      <c r="G3192" s="95" t="s">
        <v>1752</v>
      </c>
      <c r="H3192" s="95" t="s">
        <v>224</v>
      </c>
      <c r="I3192" s="96">
        <v>2.0</v>
      </c>
      <c r="J3192" s="96">
        <v>0.0</v>
      </c>
      <c r="K3192" s="98">
        <f t="shared" si="4"/>
        <v>2</v>
      </c>
      <c r="L3192" s="99" t="s">
        <v>6948</v>
      </c>
      <c r="M3192" s="100" t="s">
        <v>6949</v>
      </c>
      <c r="N3192" s="101" t="str">
        <f t="shared" si="139"/>
        <v>PT1590254-T0018934717401343</v>
      </c>
      <c r="O3192" s="128"/>
      <c r="P3192" s="100"/>
      <c r="Q3192" s="103">
        <f t="shared" si="166"/>
        <v>2</v>
      </c>
      <c r="R3192" s="161"/>
      <c r="S3192" s="105"/>
      <c r="T3192" s="106"/>
      <c r="U3192" s="107" t="s">
        <v>6576</v>
      </c>
      <c r="V3192" s="108" t="s">
        <v>756</v>
      </c>
      <c r="W3192" s="109" t="s">
        <v>1908</v>
      </c>
      <c r="X3192" s="110" t="str">
        <f t="shared" si="6"/>
        <v/>
      </c>
      <c r="Y3192" s="110" t="str">
        <f t="shared" si="7"/>
        <v/>
      </c>
      <c r="Z3192" s="109" t="s">
        <v>797</v>
      </c>
      <c r="AA3192" s="109" t="s">
        <v>802</v>
      </c>
      <c r="AB3192" s="106"/>
      <c r="AC3192" s="158"/>
      <c r="AD3192" s="160"/>
      <c r="AE3192" s="127"/>
      <c r="AF3192" s="113"/>
      <c r="AG3192" s="165" t="str">
        <f t="array" ref="AG3192">XLOOKUP(F3192,'CLV2'!A:A,'CLV2'!E:E)</f>
        <v>2.FROZEN FOODS</v>
      </c>
      <c r="AH3192" s="115" t="str">
        <f t="array" ref="AH3192">XLOOKUP(F3192,'CLV2'!A:A,'CLV2'!F:F)</f>
        <v>3.DUMPLINGS</v>
      </c>
      <c r="AI3192" s="115" t="str">
        <f t="shared" si="8"/>
        <v>Pack</v>
      </c>
      <c r="AJ3192" s="116">
        <f t="shared" si="9"/>
        <v>1</v>
      </c>
      <c r="AK3192" s="117" t="str">
        <f t="array" ref="AK3192">XLOOKUP(F3192,'GIÁ'!A:A,'GIÁ'!D:D)</f>
        <v>20835.93</v>
      </c>
      <c r="AL3192" s="118">
        <f t="shared" si="10"/>
        <v>41671.86</v>
      </c>
      <c r="AM3192" s="118">
        <f t="shared" si="11"/>
        <v>0</v>
      </c>
      <c r="AN3192" s="119">
        <f t="shared" si="12"/>
        <v>0</v>
      </c>
      <c r="AO3192" s="118">
        <f t="shared" si="13"/>
        <v>41671.86</v>
      </c>
      <c r="AP3192" s="121">
        <f t="shared" si="14"/>
        <v>0</v>
      </c>
      <c r="AQ3192" s="122"/>
      <c r="AR3192" s="119"/>
    </row>
    <row r="3193" ht="22.5" customHeight="1">
      <c r="A3193" s="89">
        <v>46233.0</v>
      </c>
      <c r="B3193" s="90">
        <v>0.45208333333333334</v>
      </c>
      <c r="C3193" s="91" t="s">
        <v>1492</v>
      </c>
      <c r="D3193" s="129" t="str">
        <f t="array" ref="D3193">XLOOKUP(C3193,'DS ST'!A:A,'DS ST'!B:B)</f>
        <v>NVT</v>
      </c>
      <c r="E3193" s="94" t="str">
        <f t="array" ref="E3193">XLOOKUP($F3193,'GIÁ'!$A:$A,'GIÁ'!$E:$E)</f>
        <v>ĐÔNG</v>
      </c>
      <c r="F3193" s="94">
        <v>8.936013238791E12</v>
      </c>
      <c r="G3193" s="95" t="s">
        <v>2178</v>
      </c>
      <c r="H3193" s="95" t="s">
        <v>57</v>
      </c>
      <c r="I3193" s="96">
        <v>6.0</v>
      </c>
      <c r="J3193" s="96">
        <v>0.0</v>
      </c>
      <c r="K3193" s="98">
        <f t="shared" si="4"/>
        <v>6</v>
      </c>
      <c r="L3193" s="99" t="s">
        <v>6948</v>
      </c>
      <c r="M3193" s="100" t="s">
        <v>6949</v>
      </c>
      <c r="N3193" s="101" t="str">
        <f t="shared" si="139"/>
        <v>PT1590254-T0018936013238791</v>
      </c>
      <c r="O3193" s="128"/>
      <c r="P3193" s="100"/>
      <c r="Q3193" s="103">
        <f t="shared" si="166"/>
        <v>6</v>
      </c>
      <c r="R3193" s="161"/>
      <c r="S3193" s="105"/>
      <c r="T3193" s="106"/>
      <c r="U3193" s="107" t="s">
        <v>6525</v>
      </c>
      <c r="V3193" s="108" t="s">
        <v>756</v>
      </c>
      <c r="W3193" s="109" t="s">
        <v>1908</v>
      </c>
      <c r="X3193" s="110" t="str">
        <f t="shared" si="6"/>
        <v/>
      </c>
      <c r="Y3193" s="110" t="str">
        <f t="shared" si="7"/>
        <v/>
      </c>
      <c r="Z3193" s="109" t="s">
        <v>797</v>
      </c>
      <c r="AA3193" s="109" t="s">
        <v>802</v>
      </c>
      <c r="AB3193" s="106"/>
      <c r="AC3193" s="158"/>
      <c r="AD3193" s="160"/>
      <c r="AE3193" s="127"/>
      <c r="AF3193" s="113"/>
      <c r="AG3193" s="165" t="str">
        <f t="array" ref="AG3193">XLOOKUP(F3193,'CLV2'!A:A,'CLV2'!E:E)</f>
        <v>2.FROZEN FOODS</v>
      </c>
      <c r="AH3193" s="115" t="str">
        <f t="array" ref="AH3193">XLOOKUP(F3193,'CLV2'!A:A,'CLV2'!F:F)</f>
        <v>3.PIZZA - READY MEALS</v>
      </c>
      <c r="AI3193" s="115" t="str">
        <f t="shared" si="8"/>
        <v>Pack</v>
      </c>
      <c r="AJ3193" s="116">
        <f t="shared" si="9"/>
        <v>1</v>
      </c>
      <c r="AK3193" s="117" t="str">
        <f t="array" ref="AK3193">XLOOKUP(F3193,'GIÁ'!A:A,'GIÁ'!D:D)</f>
        <v>22578.43</v>
      </c>
      <c r="AL3193" s="118">
        <f t="shared" si="10"/>
        <v>135470.58</v>
      </c>
      <c r="AM3193" s="118">
        <f t="shared" si="11"/>
        <v>0</v>
      </c>
      <c r="AN3193" s="119">
        <f t="shared" si="12"/>
        <v>0</v>
      </c>
      <c r="AO3193" s="118">
        <f t="shared" si="13"/>
        <v>135470.58</v>
      </c>
      <c r="AP3193" s="121">
        <f t="shared" si="14"/>
        <v>0</v>
      </c>
      <c r="AQ3193" s="122"/>
      <c r="AR3193" s="119"/>
    </row>
    <row r="3194" ht="22.5" customHeight="1">
      <c r="A3194" s="89">
        <v>46233.0</v>
      </c>
      <c r="B3194" s="90">
        <v>0.45208333333333334</v>
      </c>
      <c r="C3194" s="91" t="s">
        <v>1492</v>
      </c>
      <c r="D3194" s="129" t="str">
        <f t="array" ref="D3194">XLOOKUP(C3194,'DS ST'!A:A,'DS ST'!B:B)</f>
        <v>NVT</v>
      </c>
      <c r="E3194" s="94" t="str">
        <f t="array" ref="E3194">XLOOKUP($F3194,'GIÁ'!$A:$A,'GIÁ'!$E:$E)</f>
        <v>ĐÔNG</v>
      </c>
      <c r="F3194" s="94">
        <v>8.936077113287E12</v>
      </c>
      <c r="G3194" s="95" t="s">
        <v>2357</v>
      </c>
      <c r="H3194" s="95" t="s">
        <v>1206</v>
      </c>
      <c r="I3194" s="96">
        <v>6.0</v>
      </c>
      <c r="J3194" s="96">
        <v>0.0</v>
      </c>
      <c r="K3194" s="98">
        <f t="shared" si="4"/>
        <v>6</v>
      </c>
      <c r="L3194" s="99" t="s">
        <v>6948</v>
      </c>
      <c r="M3194" s="100" t="s">
        <v>6949</v>
      </c>
      <c r="N3194" s="101" t="str">
        <f t="shared" si="139"/>
        <v>PT1590254-T0018936077113287</v>
      </c>
      <c r="O3194" s="128"/>
      <c r="P3194" s="100"/>
      <c r="Q3194" s="103">
        <f t="shared" si="166"/>
        <v>6</v>
      </c>
      <c r="R3194" s="161"/>
      <c r="S3194" s="105"/>
      <c r="T3194" s="106"/>
      <c r="U3194" s="107" t="s">
        <v>6553</v>
      </c>
      <c r="V3194" s="108" t="s">
        <v>756</v>
      </c>
      <c r="W3194" s="109" t="s">
        <v>1908</v>
      </c>
      <c r="X3194" s="110" t="str">
        <f t="shared" si="6"/>
        <v/>
      </c>
      <c r="Y3194" s="110" t="str">
        <f t="shared" si="7"/>
        <v/>
      </c>
      <c r="Z3194" s="109" t="s">
        <v>797</v>
      </c>
      <c r="AA3194" s="109" t="s">
        <v>802</v>
      </c>
      <c r="AB3194" s="106"/>
      <c r="AC3194" s="158"/>
      <c r="AD3194" s="160"/>
      <c r="AE3194" s="127"/>
      <c r="AF3194" s="113"/>
      <c r="AG3194" s="165" t="str">
        <f t="array" ref="AG3194">XLOOKUP(F3194,'CLV2'!A:A,'CLV2'!E:E)</f>
        <v>2.FROZEN FOODS</v>
      </c>
      <c r="AH3194" s="115" t="str">
        <f t="array" ref="AH3194">XLOOKUP(F3194,'CLV2'!A:A,'CLV2'!F:F)</f>
        <v>3.PIZZA - READY MEALS</v>
      </c>
      <c r="AI3194" s="115" t="str">
        <f t="shared" si="8"/>
        <v>Pack</v>
      </c>
      <c r="AJ3194" s="116">
        <f t="shared" si="9"/>
        <v>1</v>
      </c>
      <c r="AK3194" s="117" t="str">
        <f t="array" ref="AK3194">XLOOKUP(F3194,'GIÁ'!A:A,'GIÁ'!D:D)</f>
        <v>26257.77</v>
      </c>
      <c r="AL3194" s="118">
        <f t="shared" si="10"/>
        <v>157546.62</v>
      </c>
      <c r="AM3194" s="118">
        <f t="shared" si="11"/>
        <v>0</v>
      </c>
      <c r="AN3194" s="119">
        <f t="shared" si="12"/>
        <v>0</v>
      </c>
      <c r="AO3194" s="118">
        <f t="shared" si="13"/>
        <v>157546.62</v>
      </c>
      <c r="AP3194" s="121">
        <f t="shared" si="14"/>
        <v>0</v>
      </c>
      <c r="AQ3194" s="122"/>
      <c r="AR3194" s="119"/>
    </row>
    <row r="3195" ht="22.5" customHeight="1">
      <c r="A3195" s="89">
        <v>46233.0</v>
      </c>
      <c r="B3195" s="90">
        <v>0.45208333333333334</v>
      </c>
      <c r="C3195" s="91" t="s">
        <v>1492</v>
      </c>
      <c r="D3195" s="129" t="str">
        <f t="array" ref="D3195">XLOOKUP(C3195,'DS ST'!A:A,'DS ST'!B:B)</f>
        <v>NVT</v>
      </c>
      <c r="E3195" s="94" t="str">
        <f t="array" ref="E3195">XLOOKUP($F3195,'GIÁ'!$A:$A,'GIÁ'!$E:$E)</f>
        <v>ĐÔNG</v>
      </c>
      <c r="F3195" s="94">
        <v>8.934717266003E12</v>
      </c>
      <c r="G3195" s="95" t="s">
        <v>1721</v>
      </c>
      <c r="H3195" s="95" t="s">
        <v>224</v>
      </c>
      <c r="I3195" s="96">
        <v>2.0</v>
      </c>
      <c r="J3195" s="96">
        <v>0.0</v>
      </c>
      <c r="K3195" s="98">
        <f t="shared" si="4"/>
        <v>2</v>
      </c>
      <c r="L3195" s="99" t="s">
        <v>6948</v>
      </c>
      <c r="M3195" s="100" t="s">
        <v>6949</v>
      </c>
      <c r="N3195" s="101" t="str">
        <f t="shared" si="139"/>
        <v>PT1590254-T0018934717266003</v>
      </c>
      <c r="O3195" s="128"/>
      <c r="P3195" s="100"/>
      <c r="Q3195" s="103">
        <f t="shared" si="166"/>
        <v>2</v>
      </c>
      <c r="R3195" s="161"/>
      <c r="S3195" s="105"/>
      <c r="T3195" s="106"/>
      <c r="U3195" s="107" t="s">
        <v>6564</v>
      </c>
      <c r="V3195" s="108" t="s">
        <v>756</v>
      </c>
      <c r="W3195" s="109" t="s">
        <v>1908</v>
      </c>
      <c r="X3195" s="110" t="str">
        <f t="shared" si="6"/>
        <v/>
      </c>
      <c r="Y3195" s="110" t="str">
        <f t="shared" si="7"/>
        <v/>
      </c>
      <c r="Z3195" s="109" t="s">
        <v>797</v>
      </c>
      <c r="AA3195" s="109" t="s">
        <v>802</v>
      </c>
      <c r="AB3195" s="106"/>
      <c r="AC3195" s="158"/>
      <c r="AD3195" s="160"/>
      <c r="AE3195" s="127"/>
      <c r="AF3195" s="113"/>
      <c r="AG3195" s="165" t="str">
        <f t="array" ref="AG3195">XLOOKUP(F3195,'CLV2'!A:A,'CLV2'!E:E)</f>
        <v>2.FROZEN FOODS</v>
      </c>
      <c r="AH3195" s="115" t="str">
        <f t="array" ref="AH3195">XLOOKUP(F3195,'CLV2'!A:A,'CLV2'!F:F)</f>
        <v>3.HOTPOT AND FRIED</v>
      </c>
      <c r="AI3195" s="115" t="str">
        <f t="shared" si="8"/>
        <v>Pack</v>
      </c>
      <c r="AJ3195" s="116">
        <f t="shared" si="9"/>
        <v>1</v>
      </c>
      <c r="AK3195" s="117" t="str">
        <f t="array" ref="AK3195">XLOOKUP(F3195,'GIÁ'!A:A,'GIÁ'!D:D)</f>
        <v>54599.71</v>
      </c>
      <c r="AL3195" s="118">
        <f t="shared" si="10"/>
        <v>109199.42</v>
      </c>
      <c r="AM3195" s="118">
        <f t="shared" si="11"/>
        <v>0</v>
      </c>
      <c r="AN3195" s="119">
        <f t="shared" si="12"/>
        <v>0</v>
      </c>
      <c r="AO3195" s="118">
        <f t="shared" si="13"/>
        <v>109199.42</v>
      </c>
      <c r="AP3195" s="121">
        <f t="shared" si="14"/>
        <v>0</v>
      </c>
      <c r="AQ3195" s="122"/>
      <c r="AR3195" s="119"/>
    </row>
    <row r="3196" ht="22.5" customHeight="1">
      <c r="A3196" s="89">
        <v>46233.0</v>
      </c>
      <c r="B3196" s="90">
        <v>0.45208333333333334</v>
      </c>
      <c r="C3196" s="91" t="s">
        <v>1492</v>
      </c>
      <c r="D3196" s="129" t="str">
        <f t="array" ref="D3196">XLOOKUP(C3196,'DS ST'!A:A,'DS ST'!B:B)</f>
        <v>NVT</v>
      </c>
      <c r="E3196" s="94" t="str">
        <f t="array" ref="E3196">XLOOKUP($F3196,'GIÁ'!$A:$A,'GIÁ'!$E:$E)</f>
        <v>ĐÔNG</v>
      </c>
      <c r="F3196" s="94">
        <v>8.936013231662E12</v>
      </c>
      <c r="G3196" s="95" t="s">
        <v>2170</v>
      </c>
      <c r="H3196" s="95" t="s">
        <v>224</v>
      </c>
      <c r="I3196" s="96">
        <v>2.0</v>
      </c>
      <c r="J3196" s="96">
        <v>0.0</v>
      </c>
      <c r="K3196" s="98">
        <f t="shared" si="4"/>
        <v>2</v>
      </c>
      <c r="L3196" s="99" t="s">
        <v>6948</v>
      </c>
      <c r="M3196" s="100" t="s">
        <v>6949</v>
      </c>
      <c r="N3196" s="101" t="str">
        <f t="shared" si="139"/>
        <v>PT1590254-T0018936013231662</v>
      </c>
      <c r="O3196" s="128"/>
      <c r="P3196" s="100"/>
      <c r="Q3196" s="103">
        <f t="shared" si="166"/>
        <v>2</v>
      </c>
      <c r="R3196" s="161"/>
      <c r="S3196" s="105"/>
      <c r="T3196" s="106"/>
      <c r="U3196" s="107" t="s">
        <v>6556</v>
      </c>
      <c r="V3196" s="108" t="s">
        <v>756</v>
      </c>
      <c r="W3196" s="109" t="s">
        <v>1908</v>
      </c>
      <c r="X3196" s="110" t="str">
        <f t="shared" si="6"/>
        <v/>
      </c>
      <c r="Y3196" s="110" t="str">
        <f t="shared" si="7"/>
        <v/>
      </c>
      <c r="Z3196" s="109" t="s">
        <v>797</v>
      </c>
      <c r="AA3196" s="109" t="s">
        <v>802</v>
      </c>
      <c r="AB3196" s="106"/>
      <c r="AC3196" s="158"/>
      <c r="AD3196" s="160"/>
      <c r="AE3196" s="127"/>
      <c r="AF3196" s="113"/>
      <c r="AG3196" s="165" t="str">
        <f t="array" ref="AG3196">XLOOKUP(F3196,'CLV2'!A:A,'CLV2'!E:E)</f>
        <v>2.FROZEN FOODS</v>
      </c>
      <c r="AH3196" s="115" t="str">
        <f t="array" ref="AH3196">XLOOKUP(F3196,'CLV2'!A:A,'CLV2'!F:F)</f>
        <v>3.PIZZA - READY MEALS</v>
      </c>
      <c r="AI3196" s="115" t="str">
        <f t="shared" si="8"/>
        <v>Pack</v>
      </c>
      <c r="AJ3196" s="116">
        <f t="shared" si="9"/>
        <v>1</v>
      </c>
      <c r="AK3196" s="117" t="str">
        <f t="array" ref="AK3196">XLOOKUP(F3196,'GIÁ'!A:A,'GIÁ'!D:D)</f>
        <v>24941.44</v>
      </c>
      <c r="AL3196" s="118">
        <f t="shared" si="10"/>
        <v>49882.88</v>
      </c>
      <c r="AM3196" s="118">
        <f t="shared" si="11"/>
        <v>0</v>
      </c>
      <c r="AN3196" s="119">
        <f t="shared" si="12"/>
        <v>0</v>
      </c>
      <c r="AO3196" s="118">
        <f t="shared" si="13"/>
        <v>49882.88</v>
      </c>
      <c r="AP3196" s="121">
        <f t="shared" si="14"/>
        <v>0</v>
      </c>
      <c r="AQ3196" s="122"/>
      <c r="AR3196" s="119"/>
    </row>
    <row r="3197" ht="22.5" customHeight="1">
      <c r="A3197" s="89">
        <v>46233.0</v>
      </c>
      <c r="B3197" s="90">
        <v>0.45208333333333334</v>
      </c>
      <c r="C3197" s="91" t="s">
        <v>1492</v>
      </c>
      <c r="D3197" s="129" t="str">
        <f t="array" ref="D3197">XLOOKUP(C3197,'DS ST'!A:A,'DS ST'!B:B)</f>
        <v>NVT</v>
      </c>
      <c r="E3197" s="94" t="str">
        <f t="array" ref="E3197">XLOOKUP($F3197,'GIÁ'!$A:$A,'GIÁ'!$E:$E)</f>
        <v>ĐÔNG</v>
      </c>
      <c r="F3197" s="94">
        <v>8.935319711311E12</v>
      </c>
      <c r="G3197" s="95" t="s">
        <v>2061</v>
      </c>
      <c r="H3197" s="95" t="s">
        <v>224</v>
      </c>
      <c r="I3197" s="96">
        <v>4.0</v>
      </c>
      <c r="J3197" s="96">
        <v>0.0</v>
      </c>
      <c r="K3197" s="98">
        <f t="shared" si="4"/>
        <v>4</v>
      </c>
      <c r="L3197" s="99" t="s">
        <v>6948</v>
      </c>
      <c r="M3197" s="100" t="s">
        <v>6949</v>
      </c>
      <c r="N3197" s="101" t="str">
        <f t="shared" si="139"/>
        <v>PT1590254-T0018935319711311</v>
      </c>
      <c r="O3197" s="128"/>
      <c r="P3197" s="100"/>
      <c r="Q3197" s="103">
        <f t="shared" si="166"/>
        <v>4</v>
      </c>
      <c r="R3197" s="161"/>
      <c r="S3197" s="105"/>
      <c r="T3197" s="106"/>
      <c r="U3197" s="107" t="s">
        <v>6529</v>
      </c>
      <c r="V3197" s="108" t="s">
        <v>756</v>
      </c>
      <c r="W3197" s="109" t="s">
        <v>1908</v>
      </c>
      <c r="X3197" s="110" t="str">
        <f t="shared" si="6"/>
        <v/>
      </c>
      <c r="Y3197" s="110" t="str">
        <f t="shared" si="7"/>
        <v/>
      </c>
      <c r="Z3197" s="109" t="s">
        <v>797</v>
      </c>
      <c r="AA3197" s="109" t="s">
        <v>802</v>
      </c>
      <c r="AB3197" s="106"/>
      <c r="AC3197" s="158"/>
      <c r="AD3197" s="160"/>
      <c r="AE3197" s="127"/>
      <c r="AF3197" s="113"/>
      <c r="AG3197" s="165" t="str">
        <f t="array" ref="AG3197">XLOOKUP(F3197,'CLV2'!A:A,'CLV2'!E:E)</f>
        <v>2.FROZEN FOODS</v>
      </c>
      <c r="AH3197" s="115" t="str">
        <f t="array" ref="AH3197">XLOOKUP(F3197,'CLV2'!A:A,'CLV2'!F:F)</f>
        <v>3.HOTPOT AND FRIED</v>
      </c>
      <c r="AI3197" s="115" t="str">
        <f t="shared" si="8"/>
        <v>Pack</v>
      </c>
      <c r="AJ3197" s="116">
        <f t="shared" si="9"/>
        <v>1</v>
      </c>
      <c r="AK3197" s="117" t="str">
        <f t="array" ref="AK3197">XLOOKUP(F3197,'GIÁ'!A:A,'GIÁ'!D:D)</f>
        <v>30542.46</v>
      </c>
      <c r="AL3197" s="118">
        <f t="shared" si="10"/>
        <v>122169.84</v>
      </c>
      <c r="AM3197" s="118">
        <f t="shared" si="11"/>
        <v>0</v>
      </c>
      <c r="AN3197" s="119">
        <f t="shared" si="12"/>
        <v>0</v>
      </c>
      <c r="AO3197" s="118">
        <f t="shared" si="13"/>
        <v>122169.84</v>
      </c>
      <c r="AP3197" s="121">
        <f t="shared" si="14"/>
        <v>0</v>
      </c>
      <c r="AQ3197" s="122"/>
      <c r="AR3197" s="119"/>
    </row>
    <row r="3198" ht="22.5" customHeight="1">
      <c r="A3198" s="89">
        <v>46233.0</v>
      </c>
      <c r="B3198" s="90">
        <v>0.45208333333333334</v>
      </c>
      <c r="C3198" s="91" t="s">
        <v>1492</v>
      </c>
      <c r="D3198" s="129" t="str">
        <f t="array" ref="D3198">XLOOKUP(C3198,'DS ST'!A:A,'DS ST'!B:B)</f>
        <v>NVT</v>
      </c>
      <c r="E3198" s="94" t="str">
        <f t="array" ref="E3198">XLOOKUP($F3198,'GIÁ'!$A:$A,'GIÁ'!$E:$E)</f>
        <v>ĐÔNG</v>
      </c>
      <c r="F3198" s="94">
        <v>8.934717261336E12</v>
      </c>
      <c r="G3198" s="95" t="s">
        <v>1710</v>
      </c>
      <c r="H3198" s="95" t="s">
        <v>224</v>
      </c>
      <c r="I3198" s="96">
        <v>4.0</v>
      </c>
      <c r="J3198" s="96">
        <v>0.0</v>
      </c>
      <c r="K3198" s="98">
        <f t="shared" si="4"/>
        <v>4</v>
      </c>
      <c r="L3198" s="99" t="s">
        <v>6948</v>
      </c>
      <c r="M3198" s="100" t="s">
        <v>6949</v>
      </c>
      <c r="N3198" s="101" t="str">
        <f t="shared" si="139"/>
        <v>PT1590254-T0018934717261336</v>
      </c>
      <c r="O3198" s="128"/>
      <c r="P3198" s="100"/>
      <c r="Q3198" s="103">
        <f t="shared" si="166"/>
        <v>4</v>
      </c>
      <c r="R3198" s="161"/>
      <c r="S3198" s="105"/>
      <c r="T3198" s="106"/>
      <c r="U3198" s="107" t="s">
        <v>6677</v>
      </c>
      <c r="V3198" s="108" t="s">
        <v>756</v>
      </c>
      <c r="W3198" s="109" t="s">
        <v>1908</v>
      </c>
      <c r="X3198" s="110" t="str">
        <f t="shared" si="6"/>
        <v/>
      </c>
      <c r="Y3198" s="110" t="str">
        <f t="shared" si="7"/>
        <v/>
      </c>
      <c r="Z3198" s="109" t="s">
        <v>797</v>
      </c>
      <c r="AA3198" s="109" t="s">
        <v>802</v>
      </c>
      <c r="AB3198" s="106"/>
      <c r="AC3198" s="158"/>
      <c r="AD3198" s="160"/>
      <c r="AE3198" s="127"/>
      <c r="AF3198" s="113"/>
      <c r="AG3198" s="165" t="str">
        <f t="array" ref="AG3198">XLOOKUP(F3198,'CLV2'!A:A,'CLV2'!E:E)</f>
        <v>2.FROZEN FOODS</v>
      </c>
      <c r="AH3198" s="115" t="str">
        <f t="array" ref="AH3198">XLOOKUP(F3198,'CLV2'!A:A,'CLV2'!F:F)</f>
        <v>3.HOTPOT AND FRIED</v>
      </c>
      <c r="AI3198" s="115" t="str">
        <f t="shared" si="8"/>
        <v>Pack</v>
      </c>
      <c r="AJ3198" s="116">
        <f t="shared" si="9"/>
        <v>1</v>
      </c>
      <c r="AK3198" s="117" t="str">
        <f t="array" ref="AK3198">XLOOKUP(F3198,'GIÁ'!A:A,'GIÁ'!D:D)</f>
        <v>46253.48</v>
      </c>
      <c r="AL3198" s="118">
        <f t="shared" si="10"/>
        <v>185013.92</v>
      </c>
      <c r="AM3198" s="118">
        <f t="shared" si="11"/>
        <v>0</v>
      </c>
      <c r="AN3198" s="119">
        <f t="shared" si="12"/>
        <v>0</v>
      </c>
      <c r="AO3198" s="118">
        <f t="shared" si="13"/>
        <v>185013.92</v>
      </c>
      <c r="AP3198" s="121">
        <f t="shared" si="14"/>
        <v>0</v>
      </c>
      <c r="AQ3198" s="122"/>
      <c r="AR3198" s="119"/>
    </row>
    <row r="3199" ht="22.5" customHeight="1">
      <c r="A3199" s="89">
        <v>46233.0</v>
      </c>
      <c r="B3199" s="90">
        <v>0.45208333333333334</v>
      </c>
      <c r="C3199" s="91" t="s">
        <v>1492</v>
      </c>
      <c r="D3199" s="129" t="str">
        <f t="array" ref="D3199">XLOOKUP(C3199,'DS ST'!A:A,'DS ST'!B:B)</f>
        <v>NVT</v>
      </c>
      <c r="E3199" s="94" t="str">
        <f t="array" ref="E3199">XLOOKUP($F3199,'GIÁ'!$A:$A,'GIÁ'!$E:$E)</f>
        <v>ĐÔNG</v>
      </c>
      <c r="F3199" s="94">
        <v>8.936077110149E12</v>
      </c>
      <c r="G3199" s="95" t="s">
        <v>2333</v>
      </c>
      <c r="H3199" s="95" t="s">
        <v>224</v>
      </c>
      <c r="I3199" s="96">
        <v>4.0</v>
      </c>
      <c r="J3199" s="96">
        <v>0.0</v>
      </c>
      <c r="K3199" s="98">
        <f t="shared" si="4"/>
        <v>4</v>
      </c>
      <c r="L3199" s="99" t="s">
        <v>6948</v>
      </c>
      <c r="M3199" s="100" t="s">
        <v>6949</v>
      </c>
      <c r="N3199" s="101" t="str">
        <f t="shared" si="139"/>
        <v>PT1590254-T0018936077110149</v>
      </c>
      <c r="O3199" s="128"/>
      <c r="P3199" s="100"/>
      <c r="Q3199" s="103">
        <f t="shared" si="166"/>
        <v>4</v>
      </c>
      <c r="R3199" s="161"/>
      <c r="S3199" s="105"/>
      <c r="T3199" s="106"/>
      <c r="U3199" s="107" t="s">
        <v>6568</v>
      </c>
      <c r="V3199" s="108" t="s">
        <v>756</v>
      </c>
      <c r="W3199" s="109" t="s">
        <v>1908</v>
      </c>
      <c r="X3199" s="110" t="str">
        <f t="shared" si="6"/>
        <v/>
      </c>
      <c r="Y3199" s="110" t="str">
        <f t="shared" si="7"/>
        <v/>
      </c>
      <c r="Z3199" s="109" t="s">
        <v>797</v>
      </c>
      <c r="AA3199" s="109" t="s">
        <v>802</v>
      </c>
      <c r="AB3199" s="106"/>
      <c r="AC3199" s="158"/>
      <c r="AD3199" s="160"/>
      <c r="AE3199" s="127"/>
      <c r="AF3199" s="113"/>
      <c r="AG3199" s="165" t="str">
        <f t="array" ref="AG3199">XLOOKUP(F3199,'CLV2'!A:A,'CLV2'!E:E)</f>
        <v>2.FROZEN FOODS</v>
      </c>
      <c r="AH3199" s="115" t="str">
        <f t="array" ref="AH3199">XLOOKUP(F3199,'CLV2'!A:A,'CLV2'!F:F)</f>
        <v>3.DUMPLINGS</v>
      </c>
      <c r="AI3199" s="115" t="str">
        <f t="shared" si="8"/>
        <v>Pack</v>
      </c>
      <c r="AJ3199" s="116">
        <f t="shared" si="9"/>
        <v>1</v>
      </c>
      <c r="AK3199" s="117" t="str">
        <f t="array" ref="AK3199">XLOOKUP(F3199,'GIÁ'!A:A,'GIÁ'!D:D)</f>
        <v>41904.24</v>
      </c>
      <c r="AL3199" s="118">
        <f t="shared" si="10"/>
        <v>167616.96</v>
      </c>
      <c r="AM3199" s="118">
        <f t="shared" si="11"/>
        <v>0</v>
      </c>
      <c r="AN3199" s="119">
        <f t="shared" si="12"/>
        <v>0</v>
      </c>
      <c r="AO3199" s="118">
        <f t="shared" si="13"/>
        <v>167616.96</v>
      </c>
      <c r="AP3199" s="121">
        <f t="shared" si="14"/>
        <v>0</v>
      </c>
      <c r="AQ3199" s="122"/>
      <c r="AR3199" s="119"/>
    </row>
    <row r="3200" ht="22.5" customHeight="1">
      <c r="A3200" s="89">
        <v>46233.0</v>
      </c>
      <c r="B3200" s="90">
        <v>0.45208333333333334</v>
      </c>
      <c r="C3200" s="91" t="s">
        <v>1492</v>
      </c>
      <c r="D3200" s="129" t="str">
        <f t="array" ref="D3200">XLOOKUP(C3200,'DS ST'!A:A,'DS ST'!B:B)</f>
        <v>NVT</v>
      </c>
      <c r="E3200" s="94" t="str">
        <f t="array" ref="E3200">XLOOKUP($F3200,'GIÁ'!$A:$A,'GIÁ'!$E:$E)</f>
        <v>ĐÔNG</v>
      </c>
      <c r="F3200" s="94">
        <v>8.93607627967E12</v>
      </c>
      <c r="G3200" s="95" t="s">
        <v>2317</v>
      </c>
      <c r="H3200" s="95" t="s">
        <v>224</v>
      </c>
      <c r="I3200" s="96">
        <v>6.0</v>
      </c>
      <c r="J3200" s="96">
        <v>0.0</v>
      </c>
      <c r="K3200" s="98">
        <f t="shared" si="4"/>
        <v>6</v>
      </c>
      <c r="L3200" s="99" t="s">
        <v>6948</v>
      </c>
      <c r="M3200" s="100" t="s">
        <v>6949</v>
      </c>
      <c r="N3200" s="101" t="str">
        <f t="shared" si="139"/>
        <v>PT1590254-T0018936076279670</v>
      </c>
      <c r="O3200" s="128"/>
      <c r="P3200" s="100"/>
      <c r="Q3200" s="103">
        <f t="shared" si="166"/>
        <v>6</v>
      </c>
      <c r="R3200" s="161"/>
      <c r="S3200" s="105"/>
      <c r="T3200" s="106"/>
      <c r="U3200" s="107" t="s">
        <v>6530</v>
      </c>
      <c r="V3200" s="108" t="s">
        <v>756</v>
      </c>
      <c r="W3200" s="109" t="s">
        <v>1908</v>
      </c>
      <c r="X3200" s="110" t="str">
        <f t="shared" si="6"/>
        <v/>
      </c>
      <c r="Y3200" s="110" t="str">
        <f t="shared" si="7"/>
        <v/>
      </c>
      <c r="Z3200" s="109" t="s">
        <v>797</v>
      </c>
      <c r="AA3200" s="109" t="s">
        <v>802</v>
      </c>
      <c r="AB3200" s="106"/>
      <c r="AC3200" s="158"/>
      <c r="AD3200" s="160"/>
      <c r="AE3200" s="127"/>
      <c r="AF3200" s="113"/>
      <c r="AG3200" s="165" t="str">
        <f t="array" ref="AG3200">XLOOKUP(F3200,'CLV2'!A:A,'CLV2'!E:E)</f>
        <v>2.FROZEN FOODS</v>
      </c>
      <c r="AH3200" s="115" t="str">
        <f t="array" ref="AH3200">XLOOKUP(F3200,'CLV2'!A:A,'CLV2'!F:F)</f>
        <v>3.PASTRY AND DESSERTS</v>
      </c>
      <c r="AI3200" s="115" t="str">
        <f t="shared" si="8"/>
        <v>Pack</v>
      </c>
      <c r="AJ3200" s="116">
        <f t="shared" si="9"/>
        <v>1</v>
      </c>
      <c r="AK3200" s="117" t="str">
        <f t="array" ref="AK3200">XLOOKUP(F3200,'GIÁ'!A:A,'GIÁ'!D:D)</f>
        <v>26872.96</v>
      </c>
      <c r="AL3200" s="118">
        <f t="shared" si="10"/>
        <v>161237.76</v>
      </c>
      <c r="AM3200" s="118">
        <f t="shared" si="11"/>
        <v>0</v>
      </c>
      <c r="AN3200" s="119">
        <f t="shared" si="12"/>
        <v>0</v>
      </c>
      <c r="AO3200" s="118">
        <f t="shared" si="13"/>
        <v>161237.76</v>
      </c>
      <c r="AP3200" s="121">
        <f t="shared" si="14"/>
        <v>0</v>
      </c>
      <c r="AQ3200" s="122"/>
      <c r="AR3200" s="119"/>
    </row>
    <row r="3201" ht="22.5" customHeight="1">
      <c r="A3201" s="89">
        <v>46233.0</v>
      </c>
      <c r="B3201" s="90">
        <v>0.45208333333333334</v>
      </c>
      <c r="C3201" s="91" t="s">
        <v>1492</v>
      </c>
      <c r="D3201" s="129" t="str">
        <f t="array" ref="D3201">XLOOKUP(C3201,'DS ST'!A:A,'DS ST'!B:B)</f>
        <v>NVT</v>
      </c>
      <c r="E3201" s="94" t="str">
        <f t="array" ref="E3201">XLOOKUP($F3201,'GIÁ'!$A:$A,'GIÁ'!$E:$E)</f>
        <v>ĐÔNG</v>
      </c>
      <c r="F3201" s="94">
        <v>8.936239090036E12</v>
      </c>
      <c r="G3201" s="95" t="s">
        <v>2713</v>
      </c>
      <c r="H3201" s="95" t="s">
        <v>75</v>
      </c>
      <c r="I3201" s="96">
        <v>6.0</v>
      </c>
      <c r="J3201" s="96">
        <v>0.0</v>
      </c>
      <c r="K3201" s="98">
        <f t="shared" si="4"/>
        <v>6</v>
      </c>
      <c r="L3201" s="99" t="s">
        <v>6948</v>
      </c>
      <c r="M3201" s="100" t="s">
        <v>6949</v>
      </c>
      <c r="N3201" s="101" t="str">
        <f t="shared" si="139"/>
        <v>PT1590254-T0018936239090036</v>
      </c>
      <c r="O3201" s="128"/>
      <c r="P3201" s="100"/>
      <c r="Q3201" s="103">
        <f t="shared" si="166"/>
        <v>6</v>
      </c>
      <c r="R3201" s="161"/>
      <c r="S3201" s="105"/>
      <c r="T3201" s="106"/>
      <c r="U3201" s="107" t="s">
        <v>6539</v>
      </c>
      <c r="V3201" s="108" t="s">
        <v>756</v>
      </c>
      <c r="W3201" s="109" t="s">
        <v>1908</v>
      </c>
      <c r="X3201" s="110" t="str">
        <f t="shared" si="6"/>
        <v/>
      </c>
      <c r="Y3201" s="110" t="str">
        <f t="shared" si="7"/>
        <v/>
      </c>
      <c r="Z3201" s="109" t="s">
        <v>797</v>
      </c>
      <c r="AA3201" s="109" t="s">
        <v>802</v>
      </c>
      <c r="AB3201" s="106"/>
      <c r="AC3201" s="158"/>
      <c r="AD3201" s="160"/>
      <c r="AE3201" s="127"/>
      <c r="AF3201" s="113"/>
      <c r="AG3201" s="165" t="str">
        <f t="array" ref="AG3201">XLOOKUP(F3201,'CLV2'!A:A,'CLV2'!E:E)</f>
        <v>2.MEAT</v>
      </c>
      <c r="AH3201" s="115" t="str">
        <f t="array" ref="AH3201">XLOOKUP(F3201,'CLV2'!A:A,'CLV2'!F:F)</f>
        <v>3.FROZEN MEAT</v>
      </c>
      <c r="AI3201" s="115" t="str">
        <f t="shared" si="8"/>
        <v>Pack</v>
      </c>
      <c r="AJ3201" s="116">
        <f t="shared" si="9"/>
        <v>1</v>
      </c>
      <c r="AK3201" s="117" t="str">
        <f t="array" ref="AK3201">XLOOKUP(F3201,'GIÁ'!A:A,'GIÁ'!D:D)</f>
        <v>47814.16</v>
      </c>
      <c r="AL3201" s="118">
        <f t="shared" si="10"/>
        <v>286884.96</v>
      </c>
      <c r="AM3201" s="118">
        <f t="shared" si="11"/>
        <v>0</v>
      </c>
      <c r="AN3201" s="119">
        <f t="shared" si="12"/>
        <v>0</v>
      </c>
      <c r="AO3201" s="118">
        <f t="shared" si="13"/>
        <v>286884.96</v>
      </c>
      <c r="AP3201" s="121">
        <f t="shared" si="14"/>
        <v>0</v>
      </c>
      <c r="AQ3201" s="122"/>
      <c r="AR3201" s="119"/>
    </row>
    <row r="3202" ht="22.5" customHeight="1">
      <c r="A3202" s="89">
        <v>46233.0</v>
      </c>
      <c r="B3202" s="90">
        <v>0.45208333333333334</v>
      </c>
      <c r="C3202" s="91" t="s">
        <v>1492</v>
      </c>
      <c r="D3202" s="129" t="str">
        <f t="array" ref="D3202">XLOOKUP(C3202,'DS ST'!A:A,'DS ST'!B:B)</f>
        <v>NVT</v>
      </c>
      <c r="E3202" s="94" t="str">
        <f t="array" ref="E3202">XLOOKUP($F3202,'GIÁ'!$A:$A,'GIÁ'!$E:$E)</f>
        <v>ĐÔNG</v>
      </c>
      <c r="F3202" s="94">
        <v>8.936187610089E12</v>
      </c>
      <c r="G3202" s="95" t="s">
        <v>2590</v>
      </c>
      <c r="H3202" s="95" t="s">
        <v>224</v>
      </c>
      <c r="I3202" s="96">
        <v>2.0</v>
      </c>
      <c r="J3202" s="96">
        <v>0.0</v>
      </c>
      <c r="K3202" s="98">
        <f t="shared" si="4"/>
        <v>2</v>
      </c>
      <c r="L3202" s="99" t="s">
        <v>6948</v>
      </c>
      <c r="M3202" s="100" t="s">
        <v>6949</v>
      </c>
      <c r="N3202" s="101" t="str">
        <f t="shared" si="139"/>
        <v>PT1590254-T0018936187610089</v>
      </c>
      <c r="O3202" s="128"/>
      <c r="P3202" s="100"/>
      <c r="Q3202" s="103">
        <f t="shared" si="166"/>
        <v>2</v>
      </c>
      <c r="R3202" s="161"/>
      <c r="S3202" s="105"/>
      <c r="T3202" s="106"/>
      <c r="U3202" s="107" t="s">
        <v>6532</v>
      </c>
      <c r="V3202" s="108" t="s">
        <v>756</v>
      </c>
      <c r="W3202" s="109" t="s">
        <v>1908</v>
      </c>
      <c r="X3202" s="110" t="str">
        <f t="shared" si="6"/>
        <v/>
      </c>
      <c r="Y3202" s="110" t="str">
        <f t="shared" si="7"/>
        <v/>
      </c>
      <c r="Z3202" s="109" t="s">
        <v>797</v>
      </c>
      <c r="AA3202" s="109" t="s">
        <v>802</v>
      </c>
      <c r="AB3202" s="106"/>
      <c r="AC3202" s="158"/>
      <c r="AD3202" s="160"/>
      <c r="AE3202" s="127"/>
      <c r="AF3202" s="113"/>
      <c r="AG3202" s="165" t="str">
        <f t="array" ref="AG3202">XLOOKUP(F3202,'CLV2'!A:A,'CLV2'!E:E)</f>
        <v>2.FISH AND SEAFOOD</v>
      </c>
      <c r="AH3202" s="115" t="str">
        <f t="array" ref="AH3202">XLOOKUP(F3202,'CLV2'!A:A,'CLV2'!F:F)</f>
        <v>3.FROZEN FISH AND SEAFOOD</v>
      </c>
      <c r="AI3202" s="115" t="str">
        <f t="shared" si="8"/>
        <v>Pack</v>
      </c>
      <c r="AJ3202" s="116">
        <f t="shared" si="9"/>
        <v>1</v>
      </c>
      <c r="AK3202" s="117" t="str">
        <f t="array" ref="AK3202">XLOOKUP(F3202,'GIÁ'!A:A,'GIÁ'!D:D)</f>
        <v>73948.55</v>
      </c>
      <c r="AL3202" s="118">
        <f t="shared" si="10"/>
        <v>147897.1</v>
      </c>
      <c r="AM3202" s="118">
        <f t="shared" si="11"/>
        <v>0</v>
      </c>
      <c r="AN3202" s="119">
        <f t="shared" si="12"/>
        <v>0</v>
      </c>
      <c r="AO3202" s="118">
        <f t="shared" si="13"/>
        <v>147897.1</v>
      </c>
      <c r="AP3202" s="121">
        <f t="shared" si="14"/>
        <v>0</v>
      </c>
      <c r="AQ3202" s="122"/>
      <c r="AR3202" s="119"/>
    </row>
    <row r="3203" ht="22.5" customHeight="1">
      <c r="A3203" s="89">
        <v>46233.0</v>
      </c>
      <c r="B3203" s="90">
        <v>0.45208333333333334</v>
      </c>
      <c r="C3203" s="91" t="s">
        <v>1492</v>
      </c>
      <c r="D3203" s="129" t="str">
        <f t="array" ref="D3203">XLOOKUP(C3203,'DS ST'!A:A,'DS ST'!B:B)</f>
        <v>NVT</v>
      </c>
      <c r="E3203" s="94" t="str">
        <f t="array" ref="E3203">XLOOKUP($F3203,'GIÁ'!$A:$A,'GIÁ'!$E:$E)</f>
        <v>ĐÔNG</v>
      </c>
      <c r="F3203" s="94">
        <v>8.938535604597E12</v>
      </c>
      <c r="G3203" s="95" t="s">
        <v>3063</v>
      </c>
      <c r="H3203" s="95" t="s">
        <v>93</v>
      </c>
      <c r="I3203" s="96">
        <v>4.0</v>
      </c>
      <c r="J3203" s="96">
        <v>0.0</v>
      </c>
      <c r="K3203" s="98">
        <f t="shared" si="4"/>
        <v>4</v>
      </c>
      <c r="L3203" s="99" t="s">
        <v>6948</v>
      </c>
      <c r="M3203" s="100" t="s">
        <v>6949</v>
      </c>
      <c r="N3203" s="101" t="str">
        <f t="shared" si="139"/>
        <v>PT1590254-T0018938535604597</v>
      </c>
      <c r="O3203" s="128"/>
      <c r="P3203" s="100"/>
      <c r="Q3203" s="103">
        <f t="shared" si="166"/>
        <v>4</v>
      </c>
      <c r="R3203" s="161"/>
      <c r="S3203" s="105"/>
      <c r="T3203" s="106"/>
      <c r="U3203" s="107" t="s">
        <v>6542</v>
      </c>
      <c r="V3203" s="108" t="s">
        <v>756</v>
      </c>
      <c r="W3203" s="109" t="s">
        <v>1908</v>
      </c>
      <c r="X3203" s="110" t="str">
        <f t="shared" si="6"/>
        <v/>
      </c>
      <c r="Y3203" s="110" t="str">
        <f t="shared" si="7"/>
        <v/>
      </c>
      <c r="Z3203" s="109" t="s">
        <v>797</v>
      </c>
      <c r="AA3203" s="109" t="s">
        <v>802</v>
      </c>
      <c r="AB3203" s="106"/>
      <c r="AC3203" s="158"/>
      <c r="AD3203" s="160"/>
      <c r="AE3203" s="127"/>
      <c r="AF3203" s="113"/>
      <c r="AG3203" s="165" t="str">
        <f t="array" ref="AG3203">XLOOKUP(F3203,'CLV2'!A:A,'CLV2'!E:E)</f>
        <v>2.FISH AND SEAFOOD</v>
      </c>
      <c r="AH3203" s="115" t="str">
        <f t="array" ref="AH3203">XLOOKUP(F3203,'CLV2'!A:A,'CLV2'!F:F)</f>
        <v>3.FROZEN FISH AND SEAFOOD</v>
      </c>
      <c r="AI3203" s="115" t="str">
        <f t="shared" si="8"/>
        <v>Pack</v>
      </c>
      <c r="AJ3203" s="116">
        <f t="shared" si="9"/>
        <v>1</v>
      </c>
      <c r="AK3203" s="117" t="str">
        <f t="array" ref="AK3203">XLOOKUP(F3203,'GIÁ'!A:A,'GIÁ'!D:D)</f>
        <v>54841.46</v>
      </c>
      <c r="AL3203" s="118">
        <f t="shared" si="10"/>
        <v>219365.84</v>
      </c>
      <c r="AM3203" s="118">
        <f t="shared" si="11"/>
        <v>0</v>
      </c>
      <c r="AN3203" s="119">
        <f t="shared" si="12"/>
        <v>0</v>
      </c>
      <c r="AO3203" s="118">
        <f t="shared" si="13"/>
        <v>219365.84</v>
      </c>
      <c r="AP3203" s="121">
        <f t="shared" si="14"/>
        <v>0</v>
      </c>
      <c r="AQ3203" s="122"/>
      <c r="AR3203" s="119"/>
    </row>
    <row r="3204" ht="22.5" customHeight="1">
      <c r="A3204" s="89">
        <v>46233.0</v>
      </c>
      <c r="B3204" s="90">
        <v>0.9881944444444445</v>
      </c>
      <c r="C3204" s="91" t="s">
        <v>1492</v>
      </c>
      <c r="D3204" s="129" t="str">
        <f t="array" ref="D3204">XLOOKUP(C3204,'DS ST'!A:A,'DS ST'!B:B)</f>
        <v>NVT</v>
      </c>
      <c r="E3204" s="94" t="str">
        <f t="array" ref="E3204">XLOOKUP($F3204,'GIÁ'!$A:$A,'GIÁ'!$E:$E)</f>
        <v>MÁT</v>
      </c>
      <c r="F3204" s="94">
        <v>1100918.0</v>
      </c>
      <c r="G3204" s="95" t="s">
        <v>5511</v>
      </c>
      <c r="H3204" s="95" t="s">
        <v>273</v>
      </c>
      <c r="I3204" s="96">
        <v>18.0</v>
      </c>
      <c r="J3204" s="96">
        <v>17.52</v>
      </c>
      <c r="K3204" s="98">
        <f t="shared" si="4"/>
        <v>0.48</v>
      </c>
      <c r="L3204" s="99" t="s">
        <v>6950</v>
      </c>
      <c r="M3204" s="100" t="s">
        <v>6951</v>
      </c>
      <c r="N3204" s="101" t="str">
        <f t="shared" si="139"/>
        <v>TRBNVT4081100918</v>
      </c>
      <c r="O3204" s="128">
        <v>0.4800000000000004</v>
      </c>
      <c r="P3204" s="100"/>
      <c r="Q3204" s="103">
        <f t="shared" si="166"/>
        <v>0</v>
      </c>
      <c r="R3204" s="161"/>
      <c r="S3204" s="105"/>
      <c r="T3204" s="106"/>
      <c r="U3204" s="107"/>
      <c r="V3204" s="108" t="s">
        <v>756</v>
      </c>
      <c r="W3204" s="109" t="s">
        <v>505</v>
      </c>
      <c r="X3204" s="110" t="str">
        <f t="shared" si="6"/>
        <v>Hao hụt</v>
      </c>
      <c r="Y3204" s="110" t="str">
        <f t="shared" si="7"/>
        <v/>
      </c>
      <c r="Z3204" s="139" t="str">
        <f>IF(N(Q3204)&lt;=0,"",IF(ISNUMBER(SEARCH("Thiếu kiện",V3204)),"Kho đông mát",IF(AND(N(Q3204)&gt;0,N(P3204)&gt;0,OR(ISNUMBER(SEARCH("Hình KDB",U3204)),ISNUMBER(SEARCH("Hình tele",U3204)),ISNUMBER(SEARCH("sai code",U3204)),ISNUMBER(SEARCH("ST nhận",U3204)))),"Kho đông mát",IF(AND(W3204="DC giao thiếu",OR(ISNUMBER(SEARCH("Hình KDB",U3204)),ISNUMBER(SEARCH("Hình tele",U3204)),ISNUMBER(SEARCH("sai code",U3204)))),"Kho đông mát",IF(W3204="DC giao thiếu","Chưa xác định",IF(AND(W3204="DC pick sai",OR(ISNUMBER(SEARCH("Hình KDB",U3204)),ISNUMBER(SEARCH("Hình tele",U3204)),ISNUMBER(SEARCH("sai code",U3204)),ISNUMBER(SEARCH("ST nhận",U3204)))),"Kho đông mát",IF(W3204="DC pick sai","Chưa xác định",IF(AND(W3204="Hao hụt",N(O3204)&gt;0,OR(ISNUMBER(SEARCH("Hình KDB",U3204)),ISNUMBER(SEARCH("Hình tele",U3204)),ISNUMBER(SEARCH("sai code",U3204)),ISNUMBER(SEARCH("ST nhận",U3204)))),"Kho đông mát",IF(W3204="Hao hụt","Chưa xác định",IF(OR(W3204="VT giao sai điểm",W3204="Không đạt nhiệt độ",W3204="TX giao thiếu kiện",W3204="Hàng không đạt CL"),"Kho đông mát",IF(W3204="Chưa xác định","Chưa xác định",IF(N(P3204)&gt;0,"Chưa xác định",""))))))))))))</f>
        <v/>
      </c>
      <c r="AA3204" s="109" t="s">
        <v>802</v>
      </c>
      <c r="AB3204" s="106"/>
      <c r="AC3204" s="158"/>
      <c r="AD3204" s="160"/>
      <c r="AE3204" s="127"/>
      <c r="AF3204" s="113"/>
      <c r="AG3204" s="165" t="str">
        <f t="array" ref="AG3204">XLOOKUP(F3204,'CLV2'!A:A,'CLV2'!E:E)</f>
        <v>2.FRUITS</v>
      </c>
      <c r="AH3204" s="115" t="str">
        <f t="array" ref="AH3204">XLOOKUP(F3204,'CLV2'!A:A,'CLV2'!F:F)</f>
        <v>3.IMPORT FRUITS</v>
      </c>
      <c r="AI3204" s="115" t="str">
        <f t="shared" si="8"/>
        <v>KG</v>
      </c>
      <c r="AJ3204" s="116">
        <f t="shared" si="9"/>
        <v>0.02666666667</v>
      </c>
      <c r="AK3204" s="117" t="str">
        <f t="array" ref="AK3204">XLOOKUP(F3204,'GIÁ'!A:A,'GIÁ'!D:D)</f>
        <v>121296.91</v>
      </c>
      <c r="AL3204" s="118">
        <f t="shared" si="10"/>
        <v>58222.5168</v>
      </c>
      <c r="AM3204" s="118">
        <f t="shared" si="11"/>
        <v>58222.5168</v>
      </c>
      <c r="AN3204" s="119">
        <f t="shared" si="12"/>
        <v>0</v>
      </c>
      <c r="AO3204" s="118">
        <f t="shared" si="13"/>
        <v>0</v>
      </c>
      <c r="AP3204" s="121">
        <f t="shared" si="14"/>
        <v>0</v>
      </c>
      <c r="AQ3204" s="122"/>
      <c r="AR3204" s="119"/>
    </row>
    <row r="3205" ht="22.5" customHeight="1">
      <c r="A3205" s="89">
        <v>46233.0</v>
      </c>
      <c r="B3205" s="90">
        <v>0.6055555555555555</v>
      </c>
      <c r="C3205" s="91" t="s">
        <v>175</v>
      </c>
      <c r="D3205" s="129" t="str">
        <f t="array" ref="D3205">XLOOKUP(C3205,'DS ST'!A:A,'DS ST'!B:B)</f>
        <v>A112</v>
      </c>
      <c r="E3205" s="94" t="str">
        <f t="array" ref="E3205">XLOOKUP($F3205,'GIÁ'!$A:$A,'GIÁ'!$E:$E)</f>
        <v>ĐÔNG</v>
      </c>
      <c r="F3205" s="94">
        <v>8.936077110132E12</v>
      </c>
      <c r="G3205" s="95" t="s">
        <v>2331</v>
      </c>
      <c r="H3205" s="95" t="s">
        <v>224</v>
      </c>
      <c r="I3205" s="96">
        <v>8.0</v>
      </c>
      <c r="J3205" s="96">
        <v>0.0</v>
      </c>
      <c r="K3205" s="98">
        <f t="shared" si="4"/>
        <v>8</v>
      </c>
      <c r="L3205" s="99" t="s">
        <v>6952</v>
      </c>
      <c r="M3205" s="100" t="s">
        <v>6953</v>
      </c>
      <c r="N3205" s="101" t="str">
        <f t="shared" si="139"/>
        <v>PT1590229-T0018936077110132</v>
      </c>
      <c r="O3205" s="128"/>
      <c r="P3205" s="100"/>
      <c r="Q3205" s="103">
        <f t="shared" si="166"/>
        <v>8</v>
      </c>
      <c r="R3205" s="161"/>
      <c r="S3205" s="105"/>
      <c r="T3205" s="106"/>
      <c r="U3205" s="107" t="s">
        <v>6562</v>
      </c>
      <c r="V3205" s="108" t="s">
        <v>756</v>
      </c>
      <c r="W3205" s="109" t="s">
        <v>1908</v>
      </c>
      <c r="X3205" s="110" t="str">
        <f t="shared" si="6"/>
        <v/>
      </c>
      <c r="Y3205" s="110" t="str">
        <f t="shared" si="7"/>
        <v/>
      </c>
      <c r="Z3205" s="109" t="s">
        <v>797</v>
      </c>
      <c r="AA3205" s="109" t="s">
        <v>802</v>
      </c>
      <c r="AB3205" s="106"/>
      <c r="AC3205" s="158"/>
      <c r="AD3205" s="160"/>
      <c r="AE3205" s="127"/>
      <c r="AF3205" s="113"/>
      <c r="AG3205" s="165" t="str">
        <f t="array" ref="AG3205">XLOOKUP(F3205,'CLV2'!A:A,'CLV2'!E:E)</f>
        <v>2.FROZEN FOODS</v>
      </c>
      <c r="AH3205" s="115" t="str">
        <f t="array" ref="AH3205">XLOOKUP(F3205,'CLV2'!A:A,'CLV2'!F:F)</f>
        <v>3.DUMPLINGS</v>
      </c>
      <c r="AI3205" s="115" t="str">
        <f t="shared" si="8"/>
        <v>Pack</v>
      </c>
      <c r="AJ3205" s="116">
        <f t="shared" si="9"/>
        <v>1</v>
      </c>
      <c r="AK3205" s="117" t="str">
        <f t="array" ref="AK3205">XLOOKUP(F3205,'GIÁ'!A:A,'GIÁ'!D:D)</f>
        <v>35838.13</v>
      </c>
      <c r="AL3205" s="118">
        <f t="shared" si="10"/>
        <v>286705.04</v>
      </c>
      <c r="AM3205" s="118">
        <f t="shared" si="11"/>
        <v>0</v>
      </c>
      <c r="AN3205" s="119">
        <f t="shared" si="12"/>
        <v>0</v>
      </c>
      <c r="AO3205" s="118">
        <f t="shared" si="13"/>
        <v>286705.04</v>
      </c>
      <c r="AP3205" s="121">
        <f t="shared" si="14"/>
        <v>0</v>
      </c>
      <c r="AQ3205" s="122"/>
      <c r="AR3205" s="119"/>
    </row>
    <row r="3206" ht="22.5" customHeight="1">
      <c r="A3206" s="89">
        <v>46233.0</v>
      </c>
      <c r="B3206" s="90">
        <v>0.6055555555555555</v>
      </c>
      <c r="C3206" s="91" t="s">
        <v>175</v>
      </c>
      <c r="D3206" s="129" t="str">
        <f t="array" ref="D3206">XLOOKUP(C3206,'DS ST'!A:A,'DS ST'!B:B)</f>
        <v>A112</v>
      </c>
      <c r="E3206" s="94" t="str">
        <f t="array" ref="E3206">XLOOKUP($F3206,'GIÁ'!$A:$A,'GIÁ'!$E:$E)</f>
        <v>ĐÔNG</v>
      </c>
      <c r="F3206" s="94">
        <v>8.934717401343E12</v>
      </c>
      <c r="G3206" s="95" t="s">
        <v>1752</v>
      </c>
      <c r="H3206" s="95" t="s">
        <v>224</v>
      </c>
      <c r="I3206" s="96">
        <v>4.0</v>
      </c>
      <c r="J3206" s="96">
        <v>0.0</v>
      </c>
      <c r="K3206" s="98">
        <f t="shared" si="4"/>
        <v>4</v>
      </c>
      <c r="L3206" s="99" t="s">
        <v>6952</v>
      </c>
      <c r="M3206" s="100" t="s">
        <v>6953</v>
      </c>
      <c r="N3206" s="101" t="str">
        <f t="shared" si="139"/>
        <v>PT1590229-T0018934717401343</v>
      </c>
      <c r="O3206" s="128"/>
      <c r="P3206" s="100"/>
      <c r="Q3206" s="103">
        <f t="shared" si="166"/>
        <v>4</v>
      </c>
      <c r="R3206" s="161"/>
      <c r="S3206" s="105"/>
      <c r="T3206" s="106"/>
      <c r="U3206" s="107" t="s">
        <v>6576</v>
      </c>
      <c r="V3206" s="108" t="s">
        <v>756</v>
      </c>
      <c r="W3206" s="109" t="s">
        <v>1908</v>
      </c>
      <c r="X3206" s="110" t="str">
        <f t="shared" si="6"/>
        <v/>
      </c>
      <c r="Y3206" s="110" t="str">
        <f t="shared" si="7"/>
        <v/>
      </c>
      <c r="Z3206" s="109" t="s">
        <v>797</v>
      </c>
      <c r="AA3206" s="109" t="s">
        <v>802</v>
      </c>
      <c r="AB3206" s="106"/>
      <c r="AC3206" s="158"/>
      <c r="AD3206" s="160"/>
      <c r="AE3206" s="127"/>
      <c r="AF3206" s="113"/>
      <c r="AG3206" s="165" t="str">
        <f t="array" ref="AG3206">XLOOKUP(F3206,'CLV2'!A:A,'CLV2'!E:E)</f>
        <v>2.FROZEN FOODS</v>
      </c>
      <c r="AH3206" s="115" t="str">
        <f t="array" ref="AH3206">XLOOKUP(F3206,'CLV2'!A:A,'CLV2'!F:F)</f>
        <v>3.DUMPLINGS</v>
      </c>
      <c r="AI3206" s="115" t="str">
        <f t="shared" si="8"/>
        <v>Pack</v>
      </c>
      <c r="AJ3206" s="116">
        <f t="shared" si="9"/>
        <v>1</v>
      </c>
      <c r="AK3206" s="117" t="str">
        <f t="array" ref="AK3206">XLOOKUP(F3206,'GIÁ'!A:A,'GIÁ'!D:D)</f>
        <v>20835.93</v>
      </c>
      <c r="AL3206" s="118">
        <f t="shared" si="10"/>
        <v>83343.72</v>
      </c>
      <c r="AM3206" s="118">
        <f t="shared" si="11"/>
        <v>0</v>
      </c>
      <c r="AN3206" s="119">
        <f t="shared" si="12"/>
        <v>0</v>
      </c>
      <c r="AO3206" s="118">
        <f t="shared" si="13"/>
        <v>83343.72</v>
      </c>
      <c r="AP3206" s="121">
        <f t="shared" si="14"/>
        <v>0</v>
      </c>
      <c r="AQ3206" s="122"/>
      <c r="AR3206" s="119"/>
    </row>
    <row r="3207" ht="22.5" customHeight="1">
      <c r="A3207" s="89">
        <v>46233.0</v>
      </c>
      <c r="B3207" s="90">
        <v>0.6055555555555555</v>
      </c>
      <c r="C3207" s="91" t="s">
        <v>175</v>
      </c>
      <c r="D3207" s="129" t="str">
        <f t="array" ref="D3207">XLOOKUP(C3207,'DS ST'!A:A,'DS ST'!B:B)</f>
        <v>A112</v>
      </c>
      <c r="E3207" s="94" t="str">
        <f t="array" ref="E3207">XLOOKUP($F3207,'GIÁ'!$A:$A,'GIÁ'!$E:$E)</f>
        <v>ĐÔNG</v>
      </c>
      <c r="F3207" s="94">
        <v>8.938532826121E12</v>
      </c>
      <c r="G3207" s="95" t="s">
        <v>3050</v>
      </c>
      <c r="H3207" s="95" t="s">
        <v>224</v>
      </c>
      <c r="I3207" s="96">
        <v>2.0</v>
      </c>
      <c r="J3207" s="96">
        <v>0.0</v>
      </c>
      <c r="K3207" s="98">
        <f t="shared" si="4"/>
        <v>2</v>
      </c>
      <c r="L3207" s="99" t="s">
        <v>6952</v>
      </c>
      <c r="M3207" s="100" t="s">
        <v>6953</v>
      </c>
      <c r="N3207" s="101" t="str">
        <f t="shared" si="139"/>
        <v>PT1590229-T0018938532826121</v>
      </c>
      <c r="O3207" s="128"/>
      <c r="P3207" s="100"/>
      <c r="Q3207" s="103">
        <f t="shared" si="166"/>
        <v>2</v>
      </c>
      <c r="R3207" s="161"/>
      <c r="S3207" s="105"/>
      <c r="T3207" s="106"/>
      <c r="U3207" s="107" t="s">
        <v>6541</v>
      </c>
      <c r="V3207" s="108" t="s">
        <v>756</v>
      </c>
      <c r="W3207" s="109" t="s">
        <v>1908</v>
      </c>
      <c r="X3207" s="110" t="str">
        <f t="shared" si="6"/>
        <v/>
      </c>
      <c r="Y3207" s="110" t="str">
        <f t="shared" si="7"/>
        <v/>
      </c>
      <c r="Z3207" s="109" t="s">
        <v>797</v>
      </c>
      <c r="AA3207" s="109" t="s">
        <v>802</v>
      </c>
      <c r="AB3207" s="106"/>
      <c r="AC3207" s="158"/>
      <c r="AD3207" s="160"/>
      <c r="AE3207" s="127"/>
      <c r="AF3207" s="113"/>
      <c r="AG3207" s="165" t="str">
        <f t="array" ref="AG3207">XLOOKUP(F3207,'CLV2'!A:A,'CLV2'!E:E)</f>
        <v>2.FROZEN FOODS</v>
      </c>
      <c r="AH3207" s="115" t="str">
        <f t="array" ref="AH3207">XLOOKUP(F3207,'CLV2'!A:A,'CLV2'!F:F)</f>
        <v>3.PASTRY AND DESSERTS</v>
      </c>
      <c r="AI3207" s="115" t="str">
        <f t="shared" si="8"/>
        <v>Pack</v>
      </c>
      <c r="AJ3207" s="116">
        <f t="shared" si="9"/>
        <v>1</v>
      </c>
      <c r="AK3207" s="117" t="str">
        <f t="array" ref="AK3207">XLOOKUP(F3207,'GIÁ'!A:A,'GIÁ'!D:D)</f>
        <v>21599.37</v>
      </c>
      <c r="AL3207" s="118">
        <f t="shared" si="10"/>
        <v>43198.74</v>
      </c>
      <c r="AM3207" s="118">
        <f t="shared" si="11"/>
        <v>0</v>
      </c>
      <c r="AN3207" s="119">
        <f t="shared" si="12"/>
        <v>0</v>
      </c>
      <c r="AO3207" s="118">
        <f t="shared" si="13"/>
        <v>43198.74</v>
      </c>
      <c r="AP3207" s="121">
        <f t="shared" si="14"/>
        <v>0</v>
      </c>
      <c r="AQ3207" s="122"/>
      <c r="AR3207" s="119"/>
    </row>
    <row r="3208" ht="22.5" customHeight="1">
      <c r="A3208" s="89">
        <v>46233.0</v>
      </c>
      <c r="B3208" s="90">
        <v>0.6055555555555555</v>
      </c>
      <c r="C3208" s="91" t="s">
        <v>175</v>
      </c>
      <c r="D3208" s="129" t="str">
        <f t="array" ref="D3208">XLOOKUP(C3208,'DS ST'!A:A,'DS ST'!B:B)</f>
        <v>A112</v>
      </c>
      <c r="E3208" s="94" t="str">
        <f t="array" ref="E3208">XLOOKUP($F3208,'GIÁ'!$A:$A,'GIÁ'!$E:$E)</f>
        <v>ĐÔNG</v>
      </c>
      <c r="F3208" s="94">
        <v>8.936210415551E12</v>
      </c>
      <c r="G3208" s="95" t="s">
        <v>2676</v>
      </c>
      <c r="H3208" s="95" t="s">
        <v>224</v>
      </c>
      <c r="I3208" s="96">
        <v>2.0</v>
      </c>
      <c r="J3208" s="96">
        <v>0.0</v>
      </c>
      <c r="K3208" s="98">
        <f t="shared" si="4"/>
        <v>2</v>
      </c>
      <c r="L3208" s="99" t="s">
        <v>6952</v>
      </c>
      <c r="M3208" s="100" t="s">
        <v>6953</v>
      </c>
      <c r="N3208" s="101" t="str">
        <f t="shared" si="139"/>
        <v>PT1590229-T0018936210415551</v>
      </c>
      <c r="O3208" s="128"/>
      <c r="P3208" s="100"/>
      <c r="Q3208" s="103">
        <f t="shared" si="166"/>
        <v>2</v>
      </c>
      <c r="R3208" s="161"/>
      <c r="S3208" s="105"/>
      <c r="T3208" s="106"/>
      <c r="U3208" s="107" t="s">
        <v>6554</v>
      </c>
      <c r="V3208" s="108" t="s">
        <v>756</v>
      </c>
      <c r="W3208" s="109" t="s">
        <v>1908</v>
      </c>
      <c r="X3208" s="110" t="str">
        <f t="shared" si="6"/>
        <v/>
      </c>
      <c r="Y3208" s="110" t="str">
        <f t="shared" si="7"/>
        <v/>
      </c>
      <c r="Z3208" s="109" t="s">
        <v>797</v>
      </c>
      <c r="AA3208" s="109" t="s">
        <v>802</v>
      </c>
      <c r="AB3208" s="106"/>
      <c r="AC3208" s="158"/>
      <c r="AD3208" s="160"/>
      <c r="AE3208" s="127"/>
      <c r="AF3208" s="113"/>
      <c r="AG3208" s="165" t="str">
        <f t="array" ref="AG3208">XLOOKUP(F3208,'CLV2'!A:A,'CLV2'!E:E)</f>
        <v>2.FROZEN FOODS</v>
      </c>
      <c r="AH3208" s="115" t="str">
        <f t="array" ref="AH3208">XLOOKUP(F3208,'CLV2'!A:A,'CLV2'!F:F)</f>
        <v>3.DUMPLINGS</v>
      </c>
      <c r="AI3208" s="115" t="str">
        <f t="shared" si="8"/>
        <v>Pack</v>
      </c>
      <c r="AJ3208" s="116">
        <f t="shared" si="9"/>
        <v>1</v>
      </c>
      <c r="AK3208" s="117" t="str">
        <f t="array" ref="AK3208">XLOOKUP(F3208,'GIÁ'!A:A,'GIÁ'!D:D)</f>
        <v>24150.20</v>
      </c>
      <c r="AL3208" s="118">
        <f t="shared" si="10"/>
        <v>48300.4</v>
      </c>
      <c r="AM3208" s="118">
        <f t="shared" si="11"/>
        <v>0</v>
      </c>
      <c r="AN3208" s="119">
        <f t="shared" si="12"/>
        <v>0</v>
      </c>
      <c r="AO3208" s="118">
        <f t="shared" si="13"/>
        <v>48300.4</v>
      </c>
      <c r="AP3208" s="121">
        <f t="shared" si="14"/>
        <v>0</v>
      </c>
      <c r="AQ3208" s="122"/>
      <c r="AR3208" s="119"/>
    </row>
    <row r="3209" ht="22.5" customHeight="1">
      <c r="A3209" s="89">
        <v>46233.0</v>
      </c>
      <c r="B3209" s="90">
        <v>0.6055555555555555</v>
      </c>
      <c r="C3209" s="91" t="s">
        <v>175</v>
      </c>
      <c r="D3209" s="129" t="str">
        <f t="array" ref="D3209">XLOOKUP(C3209,'DS ST'!A:A,'DS ST'!B:B)</f>
        <v>A112</v>
      </c>
      <c r="E3209" s="94" t="str">
        <f t="array" ref="E3209">XLOOKUP($F3209,'GIÁ'!$A:$A,'GIÁ'!$E:$E)</f>
        <v>ĐÔNG</v>
      </c>
      <c r="F3209" s="94">
        <v>8.934717262012E12</v>
      </c>
      <c r="G3209" s="95" t="s">
        <v>1715</v>
      </c>
      <c r="H3209" s="95" t="s">
        <v>224</v>
      </c>
      <c r="I3209" s="96">
        <v>2.0</v>
      </c>
      <c r="J3209" s="96">
        <v>0.0</v>
      </c>
      <c r="K3209" s="98">
        <f t="shared" si="4"/>
        <v>2</v>
      </c>
      <c r="L3209" s="99" t="s">
        <v>6952</v>
      </c>
      <c r="M3209" s="100" t="s">
        <v>6953</v>
      </c>
      <c r="N3209" s="101" t="str">
        <f t="shared" si="139"/>
        <v>PT1590229-T0018934717262012</v>
      </c>
      <c r="O3209" s="128"/>
      <c r="P3209" s="100"/>
      <c r="Q3209" s="103">
        <f t="shared" si="166"/>
        <v>2</v>
      </c>
      <c r="R3209" s="161"/>
      <c r="S3209" s="105"/>
      <c r="T3209" s="106"/>
      <c r="U3209" s="107" t="s">
        <v>6528</v>
      </c>
      <c r="V3209" s="108" t="s">
        <v>756</v>
      </c>
      <c r="W3209" s="109" t="s">
        <v>1908</v>
      </c>
      <c r="X3209" s="110" t="str">
        <f t="shared" si="6"/>
        <v/>
      </c>
      <c r="Y3209" s="110" t="str">
        <f t="shared" si="7"/>
        <v/>
      </c>
      <c r="Z3209" s="109" t="s">
        <v>797</v>
      </c>
      <c r="AA3209" s="109" t="s">
        <v>802</v>
      </c>
      <c r="AB3209" s="106"/>
      <c r="AC3209" s="158"/>
      <c r="AD3209" s="160"/>
      <c r="AE3209" s="127"/>
      <c r="AF3209" s="113"/>
      <c r="AG3209" s="165" t="str">
        <f t="array" ref="AG3209">XLOOKUP(F3209,'CLV2'!A:A,'CLV2'!E:E)</f>
        <v>2.FROZEN FOODS</v>
      </c>
      <c r="AH3209" s="115" t="str">
        <f t="array" ref="AH3209">XLOOKUP(F3209,'CLV2'!A:A,'CLV2'!F:F)</f>
        <v>3.HOTPOT AND FRIED</v>
      </c>
      <c r="AI3209" s="115" t="str">
        <f t="shared" si="8"/>
        <v>Pack</v>
      </c>
      <c r="AJ3209" s="116">
        <f t="shared" si="9"/>
        <v>1</v>
      </c>
      <c r="AK3209" s="117" t="str">
        <f t="array" ref="AK3209">XLOOKUP(F3209,'GIÁ'!A:A,'GIÁ'!D:D)</f>
        <v>32686.96</v>
      </c>
      <c r="AL3209" s="118">
        <f t="shared" si="10"/>
        <v>65373.92</v>
      </c>
      <c r="AM3209" s="118">
        <f t="shared" si="11"/>
        <v>0</v>
      </c>
      <c r="AN3209" s="119">
        <f t="shared" si="12"/>
        <v>0</v>
      </c>
      <c r="AO3209" s="118">
        <f t="shared" si="13"/>
        <v>65373.92</v>
      </c>
      <c r="AP3209" s="121">
        <f t="shared" si="14"/>
        <v>0</v>
      </c>
      <c r="AQ3209" s="122"/>
      <c r="AR3209" s="119"/>
    </row>
    <row r="3210" ht="22.5" customHeight="1">
      <c r="A3210" s="89">
        <v>46233.0</v>
      </c>
      <c r="B3210" s="90">
        <v>0.6055555555555555</v>
      </c>
      <c r="C3210" s="91" t="s">
        <v>175</v>
      </c>
      <c r="D3210" s="129" t="str">
        <f t="array" ref="D3210">XLOOKUP(C3210,'DS ST'!A:A,'DS ST'!B:B)</f>
        <v>A112</v>
      </c>
      <c r="E3210" s="94" t="str">
        <f t="array" ref="E3210">XLOOKUP($F3210,'GIÁ'!$A:$A,'GIÁ'!$E:$E)</f>
        <v>ĐÔNG</v>
      </c>
      <c r="F3210" s="94">
        <v>8.936077110149E12</v>
      </c>
      <c r="G3210" s="95" t="s">
        <v>2333</v>
      </c>
      <c r="H3210" s="95" t="s">
        <v>224</v>
      </c>
      <c r="I3210" s="96">
        <v>4.0</v>
      </c>
      <c r="J3210" s="96">
        <v>0.0</v>
      </c>
      <c r="K3210" s="98">
        <f t="shared" si="4"/>
        <v>4</v>
      </c>
      <c r="L3210" s="99" t="s">
        <v>6952</v>
      </c>
      <c r="M3210" s="100" t="s">
        <v>6953</v>
      </c>
      <c r="N3210" s="101" t="str">
        <f t="shared" si="139"/>
        <v>PT1590229-T0018936077110149</v>
      </c>
      <c r="O3210" s="128"/>
      <c r="P3210" s="100"/>
      <c r="Q3210" s="103">
        <f t="shared" si="166"/>
        <v>4</v>
      </c>
      <c r="R3210" s="161"/>
      <c r="S3210" s="105"/>
      <c r="T3210" s="106"/>
      <c r="U3210" s="107" t="s">
        <v>6568</v>
      </c>
      <c r="V3210" s="108" t="s">
        <v>756</v>
      </c>
      <c r="W3210" s="109" t="s">
        <v>1908</v>
      </c>
      <c r="X3210" s="110" t="str">
        <f t="shared" si="6"/>
        <v/>
      </c>
      <c r="Y3210" s="110" t="str">
        <f t="shared" si="7"/>
        <v/>
      </c>
      <c r="Z3210" s="109" t="s">
        <v>797</v>
      </c>
      <c r="AA3210" s="109" t="s">
        <v>802</v>
      </c>
      <c r="AB3210" s="106"/>
      <c r="AC3210" s="158"/>
      <c r="AD3210" s="160"/>
      <c r="AE3210" s="127"/>
      <c r="AF3210" s="113"/>
      <c r="AG3210" s="165" t="str">
        <f t="array" ref="AG3210">XLOOKUP(F3210,'CLV2'!A:A,'CLV2'!E:E)</f>
        <v>2.FROZEN FOODS</v>
      </c>
      <c r="AH3210" s="115" t="str">
        <f t="array" ref="AH3210">XLOOKUP(F3210,'CLV2'!A:A,'CLV2'!F:F)</f>
        <v>3.DUMPLINGS</v>
      </c>
      <c r="AI3210" s="115" t="str">
        <f t="shared" si="8"/>
        <v>Pack</v>
      </c>
      <c r="AJ3210" s="116">
        <f t="shared" si="9"/>
        <v>1</v>
      </c>
      <c r="AK3210" s="117" t="str">
        <f t="array" ref="AK3210">XLOOKUP(F3210,'GIÁ'!A:A,'GIÁ'!D:D)</f>
        <v>41904.24</v>
      </c>
      <c r="AL3210" s="118">
        <f t="shared" si="10"/>
        <v>167616.96</v>
      </c>
      <c r="AM3210" s="118">
        <f t="shared" si="11"/>
        <v>0</v>
      </c>
      <c r="AN3210" s="119">
        <f t="shared" si="12"/>
        <v>0</v>
      </c>
      <c r="AO3210" s="118">
        <f t="shared" si="13"/>
        <v>167616.96</v>
      </c>
      <c r="AP3210" s="121">
        <f t="shared" si="14"/>
        <v>0</v>
      </c>
      <c r="AQ3210" s="122"/>
      <c r="AR3210" s="119"/>
    </row>
    <row r="3211" ht="22.5" customHeight="1">
      <c r="A3211" s="89">
        <v>46233.0</v>
      </c>
      <c r="B3211" s="90">
        <v>0.6055555555555555</v>
      </c>
      <c r="C3211" s="91" t="s">
        <v>175</v>
      </c>
      <c r="D3211" s="129" t="str">
        <f t="array" ref="D3211">XLOOKUP(C3211,'DS ST'!A:A,'DS ST'!B:B)</f>
        <v>A112</v>
      </c>
      <c r="E3211" s="94" t="str">
        <f t="array" ref="E3211">XLOOKUP($F3211,'GIÁ'!$A:$A,'GIÁ'!$E:$E)</f>
        <v>ĐÔNG</v>
      </c>
      <c r="F3211" s="94">
        <v>8.93607627967E12</v>
      </c>
      <c r="G3211" s="95" t="s">
        <v>2317</v>
      </c>
      <c r="H3211" s="95" t="s">
        <v>224</v>
      </c>
      <c r="I3211" s="96">
        <v>4.0</v>
      </c>
      <c r="J3211" s="96">
        <v>0.0</v>
      </c>
      <c r="K3211" s="98">
        <f t="shared" si="4"/>
        <v>4</v>
      </c>
      <c r="L3211" s="99" t="s">
        <v>6952</v>
      </c>
      <c r="M3211" s="100" t="s">
        <v>6953</v>
      </c>
      <c r="N3211" s="101" t="str">
        <f t="shared" si="139"/>
        <v>PT1590229-T0018936076279670</v>
      </c>
      <c r="O3211" s="128"/>
      <c r="P3211" s="100"/>
      <c r="Q3211" s="103">
        <f t="shared" si="166"/>
        <v>4</v>
      </c>
      <c r="R3211" s="161"/>
      <c r="S3211" s="105"/>
      <c r="T3211" s="106"/>
      <c r="U3211" s="107" t="s">
        <v>6530</v>
      </c>
      <c r="V3211" s="108" t="s">
        <v>756</v>
      </c>
      <c r="W3211" s="109" t="s">
        <v>1908</v>
      </c>
      <c r="X3211" s="110" t="str">
        <f t="shared" si="6"/>
        <v/>
      </c>
      <c r="Y3211" s="110" t="str">
        <f t="shared" si="7"/>
        <v/>
      </c>
      <c r="Z3211" s="109" t="s">
        <v>797</v>
      </c>
      <c r="AA3211" s="109" t="s">
        <v>802</v>
      </c>
      <c r="AB3211" s="106"/>
      <c r="AC3211" s="158"/>
      <c r="AD3211" s="160"/>
      <c r="AE3211" s="127"/>
      <c r="AF3211" s="113"/>
      <c r="AG3211" s="165" t="str">
        <f t="array" ref="AG3211">XLOOKUP(F3211,'CLV2'!A:A,'CLV2'!E:E)</f>
        <v>2.FROZEN FOODS</v>
      </c>
      <c r="AH3211" s="115" t="str">
        <f t="array" ref="AH3211">XLOOKUP(F3211,'CLV2'!A:A,'CLV2'!F:F)</f>
        <v>3.PASTRY AND DESSERTS</v>
      </c>
      <c r="AI3211" s="115" t="str">
        <f t="shared" si="8"/>
        <v>Pack</v>
      </c>
      <c r="AJ3211" s="116">
        <f t="shared" si="9"/>
        <v>1</v>
      </c>
      <c r="AK3211" s="117" t="str">
        <f t="array" ref="AK3211">XLOOKUP(F3211,'GIÁ'!A:A,'GIÁ'!D:D)</f>
        <v>26872.96</v>
      </c>
      <c r="AL3211" s="118">
        <f t="shared" si="10"/>
        <v>107491.84</v>
      </c>
      <c r="AM3211" s="118">
        <f t="shared" si="11"/>
        <v>0</v>
      </c>
      <c r="AN3211" s="119">
        <f t="shared" si="12"/>
        <v>0</v>
      </c>
      <c r="AO3211" s="118">
        <f t="shared" si="13"/>
        <v>107491.84</v>
      </c>
      <c r="AP3211" s="121">
        <f t="shared" si="14"/>
        <v>0</v>
      </c>
      <c r="AQ3211" s="122"/>
      <c r="AR3211" s="119"/>
    </row>
    <row r="3212" ht="22.5" customHeight="1">
      <c r="A3212" s="89">
        <v>46233.0</v>
      </c>
      <c r="B3212" s="90">
        <v>0.6055555555555555</v>
      </c>
      <c r="C3212" s="91" t="s">
        <v>175</v>
      </c>
      <c r="D3212" s="129" t="str">
        <f t="array" ref="D3212">XLOOKUP(C3212,'DS ST'!A:A,'DS ST'!B:B)</f>
        <v>A112</v>
      </c>
      <c r="E3212" s="94" t="str">
        <f t="array" ref="E3212">XLOOKUP($F3212,'GIÁ'!$A:$A,'GIÁ'!$E:$E)</f>
        <v>ĐÔNG</v>
      </c>
      <c r="F3212" s="94">
        <v>8.938562334023E12</v>
      </c>
      <c r="G3212" s="95" t="s">
        <v>3181</v>
      </c>
      <c r="H3212" s="95" t="s">
        <v>57</v>
      </c>
      <c r="I3212" s="96">
        <v>6.0</v>
      </c>
      <c r="J3212" s="96">
        <v>0.0</v>
      </c>
      <c r="K3212" s="98">
        <f t="shared" si="4"/>
        <v>6</v>
      </c>
      <c r="L3212" s="99" t="s">
        <v>6952</v>
      </c>
      <c r="M3212" s="100" t="s">
        <v>6953</v>
      </c>
      <c r="N3212" s="101" t="str">
        <f t="shared" si="139"/>
        <v>PT1590229-T0018938562334023</v>
      </c>
      <c r="O3212" s="128"/>
      <c r="P3212" s="100"/>
      <c r="Q3212" s="103">
        <f t="shared" si="166"/>
        <v>6</v>
      </c>
      <c r="R3212" s="161"/>
      <c r="S3212" s="105"/>
      <c r="T3212" s="106"/>
      <c r="U3212" s="107" t="s">
        <v>6555</v>
      </c>
      <c r="V3212" s="108" t="s">
        <v>756</v>
      </c>
      <c r="W3212" s="109" t="s">
        <v>1908</v>
      </c>
      <c r="X3212" s="110" t="str">
        <f t="shared" si="6"/>
        <v/>
      </c>
      <c r="Y3212" s="110" t="str">
        <f t="shared" si="7"/>
        <v/>
      </c>
      <c r="Z3212" s="109" t="s">
        <v>797</v>
      </c>
      <c r="AA3212" s="109" t="s">
        <v>802</v>
      </c>
      <c r="AB3212" s="106"/>
      <c r="AC3212" s="158"/>
      <c r="AD3212" s="160"/>
      <c r="AE3212" s="127"/>
      <c r="AF3212" s="113"/>
      <c r="AG3212" s="165" t="str">
        <f t="array" ref="AG3212">XLOOKUP(F3212,'CLV2'!A:A,'CLV2'!E:E)</f>
        <v>2.FROZEN FOODS</v>
      </c>
      <c r="AH3212" s="115" t="str">
        <f t="array" ref="AH3212">XLOOKUP(F3212,'CLV2'!A:A,'CLV2'!F:F)</f>
        <v>3.PIZZA - READY MEALS</v>
      </c>
      <c r="AI3212" s="115" t="str">
        <f t="shared" si="8"/>
        <v>Pack</v>
      </c>
      <c r="AJ3212" s="116">
        <f t="shared" si="9"/>
        <v>1</v>
      </c>
      <c r="AK3212" s="117" t="str">
        <f t="array" ref="AK3212">XLOOKUP(F3212,'GIÁ'!A:A,'GIÁ'!D:D)</f>
        <v>43635.50</v>
      </c>
      <c r="AL3212" s="118">
        <f t="shared" si="10"/>
        <v>261813</v>
      </c>
      <c r="AM3212" s="118">
        <f t="shared" si="11"/>
        <v>0</v>
      </c>
      <c r="AN3212" s="119">
        <f t="shared" si="12"/>
        <v>0</v>
      </c>
      <c r="AO3212" s="118">
        <f t="shared" si="13"/>
        <v>261813</v>
      </c>
      <c r="AP3212" s="121">
        <f t="shared" si="14"/>
        <v>0</v>
      </c>
      <c r="AQ3212" s="122"/>
      <c r="AR3212" s="119"/>
    </row>
    <row r="3213" ht="22.5" customHeight="1">
      <c r="A3213" s="89">
        <v>46233.0</v>
      </c>
      <c r="B3213" s="90">
        <v>0.6055555555555555</v>
      </c>
      <c r="C3213" s="91" t="s">
        <v>175</v>
      </c>
      <c r="D3213" s="129" t="str">
        <f t="array" ref="D3213">XLOOKUP(C3213,'DS ST'!A:A,'DS ST'!B:B)</f>
        <v>A112</v>
      </c>
      <c r="E3213" s="94" t="str">
        <f t="array" ref="E3213">XLOOKUP($F3213,'GIÁ'!$A:$A,'GIÁ'!$E:$E)</f>
        <v>ĐÔNG</v>
      </c>
      <c r="F3213" s="94">
        <v>8.93623909005E12</v>
      </c>
      <c r="G3213" s="95" t="s">
        <v>2717</v>
      </c>
      <c r="H3213" s="95" t="s">
        <v>75</v>
      </c>
      <c r="I3213" s="96">
        <v>4.0</v>
      </c>
      <c r="J3213" s="96">
        <v>0.0</v>
      </c>
      <c r="K3213" s="98">
        <f t="shared" si="4"/>
        <v>4</v>
      </c>
      <c r="L3213" s="99" t="s">
        <v>6952</v>
      </c>
      <c r="M3213" s="100" t="s">
        <v>6953</v>
      </c>
      <c r="N3213" s="101" t="str">
        <f t="shared" si="139"/>
        <v>PT1590229-T0018936239090050</v>
      </c>
      <c r="O3213" s="128"/>
      <c r="P3213" s="100"/>
      <c r="Q3213" s="103">
        <f t="shared" si="166"/>
        <v>4</v>
      </c>
      <c r="R3213" s="161"/>
      <c r="S3213" s="105"/>
      <c r="T3213" s="106"/>
      <c r="U3213" s="107" t="s">
        <v>6538</v>
      </c>
      <c r="V3213" s="108" t="s">
        <v>756</v>
      </c>
      <c r="W3213" s="109" t="s">
        <v>1908</v>
      </c>
      <c r="X3213" s="110" t="str">
        <f t="shared" si="6"/>
        <v/>
      </c>
      <c r="Y3213" s="110" t="str">
        <f t="shared" si="7"/>
        <v/>
      </c>
      <c r="Z3213" s="109" t="s">
        <v>797</v>
      </c>
      <c r="AA3213" s="109" t="s">
        <v>802</v>
      </c>
      <c r="AB3213" s="106"/>
      <c r="AC3213" s="158"/>
      <c r="AD3213" s="160"/>
      <c r="AE3213" s="127"/>
      <c r="AF3213" s="113"/>
      <c r="AG3213" s="165" t="str">
        <f t="array" ref="AG3213">XLOOKUP(F3213,'CLV2'!A:A,'CLV2'!E:E)</f>
        <v>2.MEAT</v>
      </c>
      <c r="AH3213" s="115" t="str">
        <f t="array" ref="AH3213">XLOOKUP(F3213,'CLV2'!A:A,'CLV2'!F:F)</f>
        <v>3.FROZEN MEAT</v>
      </c>
      <c r="AI3213" s="115" t="str">
        <f t="shared" si="8"/>
        <v>Pack</v>
      </c>
      <c r="AJ3213" s="116">
        <f t="shared" si="9"/>
        <v>1</v>
      </c>
      <c r="AK3213" s="117" t="str">
        <f t="array" ref="AK3213">XLOOKUP(F3213,'GIÁ'!A:A,'GIÁ'!D:D)</f>
        <v>118354.38</v>
      </c>
      <c r="AL3213" s="118">
        <f t="shared" si="10"/>
        <v>473417.52</v>
      </c>
      <c r="AM3213" s="118">
        <f t="shared" si="11"/>
        <v>0</v>
      </c>
      <c r="AN3213" s="119">
        <f t="shared" si="12"/>
        <v>0</v>
      </c>
      <c r="AO3213" s="118">
        <f t="shared" si="13"/>
        <v>473417.52</v>
      </c>
      <c r="AP3213" s="121">
        <f t="shared" si="14"/>
        <v>0</v>
      </c>
      <c r="AQ3213" s="122"/>
      <c r="AR3213" s="119"/>
    </row>
    <row r="3214" ht="22.5" customHeight="1">
      <c r="A3214" s="89">
        <v>46233.0</v>
      </c>
      <c r="B3214" s="90">
        <v>0.6055555555555555</v>
      </c>
      <c r="C3214" s="91" t="s">
        <v>175</v>
      </c>
      <c r="D3214" s="129" t="str">
        <f t="array" ref="D3214">XLOOKUP(C3214,'DS ST'!A:A,'DS ST'!B:B)</f>
        <v>A112</v>
      </c>
      <c r="E3214" s="94" t="str">
        <f t="array" ref="E3214">XLOOKUP($F3214,'GIÁ'!$A:$A,'GIÁ'!$E:$E)</f>
        <v>ĐÔNG</v>
      </c>
      <c r="F3214" s="94">
        <v>8.936239090036E12</v>
      </c>
      <c r="G3214" s="95" t="s">
        <v>2713</v>
      </c>
      <c r="H3214" s="95" t="s">
        <v>75</v>
      </c>
      <c r="I3214" s="96">
        <v>2.0</v>
      </c>
      <c r="J3214" s="96">
        <v>0.0</v>
      </c>
      <c r="K3214" s="98">
        <f t="shared" si="4"/>
        <v>2</v>
      </c>
      <c r="L3214" s="99" t="s">
        <v>6952</v>
      </c>
      <c r="M3214" s="100" t="s">
        <v>6953</v>
      </c>
      <c r="N3214" s="101" t="str">
        <f t="shared" si="139"/>
        <v>PT1590229-T0018936239090036</v>
      </c>
      <c r="O3214" s="128"/>
      <c r="P3214" s="100"/>
      <c r="Q3214" s="103">
        <f t="shared" si="166"/>
        <v>2</v>
      </c>
      <c r="R3214" s="161"/>
      <c r="S3214" s="105"/>
      <c r="T3214" s="106"/>
      <c r="U3214" s="107" t="s">
        <v>6539</v>
      </c>
      <c r="V3214" s="108" t="s">
        <v>756</v>
      </c>
      <c r="W3214" s="109" t="s">
        <v>1908</v>
      </c>
      <c r="X3214" s="110" t="str">
        <f t="shared" si="6"/>
        <v/>
      </c>
      <c r="Y3214" s="110" t="str">
        <f t="shared" si="7"/>
        <v/>
      </c>
      <c r="Z3214" s="109" t="s">
        <v>797</v>
      </c>
      <c r="AA3214" s="109" t="s">
        <v>802</v>
      </c>
      <c r="AB3214" s="106"/>
      <c r="AC3214" s="158"/>
      <c r="AD3214" s="160"/>
      <c r="AE3214" s="127"/>
      <c r="AF3214" s="113"/>
      <c r="AG3214" s="165" t="str">
        <f t="array" ref="AG3214">XLOOKUP(F3214,'CLV2'!A:A,'CLV2'!E:E)</f>
        <v>2.MEAT</v>
      </c>
      <c r="AH3214" s="115" t="str">
        <f t="array" ref="AH3214">XLOOKUP(F3214,'CLV2'!A:A,'CLV2'!F:F)</f>
        <v>3.FROZEN MEAT</v>
      </c>
      <c r="AI3214" s="115" t="str">
        <f t="shared" si="8"/>
        <v>Pack</v>
      </c>
      <c r="AJ3214" s="116">
        <f t="shared" si="9"/>
        <v>1</v>
      </c>
      <c r="AK3214" s="117" t="str">
        <f t="array" ref="AK3214">XLOOKUP(F3214,'GIÁ'!A:A,'GIÁ'!D:D)</f>
        <v>47814.16</v>
      </c>
      <c r="AL3214" s="118">
        <f t="shared" si="10"/>
        <v>95628.32</v>
      </c>
      <c r="AM3214" s="118">
        <f t="shared" si="11"/>
        <v>0</v>
      </c>
      <c r="AN3214" s="119">
        <f t="shared" si="12"/>
        <v>0</v>
      </c>
      <c r="AO3214" s="118">
        <f t="shared" si="13"/>
        <v>95628.32</v>
      </c>
      <c r="AP3214" s="121">
        <f t="shared" si="14"/>
        <v>0</v>
      </c>
      <c r="AQ3214" s="122"/>
      <c r="AR3214" s="119"/>
    </row>
    <row r="3215" ht="22.5" customHeight="1">
      <c r="A3215" s="89">
        <v>46233.0</v>
      </c>
      <c r="B3215" s="90">
        <v>0.6055555555555555</v>
      </c>
      <c r="C3215" s="91" t="s">
        <v>175</v>
      </c>
      <c r="D3215" s="129" t="str">
        <f t="array" ref="D3215">XLOOKUP(C3215,'DS ST'!A:A,'DS ST'!B:B)</f>
        <v>A112</v>
      </c>
      <c r="E3215" s="94" t="str">
        <f t="array" ref="E3215">XLOOKUP($F3215,'GIÁ'!$A:$A,'GIÁ'!$E:$E)</f>
        <v>ĐÔNG</v>
      </c>
      <c r="F3215" s="94">
        <v>8.938535604597E12</v>
      </c>
      <c r="G3215" s="95" t="s">
        <v>3063</v>
      </c>
      <c r="H3215" s="95" t="s">
        <v>93</v>
      </c>
      <c r="I3215" s="96">
        <v>2.0</v>
      </c>
      <c r="J3215" s="96">
        <v>0.0</v>
      </c>
      <c r="K3215" s="98">
        <f t="shared" si="4"/>
        <v>2</v>
      </c>
      <c r="L3215" s="99" t="s">
        <v>6952</v>
      </c>
      <c r="M3215" s="100" t="s">
        <v>6953</v>
      </c>
      <c r="N3215" s="101" t="str">
        <f t="shared" si="139"/>
        <v>PT1590229-T0018938535604597</v>
      </c>
      <c r="O3215" s="128"/>
      <c r="P3215" s="100"/>
      <c r="Q3215" s="103">
        <f t="shared" si="166"/>
        <v>2</v>
      </c>
      <c r="R3215" s="161"/>
      <c r="S3215" s="105"/>
      <c r="T3215" s="106"/>
      <c r="U3215" s="107" t="s">
        <v>6542</v>
      </c>
      <c r="V3215" s="108" t="s">
        <v>756</v>
      </c>
      <c r="W3215" s="109" t="s">
        <v>1908</v>
      </c>
      <c r="X3215" s="110" t="str">
        <f t="shared" si="6"/>
        <v/>
      </c>
      <c r="Y3215" s="110" t="str">
        <f t="shared" si="7"/>
        <v/>
      </c>
      <c r="Z3215" s="109" t="s">
        <v>797</v>
      </c>
      <c r="AA3215" s="109" t="s">
        <v>802</v>
      </c>
      <c r="AB3215" s="106"/>
      <c r="AC3215" s="158"/>
      <c r="AD3215" s="160"/>
      <c r="AE3215" s="127"/>
      <c r="AF3215" s="113"/>
      <c r="AG3215" s="165" t="str">
        <f t="array" ref="AG3215">XLOOKUP(F3215,'CLV2'!A:A,'CLV2'!E:E)</f>
        <v>2.FISH AND SEAFOOD</v>
      </c>
      <c r="AH3215" s="115" t="str">
        <f t="array" ref="AH3215">XLOOKUP(F3215,'CLV2'!A:A,'CLV2'!F:F)</f>
        <v>3.FROZEN FISH AND SEAFOOD</v>
      </c>
      <c r="AI3215" s="115" t="str">
        <f t="shared" si="8"/>
        <v>Pack</v>
      </c>
      <c r="AJ3215" s="116">
        <f t="shared" si="9"/>
        <v>1</v>
      </c>
      <c r="AK3215" s="117" t="str">
        <f t="array" ref="AK3215">XLOOKUP(F3215,'GIÁ'!A:A,'GIÁ'!D:D)</f>
        <v>54841.46</v>
      </c>
      <c r="AL3215" s="118">
        <f t="shared" si="10"/>
        <v>109682.92</v>
      </c>
      <c r="AM3215" s="118">
        <f t="shared" si="11"/>
        <v>0</v>
      </c>
      <c r="AN3215" s="119">
        <f t="shared" si="12"/>
        <v>0</v>
      </c>
      <c r="AO3215" s="118">
        <f t="shared" si="13"/>
        <v>109682.92</v>
      </c>
      <c r="AP3215" s="121">
        <f t="shared" si="14"/>
        <v>0</v>
      </c>
      <c r="AQ3215" s="122"/>
      <c r="AR3215" s="119"/>
    </row>
    <row r="3216" ht="22.5" customHeight="1">
      <c r="A3216" s="89">
        <v>46233.0</v>
      </c>
      <c r="B3216" s="90">
        <v>0.6055555555555555</v>
      </c>
      <c r="C3216" s="91" t="s">
        <v>175</v>
      </c>
      <c r="D3216" s="129" t="str">
        <f t="array" ref="D3216">XLOOKUP(C3216,'DS ST'!A:A,'DS ST'!B:B)</f>
        <v>A112</v>
      </c>
      <c r="E3216" s="94" t="str">
        <f t="array" ref="E3216">XLOOKUP($F3216,'GIÁ'!$A:$A,'GIÁ'!$E:$E)</f>
        <v>ĐÔNG</v>
      </c>
      <c r="F3216" s="94">
        <v>8.938559140026E12</v>
      </c>
      <c r="G3216" s="95" t="s">
        <v>3177</v>
      </c>
      <c r="H3216" s="95" t="s">
        <v>57</v>
      </c>
      <c r="I3216" s="96">
        <v>4.0</v>
      </c>
      <c r="J3216" s="96">
        <v>0.0</v>
      </c>
      <c r="K3216" s="98">
        <f t="shared" si="4"/>
        <v>4</v>
      </c>
      <c r="L3216" s="99" t="s">
        <v>6952</v>
      </c>
      <c r="M3216" s="100" t="s">
        <v>6953</v>
      </c>
      <c r="N3216" s="101" t="str">
        <f t="shared" si="139"/>
        <v>PT1590229-T0018938559140026</v>
      </c>
      <c r="O3216" s="128"/>
      <c r="P3216" s="100"/>
      <c r="Q3216" s="103">
        <f t="shared" si="166"/>
        <v>4</v>
      </c>
      <c r="R3216" s="161"/>
      <c r="S3216" s="105"/>
      <c r="T3216" s="106"/>
      <c r="U3216" s="107" t="s">
        <v>6544</v>
      </c>
      <c r="V3216" s="108" t="s">
        <v>756</v>
      </c>
      <c r="W3216" s="109" t="s">
        <v>1908</v>
      </c>
      <c r="X3216" s="110" t="str">
        <f t="shared" si="6"/>
        <v/>
      </c>
      <c r="Y3216" s="110" t="str">
        <f t="shared" si="7"/>
        <v/>
      </c>
      <c r="Z3216" s="109" t="s">
        <v>797</v>
      </c>
      <c r="AA3216" s="109" t="s">
        <v>802</v>
      </c>
      <c r="AB3216" s="106"/>
      <c r="AC3216" s="158"/>
      <c r="AD3216" s="160"/>
      <c r="AE3216" s="127"/>
      <c r="AF3216" s="113"/>
      <c r="AG3216" s="165" t="str">
        <f t="array" ref="AG3216">XLOOKUP(F3216,'CLV2'!A:A,'CLV2'!E:E)</f>
        <v>2.MEAT</v>
      </c>
      <c r="AH3216" s="115" t="str">
        <f t="array" ref="AH3216">XLOOKUP(F3216,'CLV2'!A:A,'CLV2'!F:F)</f>
        <v>3.FROZEN MEAT</v>
      </c>
      <c r="AI3216" s="115" t="str">
        <f t="shared" si="8"/>
        <v>Pack</v>
      </c>
      <c r="AJ3216" s="116">
        <f t="shared" si="9"/>
        <v>1</v>
      </c>
      <c r="AK3216" s="117" t="str">
        <f t="array" ref="AK3216">XLOOKUP(F3216,'GIÁ'!A:A,'GIÁ'!D:D)</f>
        <v>122581.24</v>
      </c>
      <c r="AL3216" s="118">
        <f t="shared" si="10"/>
        <v>490324.96</v>
      </c>
      <c r="AM3216" s="118">
        <f t="shared" si="11"/>
        <v>0</v>
      </c>
      <c r="AN3216" s="119">
        <f t="shared" si="12"/>
        <v>0</v>
      </c>
      <c r="AO3216" s="118">
        <f t="shared" si="13"/>
        <v>490324.96</v>
      </c>
      <c r="AP3216" s="121">
        <f t="shared" si="14"/>
        <v>0</v>
      </c>
      <c r="AQ3216" s="122"/>
      <c r="AR3216" s="119"/>
    </row>
    <row r="3217" ht="22.5" customHeight="1">
      <c r="A3217" s="89">
        <v>46233.0</v>
      </c>
      <c r="B3217" s="90">
        <v>0.6055555555555555</v>
      </c>
      <c r="C3217" s="91" t="s">
        <v>175</v>
      </c>
      <c r="D3217" s="129" t="str">
        <f t="array" ref="D3217">XLOOKUP(C3217,'DS ST'!A:A,'DS ST'!B:B)</f>
        <v>A112</v>
      </c>
      <c r="E3217" s="94" t="str">
        <f t="array" ref="E3217">XLOOKUP($F3217,'GIÁ'!$A:$A,'GIÁ'!$E:$E)</f>
        <v>ĐÔNG</v>
      </c>
      <c r="F3217" s="94">
        <v>8.936187610423E12</v>
      </c>
      <c r="G3217" s="95" t="s">
        <v>2596</v>
      </c>
      <c r="H3217" s="95" t="s">
        <v>224</v>
      </c>
      <c r="I3217" s="96">
        <v>2.0</v>
      </c>
      <c r="J3217" s="96">
        <v>0.0</v>
      </c>
      <c r="K3217" s="98">
        <f t="shared" si="4"/>
        <v>2</v>
      </c>
      <c r="L3217" s="99" t="s">
        <v>6952</v>
      </c>
      <c r="M3217" s="100" t="s">
        <v>6953</v>
      </c>
      <c r="N3217" s="101" t="str">
        <f t="shared" si="139"/>
        <v>PT1590229-T0018936187610423</v>
      </c>
      <c r="O3217" s="128"/>
      <c r="P3217" s="100"/>
      <c r="Q3217" s="103">
        <f t="shared" si="166"/>
        <v>2</v>
      </c>
      <c r="R3217" s="161"/>
      <c r="S3217" s="105"/>
      <c r="T3217" s="106"/>
      <c r="U3217" s="107" t="s">
        <v>6569</v>
      </c>
      <c r="V3217" s="108" t="s">
        <v>756</v>
      </c>
      <c r="W3217" s="109" t="s">
        <v>1908</v>
      </c>
      <c r="X3217" s="110" t="str">
        <f t="shared" si="6"/>
        <v/>
      </c>
      <c r="Y3217" s="110" t="str">
        <f t="shared" si="7"/>
        <v/>
      </c>
      <c r="Z3217" s="109" t="s">
        <v>797</v>
      </c>
      <c r="AA3217" s="109" t="s">
        <v>802</v>
      </c>
      <c r="AB3217" s="106"/>
      <c r="AC3217" s="158"/>
      <c r="AD3217" s="160"/>
      <c r="AE3217" s="127"/>
      <c r="AF3217" s="113"/>
      <c r="AG3217" s="165" t="str">
        <f t="array" ref="AG3217">XLOOKUP(F3217,'CLV2'!A:A,'CLV2'!E:E)</f>
        <v>2.FISH AND SEAFOOD</v>
      </c>
      <c r="AH3217" s="115" t="str">
        <f t="array" ref="AH3217">XLOOKUP(F3217,'CLV2'!A:A,'CLV2'!F:F)</f>
        <v>3.FROZEN FISH AND SEAFOOD</v>
      </c>
      <c r="AI3217" s="115" t="str">
        <f t="shared" si="8"/>
        <v>Pack</v>
      </c>
      <c r="AJ3217" s="116">
        <f t="shared" si="9"/>
        <v>1</v>
      </c>
      <c r="AK3217" s="117" t="str">
        <f t="array" ref="AK3217">XLOOKUP(F3217,'GIÁ'!A:A,'GIÁ'!D:D)</f>
        <v>241040.00</v>
      </c>
      <c r="AL3217" s="118">
        <f t="shared" si="10"/>
        <v>482080</v>
      </c>
      <c r="AM3217" s="118">
        <f t="shared" si="11"/>
        <v>0</v>
      </c>
      <c r="AN3217" s="119">
        <f t="shared" si="12"/>
        <v>0</v>
      </c>
      <c r="AO3217" s="118">
        <f t="shared" si="13"/>
        <v>482080</v>
      </c>
      <c r="AP3217" s="121">
        <f t="shared" si="14"/>
        <v>0</v>
      </c>
      <c r="AQ3217" s="122"/>
      <c r="AR3217" s="119"/>
    </row>
    <row r="3218" ht="22.5" customHeight="1">
      <c r="A3218" s="89">
        <v>46233.0</v>
      </c>
      <c r="B3218" s="90">
        <v>0.49236111111111114</v>
      </c>
      <c r="C3218" s="91" t="s">
        <v>175</v>
      </c>
      <c r="D3218" s="129" t="str">
        <f t="array" ref="D3218">XLOOKUP(C3218,'DS ST'!A:A,'DS ST'!B:B)</f>
        <v>A112</v>
      </c>
      <c r="E3218" s="94" t="str">
        <f t="array" ref="E3218">XLOOKUP($F3218,'GIÁ'!$A:$A,'GIÁ'!$E:$E)</f>
        <v>MÁT</v>
      </c>
      <c r="F3218" s="94">
        <v>10165.0</v>
      </c>
      <c r="G3218" s="95" t="s">
        <v>77</v>
      </c>
      <c r="H3218" s="95" t="s">
        <v>75</v>
      </c>
      <c r="I3218" s="96">
        <v>2.0</v>
      </c>
      <c r="J3218" s="96">
        <v>1.0</v>
      </c>
      <c r="K3218" s="98">
        <f t="shared" si="4"/>
        <v>1</v>
      </c>
      <c r="L3218" s="99" t="s">
        <v>6954</v>
      </c>
      <c r="M3218" s="100" t="s">
        <v>6955</v>
      </c>
      <c r="N3218" s="101" t="str">
        <f t="shared" si="139"/>
        <v>TRBA11218010165</v>
      </c>
      <c r="O3218" s="128"/>
      <c r="P3218" s="100"/>
      <c r="Q3218" s="103">
        <f t="shared" si="166"/>
        <v>1</v>
      </c>
      <c r="R3218" s="161"/>
      <c r="S3218" s="105"/>
      <c r="T3218" s="106"/>
      <c r="U3218" s="107"/>
      <c r="V3218" s="108" t="s">
        <v>756</v>
      </c>
      <c r="W3218" s="109" t="s">
        <v>1312</v>
      </c>
      <c r="X3218" s="110" t="str">
        <f t="shared" si="6"/>
        <v/>
      </c>
      <c r="Y3218" s="110" t="str">
        <f t="shared" si="7"/>
        <v/>
      </c>
      <c r="Z3218" s="139" t="str">
        <f t="shared" ref="Z3218:Z3233" si="169">IF(N(Q3218)&lt;=0,"",IF(ISNUMBER(SEARCH("Thiếu kiện",V3218)),"Kho đông mát",IF(AND(N(Q3218)&gt;0,N(P3218)&gt;0,OR(ISNUMBER(SEARCH("Hình KDB",U3218)),ISNUMBER(SEARCH("Hình tele",U3218)),ISNUMBER(SEARCH("sai code",U3218)),ISNUMBER(SEARCH("ST nhận",U3218)))),"Kho đông mát",IF(AND(W3218="DC giao thiếu",OR(ISNUMBER(SEARCH("Hình KDB",U3218)),ISNUMBER(SEARCH("Hình tele",U3218)),ISNUMBER(SEARCH("sai code",U3218)))),"Kho đông mát",IF(W3218="DC giao thiếu","Chưa xác định",IF(AND(W3218="DC pick sai",OR(ISNUMBER(SEARCH("Hình KDB",U3218)),ISNUMBER(SEARCH("Hình tele",U3218)),ISNUMBER(SEARCH("sai code",U3218)),ISNUMBER(SEARCH("ST nhận",U3218)))),"Kho đông mát",IF(W3218="DC pick sai","Chưa xác định",IF(AND(W3218="Hao hụt",N(O3218)&gt;0,OR(ISNUMBER(SEARCH("Hình KDB",U3218)),ISNUMBER(SEARCH("Hình tele",U3218)),ISNUMBER(SEARCH("sai code",U3218)),ISNUMBER(SEARCH("ST nhận",U3218)))),"Kho đông mát",IF(W3218="Hao hụt","Chưa xác định",IF(OR(W3218="VT giao sai điểm",W3218="Không đạt nhiệt độ",W3218="TX giao thiếu kiện",W3218="Hàng không đạt CL"),"Kho đông mát",IF(W3218="Chưa xác định","Chưa xác định",IF(N(P3218)&gt;0,"Chưa xác định",""))))))))))))</f>
        <v>Chưa xác định</v>
      </c>
      <c r="AA3218" s="109" t="s">
        <v>5260</v>
      </c>
      <c r="AB3218" s="106"/>
      <c r="AC3218" s="158"/>
      <c r="AD3218" s="160"/>
      <c r="AE3218" s="127"/>
      <c r="AF3218" s="113"/>
      <c r="AG3218" s="165" t="str">
        <f t="array" ref="AG3218">XLOOKUP(F3218,'CLV2'!A:A,'CLV2'!E:E)</f>
        <v>2.FRUITS</v>
      </c>
      <c r="AH3218" s="115" t="str">
        <f t="array" ref="AH3218">XLOOKUP(F3218,'CLV2'!A:A,'CLV2'!F:F)</f>
        <v>3.IMPORT FRUITS</v>
      </c>
      <c r="AI3218" s="115" t="str">
        <f t="shared" si="8"/>
        <v>Pack</v>
      </c>
      <c r="AJ3218" s="116">
        <f t="shared" si="9"/>
        <v>0.5</v>
      </c>
      <c r="AK3218" s="117" t="str">
        <f t="array" ref="AK3218">XLOOKUP(F3218,'GIÁ'!A:A,'GIÁ'!D:D)</f>
        <v>72832.86</v>
      </c>
      <c r="AL3218" s="118">
        <f t="shared" si="10"/>
        <v>72832.86</v>
      </c>
      <c r="AM3218" s="118">
        <f t="shared" si="11"/>
        <v>0</v>
      </c>
      <c r="AN3218" s="119">
        <f t="shared" si="12"/>
        <v>0</v>
      </c>
      <c r="AO3218" s="118">
        <f t="shared" si="13"/>
        <v>0</v>
      </c>
      <c r="AP3218" s="121">
        <f t="shared" si="14"/>
        <v>72832.86</v>
      </c>
      <c r="AQ3218" s="122"/>
      <c r="AR3218" s="119"/>
    </row>
    <row r="3219" ht="22.5" customHeight="1">
      <c r="A3219" s="89">
        <v>46233.0</v>
      </c>
      <c r="B3219" s="90">
        <v>0.49236111111111114</v>
      </c>
      <c r="C3219" s="91" t="s">
        <v>175</v>
      </c>
      <c r="D3219" s="129" t="str">
        <f t="array" ref="D3219">XLOOKUP(C3219,'DS ST'!A:A,'DS ST'!B:B)</f>
        <v>A112</v>
      </c>
      <c r="E3219" s="94" t="str">
        <f t="array" ref="E3219">XLOOKUP($F3219,'GIÁ'!$A:$A,'GIÁ'!$E:$E)</f>
        <v>MÁT</v>
      </c>
      <c r="F3219" s="94">
        <v>8.934673605823E12</v>
      </c>
      <c r="G3219" s="95" t="s">
        <v>1689</v>
      </c>
      <c r="H3219" s="95" t="s">
        <v>57</v>
      </c>
      <c r="I3219" s="96">
        <v>51.0</v>
      </c>
      <c r="J3219" s="96">
        <v>48.0</v>
      </c>
      <c r="K3219" s="98">
        <f t="shared" si="4"/>
        <v>3</v>
      </c>
      <c r="L3219" s="99" t="s">
        <v>6954</v>
      </c>
      <c r="M3219" s="100" t="s">
        <v>6955</v>
      </c>
      <c r="N3219" s="101" t="str">
        <f t="shared" si="139"/>
        <v>TRBA1121808934673605823</v>
      </c>
      <c r="O3219" s="128"/>
      <c r="P3219" s="100"/>
      <c r="Q3219" s="103">
        <f t="shared" si="166"/>
        <v>3</v>
      </c>
      <c r="R3219" s="161"/>
      <c r="S3219" s="105"/>
      <c r="T3219" s="106"/>
      <c r="U3219" s="107"/>
      <c r="V3219" s="108" t="s">
        <v>756</v>
      </c>
      <c r="W3219" s="109" t="s">
        <v>1312</v>
      </c>
      <c r="X3219" s="110" t="str">
        <f t="shared" si="6"/>
        <v/>
      </c>
      <c r="Y3219" s="110" t="str">
        <f t="shared" si="7"/>
        <v/>
      </c>
      <c r="Z3219" s="139" t="str">
        <f t="shared" si="169"/>
        <v>Chưa xác định</v>
      </c>
      <c r="AA3219" s="109" t="s">
        <v>5260</v>
      </c>
      <c r="AB3219" s="106"/>
      <c r="AC3219" s="158"/>
      <c r="AD3219" s="160"/>
      <c r="AE3219" s="127"/>
      <c r="AF3219" s="113"/>
      <c r="AG3219" s="165" t="str">
        <f t="array" ref="AG3219">XLOOKUP(F3219,'CLV2'!A:A,'CLV2'!E:E)</f>
        <v>2.DAIRY</v>
      </c>
      <c r="AH3219" s="115" t="str">
        <f t="array" ref="AH3219">XLOOKUP(F3219,'CLV2'!A:A,'CLV2'!F:F)</f>
        <v>3.YOGURT</v>
      </c>
      <c r="AI3219" s="115" t="str">
        <f t="shared" si="8"/>
        <v>Pack</v>
      </c>
      <c r="AJ3219" s="116">
        <f t="shared" si="9"/>
        <v>0.05882352941</v>
      </c>
      <c r="AK3219" s="117" t="str">
        <f t="array" ref="AK3219">XLOOKUP(F3219,'GIÁ'!A:A,'GIÁ'!D:D)</f>
        <v>5402.30</v>
      </c>
      <c r="AL3219" s="118">
        <f t="shared" si="10"/>
        <v>16206.9</v>
      </c>
      <c r="AM3219" s="118">
        <f t="shared" si="11"/>
        <v>0</v>
      </c>
      <c r="AN3219" s="119">
        <f t="shared" si="12"/>
        <v>0</v>
      </c>
      <c r="AO3219" s="118">
        <f t="shared" si="13"/>
        <v>0</v>
      </c>
      <c r="AP3219" s="121">
        <f t="shared" si="14"/>
        <v>16206.9</v>
      </c>
      <c r="AQ3219" s="122"/>
      <c r="AR3219" s="119"/>
    </row>
    <row r="3220" ht="22.5" customHeight="1">
      <c r="A3220" s="89">
        <v>46233.0</v>
      </c>
      <c r="B3220" s="90">
        <v>0.49236111111111114</v>
      </c>
      <c r="C3220" s="91" t="s">
        <v>175</v>
      </c>
      <c r="D3220" s="129" t="str">
        <f t="array" ref="D3220">XLOOKUP(C3220,'DS ST'!A:A,'DS ST'!B:B)</f>
        <v>A112</v>
      </c>
      <c r="E3220" s="94" t="str">
        <f t="array" ref="E3220">XLOOKUP($F3220,'GIÁ'!$A:$A,'GIÁ'!$E:$E)</f>
        <v>MÁT</v>
      </c>
      <c r="F3220" s="94">
        <v>8.936012063066E12</v>
      </c>
      <c r="G3220" s="95" t="s">
        <v>2161</v>
      </c>
      <c r="H3220" s="95" t="s">
        <v>57</v>
      </c>
      <c r="I3220" s="96">
        <v>24.0</v>
      </c>
      <c r="J3220" s="96">
        <v>20.0</v>
      </c>
      <c r="K3220" s="98">
        <f t="shared" si="4"/>
        <v>4</v>
      </c>
      <c r="L3220" s="99" t="s">
        <v>6954</v>
      </c>
      <c r="M3220" s="100" t="s">
        <v>6956</v>
      </c>
      <c r="N3220" s="101" t="str">
        <f t="shared" si="139"/>
        <v>TRBA1121878936012063066</v>
      </c>
      <c r="O3220" s="128"/>
      <c r="P3220" s="100"/>
      <c r="Q3220" s="103">
        <f t="shared" si="166"/>
        <v>4</v>
      </c>
      <c r="R3220" s="161"/>
      <c r="S3220" s="105"/>
      <c r="T3220" s="106"/>
      <c r="U3220" s="107"/>
      <c r="V3220" s="108" t="s">
        <v>756</v>
      </c>
      <c r="W3220" s="109" t="s">
        <v>1312</v>
      </c>
      <c r="X3220" s="110" t="str">
        <f t="shared" si="6"/>
        <v/>
      </c>
      <c r="Y3220" s="110" t="str">
        <f t="shared" si="7"/>
        <v/>
      </c>
      <c r="Z3220" s="139" t="str">
        <f t="shared" si="169"/>
        <v>Chưa xác định</v>
      </c>
      <c r="AA3220" s="109" t="s">
        <v>5260</v>
      </c>
      <c r="AB3220" s="106"/>
      <c r="AC3220" s="158"/>
      <c r="AD3220" s="160"/>
      <c r="AE3220" s="127"/>
      <c r="AF3220" s="113"/>
      <c r="AG3220" s="165" t="str">
        <f t="array" ref="AG3220">XLOOKUP(F3220,'CLV2'!A:A,'CLV2'!E:E)</f>
        <v>2.DAIRY</v>
      </c>
      <c r="AH3220" s="115" t="str">
        <f t="array" ref="AH3220">XLOOKUP(F3220,'CLV2'!A:A,'CLV2'!F:F)</f>
        <v>3.YOGURT</v>
      </c>
      <c r="AI3220" s="115" t="str">
        <f t="shared" si="8"/>
        <v>Pack</v>
      </c>
      <c r="AJ3220" s="116">
        <f t="shared" si="9"/>
        <v>0.1666666667</v>
      </c>
      <c r="AK3220" s="117" t="str">
        <f t="array" ref="AK3220">XLOOKUP(F3220,'GIÁ'!A:A,'GIÁ'!D:D)</f>
        <v>6380.00</v>
      </c>
      <c r="AL3220" s="118">
        <f t="shared" si="10"/>
        <v>25520</v>
      </c>
      <c r="AM3220" s="118">
        <f t="shared" si="11"/>
        <v>0</v>
      </c>
      <c r="AN3220" s="119">
        <f t="shared" si="12"/>
        <v>0</v>
      </c>
      <c r="AO3220" s="118">
        <f t="shared" si="13"/>
        <v>0</v>
      </c>
      <c r="AP3220" s="121">
        <f t="shared" si="14"/>
        <v>25520</v>
      </c>
      <c r="AQ3220" s="122"/>
      <c r="AR3220" s="119"/>
    </row>
    <row r="3221" ht="22.5" customHeight="1">
      <c r="A3221" s="89">
        <v>46233.0</v>
      </c>
      <c r="B3221" s="90">
        <v>0.5305555555555556</v>
      </c>
      <c r="C3221" s="91" t="s">
        <v>1260</v>
      </c>
      <c r="D3221" s="129" t="str">
        <f t="array" ref="D3221">XLOOKUP(C3221,'DS ST'!A:A,'DS ST'!B:B)</f>
        <v>HHG</v>
      </c>
      <c r="E3221" s="94" t="str">
        <f t="array" ref="E3221">XLOOKUP($F3221,'GIÁ'!$A:$A,'GIÁ'!$E:$E)</f>
        <v>MÁT</v>
      </c>
      <c r="F3221" s="94">
        <v>8.934673605823E12</v>
      </c>
      <c r="G3221" s="95" t="s">
        <v>1689</v>
      </c>
      <c r="H3221" s="95" t="s">
        <v>57</v>
      </c>
      <c r="I3221" s="96">
        <v>51.0</v>
      </c>
      <c r="J3221" s="96">
        <v>48.0</v>
      </c>
      <c r="K3221" s="98">
        <f t="shared" si="4"/>
        <v>3</v>
      </c>
      <c r="L3221" s="99" t="s">
        <v>6957</v>
      </c>
      <c r="M3221" s="100" t="s">
        <v>6958</v>
      </c>
      <c r="N3221" s="101" t="str">
        <f t="shared" si="139"/>
        <v>TRBHHG62518934673605823</v>
      </c>
      <c r="O3221" s="128"/>
      <c r="P3221" s="100"/>
      <c r="Q3221" s="103">
        <f t="shared" si="166"/>
        <v>3</v>
      </c>
      <c r="R3221" s="161"/>
      <c r="S3221" s="105"/>
      <c r="T3221" s="106"/>
      <c r="U3221" s="107"/>
      <c r="V3221" s="108" t="s">
        <v>756</v>
      </c>
      <c r="W3221" s="109" t="s">
        <v>1312</v>
      </c>
      <c r="X3221" s="110" t="str">
        <f t="shared" si="6"/>
        <v/>
      </c>
      <c r="Y3221" s="110" t="str">
        <f t="shared" si="7"/>
        <v/>
      </c>
      <c r="Z3221" s="139" t="str">
        <f t="shared" si="169"/>
        <v>Chưa xác định</v>
      </c>
      <c r="AA3221" s="109" t="s">
        <v>5260</v>
      </c>
      <c r="AB3221" s="106"/>
      <c r="AC3221" s="158"/>
      <c r="AD3221" s="160"/>
      <c r="AE3221" s="127"/>
      <c r="AF3221" s="113"/>
      <c r="AG3221" s="165" t="str">
        <f t="array" ref="AG3221">XLOOKUP(F3221,'CLV2'!A:A,'CLV2'!E:E)</f>
        <v>2.DAIRY</v>
      </c>
      <c r="AH3221" s="115" t="str">
        <f t="array" ref="AH3221">XLOOKUP(F3221,'CLV2'!A:A,'CLV2'!F:F)</f>
        <v>3.YOGURT</v>
      </c>
      <c r="AI3221" s="115" t="str">
        <f t="shared" si="8"/>
        <v>Pack</v>
      </c>
      <c r="AJ3221" s="116">
        <f t="shared" si="9"/>
        <v>0.05882352941</v>
      </c>
      <c r="AK3221" s="117" t="str">
        <f t="array" ref="AK3221">XLOOKUP(F3221,'GIÁ'!A:A,'GIÁ'!D:D)</f>
        <v>5402.30</v>
      </c>
      <c r="AL3221" s="118">
        <f t="shared" si="10"/>
        <v>16206.9</v>
      </c>
      <c r="AM3221" s="118">
        <f t="shared" si="11"/>
        <v>0</v>
      </c>
      <c r="AN3221" s="119">
        <f t="shared" si="12"/>
        <v>0</v>
      </c>
      <c r="AO3221" s="118">
        <f t="shared" si="13"/>
        <v>0</v>
      </c>
      <c r="AP3221" s="121">
        <f t="shared" si="14"/>
        <v>16206.9</v>
      </c>
      <c r="AQ3221" s="122"/>
      <c r="AR3221" s="119"/>
    </row>
    <row r="3222" ht="22.5" customHeight="1">
      <c r="A3222" s="89">
        <v>46233.0</v>
      </c>
      <c r="B3222" s="90">
        <v>0.5305555555555556</v>
      </c>
      <c r="C3222" s="91" t="s">
        <v>1260</v>
      </c>
      <c r="D3222" s="129" t="str">
        <f t="array" ref="D3222">XLOOKUP(C3222,'DS ST'!A:A,'DS ST'!B:B)</f>
        <v>HHG</v>
      </c>
      <c r="E3222" s="94" t="str">
        <f t="array" ref="E3222">XLOOKUP($F3222,'GIÁ'!$A:$A,'GIÁ'!$E:$E)</f>
        <v>MÁT</v>
      </c>
      <c r="F3222" s="94">
        <v>8.935007117135E12</v>
      </c>
      <c r="G3222" s="95" t="s">
        <v>1809</v>
      </c>
      <c r="H3222" s="95" t="s">
        <v>1785</v>
      </c>
      <c r="I3222" s="96">
        <v>4.0</v>
      </c>
      <c r="J3222" s="96">
        <v>0.0</v>
      </c>
      <c r="K3222" s="98">
        <f t="shared" si="4"/>
        <v>4</v>
      </c>
      <c r="L3222" s="99" t="s">
        <v>6957</v>
      </c>
      <c r="M3222" s="100" t="s">
        <v>6959</v>
      </c>
      <c r="N3222" s="101" t="str">
        <f t="shared" si="139"/>
        <v>PT1590540-T0018935007117135</v>
      </c>
      <c r="O3222" s="128"/>
      <c r="P3222" s="145">
        <v>4.0</v>
      </c>
      <c r="Q3222" s="103">
        <f t="shared" si="166"/>
        <v>0</v>
      </c>
      <c r="R3222" s="161" t="s">
        <v>6960</v>
      </c>
      <c r="S3222" s="105"/>
      <c r="T3222" s="106"/>
      <c r="U3222" s="107"/>
      <c r="V3222" s="108" t="s">
        <v>756</v>
      </c>
      <c r="W3222" s="109" t="s">
        <v>1908</v>
      </c>
      <c r="X3222" s="110" t="str">
        <f t="shared" si="6"/>
        <v/>
      </c>
      <c r="Y3222" s="110" t="str">
        <f t="shared" si="7"/>
        <v>Siêu thị</v>
      </c>
      <c r="Z3222" s="139" t="str">
        <f t="shared" si="169"/>
        <v/>
      </c>
      <c r="AA3222" s="109" t="s">
        <v>802</v>
      </c>
      <c r="AB3222" s="106"/>
      <c r="AC3222" s="158"/>
      <c r="AD3222" s="160"/>
      <c r="AE3222" s="127"/>
      <c r="AF3222" s="113"/>
      <c r="AG3222" s="165" t="str">
        <f t="array" ref="AG3222">XLOOKUP(F3222,'CLV2'!A:A,'CLV2'!E:E)</f>
        <v>2.DAIRY</v>
      </c>
      <c r="AH3222" s="115" t="str">
        <f t="array" ref="AH3222">XLOOKUP(F3222,'CLV2'!A:A,'CLV2'!F:F)</f>
        <v>3.FRESH MILK</v>
      </c>
      <c r="AI3222" s="115" t="str">
        <f t="shared" si="8"/>
        <v>Pack</v>
      </c>
      <c r="AJ3222" s="116">
        <f t="shared" si="9"/>
        <v>1</v>
      </c>
      <c r="AK3222" s="117" t="str">
        <f t="array" ref="AK3222">XLOOKUP(F3222,'GIÁ'!A:A,'GIÁ'!D:D)</f>
        <v>18613.38</v>
      </c>
      <c r="AL3222" s="118">
        <f t="shared" si="10"/>
        <v>74453.52</v>
      </c>
      <c r="AM3222" s="118">
        <f t="shared" si="11"/>
        <v>0</v>
      </c>
      <c r="AN3222" s="119">
        <f t="shared" si="12"/>
        <v>74453.52</v>
      </c>
      <c r="AO3222" s="118">
        <f t="shared" si="13"/>
        <v>0</v>
      </c>
      <c r="AP3222" s="121">
        <f t="shared" si="14"/>
        <v>0</v>
      </c>
      <c r="AQ3222" s="122"/>
      <c r="AR3222" s="119"/>
    </row>
    <row r="3223" ht="22.5" customHeight="1">
      <c r="A3223" s="89">
        <v>46233.0</v>
      </c>
      <c r="B3223" s="90">
        <v>0.6208333333333333</v>
      </c>
      <c r="C3223" s="91" t="s">
        <v>269</v>
      </c>
      <c r="D3223" s="129" t="str">
        <f t="array" ref="D3223">XLOOKUP(C3223,'DS ST'!A:A,'DS ST'!B:B)</f>
        <v>A120</v>
      </c>
      <c r="E3223" s="94" t="str">
        <f t="array" ref="E3223">XLOOKUP($F3223,'GIÁ'!$A:$A,'GIÁ'!$E:$E)</f>
        <v>MÁT</v>
      </c>
      <c r="F3223" s="94">
        <v>8.934673605823E12</v>
      </c>
      <c r="G3223" s="95" t="s">
        <v>1689</v>
      </c>
      <c r="H3223" s="95" t="s">
        <v>57</v>
      </c>
      <c r="I3223" s="96">
        <v>52.0</v>
      </c>
      <c r="J3223" s="96">
        <v>48.0</v>
      </c>
      <c r="K3223" s="98">
        <f t="shared" si="4"/>
        <v>4</v>
      </c>
      <c r="L3223" s="99" t="s">
        <v>6961</v>
      </c>
      <c r="M3223" s="100" t="s">
        <v>6962</v>
      </c>
      <c r="N3223" s="101" t="str">
        <f t="shared" si="139"/>
        <v>TRBA12062548934673605823</v>
      </c>
      <c r="O3223" s="128"/>
      <c r="P3223" s="100"/>
      <c r="Q3223" s="103">
        <f t="shared" si="166"/>
        <v>4</v>
      </c>
      <c r="R3223" s="161"/>
      <c r="S3223" s="105"/>
      <c r="T3223" s="106"/>
      <c r="U3223" s="107"/>
      <c r="V3223" s="108" t="s">
        <v>756</v>
      </c>
      <c r="W3223" s="109" t="s">
        <v>1312</v>
      </c>
      <c r="X3223" s="110" t="str">
        <f t="shared" si="6"/>
        <v/>
      </c>
      <c r="Y3223" s="110" t="str">
        <f t="shared" si="7"/>
        <v/>
      </c>
      <c r="Z3223" s="139" t="str">
        <f t="shared" si="169"/>
        <v>Chưa xác định</v>
      </c>
      <c r="AA3223" s="109" t="s">
        <v>5260</v>
      </c>
      <c r="AB3223" s="106"/>
      <c r="AC3223" s="158"/>
      <c r="AD3223" s="160"/>
      <c r="AE3223" s="127"/>
      <c r="AF3223" s="113"/>
      <c r="AG3223" s="165" t="str">
        <f t="array" ref="AG3223">XLOOKUP(F3223,'CLV2'!A:A,'CLV2'!E:E)</f>
        <v>2.DAIRY</v>
      </c>
      <c r="AH3223" s="115" t="str">
        <f t="array" ref="AH3223">XLOOKUP(F3223,'CLV2'!A:A,'CLV2'!F:F)</f>
        <v>3.YOGURT</v>
      </c>
      <c r="AI3223" s="115" t="str">
        <f t="shared" si="8"/>
        <v>Pack</v>
      </c>
      <c r="AJ3223" s="116">
        <f t="shared" si="9"/>
        <v>0.07692307692</v>
      </c>
      <c r="AK3223" s="117" t="str">
        <f t="array" ref="AK3223">XLOOKUP(F3223,'GIÁ'!A:A,'GIÁ'!D:D)</f>
        <v>5402.30</v>
      </c>
      <c r="AL3223" s="118">
        <f t="shared" si="10"/>
        <v>21609.2</v>
      </c>
      <c r="AM3223" s="118">
        <f t="shared" si="11"/>
        <v>0</v>
      </c>
      <c r="AN3223" s="119">
        <f t="shared" si="12"/>
        <v>0</v>
      </c>
      <c r="AO3223" s="118">
        <f t="shared" si="13"/>
        <v>0</v>
      </c>
      <c r="AP3223" s="121">
        <f t="shared" si="14"/>
        <v>21609.2</v>
      </c>
      <c r="AQ3223" s="122"/>
      <c r="AR3223" s="119"/>
    </row>
    <row r="3224" ht="22.5" customHeight="1">
      <c r="A3224" s="89">
        <v>46233.0</v>
      </c>
      <c r="B3224" s="90">
        <v>0.6208333333333333</v>
      </c>
      <c r="C3224" s="91" t="s">
        <v>269</v>
      </c>
      <c r="D3224" s="129" t="str">
        <f t="array" ref="D3224">XLOOKUP(C3224,'DS ST'!A:A,'DS ST'!B:B)</f>
        <v>A120</v>
      </c>
      <c r="E3224" s="94" t="str">
        <f t="array" ref="E3224">XLOOKUP($F3224,'GIÁ'!$A:$A,'GIÁ'!$E:$E)</f>
        <v>MÁT</v>
      </c>
      <c r="F3224" s="94">
        <v>11749.0</v>
      </c>
      <c r="G3224" s="95" t="s">
        <v>1038</v>
      </c>
      <c r="H3224" s="95" t="s">
        <v>75</v>
      </c>
      <c r="I3224" s="96">
        <v>1.0</v>
      </c>
      <c r="J3224" s="96">
        <v>0.0</v>
      </c>
      <c r="K3224" s="98">
        <f t="shared" si="4"/>
        <v>1</v>
      </c>
      <c r="L3224" s="99" t="s">
        <v>6961</v>
      </c>
      <c r="M3224" s="100" t="s">
        <v>6963</v>
      </c>
      <c r="N3224" s="101" t="str">
        <f t="shared" si="139"/>
        <v>TRBA120625911749</v>
      </c>
      <c r="O3224" s="128"/>
      <c r="P3224" s="100"/>
      <c r="Q3224" s="103">
        <f t="shared" si="166"/>
        <v>1</v>
      </c>
      <c r="R3224" s="161"/>
      <c r="S3224" s="105"/>
      <c r="T3224" s="106"/>
      <c r="U3224" s="107"/>
      <c r="V3224" s="108" t="s">
        <v>756</v>
      </c>
      <c r="W3224" s="109" t="s">
        <v>1312</v>
      </c>
      <c r="X3224" s="110" t="str">
        <f t="shared" si="6"/>
        <v/>
      </c>
      <c r="Y3224" s="110" t="str">
        <f t="shared" si="7"/>
        <v/>
      </c>
      <c r="Z3224" s="139" t="str">
        <f t="shared" si="169"/>
        <v>Chưa xác định</v>
      </c>
      <c r="AA3224" s="109" t="s">
        <v>5260</v>
      </c>
      <c r="AB3224" s="106"/>
      <c r="AC3224" s="158"/>
      <c r="AD3224" s="160"/>
      <c r="AE3224" s="127"/>
      <c r="AF3224" s="113"/>
      <c r="AG3224" s="165" t="str">
        <f t="array" ref="AG3224">XLOOKUP(F3224,'CLV2'!A:A,'CLV2'!E:E)</f>
        <v>2.FRUITS</v>
      </c>
      <c r="AH3224" s="115" t="str">
        <f t="array" ref="AH3224">XLOOKUP(F3224,'CLV2'!A:A,'CLV2'!F:F)</f>
        <v>3.IMPORT FRUITS</v>
      </c>
      <c r="AI3224" s="115" t="str">
        <f t="shared" si="8"/>
        <v>Pack</v>
      </c>
      <c r="AJ3224" s="116">
        <f t="shared" si="9"/>
        <v>1</v>
      </c>
      <c r="AK3224" s="117" t="str">
        <f t="array" ref="AK3224">XLOOKUP(F3224,'GIÁ'!A:A,'GIÁ'!D:D)</f>
        <v>60163.65</v>
      </c>
      <c r="AL3224" s="118">
        <f t="shared" si="10"/>
        <v>60163.65</v>
      </c>
      <c r="AM3224" s="118">
        <f t="shared" si="11"/>
        <v>0</v>
      </c>
      <c r="AN3224" s="119">
        <f t="shared" si="12"/>
        <v>0</v>
      </c>
      <c r="AO3224" s="118">
        <f t="shared" si="13"/>
        <v>0</v>
      </c>
      <c r="AP3224" s="121">
        <f t="shared" si="14"/>
        <v>60163.65</v>
      </c>
      <c r="AQ3224" s="122"/>
      <c r="AR3224" s="119"/>
    </row>
    <row r="3225" ht="22.5" customHeight="1">
      <c r="A3225" s="89">
        <v>46233.0</v>
      </c>
      <c r="B3225" s="90">
        <v>0.6208333333333333</v>
      </c>
      <c r="C3225" s="91" t="s">
        <v>269</v>
      </c>
      <c r="D3225" s="129" t="str">
        <f t="array" ref="D3225">XLOOKUP(C3225,'DS ST'!A:A,'DS ST'!B:B)</f>
        <v>A120</v>
      </c>
      <c r="E3225" s="94" t="str">
        <f t="array" ref="E3225">XLOOKUP($F3225,'GIÁ'!$A:$A,'GIÁ'!$E:$E)</f>
        <v>MÁT</v>
      </c>
      <c r="F3225" s="94">
        <v>8.934673613828E12</v>
      </c>
      <c r="G3225" s="95" t="s">
        <v>1700</v>
      </c>
      <c r="H3225" s="95" t="s">
        <v>57</v>
      </c>
      <c r="I3225" s="96">
        <v>40.0</v>
      </c>
      <c r="J3225" s="96">
        <v>4.0</v>
      </c>
      <c r="K3225" s="98">
        <f t="shared" si="4"/>
        <v>36</v>
      </c>
      <c r="L3225" s="99" t="s">
        <v>6961</v>
      </c>
      <c r="M3225" s="100" t="s">
        <v>6963</v>
      </c>
      <c r="N3225" s="101" t="str">
        <f t="shared" si="139"/>
        <v>TRBA12062598934673613828</v>
      </c>
      <c r="O3225" s="128"/>
      <c r="P3225" s="100"/>
      <c r="Q3225" s="103">
        <f t="shared" si="166"/>
        <v>36</v>
      </c>
      <c r="R3225" s="161"/>
      <c r="S3225" s="105"/>
      <c r="T3225" s="106"/>
      <c r="U3225" s="107"/>
      <c r="V3225" s="108" t="s">
        <v>756</v>
      </c>
      <c r="W3225" s="109" t="s">
        <v>1312</v>
      </c>
      <c r="X3225" s="110" t="str">
        <f t="shared" si="6"/>
        <v/>
      </c>
      <c r="Y3225" s="110" t="str">
        <f t="shared" si="7"/>
        <v/>
      </c>
      <c r="Z3225" s="139" t="str">
        <f t="shared" si="169"/>
        <v>Chưa xác định</v>
      </c>
      <c r="AA3225" s="109" t="s">
        <v>5260</v>
      </c>
      <c r="AB3225" s="106"/>
      <c r="AC3225" s="158"/>
      <c r="AD3225" s="160"/>
      <c r="AE3225" s="127"/>
      <c r="AF3225" s="113"/>
      <c r="AG3225" s="165" t="str">
        <f t="array" ref="AG3225">XLOOKUP(F3225,'CLV2'!A:A,'CLV2'!E:E)</f>
        <v>2.DAIRY</v>
      </c>
      <c r="AH3225" s="115" t="str">
        <f t="array" ref="AH3225">XLOOKUP(F3225,'CLV2'!A:A,'CLV2'!F:F)</f>
        <v>3.YOGURT</v>
      </c>
      <c r="AI3225" s="115" t="str">
        <f t="shared" si="8"/>
        <v>Pack</v>
      </c>
      <c r="AJ3225" s="116">
        <f t="shared" si="9"/>
        <v>0.9</v>
      </c>
      <c r="AK3225" s="117" t="str">
        <f t="array" ref="AK3225">XLOOKUP(F3225,'GIÁ'!A:A,'GIÁ'!D:D)</f>
        <v>5423.65</v>
      </c>
      <c r="AL3225" s="118">
        <f t="shared" si="10"/>
        <v>195251.4</v>
      </c>
      <c r="AM3225" s="118">
        <f t="shared" si="11"/>
        <v>0</v>
      </c>
      <c r="AN3225" s="119">
        <f t="shared" si="12"/>
        <v>0</v>
      </c>
      <c r="AO3225" s="118">
        <f t="shared" si="13"/>
        <v>0</v>
      </c>
      <c r="AP3225" s="121">
        <f t="shared" si="14"/>
        <v>195251.4</v>
      </c>
      <c r="AQ3225" s="122"/>
      <c r="AR3225" s="119"/>
    </row>
    <row r="3226" ht="22.5" customHeight="1">
      <c r="A3226" s="89">
        <v>46233.0</v>
      </c>
      <c r="B3226" s="90">
        <v>0.6208333333333333</v>
      </c>
      <c r="C3226" s="91" t="s">
        <v>269</v>
      </c>
      <c r="D3226" s="129" t="str">
        <f t="array" ref="D3226">XLOOKUP(C3226,'DS ST'!A:A,'DS ST'!B:B)</f>
        <v>A120</v>
      </c>
      <c r="E3226" s="94" t="str">
        <f t="array" ref="E3226">XLOOKUP($F3226,'GIÁ'!$A:$A,'GIÁ'!$E:$E)</f>
        <v>MÁT</v>
      </c>
      <c r="F3226" s="94">
        <v>8.936012063066E12</v>
      </c>
      <c r="G3226" s="95" t="s">
        <v>2161</v>
      </c>
      <c r="H3226" s="95" t="s">
        <v>57</v>
      </c>
      <c r="I3226" s="96">
        <v>24.0</v>
      </c>
      <c r="J3226" s="96">
        <v>20.0</v>
      </c>
      <c r="K3226" s="98">
        <f t="shared" si="4"/>
        <v>4</v>
      </c>
      <c r="L3226" s="99" t="s">
        <v>6961</v>
      </c>
      <c r="M3226" s="100" t="s">
        <v>6963</v>
      </c>
      <c r="N3226" s="101" t="str">
        <f t="shared" si="139"/>
        <v>TRBA12062598936012063066</v>
      </c>
      <c r="O3226" s="128"/>
      <c r="P3226" s="100"/>
      <c r="Q3226" s="103">
        <f t="shared" si="166"/>
        <v>4</v>
      </c>
      <c r="R3226" s="161"/>
      <c r="S3226" s="105"/>
      <c r="T3226" s="106"/>
      <c r="U3226" s="107"/>
      <c r="V3226" s="108" t="s">
        <v>756</v>
      </c>
      <c r="W3226" s="109" t="s">
        <v>1312</v>
      </c>
      <c r="X3226" s="110" t="str">
        <f t="shared" si="6"/>
        <v/>
      </c>
      <c r="Y3226" s="110" t="str">
        <f t="shared" si="7"/>
        <v/>
      </c>
      <c r="Z3226" s="139" t="str">
        <f t="shared" si="169"/>
        <v>Chưa xác định</v>
      </c>
      <c r="AA3226" s="109" t="s">
        <v>5260</v>
      </c>
      <c r="AB3226" s="106"/>
      <c r="AC3226" s="158"/>
      <c r="AD3226" s="160"/>
      <c r="AE3226" s="127"/>
      <c r="AF3226" s="113"/>
      <c r="AG3226" s="165" t="str">
        <f t="array" ref="AG3226">XLOOKUP(F3226,'CLV2'!A:A,'CLV2'!E:E)</f>
        <v>2.DAIRY</v>
      </c>
      <c r="AH3226" s="115" t="str">
        <f t="array" ref="AH3226">XLOOKUP(F3226,'CLV2'!A:A,'CLV2'!F:F)</f>
        <v>3.YOGURT</v>
      </c>
      <c r="AI3226" s="115" t="str">
        <f t="shared" si="8"/>
        <v>Pack</v>
      </c>
      <c r="AJ3226" s="116">
        <f t="shared" si="9"/>
        <v>0.1666666667</v>
      </c>
      <c r="AK3226" s="117" t="str">
        <f t="array" ref="AK3226">XLOOKUP(F3226,'GIÁ'!A:A,'GIÁ'!D:D)</f>
        <v>6380.00</v>
      </c>
      <c r="AL3226" s="118">
        <f t="shared" si="10"/>
        <v>25520</v>
      </c>
      <c r="AM3226" s="118">
        <f t="shared" si="11"/>
        <v>0</v>
      </c>
      <c r="AN3226" s="119">
        <f t="shared" si="12"/>
        <v>0</v>
      </c>
      <c r="AO3226" s="118">
        <f t="shared" si="13"/>
        <v>0</v>
      </c>
      <c r="AP3226" s="121">
        <f t="shared" si="14"/>
        <v>25520</v>
      </c>
      <c r="AQ3226" s="122"/>
      <c r="AR3226" s="119"/>
    </row>
    <row r="3227" ht="22.5" customHeight="1">
      <c r="A3227" s="89">
        <v>46233.0</v>
      </c>
      <c r="B3227" s="90">
        <v>0.6208333333333333</v>
      </c>
      <c r="C3227" s="91" t="s">
        <v>269</v>
      </c>
      <c r="D3227" s="129" t="str">
        <f t="array" ref="D3227">XLOOKUP(C3227,'DS ST'!A:A,'DS ST'!B:B)</f>
        <v>A120</v>
      </c>
      <c r="E3227" s="94" t="str">
        <f t="array" ref="E3227">XLOOKUP($F3227,'GIÁ'!$A:$A,'GIÁ'!$E:$E)</f>
        <v>MÁT</v>
      </c>
      <c r="F3227" s="94">
        <v>1100151.0</v>
      </c>
      <c r="G3227" s="95" t="s">
        <v>278</v>
      </c>
      <c r="H3227" s="95" t="s">
        <v>273</v>
      </c>
      <c r="I3227" s="96">
        <v>17.0</v>
      </c>
      <c r="J3227" s="96">
        <v>14.4</v>
      </c>
      <c r="K3227" s="98">
        <f t="shared" si="4"/>
        <v>2.6</v>
      </c>
      <c r="L3227" s="99" t="s">
        <v>6961</v>
      </c>
      <c r="M3227" s="100" t="s">
        <v>6964</v>
      </c>
      <c r="N3227" s="101" t="str">
        <f t="shared" si="139"/>
        <v>TRBA12062621100151</v>
      </c>
      <c r="O3227" s="128"/>
      <c r="P3227" s="100"/>
      <c r="Q3227" s="103">
        <f t="shared" si="166"/>
        <v>2.6</v>
      </c>
      <c r="R3227" s="161"/>
      <c r="S3227" s="105"/>
      <c r="T3227" s="106"/>
      <c r="U3227" s="107"/>
      <c r="V3227" s="108" t="s">
        <v>756</v>
      </c>
      <c r="W3227" s="109" t="s">
        <v>1312</v>
      </c>
      <c r="X3227" s="110" t="str">
        <f t="shared" si="6"/>
        <v/>
      </c>
      <c r="Y3227" s="110" t="str">
        <f t="shared" si="7"/>
        <v/>
      </c>
      <c r="Z3227" s="139" t="str">
        <f t="shared" si="169"/>
        <v>Chưa xác định</v>
      </c>
      <c r="AA3227" s="109" t="s">
        <v>5260</v>
      </c>
      <c r="AB3227" s="106"/>
      <c r="AC3227" s="158"/>
      <c r="AD3227" s="160"/>
      <c r="AE3227" s="127"/>
      <c r="AF3227" s="113"/>
      <c r="AG3227" s="165" t="str">
        <f t="array" ref="AG3227">XLOOKUP(F3227,'CLV2'!A:A,'CLV2'!E:E)</f>
        <v>2.FRUITS</v>
      </c>
      <c r="AH3227" s="115" t="str">
        <f t="array" ref="AH3227">XLOOKUP(F3227,'CLV2'!A:A,'CLV2'!F:F)</f>
        <v>3.IMPORT FRUITS</v>
      </c>
      <c r="AI3227" s="115" t="str">
        <f t="shared" si="8"/>
        <v>KG</v>
      </c>
      <c r="AJ3227" s="116">
        <f t="shared" si="9"/>
        <v>0.1529411765</v>
      </c>
      <c r="AK3227" s="117" t="str">
        <f t="array" ref="AK3227">XLOOKUP(F3227,'GIÁ'!A:A,'GIÁ'!D:D)</f>
        <v>86609.14</v>
      </c>
      <c r="AL3227" s="118">
        <f t="shared" si="10"/>
        <v>225183.764</v>
      </c>
      <c r="AM3227" s="118">
        <f t="shared" si="11"/>
        <v>0</v>
      </c>
      <c r="AN3227" s="119">
        <f t="shared" si="12"/>
        <v>0</v>
      </c>
      <c r="AO3227" s="118">
        <f t="shared" si="13"/>
        <v>0</v>
      </c>
      <c r="AP3227" s="121">
        <f t="shared" si="14"/>
        <v>225183.764</v>
      </c>
      <c r="AQ3227" s="122"/>
      <c r="AR3227" s="119"/>
    </row>
    <row r="3228" ht="22.5" customHeight="1">
      <c r="A3228" s="89">
        <v>46233.0</v>
      </c>
      <c r="B3228" s="90">
        <v>0.6208333333333333</v>
      </c>
      <c r="C3228" s="91" t="s">
        <v>269</v>
      </c>
      <c r="D3228" s="129" t="str">
        <f t="array" ref="D3228">XLOOKUP(C3228,'DS ST'!A:A,'DS ST'!B:B)</f>
        <v>A120</v>
      </c>
      <c r="E3228" s="94" t="str">
        <f t="array" ref="E3228">XLOOKUP($F3228,'GIÁ'!$A:$A,'GIÁ'!$E:$E)</f>
        <v>MÁT</v>
      </c>
      <c r="F3228" s="94">
        <v>11764.0</v>
      </c>
      <c r="G3228" s="95" t="s">
        <v>1067</v>
      </c>
      <c r="H3228" s="95" t="s">
        <v>75</v>
      </c>
      <c r="I3228" s="96">
        <v>1.0</v>
      </c>
      <c r="J3228" s="96">
        <v>0.0</v>
      </c>
      <c r="K3228" s="98">
        <f t="shared" si="4"/>
        <v>1</v>
      </c>
      <c r="L3228" s="99" t="s">
        <v>6961</v>
      </c>
      <c r="M3228" s="100" t="s">
        <v>6965</v>
      </c>
      <c r="N3228" s="101" t="str">
        <f t="shared" si="139"/>
        <v>TRBA12076611764</v>
      </c>
      <c r="O3228" s="128"/>
      <c r="P3228" s="100"/>
      <c r="Q3228" s="103">
        <f t="shared" si="166"/>
        <v>1</v>
      </c>
      <c r="R3228" s="161"/>
      <c r="S3228" s="105"/>
      <c r="T3228" s="106"/>
      <c r="U3228" s="107"/>
      <c r="V3228" s="108" t="s">
        <v>756</v>
      </c>
      <c r="W3228" s="109" t="s">
        <v>1312</v>
      </c>
      <c r="X3228" s="110" t="str">
        <f t="shared" si="6"/>
        <v/>
      </c>
      <c r="Y3228" s="110" t="str">
        <f t="shared" si="7"/>
        <v/>
      </c>
      <c r="Z3228" s="139" t="str">
        <f t="shared" si="169"/>
        <v>Chưa xác định</v>
      </c>
      <c r="AA3228" s="109" t="s">
        <v>5260</v>
      </c>
      <c r="AB3228" s="106"/>
      <c r="AC3228" s="158"/>
      <c r="AD3228" s="160"/>
      <c r="AE3228" s="127"/>
      <c r="AF3228" s="113"/>
      <c r="AG3228" s="165" t="str">
        <f t="array" ref="AG3228">XLOOKUP(F3228,'CLV2'!A:A,'CLV2'!E:E)</f>
        <v>2.FRUITS</v>
      </c>
      <c r="AH3228" s="115" t="str">
        <f t="array" ref="AH3228">XLOOKUP(F3228,'CLV2'!A:A,'CLV2'!F:F)</f>
        <v>3.IMPORT FRUITS</v>
      </c>
      <c r="AI3228" s="115" t="str">
        <f t="shared" si="8"/>
        <v>Pack</v>
      </c>
      <c r="AJ3228" s="116">
        <f t="shared" si="9"/>
        <v>1</v>
      </c>
      <c r="AK3228" s="117" t="str">
        <f t="array" ref="AK3228">XLOOKUP(F3228,'GIÁ'!A:A,'GIÁ'!D:D)</f>
        <v>74360.00</v>
      </c>
      <c r="AL3228" s="118">
        <f t="shared" si="10"/>
        <v>74360</v>
      </c>
      <c r="AM3228" s="118">
        <f t="shared" si="11"/>
        <v>0</v>
      </c>
      <c r="AN3228" s="119">
        <f t="shared" si="12"/>
        <v>0</v>
      </c>
      <c r="AO3228" s="118">
        <f t="shared" si="13"/>
        <v>0</v>
      </c>
      <c r="AP3228" s="121">
        <f t="shared" si="14"/>
        <v>74360</v>
      </c>
      <c r="AQ3228" s="122"/>
      <c r="AR3228" s="119"/>
    </row>
    <row r="3229" ht="22.5" customHeight="1">
      <c r="A3229" s="89">
        <v>46233.0</v>
      </c>
      <c r="B3229" s="90">
        <v>0.61875</v>
      </c>
      <c r="C3229" s="91" t="s">
        <v>246</v>
      </c>
      <c r="D3229" s="129" t="str">
        <f t="array" ref="D3229">XLOOKUP(C3229,'DS ST'!A:A,'DS ST'!B:B)</f>
        <v>A118</v>
      </c>
      <c r="E3229" s="94" t="str">
        <f t="array" ref="E3229">XLOOKUP($F3229,'GIÁ'!$A:$A,'GIÁ'!$E:$E)</f>
        <v>MÁT</v>
      </c>
      <c r="F3229" s="94">
        <v>10165.0</v>
      </c>
      <c r="G3229" s="95" t="s">
        <v>77</v>
      </c>
      <c r="H3229" s="95" t="s">
        <v>75</v>
      </c>
      <c r="I3229" s="96">
        <v>2.0</v>
      </c>
      <c r="J3229" s="96">
        <v>0.0</v>
      </c>
      <c r="K3229" s="98">
        <f t="shared" si="4"/>
        <v>2</v>
      </c>
      <c r="L3229" s="99" t="s">
        <v>6966</v>
      </c>
      <c r="M3229" s="100" t="s">
        <v>6967</v>
      </c>
      <c r="N3229" s="101" t="str">
        <f t="shared" si="139"/>
        <v>TRBA118500010165</v>
      </c>
      <c r="O3229" s="128"/>
      <c r="P3229" s="100"/>
      <c r="Q3229" s="103">
        <f t="shared" si="166"/>
        <v>2</v>
      </c>
      <c r="R3229" s="161"/>
      <c r="S3229" s="105"/>
      <c r="T3229" s="106"/>
      <c r="U3229" s="107"/>
      <c r="V3229" s="108" t="s">
        <v>756</v>
      </c>
      <c r="W3229" s="109" t="s">
        <v>1312</v>
      </c>
      <c r="X3229" s="110" t="str">
        <f t="shared" si="6"/>
        <v/>
      </c>
      <c r="Y3229" s="110" t="str">
        <f t="shared" si="7"/>
        <v/>
      </c>
      <c r="Z3229" s="139" t="str">
        <f t="shared" si="169"/>
        <v>Chưa xác định</v>
      </c>
      <c r="AA3229" s="109" t="s">
        <v>5260</v>
      </c>
      <c r="AB3229" s="106"/>
      <c r="AC3229" s="158"/>
      <c r="AD3229" s="160"/>
      <c r="AE3229" s="127"/>
      <c r="AF3229" s="113"/>
      <c r="AG3229" s="165" t="str">
        <f t="array" ref="AG3229">XLOOKUP(F3229,'CLV2'!A:A,'CLV2'!E:E)</f>
        <v>2.FRUITS</v>
      </c>
      <c r="AH3229" s="115" t="str">
        <f t="array" ref="AH3229">XLOOKUP(F3229,'CLV2'!A:A,'CLV2'!F:F)</f>
        <v>3.IMPORT FRUITS</v>
      </c>
      <c r="AI3229" s="115" t="str">
        <f t="shared" si="8"/>
        <v>Pack</v>
      </c>
      <c r="AJ3229" s="116">
        <f t="shared" si="9"/>
        <v>1</v>
      </c>
      <c r="AK3229" s="117" t="str">
        <f t="array" ref="AK3229">XLOOKUP(F3229,'GIÁ'!A:A,'GIÁ'!D:D)</f>
        <v>72832.86</v>
      </c>
      <c r="AL3229" s="118">
        <f t="shared" si="10"/>
        <v>145665.72</v>
      </c>
      <c r="AM3229" s="118">
        <f t="shared" si="11"/>
        <v>0</v>
      </c>
      <c r="AN3229" s="119">
        <f t="shared" si="12"/>
        <v>0</v>
      </c>
      <c r="AO3229" s="118">
        <f t="shared" si="13"/>
        <v>0</v>
      </c>
      <c r="AP3229" s="121">
        <f t="shared" si="14"/>
        <v>145665.72</v>
      </c>
      <c r="AQ3229" s="122"/>
      <c r="AR3229" s="119"/>
    </row>
    <row r="3230" ht="22.5" customHeight="1">
      <c r="A3230" s="89">
        <v>46233.0</v>
      </c>
      <c r="B3230" s="90">
        <v>0.61875</v>
      </c>
      <c r="C3230" s="91" t="s">
        <v>246</v>
      </c>
      <c r="D3230" s="129" t="str">
        <f t="array" ref="D3230">XLOOKUP(C3230,'DS ST'!A:A,'DS ST'!B:B)</f>
        <v>A118</v>
      </c>
      <c r="E3230" s="94" t="str">
        <f t="array" ref="E3230">XLOOKUP($F3230,'GIÁ'!$A:$A,'GIÁ'!$E:$E)</f>
        <v>MÁT</v>
      </c>
      <c r="F3230" s="94">
        <v>8.850393991865E12</v>
      </c>
      <c r="G3230" s="95" t="s">
        <v>1512</v>
      </c>
      <c r="H3230" s="95" t="s">
        <v>57</v>
      </c>
      <c r="I3230" s="96">
        <v>4.0</v>
      </c>
      <c r="J3230" s="96">
        <v>0.0</v>
      </c>
      <c r="K3230" s="98">
        <f t="shared" si="4"/>
        <v>4</v>
      </c>
      <c r="L3230" s="99" t="s">
        <v>6966</v>
      </c>
      <c r="M3230" s="100" t="s">
        <v>6968</v>
      </c>
      <c r="N3230" s="101" t="str">
        <f t="shared" si="139"/>
        <v>TRBA11850058850393991865</v>
      </c>
      <c r="O3230" s="128"/>
      <c r="P3230" s="100"/>
      <c r="Q3230" s="103">
        <f t="shared" si="166"/>
        <v>4</v>
      </c>
      <c r="R3230" s="161"/>
      <c r="S3230" s="105"/>
      <c r="T3230" s="106"/>
      <c r="U3230" s="107"/>
      <c r="V3230" s="108" t="s">
        <v>756</v>
      </c>
      <c r="W3230" s="109" t="s">
        <v>1312</v>
      </c>
      <c r="X3230" s="110" t="str">
        <f t="shared" si="6"/>
        <v/>
      </c>
      <c r="Y3230" s="110" t="str">
        <f t="shared" si="7"/>
        <v/>
      </c>
      <c r="Z3230" s="139" t="str">
        <f t="shared" si="169"/>
        <v>Chưa xác định</v>
      </c>
      <c r="AA3230" s="109" t="s">
        <v>5260</v>
      </c>
      <c r="AB3230" s="106"/>
      <c r="AC3230" s="158"/>
      <c r="AD3230" s="160"/>
      <c r="AE3230" s="127"/>
      <c r="AF3230" s="113"/>
      <c r="AG3230" s="165" t="str">
        <f t="array" ref="AG3230">XLOOKUP(F3230,'CLV2'!A:A,'CLV2'!E:E)</f>
        <v>2.DAIRY</v>
      </c>
      <c r="AH3230" s="115" t="str">
        <f t="array" ref="AH3230">XLOOKUP(F3230,'CLV2'!A:A,'CLV2'!F:F)</f>
        <v>3.DRINKING YOGURT</v>
      </c>
      <c r="AI3230" s="115" t="str">
        <f t="shared" si="8"/>
        <v>Pack</v>
      </c>
      <c r="AJ3230" s="116">
        <f t="shared" si="9"/>
        <v>1</v>
      </c>
      <c r="AK3230" s="117" t="str">
        <f t="array" ref="AK3230">XLOOKUP(F3230,'GIÁ'!A:A,'GIÁ'!D:D)</f>
        <v>4585.49</v>
      </c>
      <c r="AL3230" s="118">
        <f t="shared" si="10"/>
        <v>18341.96</v>
      </c>
      <c r="AM3230" s="118">
        <f t="shared" si="11"/>
        <v>0</v>
      </c>
      <c r="AN3230" s="119">
        <f t="shared" si="12"/>
        <v>0</v>
      </c>
      <c r="AO3230" s="118">
        <f t="shared" si="13"/>
        <v>0</v>
      </c>
      <c r="AP3230" s="121">
        <f t="shared" si="14"/>
        <v>18341.96</v>
      </c>
      <c r="AQ3230" s="122"/>
      <c r="AR3230" s="119"/>
    </row>
    <row r="3231" ht="22.5" customHeight="1">
      <c r="A3231" s="89">
        <v>46233.0</v>
      </c>
      <c r="B3231" s="90">
        <v>0.5902777777777778</v>
      </c>
      <c r="C3231" s="91" t="s">
        <v>1684</v>
      </c>
      <c r="D3231" s="129" t="str">
        <f t="array" ref="D3231">XLOOKUP(C3231,'DS ST'!A:A,'DS ST'!B:B)</f>
        <v>TSO</v>
      </c>
      <c r="E3231" s="94" t="str">
        <f t="array" ref="E3231">XLOOKUP($F3231,'GIÁ'!$A:$A,'GIÁ'!$E:$E)</f>
        <v>MÁT</v>
      </c>
      <c r="F3231" s="94">
        <v>8.936076279366E12</v>
      </c>
      <c r="G3231" s="95" t="s">
        <v>2315</v>
      </c>
      <c r="H3231" s="95" t="s">
        <v>57</v>
      </c>
      <c r="I3231" s="96">
        <v>2.0</v>
      </c>
      <c r="J3231" s="96">
        <v>0.0</v>
      </c>
      <c r="K3231" s="98">
        <f t="shared" si="4"/>
        <v>2</v>
      </c>
      <c r="L3231" s="99" t="s">
        <v>6969</v>
      </c>
      <c r="M3231" s="100" t="s">
        <v>6970</v>
      </c>
      <c r="N3231" s="101" t="str">
        <f t="shared" si="139"/>
        <v>TRBTSO60198936076279366</v>
      </c>
      <c r="O3231" s="128"/>
      <c r="P3231" s="145">
        <v>2.0</v>
      </c>
      <c r="Q3231" s="103">
        <f t="shared" si="166"/>
        <v>0</v>
      </c>
      <c r="R3231" s="161" t="s">
        <v>6971</v>
      </c>
      <c r="S3231" s="105"/>
      <c r="T3231" s="106"/>
      <c r="U3231" s="107"/>
      <c r="V3231" s="108" t="s">
        <v>756</v>
      </c>
      <c r="W3231" s="109" t="s">
        <v>1908</v>
      </c>
      <c r="X3231" s="110" t="str">
        <f t="shared" si="6"/>
        <v/>
      </c>
      <c r="Y3231" s="110" t="str">
        <f t="shared" si="7"/>
        <v>Siêu thị</v>
      </c>
      <c r="Z3231" s="139" t="str">
        <f t="shared" si="169"/>
        <v/>
      </c>
      <c r="AA3231" s="109" t="s">
        <v>802</v>
      </c>
      <c r="AB3231" s="106"/>
      <c r="AC3231" s="158"/>
      <c r="AD3231" s="160"/>
      <c r="AE3231" s="127"/>
      <c r="AF3231" s="113"/>
      <c r="AG3231" s="165" t="str">
        <f t="array" ref="AG3231">XLOOKUP(F3231,'CLV2'!A:A,'CLV2'!E:E)</f>
        <v>2.BAKERY</v>
      </c>
      <c r="AH3231" s="115" t="str">
        <f t="array" ref="AH3231">XLOOKUP(F3231,'CLV2'!A:A,'CLV2'!F:F)</f>
        <v>3.CAKES</v>
      </c>
      <c r="AI3231" s="115" t="str">
        <f t="shared" si="8"/>
        <v>Pack</v>
      </c>
      <c r="AJ3231" s="116">
        <f t="shared" si="9"/>
        <v>1</v>
      </c>
      <c r="AK3231" s="117" t="str">
        <f t="array" ref="AK3231">XLOOKUP(F3231,'GIÁ'!A:A,'GIÁ'!D:D)</f>
        <v>23426.40</v>
      </c>
      <c r="AL3231" s="118">
        <f t="shared" si="10"/>
        <v>46852.8</v>
      </c>
      <c r="AM3231" s="118">
        <f t="shared" si="11"/>
        <v>0</v>
      </c>
      <c r="AN3231" s="119">
        <f t="shared" si="12"/>
        <v>46852.8</v>
      </c>
      <c r="AO3231" s="118">
        <f t="shared" si="13"/>
        <v>0</v>
      </c>
      <c r="AP3231" s="121">
        <f t="shared" si="14"/>
        <v>0</v>
      </c>
      <c r="AQ3231" s="122"/>
      <c r="AR3231" s="119"/>
    </row>
    <row r="3232" ht="22.5" customHeight="1">
      <c r="A3232" s="89">
        <v>46233.0</v>
      </c>
      <c r="B3232" s="90">
        <v>0.5902777777777778</v>
      </c>
      <c r="C3232" s="91" t="s">
        <v>1684</v>
      </c>
      <c r="D3232" s="129" t="str">
        <f t="array" ref="D3232">XLOOKUP(C3232,'DS ST'!A:A,'DS ST'!B:B)</f>
        <v>TSO</v>
      </c>
      <c r="E3232" s="94" t="str">
        <f t="array" ref="E3232">XLOOKUP($F3232,'GIÁ'!$A:$A,'GIÁ'!$E:$E)</f>
        <v>MÁT</v>
      </c>
      <c r="F3232" s="94">
        <v>8.936076279328E12</v>
      </c>
      <c r="G3232" s="95" t="s">
        <v>2313</v>
      </c>
      <c r="H3232" s="95" t="s">
        <v>57</v>
      </c>
      <c r="I3232" s="96">
        <v>8.0</v>
      </c>
      <c r="J3232" s="96">
        <v>0.0</v>
      </c>
      <c r="K3232" s="98">
        <f t="shared" si="4"/>
        <v>8</v>
      </c>
      <c r="L3232" s="99" t="s">
        <v>6969</v>
      </c>
      <c r="M3232" s="100" t="s">
        <v>6970</v>
      </c>
      <c r="N3232" s="101" t="str">
        <f t="shared" si="139"/>
        <v>TRBTSO60198936076279328</v>
      </c>
      <c r="O3232" s="128"/>
      <c r="P3232" s="145">
        <v>8.0</v>
      </c>
      <c r="Q3232" s="103">
        <f t="shared" si="166"/>
        <v>0</v>
      </c>
      <c r="R3232" s="161" t="s">
        <v>6971</v>
      </c>
      <c r="S3232" s="105"/>
      <c r="T3232" s="106"/>
      <c r="U3232" s="107"/>
      <c r="V3232" s="108" t="s">
        <v>756</v>
      </c>
      <c r="W3232" s="109" t="s">
        <v>1908</v>
      </c>
      <c r="X3232" s="110" t="str">
        <f t="shared" si="6"/>
        <v/>
      </c>
      <c r="Y3232" s="110" t="str">
        <f t="shared" si="7"/>
        <v>Siêu thị</v>
      </c>
      <c r="Z3232" s="139" t="str">
        <f t="shared" si="169"/>
        <v/>
      </c>
      <c r="AA3232" s="109" t="s">
        <v>802</v>
      </c>
      <c r="AB3232" s="106"/>
      <c r="AC3232" s="158"/>
      <c r="AD3232" s="160"/>
      <c r="AE3232" s="127"/>
      <c r="AF3232" s="113"/>
      <c r="AG3232" s="165" t="str">
        <f t="array" ref="AG3232">XLOOKUP(F3232,'CLV2'!A:A,'CLV2'!E:E)</f>
        <v>2.BAKERY</v>
      </c>
      <c r="AH3232" s="115" t="str">
        <f t="array" ref="AH3232">XLOOKUP(F3232,'CLV2'!A:A,'CLV2'!F:F)</f>
        <v>3.CAKES</v>
      </c>
      <c r="AI3232" s="115" t="str">
        <f t="shared" si="8"/>
        <v>Pack</v>
      </c>
      <c r="AJ3232" s="116">
        <f t="shared" si="9"/>
        <v>1</v>
      </c>
      <c r="AK3232" s="117" t="str">
        <f t="array" ref="AK3232">XLOOKUP(F3232,'GIÁ'!A:A,'GIÁ'!D:D)</f>
        <v>22950.25</v>
      </c>
      <c r="AL3232" s="118">
        <f t="shared" si="10"/>
        <v>183602</v>
      </c>
      <c r="AM3232" s="118">
        <f t="shared" si="11"/>
        <v>0</v>
      </c>
      <c r="AN3232" s="119">
        <f t="shared" si="12"/>
        <v>183602</v>
      </c>
      <c r="AO3232" s="118">
        <f t="shared" si="13"/>
        <v>0</v>
      </c>
      <c r="AP3232" s="121">
        <f t="shared" si="14"/>
        <v>0</v>
      </c>
      <c r="AQ3232" s="122"/>
      <c r="AR3232" s="119"/>
    </row>
    <row r="3233" ht="22.5" customHeight="1">
      <c r="A3233" s="89">
        <v>46233.0</v>
      </c>
      <c r="B3233" s="90">
        <v>0.5902777777777778</v>
      </c>
      <c r="C3233" s="91" t="s">
        <v>1684</v>
      </c>
      <c r="D3233" s="129" t="str">
        <f t="array" ref="D3233">XLOOKUP(C3233,'DS ST'!A:A,'DS ST'!B:B)</f>
        <v>TSO</v>
      </c>
      <c r="E3233" s="94" t="str">
        <f t="array" ref="E3233">XLOOKUP($F3233,'GIÁ'!$A:$A,'GIÁ'!$E:$E)</f>
        <v>MÁT</v>
      </c>
      <c r="F3233" s="94">
        <v>8.936219620178E12</v>
      </c>
      <c r="G3233" s="95" t="s">
        <v>2090</v>
      </c>
      <c r="H3233" s="95" t="s">
        <v>224</v>
      </c>
      <c r="I3233" s="96">
        <v>3.0</v>
      </c>
      <c r="J3233" s="96">
        <v>0.0</v>
      </c>
      <c r="K3233" s="98">
        <f t="shared" si="4"/>
        <v>3</v>
      </c>
      <c r="L3233" s="99" t="s">
        <v>6969</v>
      </c>
      <c r="M3233" s="100" t="s">
        <v>6970</v>
      </c>
      <c r="N3233" s="101" t="str">
        <f t="shared" si="139"/>
        <v>TRBTSO60198936219620178</v>
      </c>
      <c r="O3233" s="128"/>
      <c r="P3233" s="100"/>
      <c r="Q3233" s="103">
        <f t="shared" si="166"/>
        <v>3</v>
      </c>
      <c r="R3233" s="161"/>
      <c r="S3233" s="105"/>
      <c r="T3233" s="106"/>
      <c r="U3233" s="107"/>
      <c r="V3233" s="108" t="s">
        <v>756</v>
      </c>
      <c r="W3233" s="109" t="s">
        <v>1312</v>
      </c>
      <c r="X3233" s="110" t="str">
        <f t="shared" si="6"/>
        <v/>
      </c>
      <c r="Y3233" s="110" t="str">
        <f t="shared" si="7"/>
        <v/>
      </c>
      <c r="Z3233" s="139" t="str">
        <f t="shared" si="169"/>
        <v>Chưa xác định</v>
      </c>
      <c r="AA3233" s="109" t="s">
        <v>5260</v>
      </c>
      <c r="AB3233" s="106"/>
      <c r="AC3233" s="158"/>
      <c r="AD3233" s="160"/>
      <c r="AE3233" s="127"/>
      <c r="AF3233" s="113"/>
      <c r="AG3233" s="165" t="str">
        <f t="array" ref="AG3233">XLOOKUP(F3233,'CLV2'!A:A,'CLV2'!E:E)</f>
        <v>2.DELICA</v>
      </c>
      <c r="AH3233" s="115" t="str">
        <f t="array" ref="AH3233">XLOOKUP(F3233,'CLV2'!A:A,'CLV2'!F:F)</f>
        <v>3.COLD AND HOT DELICA</v>
      </c>
      <c r="AI3233" s="115" t="str">
        <f t="shared" si="8"/>
        <v>Pack</v>
      </c>
      <c r="AJ3233" s="116">
        <f t="shared" si="9"/>
        <v>1</v>
      </c>
      <c r="AK3233" s="117">
        <f t="array" ref="AK3233">XLOOKUP(F3233,'GIÁ'!A:A,'GIÁ'!D:D)</f>
        <v>6545</v>
      </c>
      <c r="AL3233" s="118">
        <f t="shared" si="10"/>
        <v>19635</v>
      </c>
      <c r="AM3233" s="118">
        <f t="shared" si="11"/>
        <v>0</v>
      </c>
      <c r="AN3233" s="119">
        <f t="shared" si="12"/>
        <v>0</v>
      </c>
      <c r="AO3233" s="118">
        <f t="shared" si="13"/>
        <v>0</v>
      </c>
      <c r="AP3233" s="121">
        <f t="shared" si="14"/>
        <v>19635</v>
      </c>
      <c r="AQ3233" s="122"/>
      <c r="AR3233" s="119"/>
    </row>
    <row r="3234" ht="22.5" customHeight="1">
      <c r="A3234" s="89">
        <v>46233.0</v>
      </c>
      <c r="B3234" s="90">
        <v>0.5902777777777778</v>
      </c>
      <c r="C3234" s="91" t="s">
        <v>1684</v>
      </c>
      <c r="D3234" s="129" t="str">
        <f t="array" ref="D3234">XLOOKUP(C3234,'DS ST'!A:A,'DS ST'!B:B)</f>
        <v>TSO</v>
      </c>
      <c r="E3234" s="94" t="str">
        <f t="array" ref="E3234">XLOOKUP($F3234,'GIÁ'!$A:$A,'GIÁ'!$E:$E)</f>
        <v>MÁT</v>
      </c>
      <c r="F3234" s="94">
        <v>8.93536020026E12</v>
      </c>
      <c r="G3234" s="95" t="s">
        <v>1978</v>
      </c>
      <c r="H3234" s="95" t="s">
        <v>57</v>
      </c>
      <c r="I3234" s="96">
        <v>1.0</v>
      </c>
      <c r="J3234" s="96">
        <v>0.0</v>
      </c>
      <c r="K3234" s="98">
        <f t="shared" si="4"/>
        <v>1</v>
      </c>
      <c r="L3234" s="99" t="s">
        <v>6969</v>
      </c>
      <c r="M3234" s="100" t="s">
        <v>6972</v>
      </c>
      <c r="N3234" s="101" t="str">
        <f t="shared" si="139"/>
        <v>TRBTSO60768935360200260</v>
      </c>
      <c r="O3234" s="128"/>
      <c r="P3234" s="145">
        <v>1.0</v>
      </c>
      <c r="Q3234" s="103">
        <f t="shared" si="166"/>
        <v>0</v>
      </c>
      <c r="R3234" s="161" t="s">
        <v>1982</v>
      </c>
      <c r="S3234" s="105"/>
      <c r="T3234" s="106"/>
      <c r="U3234" s="107"/>
      <c r="V3234" s="108" t="s">
        <v>756</v>
      </c>
      <c r="W3234" s="109" t="s">
        <v>1908</v>
      </c>
      <c r="X3234" s="110" t="s">
        <v>6973</v>
      </c>
      <c r="Y3234" s="110" t="s">
        <v>511</v>
      </c>
      <c r="Z3234" s="139" t="s">
        <v>6973</v>
      </c>
      <c r="AA3234" s="109" t="s">
        <v>802</v>
      </c>
      <c r="AB3234" s="106"/>
      <c r="AC3234" s="158"/>
      <c r="AD3234" s="160"/>
      <c r="AE3234" s="127"/>
      <c r="AF3234" s="113"/>
      <c r="AG3234" s="165" t="str">
        <f t="array" ref="AG3234">XLOOKUP(F3234,'CLV2'!A:A,'CLV2'!E:E)</f>
        <v>2.FRUITS</v>
      </c>
      <c r="AH3234" s="115" t="str">
        <f t="array" ref="AH3234">XLOOKUP(F3234,'CLV2'!A:A,'CLV2'!F:F)</f>
        <v>3.IMPORT FRUITS</v>
      </c>
      <c r="AI3234" s="115" t="str">
        <f t="shared" si="8"/>
        <v>Pack</v>
      </c>
      <c r="AJ3234" s="116">
        <f t="shared" si="9"/>
        <v>1</v>
      </c>
      <c r="AK3234" s="117" t="str">
        <f t="array" ref="AK3234">XLOOKUP(F3234,'GIÁ'!A:A,'GIÁ'!D:D)</f>
        <v>49000.00</v>
      </c>
      <c r="AL3234" s="118">
        <f t="shared" si="10"/>
        <v>49000</v>
      </c>
      <c r="AM3234" s="118">
        <f t="shared" si="11"/>
        <v>0</v>
      </c>
      <c r="AN3234" s="119">
        <f t="shared" si="12"/>
        <v>49000</v>
      </c>
      <c r="AO3234" s="118">
        <f t="shared" si="13"/>
        <v>0</v>
      </c>
      <c r="AP3234" s="121">
        <f t="shared" si="14"/>
        <v>0</v>
      </c>
      <c r="AQ3234" s="122"/>
      <c r="AR3234" s="119"/>
    </row>
    <row r="3235" ht="22.5" customHeight="1">
      <c r="A3235" s="89">
        <v>46233.0</v>
      </c>
      <c r="B3235" s="90">
        <v>0.5902777777777778</v>
      </c>
      <c r="C3235" s="91" t="s">
        <v>1684</v>
      </c>
      <c r="D3235" s="129" t="str">
        <f t="array" ref="D3235">XLOOKUP(C3235,'DS ST'!A:A,'DS ST'!B:B)</f>
        <v>TSO</v>
      </c>
      <c r="E3235" s="94" t="str">
        <f t="array" ref="E3235">XLOOKUP($F3235,'GIÁ'!$A:$A,'GIÁ'!$E:$E)</f>
        <v>MÁT</v>
      </c>
      <c r="F3235" s="94">
        <v>8.935335403436E12</v>
      </c>
      <c r="G3235" s="95" t="s">
        <v>2081</v>
      </c>
      <c r="H3235" s="95" t="s">
        <v>1206</v>
      </c>
      <c r="I3235" s="96">
        <v>15.0</v>
      </c>
      <c r="J3235" s="96">
        <v>14.0</v>
      </c>
      <c r="K3235" s="98">
        <f t="shared" si="4"/>
        <v>1</v>
      </c>
      <c r="L3235" s="99" t="s">
        <v>6969</v>
      </c>
      <c r="M3235" s="100" t="s">
        <v>6972</v>
      </c>
      <c r="N3235" s="101" t="str">
        <f t="shared" si="139"/>
        <v>TRBTSO60768935335403436</v>
      </c>
      <c r="O3235" s="128"/>
      <c r="P3235" s="100"/>
      <c r="Q3235" s="103">
        <f t="shared" si="166"/>
        <v>1</v>
      </c>
      <c r="R3235" s="161"/>
      <c r="S3235" s="105"/>
      <c r="T3235" s="106"/>
      <c r="U3235" s="107"/>
      <c r="V3235" s="108" t="s">
        <v>756</v>
      </c>
      <c r="W3235" s="109" t="s">
        <v>1312</v>
      </c>
      <c r="X3235" s="110" t="str">
        <f>IF(VALUE(O3235)&lt;=0,"",IF(TRIM(W3235)="Hao hụt","Hao hụt","Hao hụt"))</f>
        <v/>
      </c>
      <c r="Y3235" s="110" t="str">
        <f>IF(AND(N(P3235)&gt;0,OR(W3235="DC giao bù",W3235="VT giao sai điểm",W3235="ST nhập thiếu",W3235="DC pick sai",W3235="ST kiểm sai QT",W3235="ST thông tin sai/không phản hồi",W3235="DC thao tác sai")),"Siêu thị","")</f>
        <v/>
      </c>
      <c r="Z3235" s="139" t="str">
        <f>IF(N(Q3235)&lt;=0,"",IF(ISNUMBER(SEARCH("Thiếu kiện",V3235)),"Kho đông mát",IF(AND(N(Q3235)&gt;0,N(P3235)&gt;0,OR(ISNUMBER(SEARCH("Hình KDB",U3235)),ISNUMBER(SEARCH("Hình tele",U3235)),ISNUMBER(SEARCH("sai code",U3235)),ISNUMBER(SEARCH("ST nhận",U3235)))),"Kho đông mát",IF(AND(W3235="DC giao thiếu",OR(ISNUMBER(SEARCH("Hình KDB",U3235)),ISNUMBER(SEARCH("Hình tele",U3235)),ISNUMBER(SEARCH("sai code",U3235)))),"Kho đông mát",IF(W3235="DC giao thiếu","Chưa xác định",IF(AND(W3235="DC pick sai",OR(ISNUMBER(SEARCH("Hình KDB",U3235)),ISNUMBER(SEARCH("Hình tele",U3235)),ISNUMBER(SEARCH("sai code",U3235)),ISNUMBER(SEARCH("ST nhận",U3235)))),"Kho đông mát",IF(W3235="DC pick sai","Chưa xác định",IF(AND(W3235="Hao hụt",N(O3235)&gt;0,OR(ISNUMBER(SEARCH("Hình KDB",U3235)),ISNUMBER(SEARCH("Hình tele",U3235)),ISNUMBER(SEARCH("sai code",U3235)),ISNUMBER(SEARCH("ST nhận",U3235)))),"Kho đông mát",IF(W3235="Hao hụt","Chưa xác định",IF(OR(W3235="VT giao sai điểm",W3235="Không đạt nhiệt độ",W3235="TX giao thiếu kiện",W3235="Hàng không đạt CL"),"Kho đông mát",IF(W3235="Chưa xác định","Chưa xác định",IF(N(P3235)&gt;0,"Chưa xác định",""))))))))))))</f>
        <v>Chưa xác định</v>
      </c>
      <c r="AA3235" s="109" t="s">
        <v>5260</v>
      </c>
      <c r="AB3235" s="106"/>
      <c r="AC3235" s="158"/>
      <c r="AD3235" s="160"/>
      <c r="AE3235" s="127"/>
      <c r="AF3235" s="113"/>
      <c r="AG3235" s="165" t="str">
        <f t="array" ref="AG3235">XLOOKUP(F3235,'CLV2'!A:A,'CLV2'!E:E)</f>
        <v>2.DELICA</v>
      </c>
      <c r="AH3235" s="115" t="str">
        <f t="array" ref="AH3235">XLOOKUP(F3235,'CLV2'!A:A,'CLV2'!F:F)</f>
        <v>3.COLD AND HOT DELICA</v>
      </c>
      <c r="AI3235" s="115" t="str">
        <f t="shared" si="8"/>
        <v>Pack</v>
      </c>
      <c r="AJ3235" s="116">
        <f t="shared" si="9"/>
        <v>0.06666666667</v>
      </c>
      <c r="AK3235" s="117" t="str">
        <f t="array" ref="AK3235">XLOOKUP(F3235,'GIÁ'!A:A,'GIÁ'!D:D)</f>
        <v>12963.00</v>
      </c>
      <c r="AL3235" s="118">
        <f t="shared" si="10"/>
        <v>12963</v>
      </c>
      <c r="AM3235" s="118">
        <f t="shared" si="11"/>
        <v>0</v>
      </c>
      <c r="AN3235" s="119">
        <f t="shared" si="12"/>
        <v>0</v>
      </c>
      <c r="AO3235" s="118">
        <f t="shared" si="13"/>
        <v>0</v>
      </c>
      <c r="AP3235" s="121">
        <f t="shared" si="14"/>
        <v>12963</v>
      </c>
      <c r="AQ3235" s="122"/>
      <c r="AR3235" s="119"/>
    </row>
    <row r="3236" ht="22.5" customHeight="1">
      <c r="A3236" s="89">
        <v>46233.0</v>
      </c>
      <c r="B3236" s="90">
        <v>0.5902777777777778</v>
      </c>
      <c r="C3236" s="91" t="s">
        <v>1684</v>
      </c>
      <c r="D3236" s="129" t="str">
        <f t="array" ref="D3236">XLOOKUP(C3236,'DS ST'!A:A,'DS ST'!B:B)</f>
        <v>TSO</v>
      </c>
      <c r="E3236" s="94" t="str">
        <f t="array" ref="E3236">XLOOKUP($F3236,'GIÁ'!$A:$A,'GIÁ'!$E:$E)</f>
        <v>MÁT</v>
      </c>
      <c r="F3236" s="94">
        <v>8.936049694271E12</v>
      </c>
      <c r="G3236" s="95" t="s">
        <v>1986</v>
      </c>
      <c r="H3236" s="95" t="s">
        <v>1539</v>
      </c>
      <c r="I3236" s="96">
        <v>1.0</v>
      </c>
      <c r="J3236" s="96">
        <v>0.0</v>
      </c>
      <c r="K3236" s="98">
        <f t="shared" si="4"/>
        <v>1</v>
      </c>
      <c r="L3236" s="99" t="s">
        <v>6969</v>
      </c>
      <c r="M3236" s="100" t="s">
        <v>6974</v>
      </c>
      <c r="N3236" s="101" t="str">
        <f t="shared" si="139"/>
        <v>TRBTSO60788936049694271</v>
      </c>
      <c r="O3236" s="128"/>
      <c r="P3236" s="145">
        <v>1.0</v>
      </c>
      <c r="Q3236" s="103">
        <f t="shared" si="166"/>
        <v>0</v>
      </c>
      <c r="R3236" s="161" t="s">
        <v>1991</v>
      </c>
      <c r="S3236" s="105"/>
      <c r="T3236" s="106"/>
      <c r="U3236" s="107"/>
      <c r="V3236" s="108" t="s">
        <v>756</v>
      </c>
      <c r="W3236" s="109" t="s">
        <v>1908</v>
      </c>
      <c r="X3236" s="110" t="s">
        <v>6973</v>
      </c>
      <c r="Y3236" s="110" t="s">
        <v>511</v>
      </c>
      <c r="Z3236" s="139" t="s">
        <v>6973</v>
      </c>
      <c r="AA3236" s="109" t="s">
        <v>802</v>
      </c>
      <c r="AB3236" s="106"/>
      <c r="AC3236" s="158"/>
      <c r="AD3236" s="160"/>
      <c r="AE3236" s="127"/>
      <c r="AF3236" s="113"/>
      <c r="AG3236" s="165" t="str">
        <f t="array" ref="AG3236">XLOOKUP(F3236,'CLV2'!A:A,'CLV2'!E:E)</f>
        <v>2.VEGETABLES</v>
      </c>
      <c r="AH3236" s="115" t="str">
        <f t="array" ref="AH3236">XLOOKUP(F3236,'CLV2'!A:A,'CLV2'!F:F)</f>
        <v>3.PROCESSED VEGGIES</v>
      </c>
      <c r="AI3236" s="115" t="str">
        <f t="shared" si="8"/>
        <v>Pack</v>
      </c>
      <c r="AJ3236" s="116">
        <f t="shared" si="9"/>
        <v>1</v>
      </c>
      <c r="AK3236" s="117" t="str">
        <f t="array" ref="AK3236">XLOOKUP(F3236,'GIÁ'!A:A,'GIÁ'!D:D)</f>
        <v>14698.02</v>
      </c>
      <c r="AL3236" s="118">
        <f t="shared" si="10"/>
        <v>14698.02</v>
      </c>
      <c r="AM3236" s="118">
        <f t="shared" si="11"/>
        <v>0</v>
      </c>
      <c r="AN3236" s="119">
        <f t="shared" si="12"/>
        <v>14698.02</v>
      </c>
      <c r="AO3236" s="118">
        <f t="shared" si="13"/>
        <v>0</v>
      </c>
      <c r="AP3236" s="121">
        <f t="shared" si="14"/>
        <v>0</v>
      </c>
      <c r="AQ3236" s="122"/>
      <c r="AR3236" s="119"/>
    </row>
    <row r="3237" ht="22.5" customHeight="1">
      <c r="A3237" s="89">
        <v>46233.0</v>
      </c>
      <c r="B3237" s="90">
        <v>0.5902777777777778</v>
      </c>
      <c r="C3237" s="91" t="s">
        <v>1684</v>
      </c>
      <c r="D3237" s="129" t="str">
        <f t="array" ref="D3237">XLOOKUP(C3237,'DS ST'!A:A,'DS ST'!B:B)</f>
        <v>TSO</v>
      </c>
      <c r="E3237" s="94" t="str">
        <f t="array" ref="E3237">XLOOKUP($F3237,'GIÁ'!$A:$A,'GIÁ'!$E:$E)</f>
        <v>MÁT</v>
      </c>
      <c r="F3237" s="94">
        <v>8.938531579059E12</v>
      </c>
      <c r="G3237" s="95" t="s">
        <v>3036</v>
      </c>
      <c r="H3237" s="95" t="s">
        <v>1145</v>
      </c>
      <c r="I3237" s="96">
        <v>6.0</v>
      </c>
      <c r="J3237" s="96">
        <v>0.0</v>
      </c>
      <c r="K3237" s="98">
        <f t="shared" si="4"/>
        <v>6</v>
      </c>
      <c r="L3237" s="99" t="s">
        <v>6969</v>
      </c>
      <c r="M3237" s="100" t="s">
        <v>6975</v>
      </c>
      <c r="N3237" s="101" t="str">
        <f t="shared" si="139"/>
        <v>TRBTSO70498938531579059</v>
      </c>
      <c r="O3237" s="128"/>
      <c r="P3237" s="145">
        <v>6.0</v>
      </c>
      <c r="Q3237" s="103">
        <f t="shared" si="166"/>
        <v>0</v>
      </c>
      <c r="R3237" s="161" t="s">
        <v>6976</v>
      </c>
      <c r="S3237" s="105"/>
      <c r="T3237" s="106"/>
      <c r="U3237" s="107"/>
      <c r="V3237" s="108" t="s">
        <v>756</v>
      </c>
      <c r="W3237" s="109" t="s">
        <v>1908</v>
      </c>
      <c r="X3237" s="110" t="str">
        <f t="shared" ref="X3237:X3311" si="170">IF(VALUE(O3237)&lt;=0,"",IF(TRIM(W3237)="Hao hụt","Hao hụt","Hao hụt"))</f>
        <v/>
      </c>
      <c r="Y3237" s="110" t="str">
        <f t="shared" ref="Y3237:Y3256" si="171">IF(AND(N(P3237)&gt;0,OR(W3237="DC giao bù",W3237="VT giao sai điểm",W3237="ST nhập thiếu",W3237="DC pick sai",W3237="ST kiểm sai QT",W3237="ST thông tin sai/không phản hồi",W3237="DC thao tác sai")),"Siêu thị","")</f>
        <v>Siêu thị</v>
      </c>
      <c r="Z3237" s="139" t="str">
        <f t="shared" ref="Z3237:Z3264" si="172">IF(N(Q3237)&lt;=0,"",IF(ISNUMBER(SEARCH("Thiếu kiện",V3237)),"Kho đông mát",IF(AND(N(Q3237)&gt;0,N(P3237)&gt;0,OR(ISNUMBER(SEARCH("Hình KDB",U3237)),ISNUMBER(SEARCH("Hình tele",U3237)),ISNUMBER(SEARCH("sai code",U3237)),ISNUMBER(SEARCH("ST nhận",U3237)))),"Kho đông mát",IF(AND(W3237="DC giao thiếu",OR(ISNUMBER(SEARCH("Hình KDB",U3237)),ISNUMBER(SEARCH("Hình tele",U3237)),ISNUMBER(SEARCH("sai code",U3237)))),"Kho đông mát",IF(W3237="DC giao thiếu","Chưa xác định",IF(AND(W3237="DC pick sai",OR(ISNUMBER(SEARCH("Hình KDB",U3237)),ISNUMBER(SEARCH("Hình tele",U3237)),ISNUMBER(SEARCH("sai code",U3237)),ISNUMBER(SEARCH("ST nhận",U3237)))),"Kho đông mát",IF(W3237="DC pick sai","Chưa xác định",IF(AND(W3237="Hao hụt",N(O3237)&gt;0,OR(ISNUMBER(SEARCH("Hình KDB",U3237)),ISNUMBER(SEARCH("Hình tele",U3237)),ISNUMBER(SEARCH("sai code",U3237)),ISNUMBER(SEARCH("ST nhận",U3237)))),"Kho đông mát",IF(W3237="Hao hụt","Chưa xác định",IF(OR(W3237="VT giao sai điểm",W3237="Không đạt nhiệt độ",W3237="TX giao thiếu kiện",W3237="Hàng không đạt CL"),"Kho đông mát",IF(W3237="Chưa xác định","Chưa xác định",IF(N(P3237)&gt;0,"Chưa xác định",""))))))))))))</f>
        <v/>
      </c>
      <c r="AA3237" s="109" t="s">
        <v>802</v>
      </c>
      <c r="AB3237" s="106"/>
      <c r="AC3237" s="158"/>
      <c r="AD3237" s="160"/>
      <c r="AE3237" s="127"/>
      <c r="AF3237" s="113"/>
      <c r="AG3237" s="165" t="str">
        <f t="array" ref="AG3237">XLOOKUP(F3237,'CLV2'!A:A,'CLV2'!E:E)</f>
        <v>2.DAIRY</v>
      </c>
      <c r="AH3237" s="115" t="str">
        <f t="array" ref="AH3237">XLOOKUP(F3237,'CLV2'!A:A,'CLV2'!F:F)</f>
        <v>3.FRESH MILK</v>
      </c>
      <c r="AI3237" s="115" t="str">
        <f t="shared" si="8"/>
        <v>Pack</v>
      </c>
      <c r="AJ3237" s="116">
        <f t="shared" si="9"/>
        <v>1</v>
      </c>
      <c r="AK3237" s="117" t="str">
        <f t="array" ref="AK3237">XLOOKUP(F3237,'GIÁ'!A:A,'GIÁ'!D:D)</f>
        <v>57685.66</v>
      </c>
      <c r="AL3237" s="118">
        <f t="shared" si="10"/>
        <v>346113.96</v>
      </c>
      <c r="AM3237" s="118">
        <f t="shared" si="11"/>
        <v>0</v>
      </c>
      <c r="AN3237" s="119">
        <f t="shared" si="12"/>
        <v>346113.96</v>
      </c>
      <c r="AO3237" s="118">
        <f t="shared" si="13"/>
        <v>0</v>
      </c>
      <c r="AP3237" s="121">
        <f t="shared" si="14"/>
        <v>0</v>
      </c>
      <c r="AQ3237" s="122"/>
      <c r="AR3237" s="119"/>
    </row>
    <row r="3238" ht="22.5" customHeight="1">
      <c r="A3238" s="89">
        <v>46233.0</v>
      </c>
      <c r="B3238" s="90">
        <v>0.5902777777777778</v>
      </c>
      <c r="C3238" s="91" t="s">
        <v>1684</v>
      </c>
      <c r="D3238" s="129" t="str">
        <f t="array" ref="D3238">XLOOKUP(C3238,'DS ST'!A:A,'DS ST'!B:B)</f>
        <v>TSO</v>
      </c>
      <c r="E3238" s="94" t="str">
        <f t="array" ref="E3238">XLOOKUP($F3238,'GIÁ'!$A:$A,'GIÁ'!$E:$E)</f>
        <v>MÁT</v>
      </c>
      <c r="F3238" s="94">
        <v>8.935007117135E12</v>
      </c>
      <c r="G3238" s="95" t="s">
        <v>1809</v>
      </c>
      <c r="H3238" s="95" t="s">
        <v>1785</v>
      </c>
      <c r="I3238" s="96">
        <v>8.0</v>
      </c>
      <c r="J3238" s="96">
        <v>0.0</v>
      </c>
      <c r="K3238" s="98">
        <f t="shared" si="4"/>
        <v>8</v>
      </c>
      <c r="L3238" s="99" t="s">
        <v>6969</v>
      </c>
      <c r="M3238" s="100" t="s">
        <v>6977</v>
      </c>
      <c r="N3238" s="101" t="str">
        <f t="shared" si="139"/>
        <v>PT1590533-T0018935007117135</v>
      </c>
      <c r="O3238" s="128"/>
      <c r="P3238" s="145">
        <v>8.0</v>
      </c>
      <c r="Q3238" s="103">
        <f t="shared" si="166"/>
        <v>0</v>
      </c>
      <c r="R3238" s="161" t="s">
        <v>6971</v>
      </c>
      <c r="S3238" s="105"/>
      <c r="T3238" s="106"/>
      <c r="U3238" s="107"/>
      <c r="V3238" s="108" t="s">
        <v>756</v>
      </c>
      <c r="W3238" s="109" t="s">
        <v>1908</v>
      </c>
      <c r="X3238" s="110" t="str">
        <f t="shared" si="170"/>
        <v/>
      </c>
      <c r="Y3238" s="110" t="str">
        <f t="shared" si="171"/>
        <v>Siêu thị</v>
      </c>
      <c r="Z3238" s="139" t="str">
        <f t="shared" si="172"/>
        <v/>
      </c>
      <c r="AA3238" s="109" t="s">
        <v>802</v>
      </c>
      <c r="AB3238" s="106"/>
      <c r="AC3238" s="158"/>
      <c r="AD3238" s="160"/>
      <c r="AE3238" s="127"/>
      <c r="AF3238" s="113"/>
      <c r="AG3238" s="165" t="str">
        <f t="array" ref="AG3238">XLOOKUP(F3238,'CLV2'!A:A,'CLV2'!E:E)</f>
        <v>2.DAIRY</v>
      </c>
      <c r="AH3238" s="115" t="str">
        <f t="array" ref="AH3238">XLOOKUP(F3238,'CLV2'!A:A,'CLV2'!F:F)</f>
        <v>3.FRESH MILK</v>
      </c>
      <c r="AI3238" s="115" t="str">
        <f t="shared" si="8"/>
        <v>Pack</v>
      </c>
      <c r="AJ3238" s="116">
        <f t="shared" si="9"/>
        <v>1</v>
      </c>
      <c r="AK3238" s="117" t="str">
        <f t="array" ref="AK3238">XLOOKUP(F3238,'GIÁ'!A:A,'GIÁ'!D:D)</f>
        <v>18613.38</v>
      </c>
      <c r="AL3238" s="118">
        <f t="shared" si="10"/>
        <v>148907.04</v>
      </c>
      <c r="AM3238" s="118">
        <f t="shared" si="11"/>
        <v>0</v>
      </c>
      <c r="AN3238" s="119">
        <f t="shared" si="12"/>
        <v>148907.04</v>
      </c>
      <c r="AO3238" s="118">
        <f t="shared" si="13"/>
        <v>0</v>
      </c>
      <c r="AP3238" s="121">
        <f t="shared" si="14"/>
        <v>0</v>
      </c>
      <c r="AQ3238" s="122"/>
      <c r="AR3238" s="119"/>
    </row>
    <row r="3239" ht="22.5" customHeight="1">
      <c r="A3239" s="89">
        <v>46233.0</v>
      </c>
      <c r="B3239" s="90">
        <v>0.5215277777777778</v>
      </c>
      <c r="C3239" s="91" t="s">
        <v>155</v>
      </c>
      <c r="D3239" s="129" t="str">
        <f t="array" ref="D3239">XLOOKUP(C3239,'DS ST'!A:A,'DS ST'!B:B)</f>
        <v>A110</v>
      </c>
      <c r="E3239" s="94" t="str">
        <f t="array" ref="E3239">XLOOKUP($F3239,'GIÁ'!$A:$A,'GIÁ'!$E:$E)</f>
        <v>MÁT</v>
      </c>
      <c r="F3239" s="94">
        <v>8.936049693892E12</v>
      </c>
      <c r="G3239" s="95" t="s">
        <v>2242</v>
      </c>
      <c r="H3239" s="95" t="s">
        <v>57</v>
      </c>
      <c r="I3239" s="96">
        <v>4.0</v>
      </c>
      <c r="J3239" s="96">
        <v>0.0</v>
      </c>
      <c r="K3239" s="98">
        <f t="shared" si="4"/>
        <v>4</v>
      </c>
      <c r="L3239" s="99" t="s">
        <v>6978</v>
      </c>
      <c r="M3239" s="100" t="s">
        <v>6979</v>
      </c>
      <c r="N3239" s="101" t="str">
        <f t="shared" si="139"/>
        <v>TRBA11060768936049693892</v>
      </c>
      <c r="O3239" s="128"/>
      <c r="P3239" s="145">
        <v>4.0</v>
      </c>
      <c r="Q3239" s="103">
        <f t="shared" si="166"/>
        <v>0</v>
      </c>
      <c r="R3239" s="161" t="s">
        <v>1997</v>
      </c>
      <c r="S3239" s="105"/>
      <c r="T3239" s="106"/>
      <c r="U3239" s="107"/>
      <c r="V3239" s="108" t="s">
        <v>756</v>
      </c>
      <c r="W3239" s="109" t="s">
        <v>1908</v>
      </c>
      <c r="X3239" s="110" t="str">
        <f t="shared" si="170"/>
        <v/>
      </c>
      <c r="Y3239" s="110" t="str">
        <f t="shared" si="171"/>
        <v>Siêu thị</v>
      </c>
      <c r="Z3239" s="139" t="str">
        <f t="shared" si="172"/>
        <v/>
      </c>
      <c r="AA3239" s="109" t="s">
        <v>802</v>
      </c>
      <c r="AB3239" s="106"/>
      <c r="AC3239" s="158"/>
      <c r="AD3239" s="160"/>
      <c r="AE3239" s="127"/>
      <c r="AF3239" s="113"/>
      <c r="AG3239" s="165" t="str">
        <f t="array" ref="AG3239">XLOOKUP(F3239,'CLV2'!A:A,'CLV2'!E:E)</f>
        <v>2.VEGETABLES</v>
      </c>
      <c r="AH3239" s="115" t="str">
        <f t="array" ref="AH3239">XLOOKUP(F3239,'CLV2'!A:A,'CLV2'!F:F)</f>
        <v>3.LETTUCE, SNACKABLES</v>
      </c>
      <c r="AI3239" s="115" t="str">
        <f t="shared" si="8"/>
        <v>Pack</v>
      </c>
      <c r="AJ3239" s="116">
        <f t="shared" si="9"/>
        <v>1</v>
      </c>
      <c r="AK3239" s="117" t="str">
        <f t="array" ref="AK3239">XLOOKUP(F3239,'GIÁ'!A:A,'GIÁ'!D:D)</f>
        <v>20378.31</v>
      </c>
      <c r="AL3239" s="118">
        <f t="shared" si="10"/>
        <v>81513.24</v>
      </c>
      <c r="AM3239" s="118">
        <f t="shared" si="11"/>
        <v>0</v>
      </c>
      <c r="AN3239" s="119">
        <f t="shared" si="12"/>
        <v>81513.24</v>
      </c>
      <c r="AO3239" s="118">
        <f t="shared" si="13"/>
        <v>0</v>
      </c>
      <c r="AP3239" s="121">
        <f t="shared" si="14"/>
        <v>0</v>
      </c>
      <c r="AQ3239" s="122"/>
      <c r="AR3239" s="119"/>
    </row>
    <row r="3240" ht="22.5" customHeight="1">
      <c r="A3240" s="89">
        <v>46233.0</v>
      </c>
      <c r="B3240" s="90">
        <v>0.5215277777777778</v>
      </c>
      <c r="C3240" s="91" t="s">
        <v>155</v>
      </c>
      <c r="D3240" s="129" t="str">
        <f t="array" ref="D3240">XLOOKUP(C3240,'DS ST'!A:A,'DS ST'!B:B)</f>
        <v>A110</v>
      </c>
      <c r="E3240" s="94" t="str">
        <f t="array" ref="E3240">XLOOKUP($F3240,'GIÁ'!$A:$A,'GIÁ'!$E:$E)</f>
        <v>MÁT</v>
      </c>
      <c r="F3240" s="94">
        <v>8.936183060789E12</v>
      </c>
      <c r="G3240" s="95" t="s">
        <v>2575</v>
      </c>
      <c r="H3240" s="95" t="s">
        <v>224</v>
      </c>
      <c r="I3240" s="96">
        <v>2.0</v>
      </c>
      <c r="J3240" s="96">
        <v>0.0</v>
      </c>
      <c r="K3240" s="98">
        <f t="shared" si="4"/>
        <v>2</v>
      </c>
      <c r="L3240" s="99" t="s">
        <v>6978</v>
      </c>
      <c r="M3240" s="100" t="s">
        <v>6979</v>
      </c>
      <c r="N3240" s="101" t="str">
        <f t="shared" si="139"/>
        <v>TRBA11060768936183060789</v>
      </c>
      <c r="O3240" s="128"/>
      <c r="P3240" s="145">
        <v>2.0</v>
      </c>
      <c r="Q3240" s="103">
        <f t="shared" si="166"/>
        <v>0</v>
      </c>
      <c r="R3240" s="161" t="s">
        <v>1997</v>
      </c>
      <c r="S3240" s="105"/>
      <c r="T3240" s="106"/>
      <c r="U3240" s="107"/>
      <c r="V3240" s="108" t="s">
        <v>756</v>
      </c>
      <c r="W3240" s="109" t="s">
        <v>1908</v>
      </c>
      <c r="X3240" s="110" t="str">
        <f t="shared" si="170"/>
        <v/>
      </c>
      <c r="Y3240" s="110" t="str">
        <f t="shared" si="171"/>
        <v>Siêu thị</v>
      </c>
      <c r="Z3240" s="139" t="str">
        <f t="shared" si="172"/>
        <v/>
      </c>
      <c r="AA3240" s="109" t="s">
        <v>802</v>
      </c>
      <c r="AB3240" s="106"/>
      <c r="AC3240" s="158"/>
      <c r="AD3240" s="160"/>
      <c r="AE3240" s="127"/>
      <c r="AF3240" s="113"/>
      <c r="AG3240" s="165" t="str">
        <f t="array" ref="AG3240">XLOOKUP(F3240,'CLV2'!A:A,'CLV2'!E:E)</f>
        <v>2.DELICA</v>
      </c>
      <c r="AH3240" s="115" t="str">
        <f t="array" ref="AH3240">XLOOKUP(F3240,'CLV2'!A:A,'CLV2'!F:F)</f>
        <v>3.COLD AND HOT DELICA</v>
      </c>
      <c r="AI3240" s="115" t="str">
        <f t="shared" si="8"/>
        <v>Pack</v>
      </c>
      <c r="AJ3240" s="116">
        <f t="shared" si="9"/>
        <v>1</v>
      </c>
      <c r="AK3240" s="117" t="str">
        <f t="array" ref="AK3240">XLOOKUP(F3240,'GIÁ'!A:A,'GIÁ'!D:D)</f>
        <v>20182.77</v>
      </c>
      <c r="AL3240" s="118">
        <f t="shared" si="10"/>
        <v>40365.54</v>
      </c>
      <c r="AM3240" s="118">
        <f t="shared" si="11"/>
        <v>0</v>
      </c>
      <c r="AN3240" s="119">
        <f t="shared" si="12"/>
        <v>40365.54</v>
      </c>
      <c r="AO3240" s="118">
        <f t="shared" si="13"/>
        <v>0</v>
      </c>
      <c r="AP3240" s="121">
        <f t="shared" si="14"/>
        <v>0</v>
      </c>
      <c r="AQ3240" s="122"/>
      <c r="AR3240" s="119"/>
    </row>
    <row r="3241" ht="22.5" customHeight="1">
      <c r="A3241" s="89">
        <v>46233.0</v>
      </c>
      <c r="B3241" s="90">
        <v>0.5215277777777778</v>
      </c>
      <c r="C3241" s="91" t="s">
        <v>155</v>
      </c>
      <c r="D3241" s="129" t="str">
        <f t="array" ref="D3241">XLOOKUP(C3241,'DS ST'!A:A,'DS ST'!B:B)</f>
        <v>A110</v>
      </c>
      <c r="E3241" s="94" t="str">
        <f t="array" ref="E3241">XLOOKUP($F3241,'GIÁ'!$A:$A,'GIÁ'!$E:$E)</f>
        <v>MÁT</v>
      </c>
      <c r="F3241" s="94">
        <v>8.936183060765E12</v>
      </c>
      <c r="G3241" s="95" t="s">
        <v>2573</v>
      </c>
      <c r="H3241" s="95" t="s">
        <v>224</v>
      </c>
      <c r="I3241" s="96">
        <v>1.0</v>
      </c>
      <c r="J3241" s="96">
        <v>0.0</v>
      </c>
      <c r="K3241" s="98">
        <f t="shared" si="4"/>
        <v>1</v>
      </c>
      <c r="L3241" s="99" t="s">
        <v>6978</v>
      </c>
      <c r="M3241" s="100" t="s">
        <v>6979</v>
      </c>
      <c r="N3241" s="101" t="str">
        <f t="shared" si="139"/>
        <v>TRBA11060768936183060765</v>
      </c>
      <c r="O3241" s="128"/>
      <c r="P3241" s="145">
        <v>1.0</v>
      </c>
      <c r="Q3241" s="103">
        <f t="shared" si="166"/>
        <v>0</v>
      </c>
      <c r="R3241" s="161" t="s">
        <v>1997</v>
      </c>
      <c r="S3241" s="105"/>
      <c r="T3241" s="106"/>
      <c r="U3241" s="107"/>
      <c r="V3241" s="108" t="s">
        <v>756</v>
      </c>
      <c r="W3241" s="109" t="s">
        <v>1908</v>
      </c>
      <c r="X3241" s="110" t="str">
        <f t="shared" si="170"/>
        <v/>
      </c>
      <c r="Y3241" s="110" t="str">
        <f t="shared" si="171"/>
        <v>Siêu thị</v>
      </c>
      <c r="Z3241" s="139" t="str">
        <f t="shared" si="172"/>
        <v/>
      </c>
      <c r="AA3241" s="109" t="s">
        <v>802</v>
      </c>
      <c r="AB3241" s="106"/>
      <c r="AC3241" s="158"/>
      <c r="AD3241" s="160"/>
      <c r="AE3241" s="127"/>
      <c r="AF3241" s="113"/>
      <c r="AG3241" s="165" t="str">
        <f t="array" ref="AG3241">XLOOKUP(F3241,'CLV2'!A:A,'CLV2'!E:E)</f>
        <v>2.DELICA</v>
      </c>
      <c r="AH3241" s="115" t="str">
        <f t="array" ref="AH3241">XLOOKUP(F3241,'CLV2'!A:A,'CLV2'!F:F)</f>
        <v>3.COLD AND HOT DELICA</v>
      </c>
      <c r="AI3241" s="115" t="str">
        <f t="shared" si="8"/>
        <v>Pack</v>
      </c>
      <c r="AJ3241" s="116">
        <f t="shared" si="9"/>
        <v>1</v>
      </c>
      <c r="AK3241" s="117" t="str">
        <f t="array" ref="AK3241">XLOOKUP(F3241,'GIÁ'!A:A,'GIÁ'!D:D)</f>
        <v>17358.89</v>
      </c>
      <c r="AL3241" s="118">
        <f t="shared" si="10"/>
        <v>17358.89</v>
      </c>
      <c r="AM3241" s="118">
        <f t="shared" si="11"/>
        <v>0</v>
      </c>
      <c r="AN3241" s="119">
        <f t="shared" si="12"/>
        <v>17358.89</v>
      </c>
      <c r="AO3241" s="118">
        <f t="shared" si="13"/>
        <v>0</v>
      </c>
      <c r="AP3241" s="121">
        <f t="shared" si="14"/>
        <v>0</v>
      </c>
      <c r="AQ3241" s="122"/>
      <c r="AR3241" s="119"/>
    </row>
    <row r="3242" ht="22.5" customHeight="1">
      <c r="A3242" s="89">
        <v>46233.0</v>
      </c>
      <c r="B3242" s="90">
        <v>0.5215277777777778</v>
      </c>
      <c r="C3242" s="91" t="s">
        <v>155</v>
      </c>
      <c r="D3242" s="129" t="str">
        <f t="array" ref="D3242">XLOOKUP(C3242,'DS ST'!A:A,'DS ST'!B:B)</f>
        <v>A110</v>
      </c>
      <c r="E3242" s="94" t="str">
        <f t="array" ref="E3242">XLOOKUP($F3242,'GIÁ'!$A:$A,'GIÁ'!$E:$E)</f>
        <v>MÁT</v>
      </c>
      <c r="F3242" s="94">
        <v>10022.0</v>
      </c>
      <c r="G3242" s="95" t="s">
        <v>62</v>
      </c>
      <c r="H3242" s="95" t="s">
        <v>63</v>
      </c>
      <c r="I3242" s="96">
        <v>5.0</v>
      </c>
      <c r="J3242" s="96">
        <v>0.0</v>
      </c>
      <c r="K3242" s="98">
        <f t="shared" si="4"/>
        <v>5</v>
      </c>
      <c r="L3242" s="99" t="s">
        <v>6978</v>
      </c>
      <c r="M3242" s="100" t="s">
        <v>6979</v>
      </c>
      <c r="N3242" s="101" t="str">
        <f t="shared" si="139"/>
        <v>TRBA110607610022</v>
      </c>
      <c r="O3242" s="128"/>
      <c r="P3242" s="145">
        <v>5.0</v>
      </c>
      <c r="Q3242" s="103">
        <f t="shared" si="166"/>
        <v>0</v>
      </c>
      <c r="R3242" s="161" t="s">
        <v>1997</v>
      </c>
      <c r="S3242" s="105"/>
      <c r="T3242" s="106"/>
      <c r="U3242" s="107"/>
      <c r="V3242" s="108" t="s">
        <v>756</v>
      </c>
      <c r="W3242" s="109" t="s">
        <v>1908</v>
      </c>
      <c r="X3242" s="110" t="str">
        <f t="shared" si="170"/>
        <v/>
      </c>
      <c r="Y3242" s="110" t="str">
        <f t="shared" si="171"/>
        <v>Siêu thị</v>
      </c>
      <c r="Z3242" s="139" t="str">
        <f t="shared" si="172"/>
        <v/>
      </c>
      <c r="AA3242" s="109" t="s">
        <v>802</v>
      </c>
      <c r="AB3242" s="106"/>
      <c r="AC3242" s="158"/>
      <c r="AD3242" s="160"/>
      <c r="AE3242" s="127"/>
      <c r="AF3242" s="113"/>
      <c r="AG3242" s="165" t="str">
        <f t="array" ref="AG3242">XLOOKUP(F3242,'CLV2'!A:A,'CLV2'!E:E)</f>
        <v>2.FRUITS</v>
      </c>
      <c r="AH3242" s="115" t="str">
        <f t="array" ref="AH3242">XLOOKUP(F3242,'CLV2'!A:A,'CLV2'!F:F)</f>
        <v>3.IMPORT FRUITS</v>
      </c>
      <c r="AI3242" s="115" t="str">
        <f t="shared" si="8"/>
        <v>Pack</v>
      </c>
      <c r="AJ3242" s="116">
        <f t="shared" si="9"/>
        <v>1</v>
      </c>
      <c r="AK3242" s="117" t="str">
        <f t="array" ref="AK3242">XLOOKUP(F3242,'GIÁ'!A:A,'GIÁ'!D:D)</f>
        <v>108203.89</v>
      </c>
      <c r="AL3242" s="118">
        <f t="shared" si="10"/>
        <v>541019.45</v>
      </c>
      <c r="AM3242" s="118">
        <f t="shared" si="11"/>
        <v>0</v>
      </c>
      <c r="AN3242" s="119">
        <f t="shared" si="12"/>
        <v>541019.45</v>
      </c>
      <c r="AO3242" s="118">
        <f t="shared" si="13"/>
        <v>0</v>
      </c>
      <c r="AP3242" s="121">
        <f t="shared" si="14"/>
        <v>0</v>
      </c>
      <c r="AQ3242" s="122"/>
      <c r="AR3242" s="119"/>
    </row>
    <row r="3243" ht="22.5" customHeight="1">
      <c r="A3243" s="89">
        <v>46233.0</v>
      </c>
      <c r="B3243" s="90">
        <v>0.5215277777777778</v>
      </c>
      <c r="C3243" s="91" t="s">
        <v>155</v>
      </c>
      <c r="D3243" s="129" t="str">
        <f t="array" ref="D3243">XLOOKUP(C3243,'DS ST'!A:A,'DS ST'!B:B)</f>
        <v>A110</v>
      </c>
      <c r="E3243" s="94" t="str">
        <f t="array" ref="E3243">XLOOKUP($F3243,'GIÁ'!$A:$A,'GIÁ'!$E:$E)</f>
        <v>MÁT</v>
      </c>
      <c r="F3243" s="94">
        <v>8.936204030586E12</v>
      </c>
      <c r="G3243" s="95" t="s">
        <v>2661</v>
      </c>
      <c r="H3243" s="95" t="s">
        <v>224</v>
      </c>
      <c r="I3243" s="96">
        <v>1.0</v>
      </c>
      <c r="J3243" s="96">
        <v>0.0</v>
      </c>
      <c r="K3243" s="98">
        <f t="shared" si="4"/>
        <v>1</v>
      </c>
      <c r="L3243" s="99" t="s">
        <v>6978</v>
      </c>
      <c r="M3243" s="100" t="s">
        <v>6979</v>
      </c>
      <c r="N3243" s="101" t="str">
        <f t="shared" si="139"/>
        <v>TRBA11060768936204030586</v>
      </c>
      <c r="O3243" s="128"/>
      <c r="P3243" s="145">
        <v>1.0</v>
      </c>
      <c r="Q3243" s="103">
        <f t="shared" si="166"/>
        <v>0</v>
      </c>
      <c r="R3243" s="161" t="s">
        <v>1997</v>
      </c>
      <c r="S3243" s="105"/>
      <c r="T3243" s="106"/>
      <c r="U3243" s="107"/>
      <c r="V3243" s="108" t="s">
        <v>756</v>
      </c>
      <c r="W3243" s="109" t="s">
        <v>1908</v>
      </c>
      <c r="X3243" s="110" t="str">
        <f t="shared" si="170"/>
        <v/>
      </c>
      <c r="Y3243" s="110" t="str">
        <f t="shared" si="171"/>
        <v>Siêu thị</v>
      </c>
      <c r="Z3243" s="139" t="str">
        <f t="shared" si="172"/>
        <v/>
      </c>
      <c r="AA3243" s="109" t="s">
        <v>802</v>
      </c>
      <c r="AB3243" s="106"/>
      <c r="AC3243" s="158"/>
      <c r="AD3243" s="160"/>
      <c r="AE3243" s="127"/>
      <c r="AF3243" s="113"/>
      <c r="AG3243" s="165" t="str">
        <f t="array" ref="AG3243">XLOOKUP(F3243,'CLV2'!A:A,'CLV2'!E:E)</f>
        <v>2.VEGETABLES</v>
      </c>
      <c r="AH3243" s="115" t="str">
        <f t="array" ref="AH3243">XLOOKUP(F3243,'CLV2'!A:A,'CLV2'!F:F)</f>
        <v>3.PROCESSED VEGGIES</v>
      </c>
      <c r="AI3243" s="115" t="str">
        <f t="shared" si="8"/>
        <v>Pack</v>
      </c>
      <c r="AJ3243" s="116">
        <f t="shared" si="9"/>
        <v>1</v>
      </c>
      <c r="AK3243" s="117" t="str">
        <f t="array" ref="AK3243">XLOOKUP(F3243,'GIÁ'!A:A,'GIÁ'!D:D)</f>
        <v>19972.85</v>
      </c>
      <c r="AL3243" s="118">
        <f t="shared" si="10"/>
        <v>19972.85</v>
      </c>
      <c r="AM3243" s="118">
        <f t="shared" si="11"/>
        <v>0</v>
      </c>
      <c r="AN3243" s="119">
        <f t="shared" si="12"/>
        <v>19972.85</v>
      </c>
      <c r="AO3243" s="118">
        <f t="shared" si="13"/>
        <v>0</v>
      </c>
      <c r="AP3243" s="121">
        <f t="shared" si="14"/>
        <v>0</v>
      </c>
      <c r="AQ3243" s="122"/>
      <c r="AR3243" s="119"/>
    </row>
    <row r="3244" ht="22.5" customHeight="1">
      <c r="A3244" s="89">
        <v>46233.0</v>
      </c>
      <c r="B3244" s="90">
        <v>0.5215277777777778</v>
      </c>
      <c r="C3244" s="91" t="s">
        <v>155</v>
      </c>
      <c r="D3244" s="129" t="str">
        <f t="array" ref="D3244">XLOOKUP(C3244,'DS ST'!A:A,'DS ST'!B:B)</f>
        <v>A110</v>
      </c>
      <c r="E3244" s="94" t="str">
        <f t="array" ref="E3244">XLOOKUP($F3244,'GIÁ'!$A:$A,'GIÁ'!$E:$E)</f>
        <v>MÁT</v>
      </c>
      <c r="F3244" s="94">
        <v>8.938505512167E12</v>
      </c>
      <c r="G3244" s="95" t="s">
        <v>2876</v>
      </c>
      <c r="H3244" s="95" t="s">
        <v>224</v>
      </c>
      <c r="I3244" s="96">
        <v>1.0</v>
      </c>
      <c r="J3244" s="96">
        <v>0.0</v>
      </c>
      <c r="K3244" s="98">
        <f t="shared" si="4"/>
        <v>1</v>
      </c>
      <c r="L3244" s="99" t="s">
        <v>6978</v>
      </c>
      <c r="M3244" s="100" t="s">
        <v>6979</v>
      </c>
      <c r="N3244" s="101" t="str">
        <f t="shared" si="139"/>
        <v>TRBA11060768938505512167</v>
      </c>
      <c r="O3244" s="128"/>
      <c r="P3244" s="145">
        <v>1.0</v>
      </c>
      <c r="Q3244" s="103">
        <f t="shared" si="166"/>
        <v>0</v>
      </c>
      <c r="R3244" s="161" t="s">
        <v>1997</v>
      </c>
      <c r="S3244" s="105"/>
      <c r="T3244" s="106"/>
      <c r="U3244" s="107"/>
      <c r="V3244" s="108" t="s">
        <v>756</v>
      </c>
      <c r="W3244" s="109" t="s">
        <v>1908</v>
      </c>
      <c r="X3244" s="110" t="str">
        <f t="shared" si="170"/>
        <v/>
      </c>
      <c r="Y3244" s="110" t="str">
        <f t="shared" si="171"/>
        <v>Siêu thị</v>
      </c>
      <c r="Z3244" s="139" t="str">
        <f t="shared" si="172"/>
        <v/>
      </c>
      <c r="AA3244" s="109" t="s">
        <v>802</v>
      </c>
      <c r="AB3244" s="106"/>
      <c r="AC3244" s="158"/>
      <c r="AD3244" s="160"/>
      <c r="AE3244" s="127"/>
      <c r="AF3244" s="113"/>
      <c r="AG3244" s="165" t="str">
        <f t="array" ref="AG3244">XLOOKUP(F3244,'CLV2'!A:A,'CLV2'!E:E)</f>
        <v>2.VEGETABLES</v>
      </c>
      <c r="AH3244" s="115" t="str">
        <f t="array" ref="AH3244">XLOOKUP(F3244,'CLV2'!A:A,'CLV2'!F:F)</f>
        <v>3.PROCESSED VEGGIES</v>
      </c>
      <c r="AI3244" s="115" t="str">
        <f t="shared" si="8"/>
        <v>Pack</v>
      </c>
      <c r="AJ3244" s="116">
        <f t="shared" si="9"/>
        <v>1</v>
      </c>
      <c r="AK3244" s="117" t="str">
        <f t="array" ref="AK3244">XLOOKUP(F3244,'GIÁ'!A:A,'GIÁ'!D:D)</f>
        <v>18229.20</v>
      </c>
      <c r="AL3244" s="118">
        <f t="shared" si="10"/>
        <v>18229.2</v>
      </c>
      <c r="AM3244" s="118">
        <f t="shared" si="11"/>
        <v>0</v>
      </c>
      <c r="AN3244" s="119">
        <f t="shared" si="12"/>
        <v>18229.2</v>
      </c>
      <c r="AO3244" s="118">
        <f t="shared" si="13"/>
        <v>0</v>
      </c>
      <c r="AP3244" s="121">
        <f t="shared" si="14"/>
        <v>0</v>
      </c>
      <c r="AQ3244" s="122"/>
      <c r="AR3244" s="119"/>
    </row>
    <row r="3245" ht="22.5" customHeight="1">
      <c r="A3245" s="89">
        <v>46233.0</v>
      </c>
      <c r="B3245" s="90">
        <v>0.5215277777777778</v>
      </c>
      <c r="C3245" s="91" t="s">
        <v>155</v>
      </c>
      <c r="D3245" s="129" t="str">
        <f t="array" ref="D3245">XLOOKUP(C3245,'DS ST'!A:A,'DS ST'!B:B)</f>
        <v>A110</v>
      </c>
      <c r="E3245" s="94" t="str">
        <f t="array" ref="E3245">XLOOKUP($F3245,'GIÁ'!$A:$A,'GIÁ'!$E:$E)</f>
        <v>MÁT</v>
      </c>
      <c r="F3245" s="94">
        <v>8.936204030265E12</v>
      </c>
      <c r="G3245" s="95" t="s">
        <v>2655</v>
      </c>
      <c r="H3245" s="95" t="s">
        <v>224</v>
      </c>
      <c r="I3245" s="96">
        <v>2.0</v>
      </c>
      <c r="J3245" s="96">
        <v>0.0</v>
      </c>
      <c r="K3245" s="98">
        <f t="shared" si="4"/>
        <v>2</v>
      </c>
      <c r="L3245" s="99" t="s">
        <v>6978</v>
      </c>
      <c r="M3245" s="100" t="s">
        <v>6979</v>
      </c>
      <c r="N3245" s="101" t="str">
        <f t="shared" si="139"/>
        <v>TRBA11060768936204030265</v>
      </c>
      <c r="O3245" s="128"/>
      <c r="P3245" s="145">
        <v>2.0</v>
      </c>
      <c r="Q3245" s="103">
        <f t="shared" si="166"/>
        <v>0</v>
      </c>
      <c r="R3245" s="161" t="s">
        <v>1997</v>
      </c>
      <c r="S3245" s="105"/>
      <c r="T3245" s="106"/>
      <c r="U3245" s="107"/>
      <c r="V3245" s="108" t="s">
        <v>756</v>
      </c>
      <c r="W3245" s="109" t="s">
        <v>1908</v>
      </c>
      <c r="X3245" s="110" t="str">
        <f t="shared" si="170"/>
        <v/>
      </c>
      <c r="Y3245" s="110" t="str">
        <f t="shared" si="171"/>
        <v>Siêu thị</v>
      </c>
      <c r="Z3245" s="139" t="str">
        <f t="shared" si="172"/>
        <v/>
      </c>
      <c r="AA3245" s="109" t="s">
        <v>802</v>
      </c>
      <c r="AB3245" s="106"/>
      <c r="AC3245" s="158"/>
      <c r="AD3245" s="160"/>
      <c r="AE3245" s="127"/>
      <c r="AF3245" s="113"/>
      <c r="AG3245" s="165" t="str">
        <f t="array" ref="AG3245">XLOOKUP(F3245,'CLV2'!A:A,'CLV2'!E:E)</f>
        <v>2.VEGETABLES</v>
      </c>
      <c r="AH3245" s="115" t="str">
        <f t="array" ref="AH3245">XLOOKUP(F3245,'CLV2'!A:A,'CLV2'!F:F)</f>
        <v>3.PROCESSED VEGGIES</v>
      </c>
      <c r="AI3245" s="115" t="str">
        <f t="shared" si="8"/>
        <v>Pack</v>
      </c>
      <c r="AJ3245" s="116">
        <f t="shared" si="9"/>
        <v>1</v>
      </c>
      <c r="AK3245" s="117" t="str">
        <f t="array" ref="AK3245">XLOOKUP(F3245,'GIÁ'!A:A,'GIÁ'!D:D)</f>
        <v>9708.46</v>
      </c>
      <c r="AL3245" s="118">
        <f t="shared" si="10"/>
        <v>19416.92</v>
      </c>
      <c r="AM3245" s="118">
        <f t="shared" si="11"/>
        <v>0</v>
      </c>
      <c r="AN3245" s="119">
        <f t="shared" si="12"/>
        <v>19416.92</v>
      </c>
      <c r="AO3245" s="118">
        <f t="shared" si="13"/>
        <v>0</v>
      </c>
      <c r="AP3245" s="121">
        <f t="shared" si="14"/>
        <v>0</v>
      </c>
      <c r="AQ3245" s="122"/>
      <c r="AR3245" s="119"/>
    </row>
    <row r="3246" ht="22.5" customHeight="1">
      <c r="A3246" s="89">
        <v>46233.0</v>
      </c>
      <c r="B3246" s="90">
        <v>0.5215277777777778</v>
      </c>
      <c r="C3246" s="91" t="s">
        <v>155</v>
      </c>
      <c r="D3246" s="129" t="str">
        <f t="array" ref="D3246">XLOOKUP(C3246,'DS ST'!A:A,'DS ST'!B:B)</f>
        <v>A110</v>
      </c>
      <c r="E3246" s="94" t="str">
        <f t="array" ref="E3246">XLOOKUP($F3246,'GIÁ'!$A:$A,'GIÁ'!$E:$E)</f>
        <v>MÁT</v>
      </c>
      <c r="F3246" s="94">
        <v>11566.0</v>
      </c>
      <c r="G3246" s="95" t="s">
        <v>894</v>
      </c>
      <c r="H3246" s="95" t="s">
        <v>787</v>
      </c>
      <c r="I3246" s="96">
        <v>1.0</v>
      </c>
      <c r="J3246" s="96">
        <v>0.0</v>
      </c>
      <c r="K3246" s="98">
        <f t="shared" si="4"/>
        <v>1</v>
      </c>
      <c r="L3246" s="99" t="s">
        <v>6978</v>
      </c>
      <c r="M3246" s="100" t="s">
        <v>6979</v>
      </c>
      <c r="N3246" s="101" t="str">
        <f t="shared" si="139"/>
        <v>TRBA110607611566</v>
      </c>
      <c r="O3246" s="128"/>
      <c r="P3246" s="145">
        <v>1.0</v>
      </c>
      <c r="Q3246" s="103">
        <f t="shared" si="166"/>
        <v>0</v>
      </c>
      <c r="R3246" s="161" t="s">
        <v>1997</v>
      </c>
      <c r="S3246" s="105"/>
      <c r="T3246" s="106"/>
      <c r="U3246" s="107"/>
      <c r="V3246" s="108" t="s">
        <v>756</v>
      </c>
      <c r="W3246" s="109" t="s">
        <v>1908</v>
      </c>
      <c r="X3246" s="110" t="str">
        <f t="shared" si="170"/>
        <v/>
      </c>
      <c r="Y3246" s="110" t="str">
        <f t="shared" si="171"/>
        <v>Siêu thị</v>
      </c>
      <c r="Z3246" s="139" t="str">
        <f t="shared" si="172"/>
        <v/>
      </c>
      <c r="AA3246" s="109" t="s">
        <v>802</v>
      </c>
      <c r="AB3246" s="106"/>
      <c r="AC3246" s="158"/>
      <c r="AD3246" s="160"/>
      <c r="AE3246" s="127"/>
      <c r="AF3246" s="113"/>
      <c r="AG3246" s="165" t="str">
        <f t="array" ref="AG3246">XLOOKUP(F3246,'CLV2'!A:A,'CLV2'!E:E)</f>
        <v>2.VEGETABLES</v>
      </c>
      <c r="AH3246" s="115" t="str">
        <f t="array" ref="AH3246">XLOOKUP(F3246,'CLV2'!A:A,'CLV2'!F:F)</f>
        <v>3.PROCESSED VEGGIES</v>
      </c>
      <c r="AI3246" s="115" t="str">
        <f t="shared" si="8"/>
        <v>Pack</v>
      </c>
      <c r="AJ3246" s="116">
        <f t="shared" si="9"/>
        <v>1</v>
      </c>
      <c r="AK3246" s="117" t="str">
        <f t="array" ref="AK3246">XLOOKUP(F3246,'GIÁ'!A:A,'GIÁ'!D:D)</f>
        <v>10563.03</v>
      </c>
      <c r="AL3246" s="118">
        <f t="shared" si="10"/>
        <v>10563.03</v>
      </c>
      <c r="AM3246" s="118">
        <f t="shared" si="11"/>
        <v>0</v>
      </c>
      <c r="AN3246" s="119">
        <f t="shared" si="12"/>
        <v>10563.03</v>
      </c>
      <c r="AO3246" s="118">
        <f t="shared" si="13"/>
        <v>0</v>
      </c>
      <c r="AP3246" s="121">
        <f t="shared" si="14"/>
        <v>0</v>
      </c>
      <c r="AQ3246" s="122"/>
      <c r="AR3246" s="119"/>
    </row>
    <row r="3247" ht="22.5" customHeight="1">
      <c r="A3247" s="89">
        <v>46233.0</v>
      </c>
      <c r="B3247" s="90">
        <v>0.5215277777777778</v>
      </c>
      <c r="C3247" s="91" t="s">
        <v>155</v>
      </c>
      <c r="D3247" s="129" t="str">
        <f t="array" ref="D3247">XLOOKUP(C3247,'DS ST'!A:A,'DS ST'!B:B)</f>
        <v>A110</v>
      </c>
      <c r="E3247" s="94" t="str">
        <f t="array" ref="E3247">XLOOKUP($F3247,'GIÁ'!$A:$A,'GIÁ'!$E:$E)</f>
        <v>MÁT</v>
      </c>
      <c r="F3247" s="94">
        <v>8.938505512204E12</v>
      </c>
      <c r="G3247" s="95" t="s">
        <v>2878</v>
      </c>
      <c r="H3247" s="95" t="s">
        <v>224</v>
      </c>
      <c r="I3247" s="96">
        <v>1.0</v>
      </c>
      <c r="J3247" s="96">
        <v>0.0</v>
      </c>
      <c r="K3247" s="98">
        <f t="shared" si="4"/>
        <v>1</v>
      </c>
      <c r="L3247" s="99" t="s">
        <v>6978</v>
      </c>
      <c r="M3247" s="100" t="s">
        <v>6979</v>
      </c>
      <c r="N3247" s="101" t="str">
        <f t="shared" si="139"/>
        <v>TRBA11060768938505512204</v>
      </c>
      <c r="O3247" s="128"/>
      <c r="P3247" s="145">
        <v>1.0</v>
      </c>
      <c r="Q3247" s="103">
        <f t="shared" si="166"/>
        <v>0</v>
      </c>
      <c r="R3247" s="161" t="s">
        <v>1997</v>
      </c>
      <c r="S3247" s="105"/>
      <c r="T3247" s="106"/>
      <c r="U3247" s="107"/>
      <c r="V3247" s="108" t="s">
        <v>756</v>
      </c>
      <c r="W3247" s="109" t="s">
        <v>1908</v>
      </c>
      <c r="X3247" s="110" t="str">
        <f t="shared" si="170"/>
        <v/>
      </c>
      <c r="Y3247" s="110" t="str">
        <f t="shared" si="171"/>
        <v>Siêu thị</v>
      </c>
      <c r="Z3247" s="139" t="str">
        <f t="shared" si="172"/>
        <v/>
      </c>
      <c r="AA3247" s="109" t="s">
        <v>802</v>
      </c>
      <c r="AB3247" s="106"/>
      <c r="AC3247" s="158"/>
      <c r="AD3247" s="160"/>
      <c r="AE3247" s="127"/>
      <c r="AF3247" s="113"/>
      <c r="AG3247" s="165" t="str">
        <f t="array" ref="AG3247">XLOOKUP(F3247,'CLV2'!A:A,'CLV2'!E:E)</f>
        <v>2.VEGETABLES</v>
      </c>
      <c r="AH3247" s="115" t="str">
        <f t="array" ref="AH3247">XLOOKUP(F3247,'CLV2'!A:A,'CLV2'!F:F)</f>
        <v>3.PROCESSED VEGGIES</v>
      </c>
      <c r="AI3247" s="115" t="str">
        <f t="shared" si="8"/>
        <v>Pack</v>
      </c>
      <c r="AJ3247" s="116">
        <f t="shared" si="9"/>
        <v>1</v>
      </c>
      <c r="AK3247" s="117" t="str">
        <f t="array" ref="AK3247">XLOOKUP(F3247,'GIÁ'!A:A,'GIÁ'!D:D)</f>
        <v>24862.74</v>
      </c>
      <c r="AL3247" s="118">
        <f t="shared" si="10"/>
        <v>24862.74</v>
      </c>
      <c r="AM3247" s="118">
        <f t="shared" si="11"/>
        <v>0</v>
      </c>
      <c r="AN3247" s="119">
        <f t="shared" si="12"/>
        <v>24862.74</v>
      </c>
      <c r="AO3247" s="118">
        <f t="shared" si="13"/>
        <v>0</v>
      </c>
      <c r="AP3247" s="121">
        <f t="shared" si="14"/>
        <v>0</v>
      </c>
      <c r="AQ3247" s="122"/>
      <c r="AR3247" s="119"/>
    </row>
    <row r="3248" ht="22.5" customHeight="1">
      <c r="A3248" s="89">
        <v>46233.0</v>
      </c>
      <c r="B3248" s="90">
        <v>0.5215277777777778</v>
      </c>
      <c r="C3248" s="91" t="s">
        <v>155</v>
      </c>
      <c r="D3248" s="129" t="str">
        <f t="array" ref="D3248">XLOOKUP(C3248,'DS ST'!A:A,'DS ST'!B:B)</f>
        <v>A110</v>
      </c>
      <c r="E3248" s="94" t="str">
        <f t="array" ref="E3248">XLOOKUP($F3248,'GIÁ'!$A:$A,'GIÁ'!$E:$E)</f>
        <v>MÁT</v>
      </c>
      <c r="F3248" s="94">
        <v>11567.0</v>
      </c>
      <c r="G3248" s="95" t="s">
        <v>896</v>
      </c>
      <c r="H3248" s="95" t="s">
        <v>787</v>
      </c>
      <c r="I3248" s="96">
        <v>1.0</v>
      </c>
      <c r="J3248" s="96">
        <v>0.0</v>
      </c>
      <c r="K3248" s="98">
        <f t="shared" si="4"/>
        <v>1</v>
      </c>
      <c r="L3248" s="99" t="s">
        <v>6978</v>
      </c>
      <c r="M3248" s="100" t="s">
        <v>6979</v>
      </c>
      <c r="N3248" s="101" t="str">
        <f t="shared" si="139"/>
        <v>TRBA110607611567</v>
      </c>
      <c r="O3248" s="128"/>
      <c r="P3248" s="145">
        <v>1.0</v>
      </c>
      <c r="Q3248" s="103">
        <f t="shared" si="166"/>
        <v>0</v>
      </c>
      <c r="R3248" s="161" t="s">
        <v>1997</v>
      </c>
      <c r="S3248" s="105"/>
      <c r="T3248" s="106"/>
      <c r="U3248" s="107"/>
      <c r="V3248" s="108" t="s">
        <v>756</v>
      </c>
      <c r="W3248" s="109" t="s">
        <v>1908</v>
      </c>
      <c r="X3248" s="110" t="str">
        <f t="shared" si="170"/>
        <v/>
      </c>
      <c r="Y3248" s="110" t="str">
        <f t="shared" si="171"/>
        <v>Siêu thị</v>
      </c>
      <c r="Z3248" s="139" t="str">
        <f t="shared" si="172"/>
        <v/>
      </c>
      <c r="AA3248" s="109" t="s">
        <v>802</v>
      </c>
      <c r="AB3248" s="106"/>
      <c r="AC3248" s="158"/>
      <c r="AD3248" s="160"/>
      <c r="AE3248" s="127"/>
      <c r="AF3248" s="113"/>
      <c r="AG3248" s="165" t="str">
        <f t="array" ref="AG3248">XLOOKUP(F3248,'CLV2'!A:A,'CLV2'!E:E)</f>
        <v>2.VEGETABLES</v>
      </c>
      <c r="AH3248" s="115" t="str">
        <f t="array" ref="AH3248">XLOOKUP(F3248,'CLV2'!A:A,'CLV2'!F:F)</f>
        <v>3.PROCESSED VEGGIES</v>
      </c>
      <c r="AI3248" s="115" t="str">
        <f t="shared" si="8"/>
        <v>Pack</v>
      </c>
      <c r="AJ3248" s="116">
        <f t="shared" si="9"/>
        <v>1</v>
      </c>
      <c r="AK3248" s="117" t="str">
        <f t="array" ref="AK3248">XLOOKUP(F3248,'GIÁ'!A:A,'GIÁ'!D:D)</f>
        <v>10565.89</v>
      </c>
      <c r="AL3248" s="118">
        <f t="shared" si="10"/>
        <v>10565.89</v>
      </c>
      <c r="AM3248" s="118">
        <f t="shared" si="11"/>
        <v>0</v>
      </c>
      <c r="AN3248" s="119">
        <f t="shared" si="12"/>
        <v>10565.89</v>
      </c>
      <c r="AO3248" s="118">
        <f t="shared" si="13"/>
        <v>0</v>
      </c>
      <c r="AP3248" s="121">
        <f t="shared" si="14"/>
        <v>0</v>
      </c>
      <c r="AQ3248" s="122"/>
      <c r="AR3248" s="119"/>
    </row>
    <row r="3249" ht="22.5" customHeight="1">
      <c r="A3249" s="89">
        <v>46233.0</v>
      </c>
      <c r="B3249" s="90">
        <v>0.5215277777777778</v>
      </c>
      <c r="C3249" s="91" t="s">
        <v>155</v>
      </c>
      <c r="D3249" s="129" t="str">
        <f t="array" ref="D3249">XLOOKUP(C3249,'DS ST'!A:A,'DS ST'!B:B)</f>
        <v>A110</v>
      </c>
      <c r="E3249" s="94" t="str">
        <f t="array" ref="E3249">XLOOKUP($F3249,'GIÁ'!$A:$A,'GIÁ'!$E:$E)</f>
        <v>MÁT</v>
      </c>
      <c r="F3249" s="94">
        <v>8.938505512549E12</v>
      </c>
      <c r="G3249" s="95" t="s">
        <v>1920</v>
      </c>
      <c r="H3249" s="95" t="s">
        <v>57</v>
      </c>
      <c r="I3249" s="96">
        <v>1.0</v>
      </c>
      <c r="J3249" s="96">
        <v>0.0</v>
      </c>
      <c r="K3249" s="98">
        <f t="shared" si="4"/>
        <v>1</v>
      </c>
      <c r="L3249" s="99" t="s">
        <v>6978</v>
      </c>
      <c r="M3249" s="100" t="s">
        <v>6979</v>
      </c>
      <c r="N3249" s="101" t="str">
        <f t="shared" si="139"/>
        <v>TRBA11060768938505512549</v>
      </c>
      <c r="O3249" s="128"/>
      <c r="P3249" s="145">
        <v>1.0</v>
      </c>
      <c r="Q3249" s="103">
        <f t="shared" si="166"/>
        <v>0</v>
      </c>
      <c r="R3249" s="161" t="s">
        <v>1997</v>
      </c>
      <c r="S3249" s="105"/>
      <c r="T3249" s="106"/>
      <c r="U3249" s="107"/>
      <c r="V3249" s="108" t="s">
        <v>756</v>
      </c>
      <c r="W3249" s="109" t="s">
        <v>1908</v>
      </c>
      <c r="X3249" s="110" t="str">
        <f t="shared" si="170"/>
        <v/>
      </c>
      <c r="Y3249" s="110" t="str">
        <f t="shared" si="171"/>
        <v>Siêu thị</v>
      </c>
      <c r="Z3249" s="139" t="str">
        <f t="shared" si="172"/>
        <v/>
      </c>
      <c r="AA3249" s="109" t="s">
        <v>802</v>
      </c>
      <c r="AB3249" s="106"/>
      <c r="AC3249" s="158"/>
      <c r="AD3249" s="160"/>
      <c r="AE3249" s="127"/>
      <c r="AF3249" s="113"/>
      <c r="AG3249" s="165" t="str">
        <f t="array" ref="AG3249">XLOOKUP(F3249,'CLV2'!A:A,'CLV2'!E:E)</f>
        <v>2.VEGETABLES</v>
      </c>
      <c r="AH3249" s="115" t="str">
        <f t="array" ref="AH3249">XLOOKUP(F3249,'CLV2'!A:A,'CLV2'!F:F)</f>
        <v>3.PROCESSED VEGGIES</v>
      </c>
      <c r="AI3249" s="115" t="str">
        <f t="shared" si="8"/>
        <v>Pack</v>
      </c>
      <c r="AJ3249" s="116">
        <f t="shared" si="9"/>
        <v>1</v>
      </c>
      <c r="AK3249" s="117" t="str">
        <f t="array" ref="AK3249">XLOOKUP(F3249,'GIÁ'!A:A,'GIÁ'!D:D)</f>
        <v>59477.94</v>
      </c>
      <c r="AL3249" s="118">
        <f t="shared" si="10"/>
        <v>59477.94</v>
      </c>
      <c r="AM3249" s="118">
        <f t="shared" si="11"/>
        <v>0</v>
      </c>
      <c r="AN3249" s="119">
        <f t="shared" si="12"/>
        <v>59477.94</v>
      </c>
      <c r="AO3249" s="118">
        <f t="shared" si="13"/>
        <v>0</v>
      </c>
      <c r="AP3249" s="121">
        <f t="shared" si="14"/>
        <v>0</v>
      </c>
      <c r="AQ3249" s="122"/>
      <c r="AR3249" s="119"/>
    </row>
    <row r="3250" ht="22.5" customHeight="1">
      <c r="A3250" s="89">
        <v>46233.0</v>
      </c>
      <c r="B3250" s="90">
        <v>0.5215277777777778</v>
      </c>
      <c r="C3250" s="91" t="s">
        <v>155</v>
      </c>
      <c r="D3250" s="129" t="str">
        <f t="array" ref="D3250">XLOOKUP(C3250,'DS ST'!A:A,'DS ST'!B:B)</f>
        <v>A110</v>
      </c>
      <c r="E3250" s="94" t="str">
        <f t="array" ref="E3250">XLOOKUP($F3250,'GIÁ'!$A:$A,'GIÁ'!$E:$E)</f>
        <v>MÁT</v>
      </c>
      <c r="F3250" s="94">
        <v>8.938509645021E12</v>
      </c>
      <c r="G3250" s="95" t="s">
        <v>2938</v>
      </c>
      <c r="H3250" s="95" t="s">
        <v>224</v>
      </c>
      <c r="I3250" s="96">
        <v>1.0</v>
      </c>
      <c r="J3250" s="96">
        <v>0.0</v>
      </c>
      <c r="K3250" s="98">
        <f t="shared" si="4"/>
        <v>1</v>
      </c>
      <c r="L3250" s="99" t="s">
        <v>6978</v>
      </c>
      <c r="M3250" s="100" t="s">
        <v>6979</v>
      </c>
      <c r="N3250" s="101" t="str">
        <f t="shared" si="139"/>
        <v>TRBA11060768938509645021</v>
      </c>
      <c r="O3250" s="128"/>
      <c r="P3250" s="145">
        <v>1.0</v>
      </c>
      <c r="Q3250" s="103">
        <f t="shared" si="166"/>
        <v>0</v>
      </c>
      <c r="R3250" s="161" t="s">
        <v>1997</v>
      </c>
      <c r="S3250" s="105"/>
      <c r="T3250" s="106"/>
      <c r="U3250" s="107"/>
      <c r="V3250" s="108" t="s">
        <v>756</v>
      </c>
      <c r="W3250" s="109" t="s">
        <v>1908</v>
      </c>
      <c r="X3250" s="110" t="str">
        <f t="shared" si="170"/>
        <v/>
      </c>
      <c r="Y3250" s="110" t="str">
        <f t="shared" si="171"/>
        <v>Siêu thị</v>
      </c>
      <c r="Z3250" s="139" t="str">
        <f t="shared" si="172"/>
        <v/>
      </c>
      <c r="AA3250" s="109" t="s">
        <v>802</v>
      </c>
      <c r="AB3250" s="106"/>
      <c r="AC3250" s="158"/>
      <c r="AD3250" s="160"/>
      <c r="AE3250" s="127"/>
      <c r="AF3250" s="113"/>
      <c r="AG3250" s="165" t="str">
        <f t="array" ref="AG3250">XLOOKUP(F3250,'CLV2'!A:A,'CLV2'!E:E)</f>
        <v>2.VEGETABLES</v>
      </c>
      <c r="AH3250" s="115" t="str">
        <f t="array" ref="AH3250">XLOOKUP(F3250,'CLV2'!A:A,'CLV2'!F:F)</f>
        <v>3.MUSHROOM</v>
      </c>
      <c r="AI3250" s="115" t="str">
        <f t="shared" si="8"/>
        <v>Pack</v>
      </c>
      <c r="AJ3250" s="116">
        <f t="shared" si="9"/>
        <v>1</v>
      </c>
      <c r="AK3250" s="117" t="str">
        <f t="array" ref="AK3250">XLOOKUP(F3250,'GIÁ'!A:A,'GIÁ'!D:D)</f>
        <v>20376.98</v>
      </c>
      <c r="AL3250" s="118">
        <f t="shared" si="10"/>
        <v>20376.98</v>
      </c>
      <c r="AM3250" s="118">
        <f t="shared" si="11"/>
        <v>0</v>
      </c>
      <c r="AN3250" s="119">
        <f t="shared" si="12"/>
        <v>20376.98</v>
      </c>
      <c r="AO3250" s="118">
        <f t="shared" si="13"/>
        <v>0</v>
      </c>
      <c r="AP3250" s="121">
        <f t="shared" si="14"/>
        <v>0</v>
      </c>
      <c r="AQ3250" s="122"/>
      <c r="AR3250" s="119"/>
    </row>
    <row r="3251" ht="22.5" customHeight="1">
      <c r="A3251" s="89">
        <v>46233.0</v>
      </c>
      <c r="B3251" s="90">
        <v>0.5215277777777778</v>
      </c>
      <c r="C3251" s="91" t="s">
        <v>155</v>
      </c>
      <c r="D3251" s="129" t="str">
        <f t="array" ref="D3251">XLOOKUP(C3251,'DS ST'!A:A,'DS ST'!B:B)</f>
        <v>A110</v>
      </c>
      <c r="E3251" s="94" t="str">
        <f t="array" ref="E3251">XLOOKUP($F3251,'GIÁ'!$A:$A,'GIÁ'!$E:$E)</f>
        <v>MÁT</v>
      </c>
      <c r="F3251" s="94">
        <v>8.938509645014E12</v>
      </c>
      <c r="G3251" s="95" t="s">
        <v>2936</v>
      </c>
      <c r="H3251" s="95" t="s">
        <v>224</v>
      </c>
      <c r="I3251" s="96">
        <v>1.0</v>
      </c>
      <c r="J3251" s="96">
        <v>0.0</v>
      </c>
      <c r="K3251" s="98">
        <f t="shared" si="4"/>
        <v>1</v>
      </c>
      <c r="L3251" s="99" t="s">
        <v>6978</v>
      </c>
      <c r="M3251" s="100" t="s">
        <v>6979</v>
      </c>
      <c r="N3251" s="101" t="str">
        <f t="shared" si="139"/>
        <v>TRBA11060768938509645014</v>
      </c>
      <c r="O3251" s="128"/>
      <c r="P3251" s="145">
        <v>1.0</v>
      </c>
      <c r="Q3251" s="103">
        <f t="shared" si="166"/>
        <v>0</v>
      </c>
      <c r="R3251" s="161" t="s">
        <v>1997</v>
      </c>
      <c r="S3251" s="105"/>
      <c r="T3251" s="106"/>
      <c r="U3251" s="107"/>
      <c r="V3251" s="108" t="s">
        <v>756</v>
      </c>
      <c r="W3251" s="109" t="s">
        <v>1908</v>
      </c>
      <c r="X3251" s="110" t="str">
        <f t="shared" si="170"/>
        <v/>
      </c>
      <c r="Y3251" s="110" t="str">
        <f t="shared" si="171"/>
        <v>Siêu thị</v>
      </c>
      <c r="Z3251" s="139" t="str">
        <f t="shared" si="172"/>
        <v/>
      </c>
      <c r="AA3251" s="109" t="s">
        <v>802</v>
      </c>
      <c r="AB3251" s="106"/>
      <c r="AC3251" s="158"/>
      <c r="AD3251" s="160"/>
      <c r="AE3251" s="127"/>
      <c r="AF3251" s="113"/>
      <c r="AG3251" s="165" t="str">
        <f t="array" ref="AG3251">XLOOKUP(F3251,'CLV2'!A:A,'CLV2'!E:E)</f>
        <v>2.VEGETABLES</v>
      </c>
      <c r="AH3251" s="115" t="str">
        <f t="array" ref="AH3251">XLOOKUP(F3251,'CLV2'!A:A,'CLV2'!F:F)</f>
        <v>3.MUSHROOM</v>
      </c>
      <c r="AI3251" s="115" t="str">
        <f t="shared" si="8"/>
        <v>Pack</v>
      </c>
      <c r="AJ3251" s="116">
        <f t="shared" si="9"/>
        <v>1</v>
      </c>
      <c r="AK3251" s="117" t="str">
        <f t="array" ref="AK3251">XLOOKUP(F3251,'GIÁ'!A:A,'GIÁ'!D:D)</f>
        <v>20470.50</v>
      </c>
      <c r="AL3251" s="118">
        <f t="shared" si="10"/>
        <v>20470.5</v>
      </c>
      <c r="AM3251" s="118">
        <f t="shared" si="11"/>
        <v>0</v>
      </c>
      <c r="AN3251" s="119">
        <f t="shared" si="12"/>
        <v>20470.5</v>
      </c>
      <c r="AO3251" s="118">
        <f t="shared" si="13"/>
        <v>0</v>
      </c>
      <c r="AP3251" s="121">
        <f t="shared" si="14"/>
        <v>0</v>
      </c>
      <c r="AQ3251" s="122"/>
      <c r="AR3251" s="119"/>
    </row>
    <row r="3252" ht="22.5" customHeight="1">
      <c r="A3252" s="89">
        <v>46233.0</v>
      </c>
      <c r="B3252" s="90">
        <v>0.5215277777777778</v>
      </c>
      <c r="C3252" s="91" t="s">
        <v>155</v>
      </c>
      <c r="D3252" s="129" t="str">
        <f t="array" ref="D3252">XLOOKUP(C3252,'DS ST'!A:A,'DS ST'!B:B)</f>
        <v>A110</v>
      </c>
      <c r="E3252" s="94" t="str">
        <f t="array" ref="E3252">XLOOKUP($F3252,'GIÁ'!$A:$A,'GIÁ'!$E:$E)</f>
        <v>MÁT</v>
      </c>
      <c r="F3252" s="94">
        <v>8.888319823099E12</v>
      </c>
      <c r="G3252" s="95" t="s">
        <v>1546</v>
      </c>
      <c r="H3252" s="95" t="s">
        <v>57</v>
      </c>
      <c r="I3252" s="96">
        <v>2.0</v>
      </c>
      <c r="J3252" s="96">
        <v>0.0</v>
      </c>
      <c r="K3252" s="98">
        <f t="shared" si="4"/>
        <v>2</v>
      </c>
      <c r="L3252" s="99" t="s">
        <v>6978</v>
      </c>
      <c r="M3252" s="100" t="s">
        <v>6979</v>
      </c>
      <c r="N3252" s="101" t="str">
        <f t="shared" si="139"/>
        <v>TRBA11060768888319823099</v>
      </c>
      <c r="O3252" s="128"/>
      <c r="P3252" s="145">
        <v>2.0</v>
      </c>
      <c r="Q3252" s="103">
        <f t="shared" si="166"/>
        <v>0</v>
      </c>
      <c r="R3252" s="161" t="s">
        <v>1997</v>
      </c>
      <c r="S3252" s="105"/>
      <c r="T3252" s="106"/>
      <c r="U3252" s="107"/>
      <c r="V3252" s="108" t="s">
        <v>756</v>
      </c>
      <c r="W3252" s="109" t="s">
        <v>1908</v>
      </c>
      <c r="X3252" s="110" t="str">
        <f t="shared" si="170"/>
        <v/>
      </c>
      <c r="Y3252" s="110" t="str">
        <f t="shared" si="171"/>
        <v>Siêu thị</v>
      </c>
      <c r="Z3252" s="139" t="str">
        <f t="shared" si="172"/>
        <v/>
      </c>
      <c r="AA3252" s="109" t="s">
        <v>802</v>
      </c>
      <c r="AB3252" s="106"/>
      <c r="AC3252" s="158"/>
      <c r="AD3252" s="160"/>
      <c r="AE3252" s="127"/>
      <c r="AF3252" s="113"/>
      <c r="AG3252" s="165" t="str">
        <f t="array" ref="AG3252">XLOOKUP(F3252,'CLV2'!A:A,'CLV2'!E:E)</f>
        <v>2.VEGETABLES</v>
      </c>
      <c r="AH3252" s="115" t="str">
        <f t="array" ref="AH3252">XLOOKUP(F3252,'CLV2'!A:A,'CLV2'!F:F)</f>
        <v>3.MUSHROOM</v>
      </c>
      <c r="AI3252" s="115" t="str">
        <f t="shared" si="8"/>
        <v>Pack</v>
      </c>
      <c r="AJ3252" s="116">
        <f t="shared" si="9"/>
        <v>1</v>
      </c>
      <c r="AK3252" s="117" t="str">
        <f t="array" ref="AK3252">XLOOKUP(F3252,'GIÁ'!A:A,'GIÁ'!D:D)</f>
        <v>41000.00</v>
      </c>
      <c r="AL3252" s="118">
        <f t="shared" si="10"/>
        <v>82000</v>
      </c>
      <c r="AM3252" s="118">
        <f t="shared" si="11"/>
        <v>0</v>
      </c>
      <c r="AN3252" s="119">
        <f t="shared" si="12"/>
        <v>82000</v>
      </c>
      <c r="AO3252" s="118">
        <f t="shared" si="13"/>
        <v>0</v>
      </c>
      <c r="AP3252" s="121">
        <f t="shared" si="14"/>
        <v>0</v>
      </c>
      <c r="AQ3252" s="122"/>
      <c r="AR3252" s="119"/>
    </row>
    <row r="3253" ht="22.5" customHeight="1">
      <c r="A3253" s="89">
        <v>46233.0</v>
      </c>
      <c r="B3253" s="90">
        <v>0.5215277777777778</v>
      </c>
      <c r="C3253" s="91" t="s">
        <v>155</v>
      </c>
      <c r="D3253" s="129" t="str">
        <f t="array" ref="D3253">XLOOKUP(C3253,'DS ST'!A:A,'DS ST'!B:B)</f>
        <v>A110</v>
      </c>
      <c r="E3253" s="94" t="str">
        <f t="array" ref="E3253">XLOOKUP($F3253,'GIÁ'!$A:$A,'GIÁ'!$E:$E)</f>
        <v>MÁT</v>
      </c>
      <c r="F3253" s="94">
        <v>11542.0</v>
      </c>
      <c r="G3253" s="95" t="s">
        <v>844</v>
      </c>
      <c r="H3253" s="95" t="s">
        <v>787</v>
      </c>
      <c r="I3253" s="96">
        <v>1.0</v>
      </c>
      <c r="J3253" s="96">
        <v>0.0</v>
      </c>
      <c r="K3253" s="98">
        <f t="shared" si="4"/>
        <v>1</v>
      </c>
      <c r="L3253" s="99" t="s">
        <v>6978</v>
      </c>
      <c r="M3253" s="100" t="s">
        <v>6979</v>
      </c>
      <c r="N3253" s="101" t="str">
        <f t="shared" si="139"/>
        <v>TRBA110607611542</v>
      </c>
      <c r="O3253" s="128"/>
      <c r="P3253" s="145">
        <v>1.0</v>
      </c>
      <c r="Q3253" s="103">
        <f t="shared" si="166"/>
        <v>0</v>
      </c>
      <c r="R3253" s="161" t="s">
        <v>1997</v>
      </c>
      <c r="S3253" s="105"/>
      <c r="T3253" s="106"/>
      <c r="U3253" s="107"/>
      <c r="V3253" s="108" t="s">
        <v>756</v>
      </c>
      <c r="W3253" s="109" t="s">
        <v>1908</v>
      </c>
      <c r="X3253" s="110" t="str">
        <f t="shared" si="170"/>
        <v/>
      </c>
      <c r="Y3253" s="110" t="str">
        <f t="shared" si="171"/>
        <v>Siêu thị</v>
      </c>
      <c r="Z3253" s="139" t="str">
        <f t="shared" si="172"/>
        <v/>
      </c>
      <c r="AA3253" s="109" t="s">
        <v>802</v>
      </c>
      <c r="AB3253" s="106"/>
      <c r="AC3253" s="158"/>
      <c r="AD3253" s="160"/>
      <c r="AE3253" s="127"/>
      <c r="AF3253" s="113"/>
      <c r="AG3253" s="165" t="str">
        <f t="array" ref="AG3253">XLOOKUP(F3253,'CLV2'!A:A,'CLV2'!E:E)</f>
        <v>2.VEGETABLES</v>
      </c>
      <c r="AH3253" s="115" t="str">
        <f t="array" ref="AH3253">XLOOKUP(F3253,'CLV2'!A:A,'CLV2'!F:F)</f>
        <v>3.PROCESSED VEGGIES</v>
      </c>
      <c r="AI3253" s="115" t="str">
        <f t="shared" si="8"/>
        <v>Pack</v>
      </c>
      <c r="AJ3253" s="116">
        <f t="shared" si="9"/>
        <v>1</v>
      </c>
      <c r="AK3253" s="117" t="str">
        <f t="array" ref="AK3253">XLOOKUP(F3253,'GIÁ'!A:A,'GIÁ'!D:D)</f>
        <v>14473.30</v>
      </c>
      <c r="AL3253" s="118">
        <f t="shared" si="10"/>
        <v>14473.3</v>
      </c>
      <c r="AM3253" s="118">
        <f t="shared" si="11"/>
        <v>0</v>
      </c>
      <c r="AN3253" s="119">
        <f t="shared" si="12"/>
        <v>14473.3</v>
      </c>
      <c r="AO3253" s="118">
        <f t="shared" si="13"/>
        <v>0</v>
      </c>
      <c r="AP3253" s="121">
        <f t="shared" si="14"/>
        <v>0</v>
      </c>
      <c r="AQ3253" s="122"/>
      <c r="AR3253" s="119"/>
    </row>
    <row r="3254" ht="22.5" customHeight="1">
      <c r="A3254" s="89">
        <v>46233.0</v>
      </c>
      <c r="B3254" s="90">
        <v>0.5215277777777778</v>
      </c>
      <c r="C3254" s="91" t="s">
        <v>155</v>
      </c>
      <c r="D3254" s="129" t="str">
        <f t="array" ref="D3254">XLOOKUP(C3254,'DS ST'!A:A,'DS ST'!B:B)</f>
        <v>A110</v>
      </c>
      <c r="E3254" s="94" t="str">
        <f t="array" ref="E3254">XLOOKUP($F3254,'GIÁ'!$A:$A,'GIÁ'!$E:$E)</f>
        <v>MÁT</v>
      </c>
      <c r="F3254" s="94">
        <v>8.935288800023E12</v>
      </c>
      <c r="G3254" s="95" t="s">
        <v>2012</v>
      </c>
      <c r="H3254" s="95" t="s">
        <v>224</v>
      </c>
      <c r="I3254" s="96">
        <v>15.0</v>
      </c>
      <c r="J3254" s="96">
        <v>0.0</v>
      </c>
      <c r="K3254" s="98">
        <f t="shared" si="4"/>
        <v>15</v>
      </c>
      <c r="L3254" s="99" t="s">
        <v>6978</v>
      </c>
      <c r="M3254" s="100" t="s">
        <v>6979</v>
      </c>
      <c r="N3254" s="101" t="str">
        <f t="shared" si="139"/>
        <v>TRBA11060768935288800023</v>
      </c>
      <c r="O3254" s="128"/>
      <c r="P3254" s="145">
        <v>15.0</v>
      </c>
      <c r="Q3254" s="103">
        <f t="shared" si="166"/>
        <v>0</v>
      </c>
      <c r="R3254" s="161" t="s">
        <v>1997</v>
      </c>
      <c r="S3254" s="105"/>
      <c r="T3254" s="106"/>
      <c r="U3254" s="107"/>
      <c r="V3254" s="108" t="s">
        <v>756</v>
      </c>
      <c r="W3254" s="109" t="s">
        <v>1908</v>
      </c>
      <c r="X3254" s="110" t="str">
        <f t="shared" si="170"/>
        <v/>
      </c>
      <c r="Y3254" s="110" t="str">
        <f t="shared" si="171"/>
        <v>Siêu thị</v>
      </c>
      <c r="Z3254" s="139" t="str">
        <f t="shared" si="172"/>
        <v/>
      </c>
      <c r="AA3254" s="109" t="s">
        <v>802</v>
      </c>
      <c r="AB3254" s="106"/>
      <c r="AC3254" s="158"/>
      <c r="AD3254" s="160"/>
      <c r="AE3254" s="127"/>
      <c r="AF3254" s="113"/>
      <c r="AG3254" s="165" t="str">
        <f t="array" ref="AG3254">XLOOKUP(F3254,'CLV2'!A:A,'CLV2'!E:E)</f>
        <v>2.VEGETABLES</v>
      </c>
      <c r="AH3254" s="115" t="str">
        <f t="array" ref="AH3254">XLOOKUP(F3254,'CLV2'!A:A,'CLV2'!F:F)</f>
        <v>3.MUSHROOM</v>
      </c>
      <c r="AI3254" s="115" t="str">
        <f t="shared" si="8"/>
        <v>Pack</v>
      </c>
      <c r="AJ3254" s="116">
        <f t="shared" si="9"/>
        <v>1</v>
      </c>
      <c r="AK3254" s="117" t="str">
        <f t="array" ref="AK3254">XLOOKUP(F3254,'GIÁ'!A:A,'GIÁ'!D:D)</f>
        <v>8894.72</v>
      </c>
      <c r="AL3254" s="118">
        <f t="shared" si="10"/>
        <v>133420.8</v>
      </c>
      <c r="AM3254" s="118">
        <f t="shared" si="11"/>
        <v>0</v>
      </c>
      <c r="AN3254" s="119">
        <f t="shared" si="12"/>
        <v>133420.8</v>
      </c>
      <c r="AO3254" s="118">
        <f t="shared" si="13"/>
        <v>0</v>
      </c>
      <c r="AP3254" s="121">
        <f t="shared" si="14"/>
        <v>0</v>
      </c>
      <c r="AQ3254" s="122"/>
      <c r="AR3254" s="119"/>
    </row>
    <row r="3255" ht="22.5" customHeight="1">
      <c r="A3255" s="89">
        <v>46233.0</v>
      </c>
      <c r="B3255" s="90">
        <v>0.5215277777777778</v>
      </c>
      <c r="C3255" s="91" t="s">
        <v>155</v>
      </c>
      <c r="D3255" s="129" t="str">
        <f t="array" ref="D3255">XLOOKUP(C3255,'DS ST'!A:A,'DS ST'!B:B)</f>
        <v>A110</v>
      </c>
      <c r="E3255" s="94" t="str">
        <f t="array" ref="E3255">XLOOKUP($F3255,'GIÁ'!$A:$A,'GIÁ'!$E:$E)</f>
        <v>MÁT</v>
      </c>
      <c r="F3255" s="94">
        <v>8.850329003624E12</v>
      </c>
      <c r="G3255" s="95" t="s">
        <v>1428</v>
      </c>
      <c r="H3255" s="95" t="s">
        <v>57</v>
      </c>
      <c r="I3255" s="96">
        <v>4.0</v>
      </c>
      <c r="J3255" s="96">
        <v>3.0</v>
      </c>
      <c r="K3255" s="98">
        <f t="shared" si="4"/>
        <v>1</v>
      </c>
      <c r="L3255" s="99" t="s">
        <v>6978</v>
      </c>
      <c r="M3255" s="100" t="s">
        <v>6980</v>
      </c>
      <c r="N3255" s="101" t="str">
        <f t="shared" si="139"/>
        <v>TRBA11062668850329003624</v>
      </c>
      <c r="O3255" s="128"/>
      <c r="P3255" s="100"/>
      <c r="Q3255" s="103">
        <f t="shared" si="166"/>
        <v>1</v>
      </c>
      <c r="R3255" s="161"/>
      <c r="S3255" s="105"/>
      <c r="T3255" s="106"/>
      <c r="U3255" s="107"/>
      <c r="V3255" s="108" t="s">
        <v>756</v>
      </c>
      <c r="W3255" s="109" t="s">
        <v>1312</v>
      </c>
      <c r="X3255" s="110" t="str">
        <f t="shared" si="170"/>
        <v/>
      </c>
      <c r="Y3255" s="110" t="str">
        <f t="shared" si="171"/>
        <v/>
      </c>
      <c r="Z3255" s="139" t="str">
        <f t="shared" si="172"/>
        <v>Chưa xác định</v>
      </c>
      <c r="AA3255" s="109" t="s">
        <v>5260</v>
      </c>
      <c r="AB3255" s="106"/>
      <c r="AC3255" s="158"/>
      <c r="AD3255" s="160"/>
      <c r="AE3255" s="127"/>
      <c r="AF3255" s="113"/>
      <c r="AG3255" s="165" t="str">
        <f t="array" ref="AG3255">XLOOKUP(F3255,'CLV2'!A:A,'CLV2'!E:E)</f>
        <v>2.DAIRY</v>
      </c>
      <c r="AH3255" s="115" t="str">
        <f t="array" ref="AH3255">XLOOKUP(F3255,'CLV2'!A:A,'CLV2'!F:F)</f>
        <v>3.FRESH MILK</v>
      </c>
      <c r="AI3255" s="115" t="str">
        <f t="shared" si="8"/>
        <v>Pack</v>
      </c>
      <c r="AJ3255" s="116">
        <f t="shared" si="9"/>
        <v>0.25</v>
      </c>
      <c r="AK3255" s="117" t="str">
        <f t="array" ref="AK3255">XLOOKUP(F3255,'GIÁ'!A:A,'GIÁ'!D:D)</f>
        <v>66573.58</v>
      </c>
      <c r="AL3255" s="118">
        <f t="shared" si="10"/>
        <v>66573.58</v>
      </c>
      <c r="AM3255" s="118">
        <f t="shared" si="11"/>
        <v>0</v>
      </c>
      <c r="AN3255" s="119">
        <f t="shared" si="12"/>
        <v>0</v>
      </c>
      <c r="AO3255" s="118">
        <f t="shared" si="13"/>
        <v>0</v>
      </c>
      <c r="AP3255" s="121">
        <f t="shared" si="14"/>
        <v>66573.58</v>
      </c>
      <c r="AQ3255" s="122"/>
      <c r="AR3255" s="119"/>
    </row>
    <row r="3256" ht="22.5" customHeight="1">
      <c r="A3256" s="89">
        <v>46233.0</v>
      </c>
      <c r="B3256" s="90">
        <v>0.5215277777777778</v>
      </c>
      <c r="C3256" s="91" t="s">
        <v>155</v>
      </c>
      <c r="D3256" s="129" t="str">
        <f t="array" ref="D3256">XLOOKUP(C3256,'DS ST'!A:A,'DS ST'!B:B)</f>
        <v>A110</v>
      </c>
      <c r="E3256" s="94" t="str">
        <f t="array" ref="E3256">XLOOKUP($F3256,'GIÁ'!$A:$A,'GIÁ'!$E:$E)</f>
        <v>MÁT</v>
      </c>
      <c r="F3256" s="94">
        <v>8.935217413508E12</v>
      </c>
      <c r="G3256" s="95" t="s">
        <v>1960</v>
      </c>
      <c r="H3256" s="95" t="s">
        <v>57</v>
      </c>
      <c r="I3256" s="96">
        <v>48.0</v>
      </c>
      <c r="J3256" s="96">
        <v>0.0</v>
      </c>
      <c r="K3256" s="98">
        <f t="shared" si="4"/>
        <v>48</v>
      </c>
      <c r="L3256" s="99" t="s">
        <v>6978</v>
      </c>
      <c r="M3256" s="100" t="s">
        <v>6981</v>
      </c>
      <c r="N3256" s="101" t="str">
        <f t="shared" si="139"/>
        <v>TRBA11062678935217413508</v>
      </c>
      <c r="O3256" s="128"/>
      <c r="P3256" s="145">
        <v>48.0</v>
      </c>
      <c r="Q3256" s="103">
        <f t="shared" si="166"/>
        <v>0</v>
      </c>
      <c r="R3256" s="161" t="s">
        <v>1997</v>
      </c>
      <c r="S3256" s="105"/>
      <c r="T3256" s="106"/>
      <c r="U3256" s="107"/>
      <c r="V3256" s="108" t="s">
        <v>756</v>
      </c>
      <c r="W3256" s="109" t="s">
        <v>1908</v>
      </c>
      <c r="X3256" s="110" t="str">
        <f t="shared" si="170"/>
        <v/>
      </c>
      <c r="Y3256" s="110" t="str">
        <f t="shared" si="171"/>
        <v>Siêu thị</v>
      </c>
      <c r="Z3256" s="139" t="str">
        <f t="shared" si="172"/>
        <v/>
      </c>
      <c r="AA3256" s="109" t="s">
        <v>802</v>
      </c>
      <c r="AB3256" s="106"/>
      <c r="AC3256" s="158"/>
      <c r="AD3256" s="160"/>
      <c r="AE3256" s="127"/>
      <c r="AF3256" s="113"/>
      <c r="AG3256" s="165" t="str">
        <f t="array" ref="AG3256">XLOOKUP(F3256,'CLV2'!A:A,'CLV2'!E:E)</f>
        <v>2.DAIRY</v>
      </c>
      <c r="AH3256" s="115" t="str">
        <f t="array" ref="AH3256">XLOOKUP(F3256,'CLV2'!A:A,'CLV2'!F:F)</f>
        <v>3.YOGURT</v>
      </c>
      <c r="AI3256" s="115" t="str">
        <f t="shared" si="8"/>
        <v>Pack</v>
      </c>
      <c r="AJ3256" s="116">
        <f t="shared" si="9"/>
        <v>1</v>
      </c>
      <c r="AK3256" s="117" t="str">
        <f t="array" ref="AK3256">XLOOKUP(F3256,'GIÁ'!A:A,'GIÁ'!D:D)</f>
        <v>6168.43</v>
      </c>
      <c r="AL3256" s="118">
        <f t="shared" si="10"/>
        <v>296084.64</v>
      </c>
      <c r="AM3256" s="118">
        <f t="shared" si="11"/>
        <v>0</v>
      </c>
      <c r="AN3256" s="119">
        <f t="shared" si="12"/>
        <v>296084.64</v>
      </c>
      <c r="AO3256" s="118">
        <f t="shared" si="13"/>
        <v>0</v>
      </c>
      <c r="AP3256" s="121">
        <f t="shared" si="14"/>
        <v>0</v>
      </c>
      <c r="AQ3256" s="122"/>
      <c r="AR3256" s="119"/>
    </row>
    <row r="3257" ht="22.5" customHeight="1">
      <c r="A3257" s="89">
        <v>46233.0</v>
      </c>
      <c r="B3257" s="90">
        <v>0.5215277777777778</v>
      </c>
      <c r="C3257" s="91" t="s">
        <v>155</v>
      </c>
      <c r="D3257" s="129" t="str">
        <f t="array" ref="D3257">XLOOKUP(C3257,'DS ST'!A:A,'DS ST'!B:B)</f>
        <v>A110</v>
      </c>
      <c r="E3257" s="94" t="str">
        <f t="array" ref="E3257">XLOOKUP($F3257,'GIÁ'!$A:$A,'GIÁ'!$E:$E)</f>
        <v>MÁT</v>
      </c>
      <c r="F3257" s="94">
        <v>8.934673605823E12</v>
      </c>
      <c r="G3257" s="95" t="s">
        <v>1689</v>
      </c>
      <c r="H3257" s="95" t="s">
        <v>57</v>
      </c>
      <c r="I3257" s="96">
        <v>52.0</v>
      </c>
      <c r="J3257" s="96">
        <v>0.0</v>
      </c>
      <c r="K3257" s="98">
        <f t="shared" si="4"/>
        <v>52</v>
      </c>
      <c r="L3257" s="99" t="s">
        <v>6978</v>
      </c>
      <c r="M3257" s="100" t="s">
        <v>6982</v>
      </c>
      <c r="N3257" s="101" t="str">
        <f t="shared" si="139"/>
        <v>TRBA11062688934673605823</v>
      </c>
      <c r="O3257" s="128"/>
      <c r="P3257" s="145">
        <v>48.0</v>
      </c>
      <c r="Q3257" s="103">
        <f t="shared" si="166"/>
        <v>4</v>
      </c>
      <c r="R3257" s="161" t="s">
        <v>1997</v>
      </c>
      <c r="S3257" s="105"/>
      <c r="T3257" s="106"/>
      <c r="U3257" s="107"/>
      <c r="V3257" s="108" t="s">
        <v>756</v>
      </c>
      <c r="W3257" s="109" t="s">
        <v>1312</v>
      </c>
      <c r="X3257" s="110" t="str">
        <f t="shared" si="170"/>
        <v/>
      </c>
      <c r="Y3257" s="110" t="s">
        <v>511</v>
      </c>
      <c r="Z3257" s="139" t="str">
        <f t="shared" si="172"/>
        <v>Chưa xác định</v>
      </c>
      <c r="AA3257" s="109" t="s">
        <v>5260</v>
      </c>
      <c r="AB3257" s="106"/>
      <c r="AC3257" s="158"/>
      <c r="AD3257" s="160"/>
      <c r="AE3257" s="127"/>
      <c r="AF3257" s="113"/>
      <c r="AG3257" s="165" t="str">
        <f t="array" ref="AG3257">XLOOKUP(F3257,'CLV2'!A:A,'CLV2'!E:E)</f>
        <v>2.DAIRY</v>
      </c>
      <c r="AH3257" s="115" t="str">
        <f t="array" ref="AH3257">XLOOKUP(F3257,'CLV2'!A:A,'CLV2'!F:F)</f>
        <v>3.YOGURT</v>
      </c>
      <c r="AI3257" s="115" t="str">
        <f t="shared" si="8"/>
        <v>Pack</v>
      </c>
      <c r="AJ3257" s="116">
        <f t="shared" si="9"/>
        <v>1</v>
      </c>
      <c r="AK3257" s="117" t="str">
        <f t="array" ref="AK3257">XLOOKUP(F3257,'GIÁ'!A:A,'GIÁ'!D:D)</f>
        <v>5402.30</v>
      </c>
      <c r="AL3257" s="118">
        <f t="shared" si="10"/>
        <v>280919.6</v>
      </c>
      <c r="AM3257" s="118">
        <f t="shared" si="11"/>
        <v>0</v>
      </c>
      <c r="AN3257" s="119">
        <f t="shared" si="12"/>
        <v>259310.4</v>
      </c>
      <c r="AO3257" s="118">
        <f t="shared" si="13"/>
        <v>0</v>
      </c>
      <c r="AP3257" s="121">
        <f t="shared" si="14"/>
        <v>21609.2</v>
      </c>
      <c r="AQ3257" s="122"/>
      <c r="AR3257" s="119"/>
    </row>
    <row r="3258" ht="22.5" customHeight="1">
      <c r="A3258" s="89">
        <v>46233.0</v>
      </c>
      <c r="B3258" s="90">
        <v>0.5215277777777778</v>
      </c>
      <c r="C3258" s="91" t="s">
        <v>155</v>
      </c>
      <c r="D3258" s="129" t="str">
        <f t="array" ref="D3258">XLOOKUP(C3258,'DS ST'!A:A,'DS ST'!B:B)</f>
        <v>A110</v>
      </c>
      <c r="E3258" s="94" t="str">
        <f t="array" ref="E3258">XLOOKUP($F3258,'GIÁ'!$A:$A,'GIÁ'!$E:$E)</f>
        <v>MÁT</v>
      </c>
      <c r="F3258" s="94">
        <v>8.935007117135E12</v>
      </c>
      <c r="G3258" s="95" t="s">
        <v>1809</v>
      </c>
      <c r="H3258" s="95" t="s">
        <v>1785</v>
      </c>
      <c r="I3258" s="96">
        <v>4.0</v>
      </c>
      <c r="J3258" s="96">
        <v>0.0</v>
      </c>
      <c r="K3258" s="98">
        <f t="shared" si="4"/>
        <v>4</v>
      </c>
      <c r="L3258" s="99" t="s">
        <v>6978</v>
      </c>
      <c r="M3258" s="100" t="s">
        <v>6983</v>
      </c>
      <c r="N3258" s="101" t="str">
        <f t="shared" si="139"/>
        <v>PT1590569-T0018935007117135</v>
      </c>
      <c r="O3258" s="128"/>
      <c r="P3258" s="145">
        <v>4.0</v>
      </c>
      <c r="Q3258" s="103">
        <f t="shared" si="166"/>
        <v>0</v>
      </c>
      <c r="R3258" s="161" t="s">
        <v>1997</v>
      </c>
      <c r="S3258" s="105"/>
      <c r="T3258" s="106"/>
      <c r="U3258" s="107"/>
      <c r="V3258" s="108" t="s">
        <v>756</v>
      </c>
      <c r="W3258" s="109" t="s">
        <v>1908</v>
      </c>
      <c r="X3258" s="110" t="str">
        <f t="shared" si="170"/>
        <v/>
      </c>
      <c r="Y3258" s="110" t="str">
        <f t="shared" ref="Y3258:Y3311" si="173">IF(AND(N(P3258)&gt;0,OR(W3258="DC giao bù",W3258="VT giao sai điểm",W3258="ST nhập thiếu",W3258="DC pick sai",W3258="ST kiểm sai QT",W3258="ST thông tin sai/không phản hồi",W3258="DC thao tác sai")),"Siêu thị","")</f>
        <v>Siêu thị</v>
      </c>
      <c r="Z3258" s="139" t="str">
        <f t="shared" si="172"/>
        <v/>
      </c>
      <c r="AA3258" s="109" t="s">
        <v>802</v>
      </c>
      <c r="AB3258" s="106"/>
      <c r="AC3258" s="158"/>
      <c r="AD3258" s="160"/>
      <c r="AE3258" s="127"/>
      <c r="AF3258" s="113"/>
      <c r="AG3258" s="165" t="str">
        <f t="array" ref="AG3258">XLOOKUP(F3258,'CLV2'!A:A,'CLV2'!E:E)</f>
        <v>2.DAIRY</v>
      </c>
      <c r="AH3258" s="115" t="str">
        <f t="array" ref="AH3258">XLOOKUP(F3258,'CLV2'!A:A,'CLV2'!F:F)</f>
        <v>3.FRESH MILK</v>
      </c>
      <c r="AI3258" s="115" t="str">
        <f t="shared" si="8"/>
        <v>Pack</v>
      </c>
      <c r="AJ3258" s="116">
        <f t="shared" si="9"/>
        <v>1</v>
      </c>
      <c r="AK3258" s="117" t="str">
        <f t="array" ref="AK3258">XLOOKUP(F3258,'GIÁ'!A:A,'GIÁ'!D:D)</f>
        <v>18613.38</v>
      </c>
      <c r="AL3258" s="118">
        <f t="shared" si="10"/>
        <v>74453.52</v>
      </c>
      <c r="AM3258" s="118">
        <f t="shared" si="11"/>
        <v>0</v>
      </c>
      <c r="AN3258" s="119">
        <f t="shared" si="12"/>
        <v>74453.52</v>
      </c>
      <c r="AO3258" s="118">
        <f t="shared" si="13"/>
        <v>0</v>
      </c>
      <c r="AP3258" s="121">
        <f t="shared" si="14"/>
        <v>0</v>
      </c>
      <c r="AQ3258" s="122"/>
      <c r="AR3258" s="119"/>
    </row>
    <row r="3259" ht="22.5" customHeight="1">
      <c r="A3259" s="89">
        <v>46233.0</v>
      </c>
      <c r="B3259" s="90">
        <v>0.46944444444444444</v>
      </c>
      <c r="C3259" s="91" t="s">
        <v>1486</v>
      </c>
      <c r="D3259" s="129" t="str">
        <f t="array" ref="D3259">XLOOKUP(C3259,'DS ST'!A:A,'DS ST'!B:B)</f>
        <v>NVQ</v>
      </c>
      <c r="E3259" s="94" t="str">
        <f t="array" ref="E3259">XLOOKUP($F3259,'GIÁ'!$A:$A,'GIÁ'!$E:$E)</f>
        <v>MÁT</v>
      </c>
      <c r="F3259" s="94">
        <v>11789.0</v>
      </c>
      <c r="G3259" s="95" t="s">
        <v>1083</v>
      </c>
      <c r="H3259" s="95" t="s">
        <v>75</v>
      </c>
      <c r="I3259" s="96">
        <v>6.0</v>
      </c>
      <c r="J3259" s="96">
        <v>0.0</v>
      </c>
      <c r="K3259" s="98">
        <f t="shared" si="4"/>
        <v>6</v>
      </c>
      <c r="L3259" s="99" t="s">
        <v>6984</v>
      </c>
      <c r="M3259" s="100" t="s">
        <v>6985</v>
      </c>
      <c r="N3259" s="101" t="str">
        <f t="shared" si="139"/>
        <v>TRBNVQ50511789</v>
      </c>
      <c r="O3259" s="128"/>
      <c r="P3259" s="145">
        <v>6.0</v>
      </c>
      <c r="Q3259" s="103">
        <f t="shared" si="166"/>
        <v>0</v>
      </c>
      <c r="R3259" s="161" t="s">
        <v>1488</v>
      </c>
      <c r="S3259" s="105"/>
      <c r="T3259" s="106"/>
      <c r="U3259" s="107"/>
      <c r="V3259" s="108" t="s">
        <v>756</v>
      </c>
      <c r="W3259" s="109" t="s">
        <v>1908</v>
      </c>
      <c r="X3259" s="110" t="str">
        <f t="shared" si="170"/>
        <v/>
      </c>
      <c r="Y3259" s="110" t="str">
        <f t="shared" si="173"/>
        <v>Siêu thị</v>
      </c>
      <c r="Z3259" s="139" t="str">
        <f t="shared" si="172"/>
        <v/>
      </c>
      <c r="AA3259" s="109" t="s">
        <v>802</v>
      </c>
      <c r="AB3259" s="106"/>
      <c r="AC3259" s="158"/>
      <c r="AD3259" s="160"/>
      <c r="AE3259" s="127"/>
      <c r="AF3259" s="113"/>
      <c r="AG3259" s="165" t="str">
        <f t="array" ref="AG3259">XLOOKUP(F3259,'CLV2'!A:A,'CLV2'!E:E)</f>
        <v>2.FRUITS</v>
      </c>
      <c r="AH3259" s="115" t="str">
        <f t="array" ref="AH3259">XLOOKUP(F3259,'CLV2'!A:A,'CLV2'!F:F)</f>
        <v>3.IMPORT FRUITS</v>
      </c>
      <c r="AI3259" s="115" t="str">
        <f t="shared" si="8"/>
        <v>Pack</v>
      </c>
      <c r="AJ3259" s="116">
        <f t="shared" si="9"/>
        <v>1</v>
      </c>
      <c r="AK3259" s="117" t="str">
        <f t="array" ref="AK3259">XLOOKUP(F3259,'GIÁ'!A:A,'GIÁ'!D:D)</f>
        <v>56000.00</v>
      </c>
      <c r="AL3259" s="118">
        <f t="shared" si="10"/>
        <v>336000</v>
      </c>
      <c r="AM3259" s="118">
        <f t="shared" si="11"/>
        <v>0</v>
      </c>
      <c r="AN3259" s="119">
        <f t="shared" si="12"/>
        <v>336000</v>
      </c>
      <c r="AO3259" s="118">
        <f t="shared" si="13"/>
        <v>0</v>
      </c>
      <c r="AP3259" s="121">
        <f t="shared" si="14"/>
        <v>0</v>
      </c>
      <c r="AQ3259" s="122"/>
      <c r="AR3259" s="119"/>
    </row>
    <row r="3260" ht="22.5" customHeight="1">
      <c r="A3260" s="89">
        <v>46233.0</v>
      </c>
      <c r="B3260" s="90">
        <v>0.46944444444444444</v>
      </c>
      <c r="C3260" s="91" t="s">
        <v>1486</v>
      </c>
      <c r="D3260" s="129" t="str">
        <f t="array" ref="D3260">XLOOKUP(C3260,'DS ST'!A:A,'DS ST'!B:B)</f>
        <v>NVQ</v>
      </c>
      <c r="E3260" s="94" t="str">
        <f t="array" ref="E3260">XLOOKUP($F3260,'GIÁ'!$A:$A,'GIÁ'!$E:$E)</f>
        <v>MÁT</v>
      </c>
      <c r="F3260" s="94">
        <v>1100918.0</v>
      </c>
      <c r="G3260" s="95" t="s">
        <v>5511</v>
      </c>
      <c r="H3260" s="95" t="s">
        <v>273</v>
      </c>
      <c r="I3260" s="96">
        <v>18.0</v>
      </c>
      <c r="J3260" s="96">
        <v>17.74</v>
      </c>
      <c r="K3260" s="98">
        <f t="shared" si="4"/>
        <v>0.26</v>
      </c>
      <c r="L3260" s="99" t="s">
        <v>6984</v>
      </c>
      <c r="M3260" s="100" t="s">
        <v>6986</v>
      </c>
      <c r="N3260" s="101" t="str">
        <f t="shared" si="139"/>
        <v>TRBNVQ5111100918</v>
      </c>
      <c r="O3260" s="128">
        <v>0.26000000000000156</v>
      </c>
      <c r="P3260" s="100"/>
      <c r="Q3260" s="103">
        <f t="shared" si="166"/>
        <v>0</v>
      </c>
      <c r="R3260" s="161"/>
      <c r="S3260" s="105"/>
      <c r="T3260" s="106"/>
      <c r="U3260" s="107"/>
      <c r="V3260" s="108" t="s">
        <v>756</v>
      </c>
      <c r="W3260" s="109" t="s">
        <v>505</v>
      </c>
      <c r="X3260" s="110" t="str">
        <f t="shared" si="170"/>
        <v>Hao hụt</v>
      </c>
      <c r="Y3260" s="110" t="str">
        <f t="shared" si="173"/>
        <v/>
      </c>
      <c r="Z3260" s="139" t="str">
        <f t="shared" si="172"/>
        <v/>
      </c>
      <c r="AA3260" s="109" t="s">
        <v>802</v>
      </c>
      <c r="AB3260" s="106"/>
      <c r="AC3260" s="158"/>
      <c r="AD3260" s="160"/>
      <c r="AE3260" s="127"/>
      <c r="AF3260" s="113"/>
      <c r="AG3260" s="165" t="str">
        <f t="array" ref="AG3260">XLOOKUP(F3260,'CLV2'!A:A,'CLV2'!E:E)</f>
        <v>2.FRUITS</v>
      </c>
      <c r="AH3260" s="115" t="str">
        <f t="array" ref="AH3260">XLOOKUP(F3260,'CLV2'!A:A,'CLV2'!F:F)</f>
        <v>3.IMPORT FRUITS</v>
      </c>
      <c r="AI3260" s="115" t="str">
        <f t="shared" si="8"/>
        <v>KG</v>
      </c>
      <c r="AJ3260" s="116">
        <f t="shared" si="9"/>
        <v>0.01444444444</v>
      </c>
      <c r="AK3260" s="117" t="str">
        <f t="array" ref="AK3260">XLOOKUP(F3260,'GIÁ'!A:A,'GIÁ'!D:D)</f>
        <v>121296.91</v>
      </c>
      <c r="AL3260" s="118">
        <f t="shared" si="10"/>
        <v>31537.1966</v>
      </c>
      <c r="AM3260" s="118">
        <f t="shared" si="11"/>
        <v>31537.1966</v>
      </c>
      <c r="AN3260" s="119">
        <f t="shared" si="12"/>
        <v>0</v>
      </c>
      <c r="AO3260" s="118">
        <f t="shared" si="13"/>
        <v>0</v>
      </c>
      <c r="AP3260" s="121">
        <f t="shared" si="14"/>
        <v>0</v>
      </c>
      <c r="AQ3260" s="122"/>
      <c r="AR3260" s="119"/>
    </row>
    <row r="3261" ht="22.5" customHeight="1">
      <c r="A3261" s="89">
        <v>46233.0</v>
      </c>
      <c r="B3261" s="90">
        <v>0.46944444444444444</v>
      </c>
      <c r="C3261" s="91" t="s">
        <v>1486</v>
      </c>
      <c r="D3261" s="129" t="str">
        <f t="array" ref="D3261">XLOOKUP(C3261,'DS ST'!A:A,'DS ST'!B:B)</f>
        <v>NVQ</v>
      </c>
      <c r="E3261" s="94" t="str">
        <f t="array" ref="E3261">XLOOKUP($F3261,'GIÁ'!$A:$A,'GIÁ'!$E:$E)</f>
        <v>MÁT</v>
      </c>
      <c r="F3261" s="94">
        <v>8.936176751021E12</v>
      </c>
      <c r="G3261" s="95" t="s">
        <v>2195</v>
      </c>
      <c r="H3261" s="95" t="s">
        <v>667</v>
      </c>
      <c r="I3261" s="96">
        <v>1.0</v>
      </c>
      <c r="J3261" s="96">
        <v>0.0</v>
      </c>
      <c r="K3261" s="98">
        <f t="shared" si="4"/>
        <v>1</v>
      </c>
      <c r="L3261" s="99" t="s">
        <v>6984</v>
      </c>
      <c r="M3261" s="100" t="s">
        <v>6987</v>
      </c>
      <c r="N3261" s="101" t="str">
        <f t="shared" si="139"/>
        <v>TRBNVQ60768936176751021</v>
      </c>
      <c r="O3261" s="128"/>
      <c r="P3261" s="100"/>
      <c r="Q3261" s="103">
        <f t="shared" si="166"/>
        <v>1</v>
      </c>
      <c r="R3261" s="161"/>
      <c r="S3261" s="105"/>
      <c r="T3261" s="106"/>
      <c r="U3261" s="107"/>
      <c r="V3261" s="108" t="s">
        <v>756</v>
      </c>
      <c r="W3261" s="109" t="s">
        <v>1312</v>
      </c>
      <c r="X3261" s="110" t="str">
        <f t="shared" si="170"/>
        <v/>
      </c>
      <c r="Y3261" s="110" t="str">
        <f t="shared" si="173"/>
        <v/>
      </c>
      <c r="Z3261" s="139" t="str">
        <f t="shared" si="172"/>
        <v>Chưa xác định</v>
      </c>
      <c r="AA3261" s="109" t="s">
        <v>5260</v>
      </c>
      <c r="AB3261" s="106"/>
      <c r="AC3261" s="158"/>
      <c r="AD3261" s="160"/>
      <c r="AE3261" s="127"/>
      <c r="AF3261" s="113"/>
      <c r="AG3261" s="165" t="str">
        <f t="array" ref="AG3261">XLOOKUP(F3261,'CLV2'!A:A,'CLV2'!E:E)</f>
        <v>2.DELICA</v>
      </c>
      <c r="AH3261" s="115" t="str">
        <f t="array" ref="AH3261">XLOOKUP(F3261,'CLV2'!A:A,'CLV2'!F:F)</f>
        <v>3.DESSERTS</v>
      </c>
      <c r="AI3261" s="115" t="str">
        <f t="shared" si="8"/>
        <v>Pack</v>
      </c>
      <c r="AJ3261" s="116">
        <f t="shared" si="9"/>
        <v>1</v>
      </c>
      <c r="AK3261" s="117" t="str">
        <f t="array" ref="AK3261">XLOOKUP(F3261,'GIÁ'!A:A,'GIÁ'!D:D)</f>
        <v>6650.00</v>
      </c>
      <c r="AL3261" s="118">
        <f t="shared" si="10"/>
        <v>6650</v>
      </c>
      <c r="AM3261" s="118">
        <f t="shared" si="11"/>
        <v>0</v>
      </c>
      <c r="AN3261" s="119">
        <f t="shared" si="12"/>
        <v>0</v>
      </c>
      <c r="AO3261" s="118">
        <f t="shared" si="13"/>
        <v>0</v>
      </c>
      <c r="AP3261" s="121">
        <f t="shared" si="14"/>
        <v>6650</v>
      </c>
      <c r="AQ3261" s="122"/>
      <c r="AR3261" s="119"/>
    </row>
    <row r="3262" ht="22.5" customHeight="1">
      <c r="A3262" s="89">
        <v>46233.0</v>
      </c>
      <c r="B3262" s="90">
        <v>0.46944444444444444</v>
      </c>
      <c r="C3262" s="91" t="s">
        <v>1486</v>
      </c>
      <c r="D3262" s="129" t="str">
        <f t="array" ref="D3262">XLOOKUP(C3262,'DS ST'!A:A,'DS ST'!B:B)</f>
        <v>NVQ</v>
      </c>
      <c r="E3262" s="94" t="str">
        <f t="array" ref="E3262">XLOOKUP($F3262,'GIÁ'!$A:$A,'GIÁ'!$E:$E)</f>
        <v>MÁT</v>
      </c>
      <c r="F3262" s="94">
        <v>8.935007117098E12</v>
      </c>
      <c r="G3262" s="95" t="s">
        <v>1800</v>
      </c>
      <c r="H3262" s="95" t="s">
        <v>1785</v>
      </c>
      <c r="I3262" s="96">
        <v>8.0</v>
      </c>
      <c r="J3262" s="96">
        <v>0.0</v>
      </c>
      <c r="K3262" s="98">
        <f t="shared" si="4"/>
        <v>8</v>
      </c>
      <c r="L3262" s="99" t="s">
        <v>6984</v>
      </c>
      <c r="M3262" s="100" t="s">
        <v>6987</v>
      </c>
      <c r="N3262" s="101" t="str">
        <f t="shared" si="139"/>
        <v>TRBNVQ60768935007117098</v>
      </c>
      <c r="O3262" s="128"/>
      <c r="P3262" s="145">
        <v>8.0</v>
      </c>
      <c r="Q3262" s="103">
        <f t="shared" si="166"/>
        <v>0</v>
      </c>
      <c r="R3262" s="161" t="s">
        <v>1488</v>
      </c>
      <c r="S3262" s="105"/>
      <c r="T3262" s="106"/>
      <c r="U3262" s="107"/>
      <c r="V3262" s="108" t="s">
        <v>756</v>
      </c>
      <c r="W3262" s="109" t="s">
        <v>1908</v>
      </c>
      <c r="X3262" s="110" t="str">
        <f t="shared" si="170"/>
        <v/>
      </c>
      <c r="Y3262" s="110" t="str">
        <f t="shared" si="173"/>
        <v>Siêu thị</v>
      </c>
      <c r="Z3262" s="139" t="str">
        <f t="shared" si="172"/>
        <v/>
      </c>
      <c r="AA3262" s="109" t="s">
        <v>802</v>
      </c>
      <c r="AB3262" s="106"/>
      <c r="AC3262" s="158"/>
      <c r="AD3262" s="160"/>
      <c r="AE3262" s="127"/>
      <c r="AF3262" s="113"/>
      <c r="AG3262" s="165" t="str">
        <f t="array" ref="AG3262">XLOOKUP(F3262,'CLV2'!A:A,'CLV2'!E:E)</f>
        <v>2.DAIRY</v>
      </c>
      <c r="AH3262" s="115" t="str">
        <f t="array" ref="AH3262">XLOOKUP(F3262,'CLV2'!A:A,'CLV2'!F:F)</f>
        <v>3.FRESH MILK</v>
      </c>
      <c r="AI3262" s="115" t="str">
        <f t="shared" si="8"/>
        <v>Pack</v>
      </c>
      <c r="AJ3262" s="116">
        <f t="shared" si="9"/>
        <v>1</v>
      </c>
      <c r="AK3262" s="117" t="str">
        <f t="array" ref="AK3262">XLOOKUP(F3262,'GIÁ'!A:A,'GIÁ'!D:D)</f>
        <v>30354.96</v>
      </c>
      <c r="AL3262" s="118">
        <f t="shared" si="10"/>
        <v>242839.68</v>
      </c>
      <c r="AM3262" s="118">
        <f t="shared" si="11"/>
        <v>0</v>
      </c>
      <c r="AN3262" s="119">
        <f t="shared" si="12"/>
        <v>242839.68</v>
      </c>
      <c r="AO3262" s="118">
        <f t="shared" si="13"/>
        <v>0</v>
      </c>
      <c r="AP3262" s="121">
        <f t="shared" si="14"/>
        <v>0</v>
      </c>
      <c r="AQ3262" s="122"/>
      <c r="AR3262" s="119"/>
    </row>
    <row r="3263" ht="22.5" customHeight="1">
      <c r="A3263" s="89">
        <v>46233.0</v>
      </c>
      <c r="B3263" s="90">
        <v>0.46944444444444444</v>
      </c>
      <c r="C3263" s="91" t="s">
        <v>1486</v>
      </c>
      <c r="D3263" s="129" t="str">
        <f t="array" ref="D3263">XLOOKUP(C3263,'DS ST'!A:A,'DS ST'!B:B)</f>
        <v>NVQ</v>
      </c>
      <c r="E3263" s="94" t="str">
        <f t="array" ref="E3263">XLOOKUP($F3263,'GIÁ'!$A:$A,'GIÁ'!$E:$E)</f>
        <v>MÁT</v>
      </c>
      <c r="F3263" s="94">
        <v>8.935007101059E12</v>
      </c>
      <c r="G3263" s="95" t="s">
        <v>1777</v>
      </c>
      <c r="H3263" s="95" t="s">
        <v>57</v>
      </c>
      <c r="I3263" s="96">
        <v>1.0</v>
      </c>
      <c r="J3263" s="96">
        <v>0.0</v>
      </c>
      <c r="K3263" s="98">
        <f t="shared" si="4"/>
        <v>1</v>
      </c>
      <c r="L3263" s="99" t="s">
        <v>6984</v>
      </c>
      <c r="M3263" s="100" t="s">
        <v>6987</v>
      </c>
      <c r="N3263" s="101" t="str">
        <f t="shared" si="139"/>
        <v>TRBNVQ60768935007101059</v>
      </c>
      <c r="O3263" s="128"/>
      <c r="P3263" s="145">
        <v>1.0</v>
      </c>
      <c r="Q3263" s="103">
        <f t="shared" si="166"/>
        <v>0</v>
      </c>
      <c r="R3263" s="161" t="s">
        <v>1488</v>
      </c>
      <c r="S3263" s="105"/>
      <c r="T3263" s="106"/>
      <c r="U3263" s="107"/>
      <c r="V3263" s="108" t="s">
        <v>756</v>
      </c>
      <c r="W3263" s="109" t="s">
        <v>1908</v>
      </c>
      <c r="X3263" s="110" t="str">
        <f t="shared" si="170"/>
        <v/>
      </c>
      <c r="Y3263" s="110" t="str">
        <f t="shared" si="173"/>
        <v>Siêu thị</v>
      </c>
      <c r="Z3263" s="139" t="str">
        <f t="shared" si="172"/>
        <v/>
      </c>
      <c r="AA3263" s="109" t="s">
        <v>802</v>
      </c>
      <c r="AB3263" s="106"/>
      <c r="AC3263" s="158"/>
      <c r="AD3263" s="160"/>
      <c r="AE3263" s="127"/>
      <c r="AF3263" s="113"/>
      <c r="AG3263" s="165" t="str">
        <f t="array" ref="AG3263">XLOOKUP(F3263,'CLV2'!A:A,'CLV2'!E:E)</f>
        <v>2.DAIRY</v>
      </c>
      <c r="AH3263" s="115" t="str">
        <f t="array" ref="AH3263">XLOOKUP(F3263,'CLV2'!A:A,'CLV2'!F:F)</f>
        <v>3.FRESH MILK</v>
      </c>
      <c r="AI3263" s="115" t="str">
        <f t="shared" si="8"/>
        <v>Pack</v>
      </c>
      <c r="AJ3263" s="116">
        <f t="shared" si="9"/>
        <v>1</v>
      </c>
      <c r="AK3263" s="117" t="str">
        <f t="array" ref="AK3263">XLOOKUP(F3263,'GIÁ'!A:A,'GIÁ'!D:D)</f>
        <v>28687.46</v>
      </c>
      <c r="AL3263" s="118">
        <f t="shared" si="10"/>
        <v>28687.46</v>
      </c>
      <c r="AM3263" s="118">
        <f t="shared" si="11"/>
        <v>0</v>
      </c>
      <c r="AN3263" s="119">
        <f t="shared" si="12"/>
        <v>28687.46</v>
      </c>
      <c r="AO3263" s="118">
        <f t="shared" si="13"/>
        <v>0</v>
      </c>
      <c r="AP3263" s="121">
        <f t="shared" si="14"/>
        <v>0</v>
      </c>
      <c r="AQ3263" s="122"/>
      <c r="AR3263" s="119"/>
    </row>
    <row r="3264" ht="22.5" customHeight="1">
      <c r="A3264" s="89">
        <v>46233.0</v>
      </c>
      <c r="B3264" s="90">
        <v>0.46944444444444444</v>
      </c>
      <c r="C3264" s="91" t="s">
        <v>1486</v>
      </c>
      <c r="D3264" s="129" t="str">
        <f t="array" ref="D3264">XLOOKUP(C3264,'DS ST'!A:A,'DS ST'!B:B)</f>
        <v>NVQ</v>
      </c>
      <c r="E3264" s="94" t="str">
        <f t="array" ref="E3264">XLOOKUP($F3264,'GIÁ'!$A:$A,'GIÁ'!$E:$E)</f>
        <v>MÁT</v>
      </c>
      <c r="F3264" s="94">
        <v>8.935318100093E12</v>
      </c>
      <c r="G3264" s="95" t="s">
        <v>2047</v>
      </c>
      <c r="H3264" s="95" t="s">
        <v>57</v>
      </c>
      <c r="I3264" s="96">
        <v>14.0</v>
      </c>
      <c r="J3264" s="96">
        <v>10.0</v>
      </c>
      <c r="K3264" s="98">
        <f t="shared" si="4"/>
        <v>4</v>
      </c>
      <c r="L3264" s="99" t="s">
        <v>6984</v>
      </c>
      <c r="M3264" s="100" t="s">
        <v>6988</v>
      </c>
      <c r="N3264" s="101" t="str">
        <f t="shared" si="139"/>
        <v>TRBNVQ60778935318100093</v>
      </c>
      <c r="O3264" s="128"/>
      <c r="P3264" s="100"/>
      <c r="Q3264" s="103">
        <f t="shared" si="166"/>
        <v>4</v>
      </c>
      <c r="R3264" s="161"/>
      <c r="S3264" s="105"/>
      <c r="T3264" s="106"/>
      <c r="U3264" s="107"/>
      <c r="V3264" s="108" t="s">
        <v>756</v>
      </c>
      <c r="W3264" s="109" t="s">
        <v>1312</v>
      </c>
      <c r="X3264" s="110" t="str">
        <f t="shared" si="170"/>
        <v/>
      </c>
      <c r="Y3264" s="110" t="str">
        <f t="shared" si="173"/>
        <v/>
      </c>
      <c r="Z3264" s="139" t="str">
        <f t="shared" si="172"/>
        <v>Chưa xác định</v>
      </c>
      <c r="AA3264" s="109" t="s">
        <v>5260</v>
      </c>
      <c r="AB3264" s="106"/>
      <c r="AC3264" s="158"/>
      <c r="AD3264" s="160"/>
      <c r="AE3264" s="127"/>
      <c r="AF3264" s="113"/>
      <c r="AG3264" s="165" t="str">
        <f t="array" ref="AG3264">XLOOKUP(F3264,'CLV2'!A:A,'CLV2'!E:E)</f>
        <v>2.DAIRY</v>
      </c>
      <c r="AH3264" s="115" t="str">
        <f t="array" ref="AH3264">XLOOKUP(F3264,'CLV2'!A:A,'CLV2'!F:F)</f>
        <v>3.FRESH MILK</v>
      </c>
      <c r="AI3264" s="115" t="str">
        <f t="shared" si="8"/>
        <v>Pack</v>
      </c>
      <c r="AJ3264" s="116">
        <f t="shared" si="9"/>
        <v>0.2857142857</v>
      </c>
      <c r="AK3264" s="117" t="str">
        <f t="array" ref="AK3264">XLOOKUP(F3264,'GIÁ'!A:A,'GIÁ'!D:D)</f>
        <v>9180.00</v>
      </c>
      <c r="AL3264" s="118">
        <f t="shared" si="10"/>
        <v>36720</v>
      </c>
      <c r="AM3264" s="118">
        <f t="shared" si="11"/>
        <v>0</v>
      </c>
      <c r="AN3264" s="119">
        <f t="shared" si="12"/>
        <v>0</v>
      </c>
      <c r="AO3264" s="118">
        <f t="shared" si="13"/>
        <v>0</v>
      </c>
      <c r="AP3264" s="121">
        <f t="shared" si="14"/>
        <v>36720</v>
      </c>
      <c r="AQ3264" s="122"/>
      <c r="AR3264" s="119"/>
    </row>
    <row r="3265" ht="22.5" customHeight="1">
      <c r="A3265" s="89">
        <v>46233.0</v>
      </c>
      <c r="B3265" s="90">
        <v>0.5701388888888889</v>
      </c>
      <c r="C3265" s="91" t="s">
        <v>222</v>
      </c>
      <c r="D3265" s="129" t="str">
        <f t="array" ref="D3265">XLOOKUP(C3265,'DS ST'!A:A,'DS ST'!B:B)</f>
        <v>A116</v>
      </c>
      <c r="E3265" s="94" t="str">
        <f t="array" ref="E3265">XLOOKUP($F3265,'GIÁ'!$A:$A,'GIÁ'!$E:$E)</f>
        <v>ĐÔNG</v>
      </c>
      <c r="F3265" s="94">
        <v>8.934717275081E12</v>
      </c>
      <c r="G3265" s="95" t="s">
        <v>1735</v>
      </c>
      <c r="H3265" s="95" t="s">
        <v>224</v>
      </c>
      <c r="I3265" s="96">
        <v>6.0</v>
      </c>
      <c r="J3265" s="96">
        <v>0.0</v>
      </c>
      <c r="K3265" s="98">
        <f t="shared" si="4"/>
        <v>6</v>
      </c>
      <c r="L3265" s="99" t="s">
        <v>6989</v>
      </c>
      <c r="M3265" s="100" t="s">
        <v>6990</v>
      </c>
      <c r="N3265" s="101" t="str">
        <f t="shared" si="139"/>
        <v>PT1590311-T0018934717275081</v>
      </c>
      <c r="O3265" s="128"/>
      <c r="P3265" s="100"/>
      <c r="Q3265" s="103">
        <f t="shared" si="166"/>
        <v>6</v>
      </c>
      <c r="R3265" s="161"/>
      <c r="S3265" s="105"/>
      <c r="T3265" s="106"/>
      <c r="U3265" s="107" t="s">
        <v>6563</v>
      </c>
      <c r="V3265" s="108" t="s">
        <v>756</v>
      </c>
      <c r="W3265" s="109" t="s">
        <v>1908</v>
      </c>
      <c r="X3265" s="110" t="str">
        <f t="shared" si="170"/>
        <v/>
      </c>
      <c r="Y3265" s="110" t="str">
        <f t="shared" si="173"/>
        <v/>
      </c>
      <c r="Z3265" s="109" t="s">
        <v>797</v>
      </c>
      <c r="AA3265" s="109" t="s">
        <v>802</v>
      </c>
      <c r="AB3265" s="106"/>
      <c r="AC3265" s="158"/>
      <c r="AD3265" s="160"/>
      <c r="AE3265" s="127"/>
      <c r="AF3265" s="113"/>
      <c r="AG3265" s="165" t="str">
        <f t="array" ref="AG3265">XLOOKUP(F3265,'CLV2'!A:A,'CLV2'!E:E)</f>
        <v>2.FROZEN FOODS</v>
      </c>
      <c r="AH3265" s="115" t="str">
        <f t="array" ref="AH3265">XLOOKUP(F3265,'CLV2'!A:A,'CLV2'!F:F)</f>
        <v>3.DUMPLINGS</v>
      </c>
      <c r="AI3265" s="115" t="str">
        <f t="shared" si="8"/>
        <v>Pack</v>
      </c>
      <c r="AJ3265" s="116">
        <f t="shared" si="9"/>
        <v>1</v>
      </c>
      <c r="AK3265" s="117" t="str">
        <f t="array" ref="AK3265">XLOOKUP(F3265,'GIÁ'!A:A,'GIÁ'!D:D)</f>
        <v>42036.39</v>
      </c>
      <c r="AL3265" s="118">
        <f t="shared" si="10"/>
        <v>252218.34</v>
      </c>
      <c r="AM3265" s="118">
        <f t="shared" si="11"/>
        <v>0</v>
      </c>
      <c r="AN3265" s="119">
        <f t="shared" si="12"/>
        <v>0</v>
      </c>
      <c r="AO3265" s="118">
        <f t="shared" si="13"/>
        <v>252218.34</v>
      </c>
      <c r="AP3265" s="121">
        <f t="shared" si="14"/>
        <v>0</v>
      </c>
      <c r="AQ3265" s="122"/>
      <c r="AR3265" s="119"/>
    </row>
    <row r="3266" ht="22.5" customHeight="1">
      <c r="A3266" s="89">
        <v>46233.0</v>
      </c>
      <c r="B3266" s="90">
        <v>0.5701388888888889</v>
      </c>
      <c r="C3266" s="91" t="s">
        <v>222</v>
      </c>
      <c r="D3266" s="129" t="str">
        <f t="array" ref="D3266">XLOOKUP(C3266,'DS ST'!A:A,'DS ST'!B:B)</f>
        <v>A116</v>
      </c>
      <c r="E3266" s="94" t="str">
        <f t="array" ref="E3266">XLOOKUP($F3266,'GIÁ'!$A:$A,'GIÁ'!$E:$E)</f>
        <v>ĐÔNG</v>
      </c>
      <c r="F3266" s="94">
        <v>8.936077110187E12</v>
      </c>
      <c r="G3266" s="95" t="s">
        <v>2335</v>
      </c>
      <c r="H3266" s="95" t="s">
        <v>224</v>
      </c>
      <c r="I3266" s="96">
        <v>6.0</v>
      </c>
      <c r="J3266" s="96">
        <v>0.0</v>
      </c>
      <c r="K3266" s="98">
        <f t="shared" si="4"/>
        <v>6</v>
      </c>
      <c r="L3266" s="99" t="s">
        <v>6989</v>
      </c>
      <c r="M3266" s="100" t="s">
        <v>6990</v>
      </c>
      <c r="N3266" s="101" t="str">
        <f t="shared" si="139"/>
        <v>PT1590311-T0018936077110187</v>
      </c>
      <c r="O3266" s="128"/>
      <c r="P3266" s="100"/>
      <c r="Q3266" s="103">
        <f t="shared" si="166"/>
        <v>6</v>
      </c>
      <c r="R3266" s="161"/>
      <c r="S3266" s="105"/>
      <c r="T3266" s="106"/>
      <c r="U3266" s="107" t="s">
        <v>6565</v>
      </c>
      <c r="V3266" s="108" t="s">
        <v>756</v>
      </c>
      <c r="W3266" s="109" t="s">
        <v>1908</v>
      </c>
      <c r="X3266" s="110" t="str">
        <f t="shared" si="170"/>
        <v/>
      </c>
      <c r="Y3266" s="110" t="str">
        <f t="shared" si="173"/>
        <v/>
      </c>
      <c r="Z3266" s="109" t="s">
        <v>797</v>
      </c>
      <c r="AA3266" s="109" t="s">
        <v>802</v>
      </c>
      <c r="AB3266" s="106"/>
      <c r="AC3266" s="158"/>
      <c r="AD3266" s="160"/>
      <c r="AE3266" s="127"/>
      <c r="AF3266" s="113"/>
      <c r="AG3266" s="165" t="str">
        <f t="array" ref="AG3266">XLOOKUP(F3266,'CLV2'!A:A,'CLV2'!E:E)</f>
        <v>2.FROZEN FOODS</v>
      </c>
      <c r="AH3266" s="115" t="str">
        <f t="array" ref="AH3266">XLOOKUP(F3266,'CLV2'!A:A,'CLV2'!F:F)</f>
        <v>3.DUMPLINGS</v>
      </c>
      <c r="AI3266" s="115" t="str">
        <f t="shared" si="8"/>
        <v>Pack</v>
      </c>
      <c r="AJ3266" s="116">
        <f t="shared" si="9"/>
        <v>1</v>
      </c>
      <c r="AK3266" s="117" t="str">
        <f t="array" ref="AK3266">XLOOKUP(F3266,'GIÁ'!A:A,'GIÁ'!D:D)</f>
        <v>28137.41</v>
      </c>
      <c r="AL3266" s="118">
        <f t="shared" si="10"/>
        <v>168824.46</v>
      </c>
      <c r="AM3266" s="118">
        <f t="shared" si="11"/>
        <v>0</v>
      </c>
      <c r="AN3266" s="119">
        <f t="shared" si="12"/>
        <v>0</v>
      </c>
      <c r="AO3266" s="118">
        <f t="shared" si="13"/>
        <v>168824.46</v>
      </c>
      <c r="AP3266" s="121">
        <f t="shared" si="14"/>
        <v>0</v>
      </c>
      <c r="AQ3266" s="122"/>
      <c r="AR3266" s="119"/>
    </row>
    <row r="3267" ht="22.5" customHeight="1">
      <c r="A3267" s="89">
        <v>46233.0</v>
      </c>
      <c r="B3267" s="90">
        <v>0.5701388888888889</v>
      </c>
      <c r="C3267" s="91" t="s">
        <v>222</v>
      </c>
      <c r="D3267" s="129" t="str">
        <f t="array" ref="D3267">XLOOKUP(C3267,'DS ST'!A:A,'DS ST'!B:B)</f>
        <v>A116</v>
      </c>
      <c r="E3267" s="94" t="str">
        <f t="array" ref="E3267">XLOOKUP($F3267,'GIÁ'!$A:$A,'GIÁ'!$E:$E)</f>
        <v>ĐÔNG</v>
      </c>
      <c r="F3267" s="94">
        <v>8.934717401343E12</v>
      </c>
      <c r="G3267" s="95" t="s">
        <v>1752</v>
      </c>
      <c r="H3267" s="95" t="s">
        <v>224</v>
      </c>
      <c r="I3267" s="96">
        <v>2.0</v>
      </c>
      <c r="J3267" s="96">
        <v>0.0</v>
      </c>
      <c r="K3267" s="98">
        <f t="shared" si="4"/>
        <v>2</v>
      </c>
      <c r="L3267" s="99" t="s">
        <v>6989</v>
      </c>
      <c r="M3267" s="100" t="s">
        <v>6990</v>
      </c>
      <c r="N3267" s="101" t="str">
        <f t="shared" si="139"/>
        <v>PT1590311-T0018934717401343</v>
      </c>
      <c r="O3267" s="128"/>
      <c r="P3267" s="100"/>
      <c r="Q3267" s="103">
        <f t="shared" si="166"/>
        <v>2</v>
      </c>
      <c r="R3267" s="161"/>
      <c r="S3267" s="105"/>
      <c r="T3267" s="106"/>
      <c r="U3267" s="107" t="s">
        <v>6576</v>
      </c>
      <c r="V3267" s="108" t="s">
        <v>756</v>
      </c>
      <c r="W3267" s="109" t="s">
        <v>1908</v>
      </c>
      <c r="X3267" s="110" t="str">
        <f t="shared" si="170"/>
        <v/>
      </c>
      <c r="Y3267" s="110" t="str">
        <f t="shared" si="173"/>
        <v/>
      </c>
      <c r="Z3267" s="109" t="s">
        <v>797</v>
      </c>
      <c r="AA3267" s="109" t="s">
        <v>802</v>
      </c>
      <c r="AB3267" s="106"/>
      <c r="AC3267" s="158"/>
      <c r="AD3267" s="160"/>
      <c r="AE3267" s="127"/>
      <c r="AF3267" s="113"/>
      <c r="AG3267" s="165" t="str">
        <f t="array" ref="AG3267">XLOOKUP(F3267,'CLV2'!A:A,'CLV2'!E:E)</f>
        <v>2.FROZEN FOODS</v>
      </c>
      <c r="AH3267" s="115" t="str">
        <f t="array" ref="AH3267">XLOOKUP(F3267,'CLV2'!A:A,'CLV2'!F:F)</f>
        <v>3.DUMPLINGS</v>
      </c>
      <c r="AI3267" s="115" t="str">
        <f t="shared" si="8"/>
        <v>Pack</v>
      </c>
      <c r="AJ3267" s="116">
        <f t="shared" si="9"/>
        <v>1</v>
      </c>
      <c r="AK3267" s="117" t="str">
        <f t="array" ref="AK3267">XLOOKUP(F3267,'GIÁ'!A:A,'GIÁ'!D:D)</f>
        <v>20835.93</v>
      </c>
      <c r="AL3267" s="118">
        <f t="shared" si="10"/>
        <v>41671.86</v>
      </c>
      <c r="AM3267" s="118">
        <f t="shared" si="11"/>
        <v>0</v>
      </c>
      <c r="AN3267" s="119">
        <f t="shared" si="12"/>
        <v>0</v>
      </c>
      <c r="AO3267" s="118">
        <f t="shared" si="13"/>
        <v>41671.86</v>
      </c>
      <c r="AP3267" s="121">
        <f t="shared" si="14"/>
        <v>0</v>
      </c>
      <c r="AQ3267" s="122"/>
      <c r="AR3267" s="119"/>
    </row>
    <row r="3268" ht="22.5" customHeight="1">
      <c r="A3268" s="89">
        <v>46233.0</v>
      </c>
      <c r="B3268" s="90">
        <v>0.5701388888888889</v>
      </c>
      <c r="C3268" s="91" t="s">
        <v>222</v>
      </c>
      <c r="D3268" s="129" t="str">
        <f t="array" ref="D3268">XLOOKUP(C3268,'DS ST'!A:A,'DS ST'!B:B)</f>
        <v>A116</v>
      </c>
      <c r="E3268" s="94" t="str">
        <f t="array" ref="E3268">XLOOKUP($F3268,'GIÁ'!$A:$A,'GIÁ'!$E:$E)</f>
        <v>ĐÔNG</v>
      </c>
      <c r="F3268" s="94">
        <v>9.555894504567E12</v>
      </c>
      <c r="G3268" s="95" t="s">
        <v>3303</v>
      </c>
      <c r="H3268" s="95" t="s">
        <v>224</v>
      </c>
      <c r="I3268" s="96">
        <v>2.0</v>
      </c>
      <c r="J3268" s="96">
        <v>0.0</v>
      </c>
      <c r="K3268" s="98">
        <f t="shared" si="4"/>
        <v>2</v>
      </c>
      <c r="L3268" s="99" t="s">
        <v>6989</v>
      </c>
      <c r="M3268" s="100" t="s">
        <v>6990</v>
      </c>
      <c r="N3268" s="101" t="str">
        <f t="shared" si="139"/>
        <v>PT1590311-T0019555894504567</v>
      </c>
      <c r="O3268" s="128"/>
      <c r="P3268" s="100"/>
      <c r="Q3268" s="103">
        <f t="shared" si="166"/>
        <v>2</v>
      </c>
      <c r="R3268" s="161"/>
      <c r="S3268" s="105"/>
      <c r="T3268" s="106"/>
      <c r="U3268" s="107" t="s">
        <v>6577</v>
      </c>
      <c r="V3268" s="108" t="s">
        <v>756</v>
      </c>
      <c r="W3268" s="109" t="s">
        <v>1908</v>
      </c>
      <c r="X3268" s="110" t="str">
        <f t="shared" si="170"/>
        <v/>
      </c>
      <c r="Y3268" s="110" t="str">
        <f t="shared" si="173"/>
        <v/>
      </c>
      <c r="Z3268" s="109" t="s">
        <v>797</v>
      </c>
      <c r="AA3268" s="109" t="s">
        <v>802</v>
      </c>
      <c r="AB3268" s="106"/>
      <c r="AC3268" s="158"/>
      <c r="AD3268" s="160"/>
      <c r="AE3268" s="127"/>
      <c r="AF3268" s="113"/>
      <c r="AG3268" s="165" t="str">
        <f t="array" ref="AG3268">XLOOKUP(F3268,'CLV2'!A:A,'CLV2'!E:E)</f>
        <v>2.FROZEN FOODS</v>
      </c>
      <c r="AH3268" s="115" t="str">
        <f t="array" ref="AH3268">XLOOKUP(F3268,'CLV2'!A:A,'CLV2'!F:F)</f>
        <v>3.HOTPOT AND FRIED</v>
      </c>
      <c r="AI3268" s="115" t="str">
        <f t="shared" si="8"/>
        <v>Pack</v>
      </c>
      <c r="AJ3268" s="116">
        <f t="shared" si="9"/>
        <v>1</v>
      </c>
      <c r="AK3268" s="117" t="str">
        <f t="array" ref="AK3268">XLOOKUP(F3268,'GIÁ'!A:A,'GIÁ'!D:D)</f>
        <v>68779.37</v>
      </c>
      <c r="AL3268" s="118">
        <f t="shared" si="10"/>
        <v>137558.74</v>
      </c>
      <c r="AM3268" s="118">
        <f t="shared" si="11"/>
        <v>0</v>
      </c>
      <c r="AN3268" s="119">
        <f t="shared" si="12"/>
        <v>0</v>
      </c>
      <c r="AO3268" s="118">
        <f t="shared" si="13"/>
        <v>137558.74</v>
      </c>
      <c r="AP3268" s="121">
        <f t="shared" si="14"/>
        <v>0</v>
      </c>
      <c r="AQ3268" s="122"/>
      <c r="AR3268" s="119"/>
    </row>
    <row r="3269" ht="22.5" customHeight="1">
      <c r="A3269" s="89">
        <v>46233.0</v>
      </c>
      <c r="B3269" s="90">
        <v>0.5701388888888889</v>
      </c>
      <c r="C3269" s="91" t="s">
        <v>222</v>
      </c>
      <c r="D3269" s="129" t="str">
        <f t="array" ref="D3269">XLOOKUP(C3269,'DS ST'!A:A,'DS ST'!B:B)</f>
        <v>A116</v>
      </c>
      <c r="E3269" s="94" t="str">
        <f t="array" ref="E3269">XLOOKUP($F3269,'GIÁ'!$A:$A,'GIÁ'!$E:$E)</f>
        <v>ĐÔNG</v>
      </c>
      <c r="F3269" s="94">
        <v>8.938555386725E12</v>
      </c>
      <c r="G3269" s="95" t="s">
        <v>3156</v>
      </c>
      <c r="H3269" s="95" t="s">
        <v>224</v>
      </c>
      <c r="I3269" s="96">
        <v>2.0</v>
      </c>
      <c r="J3269" s="96">
        <v>0.0</v>
      </c>
      <c r="K3269" s="98">
        <f t="shared" si="4"/>
        <v>2</v>
      </c>
      <c r="L3269" s="99" t="s">
        <v>6989</v>
      </c>
      <c r="M3269" s="100" t="s">
        <v>6990</v>
      </c>
      <c r="N3269" s="101" t="str">
        <f t="shared" si="139"/>
        <v>PT1590311-T0018938555386725</v>
      </c>
      <c r="O3269" s="128"/>
      <c r="P3269" s="100"/>
      <c r="Q3269" s="103">
        <f t="shared" si="166"/>
        <v>2</v>
      </c>
      <c r="R3269" s="161"/>
      <c r="S3269" s="105"/>
      <c r="T3269" s="106"/>
      <c r="U3269" s="107" t="s">
        <v>6596</v>
      </c>
      <c r="V3269" s="108" t="s">
        <v>756</v>
      </c>
      <c r="W3269" s="109" t="s">
        <v>1908</v>
      </c>
      <c r="X3269" s="110" t="str">
        <f t="shared" si="170"/>
        <v/>
      </c>
      <c r="Y3269" s="110" t="str">
        <f t="shared" si="173"/>
        <v/>
      </c>
      <c r="Z3269" s="109" t="s">
        <v>797</v>
      </c>
      <c r="AA3269" s="109" t="s">
        <v>802</v>
      </c>
      <c r="AB3269" s="106"/>
      <c r="AC3269" s="158"/>
      <c r="AD3269" s="160"/>
      <c r="AE3269" s="127"/>
      <c r="AF3269" s="113"/>
      <c r="AG3269" s="165" t="str">
        <f t="array" ref="AG3269">XLOOKUP(F3269,'CLV2'!A:A,'CLV2'!E:E)</f>
        <v>2.FROZEN FOODS</v>
      </c>
      <c r="AH3269" s="115" t="str">
        <f t="array" ref="AH3269">XLOOKUP(F3269,'CLV2'!A:A,'CLV2'!F:F)</f>
        <v>3.PASTRY AND DESSERTS</v>
      </c>
      <c r="AI3269" s="115" t="str">
        <f t="shared" si="8"/>
        <v>Pack</v>
      </c>
      <c r="AJ3269" s="116">
        <f t="shared" si="9"/>
        <v>1</v>
      </c>
      <c r="AK3269" s="117" t="str">
        <f t="array" ref="AK3269">XLOOKUP(F3269,'GIÁ'!A:A,'GIÁ'!D:D)</f>
        <v>26016.14</v>
      </c>
      <c r="AL3269" s="118">
        <f t="shared" si="10"/>
        <v>52032.28</v>
      </c>
      <c r="AM3269" s="118">
        <f t="shared" si="11"/>
        <v>0</v>
      </c>
      <c r="AN3269" s="119">
        <f t="shared" si="12"/>
        <v>0</v>
      </c>
      <c r="AO3269" s="118">
        <f t="shared" si="13"/>
        <v>52032.28</v>
      </c>
      <c r="AP3269" s="121">
        <f t="shared" si="14"/>
        <v>0</v>
      </c>
      <c r="AQ3269" s="122"/>
      <c r="AR3269" s="119"/>
    </row>
    <row r="3270" ht="22.5" customHeight="1">
      <c r="A3270" s="89">
        <v>46233.0</v>
      </c>
      <c r="B3270" s="90">
        <v>0.5701388888888889</v>
      </c>
      <c r="C3270" s="91" t="s">
        <v>222</v>
      </c>
      <c r="D3270" s="129" t="str">
        <f t="array" ref="D3270">XLOOKUP(C3270,'DS ST'!A:A,'DS ST'!B:B)</f>
        <v>A116</v>
      </c>
      <c r="E3270" s="94" t="str">
        <f t="array" ref="E3270">XLOOKUP($F3270,'GIÁ'!$A:$A,'GIÁ'!$E:$E)</f>
        <v>ĐÔNG</v>
      </c>
      <c r="F3270" s="94">
        <v>8.935101607211E12</v>
      </c>
      <c r="G3270" s="95" t="s">
        <v>1879</v>
      </c>
      <c r="H3270" s="95" t="s">
        <v>224</v>
      </c>
      <c r="I3270" s="96">
        <v>2.0</v>
      </c>
      <c r="J3270" s="96">
        <v>0.0</v>
      </c>
      <c r="K3270" s="98">
        <f t="shared" si="4"/>
        <v>2</v>
      </c>
      <c r="L3270" s="99" t="s">
        <v>6989</v>
      </c>
      <c r="M3270" s="100" t="s">
        <v>6990</v>
      </c>
      <c r="N3270" s="101" t="str">
        <f t="shared" si="139"/>
        <v>PT1590311-T0018935101607211</v>
      </c>
      <c r="O3270" s="128"/>
      <c r="P3270" s="100"/>
      <c r="Q3270" s="103">
        <f t="shared" si="166"/>
        <v>2</v>
      </c>
      <c r="R3270" s="161"/>
      <c r="S3270" s="105"/>
      <c r="T3270" s="106"/>
      <c r="U3270" s="107" t="s">
        <v>6523</v>
      </c>
      <c r="V3270" s="108" t="s">
        <v>756</v>
      </c>
      <c r="W3270" s="109" t="s">
        <v>1908</v>
      </c>
      <c r="X3270" s="110" t="str">
        <f t="shared" si="170"/>
        <v/>
      </c>
      <c r="Y3270" s="110" t="str">
        <f t="shared" si="173"/>
        <v/>
      </c>
      <c r="Z3270" s="109" t="s">
        <v>797</v>
      </c>
      <c r="AA3270" s="109" t="s">
        <v>802</v>
      </c>
      <c r="AB3270" s="106"/>
      <c r="AC3270" s="158"/>
      <c r="AD3270" s="160"/>
      <c r="AE3270" s="127"/>
      <c r="AF3270" s="113"/>
      <c r="AG3270" s="165" t="str">
        <f t="array" ref="AG3270">XLOOKUP(F3270,'CLV2'!A:A,'CLV2'!E:E)</f>
        <v>2.FROZEN FOODS</v>
      </c>
      <c r="AH3270" s="115" t="str">
        <f t="array" ref="AH3270">XLOOKUP(F3270,'CLV2'!A:A,'CLV2'!F:F)</f>
        <v>3.DUMPLINGS</v>
      </c>
      <c r="AI3270" s="115" t="str">
        <f t="shared" si="8"/>
        <v>Pack</v>
      </c>
      <c r="AJ3270" s="116">
        <f t="shared" si="9"/>
        <v>1</v>
      </c>
      <c r="AK3270" s="117" t="str">
        <f t="array" ref="AK3270">XLOOKUP(F3270,'GIÁ'!A:A,'GIÁ'!D:D)</f>
        <v>22033.98</v>
      </c>
      <c r="AL3270" s="118">
        <f t="shared" si="10"/>
        <v>44067.96</v>
      </c>
      <c r="AM3270" s="118">
        <f t="shared" si="11"/>
        <v>0</v>
      </c>
      <c r="AN3270" s="119">
        <f t="shared" si="12"/>
        <v>0</v>
      </c>
      <c r="AO3270" s="118">
        <f t="shared" si="13"/>
        <v>44067.96</v>
      </c>
      <c r="AP3270" s="121">
        <f t="shared" si="14"/>
        <v>0</v>
      </c>
      <c r="AQ3270" s="122"/>
      <c r="AR3270" s="119"/>
    </row>
    <row r="3271" ht="22.5" customHeight="1">
      <c r="A3271" s="89">
        <v>46233.0</v>
      </c>
      <c r="B3271" s="90">
        <v>0.5701388888888889</v>
      </c>
      <c r="C3271" s="91" t="s">
        <v>222</v>
      </c>
      <c r="D3271" s="129" t="str">
        <f t="array" ref="D3271">XLOOKUP(C3271,'DS ST'!A:A,'DS ST'!B:B)</f>
        <v>A116</v>
      </c>
      <c r="E3271" s="94" t="str">
        <f t="array" ref="E3271">XLOOKUP($F3271,'GIÁ'!$A:$A,'GIÁ'!$E:$E)</f>
        <v>ĐÔNG</v>
      </c>
      <c r="F3271" s="94">
        <v>8.936219600002E12</v>
      </c>
      <c r="G3271" s="95" t="s">
        <v>2684</v>
      </c>
      <c r="H3271" s="95" t="s">
        <v>224</v>
      </c>
      <c r="I3271" s="96">
        <v>2.0</v>
      </c>
      <c r="J3271" s="96">
        <v>0.0</v>
      </c>
      <c r="K3271" s="98">
        <f t="shared" si="4"/>
        <v>2</v>
      </c>
      <c r="L3271" s="99" t="s">
        <v>6989</v>
      </c>
      <c r="M3271" s="100" t="s">
        <v>6990</v>
      </c>
      <c r="N3271" s="101" t="str">
        <f t="shared" si="139"/>
        <v>PT1590311-T0018936219600002</v>
      </c>
      <c r="O3271" s="128"/>
      <c r="P3271" s="100"/>
      <c r="Q3271" s="103">
        <f t="shared" si="166"/>
        <v>2</v>
      </c>
      <c r="R3271" s="161"/>
      <c r="S3271" s="105"/>
      <c r="T3271" s="106"/>
      <c r="U3271" s="107" t="s">
        <v>6566</v>
      </c>
      <c r="V3271" s="108" t="s">
        <v>756</v>
      </c>
      <c r="W3271" s="109" t="s">
        <v>1908</v>
      </c>
      <c r="X3271" s="110" t="str">
        <f t="shared" si="170"/>
        <v/>
      </c>
      <c r="Y3271" s="110" t="str">
        <f t="shared" si="173"/>
        <v/>
      </c>
      <c r="Z3271" s="109" t="s">
        <v>797</v>
      </c>
      <c r="AA3271" s="109" t="s">
        <v>802</v>
      </c>
      <c r="AB3271" s="106"/>
      <c r="AC3271" s="158"/>
      <c r="AD3271" s="160"/>
      <c r="AE3271" s="127"/>
      <c r="AF3271" s="113"/>
      <c r="AG3271" s="165" t="str">
        <f t="array" ref="AG3271">XLOOKUP(F3271,'CLV2'!A:A,'CLV2'!E:E)</f>
        <v>2.FROZEN FOODS</v>
      </c>
      <c r="AH3271" s="115" t="str">
        <f t="array" ref="AH3271">XLOOKUP(F3271,'CLV2'!A:A,'CLV2'!F:F)</f>
        <v>3.HOTPOT AND FRIED</v>
      </c>
      <c r="AI3271" s="115" t="str">
        <f t="shared" si="8"/>
        <v>Pack</v>
      </c>
      <c r="AJ3271" s="116">
        <f t="shared" si="9"/>
        <v>1</v>
      </c>
      <c r="AK3271" s="117" t="str">
        <f t="array" ref="AK3271">XLOOKUP(F3271,'GIÁ'!A:A,'GIÁ'!D:D)</f>
        <v>11156.53</v>
      </c>
      <c r="AL3271" s="118">
        <f t="shared" si="10"/>
        <v>22313.06</v>
      </c>
      <c r="AM3271" s="118">
        <f t="shared" si="11"/>
        <v>0</v>
      </c>
      <c r="AN3271" s="119">
        <f t="shared" si="12"/>
        <v>0</v>
      </c>
      <c r="AO3271" s="118">
        <f t="shared" si="13"/>
        <v>22313.06</v>
      </c>
      <c r="AP3271" s="121">
        <f t="shared" si="14"/>
        <v>0</v>
      </c>
      <c r="AQ3271" s="122"/>
      <c r="AR3271" s="119"/>
    </row>
    <row r="3272" ht="22.5" customHeight="1">
      <c r="A3272" s="89">
        <v>46233.0</v>
      </c>
      <c r="B3272" s="90">
        <v>0.5701388888888889</v>
      </c>
      <c r="C3272" s="91" t="s">
        <v>222</v>
      </c>
      <c r="D3272" s="129" t="str">
        <f t="array" ref="D3272">XLOOKUP(C3272,'DS ST'!A:A,'DS ST'!B:B)</f>
        <v>A116</v>
      </c>
      <c r="E3272" s="94" t="str">
        <f t="array" ref="E3272">XLOOKUP($F3272,'GIÁ'!$A:$A,'GIÁ'!$E:$E)</f>
        <v>ĐÔNG</v>
      </c>
      <c r="F3272" s="94">
        <v>8.936013238791E12</v>
      </c>
      <c r="G3272" s="95" t="s">
        <v>2178</v>
      </c>
      <c r="H3272" s="95" t="s">
        <v>57</v>
      </c>
      <c r="I3272" s="96">
        <v>4.0</v>
      </c>
      <c r="J3272" s="96">
        <v>0.0</v>
      </c>
      <c r="K3272" s="98">
        <f t="shared" si="4"/>
        <v>4</v>
      </c>
      <c r="L3272" s="99" t="s">
        <v>6989</v>
      </c>
      <c r="M3272" s="100" t="s">
        <v>6990</v>
      </c>
      <c r="N3272" s="101" t="str">
        <f t="shared" si="139"/>
        <v>PT1590311-T0018936013238791</v>
      </c>
      <c r="O3272" s="128"/>
      <c r="P3272" s="100"/>
      <c r="Q3272" s="103">
        <f t="shared" si="166"/>
        <v>4</v>
      </c>
      <c r="R3272" s="161"/>
      <c r="S3272" s="105"/>
      <c r="T3272" s="106"/>
      <c r="U3272" s="107" t="s">
        <v>6525</v>
      </c>
      <c r="V3272" s="108" t="s">
        <v>756</v>
      </c>
      <c r="W3272" s="109" t="s">
        <v>1908</v>
      </c>
      <c r="X3272" s="110" t="str">
        <f t="shared" si="170"/>
        <v/>
      </c>
      <c r="Y3272" s="110" t="str">
        <f t="shared" si="173"/>
        <v/>
      </c>
      <c r="Z3272" s="109" t="s">
        <v>797</v>
      </c>
      <c r="AA3272" s="109" t="s">
        <v>802</v>
      </c>
      <c r="AB3272" s="106"/>
      <c r="AC3272" s="158"/>
      <c r="AD3272" s="160"/>
      <c r="AE3272" s="127"/>
      <c r="AF3272" s="113"/>
      <c r="AG3272" s="165" t="str">
        <f t="array" ref="AG3272">XLOOKUP(F3272,'CLV2'!A:A,'CLV2'!E:E)</f>
        <v>2.FROZEN FOODS</v>
      </c>
      <c r="AH3272" s="115" t="str">
        <f t="array" ref="AH3272">XLOOKUP(F3272,'CLV2'!A:A,'CLV2'!F:F)</f>
        <v>3.PIZZA - READY MEALS</v>
      </c>
      <c r="AI3272" s="115" t="str">
        <f t="shared" si="8"/>
        <v>Pack</v>
      </c>
      <c r="AJ3272" s="116">
        <f t="shared" si="9"/>
        <v>1</v>
      </c>
      <c r="AK3272" s="117" t="str">
        <f t="array" ref="AK3272">XLOOKUP(F3272,'GIÁ'!A:A,'GIÁ'!D:D)</f>
        <v>22578.43</v>
      </c>
      <c r="AL3272" s="118">
        <f t="shared" si="10"/>
        <v>90313.72</v>
      </c>
      <c r="AM3272" s="118">
        <f t="shared" si="11"/>
        <v>0</v>
      </c>
      <c r="AN3272" s="119">
        <f t="shared" si="12"/>
        <v>0</v>
      </c>
      <c r="AO3272" s="118">
        <f t="shared" si="13"/>
        <v>90313.72</v>
      </c>
      <c r="AP3272" s="121">
        <f t="shared" si="14"/>
        <v>0</v>
      </c>
      <c r="AQ3272" s="122"/>
      <c r="AR3272" s="119"/>
    </row>
    <row r="3273" ht="22.5" customHeight="1">
      <c r="A3273" s="89">
        <v>46233.0</v>
      </c>
      <c r="B3273" s="90">
        <v>0.5701388888888889</v>
      </c>
      <c r="C3273" s="91" t="s">
        <v>222</v>
      </c>
      <c r="D3273" s="129" t="str">
        <f t="array" ref="D3273">XLOOKUP(C3273,'DS ST'!A:A,'DS ST'!B:B)</f>
        <v>A116</v>
      </c>
      <c r="E3273" s="94" t="str">
        <f t="array" ref="E3273">XLOOKUP($F3273,'GIÁ'!$A:$A,'GIÁ'!$E:$E)</f>
        <v>ĐÔNG</v>
      </c>
      <c r="F3273" s="94">
        <v>8.935297103726E12</v>
      </c>
      <c r="G3273" s="95" t="s">
        <v>2028</v>
      </c>
      <c r="H3273" s="95" t="s">
        <v>224</v>
      </c>
      <c r="I3273" s="96">
        <v>2.0</v>
      </c>
      <c r="J3273" s="96">
        <v>0.0</v>
      </c>
      <c r="K3273" s="98">
        <f t="shared" si="4"/>
        <v>2</v>
      </c>
      <c r="L3273" s="99" t="s">
        <v>6989</v>
      </c>
      <c r="M3273" s="100" t="s">
        <v>6990</v>
      </c>
      <c r="N3273" s="101" t="str">
        <f t="shared" si="139"/>
        <v>PT1590311-T0018935297103726</v>
      </c>
      <c r="O3273" s="128"/>
      <c r="P3273" s="100"/>
      <c r="Q3273" s="103">
        <f t="shared" si="166"/>
        <v>2</v>
      </c>
      <c r="R3273" s="161"/>
      <c r="S3273" s="105"/>
      <c r="T3273" s="106"/>
      <c r="U3273" s="107" t="s">
        <v>6526</v>
      </c>
      <c r="V3273" s="108" t="s">
        <v>756</v>
      </c>
      <c r="W3273" s="109" t="s">
        <v>1908</v>
      </c>
      <c r="X3273" s="110" t="str">
        <f t="shared" si="170"/>
        <v/>
      </c>
      <c r="Y3273" s="110" t="str">
        <f t="shared" si="173"/>
        <v/>
      </c>
      <c r="Z3273" s="109" t="s">
        <v>797</v>
      </c>
      <c r="AA3273" s="109" t="s">
        <v>802</v>
      </c>
      <c r="AB3273" s="106"/>
      <c r="AC3273" s="158"/>
      <c r="AD3273" s="160"/>
      <c r="AE3273" s="127"/>
      <c r="AF3273" s="113"/>
      <c r="AG3273" s="165" t="str">
        <f t="array" ref="AG3273">XLOOKUP(F3273,'CLV2'!A:A,'CLV2'!E:E)</f>
        <v>2.FROZEN FOODS</v>
      </c>
      <c r="AH3273" s="115" t="str">
        <f t="array" ref="AH3273">XLOOKUP(F3273,'CLV2'!A:A,'CLV2'!F:F)</f>
        <v>3.PIZZA - READY MEALS</v>
      </c>
      <c r="AI3273" s="115" t="str">
        <f t="shared" si="8"/>
        <v>Pack</v>
      </c>
      <c r="AJ3273" s="116">
        <f t="shared" si="9"/>
        <v>1</v>
      </c>
      <c r="AK3273" s="117" t="str">
        <f t="array" ref="AK3273">XLOOKUP(F3273,'GIÁ'!A:A,'GIÁ'!D:D)</f>
        <v>61056.95</v>
      </c>
      <c r="AL3273" s="118">
        <f t="shared" si="10"/>
        <v>122113.9</v>
      </c>
      <c r="AM3273" s="118">
        <f t="shared" si="11"/>
        <v>0</v>
      </c>
      <c r="AN3273" s="119">
        <f t="shared" si="12"/>
        <v>0</v>
      </c>
      <c r="AO3273" s="118">
        <f t="shared" si="13"/>
        <v>122113.9</v>
      </c>
      <c r="AP3273" s="121">
        <f t="shared" si="14"/>
        <v>0</v>
      </c>
      <c r="AQ3273" s="122"/>
      <c r="AR3273" s="119"/>
    </row>
    <row r="3274" ht="22.5" customHeight="1">
      <c r="A3274" s="89">
        <v>46233.0</v>
      </c>
      <c r="B3274" s="90">
        <v>0.5701388888888889</v>
      </c>
      <c r="C3274" s="91" t="s">
        <v>222</v>
      </c>
      <c r="D3274" s="129" t="str">
        <f t="array" ref="D3274">XLOOKUP(C3274,'DS ST'!A:A,'DS ST'!B:B)</f>
        <v>A116</v>
      </c>
      <c r="E3274" s="94" t="str">
        <f t="array" ref="E3274">XLOOKUP($F3274,'GIÁ'!$A:$A,'GIÁ'!$E:$E)</f>
        <v>ĐÔNG</v>
      </c>
      <c r="F3274" s="94">
        <v>8.93850822885E12</v>
      </c>
      <c r="G3274" s="95" t="s">
        <v>2897</v>
      </c>
      <c r="H3274" s="95" t="s">
        <v>57</v>
      </c>
      <c r="I3274" s="96">
        <v>4.0</v>
      </c>
      <c r="J3274" s="96">
        <v>0.0</v>
      </c>
      <c r="K3274" s="98">
        <f t="shared" si="4"/>
        <v>4</v>
      </c>
      <c r="L3274" s="99" t="s">
        <v>6989</v>
      </c>
      <c r="M3274" s="100" t="s">
        <v>6990</v>
      </c>
      <c r="N3274" s="101" t="str">
        <f t="shared" si="139"/>
        <v>PT1590311-T0018938508228850</v>
      </c>
      <c r="O3274" s="128"/>
      <c r="P3274" s="100"/>
      <c r="Q3274" s="103">
        <f t="shared" si="166"/>
        <v>4</v>
      </c>
      <c r="R3274" s="161"/>
      <c r="S3274" s="105"/>
      <c r="T3274" s="106"/>
      <c r="U3274" s="107" t="s">
        <v>6609</v>
      </c>
      <c r="V3274" s="108" t="s">
        <v>756</v>
      </c>
      <c r="W3274" s="109" t="s">
        <v>1908</v>
      </c>
      <c r="X3274" s="110" t="str">
        <f t="shared" si="170"/>
        <v/>
      </c>
      <c r="Y3274" s="110" t="str">
        <f t="shared" si="173"/>
        <v/>
      </c>
      <c r="Z3274" s="109" t="s">
        <v>797</v>
      </c>
      <c r="AA3274" s="109" t="s">
        <v>802</v>
      </c>
      <c r="AB3274" s="106"/>
      <c r="AC3274" s="158"/>
      <c r="AD3274" s="160"/>
      <c r="AE3274" s="127"/>
      <c r="AF3274" s="113"/>
      <c r="AG3274" s="165" t="str">
        <f t="array" ref="AG3274">XLOOKUP(F3274,'CLV2'!A:A,'CLV2'!E:E)</f>
        <v>2.FROZEN FOODS</v>
      </c>
      <c r="AH3274" s="115" t="str">
        <f t="array" ref="AH3274">XLOOKUP(F3274,'CLV2'!A:A,'CLV2'!F:F)</f>
        <v>3.PIZZA - READY MEALS</v>
      </c>
      <c r="AI3274" s="115" t="str">
        <f t="shared" si="8"/>
        <v>Pack</v>
      </c>
      <c r="AJ3274" s="116">
        <f t="shared" si="9"/>
        <v>1</v>
      </c>
      <c r="AK3274" s="117" t="str">
        <f t="array" ref="AK3274">XLOOKUP(F3274,'GIÁ'!A:A,'GIÁ'!D:D)</f>
        <v>51620.00</v>
      </c>
      <c r="AL3274" s="118">
        <f t="shared" si="10"/>
        <v>206480</v>
      </c>
      <c r="AM3274" s="118">
        <f t="shared" si="11"/>
        <v>0</v>
      </c>
      <c r="AN3274" s="119">
        <f t="shared" si="12"/>
        <v>0</v>
      </c>
      <c r="AO3274" s="118">
        <f t="shared" si="13"/>
        <v>206480</v>
      </c>
      <c r="AP3274" s="121">
        <f t="shared" si="14"/>
        <v>0</v>
      </c>
      <c r="AQ3274" s="122"/>
      <c r="AR3274" s="119"/>
    </row>
    <row r="3275" ht="22.5" customHeight="1">
      <c r="A3275" s="89">
        <v>46233.0</v>
      </c>
      <c r="B3275" s="90">
        <v>0.5701388888888889</v>
      </c>
      <c r="C3275" s="91" t="s">
        <v>222</v>
      </c>
      <c r="D3275" s="129" t="str">
        <f t="array" ref="D3275">XLOOKUP(C3275,'DS ST'!A:A,'DS ST'!B:B)</f>
        <v>A116</v>
      </c>
      <c r="E3275" s="94" t="str">
        <f t="array" ref="E3275">XLOOKUP($F3275,'GIÁ'!$A:$A,'GIÁ'!$E:$E)</f>
        <v>ĐÔNG</v>
      </c>
      <c r="F3275" s="94">
        <v>8.934717401336E12</v>
      </c>
      <c r="G3275" s="95" t="s">
        <v>1750</v>
      </c>
      <c r="H3275" s="95" t="s">
        <v>224</v>
      </c>
      <c r="I3275" s="96">
        <v>6.0</v>
      </c>
      <c r="J3275" s="96">
        <v>0.0</v>
      </c>
      <c r="K3275" s="98">
        <f t="shared" si="4"/>
        <v>6</v>
      </c>
      <c r="L3275" s="99" t="s">
        <v>6989</v>
      </c>
      <c r="M3275" s="100" t="s">
        <v>6990</v>
      </c>
      <c r="N3275" s="101" t="str">
        <f t="shared" si="139"/>
        <v>PT1590311-T0018934717401336</v>
      </c>
      <c r="O3275" s="128"/>
      <c r="P3275" s="100"/>
      <c r="Q3275" s="103">
        <f t="shared" si="166"/>
        <v>6</v>
      </c>
      <c r="R3275" s="161"/>
      <c r="S3275" s="105"/>
      <c r="T3275" s="106"/>
      <c r="U3275" s="107" t="s">
        <v>6585</v>
      </c>
      <c r="V3275" s="108" t="s">
        <v>756</v>
      </c>
      <c r="W3275" s="109" t="s">
        <v>1908</v>
      </c>
      <c r="X3275" s="110" t="str">
        <f t="shared" si="170"/>
        <v/>
      </c>
      <c r="Y3275" s="110" t="str">
        <f t="shared" si="173"/>
        <v/>
      </c>
      <c r="Z3275" s="109" t="s">
        <v>797</v>
      </c>
      <c r="AA3275" s="109" t="s">
        <v>802</v>
      </c>
      <c r="AB3275" s="106"/>
      <c r="AC3275" s="158"/>
      <c r="AD3275" s="160"/>
      <c r="AE3275" s="127"/>
      <c r="AF3275" s="113"/>
      <c r="AG3275" s="165" t="str">
        <f t="array" ref="AG3275">XLOOKUP(F3275,'CLV2'!A:A,'CLV2'!E:E)</f>
        <v>2.FROZEN FOODS</v>
      </c>
      <c r="AH3275" s="115" t="str">
        <f t="array" ref="AH3275">XLOOKUP(F3275,'CLV2'!A:A,'CLV2'!F:F)</f>
        <v>3.DUMPLINGS</v>
      </c>
      <c r="AI3275" s="115" t="str">
        <f t="shared" si="8"/>
        <v>Pack</v>
      </c>
      <c r="AJ3275" s="116">
        <f t="shared" si="9"/>
        <v>1</v>
      </c>
      <c r="AK3275" s="117" t="str">
        <f t="array" ref="AK3275">XLOOKUP(F3275,'GIÁ'!A:A,'GIÁ'!D:D)</f>
        <v>39374.44</v>
      </c>
      <c r="AL3275" s="118">
        <f t="shared" si="10"/>
        <v>236246.64</v>
      </c>
      <c r="AM3275" s="118">
        <f t="shared" si="11"/>
        <v>0</v>
      </c>
      <c r="AN3275" s="119">
        <f t="shared" si="12"/>
        <v>0</v>
      </c>
      <c r="AO3275" s="118">
        <f t="shared" si="13"/>
        <v>236246.64</v>
      </c>
      <c r="AP3275" s="121">
        <f t="shared" si="14"/>
        <v>0</v>
      </c>
      <c r="AQ3275" s="122"/>
      <c r="AR3275" s="119"/>
    </row>
    <row r="3276" ht="22.5" customHeight="1">
      <c r="A3276" s="89">
        <v>46233.0</v>
      </c>
      <c r="B3276" s="90">
        <v>0.5701388888888889</v>
      </c>
      <c r="C3276" s="91" t="s">
        <v>222</v>
      </c>
      <c r="D3276" s="129" t="str">
        <f t="array" ref="D3276">XLOOKUP(C3276,'DS ST'!A:A,'DS ST'!B:B)</f>
        <v>A116</v>
      </c>
      <c r="E3276" s="94" t="str">
        <f t="array" ref="E3276">XLOOKUP($F3276,'GIÁ'!$A:$A,'GIÁ'!$E:$E)</f>
        <v>ĐÔNG</v>
      </c>
      <c r="F3276" s="94">
        <v>8.934717472008E12</v>
      </c>
      <c r="G3276" s="95" t="s">
        <v>1769</v>
      </c>
      <c r="H3276" s="95" t="s">
        <v>224</v>
      </c>
      <c r="I3276" s="96">
        <v>4.0</v>
      </c>
      <c r="J3276" s="96">
        <v>0.0</v>
      </c>
      <c r="K3276" s="98">
        <f t="shared" si="4"/>
        <v>4</v>
      </c>
      <c r="L3276" s="99" t="s">
        <v>6989</v>
      </c>
      <c r="M3276" s="100" t="s">
        <v>6990</v>
      </c>
      <c r="N3276" s="101" t="str">
        <f t="shared" si="139"/>
        <v>PT1590311-T0018934717472008</v>
      </c>
      <c r="O3276" s="128"/>
      <c r="P3276" s="100"/>
      <c r="Q3276" s="103">
        <f t="shared" si="166"/>
        <v>4</v>
      </c>
      <c r="R3276" s="161"/>
      <c r="S3276" s="105"/>
      <c r="T3276" s="106"/>
      <c r="U3276" s="107" t="s">
        <v>6597</v>
      </c>
      <c r="V3276" s="108" t="s">
        <v>756</v>
      </c>
      <c r="W3276" s="109" t="s">
        <v>1908</v>
      </c>
      <c r="X3276" s="110" t="str">
        <f t="shared" si="170"/>
        <v/>
      </c>
      <c r="Y3276" s="110" t="str">
        <f t="shared" si="173"/>
        <v/>
      </c>
      <c r="Z3276" s="109" t="s">
        <v>797</v>
      </c>
      <c r="AA3276" s="109" t="s">
        <v>802</v>
      </c>
      <c r="AB3276" s="106"/>
      <c r="AC3276" s="158"/>
      <c r="AD3276" s="160"/>
      <c r="AE3276" s="127"/>
      <c r="AF3276" s="113"/>
      <c r="AG3276" s="165" t="str">
        <f t="array" ref="AG3276">XLOOKUP(F3276,'CLV2'!A:A,'CLV2'!E:E)</f>
        <v>2.FROZEN FOODS</v>
      </c>
      <c r="AH3276" s="115" t="str">
        <f t="array" ref="AH3276">XLOOKUP(F3276,'CLV2'!A:A,'CLV2'!F:F)</f>
        <v>3.HOTPOT AND FRIED</v>
      </c>
      <c r="AI3276" s="115" t="str">
        <f t="shared" si="8"/>
        <v>Pack</v>
      </c>
      <c r="AJ3276" s="116">
        <f t="shared" si="9"/>
        <v>1</v>
      </c>
      <c r="AK3276" s="117" t="str">
        <f t="array" ref="AK3276">XLOOKUP(F3276,'GIÁ'!A:A,'GIÁ'!D:D)</f>
        <v>35456.20</v>
      </c>
      <c r="AL3276" s="118">
        <f t="shared" si="10"/>
        <v>141824.8</v>
      </c>
      <c r="AM3276" s="118">
        <f t="shared" si="11"/>
        <v>0</v>
      </c>
      <c r="AN3276" s="119">
        <f t="shared" si="12"/>
        <v>0</v>
      </c>
      <c r="AO3276" s="118">
        <f t="shared" si="13"/>
        <v>141824.8</v>
      </c>
      <c r="AP3276" s="121">
        <f t="shared" si="14"/>
        <v>0</v>
      </c>
      <c r="AQ3276" s="122"/>
      <c r="AR3276" s="119"/>
    </row>
    <row r="3277" ht="22.5" customHeight="1">
      <c r="A3277" s="89">
        <v>46233.0</v>
      </c>
      <c r="B3277" s="90">
        <v>0.5701388888888889</v>
      </c>
      <c r="C3277" s="91" t="s">
        <v>222</v>
      </c>
      <c r="D3277" s="129" t="str">
        <f t="array" ref="D3277">XLOOKUP(C3277,'DS ST'!A:A,'DS ST'!B:B)</f>
        <v>A116</v>
      </c>
      <c r="E3277" s="94" t="str">
        <f t="array" ref="E3277">XLOOKUP($F3277,'GIÁ'!$A:$A,'GIÁ'!$E:$E)</f>
        <v>ĐÔNG</v>
      </c>
      <c r="F3277" s="94">
        <v>8.935319711311E12</v>
      </c>
      <c r="G3277" s="95" t="s">
        <v>2061</v>
      </c>
      <c r="H3277" s="95" t="s">
        <v>224</v>
      </c>
      <c r="I3277" s="96">
        <v>4.0</v>
      </c>
      <c r="J3277" s="96">
        <v>0.0</v>
      </c>
      <c r="K3277" s="98">
        <f t="shared" si="4"/>
        <v>4</v>
      </c>
      <c r="L3277" s="99" t="s">
        <v>6989</v>
      </c>
      <c r="M3277" s="100" t="s">
        <v>6990</v>
      </c>
      <c r="N3277" s="101" t="str">
        <f t="shared" si="139"/>
        <v>PT1590311-T0018935319711311</v>
      </c>
      <c r="O3277" s="128"/>
      <c r="P3277" s="100"/>
      <c r="Q3277" s="103">
        <f t="shared" si="166"/>
        <v>4</v>
      </c>
      <c r="R3277" s="161"/>
      <c r="S3277" s="105"/>
      <c r="T3277" s="106"/>
      <c r="U3277" s="107" t="s">
        <v>6529</v>
      </c>
      <c r="V3277" s="108" t="s">
        <v>756</v>
      </c>
      <c r="W3277" s="109" t="s">
        <v>1908</v>
      </c>
      <c r="X3277" s="110" t="str">
        <f t="shared" si="170"/>
        <v/>
      </c>
      <c r="Y3277" s="110" t="str">
        <f t="shared" si="173"/>
        <v/>
      </c>
      <c r="Z3277" s="109" t="s">
        <v>797</v>
      </c>
      <c r="AA3277" s="109" t="s">
        <v>802</v>
      </c>
      <c r="AB3277" s="106"/>
      <c r="AC3277" s="158"/>
      <c r="AD3277" s="160"/>
      <c r="AE3277" s="127"/>
      <c r="AF3277" s="113"/>
      <c r="AG3277" s="165" t="str">
        <f t="array" ref="AG3277">XLOOKUP(F3277,'CLV2'!A:A,'CLV2'!E:E)</f>
        <v>2.FROZEN FOODS</v>
      </c>
      <c r="AH3277" s="115" t="str">
        <f t="array" ref="AH3277">XLOOKUP(F3277,'CLV2'!A:A,'CLV2'!F:F)</f>
        <v>3.HOTPOT AND FRIED</v>
      </c>
      <c r="AI3277" s="115" t="str">
        <f t="shared" si="8"/>
        <v>Pack</v>
      </c>
      <c r="AJ3277" s="116">
        <f t="shared" si="9"/>
        <v>1</v>
      </c>
      <c r="AK3277" s="117" t="str">
        <f t="array" ref="AK3277">XLOOKUP(F3277,'GIÁ'!A:A,'GIÁ'!D:D)</f>
        <v>30542.46</v>
      </c>
      <c r="AL3277" s="118">
        <f t="shared" si="10"/>
        <v>122169.84</v>
      </c>
      <c r="AM3277" s="118">
        <f t="shared" si="11"/>
        <v>0</v>
      </c>
      <c r="AN3277" s="119">
        <f t="shared" si="12"/>
        <v>0</v>
      </c>
      <c r="AO3277" s="118">
        <f t="shared" si="13"/>
        <v>122169.84</v>
      </c>
      <c r="AP3277" s="121">
        <f t="shared" si="14"/>
        <v>0</v>
      </c>
      <c r="AQ3277" s="122"/>
      <c r="AR3277" s="119"/>
    </row>
    <row r="3278" ht="22.5" customHeight="1">
      <c r="A3278" s="89">
        <v>46233.0</v>
      </c>
      <c r="B3278" s="90">
        <v>0.5701388888888889</v>
      </c>
      <c r="C3278" s="91" t="s">
        <v>222</v>
      </c>
      <c r="D3278" s="129" t="str">
        <f t="array" ref="D3278">XLOOKUP(C3278,'DS ST'!A:A,'DS ST'!B:B)</f>
        <v>A116</v>
      </c>
      <c r="E3278" s="94" t="str">
        <f t="array" ref="E3278">XLOOKUP($F3278,'GIÁ'!$A:$A,'GIÁ'!$E:$E)</f>
        <v>ĐÔNG</v>
      </c>
      <c r="F3278" s="94">
        <v>8.935101608461E12</v>
      </c>
      <c r="G3278" s="95" t="s">
        <v>1899</v>
      </c>
      <c r="H3278" s="95" t="s">
        <v>224</v>
      </c>
      <c r="I3278" s="96">
        <v>2.0</v>
      </c>
      <c r="J3278" s="96">
        <v>0.0</v>
      </c>
      <c r="K3278" s="98">
        <f t="shared" si="4"/>
        <v>2</v>
      </c>
      <c r="L3278" s="99" t="s">
        <v>6989</v>
      </c>
      <c r="M3278" s="100" t="s">
        <v>6990</v>
      </c>
      <c r="N3278" s="101" t="str">
        <f t="shared" si="139"/>
        <v>PT1590311-T0018935101608461</v>
      </c>
      <c r="O3278" s="128"/>
      <c r="P3278" s="100"/>
      <c r="Q3278" s="103">
        <f t="shared" si="166"/>
        <v>2</v>
      </c>
      <c r="R3278" s="161"/>
      <c r="S3278" s="105"/>
      <c r="T3278" s="106"/>
      <c r="U3278" s="107" t="s">
        <v>6555</v>
      </c>
      <c r="V3278" s="108" t="s">
        <v>756</v>
      </c>
      <c r="W3278" s="109" t="s">
        <v>1908</v>
      </c>
      <c r="X3278" s="110" t="str">
        <f t="shared" si="170"/>
        <v/>
      </c>
      <c r="Y3278" s="110" t="str">
        <f t="shared" si="173"/>
        <v/>
      </c>
      <c r="Z3278" s="109" t="s">
        <v>797</v>
      </c>
      <c r="AA3278" s="109" t="s">
        <v>802</v>
      </c>
      <c r="AB3278" s="106"/>
      <c r="AC3278" s="158"/>
      <c r="AD3278" s="160"/>
      <c r="AE3278" s="127"/>
      <c r="AF3278" s="113"/>
      <c r="AG3278" s="165" t="str">
        <f t="array" ref="AG3278">XLOOKUP(F3278,'CLV2'!A:A,'CLV2'!E:E)</f>
        <v>2.FROZEN FOODS</v>
      </c>
      <c r="AH3278" s="115" t="str">
        <f t="array" ref="AH3278">XLOOKUP(F3278,'CLV2'!A:A,'CLV2'!F:F)</f>
        <v>3.HOTPOT AND FRIED</v>
      </c>
      <c r="AI3278" s="115" t="str">
        <f t="shared" si="8"/>
        <v>Pack</v>
      </c>
      <c r="AJ3278" s="116">
        <f t="shared" si="9"/>
        <v>1</v>
      </c>
      <c r="AK3278" s="117" t="str">
        <f t="array" ref="AK3278">XLOOKUP(F3278,'GIÁ'!A:A,'GIÁ'!D:D)</f>
        <v>16904.85</v>
      </c>
      <c r="AL3278" s="118">
        <f t="shared" si="10"/>
        <v>33809.7</v>
      </c>
      <c r="AM3278" s="118">
        <f t="shared" si="11"/>
        <v>0</v>
      </c>
      <c r="AN3278" s="119">
        <f t="shared" si="12"/>
        <v>0</v>
      </c>
      <c r="AO3278" s="118">
        <f t="shared" si="13"/>
        <v>33809.7</v>
      </c>
      <c r="AP3278" s="121">
        <f t="shared" si="14"/>
        <v>0</v>
      </c>
      <c r="AQ3278" s="122"/>
      <c r="AR3278" s="119"/>
    </row>
    <row r="3279" ht="22.5" customHeight="1">
      <c r="A3279" s="89">
        <v>46233.0</v>
      </c>
      <c r="B3279" s="90">
        <v>0.5701388888888889</v>
      </c>
      <c r="C3279" s="91" t="s">
        <v>222</v>
      </c>
      <c r="D3279" s="129" t="str">
        <f t="array" ref="D3279">XLOOKUP(C3279,'DS ST'!A:A,'DS ST'!B:B)</f>
        <v>A116</v>
      </c>
      <c r="E3279" s="94" t="str">
        <f t="array" ref="E3279">XLOOKUP($F3279,'GIÁ'!$A:$A,'GIÁ'!$E:$E)</f>
        <v>ĐÔNG</v>
      </c>
      <c r="F3279" s="94">
        <v>8.936077110149E12</v>
      </c>
      <c r="G3279" s="95" t="s">
        <v>2333</v>
      </c>
      <c r="H3279" s="95" t="s">
        <v>224</v>
      </c>
      <c r="I3279" s="96">
        <v>4.0</v>
      </c>
      <c r="J3279" s="96">
        <v>0.0</v>
      </c>
      <c r="K3279" s="98">
        <f t="shared" si="4"/>
        <v>4</v>
      </c>
      <c r="L3279" s="99" t="s">
        <v>6989</v>
      </c>
      <c r="M3279" s="100" t="s">
        <v>6990</v>
      </c>
      <c r="N3279" s="101" t="str">
        <f t="shared" si="139"/>
        <v>PT1590311-T0018936077110149</v>
      </c>
      <c r="O3279" s="128"/>
      <c r="P3279" s="100"/>
      <c r="Q3279" s="103">
        <f t="shared" si="166"/>
        <v>4</v>
      </c>
      <c r="R3279" s="161"/>
      <c r="S3279" s="105"/>
      <c r="T3279" s="106"/>
      <c r="U3279" s="107" t="s">
        <v>6568</v>
      </c>
      <c r="V3279" s="108" t="s">
        <v>756</v>
      </c>
      <c r="W3279" s="109" t="s">
        <v>1908</v>
      </c>
      <c r="X3279" s="110" t="str">
        <f t="shared" si="170"/>
        <v/>
      </c>
      <c r="Y3279" s="110" t="str">
        <f t="shared" si="173"/>
        <v/>
      </c>
      <c r="Z3279" s="109" t="s">
        <v>797</v>
      </c>
      <c r="AA3279" s="109" t="s">
        <v>802</v>
      </c>
      <c r="AB3279" s="106"/>
      <c r="AC3279" s="158"/>
      <c r="AD3279" s="160"/>
      <c r="AE3279" s="127"/>
      <c r="AF3279" s="113"/>
      <c r="AG3279" s="165" t="str">
        <f t="array" ref="AG3279">XLOOKUP(F3279,'CLV2'!A:A,'CLV2'!E:E)</f>
        <v>2.FROZEN FOODS</v>
      </c>
      <c r="AH3279" s="115" t="str">
        <f t="array" ref="AH3279">XLOOKUP(F3279,'CLV2'!A:A,'CLV2'!F:F)</f>
        <v>3.DUMPLINGS</v>
      </c>
      <c r="AI3279" s="115" t="str">
        <f t="shared" si="8"/>
        <v>Pack</v>
      </c>
      <c r="AJ3279" s="116">
        <f t="shared" si="9"/>
        <v>1</v>
      </c>
      <c r="AK3279" s="117" t="str">
        <f t="array" ref="AK3279">XLOOKUP(F3279,'GIÁ'!A:A,'GIÁ'!D:D)</f>
        <v>41904.24</v>
      </c>
      <c r="AL3279" s="118">
        <f t="shared" si="10"/>
        <v>167616.96</v>
      </c>
      <c r="AM3279" s="118">
        <f t="shared" si="11"/>
        <v>0</v>
      </c>
      <c r="AN3279" s="119">
        <f t="shared" si="12"/>
        <v>0</v>
      </c>
      <c r="AO3279" s="118">
        <f t="shared" si="13"/>
        <v>167616.96</v>
      </c>
      <c r="AP3279" s="121">
        <f t="shared" si="14"/>
        <v>0</v>
      </c>
      <c r="AQ3279" s="122"/>
      <c r="AR3279" s="119"/>
    </row>
    <row r="3280" ht="22.5" customHeight="1">
      <c r="A3280" s="89">
        <v>46233.0</v>
      </c>
      <c r="B3280" s="90">
        <v>0.5701388888888889</v>
      </c>
      <c r="C3280" s="91" t="s">
        <v>222</v>
      </c>
      <c r="D3280" s="129" t="str">
        <f t="array" ref="D3280">XLOOKUP(C3280,'DS ST'!A:A,'DS ST'!B:B)</f>
        <v>A116</v>
      </c>
      <c r="E3280" s="94" t="str">
        <f t="array" ref="E3280">XLOOKUP($F3280,'GIÁ'!$A:$A,'GIÁ'!$E:$E)</f>
        <v>ĐÔNG</v>
      </c>
      <c r="F3280" s="94">
        <v>8.934717271236E12</v>
      </c>
      <c r="G3280" s="95" t="s">
        <v>1731</v>
      </c>
      <c r="H3280" s="95" t="s">
        <v>224</v>
      </c>
      <c r="I3280" s="96">
        <v>2.0</v>
      </c>
      <c r="J3280" s="96">
        <v>0.0</v>
      </c>
      <c r="K3280" s="98">
        <f t="shared" si="4"/>
        <v>2</v>
      </c>
      <c r="L3280" s="99" t="s">
        <v>6989</v>
      </c>
      <c r="M3280" s="100" t="s">
        <v>6990</v>
      </c>
      <c r="N3280" s="101" t="str">
        <f t="shared" si="139"/>
        <v>PT1590311-T0018934717271236</v>
      </c>
      <c r="O3280" s="128"/>
      <c r="P3280" s="100"/>
      <c r="Q3280" s="103">
        <f t="shared" si="166"/>
        <v>2</v>
      </c>
      <c r="R3280" s="161"/>
      <c r="S3280" s="105"/>
      <c r="T3280" s="106"/>
      <c r="U3280" s="107" t="s">
        <v>6586</v>
      </c>
      <c r="V3280" s="108" t="s">
        <v>756</v>
      </c>
      <c r="W3280" s="109" t="s">
        <v>1908</v>
      </c>
      <c r="X3280" s="110" t="str">
        <f t="shared" si="170"/>
        <v/>
      </c>
      <c r="Y3280" s="110" t="str">
        <f t="shared" si="173"/>
        <v/>
      </c>
      <c r="Z3280" s="109" t="s">
        <v>797</v>
      </c>
      <c r="AA3280" s="109" t="s">
        <v>802</v>
      </c>
      <c r="AB3280" s="106"/>
      <c r="AC3280" s="158"/>
      <c r="AD3280" s="160"/>
      <c r="AE3280" s="127"/>
      <c r="AF3280" s="113"/>
      <c r="AG3280" s="165" t="str">
        <f t="array" ref="AG3280">XLOOKUP(F3280,'CLV2'!A:A,'CLV2'!E:E)</f>
        <v>2.FROZEN FOODS</v>
      </c>
      <c r="AH3280" s="115" t="str">
        <f t="array" ref="AH3280">XLOOKUP(F3280,'CLV2'!A:A,'CLV2'!F:F)</f>
        <v>3.DUMPLINGS</v>
      </c>
      <c r="AI3280" s="115" t="str">
        <f t="shared" si="8"/>
        <v>Pack</v>
      </c>
      <c r="AJ3280" s="116">
        <f t="shared" si="9"/>
        <v>1</v>
      </c>
      <c r="AK3280" s="117" t="str">
        <f t="array" ref="AK3280">XLOOKUP(F3280,'GIÁ'!A:A,'GIÁ'!D:D)</f>
        <v>52399.89</v>
      </c>
      <c r="AL3280" s="118">
        <f t="shared" si="10"/>
        <v>104799.78</v>
      </c>
      <c r="AM3280" s="118">
        <f t="shared" si="11"/>
        <v>0</v>
      </c>
      <c r="AN3280" s="119">
        <f t="shared" si="12"/>
        <v>0</v>
      </c>
      <c r="AO3280" s="118">
        <f t="shared" si="13"/>
        <v>104799.78</v>
      </c>
      <c r="AP3280" s="121">
        <f t="shared" si="14"/>
        <v>0</v>
      </c>
      <c r="AQ3280" s="122"/>
      <c r="AR3280" s="119"/>
    </row>
    <row r="3281" ht="22.5" customHeight="1">
      <c r="A3281" s="89">
        <v>46233.0</v>
      </c>
      <c r="B3281" s="90">
        <v>0.5701388888888889</v>
      </c>
      <c r="C3281" s="91" t="s">
        <v>222</v>
      </c>
      <c r="D3281" s="129" t="str">
        <f t="array" ref="D3281">XLOOKUP(C3281,'DS ST'!A:A,'DS ST'!B:B)</f>
        <v>A116</v>
      </c>
      <c r="E3281" s="94" t="str">
        <f t="array" ref="E3281">XLOOKUP($F3281,'GIÁ'!$A:$A,'GIÁ'!$E:$E)</f>
        <v>ĐÔNG</v>
      </c>
      <c r="F3281" s="94">
        <v>8.936220300274E12</v>
      </c>
      <c r="G3281" s="95" t="s">
        <v>2705</v>
      </c>
      <c r="H3281" s="95" t="s">
        <v>224</v>
      </c>
      <c r="I3281" s="96">
        <v>2.0</v>
      </c>
      <c r="J3281" s="96">
        <v>0.0</v>
      </c>
      <c r="K3281" s="98">
        <f t="shared" si="4"/>
        <v>2</v>
      </c>
      <c r="L3281" s="99" t="s">
        <v>6989</v>
      </c>
      <c r="M3281" s="100" t="s">
        <v>6990</v>
      </c>
      <c r="N3281" s="101" t="str">
        <f t="shared" si="139"/>
        <v>PT1590311-T0018936220300274</v>
      </c>
      <c r="O3281" s="128"/>
      <c r="P3281" s="100"/>
      <c r="Q3281" s="103">
        <f t="shared" si="166"/>
        <v>2</v>
      </c>
      <c r="R3281" s="161"/>
      <c r="S3281" s="105"/>
      <c r="T3281" s="106"/>
      <c r="U3281" s="107" t="s">
        <v>6578</v>
      </c>
      <c r="V3281" s="108" t="s">
        <v>756</v>
      </c>
      <c r="W3281" s="109" t="s">
        <v>1908</v>
      </c>
      <c r="X3281" s="110" t="str">
        <f t="shared" si="170"/>
        <v/>
      </c>
      <c r="Y3281" s="110" t="str">
        <f t="shared" si="173"/>
        <v/>
      </c>
      <c r="Z3281" s="109" t="s">
        <v>797</v>
      </c>
      <c r="AA3281" s="109" t="s">
        <v>802</v>
      </c>
      <c r="AB3281" s="106"/>
      <c r="AC3281" s="158"/>
      <c r="AD3281" s="160"/>
      <c r="AE3281" s="127"/>
      <c r="AF3281" s="113"/>
      <c r="AG3281" s="165" t="str">
        <f t="array" ref="AG3281">XLOOKUP(F3281,'CLV2'!A:A,'CLV2'!E:E)</f>
        <v>2.FROZEN FOODS</v>
      </c>
      <c r="AH3281" s="115" t="str">
        <f t="array" ref="AH3281">XLOOKUP(F3281,'CLV2'!A:A,'CLV2'!F:F)</f>
        <v>3.HOTPOT AND FRIED</v>
      </c>
      <c r="AI3281" s="115" t="str">
        <f t="shared" si="8"/>
        <v>Pack</v>
      </c>
      <c r="AJ3281" s="116">
        <f t="shared" si="9"/>
        <v>1</v>
      </c>
      <c r="AK3281" s="117" t="str">
        <f t="array" ref="AK3281">XLOOKUP(F3281,'GIÁ'!A:A,'GIÁ'!D:D)</f>
        <v>40500.00</v>
      </c>
      <c r="AL3281" s="118">
        <f t="shared" si="10"/>
        <v>81000</v>
      </c>
      <c r="AM3281" s="118">
        <f t="shared" si="11"/>
        <v>0</v>
      </c>
      <c r="AN3281" s="119">
        <f t="shared" si="12"/>
        <v>0</v>
      </c>
      <c r="AO3281" s="118">
        <f t="shared" si="13"/>
        <v>81000</v>
      </c>
      <c r="AP3281" s="121">
        <f t="shared" si="14"/>
        <v>0</v>
      </c>
      <c r="AQ3281" s="122"/>
      <c r="AR3281" s="119"/>
    </row>
    <row r="3282" ht="22.5" customHeight="1">
      <c r="A3282" s="89">
        <v>46233.0</v>
      </c>
      <c r="B3282" s="90">
        <v>0.5701388888888889</v>
      </c>
      <c r="C3282" s="91" t="s">
        <v>222</v>
      </c>
      <c r="D3282" s="129" t="str">
        <f t="array" ref="D3282">XLOOKUP(C3282,'DS ST'!A:A,'DS ST'!B:B)</f>
        <v>A116</v>
      </c>
      <c r="E3282" s="94" t="str">
        <f t="array" ref="E3282">XLOOKUP($F3282,'GIÁ'!$A:$A,'GIÁ'!$E:$E)</f>
        <v>ĐÔNG</v>
      </c>
      <c r="F3282" s="94">
        <v>9.555894515624E12</v>
      </c>
      <c r="G3282" s="95" t="s">
        <v>3305</v>
      </c>
      <c r="H3282" s="95" t="s">
        <v>224</v>
      </c>
      <c r="I3282" s="96">
        <v>2.0</v>
      </c>
      <c r="J3282" s="96">
        <v>0.0</v>
      </c>
      <c r="K3282" s="98">
        <f t="shared" si="4"/>
        <v>2</v>
      </c>
      <c r="L3282" s="99" t="s">
        <v>6989</v>
      </c>
      <c r="M3282" s="100" t="s">
        <v>6990</v>
      </c>
      <c r="N3282" s="101" t="str">
        <f t="shared" si="139"/>
        <v>PT1590311-T0019555894515624</v>
      </c>
      <c r="O3282" s="128"/>
      <c r="P3282" s="100"/>
      <c r="Q3282" s="103">
        <f t="shared" si="166"/>
        <v>2</v>
      </c>
      <c r="R3282" s="161"/>
      <c r="S3282" s="105"/>
      <c r="T3282" s="106"/>
      <c r="U3282" s="107" t="s">
        <v>6556</v>
      </c>
      <c r="V3282" s="108" t="s">
        <v>756</v>
      </c>
      <c r="W3282" s="109" t="s">
        <v>1908</v>
      </c>
      <c r="X3282" s="110" t="str">
        <f t="shared" si="170"/>
        <v/>
      </c>
      <c r="Y3282" s="110" t="str">
        <f t="shared" si="173"/>
        <v/>
      </c>
      <c r="Z3282" s="109" t="s">
        <v>797</v>
      </c>
      <c r="AA3282" s="109" t="s">
        <v>802</v>
      </c>
      <c r="AB3282" s="106"/>
      <c r="AC3282" s="158"/>
      <c r="AD3282" s="160"/>
      <c r="AE3282" s="127"/>
      <c r="AF3282" s="113"/>
      <c r="AG3282" s="165" t="str">
        <f t="array" ref="AG3282">XLOOKUP(F3282,'CLV2'!A:A,'CLV2'!E:E)</f>
        <v>2.FROZEN FOODS</v>
      </c>
      <c r="AH3282" s="115" t="str">
        <f t="array" ref="AH3282">XLOOKUP(F3282,'CLV2'!A:A,'CLV2'!F:F)</f>
        <v>3.HOTPOT AND FRIED</v>
      </c>
      <c r="AI3282" s="115" t="str">
        <f t="shared" si="8"/>
        <v>Pack</v>
      </c>
      <c r="AJ3282" s="116">
        <f t="shared" si="9"/>
        <v>1</v>
      </c>
      <c r="AK3282" s="117" t="str">
        <f t="array" ref="AK3282">XLOOKUP(F3282,'GIÁ'!A:A,'GIÁ'!D:D)</f>
        <v>87761.05</v>
      </c>
      <c r="AL3282" s="118">
        <f t="shared" si="10"/>
        <v>175522.1</v>
      </c>
      <c r="AM3282" s="118">
        <f t="shared" si="11"/>
        <v>0</v>
      </c>
      <c r="AN3282" s="119">
        <f t="shared" si="12"/>
        <v>0</v>
      </c>
      <c r="AO3282" s="118">
        <f t="shared" si="13"/>
        <v>175522.1</v>
      </c>
      <c r="AP3282" s="121">
        <f t="shared" si="14"/>
        <v>0</v>
      </c>
      <c r="AQ3282" s="122"/>
      <c r="AR3282" s="119"/>
    </row>
    <row r="3283" ht="22.5" customHeight="1">
      <c r="A3283" s="89">
        <v>46233.0</v>
      </c>
      <c r="B3283" s="90">
        <v>0.5701388888888889</v>
      </c>
      <c r="C3283" s="91" t="s">
        <v>222</v>
      </c>
      <c r="D3283" s="129" t="str">
        <f t="array" ref="D3283">XLOOKUP(C3283,'DS ST'!A:A,'DS ST'!B:B)</f>
        <v>A116</v>
      </c>
      <c r="E3283" s="94" t="str">
        <f t="array" ref="E3283">XLOOKUP($F3283,'GIÁ'!$A:$A,'GIÁ'!$E:$E)</f>
        <v>ĐÔNG</v>
      </c>
      <c r="F3283" s="94">
        <v>8.938562334023E12</v>
      </c>
      <c r="G3283" s="95" t="s">
        <v>3181</v>
      </c>
      <c r="H3283" s="95" t="s">
        <v>57</v>
      </c>
      <c r="I3283" s="96">
        <v>4.0</v>
      </c>
      <c r="J3283" s="96">
        <v>0.0</v>
      </c>
      <c r="K3283" s="98">
        <f t="shared" si="4"/>
        <v>4</v>
      </c>
      <c r="L3283" s="99" t="s">
        <v>6989</v>
      </c>
      <c r="M3283" s="100" t="s">
        <v>6990</v>
      </c>
      <c r="N3283" s="101" t="str">
        <f t="shared" si="139"/>
        <v>PT1590311-T0018938562334023</v>
      </c>
      <c r="O3283" s="128"/>
      <c r="P3283" s="100"/>
      <c r="Q3283" s="103">
        <f t="shared" si="166"/>
        <v>4</v>
      </c>
      <c r="R3283" s="161"/>
      <c r="S3283" s="105"/>
      <c r="T3283" s="106"/>
      <c r="U3283" s="107" t="s">
        <v>6555</v>
      </c>
      <c r="V3283" s="108" t="s">
        <v>756</v>
      </c>
      <c r="W3283" s="109" t="s">
        <v>1908</v>
      </c>
      <c r="X3283" s="110" t="str">
        <f t="shared" si="170"/>
        <v/>
      </c>
      <c r="Y3283" s="110" t="str">
        <f t="shared" si="173"/>
        <v/>
      </c>
      <c r="Z3283" s="109" t="s">
        <v>797</v>
      </c>
      <c r="AA3283" s="109" t="s">
        <v>802</v>
      </c>
      <c r="AB3283" s="106"/>
      <c r="AC3283" s="158"/>
      <c r="AD3283" s="160"/>
      <c r="AE3283" s="127"/>
      <c r="AF3283" s="113"/>
      <c r="AG3283" s="165" t="str">
        <f t="array" ref="AG3283">XLOOKUP(F3283,'CLV2'!A:A,'CLV2'!E:E)</f>
        <v>2.FROZEN FOODS</v>
      </c>
      <c r="AH3283" s="115" t="str">
        <f t="array" ref="AH3283">XLOOKUP(F3283,'CLV2'!A:A,'CLV2'!F:F)</f>
        <v>3.PIZZA - READY MEALS</v>
      </c>
      <c r="AI3283" s="115" t="str">
        <f t="shared" si="8"/>
        <v>Pack</v>
      </c>
      <c r="AJ3283" s="116">
        <f t="shared" si="9"/>
        <v>1</v>
      </c>
      <c r="AK3283" s="117" t="str">
        <f t="array" ref="AK3283">XLOOKUP(F3283,'GIÁ'!A:A,'GIÁ'!D:D)</f>
        <v>43635.50</v>
      </c>
      <c r="AL3283" s="118">
        <f t="shared" si="10"/>
        <v>174542</v>
      </c>
      <c r="AM3283" s="118">
        <f t="shared" si="11"/>
        <v>0</v>
      </c>
      <c r="AN3283" s="119">
        <f t="shared" si="12"/>
        <v>0</v>
      </c>
      <c r="AO3283" s="118">
        <f t="shared" si="13"/>
        <v>174542</v>
      </c>
      <c r="AP3283" s="121">
        <f t="shared" si="14"/>
        <v>0</v>
      </c>
      <c r="AQ3283" s="122"/>
      <c r="AR3283" s="119"/>
    </row>
    <row r="3284" ht="22.5" customHeight="1">
      <c r="A3284" s="89">
        <v>46233.0</v>
      </c>
      <c r="B3284" s="90">
        <v>0.5701388888888889</v>
      </c>
      <c r="C3284" s="91" t="s">
        <v>222</v>
      </c>
      <c r="D3284" s="129" t="str">
        <f t="array" ref="D3284">XLOOKUP(C3284,'DS ST'!A:A,'DS ST'!B:B)</f>
        <v>A116</v>
      </c>
      <c r="E3284" s="94" t="str">
        <f t="array" ref="E3284">XLOOKUP($F3284,'GIÁ'!$A:$A,'GIÁ'!$E:$E)</f>
        <v>ĐÔNG</v>
      </c>
      <c r="F3284" s="94">
        <v>8.936190860716E12</v>
      </c>
      <c r="G3284" s="95" t="s">
        <v>2610</v>
      </c>
      <c r="H3284" s="95" t="s">
        <v>93</v>
      </c>
      <c r="I3284" s="96">
        <v>4.0</v>
      </c>
      <c r="J3284" s="96">
        <v>0.0</v>
      </c>
      <c r="K3284" s="98">
        <f t="shared" si="4"/>
        <v>4</v>
      </c>
      <c r="L3284" s="99" t="s">
        <v>6989</v>
      </c>
      <c r="M3284" s="100" t="s">
        <v>6990</v>
      </c>
      <c r="N3284" s="101" t="str">
        <f t="shared" si="139"/>
        <v>PT1590311-T0018936190860716</v>
      </c>
      <c r="O3284" s="128"/>
      <c r="P3284" s="100"/>
      <c r="Q3284" s="103">
        <f t="shared" si="166"/>
        <v>4</v>
      </c>
      <c r="R3284" s="161"/>
      <c r="S3284" s="105"/>
      <c r="T3284" s="106"/>
      <c r="U3284" s="107" t="s">
        <v>6539</v>
      </c>
      <c r="V3284" s="108" t="s">
        <v>756</v>
      </c>
      <c r="W3284" s="109" t="s">
        <v>1908</v>
      </c>
      <c r="X3284" s="110" t="str">
        <f t="shared" si="170"/>
        <v/>
      </c>
      <c r="Y3284" s="110" t="str">
        <f t="shared" si="173"/>
        <v/>
      </c>
      <c r="Z3284" s="109" t="s">
        <v>797</v>
      </c>
      <c r="AA3284" s="109" t="s">
        <v>802</v>
      </c>
      <c r="AB3284" s="106"/>
      <c r="AC3284" s="158"/>
      <c r="AD3284" s="160"/>
      <c r="AE3284" s="127"/>
      <c r="AF3284" s="113"/>
      <c r="AG3284" s="165" t="str">
        <f t="array" ref="AG3284">XLOOKUP(F3284,'CLV2'!A:A,'CLV2'!E:E)</f>
        <v>2.MEAT</v>
      </c>
      <c r="AH3284" s="115" t="str">
        <f t="array" ref="AH3284">XLOOKUP(F3284,'CLV2'!A:A,'CLV2'!F:F)</f>
        <v>3.FROZEN MEAT</v>
      </c>
      <c r="AI3284" s="115" t="str">
        <f t="shared" si="8"/>
        <v>Pack</v>
      </c>
      <c r="AJ3284" s="116">
        <f t="shared" si="9"/>
        <v>1</v>
      </c>
      <c r="AK3284" s="117" t="str">
        <f t="array" ref="AK3284">XLOOKUP(F3284,'GIÁ'!A:A,'GIÁ'!D:D)</f>
        <v>49176.27</v>
      </c>
      <c r="AL3284" s="118">
        <f t="shared" si="10"/>
        <v>196705.08</v>
      </c>
      <c r="AM3284" s="118">
        <f t="shared" si="11"/>
        <v>0</v>
      </c>
      <c r="AN3284" s="119">
        <f t="shared" si="12"/>
        <v>0</v>
      </c>
      <c r="AO3284" s="118">
        <f t="shared" si="13"/>
        <v>196705.08</v>
      </c>
      <c r="AP3284" s="121">
        <f t="shared" si="14"/>
        <v>0</v>
      </c>
      <c r="AQ3284" s="122"/>
      <c r="AR3284" s="119"/>
    </row>
    <row r="3285" ht="22.5" customHeight="1">
      <c r="A3285" s="89">
        <v>46233.0</v>
      </c>
      <c r="B3285" s="90">
        <v>0.5701388888888889</v>
      </c>
      <c r="C3285" s="91" t="s">
        <v>222</v>
      </c>
      <c r="D3285" s="129" t="str">
        <f t="array" ref="D3285">XLOOKUP(C3285,'DS ST'!A:A,'DS ST'!B:B)</f>
        <v>A116</v>
      </c>
      <c r="E3285" s="94" t="str">
        <f t="array" ref="E3285">XLOOKUP($F3285,'GIÁ'!$A:$A,'GIÁ'!$E:$E)</f>
        <v>ĐÔNG</v>
      </c>
      <c r="F3285" s="94">
        <v>8.936239090036E12</v>
      </c>
      <c r="G3285" s="95" t="s">
        <v>2713</v>
      </c>
      <c r="H3285" s="95" t="s">
        <v>75</v>
      </c>
      <c r="I3285" s="96">
        <v>4.0</v>
      </c>
      <c r="J3285" s="96">
        <v>0.0</v>
      </c>
      <c r="K3285" s="98">
        <f t="shared" si="4"/>
        <v>4</v>
      </c>
      <c r="L3285" s="99" t="s">
        <v>6989</v>
      </c>
      <c r="M3285" s="100" t="s">
        <v>6990</v>
      </c>
      <c r="N3285" s="101" t="str">
        <f t="shared" si="139"/>
        <v>PT1590311-T0018936239090036</v>
      </c>
      <c r="O3285" s="128"/>
      <c r="P3285" s="100"/>
      <c r="Q3285" s="103">
        <f t="shared" si="166"/>
        <v>4</v>
      </c>
      <c r="R3285" s="161"/>
      <c r="S3285" s="105"/>
      <c r="T3285" s="106"/>
      <c r="U3285" s="107" t="s">
        <v>6539</v>
      </c>
      <c r="V3285" s="108" t="s">
        <v>756</v>
      </c>
      <c r="W3285" s="109" t="s">
        <v>1908</v>
      </c>
      <c r="X3285" s="110" t="str">
        <f t="shared" si="170"/>
        <v/>
      </c>
      <c r="Y3285" s="110" t="str">
        <f t="shared" si="173"/>
        <v/>
      </c>
      <c r="Z3285" s="109" t="s">
        <v>797</v>
      </c>
      <c r="AA3285" s="109" t="s">
        <v>802</v>
      </c>
      <c r="AB3285" s="106"/>
      <c r="AC3285" s="158"/>
      <c r="AD3285" s="160"/>
      <c r="AE3285" s="127"/>
      <c r="AF3285" s="113"/>
      <c r="AG3285" s="165" t="str">
        <f t="array" ref="AG3285">XLOOKUP(F3285,'CLV2'!A:A,'CLV2'!E:E)</f>
        <v>2.MEAT</v>
      </c>
      <c r="AH3285" s="115" t="str">
        <f t="array" ref="AH3285">XLOOKUP(F3285,'CLV2'!A:A,'CLV2'!F:F)</f>
        <v>3.FROZEN MEAT</v>
      </c>
      <c r="AI3285" s="115" t="str">
        <f t="shared" si="8"/>
        <v>Pack</v>
      </c>
      <c r="AJ3285" s="116">
        <f t="shared" si="9"/>
        <v>1</v>
      </c>
      <c r="AK3285" s="117" t="str">
        <f t="array" ref="AK3285">XLOOKUP(F3285,'GIÁ'!A:A,'GIÁ'!D:D)</f>
        <v>47814.16</v>
      </c>
      <c r="AL3285" s="118">
        <f t="shared" si="10"/>
        <v>191256.64</v>
      </c>
      <c r="AM3285" s="118">
        <f t="shared" si="11"/>
        <v>0</v>
      </c>
      <c r="AN3285" s="119">
        <f t="shared" si="12"/>
        <v>0</v>
      </c>
      <c r="AO3285" s="118">
        <f t="shared" si="13"/>
        <v>191256.64</v>
      </c>
      <c r="AP3285" s="121">
        <f t="shared" si="14"/>
        <v>0</v>
      </c>
      <c r="AQ3285" s="122"/>
      <c r="AR3285" s="119"/>
    </row>
    <row r="3286" ht="22.5" customHeight="1">
      <c r="A3286" s="89">
        <v>46233.0</v>
      </c>
      <c r="B3286" s="90">
        <v>0.5701388888888889</v>
      </c>
      <c r="C3286" s="91" t="s">
        <v>222</v>
      </c>
      <c r="D3286" s="129" t="str">
        <f t="array" ref="D3286">XLOOKUP(C3286,'DS ST'!A:A,'DS ST'!B:B)</f>
        <v>A116</v>
      </c>
      <c r="E3286" s="94" t="str">
        <f t="array" ref="E3286">XLOOKUP($F3286,'GIÁ'!$A:$A,'GIÁ'!$E:$E)</f>
        <v>ĐÔNG</v>
      </c>
      <c r="F3286" s="94">
        <v>8.936187610089E12</v>
      </c>
      <c r="G3286" s="95" t="s">
        <v>2590</v>
      </c>
      <c r="H3286" s="95" t="s">
        <v>224</v>
      </c>
      <c r="I3286" s="96">
        <v>4.0</v>
      </c>
      <c r="J3286" s="96">
        <v>0.0</v>
      </c>
      <c r="K3286" s="98">
        <f t="shared" si="4"/>
        <v>4</v>
      </c>
      <c r="L3286" s="99" t="s">
        <v>6989</v>
      </c>
      <c r="M3286" s="100" t="s">
        <v>6990</v>
      </c>
      <c r="N3286" s="101" t="str">
        <f t="shared" si="139"/>
        <v>PT1590311-T0018936187610089</v>
      </c>
      <c r="O3286" s="128"/>
      <c r="P3286" s="100"/>
      <c r="Q3286" s="103">
        <f t="shared" si="166"/>
        <v>4</v>
      </c>
      <c r="R3286" s="161"/>
      <c r="S3286" s="105"/>
      <c r="T3286" s="106"/>
      <c r="U3286" s="107" t="s">
        <v>6532</v>
      </c>
      <c r="V3286" s="108" t="s">
        <v>756</v>
      </c>
      <c r="W3286" s="109" t="s">
        <v>1908</v>
      </c>
      <c r="X3286" s="110" t="str">
        <f t="shared" si="170"/>
        <v/>
      </c>
      <c r="Y3286" s="110" t="str">
        <f t="shared" si="173"/>
        <v/>
      </c>
      <c r="Z3286" s="109" t="s">
        <v>797</v>
      </c>
      <c r="AA3286" s="109" t="s">
        <v>802</v>
      </c>
      <c r="AB3286" s="106"/>
      <c r="AC3286" s="158"/>
      <c r="AD3286" s="160"/>
      <c r="AE3286" s="127"/>
      <c r="AF3286" s="113"/>
      <c r="AG3286" s="165" t="str">
        <f t="array" ref="AG3286">XLOOKUP(F3286,'CLV2'!A:A,'CLV2'!E:E)</f>
        <v>2.FISH AND SEAFOOD</v>
      </c>
      <c r="AH3286" s="115" t="str">
        <f t="array" ref="AH3286">XLOOKUP(F3286,'CLV2'!A:A,'CLV2'!F:F)</f>
        <v>3.FROZEN FISH AND SEAFOOD</v>
      </c>
      <c r="AI3286" s="115" t="str">
        <f t="shared" si="8"/>
        <v>Pack</v>
      </c>
      <c r="AJ3286" s="116">
        <f t="shared" si="9"/>
        <v>1</v>
      </c>
      <c r="AK3286" s="117" t="str">
        <f t="array" ref="AK3286">XLOOKUP(F3286,'GIÁ'!A:A,'GIÁ'!D:D)</f>
        <v>73948.55</v>
      </c>
      <c r="AL3286" s="118">
        <f t="shared" si="10"/>
        <v>295794.2</v>
      </c>
      <c r="AM3286" s="118">
        <f t="shared" si="11"/>
        <v>0</v>
      </c>
      <c r="AN3286" s="119">
        <f t="shared" si="12"/>
        <v>0</v>
      </c>
      <c r="AO3286" s="118">
        <f t="shared" si="13"/>
        <v>295794.2</v>
      </c>
      <c r="AP3286" s="121">
        <f t="shared" si="14"/>
        <v>0</v>
      </c>
      <c r="AQ3286" s="122"/>
      <c r="AR3286" s="119"/>
    </row>
    <row r="3287" ht="22.5" customHeight="1">
      <c r="A3287" s="89">
        <v>46233.0</v>
      </c>
      <c r="B3287" s="90">
        <v>0.5701388888888889</v>
      </c>
      <c r="C3287" s="91" t="s">
        <v>222</v>
      </c>
      <c r="D3287" s="129" t="str">
        <f t="array" ref="D3287">XLOOKUP(C3287,'DS ST'!A:A,'DS ST'!B:B)</f>
        <v>A116</v>
      </c>
      <c r="E3287" s="94" t="str">
        <f t="array" ref="E3287">XLOOKUP($F3287,'GIÁ'!$A:$A,'GIÁ'!$E:$E)</f>
        <v>ĐÔNG</v>
      </c>
      <c r="F3287" s="94">
        <v>8.938559140026E12</v>
      </c>
      <c r="G3287" s="95" t="s">
        <v>3177</v>
      </c>
      <c r="H3287" s="95" t="s">
        <v>57</v>
      </c>
      <c r="I3287" s="96">
        <v>2.0</v>
      </c>
      <c r="J3287" s="96">
        <v>0.0</v>
      </c>
      <c r="K3287" s="98">
        <f t="shared" si="4"/>
        <v>2</v>
      </c>
      <c r="L3287" s="99" t="s">
        <v>6989</v>
      </c>
      <c r="M3287" s="100" t="s">
        <v>6990</v>
      </c>
      <c r="N3287" s="101" t="str">
        <f t="shared" si="139"/>
        <v>PT1590311-T0018938559140026</v>
      </c>
      <c r="O3287" s="128"/>
      <c r="P3287" s="100"/>
      <c r="Q3287" s="103">
        <f t="shared" si="166"/>
        <v>2</v>
      </c>
      <c r="R3287" s="161"/>
      <c r="S3287" s="105"/>
      <c r="T3287" s="106"/>
      <c r="U3287" s="107" t="s">
        <v>6544</v>
      </c>
      <c r="V3287" s="108" t="s">
        <v>756</v>
      </c>
      <c r="W3287" s="109" t="s">
        <v>1908</v>
      </c>
      <c r="X3287" s="110" t="str">
        <f t="shared" si="170"/>
        <v/>
      </c>
      <c r="Y3287" s="110" t="str">
        <f t="shared" si="173"/>
        <v/>
      </c>
      <c r="Z3287" s="109" t="s">
        <v>797</v>
      </c>
      <c r="AA3287" s="109" t="s">
        <v>802</v>
      </c>
      <c r="AB3287" s="106"/>
      <c r="AC3287" s="158"/>
      <c r="AD3287" s="160"/>
      <c r="AE3287" s="127"/>
      <c r="AF3287" s="113"/>
      <c r="AG3287" s="165" t="str">
        <f t="array" ref="AG3287">XLOOKUP(F3287,'CLV2'!A:A,'CLV2'!E:E)</f>
        <v>2.MEAT</v>
      </c>
      <c r="AH3287" s="115" t="str">
        <f t="array" ref="AH3287">XLOOKUP(F3287,'CLV2'!A:A,'CLV2'!F:F)</f>
        <v>3.FROZEN MEAT</v>
      </c>
      <c r="AI3287" s="115" t="str">
        <f t="shared" si="8"/>
        <v>Pack</v>
      </c>
      <c r="AJ3287" s="116">
        <f t="shared" si="9"/>
        <v>1</v>
      </c>
      <c r="AK3287" s="117" t="str">
        <f t="array" ref="AK3287">XLOOKUP(F3287,'GIÁ'!A:A,'GIÁ'!D:D)</f>
        <v>122581.24</v>
      </c>
      <c r="AL3287" s="118">
        <f t="shared" si="10"/>
        <v>245162.48</v>
      </c>
      <c r="AM3287" s="118">
        <f t="shared" si="11"/>
        <v>0</v>
      </c>
      <c r="AN3287" s="119">
        <f t="shared" si="12"/>
        <v>0</v>
      </c>
      <c r="AO3287" s="118">
        <f t="shared" si="13"/>
        <v>245162.48</v>
      </c>
      <c r="AP3287" s="121">
        <f t="shared" si="14"/>
        <v>0</v>
      </c>
      <c r="AQ3287" s="122"/>
      <c r="AR3287" s="119"/>
    </row>
    <row r="3288" ht="22.5" customHeight="1">
      <c r="A3288" s="89">
        <v>46233.0</v>
      </c>
      <c r="B3288" s="90">
        <v>0.58125</v>
      </c>
      <c r="C3288" s="91" t="s">
        <v>1551</v>
      </c>
      <c r="D3288" s="129" t="str">
        <f t="array" ref="D3288">XLOOKUP(C3288,'DS ST'!A:A,'DS ST'!B:B)</f>
        <v>PPZ</v>
      </c>
      <c r="E3288" s="94" t="str">
        <f t="array" ref="E3288">XLOOKUP($F3288,'GIÁ'!$A:$A,'GIÁ'!$E:$E)</f>
        <v>MÁT</v>
      </c>
      <c r="F3288" s="94">
        <v>1100102.0</v>
      </c>
      <c r="G3288" s="95" t="s">
        <v>5692</v>
      </c>
      <c r="H3288" s="95" t="s">
        <v>273</v>
      </c>
      <c r="I3288" s="96">
        <v>10.0</v>
      </c>
      <c r="J3288" s="96">
        <v>9.985</v>
      </c>
      <c r="K3288" s="98">
        <f t="shared" si="4"/>
        <v>0.015</v>
      </c>
      <c r="L3288" s="99" t="s">
        <v>6991</v>
      </c>
      <c r="M3288" s="100" t="s">
        <v>6992</v>
      </c>
      <c r="N3288" s="101" t="str">
        <f t="shared" si="139"/>
        <v>TRBPPZ6531100102</v>
      </c>
      <c r="O3288" s="128">
        <v>0.015000000000000568</v>
      </c>
      <c r="P3288" s="100"/>
      <c r="Q3288" s="103">
        <f t="shared" si="166"/>
        <v>0</v>
      </c>
      <c r="R3288" s="161"/>
      <c r="S3288" s="105"/>
      <c r="T3288" s="106"/>
      <c r="U3288" s="107"/>
      <c r="V3288" s="108" t="s">
        <v>756</v>
      </c>
      <c r="W3288" s="109" t="s">
        <v>505</v>
      </c>
      <c r="X3288" s="110" t="str">
        <f t="shared" si="170"/>
        <v>Hao hụt</v>
      </c>
      <c r="Y3288" s="110" t="str">
        <f t="shared" si="173"/>
        <v/>
      </c>
      <c r="Z3288" s="139" t="str">
        <f t="shared" ref="Z3288:Z3290" si="174">IF(N(Q3288)&lt;=0,"",IF(ISNUMBER(SEARCH("Thiếu kiện",V3288)),"Kho đông mát",IF(AND(N(Q3288)&gt;0,N(P3288)&gt;0,OR(ISNUMBER(SEARCH("Hình KDB",U3288)),ISNUMBER(SEARCH("Hình tele",U3288)),ISNUMBER(SEARCH("sai code",U3288)),ISNUMBER(SEARCH("ST nhận",U3288)))),"Kho đông mát",IF(AND(W3288="DC giao thiếu",OR(ISNUMBER(SEARCH("Hình KDB",U3288)),ISNUMBER(SEARCH("Hình tele",U3288)),ISNUMBER(SEARCH("sai code",U3288)))),"Kho đông mát",IF(W3288="DC giao thiếu","Chưa xác định",IF(AND(W3288="DC pick sai",OR(ISNUMBER(SEARCH("Hình KDB",U3288)),ISNUMBER(SEARCH("Hình tele",U3288)),ISNUMBER(SEARCH("sai code",U3288)),ISNUMBER(SEARCH("ST nhận",U3288)))),"Kho đông mát",IF(W3288="DC pick sai","Chưa xác định",IF(AND(W3288="Hao hụt",N(O3288)&gt;0,OR(ISNUMBER(SEARCH("Hình KDB",U3288)),ISNUMBER(SEARCH("Hình tele",U3288)),ISNUMBER(SEARCH("sai code",U3288)),ISNUMBER(SEARCH("ST nhận",U3288)))),"Kho đông mát",IF(W3288="Hao hụt","Chưa xác định",IF(OR(W3288="VT giao sai điểm",W3288="Không đạt nhiệt độ",W3288="TX giao thiếu kiện",W3288="Hàng không đạt CL"),"Kho đông mát",IF(W3288="Chưa xác định","Chưa xác định",IF(N(P3288)&gt;0,"Chưa xác định",""))))))))))))</f>
        <v/>
      </c>
      <c r="AA3288" s="109" t="s">
        <v>802</v>
      </c>
      <c r="AB3288" s="106"/>
      <c r="AC3288" s="158"/>
      <c r="AD3288" s="160"/>
      <c r="AE3288" s="127"/>
      <c r="AF3288" s="113"/>
      <c r="AG3288" s="165" t="str">
        <f t="array" ref="AG3288">XLOOKUP(F3288,'CLV2'!A:A,'CLV2'!E:E)</f>
        <v>2.FRUITS</v>
      </c>
      <c r="AH3288" s="115" t="str">
        <f t="array" ref="AH3288">XLOOKUP(F3288,'CLV2'!A:A,'CLV2'!F:F)</f>
        <v>3.IMPORT FRUITS</v>
      </c>
      <c r="AI3288" s="115" t="str">
        <f t="shared" si="8"/>
        <v>KG</v>
      </c>
      <c r="AJ3288" s="116">
        <f t="shared" si="9"/>
        <v>0.0015</v>
      </c>
      <c r="AK3288" s="117" t="str">
        <f t="array" ref="AK3288">XLOOKUP(F3288,'GIÁ'!A:A,'GIÁ'!D:D)</f>
        <v>164217.42</v>
      </c>
      <c r="AL3288" s="118">
        <f t="shared" si="10"/>
        <v>2463.2613</v>
      </c>
      <c r="AM3288" s="118">
        <f t="shared" si="11"/>
        <v>2463.2613</v>
      </c>
      <c r="AN3288" s="119">
        <f t="shared" si="12"/>
        <v>0</v>
      </c>
      <c r="AO3288" s="118">
        <f t="shared" si="13"/>
        <v>0</v>
      </c>
      <c r="AP3288" s="121">
        <f t="shared" si="14"/>
        <v>0</v>
      </c>
      <c r="AQ3288" s="122"/>
      <c r="AR3288" s="119"/>
    </row>
    <row r="3289" ht="22.5" customHeight="1">
      <c r="A3289" s="89">
        <v>46233.0</v>
      </c>
      <c r="B3289" s="90">
        <v>0.58125</v>
      </c>
      <c r="C3289" s="91" t="s">
        <v>1551</v>
      </c>
      <c r="D3289" s="129" t="str">
        <f t="array" ref="D3289">XLOOKUP(C3289,'DS ST'!A:A,'DS ST'!B:B)</f>
        <v>PPZ</v>
      </c>
      <c r="E3289" s="94" t="str">
        <f t="array" ref="E3289">XLOOKUP($F3289,'GIÁ'!$A:$A,'GIÁ'!$E:$E)</f>
        <v>MÁT</v>
      </c>
      <c r="F3289" s="94">
        <v>6.954463411658E12</v>
      </c>
      <c r="G3289" s="95" t="s">
        <v>1360</v>
      </c>
      <c r="H3289" s="95" t="s">
        <v>224</v>
      </c>
      <c r="I3289" s="96">
        <v>4.0</v>
      </c>
      <c r="J3289" s="96">
        <v>3.0</v>
      </c>
      <c r="K3289" s="98">
        <f t="shared" si="4"/>
        <v>1</v>
      </c>
      <c r="L3289" s="99" t="s">
        <v>6991</v>
      </c>
      <c r="M3289" s="100" t="s">
        <v>6993</v>
      </c>
      <c r="N3289" s="101" t="str">
        <f t="shared" si="139"/>
        <v>TRBPPZ6596954463411658</v>
      </c>
      <c r="O3289" s="128"/>
      <c r="P3289" s="100"/>
      <c r="Q3289" s="103">
        <f t="shared" si="166"/>
        <v>1</v>
      </c>
      <c r="R3289" s="161"/>
      <c r="S3289" s="105"/>
      <c r="T3289" s="106"/>
      <c r="U3289" s="107"/>
      <c r="V3289" s="108" t="s">
        <v>756</v>
      </c>
      <c r="W3289" s="109" t="s">
        <v>1312</v>
      </c>
      <c r="X3289" s="110" t="str">
        <f t="shared" si="170"/>
        <v/>
      </c>
      <c r="Y3289" s="110" t="str">
        <f t="shared" si="173"/>
        <v/>
      </c>
      <c r="Z3289" s="139" t="str">
        <f t="shared" si="174"/>
        <v>Chưa xác định</v>
      </c>
      <c r="AA3289" s="109" t="s">
        <v>5260</v>
      </c>
      <c r="AB3289" s="106"/>
      <c r="AC3289" s="158"/>
      <c r="AD3289" s="160"/>
      <c r="AE3289" s="127"/>
      <c r="AF3289" s="113"/>
      <c r="AG3289" s="165" t="str">
        <f t="array" ref="AG3289">XLOOKUP(F3289,'CLV2'!A:A,'CLV2'!E:E)</f>
        <v>2.CHILLED FOODS</v>
      </c>
      <c r="AH3289" s="115" t="str">
        <f t="array" ref="AH3289">XLOOKUP(F3289,'CLV2'!A:A,'CLV2'!F:F)</f>
        <v>3.OTHER CHILLED PRODUCTS</v>
      </c>
      <c r="AI3289" s="115" t="str">
        <f t="shared" si="8"/>
        <v>Pack</v>
      </c>
      <c r="AJ3289" s="116">
        <f t="shared" si="9"/>
        <v>0.25</v>
      </c>
      <c r="AK3289" s="117" t="str">
        <f t="array" ref="AK3289">XLOOKUP(F3289,'GIÁ'!A:A,'GIÁ'!D:D)</f>
        <v>24050.54</v>
      </c>
      <c r="AL3289" s="118">
        <f t="shared" si="10"/>
        <v>24050.54</v>
      </c>
      <c r="AM3289" s="118">
        <f t="shared" si="11"/>
        <v>0</v>
      </c>
      <c r="AN3289" s="119">
        <f t="shared" si="12"/>
        <v>0</v>
      </c>
      <c r="AO3289" s="118">
        <f t="shared" si="13"/>
        <v>0</v>
      </c>
      <c r="AP3289" s="121">
        <f t="shared" si="14"/>
        <v>24050.54</v>
      </c>
      <c r="AQ3289" s="122"/>
      <c r="AR3289" s="119"/>
    </row>
    <row r="3290" ht="22.5" customHeight="1">
      <c r="A3290" s="89">
        <v>46233.0</v>
      </c>
      <c r="B3290" s="90">
        <v>0.5319444444444444</v>
      </c>
      <c r="C3290" s="91" t="s">
        <v>1276</v>
      </c>
      <c r="D3290" s="129" t="str">
        <f t="array" ref="D3290">XLOOKUP(C3290,'DS ST'!A:A,'DS ST'!B:B)</f>
        <v>HNG</v>
      </c>
      <c r="E3290" s="94" t="str">
        <f t="array" ref="E3290">XLOOKUP($F3290,'GIÁ'!$A:$A,'GIÁ'!$E:$E)</f>
        <v>MÁT</v>
      </c>
      <c r="F3290" s="94">
        <v>8.934673605823E12</v>
      </c>
      <c r="G3290" s="95" t="s">
        <v>1689</v>
      </c>
      <c r="H3290" s="95" t="s">
        <v>57</v>
      </c>
      <c r="I3290" s="96">
        <v>48.0</v>
      </c>
      <c r="J3290" s="96">
        <v>0.0</v>
      </c>
      <c r="K3290" s="98">
        <f t="shared" si="4"/>
        <v>48</v>
      </c>
      <c r="L3290" s="99" t="s">
        <v>6994</v>
      </c>
      <c r="M3290" s="100" t="s">
        <v>6995</v>
      </c>
      <c r="N3290" s="101" t="str">
        <f t="shared" si="139"/>
        <v>TRBHNG62758934673605823</v>
      </c>
      <c r="O3290" s="128"/>
      <c r="P3290" s="100"/>
      <c r="Q3290" s="103">
        <f t="shared" si="166"/>
        <v>48</v>
      </c>
      <c r="R3290" s="161"/>
      <c r="S3290" s="105"/>
      <c r="T3290" s="106"/>
      <c r="U3290" s="107"/>
      <c r="V3290" s="108" t="s">
        <v>756</v>
      </c>
      <c r="W3290" s="109" t="s">
        <v>1312</v>
      </c>
      <c r="X3290" s="110" t="str">
        <f t="shared" si="170"/>
        <v/>
      </c>
      <c r="Y3290" s="110" t="str">
        <f t="shared" si="173"/>
        <v/>
      </c>
      <c r="Z3290" s="139" t="str">
        <f t="shared" si="174"/>
        <v>Chưa xác định</v>
      </c>
      <c r="AA3290" s="109" t="s">
        <v>5260</v>
      </c>
      <c r="AB3290" s="106"/>
      <c r="AC3290" s="158"/>
      <c r="AD3290" s="160"/>
      <c r="AE3290" s="127"/>
      <c r="AF3290" s="113"/>
      <c r="AG3290" s="165" t="str">
        <f t="array" ref="AG3290">XLOOKUP(F3290,'CLV2'!A:A,'CLV2'!E:E)</f>
        <v>2.DAIRY</v>
      </c>
      <c r="AH3290" s="115" t="str">
        <f t="array" ref="AH3290">XLOOKUP(F3290,'CLV2'!A:A,'CLV2'!F:F)</f>
        <v>3.YOGURT</v>
      </c>
      <c r="AI3290" s="115" t="str">
        <f t="shared" si="8"/>
        <v>Pack</v>
      </c>
      <c r="AJ3290" s="116">
        <f t="shared" si="9"/>
        <v>1</v>
      </c>
      <c r="AK3290" s="117" t="str">
        <f t="array" ref="AK3290">XLOOKUP(F3290,'GIÁ'!A:A,'GIÁ'!D:D)</f>
        <v>5402.30</v>
      </c>
      <c r="AL3290" s="118">
        <f t="shared" si="10"/>
        <v>259310.4</v>
      </c>
      <c r="AM3290" s="118">
        <f t="shared" si="11"/>
        <v>0</v>
      </c>
      <c r="AN3290" s="119">
        <f t="shared" si="12"/>
        <v>0</v>
      </c>
      <c r="AO3290" s="118">
        <f t="shared" si="13"/>
        <v>0</v>
      </c>
      <c r="AP3290" s="121">
        <f t="shared" si="14"/>
        <v>259310.4</v>
      </c>
      <c r="AQ3290" s="122"/>
      <c r="AR3290" s="119"/>
    </row>
    <row r="3291" ht="22.5" customHeight="1">
      <c r="A3291" s="89">
        <v>46233.0</v>
      </c>
      <c r="B3291" s="90">
        <v>0.4354166666666667</v>
      </c>
      <c r="C3291" s="91" t="s">
        <v>1174</v>
      </c>
      <c r="D3291" s="129" t="str">
        <f t="array" ref="D3291">XLOOKUP(C3291,'DS ST'!A:A,'DS ST'!B:B)</f>
        <v>D10</v>
      </c>
      <c r="E3291" s="94" t="str">
        <f t="array" ref="E3291">XLOOKUP($F3291,'GIÁ'!$A:$A,'GIÁ'!$E:$E)</f>
        <v>ĐÔNG</v>
      </c>
      <c r="F3291" s="94">
        <v>8.936077110132E12</v>
      </c>
      <c r="G3291" s="95" t="s">
        <v>2331</v>
      </c>
      <c r="H3291" s="95" t="s">
        <v>224</v>
      </c>
      <c r="I3291" s="96">
        <v>6.0</v>
      </c>
      <c r="J3291" s="96">
        <v>0.0</v>
      </c>
      <c r="K3291" s="98">
        <f t="shared" si="4"/>
        <v>6</v>
      </c>
      <c r="L3291" s="99" t="s">
        <v>6996</v>
      </c>
      <c r="M3291" s="100" t="s">
        <v>6997</v>
      </c>
      <c r="N3291" s="101" t="str">
        <f t="shared" si="139"/>
        <v>PT1590232-T0018936077110132</v>
      </c>
      <c r="O3291" s="128"/>
      <c r="P3291" s="100"/>
      <c r="Q3291" s="103">
        <f t="shared" si="166"/>
        <v>6</v>
      </c>
      <c r="R3291" s="161"/>
      <c r="S3291" s="105"/>
      <c r="T3291" s="106"/>
      <c r="U3291" s="107" t="s">
        <v>6562</v>
      </c>
      <c r="V3291" s="108" t="s">
        <v>756</v>
      </c>
      <c r="W3291" s="109" t="s">
        <v>1908</v>
      </c>
      <c r="X3291" s="110" t="str">
        <f t="shared" si="170"/>
        <v/>
      </c>
      <c r="Y3291" s="110" t="str">
        <f t="shared" si="173"/>
        <v/>
      </c>
      <c r="Z3291" s="109" t="s">
        <v>797</v>
      </c>
      <c r="AA3291" s="109" t="s">
        <v>802</v>
      </c>
      <c r="AB3291" s="106"/>
      <c r="AC3291" s="158"/>
      <c r="AD3291" s="160"/>
      <c r="AE3291" s="127"/>
      <c r="AF3291" s="113"/>
      <c r="AG3291" s="165" t="str">
        <f t="array" ref="AG3291">XLOOKUP(F3291,'CLV2'!A:A,'CLV2'!E:E)</f>
        <v>2.FROZEN FOODS</v>
      </c>
      <c r="AH3291" s="115" t="str">
        <f t="array" ref="AH3291">XLOOKUP(F3291,'CLV2'!A:A,'CLV2'!F:F)</f>
        <v>3.DUMPLINGS</v>
      </c>
      <c r="AI3291" s="115" t="str">
        <f t="shared" si="8"/>
        <v>Pack</v>
      </c>
      <c r="AJ3291" s="116">
        <f t="shared" si="9"/>
        <v>1</v>
      </c>
      <c r="AK3291" s="117" t="str">
        <f t="array" ref="AK3291">XLOOKUP(F3291,'GIÁ'!A:A,'GIÁ'!D:D)</f>
        <v>35838.13</v>
      </c>
      <c r="AL3291" s="118">
        <f t="shared" si="10"/>
        <v>215028.78</v>
      </c>
      <c r="AM3291" s="118">
        <f t="shared" si="11"/>
        <v>0</v>
      </c>
      <c r="AN3291" s="119">
        <f t="shared" si="12"/>
        <v>0</v>
      </c>
      <c r="AO3291" s="118">
        <f t="shared" si="13"/>
        <v>215028.78</v>
      </c>
      <c r="AP3291" s="121">
        <f t="shared" si="14"/>
        <v>0</v>
      </c>
      <c r="AQ3291" s="122"/>
      <c r="AR3291" s="119"/>
    </row>
    <row r="3292" ht="22.5" customHeight="1">
      <c r="A3292" s="89">
        <v>46233.0</v>
      </c>
      <c r="B3292" s="90">
        <v>0.4354166666666667</v>
      </c>
      <c r="C3292" s="91" t="s">
        <v>1174</v>
      </c>
      <c r="D3292" s="129" t="str">
        <f t="array" ref="D3292">XLOOKUP(C3292,'DS ST'!A:A,'DS ST'!B:B)</f>
        <v>D10</v>
      </c>
      <c r="E3292" s="94" t="str">
        <f t="array" ref="E3292">XLOOKUP($F3292,'GIÁ'!$A:$A,'GIÁ'!$E:$E)</f>
        <v>ĐÔNG</v>
      </c>
      <c r="F3292" s="94">
        <v>8.93601323834E12</v>
      </c>
      <c r="G3292" s="95" t="s">
        <v>2176</v>
      </c>
      <c r="H3292" s="95" t="s">
        <v>224</v>
      </c>
      <c r="I3292" s="96">
        <v>2.0</v>
      </c>
      <c r="J3292" s="96">
        <v>0.0</v>
      </c>
      <c r="K3292" s="98">
        <f t="shared" si="4"/>
        <v>2</v>
      </c>
      <c r="L3292" s="99" t="s">
        <v>6996</v>
      </c>
      <c r="M3292" s="100" t="s">
        <v>6997</v>
      </c>
      <c r="N3292" s="101" t="str">
        <f t="shared" si="139"/>
        <v>PT1590232-T0018936013238340</v>
      </c>
      <c r="O3292" s="128"/>
      <c r="P3292" s="100"/>
      <c r="Q3292" s="103">
        <f t="shared" si="166"/>
        <v>2</v>
      </c>
      <c r="R3292" s="161"/>
      <c r="S3292" s="105"/>
      <c r="T3292" s="106"/>
      <c r="U3292" s="107" t="s">
        <v>6552</v>
      </c>
      <c r="V3292" s="108" t="s">
        <v>756</v>
      </c>
      <c r="W3292" s="109" t="s">
        <v>1908</v>
      </c>
      <c r="X3292" s="110" t="str">
        <f t="shared" si="170"/>
        <v/>
      </c>
      <c r="Y3292" s="110" t="str">
        <f t="shared" si="173"/>
        <v/>
      </c>
      <c r="Z3292" s="109" t="s">
        <v>797</v>
      </c>
      <c r="AA3292" s="109" t="s">
        <v>802</v>
      </c>
      <c r="AB3292" s="106"/>
      <c r="AC3292" s="158"/>
      <c r="AD3292" s="160"/>
      <c r="AE3292" s="127"/>
      <c r="AF3292" s="113"/>
      <c r="AG3292" s="165" t="str">
        <f t="array" ref="AG3292">XLOOKUP(F3292,'CLV2'!A:A,'CLV2'!E:E)</f>
        <v>2.FROZEN FOODS</v>
      </c>
      <c r="AH3292" s="115" t="str">
        <f t="array" ref="AH3292">XLOOKUP(F3292,'CLV2'!A:A,'CLV2'!F:F)</f>
        <v>3.PIZZA - READY MEALS</v>
      </c>
      <c r="AI3292" s="115" t="str">
        <f t="shared" si="8"/>
        <v>Pack</v>
      </c>
      <c r="AJ3292" s="116">
        <f t="shared" si="9"/>
        <v>1</v>
      </c>
      <c r="AK3292" s="117" t="str">
        <f t="array" ref="AK3292">XLOOKUP(F3292,'GIÁ'!A:A,'GIÁ'!D:D)</f>
        <v>15020.45</v>
      </c>
      <c r="AL3292" s="118">
        <f t="shared" si="10"/>
        <v>30040.9</v>
      </c>
      <c r="AM3292" s="118">
        <f t="shared" si="11"/>
        <v>0</v>
      </c>
      <c r="AN3292" s="119">
        <f t="shared" si="12"/>
        <v>0</v>
      </c>
      <c r="AO3292" s="118">
        <f t="shared" si="13"/>
        <v>30040.9</v>
      </c>
      <c r="AP3292" s="121">
        <f t="shared" si="14"/>
        <v>0</v>
      </c>
      <c r="AQ3292" s="122"/>
      <c r="AR3292" s="119"/>
    </row>
    <row r="3293" ht="22.5" customHeight="1">
      <c r="A3293" s="89">
        <v>46233.0</v>
      </c>
      <c r="B3293" s="90">
        <v>0.4354166666666667</v>
      </c>
      <c r="C3293" s="91" t="s">
        <v>1174</v>
      </c>
      <c r="D3293" s="129" t="str">
        <f t="array" ref="D3293">XLOOKUP(C3293,'DS ST'!A:A,'DS ST'!B:B)</f>
        <v>D10</v>
      </c>
      <c r="E3293" s="94" t="str">
        <f t="array" ref="E3293">XLOOKUP($F3293,'GIÁ'!$A:$A,'GIÁ'!$E:$E)</f>
        <v>ĐÔNG</v>
      </c>
      <c r="F3293" s="94">
        <v>8.934717401343E12</v>
      </c>
      <c r="G3293" s="95" t="s">
        <v>1752</v>
      </c>
      <c r="H3293" s="95" t="s">
        <v>224</v>
      </c>
      <c r="I3293" s="96">
        <v>2.0</v>
      </c>
      <c r="J3293" s="96">
        <v>0.0</v>
      </c>
      <c r="K3293" s="98">
        <f t="shared" si="4"/>
        <v>2</v>
      </c>
      <c r="L3293" s="99" t="s">
        <v>6996</v>
      </c>
      <c r="M3293" s="100" t="s">
        <v>6997</v>
      </c>
      <c r="N3293" s="101" t="str">
        <f t="shared" si="139"/>
        <v>PT1590232-T0018934717401343</v>
      </c>
      <c r="O3293" s="128"/>
      <c r="P3293" s="100"/>
      <c r="Q3293" s="103">
        <f t="shared" si="166"/>
        <v>2</v>
      </c>
      <c r="R3293" s="161"/>
      <c r="S3293" s="105"/>
      <c r="T3293" s="106"/>
      <c r="U3293" s="107" t="s">
        <v>6576</v>
      </c>
      <c r="V3293" s="108" t="s">
        <v>756</v>
      </c>
      <c r="W3293" s="109" t="s">
        <v>1908</v>
      </c>
      <c r="X3293" s="110" t="str">
        <f t="shared" si="170"/>
        <v/>
      </c>
      <c r="Y3293" s="110" t="str">
        <f t="shared" si="173"/>
        <v/>
      </c>
      <c r="Z3293" s="109" t="s">
        <v>797</v>
      </c>
      <c r="AA3293" s="109" t="s">
        <v>802</v>
      </c>
      <c r="AB3293" s="106"/>
      <c r="AC3293" s="158"/>
      <c r="AD3293" s="160"/>
      <c r="AE3293" s="127"/>
      <c r="AF3293" s="113"/>
      <c r="AG3293" s="165" t="str">
        <f t="array" ref="AG3293">XLOOKUP(F3293,'CLV2'!A:A,'CLV2'!E:E)</f>
        <v>2.FROZEN FOODS</v>
      </c>
      <c r="AH3293" s="115" t="str">
        <f t="array" ref="AH3293">XLOOKUP(F3293,'CLV2'!A:A,'CLV2'!F:F)</f>
        <v>3.DUMPLINGS</v>
      </c>
      <c r="AI3293" s="115" t="str">
        <f t="shared" si="8"/>
        <v>Pack</v>
      </c>
      <c r="AJ3293" s="116">
        <f t="shared" si="9"/>
        <v>1</v>
      </c>
      <c r="AK3293" s="117" t="str">
        <f t="array" ref="AK3293">XLOOKUP(F3293,'GIÁ'!A:A,'GIÁ'!D:D)</f>
        <v>20835.93</v>
      </c>
      <c r="AL3293" s="118">
        <f t="shared" si="10"/>
        <v>41671.86</v>
      </c>
      <c r="AM3293" s="118">
        <f t="shared" si="11"/>
        <v>0</v>
      </c>
      <c r="AN3293" s="119">
        <f t="shared" si="12"/>
        <v>0</v>
      </c>
      <c r="AO3293" s="118">
        <f t="shared" si="13"/>
        <v>41671.86</v>
      </c>
      <c r="AP3293" s="121">
        <f t="shared" si="14"/>
        <v>0</v>
      </c>
      <c r="AQ3293" s="122"/>
      <c r="AR3293" s="119"/>
    </row>
    <row r="3294" ht="22.5" customHeight="1">
      <c r="A3294" s="89">
        <v>46233.0</v>
      </c>
      <c r="B3294" s="90">
        <v>0.4354166666666667</v>
      </c>
      <c r="C3294" s="91" t="s">
        <v>1174</v>
      </c>
      <c r="D3294" s="129" t="str">
        <f t="array" ref="D3294">XLOOKUP(C3294,'DS ST'!A:A,'DS ST'!B:B)</f>
        <v>D10</v>
      </c>
      <c r="E3294" s="94" t="str">
        <f t="array" ref="E3294">XLOOKUP($F3294,'GIÁ'!$A:$A,'GIÁ'!$E:$E)</f>
        <v>ĐÔNG</v>
      </c>
      <c r="F3294" s="94">
        <v>8.936200101563E12</v>
      </c>
      <c r="G3294" s="95" t="s">
        <v>2637</v>
      </c>
      <c r="H3294" s="95" t="s">
        <v>224</v>
      </c>
      <c r="I3294" s="96">
        <v>4.0</v>
      </c>
      <c r="J3294" s="96">
        <v>0.0</v>
      </c>
      <c r="K3294" s="98">
        <f t="shared" si="4"/>
        <v>4</v>
      </c>
      <c r="L3294" s="99" t="s">
        <v>6996</v>
      </c>
      <c r="M3294" s="100" t="s">
        <v>6997</v>
      </c>
      <c r="N3294" s="101" t="str">
        <f t="shared" si="139"/>
        <v>PT1590232-T0018936200101563</v>
      </c>
      <c r="O3294" s="128"/>
      <c r="P3294" s="100"/>
      <c r="Q3294" s="103">
        <f t="shared" si="166"/>
        <v>4</v>
      </c>
      <c r="R3294" s="161"/>
      <c r="S3294" s="105"/>
      <c r="T3294" s="106"/>
      <c r="U3294" s="107" t="s">
        <v>6524</v>
      </c>
      <c r="V3294" s="108" t="s">
        <v>756</v>
      </c>
      <c r="W3294" s="109" t="s">
        <v>1908</v>
      </c>
      <c r="X3294" s="110" t="str">
        <f t="shared" si="170"/>
        <v/>
      </c>
      <c r="Y3294" s="110" t="str">
        <f t="shared" si="173"/>
        <v/>
      </c>
      <c r="Z3294" s="109" t="s">
        <v>797</v>
      </c>
      <c r="AA3294" s="109" t="s">
        <v>802</v>
      </c>
      <c r="AB3294" s="106"/>
      <c r="AC3294" s="158"/>
      <c r="AD3294" s="160"/>
      <c r="AE3294" s="127"/>
      <c r="AF3294" s="113"/>
      <c r="AG3294" s="165" t="str">
        <f t="array" ref="AG3294">XLOOKUP(F3294,'CLV2'!A:A,'CLV2'!E:E)</f>
        <v>2.FROZEN FOODS</v>
      </c>
      <c r="AH3294" s="115" t="str">
        <f t="array" ref="AH3294">XLOOKUP(F3294,'CLV2'!A:A,'CLV2'!F:F)</f>
        <v>3.PASTRY AND DESSERTS</v>
      </c>
      <c r="AI3294" s="115" t="str">
        <f t="shared" si="8"/>
        <v>Pack</v>
      </c>
      <c r="AJ3294" s="116">
        <f t="shared" si="9"/>
        <v>1</v>
      </c>
      <c r="AK3294" s="117" t="str">
        <f t="array" ref="AK3294">XLOOKUP(F3294,'GIÁ'!A:A,'GIÁ'!D:D)</f>
        <v>24299.49</v>
      </c>
      <c r="AL3294" s="118">
        <f t="shared" si="10"/>
        <v>97197.96</v>
      </c>
      <c r="AM3294" s="118">
        <f t="shared" si="11"/>
        <v>0</v>
      </c>
      <c r="AN3294" s="119">
        <f t="shared" si="12"/>
        <v>0</v>
      </c>
      <c r="AO3294" s="118">
        <f t="shared" si="13"/>
        <v>97197.96</v>
      </c>
      <c r="AP3294" s="121">
        <f t="shared" si="14"/>
        <v>0</v>
      </c>
      <c r="AQ3294" s="122"/>
      <c r="AR3294" s="119"/>
    </row>
    <row r="3295" ht="22.5" customHeight="1">
      <c r="A3295" s="89">
        <v>46233.0</v>
      </c>
      <c r="B3295" s="90">
        <v>0.4354166666666667</v>
      </c>
      <c r="C3295" s="91" t="s">
        <v>1174</v>
      </c>
      <c r="D3295" s="129" t="str">
        <f t="array" ref="D3295">XLOOKUP(C3295,'DS ST'!A:A,'DS ST'!B:B)</f>
        <v>D10</v>
      </c>
      <c r="E3295" s="94" t="str">
        <f t="array" ref="E3295">XLOOKUP($F3295,'GIÁ'!$A:$A,'GIÁ'!$E:$E)</f>
        <v>ĐÔNG</v>
      </c>
      <c r="F3295" s="94">
        <v>8.934717401336E12</v>
      </c>
      <c r="G3295" s="95" t="s">
        <v>1750</v>
      </c>
      <c r="H3295" s="95" t="s">
        <v>224</v>
      </c>
      <c r="I3295" s="96">
        <v>4.0</v>
      </c>
      <c r="J3295" s="96">
        <v>0.0</v>
      </c>
      <c r="K3295" s="98">
        <f t="shared" si="4"/>
        <v>4</v>
      </c>
      <c r="L3295" s="99" t="s">
        <v>6996</v>
      </c>
      <c r="M3295" s="100" t="s">
        <v>6997</v>
      </c>
      <c r="N3295" s="101" t="str">
        <f t="shared" si="139"/>
        <v>PT1590232-T0018934717401336</v>
      </c>
      <c r="O3295" s="128"/>
      <c r="P3295" s="100"/>
      <c r="Q3295" s="103">
        <f t="shared" si="166"/>
        <v>4</v>
      </c>
      <c r="R3295" s="161"/>
      <c r="S3295" s="105"/>
      <c r="T3295" s="106"/>
      <c r="U3295" s="107" t="s">
        <v>6585</v>
      </c>
      <c r="V3295" s="108" t="s">
        <v>756</v>
      </c>
      <c r="W3295" s="109" t="s">
        <v>1908</v>
      </c>
      <c r="X3295" s="110" t="str">
        <f t="shared" si="170"/>
        <v/>
      </c>
      <c r="Y3295" s="110" t="str">
        <f t="shared" si="173"/>
        <v/>
      </c>
      <c r="Z3295" s="109" t="s">
        <v>797</v>
      </c>
      <c r="AA3295" s="109" t="s">
        <v>802</v>
      </c>
      <c r="AB3295" s="106"/>
      <c r="AC3295" s="158"/>
      <c r="AD3295" s="160"/>
      <c r="AE3295" s="127"/>
      <c r="AF3295" s="113"/>
      <c r="AG3295" s="165" t="str">
        <f t="array" ref="AG3295">XLOOKUP(F3295,'CLV2'!A:A,'CLV2'!E:E)</f>
        <v>2.FROZEN FOODS</v>
      </c>
      <c r="AH3295" s="115" t="str">
        <f t="array" ref="AH3295">XLOOKUP(F3295,'CLV2'!A:A,'CLV2'!F:F)</f>
        <v>3.DUMPLINGS</v>
      </c>
      <c r="AI3295" s="115" t="str">
        <f t="shared" si="8"/>
        <v>Pack</v>
      </c>
      <c r="AJ3295" s="116">
        <f t="shared" si="9"/>
        <v>1</v>
      </c>
      <c r="AK3295" s="117" t="str">
        <f t="array" ref="AK3295">XLOOKUP(F3295,'GIÁ'!A:A,'GIÁ'!D:D)</f>
        <v>39374.44</v>
      </c>
      <c r="AL3295" s="118">
        <f t="shared" si="10"/>
        <v>157497.76</v>
      </c>
      <c r="AM3295" s="118">
        <f t="shared" si="11"/>
        <v>0</v>
      </c>
      <c r="AN3295" s="119">
        <f t="shared" si="12"/>
        <v>0</v>
      </c>
      <c r="AO3295" s="118">
        <f t="shared" si="13"/>
        <v>157497.76</v>
      </c>
      <c r="AP3295" s="121">
        <f t="shared" si="14"/>
        <v>0</v>
      </c>
      <c r="AQ3295" s="122"/>
      <c r="AR3295" s="119"/>
    </row>
    <row r="3296" ht="22.5" customHeight="1">
      <c r="A3296" s="89">
        <v>46233.0</v>
      </c>
      <c r="B3296" s="90">
        <v>0.4354166666666667</v>
      </c>
      <c r="C3296" s="91" t="s">
        <v>1174</v>
      </c>
      <c r="D3296" s="129" t="str">
        <f t="array" ref="D3296">XLOOKUP(C3296,'DS ST'!A:A,'DS ST'!B:B)</f>
        <v>D10</v>
      </c>
      <c r="E3296" s="94" t="str">
        <f t="array" ref="E3296">XLOOKUP($F3296,'GIÁ'!$A:$A,'GIÁ'!$E:$E)</f>
        <v>ĐÔNG</v>
      </c>
      <c r="F3296" s="94">
        <v>8.93621960004E12</v>
      </c>
      <c r="G3296" s="95" t="s">
        <v>2686</v>
      </c>
      <c r="H3296" s="95" t="s">
        <v>224</v>
      </c>
      <c r="I3296" s="96">
        <v>2.0</v>
      </c>
      <c r="J3296" s="96">
        <v>0.0</v>
      </c>
      <c r="K3296" s="98">
        <f t="shared" si="4"/>
        <v>2</v>
      </c>
      <c r="L3296" s="99" t="s">
        <v>6996</v>
      </c>
      <c r="M3296" s="100" t="s">
        <v>6997</v>
      </c>
      <c r="N3296" s="101" t="str">
        <f t="shared" si="139"/>
        <v>PT1590232-T0018936219600040</v>
      </c>
      <c r="O3296" s="128"/>
      <c r="P3296" s="100"/>
      <c r="Q3296" s="103">
        <f t="shared" si="166"/>
        <v>2</v>
      </c>
      <c r="R3296" s="161"/>
      <c r="S3296" s="105"/>
      <c r="T3296" s="106"/>
      <c r="U3296" s="107" t="s">
        <v>6605</v>
      </c>
      <c r="V3296" s="108" t="s">
        <v>756</v>
      </c>
      <c r="W3296" s="109" t="s">
        <v>1908</v>
      </c>
      <c r="X3296" s="110" t="str">
        <f t="shared" si="170"/>
        <v/>
      </c>
      <c r="Y3296" s="110" t="str">
        <f t="shared" si="173"/>
        <v/>
      </c>
      <c r="Z3296" s="109" t="s">
        <v>797</v>
      </c>
      <c r="AA3296" s="109" t="s">
        <v>802</v>
      </c>
      <c r="AB3296" s="106"/>
      <c r="AC3296" s="158"/>
      <c r="AD3296" s="160"/>
      <c r="AE3296" s="127"/>
      <c r="AF3296" s="113"/>
      <c r="AG3296" s="165" t="str">
        <f t="array" ref="AG3296">XLOOKUP(F3296,'CLV2'!A:A,'CLV2'!E:E)</f>
        <v>2.FROZEN FOODS</v>
      </c>
      <c r="AH3296" s="115" t="str">
        <f t="array" ref="AH3296">XLOOKUP(F3296,'CLV2'!A:A,'CLV2'!F:F)</f>
        <v>3.HOTPOT AND FRIED</v>
      </c>
      <c r="AI3296" s="115" t="str">
        <f t="shared" si="8"/>
        <v>Pack</v>
      </c>
      <c r="AJ3296" s="116">
        <f t="shared" si="9"/>
        <v>1</v>
      </c>
      <c r="AK3296" s="117" t="str">
        <f t="array" ref="AK3296">XLOOKUP(F3296,'GIÁ'!A:A,'GIÁ'!D:D)</f>
        <v>13306.66</v>
      </c>
      <c r="AL3296" s="118">
        <f t="shared" si="10"/>
        <v>26613.32</v>
      </c>
      <c r="AM3296" s="118">
        <f t="shared" si="11"/>
        <v>0</v>
      </c>
      <c r="AN3296" s="119">
        <f t="shared" si="12"/>
        <v>0</v>
      </c>
      <c r="AO3296" s="118">
        <f t="shared" si="13"/>
        <v>26613.32</v>
      </c>
      <c r="AP3296" s="121">
        <f t="shared" si="14"/>
        <v>0</v>
      </c>
      <c r="AQ3296" s="122"/>
      <c r="AR3296" s="119"/>
    </row>
    <row r="3297" ht="22.5" customHeight="1">
      <c r="A3297" s="89">
        <v>46233.0</v>
      </c>
      <c r="B3297" s="90">
        <v>0.4354166666666667</v>
      </c>
      <c r="C3297" s="91" t="s">
        <v>1174</v>
      </c>
      <c r="D3297" s="129" t="str">
        <f t="array" ref="D3297">XLOOKUP(C3297,'DS ST'!A:A,'DS ST'!B:B)</f>
        <v>D10</v>
      </c>
      <c r="E3297" s="94" t="str">
        <f t="array" ref="E3297">XLOOKUP($F3297,'GIÁ'!$A:$A,'GIÁ'!$E:$E)</f>
        <v>ĐÔNG</v>
      </c>
      <c r="F3297" s="94">
        <v>8.936210415551E12</v>
      </c>
      <c r="G3297" s="95" t="s">
        <v>2676</v>
      </c>
      <c r="H3297" s="95" t="s">
        <v>224</v>
      </c>
      <c r="I3297" s="96">
        <v>4.0</v>
      </c>
      <c r="J3297" s="96">
        <v>0.0</v>
      </c>
      <c r="K3297" s="98">
        <f t="shared" si="4"/>
        <v>4</v>
      </c>
      <c r="L3297" s="99" t="s">
        <v>6996</v>
      </c>
      <c r="M3297" s="100" t="s">
        <v>6997</v>
      </c>
      <c r="N3297" s="101" t="str">
        <f t="shared" si="139"/>
        <v>PT1590232-T0018936210415551</v>
      </c>
      <c r="O3297" s="128"/>
      <c r="P3297" s="100"/>
      <c r="Q3297" s="103">
        <f t="shared" si="166"/>
        <v>4</v>
      </c>
      <c r="R3297" s="161"/>
      <c r="S3297" s="105"/>
      <c r="T3297" s="106"/>
      <c r="U3297" s="107" t="s">
        <v>6554</v>
      </c>
      <c r="V3297" s="108" t="s">
        <v>756</v>
      </c>
      <c r="W3297" s="109" t="s">
        <v>1908</v>
      </c>
      <c r="X3297" s="110" t="str">
        <f t="shared" si="170"/>
        <v/>
      </c>
      <c r="Y3297" s="110" t="str">
        <f t="shared" si="173"/>
        <v/>
      </c>
      <c r="Z3297" s="109" t="s">
        <v>797</v>
      </c>
      <c r="AA3297" s="109" t="s">
        <v>802</v>
      </c>
      <c r="AB3297" s="106"/>
      <c r="AC3297" s="158"/>
      <c r="AD3297" s="160"/>
      <c r="AE3297" s="127"/>
      <c r="AF3297" s="113"/>
      <c r="AG3297" s="165" t="str">
        <f t="array" ref="AG3297">XLOOKUP(F3297,'CLV2'!A:A,'CLV2'!E:E)</f>
        <v>2.FROZEN FOODS</v>
      </c>
      <c r="AH3297" s="115" t="str">
        <f t="array" ref="AH3297">XLOOKUP(F3297,'CLV2'!A:A,'CLV2'!F:F)</f>
        <v>3.DUMPLINGS</v>
      </c>
      <c r="AI3297" s="115" t="str">
        <f t="shared" si="8"/>
        <v>Pack</v>
      </c>
      <c r="AJ3297" s="116">
        <f t="shared" si="9"/>
        <v>1</v>
      </c>
      <c r="AK3297" s="117" t="str">
        <f t="array" ref="AK3297">XLOOKUP(F3297,'GIÁ'!A:A,'GIÁ'!D:D)</f>
        <v>24150.20</v>
      </c>
      <c r="AL3297" s="118">
        <f t="shared" si="10"/>
        <v>96600.8</v>
      </c>
      <c r="AM3297" s="118">
        <f t="shared" si="11"/>
        <v>0</v>
      </c>
      <c r="AN3297" s="119">
        <f t="shared" si="12"/>
        <v>0</v>
      </c>
      <c r="AO3297" s="118">
        <f t="shared" si="13"/>
        <v>96600.8</v>
      </c>
      <c r="AP3297" s="121">
        <f t="shared" si="14"/>
        <v>0</v>
      </c>
      <c r="AQ3297" s="122"/>
      <c r="AR3297" s="119"/>
    </row>
    <row r="3298" ht="22.5" customHeight="1">
      <c r="A3298" s="89">
        <v>46233.0</v>
      </c>
      <c r="B3298" s="90">
        <v>0.4354166666666667</v>
      </c>
      <c r="C3298" s="91" t="s">
        <v>1174</v>
      </c>
      <c r="D3298" s="129" t="str">
        <f t="array" ref="D3298">XLOOKUP(C3298,'DS ST'!A:A,'DS ST'!B:B)</f>
        <v>D10</v>
      </c>
      <c r="E3298" s="94" t="str">
        <f t="array" ref="E3298">XLOOKUP($F3298,'GIÁ'!$A:$A,'GIÁ'!$E:$E)</f>
        <v>ĐÔNG</v>
      </c>
      <c r="F3298" s="94">
        <v>8.934717262012E12</v>
      </c>
      <c r="G3298" s="95" t="s">
        <v>1715</v>
      </c>
      <c r="H3298" s="95" t="s">
        <v>224</v>
      </c>
      <c r="I3298" s="96">
        <v>2.0</v>
      </c>
      <c r="J3298" s="96">
        <v>0.0</v>
      </c>
      <c r="K3298" s="98">
        <f t="shared" si="4"/>
        <v>2</v>
      </c>
      <c r="L3298" s="99" t="s">
        <v>6996</v>
      </c>
      <c r="M3298" s="100" t="s">
        <v>6997</v>
      </c>
      <c r="N3298" s="101" t="str">
        <f t="shared" si="139"/>
        <v>PT1590232-T0018934717262012</v>
      </c>
      <c r="O3298" s="128"/>
      <c r="P3298" s="100"/>
      <c r="Q3298" s="103">
        <f t="shared" si="166"/>
        <v>2</v>
      </c>
      <c r="R3298" s="161"/>
      <c r="S3298" s="105"/>
      <c r="T3298" s="106"/>
      <c r="U3298" s="107" t="s">
        <v>6528</v>
      </c>
      <c r="V3298" s="108" t="s">
        <v>756</v>
      </c>
      <c r="W3298" s="109" t="s">
        <v>1908</v>
      </c>
      <c r="X3298" s="110" t="str">
        <f t="shared" si="170"/>
        <v/>
      </c>
      <c r="Y3298" s="110" t="str">
        <f t="shared" si="173"/>
        <v/>
      </c>
      <c r="Z3298" s="109" t="s">
        <v>797</v>
      </c>
      <c r="AA3298" s="109" t="s">
        <v>802</v>
      </c>
      <c r="AB3298" s="106"/>
      <c r="AC3298" s="158"/>
      <c r="AD3298" s="160"/>
      <c r="AE3298" s="127"/>
      <c r="AF3298" s="113"/>
      <c r="AG3298" s="165" t="str">
        <f t="array" ref="AG3298">XLOOKUP(F3298,'CLV2'!A:A,'CLV2'!E:E)</f>
        <v>2.FROZEN FOODS</v>
      </c>
      <c r="AH3298" s="115" t="str">
        <f t="array" ref="AH3298">XLOOKUP(F3298,'CLV2'!A:A,'CLV2'!F:F)</f>
        <v>3.HOTPOT AND FRIED</v>
      </c>
      <c r="AI3298" s="115" t="str">
        <f t="shared" si="8"/>
        <v>Pack</v>
      </c>
      <c r="AJ3298" s="116">
        <f t="shared" si="9"/>
        <v>1</v>
      </c>
      <c r="AK3298" s="117" t="str">
        <f t="array" ref="AK3298">XLOOKUP(F3298,'GIÁ'!A:A,'GIÁ'!D:D)</f>
        <v>32686.96</v>
      </c>
      <c r="AL3298" s="118">
        <f t="shared" si="10"/>
        <v>65373.92</v>
      </c>
      <c r="AM3298" s="118">
        <f t="shared" si="11"/>
        <v>0</v>
      </c>
      <c r="AN3298" s="119">
        <f t="shared" si="12"/>
        <v>0</v>
      </c>
      <c r="AO3298" s="118">
        <f t="shared" si="13"/>
        <v>65373.92</v>
      </c>
      <c r="AP3298" s="121">
        <f t="shared" si="14"/>
        <v>0</v>
      </c>
      <c r="AQ3298" s="122"/>
      <c r="AR3298" s="119"/>
    </row>
    <row r="3299" ht="22.5" customHeight="1">
      <c r="A3299" s="89">
        <v>46233.0</v>
      </c>
      <c r="B3299" s="90">
        <v>0.4354166666666667</v>
      </c>
      <c r="C3299" s="91" t="s">
        <v>1174</v>
      </c>
      <c r="D3299" s="129" t="str">
        <f t="array" ref="D3299">XLOOKUP(C3299,'DS ST'!A:A,'DS ST'!B:B)</f>
        <v>D10</v>
      </c>
      <c r="E3299" s="94" t="str">
        <f t="array" ref="E3299">XLOOKUP($F3299,'GIÁ'!$A:$A,'GIÁ'!$E:$E)</f>
        <v>ĐÔNG</v>
      </c>
      <c r="F3299" s="94">
        <v>8.93607627967E12</v>
      </c>
      <c r="G3299" s="95" t="s">
        <v>2317</v>
      </c>
      <c r="H3299" s="95" t="s">
        <v>224</v>
      </c>
      <c r="I3299" s="96">
        <v>4.0</v>
      </c>
      <c r="J3299" s="96">
        <v>0.0</v>
      </c>
      <c r="K3299" s="98">
        <f t="shared" si="4"/>
        <v>4</v>
      </c>
      <c r="L3299" s="99" t="s">
        <v>6996</v>
      </c>
      <c r="M3299" s="100" t="s">
        <v>6997</v>
      </c>
      <c r="N3299" s="101" t="str">
        <f t="shared" si="139"/>
        <v>PT1590232-T0018936076279670</v>
      </c>
      <c r="O3299" s="128"/>
      <c r="P3299" s="100"/>
      <c r="Q3299" s="103">
        <f t="shared" si="166"/>
        <v>4</v>
      </c>
      <c r="R3299" s="161"/>
      <c r="S3299" s="105"/>
      <c r="T3299" s="106"/>
      <c r="U3299" s="107" t="s">
        <v>6530</v>
      </c>
      <c r="V3299" s="108" t="s">
        <v>756</v>
      </c>
      <c r="W3299" s="109" t="s">
        <v>1908</v>
      </c>
      <c r="X3299" s="110" t="str">
        <f t="shared" si="170"/>
        <v/>
      </c>
      <c r="Y3299" s="110" t="str">
        <f t="shared" si="173"/>
        <v/>
      </c>
      <c r="Z3299" s="109" t="s">
        <v>797</v>
      </c>
      <c r="AA3299" s="109" t="s">
        <v>802</v>
      </c>
      <c r="AB3299" s="106"/>
      <c r="AC3299" s="158"/>
      <c r="AD3299" s="160"/>
      <c r="AE3299" s="127"/>
      <c r="AF3299" s="113"/>
      <c r="AG3299" s="165" t="str">
        <f t="array" ref="AG3299">XLOOKUP(F3299,'CLV2'!A:A,'CLV2'!E:E)</f>
        <v>2.FROZEN FOODS</v>
      </c>
      <c r="AH3299" s="115" t="str">
        <f t="array" ref="AH3299">XLOOKUP(F3299,'CLV2'!A:A,'CLV2'!F:F)</f>
        <v>3.PASTRY AND DESSERTS</v>
      </c>
      <c r="AI3299" s="115" t="str">
        <f t="shared" si="8"/>
        <v>Pack</v>
      </c>
      <c r="AJ3299" s="116">
        <f t="shared" si="9"/>
        <v>1</v>
      </c>
      <c r="AK3299" s="117" t="str">
        <f t="array" ref="AK3299">XLOOKUP(F3299,'GIÁ'!A:A,'GIÁ'!D:D)</f>
        <v>26872.96</v>
      </c>
      <c r="AL3299" s="118">
        <f t="shared" si="10"/>
        <v>107491.84</v>
      </c>
      <c r="AM3299" s="118">
        <f t="shared" si="11"/>
        <v>0</v>
      </c>
      <c r="AN3299" s="119">
        <f t="shared" si="12"/>
        <v>0</v>
      </c>
      <c r="AO3299" s="118">
        <f t="shared" si="13"/>
        <v>107491.84</v>
      </c>
      <c r="AP3299" s="121">
        <f t="shared" si="14"/>
        <v>0</v>
      </c>
      <c r="AQ3299" s="122"/>
      <c r="AR3299" s="119"/>
    </row>
    <row r="3300" ht="22.5" customHeight="1">
      <c r="A3300" s="89">
        <v>46233.0</v>
      </c>
      <c r="B3300" s="90">
        <v>0.4354166666666667</v>
      </c>
      <c r="C3300" s="91" t="s">
        <v>1174</v>
      </c>
      <c r="D3300" s="129" t="str">
        <f t="array" ref="D3300">XLOOKUP(C3300,'DS ST'!A:A,'DS ST'!B:B)</f>
        <v>D10</v>
      </c>
      <c r="E3300" s="94" t="str">
        <f t="array" ref="E3300">XLOOKUP($F3300,'GIÁ'!$A:$A,'GIÁ'!$E:$E)</f>
        <v>ĐÔNG</v>
      </c>
      <c r="F3300" s="94">
        <v>8.935101608461E12</v>
      </c>
      <c r="G3300" s="95" t="s">
        <v>1899</v>
      </c>
      <c r="H3300" s="95" t="s">
        <v>224</v>
      </c>
      <c r="I3300" s="96">
        <v>6.0</v>
      </c>
      <c r="J3300" s="96">
        <v>0.0</v>
      </c>
      <c r="K3300" s="98">
        <f t="shared" si="4"/>
        <v>6</v>
      </c>
      <c r="L3300" s="99" t="s">
        <v>6996</v>
      </c>
      <c r="M3300" s="100" t="s">
        <v>6997</v>
      </c>
      <c r="N3300" s="101" t="str">
        <f t="shared" si="139"/>
        <v>PT1590232-T0018935101608461</v>
      </c>
      <c r="O3300" s="128"/>
      <c r="P3300" s="100"/>
      <c r="Q3300" s="103">
        <f t="shared" si="166"/>
        <v>6</v>
      </c>
      <c r="R3300" s="161"/>
      <c r="S3300" s="105"/>
      <c r="T3300" s="106"/>
      <c r="U3300" s="107" t="s">
        <v>6555</v>
      </c>
      <c r="V3300" s="108" t="s">
        <v>756</v>
      </c>
      <c r="W3300" s="109" t="s">
        <v>1908</v>
      </c>
      <c r="X3300" s="110" t="str">
        <f t="shared" si="170"/>
        <v/>
      </c>
      <c r="Y3300" s="110" t="str">
        <f t="shared" si="173"/>
        <v/>
      </c>
      <c r="Z3300" s="109" t="s">
        <v>797</v>
      </c>
      <c r="AA3300" s="109" t="s">
        <v>802</v>
      </c>
      <c r="AB3300" s="106"/>
      <c r="AC3300" s="158"/>
      <c r="AD3300" s="160"/>
      <c r="AE3300" s="127"/>
      <c r="AF3300" s="113"/>
      <c r="AG3300" s="165" t="str">
        <f t="array" ref="AG3300">XLOOKUP(F3300,'CLV2'!A:A,'CLV2'!E:E)</f>
        <v>2.FROZEN FOODS</v>
      </c>
      <c r="AH3300" s="115" t="str">
        <f t="array" ref="AH3300">XLOOKUP(F3300,'CLV2'!A:A,'CLV2'!F:F)</f>
        <v>3.HOTPOT AND FRIED</v>
      </c>
      <c r="AI3300" s="115" t="str">
        <f t="shared" si="8"/>
        <v>Pack</v>
      </c>
      <c r="AJ3300" s="116">
        <f t="shared" si="9"/>
        <v>1</v>
      </c>
      <c r="AK3300" s="117" t="str">
        <f t="array" ref="AK3300">XLOOKUP(F3300,'GIÁ'!A:A,'GIÁ'!D:D)</f>
        <v>16904.85</v>
      </c>
      <c r="AL3300" s="118">
        <f t="shared" si="10"/>
        <v>101429.1</v>
      </c>
      <c r="AM3300" s="118">
        <f t="shared" si="11"/>
        <v>0</v>
      </c>
      <c r="AN3300" s="119">
        <f t="shared" si="12"/>
        <v>0</v>
      </c>
      <c r="AO3300" s="118">
        <f t="shared" si="13"/>
        <v>101429.1</v>
      </c>
      <c r="AP3300" s="121">
        <f t="shared" si="14"/>
        <v>0</v>
      </c>
      <c r="AQ3300" s="122"/>
      <c r="AR3300" s="119"/>
    </row>
    <row r="3301" ht="22.5" customHeight="1">
      <c r="A3301" s="89">
        <v>46233.0</v>
      </c>
      <c r="B3301" s="90">
        <v>0.4354166666666667</v>
      </c>
      <c r="C3301" s="91" t="s">
        <v>1174</v>
      </c>
      <c r="D3301" s="129" t="str">
        <f t="array" ref="D3301">XLOOKUP(C3301,'DS ST'!A:A,'DS ST'!B:B)</f>
        <v>D10</v>
      </c>
      <c r="E3301" s="94" t="str">
        <f t="array" ref="E3301">XLOOKUP($F3301,'GIÁ'!$A:$A,'GIÁ'!$E:$E)</f>
        <v>ĐÔNG</v>
      </c>
      <c r="F3301" s="94">
        <v>8.93623909005E12</v>
      </c>
      <c r="G3301" s="95" t="s">
        <v>2717</v>
      </c>
      <c r="H3301" s="95" t="s">
        <v>75</v>
      </c>
      <c r="I3301" s="96">
        <v>4.0</v>
      </c>
      <c r="J3301" s="96">
        <v>0.0</v>
      </c>
      <c r="K3301" s="98">
        <f t="shared" si="4"/>
        <v>4</v>
      </c>
      <c r="L3301" s="99" t="s">
        <v>6996</v>
      </c>
      <c r="M3301" s="100" t="s">
        <v>6997</v>
      </c>
      <c r="N3301" s="101" t="str">
        <f t="shared" si="139"/>
        <v>PT1590232-T0018936239090050</v>
      </c>
      <c r="O3301" s="128"/>
      <c r="P3301" s="100"/>
      <c r="Q3301" s="103">
        <f t="shared" si="166"/>
        <v>4</v>
      </c>
      <c r="R3301" s="161"/>
      <c r="S3301" s="105"/>
      <c r="T3301" s="106"/>
      <c r="U3301" s="107" t="s">
        <v>6538</v>
      </c>
      <c r="V3301" s="108" t="s">
        <v>756</v>
      </c>
      <c r="W3301" s="109" t="s">
        <v>1908</v>
      </c>
      <c r="X3301" s="110" t="str">
        <f t="shared" si="170"/>
        <v/>
      </c>
      <c r="Y3301" s="110" t="str">
        <f t="shared" si="173"/>
        <v/>
      </c>
      <c r="Z3301" s="109" t="s">
        <v>797</v>
      </c>
      <c r="AA3301" s="109" t="s">
        <v>802</v>
      </c>
      <c r="AB3301" s="106"/>
      <c r="AC3301" s="158"/>
      <c r="AD3301" s="160"/>
      <c r="AE3301" s="127"/>
      <c r="AF3301" s="113"/>
      <c r="AG3301" s="165" t="str">
        <f t="array" ref="AG3301">XLOOKUP(F3301,'CLV2'!A:A,'CLV2'!E:E)</f>
        <v>2.MEAT</v>
      </c>
      <c r="AH3301" s="115" t="str">
        <f t="array" ref="AH3301">XLOOKUP(F3301,'CLV2'!A:A,'CLV2'!F:F)</f>
        <v>3.FROZEN MEAT</v>
      </c>
      <c r="AI3301" s="115" t="str">
        <f t="shared" si="8"/>
        <v>Pack</v>
      </c>
      <c r="AJ3301" s="116">
        <f t="shared" si="9"/>
        <v>1</v>
      </c>
      <c r="AK3301" s="117" t="str">
        <f t="array" ref="AK3301">XLOOKUP(F3301,'GIÁ'!A:A,'GIÁ'!D:D)</f>
        <v>118354.38</v>
      </c>
      <c r="AL3301" s="118">
        <f t="shared" si="10"/>
        <v>473417.52</v>
      </c>
      <c r="AM3301" s="118">
        <f t="shared" si="11"/>
        <v>0</v>
      </c>
      <c r="AN3301" s="119">
        <f t="shared" si="12"/>
        <v>0</v>
      </c>
      <c r="AO3301" s="118">
        <f t="shared" si="13"/>
        <v>473417.52</v>
      </c>
      <c r="AP3301" s="121">
        <f t="shared" si="14"/>
        <v>0</v>
      </c>
      <c r="AQ3301" s="122"/>
      <c r="AR3301" s="119"/>
    </row>
    <row r="3302" ht="22.5" customHeight="1">
      <c r="A3302" s="89">
        <v>46233.0</v>
      </c>
      <c r="B3302" s="90">
        <v>0.4354166666666667</v>
      </c>
      <c r="C3302" s="91" t="s">
        <v>1174</v>
      </c>
      <c r="D3302" s="129" t="str">
        <f t="array" ref="D3302">XLOOKUP(C3302,'DS ST'!A:A,'DS ST'!B:B)</f>
        <v>D10</v>
      </c>
      <c r="E3302" s="94" t="str">
        <f t="array" ref="E3302">XLOOKUP($F3302,'GIÁ'!$A:$A,'GIÁ'!$E:$E)</f>
        <v>ĐÔNG</v>
      </c>
      <c r="F3302" s="94">
        <v>8.936190860716E12</v>
      </c>
      <c r="G3302" s="95" t="s">
        <v>2610</v>
      </c>
      <c r="H3302" s="95" t="s">
        <v>93</v>
      </c>
      <c r="I3302" s="96">
        <v>9.0</v>
      </c>
      <c r="J3302" s="96">
        <v>0.0</v>
      </c>
      <c r="K3302" s="98">
        <f t="shared" si="4"/>
        <v>9</v>
      </c>
      <c r="L3302" s="99" t="s">
        <v>6996</v>
      </c>
      <c r="M3302" s="100" t="s">
        <v>6997</v>
      </c>
      <c r="N3302" s="101" t="str">
        <f t="shared" si="139"/>
        <v>PT1590232-T0018936190860716</v>
      </c>
      <c r="O3302" s="128"/>
      <c r="P3302" s="100"/>
      <c r="Q3302" s="103">
        <f t="shared" si="166"/>
        <v>9</v>
      </c>
      <c r="R3302" s="161"/>
      <c r="S3302" s="105"/>
      <c r="T3302" s="106"/>
      <c r="U3302" s="107" t="s">
        <v>6539</v>
      </c>
      <c r="V3302" s="108" t="s">
        <v>756</v>
      </c>
      <c r="W3302" s="109" t="s">
        <v>1908</v>
      </c>
      <c r="X3302" s="110" t="str">
        <f t="shared" si="170"/>
        <v/>
      </c>
      <c r="Y3302" s="110" t="str">
        <f t="shared" si="173"/>
        <v/>
      </c>
      <c r="Z3302" s="109" t="s">
        <v>797</v>
      </c>
      <c r="AA3302" s="109" t="s">
        <v>802</v>
      </c>
      <c r="AB3302" s="106"/>
      <c r="AC3302" s="158"/>
      <c r="AD3302" s="160"/>
      <c r="AE3302" s="127"/>
      <c r="AF3302" s="113"/>
      <c r="AG3302" s="165" t="str">
        <f t="array" ref="AG3302">XLOOKUP(F3302,'CLV2'!A:A,'CLV2'!E:E)</f>
        <v>2.MEAT</v>
      </c>
      <c r="AH3302" s="115" t="str">
        <f t="array" ref="AH3302">XLOOKUP(F3302,'CLV2'!A:A,'CLV2'!F:F)</f>
        <v>3.FROZEN MEAT</v>
      </c>
      <c r="AI3302" s="115" t="str">
        <f t="shared" si="8"/>
        <v>Pack</v>
      </c>
      <c r="AJ3302" s="116">
        <f t="shared" si="9"/>
        <v>1</v>
      </c>
      <c r="AK3302" s="117" t="str">
        <f t="array" ref="AK3302">XLOOKUP(F3302,'GIÁ'!A:A,'GIÁ'!D:D)</f>
        <v>49176.27</v>
      </c>
      <c r="AL3302" s="118">
        <f t="shared" si="10"/>
        <v>442586.43</v>
      </c>
      <c r="AM3302" s="118">
        <f t="shared" si="11"/>
        <v>0</v>
      </c>
      <c r="AN3302" s="119">
        <f t="shared" si="12"/>
        <v>0</v>
      </c>
      <c r="AO3302" s="118">
        <f t="shared" si="13"/>
        <v>442586.43</v>
      </c>
      <c r="AP3302" s="121">
        <f t="shared" si="14"/>
        <v>0</v>
      </c>
      <c r="AQ3302" s="122"/>
      <c r="AR3302" s="119"/>
    </row>
    <row r="3303" ht="22.5" customHeight="1">
      <c r="A3303" s="89">
        <v>46233.0</v>
      </c>
      <c r="B3303" s="90">
        <v>0.4354166666666667</v>
      </c>
      <c r="C3303" s="91" t="s">
        <v>1174</v>
      </c>
      <c r="D3303" s="129" t="str">
        <f t="array" ref="D3303">XLOOKUP(C3303,'DS ST'!A:A,'DS ST'!B:B)</f>
        <v>D10</v>
      </c>
      <c r="E3303" s="94" t="str">
        <f t="array" ref="E3303">XLOOKUP($F3303,'GIÁ'!$A:$A,'GIÁ'!$E:$E)</f>
        <v>ĐÔNG</v>
      </c>
      <c r="F3303" s="94">
        <v>8.936239090036E12</v>
      </c>
      <c r="G3303" s="95" t="s">
        <v>2713</v>
      </c>
      <c r="H3303" s="95" t="s">
        <v>75</v>
      </c>
      <c r="I3303" s="96">
        <v>4.0</v>
      </c>
      <c r="J3303" s="96">
        <v>0.0</v>
      </c>
      <c r="K3303" s="98">
        <f t="shared" si="4"/>
        <v>4</v>
      </c>
      <c r="L3303" s="99" t="s">
        <v>6996</v>
      </c>
      <c r="M3303" s="100" t="s">
        <v>6997</v>
      </c>
      <c r="N3303" s="101" t="str">
        <f t="shared" si="139"/>
        <v>PT1590232-T0018936239090036</v>
      </c>
      <c r="O3303" s="128"/>
      <c r="P3303" s="100"/>
      <c r="Q3303" s="103">
        <f t="shared" si="166"/>
        <v>4</v>
      </c>
      <c r="R3303" s="161"/>
      <c r="S3303" s="105"/>
      <c r="T3303" s="106"/>
      <c r="U3303" s="107" t="s">
        <v>6539</v>
      </c>
      <c r="V3303" s="108" t="s">
        <v>756</v>
      </c>
      <c r="W3303" s="109" t="s">
        <v>1908</v>
      </c>
      <c r="X3303" s="110" t="str">
        <f t="shared" si="170"/>
        <v/>
      </c>
      <c r="Y3303" s="110" t="str">
        <f t="shared" si="173"/>
        <v/>
      </c>
      <c r="Z3303" s="109" t="s">
        <v>797</v>
      </c>
      <c r="AA3303" s="109" t="s">
        <v>802</v>
      </c>
      <c r="AB3303" s="106"/>
      <c r="AC3303" s="158"/>
      <c r="AD3303" s="160"/>
      <c r="AE3303" s="127"/>
      <c r="AF3303" s="113"/>
      <c r="AG3303" s="165" t="str">
        <f t="array" ref="AG3303">XLOOKUP(F3303,'CLV2'!A:A,'CLV2'!E:E)</f>
        <v>2.MEAT</v>
      </c>
      <c r="AH3303" s="115" t="str">
        <f t="array" ref="AH3303">XLOOKUP(F3303,'CLV2'!A:A,'CLV2'!F:F)</f>
        <v>3.FROZEN MEAT</v>
      </c>
      <c r="AI3303" s="115" t="str">
        <f t="shared" si="8"/>
        <v>Pack</v>
      </c>
      <c r="AJ3303" s="116">
        <f t="shared" si="9"/>
        <v>1</v>
      </c>
      <c r="AK3303" s="117" t="str">
        <f t="array" ref="AK3303">XLOOKUP(F3303,'GIÁ'!A:A,'GIÁ'!D:D)</f>
        <v>47814.16</v>
      </c>
      <c r="AL3303" s="118">
        <f t="shared" si="10"/>
        <v>191256.64</v>
      </c>
      <c r="AM3303" s="118">
        <f t="shared" si="11"/>
        <v>0</v>
      </c>
      <c r="AN3303" s="119">
        <f t="shared" si="12"/>
        <v>0</v>
      </c>
      <c r="AO3303" s="118">
        <f t="shared" si="13"/>
        <v>191256.64</v>
      </c>
      <c r="AP3303" s="121">
        <f t="shared" si="14"/>
        <v>0</v>
      </c>
      <c r="AQ3303" s="122"/>
      <c r="AR3303" s="119"/>
    </row>
    <row r="3304" ht="22.5" customHeight="1">
      <c r="A3304" s="89">
        <v>46233.0</v>
      </c>
      <c r="B3304" s="90">
        <v>0.4354166666666667</v>
      </c>
      <c r="C3304" s="91" t="s">
        <v>1174</v>
      </c>
      <c r="D3304" s="129" t="str">
        <f t="array" ref="D3304">XLOOKUP(C3304,'DS ST'!A:A,'DS ST'!B:B)</f>
        <v>D10</v>
      </c>
      <c r="E3304" s="94" t="str">
        <f t="array" ref="E3304">XLOOKUP($F3304,'GIÁ'!$A:$A,'GIÁ'!$E:$E)</f>
        <v>ĐÔNG</v>
      </c>
      <c r="F3304" s="94">
        <v>8.938535604238E12</v>
      </c>
      <c r="G3304" s="95" t="s">
        <v>3058</v>
      </c>
      <c r="H3304" s="95" t="s">
        <v>787</v>
      </c>
      <c r="I3304" s="96">
        <v>4.0</v>
      </c>
      <c r="J3304" s="96">
        <v>0.0</v>
      </c>
      <c r="K3304" s="98">
        <f t="shared" si="4"/>
        <v>4</v>
      </c>
      <c r="L3304" s="99" t="s">
        <v>6996</v>
      </c>
      <c r="M3304" s="100" t="s">
        <v>6997</v>
      </c>
      <c r="N3304" s="101" t="str">
        <f t="shared" si="139"/>
        <v>PT1590232-T0018938535604238</v>
      </c>
      <c r="O3304" s="128"/>
      <c r="P3304" s="100"/>
      <c r="Q3304" s="103">
        <f t="shared" si="166"/>
        <v>4</v>
      </c>
      <c r="R3304" s="161"/>
      <c r="S3304" s="105"/>
      <c r="T3304" s="106"/>
      <c r="U3304" s="107" t="s">
        <v>6557</v>
      </c>
      <c r="V3304" s="108" t="s">
        <v>756</v>
      </c>
      <c r="W3304" s="109" t="s">
        <v>1908</v>
      </c>
      <c r="X3304" s="110" t="str">
        <f t="shared" si="170"/>
        <v/>
      </c>
      <c r="Y3304" s="110" t="str">
        <f t="shared" si="173"/>
        <v/>
      </c>
      <c r="Z3304" s="109" t="s">
        <v>797</v>
      </c>
      <c r="AA3304" s="109" t="s">
        <v>802</v>
      </c>
      <c r="AB3304" s="106"/>
      <c r="AC3304" s="158"/>
      <c r="AD3304" s="160"/>
      <c r="AE3304" s="127"/>
      <c r="AF3304" s="113"/>
      <c r="AG3304" s="165" t="str">
        <f t="array" ref="AG3304">XLOOKUP(F3304,'CLV2'!A:A,'CLV2'!E:E)</f>
        <v>2.FISH AND SEAFOOD</v>
      </c>
      <c r="AH3304" s="115" t="str">
        <f t="array" ref="AH3304">XLOOKUP(F3304,'CLV2'!A:A,'CLV2'!F:F)</f>
        <v>3.FROZEN FISH AND SEAFOOD</v>
      </c>
      <c r="AI3304" s="115" t="str">
        <f t="shared" si="8"/>
        <v>Pack</v>
      </c>
      <c r="AJ3304" s="116">
        <f t="shared" si="9"/>
        <v>1</v>
      </c>
      <c r="AK3304" s="117" t="str">
        <f t="array" ref="AK3304">XLOOKUP(F3304,'GIÁ'!A:A,'GIÁ'!D:D)</f>
        <v>71175.79</v>
      </c>
      <c r="AL3304" s="118">
        <f t="shared" si="10"/>
        <v>284703.16</v>
      </c>
      <c r="AM3304" s="118">
        <f t="shared" si="11"/>
        <v>0</v>
      </c>
      <c r="AN3304" s="119">
        <f t="shared" si="12"/>
        <v>0</v>
      </c>
      <c r="AO3304" s="118">
        <f t="shared" si="13"/>
        <v>284703.16</v>
      </c>
      <c r="AP3304" s="121">
        <f t="shared" si="14"/>
        <v>0</v>
      </c>
      <c r="AQ3304" s="122"/>
      <c r="AR3304" s="119"/>
    </row>
    <row r="3305" ht="22.5" customHeight="1">
      <c r="A3305" s="89">
        <v>46233.0</v>
      </c>
      <c r="B3305" s="90">
        <v>0.4354166666666667</v>
      </c>
      <c r="C3305" s="91" t="s">
        <v>1174</v>
      </c>
      <c r="D3305" s="129" t="str">
        <f t="array" ref="D3305">XLOOKUP(C3305,'DS ST'!A:A,'DS ST'!B:B)</f>
        <v>D10</v>
      </c>
      <c r="E3305" s="94" t="str">
        <f t="array" ref="E3305">XLOOKUP($F3305,'GIÁ'!$A:$A,'GIÁ'!$E:$E)</f>
        <v>ĐÔNG</v>
      </c>
      <c r="F3305" s="94">
        <v>8.936190860464E12</v>
      </c>
      <c r="G3305" s="95" t="s">
        <v>2608</v>
      </c>
      <c r="H3305" s="95" t="s">
        <v>93</v>
      </c>
      <c r="I3305" s="96">
        <v>2.0</v>
      </c>
      <c r="J3305" s="96">
        <v>0.0</v>
      </c>
      <c r="K3305" s="98">
        <f t="shared" si="4"/>
        <v>2</v>
      </c>
      <c r="L3305" s="99" t="s">
        <v>6996</v>
      </c>
      <c r="M3305" s="100" t="s">
        <v>6997</v>
      </c>
      <c r="N3305" s="101" t="str">
        <f t="shared" si="139"/>
        <v>PT1590232-T0018936190860464</v>
      </c>
      <c r="O3305" s="128"/>
      <c r="P3305" s="100"/>
      <c r="Q3305" s="103">
        <f t="shared" si="166"/>
        <v>2</v>
      </c>
      <c r="R3305" s="161"/>
      <c r="S3305" s="105"/>
      <c r="T3305" s="106"/>
      <c r="U3305" s="107" t="s">
        <v>6543</v>
      </c>
      <c r="V3305" s="108" t="s">
        <v>756</v>
      </c>
      <c r="W3305" s="109" t="s">
        <v>1908</v>
      </c>
      <c r="X3305" s="110" t="str">
        <f t="shared" si="170"/>
        <v/>
      </c>
      <c r="Y3305" s="110" t="str">
        <f t="shared" si="173"/>
        <v/>
      </c>
      <c r="Z3305" s="109" t="s">
        <v>797</v>
      </c>
      <c r="AA3305" s="109" t="s">
        <v>802</v>
      </c>
      <c r="AB3305" s="106"/>
      <c r="AC3305" s="158"/>
      <c r="AD3305" s="160"/>
      <c r="AE3305" s="127"/>
      <c r="AF3305" s="113"/>
      <c r="AG3305" s="165" t="str">
        <f t="array" ref="AG3305">XLOOKUP(F3305,'CLV2'!A:A,'CLV2'!E:E)</f>
        <v>2.MEAT</v>
      </c>
      <c r="AH3305" s="115" t="str">
        <f t="array" ref="AH3305">XLOOKUP(F3305,'CLV2'!A:A,'CLV2'!F:F)</f>
        <v>3.FROZEN MEAT</v>
      </c>
      <c r="AI3305" s="115" t="str">
        <f t="shared" si="8"/>
        <v>Pack</v>
      </c>
      <c r="AJ3305" s="116">
        <f t="shared" si="9"/>
        <v>1</v>
      </c>
      <c r="AK3305" s="117" t="str">
        <f t="array" ref="AK3305">XLOOKUP(F3305,'GIÁ'!A:A,'GIÁ'!D:D)</f>
        <v>43621.31</v>
      </c>
      <c r="AL3305" s="118">
        <f t="shared" si="10"/>
        <v>87242.62</v>
      </c>
      <c r="AM3305" s="118">
        <f t="shared" si="11"/>
        <v>0</v>
      </c>
      <c r="AN3305" s="119">
        <f t="shared" si="12"/>
        <v>0</v>
      </c>
      <c r="AO3305" s="118">
        <f t="shared" si="13"/>
        <v>87242.62</v>
      </c>
      <c r="AP3305" s="121">
        <f t="shared" si="14"/>
        <v>0</v>
      </c>
      <c r="AQ3305" s="122"/>
      <c r="AR3305" s="119"/>
    </row>
    <row r="3306" ht="22.5" customHeight="1">
      <c r="A3306" s="89">
        <v>46233.0</v>
      </c>
      <c r="B3306" s="90">
        <v>0.4354166666666667</v>
      </c>
      <c r="C3306" s="91" t="s">
        <v>1174</v>
      </c>
      <c r="D3306" s="129" t="str">
        <f t="array" ref="D3306">XLOOKUP(C3306,'DS ST'!A:A,'DS ST'!B:B)</f>
        <v>D10</v>
      </c>
      <c r="E3306" s="94" t="str">
        <f t="array" ref="E3306">XLOOKUP($F3306,'GIÁ'!$A:$A,'GIÁ'!$E:$E)</f>
        <v>ĐÔNG</v>
      </c>
      <c r="F3306" s="94">
        <v>8.938559140026E12</v>
      </c>
      <c r="G3306" s="95" t="s">
        <v>3177</v>
      </c>
      <c r="H3306" s="95" t="s">
        <v>57</v>
      </c>
      <c r="I3306" s="96">
        <v>4.0</v>
      </c>
      <c r="J3306" s="96">
        <v>0.0</v>
      </c>
      <c r="K3306" s="98">
        <f t="shared" si="4"/>
        <v>4</v>
      </c>
      <c r="L3306" s="99" t="s">
        <v>6996</v>
      </c>
      <c r="M3306" s="100" t="s">
        <v>6997</v>
      </c>
      <c r="N3306" s="101" t="str">
        <f t="shared" si="139"/>
        <v>PT1590232-T0018938559140026</v>
      </c>
      <c r="O3306" s="128"/>
      <c r="P3306" s="100"/>
      <c r="Q3306" s="103">
        <f t="shared" si="166"/>
        <v>4</v>
      </c>
      <c r="R3306" s="161"/>
      <c r="S3306" s="105"/>
      <c r="T3306" s="106"/>
      <c r="U3306" s="107" t="s">
        <v>6544</v>
      </c>
      <c r="V3306" s="108" t="s">
        <v>756</v>
      </c>
      <c r="W3306" s="109" t="s">
        <v>1908</v>
      </c>
      <c r="X3306" s="110" t="str">
        <f t="shared" si="170"/>
        <v/>
      </c>
      <c r="Y3306" s="110" t="str">
        <f t="shared" si="173"/>
        <v/>
      </c>
      <c r="Z3306" s="109" t="s">
        <v>797</v>
      </c>
      <c r="AA3306" s="109" t="s">
        <v>802</v>
      </c>
      <c r="AB3306" s="106"/>
      <c r="AC3306" s="158"/>
      <c r="AD3306" s="160"/>
      <c r="AE3306" s="127"/>
      <c r="AF3306" s="113"/>
      <c r="AG3306" s="165" t="str">
        <f t="array" ref="AG3306">XLOOKUP(F3306,'CLV2'!A:A,'CLV2'!E:E)</f>
        <v>2.MEAT</v>
      </c>
      <c r="AH3306" s="115" t="str">
        <f t="array" ref="AH3306">XLOOKUP(F3306,'CLV2'!A:A,'CLV2'!F:F)</f>
        <v>3.FROZEN MEAT</v>
      </c>
      <c r="AI3306" s="115" t="str">
        <f t="shared" si="8"/>
        <v>Pack</v>
      </c>
      <c r="AJ3306" s="116">
        <f t="shared" si="9"/>
        <v>1</v>
      </c>
      <c r="AK3306" s="117" t="str">
        <f t="array" ref="AK3306">XLOOKUP(F3306,'GIÁ'!A:A,'GIÁ'!D:D)</f>
        <v>122581.24</v>
      </c>
      <c r="AL3306" s="118">
        <f t="shared" si="10"/>
        <v>490324.96</v>
      </c>
      <c r="AM3306" s="118">
        <f t="shared" si="11"/>
        <v>0</v>
      </c>
      <c r="AN3306" s="119">
        <f t="shared" si="12"/>
        <v>0</v>
      </c>
      <c r="AO3306" s="118">
        <f t="shared" si="13"/>
        <v>490324.96</v>
      </c>
      <c r="AP3306" s="121">
        <f t="shared" si="14"/>
        <v>0</v>
      </c>
      <c r="AQ3306" s="122"/>
      <c r="AR3306" s="119"/>
    </row>
    <row r="3307" ht="22.5" customHeight="1">
      <c r="A3307" s="89">
        <v>46233.0</v>
      </c>
      <c r="B3307" s="90">
        <v>0.4354166666666667</v>
      </c>
      <c r="C3307" s="91" t="s">
        <v>1174</v>
      </c>
      <c r="D3307" s="129" t="str">
        <f t="array" ref="D3307">XLOOKUP(C3307,'DS ST'!A:A,'DS ST'!B:B)</f>
        <v>D10</v>
      </c>
      <c r="E3307" s="94" t="str">
        <f t="array" ref="E3307">XLOOKUP($F3307,'GIÁ'!$A:$A,'GIÁ'!$E:$E)</f>
        <v>ĐÔNG</v>
      </c>
      <c r="F3307" s="94">
        <v>8.936187610461E12</v>
      </c>
      <c r="G3307" s="95" t="s">
        <v>2598</v>
      </c>
      <c r="H3307" s="95" t="s">
        <v>224</v>
      </c>
      <c r="I3307" s="96">
        <v>2.0</v>
      </c>
      <c r="J3307" s="96">
        <v>0.0</v>
      </c>
      <c r="K3307" s="98">
        <f t="shared" si="4"/>
        <v>2</v>
      </c>
      <c r="L3307" s="99" t="s">
        <v>6996</v>
      </c>
      <c r="M3307" s="100" t="s">
        <v>6997</v>
      </c>
      <c r="N3307" s="101" t="str">
        <f t="shared" si="139"/>
        <v>PT1590232-T0018936187610461</v>
      </c>
      <c r="O3307" s="128"/>
      <c r="P3307" s="100"/>
      <c r="Q3307" s="103">
        <f t="shared" si="166"/>
        <v>2</v>
      </c>
      <c r="R3307" s="161"/>
      <c r="S3307" s="105"/>
      <c r="T3307" s="106"/>
      <c r="U3307" s="107" t="s">
        <v>6726</v>
      </c>
      <c r="V3307" s="108" t="s">
        <v>756</v>
      </c>
      <c r="W3307" s="109" t="s">
        <v>1908</v>
      </c>
      <c r="X3307" s="110" t="str">
        <f t="shared" si="170"/>
        <v/>
      </c>
      <c r="Y3307" s="110" t="str">
        <f t="shared" si="173"/>
        <v/>
      </c>
      <c r="Z3307" s="109" t="s">
        <v>797</v>
      </c>
      <c r="AA3307" s="109" t="s">
        <v>802</v>
      </c>
      <c r="AB3307" s="106"/>
      <c r="AC3307" s="158"/>
      <c r="AD3307" s="160"/>
      <c r="AE3307" s="127"/>
      <c r="AF3307" s="113"/>
      <c r="AG3307" s="165" t="str">
        <f t="array" ref="AG3307">XLOOKUP(F3307,'CLV2'!A:A,'CLV2'!E:E)</f>
        <v>2.FISH AND SEAFOOD</v>
      </c>
      <c r="AH3307" s="115" t="str">
        <f t="array" ref="AH3307">XLOOKUP(F3307,'CLV2'!A:A,'CLV2'!F:F)</f>
        <v>3.FROZEN FISH AND SEAFOOD</v>
      </c>
      <c r="AI3307" s="115" t="str">
        <f t="shared" si="8"/>
        <v>Pack</v>
      </c>
      <c r="AJ3307" s="116">
        <f t="shared" si="9"/>
        <v>1</v>
      </c>
      <c r="AK3307" s="117" t="str">
        <f t="array" ref="AK3307">XLOOKUP(F3307,'GIÁ'!A:A,'GIÁ'!D:D)</f>
        <v>72715.05</v>
      </c>
      <c r="AL3307" s="118">
        <f t="shared" si="10"/>
        <v>145430.1</v>
      </c>
      <c r="AM3307" s="118">
        <f t="shared" si="11"/>
        <v>0</v>
      </c>
      <c r="AN3307" s="119">
        <f t="shared" si="12"/>
        <v>0</v>
      </c>
      <c r="AO3307" s="118">
        <f t="shared" si="13"/>
        <v>145430.1</v>
      </c>
      <c r="AP3307" s="121">
        <f t="shared" si="14"/>
        <v>0</v>
      </c>
      <c r="AQ3307" s="122"/>
      <c r="AR3307" s="119"/>
    </row>
    <row r="3308" ht="22.5" customHeight="1">
      <c r="A3308" s="89">
        <v>46233.0</v>
      </c>
      <c r="B3308" s="90">
        <v>0.45902777777777776</v>
      </c>
      <c r="C3308" s="91" t="s">
        <v>1174</v>
      </c>
      <c r="D3308" s="129" t="str">
        <f t="array" ref="D3308">XLOOKUP(C3308,'DS ST'!A:A,'DS ST'!B:B)</f>
        <v>D10</v>
      </c>
      <c r="E3308" s="94" t="str">
        <f t="array" ref="E3308">XLOOKUP($F3308,'GIÁ'!$A:$A,'GIÁ'!$E:$E)</f>
        <v>MÁT</v>
      </c>
      <c r="F3308" s="94">
        <v>8.935007101059E12</v>
      </c>
      <c r="G3308" s="95" t="s">
        <v>1777</v>
      </c>
      <c r="H3308" s="95" t="s">
        <v>57</v>
      </c>
      <c r="I3308" s="96">
        <v>2.0</v>
      </c>
      <c r="J3308" s="96">
        <v>0.0</v>
      </c>
      <c r="K3308" s="98">
        <f t="shared" si="4"/>
        <v>2</v>
      </c>
      <c r="L3308" s="99" t="s">
        <v>6998</v>
      </c>
      <c r="M3308" s="100" t="s">
        <v>6999</v>
      </c>
      <c r="N3308" s="101" t="str">
        <f t="shared" si="139"/>
        <v>TRBD1060798935007101059</v>
      </c>
      <c r="O3308" s="128"/>
      <c r="P3308" s="100"/>
      <c r="Q3308" s="103">
        <f t="shared" si="166"/>
        <v>2</v>
      </c>
      <c r="R3308" s="161"/>
      <c r="S3308" s="105"/>
      <c r="T3308" s="106"/>
      <c r="U3308" s="107"/>
      <c r="V3308" s="108" t="s">
        <v>756</v>
      </c>
      <c r="W3308" s="109" t="s">
        <v>1312</v>
      </c>
      <c r="X3308" s="110" t="str">
        <f t="shared" si="170"/>
        <v/>
      </c>
      <c r="Y3308" s="110" t="str">
        <f t="shared" si="173"/>
        <v/>
      </c>
      <c r="Z3308" s="139" t="str">
        <f t="shared" ref="Z3308:Z3311" si="175">IF(N(Q3308)&lt;=0,"",IF(ISNUMBER(SEARCH("Thiếu kiện",V3308)),"Kho đông mát",IF(AND(N(Q3308)&gt;0,N(P3308)&gt;0,OR(ISNUMBER(SEARCH("Hình KDB",U3308)),ISNUMBER(SEARCH("Hình tele",U3308)),ISNUMBER(SEARCH("sai code",U3308)),ISNUMBER(SEARCH("ST nhận",U3308)))),"Kho đông mát",IF(AND(W3308="DC giao thiếu",OR(ISNUMBER(SEARCH("Hình KDB",U3308)),ISNUMBER(SEARCH("Hình tele",U3308)),ISNUMBER(SEARCH("sai code",U3308)))),"Kho đông mát",IF(W3308="DC giao thiếu","Chưa xác định",IF(AND(W3308="DC pick sai",OR(ISNUMBER(SEARCH("Hình KDB",U3308)),ISNUMBER(SEARCH("Hình tele",U3308)),ISNUMBER(SEARCH("sai code",U3308)),ISNUMBER(SEARCH("ST nhận",U3308)))),"Kho đông mát",IF(W3308="DC pick sai","Chưa xác định",IF(AND(W3308="Hao hụt",N(O3308)&gt;0,OR(ISNUMBER(SEARCH("Hình KDB",U3308)),ISNUMBER(SEARCH("Hình tele",U3308)),ISNUMBER(SEARCH("sai code",U3308)),ISNUMBER(SEARCH("ST nhận",U3308)))),"Kho đông mát",IF(W3308="Hao hụt","Chưa xác định",IF(OR(W3308="VT giao sai điểm",W3308="Không đạt nhiệt độ",W3308="TX giao thiếu kiện",W3308="Hàng không đạt CL"),"Kho đông mát",IF(W3308="Chưa xác định","Chưa xác định",IF(N(P3308)&gt;0,"Chưa xác định",""))))))))))))</f>
        <v>Chưa xác định</v>
      </c>
      <c r="AA3308" s="109" t="s">
        <v>5260</v>
      </c>
      <c r="AB3308" s="106"/>
      <c r="AC3308" s="158"/>
      <c r="AD3308" s="160"/>
      <c r="AE3308" s="127"/>
      <c r="AF3308" s="113"/>
      <c r="AG3308" s="165" t="str">
        <f t="array" ref="AG3308">XLOOKUP(F3308,'CLV2'!A:A,'CLV2'!E:E)</f>
        <v>2.DAIRY</v>
      </c>
      <c r="AH3308" s="115" t="str">
        <f t="array" ref="AH3308">XLOOKUP(F3308,'CLV2'!A:A,'CLV2'!F:F)</f>
        <v>3.FRESH MILK</v>
      </c>
      <c r="AI3308" s="115" t="str">
        <f t="shared" si="8"/>
        <v>Pack</v>
      </c>
      <c r="AJ3308" s="116">
        <f t="shared" si="9"/>
        <v>1</v>
      </c>
      <c r="AK3308" s="117" t="str">
        <f t="array" ref="AK3308">XLOOKUP(F3308,'GIÁ'!A:A,'GIÁ'!D:D)</f>
        <v>28687.46</v>
      </c>
      <c r="AL3308" s="118">
        <f t="shared" si="10"/>
        <v>57374.92</v>
      </c>
      <c r="AM3308" s="118">
        <f t="shared" si="11"/>
        <v>0</v>
      </c>
      <c r="AN3308" s="119">
        <f t="shared" si="12"/>
        <v>0</v>
      </c>
      <c r="AO3308" s="118">
        <f t="shared" si="13"/>
        <v>0</v>
      </c>
      <c r="AP3308" s="121">
        <f t="shared" si="14"/>
        <v>57374.92</v>
      </c>
      <c r="AQ3308" s="122"/>
      <c r="AR3308" s="119"/>
    </row>
    <row r="3309" ht="22.5" customHeight="1">
      <c r="A3309" s="89">
        <v>46233.0</v>
      </c>
      <c r="B3309" s="90">
        <v>0.4444444444444444</v>
      </c>
      <c r="C3309" s="91" t="s">
        <v>1263</v>
      </c>
      <c r="D3309" s="129" t="str">
        <f t="array" ref="D3309">XLOOKUP(C3309,'DS ST'!A:A,'DS ST'!B:B)</f>
        <v>HHM</v>
      </c>
      <c r="E3309" s="94" t="str">
        <f t="array" ref="E3309">XLOOKUP($F3309,'GIÁ'!$A:$A,'GIÁ'!$E:$E)</f>
        <v>MÁT</v>
      </c>
      <c r="F3309" s="94">
        <v>8.850329183715E12</v>
      </c>
      <c r="G3309" s="95" t="s">
        <v>1456</v>
      </c>
      <c r="H3309" s="95" t="s">
        <v>57</v>
      </c>
      <c r="I3309" s="96">
        <v>2.0</v>
      </c>
      <c r="J3309" s="96">
        <v>0.0</v>
      </c>
      <c r="K3309" s="98">
        <f t="shared" si="4"/>
        <v>2</v>
      </c>
      <c r="L3309" s="99" t="s">
        <v>7000</v>
      </c>
      <c r="M3309" s="100" t="s">
        <v>7001</v>
      </c>
      <c r="N3309" s="101" t="str">
        <f t="shared" si="139"/>
        <v>TRBHHM5048850329183715</v>
      </c>
      <c r="O3309" s="128"/>
      <c r="P3309" s="100"/>
      <c r="Q3309" s="103">
        <f t="shared" si="166"/>
        <v>2</v>
      </c>
      <c r="R3309" s="161"/>
      <c r="S3309" s="105"/>
      <c r="T3309" s="106"/>
      <c r="U3309" s="107"/>
      <c r="V3309" s="108" t="s">
        <v>756</v>
      </c>
      <c r="W3309" s="109" t="s">
        <v>1312</v>
      </c>
      <c r="X3309" s="110" t="str">
        <f t="shared" si="170"/>
        <v/>
      </c>
      <c r="Y3309" s="110" t="str">
        <f t="shared" si="173"/>
        <v/>
      </c>
      <c r="Z3309" s="139" t="str">
        <f t="shared" si="175"/>
        <v>Chưa xác định</v>
      </c>
      <c r="AA3309" s="109" t="s">
        <v>5260</v>
      </c>
      <c r="AB3309" s="106"/>
      <c r="AC3309" s="158"/>
      <c r="AD3309" s="160"/>
      <c r="AE3309" s="127"/>
      <c r="AF3309" s="113"/>
      <c r="AG3309" s="165" t="str">
        <f t="array" ref="AG3309">XLOOKUP(F3309,'CLV2'!A:A,'CLV2'!E:E)</f>
        <v>2.DAIRY</v>
      </c>
      <c r="AH3309" s="115" t="str">
        <f t="array" ref="AH3309">XLOOKUP(F3309,'CLV2'!A:A,'CLV2'!F:F)</f>
        <v>3.FRESH MILK</v>
      </c>
      <c r="AI3309" s="115" t="str">
        <f t="shared" si="8"/>
        <v>Pack</v>
      </c>
      <c r="AJ3309" s="116">
        <f t="shared" si="9"/>
        <v>1</v>
      </c>
      <c r="AK3309" s="117" t="str">
        <f t="array" ref="AK3309">XLOOKUP(F3309,'GIÁ'!A:A,'GIÁ'!D:D)</f>
        <v>55260.51</v>
      </c>
      <c r="AL3309" s="118">
        <f t="shared" si="10"/>
        <v>110521.02</v>
      </c>
      <c r="AM3309" s="118">
        <f t="shared" si="11"/>
        <v>0</v>
      </c>
      <c r="AN3309" s="119">
        <f t="shared" si="12"/>
        <v>0</v>
      </c>
      <c r="AO3309" s="118">
        <f t="shared" si="13"/>
        <v>0</v>
      </c>
      <c r="AP3309" s="121">
        <f t="shared" si="14"/>
        <v>110521.02</v>
      </c>
      <c r="AQ3309" s="122"/>
      <c r="AR3309" s="119"/>
    </row>
    <row r="3310" ht="22.5" customHeight="1">
      <c r="A3310" s="89">
        <v>46233.0</v>
      </c>
      <c r="B3310" s="90">
        <v>0.4444444444444444</v>
      </c>
      <c r="C3310" s="91" t="s">
        <v>1263</v>
      </c>
      <c r="D3310" s="129" t="str">
        <f t="array" ref="D3310">XLOOKUP(C3310,'DS ST'!A:A,'DS ST'!B:B)</f>
        <v>HHM</v>
      </c>
      <c r="E3310" s="94" t="str">
        <f t="array" ref="E3310">XLOOKUP($F3310,'GIÁ'!$A:$A,'GIÁ'!$E:$E)</f>
        <v>MÁT</v>
      </c>
      <c r="F3310" s="94">
        <v>8.850393801379E12</v>
      </c>
      <c r="G3310" s="95" t="s">
        <v>1503</v>
      </c>
      <c r="H3310" s="95" t="s">
        <v>1145</v>
      </c>
      <c r="I3310" s="96">
        <v>2.0</v>
      </c>
      <c r="J3310" s="96">
        <v>0.0</v>
      </c>
      <c r="K3310" s="98">
        <f t="shared" si="4"/>
        <v>2</v>
      </c>
      <c r="L3310" s="99" t="s">
        <v>7000</v>
      </c>
      <c r="M3310" s="100" t="s">
        <v>7001</v>
      </c>
      <c r="N3310" s="101" t="str">
        <f t="shared" si="139"/>
        <v>TRBHHM5048850393801379</v>
      </c>
      <c r="O3310" s="128"/>
      <c r="P3310" s="100"/>
      <c r="Q3310" s="103">
        <f t="shared" si="166"/>
        <v>2</v>
      </c>
      <c r="R3310" s="161"/>
      <c r="S3310" s="105"/>
      <c r="T3310" s="106"/>
      <c r="U3310" s="107"/>
      <c r="V3310" s="108" t="s">
        <v>756</v>
      </c>
      <c r="W3310" s="109" t="s">
        <v>1312</v>
      </c>
      <c r="X3310" s="110" t="str">
        <f t="shared" si="170"/>
        <v/>
      </c>
      <c r="Y3310" s="110" t="str">
        <f t="shared" si="173"/>
        <v/>
      </c>
      <c r="Z3310" s="139" t="str">
        <f t="shared" si="175"/>
        <v>Chưa xác định</v>
      </c>
      <c r="AA3310" s="109" t="s">
        <v>5260</v>
      </c>
      <c r="AB3310" s="106"/>
      <c r="AC3310" s="158"/>
      <c r="AD3310" s="160"/>
      <c r="AE3310" s="127"/>
      <c r="AF3310" s="113"/>
      <c r="AG3310" s="165" t="str">
        <f t="array" ref="AG3310">XLOOKUP(F3310,'CLV2'!A:A,'CLV2'!E:E)</f>
        <v>2.DAIRY</v>
      </c>
      <c r="AH3310" s="115" t="str">
        <f t="array" ref="AH3310">XLOOKUP(F3310,'CLV2'!A:A,'CLV2'!F:F)</f>
        <v>3.DRINKING YOGURT</v>
      </c>
      <c r="AI3310" s="115" t="str">
        <f t="shared" si="8"/>
        <v>Pack</v>
      </c>
      <c r="AJ3310" s="116">
        <f t="shared" si="9"/>
        <v>1</v>
      </c>
      <c r="AK3310" s="117" t="str">
        <f t="array" ref="AK3310">XLOOKUP(F3310,'GIÁ'!A:A,'GIÁ'!D:D)</f>
        <v>15576.02</v>
      </c>
      <c r="AL3310" s="118">
        <f t="shared" si="10"/>
        <v>31152.04</v>
      </c>
      <c r="AM3310" s="118">
        <f t="shared" si="11"/>
        <v>0</v>
      </c>
      <c r="AN3310" s="119">
        <f t="shared" si="12"/>
        <v>0</v>
      </c>
      <c r="AO3310" s="118">
        <f t="shared" si="13"/>
        <v>0</v>
      </c>
      <c r="AP3310" s="121">
        <f t="shared" si="14"/>
        <v>31152.04</v>
      </c>
      <c r="AQ3310" s="122"/>
      <c r="AR3310" s="119"/>
    </row>
    <row r="3311" ht="22.5" customHeight="1">
      <c r="A3311" s="89">
        <v>46233.0</v>
      </c>
      <c r="B3311" s="90">
        <v>0.46111111111111114</v>
      </c>
      <c r="C3311" s="91" t="s">
        <v>1265</v>
      </c>
      <c r="D3311" s="129" t="str">
        <f t="array" ref="D3311">XLOOKUP(C3311,'DS ST'!A:A,'DS ST'!B:B)</f>
        <v>HHT</v>
      </c>
      <c r="E3311" s="94" t="str">
        <f t="array" ref="E3311">XLOOKUP($F3311,'GIÁ'!$A:$A,'GIÁ'!$E:$E)</f>
        <v>MÁT</v>
      </c>
      <c r="F3311" s="94">
        <v>8.934673601825E12</v>
      </c>
      <c r="G3311" s="95" t="s">
        <v>1687</v>
      </c>
      <c r="H3311" s="95" t="s">
        <v>57</v>
      </c>
      <c r="I3311" s="96">
        <v>76.0</v>
      </c>
      <c r="J3311" s="96">
        <v>16.0</v>
      </c>
      <c r="K3311" s="98">
        <f t="shared" si="4"/>
        <v>60</v>
      </c>
      <c r="L3311" s="99" t="s">
        <v>7002</v>
      </c>
      <c r="M3311" s="100" t="s">
        <v>7003</v>
      </c>
      <c r="N3311" s="101" t="str">
        <f t="shared" si="139"/>
        <v>TRBHHT50878934673601825</v>
      </c>
      <c r="O3311" s="128"/>
      <c r="P3311" s="100"/>
      <c r="Q3311" s="103">
        <f t="shared" si="166"/>
        <v>60</v>
      </c>
      <c r="R3311" s="161"/>
      <c r="S3311" s="105"/>
      <c r="T3311" s="106"/>
      <c r="U3311" s="107"/>
      <c r="V3311" s="108" t="s">
        <v>756</v>
      </c>
      <c r="W3311" s="109" t="s">
        <v>1312</v>
      </c>
      <c r="X3311" s="110" t="str">
        <f t="shared" si="170"/>
        <v/>
      </c>
      <c r="Y3311" s="110" t="str">
        <f t="shared" si="173"/>
        <v/>
      </c>
      <c r="Z3311" s="139" t="str">
        <f t="shared" si="175"/>
        <v>Chưa xác định</v>
      </c>
      <c r="AA3311" s="109" t="s">
        <v>5260</v>
      </c>
      <c r="AB3311" s="106"/>
      <c r="AC3311" s="158"/>
      <c r="AD3311" s="160"/>
      <c r="AE3311" s="127"/>
      <c r="AF3311" s="113"/>
      <c r="AG3311" s="165" t="str">
        <f t="array" ref="AG3311">XLOOKUP(F3311,'CLV2'!A:A,'CLV2'!E:E)</f>
        <v>2.DAIRY</v>
      </c>
      <c r="AH3311" s="115" t="str">
        <f t="array" ref="AH3311">XLOOKUP(F3311,'CLV2'!A:A,'CLV2'!F:F)</f>
        <v>3.YOGURT</v>
      </c>
      <c r="AI3311" s="115" t="str">
        <f t="shared" si="8"/>
        <v>Pack</v>
      </c>
      <c r="AJ3311" s="116">
        <f t="shared" si="9"/>
        <v>0.7894736842</v>
      </c>
      <c r="AK3311" s="117" t="str">
        <f t="array" ref="AK3311">XLOOKUP(F3311,'GIÁ'!A:A,'GIÁ'!D:D)</f>
        <v>6731.41</v>
      </c>
      <c r="AL3311" s="118">
        <f t="shared" si="10"/>
        <v>403884.6</v>
      </c>
      <c r="AM3311" s="118">
        <f t="shared" si="11"/>
        <v>0</v>
      </c>
      <c r="AN3311" s="119">
        <f t="shared" si="12"/>
        <v>0</v>
      </c>
      <c r="AO3311" s="118">
        <f t="shared" si="13"/>
        <v>0</v>
      </c>
      <c r="AP3311" s="121">
        <f t="shared" si="14"/>
        <v>403884.6</v>
      </c>
      <c r="AQ3311" s="122"/>
      <c r="AR3311" s="119"/>
    </row>
    <row r="3312" ht="22.5" customHeight="1">
      <c r="A3312" s="89">
        <v>46233.0</v>
      </c>
      <c r="B3312" s="90">
        <v>0.46805555555555556</v>
      </c>
      <c r="C3312" s="91" t="s">
        <v>1368</v>
      </c>
      <c r="D3312" s="129" t="str">
        <f t="array" ref="D3312">XLOOKUP(C3312,'DS ST'!A:A,'DS ST'!B:B)</f>
        <v>LVY</v>
      </c>
      <c r="E3312" s="94" t="str">
        <f t="array" ref="E3312">XLOOKUP($F3312,'GIÁ'!$A:$A,'GIÁ'!$E:$E)</f>
        <v>MÁT</v>
      </c>
      <c r="F3312" s="94">
        <v>10606.0</v>
      </c>
      <c r="G3312" s="95" t="s">
        <v>106</v>
      </c>
      <c r="H3312" s="95" t="s">
        <v>57</v>
      </c>
      <c r="I3312" s="96">
        <v>6.0</v>
      </c>
      <c r="J3312" s="96">
        <v>0.0</v>
      </c>
      <c r="K3312" s="98">
        <f t="shared" si="4"/>
        <v>6</v>
      </c>
      <c r="L3312" s="99" t="s">
        <v>7004</v>
      </c>
      <c r="M3312" s="100" t="s">
        <v>7005</v>
      </c>
      <c r="N3312" s="101" t="str">
        <f t="shared" si="139"/>
        <v>TRBLTRBLVY6266VY625610606</v>
      </c>
      <c r="O3312" s="128"/>
      <c r="P3312" s="145">
        <v>6.0</v>
      </c>
      <c r="Q3312" s="103">
        <f t="shared" si="166"/>
        <v>0</v>
      </c>
      <c r="R3312" s="161" t="s">
        <v>2005</v>
      </c>
      <c r="S3312" s="105"/>
      <c r="T3312" s="106"/>
      <c r="U3312" s="107"/>
      <c r="V3312" s="108" t="s">
        <v>756</v>
      </c>
      <c r="W3312" s="109" t="s">
        <v>1908</v>
      </c>
      <c r="X3312" s="110" t="s">
        <v>6973</v>
      </c>
      <c r="Y3312" s="110" t="s">
        <v>511</v>
      </c>
      <c r="Z3312" s="139" t="s">
        <v>6973</v>
      </c>
      <c r="AA3312" s="109" t="s">
        <v>802</v>
      </c>
      <c r="AB3312" s="106"/>
      <c r="AC3312" s="158"/>
      <c r="AD3312" s="160"/>
      <c r="AE3312" s="127"/>
      <c r="AF3312" s="113"/>
      <c r="AG3312" s="165" t="str">
        <f t="array" ref="AG3312">XLOOKUP(F3312,'CLV2'!A:A,'CLV2'!E:E)</f>
        <v>2.FRUITS</v>
      </c>
      <c r="AH3312" s="115" t="str">
        <f t="array" ref="AH3312">XLOOKUP(F3312,'CLV2'!A:A,'CLV2'!F:F)</f>
        <v>3.IMPORT FRUITS</v>
      </c>
      <c r="AI3312" s="115" t="str">
        <f t="shared" si="8"/>
        <v>Pack</v>
      </c>
      <c r="AJ3312" s="116">
        <f t="shared" si="9"/>
        <v>1</v>
      </c>
      <c r="AK3312" s="117" t="str">
        <f t="array" ref="AK3312">XLOOKUP(F3312,'GIÁ'!A:A,'GIÁ'!D:D)</f>
        <v>73847.38</v>
      </c>
      <c r="AL3312" s="118">
        <f t="shared" si="10"/>
        <v>443084.28</v>
      </c>
      <c r="AM3312" s="118">
        <f t="shared" si="11"/>
        <v>0</v>
      </c>
      <c r="AN3312" s="119">
        <f t="shared" si="12"/>
        <v>443084.28</v>
      </c>
      <c r="AO3312" s="118">
        <f t="shared" si="13"/>
        <v>0</v>
      </c>
      <c r="AP3312" s="121">
        <f t="shared" si="14"/>
        <v>0</v>
      </c>
      <c r="AQ3312" s="122"/>
      <c r="AR3312" s="119"/>
    </row>
    <row r="3313" ht="22.5" customHeight="1">
      <c r="A3313" s="89">
        <v>46233.0</v>
      </c>
      <c r="B3313" s="90">
        <v>0.46805555555555556</v>
      </c>
      <c r="C3313" s="91" t="s">
        <v>1368</v>
      </c>
      <c r="D3313" s="129" t="str">
        <f t="array" ref="D3313">XLOOKUP(C3313,'DS ST'!A:A,'DS ST'!B:B)</f>
        <v>LVY</v>
      </c>
      <c r="E3313" s="94" t="str">
        <f t="array" ref="E3313">XLOOKUP($F3313,'GIÁ'!$A:$A,'GIÁ'!$E:$E)</f>
        <v>MÁT</v>
      </c>
      <c r="F3313" s="94">
        <v>8.936204030586E12</v>
      </c>
      <c r="G3313" s="95" t="s">
        <v>2661</v>
      </c>
      <c r="H3313" s="95" t="s">
        <v>224</v>
      </c>
      <c r="I3313" s="96">
        <v>1.0</v>
      </c>
      <c r="J3313" s="96">
        <v>0.0</v>
      </c>
      <c r="K3313" s="98">
        <f t="shared" si="4"/>
        <v>1</v>
      </c>
      <c r="L3313" s="99" t="s">
        <v>7004</v>
      </c>
      <c r="M3313" s="100" t="s">
        <v>7006</v>
      </c>
      <c r="N3313" s="101" t="str">
        <f t="shared" si="139"/>
        <v>TRBLVY60068936204030586</v>
      </c>
      <c r="O3313" s="128"/>
      <c r="P3313" s="145">
        <v>1.0</v>
      </c>
      <c r="Q3313" s="103">
        <f t="shared" si="166"/>
        <v>0</v>
      </c>
      <c r="R3313" s="161" t="s">
        <v>7007</v>
      </c>
      <c r="S3313" s="105"/>
      <c r="T3313" s="106"/>
      <c r="U3313" s="107"/>
      <c r="V3313" s="108" t="s">
        <v>756</v>
      </c>
      <c r="W3313" s="109" t="s">
        <v>1908</v>
      </c>
      <c r="X3313" s="110" t="str">
        <f t="shared" ref="X3313:X4407" si="176">IF(VALUE(O3313)&lt;=0,"",IF(TRIM(W3313)="Hao hụt","Hao hụt","Hao hụt"))</f>
        <v/>
      </c>
      <c r="Y3313" s="110" t="str">
        <f t="shared" ref="Y3313:Y3390" si="177">IF(AND(N(P3313)&gt;0,OR(W3313="DC giao bù",W3313="VT giao sai điểm",W3313="ST nhập thiếu",W3313="DC pick sai",W3313="ST kiểm sai QT",W3313="ST thông tin sai/không phản hồi",W3313="DC thao tác sai")),"Siêu thị","")</f>
        <v>Siêu thị</v>
      </c>
      <c r="Z3313" s="139" t="str">
        <f t="shared" ref="Z3313:Z3322" si="178">IF(N(Q3313)&lt;=0,"",IF(ISNUMBER(SEARCH("Thiếu kiện",V3313)),"Kho đông mát",IF(AND(N(Q3313)&gt;0,N(P3313)&gt;0,OR(ISNUMBER(SEARCH("Hình KDB",U3313)),ISNUMBER(SEARCH("Hình tele",U3313)),ISNUMBER(SEARCH("sai code",U3313)),ISNUMBER(SEARCH("ST nhận",U3313)))),"Kho đông mát",IF(AND(W3313="DC giao thiếu",OR(ISNUMBER(SEARCH("Hình KDB",U3313)),ISNUMBER(SEARCH("Hình tele",U3313)),ISNUMBER(SEARCH("sai code",U3313)))),"Kho đông mát",IF(W3313="DC giao thiếu","Chưa xác định",IF(AND(W3313="DC pick sai",OR(ISNUMBER(SEARCH("Hình KDB",U3313)),ISNUMBER(SEARCH("Hình tele",U3313)),ISNUMBER(SEARCH("sai code",U3313)),ISNUMBER(SEARCH("ST nhận",U3313)))),"Kho đông mát",IF(W3313="DC pick sai","Chưa xác định",IF(AND(W3313="Hao hụt",N(O3313)&gt;0,OR(ISNUMBER(SEARCH("Hình KDB",U3313)),ISNUMBER(SEARCH("Hình tele",U3313)),ISNUMBER(SEARCH("sai code",U3313)),ISNUMBER(SEARCH("ST nhận",U3313)))),"Kho đông mát",IF(W3313="Hao hụt","Chưa xác định",IF(OR(W3313="VT giao sai điểm",W3313="Không đạt nhiệt độ",W3313="TX giao thiếu kiện",W3313="Hàng không đạt CL"),"Kho đông mát",IF(W3313="Chưa xác định","Chưa xác định",IF(N(P3313)&gt;0,"Chưa xác định",""))))))))))))</f>
        <v/>
      </c>
      <c r="AA3313" s="109" t="s">
        <v>802</v>
      </c>
      <c r="AB3313" s="106"/>
      <c r="AC3313" s="158"/>
      <c r="AD3313" s="160"/>
      <c r="AE3313" s="127"/>
      <c r="AF3313" s="113"/>
      <c r="AG3313" s="165" t="str">
        <f t="array" ref="AG3313">XLOOKUP(F3313,'CLV2'!A:A,'CLV2'!E:E)</f>
        <v>2.VEGETABLES</v>
      </c>
      <c r="AH3313" s="115" t="str">
        <f t="array" ref="AH3313">XLOOKUP(F3313,'CLV2'!A:A,'CLV2'!F:F)</f>
        <v>3.PROCESSED VEGGIES</v>
      </c>
      <c r="AI3313" s="115" t="str">
        <f t="shared" si="8"/>
        <v>Pack</v>
      </c>
      <c r="AJ3313" s="116">
        <f t="shared" si="9"/>
        <v>1</v>
      </c>
      <c r="AK3313" s="117" t="str">
        <f t="array" ref="AK3313">XLOOKUP(F3313,'GIÁ'!A:A,'GIÁ'!D:D)</f>
        <v>19972.85</v>
      </c>
      <c r="AL3313" s="118">
        <f t="shared" si="10"/>
        <v>19972.85</v>
      </c>
      <c r="AM3313" s="118">
        <f t="shared" si="11"/>
        <v>0</v>
      </c>
      <c r="AN3313" s="119">
        <f t="shared" si="12"/>
        <v>19972.85</v>
      </c>
      <c r="AO3313" s="118">
        <f t="shared" si="13"/>
        <v>0</v>
      </c>
      <c r="AP3313" s="121">
        <f t="shared" si="14"/>
        <v>0</v>
      </c>
      <c r="AQ3313" s="122"/>
      <c r="AR3313" s="119"/>
    </row>
    <row r="3314" ht="22.5" customHeight="1">
      <c r="A3314" s="89">
        <v>46233.0</v>
      </c>
      <c r="B3314" s="90">
        <v>0.46805555555555556</v>
      </c>
      <c r="C3314" s="91" t="s">
        <v>1368</v>
      </c>
      <c r="D3314" s="129" t="str">
        <f t="array" ref="D3314">XLOOKUP(C3314,'DS ST'!A:A,'DS ST'!B:B)</f>
        <v>LVY</v>
      </c>
      <c r="E3314" s="94" t="str">
        <f t="array" ref="E3314">XLOOKUP($F3314,'GIÁ'!$A:$A,'GIÁ'!$E:$E)</f>
        <v>MÁT</v>
      </c>
      <c r="F3314" s="94">
        <v>11751.0</v>
      </c>
      <c r="G3314" s="95" t="s">
        <v>1045</v>
      </c>
      <c r="H3314" s="95" t="s">
        <v>75</v>
      </c>
      <c r="I3314" s="96">
        <v>2.0</v>
      </c>
      <c r="J3314" s="96">
        <v>0.0</v>
      </c>
      <c r="K3314" s="98">
        <f t="shared" si="4"/>
        <v>2</v>
      </c>
      <c r="L3314" s="99" t="s">
        <v>7004</v>
      </c>
      <c r="M3314" s="100" t="s">
        <v>7008</v>
      </c>
      <c r="N3314" s="101" t="str">
        <f t="shared" si="139"/>
        <v>TRBLVY601111751</v>
      </c>
      <c r="O3314" s="128"/>
      <c r="P3314" s="145">
        <v>2.0</v>
      </c>
      <c r="Q3314" s="103">
        <f t="shared" si="166"/>
        <v>0</v>
      </c>
      <c r="R3314" s="161" t="s">
        <v>7009</v>
      </c>
      <c r="S3314" s="105"/>
      <c r="T3314" s="106"/>
      <c r="U3314" s="107"/>
      <c r="V3314" s="108" t="s">
        <v>756</v>
      </c>
      <c r="W3314" s="109" t="s">
        <v>1908</v>
      </c>
      <c r="X3314" s="110" t="str">
        <f t="shared" si="176"/>
        <v/>
      </c>
      <c r="Y3314" s="110" t="str">
        <f t="shared" si="177"/>
        <v>Siêu thị</v>
      </c>
      <c r="Z3314" s="139" t="str">
        <f t="shared" si="178"/>
        <v/>
      </c>
      <c r="AA3314" s="109" t="s">
        <v>802</v>
      </c>
      <c r="AB3314" s="106"/>
      <c r="AC3314" s="158"/>
      <c r="AD3314" s="160"/>
      <c r="AE3314" s="127"/>
      <c r="AF3314" s="113"/>
      <c r="AG3314" s="165" t="str">
        <f t="array" ref="AG3314">XLOOKUP(F3314,'CLV2'!A:A,'CLV2'!E:E)</f>
        <v>2.FRUITS</v>
      </c>
      <c r="AH3314" s="115" t="str">
        <f t="array" ref="AH3314">XLOOKUP(F3314,'CLV2'!A:A,'CLV2'!F:F)</f>
        <v>3.IMPORT FRUITS</v>
      </c>
      <c r="AI3314" s="115" t="str">
        <f t="shared" si="8"/>
        <v>Pack</v>
      </c>
      <c r="AJ3314" s="116">
        <f t="shared" si="9"/>
        <v>1</v>
      </c>
      <c r="AK3314" s="117" t="str">
        <f t="array" ref="AK3314">XLOOKUP(F3314,'GIÁ'!A:A,'GIÁ'!D:D)</f>
        <v>64445.12</v>
      </c>
      <c r="AL3314" s="118">
        <f t="shared" si="10"/>
        <v>128890.24</v>
      </c>
      <c r="AM3314" s="118">
        <f t="shared" si="11"/>
        <v>0</v>
      </c>
      <c r="AN3314" s="119">
        <f t="shared" si="12"/>
        <v>128890.24</v>
      </c>
      <c r="AO3314" s="118">
        <f t="shared" si="13"/>
        <v>0</v>
      </c>
      <c r="AP3314" s="121">
        <f t="shared" si="14"/>
        <v>0</v>
      </c>
      <c r="AQ3314" s="122"/>
      <c r="AR3314" s="119"/>
    </row>
    <row r="3315" ht="22.5" customHeight="1">
      <c r="A3315" s="89">
        <v>46233.0</v>
      </c>
      <c r="B3315" s="90">
        <v>0.46805555555555556</v>
      </c>
      <c r="C3315" s="91" t="s">
        <v>1368</v>
      </c>
      <c r="D3315" s="129" t="str">
        <f t="array" ref="D3315">XLOOKUP(C3315,'DS ST'!A:A,'DS ST'!B:B)</f>
        <v>LVY</v>
      </c>
      <c r="E3315" s="94" t="str">
        <f t="array" ref="E3315">XLOOKUP($F3315,'GIÁ'!$A:$A,'GIÁ'!$E:$E)</f>
        <v>MÁT</v>
      </c>
      <c r="F3315" s="94">
        <v>8.935117700036E12</v>
      </c>
      <c r="G3315" s="95" t="s">
        <v>1911</v>
      </c>
      <c r="H3315" s="95" t="s">
        <v>1197</v>
      </c>
      <c r="I3315" s="96">
        <v>6.0</v>
      </c>
      <c r="J3315" s="96">
        <v>5.0</v>
      </c>
      <c r="K3315" s="98">
        <f t="shared" si="4"/>
        <v>1</v>
      </c>
      <c r="L3315" s="99" t="s">
        <v>7004</v>
      </c>
      <c r="M3315" s="100" t="s">
        <v>7008</v>
      </c>
      <c r="N3315" s="101" t="str">
        <f t="shared" si="139"/>
        <v>TRBLVY60118935117700036</v>
      </c>
      <c r="O3315" s="128"/>
      <c r="P3315" s="100"/>
      <c r="Q3315" s="103">
        <f t="shared" si="166"/>
        <v>1</v>
      </c>
      <c r="R3315" s="161"/>
      <c r="S3315" s="105"/>
      <c r="T3315" s="106"/>
      <c r="U3315" s="107"/>
      <c r="V3315" s="108" t="s">
        <v>756</v>
      </c>
      <c r="W3315" s="109" t="s">
        <v>1312</v>
      </c>
      <c r="X3315" s="110" t="str">
        <f t="shared" si="176"/>
        <v/>
      </c>
      <c r="Y3315" s="110" t="str">
        <f t="shared" si="177"/>
        <v/>
      </c>
      <c r="Z3315" s="139" t="str">
        <f t="shared" si="178"/>
        <v>Chưa xác định</v>
      </c>
      <c r="AA3315" s="109" t="s">
        <v>5260</v>
      </c>
      <c r="AB3315" s="106"/>
      <c r="AC3315" s="158"/>
      <c r="AD3315" s="160"/>
      <c r="AE3315" s="127"/>
      <c r="AF3315" s="113"/>
      <c r="AG3315" s="165" t="str">
        <f t="array" ref="AG3315">XLOOKUP(F3315,'CLV2'!A:A,'CLV2'!E:E)</f>
        <v>2.DELICA</v>
      </c>
      <c r="AH3315" s="115" t="str">
        <f t="array" ref="AH3315">XLOOKUP(F3315,'CLV2'!A:A,'CLV2'!F:F)</f>
        <v>3.DESSERTS</v>
      </c>
      <c r="AI3315" s="115" t="str">
        <f t="shared" si="8"/>
        <v>Pack</v>
      </c>
      <c r="AJ3315" s="116">
        <f t="shared" si="9"/>
        <v>0.1666666667</v>
      </c>
      <c r="AK3315" s="117" t="str">
        <f t="array" ref="AK3315">XLOOKUP(F3315,'GIÁ'!A:A,'GIÁ'!D:D)</f>
        <v>35219.79</v>
      </c>
      <c r="AL3315" s="118">
        <f t="shared" si="10"/>
        <v>35219.79</v>
      </c>
      <c r="AM3315" s="118">
        <f t="shared" si="11"/>
        <v>0</v>
      </c>
      <c r="AN3315" s="119">
        <f t="shared" si="12"/>
        <v>0</v>
      </c>
      <c r="AO3315" s="118">
        <f t="shared" si="13"/>
        <v>0</v>
      </c>
      <c r="AP3315" s="121">
        <f t="shared" si="14"/>
        <v>35219.79</v>
      </c>
      <c r="AQ3315" s="122"/>
      <c r="AR3315" s="119"/>
    </row>
    <row r="3316" ht="22.5" customHeight="1">
      <c r="A3316" s="89">
        <v>46233.0</v>
      </c>
      <c r="B3316" s="90">
        <v>0.46805555555555556</v>
      </c>
      <c r="C3316" s="91" t="s">
        <v>1368</v>
      </c>
      <c r="D3316" s="129" t="str">
        <f t="array" ref="D3316">XLOOKUP(C3316,'DS ST'!A:A,'DS ST'!B:B)</f>
        <v>LVY</v>
      </c>
      <c r="E3316" s="94" t="str">
        <f t="array" ref="E3316">XLOOKUP($F3316,'GIÁ'!$A:$A,'GIÁ'!$E:$E)</f>
        <v>MÁT</v>
      </c>
      <c r="F3316" s="94">
        <v>8.938505512013E12</v>
      </c>
      <c r="G3316" s="95" t="s">
        <v>2872</v>
      </c>
      <c r="H3316" s="95" t="s">
        <v>224</v>
      </c>
      <c r="I3316" s="96">
        <v>4.0</v>
      </c>
      <c r="J3316" s="96">
        <v>0.0</v>
      </c>
      <c r="K3316" s="98">
        <f t="shared" si="4"/>
        <v>4</v>
      </c>
      <c r="L3316" s="99" t="s">
        <v>7004</v>
      </c>
      <c r="M3316" s="100" t="s">
        <v>7010</v>
      </c>
      <c r="N3316" s="101" t="str">
        <f t="shared" si="139"/>
        <v>TRBLVY60768938505512013</v>
      </c>
      <c r="O3316" s="128"/>
      <c r="P3316" s="145">
        <v>4.0</v>
      </c>
      <c r="Q3316" s="103">
        <f t="shared" si="166"/>
        <v>0</v>
      </c>
      <c r="R3316" s="161" t="s">
        <v>7007</v>
      </c>
      <c r="S3316" s="105"/>
      <c r="T3316" s="106"/>
      <c r="U3316" s="107"/>
      <c r="V3316" s="108" t="s">
        <v>756</v>
      </c>
      <c r="W3316" s="109" t="s">
        <v>1908</v>
      </c>
      <c r="X3316" s="110" t="str">
        <f t="shared" si="176"/>
        <v/>
      </c>
      <c r="Y3316" s="110" t="str">
        <f t="shared" si="177"/>
        <v>Siêu thị</v>
      </c>
      <c r="Z3316" s="139" t="str">
        <f t="shared" si="178"/>
        <v/>
      </c>
      <c r="AA3316" s="109" t="s">
        <v>802</v>
      </c>
      <c r="AB3316" s="106"/>
      <c r="AC3316" s="158"/>
      <c r="AD3316" s="160"/>
      <c r="AE3316" s="127"/>
      <c r="AF3316" s="113"/>
      <c r="AG3316" s="165" t="str">
        <f t="array" ref="AG3316">XLOOKUP(F3316,'CLV2'!A:A,'CLV2'!E:E)</f>
        <v>2.VEGETABLES</v>
      </c>
      <c r="AH3316" s="115" t="str">
        <f t="array" ref="AH3316">XLOOKUP(F3316,'CLV2'!A:A,'CLV2'!F:F)</f>
        <v>3.PROCESSED VEGGIES</v>
      </c>
      <c r="AI3316" s="115" t="str">
        <f t="shared" si="8"/>
        <v>Pack</v>
      </c>
      <c r="AJ3316" s="116">
        <f t="shared" si="9"/>
        <v>1</v>
      </c>
      <c r="AK3316" s="117" t="str">
        <f t="array" ref="AK3316">XLOOKUP(F3316,'GIÁ'!A:A,'GIÁ'!D:D)</f>
        <v>44228.48</v>
      </c>
      <c r="AL3316" s="118">
        <f t="shared" si="10"/>
        <v>176913.92</v>
      </c>
      <c r="AM3316" s="118">
        <f t="shared" si="11"/>
        <v>0</v>
      </c>
      <c r="AN3316" s="119">
        <f t="shared" si="12"/>
        <v>176913.92</v>
      </c>
      <c r="AO3316" s="118">
        <f t="shared" si="13"/>
        <v>0</v>
      </c>
      <c r="AP3316" s="121">
        <f t="shared" si="14"/>
        <v>0</v>
      </c>
      <c r="AQ3316" s="122"/>
      <c r="AR3316" s="119"/>
    </row>
    <row r="3317" ht="22.5" customHeight="1">
      <c r="A3317" s="89">
        <v>46233.0</v>
      </c>
      <c r="B3317" s="90">
        <v>0.46805555555555556</v>
      </c>
      <c r="C3317" s="91" t="s">
        <v>1368</v>
      </c>
      <c r="D3317" s="129" t="str">
        <f t="array" ref="D3317">XLOOKUP(C3317,'DS ST'!A:A,'DS ST'!B:B)</f>
        <v>LVY</v>
      </c>
      <c r="E3317" s="94" t="str">
        <f t="array" ref="E3317">XLOOKUP($F3317,'GIÁ'!$A:$A,'GIÁ'!$E:$E)</f>
        <v>MÁT</v>
      </c>
      <c r="F3317" s="94">
        <v>10216.0</v>
      </c>
      <c r="G3317" s="95" t="s">
        <v>81</v>
      </c>
      <c r="H3317" s="95" t="s">
        <v>57</v>
      </c>
      <c r="I3317" s="96">
        <v>1.0</v>
      </c>
      <c r="J3317" s="96">
        <v>0.0</v>
      </c>
      <c r="K3317" s="98">
        <f t="shared" si="4"/>
        <v>1</v>
      </c>
      <c r="L3317" s="99" t="s">
        <v>7004</v>
      </c>
      <c r="M3317" s="100" t="s">
        <v>7010</v>
      </c>
      <c r="N3317" s="101" t="str">
        <f t="shared" si="139"/>
        <v>TRBLVY607610216</v>
      </c>
      <c r="O3317" s="128"/>
      <c r="P3317" s="145">
        <v>1.0</v>
      </c>
      <c r="Q3317" s="103">
        <f t="shared" si="166"/>
        <v>0</v>
      </c>
      <c r="R3317" s="161" t="s">
        <v>7007</v>
      </c>
      <c r="S3317" s="105"/>
      <c r="T3317" s="106"/>
      <c r="U3317" s="107"/>
      <c r="V3317" s="108" t="s">
        <v>756</v>
      </c>
      <c r="W3317" s="109" t="s">
        <v>1908</v>
      </c>
      <c r="X3317" s="110" t="str">
        <f t="shared" si="176"/>
        <v/>
      </c>
      <c r="Y3317" s="110" t="str">
        <f t="shared" si="177"/>
        <v>Siêu thị</v>
      </c>
      <c r="Z3317" s="139" t="str">
        <f t="shared" si="178"/>
        <v/>
      </c>
      <c r="AA3317" s="109" t="s">
        <v>802</v>
      </c>
      <c r="AB3317" s="106"/>
      <c r="AC3317" s="158"/>
      <c r="AD3317" s="160"/>
      <c r="AE3317" s="127"/>
      <c r="AF3317" s="113"/>
      <c r="AG3317" s="165" t="str">
        <f t="array" ref="AG3317">XLOOKUP(F3317,'CLV2'!A:A,'CLV2'!E:E)</f>
        <v>2.VEGETABLES</v>
      </c>
      <c r="AH3317" s="115" t="str">
        <f t="array" ref="AH3317">XLOOKUP(F3317,'CLV2'!A:A,'CLV2'!F:F)</f>
        <v>3.MUSHROOM</v>
      </c>
      <c r="AI3317" s="115" t="str">
        <f t="shared" si="8"/>
        <v>Pack</v>
      </c>
      <c r="AJ3317" s="116">
        <f t="shared" si="9"/>
        <v>1</v>
      </c>
      <c r="AK3317" s="117" t="str">
        <f t="array" ref="AK3317">XLOOKUP(F3317,'GIÁ'!A:A,'GIÁ'!D:D)</f>
        <v>41977.50</v>
      </c>
      <c r="AL3317" s="118">
        <f t="shared" si="10"/>
        <v>41977.5</v>
      </c>
      <c r="AM3317" s="118">
        <f t="shared" si="11"/>
        <v>0</v>
      </c>
      <c r="AN3317" s="119">
        <f t="shared" si="12"/>
        <v>41977.5</v>
      </c>
      <c r="AO3317" s="118">
        <f t="shared" si="13"/>
        <v>0</v>
      </c>
      <c r="AP3317" s="121">
        <f t="shared" si="14"/>
        <v>0</v>
      </c>
      <c r="AQ3317" s="122"/>
      <c r="AR3317" s="119"/>
    </row>
    <row r="3318" ht="22.5" customHeight="1">
      <c r="A3318" s="89">
        <v>46233.0</v>
      </c>
      <c r="B3318" s="90">
        <v>0.46805555555555556</v>
      </c>
      <c r="C3318" s="91" t="s">
        <v>1368</v>
      </c>
      <c r="D3318" s="129" t="str">
        <f t="array" ref="D3318">XLOOKUP(C3318,'DS ST'!A:A,'DS ST'!B:B)</f>
        <v>LVY</v>
      </c>
      <c r="E3318" s="94" t="str">
        <f t="array" ref="E3318">XLOOKUP($F3318,'GIÁ'!$A:$A,'GIÁ'!$E:$E)</f>
        <v>MÁT</v>
      </c>
      <c r="F3318" s="94">
        <v>8.938508547579E12</v>
      </c>
      <c r="G3318" s="95" t="s">
        <v>2905</v>
      </c>
      <c r="H3318" s="95" t="s">
        <v>57</v>
      </c>
      <c r="I3318" s="96">
        <v>8.0</v>
      </c>
      <c r="J3318" s="96">
        <v>7.0</v>
      </c>
      <c r="K3318" s="98">
        <f t="shared" si="4"/>
        <v>1</v>
      </c>
      <c r="L3318" s="99" t="s">
        <v>7004</v>
      </c>
      <c r="M3318" s="100" t="s">
        <v>7011</v>
      </c>
      <c r="N3318" s="101" t="str">
        <f t="shared" si="139"/>
        <v>TRBLVY62068938508547579</v>
      </c>
      <c r="O3318" s="128"/>
      <c r="P3318" s="100"/>
      <c r="Q3318" s="103">
        <f t="shared" si="166"/>
        <v>1</v>
      </c>
      <c r="R3318" s="161"/>
      <c r="S3318" s="105"/>
      <c r="T3318" s="106"/>
      <c r="U3318" s="107"/>
      <c r="V3318" s="108" t="s">
        <v>756</v>
      </c>
      <c r="W3318" s="109" t="s">
        <v>1312</v>
      </c>
      <c r="X3318" s="110" t="str">
        <f t="shared" si="176"/>
        <v/>
      </c>
      <c r="Y3318" s="110" t="str">
        <f t="shared" si="177"/>
        <v/>
      </c>
      <c r="Z3318" s="139" t="str">
        <f t="shared" si="178"/>
        <v>Chưa xác định</v>
      </c>
      <c r="AA3318" s="109" t="s">
        <v>5260</v>
      </c>
      <c r="AB3318" s="106"/>
      <c r="AC3318" s="158"/>
      <c r="AD3318" s="160"/>
      <c r="AE3318" s="127"/>
      <c r="AF3318" s="113"/>
      <c r="AG3318" s="165" t="str">
        <f t="array" ref="AG3318">XLOOKUP(F3318,'CLV2'!A:A,'CLV2'!E:E)</f>
        <v>2.CHILLED FOODS</v>
      </c>
      <c r="AH3318" s="115" t="str">
        <f t="array" ref="AH3318">XLOOKUP(F3318,'CLV2'!A:A,'CLV2'!F:F)</f>
        <v>3.OTHER CHILLED PRODUCTS</v>
      </c>
      <c r="AI3318" s="115" t="str">
        <f t="shared" si="8"/>
        <v>Pack</v>
      </c>
      <c r="AJ3318" s="116">
        <f t="shared" si="9"/>
        <v>0.125</v>
      </c>
      <c r="AK3318" s="117" t="str">
        <f t="array" ref="AK3318">XLOOKUP(F3318,'GIÁ'!A:A,'GIÁ'!D:D)</f>
        <v>30485.44</v>
      </c>
      <c r="AL3318" s="118">
        <f t="shared" si="10"/>
        <v>30485.44</v>
      </c>
      <c r="AM3318" s="118">
        <f t="shared" si="11"/>
        <v>0</v>
      </c>
      <c r="AN3318" s="119">
        <f t="shared" si="12"/>
        <v>0</v>
      </c>
      <c r="AO3318" s="118">
        <f t="shared" si="13"/>
        <v>0</v>
      </c>
      <c r="AP3318" s="121">
        <f t="shared" si="14"/>
        <v>30485.44</v>
      </c>
      <c r="AQ3318" s="122"/>
      <c r="AR3318" s="119"/>
    </row>
    <row r="3319" ht="22.5" customHeight="1">
      <c r="A3319" s="89">
        <v>46233.0</v>
      </c>
      <c r="B3319" s="90">
        <v>0.46805555555555556</v>
      </c>
      <c r="C3319" s="91" t="s">
        <v>1368</v>
      </c>
      <c r="D3319" s="129" t="str">
        <f t="array" ref="D3319">XLOOKUP(C3319,'DS ST'!A:A,'DS ST'!B:B)</f>
        <v>LVY</v>
      </c>
      <c r="E3319" s="94" t="str">
        <f t="array" ref="E3319">XLOOKUP($F3319,'GIÁ'!$A:$A,'GIÁ'!$E:$E)</f>
        <v>MÁT</v>
      </c>
      <c r="F3319" s="94">
        <v>8.938502525016E12</v>
      </c>
      <c r="G3319" s="95" t="s">
        <v>2810</v>
      </c>
      <c r="H3319" s="95" t="s">
        <v>224</v>
      </c>
      <c r="I3319" s="96">
        <v>4.0</v>
      </c>
      <c r="J3319" s="96">
        <v>0.0</v>
      </c>
      <c r="K3319" s="98">
        <f t="shared" si="4"/>
        <v>4</v>
      </c>
      <c r="L3319" s="99" t="s">
        <v>7004</v>
      </c>
      <c r="M3319" s="100" t="s">
        <v>7012</v>
      </c>
      <c r="N3319" s="101" t="str">
        <f t="shared" si="139"/>
        <v>TRBLVY62098938502525016</v>
      </c>
      <c r="O3319" s="128"/>
      <c r="P3319" s="145">
        <v>4.0</v>
      </c>
      <c r="Q3319" s="103">
        <f t="shared" si="166"/>
        <v>0</v>
      </c>
      <c r="R3319" s="161" t="s">
        <v>7013</v>
      </c>
      <c r="S3319" s="105"/>
      <c r="T3319" s="106"/>
      <c r="U3319" s="107"/>
      <c r="V3319" s="108" t="s">
        <v>756</v>
      </c>
      <c r="W3319" s="109" t="s">
        <v>1908</v>
      </c>
      <c r="X3319" s="110" t="str">
        <f t="shared" si="176"/>
        <v/>
      </c>
      <c r="Y3319" s="110" t="str">
        <f t="shared" si="177"/>
        <v>Siêu thị</v>
      </c>
      <c r="Z3319" s="139" t="str">
        <f t="shared" si="178"/>
        <v/>
      </c>
      <c r="AA3319" s="109" t="s">
        <v>802</v>
      </c>
      <c r="AB3319" s="106"/>
      <c r="AC3319" s="158"/>
      <c r="AD3319" s="160"/>
      <c r="AE3319" s="127"/>
      <c r="AF3319" s="113"/>
      <c r="AG3319" s="165" t="str">
        <f t="array" ref="AG3319">XLOOKUP(F3319,'CLV2'!A:A,'CLV2'!E:E)</f>
        <v>2.CHILLED FOODS</v>
      </c>
      <c r="AH3319" s="115" t="str">
        <f t="array" ref="AH3319">XLOOKUP(F3319,'CLV2'!A:A,'CLV2'!F:F)</f>
        <v>3.OTHER CHILLED PRODUCTS</v>
      </c>
      <c r="AI3319" s="115" t="str">
        <f t="shared" si="8"/>
        <v>Pack</v>
      </c>
      <c r="AJ3319" s="116">
        <f t="shared" si="9"/>
        <v>1</v>
      </c>
      <c r="AK3319" s="117" t="str">
        <f t="array" ref="AK3319">XLOOKUP(F3319,'GIÁ'!A:A,'GIÁ'!D:D)</f>
        <v>20196.65</v>
      </c>
      <c r="AL3319" s="118">
        <f t="shared" si="10"/>
        <v>80786.6</v>
      </c>
      <c r="AM3319" s="118">
        <f t="shared" si="11"/>
        <v>0</v>
      </c>
      <c r="AN3319" s="119">
        <f t="shared" si="12"/>
        <v>80786.6</v>
      </c>
      <c r="AO3319" s="118">
        <f t="shared" si="13"/>
        <v>0</v>
      </c>
      <c r="AP3319" s="121">
        <f t="shared" si="14"/>
        <v>0</v>
      </c>
      <c r="AQ3319" s="122"/>
      <c r="AR3319" s="119"/>
    </row>
    <row r="3320" ht="22.5" customHeight="1">
      <c r="A3320" s="89">
        <v>46233.0</v>
      </c>
      <c r="B3320" s="90">
        <v>0.46805555555555556</v>
      </c>
      <c r="C3320" s="91" t="s">
        <v>1368</v>
      </c>
      <c r="D3320" s="129" t="str">
        <f t="array" ref="D3320">XLOOKUP(C3320,'DS ST'!A:A,'DS ST'!B:B)</f>
        <v>LVY</v>
      </c>
      <c r="E3320" s="94" t="str">
        <f t="array" ref="E3320">XLOOKUP($F3320,'GIÁ'!$A:$A,'GIÁ'!$E:$E)</f>
        <v>MÁT</v>
      </c>
      <c r="F3320" s="94">
        <v>8.850393991865E12</v>
      </c>
      <c r="G3320" s="95" t="s">
        <v>1512</v>
      </c>
      <c r="H3320" s="95" t="s">
        <v>57</v>
      </c>
      <c r="I3320" s="96">
        <v>24.0</v>
      </c>
      <c r="J3320" s="96">
        <v>0.0</v>
      </c>
      <c r="K3320" s="98">
        <f t="shared" si="4"/>
        <v>24</v>
      </c>
      <c r="L3320" s="99" t="s">
        <v>7004</v>
      </c>
      <c r="M3320" s="100" t="s">
        <v>7014</v>
      </c>
      <c r="N3320" s="101" t="str">
        <f t="shared" si="139"/>
        <v>TRBLVY62668850393991865</v>
      </c>
      <c r="O3320" s="128"/>
      <c r="P3320" s="100"/>
      <c r="Q3320" s="103">
        <f t="shared" si="166"/>
        <v>24</v>
      </c>
      <c r="R3320" s="161"/>
      <c r="S3320" s="105"/>
      <c r="T3320" s="106"/>
      <c r="U3320" s="107"/>
      <c r="V3320" s="108" t="s">
        <v>756</v>
      </c>
      <c r="W3320" s="109" t="s">
        <v>1312</v>
      </c>
      <c r="X3320" s="110" t="str">
        <f t="shared" si="176"/>
        <v/>
      </c>
      <c r="Y3320" s="110" t="str">
        <f t="shared" si="177"/>
        <v/>
      </c>
      <c r="Z3320" s="139" t="str">
        <f t="shared" si="178"/>
        <v>Chưa xác định</v>
      </c>
      <c r="AA3320" s="109" t="s">
        <v>5260</v>
      </c>
      <c r="AB3320" s="106"/>
      <c r="AC3320" s="158"/>
      <c r="AD3320" s="160"/>
      <c r="AE3320" s="127"/>
      <c r="AF3320" s="113"/>
      <c r="AG3320" s="165" t="str">
        <f t="array" ref="AG3320">XLOOKUP(F3320,'CLV2'!A:A,'CLV2'!E:E)</f>
        <v>2.DAIRY</v>
      </c>
      <c r="AH3320" s="115" t="str">
        <f t="array" ref="AH3320">XLOOKUP(F3320,'CLV2'!A:A,'CLV2'!F:F)</f>
        <v>3.DRINKING YOGURT</v>
      </c>
      <c r="AI3320" s="115" t="str">
        <f t="shared" si="8"/>
        <v>Pack</v>
      </c>
      <c r="AJ3320" s="116">
        <f t="shared" si="9"/>
        <v>1</v>
      </c>
      <c r="AK3320" s="117" t="str">
        <f t="array" ref="AK3320">XLOOKUP(F3320,'GIÁ'!A:A,'GIÁ'!D:D)</f>
        <v>4585.49</v>
      </c>
      <c r="AL3320" s="118">
        <f t="shared" si="10"/>
        <v>110051.76</v>
      </c>
      <c r="AM3320" s="118">
        <f t="shared" si="11"/>
        <v>0</v>
      </c>
      <c r="AN3320" s="119">
        <f t="shared" si="12"/>
        <v>0</v>
      </c>
      <c r="AO3320" s="118">
        <f t="shared" si="13"/>
        <v>0</v>
      </c>
      <c r="AP3320" s="121">
        <f t="shared" si="14"/>
        <v>110051.76</v>
      </c>
      <c r="AQ3320" s="122"/>
      <c r="AR3320" s="119"/>
    </row>
    <row r="3321" ht="22.5" customHeight="1">
      <c r="A3321" s="89">
        <v>46233.0</v>
      </c>
      <c r="B3321" s="90">
        <v>0.46805555555555556</v>
      </c>
      <c r="C3321" s="91" t="s">
        <v>1368</v>
      </c>
      <c r="D3321" s="129" t="str">
        <f t="array" ref="D3321">XLOOKUP(C3321,'DS ST'!A:A,'DS ST'!B:B)</f>
        <v>LVY</v>
      </c>
      <c r="E3321" s="94" t="str">
        <f t="array" ref="E3321">XLOOKUP($F3321,'GIÁ'!$A:$A,'GIÁ'!$E:$E)</f>
        <v>MÁT</v>
      </c>
      <c r="F3321" s="94">
        <v>8.936219620178E12</v>
      </c>
      <c r="G3321" s="95" t="s">
        <v>2090</v>
      </c>
      <c r="H3321" s="95" t="s">
        <v>224</v>
      </c>
      <c r="I3321" s="96">
        <v>3.0</v>
      </c>
      <c r="J3321" s="96">
        <v>0.0</v>
      </c>
      <c r="K3321" s="98">
        <f t="shared" si="4"/>
        <v>3</v>
      </c>
      <c r="L3321" s="99" t="s">
        <v>7004</v>
      </c>
      <c r="M3321" s="100" t="s">
        <v>7014</v>
      </c>
      <c r="N3321" s="101" t="str">
        <f t="shared" si="139"/>
        <v>TRBLVY62668936219620178</v>
      </c>
      <c r="O3321" s="128"/>
      <c r="P3321" s="100"/>
      <c r="Q3321" s="103">
        <f t="shared" si="166"/>
        <v>3</v>
      </c>
      <c r="R3321" s="161"/>
      <c r="S3321" s="105"/>
      <c r="T3321" s="106"/>
      <c r="U3321" s="107"/>
      <c r="V3321" s="108" t="s">
        <v>756</v>
      </c>
      <c r="W3321" s="109" t="s">
        <v>1312</v>
      </c>
      <c r="X3321" s="110" t="str">
        <f t="shared" si="176"/>
        <v/>
      </c>
      <c r="Y3321" s="110" t="str">
        <f t="shared" si="177"/>
        <v/>
      </c>
      <c r="Z3321" s="139" t="str">
        <f t="shared" si="178"/>
        <v>Chưa xác định</v>
      </c>
      <c r="AA3321" s="109" t="s">
        <v>5260</v>
      </c>
      <c r="AB3321" s="106"/>
      <c r="AC3321" s="158"/>
      <c r="AD3321" s="160"/>
      <c r="AE3321" s="127"/>
      <c r="AF3321" s="113"/>
      <c r="AG3321" s="165" t="str">
        <f t="array" ref="AG3321">XLOOKUP(F3321,'CLV2'!A:A,'CLV2'!E:E)</f>
        <v>2.DELICA</v>
      </c>
      <c r="AH3321" s="115" t="str">
        <f t="array" ref="AH3321">XLOOKUP(F3321,'CLV2'!A:A,'CLV2'!F:F)</f>
        <v>3.COLD AND HOT DELICA</v>
      </c>
      <c r="AI3321" s="115" t="str">
        <f t="shared" si="8"/>
        <v>Pack</v>
      </c>
      <c r="AJ3321" s="116">
        <f t="shared" si="9"/>
        <v>1</v>
      </c>
      <c r="AK3321" s="117">
        <f t="array" ref="AK3321">XLOOKUP(F3321,'GIÁ'!A:A,'GIÁ'!D:D)</f>
        <v>6545</v>
      </c>
      <c r="AL3321" s="118">
        <f t="shared" si="10"/>
        <v>19635</v>
      </c>
      <c r="AM3321" s="118">
        <f t="shared" si="11"/>
        <v>0</v>
      </c>
      <c r="AN3321" s="119">
        <f t="shared" si="12"/>
        <v>0</v>
      </c>
      <c r="AO3321" s="118">
        <f t="shared" si="13"/>
        <v>0</v>
      </c>
      <c r="AP3321" s="121">
        <f t="shared" si="14"/>
        <v>19635</v>
      </c>
      <c r="AQ3321" s="122"/>
      <c r="AR3321" s="119"/>
    </row>
    <row r="3322" ht="22.5" customHeight="1">
      <c r="A3322" s="89">
        <v>46233.0</v>
      </c>
      <c r="B3322" s="90">
        <v>0.46805555555555556</v>
      </c>
      <c r="C3322" s="91" t="s">
        <v>1368</v>
      </c>
      <c r="D3322" s="129" t="str">
        <f t="array" ref="D3322">XLOOKUP(C3322,'DS ST'!A:A,'DS ST'!B:B)</f>
        <v>LVY</v>
      </c>
      <c r="E3322" s="94" t="str">
        <f t="array" ref="E3322">XLOOKUP($F3322,'GIÁ'!$A:$A,'GIÁ'!$E:$E)</f>
        <v>MÁT</v>
      </c>
      <c r="F3322" s="94">
        <v>8.935007117135E12</v>
      </c>
      <c r="G3322" s="95" t="s">
        <v>1809</v>
      </c>
      <c r="H3322" s="95" t="s">
        <v>1785</v>
      </c>
      <c r="I3322" s="96">
        <v>2.0</v>
      </c>
      <c r="J3322" s="96">
        <v>0.0</v>
      </c>
      <c r="K3322" s="98">
        <f t="shared" si="4"/>
        <v>2</v>
      </c>
      <c r="L3322" s="99" t="s">
        <v>7004</v>
      </c>
      <c r="M3322" s="100" t="s">
        <v>7015</v>
      </c>
      <c r="N3322" s="101" t="str">
        <f t="shared" si="139"/>
        <v>PT1590623-T0018935007117135</v>
      </c>
      <c r="O3322" s="128"/>
      <c r="P3322" s="145">
        <v>2.0</v>
      </c>
      <c r="Q3322" s="103">
        <f t="shared" si="166"/>
        <v>0</v>
      </c>
      <c r="R3322" s="161" t="s">
        <v>7016</v>
      </c>
      <c r="S3322" s="105"/>
      <c r="T3322" s="106"/>
      <c r="U3322" s="107"/>
      <c r="V3322" s="108" t="s">
        <v>756</v>
      </c>
      <c r="W3322" s="109" t="s">
        <v>1908</v>
      </c>
      <c r="X3322" s="110" t="str">
        <f t="shared" si="176"/>
        <v/>
      </c>
      <c r="Y3322" s="110" t="str">
        <f t="shared" si="177"/>
        <v>Siêu thị</v>
      </c>
      <c r="Z3322" s="139" t="str">
        <f t="shared" si="178"/>
        <v/>
      </c>
      <c r="AA3322" s="109" t="s">
        <v>802</v>
      </c>
      <c r="AB3322" s="106"/>
      <c r="AC3322" s="158"/>
      <c r="AD3322" s="160"/>
      <c r="AE3322" s="127"/>
      <c r="AF3322" s="113"/>
      <c r="AG3322" s="165" t="str">
        <f t="array" ref="AG3322">XLOOKUP(F3322,'CLV2'!A:A,'CLV2'!E:E)</f>
        <v>2.DAIRY</v>
      </c>
      <c r="AH3322" s="115" t="str">
        <f t="array" ref="AH3322">XLOOKUP(F3322,'CLV2'!A:A,'CLV2'!F:F)</f>
        <v>3.FRESH MILK</v>
      </c>
      <c r="AI3322" s="115" t="str">
        <f t="shared" si="8"/>
        <v>Pack</v>
      </c>
      <c r="AJ3322" s="116">
        <f t="shared" si="9"/>
        <v>1</v>
      </c>
      <c r="AK3322" s="117" t="str">
        <f t="array" ref="AK3322">XLOOKUP(F3322,'GIÁ'!A:A,'GIÁ'!D:D)</f>
        <v>18613.38</v>
      </c>
      <c r="AL3322" s="118">
        <f t="shared" si="10"/>
        <v>37226.76</v>
      </c>
      <c r="AM3322" s="118">
        <f t="shared" si="11"/>
        <v>0</v>
      </c>
      <c r="AN3322" s="119">
        <f t="shared" si="12"/>
        <v>37226.76</v>
      </c>
      <c r="AO3322" s="118">
        <f t="shared" si="13"/>
        <v>0</v>
      </c>
      <c r="AP3322" s="121">
        <f t="shared" si="14"/>
        <v>0</v>
      </c>
      <c r="AQ3322" s="122"/>
      <c r="AR3322" s="119"/>
    </row>
    <row r="3323" ht="22.5" customHeight="1">
      <c r="A3323" s="89">
        <v>46233.0</v>
      </c>
      <c r="B3323" s="90">
        <v>0.6972222222222222</v>
      </c>
      <c r="C3323" s="91" t="s">
        <v>1087</v>
      </c>
      <c r="D3323" s="129" t="str">
        <f t="array" ref="D3323">XLOOKUP(C3323,'DS ST'!A:A,'DS ST'!B:B)</f>
        <v>A235</v>
      </c>
      <c r="E3323" s="94" t="str">
        <f t="array" ref="E3323">XLOOKUP($F3323,'GIÁ'!$A:$A,'GIÁ'!$E:$E)</f>
        <v>ĐÔNG</v>
      </c>
      <c r="F3323" s="94">
        <v>8.938535604597E12</v>
      </c>
      <c r="G3323" s="95" t="s">
        <v>3063</v>
      </c>
      <c r="H3323" s="95" t="s">
        <v>93</v>
      </c>
      <c r="I3323" s="96">
        <v>5.0</v>
      </c>
      <c r="J3323" s="96">
        <v>0.0</v>
      </c>
      <c r="K3323" s="98">
        <f t="shared" si="4"/>
        <v>5</v>
      </c>
      <c r="L3323" s="99" t="s">
        <v>7017</v>
      </c>
      <c r="M3323" s="100" t="s">
        <v>7018</v>
      </c>
      <c r="N3323" s="101" t="str">
        <f t="shared" si="139"/>
        <v>PT1590200-T0018938535604597</v>
      </c>
      <c r="O3323" s="128"/>
      <c r="P3323" s="100"/>
      <c r="Q3323" s="103">
        <f t="shared" si="166"/>
        <v>5</v>
      </c>
      <c r="R3323" s="161"/>
      <c r="S3323" s="105"/>
      <c r="T3323" s="106"/>
      <c r="U3323" s="107" t="s">
        <v>6542</v>
      </c>
      <c r="V3323" s="108" t="s">
        <v>756</v>
      </c>
      <c r="W3323" s="109" t="s">
        <v>1908</v>
      </c>
      <c r="X3323" s="110" t="str">
        <f t="shared" si="176"/>
        <v/>
      </c>
      <c r="Y3323" s="110" t="str">
        <f t="shared" si="177"/>
        <v/>
      </c>
      <c r="Z3323" s="109" t="s">
        <v>797</v>
      </c>
      <c r="AA3323" s="109" t="s">
        <v>802</v>
      </c>
      <c r="AB3323" s="106"/>
      <c r="AC3323" s="158"/>
      <c r="AD3323" s="160"/>
      <c r="AE3323" s="127"/>
      <c r="AF3323" s="113"/>
      <c r="AG3323" s="165" t="str">
        <f t="array" ref="AG3323">XLOOKUP(F3323,'CLV2'!A:A,'CLV2'!E:E)</f>
        <v>2.FISH AND SEAFOOD</v>
      </c>
      <c r="AH3323" s="115" t="str">
        <f t="array" ref="AH3323">XLOOKUP(F3323,'CLV2'!A:A,'CLV2'!F:F)</f>
        <v>3.FROZEN FISH AND SEAFOOD</v>
      </c>
      <c r="AI3323" s="115" t="str">
        <f t="shared" si="8"/>
        <v>Pack</v>
      </c>
      <c r="AJ3323" s="116">
        <f t="shared" si="9"/>
        <v>1</v>
      </c>
      <c r="AK3323" s="117" t="str">
        <f t="array" ref="AK3323">XLOOKUP(F3323,'GIÁ'!A:A,'GIÁ'!D:D)</f>
        <v>54841.46</v>
      </c>
      <c r="AL3323" s="118">
        <f t="shared" si="10"/>
        <v>274207.3</v>
      </c>
      <c r="AM3323" s="118">
        <f t="shared" si="11"/>
        <v>0</v>
      </c>
      <c r="AN3323" s="119">
        <f t="shared" si="12"/>
        <v>0</v>
      </c>
      <c r="AO3323" s="118">
        <f t="shared" si="13"/>
        <v>274207.3</v>
      </c>
      <c r="AP3323" s="121">
        <f t="shared" si="14"/>
        <v>0</v>
      </c>
      <c r="AQ3323" s="122"/>
      <c r="AR3323" s="119"/>
    </row>
    <row r="3324" ht="22.5" customHeight="1">
      <c r="A3324" s="89">
        <v>46233.0</v>
      </c>
      <c r="B3324" s="90">
        <v>0.6972222222222222</v>
      </c>
      <c r="C3324" s="91" t="s">
        <v>1087</v>
      </c>
      <c r="D3324" s="129" t="str">
        <f t="array" ref="D3324">XLOOKUP(C3324,'DS ST'!A:A,'DS ST'!B:B)</f>
        <v>A235</v>
      </c>
      <c r="E3324" s="94" t="str">
        <f t="array" ref="E3324">XLOOKUP($F3324,'GIÁ'!$A:$A,'GIÁ'!$E:$E)</f>
        <v>ĐÔNG</v>
      </c>
      <c r="F3324" s="94">
        <v>8.938535604047E12</v>
      </c>
      <c r="G3324" s="95" t="s">
        <v>3054</v>
      </c>
      <c r="H3324" s="95" t="s">
        <v>787</v>
      </c>
      <c r="I3324" s="96">
        <v>5.0</v>
      </c>
      <c r="J3324" s="96">
        <v>0.0</v>
      </c>
      <c r="K3324" s="98">
        <f t="shared" si="4"/>
        <v>5</v>
      </c>
      <c r="L3324" s="99" t="s">
        <v>7017</v>
      </c>
      <c r="M3324" s="100" t="s">
        <v>7018</v>
      </c>
      <c r="N3324" s="101" t="str">
        <f t="shared" si="139"/>
        <v>PT1590200-T0018938535604047</v>
      </c>
      <c r="O3324" s="128"/>
      <c r="P3324" s="100"/>
      <c r="Q3324" s="103">
        <f t="shared" si="166"/>
        <v>5</v>
      </c>
      <c r="R3324" s="161"/>
      <c r="S3324" s="105"/>
      <c r="T3324" s="106"/>
      <c r="U3324" s="107" t="s">
        <v>6541</v>
      </c>
      <c r="V3324" s="108" t="s">
        <v>756</v>
      </c>
      <c r="W3324" s="109" t="s">
        <v>1908</v>
      </c>
      <c r="X3324" s="110" t="str">
        <f t="shared" si="176"/>
        <v/>
      </c>
      <c r="Y3324" s="110" t="str">
        <f t="shared" si="177"/>
        <v/>
      </c>
      <c r="Z3324" s="109" t="s">
        <v>797</v>
      </c>
      <c r="AA3324" s="109" t="s">
        <v>802</v>
      </c>
      <c r="AB3324" s="106"/>
      <c r="AC3324" s="158"/>
      <c r="AD3324" s="160"/>
      <c r="AE3324" s="127"/>
      <c r="AF3324" s="113"/>
      <c r="AG3324" s="165" t="str">
        <f t="array" ref="AG3324">XLOOKUP(F3324,'CLV2'!A:A,'CLV2'!E:E)</f>
        <v>2.FISH AND SEAFOOD</v>
      </c>
      <c r="AH3324" s="115" t="str">
        <f t="array" ref="AH3324">XLOOKUP(F3324,'CLV2'!A:A,'CLV2'!F:F)</f>
        <v>3.FROZEN FISH AND SEAFOOD</v>
      </c>
      <c r="AI3324" s="115" t="str">
        <f t="shared" si="8"/>
        <v>Pack</v>
      </c>
      <c r="AJ3324" s="116">
        <f t="shared" si="9"/>
        <v>1</v>
      </c>
      <c r="AK3324" s="117" t="str">
        <f t="array" ref="AK3324">XLOOKUP(F3324,'GIÁ'!A:A,'GIÁ'!D:D)</f>
        <v>48011.15</v>
      </c>
      <c r="AL3324" s="118">
        <f t="shared" si="10"/>
        <v>240055.75</v>
      </c>
      <c r="AM3324" s="118">
        <f t="shared" si="11"/>
        <v>0</v>
      </c>
      <c r="AN3324" s="119">
        <f t="shared" si="12"/>
        <v>0</v>
      </c>
      <c r="AO3324" s="118">
        <f t="shared" si="13"/>
        <v>240055.75</v>
      </c>
      <c r="AP3324" s="121">
        <f t="shared" si="14"/>
        <v>0</v>
      </c>
      <c r="AQ3324" s="122"/>
      <c r="AR3324" s="119"/>
    </row>
    <row r="3325" ht="22.5" customHeight="1">
      <c r="A3325" s="89">
        <v>46233.0</v>
      </c>
      <c r="B3325" s="90">
        <v>0.6972222222222222</v>
      </c>
      <c r="C3325" s="91" t="s">
        <v>1087</v>
      </c>
      <c r="D3325" s="129" t="str">
        <f t="array" ref="D3325">XLOOKUP(C3325,'DS ST'!A:A,'DS ST'!B:B)</f>
        <v>A235</v>
      </c>
      <c r="E3325" s="94" t="str">
        <f t="array" ref="E3325">XLOOKUP($F3325,'GIÁ'!$A:$A,'GIÁ'!$E:$E)</f>
        <v>ĐÔNG</v>
      </c>
      <c r="F3325" s="94">
        <v>8.938527710374E12</v>
      </c>
      <c r="G3325" s="95" t="s">
        <v>3001</v>
      </c>
      <c r="H3325" s="95" t="s">
        <v>224</v>
      </c>
      <c r="I3325" s="96">
        <v>5.0</v>
      </c>
      <c r="J3325" s="96">
        <v>0.0</v>
      </c>
      <c r="K3325" s="98">
        <f t="shared" si="4"/>
        <v>5</v>
      </c>
      <c r="L3325" s="99" t="s">
        <v>7017</v>
      </c>
      <c r="M3325" s="100" t="s">
        <v>7018</v>
      </c>
      <c r="N3325" s="101" t="str">
        <f t="shared" si="139"/>
        <v>PT1590200-T0018938527710374</v>
      </c>
      <c r="O3325" s="128"/>
      <c r="P3325" s="100"/>
      <c r="Q3325" s="103">
        <f t="shared" si="166"/>
        <v>5</v>
      </c>
      <c r="R3325" s="161"/>
      <c r="S3325" s="105"/>
      <c r="T3325" s="106"/>
      <c r="U3325" s="107" t="s">
        <v>6869</v>
      </c>
      <c r="V3325" s="108" t="s">
        <v>756</v>
      </c>
      <c r="W3325" s="109" t="s">
        <v>1908</v>
      </c>
      <c r="X3325" s="110" t="str">
        <f t="shared" si="176"/>
        <v/>
      </c>
      <c r="Y3325" s="110" t="str">
        <f t="shared" si="177"/>
        <v/>
      </c>
      <c r="Z3325" s="109" t="s">
        <v>797</v>
      </c>
      <c r="AA3325" s="109" t="s">
        <v>802</v>
      </c>
      <c r="AB3325" s="106"/>
      <c r="AC3325" s="158"/>
      <c r="AD3325" s="160"/>
      <c r="AE3325" s="127"/>
      <c r="AF3325" s="113"/>
      <c r="AG3325" s="165" t="str">
        <f t="array" ref="AG3325">XLOOKUP(F3325,'CLV2'!A:A,'CLV2'!E:E)</f>
        <v>2.FISH AND SEAFOOD</v>
      </c>
      <c r="AH3325" s="115" t="str">
        <f t="array" ref="AH3325">XLOOKUP(F3325,'CLV2'!A:A,'CLV2'!F:F)</f>
        <v>3.FROZEN FISH AND SEAFOOD</v>
      </c>
      <c r="AI3325" s="115" t="str">
        <f t="shared" si="8"/>
        <v>Pack</v>
      </c>
      <c r="AJ3325" s="116">
        <f t="shared" si="9"/>
        <v>1</v>
      </c>
      <c r="AK3325" s="117" t="str">
        <f t="array" ref="AK3325">XLOOKUP(F3325,'GIÁ'!A:A,'GIÁ'!D:D)</f>
        <v>75989.39</v>
      </c>
      <c r="AL3325" s="118">
        <f t="shared" si="10"/>
        <v>379946.95</v>
      </c>
      <c r="AM3325" s="118">
        <f t="shared" si="11"/>
        <v>0</v>
      </c>
      <c r="AN3325" s="119">
        <f t="shared" si="12"/>
        <v>0</v>
      </c>
      <c r="AO3325" s="118">
        <f t="shared" si="13"/>
        <v>379946.95</v>
      </c>
      <c r="AP3325" s="121">
        <f t="shared" si="14"/>
        <v>0</v>
      </c>
      <c r="AQ3325" s="122"/>
      <c r="AR3325" s="119"/>
    </row>
    <row r="3326" ht="22.5" customHeight="1">
      <c r="A3326" s="89">
        <v>46233.0</v>
      </c>
      <c r="B3326" s="90">
        <v>0.6972222222222222</v>
      </c>
      <c r="C3326" s="91" t="s">
        <v>1087</v>
      </c>
      <c r="D3326" s="129" t="str">
        <f t="array" ref="D3326">XLOOKUP(C3326,'DS ST'!A:A,'DS ST'!B:B)</f>
        <v>A235</v>
      </c>
      <c r="E3326" s="94" t="str">
        <f t="array" ref="E3326">XLOOKUP($F3326,'GIÁ'!$A:$A,'GIÁ'!$E:$E)</f>
        <v>ĐÔNG</v>
      </c>
      <c r="F3326" s="94">
        <v>8.938535604412E12</v>
      </c>
      <c r="G3326" s="95" t="s">
        <v>3061</v>
      </c>
      <c r="H3326" s="95" t="s">
        <v>224</v>
      </c>
      <c r="I3326" s="96">
        <v>12.0</v>
      </c>
      <c r="J3326" s="96">
        <v>1.0</v>
      </c>
      <c r="K3326" s="98">
        <f t="shared" si="4"/>
        <v>11</v>
      </c>
      <c r="L3326" s="99" t="s">
        <v>7017</v>
      </c>
      <c r="M3326" s="100" t="s">
        <v>7018</v>
      </c>
      <c r="N3326" s="101" t="str">
        <f t="shared" si="139"/>
        <v>PT1590200-T0018938535604412</v>
      </c>
      <c r="O3326" s="128"/>
      <c r="P3326" s="100"/>
      <c r="Q3326" s="103">
        <f t="shared" si="166"/>
        <v>11</v>
      </c>
      <c r="R3326" s="161"/>
      <c r="S3326" s="105"/>
      <c r="T3326" s="106"/>
      <c r="U3326" s="107"/>
      <c r="V3326" s="108" t="s">
        <v>756</v>
      </c>
      <c r="W3326" s="109" t="s">
        <v>1312</v>
      </c>
      <c r="X3326" s="110" t="str">
        <f t="shared" si="176"/>
        <v/>
      </c>
      <c r="Y3326" s="110" t="str">
        <f t="shared" si="177"/>
        <v/>
      </c>
      <c r="Z3326" s="139" t="str">
        <f>IF(N(Q3326)&lt;=0,"",IF(ISNUMBER(SEARCH("Thiếu kiện",V3326)),"Kho đông mát",IF(AND(N(Q3326)&gt;0,N(P3326)&gt;0,OR(ISNUMBER(SEARCH("Hình KDB",U3326)),ISNUMBER(SEARCH("Hình tele",U3326)),ISNUMBER(SEARCH("sai code",U3326)),ISNUMBER(SEARCH("ST nhận",U3326)))),"Kho đông mát",IF(AND(W3326="DC giao thiếu",OR(ISNUMBER(SEARCH("Hình KDB",U3326)),ISNUMBER(SEARCH("Hình tele",U3326)),ISNUMBER(SEARCH("sai code",U3326)))),"Kho đông mát",IF(W3326="DC giao thiếu","Chưa xác định",IF(AND(W3326="DC pick sai",OR(ISNUMBER(SEARCH("Hình KDB",U3326)),ISNUMBER(SEARCH("Hình tele",U3326)),ISNUMBER(SEARCH("sai code",U3326)),ISNUMBER(SEARCH("ST nhận",U3326)))),"Kho đông mát",IF(W3326="DC pick sai","Chưa xác định",IF(AND(W3326="Hao hụt",N(O3326)&gt;0,OR(ISNUMBER(SEARCH("Hình KDB",U3326)),ISNUMBER(SEARCH("Hình tele",U3326)),ISNUMBER(SEARCH("sai code",U3326)),ISNUMBER(SEARCH("ST nhận",U3326)))),"Kho đông mát",IF(W3326="Hao hụt","Chưa xác định",IF(OR(W3326="VT giao sai điểm",W3326="Không đạt nhiệt độ",W3326="TX giao thiếu kiện",W3326="Hàng không đạt CL"),"Kho đông mát",IF(W3326="Chưa xác định","Chưa xác định",IF(N(P3326)&gt;0,"Chưa xác định",""))))))))))))</f>
        <v>Chưa xác định</v>
      </c>
      <c r="AA3326" s="109" t="s">
        <v>5260</v>
      </c>
      <c r="AB3326" s="106"/>
      <c r="AC3326" s="158"/>
      <c r="AD3326" s="160"/>
      <c r="AE3326" s="127"/>
      <c r="AF3326" s="113"/>
      <c r="AG3326" s="165" t="str">
        <f t="array" ref="AG3326">XLOOKUP(F3326,'CLV2'!A:A,'CLV2'!E:E)</f>
        <v>2.FISH AND SEAFOOD</v>
      </c>
      <c r="AH3326" s="115" t="str">
        <f t="array" ref="AH3326">XLOOKUP(F3326,'CLV2'!A:A,'CLV2'!F:F)</f>
        <v>3.FROZEN FISH AND SEAFOOD</v>
      </c>
      <c r="AI3326" s="115" t="str">
        <f t="shared" si="8"/>
        <v>Pack</v>
      </c>
      <c r="AJ3326" s="116">
        <f t="shared" si="9"/>
        <v>0.9166666667</v>
      </c>
      <c r="AK3326" s="117" t="str">
        <f t="array" ref="AK3326">XLOOKUP(F3326,'GIÁ'!A:A,'GIÁ'!D:D)</f>
        <v>31210.74</v>
      </c>
      <c r="AL3326" s="118">
        <f t="shared" si="10"/>
        <v>343318.14</v>
      </c>
      <c r="AM3326" s="118">
        <f t="shared" si="11"/>
        <v>0</v>
      </c>
      <c r="AN3326" s="119">
        <f t="shared" si="12"/>
        <v>0</v>
      </c>
      <c r="AO3326" s="118">
        <f t="shared" si="13"/>
        <v>0</v>
      </c>
      <c r="AP3326" s="121">
        <f t="shared" si="14"/>
        <v>343318.14</v>
      </c>
      <c r="AQ3326" s="122"/>
      <c r="AR3326" s="119"/>
    </row>
    <row r="3327" ht="22.5" customHeight="1">
      <c r="A3327" s="89">
        <v>46233.0</v>
      </c>
      <c r="B3327" s="90">
        <v>0.6972222222222222</v>
      </c>
      <c r="C3327" s="91" t="s">
        <v>1087</v>
      </c>
      <c r="D3327" s="129" t="str">
        <f t="array" ref="D3327">XLOOKUP(C3327,'DS ST'!A:A,'DS ST'!B:B)</f>
        <v>A235</v>
      </c>
      <c r="E3327" s="94" t="str">
        <f t="array" ref="E3327">XLOOKUP($F3327,'GIÁ'!$A:$A,'GIÁ'!$E:$E)</f>
        <v>ĐÔNG</v>
      </c>
      <c r="F3327" s="94">
        <v>8.936187610423E12</v>
      </c>
      <c r="G3327" s="95" t="s">
        <v>2596</v>
      </c>
      <c r="H3327" s="95" t="s">
        <v>224</v>
      </c>
      <c r="I3327" s="96">
        <v>4.0</v>
      </c>
      <c r="J3327" s="96">
        <v>0.0</v>
      </c>
      <c r="K3327" s="98">
        <f t="shared" si="4"/>
        <v>4</v>
      </c>
      <c r="L3327" s="99" t="s">
        <v>7017</v>
      </c>
      <c r="M3327" s="100" t="s">
        <v>7018</v>
      </c>
      <c r="N3327" s="101" t="str">
        <f t="shared" si="139"/>
        <v>PT1590200-T0018936187610423</v>
      </c>
      <c r="O3327" s="128"/>
      <c r="P3327" s="100"/>
      <c r="Q3327" s="103">
        <f t="shared" si="166"/>
        <v>4</v>
      </c>
      <c r="R3327" s="161"/>
      <c r="S3327" s="105"/>
      <c r="T3327" s="106"/>
      <c r="U3327" s="107" t="s">
        <v>6569</v>
      </c>
      <c r="V3327" s="108" t="s">
        <v>756</v>
      </c>
      <c r="W3327" s="109" t="s">
        <v>1908</v>
      </c>
      <c r="X3327" s="110" t="str">
        <f t="shared" si="176"/>
        <v/>
      </c>
      <c r="Y3327" s="110" t="str">
        <f t="shared" si="177"/>
        <v/>
      </c>
      <c r="Z3327" s="109" t="s">
        <v>797</v>
      </c>
      <c r="AA3327" s="109" t="s">
        <v>802</v>
      </c>
      <c r="AB3327" s="106"/>
      <c r="AC3327" s="158"/>
      <c r="AD3327" s="160"/>
      <c r="AE3327" s="127"/>
      <c r="AF3327" s="113"/>
      <c r="AG3327" s="165" t="str">
        <f t="array" ref="AG3327">XLOOKUP(F3327,'CLV2'!A:A,'CLV2'!E:E)</f>
        <v>2.FISH AND SEAFOOD</v>
      </c>
      <c r="AH3327" s="115" t="str">
        <f t="array" ref="AH3327">XLOOKUP(F3327,'CLV2'!A:A,'CLV2'!F:F)</f>
        <v>3.FROZEN FISH AND SEAFOOD</v>
      </c>
      <c r="AI3327" s="115" t="str">
        <f t="shared" si="8"/>
        <v>Pack</v>
      </c>
      <c r="AJ3327" s="116">
        <f t="shared" si="9"/>
        <v>1</v>
      </c>
      <c r="AK3327" s="117" t="str">
        <f t="array" ref="AK3327">XLOOKUP(F3327,'GIÁ'!A:A,'GIÁ'!D:D)</f>
        <v>241040.00</v>
      </c>
      <c r="AL3327" s="118">
        <f t="shared" si="10"/>
        <v>964160</v>
      </c>
      <c r="AM3327" s="118">
        <f t="shared" si="11"/>
        <v>0</v>
      </c>
      <c r="AN3327" s="119">
        <f t="shared" si="12"/>
        <v>0</v>
      </c>
      <c r="AO3327" s="118">
        <f t="shared" si="13"/>
        <v>964160</v>
      </c>
      <c r="AP3327" s="121">
        <f t="shared" si="14"/>
        <v>0</v>
      </c>
      <c r="AQ3327" s="122"/>
      <c r="AR3327" s="119"/>
    </row>
    <row r="3328" ht="22.5" customHeight="1">
      <c r="A3328" s="89">
        <v>46233.0</v>
      </c>
      <c r="B3328" s="90">
        <v>0.6972222222222222</v>
      </c>
      <c r="C3328" s="91" t="s">
        <v>1087</v>
      </c>
      <c r="D3328" s="129" t="str">
        <f t="array" ref="D3328">XLOOKUP(C3328,'DS ST'!A:A,'DS ST'!B:B)</f>
        <v>A235</v>
      </c>
      <c r="E3328" s="94" t="str">
        <f t="array" ref="E3328">XLOOKUP($F3328,'GIÁ'!$A:$A,'GIÁ'!$E:$E)</f>
        <v>ĐÔNG</v>
      </c>
      <c r="F3328" s="94">
        <v>8.938535604238E12</v>
      </c>
      <c r="G3328" s="95" t="s">
        <v>3058</v>
      </c>
      <c r="H3328" s="95" t="s">
        <v>787</v>
      </c>
      <c r="I3328" s="96">
        <v>12.0</v>
      </c>
      <c r="J3328" s="96">
        <v>0.0</v>
      </c>
      <c r="K3328" s="98">
        <f t="shared" si="4"/>
        <v>12</v>
      </c>
      <c r="L3328" s="99" t="s">
        <v>7017</v>
      </c>
      <c r="M3328" s="100" t="s">
        <v>7018</v>
      </c>
      <c r="N3328" s="101" t="str">
        <f t="shared" si="139"/>
        <v>PT1590200-T0018938535604238</v>
      </c>
      <c r="O3328" s="128"/>
      <c r="P3328" s="100"/>
      <c r="Q3328" s="103">
        <f t="shared" si="166"/>
        <v>12</v>
      </c>
      <c r="R3328" s="161"/>
      <c r="S3328" s="105"/>
      <c r="T3328" s="106"/>
      <c r="U3328" s="107" t="s">
        <v>6557</v>
      </c>
      <c r="V3328" s="108" t="s">
        <v>756</v>
      </c>
      <c r="W3328" s="109" t="s">
        <v>1908</v>
      </c>
      <c r="X3328" s="110" t="str">
        <f t="shared" si="176"/>
        <v/>
      </c>
      <c r="Y3328" s="110" t="str">
        <f t="shared" si="177"/>
        <v/>
      </c>
      <c r="Z3328" s="109" t="s">
        <v>797</v>
      </c>
      <c r="AA3328" s="109" t="s">
        <v>802</v>
      </c>
      <c r="AB3328" s="106"/>
      <c r="AC3328" s="158"/>
      <c r="AD3328" s="160"/>
      <c r="AE3328" s="127"/>
      <c r="AF3328" s="113"/>
      <c r="AG3328" s="165" t="str">
        <f t="array" ref="AG3328">XLOOKUP(F3328,'CLV2'!A:A,'CLV2'!E:E)</f>
        <v>2.FISH AND SEAFOOD</v>
      </c>
      <c r="AH3328" s="115" t="str">
        <f t="array" ref="AH3328">XLOOKUP(F3328,'CLV2'!A:A,'CLV2'!F:F)</f>
        <v>3.FROZEN FISH AND SEAFOOD</v>
      </c>
      <c r="AI3328" s="115" t="str">
        <f t="shared" si="8"/>
        <v>Pack</v>
      </c>
      <c r="AJ3328" s="116">
        <f t="shared" si="9"/>
        <v>1</v>
      </c>
      <c r="AK3328" s="117" t="str">
        <f t="array" ref="AK3328">XLOOKUP(F3328,'GIÁ'!A:A,'GIÁ'!D:D)</f>
        <v>71175.79</v>
      </c>
      <c r="AL3328" s="118">
        <f t="shared" si="10"/>
        <v>854109.48</v>
      </c>
      <c r="AM3328" s="118">
        <f t="shared" si="11"/>
        <v>0</v>
      </c>
      <c r="AN3328" s="119">
        <f t="shared" si="12"/>
        <v>0</v>
      </c>
      <c r="AO3328" s="118">
        <f t="shared" si="13"/>
        <v>854109.48</v>
      </c>
      <c r="AP3328" s="121">
        <f t="shared" si="14"/>
        <v>0</v>
      </c>
      <c r="AQ3328" s="122"/>
      <c r="AR3328" s="119"/>
    </row>
    <row r="3329" ht="22.5" customHeight="1">
      <c r="A3329" s="89">
        <v>46233.0</v>
      </c>
      <c r="B3329" s="90">
        <v>0.6972222222222222</v>
      </c>
      <c r="C3329" s="91" t="s">
        <v>1087</v>
      </c>
      <c r="D3329" s="129" t="str">
        <f t="array" ref="D3329">XLOOKUP(C3329,'DS ST'!A:A,'DS ST'!B:B)</f>
        <v>A235</v>
      </c>
      <c r="E3329" s="94" t="str">
        <f t="array" ref="E3329">XLOOKUP($F3329,'GIÁ'!$A:$A,'GIÁ'!$E:$E)</f>
        <v>ĐÔNG</v>
      </c>
      <c r="F3329" s="94">
        <v>8.936187610089E12</v>
      </c>
      <c r="G3329" s="95" t="s">
        <v>2590</v>
      </c>
      <c r="H3329" s="95" t="s">
        <v>224</v>
      </c>
      <c r="I3329" s="96">
        <v>6.0</v>
      </c>
      <c r="J3329" s="96">
        <v>0.0</v>
      </c>
      <c r="K3329" s="98">
        <f t="shared" si="4"/>
        <v>6</v>
      </c>
      <c r="L3329" s="99" t="s">
        <v>7017</v>
      </c>
      <c r="M3329" s="100" t="s">
        <v>7018</v>
      </c>
      <c r="N3329" s="101" t="str">
        <f t="shared" si="139"/>
        <v>PT1590200-T0018936187610089</v>
      </c>
      <c r="O3329" s="128"/>
      <c r="P3329" s="100"/>
      <c r="Q3329" s="103">
        <f t="shared" si="166"/>
        <v>6</v>
      </c>
      <c r="R3329" s="161"/>
      <c r="S3329" s="105"/>
      <c r="T3329" s="106"/>
      <c r="U3329" s="107" t="s">
        <v>6532</v>
      </c>
      <c r="V3329" s="108" t="s">
        <v>756</v>
      </c>
      <c r="W3329" s="109" t="s">
        <v>1908</v>
      </c>
      <c r="X3329" s="110" t="str">
        <f t="shared" si="176"/>
        <v/>
      </c>
      <c r="Y3329" s="110" t="str">
        <f t="shared" si="177"/>
        <v/>
      </c>
      <c r="Z3329" s="109" t="s">
        <v>797</v>
      </c>
      <c r="AA3329" s="109" t="s">
        <v>802</v>
      </c>
      <c r="AB3329" s="106"/>
      <c r="AC3329" s="158"/>
      <c r="AD3329" s="160"/>
      <c r="AE3329" s="127"/>
      <c r="AF3329" s="113"/>
      <c r="AG3329" s="165" t="str">
        <f t="array" ref="AG3329">XLOOKUP(F3329,'CLV2'!A:A,'CLV2'!E:E)</f>
        <v>2.FISH AND SEAFOOD</v>
      </c>
      <c r="AH3329" s="115" t="str">
        <f t="array" ref="AH3329">XLOOKUP(F3329,'CLV2'!A:A,'CLV2'!F:F)</f>
        <v>3.FROZEN FISH AND SEAFOOD</v>
      </c>
      <c r="AI3329" s="115" t="str">
        <f t="shared" si="8"/>
        <v>Pack</v>
      </c>
      <c r="AJ3329" s="116">
        <f t="shared" si="9"/>
        <v>1</v>
      </c>
      <c r="AK3329" s="117" t="str">
        <f t="array" ref="AK3329">XLOOKUP(F3329,'GIÁ'!A:A,'GIÁ'!D:D)</f>
        <v>73948.55</v>
      </c>
      <c r="AL3329" s="118">
        <f t="shared" si="10"/>
        <v>443691.3</v>
      </c>
      <c r="AM3329" s="118">
        <f t="shared" si="11"/>
        <v>0</v>
      </c>
      <c r="AN3329" s="119">
        <f t="shared" si="12"/>
        <v>0</v>
      </c>
      <c r="AO3329" s="118">
        <f t="shared" si="13"/>
        <v>443691.3</v>
      </c>
      <c r="AP3329" s="121">
        <f t="shared" si="14"/>
        <v>0</v>
      </c>
      <c r="AQ3329" s="122"/>
      <c r="AR3329" s="119"/>
    </row>
    <row r="3330" ht="22.5" customHeight="1">
      <c r="A3330" s="89">
        <v>46233.0</v>
      </c>
      <c r="B3330" s="90">
        <v>0.6972222222222222</v>
      </c>
      <c r="C3330" s="91" t="s">
        <v>1087</v>
      </c>
      <c r="D3330" s="129" t="str">
        <f t="array" ref="D3330">XLOOKUP(C3330,'DS ST'!A:A,'DS ST'!B:B)</f>
        <v>A235</v>
      </c>
      <c r="E3330" s="94" t="str">
        <f t="array" ref="E3330">XLOOKUP($F3330,'GIÁ'!$A:$A,'GIÁ'!$E:$E)</f>
        <v>ĐÔNG</v>
      </c>
      <c r="F3330" s="94">
        <v>8.93852179309E12</v>
      </c>
      <c r="G3330" s="95" t="s">
        <v>2985</v>
      </c>
      <c r="H3330" s="95" t="s">
        <v>224</v>
      </c>
      <c r="I3330" s="96">
        <v>6.0</v>
      </c>
      <c r="J3330" s="96">
        <v>0.0</v>
      </c>
      <c r="K3330" s="98">
        <f t="shared" si="4"/>
        <v>6</v>
      </c>
      <c r="L3330" s="99" t="s">
        <v>7017</v>
      </c>
      <c r="M3330" s="100" t="s">
        <v>7018</v>
      </c>
      <c r="N3330" s="101" t="str">
        <f t="shared" si="139"/>
        <v>PT1590200-T0018938521793090</v>
      </c>
      <c r="O3330" s="128"/>
      <c r="P3330" s="100"/>
      <c r="Q3330" s="103">
        <f t="shared" si="166"/>
        <v>6</v>
      </c>
      <c r="R3330" s="161"/>
      <c r="S3330" s="105"/>
      <c r="T3330" s="106"/>
      <c r="U3330" s="107" t="s">
        <v>6540</v>
      </c>
      <c r="V3330" s="108" t="s">
        <v>756</v>
      </c>
      <c r="W3330" s="109" t="s">
        <v>1908</v>
      </c>
      <c r="X3330" s="110" t="str">
        <f t="shared" si="176"/>
        <v/>
      </c>
      <c r="Y3330" s="110" t="str">
        <f t="shared" si="177"/>
        <v/>
      </c>
      <c r="Z3330" s="109" t="s">
        <v>797</v>
      </c>
      <c r="AA3330" s="109" t="s">
        <v>802</v>
      </c>
      <c r="AB3330" s="106"/>
      <c r="AC3330" s="158"/>
      <c r="AD3330" s="160"/>
      <c r="AE3330" s="127"/>
      <c r="AF3330" s="113"/>
      <c r="AG3330" s="165" t="str">
        <f t="array" ref="AG3330">XLOOKUP(F3330,'CLV2'!A:A,'CLV2'!E:E)</f>
        <v>2.FISH AND SEAFOOD</v>
      </c>
      <c r="AH3330" s="115" t="str">
        <f t="array" ref="AH3330">XLOOKUP(F3330,'CLV2'!A:A,'CLV2'!F:F)</f>
        <v>3.FROZEN FISH AND SEAFOOD</v>
      </c>
      <c r="AI3330" s="115" t="str">
        <f t="shared" si="8"/>
        <v>Pack</v>
      </c>
      <c r="AJ3330" s="116">
        <f t="shared" si="9"/>
        <v>1</v>
      </c>
      <c r="AK3330" s="117" t="str">
        <f t="array" ref="AK3330">XLOOKUP(F3330,'GIÁ'!A:A,'GIÁ'!D:D)</f>
        <v>73671.00</v>
      </c>
      <c r="AL3330" s="118">
        <f t="shared" si="10"/>
        <v>442026</v>
      </c>
      <c r="AM3330" s="118">
        <f t="shared" si="11"/>
        <v>0</v>
      </c>
      <c r="AN3330" s="119">
        <f t="shared" si="12"/>
        <v>0</v>
      </c>
      <c r="AO3330" s="118">
        <f t="shared" si="13"/>
        <v>442026</v>
      </c>
      <c r="AP3330" s="121">
        <f t="shared" si="14"/>
        <v>0</v>
      </c>
      <c r="AQ3330" s="122"/>
      <c r="AR3330" s="119"/>
    </row>
    <row r="3331" ht="22.5" customHeight="1">
      <c r="A3331" s="89">
        <v>46233.0</v>
      </c>
      <c r="B3331" s="90">
        <v>0.6972222222222222</v>
      </c>
      <c r="C3331" s="91" t="s">
        <v>1087</v>
      </c>
      <c r="D3331" s="129" t="str">
        <f t="array" ref="D3331">XLOOKUP(C3331,'DS ST'!A:A,'DS ST'!B:B)</f>
        <v>A235</v>
      </c>
      <c r="E3331" s="94" t="str">
        <f t="array" ref="E3331">XLOOKUP($F3331,'GIÁ'!$A:$A,'GIÁ'!$E:$E)</f>
        <v>ĐÔNG</v>
      </c>
      <c r="F3331" s="94">
        <v>8.93623909005E12</v>
      </c>
      <c r="G3331" s="95" t="s">
        <v>2717</v>
      </c>
      <c r="H3331" s="95" t="s">
        <v>75</v>
      </c>
      <c r="I3331" s="96">
        <v>8.0</v>
      </c>
      <c r="J3331" s="96">
        <v>0.0</v>
      </c>
      <c r="K3331" s="98">
        <f t="shared" si="4"/>
        <v>8</v>
      </c>
      <c r="L3331" s="99" t="s">
        <v>7017</v>
      </c>
      <c r="M3331" s="100" t="s">
        <v>7018</v>
      </c>
      <c r="N3331" s="101" t="str">
        <f t="shared" si="139"/>
        <v>PT1590200-T0018936239090050</v>
      </c>
      <c r="O3331" s="128"/>
      <c r="P3331" s="100"/>
      <c r="Q3331" s="103">
        <f t="shared" si="166"/>
        <v>8</v>
      </c>
      <c r="R3331" s="161"/>
      <c r="S3331" s="105"/>
      <c r="T3331" s="106"/>
      <c r="U3331" s="107" t="s">
        <v>6538</v>
      </c>
      <c r="V3331" s="108" t="s">
        <v>756</v>
      </c>
      <c r="W3331" s="109" t="s">
        <v>1908</v>
      </c>
      <c r="X3331" s="110" t="str">
        <f t="shared" si="176"/>
        <v/>
      </c>
      <c r="Y3331" s="110" t="str">
        <f t="shared" si="177"/>
        <v/>
      </c>
      <c r="Z3331" s="109" t="s">
        <v>797</v>
      </c>
      <c r="AA3331" s="109" t="s">
        <v>802</v>
      </c>
      <c r="AB3331" s="106"/>
      <c r="AC3331" s="158"/>
      <c r="AD3331" s="160"/>
      <c r="AE3331" s="127"/>
      <c r="AF3331" s="113"/>
      <c r="AG3331" s="165" t="str">
        <f t="array" ref="AG3331">XLOOKUP(F3331,'CLV2'!A:A,'CLV2'!E:E)</f>
        <v>2.MEAT</v>
      </c>
      <c r="AH3331" s="115" t="str">
        <f t="array" ref="AH3331">XLOOKUP(F3331,'CLV2'!A:A,'CLV2'!F:F)</f>
        <v>3.FROZEN MEAT</v>
      </c>
      <c r="AI3331" s="115" t="str">
        <f t="shared" si="8"/>
        <v>Pack</v>
      </c>
      <c r="AJ3331" s="116">
        <f t="shared" si="9"/>
        <v>1</v>
      </c>
      <c r="AK3331" s="117" t="str">
        <f t="array" ref="AK3331">XLOOKUP(F3331,'GIÁ'!A:A,'GIÁ'!D:D)</f>
        <v>118354.38</v>
      </c>
      <c r="AL3331" s="118">
        <f t="shared" si="10"/>
        <v>946835.04</v>
      </c>
      <c r="AM3331" s="118">
        <f t="shared" si="11"/>
        <v>0</v>
      </c>
      <c r="AN3331" s="119">
        <f t="shared" si="12"/>
        <v>0</v>
      </c>
      <c r="AO3331" s="118">
        <f t="shared" si="13"/>
        <v>946835.04</v>
      </c>
      <c r="AP3331" s="121">
        <f t="shared" si="14"/>
        <v>0</v>
      </c>
      <c r="AQ3331" s="122"/>
      <c r="AR3331" s="119"/>
    </row>
    <row r="3332" ht="22.5" customHeight="1">
      <c r="A3332" s="89">
        <v>46233.0</v>
      </c>
      <c r="B3332" s="90">
        <v>0.6972222222222222</v>
      </c>
      <c r="C3332" s="91" t="s">
        <v>1087</v>
      </c>
      <c r="D3332" s="129" t="str">
        <f t="array" ref="D3332">XLOOKUP(C3332,'DS ST'!A:A,'DS ST'!B:B)</f>
        <v>A235</v>
      </c>
      <c r="E3332" s="94" t="str">
        <f t="array" ref="E3332">XLOOKUP($F3332,'GIÁ'!$A:$A,'GIÁ'!$E:$E)</f>
        <v>ĐÔNG</v>
      </c>
      <c r="F3332" s="94">
        <v>8.936190860716E12</v>
      </c>
      <c r="G3332" s="95" t="s">
        <v>2610</v>
      </c>
      <c r="H3332" s="95" t="s">
        <v>93</v>
      </c>
      <c r="I3332" s="96">
        <v>18.0</v>
      </c>
      <c r="J3332" s="96">
        <v>0.0</v>
      </c>
      <c r="K3332" s="98">
        <f t="shared" si="4"/>
        <v>18</v>
      </c>
      <c r="L3332" s="99" t="s">
        <v>7017</v>
      </c>
      <c r="M3332" s="100" t="s">
        <v>7018</v>
      </c>
      <c r="N3332" s="101" t="str">
        <f t="shared" si="139"/>
        <v>PT1590200-T0018936190860716</v>
      </c>
      <c r="O3332" s="128"/>
      <c r="P3332" s="100"/>
      <c r="Q3332" s="103">
        <f t="shared" si="166"/>
        <v>18</v>
      </c>
      <c r="R3332" s="161"/>
      <c r="S3332" s="105"/>
      <c r="T3332" s="106"/>
      <c r="U3332" s="107" t="s">
        <v>6539</v>
      </c>
      <c r="V3332" s="108" t="s">
        <v>756</v>
      </c>
      <c r="W3332" s="109" t="s">
        <v>1908</v>
      </c>
      <c r="X3332" s="110" t="str">
        <f t="shared" si="176"/>
        <v/>
      </c>
      <c r="Y3332" s="110" t="str">
        <f t="shared" si="177"/>
        <v/>
      </c>
      <c r="Z3332" s="109" t="s">
        <v>797</v>
      </c>
      <c r="AA3332" s="109" t="s">
        <v>802</v>
      </c>
      <c r="AB3332" s="106"/>
      <c r="AC3332" s="158"/>
      <c r="AD3332" s="160"/>
      <c r="AE3332" s="127"/>
      <c r="AF3332" s="113"/>
      <c r="AG3332" s="165" t="str">
        <f t="array" ref="AG3332">XLOOKUP(F3332,'CLV2'!A:A,'CLV2'!E:E)</f>
        <v>2.MEAT</v>
      </c>
      <c r="AH3332" s="115" t="str">
        <f t="array" ref="AH3332">XLOOKUP(F3332,'CLV2'!A:A,'CLV2'!F:F)</f>
        <v>3.FROZEN MEAT</v>
      </c>
      <c r="AI3332" s="115" t="str">
        <f t="shared" si="8"/>
        <v>Pack</v>
      </c>
      <c r="AJ3332" s="116">
        <f t="shared" si="9"/>
        <v>1</v>
      </c>
      <c r="AK3332" s="117" t="str">
        <f t="array" ref="AK3332">XLOOKUP(F3332,'GIÁ'!A:A,'GIÁ'!D:D)</f>
        <v>49176.27</v>
      </c>
      <c r="AL3332" s="118">
        <f t="shared" si="10"/>
        <v>885172.86</v>
      </c>
      <c r="AM3332" s="118">
        <f t="shared" si="11"/>
        <v>0</v>
      </c>
      <c r="AN3332" s="119">
        <f t="shared" si="12"/>
        <v>0</v>
      </c>
      <c r="AO3332" s="118">
        <f t="shared" si="13"/>
        <v>885172.86</v>
      </c>
      <c r="AP3332" s="121">
        <f t="shared" si="14"/>
        <v>0</v>
      </c>
      <c r="AQ3332" s="122"/>
      <c r="AR3332" s="119"/>
    </row>
    <row r="3333" ht="22.5" customHeight="1">
      <c r="A3333" s="89">
        <v>46233.0</v>
      </c>
      <c r="B3333" s="90">
        <v>0.6972222222222222</v>
      </c>
      <c r="C3333" s="91" t="s">
        <v>1087</v>
      </c>
      <c r="D3333" s="129" t="str">
        <f t="array" ref="D3333">XLOOKUP(C3333,'DS ST'!A:A,'DS ST'!B:B)</f>
        <v>A235</v>
      </c>
      <c r="E3333" s="94" t="str">
        <f t="array" ref="E3333">XLOOKUP($F3333,'GIÁ'!$A:$A,'GIÁ'!$E:$E)</f>
        <v>ĐÔNG</v>
      </c>
      <c r="F3333" s="94">
        <v>8.936239090036E12</v>
      </c>
      <c r="G3333" s="95" t="s">
        <v>2713</v>
      </c>
      <c r="H3333" s="95" t="s">
        <v>75</v>
      </c>
      <c r="I3333" s="96">
        <v>10.0</v>
      </c>
      <c r="J3333" s="96">
        <v>0.0</v>
      </c>
      <c r="K3333" s="98">
        <f t="shared" si="4"/>
        <v>10</v>
      </c>
      <c r="L3333" s="99" t="s">
        <v>7017</v>
      </c>
      <c r="M3333" s="100" t="s">
        <v>7018</v>
      </c>
      <c r="N3333" s="101" t="str">
        <f t="shared" si="139"/>
        <v>PT1590200-T0018936239090036</v>
      </c>
      <c r="O3333" s="128"/>
      <c r="P3333" s="100"/>
      <c r="Q3333" s="103">
        <f t="shared" si="166"/>
        <v>10</v>
      </c>
      <c r="R3333" s="161"/>
      <c r="S3333" s="105"/>
      <c r="T3333" s="106"/>
      <c r="U3333" s="107" t="s">
        <v>6539</v>
      </c>
      <c r="V3333" s="108" t="s">
        <v>756</v>
      </c>
      <c r="W3333" s="109" t="s">
        <v>1908</v>
      </c>
      <c r="X3333" s="110" t="str">
        <f t="shared" si="176"/>
        <v/>
      </c>
      <c r="Y3333" s="110" t="str">
        <f t="shared" si="177"/>
        <v/>
      </c>
      <c r="Z3333" s="109" t="s">
        <v>797</v>
      </c>
      <c r="AA3333" s="109" t="s">
        <v>802</v>
      </c>
      <c r="AB3333" s="106"/>
      <c r="AC3333" s="158"/>
      <c r="AD3333" s="160"/>
      <c r="AE3333" s="127"/>
      <c r="AF3333" s="113"/>
      <c r="AG3333" s="165" t="str">
        <f t="array" ref="AG3333">XLOOKUP(F3333,'CLV2'!A:A,'CLV2'!E:E)</f>
        <v>2.MEAT</v>
      </c>
      <c r="AH3333" s="115" t="str">
        <f t="array" ref="AH3333">XLOOKUP(F3333,'CLV2'!A:A,'CLV2'!F:F)</f>
        <v>3.FROZEN MEAT</v>
      </c>
      <c r="AI3333" s="115" t="str">
        <f t="shared" si="8"/>
        <v>Pack</v>
      </c>
      <c r="AJ3333" s="116">
        <f t="shared" si="9"/>
        <v>1</v>
      </c>
      <c r="AK3333" s="117" t="str">
        <f t="array" ref="AK3333">XLOOKUP(F3333,'GIÁ'!A:A,'GIÁ'!D:D)</f>
        <v>47814.16</v>
      </c>
      <c r="AL3333" s="118">
        <f t="shared" si="10"/>
        <v>478141.6</v>
      </c>
      <c r="AM3333" s="118">
        <f t="shared" si="11"/>
        <v>0</v>
      </c>
      <c r="AN3333" s="119">
        <f t="shared" si="12"/>
        <v>0</v>
      </c>
      <c r="AO3333" s="118">
        <f t="shared" si="13"/>
        <v>478141.6</v>
      </c>
      <c r="AP3333" s="121">
        <f t="shared" si="14"/>
        <v>0</v>
      </c>
      <c r="AQ3333" s="122"/>
      <c r="AR3333" s="119"/>
    </row>
    <row r="3334" ht="22.5" customHeight="1">
      <c r="A3334" s="89">
        <v>46233.0</v>
      </c>
      <c r="B3334" s="90">
        <v>0.6972222222222222</v>
      </c>
      <c r="C3334" s="91" t="s">
        <v>1087</v>
      </c>
      <c r="D3334" s="129" t="str">
        <f t="array" ref="D3334">XLOOKUP(C3334,'DS ST'!A:A,'DS ST'!B:B)</f>
        <v>A235</v>
      </c>
      <c r="E3334" s="94" t="str">
        <f t="array" ref="E3334">XLOOKUP($F3334,'GIÁ'!$A:$A,'GIÁ'!$E:$E)</f>
        <v>ĐÔNG</v>
      </c>
      <c r="F3334" s="94">
        <v>8.938559140026E12</v>
      </c>
      <c r="G3334" s="95" t="s">
        <v>3177</v>
      </c>
      <c r="H3334" s="95" t="s">
        <v>57</v>
      </c>
      <c r="I3334" s="96">
        <v>5.0</v>
      </c>
      <c r="J3334" s="96">
        <v>0.0</v>
      </c>
      <c r="K3334" s="98">
        <f t="shared" si="4"/>
        <v>5</v>
      </c>
      <c r="L3334" s="99" t="s">
        <v>7017</v>
      </c>
      <c r="M3334" s="100" t="s">
        <v>7018</v>
      </c>
      <c r="N3334" s="101" t="str">
        <f t="shared" si="139"/>
        <v>PT1590200-T0018938559140026</v>
      </c>
      <c r="O3334" s="128"/>
      <c r="P3334" s="100"/>
      <c r="Q3334" s="103">
        <f t="shared" si="166"/>
        <v>5</v>
      </c>
      <c r="R3334" s="161"/>
      <c r="S3334" s="105"/>
      <c r="T3334" s="106"/>
      <c r="U3334" s="107" t="s">
        <v>6544</v>
      </c>
      <c r="V3334" s="108" t="s">
        <v>756</v>
      </c>
      <c r="W3334" s="109" t="s">
        <v>1908</v>
      </c>
      <c r="X3334" s="110" t="str">
        <f t="shared" si="176"/>
        <v/>
      </c>
      <c r="Y3334" s="110" t="str">
        <f t="shared" si="177"/>
        <v/>
      </c>
      <c r="Z3334" s="109" t="s">
        <v>797</v>
      </c>
      <c r="AA3334" s="109" t="s">
        <v>802</v>
      </c>
      <c r="AB3334" s="106"/>
      <c r="AC3334" s="158"/>
      <c r="AD3334" s="160"/>
      <c r="AE3334" s="127"/>
      <c r="AF3334" s="113"/>
      <c r="AG3334" s="165" t="str">
        <f t="array" ref="AG3334">XLOOKUP(F3334,'CLV2'!A:A,'CLV2'!E:E)</f>
        <v>2.MEAT</v>
      </c>
      <c r="AH3334" s="115" t="str">
        <f t="array" ref="AH3334">XLOOKUP(F3334,'CLV2'!A:A,'CLV2'!F:F)</f>
        <v>3.FROZEN MEAT</v>
      </c>
      <c r="AI3334" s="115" t="str">
        <f t="shared" si="8"/>
        <v>Pack</v>
      </c>
      <c r="AJ3334" s="116">
        <f t="shared" si="9"/>
        <v>1</v>
      </c>
      <c r="AK3334" s="117" t="str">
        <f t="array" ref="AK3334">XLOOKUP(F3334,'GIÁ'!A:A,'GIÁ'!D:D)</f>
        <v>122581.24</v>
      </c>
      <c r="AL3334" s="118">
        <f t="shared" si="10"/>
        <v>612906.2</v>
      </c>
      <c r="AM3334" s="118">
        <f t="shared" si="11"/>
        <v>0</v>
      </c>
      <c r="AN3334" s="119">
        <f t="shared" si="12"/>
        <v>0</v>
      </c>
      <c r="AO3334" s="118">
        <f t="shared" si="13"/>
        <v>612906.2</v>
      </c>
      <c r="AP3334" s="121">
        <f t="shared" si="14"/>
        <v>0</v>
      </c>
      <c r="AQ3334" s="122"/>
      <c r="AR3334" s="119"/>
    </row>
    <row r="3335" ht="22.5" customHeight="1">
      <c r="A3335" s="89">
        <v>46233.0</v>
      </c>
      <c r="B3335" s="90">
        <v>0.6972222222222222</v>
      </c>
      <c r="C3335" s="91" t="s">
        <v>1087</v>
      </c>
      <c r="D3335" s="129" t="str">
        <f t="array" ref="D3335">XLOOKUP(C3335,'DS ST'!A:A,'DS ST'!B:B)</f>
        <v>A235</v>
      </c>
      <c r="E3335" s="94" t="str">
        <f t="array" ref="E3335">XLOOKUP($F3335,'GIÁ'!$A:$A,'GIÁ'!$E:$E)</f>
        <v>ĐÔNG</v>
      </c>
      <c r="F3335" s="94">
        <v>8.936190860464E12</v>
      </c>
      <c r="G3335" s="95" t="s">
        <v>2608</v>
      </c>
      <c r="H3335" s="95" t="s">
        <v>93</v>
      </c>
      <c r="I3335" s="96">
        <v>8.0</v>
      </c>
      <c r="J3335" s="96">
        <v>0.0</v>
      </c>
      <c r="K3335" s="98">
        <f t="shared" si="4"/>
        <v>8</v>
      </c>
      <c r="L3335" s="99" t="s">
        <v>7017</v>
      </c>
      <c r="M3335" s="100" t="s">
        <v>7018</v>
      </c>
      <c r="N3335" s="101" t="str">
        <f t="shared" si="139"/>
        <v>PT1590200-T0018936190860464</v>
      </c>
      <c r="O3335" s="128"/>
      <c r="P3335" s="100"/>
      <c r="Q3335" s="103">
        <f t="shared" si="166"/>
        <v>8</v>
      </c>
      <c r="R3335" s="161"/>
      <c r="S3335" s="105"/>
      <c r="T3335" s="106"/>
      <c r="U3335" s="107" t="s">
        <v>6543</v>
      </c>
      <c r="V3335" s="108" t="s">
        <v>756</v>
      </c>
      <c r="W3335" s="109" t="s">
        <v>1908</v>
      </c>
      <c r="X3335" s="110" t="str">
        <f t="shared" si="176"/>
        <v/>
      </c>
      <c r="Y3335" s="110" t="str">
        <f t="shared" si="177"/>
        <v/>
      </c>
      <c r="Z3335" s="109" t="s">
        <v>797</v>
      </c>
      <c r="AA3335" s="109" t="s">
        <v>802</v>
      </c>
      <c r="AB3335" s="106"/>
      <c r="AC3335" s="158"/>
      <c r="AD3335" s="160"/>
      <c r="AE3335" s="127"/>
      <c r="AF3335" s="113"/>
      <c r="AG3335" s="165" t="str">
        <f t="array" ref="AG3335">XLOOKUP(F3335,'CLV2'!A:A,'CLV2'!E:E)</f>
        <v>2.MEAT</v>
      </c>
      <c r="AH3335" s="115" t="str">
        <f t="array" ref="AH3335">XLOOKUP(F3335,'CLV2'!A:A,'CLV2'!F:F)</f>
        <v>3.FROZEN MEAT</v>
      </c>
      <c r="AI3335" s="115" t="str">
        <f t="shared" si="8"/>
        <v>Pack</v>
      </c>
      <c r="AJ3335" s="116">
        <f t="shared" si="9"/>
        <v>1</v>
      </c>
      <c r="AK3335" s="117" t="str">
        <f t="array" ref="AK3335">XLOOKUP(F3335,'GIÁ'!A:A,'GIÁ'!D:D)</f>
        <v>43621.31</v>
      </c>
      <c r="AL3335" s="118">
        <f t="shared" si="10"/>
        <v>348970.48</v>
      </c>
      <c r="AM3335" s="118">
        <f t="shared" si="11"/>
        <v>0</v>
      </c>
      <c r="AN3335" s="119">
        <f t="shared" si="12"/>
        <v>0</v>
      </c>
      <c r="AO3335" s="118">
        <f t="shared" si="13"/>
        <v>348970.48</v>
      </c>
      <c r="AP3335" s="121">
        <f t="shared" si="14"/>
        <v>0</v>
      </c>
      <c r="AQ3335" s="122"/>
      <c r="AR3335" s="119"/>
    </row>
    <row r="3336" ht="22.5" customHeight="1">
      <c r="A3336" s="89">
        <v>46233.0</v>
      </c>
      <c r="B3336" s="90">
        <v>0.6972222222222222</v>
      </c>
      <c r="C3336" s="91" t="s">
        <v>1087</v>
      </c>
      <c r="D3336" s="129" t="str">
        <f t="array" ref="D3336">XLOOKUP(C3336,'DS ST'!A:A,'DS ST'!B:B)</f>
        <v>A235</v>
      </c>
      <c r="E3336" s="94" t="str">
        <f t="array" ref="E3336">XLOOKUP($F3336,'GIÁ'!$A:$A,'GIÁ'!$E:$E)</f>
        <v>ĐÔNG</v>
      </c>
      <c r="F3336" s="94">
        <v>8.936077110262E12</v>
      </c>
      <c r="G3336" s="95" t="s">
        <v>2339</v>
      </c>
      <c r="H3336" s="95" t="s">
        <v>224</v>
      </c>
      <c r="I3336" s="96">
        <v>10.0</v>
      </c>
      <c r="J3336" s="96">
        <v>0.0</v>
      </c>
      <c r="K3336" s="98">
        <f t="shared" si="4"/>
        <v>10</v>
      </c>
      <c r="L3336" s="99" t="s">
        <v>7017</v>
      </c>
      <c r="M3336" s="100" t="s">
        <v>7018</v>
      </c>
      <c r="N3336" s="101" t="str">
        <f t="shared" si="139"/>
        <v>PT1590200-T0018936077110262</v>
      </c>
      <c r="O3336" s="128"/>
      <c r="P3336" s="100"/>
      <c r="Q3336" s="103">
        <f t="shared" si="166"/>
        <v>10</v>
      </c>
      <c r="R3336" s="161"/>
      <c r="S3336" s="105"/>
      <c r="T3336" s="106"/>
      <c r="U3336" s="107" t="s">
        <v>6579</v>
      </c>
      <c r="V3336" s="108" t="s">
        <v>756</v>
      </c>
      <c r="W3336" s="109" t="s">
        <v>1908</v>
      </c>
      <c r="X3336" s="110" t="str">
        <f t="shared" si="176"/>
        <v/>
      </c>
      <c r="Y3336" s="110" t="str">
        <f t="shared" si="177"/>
        <v/>
      </c>
      <c r="Z3336" s="109" t="s">
        <v>797</v>
      </c>
      <c r="AA3336" s="109" t="s">
        <v>802</v>
      </c>
      <c r="AB3336" s="106"/>
      <c r="AC3336" s="158"/>
      <c r="AD3336" s="160"/>
      <c r="AE3336" s="127"/>
      <c r="AF3336" s="113"/>
      <c r="AG3336" s="165" t="str">
        <f t="array" ref="AG3336">XLOOKUP(F3336,'CLV2'!A:A,'CLV2'!E:E)</f>
        <v>2.FROZEN FOODS</v>
      </c>
      <c r="AH3336" s="115" t="str">
        <f t="array" ref="AH3336">XLOOKUP(F3336,'CLV2'!A:A,'CLV2'!F:F)</f>
        <v>3.DUMPLINGS</v>
      </c>
      <c r="AI3336" s="115" t="str">
        <f t="shared" si="8"/>
        <v>Pack</v>
      </c>
      <c r="AJ3336" s="116">
        <f t="shared" si="9"/>
        <v>1</v>
      </c>
      <c r="AK3336" s="117" t="str">
        <f t="array" ref="AK3336">XLOOKUP(F3336,'GIÁ'!A:A,'GIÁ'!D:D)</f>
        <v>34476.05</v>
      </c>
      <c r="AL3336" s="118">
        <f t="shared" si="10"/>
        <v>344760.5</v>
      </c>
      <c r="AM3336" s="118">
        <f t="shared" si="11"/>
        <v>0</v>
      </c>
      <c r="AN3336" s="119">
        <f t="shared" si="12"/>
        <v>0</v>
      </c>
      <c r="AO3336" s="118">
        <f t="shared" si="13"/>
        <v>344760.5</v>
      </c>
      <c r="AP3336" s="121">
        <f t="shared" si="14"/>
        <v>0</v>
      </c>
      <c r="AQ3336" s="122"/>
      <c r="AR3336" s="119"/>
    </row>
    <row r="3337" ht="22.5" customHeight="1">
      <c r="A3337" s="89">
        <v>46233.0</v>
      </c>
      <c r="B3337" s="90">
        <v>0.6972222222222222</v>
      </c>
      <c r="C3337" s="91" t="s">
        <v>1087</v>
      </c>
      <c r="D3337" s="129" t="str">
        <f t="array" ref="D3337">XLOOKUP(C3337,'DS ST'!A:A,'DS ST'!B:B)</f>
        <v>A235</v>
      </c>
      <c r="E3337" s="94" t="str">
        <f t="array" ref="E3337">XLOOKUP($F3337,'GIÁ'!$A:$A,'GIÁ'!$E:$E)</f>
        <v>ĐÔNG</v>
      </c>
      <c r="F3337" s="94">
        <v>8.936077112983E12</v>
      </c>
      <c r="G3337" s="95" t="s">
        <v>2345</v>
      </c>
      <c r="H3337" s="95" t="s">
        <v>224</v>
      </c>
      <c r="I3337" s="96">
        <v>12.0</v>
      </c>
      <c r="J3337" s="96">
        <v>0.0</v>
      </c>
      <c r="K3337" s="98">
        <f t="shared" si="4"/>
        <v>12</v>
      </c>
      <c r="L3337" s="99" t="s">
        <v>7017</v>
      </c>
      <c r="M3337" s="100" t="s">
        <v>7018</v>
      </c>
      <c r="N3337" s="101" t="str">
        <f t="shared" si="139"/>
        <v>PT1590200-T0018936077112983</v>
      </c>
      <c r="O3337" s="128"/>
      <c r="P3337" s="100"/>
      <c r="Q3337" s="103">
        <f t="shared" si="166"/>
        <v>12</v>
      </c>
      <c r="R3337" s="161"/>
      <c r="S3337" s="105"/>
      <c r="T3337" s="106"/>
      <c r="U3337" s="107" t="s">
        <v>6526</v>
      </c>
      <c r="V3337" s="108" t="s">
        <v>756</v>
      </c>
      <c r="W3337" s="109" t="s">
        <v>1908</v>
      </c>
      <c r="X3337" s="110" t="str">
        <f t="shared" si="176"/>
        <v/>
      </c>
      <c r="Y3337" s="110" t="str">
        <f t="shared" si="177"/>
        <v/>
      </c>
      <c r="Z3337" s="109" t="s">
        <v>797</v>
      </c>
      <c r="AA3337" s="109" t="s">
        <v>802</v>
      </c>
      <c r="AB3337" s="106"/>
      <c r="AC3337" s="158"/>
      <c r="AD3337" s="160"/>
      <c r="AE3337" s="127"/>
      <c r="AF3337" s="113"/>
      <c r="AG3337" s="165" t="str">
        <f t="array" ref="AG3337">XLOOKUP(F3337,'CLV2'!A:A,'CLV2'!E:E)</f>
        <v>2.FROZEN FOODS</v>
      </c>
      <c r="AH3337" s="115" t="str">
        <f t="array" ref="AH3337">XLOOKUP(F3337,'CLV2'!A:A,'CLV2'!F:F)</f>
        <v>3.DUMPLINGS</v>
      </c>
      <c r="AI3337" s="115" t="str">
        <f t="shared" si="8"/>
        <v>Pack</v>
      </c>
      <c r="AJ3337" s="116">
        <f t="shared" si="9"/>
        <v>1</v>
      </c>
      <c r="AK3337" s="117" t="str">
        <f t="array" ref="AK3337">XLOOKUP(F3337,'GIÁ'!A:A,'GIÁ'!D:D)</f>
        <v>30147.74</v>
      </c>
      <c r="AL3337" s="118">
        <f t="shared" si="10"/>
        <v>361772.88</v>
      </c>
      <c r="AM3337" s="118">
        <f t="shared" si="11"/>
        <v>0</v>
      </c>
      <c r="AN3337" s="119">
        <f t="shared" si="12"/>
        <v>0</v>
      </c>
      <c r="AO3337" s="118">
        <f t="shared" si="13"/>
        <v>361772.88</v>
      </c>
      <c r="AP3337" s="121">
        <f t="shared" si="14"/>
        <v>0</v>
      </c>
      <c r="AQ3337" s="122"/>
      <c r="AR3337" s="119"/>
    </row>
    <row r="3338" ht="22.5" customHeight="1">
      <c r="A3338" s="89">
        <v>46233.0</v>
      </c>
      <c r="B3338" s="90">
        <v>0.6972222222222222</v>
      </c>
      <c r="C3338" s="91" t="s">
        <v>1087</v>
      </c>
      <c r="D3338" s="129" t="str">
        <f t="array" ref="D3338">XLOOKUP(C3338,'DS ST'!A:A,'DS ST'!B:B)</f>
        <v>A235</v>
      </c>
      <c r="E3338" s="94" t="str">
        <f t="array" ref="E3338">XLOOKUP($F3338,'GIÁ'!$A:$A,'GIÁ'!$E:$E)</f>
        <v>ĐÔNG</v>
      </c>
      <c r="F3338" s="94">
        <v>8.936077110149E12</v>
      </c>
      <c r="G3338" s="95" t="s">
        <v>2333</v>
      </c>
      <c r="H3338" s="95" t="s">
        <v>224</v>
      </c>
      <c r="I3338" s="96">
        <v>10.0</v>
      </c>
      <c r="J3338" s="96">
        <v>0.0</v>
      </c>
      <c r="K3338" s="98">
        <f t="shared" si="4"/>
        <v>10</v>
      </c>
      <c r="L3338" s="99" t="s">
        <v>7017</v>
      </c>
      <c r="M3338" s="100" t="s">
        <v>7018</v>
      </c>
      <c r="N3338" s="101" t="str">
        <f t="shared" si="139"/>
        <v>PT1590200-T0018936077110149</v>
      </c>
      <c r="O3338" s="128"/>
      <c r="P3338" s="100"/>
      <c r="Q3338" s="103">
        <f t="shared" si="166"/>
        <v>10</v>
      </c>
      <c r="R3338" s="161"/>
      <c r="S3338" s="105"/>
      <c r="T3338" s="106"/>
      <c r="U3338" s="107" t="s">
        <v>6568</v>
      </c>
      <c r="V3338" s="108" t="s">
        <v>756</v>
      </c>
      <c r="W3338" s="109" t="s">
        <v>1908</v>
      </c>
      <c r="X3338" s="110" t="str">
        <f t="shared" si="176"/>
        <v/>
      </c>
      <c r="Y3338" s="110" t="str">
        <f t="shared" si="177"/>
        <v/>
      </c>
      <c r="Z3338" s="109" t="s">
        <v>797</v>
      </c>
      <c r="AA3338" s="109" t="s">
        <v>802</v>
      </c>
      <c r="AB3338" s="106"/>
      <c r="AC3338" s="158"/>
      <c r="AD3338" s="160"/>
      <c r="AE3338" s="127"/>
      <c r="AF3338" s="113"/>
      <c r="AG3338" s="165" t="str">
        <f t="array" ref="AG3338">XLOOKUP(F3338,'CLV2'!A:A,'CLV2'!E:E)</f>
        <v>2.FROZEN FOODS</v>
      </c>
      <c r="AH3338" s="115" t="str">
        <f t="array" ref="AH3338">XLOOKUP(F3338,'CLV2'!A:A,'CLV2'!F:F)</f>
        <v>3.DUMPLINGS</v>
      </c>
      <c r="AI3338" s="115" t="str">
        <f t="shared" si="8"/>
        <v>Pack</v>
      </c>
      <c r="AJ3338" s="116">
        <f t="shared" si="9"/>
        <v>1</v>
      </c>
      <c r="AK3338" s="117" t="str">
        <f t="array" ref="AK3338">XLOOKUP(F3338,'GIÁ'!A:A,'GIÁ'!D:D)</f>
        <v>41904.24</v>
      </c>
      <c r="AL3338" s="118">
        <f t="shared" si="10"/>
        <v>419042.4</v>
      </c>
      <c r="AM3338" s="118">
        <f t="shared" si="11"/>
        <v>0</v>
      </c>
      <c r="AN3338" s="119">
        <f t="shared" si="12"/>
        <v>0</v>
      </c>
      <c r="AO3338" s="118">
        <f t="shared" si="13"/>
        <v>419042.4</v>
      </c>
      <c r="AP3338" s="121">
        <f t="shared" si="14"/>
        <v>0</v>
      </c>
      <c r="AQ3338" s="122"/>
      <c r="AR3338" s="119"/>
    </row>
    <row r="3339" ht="22.5" customHeight="1">
      <c r="A3339" s="89">
        <v>46233.0</v>
      </c>
      <c r="B3339" s="90">
        <v>0.6972222222222222</v>
      </c>
      <c r="C3339" s="91" t="s">
        <v>1087</v>
      </c>
      <c r="D3339" s="129" t="str">
        <f t="array" ref="D3339">XLOOKUP(C3339,'DS ST'!A:A,'DS ST'!B:B)</f>
        <v>A235</v>
      </c>
      <c r="E3339" s="94" t="str">
        <f t="array" ref="E3339">XLOOKUP($F3339,'GIÁ'!$A:$A,'GIÁ'!$E:$E)</f>
        <v>ĐÔNG</v>
      </c>
      <c r="F3339" s="94">
        <v>8.936077110132E12</v>
      </c>
      <c r="G3339" s="95" t="s">
        <v>2331</v>
      </c>
      <c r="H3339" s="95" t="s">
        <v>224</v>
      </c>
      <c r="I3339" s="96">
        <v>20.0</v>
      </c>
      <c r="J3339" s="96">
        <v>0.0</v>
      </c>
      <c r="K3339" s="98">
        <f t="shared" si="4"/>
        <v>20</v>
      </c>
      <c r="L3339" s="99" t="s">
        <v>7017</v>
      </c>
      <c r="M3339" s="100" t="s">
        <v>7018</v>
      </c>
      <c r="N3339" s="101" t="str">
        <f t="shared" si="139"/>
        <v>PT1590200-T0018936077110132</v>
      </c>
      <c r="O3339" s="128"/>
      <c r="P3339" s="100"/>
      <c r="Q3339" s="103">
        <f t="shared" si="166"/>
        <v>20</v>
      </c>
      <c r="R3339" s="161"/>
      <c r="S3339" s="105"/>
      <c r="T3339" s="106"/>
      <c r="U3339" s="107" t="s">
        <v>6562</v>
      </c>
      <c r="V3339" s="108" t="s">
        <v>756</v>
      </c>
      <c r="W3339" s="109" t="s">
        <v>1908</v>
      </c>
      <c r="X3339" s="110" t="str">
        <f t="shared" si="176"/>
        <v/>
      </c>
      <c r="Y3339" s="110" t="str">
        <f t="shared" si="177"/>
        <v/>
      </c>
      <c r="Z3339" s="109" t="s">
        <v>797</v>
      </c>
      <c r="AA3339" s="109" t="s">
        <v>802</v>
      </c>
      <c r="AB3339" s="106"/>
      <c r="AC3339" s="158"/>
      <c r="AD3339" s="160"/>
      <c r="AE3339" s="127"/>
      <c r="AF3339" s="113"/>
      <c r="AG3339" s="165" t="str">
        <f t="array" ref="AG3339">XLOOKUP(F3339,'CLV2'!A:A,'CLV2'!E:E)</f>
        <v>2.FROZEN FOODS</v>
      </c>
      <c r="AH3339" s="115" t="str">
        <f t="array" ref="AH3339">XLOOKUP(F3339,'CLV2'!A:A,'CLV2'!F:F)</f>
        <v>3.DUMPLINGS</v>
      </c>
      <c r="AI3339" s="115" t="str">
        <f t="shared" si="8"/>
        <v>Pack</v>
      </c>
      <c r="AJ3339" s="116">
        <f t="shared" si="9"/>
        <v>1</v>
      </c>
      <c r="AK3339" s="117" t="str">
        <f t="array" ref="AK3339">XLOOKUP(F3339,'GIÁ'!A:A,'GIÁ'!D:D)</f>
        <v>35838.13</v>
      </c>
      <c r="AL3339" s="118">
        <f t="shared" si="10"/>
        <v>716762.6</v>
      </c>
      <c r="AM3339" s="118">
        <f t="shared" si="11"/>
        <v>0</v>
      </c>
      <c r="AN3339" s="119">
        <f t="shared" si="12"/>
        <v>0</v>
      </c>
      <c r="AO3339" s="118">
        <f t="shared" si="13"/>
        <v>716762.6</v>
      </c>
      <c r="AP3339" s="121">
        <f t="shared" si="14"/>
        <v>0</v>
      </c>
      <c r="AQ3339" s="122"/>
      <c r="AR3339" s="119"/>
    </row>
    <row r="3340" ht="22.5" customHeight="1">
      <c r="A3340" s="89">
        <v>46233.0</v>
      </c>
      <c r="B3340" s="90">
        <v>0.6972222222222222</v>
      </c>
      <c r="C3340" s="91" t="s">
        <v>1087</v>
      </c>
      <c r="D3340" s="129" t="str">
        <f t="array" ref="D3340">XLOOKUP(C3340,'DS ST'!A:A,'DS ST'!B:B)</f>
        <v>A235</v>
      </c>
      <c r="E3340" s="94" t="str">
        <f t="array" ref="E3340">XLOOKUP($F3340,'GIÁ'!$A:$A,'GIÁ'!$E:$E)</f>
        <v>ĐÔNG</v>
      </c>
      <c r="F3340" s="94">
        <v>8.936077110187E12</v>
      </c>
      <c r="G3340" s="95" t="s">
        <v>2335</v>
      </c>
      <c r="H3340" s="95" t="s">
        <v>224</v>
      </c>
      <c r="I3340" s="96">
        <v>10.0</v>
      </c>
      <c r="J3340" s="96">
        <v>0.0</v>
      </c>
      <c r="K3340" s="98">
        <f t="shared" si="4"/>
        <v>10</v>
      </c>
      <c r="L3340" s="99" t="s">
        <v>7017</v>
      </c>
      <c r="M3340" s="100" t="s">
        <v>7018</v>
      </c>
      <c r="N3340" s="101" t="str">
        <f t="shared" si="139"/>
        <v>PT1590200-T0018936077110187</v>
      </c>
      <c r="O3340" s="128"/>
      <c r="P3340" s="100"/>
      <c r="Q3340" s="103">
        <f t="shared" si="166"/>
        <v>10</v>
      </c>
      <c r="R3340" s="161"/>
      <c r="S3340" s="105"/>
      <c r="T3340" s="106"/>
      <c r="U3340" s="107" t="s">
        <v>6565</v>
      </c>
      <c r="V3340" s="108" t="s">
        <v>756</v>
      </c>
      <c r="W3340" s="109" t="s">
        <v>1908</v>
      </c>
      <c r="X3340" s="110" t="str">
        <f t="shared" si="176"/>
        <v/>
      </c>
      <c r="Y3340" s="110" t="str">
        <f t="shared" si="177"/>
        <v/>
      </c>
      <c r="Z3340" s="109" t="s">
        <v>797</v>
      </c>
      <c r="AA3340" s="109" t="s">
        <v>802</v>
      </c>
      <c r="AB3340" s="106"/>
      <c r="AC3340" s="158"/>
      <c r="AD3340" s="160"/>
      <c r="AE3340" s="127"/>
      <c r="AF3340" s="113"/>
      <c r="AG3340" s="165" t="str">
        <f t="array" ref="AG3340">XLOOKUP(F3340,'CLV2'!A:A,'CLV2'!E:E)</f>
        <v>2.FROZEN FOODS</v>
      </c>
      <c r="AH3340" s="115" t="str">
        <f t="array" ref="AH3340">XLOOKUP(F3340,'CLV2'!A:A,'CLV2'!F:F)</f>
        <v>3.DUMPLINGS</v>
      </c>
      <c r="AI3340" s="115" t="str">
        <f t="shared" si="8"/>
        <v>Pack</v>
      </c>
      <c r="AJ3340" s="116">
        <f t="shared" si="9"/>
        <v>1</v>
      </c>
      <c r="AK3340" s="117" t="str">
        <f t="array" ref="AK3340">XLOOKUP(F3340,'GIÁ'!A:A,'GIÁ'!D:D)</f>
        <v>28137.41</v>
      </c>
      <c r="AL3340" s="118">
        <f t="shared" si="10"/>
        <v>281374.1</v>
      </c>
      <c r="AM3340" s="118">
        <f t="shared" si="11"/>
        <v>0</v>
      </c>
      <c r="AN3340" s="119">
        <f t="shared" si="12"/>
        <v>0</v>
      </c>
      <c r="AO3340" s="118">
        <f t="shared" si="13"/>
        <v>281374.1</v>
      </c>
      <c r="AP3340" s="121">
        <f t="shared" si="14"/>
        <v>0</v>
      </c>
      <c r="AQ3340" s="122"/>
      <c r="AR3340" s="119"/>
    </row>
    <row r="3341" ht="22.5" customHeight="1">
      <c r="A3341" s="89">
        <v>46233.0</v>
      </c>
      <c r="B3341" s="90">
        <v>0.6972222222222222</v>
      </c>
      <c r="C3341" s="91" t="s">
        <v>1087</v>
      </c>
      <c r="D3341" s="129" t="str">
        <f t="array" ref="D3341">XLOOKUP(C3341,'DS ST'!A:A,'DS ST'!B:B)</f>
        <v>A235</v>
      </c>
      <c r="E3341" s="94" t="str">
        <f t="array" ref="E3341">XLOOKUP($F3341,'GIÁ'!$A:$A,'GIÁ'!$E:$E)</f>
        <v>ĐÔNG</v>
      </c>
      <c r="F3341" s="94">
        <v>8.936077113829E12</v>
      </c>
      <c r="G3341" s="95" t="s">
        <v>2373</v>
      </c>
      <c r="H3341" s="95" t="s">
        <v>224</v>
      </c>
      <c r="I3341" s="96">
        <v>10.0</v>
      </c>
      <c r="J3341" s="96">
        <v>0.0</v>
      </c>
      <c r="K3341" s="98">
        <f t="shared" si="4"/>
        <v>10</v>
      </c>
      <c r="L3341" s="99" t="s">
        <v>7017</v>
      </c>
      <c r="M3341" s="100" t="s">
        <v>7018</v>
      </c>
      <c r="N3341" s="101" t="str">
        <f t="shared" si="139"/>
        <v>PT1590200-T0018936077113829</v>
      </c>
      <c r="O3341" s="128"/>
      <c r="P3341" s="100"/>
      <c r="Q3341" s="103">
        <f t="shared" si="166"/>
        <v>10</v>
      </c>
      <c r="R3341" s="161"/>
      <c r="S3341" s="105"/>
      <c r="T3341" s="106"/>
      <c r="U3341" s="107" t="s">
        <v>6606</v>
      </c>
      <c r="V3341" s="108" t="s">
        <v>756</v>
      </c>
      <c r="W3341" s="109" t="s">
        <v>1908</v>
      </c>
      <c r="X3341" s="110" t="str">
        <f t="shared" si="176"/>
        <v/>
      </c>
      <c r="Y3341" s="110" t="str">
        <f t="shared" si="177"/>
        <v/>
      </c>
      <c r="Z3341" s="109" t="s">
        <v>797</v>
      </c>
      <c r="AA3341" s="109" t="s">
        <v>802</v>
      </c>
      <c r="AB3341" s="106"/>
      <c r="AC3341" s="158"/>
      <c r="AD3341" s="160"/>
      <c r="AE3341" s="127"/>
      <c r="AF3341" s="113"/>
      <c r="AG3341" s="165" t="str">
        <f t="array" ref="AG3341">XLOOKUP(F3341,'CLV2'!A:A,'CLV2'!E:E)</f>
        <v>2.FROZEN FOODS</v>
      </c>
      <c r="AH3341" s="115" t="str">
        <f t="array" ref="AH3341">XLOOKUP(F3341,'CLV2'!A:A,'CLV2'!F:F)</f>
        <v>3.DUMPLINGS</v>
      </c>
      <c r="AI3341" s="115" t="str">
        <f t="shared" si="8"/>
        <v>Pack</v>
      </c>
      <c r="AJ3341" s="116">
        <f t="shared" si="9"/>
        <v>1</v>
      </c>
      <c r="AK3341" s="117" t="str">
        <f t="array" ref="AK3341">XLOOKUP(F3341,'GIÁ'!A:A,'GIÁ'!D:D)</f>
        <v>40010.98</v>
      </c>
      <c r="AL3341" s="118">
        <f t="shared" si="10"/>
        <v>400109.8</v>
      </c>
      <c r="AM3341" s="118">
        <f t="shared" si="11"/>
        <v>0</v>
      </c>
      <c r="AN3341" s="119">
        <f t="shared" si="12"/>
        <v>0</v>
      </c>
      <c r="AO3341" s="118">
        <f t="shared" si="13"/>
        <v>400109.8</v>
      </c>
      <c r="AP3341" s="121">
        <f t="shared" si="14"/>
        <v>0</v>
      </c>
      <c r="AQ3341" s="122"/>
      <c r="AR3341" s="119"/>
    </row>
    <row r="3342" ht="22.5" customHeight="1">
      <c r="A3342" s="89">
        <v>46233.0</v>
      </c>
      <c r="B3342" s="90">
        <v>0.6972222222222222</v>
      </c>
      <c r="C3342" s="91" t="s">
        <v>1087</v>
      </c>
      <c r="D3342" s="129" t="str">
        <f t="array" ref="D3342">XLOOKUP(C3342,'DS ST'!A:A,'DS ST'!B:B)</f>
        <v>A235</v>
      </c>
      <c r="E3342" s="94" t="str">
        <f t="array" ref="E3342">XLOOKUP($F3342,'GIÁ'!$A:$A,'GIÁ'!$E:$E)</f>
        <v>ĐÔNG</v>
      </c>
      <c r="F3342" s="94">
        <v>8.934717401343E12</v>
      </c>
      <c r="G3342" s="95" t="s">
        <v>1752</v>
      </c>
      <c r="H3342" s="95" t="s">
        <v>224</v>
      </c>
      <c r="I3342" s="96">
        <v>16.0</v>
      </c>
      <c r="J3342" s="96">
        <v>0.0</v>
      </c>
      <c r="K3342" s="98">
        <f t="shared" si="4"/>
        <v>16</v>
      </c>
      <c r="L3342" s="99" t="s">
        <v>7017</v>
      </c>
      <c r="M3342" s="100" t="s">
        <v>7018</v>
      </c>
      <c r="N3342" s="101" t="str">
        <f t="shared" si="139"/>
        <v>PT1590200-T0018934717401343</v>
      </c>
      <c r="O3342" s="128"/>
      <c r="P3342" s="100"/>
      <c r="Q3342" s="103">
        <f t="shared" si="166"/>
        <v>16</v>
      </c>
      <c r="R3342" s="161"/>
      <c r="S3342" s="105"/>
      <c r="T3342" s="106"/>
      <c r="U3342" s="107" t="s">
        <v>6576</v>
      </c>
      <c r="V3342" s="108" t="s">
        <v>756</v>
      </c>
      <c r="W3342" s="109" t="s">
        <v>1908</v>
      </c>
      <c r="X3342" s="110" t="str">
        <f t="shared" si="176"/>
        <v/>
      </c>
      <c r="Y3342" s="110" t="str">
        <f t="shared" si="177"/>
        <v/>
      </c>
      <c r="Z3342" s="109" t="s">
        <v>797</v>
      </c>
      <c r="AA3342" s="109" t="s">
        <v>802</v>
      </c>
      <c r="AB3342" s="106"/>
      <c r="AC3342" s="158"/>
      <c r="AD3342" s="160"/>
      <c r="AE3342" s="127"/>
      <c r="AF3342" s="113"/>
      <c r="AG3342" s="165" t="str">
        <f t="array" ref="AG3342">XLOOKUP(F3342,'CLV2'!A:A,'CLV2'!E:E)</f>
        <v>2.FROZEN FOODS</v>
      </c>
      <c r="AH3342" s="115" t="str">
        <f t="array" ref="AH3342">XLOOKUP(F3342,'CLV2'!A:A,'CLV2'!F:F)</f>
        <v>3.DUMPLINGS</v>
      </c>
      <c r="AI3342" s="115" t="str">
        <f t="shared" si="8"/>
        <v>Pack</v>
      </c>
      <c r="AJ3342" s="116">
        <f t="shared" si="9"/>
        <v>1</v>
      </c>
      <c r="AK3342" s="117" t="str">
        <f t="array" ref="AK3342">XLOOKUP(F3342,'GIÁ'!A:A,'GIÁ'!D:D)</f>
        <v>20835.93</v>
      </c>
      <c r="AL3342" s="118">
        <f t="shared" si="10"/>
        <v>333374.88</v>
      </c>
      <c r="AM3342" s="118">
        <f t="shared" si="11"/>
        <v>0</v>
      </c>
      <c r="AN3342" s="119">
        <f t="shared" si="12"/>
        <v>0</v>
      </c>
      <c r="AO3342" s="118">
        <f t="shared" si="13"/>
        <v>333374.88</v>
      </c>
      <c r="AP3342" s="121">
        <f t="shared" si="14"/>
        <v>0</v>
      </c>
      <c r="AQ3342" s="122"/>
      <c r="AR3342" s="119"/>
    </row>
    <row r="3343" ht="22.5" customHeight="1">
      <c r="A3343" s="89">
        <v>46233.0</v>
      </c>
      <c r="B3343" s="90">
        <v>0.6972222222222222</v>
      </c>
      <c r="C3343" s="91" t="s">
        <v>1087</v>
      </c>
      <c r="D3343" s="129" t="str">
        <f t="array" ref="D3343">XLOOKUP(C3343,'DS ST'!A:A,'DS ST'!B:B)</f>
        <v>A235</v>
      </c>
      <c r="E3343" s="94" t="str">
        <f t="array" ref="E3343">XLOOKUP($F3343,'GIÁ'!$A:$A,'GIÁ'!$E:$E)</f>
        <v>ĐÔNG</v>
      </c>
      <c r="F3343" s="94">
        <v>8.801114175033E12</v>
      </c>
      <c r="G3343" s="95" t="s">
        <v>1424</v>
      </c>
      <c r="H3343" s="95" t="s">
        <v>224</v>
      </c>
      <c r="I3343" s="96">
        <v>6.0</v>
      </c>
      <c r="J3343" s="96">
        <v>0.0</v>
      </c>
      <c r="K3343" s="98">
        <f t="shared" si="4"/>
        <v>6</v>
      </c>
      <c r="L3343" s="99" t="s">
        <v>7017</v>
      </c>
      <c r="M3343" s="100" t="s">
        <v>7018</v>
      </c>
      <c r="N3343" s="101" t="str">
        <f t="shared" si="139"/>
        <v>PT1590200-T0018801114175033</v>
      </c>
      <c r="O3343" s="128"/>
      <c r="P3343" s="100"/>
      <c r="Q3343" s="103">
        <f t="shared" si="166"/>
        <v>6</v>
      </c>
      <c r="R3343" s="161"/>
      <c r="S3343" s="105"/>
      <c r="T3343" s="106"/>
      <c r="U3343" s="107" t="s">
        <v>6570</v>
      </c>
      <c r="V3343" s="108" t="s">
        <v>756</v>
      </c>
      <c r="W3343" s="109" t="s">
        <v>1908</v>
      </c>
      <c r="X3343" s="110" t="str">
        <f t="shared" si="176"/>
        <v/>
      </c>
      <c r="Y3343" s="110" t="str">
        <f t="shared" si="177"/>
        <v/>
      </c>
      <c r="Z3343" s="109" t="s">
        <v>797</v>
      </c>
      <c r="AA3343" s="109" t="s">
        <v>802</v>
      </c>
      <c r="AB3343" s="106"/>
      <c r="AC3343" s="158"/>
      <c r="AD3343" s="160"/>
      <c r="AE3343" s="127"/>
      <c r="AF3343" s="113"/>
      <c r="AG3343" s="165" t="str">
        <f t="array" ref="AG3343">XLOOKUP(F3343,'CLV2'!A:A,'CLV2'!E:E)</f>
        <v>2.FROZEN FOODS</v>
      </c>
      <c r="AH3343" s="115" t="str">
        <f t="array" ref="AH3343">XLOOKUP(F3343,'CLV2'!A:A,'CLV2'!F:F)</f>
        <v>3.HOTPOT AND FRIED</v>
      </c>
      <c r="AI3343" s="115" t="str">
        <f t="shared" si="8"/>
        <v>Pack</v>
      </c>
      <c r="AJ3343" s="116">
        <f t="shared" si="9"/>
        <v>1</v>
      </c>
      <c r="AK3343" s="117" t="str">
        <f t="array" ref="AK3343">XLOOKUP(F3343,'GIÁ'!A:A,'GIÁ'!D:D)</f>
        <v>80540.82</v>
      </c>
      <c r="AL3343" s="118">
        <f t="shared" si="10"/>
        <v>483244.92</v>
      </c>
      <c r="AM3343" s="118">
        <f t="shared" si="11"/>
        <v>0</v>
      </c>
      <c r="AN3343" s="119">
        <f t="shared" si="12"/>
        <v>0</v>
      </c>
      <c r="AO3343" s="118">
        <f t="shared" si="13"/>
        <v>483244.92</v>
      </c>
      <c r="AP3343" s="121">
        <f t="shared" si="14"/>
        <v>0</v>
      </c>
      <c r="AQ3343" s="122"/>
      <c r="AR3343" s="119"/>
    </row>
    <row r="3344" ht="22.5" customHeight="1">
      <c r="A3344" s="89">
        <v>46233.0</v>
      </c>
      <c r="B3344" s="90">
        <v>0.6972222222222222</v>
      </c>
      <c r="C3344" s="91" t="s">
        <v>1087</v>
      </c>
      <c r="D3344" s="129" t="str">
        <f t="array" ref="D3344">XLOOKUP(C3344,'DS ST'!A:A,'DS ST'!B:B)</f>
        <v>A235</v>
      </c>
      <c r="E3344" s="94" t="str">
        <f t="array" ref="E3344">XLOOKUP($F3344,'GIÁ'!$A:$A,'GIÁ'!$E:$E)</f>
        <v>ĐÔNG</v>
      </c>
      <c r="F3344" s="94">
        <v>8.936220300274E12</v>
      </c>
      <c r="G3344" s="95" t="s">
        <v>2705</v>
      </c>
      <c r="H3344" s="95" t="s">
        <v>224</v>
      </c>
      <c r="I3344" s="96">
        <v>10.0</v>
      </c>
      <c r="J3344" s="96">
        <v>0.0</v>
      </c>
      <c r="K3344" s="98">
        <f t="shared" si="4"/>
        <v>10</v>
      </c>
      <c r="L3344" s="99" t="s">
        <v>7017</v>
      </c>
      <c r="M3344" s="100" t="s">
        <v>7018</v>
      </c>
      <c r="N3344" s="101" t="str">
        <f t="shared" si="139"/>
        <v>PT1590200-T0018936220300274</v>
      </c>
      <c r="O3344" s="128"/>
      <c r="P3344" s="100"/>
      <c r="Q3344" s="103">
        <f t="shared" si="166"/>
        <v>10</v>
      </c>
      <c r="R3344" s="161"/>
      <c r="S3344" s="105"/>
      <c r="T3344" s="106"/>
      <c r="U3344" s="107" t="s">
        <v>6578</v>
      </c>
      <c r="V3344" s="108" t="s">
        <v>756</v>
      </c>
      <c r="W3344" s="109" t="s">
        <v>1908</v>
      </c>
      <c r="X3344" s="110" t="str">
        <f t="shared" si="176"/>
        <v/>
      </c>
      <c r="Y3344" s="110" t="str">
        <f t="shared" si="177"/>
        <v/>
      </c>
      <c r="Z3344" s="109" t="s">
        <v>797</v>
      </c>
      <c r="AA3344" s="109" t="s">
        <v>802</v>
      </c>
      <c r="AB3344" s="106"/>
      <c r="AC3344" s="158"/>
      <c r="AD3344" s="160"/>
      <c r="AE3344" s="127"/>
      <c r="AF3344" s="113"/>
      <c r="AG3344" s="165" t="str">
        <f t="array" ref="AG3344">XLOOKUP(F3344,'CLV2'!A:A,'CLV2'!E:E)</f>
        <v>2.FROZEN FOODS</v>
      </c>
      <c r="AH3344" s="115" t="str">
        <f t="array" ref="AH3344">XLOOKUP(F3344,'CLV2'!A:A,'CLV2'!F:F)</f>
        <v>3.HOTPOT AND FRIED</v>
      </c>
      <c r="AI3344" s="115" t="str">
        <f t="shared" si="8"/>
        <v>Pack</v>
      </c>
      <c r="AJ3344" s="116">
        <f t="shared" si="9"/>
        <v>1</v>
      </c>
      <c r="AK3344" s="117" t="str">
        <f t="array" ref="AK3344">XLOOKUP(F3344,'GIÁ'!A:A,'GIÁ'!D:D)</f>
        <v>40500.00</v>
      </c>
      <c r="AL3344" s="118">
        <f t="shared" si="10"/>
        <v>405000</v>
      </c>
      <c r="AM3344" s="118">
        <f t="shared" si="11"/>
        <v>0</v>
      </c>
      <c r="AN3344" s="119">
        <f t="shared" si="12"/>
        <v>0</v>
      </c>
      <c r="AO3344" s="118">
        <f t="shared" si="13"/>
        <v>405000</v>
      </c>
      <c r="AP3344" s="121">
        <f t="shared" si="14"/>
        <v>0</v>
      </c>
      <c r="AQ3344" s="122"/>
      <c r="AR3344" s="119"/>
    </row>
    <row r="3345" ht="22.5" customHeight="1">
      <c r="A3345" s="89">
        <v>46233.0</v>
      </c>
      <c r="B3345" s="90">
        <v>0.6972222222222222</v>
      </c>
      <c r="C3345" s="91" t="s">
        <v>1087</v>
      </c>
      <c r="D3345" s="129" t="str">
        <f t="array" ref="D3345">XLOOKUP(C3345,'DS ST'!A:A,'DS ST'!B:B)</f>
        <v>A235</v>
      </c>
      <c r="E3345" s="94" t="str">
        <f t="array" ref="E3345">XLOOKUP($F3345,'GIÁ'!$A:$A,'GIÁ'!$E:$E)</f>
        <v>ĐÔNG</v>
      </c>
      <c r="F3345" s="94">
        <v>8.93531971013E12</v>
      </c>
      <c r="G3345" s="95" t="s">
        <v>2054</v>
      </c>
      <c r="H3345" s="95" t="s">
        <v>224</v>
      </c>
      <c r="I3345" s="96">
        <v>12.0</v>
      </c>
      <c r="J3345" s="96">
        <v>0.0</v>
      </c>
      <c r="K3345" s="98">
        <f t="shared" si="4"/>
        <v>12</v>
      </c>
      <c r="L3345" s="99" t="s">
        <v>7017</v>
      </c>
      <c r="M3345" s="100" t="s">
        <v>7018</v>
      </c>
      <c r="N3345" s="101" t="str">
        <f t="shared" si="139"/>
        <v>PT1590200-T0018935319710130</v>
      </c>
      <c r="O3345" s="128"/>
      <c r="P3345" s="100"/>
      <c r="Q3345" s="103">
        <f t="shared" si="166"/>
        <v>12</v>
      </c>
      <c r="R3345" s="161"/>
      <c r="S3345" s="105"/>
      <c r="T3345" s="106"/>
      <c r="U3345" s="107"/>
      <c r="V3345" s="108" t="s">
        <v>756</v>
      </c>
      <c r="W3345" s="109" t="s">
        <v>1312</v>
      </c>
      <c r="X3345" s="110" t="str">
        <f t="shared" si="176"/>
        <v/>
      </c>
      <c r="Y3345" s="110" t="str">
        <f t="shared" si="177"/>
        <v/>
      </c>
      <c r="Z3345" s="139" t="str">
        <f>IF(N(Q3345)&lt;=0,"",IF(ISNUMBER(SEARCH("Thiếu kiện",V3345)),"Kho đông mát",IF(AND(N(Q3345)&gt;0,N(P3345)&gt;0,OR(ISNUMBER(SEARCH("Hình KDB",U3345)),ISNUMBER(SEARCH("Hình tele",U3345)),ISNUMBER(SEARCH("sai code",U3345)),ISNUMBER(SEARCH("ST nhận",U3345)))),"Kho đông mát",IF(AND(W3345="DC giao thiếu",OR(ISNUMBER(SEARCH("Hình KDB",U3345)),ISNUMBER(SEARCH("Hình tele",U3345)),ISNUMBER(SEARCH("sai code",U3345)))),"Kho đông mát",IF(W3345="DC giao thiếu","Chưa xác định",IF(AND(W3345="DC pick sai",OR(ISNUMBER(SEARCH("Hình KDB",U3345)),ISNUMBER(SEARCH("Hình tele",U3345)),ISNUMBER(SEARCH("sai code",U3345)),ISNUMBER(SEARCH("ST nhận",U3345)))),"Kho đông mát",IF(W3345="DC pick sai","Chưa xác định",IF(AND(W3345="Hao hụt",N(O3345)&gt;0,OR(ISNUMBER(SEARCH("Hình KDB",U3345)),ISNUMBER(SEARCH("Hình tele",U3345)),ISNUMBER(SEARCH("sai code",U3345)),ISNUMBER(SEARCH("ST nhận",U3345)))),"Kho đông mát",IF(W3345="Hao hụt","Chưa xác định",IF(OR(W3345="VT giao sai điểm",W3345="Không đạt nhiệt độ",W3345="TX giao thiếu kiện",W3345="Hàng không đạt CL"),"Kho đông mát",IF(W3345="Chưa xác định","Chưa xác định",IF(N(P3345)&gt;0,"Chưa xác định",""))))))))))))</f>
        <v>Chưa xác định</v>
      </c>
      <c r="AA3345" s="109" t="s">
        <v>5260</v>
      </c>
      <c r="AB3345" s="106"/>
      <c r="AC3345" s="158"/>
      <c r="AD3345" s="160"/>
      <c r="AE3345" s="127"/>
      <c r="AF3345" s="113"/>
      <c r="AG3345" s="165" t="str">
        <f t="array" ref="AG3345">XLOOKUP(F3345,'CLV2'!A:A,'CLV2'!E:E)</f>
        <v>2.FROZEN FOODS</v>
      </c>
      <c r="AH3345" s="115" t="str">
        <f t="array" ref="AH3345">XLOOKUP(F3345,'CLV2'!A:A,'CLV2'!F:F)</f>
        <v>3.HOTPOT AND FRIED</v>
      </c>
      <c r="AI3345" s="115" t="str">
        <f t="shared" si="8"/>
        <v>Pack</v>
      </c>
      <c r="AJ3345" s="116">
        <f t="shared" si="9"/>
        <v>1</v>
      </c>
      <c r="AK3345" s="117" t="str">
        <f t="array" ref="AK3345">XLOOKUP(F3345,'GIÁ'!A:A,'GIÁ'!D:D)</f>
        <v>31343.02</v>
      </c>
      <c r="AL3345" s="118">
        <f t="shared" si="10"/>
        <v>376116.24</v>
      </c>
      <c r="AM3345" s="118">
        <f t="shared" si="11"/>
        <v>0</v>
      </c>
      <c r="AN3345" s="119">
        <f t="shared" si="12"/>
        <v>0</v>
      </c>
      <c r="AO3345" s="118">
        <f t="shared" si="13"/>
        <v>0</v>
      </c>
      <c r="AP3345" s="121">
        <f t="shared" si="14"/>
        <v>376116.24</v>
      </c>
      <c r="AQ3345" s="122"/>
      <c r="AR3345" s="119"/>
    </row>
    <row r="3346" ht="22.5" customHeight="1">
      <c r="A3346" s="89">
        <v>46233.0</v>
      </c>
      <c r="B3346" s="90">
        <v>0.6972222222222222</v>
      </c>
      <c r="C3346" s="91" t="s">
        <v>1087</v>
      </c>
      <c r="D3346" s="129" t="str">
        <f t="array" ref="D3346">XLOOKUP(C3346,'DS ST'!A:A,'DS ST'!B:B)</f>
        <v>A235</v>
      </c>
      <c r="E3346" s="94" t="str">
        <f t="array" ref="E3346">XLOOKUP($F3346,'GIÁ'!$A:$A,'GIÁ'!$E:$E)</f>
        <v>ĐÔNG</v>
      </c>
      <c r="F3346" s="94">
        <v>8.935319710499E12</v>
      </c>
      <c r="G3346" s="95" t="s">
        <v>2056</v>
      </c>
      <c r="H3346" s="95" t="s">
        <v>224</v>
      </c>
      <c r="I3346" s="96">
        <v>6.0</v>
      </c>
      <c r="J3346" s="96">
        <v>0.0</v>
      </c>
      <c r="K3346" s="98">
        <f t="shared" si="4"/>
        <v>6</v>
      </c>
      <c r="L3346" s="99" t="s">
        <v>7017</v>
      </c>
      <c r="M3346" s="100" t="s">
        <v>7018</v>
      </c>
      <c r="N3346" s="101" t="str">
        <f t="shared" si="139"/>
        <v>PT1590200-T0018935319710499</v>
      </c>
      <c r="O3346" s="128"/>
      <c r="P3346" s="100"/>
      <c r="Q3346" s="103">
        <f t="shared" si="166"/>
        <v>6</v>
      </c>
      <c r="R3346" s="161"/>
      <c r="S3346" s="105"/>
      <c r="T3346" s="106"/>
      <c r="U3346" s="107" t="s">
        <v>6531</v>
      </c>
      <c r="V3346" s="108" t="s">
        <v>756</v>
      </c>
      <c r="W3346" s="109" t="s">
        <v>1908</v>
      </c>
      <c r="X3346" s="110" t="str">
        <f t="shared" si="176"/>
        <v/>
      </c>
      <c r="Y3346" s="110" t="str">
        <f t="shared" si="177"/>
        <v/>
      </c>
      <c r="Z3346" s="109" t="s">
        <v>797</v>
      </c>
      <c r="AA3346" s="109" t="s">
        <v>802</v>
      </c>
      <c r="AB3346" s="106"/>
      <c r="AC3346" s="158"/>
      <c r="AD3346" s="160"/>
      <c r="AE3346" s="127"/>
      <c r="AF3346" s="113"/>
      <c r="AG3346" s="165" t="str">
        <f t="array" ref="AG3346">XLOOKUP(F3346,'CLV2'!A:A,'CLV2'!E:E)</f>
        <v>2.FROZEN FOODS</v>
      </c>
      <c r="AH3346" s="115" t="str">
        <f t="array" ref="AH3346">XLOOKUP(F3346,'CLV2'!A:A,'CLV2'!F:F)</f>
        <v>3.HOTPOT AND FRIED</v>
      </c>
      <c r="AI3346" s="115" t="str">
        <f t="shared" si="8"/>
        <v>Pack</v>
      </c>
      <c r="AJ3346" s="116">
        <f t="shared" si="9"/>
        <v>1</v>
      </c>
      <c r="AK3346" s="117" t="str">
        <f t="array" ref="AK3346">XLOOKUP(F3346,'GIÁ'!A:A,'GIÁ'!D:D)</f>
        <v>39627.31</v>
      </c>
      <c r="AL3346" s="118">
        <f t="shared" si="10"/>
        <v>237763.86</v>
      </c>
      <c r="AM3346" s="118">
        <f t="shared" si="11"/>
        <v>0</v>
      </c>
      <c r="AN3346" s="119">
        <f t="shared" si="12"/>
        <v>0</v>
      </c>
      <c r="AO3346" s="118">
        <f t="shared" si="13"/>
        <v>237763.86</v>
      </c>
      <c r="AP3346" s="121">
        <f t="shared" si="14"/>
        <v>0</v>
      </c>
      <c r="AQ3346" s="122"/>
      <c r="AR3346" s="119"/>
    </row>
    <row r="3347" ht="22.5" customHeight="1">
      <c r="A3347" s="89">
        <v>46233.0</v>
      </c>
      <c r="B3347" s="90">
        <v>0.6972222222222222</v>
      </c>
      <c r="C3347" s="91" t="s">
        <v>1087</v>
      </c>
      <c r="D3347" s="129" t="str">
        <f t="array" ref="D3347">XLOOKUP(C3347,'DS ST'!A:A,'DS ST'!B:B)</f>
        <v>A235</v>
      </c>
      <c r="E3347" s="94" t="str">
        <f t="array" ref="E3347">XLOOKUP($F3347,'GIÁ'!$A:$A,'GIÁ'!$E:$E)</f>
        <v>ĐÔNG</v>
      </c>
      <c r="F3347" s="94">
        <v>8.935319711311E12</v>
      </c>
      <c r="G3347" s="95" t="s">
        <v>2061</v>
      </c>
      <c r="H3347" s="95" t="s">
        <v>224</v>
      </c>
      <c r="I3347" s="96">
        <v>10.0</v>
      </c>
      <c r="J3347" s="96">
        <v>0.0</v>
      </c>
      <c r="K3347" s="98">
        <f t="shared" si="4"/>
        <v>10</v>
      </c>
      <c r="L3347" s="99" t="s">
        <v>7017</v>
      </c>
      <c r="M3347" s="100" t="s">
        <v>7018</v>
      </c>
      <c r="N3347" s="101" t="str">
        <f t="shared" si="139"/>
        <v>PT1590200-T0018935319711311</v>
      </c>
      <c r="O3347" s="128"/>
      <c r="P3347" s="100"/>
      <c r="Q3347" s="103">
        <f t="shared" si="166"/>
        <v>10</v>
      </c>
      <c r="R3347" s="161"/>
      <c r="S3347" s="105"/>
      <c r="T3347" s="106"/>
      <c r="U3347" s="107" t="s">
        <v>6529</v>
      </c>
      <c r="V3347" s="108" t="s">
        <v>756</v>
      </c>
      <c r="W3347" s="109" t="s">
        <v>1908</v>
      </c>
      <c r="X3347" s="110" t="str">
        <f t="shared" si="176"/>
        <v/>
      </c>
      <c r="Y3347" s="110" t="str">
        <f t="shared" si="177"/>
        <v/>
      </c>
      <c r="Z3347" s="109" t="s">
        <v>797</v>
      </c>
      <c r="AA3347" s="109" t="s">
        <v>802</v>
      </c>
      <c r="AB3347" s="106"/>
      <c r="AC3347" s="158"/>
      <c r="AD3347" s="160"/>
      <c r="AE3347" s="127"/>
      <c r="AF3347" s="113"/>
      <c r="AG3347" s="165" t="str">
        <f t="array" ref="AG3347">XLOOKUP(F3347,'CLV2'!A:A,'CLV2'!E:E)</f>
        <v>2.FROZEN FOODS</v>
      </c>
      <c r="AH3347" s="115" t="str">
        <f t="array" ref="AH3347">XLOOKUP(F3347,'CLV2'!A:A,'CLV2'!F:F)</f>
        <v>3.HOTPOT AND FRIED</v>
      </c>
      <c r="AI3347" s="115" t="str">
        <f t="shared" si="8"/>
        <v>Pack</v>
      </c>
      <c r="AJ3347" s="116">
        <f t="shared" si="9"/>
        <v>1</v>
      </c>
      <c r="AK3347" s="117" t="str">
        <f t="array" ref="AK3347">XLOOKUP(F3347,'GIÁ'!A:A,'GIÁ'!D:D)</f>
        <v>30542.46</v>
      </c>
      <c r="AL3347" s="118">
        <f t="shared" si="10"/>
        <v>305424.6</v>
      </c>
      <c r="AM3347" s="118">
        <f t="shared" si="11"/>
        <v>0</v>
      </c>
      <c r="AN3347" s="119">
        <f t="shared" si="12"/>
        <v>0</v>
      </c>
      <c r="AO3347" s="118">
        <f t="shared" si="13"/>
        <v>305424.6</v>
      </c>
      <c r="AP3347" s="121">
        <f t="shared" si="14"/>
        <v>0</v>
      </c>
      <c r="AQ3347" s="122"/>
      <c r="AR3347" s="119"/>
    </row>
    <row r="3348" ht="22.5" customHeight="1">
      <c r="A3348" s="89">
        <v>46233.0</v>
      </c>
      <c r="B3348" s="90">
        <v>0.6972222222222222</v>
      </c>
      <c r="C3348" s="91" t="s">
        <v>1087</v>
      </c>
      <c r="D3348" s="129" t="str">
        <f t="array" ref="D3348">XLOOKUP(C3348,'DS ST'!A:A,'DS ST'!B:B)</f>
        <v>A235</v>
      </c>
      <c r="E3348" s="94" t="str">
        <f t="array" ref="E3348">XLOOKUP($F3348,'GIÁ'!$A:$A,'GIÁ'!$E:$E)</f>
        <v>ĐÔNG</v>
      </c>
      <c r="F3348" s="94">
        <v>9.555894504567E12</v>
      </c>
      <c r="G3348" s="95" t="s">
        <v>3303</v>
      </c>
      <c r="H3348" s="95" t="s">
        <v>224</v>
      </c>
      <c r="I3348" s="96">
        <v>6.0</v>
      </c>
      <c r="J3348" s="96">
        <v>0.0</v>
      </c>
      <c r="K3348" s="98">
        <f t="shared" si="4"/>
        <v>6</v>
      </c>
      <c r="L3348" s="99" t="s">
        <v>7017</v>
      </c>
      <c r="M3348" s="100" t="s">
        <v>7018</v>
      </c>
      <c r="N3348" s="101" t="str">
        <f t="shared" si="139"/>
        <v>PT1590200-T0019555894504567</v>
      </c>
      <c r="O3348" s="128"/>
      <c r="P3348" s="100"/>
      <c r="Q3348" s="103">
        <f t="shared" si="166"/>
        <v>6</v>
      </c>
      <c r="R3348" s="161"/>
      <c r="S3348" s="105"/>
      <c r="T3348" s="106"/>
      <c r="U3348" s="107" t="s">
        <v>6577</v>
      </c>
      <c r="V3348" s="108" t="s">
        <v>756</v>
      </c>
      <c r="W3348" s="109" t="s">
        <v>1908</v>
      </c>
      <c r="X3348" s="110" t="str">
        <f t="shared" si="176"/>
        <v/>
      </c>
      <c r="Y3348" s="110" t="str">
        <f t="shared" si="177"/>
        <v/>
      </c>
      <c r="Z3348" s="109" t="s">
        <v>797</v>
      </c>
      <c r="AA3348" s="109" t="s">
        <v>802</v>
      </c>
      <c r="AB3348" s="106"/>
      <c r="AC3348" s="158"/>
      <c r="AD3348" s="160"/>
      <c r="AE3348" s="127"/>
      <c r="AF3348" s="113"/>
      <c r="AG3348" s="165" t="str">
        <f t="array" ref="AG3348">XLOOKUP(F3348,'CLV2'!A:A,'CLV2'!E:E)</f>
        <v>2.FROZEN FOODS</v>
      </c>
      <c r="AH3348" s="115" t="str">
        <f t="array" ref="AH3348">XLOOKUP(F3348,'CLV2'!A:A,'CLV2'!F:F)</f>
        <v>3.HOTPOT AND FRIED</v>
      </c>
      <c r="AI3348" s="115" t="str">
        <f t="shared" si="8"/>
        <v>Pack</v>
      </c>
      <c r="AJ3348" s="116">
        <f t="shared" si="9"/>
        <v>1</v>
      </c>
      <c r="AK3348" s="117" t="str">
        <f t="array" ref="AK3348">XLOOKUP(F3348,'GIÁ'!A:A,'GIÁ'!D:D)</f>
        <v>68779.37</v>
      </c>
      <c r="AL3348" s="118">
        <f t="shared" si="10"/>
        <v>412676.22</v>
      </c>
      <c r="AM3348" s="118">
        <f t="shared" si="11"/>
        <v>0</v>
      </c>
      <c r="AN3348" s="119">
        <f t="shared" si="12"/>
        <v>0</v>
      </c>
      <c r="AO3348" s="118">
        <f t="shared" si="13"/>
        <v>412676.22</v>
      </c>
      <c r="AP3348" s="121">
        <f t="shared" si="14"/>
        <v>0</v>
      </c>
      <c r="AQ3348" s="122"/>
      <c r="AR3348" s="119"/>
    </row>
    <row r="3349" ht="22.5" customHeight="1">
      <c r="A3349" s="89">
        <v>46233.0</v>
      </c>
      <c r="B3349" s="90">
        <v>0.6972222222222222</v>
      </c>
      <c r="C3349" s="91" t="s">
        <v>1087</v>
      </c>
      <c r="D3349" s="129" t="str">
        <f t="array" ref="D3349">XLOOKUP(C3349,'DS ST'!A:A,'DS ST'!B:B)</f>
        <v>A235</v>
      </c>
      <c r="E3349" s="94" t="str">
        <f t="array" ref="E3349">XLOOKUP($F3349,'GIÁ'!$A:$A,'GIÁ'!$E:$E)</f>
        <v>ĐÔNG</v>
      </c>
      <c r="F3349" s="94">
        <v>9.555894501924E12</v>
      </c>
      <c r="G3349" s="95" t="s">
        <v>3296</v>
      </c>
      <c r="H3349" s="95" t="s">
        <v>224</v>
      </c>
      <c r="I3349" s="96">
        <v>8.0</v>
      </c>
      <c r="J3349" s="96">
        <v>0.0</v>
      </c>
      <c r="K3349" s="98">
        <f t="shared" si="4"/>
        <v>8</v>
      </c>
      <c r="L3349" s="99" t="s">
        <v>7017</v>
      </c>
      <c r="M3349" s="100" t="s">
        <v>7018</v>
      </c>
      <c r="N3349" s="101" t="str">
        <f t="shared" si="139"/>
        <v>PT1590200-T0019555894501924</v>
      </c>
      <c r="O3349" s="128"/>
      <c r="P3349" s="100"/>
      <c r="Q3349" s="103">
        <f t="shared" si="166"/>
        <v>8</v>
      </c>
      <c r="R3349" s="161"/>
      <c r="S3349" s="105"/>
      <c r="T3349" s="106"/>
      <c r="U3349" s="107" t="s">
        <v>6929</v>
      </c>
      <c r="V3349" s="108" t="s">
        <v>756</v>
      </c>
      <c r="W3349" s="109" t="s">
        <v>1908</v>
      </c>
      <c r="X3349" s="110" t="str">
        <f t="shared" si="176"/>
        <v/>
      </c>
      <c r="Y3349" s="110" t="str">
        <f t="shared" si="177"/>
        <v/>
      </c>
      <c r="Z3349" s="109" t="s">
        <v>797</v>
      </c>
      <c r="AA3349" s="109" t="s">
        <v>802</v>
      </c>
      <c r="AB3349" s="106"/>
      <c r="AC3349" s="158"/>
      <c r="AD3349" s="160"/>
      <c r="AE3349" s="127"/>
      <c r="AF3349" s="113"/>
      <c r="AG3349" s="165" t="str">
        <f t="array" ref="AG3349">XLOOKUP(F3349,'CLV2'!A:A,'CLV2'!E:E)</f>
        <v>2.FROZEN FOODS</v>
      </c>
      <c r="AH3349" s="115" t="str">
        <f t="array" ref="AH3349">XLOOKUP(F3349,'CLV2'!A:A,'CLV2'!F:F)</f>
        <v>3.HOTPOT AND FRIED</v>
      </c>
      <c r="AI3349" s="115" t="str">
        <f t="shared" si="8"/>
        <v>Pack</v>
      </c>
      <c r="AJ3349" s="116">
        <f t="shared" si="9"/>
        <v>1</v>
      </c>
      <c r="AK3349" s="117" t="str">
        <f t="array" ref="AK3349">XLOOKUP(F3349,'GIÁ'!A:A,'GIÁ'!D:D)</f>
        <v>69289.18</v>
      </c>
      <c r="AL3349" s="118">
        <f t="shared" si="10"/>
        <v>554313.44</v>
      </c>
      <c r="AM3349" s="118">
        <f t="shared" si="11"/>
        <v>0</v>
      </c>
      <c r="AN3349" s="119">
        <f t="shared" si="12"/>
        <v>0</v>
      </c>
      <c r="AO3349" s="118">
        <f t="shared" si="13"/>
        <v>554313.44</v>
      </c>
      <c r="AP3349" s="121">
        <f t="shared" si="14"/>
        <v>0</v>
      </c>
      <c r="AQ3349" s="122"/>
      <c r="AR3349" s="119"/>
    </row>
    <row r="3350" ht="22.5" customHeight="1">
      <c r="A3350" s="89">
        <v>46233.0</v>
      </c>
      <c r="B3350" s="90">
        <v>0.6972222222222222</v>
      </c>
      <c r="C3350" s="91" t="s">
        <v>1087</v>
      </c>
      <c r="D3350" s="129" t="str">
        <f t="array" ref="D3350">XLOOKUP(C3350,'DS ST'!A:A,'DS ST'!B:B)</f>
        <v>A235</v>
      </c>
      <c r="E3350" s="94" t="str">
        <f t="array" ref="E3350">XLOOKUP($F3350,'GIÁ'!$A:$A,'GIÁ'!$E:$E)</f>
        <v>ĐÔNG</v>
      </c>
      <c r="F3350" s="94">
        <v>9.555715202061E12</v>
      </c>
      <c r="G3350" s="95" t="s">
        <v>3294</v>
      </c>
      <c r="H3350" s="95" t="s">
        <v>224</v>
      </c>
      <c r="I3350" s="96">
        <v>6.0</v>
      </c>
      <c r="J3350" s="96">
        <v>0.0</v>
      </c>
      <c r="K3350" s="98">
        <f t="shared" si="4"/>
        <v>6</v>
      </c>
      <c r="L3350" s="99" t="s">
        <v>7017</v>
      </c>
      <c r="M3350" s="100" t="s">
        <v>7018</v>
      </c>
      <c r="N3350" s="101" t="str">
        <f t="shared" si="139"/>
        <v>PT1590200-T0019555715202061</v>
      </c>
      <c r="O3350" s="128"/>
      <c r="P3350" s="100"/>
      <c r="Q3350" s="103">
        <f t="shared" si="166"/>
        <v>6</v>
      </c>
      <c r="R3350" s="161"/>
      <c r="S3350" s="105"/>
      <c r="T3350" s="106"/>
      <c r="U3350" s="107" t="s">
        <v>6689</v>
      </c>
      <c r="V3350" s="108" t="s">
        <v>756</v>
      </c>
      <c r="W3350" s="109" t="s">
        <v>1908</v>
      </c>
      <c r="X3350" s="110" t="str">
        <f t="shared" si="176"/>
        <v/>
      </c>
      <c r="Y3350" s="110" t="str">
        <f t="shared" si="177"/>
        <v/>
      </c>
      <c r="Z3350" s="109" t="s">
        <v>797</v>
      </c>
      <c r="AA3350" s="109" t="s">
        <v>802</v>
      </c>
      <c r="AB3350" s="106"/>
      <c r="AC3350" s="158"/>
      <c r="AD3350" s="160"/>
      <c r="AE3350" s="127"/>
      <c r="AF3350" s="113"/>
      <c r="AG3350" s="165" t="str">
        <f t="array" ref="AG3350">XLOOKUP(F3350,'CLV2'!A:A,'CLV2'!E:E)</f>
        <v>2.FROZEN FOODS</v>
      </c>
      <c r="AH3350" s="115" t="str">
        <f t="array" ref="AH3350">XLOOKUP(F3350,'CLV2'!A:A,'CLV2'!F:F)</f>
        <v>3.HOTPOT AND FRIED</v>
      </c>
      <c r="AI3350" s="115" t="str">
        <f t="shared" si="8"/>
        <v>Pack</v>
      </c>
      <c r="AJ3350" s="116">
        <f t="shared" si="9"/>
        <v>1</v>
      </c>
      <c r="AK3350" s="117" t="str">
        <f t="array" ref="AK3350">XLOOKUP(F3350,'GIÁ'!A:A,'GIÁ'!D:D)</f>
        <v>110339.90</v>
      </c>
      <c r="AL3350" s="118">
        <f t="shared" si="10"/>
        <v>662039.4</v>
      </c>
      <c r="AM3350" s="118">
        <f t="shared" si="11"/>
        <v>0</v>
      </c>
      <c r="AN3350" s="119">
        <f t="shared" si="12"/>
        <v>0</v>
      </c>
      <c r="AO3350" s="118">
        <f t="shared" si="13"/>
        <v>662039.4</v>
      </c>
      <c r="AP3350" s="121">
        <f t="shared" si="14"/>
        <v>0</v>
      </c>
      <c r="AQ3350" s="122"/>
      <c r="AR3350" s="119"/>
    </row>
    <row r="3351" ht="22.5" customHeight="1">
      <c r="A3351" s="89">
        <v>46233.0</v>
      </c>
      <c r="B3351" s="90">
        <v>0.6972222222222222</v>
      </c>
      <c r="C3351" s="91" t="s">
        <v>1087</v>
      </c>
      <c r="D3351" s="129" t="str">
        <f t="array" ref="D3351">XLOOKUP(C3351,'DS ST'!A:A,'DS ST'!B:B)</f>
        <v>A235</v>
      </c>
      <c r="E3351" s="94" t="str">
        <f t="array" ref="E3351">XLOOKUP($F3351,'GIÁ'!$A:$A,'GIÁ'!$E:$E)</f>
        <v>ĐÔNG</v>
      </c>
      <c r="F3351" s="94">
        <v>8.93621960004E12</v>
      </c>
      <c r="G3351" s="95" t="s">
        <v>2686</v>
      </c>
      <c r="H3351" s="95" t="s">
        <v>224</v>
      </c>
      <c r="I3351" s="96">
        <v>6.0</v>
      </c>
      <c r="J3351" s="96">
        <v>0.0</v>
      </c>
      <c r="K3351" s="98">
        <f t="shared" si="4"/>
        <v>6</v>
      </c>
      <c r="L3351" s="99" t="s">
        <v>7017</v>
      </c>
      <c r="M3351" s="100" t="s">
        <v>7018</v>
      </c>
      <c r="N3351" s="101" t="str">
        <f t="shared" si="139"/>
        <v>PT1590200-T0018936219600040</v>
      </c>
      <c r="O3351" s="128"/>
      <c r="P3351" s="100"/>
      <c r="Q3351" s="103">
        <f t="shared" si="166"/>
        <v>6</v>
      </c>
      <c r="R3351" s="161"/>
      <c r="S3351" s="105"/>
      <c r="T3351" s="106"/>
      <c r="U3351" s="107" t="s">
        <v>6605</v>
      </c>
      <c r="V3351" s="108" t="s">
        <v>756</v>
      </c>
      <c r="W3351" s="109" t="s">
        <v>1908</v>
      </c>
      <c r="X3351" s="110" t="str">
        <f t="shared" si="176"/>
        <v/>
      </c>
      <c r="Y3351" s="110" t="str">
        <f t="shared" si="177"/>
        <v/>
      </c>
      <c r="Z3351" s="109" t="s">
        <v>797</v>
      </c>
      <c r="AA3351" s="109" t="s">
        <v>802</v>
      </c>
      <c r="AB3351" s="106"/>
      <c r="AC3351" s="158"/>
      <c r="AD3351" s="160"/>
      <c r="AE3351" s="127"/>
      <c r="AF3351" s="113"/>
      <c r="AG3351" s="165" t="str">
        <f t="array" ref="AG3351">XLOOKUP(F3351,'CLV2'!A:A,'CLV2'!E:E)</f>
        <v>2.FROZEN FOODS</v>
      </c>
      <c r="AH3351" s="115" t="str">
        <f t="array" ref="AH3351">XLOOKUP(F3351,'CLV2'!A:A,'CLV2'!F:F)</f>
        <v>3.HOTPOT AND FRIED</v>
      </c>
      <c r="AI3351" s="115" t="str">
        <f t="shared" si="8"/>
        <v>Pack</v>
      </c>
      <c r="AJ3351" s="116">
        <f t="shared" si="9"/>
        <v>1</v>
      </c>
      <c r="AK3351" s="117" t="str">
        <f t="array" ref="AK3351">XLOOKUP(F3351,'GIÁ'!A:A,'GIÁ'!D:D)</f>
        <v>13306.66</v>
      </c>
      <c r="AL3351" s="118">
        <f t="shared" si="10"/>
        <v>79839.96</v>
      </c>
      <c r="AM3351" s="118">
        <f t="shared" si="11"/>
        <v>0</v>
      </c>
      <c r="AN3351" s="119">
        <f t="shared" si="12"/>
        <v>0</v>
      </c>
      <c r="AO3351" s="118">
        <f t="shared" si="13"/>
        <v>79839.96</v>
      </c>
      <c r="AP3351" s="121">
        <f t="shared" si="14"/>
        <v>0</v>
      </c>
      <c r="AQ3351" s="122"/>
      <c r="AR3351" s="119"/>
    </row>
    <row r="3352" ht="22.5" customHeight="1">
      <c r="A3352" s="89">
        <v>46233.0</v>
      </c>
      <c r="B3352" s="90">
        <v>0.6972222222222222</v>
      </c>
      <c r="C3352" s="91" t="s">
        <v>1087</v>
      </c>
      <c r="D3352" s="129" t="str">
        <f t="array" ref="D3352">XLOOKUP(C3352,'DS ST'!A:A,'DS ST'!B:B)</f>
        <v>A235</v>
      </c>
      <c r="E3352" s="94" t="str">
        <f t="array" ref="E3352">XLOOKUP($F3352,'GIÁ'!$A:$A,'GIÁ'!$E:$E)</f>
        <v>ĐÔNG</v>
      </c>
      <c r="F3352" s="94">
        <v>8.936219600002E12</v>
      </c>
      <c r="G3352" s="95" t="s">
        <v>2684</v>
      </c>
      <c r="H3352" s="95" t="s">
        <v>224</v>
      </c>
      <c r="I3352" s="96">
        <v>6.0</v>
      </c>
      <c r="J3352" s="96">
        <v>0.0</v>
      </c>
      <c r="K3352" s="98">
        <f t="shared" si="4"/>
        <v>6</v>
      </c>
      <c r="L3352" s="99" t="s">
        <v>7017</v>
      </c>
      <c r="M3352" s="100" t="s">
        <v>7018</v>
      </c>
      <c r="N3352" s="101" t="str">
        <f t="shared" si="139"/>
        <v>PT1590200-T0018936219600002</v>
      </c>
      <c r="O3352" s="128"/>
      <c r="P3352" s="100"/>
      <c r="Q3352" s="103">
        <f t="shared" si="166"/>
        <v>6</v>
      </c>
      <c r="R3352" s="161"/>
      <c r="S3352" s="105"/>
      <c r="T3352" s="106"/>
      <c r="U3352" s="107" t="s">
        <v>6566</v>
      </c>
      <c r="V3352" s="108" t="s">
        <v>756</v>
      </c>
      <c r="W3352" s="109" t="s">
        <v>1908</v>
      </c>
      <c r="X3352" s="110" t="str">
        <f t="shared" si="176"/>
        <v/>
      </c>
      <c r="Y3352" s="110" t="str">
        <f t="shared" si="177"/>
        <v/>
      </c>
      <c r="Z3352" s="109" t="s">
        <v>797</v>
      </c>
      <c r="AA3352" s="109" t="s">
        <v>802</v>
      </c>
      <c r="AB3352" s="106"/>
      <c r="AC3352" s="158"/>
      <c r="AD3352" s="160"/>
      <c r="AE3352" s="127"/>
      <c r="AF3352" s="113"/>
      <c r="AG3352" s="165" t="str">
        <f t="array" ref="AG3352">XLOOKUP(F3352,'CLV2'!A:A,'CLV2'!E:E)</f>
        <v>2.FROZEN FOODS</v>
      </c>
      <c r="AH3352" s="115" t="str">
        <f t="array" ref="AH3352">XLOOKUP(F3352,'CLV2'!A:A,'CLV2'!F:F)</f>
        <v>3.HOTPOT AND FRIED</v>
      </c>
      <c r="AI3352" s="115" t="str">
        <f t="shared" si="8"/>
        <v>Pack</v>
      </c>
      <c r="AJ3352" s="116">
        <f t="shared" si="9"/>
        <v>1</v>
      </c>
      <c r="AK3352" s="117" t="str">
        <f t="array" ref="AK3352">XLOOKUP(F3352,'GIÁ'!A:A,'GIÁ'!D:D)</f>
        <v>11156.53</v>
      </c>
      <c r="AL3352" s="118">
        <f t="shared" si="10"/>
        <v>66939.18</v>
      </c>
      <c r="AM3352" s="118">
        <f t="shared" si="11"/>
        <v>0</v>
      </c>
      <c r="AN3352" s="119">
        <f t="shared" si="12"/>
        <v>0</v>
      </c>
      <c r="AO3352" s="118">
        <f t="shared" si="13"/>
        <v>66939.18</v>
      </c>
      <c r="AP3352" s="121">
        <f t="shared" si="14"/>
        <v>0</v>
      </c>
      <c r="AQ3352" s="122"/>
      <c r="AR3352" s="119"/>
    </row>
    <row r="3353" ht="22.5" customHeight="1">
      <c r="A3353" s="89">
        <v>46233.0</v>
      </c>
      <c r="B3353" s="90">
        <v>0.6972222222222222</v>
      </c>
      <c r="C3353" s="91" t="s">
        <v>1087</v>
      </c>
      <c r="D3353" s="129" t="str">
        <f t="array" ref="D3353">XLOOKUP(C3353,'DS ST'!A:A,'DS ST'!B:B)</f>
        <v>A235</v>
      </c>
      <c r="E3353" s="94" t="str">
        <f t="array" ref="E3353">XLOOKUP($F3353,'GIÁ'!$A:$A,'GIÁ'!$E:$E)</f>
        <v>ĐÔNG</v>
      </c>
      <c r="F3353" s="94">
        <v>8.934717262012E12</v>
      </c>
      <c r="G3353" s="95" t="s">
        <v>1715</v>
      </c>
      <c r="H3353" s="95" t="s">
        <v>224</v>
      </c>
      <c r="I3353" s="96">
        <v>6.0</v>
      </c>
      <c r="J3353" s="96">
        <v>0.0</v>
      </c>
      <c r="K3353" s="98">
        <f t="shared" si="4"/>
        <v>6</v>
      </c>
      <c r="L3353" s="99" t="s">
        <v>7017</v>
      </c>
      <c r="M3353" s="100" t="s">
        <v>7018</v>
      </c>
      <c r="N3353" s="101" t="str">
        <f t="shared" si="139"/>
        <v>PT1590200-T0018934717262012</v>
      </c>
      <c r="O3353" s="128"/>
      <c r="P3353" s="100"/>
      <c r="Q3353" s="103">
        <f t="shared" si="166"/>
        <v>6</v>
      </c>
      <c r="R3353" s="161"/>
      <c r="S3353" s="105"/>
      <c r="T3353" s="106"/>
      <c r="U3353" s="107" t="s">
        <v>6528</v>
      </c>
      <c r="V3353" s="108" t="s">
        <v>756</v>
      </c>
      <c r="W3353" s="109" t="s">
        <v>1908</v>
      </c>
      <c r="X3353" s="110" t="str">
        <f t="shared" si="176"/>
        <v/>
      </c>
      <c r="Y3353" s="110" t="str">
        <f t="shared" si="177"/>
        <v/>
      </c>
      <c r="Z3353" s="109" t="s">
        <v>797</v>
      </c>
      <c r="AA3353" s="109" t="s">
        <v>802</v>
      </c>
      <c r="AB3353" s="106"/>
      <c r="AC3353" s="158"/>
      <c r="AD3353" s="160"/>
      <c r="AE3353" s="127"/>
      <c r="AF3353" s="113"/>
      <c r="AG3353" s="165" t="str">
        <f t="array" ref="AG3353">XLOOKUP(F3353,'CLV2'!A:A,'CLV2'!E:E)</f>
        <v>2.FROZEN FOODS</v>
      </c>
      <c r="AH3353" s="115" t="str">
        <f t="array" ref="AH3353">XLOOKUP(F3353,'CLV2'!A:A,'CLV2'!F:F)</f>
        <v>3.HOTPOT AND FRIED</v>
      </c>
      <c r="AI3353" s="115" t="str">
        <f t="shared" si="8"/>
        <v>Pack</v>
      </c>
      <c r="AJ3353" s="116">
        <f t="shared" si="9"/>
        <v>1</v>
      </c>
      <c r="AK3353" s="117" t="str">
        <f t="array" ref="AK3353">XLOOKUP(F3353,'GIÁ'!A:A,'GIÁ'!D:D)</f>
        <v>32686.96</v>
      </c>
      <c r="AL3353" s="118">
        <f t="shared" si="10"/>
        <v>196121.76</v>
      </c>
      <c r="AM3353" s="118">
        <f t="shared" si="11"/>
        <v>0</v>
      </c>
      <c r="AN3353" s="119">
        <f t="shared" si="12"/>
        <v>0</v>
      </c>
      <c r="AO3353" s="118">
        <f t="shared" si="13"/>
        <v>196121.76</v>
      </c>
      <c r="AP3353" s="121">
        <f t="shared" si="14"/>
        <v>0</v>
      </c>
      <c r="AQ3353" s="122"/>
      <c r="AR3353" s="119"/>
    </row>
    <row r="3354" ht="22.5" customHeight="1">
      <c r="A3354" s="89">
        <v>46233.0</v>
      </c>
      <c r="B3354" s="90">
        <v>0.6972222222222222</v>
      </c>
      <c r="C3354" s="91" t="s">
        <v>1087</v>
      </c>
      <c r="D3354" s="129" t="str">
        <f t="array" ref="D3354">XLOOKUP(C3354,'DS ST'!A:A,'DS ST'!B:B)</f>
        <v>A235</v>
      </c>
      <c r="E3354" s="94" t="str">
        <f t="array" ref="E3354">XLOOKUP($F3354,'GIÁ'!$A:$A,'GIÁ'!$E:$E)</f>
        <v>ĐÔNG</v>
      </c>
      <c r="F3354" s="94">
        <v>8.934717264474E12</v>
      </c>
      <c r="G3354" s="95" t="s">
        <v>1717</v>
      </c>
      <c r="H3354" s="95" t="s">
        <v>224</v>
      </c>
      <c r="I3354" s="96">
        <v>10.0</v>
      </c>
      <c r="J3354" s="96">
        <v>0.0</v>
      </c>
      <c r="K3354" s="98">
        <f t="shared" si="4"/>
        <v>10</v>
      </c>
      <c r="L3354" s="99" t="s">
        <v>7017</v>
      </c>
      <c r="M3354" s="100" t="s">
        <v>7018</v>
      </c>
      <c r="N3354" s="101" t="str">
        <f t="shared" si="139"/>
        <v>PT1590200-T0018934717264474</v>
      </c>
      <c r="O3354" s="128"/>
      <c r="P3354" s="100"/>
      <c r="Q3354" s="103">
        <f t="shared" si="166"/>
        <v>10</v>
      </c>
      <c r="R3354" s="161"/>
      <c r="S3354" s="105"/>
      <c r="T3354" s="106"/>
      <c r="U3354" s="107" t="s">
        <v>6567</v>
      </c>
      <c r="V3354" s="108" t="s">
        <v>756</v>
      </c>
      <c r="W3354" s="109" t="s">
        <v>1908</v>
      </c>
      <c r="X3354" s="110" t="str">
        <f t="shared" si="176"/>
        <v/>
      </c>
      <c r="Y3354" s="110" t="str">
        <f t="shared" si="177"/>
        <v/>
      </c>
      <c r="Z3354" s="109" t="s">
        <v>797</v>
      </c>
      <c r="AA3354" s="109" t="s">
        <v>802</v>
      </c>
      <c r="AB3354" s="106"/>
      <c r="AC3354" s="158"/>
      <c r="AD3354" s="160"/>
      <c r="AE3354" s="127"/>
      <c r="AF3354" s="113"/>
      <c r="AG3354" s="165" t="str">
        <f t="array" ref="AG3354">XLOOKUP(F3354,'CLV2'!A:A,'CLV2'!E:E)</f>
        <v>2.FROZEN FOODS</v>
      </c>
      <c r="AH3354" s="115" t="str">
        <f t="array" ref="AH3354">XLOOKUP(F3354,'CLV2'!A:A,'CLV2'!F:F)</f>
        <v>3.HOTPOT AND FRIED</v>
      </c>
      <c r="AI3354" s="115" t="str">
        <f t="shared" si="8"/>
        <v>Pack</v>
      </c>
      <c r="AJ3354" s="116">
        <f t="shared" si="9"/>
        <v>1</v>
      </c>
      <c r="AK3354" s="117" t="str">
        <f t="array" ref="AK3354">XLOOKUP(F3354,'GIÁ'!A:A,'GIÁ'!D:D)</f>
        <v>45233.68</v>
      </c>
      <c r="AL3354" s="118">
        <f t="shared" si="10"/>
        <v>452336.8</v>
      </c>
      <c r="AM3354" s="118">
        <f t="shared" si="11"/>
        <v>0</v>
      </c>
      <c r="AN3354" s="119">
        <f t="shared" si="12"/>
        <v>0</v>
      </c>
      <c r="AO3354" s="118">
        <f t="shared" si="13"/>
        <v>452336.8</v>
      </c>
      <c r="AP3354" s="121">
        <f t="shared" si="14"/>
        <v>0</v>
      </c>
      <c r="AQ3354" s="122"/>
      <c r="AR3354" s="119"/>
    </row>
    <row r="3355" ht="22.5" customHeight="1">
      <c r="A3355" s="89">
        <v>46233.0</v>
      </c>
      <c r="B3355" s="90">
        <v>0.6972222222222222</v>
      </c>
      <c r="C3355" s="91" t="s">
        <v>1087</v>
      </c>
      <c r="D3355" s="129" t="str">
        <f t="array" ref="D3355">XLOOKUP(C3355,'DS ST'!A:A,'DS ST'!B:B)</f>
        <v>A235</v>
      </c>
      <c r="E3355" s="94" t="str">
        <f t="array" ref="E3355">XLOOKUP($F3355,'GIÁ'!$A:$A,'GIÁ'!$E:$E)</f>
        <v>ĐÔNG</v>
      </c>
      <c r="F3355" s="94">
        <v>8.934717266003E12</v>
      </c>
      <c r="G3355" s="95" t="s">
        <v>1721</v>
      </c>
      <c r="H3355" s="95" t="s">
        <v>224</v>
      </c>
      <c r="I3355" s="96">
        <v>6.0</v>
      </c>
      <c r="J3355" s="96">
        <v>0.0</v>
      </c>
      <c r="K3355" s="98">
        <f t="shared" si="4"/>
        <v>6</v>
      </c>
      <c r="L3355" s="99" t="s">
        <v>7017</v>
      </c>
      <c r="M3355" s="100" t="s">
        <v>7018</v>
      </c>
      <c r="N3355" s="101" t="str">
        <f t="shared" si="139"/>
        <v>PT1590200-T0018934717266003</v>
      </c>
      <c r="O3355" s="128"/>
      <c r="P3355" s="100"/>
      <c r="Q3355" s="103">
        <f t="shared" si="166"/>
        <v>6</v>
      </c>
      <c r="R3355" s="161"/>
      <c r="S3355" s="105"/>
      <c r="T3355" s="106"/>
      <c r="U3355" s="107" t="s">
        <v>6564</v>
      </c>
      <c r="V3355" s="108" t="s">
        <v>756</v>
      </c>
      <c r="W3355" s="109" t="s">
        <v>1908</v>
      </c>
      <c r="X3355" s="110" t="str">
        <f t="shared" si="176"/>
        <v/>
      </c>
      <c r="Y3355" s="110" t="str">
        <f t="shared" si="177"/>
        <v/>
      </c>
      <c r="Z3355" s="109" t="s">
        <v>797</v>
      </c>
      <c r="AA3355" s="109" t="s">
        <v>802</v>
      </c>
      <c r="AB3355" s="106"/>
      <c r="AC3355" s="158"/>
      <c r="AD3355" s="160"/>
      <c r="AE3355" s="127"/>
      <c r="AF3355" s="113"/>
      <c r="AG3355" s="165" t="str">
        <f t="array" ref="AG3355">XLOOKUP(F3355,'CLV2'!A:A,'CLV2'!E:E)</f>
        <v>2.FROZEN FOODS</v>
      </c>
      <c r="AH3355" s="115" t="str">
        <f t="array" ref="AH3355">XLOOKUP(F3355,'CLV2'!A:A,'CLV2'!F:F)</f>
        <v>3.HOTPOT AND FRIED</v>
      </c>
      <c r="AI3355" s="115" t="str">
        <f t="shared" si="8"/>
        <v>Pack</v>
      </c>
      <c r="AJ3355" s="116">
        <f t="shared" si="9"/>
        <v>1</v>
      </c>
      <c r="AK3355" s="117" t="str">
        <f t="array" ref="AK3355">XLOOKUP(F3355,'GIÁ'!A:A,'GIÁ'!D:D)</f>
        <v>54599.71</v>
      </c>
      <c r="AL3355" s="118">
        <f t="shared" si="10"/>
        <v>327598.26</v>
      </c>
      <c r="AM3355" s="118">
        <f t="shared" si="11"/>
        <v>0</v>
      </c>
      <c r="AN3355" s="119">
        <f t="shared" si="12"/>
        <v>0</v>
      </c>
      <c r="AO3355" s="118">
        <f t="shared" si="13"/>
        <v>327598.26</v>
      </c>
      <c r="AP3355" s="121">
        <f t="shared" si="14"/>
        <v>0</v>
      </c>
      <c r="AQ3355" s="122"/>
      <c r="AR3355" s="119"/>
    </row>
    <row r="3356" ht="22.5" customHeight="1">
      <c r="A3356" s="89">
        <v>46233.0</v>
      </c>
      <c r="B3356" s="90">
        <v>0.6972222222222222</v>
      </c>
      <c r="C3356" s="91" t="s">
        <v>1087</v>
      </c>
      <c r="D3356" s="129" t="str">
        <f t="array" ref="D3356">XLOOKUP(C3356,'DS ST'!A:A,'DS ST'!B:B)</f>
        <v>A235</v>
      </c>
      <c r="E3356" s="94" t="str">
        <f t="array" ref="E3356">XLOOKUP($F3356,'GIÁ'!$A:$A,'GIÁ'!$E:$E)</f>
        <v>ĐÔNG</v>
      </c>
      <c r="F3356" s="94">
        <v>8.934717261336E12</v>
      </c>
      <c r="G3356" s="95" t="s">
        <v>1710</v>
      </c>
      <c r="H3356" s="95" t="s">
        <v>224</v>
      </c>
      <c r="I3356" s="96">
        <v>8.0</v>
      </c>
      <c r="J3356" s="96">
        <v>0.0</v>
      </c>
      <c r="K3356" s="98">
        <f t="shared" si="4"/>
        <v>8</v>
      </c>
      <c r="L3356" s="99" t="s">
        <v>7017</v>
      </c>
      <c r="M3356" s="100" t="s">
        <v>7018</v>
      </c>
      <c r="N3356" s="101" t="str">
        <f t="shared" si="139"/>
        <v>PT1590200-T0018934717261336</v>
      </c>
      <c r="O3356" s="128"/>
      <c r="P3356" s="100"/>
      <c r="Q3356" s="103">
        <f t="shared" si="166"/>
        <v>8</v>
      </c>
      <c r="R3356" s="161"/>
      <c r="S3356" s="105"/>
      <c r="T3356" s="106"/>
      <c r="U3356" s="107" t="s">
        <v>6677</v>
      </c>
      <c r="V3356" s="108" t="s">
        <v>756</v>
      </c>
      <c r="W3356" s="109" t="s">
        <v>1908</v>
      </c>
      <c r="X3356" s="110" t="str">
        <f t="shared" si="176"/>
        <v/>
      </c>
      <c r="Y3356" s="110" t="str">
        <f t="shared" si="177"/>
        <v/>
      </c>
      <c r="Z3356" s="109" t="s">
        <v>797</v>
      </c>
      <c r="AA3356" s="109" t="s">
        <v>802</v>
      </c>
      <c r="AB3356" s="106"/>
      <c r="AC3356" s="158"/>
      <c r="AD3356" s="160"/>
      <c r="AE3356" s="127"/>
      <c r="AF3356" s="113"/>
      <c r="AG3356" s="165" t="str">
        <f t="array" ref="AG3356">XLOOKUP(F3356,'CLV2'!A:A,'CLV2'!E:E)</f>
        <v>2.FROZEN FOODS</v>
      </c>
      <c r="AH3356" s="115" t="str">
        <f t="array" ref="AH3356">XLOOKUP(F3356,'CLV2'!A:A,'CLV2'!F:F)</f>
        <v>3.HOTPOT AND FRIED</v>
      </c>
      <c r="AI3356" s="115" t="str">
        <f t="shared" si="8"/>
        <v>Pack</v>
      </c>
      <c r="AJ3356" s="116">
        <f t="shared" si="9"/>
        <v>1</v>
      </c>
      <c r="AK3356" s="117" t="str">
        <f t="array" ref="AK3356">XLOOKUP(F3356,'GIÁ'!A:A,'GIÁ'!D:D)</f>
        <v>46253.48</v>
      </c>
      <c r="AL3356" s="118">
        <f t="shared" si="10"/>
        <v>370027.84</v>
      </c>
      <c r="AM3356" s="118">
        <f t="shared" si="11"/>
        <v>0</v>
      </c>
      <c r="AN3356" s="119">
        <f t="shared" si="12"/>
        <v>0</v>
      </c>
      <c r="AO3356" s="118">
        <f t="shared" si="13"/>
        <v>370027.84</v>
      </c>
      <c r="AP3356" s="121">
        <f t="shared" si="14"/>
        <v>0</v>
      </c>
      <c r="AQ3356" s="122"/>
      <c r="AR3356" s="119"/>
    </row>
    <row r="3357" ht="22.5" customHeight="1">
      <c r="A3357" s="89">
        <v>46233.0</v>
      </c>
      <c r="B3357" s="90">
        <v>0.6972222222222222</v>
      </c>
      <c r="C3357" s="91" t="s">
        <v>1087</v>
      </c>
      <c r="D3357" s="129" t="str">
        <f t="array" ref="D3357">XLOOKUP(C3357,'DS ST'!A:A,'DS ST'!B:B)</f>
        <v>A235</v>
      </c>
      <c r="E3357" s="94" t="str">
        <f t="array" ref="E3357">XLOOKUP($F3357,'GIÁ'!$A:$A,'GIÁ'!$E:$E)</f>
        <v>ĐÔNG</v>
      </c>
      <c r="F3357" s="94">
        <v>8.934717472008E12</v>
      </c>
      <c r="G3357" s="95" t="s">
        <v>1769</v>
      </c>
      <c r="H3357" s="95" t="s">
        <v>224</v>
      </c>
      <c r="I3357" s="96">
        <v>6.0</v>
      </c>
      <c r="J3357" s="96">
        <v>0.0</v>
      </c>
      <c r="K3357" s="98">
        <f t="shared" si="4"/>
        <v>6</v>
      </c>
      <c r="L3357" s="99" t="s">
        <v>7017</v>
      </c>
      <c r="M3357" s="100" t="s">
        <v>7018</v>
      </c>
      <c r="N3357" s="101" t="str">
        <f t="shared" si="139"/>
        <v>PT1590200-T0018934717472008</v>
      </c>
      <c r="O3357" s="128"/>
      <c r="P3357" s="100"/>
      <c r="Q3357" s="103">
        <f t="shared" si="166"/>
        <v>6</v>
      </c>
      <c r="R3357" s="161"/>
      <c r="S3357" s="105"/>
      <c r="T3357" s="106"/>
      <c r="U3357" s="107" t="s">
        <v>6597</v>
      </c>
      <c r="V3357" s="108" t="s">
        <v>756</v>
      </c>
      <c r="W3357" s="109" t="s">
        <v>1908</v>
      </c>
      <c r="X3357" s="110" t="str">
        <f t="shared" si="176"/>
        <v/>
      </c>
      <c r="Y3357" s="110" t="str">
        <f t="shared" si="177"/>
        <v/>
      </c>
      <c r="Z3357" s="109" t="s">
        <v>797</v>
      </c>
      <c r="AA3357" s="109" t="s">
        <v>802</v>
      </c>
      <c r="AB3357" s="106"/>
      <c r="AC3357" s="158"/>
      <c r="AD3357" s="160"/>
      <c r="AE3357" s="127"/>
      <c r="AF3357" s="113"/>
      <c r="AG3357" s="165" t="str">
        <f t="array" ref="AG3357">XLOOKUP(F3357,'CLV2'!A:A,'CLV2'!E:E)</f>
        <v>2.FROZEN FOODS</v>
      </c>
      <c r="AH3357" s="115" t="str">
        <f t="array" ref="AH3357">XLOOKUP(F3357,'CLV2'!A:A,'CLV2'!F:F)</f>
        <v>3.HOTPOT AND FRIED</v>
      </c>
      <c r="AI3357" s="115" t="str">
        <f t="shared" si="8"/>
        <v>Pack</v>
      </c>
      <c r="AJ3357" s="116">
        <f t="shared" si="9"/>
        <v>1</v>
      </c>
      <c r="AK3357" s="117" t="str">
        <f t="array" ref="AK3357">XLOOKUP(F3357,'GIÁ'!A:A,'GIÁ'!D:D)</f>
        <v>35456.20</v>
      </c>
      <c r="AL3357" s="118">
        <f t="shared" si="10"/>
        <v>212737.2</v>
      </c>
      <c r="AM3357" s="118">
        <f t="shared" si="11"/>
        <v>0</v>
      </c>
      <c r="AN3357" s="119">
        <f t="shared" si="12"/>
        <v>0</v>
      </c>
      <c r="AO3357" s="118">
        <f t="shared" si="13"/>
        <v>212737.2</v>
      </c>
      <c r="AP3357" s="121">
        <f t="shared" si="14"/>
        <v>0</v>
      </c>
      <c r="AQ3357" s="122"/>
      <c r="AR3357" s="119"/>
    </row>
    <row r="3358" ht="22.5" customHeight="1">
      <c r="A3358" s="89">
        <v>46233.0</v>
      </c>
      <c r="B3358" s="90">
        <v>0.6972222222222222</v>
      </c>
      <c r="C3358" s="91" t="s">
        <v>1087</v>
      </c>
      <c r="D3358" s="129" t="str">
        <f t="array" ref="D3358">XLOOKUP(C3358,'DS ST'!A:A,'DS ST'!B:B)</f>
        <v>A235</v>
      </c>
      <c r="E3358" s="94" t="str">
        <f t="array" ref="E3358">XLOOKUP($F3358,'GIÁ'!$A:$A,'GIÁ'!$E:$E)</f>
        <v>ĐÔNG</v>
      </c>
      <c r="F3358" s="94">
        <v>8.934717262005E12</v>
      </c>
      <c r="G3358" s="95" t="s">
        <v>1713</v>
      </c>
      <c r="H3358" s="95" t="s">
        <v>224</v>
      </c>
      <c r="I3358" s="96">
        <v>6.0</v>
      </c>
      <c r="J3358" s="96">
        <v>0.0</v>
      </c>
      <c r="K3358" s="98">
        <f t="shared" si="4"/>
        <v>6</v>
      </c>
      <c r="L3358" s="99" t="s">
        <v>7017</v>
      </c>
      <c r="M3358" s="100" t="s">
        <v>7018</v>
      </c>
      <c r="N3358" s="101" t="str">
        <f t="shared" si="139"/>
        <v>PT1590200-T0018934717262005</v>
      </c>
      <c r="O3358" s="128"/>
      <c r="P3358" s="100"/>
      <c r="Q3358" s="103">
        <f t="shared" si="166"/>
        <v>6</v>
      </c>
      <c r="R3358" s="161"/>
      <c r="S3358" s="105"/>
      <c r="T3358" s="106"/>
      <c r="U3358" s="107" t="s">
        <v>6527</v>
      </c>
      <c r="V3358" s="108" t="s">
        <v>756</v>
      </c>
      <c r="W3358" s="109" t="s">
        <v>1908</v>
      </c>
      <c r="X3358" s="110" t="str">
        <f t="shared" si="176"/>
        <v/>
      </c>
      <c r="Y3358" s="110" t="str">
        <f t="shared" si="177"/>
        <v/>
      </c>
      <c r="Z3358" s="109" t="s">
        <v>797</v>
      </c>
      <c r="AA3358" s="109" t="s">
        <v>802</v>
      </c>
      <c r="AB3358" s="106"/>
      <c r="AC3358" s="158"/>
      <c r="AD3358" s="160"/>
      <c r="AE3358" s="127"/>
      <c r="AF3358" s="113"/>
      <c r="AG3358" s="165" t="str">
        <f t="array" ref="AG3358">XLOOKUP(F3358,'CLV2'!A:A,'CLV2'!E:E)</f>
        <v>2.FROZEN FOODS</v>
      </c>
      <c r="AH3358" s="115" t="str">
        <f t="array" ref="AH3358">XLOOKUP(F3358,'CLV2'!A:A,'CLV2'!F:F)</f>
        <v>3.HOTPOT AND FRIED</v>
      </c>
      <c r="AI3358" s="115" t="str">
        <f t="shared" si="8"/>
        <v>Pack</v>
      </c>
      <c r="AJ3358" s="116">
        <f t="shared" si="9"/>
        <v>1</v>
      </c>
      <c r="AK3358" s="117" t="str">
        <f t="array" ref="AK3358">XLOOKUP(F3358,'GIÁ'!A:A,'GIÁ'!D:D)</f>
        <v>46743.25</v>
      </c>
      <c r="AL3358" s="118">
        <f t="shared" si="10"/>
        <v>280459.5</v>
      </c>
      <c r="AM3358" s="118">
        <f t="shared" si="11"/>
        <v>0</v>
      </c>
      <c r="AN3358" s="119">
        <f t="shared" si="12"/>
        <v>0</v>
      </c>
      <c r="AO3358" s="118">
        <f t="shared" si="13"/>
        <v>280459.5</v>
      </c>
      <c r="AP3358" s="121">
        <f t="shared" si="14"/>
        <v>0</v>
      </c>
      <c r="AQ3358" s="122"/>
      <c r="AR3358" s="119"/>
    </row>
    <row r="3359" ht="22.5" customHeight="1">
      <c r="A3359" s="89">
        <v>46233.0</v>
      </c>
      <c r="B3359" s="90">
        <v>0.6972222222222222</v>
      </c>
      <c r="C3359" s="91" t="s">
        <v>1087</v>
      </c>
      <c r="D3359" s="129" t="str">
        <f t="array" ref="D3359">XLOOKUP(C3359,'DS ST'!A:A,'DS ST'!B:B)</f>
        <v>A235</v>
      </c>
      <c r="E3359" s="94" t="str">
        <f t="array" ref="E3359">XLOOKUP($F3359,'GIÁ'!$A:$A,'GIÁ'!$E:$E)</f>
        <v>ĐÔNG</v>
      </c>
      <c r="F3359" s="94">
        <v>8.8880036524E12</v>
      </c>
      <c r="G3359" s="95" t="s">
        <v>1541</v>
      </c>
      <c r="H3359" s="95" t="s">
        <v>224</v>
      </c>
      <c r="I3359" s="96">
        <v>6.0</v>
      </c>
      <c r="J3359" s="96">
        <v>0.0</v>
      </c>
      <c r="K3359" s="98">
        <f t="shared" si="4"/>
        <v>6</v>
      </c>
      <c r="L3359" s="99" t="s">
        <v>7017</v>
      </c>
      <c r="M3359" s="100" t="s">
        <v>7018</v>
      </c>
      <c r="N3359" s="101" t="str">
        <f t="shared" si="139"/>
        <v>PT1590200-T0018888003652400</v>
      </c>
      <c r="O3359" s="128"/>
      <c r="P3359" s="100"/>
      <c r="Q3359" s="103">
        <f t="shared" si="166"/>
        <v>6</v>
      </c>
      <c r="R3359" s="161"/>
      <c r="S3359" s="105"/>
      <c r="T3359" s="106"/>
      <c r="U3359" s="107" t="s">
        <v>6564</v>
      </c>
      <c r="V3359" s="108" t="s">
        <v>756</v>
      </c>
      <c r="W3359" s="109" t="s">
        <v>1908</v>
      </c>
      <c r="X3359" s="110" t="str">
        <f t="shared" si="176"/>
        <v/>
      </c>
      <c r="Y3359" s="110" t="str">
        <f t="shared" si="177"/>
        <v/>
      </c>
      <c r="Z3359" s="109" t="s">
        <v>797</v>
      </c>
      <c r="AA3359" s="109" t="s">
        <v>802</v>
      </c>
      <c r="AB3359" s="106"/>
      <c r="AC3359" s="158"/>
      <c r="AD3359" s="160"/>
      <c r="AE3359" s="127"/>
      <c r="AF3359" s="113"/>
      <c r="AG3359" s="165" t="str">
        <f t="array" ref="AG3359">XLOOKUP(F3359,'CLV2'!A:A,'CLV2'!E:E)</f>
        <v>2.FROZEN FOODS</v>
      </c>
      <c r="AH3359" s="115" t="str">
        <f t="array" ref="AH3359">XLOOKUP(F3359,'CLV2'!A:A,'CLV2'!F:F)</f>
        <v>3.PASTRY AND DESSERTS</v>
      </c>
      <c r="AI3359" s="115" t="str">
        <f t="shared" si="8"/>
        <v>Pack</v>
      </c>
      <c r="AJ3359" s="116">
        <f t="shared" si="9"/>
        <v>1</v>
      </c>
      <c r="AK3359" s="117" t="str">
        <f t="array" ref="AK3359">XLOOKUP(F3359,'GIÁ'!A:A,'GIÁ'!D:D)</f>
        <v>31762.47</v>
      </c>
      <c r="AL3359" s="118">
        <f t="shared" si="10"/>
        <v>190574.82</v>
      </c>
      <c r="AM3359" s="118">
        <f t="shared" si="11"/>
        <v>0</v>
      </c>
      <c r="AN3359" s="119">
        <f t="shared" si="12"/>
        <v>0</v>
      </c>
      <c r="AO3359" s="118">
        <f t="shared" si="13"/>
        <v>190574.82</v>
      </c>
      <c r="AP3359" s="121">
        <f t="shared" si="14"/>
        <v>0</v>
      </c>
      <c r="AQ3359" s="122"/>
      <c r="AR3359" s="119"/>
    </row>
    <row r="3360" ht="22.5" customHeight="1">
      <c r="A3360" s="89">
        <v>46233.0</v>
      </c>
      <c r="B3360" s="90">
        <v>0.6972222222222222</v>
      </c>
      <c r="C3360" s="91" t="s">
        <v>1087</v>
      </c>
      <c r="D3360" s="129" t="str">
        <f t="array" ref="D3360">XLOOKUP(C3360,'DS ST'!A:A,'DS ST'!B:B)</f>
        <v>A235</v>
      </c>
      <c r="E3360" s="94" t="str">
        <f t="array" ref="E3360">XLOOKUP($F3360,'GIÁ'!$A:$A,'GIÁ'!$E:$E)</f>
        <v>ĐÔNG</v>
      </c>
      <c r="F3360" s="94">
        <v>8.938532826121E12</v>
      </c>
      <c r="G3360" s="95" t="s">
        <v>3050</v>
      </c>
      <c r="H3360" s="95" t="s">
        <v>224</v>
      </c>
      <c r="I3360" s="96">
        <v>5.0</v>
      </c>
      <c r="J3360" s="96">
        <v>0.0</v>
      </c>
      <c r="K3360" s="98">
        <f t="shared" si="4"/>
        <v>5</v>
      </c>
      <c r="L3360" s="99" t="s">
        <v>7017</v>
      </c>
      <c r="M3360" s="100" t="s">
        <v>7018</v>
      </c>
      <c r="N3360" s="101" t="str">
        <f t="shared" si="139"/>
        <v>PT1590200-T0018938532826121</v>
      </c>
      <c r="O3360" s="128"/>
      <c r="P3360" s="100"/>
      <c r="Q3360" s="103">
        <f t="shared" si="166"/>
        <v>5</v>
      </c>
      <c r="R3360" s="161"/>
      <c r="S3360" s="105"/>
      <c r="T3360" s="106"/>
      <c r="U3360" s="107" t="s">
        <v>6541</v>
      </c>
      <c r="V3360" s="108" t="s">
        <v>756</v>
      </c>
      <c r="W3360" s="109" t="s">
        <v>1908</v>
      </c>
      <c r="X3360" s="110" t="str">
        <f t="shared" si="176"/>
        <v/>
      </c>
      <c r="Y3360" s="110" t="str">
        <f t="shared" si="177"/>
        <v/>
      </c>
      <c r="Z3360" s="109" t="s">
        <v>797</v>
      </c>
      <c r="AA3360" s="109" t="s">
        <v>802</v>
      </c>
      <c r="AB3360" s="106"/>
      <c r="AC3360" s="158"/>
      <c r="AD3360" s="160"/>
      <c r="AE3360" s="127"/>
      <c r="AF3360" s="113"/>
      <c r="AG3360" s="165" t="str">
        <f t="array" ref="AG3360">XLOOKUP(F3360,'CLV2'!A:A,'CLV2'!E:E)</f>
        <v>2.FROZEN FOODS</v>
      </c>
      <c r="AH3360" s="115" t="str">
        <f t="array" ref="AH3360">XLOOKUP(F3360,'CLV2'!A:A,'CLV2'!F:F)</f>
        <v>3.PASTRY AND DESSERTS</v>
      </c>
      <c r="AI3360" s="115" t="str">
        <f t="shared" si="8"/>
        <v>Pack</v>
      </c>
      <c r="AJ3360" s="116">
        <f t="shared" si="9"/>
        <v>1</v>
      </c>
      <c r="AK3360" s="117" t="str">
        <f t="array" ref="AK3360">XLOOKUP(F3360,'GIÁ'!A:A,'GIÁ'!D:D)</f>
        <v>21599.37</v>
      </c>
      <c r="AL3360" s="118">
        <f t="shared" si="10"/>
        <v>107996.85</v>
      </c>
      <c r="AM3360" s="118">
        <f t="shared" si="11"/>
        <v>0</v>
      </c>
      <c r="AN3360" s="119">
        <f t="shared" si="12"/>
        <v>0</v>
      </c>
      <c r="AO3360" s="118">
        <f t="shared" si="13"/>
        <v>107996.85</v>
      </c>
      <c r="AP3360" s="121">
        <f t="shared" si="14"/>
        <v>0</v>
      </c>
      <c r="AQ3360" s="122"/>
      <c r="AR3360" s="119"/>
    </row>
    <row r="3361" ht="22.5" customHeight="1">
      <c r="A3361" s="89">
        <v>46233.0</v>
      </c>
      <c r="B3361" s="90">
        <v>0.6972222222222222</v>
      </c>
      <c r="C3361" s="91" t="s">
        <v>1087</v>
      </c>
      <c r="D3361" s="129" t="str">
        <f t="array" ref="D3361">XLOOKUP(C3361,'DS ST'!A:A,'DS ST'!B:B)</f>
        <v>A235</v>
      </c>
      <c r="E3361" s="94" t="str">
        <f t="array" ref="E3361">XLOOKUP($F3361,'GIÁ'!$A:$A,'GIÁ'!$E:$E)</f>
        <v>ĐÔNG</v>
      </c>
      <c r="F3361" s="94">
        <v>8.938555386725E12</v>
      </c>
      <c r="G3361" s="95" t="s">
        <v>3156</v>
      </c>
      <c r="H3361" s="95" t="s">
        <v>224</v>
      </c>
      <c r="I3361" s="96">
        <v>6.0</v>
      </c>
      <c r="J3361" s="96">
        <v>0.0</v>
      </c>
      <c r="K3361" s="98">
        <f t="shared" si="4"/>
        <v>6</v>
      </c>
      <c r="L3361" s="99" t="s">
        <v>7017</v>
      </c>
      <c r="M3361" s="100" t="s">
        <v>7018</v>
      </c>
      <c r="N3361" s="101" t="str">
        <f t="shared" si="139"/>
        <v>PT1590200-T0018938555386725</v>
      </c>
      <c r="O3361" s="128"/>
      <c r="P3361" s="100"/>
      <c r="Q3361" s="103">
        <f t="shared" si="166"/>
        <v>6</v>
      </c>
      <c r="R3361" s="161"/>
      <c r="S3361" s="105"/>
      <c r="T3361" s="106"/>
      <c r="U3361" s="107" t="s">
        <v>6596</v>
      </c>
      <c r="V3361" s="108" t="s">
        <v>756</v>
      </c>
      <c r="W3361" s="109" t="s">
        <v>1908</v>
      </c>
      <c r="X3361" s="110" t="str">
        <f t="shared" si="176"/>
        <v/>
      </c>
      <c r="Y3361" s="110" t="str">
        <f t="shared" si="177"/>
        <v/>
      </c>
      <c r="Z3361" s="109" t="s">
        <v>797</v>
      </c>
      <c r="AA3361" s="109" t="s">
        <v>802</v>
      </c>
      <c r="AB3361" s="106"/>
      <c r="AC3361" s="158"/>
      <c r="AD3361" s="160"/>
      <c r="AE3361" s="127"/>
      <c r="AF3361" s="113"/>
      <c r="AG3361" s="165" t="str">
        <f t="array" ref="AG3361">XLOOKUP(F3361,'CLV2'!A:A,'CLV2'!E:E)</f>
        <v>2.FROZEN FOODS</v>
      </c>
      <c r="AH3361" s="115" t="str">
        <f t="array" ref="AH3361">XLOOKUP(F3361,'CLV2'!A:A,'CLV2'!F:F)</f>
        <v>3.PASTRY AND DESSERTS</v>
      </c>
      <c r="AI3361" s="115" t="str">
        <f t="shared" si="8"/>
        <v>Pack</v>
      </c>
      <c r="AJ3361" s="116">
        <f t="shared" si="9"/>
        <v>1</v>
      </c>
      <c r="AK3361" s="117" t="str">
        <f t="array" ref="AK3361">XLOOKUP(F3361,'GIÁ'!A:A,'GIÁ'!D:D)</f>
        <v>26016.14</v>
      </c>
      <c r="AL3361" s="118">
        <f t="shared" si="10"/>
        <v>156096.84</v>
      </c>
      <c r="AM3361" s="118">
        <f t="shared" si="11"/>
        <v>0</v>
      </c>
      <c r="AN3361" s="119">
        <f t="shared" si="12"/>
        <v>0</v>
      </c>
      <c r="AO3361" s="118">
        <f t="shared" si="13"/>
        <v>156096.84</v>
      </c>
      <c r="AP3361" s="121">
        <f t="shared" si="14"/>
        <v>0</v>
      </c>
      <c r="AQ3361" s="122"/>
      <c r="AR3361" s="119"/>
    </row>
    <row r="3362" ht="22.5" customHeight="1">
      <c r="A3362" s="89">
        <v>46233.0</v>
      </c>
      <c r="B3362" s="90">
        <v>0.6972222222222222</v>
      </c>
      <c r="C3362" s="91" t="s">
        <v>1087</v>
      </c>
      <c r="D3362" s="129" t="str">
        <f t="array" ref="D3362">XLOOKUP(C3362,'DS ST'!A:A,'DS ST'!B:B)</f>
        <v>A235</v>
      </c>
      <c r="E3362" s="94" t="str">
        <f t="array" ref="E3362">XLOOKUP($F3362,'GIÁ'!$A:$A,'GIÁ'!$E:$E)</f>
        <v>ĐÔNG</v>
      </c>
      <c r="F3362" s="94">
        <v>8.93607627967E12</v>
      </c>
      <c r="G3362" s="95" t="s">
        <v>2317</v>
      </c>
      <c r="H3362" s="95" t="s">
        <v>224</v>
      </c>
      <c r="I3362" s="96">
        <v>6.0</v>
      </c>
      <c r="J3362" s="96">
        <v>0.0</v>
      </c>
      <c r="K3362" s="98">
        <f t="shared" si="4"/>
        <v>6</v>
      </c>
      <c r="L3362" s="99" t="s">
        <v>7017</v>
      </c>
      <c r="M3362" s="100" t="s">
        <v>7018</v>
      </c>
      <c r="N3362" s="101" t="str">
        <f t="shared" si="139"/>
        <v>PT1590200-T0018936076279670</v>
      </c>
      <c r="O3362" s="128"/>
      <c r="P3362" s="100"/>
      <c r="Q3362" s="103">
        <f t="shared" si="166"/>
        <v>6</v>
      </c>
      <c r="R3362" s="161"/>
      <c r="S3362" s="105"/>
      <c r="T3362" s="106"/>
      <c r="U3362" s="107" t="s">
        <v>6530</v>
      </c>
      <c r="V3362" s="108" t="s">
        <v>756</v>
      </c>
      <c r="W3362" s="109" t="s">
        <v>1908</v>
      </c>
      <c r="X3362" s="110" t="str">
        <f t="shared" si="176"/>
        <v/>
      </c>
      <c r="Y3362" s="110" t="str">
        <f t="shared" si="177"/>
        <v/>
      </c>
      <c r="Z3362" s="109" t="s">
        <v>797</v>
      </c>
      <c r="AA3362" s="109" t="s">
        <v>802</v>
      </c>
      <c r="AB3362" s="106"/>
      <c r="AC3362" s="158"/>
      <c r="AD3362" s="160"/>
      <c r="AE3362" s="127"/>
      <c r="AF3362" s="113"/>
      <c r="AG3362" s="165" t="str">
        <f t="array" ref="AG3362">XLOOKUP(F3362,'CLV2'!A:A,'CLV2'!E:E)</f>
        <v>2.FROZEN FOODS</v>
      </c>
      <c r="AH3362" s="115" t="str">
        <f t="array" ref="AH3362">XLOOKUP(F3362,'CLV2'!A:A,'CLV2'!F:F)</f>
        <v>3.PASTRY AND DESSERTS</v>
      </c>
      <c r="AI3362" s="115" t="str">
        <f t="shared" si="8"/>
        <v>Pack</v>
      </c>
      <c r="AJ3362" s="116">
        <f t="shared" si="9"/>
        <v>1</v>
      </c>
      <c r="AK3362" s="117" t="str">
        <f t="array" ref="AK3362">XLOOKUP(F3362,'GIÁ'!A:A,'GIÁ'!D:D)</f>
        <v>26872.96</v>
      </c>
      <c r="AL3362" s="118">
        <f t="shared" si="10"/>
        <v>161237.76</v>
      </c>
      <c r="AM3362" s="118">
        <f t="shared" si="11"/>
        <v>0</v>
      </c>
      <c r="AN3362" s="119">
        <f t="shared" si="12"/>
        <v>0</v>
      </c>
      <c r="AO3362" s="118">
        <f t="shared" si="13"/>
        <v>161237.76</v>
      </c>
      <c r="AP3362" s="121">
        <f t="shared" si="14"/>
        <v>0</v>
      </c>
      <c r="AQ3362" s="122"/>
      <c r="AR3362" s="119"/>
    </row>
    <row r="3363" ht="22.5" customHeight="1">
      <c r="A3363" s="89">
        <v>46233.0</v>
      </c>
      <c r="B3363" s="90">
        <v>0.6972222222222222</v>
      </c>
      <c r="C3363" s="91" t="s">
        <v>1087</v>
      </c>
      <c r="D3363" s="129" t="str">
        <f t="array" ref="D3363">XLOOKUP(C3363,'DS ST'!A:A,'DS ST'!B:B)</f>
        <v>A235</v>
      </c>
      <c r="E3363" s="94" t="str">
        <f t="array" ref="E3363">XLOOKUP($F3363,'GIÁ'!$A:$A,'GIÁ'!$E:$E)</f>
        <v>ĐÔNG</v>
      </c>
      <c r="F3363" s="94">
        <v>8.936200101563E12</v>
      </c>
      <c r="G3363" s="95" t="s">
        <v>2637</v>
      </c>
      <c r="H3363" s="95" t="s">
        <v>224</v>
      </c>
      <c r="I3363" s="96">
        <v>10.0</v>
      </c>
      <c r="J3363" s="96">
        <v>0.0</v>
      </c>
      <c r="K3363" s="98">
        <f t="shared" si="4"/>
        <v>10</v>
      </c>
      <c r="L3363" s="99" t="s">
        <v>7017</v>
      </c>
      <c r="M3363" s="100" t="s">
        <v>7018</v>
      </c>
      <c r="N3363" s="101" t="str">
        <f t="shared" si="139"/>
        <v>PT1590200-T0018936200101563</v>
      </c>
      <c r="O3363" s="128"/>
      <c r="P3363" s="100"/>
      <c r="Q3363" s="103">
        <f t="shared" si="166"/>
        <v>10</v>
      </c>
      <c r="R3363" s="161"/>
      <c r="S3363" s="105"/>
      <c r="T3363" s="106"/>
      <c r="U3363" s="107" t="s">
        <v>6524</v>
      </c>
      <c r="V3363" s="108" t="s">
        <v>756</v>
      </c>
      <c r="W3363" s="109" t="s">
        <v>1908</v>
      </c>
      <c r="X3363" s="110" t="str">
        <f t="shared" si="176"/>
        <v/>
      </c>
      <c r="Y3363" s="110" t="str">
        <f t="shared" si="177"/>
        <v/>
      </c>
      <c r="Z3363" s="109" t="s">
        <v>797</v>
      </c>
      <c r="AA3363" s="109" t="s">
        <v>802</v>
      </c>
      <c r="AB3363" s="106"/>
      <c r="AC3363" s="158"/>
      <c r="AD3363" s="160"/>
      <c r="AE3363" s="127"/>
      <c r="AF3363" s="113"/>
      <c r="AG3363" s="165" t="str">
        <f t="array" ref="AG3363">XLOOKUP(F3363,'CLV2'!A:A,'CLV2'!E:E)</f>
        <v>2.FROZEN FOODS</v>
      </c>
      <c r="AH3363" s="115" t="str">
        <f t="array" ref="AH3363">XLOOKUP(F3363,'CLV2'!A:A,'CLV2'!F:F)</f>
        <v>3.PASTRY AND DESSERTS</v>
      </c>
      <c r="AI3363" s="115" t="str">
        <f t="shared" si="8"/>
        <v>Pack</v>
      </c>
      <c r="AJ3363" s="116">
        <f t="shared" si="9"/>
        <v>1</v>
      </c>
      <c r="AK3363" s="117" t="str">
        <f t="array" ref="AK3363">XLOOKUP(F3363,'GIÁ'!A:A,'GIÁ'!D:D)</f>
        <v>24299.49</v>
      </c>
      <c r="AL3363" s="118">
        <f t="shared" si="10"/>
        <v>242994.9</v>
      </c>
      <c r="AM3363" s="118">
        <f t="shared" si="11"/>
        <v>0</v>
      </c>
      <c r="AN3363" s="119">
        <f t="shared" si="12"/>
        <v>0</v>
      </c>
      <c r="AO3363" s="118">
        <f t="shared" si="13"/>
        <v>242994.9</v>
      </c>
      <c r="AP3363" s="121">
        <f t="shared" si="14"/>
        <v>0</v>
      </c>
      <c r="AQ3363" s="122"/>
      <c r="AR3363" s="119"/>
    </row>
    <row r="3364" ht="22.5" customHeight="1">
      <c r="A3364" s="89">
        <v>46233.0</v>
      </c>
      <c r="B3364" s="90">
        <v>0.6972222222222222</v>
      </c>
      <c r="C3364" s="91" t="s">
        <v>1087</v>
      </c>
      <c r="D3364" s="129" t="str">
        <f t="array" ref="D3364">XLOOKUP(C3364,'DS ST'!A:A,'DS ST'!B:B)</f>
        <v>A235</v>
      </c>
      <c r="E3364" s="94" t="str">
        <f t="array" ref="E3364">XLOOKUP($F3364,'GIÁ'!$A:$A,'GIÁ'!$E:$E)</f>
        <v>ĐÔNG</v>
      </c>
      <c r="F3364" s="94">
        <v>8.936077113287E12</v>
      </c>
      <c r="G3364" s="95" t="s">
        <v>2357</v>
      </c>
      <c r="H3364" s="95" t="s">
        <v>1206</v>
      </c>
      <c r="I3364" s="96">
        <v>10.0</v>
      </c>
      <c r="J3364" s="96">
        <v>0.0</v>
      </c>
      <c r="K3364" s="98">
        <f t="shared" si="4"/>
        <v>10</v>
      </c>
      <c r="L3364" s="99" t="s">
        <v>7017</v>
      </c>
      <c r="M3364" s="100" t="s">
        <v>7018</v>
      </c>
      <c r="N3364" s="101" t="str">
        <f t="shared" si="139"/>
        <v>PT1590200-T0018936077113287</v>
      </c>
      <c r="O3364" s="128"/>
      <c r="P3364" s="100"/>
      <c r="Q3364" s="103">
        <f t="shared" si="166"/>
        <v>10</v>
      </c>
      <c r="R3364" s="161"/>
      <c r="S3364" s="105"/>
      <c r="T3364" s="106"/>
      <c r="U3364" s="107" t="s">
        <v>6553</v>
      </c>
      <c r="V3364" s="108" t="s">
        <v>756</v>
      </c>
      <c r="W3364" s="109" t="s">
        <v>1908</v>
      </c>
      <c r="X3364" s="110" t="str">
        <f t="shared" si="176"/>
        <v/>
      </c>
      <c r="Y3364" s="110" t="str">
        <f t="shared" si="177"/>
        <v/>
      </c>
      <c r="Z3364" s="109" t="s">
        <v>797</v>
      </c>
      <c r="AA3364" s="109" t="s">
        <v>802</v>
      </c>
      <c r="AB3364" s="106"/>
      <c r="AC3364" s="158"/>
      <c r="AD3364" s="160"/>
      <c r="AE3364" s="127"/>
      <c r="AF3364" s="113"/>
      <c r="AG3364" s="165" t="str">
        <f t="array" ref="AG3364">XLOOKUP(F3364,'CLV2'!A:A,'CLV2'!E:E)</f>
        <v>2.FROZEN FOODS</v>
      </c>
      <c r="AH3364" s="115" t="str">
        <f t="array" ref="AH3364">XLOOKUP(F3364,'CLV2'!A:A,'CLV2'!F:F)</f>
        <v>3.PIZZA - READY MEALS</v>
      </c>
      <c r="AI3364" s="115" t="str">
        <f t="shared" si="8"/>
        <v>Pack</v>
      </c>
      <c r="AJ3364" s="116">
        <f t="shared" si="9"/>
        <v>1</v>
      </c>
      <c r="AK3364" s="117" t="str">
        <f t="array" ref="AK3364">XLOOKUP(F3364,'GIÁ'!A:A,'GIÁ'!D:D)</f>
        <v>26257.77</v>
      </c>
      <c r="AL3364" s="118">
        <f t="shared" si="10"/>
        <v>262577.7</v>
      </c>
      <c r="AM3364" s="118">
        <f t="shared" si="11"/>
        <v>0</v>
      </c>
      <c r="AN3364" s="119">
        <f t="shared" si="12"/>
        <v>0</v>
      </c>
      <c r="AO3364" s="118">
        <f t="shared" si="13"/>
        <v>262577.7</v>
      </c>
      <c r="AP3364" s="121">
        <f t="shared" si="14"/>
        <v>0</v>
      </c>
      <c r="AQ3364" s="122"/>
      <c r="AR3364" s="119"/>
    </row>
    <row r="3365" ht="22.5" customHeight="1">
      <c r="A3365" s="89">
        <v>46233.0</v>
      </c>
      <c r="B3365" s="90">
        <v>0.6972222222222222</v>
      </c>
      <c r="C3365" s="91" t="s">
        <v>1087</v>
      </c>
      <c r="D3365" s="129" t="str">
        <f t="array" ref="D3365">XLOOKUP(C3365,'DS ST'!A:A,'DS ST'!B:B)</f>
        <v>A235</v>
      </c>
      <c r="E3365" s="94" t="str">
        <f t="array" ref="E3365">XLOOKUP($F3365,'GIÁ'!$A:$A,'GIÁ'!$E:$E)</f>
        <v>ĐÔNG</v>
      </c>
      <c r="F3365" s="94">
        <v>8.93601323834E12</v>
      </c>
      <c r="G3365" s="95" t="s">
        <v>2176</v>
      </c>
      <c r="H3365" s="95" t="s">
        <v>224</v>
      </c>
      <c r="I3365" s="96">
        <v>10.0</v>
      </c>
      <c r="J3365" s="96">
        <v>0.0</v>
      </c>
      <c r="K3365" s="98">
        <f t="shared" si="4"/>
        <v>10</v>
      </c>
      <c r="L3365" s="99" t="s">
        <v>7017</v>
      </c>
      <c r="M3365" s="100" t="s">
        <v>7018</v>
      </c>
      <c r="N3365" s="101" t="str">
        <f t="shared" si="139"/>
        <v>PT1590200-T0018936013238340</v>
      </c>
      <c r="O3365" s="128"/>
      <c r="P3365" s="100"/>
      <c r="Q3365" s="103">
        <f t="shared" si="166"/>
        <v>10</v>
      </c>
      <c r="R3365" s="161"/>
      <c r="S3365" s="105"/>
      <c r="T3365" s="106"/>
      <c r="U3365" s="107" t="s">
        <v>6552</v>
      </c>
      <c r="V3365" s="108" t="s">
        <v>756</v>
      </c>
      <c r="W3365" s="109" t="s">
        <v>1908</v>
      </c>
      <c r="X3365" s="110" t="str">
        <f t="shared" si="176"/>
        <v/>
      </c>
      <c r="Y3365" s="110" t="str">
        <f t="shared" si="177"/>
        <v/>
      </c>
      <c r="Z3365" s="109" t="s">
        <v>797</v>
      </c>
      <c r="AA3365" s="109" t="s">
        <v>802</v>
      </c>
      <c r="AB3365" s="106"/>
      <c r="AC3365" s="158"/>
      <c r="AD3365" s="160"/>
      <c r="AE3365" s="127"/>
      <c r="AF3365" s="113"/>
      <c r="AG3365" s="165" t="str">
        <f t="array" ref="AG3365">XLOOKUP(F3365,'CLV2'!A:A,'CLV2'!E:E)</f>
        <v>2.FROZEN FOODS</v>
      </c>
      <c r="AH3365" s="115" t="str">
        <f t="array" ref="AH3365">XLOOKUP(F3365,'CLV2'!A:A,'CLV2'!F:F)</f>
        <v>3.PIZZA - READY MEALS</v>
      </c>
      <c r="AI3365" s="115" t="str">
        <f t="shared" si="8"/>
        <v>Pack</v>
      </c>
      <c r="AJ3365" s="116">
        <f t="shared" si="9"/>
        <v>1</v>
      </c>
      <c r="AK3365" s="117" t="str">
        <f t="array" ref="AK3365">XLOOKUP(F3365,'GIÁ'!A:A,'GIÁ'!D:D)</f>
        <v>15020.45</v>
      </c>
      <c r="AL3365" s="118">
        <f t="shared" si="10"/>
        <v>150204.5</v>
      </c>
      <c r="AM3365" s="118">
        <f t="shared" si="11"/>
        <v>0</v>
      </c>
      <c r="AN3365" s="119">
        <f t="shared" si="12"/>
        <v>0</v>
      </c>
      <c r="AO3365" s="118">
        <f t="shared" si="13"/>
        <v>150204.5</v>
      </c>
      <c r="AP3365" s="121">
        <f t="shared" si="14"/>
        <v>0</v>
      </c>
      <c r="AQ3365" s="122"/>
      <c r="AR3365" s="119"/>
    </row>
    <row r="3366" ht="22.5" customHeight="1">
      <c r="A3366" s="89">
        <v>46233.0</v>
      </c>
      <c r="B3366" s="90">
        <v>0.6972222222222222</v>
      </c>
      <c r="C3366" s="91" t="s">
        <v>1087</v>
      </c>
      <c r="D3366" s="129" t="str">
        <f t="array" ref="D3366">XLOOKUP(C3366,'DS ST'!A:A,'DS ST'!B:B)</f>
        <v>A235</v>
      </c>
      <c r="E3366" s="94" t="str">
        <f t="array" ref="E3366">XLOOKUP($F3366,'GIÁ'!$A:$A,'GIÁ'!$E:$E)</f>
        <v>ĐÔNG</v>
      </c>
      <c r="F3366" s="94">
        <v>8.936013238791E12</v>
      </c>
      <c r="G3366" s="95" t="s">
        <v>2178</v>
      </c>
      <c r="H3366" s="95" t="s">
        <v>57</v>
      </c>
      <c r="I3366" s="96">
        <v>15.0</v>
      </c>
      <c r="J3366" s="96">
        <v>0.0</v>
      </c>
      <c r="K3366" s="98">
        <f t="shared" si="4"/>
        <v>15</v>
      </c>
      <c r="L3366" s="99" t="s">
        <v>7017</v>
      </c>
      <c r="M3366" s="100" t="s">
        <v>7018</v>
      </c>
      <c r="N3366" s="101" t="str">
        <f t="shared" si="139"/>
        <v>PT1590200-T0018936013238791</v>
      </c>
      <c r="O3366" s="128"/>
      <c r="P3366" s="100"/>
      <c r="Q3366" s="103">
        <f t="shared" si="166"/>
        <v>15</v>
      </c>
      <c r="R3366" s="161"/>
      <c r="S3366" s="105"/>
      <c r="T3366" s="106"/>
      <c r="U3366" s="107" t="s">
        <v>6525</v>
      </c>
      <c r="V3366" s="108" t="s">
        <v>756</v>
      </c>
      <c r="W3366" s="109" t="s">
        <v>1908</v>
      </c>
      <c r="X3366" s="110" t="str">
        <f t="shared" si="176"/>
        <v/>
      </c>
      <c r="Y3366" s="110" t="str">
        <f t="shared" si="177"/>
        <v/>
      </c>
      <c r="Z3366" s="109" t="s">
        <v>797</v>
      </c>
      <c r="AA3366" s="109" t="s">
        <v>802</v>
      </c>
      <c r="AB3366" s="106"/>
      <c r="AC3366" s="158"/>
      <c r="AD3366" s="160"/>
      <c r="AE3366" s="127"/>
      <c r="AF3366" s="113"/>
      <c r="AG3366" s="165" t="str">
        <f t="array" ref="AG3366">XLOOKUP(F3366,'CLV2'!A:A,'CLV2'!E:E)</f>
        <v>2.FROZEN FOODS</v>
      </c>
      <c r="AH3366" s="115" t="str">
        <f t="array" ref="AH3366">XLOOKUP(F3366,'CLV2'!A:A,'CLV2'!F:F)</f>
        <v>3.PIZZA - READY MEALS</v>
      </c>
      <c r="AI3366" s="115" t="str">
        <f t="shared" si="8"/>
        <v>Pack</v>
      </c>
      <c r="AJ3366" s="116">
        <f t="shared" si="9"/>
        <v>1</v>
      </c>
      <c r="AK3366" s="117" t="str">
        <f t="array" ref="AK3366">XLOOKUP(F3366,'GIÁ'!A:A,'GIÁ'!D:D)</f>
        <v>22578.43</v>
      </c>
      <c r="AL3366" s="118">
        <f t="shared" si="10"/>
        <v>338676.45</v>
      </c>
      <c r="AM3366" s="118">
        <f t="shared" si="11"/>
        <v>0</v>
      </c>
      <c r="AN3366" s="119">
        <f t="shared" si="12"/>
        <v>0</v>
      </c>
      <c r="AO3366" s="118">
        <f t="shared" si="13"/>
        <v>338676.45</v>
      </c>
      <c r="AP3366" s="121">
        <f t="shared" si="14"/>
        <v>0</v>
      </c>
      <c r="AQ3366" s="122"/>
      <c r="AR3366" s="119"/>
    </row>
    <row r="3367" ht="22.5" customHeight="1">
      <c r="A3367" s="89">
        <v>46233.0</v>
      </c>
      <c r="B3367" s="90">
        <v>0.6972222222222222</v>
      </c>
      <c r="C3367" s="91" t="s">
        <v>1087</v>
      </c>
      <c r="D3367" s="129" t="str">
        <f t="array" ref="D3367">XLOOKUP(C3367,'DS ST'!A:A,'DS ST'!B:B)</f>
        <v>A235</v>
      </c>
      <c r="E3367" s="94" t="str">
        <f t="array" ref="E3367">XLOOKUP($F3367,'GIÁ'!$A:$A,'GIÁ'!$E:$E)</f>
        <v>ĐÔNG</v>
      </c>
      <c r="F3367" s="94">
        <v>8.936013231662E12</v>
      </c>
      <c r="G3367" s="95" t="s">
        <v>2170</v>
      </c>
      <c r="H3367" s="95" t="s">
        <v>224</v>
      </c>
      <c r="I3367" s="96">
        <v>6.0</v>
      </c>
      <c r="J3367" s="96">
        <v>0.0</v>
      </c>
      <c r="K3367" s="98">
        <f t="shared" si="4"/>
        <v>6</v>
      </c>
      <c r="L3367" s="99" t="s">
        <v>7017</v>
      </c>
      <c r="M3367" s="100" t="s">
        <v>7018</v>
      </c>
      <c r="N3367" s="101" t="str">
        <f t="shared" si="139"/>
        <v>PT1590200-T0018936013231662</v>
      </c>
      <c r="O3367" s="128"/>
      <c r="P3367" s="100"/>
      <c r="Q3367" s="103">
        <f t="shared" si="166"/>
        <v>6</v>
      </c>
      <c r="R3367" s="161"/>
      <c r="S3367" s="105"/>
      <c r="T3367" s="106"/>
      <c r="U3367" s="107" t="s">
        <v>6556</v>
      </c>
      <c r="V3367" s="108" t="s">
        <v>756</v>
      </c>
      <c r="W3367" s="109" t="s">
        <v>1908</v>
      </c>
      <c r="X3367" s="110" t="str">
        <f t="shared" si="176"/>
        <v/>
      </c>
      <c r="Y3367" s="110" t="str">
        <f t="shared" si="177"/>
        <v/>
      </c>
      <c r="Z3367" s="109" t="s">
        <v>797</v>
      </c>
      <c r="AA3367" s="109" t="s">
        <v>802</v>
      </c>
      <c r="AB3367" s="106"/>
      <c r="AC3367" s="158"/>
      <c r="AD3367" s="160"/>
      <c r="AE3367" s="127"/>
      <c r="AF3367" s="113"/>
      <c r="AG3367" s="165" t="str">
        <f t="array" ref="AG3367">XLOOKUP(F3367,'CLV2'!A:A,'CLV2'!E:E)</f>
        <v>2.FROZEN FOODS</v>
      </c>
      <c r="AH3367" s="115" t="str">
        <f t="array" ref="AH3367">XLOOKUP(F3367,'CLV2'!A:A,'CLV2'!F:F)</f>
        <v>3.PIZZA - READY MEALS</v>
      </c>
      <c r="AI3367" s="115" t="str">
        <f t="shared" si="8"/>
        <v>Pack</v>
      </c>
      <c r="AJ3367" s="116">
        <f t="shared" si="9"/>
        <v>1</v>
      </c>
      <c r="AK3367" s="117" t="str">
        <f t="array" ref="AK3367">XLOOKUP(F3367,'GIÁ'!A:A,'GIÁ'!D:D)</f>
        <v>24941.44</v>
      </c>
      <c r="AL3367" s="118">
        <f t="shared" si="10"/>
        <v>149648.64</v>
      </c>
      <c r="AM3367" s="118">
        <f t="shared" si="11"/>
        <v>0</v>
      </c>
      <c r="AN3367" s="119">
        <f t="shared" si="12"/>
        <v>0</v>
      </c>
      <c r="AO3367" s="118">
        <f t="shared" si="13"/>
        <v>149648.64</v>
      </c>
      <c r="AP3367" s="121">
        <f t="shared" si="14"/>
        <v>0</v>
      </c>
      <c r="AQ3367" s="122"/>
      <c r="AR3367" s="119"/>
    </row>
    <row r="3368" ht="22.5" customHeight="1">
      <c r="A3368" s="89">
        <v>46233.0</v>
      </c>
      <c r="B3368" s="90">
        <v>0.6972222222222222</v>
      </c>
      <c r="C3368" s="91" t="s">
        <v>1087</v>
      </c>
      <c r="D3368" s="129" t="str">
        <f t="array" ref="D3368">XLOOKUP(C3368,'DS ST'!A:A,'DS ST'!B:B)</f>
        <v>A235</v>
      </c>
      <c r="E3368" s="94" t="str">
        <f t="array" ref="E3368">XLOOKUP($F3368,'GIÁ'!$A:$A,'GIÁ'!$E:$E)</f>
        <v>ĐÔNG</v>
      </c>
      <c r="F3368" s="94">
        <v>8.935297103726E12</v>
      </c>
      <c r="G3368" s="95" t="s">
        <v>2028</v>
      </c>
      <c r="H3368" s="95" t="s">
        <v>224</v>
      </c>
      <c r="I3368" s="96">
        <v>8.0</v>
      </c>
      <c r="J3368" s="96">
        <v>0.0</v>
      </c>
      <c r="K3368" s="98">
        <f t="shared" si="4"/>
        <v>8</v>
      </c>
      <c r="L3368" s="99" t="s">
        <v>7017</v>
      </c>
      <c r="M3368" s="100" t="s">
        <v>7018</v>
      </c>
      <c r="N3368" s="101" t="str">
        <f t="shared" si="139"/>
        <v>PT1590200-T0018935297103726</v>
      </c>
      <c r="O3368" s="128"/>
      <c r="P3368" s="100"/>
      <c r="Q3368" s="103">
        <f t="shared" si="166"/>
        <v>8</v>
      </c>
      <c r="R3368" s="161"/>
      <c r="S3368" s="105"/>
      <c r="T3368" s="106"/>
      <c r="U3368" s="107" t="s">
        <v>6526</v>
      </c>
      <c r="V3368" s="108" t="s">
        <v>756</v>
      </c>
      <c r="W3368" s="109" t="s">
        <v>1908</v>
      </c>
      <c r="X3368" s="110" t="str">
        <f t="shared" si="176"/>
        <v/>
      </c>
      <c r="Y3368" s="110" t="str">
        <f t="shared" si="177"/>
        <v/>
      </c>
      <c r="Z3368" s="109" t="s">
        <v>797</v>
      </c>
      <c r="AA3368" s="109" t="s">
        <v>802</v>
      </c>
      <c r="AB3368" s="106"/>
      <c r="AC3368" s="158"/>
      <c r="AD3368" s="160"/>
      <c r="AE3368" s="127"/>
      <c r="AF3368" s="113"/>
      <c r="AG3368" s="165" t="str">
        <f t="array" ref="AG3368">XLOOKUP(F3368,'CLV2'!A:A,'CLV2'!E:E)</f>
        <v>2.FROZEN FOODS</v>
      </c>
      <c r="AH3368" s="115" t="str">
        <f t="array" ref="AH3368">XLOOKUP(F3368,'CLV2'!A:A,'CLV2'!F:F)</f>
        <v>3.PIZZA - READY MEALS</v>
      </c>
      <c r="AI3368" s="115" t="str">
        <f t="shared" si="8"/>
        <v>Pack</v>
      </c>
      <c r="AJ3368" s="116">
        <f t="shared" si="9"/>
        <v>1</v>
      </c>
      <c r="AK3368" s="117" t="str">
        <f t="array" ref="AK3368">XLOOKUP(F3368,'GIÁ'!A:A,'GIÁ'!D:D)</f>
        <v>61056.95</v>
      </c>
      <c r="AL3368" s="118">
        <f t="shared" si="10"/>
        <v>488455.6</v>
      </c>
      <c r="AM3368" s="118">
        <f t="shared" si="11"/>
        <v>0</v>
      </c>
      <c r="AN3368" s="119">
        <f t="shared" si="12"/>
        <v>0</v>
      </c>
      <c r="AO3368" s="118">
        <f t="shared" si="13"/>
        <v>488455.6</v>
      </c>
      <c r="AP3368" s="121">
        <f t="shared" si="14"/>
        <v>0</v>
      </c>
      <c r="AQ3368" s="122"/>
      <c r="AR3368" s="119"/>
    </row>
    <row r="3369" ht="22.5" customHeight="1">
      <c r="A3369" s="89">
        <v>46233.0</v>
      </c>
      <c r="B3369" s="90">
        <v>0.6972222222222222</v>
      </c>
      <c r="C3369" s="91" t="s">
        <v>1087</v>
      </c>
      <c r="D3369" s="129" t="str">
        <f t="array" ref="D3369">XLOOKUP(C3369,'DS ST'!A:A,'DS ST'!B:B)</f>
        <v>A235</v>
      </c>
      <c r="E3369" s="94" t="str">
        <f t="array" ref="E3369">XLOOKUP($F3369,'GIÁ'!$A:$A,'GIÁ'!$E:$E)</f>
        <v>ĐÔNG</v>
      </c>
      <c r="F3369" s="94">
        <v>8.936077113676E12</v>
      </c>
      <c r="G3369" s="95" t="s">
        <v>2361</v>
      </c>
      <c r="H3369" s="95" t="s">
        <v>57</v>
      </c>
      <c r="I3369" s="96">
        <v>6.0</v>
      </c>
      <c r="J3369" s="96">
        <v>0.0</v>
      </c>
      <c r="K3369" s="98">
        <f t="shared" si="4"/>
        <v>6</v>
      </c>
      <c r="L3369" s="99" t="s">
        <v>7017</v>
      </c>
      <c r="M3369" s="100" t="s">
        <v>7018</v>
      </c>
      <c r="N3369" s="101" t="str">
        <f t="shared" si="139"/>
        <v>PT1590200-T0018936077113676</v>
      </c>
      <c r="O3369" s="128"/>
      <c r="P3369" s="100"/>
      <c r="Q3369" s="103">
        <f t="shared" si="166"/>
        <v>6</v>
      </c>
      <c r="R3369" s="161"/>
      <c r="S3369" s="105"/>
      <c r="T3369" s="106"/>
      <c r="U3369" s="107" t="s">
        <v>6683</v>
      </c>
      <c r="V3369" s="108" t="s">
        <v>756</v>
      </c>
      <c r="W3369" s="109" t="s">
        <v>1908</v>
      </c>
      <c r="X3369" s="110" t="str">
        <f t="shared" si="176"/>
        <v/>
      </c>
      <c r="Y3369" s="110" t="str">
        <f t="shared" si="177"/>
        <v/>
      </c>
      <c r="Z3369" s="109" t="s">
        <v>797</v>
      </c>
      <c r="AA3369" s="109" t="s">
        <v>802</v>
      </c>
      <c r="AB3369" s="106"/>
      <c r="AC3369" s="158"/>
      <c r="AD3369" s="160"/>
      <c r="AE3369" s="127"/>
      <c r="AF3369" s="113"/>
      <c r="AG3369" s="165" t="str">
        <f t="array" ref="AG3369">XLOOKUP(F3369,'CLV2'!A:A,'CLV2'!E:E)</f>
        <v>2.FROZEN FOODS</v>
      </c>
      <c r="AH3369" s="115" t="str">
        <f t="array" ref="AH3369">XLOOKUP(F3369,'CLV2'!A:A,'CLV2'!F:F)</f>
        <v>3.PIZZA - READY MEALS</v>
      </c>
      <c r="AI3369" s="115" t="str">
        <f t="shared" si="8"/>
        <v>Pack</v>
      </c>
      <c r="AJ3369" s="116">
        <f t="shared" si="9"/>
        <v>1</v>
      </c>
      <c r="AK3369" s="117" t="str">
        <f t="array" ref="AK3369">XLOOKUP(F3369,'GIÁ'!A:A,'GIÁ'!D:D)</f>
        <v>34532.34</v>
      </c>
      <c r="AL3369" s="118">
        <f t="shared" si="10"/>
        <v>207194.04</v>
      </c>
      <c r="AM3369" s="118">
        <f t="shared" si="11"/>
        <v>0</v>
      </c>
      <c r="AN3369" s="119">
        <f t="shared" si="12"/>
        <v>0</v>
      </c>
      <c r="AO3369" s="118">
        <f t="shared" si="13"/>
        <v>207194.04</v>
      </c>
      <c r="AP3369" s="121">
        <f t="shared" si="14"/>
        <v>0</v>
      </c>
      <c r="AQ3369" s="122"/>
      <c r="AR3369" s="119"/>
    </row>
    <row r="3370" ht="22.5" customHeight="1">
      <c r="A3370" s="89">
        <v>46233.0</v>
      </c>
      <c r="B3370" s="90">
        <v>0.6972222222222222</v>
      </c>
      <c r="C3370" s="91" t="s">
        <v>1087</v>
      </c>
      <c r="D3370" s="129" t="str">
        <f t="array" ref="D3370">XLOOKUP(C3370,'DS ST'!A:A,'DS ST'!B:B)</f>
        <v>A235</v>
      </c>
      <c r="E3370" s="94" t="str">
        <f t="array" ref="E3370">XLOOKUP($F3370,'GIÁ'!$A:$A,'GIÁ'!$E:$E)</f>
        <v>ĐÔNG</v>
      </c>
      <c r="F3370" s="94">
        <v>8.935101607211E12</v>
      </c>
      <c r="G3370" s="95" t="s">
        <v>1879</v>
      </c>
      <c r="H3370" s="95" t="s">
        <v>224</v>
      </c>
      <c r="I3370" s="96">
        <v>15.0</v>
      </c>
      <c r="J3370" s="96">
        <v>0.0</v>
      </c>
      <c r="K3370" s="98">
        <f t="shared" si="4"/>
        <v>15</v>
      </c>
      <c r="L3370" s="99" t="s">
        <v>7017</v>
      </c>
      <c r="M3370" s="100" t="s">
        <v>7018</v>
      </c>
      <c r="N3370" s="101" t="str">
        <f t="shared" si="139"/>
        <v>PT1590200-T0018935101607211</v>
      </c>
      <c r="O3370" s="128"/>
      <c r="P3370" s="100"/>
      <c r="Q3370" s="103">
        <f t="shared" si="166"/>
        <v>15</v>
      </c>
      <c r="R3370" s="161"/>
      <c r="S3370" s="105"/>
      <c r="T3370" s="106"/>
      <c r="U3370" s="107" t="s">
        <v>6523</v>
      </c>
      <c r="V3370" s="108" t="s">
        <v>756</v>
      </c>
      <c r="W3370" s="109" t="s">
        <v>1908</v>
      </c>
      <c r="X3370" s="110" t="str">
        <f t="shared" si="176"/>
        <v/>
      </c>
      <c r="Y3370" s="110" t="str">
        <f t="shared" si="177"/>
        <v/>
      </c>
      <c r="Z3370" s="109" t="s">
        <v>797</v>
      </c>
      <c r="AA3370" s="109" t="s">
        <v>802</v>
      </c>
      <c r="AB3370" s="106"/>
      <c r="AC3370" s="158"/>
      <c r="AD3370" s="160"/>
      <c r="AE3370" s="127"/>
      <c r="AF3370" s="113"/>
      <c r="AG3370" s="165" t="str">
        <f t="array" ref="AG3370">XLOOKUP(F3370,'CLV2'!A:A,'CLV2'!E:E)</f>
        <v>2.FROZEN FOODS</v>
      </c>
      <c r="AH3370" s="115" t="str">
        <f t="array" ref="AH3370">XLOOKUP(F3370,'CLV2'!A:A,'CLV2'!F:F)</f>
        <v>3.DUMPLINGS</v>
      </c>
      <c r="AI3370" s="115" t="str">
        <f t="shared" si="8"/>
        <v>Pack</v>
      </c>
      <c r="AJ3370" s="116">
        <f t="shared" si="9"/>
        <v>1</v>
      </c>
      <c r="AK3370" s="117" t="str">
        <f t="array" ref="AK3370">XLOOKUP(F3370,'GIÁ'!A:A,'GIÁ'!D:D)</f>
        <v>22033.98</v>
      </c>
      <c r="AL3370" s="118">
        <f t="shared" si="10"/>
        <v>330509.7</v>
      </c>
      <c r="AM3370" s="118">
        <f t="shared" si="11"/>
        <v>0</v>
      </c>
      <c r="AN3370" s="119">
        <f t="shared" si="12"/>
        <v>0</v>
      </c>
      <c r="AO3370" s="118">
        <f t="shared" si="13"/>
        <v>330509.7</v>
      </c>
      <c r="AP3370" s="121">
        <f t="shared" si="14"/>
        <v>0</v>
      </c>
      <c r="AQ3370" s="122"/>
      <c r="AR3370" s="119"/>
    </row>
    <row r="3371" ht="22.5" customHeight="1">
      <c r="A3371" s="89">
        <v>46233.0</v>
      </c>
      <c r="B3371" s="90">
        <v>0.6972222222222222</v>
      </c>
      <c r="C3371" s="91" t="s">
        <v>1087</v>
      </c>
      <c r="D3371" s="129" t="str">
        <f t="array" ref="D3371">XLOOKUP(C3371,'DS ST'!A:A,'DS ST'!B:B)</f>
        <v>A235</v>
      </c>
      <c r="E3371" s="94" t="str">
        <f t="array" ref="E3371">XLOOKUP($F3371,'GIÁ'!$A:$A,'GIÁ'!$E:$E)</f>
        <v>ĐÔNG</v>
      </c>
      <c r="F3371" s="94">
        <v>8.934717266713E12</v>
      </c>
      <c r="G3371" s="95" t="s">
        <v>1729</v>
      </c>
      <c r="H3371" s="95" t="s">
        <v>224</v>
      </c>
      <c r="I3371" s="96">
        <v>6.0</v>
      </c>
      <c r="J3371" s="96">
        <v>0.0</v>
      </c>
      <c r="K3371" s="98">
        <f t="shared" si="4"/>
        <v>6</v>
      </c>
      <c r="L3371" s="99" t="s">
        <v>7017</v>
      </c>
      <c r="M3371" s="100" t="s">
        <v>7018</v>
      </c>
      <c r="N3371" s="101" t="str">
        <f t="shared" si="139"/>
        <v>PT1590200-T0018934717266713</v>
      </c>
      <c r="O3371" s="128"/>
      <c r="P3371" s="100"/>
      <c r="Q3371" s="103">
        <f t="shared" si="166"/>
        <v>6</v>
      </c>
      <c r="R3371" s="161"/>
      <c r="S3371" s="105"/>
      <c r="T3371" s="106"/>
      <c r="U3371" s="107" t="s">
        <v>6930</v>
      </c>
      <c r="V3371" s="108" t="s">
        <v>756</v>
      </c>
      <c r="W3371" s="109" t="s">
        <v>1908</v>
      </c>
      <c r="X3371" s="110" t="str">
        <f t="shared" si="176"/>
        <v/>
      </c>
      <c r="Y3371" s="110" t="str">
        <f t="shared" si="177"/>
        <v/>
      </c>
      <c r="Z3371" s="109" t="s">
        <v>797</v>
      </c>
      <c r="AA3371" s="109" t="s">
        <v>802</v>
      </c>
      <c r="AB3371" s="106"/>
      <c r="AC3371" s="158"/>
      <c r="AD3371" s="160"/>
      <c r="AE3371" s="127"/>
      <c r="AF3371" s="113"/>
      <c r="AG3371" s="165" t="str">
        <f t="array" ref="AG3371">XLOOKUP(F3371,'CLV2'!A:A,'CLV2'!E:E)</f>
        <v>2.FROZEN FOODS</v>
      </c>
      <c r="AH3371" s="115" t="str">
        <f t="array" ref="AH3371">XLOOKUP(F3371,'CLV2'!A:A,'CLV2'!F:F)</f>
        <v>3.HOTPOT AND FRIED</v>
      </c>
      <c r="AI3371" s="115" t="str">
        <f t="shared" si="8"/>
        <v>Pack</v>
      </c>
      <c r="AJ3371" s="116">
        <f t="shared" si="9"/>
        <v>1</v>
      </c>
      <c r="AK3371" s="117" t="str">
        <f t="array" ref="AK3371">XLOOKUP(F3371,'GIÁ'!A:A,'GIÁ'!D:D)</f>
        <v>43365.48</v>
      </c>
      <c r="AL3371" s="118">
        <f t="shared" si="10"/>
        <v>260192.88</v>
      </c>
      <c r="AM3371" s="118">
        <f t="shared" si="11"/>
        <v>0</v>
      </c>
      <c r="AN3371" s="119">
        <f t="shared" si="12"/>
        <v>0</v>
      </c>
      <c r="AO3371" s="118">
        <f t="shared" si="13"/>
        <v>260192.88</v>
      </c>
      <c r="AP3371" s="121">
        <f t="shared" si="14"/>
        <v>0</v>
      </c>
      <c r="AQ3371" s="122"/>
      <c r="AR3371" s="119"/>
    </row>
    <row r="3372" ht="22.5" customHeight="1">
      <c r="A3372" s="89">
        <v>46233.0</v>
      </c>
      <c r="B3372" s="90">
        <v>0.6972222222222222</v>
      </c>
      <c r="C3372" s="91" t="s">
        <v>1087</v>
      </c>
      <c r="D3372" s="129" t="str">
        <f t="array" ref="D3372">XLOOKUP(C3372,'DS ST'!A:A,'DS ST'!B:B)</f>
        <v>A235</v>
      </c>
      <c r="E3372" s="94" t="str">
        <f t="array" ref="E3372">XLOOKUP($F3372,'GIÁ'!$A:$A,'GIÁ'!$E:$E)</f>
        <v>ĐÔNG</v>
      </c>
      <c r="F3372" s="94">
        <v>8.934717275081E12</v>
      </c>
      <c r="G3372" s="95" t="s">
        <v>1735</v>
      </c>
      <c r="H3372" s="95" t="s">
        <v>224</v>
      </c>
      <c r="I3372" s="96">
        <v>6.0</v>
      </c>
      <c r="J3372" s="96">
        <v>0.0</v>
      </c>
      <c r="K3372" s="98">
        <f t="shared" si="4"/>
        <v>6</v>
      </c>
      <c r="L3372" s="99" t="s">
        <v>7017</v>
      </c>
      <c r="M3372" s="100" t="s">
        <v>7018</v>
      </c>
      <c r="N3372" s="101" t="str">
        <f t="shared" si="139"/>
        <v>PT1590200-T0018934717275081</v>
      </c>
      <c r="O3372" s="128"/>
      <c r="P3372" s="100"/>
      <c r="Q3372" s="103">
        <f t="shared" si="166"/>
        <v>6</v>
      </c>
      <c r="R3372" s="161"/>
      <c r="S3372" s="105"/>
      <c r="T3372" s="106"/>
      <c r="U3372" s="107" t="s">
        <v>6563</v>
      </c>
      <c r="V3372" s="108" t="s">
        <v>756</v>
      </c>
      <c r="W3372" s="109" t="s">
        <v>1908</v>
      </c>
      <c r="X3372" s="110" t="str">
        <f t="shared" si="176"/>
        <v/>
      </c>
      <c r="Y3372" s="110" t="str">
        <f t="shared" si="177"/>
        <v/>
      </c>
      <c r="Z3372" s="109" t="s">
        <v>797</v>
      </c>
      <c r="AA3372" s="109" t="s">
        <v>802</v>
      </c>
      <c r="AB3372" s="106"/>
      <c r="AC3372" s="158"/>
      <c r="AD3372" s="160"/>
      <c r="AE3372" s="127"/>
      <c r="AF3372" s="113"/>
      <c r="AG3372" s="165" t="str">
        <f t="array" ref="AG3372">XLOOKUP(F3372,'CLV2'!A:A,'CLV2'!E:E)</f>
        <v>2.FROZEN FOODS</v>
      </c>
      <c r="AH3372" s="115" t="str">
        <f t="array" ref="AH3372">XLOOKUP(F3372,'CLV2'!A:A,'CLV2'!F:F)</f>
        <v>3.DUMPLINGS</v>
      </c>
      <c r="AI3372" s="115" t="str">
        <f t="shared" si="8"/>
        <v>Pack</v>
      </c>
      <c r="AJ3372" s="116">
        <f t="shared" si="9"/>
        <v>1</v>
      </c>
      <c r="AK3372" s="117" t="str">
        <f t="array" ref="AK3372">XLOOKUP(F3372,'GIÁ'!A:A,'GIÁ'!D:D)</f>
        <v>42036.39</v>
      </c>
      <c r="AL3372" s="118">
        <f t="shared" si="10"/>
        <v>252218.34</v>
      </c>
      <c r="AM3372" s="118">
        <f t="shared" si="11"/>
        <v>0</v>
      </c>
      <c r="AN3372" s="119">
        <f t="shared" si="12"/>
        <v>0</v>
      </c>
      <c r="AO3372" s="118">
        <f t="shared" si="13"/>
        <v>252218.34</v>
      </c>
      <c r="AP3372" s="121">
        <f t="shared" si="14"/>
        <v>0</v>
      </c>
      <c r="AQ3372" s="122"/>
      <c r="AR3372" s="119"/>
    </row>
    <row r="3373" ht="22.5" customHeight="1">
      <c r="A3373" s="89">
        <v>46233.0</v>
      </c>
      <c r="B3373" s="90">
        <v>0.5625</v>
      </c>
      <c r="C3373" s="91" t="s">
        <v>1087</v>
      </c>
      <c r="D3373" s="129" t="str">
        <f t="array" ref="D3373">XLOOKUP(C3373,'DS ST'!A:A,'DS ST'!B:B)</f>
        <v>A235</v>
      </c>
      <c r="E3373" s="94" t="str">
        <f t="array" ref="E3373">XLOOKUP($F3373,'GIÁ'!$A:$A,'GIÁ'!$E:$E)</f>
        <v>MÁT</v>
      </c>
      <c r="F3373" s="94">
        <v>8.936113000083E12</v>
      </c>
      <c r="G3373" s="95" t="s">
        <v>2455</v>
      </c>
      <c r="H3373" s="95" t="s">
        <v>1145</v>
      </c>
      <c r="I3373" s="96">
        <v>4.0</v>
      </c>
      <c r="J3373" s="96">
        <v>0.0</v>
      </c>
      <c r="K3373" s="98">
        <f t="shared" si="4"/>
        <v>4</v>
      </c>
      <c r="L3373" s="99" t="s">
        <v>7019</v>
      </c>
      <c r="M3373" s="100" t="s">
        <v>7020</v>
      </c>
      <c r="N3373" s="101" t="str">
        <f t="shared" si="139"/>
        <v>TRBA20459738936113000083</v>
      </c>
      <c r="O3373" s="128"/>
      <c r="P3373" s="100"/>
      <c r="Q3373" s="103">
        <f t="shared" si="166"/>
        <v>4</v>
      </c>
      <c r="R3373" s="161"/>
      <c r="S3373" s="105"/>
      <c r="T3373" s="106"/>
      <c r="U3373" s="107"/>
      <c r="V3373" s="108" t="s">
        <v>756</v>
      </c>
      <c r="W3373" s="109" t="s">
        <v>1312</v>
      </c>
      <c r="X3373" s="110" t="str">
        <f t="shared" si="176"/>
        <v/>
      </c>
      <c r="Y3373" s="110" t="str">
        <f t="shared" si="177"/>
        <v/>
      </c>
      <c r="Z3373" s="139" t="str">
        <f t="shared" ref="Z3373:Z3432" si="179">IF(N(Q3373)&lt;=0,"",IF(ISNUMBER(SEARCH("Thiếu kiện",V3373)),"Kho đông mát",IF(AND(N(Q3373)&gt;0,N(P3373)&gt;0,OR(ISNUMBER(SEARCH("Hình KDB",U3373)),ISNUMBER(SEARCH("Hình tele",U3373)),ISNUMBER(SEARCH("sai code",U3373)),ISNUMBER(SEARCH("ST nhận",U3373)))),"Kho đông mát",IF(AND(W3373="DC giao thiếu",OR(ISNUMBER(SEARCH("Hình KDB",U3373)),ISNUMBER(SEARCH("Hình tele",U3373)),ISNUMBER(SEARCH("sai code",U3373)))),"Kho đông mát",IF(W3373="DC giao thiếu","Chưa xác định",IF(AND(W3373="DC pick sai",OR(ISNUMBER(SEARCH("Hình KDB",U3373)),ISNUMBER(SEARCH("Hình tele",U3373)),ISNUMBER(SEARCH("sai code",U3373)),ISNUMBER(SEARCH("ST nhận",U3373)))),"Kho đông mát",IF(W3373="DC pick sai","Chưa xác định",IF(AND(W3373="Hao hụt",N(O3373)&gt;0,OR(ISNUMBER(SEARCH("Hình KDB",U3373)),ISNUMBER(SEARCH("Hình tele",U3373)),ISNUMBER(SEARCH("sai code",U3373)),ISNUMBER(SEARCH("ST nhận",U3373)))),"Kho đông mát",IF(W3373="Hao hụt","Chưa xác định",IF(OR(W3373="VT giao sai điểm",W3373="Không đạt nhiệt độ",W3373="TX giao thiếu kiện",W3373="Hàng không đạt CL"),"Kho đông mát",IF(W3373="Chưa xác định","Chưa xác định",IF(N(P3373)&gt;0,"Chưa xác định",""))))))))))))</f>
        <v>Chưa xác định</v>
      </c>
      <c r="AA3373" s="109" t="s">
        <v>5260</v>
      </c>
      <c r="AB3373" s="106"/>
      <c r="AC3373" s="158"/>
      <c r="AD3373" s="160"/>
      <c r="AE3373" s="127"/>
      <c r="AF3373" s="113"/>
      <c r="AG3373" s="165" t="str">
        <f t="array" ref="AG3373">XLOOKUP(F3373,'CLV2'!A:A,'CLV2'!E:E)</f>
        <v>2.DELICA</v>
      </c>
      <c r="AH3373" s="115" t="str">
        <f t="array" ref="AH3373">XLOOKUP(F3373,'CLV2'!A:A,'CLV2'!F:F)</f>
        <v>3.DRINKS</v>
      </c>
      <c r="AI3373" s="115" t="str">
        <f t="shared" si="8"/>
        <v>Pack</v>
      </c>
      <c r="AJ3373" s="116">
        <f t="shared" si="9"/>
        <v>1</v>
      </c>
      <c r="AK3373" s="117" t="str">
        <f t="array" ref="AK3373">XLOOKUP(F3373,'GIÁ'!A:A,'GIÁ'!D:D)</f>
        <v>8865.33</v>
      </c>
      <c r="AL3373" s="118">
        <f t="shared" si="10"/>
        <v>35461.32</v>
      </c>
      <c r="AM3373" s="118">
        <f t="shared" si="11"/>
        <v>0</v>
      </c>
      <c r="AN3373" s="119">
        <f t="shared" si="12"/>
        <v>0</v>
      </c>
      <c r="AO3373" s="118">
        <f t="shared" si="13"/>
        <v>0</v>
      </c>
      <c r="AP3373" s="121">
        <f t="shared" si="14"/>
        <v>35461.32</v>
      </c>
      <c r="AQ3373" s="122"/>
      <c r="AR3373" s="119"/>
    </row>
    <row r="3374" ht="22.5" customHeight="1">
      <c r="A3374" s="89">
        <v>46233.0</v>
      </c>
      <c r="B3374" s="90">
        <v>0.5625</v>
      </c>
      <c r="C3374" s="91" t="s">
        <v>1087</v>
      </c>
      <c r="D3374" s="129" t="str">
        <f t="array" ref="D3374">XLOOKUP(C3374,'DS ST'!A:A,'DS ST'!B:B)</f>
        <v>A235</v>
      </c>
      <c r="E3374" s="94" t="str">
        <f t="array" ref="E3374">XLOOKUP($F3374,'GIÁ'!$A:$A,'GIÁ'!$E:$E)</f>
        <v>MÁT</v>
      </c>
      <c r="F3374" s="94">
        <v>8.935318100093E12</v>
      </c>
      <c r="G3374" s="95" t="s">
        <v>2047</v>
      </c>
      <c r="H3374" s="95" t="s">
        <v>57</v>
      </c>
      <c r="I3374" s="96">
        <v>8.0</v>
      </c>
      <c r="J3374" s="96">
        <v>0.0</v>
      </c>
      <c r="K3374" s="98">
        <f t="shared" si="4"/>
        <v>8</v>
      </c>
      <c r="L3374" s="99" t="s">
        <v>7019</v>
      </c>
      <c r="M3374" s="100" t="s">
        <v>7021</v>
      </c>
      <c r="N3374" s="101" t="str">
        <f t="shared" si="139"/>
        <v>TRBA23458098935318100093</v>
      </c>
      <c r="O3374" s="128"/>
      <c r="P3374" s="145">
        <v>8.0</v>
      </c>
      <c r="Q3374" s="103">
        <f t="shared" si="166"/>
        <v>0</v>
      </c>
      <c r="R3374" s="161" t="s">
        <v>7022</v>
      </c>
      <c r="S3374" s="105"/>
      <c r="T3374" s="106"/>
      <c r="U3374" s="107"/>
      <c r="V3374" s="108" t="s">
        <v>756</v>
      </c>
      <c r="W3374" s="109" t="s">
        <v>1908</v>
      </c>
      <c r="X3374" s="110" t="str">
        <f t="shared" si="176"/>
        <v/>
      </c>
      <c r="Y3374" s="110" t="str">
        <f t="shared" si="177"/>
        <v>Siêu thị</v>
      </c>
      <c r="Z3374" s="139" t="str">
        <f t="shared" si="179"/>
        <v/>
      </c>
      <c r="AA3374" s="109" t="s">
        <v>802</v>
      </c>
      <c r="AB3374" s="106"/>
      <c r="AC3374" s="158"/>
      <c r="AD3374" s="160"/>
      <c r="AE3374" s="127"/>
      <c r="AF3374" s="113"/>
      <c r="AG3374" s="165" t="str">
        <f t="array" ref="AG3374">XLOOKUP(F3374,'CLV2'!A:A,'CLV2'!E:E)</f>
        <v>2.DAIRY</v>
      </c>
      <c r="AH3374" s="115" t="str">
        <f t="array" ref="AH3374">XLOOKUP(F3374,'CLV2'!A:A,'CLV2'!F:F)</f>
        <v>3.FRESH MILK</v>
      </c>
      <c r="AI3374" s="115" t="str">
        <f t="shared" si="8"/>
        <v>Pack</v>
      </c>
      <c r="AJ3374" s="116">
        <f t="shared" si="9"/>
        <v>1</v>
      </c>
      <c r="AK3374" s="117" t="str">
        <f t="array" ref="AK3374">XLOOKUP(F3374,'GIÁ'!A:A,'GIÁ'!D:D)</f>
        <v>9180.00</v>
      </c>
      <c r="AL3374" s="118">
        <f t="shared" si="10"/>
        <v>73440</v>
      </c>
      <c r="AM3374" s="118">
        <f t="shared" si="11"/>
        <v>0</v>
      </c>
      <c r="AN3374" s="119">
        <f t="shared" si="12"/>
        <v>73440</v>
      </c>
      <c r="AO3374" s="118">
        <f t="shared" si="13"/>
        <v>0</v>
      </c>
      <c r="AP3374" s="121">
        <f t="shared" si="14"/>
        <v>0</v>
      </c>
      <c r="AQ3374" s="122"/>
      <c r="AR3374" s="119"/>
    </row>
    <row r="3375" ht="22.5" customHeight="1">
      <c r="A3375" s="89">
        <v>46233.0</v>
      </c>
      <c r="B3375" s="90">
        <v>0.5625</v>
      </c>
      <c r="C3375" s="91" t="s">
        <v>1087</v>
      </c>
      <c r="D3375" s="129" t="str">
        <f t="array" ref="D3375">XLOOKUP(C3375,'DS ST'!A:A,'DS ST'!B:B)</f>
        <v>A235</v>
      </c>
      <c r="E3375" s="94" t="str">
        <f t="array" ref="E3375">XLOOKUP($F3375,'GIÁ'!$A:$A,'GIÁ'!$E:$E)</f>
        <v>MÁT</v>
      </c>
      <c r="F3375" s="94">
        <v>8.935007101059E12</v>
      </c>
      <c r="G3375" s="95" t="s">
        <v>1777</v>
      </c>
      <c r="H3375" s="95" t="s">
        <v>57</v>
      </c>
      <c r="I3375" s="96">
        <v>2.0</v>
      </c>
      <c r="J3375" s="96">
        <v>0.0</v>
      </c>
      <c r="K3375" s="98">
        <f t="shared" si="4"/>
        <v>2</v>
      </c>
      <c r="L3375" s="99" t="s">
        <v>7019</v>
      </c>
      <c r="M3375" s="100" t="s">
        <v>7023</v>
      </c>
      <c r="N3375" s="101" t="str">
        <f t="shared" si="139"/>
        <v>TRBA23458138935007101059</v>
      </c>
      <c r="O3375" s="128"/>
      <c r="P3375" s="100"/>
      <c r="Q3375" s="103">
        <f t="shared" si="166"/>
        <v>2</v>
      </c>
      <c r="R3375" s="161"/>
      <c r="S3375" s="105"/>
      <c r="T3375" s="106"/>
      <c r="U3375" s="107"/>
      <c r="V3375" s="108" t="s">
        <v>756</v>
      </c>
      <c r="W3375" s="109" t="s">
        <v>1312</v>
      </c>
      <c r="X3375" s="110" t="str">
        <f t="shared" si="176"/>
        <v/>
      </c>
      <c r="Y3375" s="110" t="str">
        <f t="shared" si="177"/>
        <v/>
      </c>
      <c r="Z3375" s="139" t="str">
        <f t="shared" si="179"/>
        <v>Chưa xác định</v>
      </c>
      <c r="AA3375" s="109" t="s">
        <v>5260</v>
      </c>
      <c r="AB3375" s="106"/>
      <c r="AC3375" s="158"/>
      <c r="AD3375" s="160"/>
      <c r="AE3375" s="127"/>
      <c r="AF3375" s="113"/>
      <c r="AG3375" s="165" t="str">
        <f t="array" ref="AG3375">XLOOKUP(F3375,'CLV2'!A:A,'CLV2'!E:E)</f>
        <v>2.DAIRY</v>
      </c>
      <c r="AH3375" s="115" t="str">
        <f t="array" ref="AH3375">XLOOKUP(F3375,'CLV2'!A:A,'CLV2'!F:F)</f>
        <v>3.FRESH MILK</v>
      </c>
      <c r="AI3375" s="115" t="str">
        <f t="shared" si="8"/>
        <v>Pack</v>
      </c>
      <c r="AJ3375" s="116">
        <f t="shared" si="9"/>
        <v>1</v>
      </c>
      <c r="AK3375" s="117" t="str">
        <f t="array" ref="AK3375">XLOOKUP(F3375,'GIÁ'!A:A,'GIÁ'!D:D)</f>
        <v>28687.46</v>
      </c>
      <c r="AL3375" s="118">
        <f t="shared" si="10"/>
        <v>57374.92</v>
      </c>
      <c r="AM3375" s="118">
        <f t="shared" si="11"/>
        <v>0</v>
      </c>
      <c r="AN3375" s="119">
        <f t="shared" si="12"/>
        <v>0</v>
      </c>
      <c r="AO3375" s="118">
        <f t="shared" si="13"/>
        <v>0</v>
      </c>
      <c r="AP3375" s="121">
        <f t="shared" si="14"/>
        <v>57374.92</v>
      </c>
      <c r="AQ3375" s="122"/>
      <c r="AR3375" s="119"/>
    </row>
    <row r="3376" ht="22.5" customHeight="1">
      <c r="A3376" s="89">
        <v>46233.0</v>
      </c>
      <c r="B3376" s="90">
        <v>0.5625</v>
      </c>
      <c r="C3376" s="91" t="s">
        <v>1087</v>
      </c>
      <c r="D3376" s="129" t="str">
        <f t="array" ref="D3376">XLOOKUP(C3376,'DS ST'!A:A,'DS ST'!B:B)</f>
        <v>A235</v>
      </c>
      <c r="E3376" s="94" t="str">
        <f t="array" ref="E3376">XLOOKUP($F3376,'GIÁ'!$A:$A,'GIÁ'!$E:$E)</f>
        <v>MÁT</v>
      </c>
      <c r="F3376" s="94">
        <v>11763.0</v>
      </c>
      <c r="G3376" s="95" t="s">
        <v>1062</v>
      </c>
      <c r="H3376" s="95" t="s">
        <v>57</v>
      </c>
      <c r="I3376" s="96">
        <v>6.0</v>
      </c>
      <c r="J3376" s="96">
        <v>0.0</v>
      </c>
      <c r="K3376" s="98">
        <f t="shared" si="4"/>
        <v>6</v>
      </c>
      <c r="L3376" s="99" t="s">
        <v>7019</v>
      </c>
      <c r="M3376" s="100" t="s">
        <v>7024</v>
      </c>
      <c r="N3376" s="101" t="str">
        <f t="shared" si="139"/>
        <v>TRBA234581611763</v>
      </c>
      <c r="O3376" s="128"/>
      <c r="P3376" s="145">
        <v>6.0</v>
      </c>
      <c r="Q3376" s="103">
        <f t="shared" si="166"/>
        <v>0</v>
      </c>
      <c r="R3376" s="161" t="s">
        <v>7022</v>
      </c>
      <c r="S3376" s="105"/>
      <c r="T3376" s="106"/>
      <c r="U3376" s="107"/>
      <c r="V3376" s="108" t="s">
        <v>756</v>
      </c>
      <c r="W3376" s="109" t="s">
        <v>1908</v>
      </c>
      <c r="X3376" s="110" t="str">
        <f t="shared" si="176"/>
        <v/>
      </c>
      <c r="Y3376" s="110" t="str">
        <f t="shared" si="177"/>
        <v>Siêu thị</v>
      </c>
      <c r="Z3376" s="139" t="str">
        <f t="shared" si="179"/>
        <v/>
      </c>
      <c r="AA3376" s="109" t="s">
        <v>802</v>
      </c>
      <c r="AB3376" s="106"/>
      <c r="AC3376" s="158"/>
      <c r="AD3376" s="160"/>
      <c r="AE3376" s="127"/>
      <c r="AF3376" s="113"/>
      <c r="AG3376" s="165" t="str">
        <f t="array" ref="AG3376">XLOOKUP(F3376,'CLV2'!A:A,'CLV2'!E:E)</f>
        <v>2.FRUITS</v>
      </c>
      <c r="AH3376" s="115" t="str">
        <f t="array" ref="AH3376">XLOOKUP(F3376,'CLV2'!A:A,'CLV2'!F:F)</f>
        <v>3.IMPORT FRUITS</v>
      </c>
      <c r="AI3376" s="115" t="str">
        <f t="shared" si="8"/>
        <v>Pack</v>
      </c>
      <c r="AJ3376" s="116">
        <f t="shared" si="9"/>
        <v>1</v>
      </c>
      <c r="AK3376" s="117" t="str">
        <f t="array" ref="AK3376">XLOOKUP(F3376,'GIÁ'!A:A,'GIÁ'!D:D)</f>
        <v>45773.45</v>
      </c>
      <c r="AL3376" s="118">
        <f t="shared" si="10"/>
        <v>274640.7</v>
      </c>
      <c r="AM3376" s="118">
        <f t="shared" si="11"/>
        <v>0</v>
      </c>
      <c r="AN3376" s="119">
        <f t="shared" si="12"/>
        <v>274640.7</v>
      </c>
      <c r="AO3376" s="118">
        <f t="shared" si="13"/>
        <v>0</v>
      </c>
      <c r="AP3376" s="121">
        <f t="shared" si="14"/>
        <v>0</v>
      </c>
      <c r="AQ3376" s="122"/>
      <c r="AR3376" s="119"/>
    </row>
    <row r="3377" ht="22.5" customHeight="1">
      <c r="A3377" s="89">
        <v>46233.0</v>
      </c>
      <c r="B3377" s="90">
        <v>0.5625</v>
      </c>
      <c r="C3377" s="91" t="s">
        <v>1087</v>
      </c>
      <c r="D3377" s="129" t="str">
        <f t="array" ref="D3377">XLOOKUP(C3377,'DS ST'!A:A,'DS ST'!B:B)</f>
        <v>A235</v>
      </c>
      <c r="E3377" s="94" t="str">
        <f t="array" ref="E3377">XLOOKUP($F3377,'GIÁ'!$A:$A,'GIÁ'!$E:$E)</f>
        <v>MÁT</v>
      </c>
      <c r="F3377" s="94">
        <v>10140.0</v>
      </c>
      <c r="G3377" s="95" t="s">
        <v>74</v>
      </c>
      <c r="H3377" s="95" t="s">
        <v>75</v>
      </c>
      <c r="I3377" s="96">
        <v>5.0</v>
      </c>
      <c r="J3377" s="96">
        <v>0.0</v>
      </c>
      <c r="K3377" s="98">
        <f t="shared" si="4"/>
        <v>5</v>
      </c>
      <c r="L3377" s="99" t="s">
        <v>7019</v>
      </c>
      <c r="M3377" s="100" t="s">
        <v>7025</v>
      </c>
      <c r="N3377" s="101" t="str">
        <f t="shared" si="139"/>
        <v>TRBA234581710140</v>
      </c>
      <c r="O3377" s="128"/>
      <c r="P3377" s="145">
        <v>5.0</v>
      </c>
      <c r="Q3377" s="103">
        <f t="shared" si="166"/>
        <v>0</v>
      </c>
      <c r="R3377" s="161" t="s">
        <v>7026</v>
      </c>
      <c r="S3377" s="105"/>
      <c r="T3377" s="106"/>
      <c r="U3377" s="107"/>
      <c r="V3377" s="108" t="s">
        <v>756</v>
      </c>
      <c r="W3377" s="109" t="s">
        <v>1908</v>
      </c>
      <c r="X3377" s="110" t="str">
        <f t="shared" si="176"/>
        <v/>
      </c>
      <c r="Y3377" s="110" t="str">
        <f t="shared" si="177"/>
        <v>Siêu thị</v>
      </c>
      <c r="Z3377" s="139" t="str">
        <f t="shared" si="179"/>
        <v/>
      </c>
      <c r="AA3377" s="109" t="s">
        <v>802</v>
      </c>
      <c r="AB3377" s="106"/>
      <c r="AC3377" s="158"/>
      <c r="AD3377" s="160"/>
      <c r="AE3377" s="127"/>
      <c r="AF3377" s="113"/>
      <c r="AG3377" s="165" t="str">
        <f t="array" ref="AG3377">XLOOKUP(F3377,'CLV2'!A:A,'CLV2'!E:E)</f>
        <v>2.FRUITS</v>
      </c>
      <c r="AH3377" s="115" t="str">
        <f t="array" ref="AH3377">XLOOKUP(F3377,'CLV2'!A:A,'CLV2'!F:F)</f>
        <v>3.IMPORT FRUITS</v>
      </c>
      <c r="AI3377" s="115" t="str">
        <f t="shared" si="8"/>
        <v>Pack</v>
      </c>
      <c r="AJ3377" s="116">
        <f t="shared" si="9"/>
        <v>1</v>
      </c>
      <c r="AK3377" s="117" t="str">
        <f t="array" ref="AK3377">XLOOKUP(F3377,'GIÁ'!A:A,'GIÁ'!D:D)</f>
        <v>93295.39</v>
      </c>
      <c r="AL3377" s="118">
        <f t="shared" si="10"/>
        <v>466476.95</v>
      </c>
      <c r="AM3377" s="118">
        <f t="shared" si="11"/>
        <v>0</v>
      </c>
      <c r="AN3377" s="119">
        <f t="shared" si="12"/>
        <v>466476.95</v>
      </c>
      <c r="AO3377" s="118">
        <f t="shared" si="13"/>
        <v>0</v>
      </c>
      <c r="AP3377" s="121">
        <f t="shared" si="14"/>
        <v>0</v>
      </c>
      <c r="AQ3377" s="122"/>
      <c r="AR3377" s="119"/>
    </row>
    <row r="3378" ht="22.5" customHeight="1">
      <c r="A3378" s="89">
        <v>46233.0</v>
      </c>
      <c r="B3378" s="90">
        <v>0.5625</v>
      </c>
      <c r="C3378" s="91" t="s">
        <v>1087</v>
      </c>
      <c r="D3378" s="129" t="str">
        <f t="array" ref="D3378">XLOOKUP(C3378,'DS ST'!A:A,'DS ST'!B:B)</f>
        <v>A235</v>
      </c>
      <c r="E3378" s="94" t="str">
        <f t="array" ref="E3378">XLOOKUP($F3378,'GIÁ'!$A:$A,'GIÁ'!$E:$E)</f>
        <v>MÁT</v>
      </c>
      <c r="F3378" s="94">
        <v>10022.0</v>
      </c>
      <c r="G3378" s="95" t="s">
        <v>62</v>
      </c>
      <c r="H3378" s="95" t="s">
        <v>63</v>
      </c>
      <c r="I3378" s="96">
        <v>6.0</v>
      </c>
      <c r="J3378" s="96">
        <v>0.0</v>
      </c>
      <c r="K3378" s="98">
        <f t="shared" si="4"/>
        <v>6</v>
      </c>
      <c r="L3378" s="99" t="s">
        <v>7019</v>
      </c>
      <c r="M3378" s="100" t="s">
        <v>7025</v>
      </c>
      <c r="N3378" s="101" t="str">
        <f t="shared" si="139"/>
        <v>TRBA234581710022</v>
      </c>
      <c r="O3378" s="128"/>
      <c r="P3378" s="145">
        <v>6.0</v>
      </c>
      <c r="Q3378" s="103">
        <f t="shared" si="166"/>
        <v>0</v>
      </c>
      <c r="R3378" s="161" t="s">
        <v>7026</v>
      </c>
      <c r="S3378" s="105"/>
      <c r="T3378" s="106"/>
      <c r="U3378" s="107"/>
      <c r="V3378" s="108" t="s">
        <v>756</v>
      </c>
      <c r="W3378" s="109" t="s">
        <v>1908</v>
      </c>
      <c r="X3378" s="110" t="str">
        <f t="shared" si="176"/>
        <v/>
      </c>
      <c r="Y3378" s="110" t="str">
        <f t="shared" si="177"/>
        <v>Siêu thị</v>
      </c>
      <c r="Z3378" s="139" t="str">
        <f t="shared" si="179"/>
        <v/>
      </c>
      <c r="AA3378" s="109" t="s">
        <v>802</v>
      </c>
      <c r="AB3378" s="106"/>
      <c r="AC3378" s="158"/>
      <c r="AD3378" s="160"/>
      <c r="AE3378" s="127"/>
      <c r="AF3378" s="113"/>
      <c r="AG3378" s="165" t="str">
        <f t="array" ref="AG3378">XLOOKUP(F3378,'CLV2'!A:A,'CLV2'!E:E)</f>
        <v>2.FRUITS</v>
      </c>
      <c r="AH3378" s="115" t="str">
        <f t="array" ref="AH3378">XLOOKUP(F3378,'CLV2'!A:A,'CLV2'!F:F)</f>
        <v>3.IMPORT FRUITS</v>
      </c>
      <c r="AI3378" s="115" t="str">
        <f t="shared" si="8"/>
        <v>Pack</v>
      </c>
      <c r="AJ3378" s="116">
        <f t="shared" si="9"/>
        <v>1</v>
      </c>
      <c r="AK3378" s="117" t="str">
        <f t="array" ref="AK3378">XLOOKUP(F3378,'GIÁ'!A:A,'GIÁ'!D:D)</f>
        <v>108203.89</v>
      </c>
      <c r="AL3378" s="118">
        <f t="shared" si="10"/>
        <v>649223.34</v>
      </c>
      <c r="AM3378" s="118">
        <f t="shared" si="11"/>
        <v>0</v>
      </c>
      <c r="AN3378" s="119">
        <f t="shared" si="12"/>
        <v>649223.34</v>
      </c>
      <c r="AO3378" s="118">
        <f t="shared" si="13"/>
        <v>0</v>
      </c>
      <c r="AP3378" s="121">
        <f t="shared" si="14"/>
        <v>0</v>
      </c>
      <c r="AQ3378" s="122"/>
      <c r="AR3378" s="119"/>
    </row>
    <row r="3379" ht="22.5" customHeight="1">
      <c r="A3379" s="89">
        <v>46233.0</v>
      </c>
      <c r="B3379" s="90">
        <v>0.5625</v>
      </c>
      <c r="C3379" s="91" t="s">
        <v>1087</v>
      </c>
      <c r="D3379" s="129" t="str">
        <f t="array" ref="D3379">XLOOKUP(C3379,'DS ST'!A:A,'DS ST'!B:B)</f>
        <v>A235</v>
      </c>
      <c r="E3379" s="94" t="str">
        <f t="array" ref="E3379">XLOOKUP($F3379,'GIÁ'!$A:$A,'GIÁ'!$E:$E)</f>
        <v>MÁT</v>
      </c>
      <c r="F3379" s="94">
        <v>10605.0</v>
      </c>
      <c r="G3379" s="95" t="s">
        <v>4238</v>
      </c>
      <c r="H3379" s="95" t="s">
        <v>57</v>
      </c>
      <c r="I3379" s="96">
        <v>6.0</v>
      </c>
      <c r="J3379" s="96">
        <v>0.0</v>
      </c>
      <c r="K3379" s="98">
        <f t="shared" si="4"/>
        <v>6</v>
      </c>
      <c r="L3379" s="99" t="s">
        <v>7019</v>
      </c>
      <c r="M3379" s="100" t="s">
        <v>7027</v>
      </c>
      <c r="N3379" s="101" t="str">
        <f t="shared" si="139"/>
        <v>TRBA234581810605</v>
      </c>
      <c r="O3379" s="128"/>
      <c r="P3379" s="145">
        <v>6.0</v>
      </c>
      <c r="Q3379" s="103">
        <f t="shared" si="166"/>
        <v>0</v>
      </c>
      <c r="R3379" s="161" t="s">
        <v>7022</v>
      </c>
      <c r="S3379" s="105"/>
      <c r="T3379" s="106"/>
      <c r="U3379" s="107"/>
      <c r="V3379" s="108" t="s">
        <v>756</v>
      </c>
      <c r="W3379" s="109" t="s">
        <v>1908</v>
      </c>
      <c r="X3379" s="110" t="str">
        <f t="shared" si="176"/>
        <v/>
      </c>
      <c r="Y3379" s="110" t="str">
        <f t="shared" si="177"/>
        <v>Siêu thị</v>
      </c>
      <c r="Z3379" s="139" t="str">
        <f t="shared" si="179"/>
        <v/>
      </c>
      <c r="AA3379" s="109" t="s">
        <v>802</v>
      </c>
      <c r="AB3379" s="106"/>
      <c r="AC3379" s="158"/>
      <c r="AD3379" s="160"/>
      <c r="AE3379" s="127"/>
      <c r="AF3379" s="113"/>
      <c r="AG3379" s="165" t="str">
        <f t="array" ref="AG3379">XLOOKUP(F3379,'CLV2'!A:A,'CLV2'!E:E)</f>
        <v>2.FRUITS</v>
      </c>
      <c r="AH3379" s="115" t="str">
        <f t="array" ref="AH3379">XLOOKUP(F3379,'CLV2'!A:A,'CLV2'!F:F)</f>
        <v>3.IMPORT FRUITS</v>
      </c>
      <c r="AI3379" s="115" t="str">
        <f t="shared" si="8"/>
        <v>Pack</v>
      </c>
      <c r="AJ3379" s="116">
        <f t="shared" si="9"/>
        <v>1</v>
      </c>
      <c r="AK3379" s="117" t="str">
        <f t="array" ref="AK3379">XLOOKUP(F3379,'GIÁ'!A:A,'GIÁ'!D:D)</f>
        <v>72734.96</v>
      </c>
      <c r="AL3379" s="118">
        <f t="shared" si="10"/>
        <v>436409.76</v>
      </c>
      <c r="AM3379" s="118">
        <f t="shared" si="11"/>
        <v>0</v>
      </c>
      <c r="AN3379" s="119">
        <f t="shared" si="12"/>
        <v>436409.76</v>
      </c>
      <c r="AO3379" s="118">
        <f t="shared" si="13"/>
        <v>0</v>
      </c>
      <c r="AP3379" s="121">
        <f t="shared" si="14"/>
        <v>0</v>
      </c>
      <c r="AQ3379" s="122"/>
      <c r="AR3379" s="119"/>
    </row>
    <row r="3380" ht="22.5" customHeight="1">
      <c r="A3380" s="89">
        <v>46233.0</v>
      </c>
      <c r="B3380" s="90">
        <v>0.5625</v>
      </c>
      <c r="C3380" s="91" t="s">
        <v>1087</v>
      </c>
      <c r="D3380" s="129" t="str">
        <f t="array" ref="D3380">XLOOKUP(C3380,'DS ST'!A:A,'DS ST'!B:B)</f>
        <v>A235</v>
      </c>
      <c r="E3380" s="94" t="str">
        <f t="array" ref="E3380">XLOOKUP($F3380,'GIÁ'!$A:$A,'GIÁ'!$E:$E)</f>
        <v>MÁT</v>
      </c>
      <c r="F3380" s="94">
        <v>8.938552678748E12</v>
      </c>
      <c r="G3380" s="95" t="s">
        <v>3147</v>
      </c>
      <c r="H3380" s="95" t="s">
        <v>667</v>
      </c>
      <c r="I3380" s="96">
        <v>3.0</v>
      </c>
      <c r="J3380" s="96">
        <v>0.0</v>
      </c>
      <c r="K3380" s="98">
        <f t="shared" si="4"/>
        <v>3</v>
      </c>
      <c r="L3380" s="99" t="s">
        <v>7019</v>
      </c>
      <c r="M3380" s="100" t="s">
        <v>7028</v>
      </c>
      <c r="N3380" s="101" t="str">
        <f t="shared" si="139"/>
        <v>TRBA23458198938552678748</v>
      </c>
      <c r="O3380" s="128"/>
      <c r="P3380" s="100"/>
      <c r="Q3380" s="103">
        <f t="shared" si="166"/>
        <v>3</v>
      </c>
      <c r="R3380" s="161"/>
      <c r="S3380" s="105"/>
      <c r="T3380" s="106"/>
      <c r="U3380" s="107"/>
      <c r="V3380" s="108" t="s">
        <v>756</v>
      </c>
      <c r="W3380" s="109" t="s">
        <v>1312</v>
      </c>
      <c r="X3380" s="110" t="str">
        <f t="shared" si="176"/>
        <v/>
      </c>
      <c r="Y3380" s="110" t="str">
        <f t="shared" si="177"/>
        <v/>
      </c>
      <c r="Z3380" s="139" t="str">
        <f t="shared" si="179"/>
        <v>Chưa xác định</v>
      </c>
      <c r="AA3380" s="109" t="s">
        <v>5260</v>
      </c>
      <c r="AB3380" s="106"/>
      <c r="AC3380" s="158"/>
      <c r="AD3380" s="160"/>
      <c r="AE3380" s="127"/>
      <c r="AF3380" s="113"/>
      <c r="AG3380" s="165" t="str">
        <f t="array" ref="AG3380">XLOOKUP(F3380,'CLV2'!A:A,'CLV2'!E:E)</f>
        <v>2.DELICA</v>
      </c>
      <c r="AH3380" s="115" t="str">
        <f t="array" ref="AH3380">XLOOKUP(F3380,'CLV2'!A:A,'CLV2'!F:F)</f>
        <v>3.DESSERTS</v>
      </c>
      <c r="AI3380" s="115" t="str">
        <f t="shared" si="8"/>
        <v>Pack</v>
      </c>
      <c r="AJ3380" s="116">
        <f t="shared" si="9"/>
        <v>1</v>
      </c>
      <c r="AK3380" s="117" t="str">
        <f t="array" ref="AK3380">XLOOKUP(F3380,'GIÁ'!A:A,'GIÁ'!D:D)</f>
        <v>12409.35</v>
      </c>
      <c r="AL3380" s="118">
        <f t="shared" si="10"/>
        <v>37228.05</v>
      </c>
      <c r="AM3380" s="118">
        <f t="shared" si="11"/>
        <v>0</v>
      </c>
      <c r="AN3380" s="119">
        <f t="shared" si="12"/>
        <v>0</v>
      </c>
      <c r="AO3380" s="118">
        <f t="shared" si="13"/>
        <v>0</v>
      </c>
      <c r="AP3380" s="121">
        <f t="shared" si="14"/>
        <v>37228.05</v>
      </c>
      <c r="AQ3380" s="122"/>
      <c r="AR3380" s="119"/>
    </row>
    <row r="3381" ht="22.5" customHeight="1">
      <c r="A3381" s="89">
        <v>46233.0</v>
      </c>
      <c r="B3381" s="90">
        <v>0.5625</v>
      </c>
      <c r="C3381" s="91" t="s">
        <v>1087</v>
      </c>
      <c r="D3381" s="129" t="str">
        <f t="array" ref="D3381">XLOOKUP(C3381,'DS ST'!A:A,'DS ST'!B:B)</f>
        <v>A235</v>
      </c>
      <c r="E3381" s="94" t="str">
        <f t="array" ref="E3381">XLOOKUP($F3381,'GIÁ'!$A:$A,'GIÁ'!$E:$E)</f>
        <v>MÁT</v>
      </c>
      <c r="F3381" s="94">
        <v>8.936049694431E12</v>
      </c>
      <c r="G3381" s="95" t="s">
        <v>2253</v>
      </c>
      <c r="H3381" s="95" t="s">
        <v>57</v>
      </c>
      <c r="I3381" s="96">
        <v>5.0</v>
      </c>
      <c r="J3381" s="96">
        <v>0.0</v>
      </c>
      <c r="K3381" s="98">
        <f t="shared" si="4"/>
        <v>5</v>
      </c>
      <c r="L3381" s="99" t="s">
        <v>7019</v>
      </c>
      <c r="M3381" s="100" t="s">
        <v>7028</v>
      </c>
      <c r="N3381" s="101" t="str">
        <f t="shared" si="139"/>
        <v>TRBA23458198936049694431</v>
      </c>
      <c r="O3381" s="128"/>
      <c r="P3381" s="145">
        <v>5.0</v>
      </c>
      <c r="Q3381" s="103">
        <f t="shared" si="166"/>
        <v>0</v>
      </c>
      <c r="R3381" s="161" t="s">
        <v>7026</v>
      </c>
      <c r="S3381" s="105"/>
      <c r="T3381" s="106"/>
      <c r="U3381" s="107"/>
      <c r="V3381" s="108" t="s">
        <v>756</v>
      </c>
      <c r="W3381" s="109" t="s">
        <v>1908</v>
      </c>
      <c r="X3381" s="110" t="str">
        <f t="shared" si="176"/>
        <v/>
      </c>
      <c r="Y3381" s="110" t="str">
        <f t="shared" si="177"/>
        <v>Siêu thị</v>
      </c>
      <c r="Z3381" s="139" t="str">
        <f t="shared" si="179"/>
        <v/>
      </c>
      <c r="AA3381" s="109" t="s">
        <v>802</v>
      </c>
      <c r="AB3381" s="106"/>
      <c r="AC3381" s="158"/>
      <c r="AD3381" s="160"/>
      <c r="AE3381" s="127"/>
      <c r="AF3381" s="113"/>
      <c r="AG3381" s="165" t="str">
        <f t="array" ref="AG3381">XLOOKUP(F3381,'CLV2'!A:A,'CLV2'!E:E)</f>
        <v>2.VEGETABLES</v>
      </c>
      <c r="AH3381" s="115" t="str">
        <f t="array" ref="AH3381">XLOOKUP(F3381,'CLV2'!A:A,'CLV2'!F:F)</f>
        <v>3.LETTUCE, SNACKABLES</v>
      </c>
      <c r="AI3381" s="115" t="str">
        <f t="shared" si="8"/>
        <v>Pack</v>
      </c>
      <c r="AJ3381" s="116">
        <f t="shared" si="9"/>
        <v>1</v>
      </c>
      <c r="AK3381" s="117" t="str">
        <f t="array" ref="AK3381">XLOOKUP(F3381,'GIÁ'!A:A,'GIÁ'!D:D)</f>
        <v>26437.71</v>
      </c>
      <c r="AL3381" s="118">
        <f t="shared" si="10"/>
        <v>132188.55</v>
      </c>
      <c r="AM3381" s="118">
        <f t="shared" si="11"/>
        <v>0</v>
      </c>
      <c r="AN3381" s="119">
        <f t="shared" si="12"/>
        <v>132188.55</v>
      </c>
      <c r="AO3381" s="118">
        <f t="shared" si="13"/>
        <v>0</v>
      </c>
      <c r="AP3381" s="121">
        <f t="shared" si="14"/>
        <v>0</v>
      </c>
      <c r="AQ3381" s="122"/>
      <c r="AR3381" s="119"/>
    </row>
    <row r="3382" ht="22.5" customHeight="1">
      <c r="A3382" s="89">
        <v>46233.0</v>
      </c>
      <c r="B3382" s="90">
        <v>0.5625</v>
      </c>
      <c r="C3382" s="91" t="s">
        <v>1087</v>
      </c>
      <c r="D3382" s="129" t="str">
        <f t="array" ref="D3382">XLOOKUP(C3382,'DS ST'!A:A,'DS ST'!B:B)</f>
        <v>A235</v>
      </c>
      <c r="E3382" s="94" t="str">
        <f t="array" ref="E3382">XLOOKUP($F3382,'GIÁ'!$A:$A,'GIÁ'!$E:$E)</f>
        <v>MÁT</v>
      </c>
      <c r="F3382" s="94">
        <v>8.936176750017E12</v>
      </c>
      <c r="G3382" s="95" t="s">
        <v>2521</v>
      </c>
      <c r="H3382" s="95" t="s">
        <v>667</v>
      </c>
      <c r="I3382" s="96">
        <v>3.0</v>
      </c>
      <c r="J3382" s="96">
        <v>0.0</v>
      </c>
      <c r="K3382" s="98">
        <f t="shared" si="4"/>
        <v>3</v>
      </c>
      <c r="L3382" s="99" t="s">
        <v>7019</v>
      </c>
      <c r="M3382" s="100" t="s">
        <v>7028</v>
      </c>
      <c r="N3382" s="101" t="str">
        <f t="shared" si="139"/>
        <v>TRBA23458198936176750017</v>
      </c>
      <c r="O3382" s="128"/>
      <c r="P3382" s="100"/>
      <c r="Q3382" s="103">
        <f t="shared" si="166"/>
        <v>3</v>
      </c>
      <c r="R3382" s="161"/>
      <c r="S3382" s="105"/>
      <c r="T3382" s="106"/>
      <c r="U3382" s="107"/>
      <c r="V3382" s="108" t="s">
        <v>756</v>
      </c>
      <c r="W3382" s="109" t="s">
        <v>1312</v>
      </c>
      <c r="X3382" s="110" t="str">
        <f t="shared" si="176"/>
        <v/>
      </c>
      <c r="Y3382" s="110" t="str">
        <f t="shared" si="177"/>
        <v/>
      </c>
      <c r="Z3382" s="139" t="str">
        <f t="shared" si="179"/>
        <v>Chưa xác định</v>
      </c>
      <c r="AA3382" s="109" t="s">
        <v>5260</v>
      </c>
      <c r="AB3382" s="106"/>
      <c r="AC3382" s="158"/>
      <c r="AD3382" s="160"/>
      <c r="AE3382" s="127"/>
      <c r="AF3382" s="113"/>
      <c r="AG3382" s="165" t="str">
        <f t="array" ref="AG3382">XLOOKUP(F3382,'CLV2'!A:A,'CLV2'!E:E)</f>
        <v>2.DELICA</v>
      </c>
      <c r="AH3382" s="115" t="str">
        <f t="array" ref="AH3382">XLOOKUP(F3382,'CLV2'!A:A,'CLV2'!F:F)</f>
        <v>3.DESSERTS</v>
      </c>
      <c r="AI3382" s="115" t="str">
        <f t="shared" si="8"/>
        <v>Pack</v>
      </c>
      <c r="AJ3382" s="116">
        <f t="shared" si="9"/>
        <v>1</v>
      </c>
      <c r="AK3382" s="117" t="str">
        <f t="array" ref="AK3382">XLOOKUP(F3382,'GIÁ'!A:A,'GIÁ'!D:D)</f>
        <v>6650.00</v>
      </c>
      <c r="AL3382" s="118">
        <f t="shared" si="10"/>
        <v>19950</v>
      </c>
      <c r="AM3382" s="118">
        <f t="shared" si="11"/>
        <v>0</v>
      </c>
      <c r="AN3382" s="119">
        <f t="shared" si="12"/>
        <v>0</v>
      </c>
      <c r="AO3382" s="118">
        <f t="shared" si="13"/>
        <v>0</v>
      </c>
      <c r="AP3382" s="121">
        <f t="shared" si="14"/>
        <v>19950</v>
      </c>
      <c r="AQ3382" s="122"/>
      <c r="AR3382" s="119"/>
    </row>
    <row r="3383" ht="22.5" customHeight="1">
      <c r="A3383" s="89">
        <v>46233.0</v>
      </c>
      <c r="B3383" s="90">
        <v>0.5625</v>
      </c>
      <c r="C3383" s="91" t="s">
        <v>1087</v>
      </c>
      <c r="D3383" s="129" t="str">
        <f t="array" ref="D3383">XLOOKUP(C3383,'DS ST'!A:A,'DS ST'!B:B)</f>
        <v>A235</v>
      </c>
      <c r="E3383" s="94" t="str">
        <f t="array" ref="E3383">XLOOKUP($F3383,'GIÁ'!$A:$A,'GIÁ'!$E:$E)</f>
        <v>MÁT</v>
      </c>
      <c r="F3383" s="94">
        <v>8.938552678755E12</v>
      </c>
      <c r="G3383" s="95" t="s">
        <v>3149</v>
      </c>
      <c r="H3383" s="95" t="s">
        <v>667</v>
      </c>
      <c r="I3383" s="96">
        <v>3.0</v>
      </c>
      <c r="J3383" s="96">
        <v>0.0</v>
      </c>
      <c r="K3383" s="98">
        <f t="shared" si="4"/>
        <v>3</v>
      </c>
      <c r="L3383" s="99" t="s">
        <v>7019</v>
      </c>
      <c r="M3383" s="100" t="s">
        <v>7029</v>
      </c>
      <c r="N3383" s="101" t="str">
        <f t="shared" si="139"/>
        <v>TRBA23459748938552678755</v>
      </c>
      <c r="O3383" s="128"/>
      <c r="P3383" s="100"/>
      <c r="Q3383" s="103">
        <f t="shared" si="166"/>
        <v>3</v>
      </c>
      <c r="R3383" s="161"/>
      <c r="S3383" s="105"/>
      <c r="T3383" s="106"/>
      <c r="U3383" s="107"/>
      <c r="V3383" s="108" t="s">
        <v>756</v>
      </c>
      <c r="W3383" s="109" t="s">
        <v>1312</v>
      </c>
      <c r="X3383" s="110" t="str">
        <f t="shared" si="176"/>
        <v/>
      </c>
      <c r="Y3383" s="110" t="str">
        <f t="shared" si="177"/>
        <v/>
      </c>
      <c r="Z3383" s="139" t="str">
        <f t="shared" si="179"/>
        <v>Chưa xác định</v>
      </c>
      <c r="AA3383" s="109" t="s">
        <v>5260</v>
      </c>
      <c r="AB3383" s="106"/>
      <c r="AC3383" s="158"/>
      <c r="AD3383" s="160"/>
      <c r="AE3383" s="127"/>
      <c r="AF3383" s="113"/>
      <c r="AG3383" s="165" t="str">
        <f t="array" ref="AG3383">XLOOKUP(F3383,'CLV2'!A:A,'CLV2'!E:E)</f>
        <v>2.DELICA</v>
      </c>
      <c r="AH3383" s="115" t="str">
        <f t="array" ref="AH3383">XLOOKUP(F3383,'CLV2'!A:A,'CLV2'!F:F)</f>
        <v>3.DESSERTS</v>
      </c>
      <c r="AI3383" s="115" t="str">
        <f t="shared" si="8"/>
        <v>Pack</v>
      </c>
      <c r="AJ3383" s="116">
        <f t="shared" si="9"/>
        <v>1</v>
      </c>
      <c r="AK3383" s="117" t="str">
        <f t="array" ref="AK3383">XLOOKUP(F3383,'GIÁ'!A:A,'GIÁ'!D:D)</f>
        <v>12410.31</v>
      </c>
      <c r="AL3383" s="118">
        <f t="shared" si="10"/>
        <v>37230.93</v>
      </c>
      <c r="AM3383" s="118">
        <f t="shared" si="11"/>
        <v>0</v>
      </c>
      <c r="AN3383" s="119">
        <f t="shared" si="12"/>
        <v>0</v>
      </c>
      <c r="AO3383" s="118">
        <f t="shared" si="13"/>
        <v>0</v>
      </c>
      <c r="AP3383" s="121">
        <f t="shared" si="14"/>
        <v>37230.93</v>
      </c>
      <c r="AQ3383" s="122"/>
      <c r="AR3383" s="119"/>
    </row>
    <row r="3384" ht="22.5" customHeight="1">
      <c r="A3384" s="89">
        <v>46233.0</v>
      </c>
      <c r="B3384" s="90">
        <v>0.5625</v>
      </c>
      <c r="C3384" s="91" t="s">
        <v>1087</v>
      </c>
      <c r="D3384" s="129" t="str">
        <f t="array" ref="D3384">XLOOKUP(C3384,'DS ST'!A:A,'DS ST'!B:B)</f>
        <v>A235</v>
      </c>
      <c r="E3384" s="94" t="str">
        <f t="array" ref="E3384">XLOOKUP($F3384,'GIÁ'!$A:$A,'GIÁ'!$E:$E)</f>
        <v>MÁT</v>
      </c>
      <c r="F3384" s="94">
        <v>8.938503131742E12</v>
      </c>
      <c r="G3384" s="95" t="s">
        <v>2855</v>
      </c>
      <c r="H3384" s="95" t="s">
        <v>57</v>
      </c>
      <c r="I3384" s="96">
        <v>8.0</v>
      </c>
      <c r="J3384" s="96">
        <v>0.0</v>
      </c>
      <c r="K3384" s="98">
        <f t="shared" si="4"/>
        <v>8</v>
      </c>
      <c r="L3384" s="99" t="s">
        <v>7019</v>
      </c>
      <c r="M3384" s="100" t="s">
        <v>7029</v>
      </c>
      <c r="N3384" s="101" t="str">
        <f t="shared" si="139"/>
        <v>TRBA23459748938503131742</v>
      </c>
      <c r="O3384" s="128"/>
      <c r="P3384" s="145">
        <v>8.0</v>
      </c>
      <c r="Q3384" s="103">
        <f t="shared" si="166"/>
        <v>0</v>
      </c>
      <c r="R3384" s="161" t="s">
        <v>7022</v>
      </c>
      <c r="S3384" s="105"/>
      <c r="T3384" s="106"/>
      <c r="U3384" s="107"/>
      <c r="V3384" s="108" t="s">
        <v>756</v>
      </c>
      <c r="W3384" s="109" t="s">
        <v>1908</v>
      </c>
      <c r="X3384" s="110" t="str">
        <f t="shared" si="176"/>
        <v/>
      </c>
      <c r="Y3384" s="110" t="str">
        <f t="shared" si="177"/>
        <v>Siêu thị</v>
      </c>
      <c r="Z3384" s="139" t="str">
        <f t="shared" si="179"/>
        <v/>
      </c>
      <c r="AA3384" s="109" t="s">
        <v>802</v>
      </c>
      <c r="AB3384" s="106"/>
      <c r="AC3384" s="158"/>
      <c r="AD3384" s="160"/>
      <c r="AE3384" s="127"/>
      <c r="AF3384" s="113"/>
      <c r="AG3384" s="165" t="str">
        <f t="array" ref="AG3384">XLOOKUP(F3384,'CLV2'!A:A,'CLV2'!E:E)</f>
        <v>2.DAIRY</v>
      </c>
      <c r="AH3384" s="115" t="str">
        <f t="array" ref="AH3384">XLOOKUP(F3384,'CLV2'!A:A,'CLV2'!F:F)</f>
        <v>3.FRESH MILK</v>
      </c>
      <c r="AI3384" s="115" t="str">
        <f t="shared" si="8"/>
        <v>Pack</v>
      </c>
      <c r="AJ3384" s="116">
        <f t="shared" si="9"/>
        <v>1</v>
      </c>
      <c r="AK3384" s="117" t="str">
        <f t="array" ref="AK3384">XLOOKUP(F3384,'GIÁ'!A:A,'GIÁ'!D:D)</f>
        <v>18900.00</v>
      </c>
      <c r="AL3384" s="118">
        <f t="shared" si="10"/>
        <v>151200</v>
      </c>
      <c r="AM3384" s="118">
        <f t="shared" si="11"/>
        <v>0</v>
      </c>
      <c r="AN3384" s="119">
        <f t="shared" si="12"/>
        <v>151200</v>
      </c>
      <c r="AO3384" s="118">
        <f t="shared" si="13"/>
        <v>0</v>
      </c>
      <c r="AP3384" s="121">
        <f t="shared" si="14"/>
        <v>0</v>
      </c>
      <c r="AQ3384" s="122"/>
      <c r="AR3384" s="119"/>
    </row>
    <row r="3385" ht="22.5" customHeight="1">
      <c r="A3385" s="89">
        <v>46233.0</v>
      </c>
      <c r="B3385" s="90">
        <v>0.5625</v>
      </c>
      <c r="C3385" s="91" t="s">
        <v>1087</v>
      </c>
      <c r="D3385" s="129" t="str">
        <f t="array" ref="D3385">XLOOKUP(C3385,'DS ST'!A:A,'DS ST'!B:B)</f>
        <v>A235</v>
      </c>
      <c r="E3385" s="94" t="str">
        <f t="array" ref="E3385">XLOOKUP($F3385,'GIÁ'!$A:$A,'GIÁ'!$E:$E)</f>
        <v>MÁT</v>
      </c>
      <c r="F3385" s="94">
        <v>1100918.0</v>
      </c>
      <c r="G3385" s="95" t="s">
        <v>5511</v>
      </c>
      <c r="H3385" s="95" t="s">
        <v>273</v>
      </c>
      <c r="I3385" s="96">
        <v>18.0</v>
      </c>
      <c r="J3385" s="96">
        <v>17.34</v>
      </c>
      <c r="K3385" s="98">
        <f t="shared" si="4"/>
        <v>0.66</v>
      </c>
      <c r="L3385" s="99" t="s">
        <v>7019</v>
      </c>
      <c r="M3385" s="100" t="s">
        <v>7030</v>
      </c>
      <c r="N3385" s="101" t="str">
        <f t="shared" si="139"/>
        <v>TRBA23558021100918</v>
      </c>
      <c r="O3385" s="128">
        <v>0.6600000000000001</v>
      </c>
      <c r="P3385" s="100"/>
      <c r="Q3385" s="103">
        <f t="shared" si="166"/>
        <v>0</v>
      </c>
      <c r="R3385" s="161"/>
      <c r="S3385" s="105"/>
      <c r="T3385" s="106"/>
      <c r="U3385" s="107"/>
      <c r="V3385" s="108" t="s">
        <v>756</v>
      </c>
      <c r="W3385" s="109" t="s">
        <v>505</v>
      </c>
      <c r="X3385" s="110" t="str">
        <f t="shared" si="176"/>
        <v>Hao hụt</v>
      </c>
      <c r="Y3385" s="110" t="str">
        <f t="shared" si="177"/>
        <v/>
      </c>
      <c r="Z3385" s="139" t="str">
        <f t="shared" si="179"/>
        <v/>
      </c>
      <c r="AA3385" s="109" t="s">
        <v>802</v>
      </c>
      <c r="AB3385" s="106"/>
      <c r="AC3385" s="158"/>
      <c r="AD3385" s="160"/>
      <c r="AE3385" s="127"/>
      <c r="AF3385" s="113"/>
      <c r="AG3385" s="165" t="str">
        <f t="array" ref="AG3385">XLOOKUP(F3385,'CLV2'!A:A,'CLV2'!E:E)</f>
        <v>2.FRUITS</v>
      </c>
      <c r="AH3385" s="115" t="str">
        <f t="array" ref="AH3385">XLOOKUP(F3385,'CLV2'!A:A,'CLV2'!F:F)</f>
        <v>3.IMPORT FRUITS</v>
      </c>
      <c r="AI3385" s="115" t="str">
        <f t="shared" si="8"/>
        <v>KG</v>
      </c>
      <c r="AJ3385" s="116">
        <f t="shared" si="9"/>
        <v>0.03666666667</v>
      </c>
      <c r="AK3385" s="117" t="str">
        <f t="array" ref="AK3385">XLOOKUP(F3385,'GIÁ'!A:A,'GIÁ'!D:D)</f>
        <v>121296.91</v>
      </c>
      <c r="AL3385" s="118">
        <f t="shared" si="10"/>
        <v>80055.9606</v>
      </c>
      <c r="AM3385" s="118">
        <f t="shared" si="11"/>
        <v>80055.9606</v>
      </c>
      <c r="AN3385" s="119">
        <f t="shared" si="12"/>
        <v>0</v>
      </c>
      <c r="AO3385" s="118">
        <f t="shared" si="13"/>
        <v>0</v>
      </c>
      <c r="AP3385" s="121">
        <f t="shared" si="14"/>
        <v>0</v>
      </c>
      <c r="AQ3385" s="122"/>
      <c r="AR3385" s="119"/>
    </row>
    <row r="3386" ht="22.5" customHeight="1">
      <c r="A3386" s="89">
        <v>46233.0</v>
      </c>
      <c r="B3386" s="90">
        <v>0.5625</v>
      </c>
      <c r="C3386" s="91" t="s">
        <v>1087</v>
      </c>
      <c r="D3386" s="129" t="str">
        <f t="array" ref="D3386">XLOOKUP(C3386,'DS ST'!A:A,'DS ST'!B:B)</f>
        <v>A235</v>
      </c>
      <c r="E3386" s="94" t="str">
        <f t="array" ref="E3386">XLOOKUP($F3386,'GIÁ'!$A:$A,'GIÁ'!$E:$E)</f>
        <v>MÁT</v>
      </c>
      <c r="F3386" s="94">
        <v>8.934673435505E12</v>
      </c>
      <c r="G3386" s="95" t="s">
        <v>1638</v>
      </c>
      <c r="H3386" s="95" t="s">
        <v>1197</v>
      </c>
      <c r="I3386" s="96">
        <v>10.0</v>
      </c>
      <c r="J3386" s="96">
        <v>0.0</v>
      </c>
      <c r="K3386" s="98">
        <f t="shared" si="4"/>
        <v>10</v>
      </c>
      <c r="L3386" s="99" t="s">
        <v>7019</v>
      </c>
      <c r="M3386" s="100" t="s">
        <v>7031</v>
      </c>
      <c r="N3386" s="101" t="str">
        <f t="shared" si="139"/>
        <v>TRBA23558048934673435505</v>
      </c>
      <c r="O3386" s="128"/>
      <c r="P3386" s="100"/>
      <c r="Q3386" s="103">
        <f t="shared" si="166"/>
        <v>10</v>
      </c>
      <c r="R3386" s="161"/>
      <c r="S3386" s="105"/>
      <c r="T3386" s="106"/>
      <c r="U3386" s="107"/>
      <c r="V3386" s="108" t="s">
        <v>756</v>
      </c>
      <c r="W3386" s="109" t="s">
        <v>1312</v>
      </c>
      <c r="X3386" s="110" t="str">
        <f t="shared" si="176"/>
        <v/>
      </c>
      <c r="Y3386" s="110" t="str">
        <f t="shared" si="177"/>
        <v/>
      </c>
      <c r="Z3386" s="139" t="str">
        <f t="shared" si="179"/>
        <v>Chưa xác định</v>
      </c>
      <c r="AA3386" s="109" t="s">
        <v>5260</v>
      </c>
      <c r="AB3386" s="106"/>
      <c r="AC3386" s="158"/>
      <c r="AD3386" s="160"/>
      <c r="AE3386" s="127"/>
      <c r="AF3386" s="113"/>
      <c r="AG3386" s="165" t="str">
        <f t="array" ref="AG3386">XLOOKUP(F3386,'CLV2'!A:A,'CLV2'!E:E)</f>
        <v>2.DAIRY</v>
      </c>
      <c r="AH3386" s="115" t="str">
        <f t="array" ref="AH3386">XLOOKUP(F3386,'CLV2'!A:A,'CLV2'!F:F)</f>
        <v>3.DRINKING YOGURT</v>
      </c>
      <c r="AI3386" s="115" t="str">
        <f t="shared" si="8"/>
        <v>Pack</v>
      </c>
      <c r="AJ3386" s="116">
        <f t="shared" si="9"/>
        <v>1</v>
      </c>
      <c r="AK3386" s="117" t="str">
        <f t="array" ref="AK3386">XLOOKUP(F3386,'GIÁ'!A:A,'GIÁ'!D:D)</f>
        <v>19624.65</v>
      </c>
      <c r="AL3386" s="118">
        <f t="shared" si="10"/>
        <v>196246.5</v>
      </c>
      <c r="AM3386" s="118">
        <f t="shared" si="11"/>
        <v>0</v>
      </c>
      <c r="AN3386" s="119">
        <f t="shared" si="12"/>
        <v>0</v>
      </c>
      <c r="AO3386" s="118">
        <f t="shared" si="13"/>
        <v>0</v>
      </c>
      <c r="AP3386" s="121">
        <f t="shared" si="14"/>
        <v>196246.5</v>
      </c>
      <c r="AQ3386" s="122"/>
      <c r="AR3386" s="119"/>
    </row>
    <row r="3387" ht="22.5" customHeight="1">
      <c r="A3387" s="89">
        <v>46233.0</v>
      </c>
      <c r="B3387" s="90">
        <v>0.5625</v>
      </c>
      <c r="C3387" s="91" t="s">
        <v>1087</v>
      </c>
      <c r="D3387" s="129" t="str">
        <f t="array" ref="D3387">XLOOKUP(C3387,'DS ST'!A:A,'DS ST'!B:B)</f>
        <v>A235</v>
      </c>
      <c r="E3387" s="94" t="str">
        <f t="array" ref="E3387">XLOOKUP($F3387,'GIÁ'!$A:$A,'GIÁ'!$E:$E)</f>
        <v>MÁT</v>
      </c>
      <c r="F3387" s="94">
        <v>1100102.0</v>
      </c>
      <c r="G3387" s="95" t="s">
        <v>5692</v>
      </c>
      <c r="H3387" s="95" t="s">
        <v>273</v>
      </c>
      <c r="I3387" s="96">
        <v>10.0</v>
      </c>
      <c r="J3387" s="96">
        <v>9.58</v>
      </c>
      <c r="K3387" s="98">
        <f t="shared" si="4"/>
        <v>0.42</v>
      </c>
      <c r="L3387" s="99" t="s">
        <v>7019</v>
      </c>
      <c r="M3387" s="100" t="s">
        <v>7032</v>
      </c>
      <c r="N3387" s="101" t="str">
        <f t="shared" si="139"/>
        <v>TRBA23558171100102</v>
      </c>
      <c r="O3387" s="128">
        <v>0.41999999999999993</v>
      </c>
      <c r="P3387" s="100"/>
      <c r="Q3387" s="103">
        <f t="shared" si="166"/>
        <v>0</v>
      </c>
      <c r="R3387" s="161"/>
      <c r="S3387" s="105"/>
      <c r="T3387" s="106"/>
      <c r="U3387" s="107"/>
      <c r="V3387" s="108" t="s">
        <v>756</v>
      </c>
      <c r="W3387" s="109" t="s">
        <v>505</v>
      </c>
      <c r="X3387" s="110" t="str">
        <f t="shared" si="176"/>
        <v>Hao hụt</v>
      </c>
      <c r="Y3387" s="110" t="str">
        <f t="shared" si="177"/>
        <v/>
      </c>
      <c r="Z3387" s="139" t="str">
        <f t="shared" si="179"/>
        <v/>
      </c>
      <c r="AA3387" s="109" t="s">
        <v>802</v>
      </c>
      <c r="AB3387" s="106"/>
      <c r="AC3387" s="158"/>
      <c r="AD3387" s="160"/>
      <c r="AE3387" s="127"/>
      <c r="AF3387" s="113"/>
      <c r="AG3387" s="165" t="str">
        <f t="array" ref="AG3387">XLOOKUP(F3387,'CLV2'!A:A,'CLV2'!E:E)</f>
        <v>2.FRUITS</v>
      </c>
      <c r="AH3387" s="115" t="str">
        <f t="array" ref="AH3387">XLOOKUP(F3387,'CLV2'!A:A,'CLV2'!F:F)</f>
        <v>3.IMPORT FRUITS</v>
      </c>
      <c r="AI3387" s="115" t="str">
        <f t="shared" si="8"/>
        <v>KG</v>
      </c>
      <c r="AJ3387" s="116">
        <f t="shared" si="9"/>
        <v>0.042</v>
      </c>
      <c r="AK3387" s="117" t="str">
        <f t="array" ref="AK3387">XLOOKUP(F3387,'GIÁ'!A:A,'GIÁ'!D:D)</f>
        <v>164217.42</v>
      </c>
      <c r="AL3387" s="118">
        <f t="shared" si="10"/>
        <v>68971.3164</v>
      </c>
      <c r="AM3387" s="118">
        <f t="shared" si="11"/>
        <v>68971.3164</v>
      </c>
      <c r="AN3387" s="119">
        <f t="shared" si="12"/>
        <v>0</v>
      </c>
      <c r="AO3387" s="118">
        <f t="shared" si="13"/>
        <v>0</v>
      </c>
      <c r="AP3387" s="121">
        <f t="shared" si="14"/>
        <v>0</v>
      </c>
      <c r="AQ3387" s="122"/>
      <c r="AR3387" s="119"/>
    </row>
    <row r="3388" ht="22.5" customHeight="1">
      <c r="A3388" s="89">
        <v>46233.0</v>
      </c>
      <c r="B3388" s="90">
        <v>0.5625</v>
      </c>
      <c r="C3388" s="91" t="s">
        <v>1087</v>
      </c>
      <c r="D3388" s="129" t="str">
        <f t="array" ref="D3388">XLOOKUP(C3388,'DS ST'!A:A,'DS ST'!B:B)</f>
        <v>A235</v>
      </c>
      <c r="E3388" s="94" t="str">
        <f t="array" ref="E3388">XLOOKUP($F3388,'GIÁ'!$A:$A,'GIÁ'!$E:$E)</f>
        <v>MÁT</v>
      </c>
      <c r="F3388" s="94">
        <v>8.934673434508E12</v>
      </c>
      <c r="G3388" s="95" t="s">
        <v>1636</v>
      </c>
      <c r="H3388" s="95" t="s">
        <v>1197</v>
      </c>
      <c r="I3388" s="96">
        <v>10.0</v>
      </c>
      <c r="J3388" s="96">
        <v>0.0</v>
      </c>
      <c r="K3388" s="98">
        <f t="shared" si="4"/>
        <v>10</v>
      </c>
      <c r="L3388" s="99" t="s">
        <v>7019</v>
      </c>
      <c r="M3388" s="100" t="s">
        <v>7033</v>
      </c>
      <c r="N3388" s="101" t="str">
        <f t="shared" si="139"/>
        <v>TRBA23559518934673434508</v>
      </c>
      <c r="O3388" s="128"/>
      <c r="P3388" s="100"/>
      <c r="Q3388" s="103">
        <f t="shared" si="166"/>
        <v>10</v>
      </c>
      <c r="R3388" s="161"/>
      <c r="S3388" s="105"/>
      <c r="T3388" s="106"/>
      <c r="U3388" s="107"/>
      <c r="V3388" s="108" t="s">
        <v>756</v>
      </c>
      <c r="W3388" s="109" t="s">
        <v>1312</v>
      </c>
      <c r="X3388" s="110" t="str">
        <f t="shared" si="176"/>
        <v/>
      </c>
      <c r="Y3388" s="110" t="str">
        <f t="shared" si="177"/>
        <v/>
      </c>
      <c r="Z3388" s="139" t="str">
        <f t="shared" si="179"/>
        <v>Chưa xác định</v>
      </c>
      <c r="AA3388" s="109" t="s">
        <v>5260</v>
      </c>
      <c r="AB3388" s="106"/>
      <c r="AC3388" s="158"/>
      <c r="AD3388" s="160"/>
      <c r="AE3388" s="127"/>
      <c r="AF3388" s="113"/>
      <c r="AG3388" s="165" t="str">
        <f t="array" ref="AG3388">XLOOKUP(F3388,'CLV2'!A:A,'CLV2'!E:E)</f>
        <v>2.DAIRY</v>
      </c>
      <c r="AH3388" s="115" t="str">
        <f t="array" ref="AH3388">XLOOKUP(F3388,'CLV2'!A:A,'CLV2'!F:F)</f>
        <v>3.DRINKING YOGURT</v>
      </c>
      <c r="AI3388" s="115" t="str">
        <f t="shared" si="8"/>
        <v>Pack</v>
      </c>
      <c r="AJ3388" s="116">
        <f t="shared" si="9"/>
        <v>1</v>
      </c>
      <c r="AK3388" s="117" t="str">
        <f t="array" ref="AK3388">XLOOKUP(F3388,'GIÁ'!A:A,'GIÁ'!D:D)</f>
        <v>19711.46</v>
      </c>
      <c r="AL3388" s="118">
        <f t="shared" si="10"/>
        <v>197114.6</v>
      </c>
      <c r="AM3388" s="118">
        <f t="shared" si="11"/>
        <v>0</v>
      </c>
      <c r="AN3388" s="119">
        <f t="shared" si="12"/>
        <v>0</v>
      </c>
      <c r="AO3388" s="118">
        <f t="shared" si="13"/>
        <v>0</v>
      </c>
      <c r="AP3388" s="121">
        <f t="shared" si="14"/>
        <v>197114.6</v>
      </c>
      <c r="AQ3388" s="122"/>
      <c r="AR3388" s="119"/>
    </row>
    <row r="3389" ht="22.5" customHeight="1">
      <c r="A3389" s="89">
        <v>46233.0</v>
      </c>
      <c r="B3389" s="90">
        <v>0.5625</v>
      </c>
      <c r="C3389" s="91" t="s">
        <v>1087</v>
      </c>
      <c r="D3389" s="129" t="str">
        <f t="array" ref="D3389">XLOOKUP(C3389,'DS ST'!A:A,'DS ST'!B:B)</f>
        <v>A235</v>
      </c>
      <c r="E3389" s="94" t="str">
        <f t="array" ref="E3389">XLOOKUP($F3389,'GIÁ'!$A:$A,'GIÁ'!$E:$E)</f>
        <v>MÁT</v>
      </c>
      <c r="F3389" s="94">
        <v>8.936076279328E12</v>
      </c>
      <c r="G3389" s="95" t="s">
        <v>2313</v>
      </c>
      <c r="H3389" s="95" t="s">
        <v>57</v>
      </c>
      <c r="I3389" s="96">
        <v>15.0</v>
      </c>
      <c r="J3389" s="96">
        <v>0.0</v>
      </c>
      <c r="K3389" s="98">
        <f t="shared" si="4"/>
        <v>15</v>
      </c>
      <c r="L3389" s="99" t="s">
        <v>7019</v>
      </c>
      <c r="M3389" s="100" t="s">
        <v>2077</v>
      </c>
      <c r="N3389" s="101" t="str">
        <f t="shared" si="139"/>
        <v>TRBA23559548936076279328</v>
      </c>
      <c r="O3389" s="128"/>
      <c r="P3389" s="145">
        <v>15.0</v>
      </c>
      <c r="Q3389" s="103">
        <f t="shared" si="166"/>
        <v>0</v>
      </c>
      <c r="R3389" s="161" t="s">
        <v>7034</v>
      </c>
      <c r="S3389" s="105"/>
      <c r="T3389" s="106"/>
      <c r="U3389" s="107"/>
      <c r="V3389" s="108" t="s">
        <v>756</v>
      </c>
      <c r="W3389" s="109" t="s">
        <v>1908</v>
      </c>
      <c r="X3389" s="110" t="str">
        <f t="shared" si="176"/>
        <v/>
      </c>
      <c r="Y3389" s="110" t="str">
        <f t="shared" si="177"/>
        <v>Siêu thị</v>
      </c>
      <c r="Z3389" s="139" t="str">
        <f t="shared" si="179"/>
        <v/>
      </c>
      <c r="AA3389" s="109" t="s">
        <v>802</v>
      </c>
      <c r="AB3389" s="106"/>
      <c r="AC3389" s="158"/>
      <c r="AD3389" s="160"/>
      <c r="AE3389" s="127"/>
      <c r="AF3389" s="113"/>
      <c r="AG3389" s="165" t="str">
        <f t="array" ref="AG3389">XLOOKUP(F3389,'CLV2'!A:A,'CLV2'!E:E)</f>
        <v>2.BAKERY</v>
      </c>
      <c r="AH3389" s="115" t="str">
        <f t="array" ref="AH3389">XLOOKUP(F3389,'CLV2'!A:A,'CLV2'!F:F)</f>
        <v>3.CAKES</v>
      </c>
      <c r="AI3389" s="115" t="str">
        <f t="shared" si="8"/>
        <v>Pack</v>
      </c>
      <c r="AJ3389" s="116">
        <f t="shared" si="9"/>
        <v>1</v>
      </c>
      <c r="AK3389" s="117" t="str">
        <f t="array" ref="AK3389">XLOOKUP(F3389,'GIÁ'!A:A,'GIÁ'!D:D)</f>
        <v>22950.25</v>
      </c>
      <c r="AL3389" s="118">
        <f t="shared" si="10"/>
        <v>344253.75</v>
      </c>
      <c r="AM3389" s="118">
        <f t="shared" si="11"/>
        <v>0</v>
      </c>
      <c r="AN3389" s="119">
        <f t="shared" si="12"/>
        <v>344253.75</v>
      </c>
      <c r="AO3389" s="118">
        <f t="shared" si="13"/>
        <v>0</v>
      </c>
      <c r="AP3389" s="121">
        <f t="shared" si="14"/>
        <v>0</v>
      </c>
      <c r="AQ3389" s="122"/>
      <c r="AR3389" s="119"/>
    </row>
    <row r="3390" ht="22.5" customHeight="1">
      <c r="A3390" s="89">
        <v>46233.0</v>
      </c>
      <c r="B3390" s="90">
        <v>0.5625</v>
      </c>
      <c r="C3390" s="91" t="s">
        <v>1087</v>
      </c>
      <c r="D3390" s="129" t="str">
        <f t="array" ref="D3390">XLOOKUP(C3390,'DS ST'!A:A,'DS ST'!B:B)</f>
        <v>A235</v>
      </c>
      <c r="E3390" s="94" t="str">
        <f t="array" ref="E3390">XLOOKUP($F3390,'GIÁ'!$A:$A,'GIÁ'!$E:$E)</f>
        <v>MÁT</v>
      </c>
      <c r="F3390" s="94" t="s">
        <v>3334</v>
      </c>
      <c r="G3390" s="95" t="s">
        <v>3335</v>
      </c>
      <c r="H3390" s="95" t="s">
        <v>57</v>
      </c>
      <c r="I3390" s="96">
        <v>3.0</v>
      </c>
      <c r="J3390" s="96">
        <v>2.0</v>
      </c>
      <c r="K3390" s="98">
        <f t="shared" si="4"/>
        <v>1</v>
      </c>
      <c r="L3390" s="99" t="s">
        <v>7019</v>
      </c>
      <c r="M3390" s="100" t="s">
        <v>2077</v>
      </c>
      <c r="N3390" s="101" t="str">
        <f t="shared" si="139"/>
        <v>TRBA2355954SP001577</v>
      </c>
      <c r="O3390" s="128"/>
      <c r="P3390" s="100"/>
      <c r="Q3390" s="103">
        <f t="shared" si="166"/>
        <v>1</v>
      </c>
      <c r="R3390" s="161"/>
      <c r="S3390" s="105"/>
      <c r="T3390" s="106"/>
      <c r="U3390" s="107"/>
      <c r="V3390" s="108" t="s">
        <v>756</v>
      </c>
      <c r="W3390" s="109" t="s">
        <v>1312</v>
      </c>
      <c r="X3390" s="110" t="str">
        <f t="shared" si="176"/>
        <v/>
      </c>
      <c r="Y3390" s="110" t="str">
        <f t="shared" si="177"/>
        <v/>
      </c>
      <c r="Z3390" s="139" t="str">
        <f t="shared" si="179"/>
        <v>Chưa xác định</v>
      </c>
      <c r="AA3390" s="109" t="s">
        <v>5260</v>
      </c>
      <c r="AB3390" s="106"/>
      <c r="AC3390" s="158"/>
      <c r="AD3390" s="160"/>
      <c r="AE3390" s="127"/>
      <c r="AF3390" s="113"/>
      <c r="AG3390" s="165" t="str">
        <f t="array" ref="AG3390">XLOOKUP(F3390,'CLV2'!A:A,'CLV2'!E:E)</f>
        <v>2.BAKERY</v>
      </c>
      <c r="AH3390" s="115" t="str">
        <f t="array" ref="AH3390">XLOOKUP(F3390,'CLV2'!A:A,'CLV2'!F:F)</f>
        <v>3.CAKES</v>
      </c>
      <c r="AI3390" s="115" t="str">
        <f t="shared" si="8"/>
        <v>Pack</v>
      </c>
      <c r="AJ3390" s="116">
        <f t="shared" si="9"/>
        <v>0.3333333333</v>
      </c>
      <c r="AK3390" s="117" t="str">
        <f t="array" ref="AK3390">XLOOKUP(F3390,'GIÁ'!A:A,'GIÁ'!D:D)</f>
        <v>22222.00</v>
      </c>
      <c r="AL3390" s="118">
        <f t="shared" si="10"/>
        <v>22222</v>
      </c>
      <c r="AM3390" s="118">
        <f t="shared" si="11"/>
        <v>0</v>
      </c>
      <c r="AN3390" s="119">
        <f t="shared" si="12"/>
        <v>0</v>
      </c>
      <c r="AO3390" s="118">
        <f t="shared" si="13"/>
        <v>0</v>
      </c>
      <c r="AP3390" s="121">
        <f t="shared" si="14"/>
        <v>22222</v>
      </c>
      <c r="AQ3390" s="122"/>
      <c r="AR3390" s="119"/>
    </row>
    <row r="3391" ht="22.5" customHeight="1">
      <c r="A3391" s="89">
        <v>46233.0</v>
      </c>
      <c r="B3391" s="90">
        <v>0.5625</v>
      </c>
      <c r="C3391" s="91" t="s">
        <v>1087</v>
      </c>
      <c r="D3391" s="129" t="str">
        <f t="array" ref="D3391">XLOOKUP(C3391,'DS ST'!A:A,'DS ST'!B:B)</f>
        <v>A235</v>
      </c>
      <c r="E3391" s="94" t="str">
        <f t="array" ref="E3391">XLOOKUP($F3391,'GIÁ'!$A:$A,'GIÁ'!$E:$E)</f>
        <v>MÁT</v>
      </c>
      <c r="F3391" s="94">
        <v>8.935128710109E12</v>
      </c>
      <c r="G3391" s="95" t="s">
        <v>1926</v>
      </c>
      <c r="H3391" s="95" t="s">
        <v>224</v>
      </c>
      <c r="I3391" s="96">
        <v>4.0</v>
      </c>
      <c r="J3391" s="96">
        <v>0.0</v>
      </c>
      <c r="K3391" s="98">
        <f t="shared" si="4"/>
        <v>4</v>
      </c>
      <c r="L3391" s="99" t="s">
        <v>7019</v>
      </c>
      <c r="M3391" s="100" t="s">
        <v>2077</v>
      </c>
      <c r="N3391" s="101" t="str">
        <f t="shared" si="139"/>
        <v>TRBA23559548935128710109</v>
      </c>
      <c r="O3391" s="128"/>
      <c r="P3391" s="100">
        <f t="array" ref="P3391">XLOOKUP(N3391,'Hàng không đạt chất lượng'!F:F,'Hàng không đạt chất lượng'!I:I)</f>
        <v>1</v>
      </c>
      <c r="Q3391" s="103">
        <f t="shared" si="166"/>
        <v>3</v>
      </c>
      <c r="R3391" s="161" t="s">
        <v>2022</v>
      </c>
      <c r="S3391" s="105"/>
      <c r="T3391" s="106"/>
      <c r="U3391" s="107"/>
      <c r="V3391" s="108" t="s">
        <v>756</v>
      </c>
      <c r="W3391" s="109" t="s">
        <v>1312</v>
      </c>
      <c r="X3391" s="110" t="str">
        <f t="shared" si="176"/>
        <v/>
      </c>
      <c r="Y3391" s="109" t="s">
        <v>511</v>
      </c>
      <c r="Z3391" s="139" t="str">
        <f t="shared" si="179"/>
        <v>Chưa xác định</v>
      </c>
      <c r="AA3391" s="109" t="s">
        <v>5260</v>
      </c>
      <c r="AB3391" s="106"/>
      <c r="AC3391" s="158"/>
      <c r="AD3391" s="160"/>
      <c r="AE3391" s="127"/>
      <c r="AF3391" s="113"/>
      <c r="AG3391" s="165" t="str">
        <f t="array" ref="AG3391">XLOOKUP(F3391,'CLV2'!A:A,'CLV2'!E:E)</f>
        <v>2.DAIRY</v>
      </c>
      <c r="AH3391" s="115" t="str">
        <f t="array" ref="AH3391">XLOOKUP(F3391,'CLV2'!A:A,'CLV2'!F:F)</f>
        <v>3.BUTTER AND CHEESE</v>
      </c>
      <c r="AI3391" s="115" t="str">
        <f t="shared" si="8"/>
        <v>Pack</v>
      </c>
      <c r="AJ3391" s="116">
        <f t="shared" si="9"/>
        <v>1</v>
      </c>
      <c r="AK3391" s="117" t="str">
        <f t="array" ref="AK3391">XLOOKUP(F3391,'GIÁ'!A:A,'GIÁ'!D:D)</f>
        <v>64810.60</v>
      </c>
      <c r="AL3391" s="118">
        <f t="shared" si="10"/>
        <v>259242.4</v>
      </c>
      <c r="AM3391" s="118">
        <f t="shared" si="11"/>
        <v>0</v>
      </c>
      <c r="AN3391" s="119">
        <f t="shared" si="12"/>
        <v>64810.6</v>
      </c>
      <c r="AO3391" s="118">
        <f t="shared" si="13"/>
        <v>0</v>
      </c>
      <c r="AP3391" s="121">
        <f t="shared" si="14"/>
        <v>194431.8</v>
      </c>
      <c r="AQ3391" s="122"/>
      <c r="AR3391" s="119"/>
    </row>
    <row r="3392" ht="22.5" customHeight="1">
      <c r="A3392" s="89">
        <v>46233.0</v>
      </c>
      <c r="B3392" s="90">
        <v>0.5625</v>
      </c>
      <c r="C3392" s="91" t="s">
        <v>1087</v>
      </c>
      <c r="D3392" s="129" t="str">
        <f t="array" ref="D3392">XLOOKUP(C3392,'DS ST'!A:A,'DS ST'!B:B)</f>
        <v>A235</v>
      </c>
      <c r="E3392" s="94" t="str">
        <f t="array" ref="E3392">XLOOKUP($F3392,'GIÁ'!$A:$A,'GIÁ'!$E:$E)</f>
        <v>MÁT</v>
      </c>
      <c r="F3392" s="94">
        <v>8.936146442249E12</v>
      </c>
      <c r="G3392" s="95" t="s">
        <v>2498</v>
      </c>
      <c r="H3392" s="95" t="s">
        <v>1741</v>
      </c>
      <c r="I3392" s="96">
        <v>18.0</v>
      </c>
      <c r="J3392" s="96">
        <v>0.0</v>
      </c>
      <c r="K3392" s="98">
        <f t="shared" si="4"/>
        <v>18</v>
      </c>
      <c r="L3392" s="99" t="s">
        <v>7019</v>
      </c>
      <c r="M3392" s="100" t="s">
        <v>7035</v>
      </c>
      <c r="N3392" s="101" t="str">
        <f t="shared" si="139"/>
        <v>TRBA23559598936146442249</v>
      </c>
      <c r="O3392" s="128"/>
      <c r="P3392" s="100"/>
      <c r="Q3392" s="103">
        <f t="shared" si="166"/>
        <v>18</v>
      </c>
      <c r="R3392" s="161"/>
      <c r="S3392" s="105"/>
      <c r="T3392" s="106"/>
      <c r="U3392" s="107"/>
      <c r="V3392" s="108" t="s">
        <v>756</v>
      </c>
      <c r="W3392" s="109" t="s">
        <v>1312</v>
      </c>
      <c r="X3392" s="110" t="str">
        <f t="shared" si="176"/>
        <v/>
      </c>
      <c r="Y3392" s="110" t="str">
        <f t="shared" ref="Y3392:Y3402" si="180">IF(AND(N(P3392)&gt;0,OR(W3392="DC giao bù",W3392="VT giao sai điểm",W3392="ST nhập thiếu",W3392="DC pick sai",W3392="ST kiểm sai QT",W3392="ST thông tin sai/không phản hồi",W3392="DC thao tác sai")),"Siêu thị","")</f>
        <v/>
      </c>
      <c r="Z3392" s="139" t="str">
        <f t="shared" si="179"/>
        <v>Chưa xác định</v>
      </c>
      <c r="AA3392" s="109" t="s">
        <v>5260</v>
      </c>
      <c r="AB3392" s="106"/>
      <c r="AC3392" s="158"/>
      <c r="AD3392" s="160"/>
      <c r="AE3392" s="127"/>
      <c r="AF3392" s="113"/>
      <c r="AG3392" s="165" t="str">
        <f t="array" ref="AG3392">XLOOKUP(F3392,'CLV2'!A:A,'CLV2'!E:E)</f>
        <v>2.CHILLED FOODS</v>
      </c>
      <c r="AH3392" s="115" t="str">
        <f t="array" ref="AH3392">XLOOKUP(F3392,'CLV2'!A:A,'CLV2'!F:F)</f>
        <v>3.HAM AND SAUSAGES</v>
      </c>
      <c r="AI3392" s="115" t="str">
        <f t="shared" si="8"/>
        <v>Pack</v>
      </c>
      <c r="AJ3392" s="116">
        <f t="shared" si="9"/>
        <v>1</v>
      </c>
      <c r="AK3392" s="117" t="str">
        <f t="array" ref="AK3392">XLOOKUP(F3392,'GIÁ'!A:A,'GIÁ'!D:D)</f>
        <v>7920.46</v>
      </c>
      <c r="AL3392" s="118">
        <f t="shared" si="10"/>
        <v>142568.28</v>
      </c>
      <c r="AM3392" s="118">
        <f t="shared" si="11"/>
        <v>0</v>
      </c>
      <c r="AN3392" s="119">
        <f t="shared" si="12"/>
        <v>0</v>
      </c>
      <c r="AO3392" s="118">
        <f t="shared" si="13"/>
        <v>0</v>
      </c>
      <c r="AP3392" s="121">
        <f t="shared" si="14"/>
        <v>142568.28</v>
      </c>
      <c r="AQ3392" s="122"/>
      <c r="AR3392" s="119"/>
    </row>
    <row r="3393" ht="22.5" customHeight="1">
      <c r="A3393" s="89">
        <v>46233.0</v>
      </c>
      <c r="B3393" s="90">
        <v>0.5625</v>
      </c>
      <c r="C3393" s="91" t="s">
        <v>1087</v>
      </c>
      <c r="D3393" s="129" t="str">
        <f t="array" ref="D3393">XLOOKUP(C3393,'DS ST'!A:A,'DS ST'!B:B)</f>
        <v>A235</v>
      </c>
      <c r="E3393" s="94" t="str">
        <f t="array" ref="E3393">XLOOKUP($F3393,'GIÁ'!$A:$A,'GIÁ'!$E:$E)</f>
        <v>MÁT</v>
      </c>
      <c r="F3393" s="94">
        <v>8.938541439817E12</v>
      </c>
      <c r="G3393" s="95" t="s">
        <v>3077</v>
      </c>
      <c r="H3393" s="95" t="s">
        <v>75</v>
      </c>
      <c r="I3393" s="96">
        <v>15.0</v>
      </c>
      <c r="J3393" s="96">
        <v>13.0</v>
      </c>
      <c r="K3393" s="98">
        <f t="shared" si="4"/>
        <v>2</v>
      </c>
      <c r="L3393" s="99" t="s">
        <v>7019</v>
      </c>
      <c r="M3393" s="100" t="s">
        <v>7036</v>
      </c>
      <c r="N3393" s="101" t="str">
        <f t="shared" si="139"/>
        <v>TRBA23559688938541439817</v>
      </c>
      <c r="O3393" s="128"/>
      <c r="P3393" s="100"/>
      <c r="Q3393" s="103">
        <f t="shared" si="166"/>
        <v>2</v>
      </c>
      <c r="R3393" s="161"/>
      <c r="S3393" s="105"/>
      <c r="T3393" s="106"/>
      <c r="U3393" s="107"/>
      <c r="V3393" s="108" t="s">
        <v>756</v>
      </c>
      <c r="W3393" s="109" t="s">
        <v>1312</v>
      </c>
      <c r="X3393" s="110" t="str">
        <f t="shared" si="176"/>
        <v/>
      </c>
      <c r="Y3393" s="110" t="str">
        <f t="shared" si="180"/>
        <v/>
      </c>
      <c r="Z3393" s="139" t="str">
        <f t="shared" si="179"/>
        <v>Chưa xác định</v>
      </c>
      <c r="AA3393" s="109" t="s">
        <v>5260</v>
      </c>
      <c r="AB3393" s="106"/>
      <c r="AC3393" s="158"/>
      <c r="AD3393" s="160"/>
      <c r="AE3393" s="127"/>
      <c r="AF3393" s="113"/>
      <c r="AG3393" s="165" t="str">
        <f t="array" ref="AG3393">XLOOKUP(F3393,'CLV2'!A:A,'CLV2'!E:E)</f>
        <v>2.FRUITS</v>
      </c>
      <c r="AH3393" s="115" t="str">
        <f t="array" ref="AH3393">XLOOKUP(F3393,'CLV2'!A:A,'CLV2'!F:F)</f>
        <v>3.IMPORT FRUITS</v>
      </c>
      <c r="AI3393" s="115" t="str">
        <f t="shared" si="8"/>
        <v>Pack</v>
      </c>
      <c r="AJ3393" s="116">
        <f t="shared" si="9"/>
        <v>0.1333333333</v>
      </c>
      <c r="AK3393" s="117" t="str">
        <f t="array" ref="AK3393">XLOOKUP(F3393,'GIÁ'!A:A,'GIÁ'!D:D)</f>
        <v>72485.08</v>
      </c>
      <c r="AL3393" s="118">
        <f t="shared" si="10"/>
        <v>144970.16</v>
      </c>
      <c r="AM3393" s="118">
        <f t="shared" si="11"/>
        <v>0</v>
      </c>
      <c r="AN3393" s="119">
        <f t="shared" si="12"/>
        <v>0</v>
      </c>
      <c r="AO3393" s="118">
        <f t="shared" si="13"/>
        <v>0</v>
      </c>
      <c r="AP3393" s="121">
        <f t="shared" si="14"/>
        <v>144970.16</v>
      </c>
      <c r="AQ3393" s="122"/>
      <c r="AR3393" s="119"/>
    </row>
    <row r="3394" ht="22.5" customHeight="1">
      <c r="A3394" s="89">
        <v>46233.0</v>
      </c>
      <c r="B3394" s="90">
        <v>0.5625</v>
      </c>
      <c r="C3394" s="91" t="s">
        <v>1087</v>
      </c>
      <c r="D3394" s="129" t="str">
        <f t="array" ref="D3394">XLOOKUP(C3394,'DS ST'!A:A,'DS ST'!B:B)</f>
        <v>A235</v>
      </c>
      <c r="E3394" s="94" t="str">
        <f t="array" ref="E3394">XLOOKUP($F3394,'GIÁ'!$A:$A,'GIÁ'!$E:$E)</f>
        <v>MÁT</v>
      </c>
      <c r="F3394" s="94">
        <v>8.93467350104E12</v>
      </c>
      <c r="G3394" s="95" t="s">
        <v>1660</v>
      </c>
      <c r="H3394" s="95" t="s">
        <v>57</v>
      </c>
      <c r="I3394" s="96">
        <v>8.0</v>
      </c>
      <c r="J3394" s="96">
        <v>4.0</v>
      </c>
      <c r="K3394" s="98">
        <f t="shared" si="4"/>
        <v>4</v>
      </c>
      <c r="L3394" s="99" t="s">
        <v>7019</v>
      </c>
      <c r="M3394" s="100" t="s">
        <v>7037</v>
      </c>
      <c r="N3394" s="101" t="str">
        <f t="shared" si="139"/>
        <v>TRBA23559708934673501040</v>
      </c>
      <c r="O3394" s="128"/>
      <c r="P3394" s="100"/>
      <c r="Q3394" s="103">
        <f t="shared" si="166"/>
        <v>4</v>
      </c>
      <c r="R3394" s="161"/>
      <c r="S3394" s="105"/>
      <c r="T3394" s="106"/>
      <c r="U3394" s="107"/>
      <c r="V3394" s="108" t="s">
        <v>756</v>
      </c>
      <c r="W3394" s="109" t="s">
        <v>1312</v>
      </c>
      <c r="X3394" s="110" t="str">
        <f t="shared" si="176"/>
        <v/>
      </c>
      <c r="Y3394" s="110" t="str">
        <f t="shared" si="180"/>
        <v/>
      </c>
      <c r="Z3394" s="139" t="str">
        <f t="shared" si="179"/>
        <v>Chưa xác định</v>
      </c>
      <c r="AA3394" s="109" t="s">
        <v>5260</v>
      </c>
      <c r="AB3394" s="106"/>
      <c r="AC3394" s="158"/>
      <c r="AD3394" s="160"/>
      <c r="AE3394" s="127"/>
      <c r="AF3394" s="113"/>
      <c r="AG3394" s="165" t="str">
        <f t="array" ref="AG3394">XLOOKUP(F3394,'CLV2'!A:A,'CLV2'!E:E)</f>
        <v>2.DAIRY</v>
      </c>
      <c r="AH3394" s="115" t="str">
        <f t="array" ref="AH3394">XLOOKUP(F3394,'CLV2'!A:A,'CLV2'!F:F)</f>
        <v>3.YOGURT</v>
      </c>
      <c r="AI3394" s="115" t="str">
        <f t="shared" si="8"/>
        <v>Pack</v>
      </c>
      <c r="AJ3394" s="116">
        <f t="shared" si="9"/>
        <v>0.5</v>
      </c>
      <c r="AK3394" s="117" t="str">
        <f t="array" ref="AK3394">XLOOKUP(F3394,'GIÁ'!A:A,'GIÁ'!D:D)</f>
        <v>21503.10</v>
      </c>
      <c r="AL3394" s="118">
        <f t="shared" si="10"/>
        <v>86012.4</v>
      </c>
      <c r="AM3394" s="118">
        <f t="shared" si="11"/>
        <v>0</v>
      </c>
      <c r="AN3394" s="119">
        <f t="shared" si="12"/>
        <v>0</v>
      </c>
      <c r="AO3394" s="118">
        <f t="shared" si="13"/>
        <v>0</v>
      </c>
      <c r="AP3394" s="121">
        <f t="shared" si="14"/>
        <v>86012.4</v>
      </c>
      <c r="AQ3394" s="122"/>
      <c r="AR3394" s="119"/>
    </row>
    <row r="3395" ht="22.5" customHeight="1">
      <c r="A3395" s="89">
        <v>46233.0</v>
      </c>
      <c r="B3395" s="90">
        <v>0.5625</v>
      </c>
      <c r="C3395" s="91" t="s">
        <v>1087</v>
      </c>
      <c r="D3395" s="129" t="str">
        <f t="array" ref="D3395">XLOOKUP(C3395,'DS ST'!A:A,'DS ST'!B:B)</f>
        <v>A235</v>
      </c>
      <c r="E3395" s="94" t="str">
        <f t="array" ref="E3395">XLOOKUP($F3395,'GIÁ'!$A:$A,'GIÁ'!$E:$E)</f>
        <v>MÁT</v>
      </c>
      <c r="F3395" s="94">
        <v>10973.0</v>
      </c>
      <c r="G3395" s="95" t="s">
        <v>263</v>
      </c>
      <c r="H3395" s="95" t="s">
        <v>57</v>
      </c>
      <c r="I3395" s="96">
        <v>8.0</v>
      </c>
      <c r="J3395" s="96">
        <v>6.0</v>
      </c>
      <c r="K3395" s="98">
        <f t="shared" si="4"/>
        <v>2</v>
      </c>
      <c r="L3395" s="99" t="s">
        <v>7019</v>
      </c>
      <c r="M3395" s="100" t="s">
        <v>7038</v>
      </c>
      <c r="N3395" s="101" t="str">
        <f t="shared" si="139"/>
        <v>TRBA235597310973</v>
      </c>
      <c r="O3395" s="128"/>
      <c r="P3395" s="100"/>
      <c r="Q3395" s="103">
        <f t="shared" si="166"/>
        <v>2</v>
      </c>
      <c r="R3395" s="161"/>
      <c r="S3395" s="105"/>
      <c r="T3395" s="106"/>
      <c r="U3395" s="107"/>
      <c r="V3395" s="108" t="s">
        <v>756</v>
      </c>
      <c r="W3395" s="109" t="s">
        <v>1312</v>
      </c>
      <c r="X3395" s="110" t="str">
        <f t="shared" si="176"/>
        <v/>
      </c>
      <c r="Y3395" s="110" t="str">
        <f t="shared" si="180"/>
        <v/>
      </c>
      <c r="Z3395" s="139" t="str">
        <f t="shared" si="179"/>
        <v>Chưa xác định</v>
      </c>
      <c r="AA3395" s="109" t="s">
        <v>5260</v>
      </c>
      <c r="AB3395" s="106"/>
      <c r="AC3395" s="158"/>
      <c r="AD3395" s="160"/>
      <c r="AE3395" s="127"/>
      <c r="AF3395" s="113"/>
      <c r="AG3395" s="165" t="str">
        <f t="array" ref="AG3395">XLOOKUP(F3395,'CLV2'!A:A,'CLV2'!E:E)</f>
        <v>2.FRUITS</v>
      </c>
      <c r="AH3395" s="115" t="str">
        <f t="array" ref="AH3395">XLOOKUP(F3395,'CLV2'!A:A,'CLV2'!F:F)</f>
        <v>3.IMPORT FRUITS</v>
      </c>
      <c r="AI3395" s="115" t="str">
        <f t="shared" si="8"/>
        <v>Pack</v>
      </c>
      <c r="AJ3395" s="116">
        <f t="shared" si="9"/>
        <v>0.25</v>
      </c>
      <c r="AK3395" s="117" t="str">
        <f t="array" ref="AK3395">XLOOKUP(F3395,'GIÁ'!A:A,'GIÁ'!D:D)</f>
        <v>60000.00</v>
      </c>
      <c r="AL3395" s="118">
        <f t="shared" si="10"/>
        <v>120000</v>
      </c>
      <c r="AM3395" s="118">
        <f t="shared" si="11"/>
        <v>0</v>
      </c>
      <c r="AN3395" s="119">
        <f t="shared" si="12"/>
        <v>0</v>
      </c>
      <c r="AO3395" s="118">
        <f t="shared" si="13"/>
        <v>0</v>
      </c>
      <c r="AP3395" s="121">
        <f t="shared" si="14"/>
        <v>120000</v>
      </c>
      <c r="AQ3395" s="122"/>
      <c r="AR3395" s="119"/>
    </row>
    <row r="3396" ht="22.5" customHeight="1">
      <c r="A3396" s="89">
        <v>46233.0</v>
      </c>
      <c r="B3396" s="90">
        <v>0.5625</v>
      </c>
      <c r="C3396" s="91" t="s">
        <v>1087</v>
      </c>
      <c r="D3396" s="129" t="str">
        <f t="array" ref="D3396">XLOOKUP(C3396,'DS ST'!A:A,'DS ST'!B:B)</f>
        <v>A235</v>
      </c>
      <c r="E3396" s="94" t="str">
        <f t="array" ref="E3396">XLOOKUP($F3396,'GIÁ'!$A:$A,'GIÁ'!$E:$E)</f>
        <v>MÁT</v>
      </c>
      <c r="F3396" s="94">
        <v>11244.0</v>
      </c>
      <c r="G3396" s="95" t="s">
        <v>719</v>
      </c>
      <c r="H3396" s="95" t="s">
        <v>93</v>
      </c>
      <c r="I3396" s="96">
        <v>2.0</v>
      </c>
      <c r="J3396" s="96">
        <v>0.0</v>
      </c>
      <c r="K3396" s="98">
        <f t="shared" si="4"/>
        <v>2</v>
      </c>
      <c r="L3396" s="99" t="s">
        <v>7019</v>
      </c>
      <c r="M3396" s="100" t="s">
        <v>7039</v>
      </c>
      <c r="N3396" s="101" t="str">
        <f t="shared" si="139"/>
        <v>TRBA235597411244</v>
      </c>
      <c r="O3396" s="128"/>
      <c r="P3396" s="145">
        <v>2.0</v>
      </c>
      <c r="Q3396" s="103">
        <f t="shared" si="166"/>
        <v>0</v>
      </c>
      <c r="R3396" s="161" t="s">
        <v>7040</v>
      </c>
      <c r="S3396" s="105"/>
      <c r="T3396" s="106"/>
      <c r="U3396" s="107"/>
      <c r="V3396" s="108" t="s">
        <v>756</v>
      </c>
      <c r="W3396" s="109" t="s">
        <v>1908</v>
      </c>
      <c r="X3396" s="110" t="str">
        <f t="shared" si="176"/>
        <v/>
      </c>
      <c r="Y3396" s="110" t="str">
        <f t="shared" si="180"/>
        <v>Siêu thị</v>
      </c>
      <c r="Z3396" s="139" t="str">
        <f t="shared" si="179"/>
        <v/>
      </c>
      <c r="AA3396" s="109" t="s">
        <v>802</v>
      </c>
      <c r="AB3396" s="106"/>
      <c r="AC3396" s="158"/>
      <c r="AD3396" s="160"/>
      <c r="AE3396" s="127"/>
      <c r="AF3396" s="113"/>
      <c r="AG3396" s="165" t="str">
        <f t="array" ref="AG3396">XLOOKUP(F3396,'CLV2'!A:A,'CLV2'!E:E)</f>
        <v>2.FRUITS</v>
      </c>
      <c r="AH3396" s="115" t="str">
        <f t="array" ref="AH3396">XLOOKUP(F3396,'CLV2'!A:A,'CLV2'!F:F)</f>
        <v>3.CUTTING FRUITS</v>
      </c>
      <c r="AI3396" s="115" t="str">
        <f t="shared" si="8"/>
        <v>Pack</v>
      </c>
      <c r="AJ3396" s="116">
        <f t="shared" si="9"/>
        <v>1</v>
      </c>
      <c r="AK3396" s="117" t="str">
        <f t="array" ref="AK3396">XLOOKUP(F3396,'GIÁ'!A:A,'GIÁ'!D:D)</f>
        <v>18837.35</v>
      </c>
      <c r="AL3396" s="118">
        <f t="shared" si="10"/>
        <v>37674.7</v>
      </c>
      <c r="AM3396" s="118">
        <f t="shared" si="11"/>
        <v>0</v>
      </c>
      <c r="AN3396" s="119">
        <f t="shared" si="12"/>
        <v>37674.7</v>
      </c>
      <c r="AO3396" s="118">
        <f t="shared" si="13"/>
        <v>0</v>
      </c>
      <c r="AP3396" s="121">
        <f t="shared" si="14"/>
        <v>0</v>
      </c>
      <c r="AQ3396" s="122"/>
      <c r="AR3396" s="119"/>
    </row>
    <row r="3397" ht="22.5" customHeight="1">
      <c r="A3397" s="89">
        <v>46233.0</v>
      </c>
      <c r="B3397" s="90">
        <v>0.5625</v>
      </c>
      <c r="C3397" s="91" t="s">
        <v>1087</v>
      </c>
      <c r="D3397" s="129" t="str">
        <f t="array" ref="D3397">XLOOKUP(C3397,'DS ST'!A:A,'DS ST'!B:B)</f>
        <v>A235</v>
      </c>
      <c r="E3397" s="94" t="str">
        <f t="array" ref="E3397">XLOOKUP($F3397,'GIÁ'!$A:$A,'GIÁ'!$E:$E)</f>
        <v>MÁT</v>
      </c>
      <c r="F3397" s="94" t="s">
        <v>3340</v>
      </c>
      <c r="G3397" s="95" t="s">
        <v>3341</v>
      </c>
      <c r="H3397" s="95" t="s">
        <v>57</v>
      </c>
      <c r="I3397" s="96">
        <v>3.0</v>
      </c>
      <c r="J3397" s="96">
        <v>0.0</v>
      </c>
      <c r="K3397" s="98">
        <f t="shared" si="4"/>
        <v>3</v>
      </c>
      <c r="L3397" s="99" t="s">
        <v>7019</v>
      </c>
      <c r="M3397" s="100" t="s">
        <v>7039</v>
      </c>
      <c r="N3397" s="101" t="str">
        <f t="shared" si="139"/>
        <v>TRBA2355974SP001578</v>
      </c>
      <c r="O3397" s="128"/>
      <c r="P3397" s="145">
        <v>3.0</v>
      </c>
      <c r="Q3397" s="103">
        <f t="shared" si="166"/>
        <v>0</v>
      </c>
      <c r="R3397" s="161" t="s">
        <v>7041</v>
      </c>
      <c r="S3397" s="105"/>
      <c r="T3397" s="106"/>
      <c r="U3397" s="107"/>
      <c r="V3397" s="108" t="s">
        <v>756</v>
      </c>
      <c r="W3397" s="109" t="s">
        <v>1908</v>
      </c>
      <c r="X3397" s="110" t="str">
        <f t="shared" si="176"/>
        <v/>
      </c>
      <c r="Y3397" s="110" t="str">
        <f t="shared" si="180"/>
        <v>Siêu thị</v>
      </c>
      <c r="Z3397" s="139" t="str">
        <f t="shared" si="179"/>
        <v/>
      </c>
      <c r="AA3397" s="109" t="s">
        <v>802</v>
      </c>
      <c r="AB3397" s="106"/>
      <c r="AC3397" s="158"/>
      <c r="AD3397" s="160"/>
      <c r="AE3397" s="127"/>
      <c r="AF3397" s="113"/>
      <c r="AG3397" s="165" t="str">
        <f t="array" ref="AG3397">XLOOKUP(F3397,'CLV2'!A:A,'CLV2'!E:E)</f>
        <v>2.BAKERY</v>
      </c>
      <c r="AH3397" s="115" t="str">
        <f t="array" ref="AH3397">XLOOKUP(F3397,'CLV2'!A:A,'CLV2'!F:F)</f>
        <v>3.CAKES</v>
      </c>
      <c r="AI3397" s="115" t="str">
        <f t="shared" si="8"/>
        <v>Pack</v>
      </c>
      <c r="AJ3397" s="116">
        <f t="shared" si="9"/>
        <v>1</v>
      </c>
      <c r="AK3397" s="117" t="str">
        <f t="array" ref="AK3397">XLOOKUP(F3397,'GIÁ'!A:A,'GIÁ'!D:D)</f>
        <v>21296.00</v>
      </c>
      <c r="AL3397" s="118">
        <f t="shared" si="10"/>
        <v>63888</v>
      </c>
      <c r="AM3397" s="118">
        <f t="shared" si="11"/>
        <v>0</v>
      </c>
      <c r="AN3397" s="119">
        <f t="shared" si="12"/>
        <v>63888</v>
      </c>
      <c r="AO3397" s="118">
        <f t="shared" si="13"/>
        <v>0</v>
      </c>
      <c r="AP3397" s="121">
        <f t="shared" si="14"/>
        <v>0</v>
      </c>
      <c r="AQ3397" s="122"/>
      <c r="AR3397" s="119"/>
    </row>
    <row r="3398" ht="22.5" customHeight="1">
      <c r="A3398" s="89">
        <v>46233.0</v>
      </c>
      <c r="B3398" s="90">
        <v>0.5625</v>
      </c>
      <c r="C3398" s="91" t="s">
        <v>1087</v>
      </c>
      <c r="D3398" s="129" t="str">
        <f t="array" ref="D3398">XLOOKUP(C3398,'DS ST'!A:A,'DS ST'!B:B)</f>
        <v>A235</v>
      </c>
      <c r="E3398" s="94" t="str">
        <f t="array" ref="E3398">XLOOKUP($F3398,'GIÁ'!$A:$A,'GIÁ'!$E:$E)</f>
        <v>MÁT</v>
      </c>
      <c r="F3398" s="94">
        <v>9.415262979116E12</v>
      </c>
      <c r="G3398" s="95" t="s">
        <v>3290</v>
      </c>
      <c r="H3398" s="95" t="s">
        <v>57</v>
      </c>
      <c r="I3398" s="96">
        <v>6.0</v>
      </c>
      <c r="J3398" s="96">
        <v>0.0</v>
      </c>
      <c r="K3398" s="98">
        <f t="shared" si="4"/>
        <v>6</v>
      </c>
      <c r="L3398" s="99" t="s">
        <v>7019</v>
      </c>
      <c r="M3398" s="100" t="s">
        <v>7042</v>
      </c>
      <c r="N3398" s="101" t="str">
        <f t="shared" si="139"/>
        <v>TRBA23560279415262979116</v>
      </c>
      <c r="O3398" s="128"/>
      <c r="P3398" s="145">
        <v>6.0</v>
      </c>
      <c r="Q3398" s="103">
        <f t="shared" si="166"/>
        <v>0</v>
      </c>
      <c r="R3398" s="161" t="s">
        <v>7043</v>
      </c>
      <c r="S3398" s="105"/>
      <c r="T3398" s="106"/>
      <c r="U3398" s="107"/>
      <c r="V3398" s="108" t="s">
        <v>756</v>
      </c>
      <c r="W3398" s="109" t="s">
        <v>1908</v>
      </c>
      <c r="X3398" s="110" t="str">
        <f t="shared" si="176"/>
        <v/>
      </c>
      <c r="Y3398" s="110" t="str">
        <f t="shared" si="180"/>
        <v>Siêu thị</v>
      </c>
      <c r="Z3398" s="139" t="str">
        <f t="shared" si="179"/>
        <v/>
      </c>
      <c r="AA3398" s="109" t="s">
        <v>802</v>
      </c>
      <c r="AB3398" s="106"/>
      <c r="AC3398" s="158"/>
      <c r="AD3398" s="160"/>
      <c r="AE3398" s="127"/>
      <c r="AF3398" s="113"/>
      <c r="AG3398" s="165" t="str">
        <f t="array" ref="AG3398">XLOOKUP(F3398,'CLV2'!A:A,'CLV2'!E:E)</f>
        <v>2.DAIRY</v>
      </c>
      <c r="AH3398" s="115" t="str">
        <f t="array" ref="AH3398">XLOOKUP(F3398,'CLV2'!A:A,'CLV2'!F:F)</f>
        <v>3.BUTTER AND CHEESE</v>
      </c>
      <c r="AI3398" s="115" t="str">
        <f t="shared" si="8"/>
        <v>Pack</v>
      </c>
      <c r="AJ3398" s="116">
        <f t="shared" si="9"/>
        <v>1</v>
      </c>
      <c r="AK3398" s="117" t="str">
        <f t="array" ref="AK3398">XLOOKUP(F3398,'GIÁ'!A:A,'GIÁ'!D:D)</f>
        <v>51463.01</v>
      </c>
      <c r="AL3398" s="118">
        <f t="shared" si="10"/>
        <v>308778.06</v>
      </c>
      <c r="AM3398" s="118">
        <f t="shared" si="11"/>
        <v>0</v>
      </c>
      <c r="AN3398" s="119">
        <f t="shared" si="12"/>
        <v>308778.06</v>
      </c>
      <c r="AO3398" s="118">
        <f t="shared" si="13"/>
        <v>0</v>
      </c>
      <c r="AP3398" s="121">
        <f t="shared" si="14"/>
        <v>0</v>
      </c>
      <c r="AQ3398" s="122"/>
      <c r="AR3398" s="119"/>
    </row>
    <row r="3399" ht="22.5" customHeight="1">
      <c r="A3399" s="89">
        <v>46233.0</v>
      </c>
      <c r="B3399" s="90">
        <v>0.5625</v>
      </c>
      <c r="C3399" s="91" t="s">
        <v>1087</v>
      </c>
      <c r="D3399" s="129" t="str">
        <f t="array" ref="D3399">XLOOKUP(C3399,'DS ST'!A:A,'DS ST'!B:B)</f>
        <v>A235</v>
      </c>
      <c r="E3399" s="94" t="str">
        <f t="array" ref="E3399">XLOOKUP($F3399,'GIÁ'!$A:$A,'GIÁ'!$E:$E)</f>
        <v>MÁT</v>
      </c>
      <c r="F3399" s="94">
        <v>8.934673303521E12</v>
      </c>
      <c r="G3399" s="95" t="s">
        <v>1610</v>
      </c>
      <c r="H3399" s="95" t="s">
        <v>1197</v>
      </c>
      <c r="I3399" s="96">
        <v>6.0</v>
      </c>
      <c r="J3399" s="96">
        <v>0.0</v>
      </c>
      <c r="K3399" s="98">
        <f t="shared" si="4"/>
        <v>6</v>
      </c>
      <c r="L3399" s="99" t="s">
        <v>7019</v>
      </c>
      <c r="M3399" s="100" t="s">
        <v>7042</v>
      </c>
      <c r="N3399" s="101" t="str">
        <f t="shared" si="139"/>
        <v>TRBA23560278934673303521</v>
      </c>
      <c r="O3399" s="128"/>
      <c r="P3399" s="100"/>
      <c r="Q3399" s="103">
        <f t="shared" si="166"/>
        <v>6</v>
      </c>
      <c r="R3399" s="161"/>
      <c r="S3399" s="105"/>
      <c r="T3399" s="106"/>
      <c r="U3399" s="107"/>
      <c r="V3399" s="108" t="s">
        <v>756</v>
      </c>
      <c r="W3399" s="109" t="s">
        <v>1312</v>
      </c>
      <c r="X3399" s="110" t="str">
        <f t="shared" si="176"/>
        <v/>
      </c>
      <c r="Y3399" s="110" t="str">
        <f t="shared" si="180"/>
        <v/>
      </c>
      <c r="Z3399" s="139" t="str">
        <f t="shared" si="179"/>
        <v>Chưa xác định</v>
      </c>
      <c r="AA3399" s="109" t="s">
        <v>5260</v>
      </c>
      <c r="AB3399" s="106"/>
      <c r="AC3399" s="158"/>
      <c r="AD3399" s="160"/>
      <c r="AE3399" s="127"/>
      <c r="AF3399" s="113"/>
      <c r="AG3399" s="165" t="str">
        <f t="array" ref="AG3399">XLOOKUP(F3399,'CLV2'!A:A,'CLV2'!E:E)</f>
        <v>2.DAIRY</v>
      </c>
      <c r="AH3399" s="115" t="str">
        <f t="array" ref="AH3399">XLOOKUP(F3399,'CLV2'!A:A,'CLV2'!F:F)</f>
        <v>3.DRINKING YOGURT</v>
      </c>
      <c r="AI3399" s="115" t="str">
        <f t="shared" si="8"/>
        <v>Pack</v>
      </c>
      <c r="AJ3399" s="116">
        <f t="shared" si="9"/>
        <v>1</v>
      </c>
      <c r="AK3399" s="117" t="str">
        <f t="array" ref="AK3399">XLOOKUP(F3399,'GIÁ'!A:A,'GIÁ'!D:D)</f>
        <v>25770.04</v>
      </c>
      <c r="AL3399" s="118">
        <f t="shared" si="10"/>
        <v>154620.24</v>
      </c>
      <c r="AM3399" s="118">
        <f t="shared" si="11"/>
        <v>0</v>
      </c>
      <c r="AN3399" s="119">
        <f t="shared" si="12"/>
        <v>0</v>
      </c>
      <c r="AO3399" s="118">
        <f t="shared" si="13"/>
        <v>0</v>
      </c>
      <c r="AP3399" s="121">
        <f t="shared" si="14"/>
        <v>154620.24</v>
      </c>
      <c r="AQ3399" s="122"/>
      <c r="AR3399" s="119"/>
    </row>
    <row r="3400" ht="22.5" customHeight="1">
      <c r="A3400" s="89">
        <v>46233.0</v>
      </c>
      <c r="B3400" s="90">
        <v>0.5625</v>
      </c>
      <c r="C3400" s="91" t="s">
        <v>1087</v>
      </c>
      <c r="D3400" s="129" t="str">
        <f t="array" ref="D3400">XLOOKUP(C3400,'DS ST'!A:A,'DS ST'!B:B)</f>
        <v>A235</v>
      </c>
      <c r="E3400" s="94" t="str">
        <f t="array" ref="E3400">XLOOKUP($F3400,'GIÁ'!$A:$A,'GIÁ'!$E:$E)</f>
        <v>MÁT</v>
      </c>
      <c r="F3400" s="94">
        <v>8.850393991865E12</v>
      </c>
      <c r="G3400" s="95" t="s">
        <v>1512</v>
      </c>
      <c r="H3400" s="95" t="s">
        <v>57</v>
      </c>
      <c r="I3400" s="96">
        <v>24.0</v>
      </c>
      <c r="J3400" s="96">
        <v>0.0</v>
      </c>
      <c r="K3400" s="98">
        <f t="shared" si="4"/>
        <v>24</v>
      </c>
      <c r="L3400" s="99" t="s">
        <v>7019</v>
      </c>
      <c r="M3400" s="100" t="s">
        <v>7044</v>
      </c>
      <c r="N3400" s="101" t="str">
        <f t="shared" si="139"/>
        <v>TRBA23560298850393991865</v>
      </c>
      <c r="O3400" s="128"/>
      <c r="P3400" s="100"/>
      <c r="Q3400" s="103">
        <f t="shared" si="166"/>
        <v>24</v>
      </c>
      <c r="R3400" s="161"/>
      <c r="S3400" s="105"/>
      <c r="T3400" s="106"/>
      <c r="U3400" s="107"/>
      <c r="V3400" s="108" t="s">
        <v>756</v>
      </c>
      <c r="W3400" s="109" t="s">
        <v>1312</v>
      </c>
      <c r="X3400" s="110" t="str">
        <f t="shared" si="176"/>
        <v/>
      </c>
      <c r="Y3400" s="110" t="str">
        <f t="shared" si="180"/>
        <v/>
      </c>
      <c r="Z3400" s="139" t="str">
        <f t="shared" si="179"/>
        <v>Chưa xác định</v>
      </c>
      <c r="AA3400" s="109" t="s">
        <v>5260</v>
      </c>
      <c r="AB3400" s="106"/>
      <c r="AC3400" s="158"/>
      <c r="AD3400" s="160"/>
      <c r="AE3400" s="127"/>
      <c r="AF3400" s="113"/>
      <c r="AG3400" s="165" t="str">
        <f t="array" ref="AG3400">XLOOKUP(F3400,'CLV2'!A:A,'CLV2'!E:E)</f>
        <v>2.DAIRY</v>
      </c>
      <c r="AH3400" s="115" t="str">
        <f t="array" ref="AH3400">XLOOKUP(F3400,'CLV2'!A:A,'CLV2'!F:F)</f>
        <v>3.DRINKING YOGURT</v>
      </c>
      <c r="AI3400" s="115" t="str">
        <f t="shared" si="8"/>
        <v>Pack</v>
      </c>
      <c r="AJ3400" s="116">
        <f t="shared" si="9"/>
        <v>1</v>
      </c>
      <c r="AK3400" s="117" t="str">
        <f t="array" ref="AK3400">XLOOKUP(F3400,'GIÁ'!A:A,'GIÁ'!D:D)</f>
        <v>4585.49</v>
      </c>
      <c r="AL3400" s="118">
        <f t="shared" si="10"/>
        <v>110051.76</v>
      </c>
      <c r="AM3400" s="118">
        <f t="shared" si="11"/>
        <v>0</v>
      </c>
      <c r="AN3400" s="119">
        <f t="shared" si="12"/>
        <v>0</v>
      </c>
      <c r="AO3400" s="118">
        <f t="shared" si="13"/>
        <v>0</v>
      </c>
      <c r="AP3400" s="121">
        <f t="shared" si="14"/>
        <v>110051.76</v>
      </c>
      <c r="AQ3400" s="122"/>
      <c r="AR3400" s="119"/>
    </row>
    <row r="3401" ht="22.5" customHeight="1">
      <c r="A3401" s="89">
        <v>46233.0</v>
      </c>
      <c r="B3401" s="90">
        <v>0.5625</v>
      </c>
      <c r="C3401" s="91" t="s">
        <v>1087</v>
      </c>
      <c r="D3401" s="129" t="str">
        <f t="array" ref="D3401">XLOOKUP(C3401,'DS ST'!A:A,'DS ST'!B:B)</f>
        <v>A235</v>
      </c>
      <c r="E3401" s="94" t="str">
        <f t="array" ref="E3401">XLOOKUP($F3401,'GIÁ'!$A:$A,'GIÁ'!$E:$E)</f>
        <v>MÁT</v>
      </c>
      <c r="F3401" s="94">
        <v>8.934673300179E12</v>
      </c>
      <c r="G3401" s="95" t="s">
        <v>1592</v>
      </c>
      <c r="H3401" s="95" t="s">
        <v>1197</v>
      </c>
      <c r="I3401" s="96">
        <v>6.0</v>
      </c>
      <c r="J3401" s="96">
        <v>0.0</v>
      </c>
      <c r="K3401" s="98">
        <f t="shared" si="4"/>
        <v>6</v>
      </c>
      <c r="L3401" s="99" t="s">
        <v>7019</v>
      </c>
      <c r="M3401" s="100" t="s">
        <v>2020</v>
      </c>
      <c r="N3401" s="101" t="str">
        <f t="shared" si="139"/>
        <v>TRBA23560328934673300179</v>
      </c>
      <c r="O3401" s="128"/>
      <c r="P3401" s="145">
        <v>6.0</v>
      </c>
      <c r="Q3401" s="103">
        <f t="shared" si="166"/>
        <v>0</v>
      </c>
      <c r="R3401" s="161" t="s">
        <v>2022</v>
      </c>
      <c r="S3401" s="105"/>
      <c r="T3401" s="106"/>
      <c r="U3401" s="107"/>
      <c r="V3401" s="108" t="s">
        <v>756</v>
      </c>
      <c r="W3401" s="109" t="s">
        <v>1908</v>
      </c>
      <c r="X3401" s="110" t="str">
        <f t="shared" si="176"/>
        <v/>
      </c>
      <c r="Y3401" s="110" t="str">
        <f t="shared" si="180"/>
        <v>Siêu thị</v>
      </c>
      <c r="Z3401" s="139" t="str">
        <f t="shared" si="179"/>
        <v/>
      </c>
      <c r="AA3401" s="109" t="s">
        <v>802</v>
      </c>
      <c r="AB3401" s="106"/>
      <c r="AC3401" s="158"/>
      <c r="AD3401" s="160"/>
      <c r="AE3401" s="127"/>
      <c r="AF3401" s="113"/>
      <c r="AG3401" s="165" t="str">
        <f t="array" ref="AG3401">XLOOKUP(F3401,'CLV2'!A:A,'CLV2'!E:E)</f>
        <v>2.DAIRY</v>
      </c>
      <c r="AH3401" s="115" t="str">
        <f t="array" ref="AH3401">XLOOKUP(F3401,'CLV2'!A:A,'CLV2'!F:F)</f>
        <v>3.DRINKING YOGURT</v>
      </c>
      <c r="AI3401" s="115" t="str">
        <f t="shared" si="8"/>
        <v>Pack</v>
      </c>
      <c r="AJ3401" s="116">
        <f t="shared" si="9"/>
        <v>1</v>
      </c>
      <c r="AK3401" s="117" t="str">
        <f t="array" ref="AK3401">XLOOKUP(F3401,'GIÁ'!A:A,'GIÁ'!D:D)</f>
        <v>25319.06</v>
      </c>
      <c r="AL3401" s="118">
        <f t="shared" si="10"/>
        <v>151914.36</v>
      </c>
      <c r="AM3401" s="118">
        <f t="shared" si="11"/>
        <v>0</v>
      </c>
      <c r="AN3401" s="119">
        <f t="shared" si="12"/>
        <v>151914.36</v>
      </c>
      <c r="AO3401" s="118">
        <f t="shared" si="13"/>
        <v>0</v>
      </c>
      <c r="AP3401" s="121">
        <f t="shared" si="14"/>
        <v>0</v>
      </c>
      <c r="AQ3401" s="122"/>
      <c r="AR3401" s="119"/>
    </row>
    <row r="3402" ht="22.5" customHeight="1">
      <c r="A3402" s="89">
        <v>46233.0</v>
      </c>
      <c r="B3402" s="90">
        <v>0.5625</v>
      </c>
      <c r="C3402" s="91" t="s">
        <v>1087</v>
      </c>
      <c r="D3402" s="129" t="str">
        <f t="array" ref="D3402">XLOOKUP(C3402,'DS ST'!A:A,'DS ST'!B:B)</f>
        <v>A235</v>
      </c>
      <c r="E3402" s="94" t="str">
        <f t="array" ref="E3402">XLOOKUP($F3402,'GIÁ'!$A:$A,'GIÁ'!$E:$E)</f>
        <v>MÁT</v>
      </c>
      <c r="F3402" s="94">
        <v>8.93467360682E12</v>
      </c>
      <c r="G3402" s="95" t="s">
        <v>1693</v>
      </c>
      <c r="H3402" s="95" t="s">
        <v>57</v>
      </c>
      <c r="I3402" s="96">
        <v>36.0</v>
      </c>
      <c r="J3402" s="96">
        <v>0.0</v>
      </c>
      <c r="K3402" s="98">
        <f t="shared" si="4"/>
        <v>36</v>
      </c>
      <c r="L3402" s="99" t="s">
        <v>7019</v>
      </c>
      <c r="M3402" s="100" t="s">
        <v>2020</v>
      </c>
      <c r="N3402" s="101" t="str">
        <f t="shared" si="139"/>
        <v>TRBA23560328934673606820</v>
      </c>
      <c r="O3402" s="128"/>
      <c r="P3402" s="145">
        <v>36.0</v>
      </c>
      <c r="Q3402" s="103">
        <f t="shared" si="166"/>
        <v>0</v>
      </c>
      <c r="R3402" s="161" t="s">
        <v>2022</v>
      </c>
      <c r="S3402" s="105"/>
      <c r="T3402" s="106"/>
      <c r="U3402" s="107"/>
      <c r="V3402" s="108" t="s">
        <v>756</v>
      </c>
      <c r="W3402" s="109" t="s">
        <v>1908</v>
      </c>
      <c r="X3402" s="110" t="str">
        <f t="shared" si="176"/>
        <v/>
      </c>
      <c r="Y3402" s="110" t="str">
        <f t="shared" si="180"/>
        <v>Siêu thị</v>
      </c>
      <c r="Z3402" s="139" t="str">
        <f t="shared" si="179"/>
        <v/>
      </c>
      <c r="AA3402" s="109" t="s">
        <v>802</v>
      </c>
      <c r="AB3402" s="106"/>
      <c r="AC3402" s="158"/>
      <c r="AD3402" s="160"/>
      <c r="AE3402" s="127"/>
      <c r="AF3402" s="113"/>
      <c r="AG3402" s="165" t="str">
        <f t="array" ref="AG3402">XLOOKUP(F3402,'CLV2'!A:A,'CLV2'!E:E)</f>
        <v>2.DAIRY</v>
      </c>
      <c r="AH3402" s="115" t="str">
        <f t="array" ref="AH3402">XLOOKUP(F3402,'CLV2'!A:A,'CLV2'!F:F)</f>
        <v>3.YOGURT</v>
      </c>
      <c r="AI3402" s="115" t="str">
        <f t="shared" si="8"/>
        <v>Pack</v>
      </c>
      <c r="AJ3402" s="116">
        <f t="shared" si="9"/>
        <v>1</v>
      </c>
      <c r="AK3402" s="117" t="str">
        <f t="array" ref="AK3402">XLOOKUP(F3402,'GIÁ'!A:A,'GIÁ'!D:D)</f>
        <v>5402.30</v>
      </c>
      <c r="AL3402" s="118">
        <f t="shared" si="10"/>
        <v>194482.8</v>
      </c>
      <c r="AM3402" s="118">
        <f t="shared" si="11"/>
        <v>0</v>
      </c>
      <c r="AN3402" s="119">
        <f t="shared" si="12"/>
        <v>194482.8</v>
      </c>
      <c r="AO3402" s="118">
        <f t="shared" si="13"/>
        <v>0</v>
      </c>
      <c r="AP3402" s="121">
        <f t="shared" si="14"/>
        <v>0</v>
      </c>
      <c r="AQ3402" s="122"/>
      <c r="AR3402" s="119"/>
    </row>
    <row r="3403" ht="22.5" customHeight="1">
      <c r="A3403" s="89">
        <v>46233.0</v>
      </c>
      <c r="B3403" s="90">
        <v>0.5625</v>
      </c>
      <c r="C3403" s="91" t="s">
        <v>1087</v>
      </c>
      <c r="D3403" s="129" t="str">
        <f t="array" ref="D3403">XLOOKUP(C3403,'DS ST'!A:A,'DS ST'!B:B)</f>
        <v>A235</v>
      </c>
      <c r="E3403" s="94" t="str">
        <f t="array" ref="E3403">XLOOKUP($F3403,'GIÁ'!$A:$A,'GIÁ'!$E:$E)</f>
        <v>MÁT</v>
      </c>
      <c r="F3403" s="94">
        <v>8.934673601825E12</v>
      </c>
      <c r="G3403" s="95" t="s">
        <v>1687</v>
      </c>
      <c r="H3403" s="95" t="s">
        <v>57</v>
      </c>
      <c r="I3403" s="96">
        <v>32.0</v>
      </c>
      <c r="J3403" s="96">
        <v>0.0</v>
      </c>
      <c r="K3403" s="98">
        <f t="shared" si="4"/>
        <v>32</v>
      </c>
      <c r="L3403" s="99" t="s">
        <v>7019</v>
      </c>
      <c r="M3403" s="100" t="s">
        <v>2020</v>
      </c>
      <c r="N3403" s="101" t="str">
        <f t="shared" si="139"/>
        <v>TRBA23560328934673601825</v>
      </c>
      <c r="O3403" s="128"/>
      <c r="P3403" s="100">
        <f t="array" ref="P3403">XLOOKUP(N3403,'Hàng không đạt chất lượng'!F:F,'Hàng không đạt chất lượng'!I:I)</f>
        <v>28</v>
      </c>
      <c r="Q3403" s="103">
        <f t="shared" si="166"/>
        <v>4</v>
      </c>
      <c r="R3403" s="161" t="s">
        <v>2022</v>
      </c>
      <c r="S3403" s="105"/>
      <c r="T3403" s="106"/>
      <c r="U3403" s="107"/>
      <c r="V3403" s="108" t="s">
        <v>756</v>
      </c>
      <c r="W3403" s="109" t="s">
        <v>1312</v>
      </c>
      <c r="X3403" s="110" t="str">
        <f t="shared" si="176"/>
        <v/>
      </c>
      <c r="Y3403" s="109" t="s">
        <v>511</v>
      </c>
      <c r="Z3403" s="139" t="str">
        <f t="shared" si="179"/>
        <v>Chưa xác định</v>
      </c>
      <c r="AA3403" s="109" t="s">
        <v>5260</v>
      </c>
      <c r="AB3403" s="106"/>
      <c r="AC3403" s="158"/>
      <c r="AD3403" s="160"/>
      <c r="AE3403" s="127"/>
      <c r="AF3403" s="113"/>
      <c r="AG3403" s="165" t="str">
        <f t="array" ref="AG3403">XLOOKUP(F3403,'CLV2'!A:A,'CLV2'!E:E)</f>
        <v>2.DAIRY</v>
      </c>
      <c r="AH3403" s="115" t="str">
        <f t="array" ref="AH3403">XLOOKUP(F3403,'CLV2'!A:A,'CLV2'!F:F)</f>
        <v>3.YOGURT</v>
      </c>
      <c r="AI3403" s="115" t="str">
        <f t="shared" si="8"/>
        <v>Pack</v>
      </c>
      <c r="AJ3403" s="116">
        <f t="shared" si="9"/>
        <v>1</v>
      </c>
      <c r="AK3403" s="117" t="str">
        <f t="array" ref="AK3403">XLOOKUP(F3403,'GIÁ'!A:A,'GIÁ'!D:D)</f>
        <v>6731.41</v>
      </c>
      <c r="AL3403" s="118">
        <f t="shared" si="10"/>
        <v>215405.12</v>
      </c>
      <c r="AM3403" s="118">
        <f t="shared" si="11"/>
        <v>0</v>
      </c>
      <c r="AN3403" s="119">
        <f t="shared" si="12"/>
        <v>188479.48</v>
      </c>
      <c r="AO3403" s="118">
        <f t="shared" si="13"/>
        <v>0</v>
      </c>
      <c r="AP3403" s="121">
        <f t="shared" si="14"/>
        <v>26925.64</v>
      </c>
      <c r="AQ3403" s="122"/>
      <c r="AR3403" s="119"/>
    </row>
    <row r="3404" ht="22.5" customHeight="1">
      <c r="A3404" s="89">
        <v>46233.0</v>
      </c>
      <c r="B3404" s="90">
        <v>0.5625</v>
      </c>
      <c r="C3404" s="91" t="s">
        <v>1087</v>
      </c>
      <c r="D3404" s="129" t="str">
        <f t="array" ref="D3404">XLOOKUP(C3404,'DS ST'!A:A,'DS ST'!B:B)</f>
        <v>A235</v>
      </c>
      <c r="E3404" s="94" t="str">
        <f t="array" ref="E3404">XLOOKUP($F3404,'GIÁ'!$A:$A,'GIÁ'!$E:$E)</f>
        <v>MÁT</v>
      </c>
      <c r="F3404" s="94">
        <v>8.934673500432E12</v>
      </c>
      <c r="G3404" s="95" t="s">
        <v>1641</v>
      </c>
      <c r="H3404" s="95" t="s">
        <v>57</v>
      </c>
      <c r="I3404" s="96">
        <v>24.0</v>
      </c>
      <c r="J3404" s="96">
        <v>0.0</v>
      </c>
      <c r="K3404" s="98">
        <f t="shared" si="4"/>
        <v>24</v>
      </c>
      <c r="L3404" s="99" t="s">
        <v>7019</v>
      </c>
      <c r="M3404" s="100" t="s">
        <v>2020</v>
      </c>
      <c r="N3404" s="101" t="str">
        <f t="shared" si="139"/>
        <v>TRBA23560328934673500432</v>
      </c>
      <c r="O3404" s="128"/>
      <c r="P3404" s="100">
        <f t="array" ref="P3404">XLOOKUP(N3404,'Hàng không đạt chất lượng'!F:F,'Hàng không đạt chất lượng'!I:I)</f>
        <v>1</v>
      </c>
      <c r="Q3404" s="103">
        <f t="shared" si="166"/>
        <v>23</v>
      </c>
      <c r="R3404" s="161" t="s">
        <v>2022</v>
      </c>
      <c r="S3404" s="105"/>
      <c r="T3404" s="106"/>
      <c r="U3404" s="107"/>
      <c r="V3404" s="108" t="s">
        <v>756</v>
      </c>
      <c r="W3404" s="109" t="s">
        <v>1312</v>
      </c>
      <c r="X3404" s="110" t="str">
        <f t="shared" si="176"/>
        <v/>
      </c>
      <c r="Y3404" s="109" t="s">
        <v>511</v>
      </c>
      <c r="Z3404" s="139" t="str">
        <f t="shared" si="179"/>
        <v>Chưa xác định</v>
      </c>
      <c r="AA3404" s="109" t="s">
        <v>5260</v>
      </c>
      <c r="AB3404" s="106"/>
      <c r="AC3404" s="158"/>
      <c r="AD3404" s="160"/>
      <c r="AE3404" s="127"/>
      <c r="AF3404" s="113"/>
      <c r="AG3404" s="165" t="str">
        <f t="array" ref="AG3404">XLOOKUP(F3404,'CLV2'!A:A,'CLV2'!E:E)</f>
        <v>2.DAIRY</v>
      </c>
      <c r="AH3404" s="115" t="str">
        <f t="array" ref="AH3404">XLOOKUP(F3404,'CLV2'!A:A,'CLV2'!F:F)</f>
        <v>3.YOGURT</v>
      </c>
      <c r="AI3404" s="115" t="str">
        <f t="shared" si="8"/>
        <v>Pack</v>
      </c>
      <c r="AJ3404" s="116">
        <f t="shared" si="9"/>
        <v>1</v>
      </c>
      <c r="AK3404" s="117" t="str">
        <f t="array" ref="AK3404">XLOOKUP(F3404,'GIÁ'!A:A,'GIÁ'!D:D)</f>
        <v>7419.46</v>
      </c>
      <c r="AL3404" s="118">
        <f t="shared" si="10"/>
        <v>178067.04</v>
      </c>
      <c r="AM3404" s="118">
        <f t="shared" si="11"/>
        <v>0</v>
      </c>
      <c r="AN3404" s="119">
        <f t="shared" si="12"/>
        <v>7419.46</v>
      </c>
      <c r="AO3404" s="118">
        <f t="shared" si="13"/>
        <v>0</v>
      </c>
      <c r="AP3404" s="121">
        <f t="shared" si="14"/>
        <v>170647.58</v>
      </c>
      <c r="AQ3404" s="122"/>
      <c r="AR3404" s="119"/>
    </row>
    <row r="3405" ht="22.5" customHeight="1">
      <c r="A3405" s="89">
        <v>46233.0</v>
      </c>
      <c r="B3405" s="90">
        <v>0.5625</v>
      </c>
      <c r="C3405" s="91" t="s">
        <v>1087</v>
      </c>
      <c r="D3405" s="129" t="str">
        <f t="array" ref="D3405">XLOOKUP(C3405,'DS ST'!A:A,'DS ST'!B:B)</f>
        <v>A235</v>
      </c>
      <c r="E3405" s="94" t="str">
        <f t="array" ref="E3405">XLOOKUP($F3405,'GIÁ'!$A:$A,'GIÁ'!$E:$E)</f>
        <v>MÁT</v>
      </c>
      <c r="F3405" s="94">
        <v>8.935101608072E12</v>
      </c>
      <c r="G3405" s="95" t="s">
        <v>1889</v>
      </c>
      <c r="H3405" s="95" t="s">
        <v>224</v>
      </c>
      <c r="I3405" s="96">
        <v>4.0</v>
      </c>
      <c r="J3405" s="96">
        <v>0.0</v>
      </c>
      <c r="K3405" s="98">
        <f t="shared" si="4"/>
        <v>4</v>
      </c>
      <c r="L3405" s="99" t="s">
        <v>7019</v>
      </c>
      <c r="M3405" s="100" t="s">
        <v>2020</v>
      </c>
      <c r="N3405" s="101" t="str">
        <f t="shared" si="139"/>
        <v>TRBA23560328935101608072</v>
      </c>
      <c r="O3405" s="128"/>
      <c r="P3405" s="145">
        <v>4.0</v>
      </c>
      <c r="Q3405" s="103">
        <f t="shared" si="166"/>
        <v>0</v>
      </c>
      <c r="R3405" s="161" t="s">
        <v>2022</v>
      </c>
      <c r="S3405" s="105"/>
      <c r="T3405" s="106"/>
      <c r="U3405" s="107"/>
      <c r="V3405" s="108" t="s">
        <v>756</v>
      </c>
      <c r="W3405" s="109" t="s">
        <v>1908</v>
      </c>
      <c r="X3405" s="110" t="str">
        <f t="shared" si="176"/>
        <v/>
      </c>
      <c r="Y3405" s="110" t="str">
        <f t="shared" ref="Y3405:Y3407" si="181">IF(AND(N(P3405)&gt;0,OR(W3405="DC giao bù",W3405="VT giao sai điểm",W3405="ST nhập thiếu",W3405="DC pick sai",W3405="ST kiểm sai QT",W3405="ST thông tin sai/không phản hồi",W3405="DC thao tác sai")),"Siêu thị","")</f>
        <v>Siêu thị</v>
      </c>
      <c r="Z3405" s="139" t="str">
        <f t="shared" si="179"/>
        <v/>
      </c>
      <c r="AA3405" s="109" t="s">
        <v>802</v>
      </c>
      <c r="AB3405" s="106"/>
      <c r="AC3405" s="158"/>
      <c r="AD3405" s="160"/>
      <c r="AE3405" s="127"/>
      <c r="AF3405" s="113"/>
      <c r="AG3405" s="165" t="str">
        <f t="array" ref="AG3405">XLOOKUP(F3405,'CLV2'!A:A,'CLV2'!E:E)</f>
        <v>2.CHILLED FOODS</v>
      </c>
      <c r="AH3405" s="115" t="str">
        <f t="array" ref="AH3405">XLOOKUP(F3405,'CLV2'!A:A,'CLV2'!F:F)</f>
        <v>3.HAM AND SAUSAGES</v>
      </c>
      <c r="AI3405" s="115" t="str">
        <f t="shared" si="8"/>
        <v>Pack</v>
      </c>
      <c r="AJ3405" s="116">
        <f t="shared" si="9"/>
        <v>1</v>
      </c>
      <c r="AK3405" s="117" t="str">
        <f t="array" ref="AK3405">XLOOKUP(F3405,'GIÁ'!A:A,'GIÁ'!D:D)</f>
        <v>39772.95</v>
      </c>
      <c r="AL3405" s="118">
        <f t="shared" si="10"/>
        <v>159091.8</v>
      </c>
      <c r="AM3405" s="118">
        <f t="shared" si="11"/>
        <v>0</v>
      </c>
      <c r="AN3405" s="119">
        <f t="shared" si="12"/>
        <v>159091.8</v>
      </c>
      <c r="AO3405" s="118">
        <f t="shared" si="13"/>
        <v>0</v>
      </c>
      <c r="AP3405" s="121">
        <f t="shared" si="14"/>
        <v>0</v>
      </c>
      <c r="AQ3405" s="122"/>
      <c r="AR3405" s="119"/>
    </row>
    <row r="3406" ht="22.5" customHeight="1">
      <c r="A3406" s="89">
        <v>46233.0</v>
      </c>
      <c r="B3406" s="90">
        <v>0.5625</v>
      </c>
      <c r="C3406" s="91" t="s">
        <v>1087</v>
      </c>
      <c r="D3406" s="129" t="str">
        <f t="array" ref="D3406">XLOOKUP(C3406,'DS ST'!A:A,'DS ST'!B:B)</f>
        <v>A235</v>
      </c>
      <c r="E3406" s="94" t="str">
        <f t="array" ref="E3406">XLOOKUP($F3406,'GIÁ'!$A:$A,'GIÁ'!$E:$E)</f>
        <v>MÁT</v>
      </c>
      <c r="F3406" s="94">
        <v>8.936077114369E12</v>
      </c>
      <c r="G3406" s="95" t="s">
        <v>2381</v>
      </c>
      <c r="H3406" s="95" t="s">
        <v>224</v>
      </c>
      <c r="I3406" s="96">
        <v>6.0</v>
      </c>
      <c r="J3406" s="96">
        <v>0.0</v>
      </c>
      <c r="K3406" s="98">
        <f t="shared" si="4"/>
        <v>6</v>
      </c>
      <c r="L3406" s="99" t="s">
        <v>7019</v>
      </c>
      <c r="M3406" s="100" t="s">
        <v>2020</v>
      </c>
      <c r="N3406" s="101" t="str">
        <f t="shared" si="139"/>
        <v>TRBA23560328936077114369</v>
      </c>
      <c r="O3406" s="128"/>
      <c r="P3406" s="145">
        <v>6.0</v>
      </c>
      <c r="Q3406" s="103">
        <f t="shared" si="166"/>
        <v>0</v>
      </c>
      <c r="R3406" s="161" t="s">
        <v>7041</v>
      </c>
      <c r="S3406" s="105"/>
      <c r="T3406" s="106"/>
      <c r="U3406" s="107"/>
      <c r="V3406" s="108" t="s">
        <v>756</v>
      </c>
      <c r="W3406" s="109" t="s">
        <v>1908</v>
      </c>
      <c r="X3406" s="110" t="str">
        <f t="shared" si="176"/>
        <v/>
      </c>
      <c r="Y3406" s="110" t="str">
        <f t="shared" si="181"/>
        <v>Siêu thị</v>
      </c>
      <c r="Z3406" s="139" t="str">
        <f t="shared" si="179"/>
        <v/>
      </c>
      <c r="AA3406" s="109" t="s">
        <v>802</v>
      </c>
      <c r="AB3406" s="106"/>
      <c r="AC3406" s="158"/>
      <c r="AD3406" s="160"/>
      <c r="AE3406" s="127"/>
      <c r="AF3406" s="113"/>
      <c r="AG3406" s="165" t="str">
        <f t="array" ref="AG3406">XLOOKUP(F3406,'CLV2'!A:A,'CLV2'!E:E)</f>
        <v>2.CHILLED FOODS</v>
      </c>
      <c r="AH3406" s="115" t="str">
        <f t="array" ref="AH3406">XLOOKUP(F3406,'CLV2'!A:A,'CLV2'!F:F)</f>
        <v>3.OTHER CHILLED PRODUCTS</v>
      </c>
      <c r="AI3406" s="115" t="str">
        <f t="shared" si="8"/>
        <v>Pack</v>
      </c>
      <c r="AJ3406" s="116">
        <f t="shared" si="9"/>
        <v>1</v>
      </c>
      <c r="AK3406" s="117" t="str">
        <f t="array" ref="AK3406">XLOOKUP(F3406,'GIÁ'!A:A,'GIÁ'!D:D)</f>
        <v>32293.79</v>
      </c>
      <c r="AL3406" s="118">
        <f t="shared" si="10"/>
        <v>193762.74</v>
      </c>
      <c r="AM3406" s="118">
        <f t="shared" si="11"/>
        <v>0</v>
      </c>
      <c r="AN3406" s="119">
        <f t="shared" si="12"/>
        <v>193762.74</v>
      </c>
      <c r="AO3406" s="118">
        <f t="shared" si="13"/>
        <v>0</v>
      </c>
      <c r="AP3406" s="121">
        <f t="shared" si="14"/>
        <v>0</v>
      </c>
      <c r="AQ3406" s="122"/>
      <c r="AR3406" s="119"/>
    </row>
    <row r="3407" ht="22.5" customHeight="1">
      <c r="A3407" s="89">
        <v>46233.0</v>
      </c>
      <c r="B3407" s="90">
        <v>0.5625</v>
      </c>
      <c r="C3407" s="91" t="s">
        <v>1087</v>
      </c>
      <c r="D3407" s="129" t="str">
        <f t="array" ref="D3407">XLOOKUP(C3407,'DS ST'!A:A,'DS ST'!B:B)</f>
        <v>A235</v>
      </c>
      <c r="E3407" s="94" t="str">
        <f t="array" ref="E3407">XLOOKUP($F3407,'GIÁ'!$A:$A,'GIÁ'!$E:$E)</f>
        <v>MÁT</v>
      </c>
      <c r="F3407" s="94">
        <v>3.073781203875E12</v>
      </c>
      <c r="G3407" s="95" t="s">
        <v>1116</v>
      </c>
      <c r="H3407" s="95" t="s">
        <v>57</v>
      </c>
      <c r="I3407" s="96">
        <v>6.0</v>
      </c>
      <c r="J3407" s="96">
        <v>0.0</v>
      </c>
      <c r="K3407" s="98">
        <f t="shared" si="4"/>
        <v>6</v>
      </c>
      <c r="L3407" s="99" t="s">
        <v>7019</v>
      </c>
      <c r="M3407" s="100" t="s">
        <v>2020</v>
      </c>
      <c r="N3407" s="101" t="str">
        <f t="shared" si="139"/>
        <v>TRBA23560323073781203875</v>
      </c>
      <c r="O3407" s="128"/>
      <c r="P3407" s="100"/>
      <c r="Q3407" s="103">
        <f t="shared" si="166"/>
        <v>6</v>
      </c>
      <c r="R3407" s="161"/>
      <c r="S3407" s="105"/>
      <c r="T3407" s="106"/>
      <c r="U3407" s="107"/>
      <c r="V3407" s="108" t="s">
        <v>756</v>
      </c>
      <c r="W3407" s="109" t="s">
        <v>1312</v>
      </c>
      <c r="X3407" s="110" t="str">
        <f t="shared" si="176"/>
        <v/>
      </c>
      <c r="Y3407" s="110" t="str">
        <f t="shared" si="181"/>
        <v/>
      </c>
      <c r="Z3407" s="139" t="str">
        <f t="shared" si="179"/>
        <v>Chưa xác định</v>
      </c>
      <c r="AA3407" s="109" t="s">
        <v>5260</v>
      </c>
      <c r="AB3407" s="106"/>
      <c r="AC3407" s="158"/>
      <c r="AD3407" s="160"/>
      <c r="AE3407" s="127"/>
      <c r="AF3407" s="113"/>
      <c r="AG3407" s="165" t="str">
        <f t="array" ref="AG3407">XLOOKUP(F3407,'CLV2'!A:A,'CLV2'!E:E)</f>
        <v>2.DAIRY</v>
      </c>
      <c r="AH3407" s="115" t="str">
        <f t="array" ref="AH3407">XLOOKUP(F3407,'CLV2'!A:A,'CLV2'!F:F)</f>
        <v>3.BUTTER AND CHEESE</v>
      </c>
      <c r="AI3407" s="115" t="str">
        <f t="shared" si="8"/>
        <v>Pack</v>
      </c>
      <c r="AJ3407" s="116">
        <f t="shared" si="9"/>
        <v>1</v>
      </c>
      <c r="AK3407" s="117" t="str">
        <f t="array" ref="AK3407">XLOOKUP(F3407,'GIÁ'!A:A,'GIÁ'!D:D)</f>
        <v>40213.18</v>
      </c>
      <c r="AL3407" s="118">
        <f t="shared" si="10"/>
        <v>241279.08</v>
      </c>
      <c r="AM3407" s="118">
        <f t="shared" si="11"/>
        <v>0</v>
      </c>
      <c r="AN3407" s="119">
        <f t="shared" si="12"/>
        <v>0</v>
      </c>
      <c r="AO3407" s="118">
        <f t="shared" si="13"/>
        <v>0</v>
      </c>
      <c r="AP3407" s="121">
        <f t="shared" si="14"/>
        <v>241279.08</v>
      </c>
      <c r="AQ3407" s="122"/>
      <c r="AR3407" s="119"/>
    </row>
    <row r="3408" ht="22.5" customHeight="1">
      <c r="A3408" s="89">
        <v>46233.0</v>
      </c>
      <c r="B3408" s="90">
        <v>0.5625</v>
      </c>
      <c r="C3408" s="91" t="s">
        <v>1087</v>
      </c>
      <c r="D3408" s="129" t="str">
        <f t="array" ref="D3408">XLOOKUP(C3408,'DS ST'!A:A,'DS ST'!B:B)</f>
        <v>A235</v>
      </c>
      <c r="E3408" s="94" t="str">
        <f t="array" ref="E3408">XLOOKUP($F3408,'GIÁ'!$A:$A,'GIÁ'!$E:$E)</f>
        <v>MÁT</v>
      </c>
      <c r="F3408" s="94">
        <v>8.935007147156E12</v>
      </c>
      <c r="G3408" s="95" t="s">
        <v>1816</v>
      </c>
      <c r="H3408" s="95" t="s">
        <v>1145</v>
      </c>
      <c r="I3408" s="96">
        <v>4.0</v>
      </c>
      <c r="J3408" s="96">
        <v>0.0</v>
      </c>
      <c r="K3408" s="98">
        <f t="shared" si="4"/>
        <v>4</v>
      </c>
      <c r="L3408" s="99" t="s">
        <v>7019</v>
      </c>
      <c r="M3408" s="100" t="s">
        <v>2020</v>
      </c>
      <c r="N3408" s="101" t="str">
        <f t="shared" si="139"/>
        <v>TRBA23560328935007147156</v>
      </c>
      <c r="O3408" s="128"/>
      <c r="P3408" s="100">
        <f t="array" ref="P3408">XLOOKUP(N3408,'Hàng không đạt chất lượng'!F:F,'Hàng không đạt chất lượng'!I:I)</f>
        <v>1</v>
      </c>
      <c r="Q3408" s="103">
        <f t="shared" si="166"/>
        <v>3</v>
      </c>
      <c r="R3408" s="161" t="s">
        <v>2022</v>
      </c>
      <c r="S3408" s="105"/>
      <c r="T3408" s="106"/>
      <c r="U3408" s="107"/>
      <c r="V3408" s="108" t="s">
        <v>756</v>
      </c>
      <c r="W3408" s="109" t="s">
        <v>1312</v>
      </c>
      <c r="X3408" s="110" t="str">
        <f t="shared" si="176"/>
        <v/>
      </c>
      <c r="Y3408" s="109" t="s">
        <v>511</v>
      </c>
      <c r="Z3408" s="139" t="str">
        <f t="shared" si="179"/>
        <v>Chưa xác định</v>
      </c>
      <c r="AA3408" s="109" t="s">
        <v>5260</v>
      </c>
      <c r="AB3408" s="106"/>
      <c r="AC3408" s="158"/>
      <c r="AD3408" s="160"/>
      <c r="AE3408" s="127"/>
      <c r="AF3408" s="113"/>
      <c r="AG3408" s="165" t="str">
        <f t="array" ref="AG3408">XLOOKUP(F3408,'CLV2'!A:A,'CLV2'!E:E)</f>
        <v>2.DAIRY</v>
      </c>
      <c r="AH3408" s="115" t="str">
        <f t="array" ref="AH3408">XLOOKUP(F3408,'CLV2'!A:A,'CLV2'!F:F)</f>
        <v>3.DRINKING YOGURT</v>
      </c>
      <c r="AI3408" s="115" t="str">
        <f t="shared" si="8"/>
        <v>Pack</v>
      </c>
      <c r="AJ3408" s="116">
        <f t="shared" si="9"/>
        <v>1</v>
      </c>
      <c r="AK3408" s="117" t="str">
        <f t="array" ref="AK3408">XLOOKUP(F3408,'GIÁ'!A:A,'GIÁ'!D:D)</f>
        <v>20379.48</v>
      </c>
      <c r="AL3408" s="118">
        <f t="shared" si="10"/>
        <v>81517.92</v>
      </c>
      <c r="AM3408" s="118">
        <f t="shared" si="11"/>
        <v>0</v>
      </c>
      <c r="AN3408" s="119">
        <f t="shared" si="12"/>
        <v>20379.48</v>
      </c>
      <c r="AO3408" s="118">
        <f t="shared" si="13"/>
        <v>0</v>
      </c>
      <c r="AP3408" s="121">
        <f t="shared" si="14"/>
        <v>61138.44</v>
      </c>
      <c r="AQ3408" s="122"/>
      <c r="AR3408" s="119"/>
    </row>
    <row r="3409" ht="22.5" customHeight="1">
      <c r="A3409" s="89">
        <v>46233.0</v>
      </c>
      <c r="B3409" s="90">
        <v>0.5625</v>
      </c>
      <c r="C3409" s="91" t="s">
        <v>1087</v>
      </c>
      <c r="D3409" s="129" t="str">
        <f t="array" ref="D3409">XLOOKUP(C3409,'DS ST'!A:A,'DS ST'!B:B)</f>
        <v>A235</v>
      </c>
      <c r="E3409" s="94" t="str">
        <f t="array" ref="E3409">XLOOKUP($F3409,'GIÁ'!$A:$A,'GIÁ'!$E:$E)</f>
        <v>MÁT</v>
      </c>
      <c r="F3409" s="94">
        <v>9.415007051398E12</v>
      </c>
      <c r="G3409" s="95" t="s">
        <v>3281</v>
      </c>
      <c r="H3409" s="95" t="s">
        <v>93</v>
      </c>
      <c r="I3409" s="96">
        <v>6.0</v>
      </c>
      <c r="J3409" s="96">
        <v>0.0</v>
      </c>
      <c r="K3409" s="98">
        <f t="shared" si="4"/>
        <v>6</v>
      </c>
      <c r="L3409" s="99" t="s">
        <v>7019</v>
      </c>
      <c r="M3409" s="100" t="s">
        <v>2020</v>
      </c>
      <c r="N3409" s="101" t="str">
        <f t="shared" si="139"/>
        <v>TRBA23560329415007051398</v>
      </c>
      <c r="O3409" s="128"/>
      <c r="P3409" s="145">
        <v>6.0</v>
      </c>
      <c r="Q3409" s="103">
        <f t="shared" si="166"/>
        <v>0</v>
      </c>
      <c r="R3409" s="161" t="s">
        <v>2022</v>
      </c>
      <c r="S3409" s="105"/>
      <c r="T3409" s="106"/>
      <c r="U3409" s="107"/>
      <c r="V3409" s="108" t="s">
        <v>756</v>
      </c>
      <c r="W3409" s="109" t="s">
        <v>1908</v>
      </c>
      <c r="X3409" s="110" t="str">
        <f t="shared" si="176"/>
        <v/>
      </c>
      <c r="Y3409" s="110" t="str">
        <f t="shared" ref="Y3409:Y3413" si="182">IF(AND(N(P3409)&gt;0,OR(W3409="DC giao bù",W3409="VT giao sai điểm",W3409="ST nhập thiếu",W3409="DC pick sai",W3409="ST kiểm sai QT",W3409="ST thông tin sai/không phản hồi",W3409="DC thao tác sai")),"Siêu thị","")</f>
        <v>Siêu thị</v>
      </c>
      <c r="Z3409" s="139" t="str">
        <f t="shared" si="179"/>
        <v/>
      </c>
      <c r="AA3409" s="109" t="s">
        <v>802</v>
      </c>
      <c r="AB3409" s="106"/>
      <c r="AC3409" s="158"/>
      <c r="AD3409" s="160"/>
      <c r="AE3409" s="127"/>
      <c r="AF3409" s="113"/>
      <c r="AG3409" s="165" t="str">
        <f t="array" ref="AG3409">XLOOKUP(F3409,'CLV2'!A:A,'CLV2'!E:E)</f>
        <v>2.DAIRY</v>
      </c>
      <c r="AH3409" s="115" t="str">
        <f t="array" ref="AH3409">XLOOKUP(F3409,'CLV2'!A:A,'CLV2'!F:F)</f>
        <v>3.BUTTER AND CHEESE</v>
      </c>
      <c r="AI3409" s="115" t="str">
        <f t="shared" si="8"/>
        <v>Pack</v>
      </c>
      <c r="AJ3409" s="116">
        <f t="shared" si="9"/>
        <v>1</v>
      </c>
      <c r="AK3409" s="117" t="str">
        <f t="array" ref="AK3409">XLOOKUP(F3409,'GIÁ'!A:A,'GIÁ'!D:D)</f>
        <v>35225.05</v>
      </c>
      <c r="AL3409" s="118">
        <f t="shared" si="10"/>
        <v>211350.3</v>
      </c>
      <c r="AM3409" s="118">
        <f t="shared" si="11"/>
        <v>0</v>
      </c>
      <c r="AN3409" s="119">
        <f t="shared" si="12"/>
        <v>211350.3</v>
      </c>
      <c r="AO3409" s="118">
        <f t="shared" si="13"/>
        <v>0</v>
      </c>
      <c r="AP3409" s="121">
        <f t="shared" si="14"/>
        <v>0</v>
      </c>
      <c r="AQ3409" s="122"/>
      <c r="AR3409" s="119"/>
    </row>
    <row r="3410" ht="22.5" customHeight="1">
      <c r="A3410" s="89">
        <v>46233.0</v>
      </c>
      <c r="B3410" s="90">
        <v>0.5625</v>
      </c>
      <c r="C3410" s="91" t="s">
        <v>1087</v>
      </c>
      <c r="D3410" s="129" t="str">
        <f t="array" ref="D3410">XLOOKUP(C3410,'DS ST'!A:A,'DS ST'!B:B)</f>
        <v>A235</v>
      </c>
      <c r="E3410" s="94" t="str">
        <f t="array" ref="E3410">XLOOKUP($F3410,'GIÁ'!$A:$A,'GIÁ'!$E:$E)</f>
        <v>MÁT</v>
      </c>
      <c r="F3410" s="94">
        <v>3.073781153859E12</v>
      </c>
      <c r="G3410" s="95" t="s">
        <v>1098</v>
      </c>
      <c r="H3410" s="95" t="s">
        <v>57</v>
      </c>
      <c r="I3410" s="96">
        <v>6.0</v>
      </c>
      <c r="J3410" s="96">
        <v>0.0</v>
      </c>
      <c r="K3410" s="98">
        <f t="shared" si="4"/>
        <v>6</v>
      </c>
      <c r="L3410" s="99" t="s">
        <v>7019</v>
      </c>
      <c r="M3410" s="100" t="s">
        <v>2020</v>
      </c>
      <c r="N3410" s="101" t="str">
        <f t="shared" si="139"/>
        <v>TRBA23560323073781153859</v>
      </c>
      <c r="O3410" s="128"/>
      <c r="P3410" s="145">
        <v>6.0</v>
      </c>
      <c r="Q3410" s="103">
        <f t="shared" si="166"/>
        <v>0</v>
      </c>
      <c r="R3410" s="161" t="s">
        <v>2022</v>
      </c>
      <c r="S3410" s="105"/>
      <c r="T3410" s="106"/>
      <c r="U3410" s="107"/>
      <c r="V3410" s="108" t="s">
        <v>756</v>
      </c>
      <c r="W3410" s="109" t="s">
        <v>1908</v>
      </c>
      <c r="X3410" s="110" t="str">
        <f t="shared" si="176"/>
        <v/>
      </c>
      <c r="Y3410" s="110" t="str">
        <f t="shared" si="182"/>
        <v>Siêu thị</v>
      </c>
      <c r="Z3410" s="139" t="str">
        <f t="shared" si="179"/>
        <v/>
      </c>
      <c r="AA3410" s="109" t="s">
        <v>802</v>
      </c>
      <c r="AB3410" s="106"/>
      <c r="AC3410" s="158"/>
      <c r="AD3410" s="160"/>
      <c r="AE3410" s="127"/>
      <c r="AF3410" s="113"/>
      <c r="AG3410" s="165" t="str">
        <f t="array" ref="AG3410">XLOOKUP(F3410,'CLV2'!A:A,'CLV2'!E:E)</f>
        <v>2.DAIRY</v>
      </c>
      <c r="AH3410" s="115" t="str">
        <f t="array" ref="AH3410">XLOOKUP(F3410,'CLV2'!A:A,'CLV2'!F:F)</f>
        <v>3.BUTTER AND CHEESE</v>
      </c>
      <c r="AI3410" s="115" t="str">
        <f t="shared" si="8"/>
        <v>Pack</v>
      </c>
      <c r="AJ3410" s="116">
        <f t="shared" si="9"/>
        <v>1</v>
      </c>
      <c r="AK3410" s="117" t="str">
        <f t="array" ref="AK3410">XLOOKUP(F3410,'GIÁ'!A:A,'GIÁ'!D:D)</f>
        <v>40247.07</v>
      </c>
      <c r="AL3410" s="118">
        <f t="shared" si="10"/>
        <v>241482.42</v>
      </c>
      <c r="AM3410" s="118">
        <f t="shared" si="11"/>
        <v>0</v>
      </c>
      <c r="AN3410" s="119">
        <f t="shared" si="12"/>
        <v>241482.42</v>
      </c>
      <c r="AO3410" s="118">
        <f t="shared" si="13"/>
        <v>0</v>
      </c>
      <c r="AP3410" s="121">
        <f t="shared" si="14"/>
        <v>0</v>
      </c>
      <c r="AQ3410" s="122"/>
      <c r="AR3410" s="119"/>
    </row>
    <row r="3411" ht="22.5" customHeight="1">
      <c r="A3411" s="89">
        <v>46233.0</v>
      </c>
      <c r="B3411" s="90">
        <v>0.5625</v>
      </c>
      <c r="C3411" s="91" t="s">
        <v>1087</v>
      </c>
      <c r="D3411" s="129" t="str">
        <f t="array" ref="D3411">XLOOKUP(C3411,'DS ST'!A:A,'DS ST'!B:B)</f>
        <v>A235</v>
      </c>
      <c r="E3411" s="94" t="str">
        <f t="array" ref="E3411">XLOOKUP($F3411,'GIÁ'!$A:$A,'GIÁ'!$E:$E)</f>
        <v>MÁT</v>
      </c>
      <c r="F3411" s="94">
        <v>8.935128710093E12</v>
      </c>
      <c r="G3411" s="95" t="s">
        <v>1924</v>
      </c>
      <c r="H3411" s="95" t="s">
        <v>224</v>
      </c>
      <c r="I3411" s="96">
        <v>3.0</v>
      </c>
      <c r="J3411" s="96">
        <v>0.0</v>
      </c>
      <c r="K3411" s="98">
        <f t="shared" si="4"/>
        <v>3</v>
      </c>
      <c r="L3411" s="99" t="s">
        <v>7019</v>
      </c>
      <c r="M3411" s="100" t="s">
        <v>2020</v>
      </c>
      <c r="N3411" s="101" t="str">
        <f t="shared" si="139"/>
        <v>TRBA23560328935128710093</v>
      </c>
      <c r="O3411" s="128"/>
      <c r="P3411" s="100"/>
      <c r="Q3411" s="103">
        <f t="shared" si="166"/>
        <v>3</v>
      </c>
      <c r="R3411" s="161"/>
      <c r="S3411" s="105"/>
      <c r="T3411" s="106"/>
      <c r="U3411" s="107"/>
      <c r="V3411" s="108" t="s">
        <v>756</v>
      </c>
      <c r="W3411" s="109" t="s">
        <v>1312</v>
      </c>
      <c r="X3411" s="110" t="str">
        <f t="shared" si="176"/>
        <v/>
      </c>
      <c r="Y3411" s="110" t="str">
        <f t="shared" si="182"/>
        <v/>
      </c>
      <c r="Z3411" s="139" t="str">
        <f t="shared" si="179"/>
        <v>Chưa xác định</v>
      </c>
      <c r="AA3411" s="109" t="s">
        <v>5260</v>
      </c>
      <c r="AB3411" s="106"/>
      <c r="AC3411" s="158"/>
      <c r="AD3411" s="160"/>
      <c r="AE3411" s="127"/>
      <c r="AF3411" s="113"/>
      <c r="AG3411" s="165" t="str">
        <f t="array" ref="AG3411">XLOOKUP(F3411,'CLV2'!A:A,'CLV2'!E:E)</f>
        <v>2.DAIRY</v>
      </c>
      <c r="AH3411" s="115" t="str">
        <f t="array" ref="AH3411">XLOOKUP(F3411,'CLV2'!A:A,'CLV2'!F:F)</f>
        <v>3.BUTTER AND CHEESE</v>
      </c>
      <c r="AI3411" s="115" t="str">
        <f t="shared" si="8"/>
        <v>Pack</v>
      </c>
      <c r="AJ3411" s="116">
        <f t="shared" si="9"/>
        <v>1</v>
      </c>
      <c r="AK3411" s="117" t="str">
        <f t="array" ref="AK3411">XLOOKUP(F3411,'GIÁ'!A:A,'GIÁ'!D:D)</f>
        <v>66594.67</v>
      </c>
      <c r="AL3411" s="118">
        <f t="shared" si="10"/>
        <v>199784.01</v>
      </c>
      <c r="AM3411" s="118">
        <f t="shared" si="11"/>
        <v>0</v>
      </c>
      <c r="AN3411" s="119">
        <f t="shared" si="12"/>
        <v>0</v>
      </c>
      <c r="AO3411" s="118">
        <f t="shared" si="13"/>
        <v>0</v>
      </c>
      <c r="AP3411" s="121">
        <f t="shared" si="14"/>
        <v>199784.01</v>
      </c>
      <c r="AQ3411" s="122"/>
      <c r="AR3411" s="119"/>
    </row>
    <row r="3412" ht="22.5" customHeight="1">
      <c r="A3412" s="89">
        <v>46233.0</v>
      </c>
      <c r="B3412" s="90">
        <v>0.5625</v>
      </c>
      <c r="C3412" s="91" t="s">
        <v>1087</v>
      </c>
      <c r="D3412" s="129" t="str">
        <f t="array" ref="D3412">XLOOKUP(C3412,'DS ST'!A:A,'DS ST'!B:B)</f>
        <v>A235</v>
      </c>
      <c r="E3412" s="94" t="str">
        <f t="array" ref="E3412">XLOOKUP($F3412,'GIÁ'!$A:$A,'GIÁ'!$E:$E)</f>
        <v>MÁT</v>
      </c>
      <c r="F3412" s="94">
        <v>3.412290032291E12</v>
      </c>
      <c r="G3412" s="95" t="s">
        <v>1144</v>
      </c>
      <c r="H3412" s="95" t="s">
        <v>1145</v>
      </c>
      <c r="I3412" s="96">
        <v>4.0</v>
      </c>
      <c r="J3412" s="96">
        <v>0.0</v>
      </c>
      <c r="K3412" s="98">
        <f t="shared" si="4"/>
        <v>4</v>
      </c>
      <c r="L3412" s="99" t="s">
        <v>7019</v>
      </c>
      <c r="M3412" s="100" t="s">
        <v>2020</v>
      </c>
      <c r="N3412" s="101" t="str">
        <f t="shared" si="139"/>
        <v>TRBA23560323412290032291</v>
      </c>
      <c r="O3412" s="128"/>
      <c r="P3412" s="145">
        <v>4.0</v>
      </c>
      <c r="Q3412" s="103">
        <f t="shared" si="166"/>
        <v>0</v>
      </c>
      <c r="R3412" s="161" t="s">
        <v>2022</v>
      </c>
      <c r="S3412" s="105"/>
      <c r="T3412" s="106"/>
      <c r="U3412" s="107"/>
      <c r="V3412" s="108" t="s">
        <v>756</v>
      </c>
      <c r="W3412" s="109" t="s">
        <v>1908</v>
      </c>
      <c r="X3412" s="110" t="str">
        <f t="shared" si="176"/>
        <v/>
      </c>
      <c r="Y3412" s="110" t="str">
        <f t="shared" si="182"/>
        <v>Siêu thị</v>
      </c>
      <c r="Z3412" s="139" t="str">
        <f t="shared" si="179"/>
        <v/>
      </c>
      <c r="AA3412" s="109" t="s">
        <v>802</v>
      </c>
      <c r="AB3412" s="106"/>
      <c r="AC3412" s="158"/>
      <c r="AD3412" s="160"/>
      <c r="AE3412" s="127"/>
      <c r="AF3412" s="113"/>
      <c r="AG3412" s="165" t="str">
        <f t="array" ref="AG3412">XLOOKUP(F3412,'CLV2'!A:A,'CLV2'!E:E)</f>
        <v>2.DAIRY</v>
      </c>
      <c r="AH3412" s="115" t="str">
        <f t="array" ref="AH3412">XLOOKUP(F3412,'CLV2'!A:A,'CLV2'!F:F)</f>
        <v>3.BUTTER AND CHEESE</v>
      </c>
      <c r="AI3412" s="115" t="str">
        <f t="shared" si="8"/>
        <v>Pack</v>
      </c>
      <c r="AJ3412" s="116">
        <f t="shared" si="9"/>
        <v>1</v>
      </c>
      <c r="AK3412" s="117" t="str">
        <f t="array" ref="AK3412">XLOOKUP(F3412,'GIÁ'!A:A,'GIÁ'!D:D)</f>
        <v>112637.59</v>
      </c>
      <c r="AL3412" s="118">
        <f t="shared" si="10"/>
        <v>450550.36</v>
      </c>
      <c r="AM3412" s="118">
        <f t="shared" si="11"/>
        <v>0</v>
      </c>
      <c r="AN3412" s="119">
        <f t="shared" si="12"/>
        <v>450550.36</v>
      </c>
      <c r="AO3412" s="118">
        <f t="shared" si="13"/>
        <v>0</v>
      </c>
      <c r="AP3412" s="121">
        <f t="shared" si="14"/>
        <v>0</v>
      </c>
      <c r="AQ3412" s="122"/>
      <c r="AR3412" s="119"/>
    </row>
    <row r="3413" ht="22.5" customHeight="1">
      <c r="A3413" s="89">
        <v>46233.0</v>
      </c>
      <c r="B3413" s="90">
        <v>0.5625</v>
      </c>
      <c r="C3413" s="91" t="s">
        <v>1087</v>
      </c>
      <c r="D3413" s="129" t="str">
        <f t="array" ref="D3413">XLOOKUP(C3413,'DS ST'!A:A,'DS ST'!B:B)</f>
        <v>A235</v>
      </c>
      <c r="E3413" s="94" t="str">
        <f t="array" ref="E3413">XLOOKUP($F3413,'GIÁ'!$A:$A,'GIÁ'!$E:$E)</f>
        <v>MÁT</v>
      </c>
      <c r="F3413" s="94">
        <v>3.184030003617E12</v>
      </c>
      <c r="G3413" s="95" t="s">
        <v>1134</v>
      </c>
      <c r="H3413" s="95" t="s">
        <v>224</v>
      </c>
      <c r="I3413" s="96">
        <v>6.0</v>
      </c>
      <c r="J3413" s="96">
        <v>0.0</v>
      </c>
      <c r="K3413" s="98">
        <f t="shared" si="4"/>
        <v>6</v>
      </c>
      <c r="L3413" s="99" t="s">
        <v>7019</v>
      </c>
      <c r="M3413" s="100" t="s">
        <v>2020</v>
      </c>
      <c r="N3413" s="101" t="str">
        <f t="shared" si="139"/>
        <v>TRBA23560323184030003617</v>
      </c>
      <c r="O3413" s="128"/>
      <c r="P3413" s="145">
        <v>6.0</v>
      </c>
      <c r="Q3413" s="103">
        <f t="shared" si="166"/>
        <v>0</v>
      </c>
      <c r="R3413" s="161" t="s">
        <v>2022</v>
      </c>
      <c r="S3413" s="105"/>
      <c r="T3413" s="106"/>
      <c r="U3413" s="107"/>
      <c r="V3413" s="108" t="s">
        <v>756</v>
      </c>
      <c r="W3413" s="109" t="s">
        <v>1908</v>
      </c>
      <c r="X3413" s="110" t="str">
        <f t="shared" si="176"/>
        <v/>
      </c>
      <c r="Y3413" s="110" t="str">
        <f t="shared" si="182"/>
        <v>Siêu thị</v>
      </c>
      <c r="Z3413" s="139" t="str">
        <f t="shared" si="179"/>
        <v/>
      </c>
      <c r="AA3413" s="109" t="s">
        <v>802</v>
      </c>
      <c r="AB3413" s="106"/>
      <c r="AC3413" s="158"/>
      <c r="AD3413" s="160"/>
      <c r="AE3413" s="127"/>
      <c r="AF3413" s="113"/>
      <c r="AG3413" s="165" t="str">
        <f t="array" ref="AG3413">XLOOKUP(F3413,'CLV2'!A:A,'CLV2'!E:E)</f>
        <v>2.DAIRY</v>
      </c>
      <c r="AH3413" s="115" t="str">
        <f t="array" ref="AH3413">XLOOKUP(F3413,'CLV2'!A:A,'CLV2'!F:F)</f>
        <v>3.BUTTER AND CHEESE</v>
      </c>
      <c r="AI3413" s="115" t="str">
        <f t="shared" si="8"/>
        <v>Pack</v>
      </c>
      <c r="AJ3413" s="116">
        <f t="shared" si="9"/>
        <v>1</v>
      </c>
      <c r="AK3413" s="117" t="str">
        <f t="array" ref="AK3413">XLOOKUP(F3413,'GIÁ'!A:A,'GIÁ'!D:D)</f>
        <v>41960.14</v>
      </c>
      <c r="AL3413" s="118">
        <f t="shared" si="10"/>
        <v>251760.84</v>
      </c>
      <c r="AM3413" s="118">
        <f t="shared" si="11"/>
        <v>0</v>
      </c>
      <c r="AN3413" s="119">
        <f t="shared" si="12"/>
        <v>251760.84</v>
      </c>
      <c r="AO3413" s="118">
        <f t="shared" si="13"/>
        <v>0</v>
      </c>
      <c r="AP3413" s="121">
        <f t="shared" si="14"/>
        <v>0</v>
      </c>
      <c r="AQ3413" s="122"/>
      <c r="AR3413" s="119"/>
    </row>
    <row r="3414" ht="22.5" customHeight="1">
      <c r="A3414" s="89">
        <v>46233.0</v>
      </c>
      <c r="B3414" s="90">
        <v>0.5625</v>
      </c>
      <c r="C3414" s="91" t="s">
        <v>1087</v>
      </c>
      <c r="D3414" s="129" t="str">
        <f t="array" ref="D3414">XLOOKUP(C3414,'DS ST'!A:A,'DS ST'!B:B)</f>
        <v>A235</v>
      </c>
      <c r="E3414" s="94" t="str">
        <f t="array" ref="E3414">XLOOKUP($F3414,'GIÁ'!$A:$A,'GIÁ'!$E:$E)</f>
        <v>MÁT</v>
      </c>
      <c r="F3414" s="94">
        <v>4.903308014433E12</v>
      </c>
      <c r="G3414" s="95" t="s">
        <v>1254</v>
      </c>
      <c r="H3414" s="95" t="s">
        <v>57</v>
      </c>
      <c r="I3414" s="96">
        <v>6.0</v>
      </c>
      <c r="J3414" s="96">
        <v>0.0</v>
      </c>
      <c r="K3414" s="98">
        <f t="shared" si="4"/>
        <v>6</v>
      </c>
      <c r="L3414" s="99" t="s">
        <v>7019</v>
      </c>
      <c r="M3414" s="100" t="s">
        <v>2020</v>
      </c>
      <c r="N3414" s="101" t="str">
        <f t="shared" si="139"/>
        <v>TRBA23560324903308014433</v>
      </c>
      <c r="O3414" s="128"/>
      <c r="P3414" s="100">
        <f t="array" ref="P3414">XLOOKUP(N3414,'Hàng không đạt chất lượng'!F:F,'Hàng không đạt chất lượng'!I:I)</f>
        <v>1</v>
      </c>
      <c r="Q3414" s="103">
        <f t="shared" si="166"/>
        <v>5</v>
      </c>
      <c r="R3414" s="161" t="s">
        <v>2022</v>
      </c>
      <c r="S3414" s="105"/>
      <c r="T3414" s="106"/>
      <c r="U3414" s="107"/>
      <c r="V3414" s="108" t="s">
        <v>756</v>
      </c>
      <c r="W3414" s="109" t="s">
        <v>1312</v>
      </c>
      <c r="X3414" s="110" t="str">
        <f t="shared" si="176"/>
        <v/>
      </c>
      <c r="Y3414" s="109" t="s">
        <v>511</v>
      </c>
      <c r="Z3414" s="139" t="str">
        <f t="shared" si="179"/>
        <v>Chưa xác định</v>
      </c>
      <c r="AA3414" s="109" t="s">
        <v>5260</v>
      </c>
      <c r="AB3414" s="106"/>
      <c r="AC3414" s="158"/>
      <c r="AD3414" s="160"/>
      <c r="AE3414" s="127"/>
      <c r="AF3414" s="113"/>
      <c r="AG3414" s="165" t="str">
        <f t="array" ref="AG3414">XLOOKUP(F3414,'CLV2'!A:A,'CLV2'!E:E)</f>
        <v>2.DAIRY</v>
      </c>
      <c r="AH3414" s="115" t="str">
        <f t="array" ref="AH3414">XLOOKUP(F3414,'CLV2'!A:A,'CLV2'!F:F)</f>
        <v>3.BUTTER AND CHEESE</v>
      </c>
      <c r="AI3414" s="115" t="str">
        <f t="shared" si="8"/>
        <v>Pack</v>
      </c>
      <c r="AJ3414" s="116">
        <f t="shared" si="9"/>
        <v>1</v>
      </c>
      <c r="AK3414" s="117" t="str">
        <f t="array" ref="AK3414">XLOOKUP(F3414,'GIÁ'!A:A,'GIÁ'!D:D)</f>
        <v>59205.87</v>
      </c>
      <c r="AL3414" s="118">
        <f t="shared" si="10"/>
        <v>355235.22</v>
      </c>
      <c r="AM3414" s="118">
        <f t="shared" si="11"/>
        <v>0</v>
      </c>
      <c r="AN3414" s="119">
        <f t="shared" si="12"/>
        <v>59205.87</v>
      </c>
      <c r="AO3414" s="118">
        <f t="shared" si="13"/>
        <v>0</v>
      </c>
      <c r="AP3414" s="121">
        <f t="shared" si="14"/>
        <v>296029.35</v>
      </c>
      <c r="AQ3414" s="122"/>
      <c r="AR3414" s="119"/>
    </row>
    <row r="3415" ht="22.5" customHeight="1">
      <c r="A3415" s="89">
        <v>46233.0</v>
      </c>
      <c r="B3415" s="90">
        <v>0.5625</v>
      </c>
      <c r="C3415" s="91" t="s">
        <v>1087</v>
      </c>
      <c r="D3415" s="129" t="str">
        <f t="array" ref="D3415">XLOOKUP(C3415,'DS ST'!A:A,'DS ST'!B:B)</f>
        <v>A235</v>
      </c>
      <c r="E3415" s="94" t="str">
        <f t="array" ref="E3415">XLOOKUP($F3415,'GIÁ'!$A:$A,'GIÁ'!$E:$E)</f>
        <v>MÁT</v>
      </c>
      <c r="F3415" s="94">
        <v>3.073781214673E12</v>
      </c>
      <c r="G3415" s="95" t="s">
        <v>1126</v>
      </c>
      <c r="H3415" s="95" t="s">
        <v>224</v>
      </c>
      <c r="I3415" s="96">
        <v>6.0</v>
      </c>
      <c r="J3415" s="96">
        <v>0.0</v>
      </c>
      <c r="K3415" s="98">
        <f t="shared" si="4"/>
        <v>6</v>
      </c>
      <c r="L3415" s="99" t="s">
        <v>7019</v>
      </c>
      <c r="M3415" s="100" t="s">
        <v>2020</v>
      </c>
      <c r="N3415" s="101" t="str">
        <f t="shared" si="139"/>
        <v>TRBA23560323073781214673</v>
      </c>
      <c r="O3415" s="128"/>
      <c r="P3415" s="100">
        <f t="array" ref="P3415">XLOOKUP(N3415,'Hàng không đạt chất lượng'!F:F,'Hàng không đạt chất lượng'!I:I)</f>
        <v>4</v>
      </c>
      <c r="Q3415" s="103">
        <f t="shared" si="166"/>
        <v>2</v>
      </c>
      <c r="R3415" s="161" t="s">
        <v>2022</v>
      </c>
      <c r="S3415" s="105"/>
      <c r="T3415" s="106"/>
      <c r="U3415" s="107"/>
      <c r="V3415" s="108" t="s">
        <v>756</v>
      </c>
      <c r="W3415" s="109" t="s">
        <v>1312</v>
      </c>
      <c r="X3415" s="110" t="str">
        <f t="shared" si="176"/>
        <v/>
      </c>
      <c r="Y3415" s="109" t="s">
        <v>511</v>
      </c>
      <c r="Z3415" s="139" t="str">
        <f t="shared" si="179"/>
        <v>Chưa xác định</v>
      </c>
      <c r="AA3415" s="109" t="s">
        <v>5260</v>
      </c>
      <c r="AB3415" s="106"/>
      <c r="AC3415" s="158"/>
      <c r="AD3415" s="160"/>
      <c r="AE3415" s="127"/>
      <c r="AF3415" s="113"/>
      <c r="AG3415" s="165" t="str">
        <f t="array" ref="AG3415">XLOOKUP(F3415,'CLV2'!A:A,'CLV2'!E:E)</f>
        <v>2.DAIRY</v>
      </c>
      <c r="AH3415" s="115" t="str">
        <f t="array" ref="AH3415">XLOOKUP(F3415,'CLV2'!A:A,'CLV2'!F:F)</f>
        <v>3.BUTTER AND CHEESE</v>
      </c>
      <c r="AI3415" s="115" t="str">
        <f t="shared" si="8"/>
        <v>Pack</v>
      </c>
      <c r="AJ3415" s="116">
        <f t="shared" si="9"/>
        <v>1</v>
      </c>
      <c r="AK3415" s="117" t="str">
        <f t="array" ref="AK3415">XLOOKUP(F3415,'GIÁ'!A:A,'GIÁ'!D:D)</f>
        <v>42887.17</v>
      </c>
      <c r="AL3415" s="118">
        <f t="shared" si="10"/>
        <v>257323.02</v>
      </c>
      <c r="AM3415" s="118">
        <f t="shared" si="11"/>
        <v>0</v>
      </c>
      <c r="AN3415" s="119">
        <f t="shared" si="12"/>
        <v>171548.68</v>
      </c>
      <c r="AO3415" s="118">
        <f t="shared" si="13"/>
        <v>0</v>
      </c>
      <c r="AP3415" s="121">
        <f t="shared" si="14"/>
        <v>85774.34</v>
      </c>
      <c r="AQ3415" s="122"/>
      <c r="AR3415" s="119"/>
    </row>
    <row r="3416" ht="22.5" customHeight="1">
      <c r="A3416" s="89">
        <v>46233.0</v>
      </c>
      <c r="B3416" s="90">
        <v>0.5625</v>
      </c>
      <c r="C3416" s="91" t="s">
        <v>1087</v>
      </c>
      <c r="D3416" s="129" t="str">
        <f t="array" ref="D3416">XLOOKUP(C3416,'DS ST'!A:A,'DS ST'!B:B)</f>
        <v>A235</v>
      </c>
      <c r="E3416" s="94" t="str">
        <f t="array" ref="E3416">XLOOKUP($F3416,'GIÁ'!$A:$A,'GIÁ'!$E:$E)</f>
        <v>MÁT</v>
      </c>
      <c r="F3416" s="94">
        <v>10606.0</v>
      </c>
      <c r="G3416" s="95" t="s">
        <v>106</v>
      </c>
      <c r="H3416" s="95" t="s">
        <v>57</v>
      </c>
      <c r="I3416" s="96">
        <v>15.0</v>
      </c>
      <c r="J3416" s="96">
        <v>0.0</v>
      </c>
      <c r="K3416" s="98">
        <f t="shared" si="4"/>
        <v>15</v>
      </c>
      <c r="L3416" s="99" t="s">
        <v>7019</v>
      </c>
      <c r="M3416" s="100" t="s">
        <v>2013</v>
      </c>
      <c r="N3416" s="101" t="str">
        <f t="shared" si="139"/>
        <v>TRBTTRBA2355956RBA2355956A235510606</v>
      </c>
      <c r="O3416" s="128"/>
      <c r="P3416" s="145">
        <v>15.0</v>
      </c>
      <c r="Q3416" s="103">
        <f t="shared" si="166"/>
        <v>0</v>
      </c>
      <c r="R3416" s="161" t="s">
        <v>2015</v>
      </c>
      <c r="S3416" s="105"/>
      <c r="T3416" s="106"/>
      <c r="U3416" s="107"/>
      <c r="V3416" s="108" t="s">
        <v>756</v>
      </c>
      <c r="W3416" s="109" t="s">
        <v>1908</v>
      </c>
      <c r="X3416" s="110" t="str">
        <f t="shared" si="176"/>
        <v/>
      </c>
      <c r="Y3416" s="110" t="str">
        <f t="shared" ref="Y3416:Y4378" si="183">IF(AND(N(P3416)&gt;0,OR(W3416="DC giao bù",W3416="VT giao sai điểm",W3416="ST nhập thiếu",W3416="DC pick sai",W3416="ST kiểm sai QT",W3416="ST thông tin sai/không phản hồi",W3416="DC thao tác sai")),"Siêu thị","")</f>
        <v>Siêu thị</v>
      </c>
      <c r="Z3416" s="139" t="str">
        <f t="shared" si="179"/>
        <v/>
      </c>
      <c r="AA3416" s="109" t="s">
        <v>802</v>
      </c>
      <c r="AB3416" s="106"/>
      <c r="AC3416" s="158"/>
      <c r="AD3416" s="160"/>
      <c r="AE3416" s="127"/>
      <c r="AF3416" s="113"/>
      <c r="AG3416" s="165" t="str">
        <f t="array" ref="AG3416">XLOOKUP(F3416,'CLV2'!A:A,'CLV2'!E:E)</f>
        <v>2.FRUITS</v>
      </c>
      <c r="AH3416" s="115" t="str">
        <f t="array" ref="AH3416">XLOOKUP(F3416,'CLV2'!A:A,'CLV2'!F:F)</f>
        <v>3.IMPORT FRUITS</v>
      </c>
      <c r="AI3416" s="115" t="str">
        <f t="shared" si="8"/>
        <v>Pack</v>
      </c>
      <c r="AJ3416" s="116">
        <f t="shared" si="9"/>
        <v>1</v>
      </c>
      <c r="AK3416" s="117" t="str">
        <f t="array" ref="AK3416">XLOOKUP(F3416,'GIÁ'!A:A,'GIÁ'!D:D)</f>
        <v>73847.38</v>
      </c>
      <c r="AL3416" s="118">
        <f t="shared" si="10"/>
        <v>1107710.7</v>
      </c>
      <c r="AM3416" s="118">
        <f t="shared" si="11"/>
        <v>0</v>
      </c>
      <c r="AN3416" s="119">
        <f t="shared" si="12"/>
        <v>1107710.7</v>
      </c>
      <c r="AO3416" s="118">
        <f t="shared" si="13"/>
        <v>0</v>
      </c>
      <c r="AP3416" s="121">
        <f t="shared" si="14"/>
        <v>0</v>
      </c>
      <c r="AQ3416" s="122"/>
      <c r="AR3416" s="119"/>
    </row>
    <row r="3417" ht="22.5" customHeight="1">
      <c r="A3417" s="89">
        <v>46233.0</v>
      </c>
      <c r="B3417" s="90">
        <v>0.5625</v>
      </c>
      <c r="C3417" s="91" t="s">
        <v>1087</v>
      </c>
      <c r="D3417" s="129" t="str">
        <f t="array" ref="D3417">XLOOKUP(C3417,'DS ST'!A:A,'DS ST'!B:B)</f>
        <v>A235</v>
      </c>
      <c r="E3417" s="94" t="str">
        <f t="array" ref="E3417">XLOOKUP($F3417,'GIÁ'!$A:$A,'GIÁ'!$E:$E)</f>
        <v>MÁT</v>
      </c>
      <c r="F3417" s="94">
        <v>8.935007117135E12</v>
      </c>
      <c r="G3417" s="95" t="s">
        <v>1809</v>
      </c>
      <c r="H3417" s="95" t="s">
        <v>1785</v>
      </c>
      <c r="I3417" s="96">
        <v>4.0</v>
      </c>
      <c r="J3417" s="96">
        <v>0.0</v>
      </c>
      <c r="K3417" s="98">
        <f t="shared" si="4"/>
        <v>4</v>
      </c>
      <c r="L3417" s="99" t="s">
        <v>7019</v>
      </c>
      <c r="M3417" s="100" t="s">
        <v>7045</v>
      </c>
      <c r="N3417" s="101" t="str">
        <f t="shared" si="139"/>
        <v>PT1590505-T0018935007117135</v>
      </c>
      <c r="O3417" s="128"/>
      <c r="P3417" s="100"/>
      <c r="Q3417" s="103">
        <f t="shared" si="166"/>
        <v>4</v>
      </c>
      <c r="R3417" s="161"/>
      <c r="S3417" s="105"/>
      <c r="T3417" s="106"/>
      <c r="U3417" s="107"/>
      <c r="V3417" s="108" t="s">
        <v>756</v>
      </c>
      <c r="W3417" s="109" t="s">
        <v>1312</v>
      </c>
      <c r="X3417" s="110" t="str">
        <f t="shared" si="176"/>
        <v/>
      </c>
      <c r="Y3417" s="110" t="str">
        <f t="shared" si="183"/>
        <v/>
      </c>
      <c r="Z3417" s="139" t="str">
        <f t="shared" si="179"/>
        <v>Chưa xác định</v>
      </c>
      <c r="AA3417" s="109" t="s">
        <v>5260</v>
      </c>
      <c r="AB3417" s="106"/>
      <c r="AC3417" s="158"/>
      <c r="AD3417" s="160"/>
      <c r="AE3417" s="127"/>
      <c r="AF3417" s="113"/>
      <c r="AG3417" s="165" t="str">
        <f t="array" ref="AG3417">XLOOKUP(F3417,'CLV2'!A:A,'CLV2'!E:E)</f>
        <v>2.DAIRY</v>
      </c>
      <c r="AH3417" s="115" t="str">
        <f t="array" ref="AH3417">XLOOKUP(F3417,'CLV2'!A:A,'CLV2'!F:F)</f>
        <v>3.FRESH MILK</v>
      </c>
      <c r="AI3417" s="115" t="str">
        <f t="shared" si="8"/>
        <v>Pack</v>
      </c>
      <c r="AJ3417" s="116">
        <f t="shared" si="9"/>
        <v>1</v>
      </c>
      <c r="AK3417" s="117" t="str">
        <f t="array" ref="AK3417">XLOOKUP(F3417,'GIÁ'!A:A,'GIÁ'!D:D)</f>
        <v>18613.38</v>
      </c>
      <c r="AL3417" s="118">
        <f t="shared" si="10"/>
        <v>74453.52</v>
      </c>
      <c r="AM3417" s="118">
        <f t="shared" si="11"/>
        <v>0</v>
      </c>
      <c r="AN3417" s="119">
        <f t="shared" si="12"/>
        <v>0</v>
      </c>
      <c r="AO3417" s="118">
        <f t="shared" si="13"/>
        <v>0</v>
      </c>
      <c r="AP3417" s="121">
        <f t="shared" si="14"/>
        <v>74453.52</v>
      </c>
      <c r="AQ3417" s="122"/>
      <c r="AR3417" s="119"/>
    </row>
    <row r="3418" ht="22.5" customHeight="1">
      <c r="A3418" s="89">
        <v>46233.0</v>
      </c>
      <c r="B3418" s="90">
        <v>0.5104166666666666</v>
      </c>
      <c r="C3418" s="91" t="s">
        <v>928</v>
      </c>
      <c r="D3418" s="129" t="str">
        <f t="array" ref="D3418">XLOOKUP(C3418,'DS ST'!A:A,'DS ST'!B:B)</f>
        <v>A196</v>
      </c>
      <c r="E3418" s="94" t="str">
        <f t="array" ref="E3418">XLOOKUP($F3418,'GIÁ'!$A:$A,'GIÁ'!$E:$E)</f>
        <v>MÁT</v>
      </c>
      <c r="F3418" s="94">
        <v>1100151.0</v>
      </c>
      <c r="G3418" s="95" t="s">
        <v>278</v>
      </c>
      <c r="H3418" s="95" t="s">
        <v>273</v>
      </c>
      <c r="I3418" s="96">
        <v>17.0</v>
      </c>
      <c r="J3418" s="96">
        <v>16.95</v>
      </c>
      <c r="K3418" s="98">
        <f t="shared" si="4"/>
        <v>0.05</v>
      </c>
      <c r="L3418" s="99" t="s">
        <v>7046</v>
      </c>
      <c r="M3418" s="100" t="s">
        <v>7047</v>
      </c>
      <c r="N3418" s="101" t="str">
        <f t="shared" si="139"/>
        <v>TRBA1962021100151</v>
      </c>
      <c r="O3418" s="128">
        <v>0.05000000000000071</v>
      </c>
      <c r="P3418" s="100"/>
      <c r="Q3418" s="103">
        <f t="shared" si="166"/>
        <v>0</v>
      </c>
      <c r="R3418" s="161"/>
      <c r="S3418" s="105"/>
      <c r="T3418" s="106"/>
      <c r="U3418" s="107"/>
      <c r="V3418" s="108" t="s">
        <v>756</v>
      </c>
      <c r="W3418" s="109" t="s">
        <v>505</v>
      </c>
      <c r="X3418" s="110" t="str">
        <f t="shared" si="176"/>
        <v>Hao hụt</v>
      </c>
      <c r="Y3418" s="110" t="str">
        <f t="shared" si="183"/>
        <v/>
      </c>
      <c r="Z3418" s="139" t="str">
        <f t="shared" si="179"/>
        <v/>
      </c>
      <c r="AA3418" s="109" t="s">
        <v>802</v>
      </c>
      <c r="AB3418" s="106"/>
      <c r="AC3418" s="158"/>
      <c r="AD3418" s="160"/>
      <c r="AE3418" s="127"/>
      <c r="AF3418" s="113"/>
      <c r="AG3418" s="165" t="str">
        <f t="array" ref="AG3418">XLOOKUP(F3418,'CLV2'!A:A,'CLV2'!E:E)</f>
        <v>2.FRUITS</v>
      </c>
      <c r="AH3418" s="115" t="str">
        <f t="array" ref="AH3418">XLOOKUP(F3418,'CLV2'!A:A,'CLV2'!F:F)</f>
        <v>3.IMPORT FRUITS</v>
      </c>
      <c r="AI3418" s="115" t="str">
        <f t="shared" si="8"/>
        <v>KG</v>
      </c>
      <c r="AJ3418" s="116">
        <f t="shared" si="9"/>
        <v>0.002941176471</v>
      </c>
      <c r="AK3418" s="117" t="str">
        <f t="array" ref="AK3418">XLOOKUP(F3418,'GIÁ'!A:A,'GIÁ'!D:D)</f>
        <v>86609.14</v>
      </c>
      <c r="AL3418" s="118">
        <f t="shared" si="10"/>
        <v>4330.457</v>
      </c>
      <c r="AM3418" s="118">
        <f t="shared" si="11"/>
        <v>4330.457</v>
      </c>
      <c r="AN3418" s="119">
        <f t="shared" si="12"/>
        <v>0</v>
      </c>
      <c r="AO3418" s="118">
        <f t="shared" si="13"/>
        <v>0</v>
      </c>
      <c r="AP3418" s="121">
        <f t="shared" si="14"/>
        <v>0</v>
      </c>
      <c r="AQ3418" s="122"/>
      <c r="AR3418" s="119"/>
    </row>
    <row r="3419" ht="22.5" customHeight="1">
      <c r="A3419" s="89">
        <v>46233.0</v>
      </c>
      <c r="B3419" s="90">
        <v>0.5104166666666666</v>
      </c>
      <c r="C3419" s="91" t="s">
        <v>928</v>
      </c>
      <c r="D3419" s="129" t="str">
        <f t="array" ref="D3419">XLOOKUP(C3419,'DS ST'!A:A,'DS ST'!B:B)</f>
        <v>A196</v>
      </c>
      <c r="E3419" s="94" t="str">
        <f t="array" ref="E3419">XLOOKUP($F3419,'GIÁ'!$A:$A,'GIÁ'!$E:$E)</f>
        <v>MÁT</v>
      </c>
      <c r="F3419" s="94">
        <v>1100918.0</v>
      </c>
      <c r="G3419" s="95" t="s">
        <v>5511</v>
      </c>
      <c r="H3419" s="95" t="s">
        <v>273</v>
      </c>
      <c r="I3419" s="96">
        <v>18.0</v>
      </c>
      <c r="J3419" s="96">
        <v>17.86</v>
      </c>
      <c r="K3419" s="98">
        <f t="shared" si="4"/>
        <v>0.14</v>
      </c>
      <c r="L3419" s="99" t="s">
        <v>7046</v>
      </c>
      <c r="M3419" s="100" t="s">
        <v>7048</v>
      </c>
      <c r="N3419" s="101" t="str">
        <f t="shared" si="139"/>
        <v>TRBA1962041100918</v>
      </c>
      <c r="O3419" s="128">
        <v>0.14000000000000057</v>
      </c>
      <c r="P3419" s="100"/>
      <c r="Q3419" s="103">
        <f t="shared" si="166"/>
        <v>0</v>
      </c>
      <c r="R3419" s="161"/>
      <c r="S3419" s="105"/>
      <c r="T3419" s="106"/>
      <c r="U3419" s="107"/>
      <c r="V3419" s="108" t="s">
        <v>756</v>
      </c>
      <c r="W3419" s="109" t="s">
        <v>505</v>
      </c>
      <c r="X3419" s="110" t="str">
        <f t="shared" si="176"/>
        <v>Hao hụt</v>
      </c>
      <c r="Y3419" s="110" t="str">
        <f t="shared" si="183"/>
        <v/>
      </c>
      <c r="Z3419" s="139" t="str">
        <f t="shared" si="179"/>
        <v/>
      </c>
      <c r="AA3419" s="109" t="s">
        <v>802</v>
      </c>
      <c r="AB3419" s="106"/>
      <c r="AC3419" s="158"/>
      <c r="AD3419" s="160"/>
      <c r="AE3419" s="127"/>
      <c r="AF3419" s="113"/>
      <c r="AG3419" s="165" t="str">
        <f t="array" ref="AG3419">XLOOKUP(F3419,'CLV2'!A:A,'CLV2'!E:E)</f>
        <v>2.FRUITS</v>
      </c>
      <c r="AH3419" s="115" t="str">
        <f t="array" ref="AH3419">XLOOKUP(F3419,'CLV2'!A:A,'CLV2'!F:F)</f>
        <v>3.IMPORT FRUITS</v>
      </c>
      <c r="AI3419" s="115" t="str">
        <f t="shared" si="8"/>
        <v>KG</v>
      </c>
      <c r="AJ3419" s="116">
        <f t="shared" si="9"/>
        <v>0.007777777778</v>
      </c>
      <c r="AK3419" s="117" t="str">
        <f t="array" ref="AK3419">XLOOKUP(F3419,'GIÁ'!A:A,'GIÁ'!D:D)</f>
        <v>121296.91</v>
      </c>
      <c r="AL3419" s="118">
        <f t="shared" si="10"/>
        <v>16981.5674</v>
      </c>
      <c r="AM3419" s="118">
        <f t="shared" si="11"/>
        <v>16981.5674</v>
      </c>
      <c r="AN3419" s="119">
        <f t="shared" si="12"/>
        <v>0</v>
      </c>
      <c r="AO3419" s="118">
        <f t="shared" si="13"/>
        <v>0</v>
      </c>
      <c r="AP3419" s="121">
        <f t="shared" si="14"/>
        <v>0</v>
      </c>
      <c r="AQ3419" s="122"/>
      <c r="AR3419" s="119"/>
    </row>
    <row r="3420" ht="22.5" customHeight="1">
      <c r="A3420" s="89">
        <v>46233.0</v>
      </c>
      <c r="B3420" s="90">
        <v>0.48819444444444443</v>
      </c>
      <c r="C3420" s="91" t="s">
        <v>1157</v>
      </c>
      <c r="D3420" s="129" t="str">
        <f t="array" ref="D3420">XLOOKUP(C3420,'DS ST'!A:A,'DS ST'!B:B)</f>
        <v>CLG</v>
      </c>
      <c r="E3420" s="94" t="str">
        <f t="array" ref="E3420">XLOOKUP($F3420,'GIÁ'!$A:$A,'GIÁ'!$E:$E)</f>
        <v>MÁT</v>
      </c>
      <c r="F3420" s="94">
        <v>8.934673605823E12</v>
      </c>
      <c r="G3420" s="95" t="s">
        <v>1689</v>
      </c>
      <c r="H3420" s="95" t="s">
        <v>57</v>
      </c>
      <c r="I3420" s="96">
        <v>51.0</v>
      </c>
      <c r="J3420" s="96">
        <v>48.0</v>
      </c>
      <c r="K3420" s="98">
        <f t="shared" si="4"/>
        <v>3</v>
      </c>
      <c r="L3420" s="99" t="s">
        <v>7049</v>
      </c>
      <c r="M3420" s="100" t="s">
        <v>7050</v>
      </c>
      <c r="N3420" s="101" t="str">
        <f t="shared" si="139"/>
        <v>TRBCLG50068934673605823</v>
      </c>
      <c r="O3420" s="128"/>
      <c r="P3420" s="100"/>
      <c r="Q3420" s="103">
        <f t="shared" si="166"/>
        <v>3</v>
      </c>
      <c r="R3420" s="161"/>
      <c r="S3420" s="105"/>
      <c r="T3420" s="106"/>
      <c r="U3420" s="107"/>
      <c r="V3420" s="108" t="s">
        <v>756</v>
      </c>
      <c r="W3420" s="109" t="s">
        <v>1312</v>
      </c>
      <c r="X3420" s="110" t="str">
        <f t="shared" si="176"/>
        <v/>
      </c>
      <c r="Y3420" s="110" t="str">
        <f t="shared" si="183"/>
        <v/>
      </c>
      <c r="Z3420" s="139" t="str">
        <f t="shared" si="179"/>
        <v>Chưa xác định</v>
      </c>
      <c r="AA3420" s="109" t="s">
        <v>5260</v>
      </c>
      <c r="AB3420" s="106"/>
      <c r="AC3420" s="158"/>
      <c r="AD3420" s="160"/>
      <c r="AE3420" s="127"/>
      <c r="AF3420" s="113"/>
      <c r="AG3420" s="165" t="str">
        <f t="array" ref="AG3420">XLOOKUP(F3420,'CLV2'!A:A,'CLV2'!E:E)</f>
        <v>2.DAIRY</v>
      </c>
      <c r="AH3420" s="115" t="str">
        <f t="array" ref="AH3420">XLOOKUP(F3420,'CLV2'!A:A,'CLV2'!F:F)</f>
        <v>3.YOGURT</v>
      </c>
      <c r="AI3420" s="115" t="str">
        <f t="shared" si="8"/>
        <v>Pack</v>
      </c>
      <c r="AJ3420" s="116">
        <f t="shared" si="9"/>
        <v>0.05882352941</v>
      </c>
      <c r="AK3420" s="117" t="str">
        <f t="array" ref="AK3420">XLOOKUP(F3420,'GIÁ'!A:A,'GIÁ'!D:D)</f>
        <v>5402.30</v>
      </c>
      <c r="AL3420" s="118">
        <f t="shared" si="10"/>
        <v>16206.9</v>
      </c>
      <c r="AM3420" s="118">
        <f t="shared" si="11"/>
        <v>0</v>
      </c>
      <c r="AN3420" s="119">
        <f t="shared" si="12"/>
        <v>0</v>
      </c>
      <c r="AO3420" s="118">
        <f t="shared" si="13"/>
        <v>0</v>
      </c>
      <c r="AP3420" s="121">
        <f t="shared" si="14"/>
        <v>16206.9</v>
      </c>
      <c r="AQ3420" s="122"/>
      <c r="AR3420" s="119"/>
    </row>
    <row r="3421" ht="22.5" customHeight="1">
      <c r="A3421" s="89">
        <v>46233.0</v>
      </c>
      <c r="B3421" s="90">
        <v>0.48819444444444443</v>
      </c>
      <c r="C3421" s="91" t="s">
        <v>1157</v>
      </c>
      <c r="D3421" s="129" t="str">
        <f t="array" ref="D3421">XLOOKUP(C3421,'DS ST'!A:A,'DS ST'!B:B)</f>
        <v>CLG</v>
      </c>
      <c r="E3421" s="94" t="str">
        <f t="array" ref="E3421">XLOOKUP($F3421,'GIÁ'!$A:$A,'GIÁ'!$E:$E)</f>
        <v>MÁT</v>
      </c>
      <c r="F3421" s="94">
        <v>8.938508547562E12</v>
      </c>
      <c r="G3421" s="95" t="s">
        <v>2900</v>
      </c>
      <c r="H3421" s="95" t="s">
        <v>224</v>
      </c>
      <c r="I3421" s="96">
        <v>6.0</v>
      </c>
      <c r="J3421" s="96">
        <v>0.0</v>
      </c>
      <c r="K3421" s="98">
        <f t="shared" si="4"/>
        <v>6</v>
      </c>
      <c r="L3421" s="99" t="s">
        <v>7049</v>
      </c>
      <c r="M3421" s="100" t="s">
        <v>7051</v>
      </c>
      <c r="N3421" s="101" t="str">
        <f t="shared" si="139"/>
        <v>TRBCLG50108938508547562</v>
      </c>
      <c r="O3421" s="128"/>
      <c r="P3421" s="100"/>
      <c r="Q3421" s="103">
        <f t="shared" si="166"/>
        <v>6</v>
      </c>
      <c r="R3421" s="161"/>
      <c r="S3421" s="105"/>
      <c r="T3421" s="106"/>
      <c r="U3421" s="107"/>
      <c r="V3421" s="108" t="s">
        <v>756</v>
      </c>
      <c r="W3421" s="109" t="s">
        <v>1312</v>
      </c>
      <c r="X3421" s="110" t="str">
        <f t="shared" si="176"/>
        <v/>
      </c>
      <c r="Y3421" s="110" t="str">
        <f t="shared" si="183"/>
        <v/>
      </c>
      <c r="Z3421" s="139" t="str">
        <f t="shared" si="179"/>
        <v>Chưa xác định</v>
      </c>
      <c r="AA3421" s="109" t="s">
        <v>5260</v>
      </c>
      <c r="AB3421" s="106"/>
      <c r="AC3421" s="158"/>
      <c r="AD3421" s="160"/>
      <c r="AE3421" s="127"/>
      <c r="AF3421" s="113"/>
      <c r="AG3421" s="165" t="str">
        <f t="array" ref="AG3421">XLOOKUP(F3421,'CLV2'!A:A,'CLV2'!E:E)</f>
        <v>2.CHILLED FOODS</v>
      </c>
      <c r="AH3421" s="115" t="str">
        <f t="array" ref="AH3421">XLOOKUP(F3421,'CLV2'!A:A,'CLV2'!F:F)</f>
        <v>3.OTHER CHILLED PRODUCTS</v>
      </c>
      <c r="AI3421" s="115" t="str">
        <f t="shared" si="8"/>
        <v>Pack</v>
      </c>
      <c r="AJ3421" s="116">
        <f t="shared" si="9"/>
        <v>1</v>
      </c>
      <c r="AK3421" s="117" t="str">
        <f t="array" ref="AK3421">XLOOKUP(F3421,'GIÁ'!A:A,'GIÁ'!D:D)</f>
        <v>9361.71</v>
      </c>
      <c r="AL3421" s="118">
        <f t="shared" si="10"/>
        <v>56170.26</v>
      </c>
      <c r="AM3421" s="118">
        <f t="shared" si="11"/>
        <v>0</v>
      </c>
      <c r="AN3421" s="119">
        <f t="shared" si="12"/>
        <v>0</v>
      </c>
      <c r="AO3421" s="118">
        <f t="shared" si="13"/>
        <v>0</v>
      </c>
      <c r="AP3421" s="121">
        <f t="shared" si="14"/>
        <v>56170.26</v>
      </c>
      <c r="AQ3421" s="122"/>
      <c r="AR3421" s="119"/>
    </row>
    <row r="3422" ht="22.5" customHeight="1">
      <c r="A3422" s="89">
        <v>46233.0</v>
      </c>
      <c r="B3422" s="90">
        <v>0.48819444444444443</v>
      </c>
      <c r="C3422" s="91" t="s">
        <v>1157</v>
      </c>
      <c r="D3422" s="129" t="str">
        <f t="array" ref="D3422">XLOOKUP(C3422,'DS ST'!A:A,'DS ST'!B:B)</f>
        <v>CLG</v>
      </c>
      <c r="E3422" s="94" t="str">
        <f t="array" ref="E3422">XLOOKUP($F3422,'GIÁ'!$A:$A,'GIÁ'!$E:$E)</f>
        <v>MÁT</v>
      </c>
      <c r="F3422" s="94">
        <v>8.938508547579E12</v>
      </c>
      <c r="G3422" s="95" t="s">
        <v>2905</v>
      </c>
      <c r="H3422" s="95" t="s">
        <v>57</v>
      </c>
      <c r="I3422" s="96">
        <v>2.0</v>
      </c>
      <c r="J3422" s="96">
        <v>0.0</v>
      </c>
      <c r="K3422" s="98">
        <f t="shared" si="4"/>
        <v>2</v>
      </c>
      <c r="L3422" s="99" t="s">
        <v>7049</v>
      </c>
      <c r="M3422" s="100" t="s">
        <v>7051</v>
      </c>
      <c r="N3422" s="101" t="str">
        <f t="shared" si="139"/>
        <v>TRBCLG50108938508547579</v>
      </c>
      <c r="O3422" s="128"/>
      <c r="P3422" s="100"/>
      <c r="Q3422" s="103">
        <f t="shared" si="166"/>
        <v>2</v>
      </c>
      <c r="R3422" s="161"/>
      <c r="S3422" s="105"/>
      <c r="T3422" s="106"/>
      <c r="U3422" s="107"/>
      <c r="V3422" s="108" t="s">
        <v>756</v>
      </c>
      <c r="W3422" s="109" t="s">
        <v>1312</v>
      </c>
      <c r="X3422" s="110" t="str">
        <f t="shared" si="176"/>
        <v/>
      </c>
      <c r="Y3422" s="110" t="str">
        <f t="shared" si="183"/>
        <v/>
      </c>
      <c r="Z3422" s="139" t="str">
        <f t="shared" si="179"/>
        <v>Chưa xác định</v>
      </c>
      <c r="AA3422" s="109" t="s">
        <v>5260</v>
      </c>
      <c r="AB3422" s="106"/>
      <c r="AC3422" s="158"/>
      <c r="AD3422" s="160"/>
      <c r="AE3422" s="127"/>
      <c r="AF3422" s="113"/>
      <c r="AG3422" s="165" t="str">
        <f t="array" ref="AG3422">XLOOKUP(F3422,'CLV2'!A:A,'CLV2'!E:E)</f>
        <v>2.CHILLED FOODS</v>
      </c>
      <c r="AH3422" s="115" t="str">
        <f t="array" ref="AH3422">XLOOKUP(F3422,'CLV2'!A:A,'CLV2'!F:F)</f>
        <v>3.OTHER CHILLED PRODUCTS</v>
      </c>
      <c r="AI3422" s="115" t="str">
        <f t="shared" si="8"/>
        <v>Pack</v>
      </c>
      <c r="AJ3422" s="116">
        <f t="shared" si="9"/>
        <v>1</v>
      </c>
      <c r="AK3422" s="117" t="str">
        <f t="array" ref="AK3422">XLOOKUP(F3422,'GIÁ'!A:A,'GIÁ'!D:D)</f>
        <v>30485.44</v>
      </c>
      <c r="AL3422" s="118">
        <f t="shared" si="10"/>
        <v>60970.88</v>
      </c>
      <c r="AM3422" s="118">
        <f t="shared" si="11"/>
        <v>0</v>
      </c>
      <c r="AN3422" s="119">
        <f t="shared" si="12"/>
        <v>0</v>
      </c>
      <c r="AO3422" s="118">
        <f t="shared" si="13"/>
        <v>0</v>
      </c>
      <c r="AP3422" s="121">
        <f t="shared" si="14"/>
        <v>60970.88</v>
      </c>
      <c r="AQ3422" s="122"/>
      <c r="AR3422" s="119"/>
    </row>
    <row r="3423" ht="22.5" customHeight="1">
      <c r="A3423" s="89">
        <v>46233.0</v>
      </c>
      <c r="B3423" s="90">
        <v>0.48819444444444443</v>
      </c>
      <c r="C3423" s="91" t="s">
        <v>1157</v>
      </c>
      <c r="D3423" s="129" t="str">
        <f t="array" ref="D3423">XLOOKUP(C3423,'DS ST'!A:A,'DS ST'!B:B)</f>
        <v>CLG</v>
      </c>
      <c r="E3423" s="94" t="str">
        <f t="array" ref="E3423">XLOOKUP($F3423,'GIÁ'!$A:$A,'GIÁ'!$E:$E)</f>
        <v>MÁT</v>
      </c>
      <c r="F3423" s="94">
        <v>8.936219620192E12</v>
      </c>
      <c r="G3423" s="95" t="s">
        <v>1927</v>
      </c>
      <c r="H3423" s="95" t="s">
        <v>224</v>
      </c>
      <c r="I3423" s="96">
        <v>10.0</v>
      </c>
      <c r="J3423" s="96">
        <v>0.0</v>
      </c>
      <c r="K3423" s="98">
        <f t="shared" si="4"/>
        <v>10</v>
      </c>
      <c r="L3423" s="99" t="s">
        <v>7049</v>
      </c>
      <c r="M3423" s="100" t="s">
        <v>7051</v>
      </c>
      <c r="N3423" s="101" t="str">
        <f t="shared" si="139"/>
        <v>TRBCLG50108936219620192</v>
      </c>
      <c r="O3423" s="128"/>
      <c r="P3423" s="100"/>
      <c r="Q3423" s="103">
        <f t="shared" si="166"/>
        <v>10</v>
      </c>
      <c r="R3423" s="161"/>
      <c r="S3423" s="105"/>
      <c r="T3423" s="106"/>
      <c r="U3423" s="107"/>
      <c r="V3423" s="108" t="s">
        <v>756</v>
      </c>
      <c r="W3423" s="109" t="s">
        <v>1312</v>
      </c>
      <c r="X3423" s="110" t="str">
        <f t="shared" si="176"/>
        <v/>
      </c>
      <c r="Y3423" s="110" t="str">
        <f t="shared" si="183"/>
        <v/>
      </c>
      <c r="Z3423" s="139" t="str">
        <f t="shared" si="179"/>
        <v>Chưa xác định</v>
      </c>
      <c r="AA3423" s="109" t="s">
        <v>5260</v>
      </c>
      <c r="AB3423" s="106"/>
      <c r="AC3423" s="158"/>
      <c r="AD3423" s="160"/>
      <c r="AE3423" s="127"/>
      <c r="AF3423" s="113"/>
      <c r="AG3423" s="165" t="str">
        <f t="array" ref="AG3423">XLOOKUP(F3423,'CLV2'!A:A,'CLV2'!E:E)</f>
        <v>2.DELICA</v>
      </c>
      <c r="AH3423" s="115" t="str">
        <f t="array" ref="AH3423">XLOOKUP(F3423,'CLV2'!A:A,'CLV2'!F:F)</f>
        <v>3.COLD AND HOT DELICA</v>
      </c>
      <c r="AI3423" s="115" t="str">
        <f t="shared" si="8"/>
        <v>Pack</v>
      </c>
      <c r="AJ3423" s="116">
        <f t="shared" si="9"/>
        <v>1</v>
      </c>
      <c r="AK3423" s="117" t="str">
        <f t="array" ref="AK3423">XLOOKUP(F3423,'GIÁ'!A:A,'GIÁ'!D:D)</f>
        <v>9807.19</v>
      </c>
      <c r="AL3423" s="118">
        <f t="shared" si="10"/>
        <v>98071.9</v>
      </c>
      <c r="AM3423" s="118">
        <f t="shared" si="11"/>
        <v>0</v>
      </c>
      <c r="AN3423" s="119">
        <f t="shared" si="12"/>
        <v>0</v>
      </c>
      <c r="AO3423" s="118">
        <f t="shared" si="13"/>
        <v>0</v>
      </c>
      <c r="AP3423" s="121">
        <f t="shared" si="14"/>
        <v>98071.9</v>
      </c>
      <c r="AQ3423" s="122"/>
      <c r="AR3423" s="119"/>
    </row>
    <row r="3424" ht="22.5" customHeight="1">
      <c r="A3424" s="89">
        <v>46233.0</v>
      </c>
      <c r="B3424" s="90">
        <v>0.48819444444444443</v>
      </c>
      <c r="C3424" s="91" t="s">
        <v>1157</v>
      </c>
      <c r="D3424" s="129" t="str">
        <f t="array" ref="D3424">XLOOKUP(C3424,'DS ST'!A:A,'DS ST'!B:B)</f>
        <v>CLG</v>
      </c>
      <c r="E3424" s="94" t="str">
        <f t="array" ref="E3424">XLOOKUP($F3424,'GIÁ'!$A:$A,'GIÁ'!$E:$E)</f>
        <v>MÁT</v>
      </c>
      <c r="F3424" s="94">
        <v>11789.0</v>
      </c>
      <c r="G3424" s="95" t="s">
        <v>1083</v>
      </c>
      <c r="H3424" s="95" t="s">
        <v>75</v>
      </c>
      <c r="I3424" s="96">
        <v>2.0</v>
      </c>
      <c r="J3424" s="96">
        <v>1.0</v>
      </c>
      <c r="K3424" s="98">
        <f t="shared" si="4"/>
        <v>1</v>
      </c>
      <c r="L3424" s="99" t="s">
        <v>7049</v>
      </c>
      <c r="M3424" s="100" t="s">
        <v>7052</v>
      </c>
      <c r="N3424" s="101" t="str">
        <f t="shared" si="139"/>
        <v>TRBCLG501311789</v>
      </c>
      <c r="O3424" s="128"/>
      <c r="P3424" s="100"/>
      <c r="Q3424" s="103">
        <f t="shared" si="166"/>
        <v>1</v>
      </c>
      <c r="R3424" s="161"/>
      <c r="S3424" s="105"/>
      <c r="T3424" s="106"/>
      <c r="U3424" s="107"/>
      <c r="V3424" s="108" t="s">
        <v>756</v>
      </c>
      <c r="W3424" s="109" t="s">
        <v>1312</v>
      </c>
      <c r="X3424" s="110" t="str">
        <f t="shared" si="176"/>
        <v/>
      </c>
      <c r="Y3424" s="110" t="str">
        <f t="shared" si="183"/>
        <v/>
      </c>
      <c r="Z3424" s="139" t="str">
        <f t="shared" si="179"/>
        <v>Chưa xác định</v>
      </c>
      <c r="AA3424" s="109" t="s">
        <v>5260</v>
      </c>
      <c r="AB3424" s="106"/>
      <c r="AC3424" s="158"/>
      <c r="AD3424" s="160"/>
      <c r="AE3424" s="127"/>
      <c r="AF3424" s="113"/>
      <c r="AG3424" s="165" t="str">
        <f t="array" ref="AG3424">XLOOKUP(F3424,'CLV2'!A:A,'CLV2'!E:E)</f>
        <v>2.FRUITS</v>
      </c>
      <c r="AH3424" s="115" t="str">
        <f t="array" ref="AH3424">XLOOKUP(F3424,'CLV2'!A:A,'CLV2'!F:F)</f>
        <v>3.IMPORT FRUITS</v>
      </c>
      <c r="AI3424" s="115" t="str">
        <f t="shared" si="8"/>
        <v>Pack</v>
      </c>
      <c r="AJ3424" s="116">
        <f t="shared" si="9"/>
        <v>0.5</v>
      </c>
      <c r="AK3424" s="117" t="str">
        <f t="array" ref="AK3424">XLOOKUP(F3424,'GIÁ'!A:A,'GIÁ'!D:D)</f>
        <v>56000.00</v>
      </c>
      <c r="AL3424" s="118">
        <f t="shared" si="10"/>
        <v>56000</v>
      </c>
      <c r="AM3424" s="118">
        <f t="shared" si="11"/>
        <v>0</v>
      </c>
      <c r="AN3424" s="119">
        <f t="shared" si="12"/>
        <v>0</v>
      </c>
      <c r="AO3424" s="118">
        <f t="shared" si="13"/>
        <v>0</v>
      </c>
      <c r="AP3424" s="121">
        <f t="shared" si="14"/>
        <v>56000</v>
      </c>
      <c r="AQ3424" s="122"/>
      <c r="AR3424" s="119"/>
    </row>
    <row r="3425" ht="22.5" customHeight="1">
      <c r="A3425" s="89">
        <v>46233.0</v>
      </c>
      <c r="B3425" s="90">
        <v>0.8583333333333333</v>
      </c>
      <c r="C3425" s="91" t="s">
        <v>946</v>
      </c>
      <c r="D3425" s="129" t="str">
        <f t="array" ref="D3425">XLOOKUP(C3425,'DS ST'!A:A,'DS ST'!B:B)</f>
        <v>A199</v>
      </c>
      <c r="E3425" s="94" t="str">
        <f t="array" ref="E3425">XLOOKUP($F3425,'GIÁ'!$A:$A,'GIÁ'!$E:$E)</f>
        <v>MÁT</v>
      </c>
      <c r="F3425" s="94">
        <v>8.938541439817E12</v>
      </c>
      <c r="G3425" s="95" t="s">
        <v>3077</v>
      </c>
      <c r="H3425" s="95" t="s">
        <v>75</v>
      </c>
      <c r="I3425" s="96">
        <v>3.0</v>
      </c>
      <c r="J3425" s="96">
        <v>0.0</v>
      </c>
      <c r="K3425" s="98">
        <f t="shared" si="4"/>
        <v>3</v>
      </c>
      <c r="L3425" s="99" t="s">
        <v>7053</v>
      </c>
      <c r="M3425" s="100" t="s">
        <v>7054</v>
      </c>
      <c r="N3425" s="101" t="str">
        <f t="shared" si="139"/>
        <v>TRBA19960798938541439817</v>
      </c>
      <c r="O3425" s="128"/>
      <c r="P3425" s="100"/>
      <c r="Q3425" s="103">
        <f t="shared" si="166"/>
        <v>3</v>
      </c>
      <c r="R3425" s="161"/>
      <c r="S3425" s="105"/>
      <c r="T3425" s="106"/>
      <c r="U3425" s="107"/>
      <c r="V3425" s="108" t="s">
        <v>756</v>
      </c>
      <c r="W3425" s="109" t="s">
        <v>1312</v>
      </c>
      <c r="X3425" s="110" t="str">
        <f t="shared" si="176"/>
        <v/>
      </c>
      <c r="Y3425" s="110" t="str">
        <f t="shared" si="183"/>
        <v/>
      </c>
      <c r="Z3425" s="139" t="str">
        <f t="shared" si="179"/>
        <v>Chưa xác định</v>
      </c>
      <c r="AA3425" s="109" t="s">
        <v>5260</v>
      </c>
      <c r="AB3425" s="106"/>
      <c r="AC3425" s="158"/>
      <c r="AD3425" s="160"/>
      <c r="AE3425" s="127"/>
      <c r="AF3425" s="113"/>
      <c r="AG3425" s="165" t="str">
        <f t="array" ref="AG3425">XLOOKUP(F3425,'CLV2'!A:A,'CLV2'!E:E)</f>
        <v>2.FRUITS</v>
      </c>
      <c r="AH3425" s="115" t="str">
        <f t="array" ref="AH3425">XLOOKUP(F3425,'CLV2'!A:A,'CLV2'!F:F)</f>
        <v>3.IMPORT FRUITS</v>
      </c>
      <c r="AI3425" s="115" t="str">
        <f t="shared" si="8"/>
        <v>Pack</v>
      </c>
      <c r="AJ3425" s="116">
        <f t="shared" si="9"/>
        <v>1</v>
      </c>
      <c r="AK3425" s="117" t="str">
        <f t="array" ref="AK3425">XLOOKUP(F3425,'GIÁ'!A:A,'GIÁ'!D:D)</f>
        <v>72485.08</v>
      </c>
      <c r="AL3425" s="118">
        <f t="shared" si="10"/>
        <v>217455.24</v>
      </c>
      <c r="AM3425" s="118">
        <f t="shared" si="11"/>
        <v>0</v>
      </c>
      <c r="AN3425" s="119">
        <f t="shared" si="12"/>
        <v>0</v>
      </c>
      <c r="AO3425" s="118">
        <f t="shared" si="13"/>
        <v>0</v>
      </c>
      <c r="AP3425" s="121">
        <f t="shared" si="14"/>
        <v>217455.24</v>
      </c>
      <c r="AQ3425" s="122"/>
      <c r="AR3425" s="119"/>
    </row>
    <row r="3426" ht="22.5" customHeight="1">
      <c r="A3426" s="89">
        <v>46233.0</v>
      </c>
      <c r="B3426" s="90">
        <v>0.8583333333333333</v>
      </c>
      <c r="C3426" s="91" t="s">
        <v>946</v>
      </c>
      <c r="D3426" s="129" t="str">
        <f t="array" ref="D3426">XLOOKUP(C3426,'DS ST'!A:A,'DS ST'!B:B)</f>
        <v>A199</v>
      </c>
      <c r="E3426" s="94" t="str">
        <f t="array" ref="E3426">XLOOKUP($F3426,'GIÁ'!$A:$A,'GIÁ'!$E:$E)</f>
        <v>MÁT</v>
      </c>
      <c r="F3426" s="94">
        <v>8.935217410507E12</v>
      </c>
      <c r="G3426" s="95" t="s">
        <v>1933</v>
      </c>
      <c r="H3426" s="95" t="s">
        <v>57</v>
      </c>
      <c r="I3426" s="96">
        <v>1.0</v>
      </c>
      <c r="J3426" s="96">
        <v>0.0</v>
      </c>
      <c r="K3426" s="98">
        <f t="shared" si="4"/>
        <v>1</v>
      </c>
      <c r="L3426" s="99" t="s">
        <v>7053</v>
      </c>
      <c r="M3426" s="100" t="s">
        <v>2087</v>
      </c>
      <c r="N3426" s="101" t="str">
        <f t="shared" si="139"/>
        <v>TRBA19960808935217410507</v>
      </c>
      <c r="O3426" s="128"/>
      <c r="P3426" s="145">
        <v>1.0</v>
      </c>
      <c r="Q3426" s="103">
        <f t="shared" si="166"/>
        <v>0</v>
      </c>
      <c r="R3426" s="161" t="s">
        <v>949</v>
      </c>
      <c r="S3426" s="105"/>
      <c r="T3426" s="106"/>
      <c r="U3426" s="107"/>
      <c r="V3426" s="108" t="s">
        <v>756</v>
      </c>
      <c r="W3426" s="109" t="s">
        <v>1908</v>
      </c>
      <c r="X3426" s="110" t="str">
        <f t="shared" si="176"/>
        <v/>
      </c>
      <c r="Y3426" s="110" t="str">
        <f t="shared" si="183"/>
        <v>Siêu thị</v>
      </c>
      <c r="Z3426" s="139" t="str">
        <f t="shared" si="179"/>
        <v/>
      </c>
      <c r="AA3426" s="109" t="s">
        <v>5260</v>
      </c>
      <c r="AB3426" s="106"/>
      <c r="AC3426" s="158"/>
      <c r="AD3426" s="160"/>
      <c r="AE3426" s="127"/>
      <c r="AF3426" s="113"/>
      <c r="AG3426" s="165" t="str">
        <f t="array" ref="AG3426">XLOOKUP(F3426,'CLV2'!A:A,'CLV2'!E:E)</f>
        <v>2.DAIRY</v>
      </c>
      <c r="AH3426" s="115" t="str">
        <f t="array" ref="AH3426">XLOOKUP(F3426,'CLV2'!A:A,'CLV2'!F:F)</f>
        <v>3.YOGURT</v>
      </c>
      <c r="AI3426" s="115" t="str">
        <f t="shared" si="8"/>
        <v>Pack</v>
      </c>
      <c r="AJ3426" s="116">
        <f t="shared" si="9"/>
        <v>1</v>
      </c>
      <c r="AK3426" s="117" t="str">
        <f t="array" ref="AK3426">XLOOKUP(F3426,'GIÁ'!A:A,'GIÁ'!D:D)</f>
        <v>7094.29</v>
      </c>
      <c r="AL3426" s="118">
        <f t="shared" si="10"/>
        <v>7094.29</v>
      </c>
      <c r="AM3426" s="118">
        <f t="shared" si="11"/>
        <v>0</v>
      </c>
      <c r="AN3426" s="119">
        <f t="shared" si="12"/>
        <v>7094.29</v>
      </c>
      <c r="AO3426" s="118">
        <f t="shared" si="13"/>
        <v>0</v>
      </c>
      <c r="AP3426" s="121">
        <f t="shared" si="14"/>
        <v>0</v>
      </c>
      <c r="AQ3426" s="122"/>
      <c r="AR3426" s="119"/>
    </row>
    <row r="3427" ht="22.5" customHeight="1">
      <c r="A3427" s="89">
        <v>46233.0</v>
      </c>
      <c r="B3427" s="90">
        <v>0.5041666666666667</v>
      </c>
      <c r="C3427" s="91" t="s">
        <v>760</v>
      </c>
      <c r="D3427" s="129" t="str">
        <f t="array" ref="D3427">XLOOKUP(C3427,'DS ST'!A:A,'DS ST'!B:B)</f>
        <v>A170</v>
      </c>
      <c r="E3427" s="94" t="str">
        <f t="array" ref="E3427">XLOOKUP($F3427,'GIÁ'!$A:$A,'GIÁ'!$E:$E)</f>
        <v>MÁT</v>
      </c>
      <c r="F3427" s="94">
        <v>8.935101608515E12</v>
      </c>
      <c r="G3427" s="95" t="s">
        <v>1902</v>
      </c>
      <c r="H3427" s="95" t="s">
        <v>57</v>
      </c>
      <c r="I3427" s="96">
        <v>2.0</v>
      </c>
      <c r="J3427" s="96">
        <v>0.0</v>
      </c>
      <c r="K3427" s="98">
        <f t="shared" si="4"/>
        <v>2</v>
      </c>
      <c r="L3427" s="99" t="s">
        <v>7055</v>
      </c>
      <c r="M3427" s="100" t="s">
        <v>7056</v>
      </c>
      <c r="N3427" s="101" t="str">
        <f t="shared" si="139"/>
        <v>TRBA1701618935101608515</v>
      </c>
      <c r="O3427" s="128"/>
      <c r="P3427" s="100"/>
      <c r="Q3427" s="103">
        <f t="shared" si="166"/>
        <v>2</v>
      </c>
      <c r="R3427" s="161"/>
      <c r="S3427" s="105"/>
      <c r="T3427" s="106"/>
      <c r="U3427" s="107"/>
      <c r="V3427" s="108" t="s">
        <v>756</v>
      </c>
      <c r="W3427" s="109" t="s">
        <v>1312</v>
      </c>
      <c r="X3427" s="110" t="str">
        <f t="shared" si="176"/>
        <v/>
      </c>
      <c r="Y3427" s="110" t="str">
        <f t="shared" si="183"/>
        <v/>
      </c>
      <c r="Z3427" s="139" t="str">
        <f t="shared" si="179"/>
        <v>Chưa xác định</v>
      </c>
      <c r="AA3427" s="109" t="s">
        <v>5260</v>
      </c>
      <c r="AB3427" s="106"/>
      <c r="AC3427" s="158"/>
      <c r="AD3427" s="160"/>
      <c r="AE3427" s="127"/>
      <c r="AF3427" s="113"/>
      <c r="AG3427" s="165" t="str">
        <f t="array" ref="AG3427">XLOOKUP(F3427,'CLV2'!A:A,'CLV2'!E:E)</f>
        <v>2.CHILLED FOODS</v>
      </c>
      <c r="AH3427" s="115" t="str">
        <f t="array" ref="AH3427">XLOOKUP(F3427,'CLV2'!A:A,'CLV2'!F:F)</f>
        <v>3.OTHER CHILLED PRODUCTS</v>
      </c>
      <c r="AI3427" s="115" t="str">
        <f t="shared" si="8"/>
        <v>Pack</v>
      </c>
      <c r="AJ3427" s="116">
        <f t="shared" si="9"/>
        <v>1</v>
      </c>
      <c r="AK3427" s="117" t="str">
        <f t="array" ref="AK3427">XLOOKUP(F3427,'GIÁ'!A:A,'GIÁ'!D:D)</f>
        <v>25753.17</v>
      </c>
      <c r="AL3427" s="118">
        <f t="shared" si="10"/>
        <v>51506.34</v>
      </c>
      <c r="AM3427" s="118">
        <f t="shared" si="11"/>
        <v>0</v>
      </c>
      <c r="AN3427" s="119">
        <f t="shared" si="12"/>
        <v>0</v>
      </c>
      <c r="AO3427" s="118">
        <f t="shared" si="13"/>
        <v>0</v>
      </c>
      <c r="AP3427" s="121">
        <f t="shared" si="14"/>
        <v>51506.34</v>
      </c>
      <c r="AQ3427" s="122"/>
      <c r="AR3427" s="119"/>
    </row>
    <row r="3428" ht="22.5" customHeight="1">
      <c r="A3428" s="89">
        <v>46233.0</v>
      </c>
      <c r="B3428" s="90">
        <v>0.5041666666666667</v>
      </c>
      <c r="C3428" s="91" t="s">
        <v>760</v>
      </c>
      <c r="D3428" s="129" t="str">
        <f t="array" ref="D3428">XLOOKUP(C3428,'DS ST'!A:A,'DS ST'!B:B)</f>
        <v>A170</v>
      </c>
      <c r="E3428" s="94" t="str">
        <f t="array" ref="E3428">XLOOKUP($F3428,'GIÁ'!$A:$A,'GIÁ'!$E:$E)</f>
        <v>MÁT</v>
      </c>
      <c r="F3428" s="94" t="s">
        <v>3330</v>
      </c>
      <c r="G3428" s="95" t="s">
        <v>3331</v>
      </c>
      <c r="H3428" s="95" t="s">
        <v>57</v>
      </c>
      <c r="I3428" s="96">
        <v>2.0</v>
      </c>
      <c r="J3428" s="96">
        <v>1.0</v>
      </c>
      <c r="K3428" s="98">
        <f t="shared" si="4"/>
        <v>1</v>
      </c>
      <c r="L3428" s="99" t="s">
        <v>7055</v>
      </c>
      <c r="M3428" s="100" t="s">
        <v>7057</v>
      </c>
      <c r="N3428" s="101" t="str">
        <f t="shared" si="139"/>
        <v>TRBA1705708SP001576</v>
      </c>
      <c r="O3428" s="128"/>
      <c r="P3428" s="100"/>
      <c r="Q3428" s="103">
        <f t="shared" si="166"/>
        <v>1</v>
      </c>
      <c r="R3428" s="161"/>
      <c r="S3428" s="105"/>
      <c r="T3428" s="106"/>
      <c r="U3428" s="107"/>
      <c r="V3428" s="108" t="s">
        <v>756</v>
      </c>
      <c r="W3428" s="109" t="s">
        <v>1312</v>
      </c>
      <c r="X3428" s="110" t="str">
        <f t="shared" si="176"/>
        <v/>
      </c>
      <c r="Y3428" s="110" t="str">
        <f t="shared" si="183"/>
        <v/>
      </c>
      <c r="Z3428" s="139" t="str">
        <f t="shared" si="179"/>
        <v>Chưa xác định</v>
      </c>
      <c r="AA3428" s="109" t="s">
        <v>5260</v>
      </c>
      <c r="AB3428" s="106"/>
      <c r="AC3428" s="158"/>
      <c r="AD3428" s="160"/>
      <c r="AE3428" s="127"/>
      <c r="AF3428" s="113"/>
      <c r="AG3428" s="165" t="str">
        <f t="array" ref="AG3428">XLOOKUP(F3428,'CLV2'!A:A,'CLV2'!E:E)</f>
        <v>2.BAKERY</v>
      </c>
      <c r="AH3428" s="115" t="str">
        <f t="array" ref="AH3428">XLOOKUP(F3428,'CLV2'!A:A,'CLV2'!F:F)</f>
        <v>3.CAKES</v>
      </c>
      <c r="AI3428" s="115" t="str">
        <f t="shared" si="8"/>
        <v>Pack</v>
      </c>
      <c r="AJ3428" s="116">
        <f t="shared" si="9"/>
        <v>0.5</v>
      </c>
      <c r="AK3428" s="117" t="str">
        <f t="array" ref="AK3428">XLOOKUP(F3428,'GIÁ'!A:A,'GIÁ'!D:D)</f>
        <v>18056.00</v>
      </c>
      <c r="AL3428" s="118">
        <f t="shared" si="10"/>
        <v>18056</v>
      </c>
      <c r="AM3428" s="118">
        <f t="shared" si="11"/>
        <v>0</v>
      </c>
      <c r="AN3428" s="119">
        <f t="shared" si="12"/>
        <v>0</v>
      </c>
      <c r="AO3428" s="118">
        <f t="shared" si="13"/>
        <v>0</v>
      </c>
      <c r="AP3428" s="121">
        <f t="shared" si="14"/>
        <v>18056</v>
      </c>
      <c r="AQ3428" s="122"/>
      <c r="AR3428" s="119"/>
    </row>
    <row r="3429" ht="22.5" customHeight="1">
      <c r="A3429" s="89">
        <v>46233.0</v>
      </c>
      <c r="B3429" s="90">
        <v>0.4701388888888889</v>
      </c>
      <c r="C3429" s="91" t="s">
        <v>748</v>
      </c>
      <c r="D3429" s="129" t="str">
        <f t="array" ref="D3429">XLOOKUP(C3429,'DS ST'!A:A,'DS ST'!B:B)</f>
        <v>A169</v>
      </c>
      <c r="E3429" s="94" t="str">
        <f t="array" ref="E3429">XLOOKUP($F3429,'GIÁ'!$A:$A,'GIÁ'!$E:$E)</f>
        <v>MÁT</v>
      </c>
      <c r="F3429" s="94">
        <v>1100918.0</v>
      </c>
      <c r="G3429" s="95" t="s">
        <v>5511</v>
      </c>
      <c r="H3429" s="95" t="s">
        <v>273</v>
      </c>
      <c r="I3429" s="96">
        <v>18.0</v>
      </c>
      <c r="J3429" s="96">
        <v>17.5</v>
      </c>
      <c r="K3429" s="98">
        <f t="shared" si="4"/>
        <v>0.5</v>
      </c>
      <c r="L3429" s="99" t="s">
        <v>7058</v>
      </c>
      <c r="M3429" s="100" t="s">
        <v>7059</v>
      </c>
      <c r="N3429" s="101" t="str">
        <f t="shared" si="139"/>
        <v>TRBA16957061100918</v>
      </c>
      <c r="O3429" s="128">
        <v>0.5</v>
      </c>
      <c r="P3429" s="100"/>
      <c r="Q3429" s="103">
        <f t="shared" si="166"/>
        <v>0</v>
      </c>
      <c r="R3429" s="161"/>
      <c r="S3429" s="105"/>
      <c r="T3429" s="106"/>
      <c r="U3429" s="107"/>
      <c r="V3429" s="108" t="s">
        <v>756</v>
      </c>
      <c r="W3429" s="109" t="s">
        <v>505</v>
      </c>
      <c r="X3429" s="110" t="str">
        <f t="shared" si="176"/>
        <v>Hao hụt</v>
      </c>
      <c r="Y3429" s="110" t="str">
        <f t="shared" si="183"/>
        <v/>
      </c>
      <c r="Z3429" s="139" t="str">
        <f t="shared" si="179"/>
        <v/>
      </c>
      <c r="AA3429" s="109" t="s">
        <v>802</v>
      </c>
      <c r="AB3429" s="106"/>
      <c r="AC3429" s="158"/>
      <c r="AD3429" s="160"/>
      <c r="AE3429" s="127"/>
      <c r="AF3429" s="113"/>
      <c r="AG3429" s="165" t="str">
        <f t="array" ref="AG3429">XLOOKUP(F3429,'CLV2'!A:A,'CLV2'!E:E)</f>
        <v>2.FRUITS</v>
      </c>
      <c r="AH3429" s="115" t="str">
        <f t="array" ref="AH3429">XLOOKUP(F3429,'CLV2'!A:A,'CLV2'!F:F)</f>
        <v>3.IMPORT FRUITS</v>
      </c>
      <c r="AI3429" s="115" t="str">
        <f t="shared" si="8"/>
        <v>KG</v>
      </c>
      <c r="AJ3429" s="116">
        <f t="shared" si="9"/>
        <v>0.02777777778</v>
      </c>
      <c r="AK3429" s="117" t="str">
        <f t="array" ref="AK3429">XLOOKUP(F3429,'GIÁ'!A:A,'GIÁ'!D:D)</f>
        <v>121296.91</v>
      </c>
      <c r="AL3429" s="118">
        <f t="shared" si="10"/>
        <v>60648.455</v>
      </c>
      <c r="AM3429" s="118">
        <f t="shared" si="11"/>
        <v>60648.455</v>
      </c>
      <c r="AN3429" s="119">
        <f t="shared" si="12"/>
        <v>0</v>
      </c>
      <c r="AO3429" s="118">
        <f t="shared" si="13"/>
        <v>0</v>
      </c>
      <c r="AP3429" s="121">
        <f t="shared" si="14"/>
        <v>0</v>
      </c>
      <c r="AQ3429" s="122"/>
      <c r="AR3429" s="119"/>
    </row>
    <row r="3430" ht="22.5" customHeight="1">
      <c r="A3430" s="89">
        <v>46233.0</v>
      </c>
      <c r="B3430" s="90">
        <v>0.5402777777777777</v>
      </c>
      <c r="C3430" s="91" t="s">
        <v>1269</v>
      </c>
      <c r="D3430" s="129" t="str">
        <f t="array" ref="D3430">XLOOKUP(C3430,'DS ST'!A:A,'DS ST'!B:B)</f>
        <v>HMN</v>
      </c>
      <c r="E3430" s="94" t="str">
        <f t="array" ref="E3430">XLOOKUP($F3430,'GIÁ'!$A:$A,'GIÁ'!$E:$E)</f>
        <v>MÁT</v>
      </c>
      <c r="F3430" s="94">
        <v>1100151.0</v>
      </c>
      <c r="G3430" s="95" t="s">
        <v>278</v>
      </c>
      <c r="H3430" s="95" t="s">
        <v>273</v>
      </c>
      <c r="I3430" s="96">
        <v>17.0</v>
      </c>
      <c r="J3430" s="96">
        <v>16.04</v>
      </c>
      <c r="K3430" s="98">
        <f t="shared" si="4"/>
        <v>0.96</v>
      </c>
      <c r="L3430" s="99" t="s">
        <v>7060</v>
      </c>
      <c r="M3430" s="100" t="s">
        <v>7061</v>
      </c>
      <c r="N3430" s="101" t="str">
        <f t="shared" si="139"/>
        <v>TRBHMN62881100151</v>
      </c>
      <c r="O3430" s="128">
        <v>0.9600000000000009</v>
      </c>
      <c r="P3430" s="100"/>
      <c r="Q3430" s="103">
        <f t="shared" si="166"/>
        <v>0</v>
      </c>
      <c r="R3430" s="161"/>
      <c r="S3430" s="105"/>
      <c r="T3430" s="106"/>
      <c r="U3430" s="107"/>
      <c r="V3430" s="108" t="s">
        <v>756</v>
      </c>
      <c r="W3430" s="109" t="s">
        <v>505</v>
      </c>
      <c r="X3430" s="110" t="str">
        <f t="shared" si="176"/>
        <v>Hao hụt</v>
      </c>
      <c r="Y3430" s="110" t="str">
        <f t="shared" si="183"/>
        <v/>
      </c>
      <c r="Z3430" s="139" t="str">
        <f t="shared" si="179"/>
        <v/>
      </c>
      <c r="AA3430" s="109" t="s">
        <v>802</v>
      </c>
      <c r="AB3430" s="106"/>
      <c r="AC3430" s="158"/>
      <c r="AD3430" s="160"/>
      <c r="AE3430" s="127"/>
      <c r="AF3430" s="113"/>
      <c r="AG3430" s="165" t="str">
        <f t="array" ref="AG3430">XLOOKUP(F3430,'CLV2'!A:A,'CLV2'!E:E)</f>
        <v>2.FRUITS</v>
      </c>
      <c r="AH3430" s="115" t="str">
        <f t="array" ref="AH3430">XLOOKUP(F3430,'CLV2'!A:A,'CLV2'!F:F)</f>
        <v>3.IMPORT FRUITS</v>
      </c>
      <c r="AI3430" s="115" t="str">
        <f t="shared" si="8"/>
        <v>KG</v>
      </c>
      <c r="AJ3430" s="116">
        <f t="shared" si="9"/>
        <v>0.05647058824</v>
      </c>
      <c r="AK3430" s="117" t="str">
        <f t="array" ref="AK3430">XLOOKUP(F3430,'GIÁ'!A:A,'GIÁ'!D:D)</f>
        <v>86609.14</v>
      </c>
      <c r="AL3430" s="118">
        <f t="shared" si="10"/>
        <v>83144.7744</v>
      </c>
      <c r="AM3430" s="118">
        <f t="shared" si="11"/>
        <v>83144.7744</v>
      </c>
      <c r="AN3430" s="119">
        <f t="shared" si="12"/>
        <v>0</v>
      </c>
      <c r="AO3430" s="118">
        <f t="shared" si="13"/>
        <v>0</v>
      </c>
      <c r="AP3430" s="121">
        <f t="shared" si="14"/>
        <v>0</v>
      </c>
      <c r="AQ3430" s="122"/>
      <c r="AR3430" s="119"/>
    </row>
    <row r="3431" ht="22.5" customHeight="1">
      <c r="A3431" s="89">
        <v>46233.0</v>
      </c>
      <c r="B3431" s="90">
        <v>0.5402777777777777</v>
      </c>
      <c r="C3431" s="91" t="s">
        <v>1269</v>
      </c>
      <c r="D3431" s="129" t="str">
        <f t="array" ref="D3431">XLOOKUP(C3431,'DS ST'!A:A,'DS ST'!B:B)</f>
        <v>HMN</v>
      </c>
      <c r="E3431" s="94" t="str">
        <f t="array" ref="E3431">XLOOKUP($F3431,'GIÁ'!$A:$A,'GIÁ'!$E:$E)</f>
        <v>MÁT</v>
      </c>
      <c r="F3431" s="94">
        <v>8.935217413201E12</v>
      </c>
      <c r="G3431" s="95" t="s">
        <v>1946</v>
      </c>
      <c r="H3431" s="95" t="s">
        <v>57</v>
      </c>
      <c r="I3431" s="96">
        <v>48.0</v>
      </c>
      <c r="J3431" s="96">
        <v>0.0</v>
      </c>
      <c r="K3431" s="98">
        <f t="shared" si="4"/>
        <v>48</v>
      </c>
      <c r="L3431" s="99" t="s">
        <v>7060</v>
      </c>
      <c r="M3431" s="100" t="s">
        <v>7062</v>
      </c>
      <c r="N3431" s="101" t="str">
        <f t="shared" si="139"/>
        <v>TRBHMN62928935217413201</v>
      </c>
      <c r="O3431" s="128"/>
      <c r="P3431" s="100"/>
      <c r="Q3431" s="103">
        <f t="shared" si="166"/>
        <v>48</v>
      </c>
      <c r="R3431" s="161"/>
      <c r="S3431" s="105"/>
      <c r="T3431" s="106"/>
      <c r="U3431" s="107"/>
      <c r="V3431" s="108" t="s">
        <v>756</v>
      </c>
      <c r="W3431" s="109" t="s">
        <v>1312</v>
      </c>
      <c r="X3431" s="110" t="str">
        <f t="shared" si="176"/>
        <v/>
      </c>
      <c r="Y3431" s="110" t="str">
        <f t="shared" si="183"/>
        <v/>
      </c>
      <c r="Z3431" s="139" t="str">
        <f t="shared" si="179"/>
        <v>Chưa xác định</v>
      </c>
      <c r="AA3431" s="109" t="s">
        <v>5260</v>
      </c>
      <c r="AB3431" s="106"/>
      <c r="AC3431" s="158"/>
      <c r="AD3431" s="160"/>
      <c r="AE3431" s="127"/>
      <c r="AF3431" s="113"/>
      <c r="AG3431" s="165" t="str">
        <f t="array" ref="AG3431">XLOOKUP(F3431,'CLV2'!A:A,'CLV2'!E:E)</f>
        <v>2.DAIRY</v>
      </c>
      <c r="AH3431" s="115" t="str">
        <f t="array" ref="AH3431">XLOOKUP(F3431,'CLV2'!A:A,'CLV2'!F:F)</f>
        <v>3.YOGURT</v>
      </c>
      <c r="AI3431" s="115" t="str">
        <f t="shared" si="8"/>
        <v>Pack</v>
      </c>
      <c r="AJ3431" s="116">
        <f t="shared" si="9"/>
        <v>1</v>
      </c>
      <c r="AK3431" s="167">
        <f t="array" ref="AK3431">XLOOKUP(F3431,'GIÁ'!A:A,'GIÁ'!D:D)</f>
        <v>1922304</v>
      </c>
      <c r="AL3431" s="118">
        <f t="shared" si="10"/>
        <v>343824.96</v>
      </c>
      <c r="AM3431" s="118">
        <f t="shared" si="11"/>
        <v>0</v>
      </c>
      <c r="AN3431" s="119">
        <f t="shared" si="12"/>
        <v>0</v>
      </c>
      <c r="AO3431" s="118">
        <f t="shared" si="13"/>
        <v>0</v>
      </c>
      <c r="AP3431" s="121">
        <f t="shared" si="14"/>
        <v>343824.96</v>
      </c>
      <c r="AQ3431" s="122"/>
      <c r="AR3431" s="119"/>
    </row>
    <row r="3432" ht="22.5" customHeight="1">
      <c r="A3432" s="89">
        <v>46233.0</v>
      </c>
      <c r="B3432" s="90">
        <v>0.5402777777777777</v>
      </c>
      <c r="C3432" s="91" t="s">
        <v>1269</v>
      </c>
      <c r="D3432" s="129" t="str">
        <f t="array" ref="D3432">XLOOKUP(C3432,'DS ST'!A:A,'DS ST'!B:B)</f>
        <v>HMN</v>
      </c>
      <c r="E3432" s="94" t="str">
        <f t="array" ref="E3432">XLOOKUP($F3432,'GIÁ'!$A:$A,'GIÁ'!$E:$E)</f>
        <v>MÁT</v>
      </c>
      <c r="F3432" s="94">
        <v>8.934673605823E12</v>
      </c>
      <c r="G3432" s="95" t="s">
        <v>1689</v>
      </c>
      <c r="H3432" s="95" t="s">
        <v>57</v>
      </c>
      <c r="I3432" s="96">
        <v>52.0</v>
      </c>
      <c r="J3432" s="96">
        <v>48.0</v>
      </c>
      <c r="K3432" s="98">
        <f t="shared" si="4"/>
        <v>4</v>
      </c>
      <c r="L3432" s="99" t="s">
        <v>7060</v>
      </c>
      <c r="M3432" s="100" t="s">
        <v>7063</v>
      </c>
      <c r="N3432" s="101" t="str">
        <f t="shared" si="139"/>
        <v>TRBHMN62948934673605823</v>
      </c>
      <c r="O3432" s="128"/>
      <c r="P3432" s="100"/>
      <c r="Q3432" s="103">
        <f t="shared" si="166"/>
        <v>4</v>
      </c>
      <c r="R3432" s="161"/>
      <c r="S3432" s="105"/>
      <c r="T3432" s="106"/>
      <c r="U3432" s="107"/>
      <c r="V3432" s="108" t="s">
        <v>756</v>
      </c>
      <c r="W3432" s="109" t="s">
        <v>1312</v>
      </c>
      <c r="X3432" s="110" t="str">
        <f t="shared" si="176"/>
        <v/>
      </c>
      <c r="Y3432" s="110" t="str">
        <f t="shared" si="183"/>
        <v/>
      </c>
      <c r="Z3432" s="139" t="str">
        <f t="shared" si="179"/>
        <v>Chưa xác định</v>
      </c>
      <c r="AA3432" s="109" t="s">
        <v>5260</v>
      </c>
      <c r="AB3432" s="106"/>
      <c r="AC3432" s="158"/>
      <c r="AD3432" s="160"/>
      <c r="AE3432" s="127"/>
      <c r="AF3432" s="113"/>
      <c r="AG3432" s="165" t="str">
        <f t="array" ref="AG3432">XLOOKUP(F3432,'CLV2'!A:A,'CLV2'!E:E)</f>
        <v>2.DAIRY</v>
      </c>
      <c r="AH3432" s="115" t="str">
        <f t="array" ref="AH3432">XLOOKUP(F3432,'CLV2'!A:A,'CLV2'!F:F)</f>
        <v>3.YOGURT</v>
      </c>
      <c r="AI3432" s="115" t="str">
        <f t="shared" si="8"/>
        <v>Pack</v>
      </c>
      <c r="AJ3432" s="116">
        <f t="shared" si="9"/>
        <v>0.07692307692</v>
      </c>
      <c r="AK3432" s="117" t="str">
        <f t="array" ref="AK3432">XLOOKUP(F3432,'GIÁ'!A:A,'GIÁ'!D:D)</f>
        <v>5402.30</v>
      </c>
      <c r="AL3432" s="118">
        <f t="shared" si="10"/>
        <v>21609.2</v>
      </c>
      <c r="AM3432" s="118">
        <f t="shared" si="11"/>
        <v>0</v>
      </c>
      <c r="AN3432" s="119">
        <f t="shared" si="12"/>
        <v>0</v>
      </c>
      <c r="AO3432" s="118">
        <f t="shared" si="13"/>
        <v>0</v>
      </c>
      <c r="AP3432" s="121">
        <f t="shared" si="14"/>
        <v>21609.2</v>
      </c>
      <c r="AQ3432" s="122"/>
      <c r="AR3432" s="119"/>
    </row>
    <row r="3433" ht="22.5" customHeight="1">
      <c r="A3433" s="89">
        <v>46233.0</v>
      </c>
      <c r="B3433" s="90">
        <v>0.46319444444444446</v>
      </c>
      <c r="C3433" s="91" t="s">
        <v>1095</v>
      </c>
      <c r="D3433" s="129" t="str">
        <f t="array" ref="D3433">XLOOKUP(C3433,'DS ST'!A:A,'DS ST'!B:B)</f>
        <v>ACU</v>
      </c>
      <c r="E3433" s="94" t="str">
        <f t="array" ref="E3433">XLOOKUP($F3433,'GIÁ'!$A:$A,'GIÁ'!$E:$E)</f>
        <v>ĐÔNG</v>
      </c>
      <c r="F3433" s="94">
        <v>8.936077110132E12</v>
      </c>
      <c r="G3433" s="95" t="s">
        <v>2331</v>
      </c>
      <c r="H3433" s="95" t="s">
        <v>224</v>
      </c>
      <c r="I3433" s="96">
        <v>6.0</v>
      </c>
      <c r="J3433" s="96">
        <v>0.0</v>
      </c>
      <c r="K3433" s="98">
        <f t="shared" si="4"/>
        <v>6</v>
      </c>
      <c r="L3433" s="99" t="s">
        <v>7064</v>
      </c>
      <c r="M3433" s="100" t="s">
        <v>7065</v>
      </c>
      <c r="N3433" s="101" t="str">
        <f t="shared" si="139"/>
        <v>PT1590318-T0018936077110132</v>
      </c>
      <c r="O3433" s="128"/>
      <c r="P3433" s="100"/>
      <c r="Q3433" s="103">
        <f t="shared" si="166"/>
        <v>6</v>
      </c>
      <c r="R3433" s="161"/>
      <c r="S3433" s="105"/>
      <c r="T3433" s="106"/>
      <c r="U3433" s="107" t="s">
        <v>6562</v>
      </c>
      <c r="V3433" s="108" t="s">
        <v>756</v>
      </c>
      <c r="W3433" s="109" t="s">
        <v>1908</v>
      </c>
      <c r="X3433" s="110" t="str">
        <f t="shared" si="176"/>
        <v/>
      </c>
      <c r="Y3433" s="110" t="str">
        <f t="shared" si="183"/>
        <v/>
      </c>
      <c r="Z3433" s="109" t="s">
        <v>797</v>
      </c>
      <c r="AA3433" s="109" t="s">
        <v>802</v>
      </c>
      <c r="AB3433" s="106"/>
      <c r="AC3433" s="158"/>
      <c r="AD3433" s="160"/>
      <c r="AE3433" s="127"/>
      <c r="AF3433" s="113"/>
      <c r="AG3433" s="165" t="str">
        <f t="array" ref="AG3433">XLOOKUP(F3433,'CLV2'!A:A,'CLV2'!E:E)</f>
        <v>2.FROZEN FOODS</v>
      </c>
      <c r="AH3433" s="115" t="str">
        <f t="array" ref="AH3433">XLOOKUP(F3433,'CLV2'!A:A,'CLV2'!F:F)</f>
        <v>3.DUMPLINGS</v>
      </c>
      <c r="AI3433" s="115" t="str">
        <f t="shared" si="8"/>
        <v>Pack</v>
      </c>
      <c r="AJ3433" s="116">
        <f t="shared" si="9"/>
        <v>1</v>
      </c>
      <c r="AK3433" s="117" t="str">
        <f t="array" ref="AK3433">XLOOKUP(F3433,'GIÁ'!A:A,'GIÁ'!D:D)</f>
        <v>35838.13</v>
      </c>
      <c r="AL3433" s="118">
        <f t="shared" si="10"/>
        <v>215028.78</v>
      </c>
      <c r="AM3433" s="118">
        <f t="shared" si="11"/>
        <v>0</v>
      </c>
      <c r="AN3433" s="119">
        <f t="shared" si="12"/>
        <v>0</v>
      </c>
      <c r="AO3433" s="118">
        <f t="shared" si="13"/>
        <v>215028.78</v>
      </c>
      <c r="AP3433" s="121">
        <f t="shared" si="14"/>
        <v>0</v>
      </c>
      <c r="AQ3433" s="122"/>
      <c r="AR3433" s="119"/>
    </row>
    <row r="3434" ht="22.5" customHeight="1">
      <c r="A3434" s="89">
        <v>46233.0</v>
      </c>
      <c r="B3434" s="90">
        <v>0.46319444444444446</v>
      </c>
      <c r="C3434" s="91" t="s">
        <v>1095</v>
      </c>
      <c r="D3434" s="129" t="str">
        <f t="array" ref="D3434">XLOOKUP(C3434,'DS ST'!A:A,'DS ST'!B:B)</f>
        <v>ACU</v>
      </c>
      <c r="E3434" s="94" t="str">
        <f t="array" ref="E3434">XLOOKUP($F3434,'GIÁ'!$A:$A,'GIÁ'!$E:$E)</f>
        <v>ĐÔNG</v>
      </c>
      <c r="F3434" s="94">
        <v>8.93601323834E12</v>
      </c>
      <c r="G3434" s="95" t="s">
        <v>2176</v>
      </c>
      <c r="H3434" s="95" t="s">
        <v>224</v>
      </c>
      <c r="I3434" s="96">
        <v>4.0</v>
      </c>
      <c r="J3434" s="96">
        <v>0.0</v>
      </c>
      <c r="K3434" s="98">
        <f t="shared" si="4"/>
        <v>4</v>
      </c>
      <c r="L3434" s="99" t="s">
        <v>7064</v>
      </c>
      <c r="M3434" s="100" t="s">
        <v>7065</v>
      </c>
      <c r="N3434" s="101" t="str">
        <f t="shared" si="139"/>
        <v>PT1590318-T0018936013238340</v>
      </c>
      <c r="O3434" s="128"/>
      <c r="P3434" s="100"/>
      <c r="Q3434" s="103">
        <f t="shared" si="166"/>
        <v>4</v>
      </c>
      <c r="R3434" s="161"/>
      <c r="S3434" s="105"/>
      <c r="T3434" s="106"/>
      <c r="U3434" s="107" t="s">
        <v>6552</v>
      </c>
      <c r="V3434" s="108" t="s">
        <v>756</v>
      </c>
      <c r="W3434" s="109" t="s">
        <v>1908</v>
      </c>
      <c r="X3434" s="110" t="str">
        <f t="shared" si="176"/>
        <v/>
      </c>
      <c r="Y3434" s="110" t="str">
        <f t="shared" si="183"/>
        <v/>
      </c>
      <c r="Z3434" s="109" t="s">
        <v>797</v>
      </c>
      <c r="AA3434" s="109" t="s">
        <v>802</v>
      </c>
      <c r="AB3434" s="106"/>
      <c r="AC3434" s="158"/>
      <c r="AD3434" s="160"/>
      <c r="AE3434" s="127"/>
      <c r="AF3434" s="113"/>
      <c r="AG3434" s="165" t="str">
        <f t="array" ref="AG3434">XLOOKUP(F3434,'CLV2'!A:A,'CLV2'!E:E)</f>
        <v>2.FROZEN FOODS</v>
      </c>
      <c r="AH3434" s="115" t="str">
        <f t="array" ref="AH3434">XLOOKUP(F3434,'CLV2'!A:A,'CLV2'!F:F)</f>
        <v>3.PIZZA - READY MEALS</v>
      </c>
      <c r="AI3434" s="115" t="str">
        <f t="shared" si="8"/>
        <v>Pack</v>
      </c>
      <c r="AJ3434" s="116">
        <f t="shared" si="9"/>
        <v>1</v>
      </c>
      <c r="AK3434" s="117" t="str">
        <f t="array" ref="AK3434">XLOOKUP(F3434,'GIÁ'!A:A,'GIÁ'!D:D)</f>
        <v>15020.45</v>
      </c>
      <c r="AL3434" s="118">
        <f t="shared" si="10"/>
        <v>60081.8</v>
      </c>
      <c r="AM3434" s="118">
        <f t="shared" si="11"/>
        <v>0</v>
      </c>
      <c r="AN3434" s="119">
        <f t="shared" si="12"/>
        <v>0</v>
      </c>
      <c r="AO3434" s="118">
        <f t="shared" si="13"/>
        <v>60081.8</v>
      </c>
      <c r="AP3434" s="121">
        <f t="shared" si="14"/>
        <v>0</v>
      </c>
      <c r="AQ3434" s="122"/>
      <c r="AR3434" s="119"/>
    </row>
    <row r="3435" ht="22.5" customHeight="1">
      <c r="A3435" s="89">
        <v>46233.0</v>
      </c>
      <c r="B3435" s="90">
        <v>0.46319444444444446</v>
      </c>
      <c r="C3435" s="91" t="s">
        <v>1095</v>
      </c>
      <c r="D3435" s="129" t="str">
        <f t="array" ref="D3435">XLOOKUP(C3435,'DS ST'!A:A,'DS ST'!B:B)</f>
        <v>ACU</v>
      </c>
      <c r="E3435" s="94" t="str">
        <f t="array" ref="E3435">XLOOKUP($F3435,'GIÁ'!$A:$A,'GIÁ'!$E:$E)</f>
        <v>ĐÔNG</v>
      </c>
      <c r="F3435" s="94">
        <v>8.93531971013E12</v>
      </c>
      <c r="G3435" s="95" t="s">
        <v>2054</v>
      </c>
      <c r="H3435" s="95" t="s">
        <v>224</v>
      </c>
      <c r="I3435" s="96">
        <v>4.0</v>
      </c>
      <c r="J3435" s="96">
        <v>0.0</v>
      </c>
      <c r="K3435" s="98">
        <f t="shared" si="4"/>
        <v>4</v>
      </c>
      <c r="L3435" s="99" t="s">
        <v>7064</v>
      </c>
      <c r="M3435" s="100" t="s">
        <v>7065</v>
      </c>
      <c r="N3435" s="101" t="str">
        <f t="shared" si="139"/>
        <v>PT1590318-T0018935319710130</v>
      </c>
      <c r="O3435" s="128"/>
      <c r="P3435" s="100"/>
      <c r="Q3435" s="103">
        <f t="shared" si="166"/>
        <v>4</v>
      </c>
      <c r="R3435" s="161"/>
      <c r="S3435" s="105"/>
      <c r="T3435" s="106"/>
      <c r="U3435" s="107"/>
      <c r="V3435" s="108" t="s">
        <v>756</v>
      </c>
      <c r="W3435" s="109" t="s">
        <v>1312</v>
      </c>
      <c r="X3435" s="110" t="str">
        <f t="shared" si="176"/>
        <v/>
      </c>
      <c r="Y3435" s="110" t="str">
        <f t="shared" si="183"/>
        <v/>
      </c>
      <c r="Z3435" s="139" t="str">
        <f>IF(N(Q3435)&lt;=0,"",IF(ISNUMBER(SEARCH("Thiếu kiện",V3435)),"Kho đông mát",IF(AND(N(Q3435)&gt;0,N(P3435)&gt;0,OR(ISNUMBER(SEARCH("Hình KDB",U3435)),ISNUMBER(SEARCH("Hình tele",U3435)),ISNUMBER(SEARCH("sai code",U3435)),ISNUMBER(SEARCH("ST nhận",U3435)))),"Kho đông mát",IF(AND(W3435="DC giao thiếu",OR(ISNUMBER(SEARCH("Hình KDB",U3435)),ISNUMBER(SEARCH("Hình tele",U3435)),ISNUMBER(SEARCH("sai code",U3435)))),"Kho đông mát",IF(W3435="DC giao thiếu","Chưa xác định",IF(AND(W3435="DC pick sai",OR(ISNUMBER(SEARCH("Hình KDB",U3435)),ISNUMBER(SEARCH("Hình tele",U3435)),ISNUMBER(SEARCH("sai code",U3435)),ISNUMBER(SEARCH("ST nhận",U3435)))),"Kho đông mát",IF(W3435="DC pick sai","Chưa xác định",IF(AND(W3435="Hao hụt",N(O3435)&gt;0,OR(ISNUMBER(SEARCH("Hình KDB",U3435)),ISNUMBER(SEARCH("Hình tele",U3435)),ISNUMBER(SEARCH("sai code",U3435)),ISNUMBER(SEARCH("ST nhận",U3435)))),"Kho đông mát",IF(W3435="Hao hụt","Chưa xác định",IF(OR(W3435="VT giao sai điểm",W3435="Không đạt nhiệt độ",W3435="TX giao thiếu kiện",W3435="Hàng không đạt CL"),"Kho đông mát",IF(W3435="Chưa xác định","Chưa xác định",IF(N(P3435)&gt;0,"Chưa xác định",""))))))))))))</f>
        <v>Chưa xác định</v>
      </c>
      <c r="AA3435" s="109" t="s">
        <v>5260</v>
      </c>
      <c r="AB3435" s="106"/>
      <c r="AC3435" s="158"/>
      <c r="AD3435" s="160"/>
      <c r="AE3435" s="127"/>
      <c r="AF3435" s="113"/>
      <c r="AG3435" s="165" t="str">
        <f t="array" ref="AG3435">XLOOKUP(F3435,'CLV2'!A:A,'CLV2'!E:E)</f>
        <v>2.FROZEN FOODS</v>
      </c>
      <c r="AH3435" s="115" t="str">
        <f t="array" ref="AH3435">XLOOKUP(F3435,'CLV2'!A:A,'CLV2'!F:F)</f>
        <v>3.HOTPOT AND FRIED</v>
      </c>
      <c r="AI3435" s="115" t="str">
        <f t="shared" si="8"/>
        <v>Pack</v>
      </c>
      <c r="AJ3435" s="116">
        <f t="shared" si="9"/>
        <v>1</v>
      </c>
      <c r="AK3435" s="117" t="str">
        <f t="array" ref="AK3435">XLOOKUP(F3435,'GIÁ'!A:A,'GIÁ'!D:D)</f>
        <v>31343.02</v>
      </c>
      <c r="AL3435" s="118">
        <f t="shared" si="10"/>
        <v>125372.08</v>
      </c>
      <c r="AM3435" s="118">
        <f t="shared" si="11"/>
        <v>0</v>
      </c>
      <c r="AN3435" s="119">
        <f t="shared" si="12"/>
        <v>0</v>
      </c>
      <c r="AO3435" s="118">
        <f t="shared" si="13"/>
        <v>0</v>
      </c>
      <c r="AP3435" s="121">
        <f t="shared" si="14"/>
        <v>125372.08</v>
      </c>
      <c r="AQ3435" s="122"/>
      <c r="AR3435" s="119"/>
    </row>
    <row r="3436" ht="22.5" customHeight="1">
      <c r="A3436" s="89">
        <v>46233.0</v>
      </c>
      <c r="B3436" s="90">
        <v>0.46319444444444446</v>
      </c>
      <c r="C3436" s="91" t="s">
        <v>1095</v>
      </c>
      <c r="D3436" s="129" t="str">
        <f t="array" ref="D3436">XLOOKUP(C3436,'DS ST'!A:A,'DS ST'!B:B)</f>
        <v>ACU</v>
      </c>
      <c r="E3436" s="94" t="str">
        <f t="array" ref="E3436">XLOOKUP($F3436,'GIÁ'!$A:$A,'GIÁ'!$E:$E)</f>
        <v>ĐÔNG</v>
      </c>
      <c r="F3436" s="94">
        <v>9.555894504567E12</v>
      </c>
      <c r="G3436" s="95" t="s">
        <v>3303</v>
      </c>
      <c r="H3436" s="95" t="s">
        <v>224</v>
      </c>
      <c r="I3436" s="96">
        <v>4.0</v>
      </c>
      <c r="J3436" s="96">
        <v>0.0</v>
      </c>
      <c r="K3436" s="98">
        <f t="shared" si="4"/>
        <v>4</v>
      </c>
      <c r="L3436" s="99" t="s">
        <v>7064</v>
      </c>
      <c r="M3436" s="100" t="s">
        <v>7065</v>
      </c>
      <c r="N3436" s="101" t="str">
        <f t="shared" si="139"/>
        <v>PT1590318-T0019555894504567</v>
      </c>
      <c r="O3436" s="128"/>
      <c r="P3436" s="100"/>
      <c r="Q3436" s="103">
        <f t="shared" si="166"/>
        <v>4</v>
      </c>
      <c r="R3436" s="161"/>
      <c r="S3436" s="105"/>
      <c r="T3436" s="106"/>
      <c r="U3436" s="107" t="s">
        <v>6577</v>
      </c>
      <c r="V3436" s="108" t="s">
        <v>756</v>
      </c>
      <c r="W3436" s="109" t="s">
        <v>1908</v>
      </c>
      <c r="X3436" s="110" t="str">
        <f t="shared" si="176"/>
        <v/>
      </c>
      <c r="Y3436" s="110" t="str">
        <f t="shared" si="183"/>
        <v/>
      </c>
      <c r="Z3436" s="109" t="s">
        <v>797</v>
      </c>
      <c r="AA3436" s="109" t="s">
        <v>802</v>
      </c>
      <c r="AB3436" s="106"/>
      <c r="AC3436" s="158"/>
      <c r="AD3436" s="160"/>
      <c r="AE3436" s="127"/>
      <c r="AF3436" s="113"/>
      <c r="AG3436" s="165" t="str">
        <f t="array" ref="AG3436">XLOOKUP(F3436,'CLV2'!A:A,'CLV2'!E:E)</f>
        <v>2.FROZEN FOODS</v>
      </c>
      <c r="AH3436" s="115" t="str">
        <f t="array" ref="AH3436">XLOOKUP(F3436,'CLV2'!A:A,'CLV2'!F:F)</f>
        <v>3.HOTPOT AND FRIED</v>
      </c>
      <c r="AI3436" s="115" t="str">
        <f t="shared" si="8"/>
        <v>Pack</v>
      </c>
      <c r="AJ3436" s="116">
        <f t="shared" si="9"/>
        <v>1</v>
      </c>
      <c r="AK3436" s="117" t="str">
        <f t="array" ref="AK3436">XLOOKUP(F3436,'GIÁ'!A:A,'GIÁ'!D:D)</f>
        <v>68779.37</v>
      </c>
      <c r="AL3436" s="118">
        <f t="shared" si="10"/>
        <v>275117.48</v>
      </c>
      <c r="AM3436" s="118">
        <f t="shared" si="11"/>
        <v>0</v>
      </c>
      <c r="AN3436" s="119">
        <f t="shared" si="12"/>
        <v>0</v>
      </c>
      <c r="AO3436" s="118">
        <f t="shared" si="13"/>
        <v>275117.48</v>
      </c>
      <c r="AP3436" s="121">
        <f t="shared" si="14"/>
        <v>0</v>
      </c>
      <c r="AQ3436" s="122"/>
      <c r="AR3436" s="119"/>
    </row>
    <row r="3437" ht="22.5" customHeight="1">
      <c r="A3437" s="89">
        <v>46233.0</v>
      </c>
      <c r="B3437" s="90">
        <v>0.46319444444444446</v>
      </c>
      <c r="C3437" s="91" t="s">
        <v>1095</v>
      </c>
      <c r="D3437" s="129" t="str">
        <f t="array" ref="D3437">XLOOKUP(C3437,'DS ST'!A:A,'DS ST'!B:B)</f>
        <v>ACU</v>
      </c>
      <c r="E3437" s="94" t="str">
        <f t="array" ref="E3437">XLOOKUP($F3437,'GIÁ'!$A:$A,'GIÁ'!$E:$E)</f>
        <v>ĐÔNG</v>
      </c>
      <c r="F3437" s="94">
        <v>8.8880036524E12</v>
      </c>
      <c r="G3437" s="95" t="s">
        <v>1541</v>
      </c>
      <c r="H3437" s="95" t="s">
        <v>224</v>
      </c>
      <c r="I3437" s="96">
        <v>2.0</v>
      </c>
      <c r="J3437" s="96">
        <v>0.0</v>
      </c>
      <c r="K3437" s="98">
        <f t="shared" si="4"/>
        <v>2</v>
      </c>
      <c r="L3437" s="99" t="s">
        <v>7064</v>
      </c>
      <c r="M3437" s="100" t="s">
        <v>7065</v>
      </c>
      <c r="N3437" s="101" t="str">
        <f t="shared" si="139"/>
        <v>PT1590318-T0018888003652400</v>
      </c>
      <c r="O3437" s="128"/>
      <c r="P3437" s="100"/>
      <c r="Q3437" s="103">
        <f t="shared" si="166"/>
        <v>2</v>
      </c>
      <c r="R3437" s="161"/>
      <c r="S3437" s="105"/>
      <c r="T3437" s="106"/>
      <c r="U3437" s="107" t="s">
        <v>6564</v>
      </c>
      <c r="V3437" s="108" t="s">
        <v>756</v>
      </c>
      <c r="W3437" s="109" t="s">
        <v>1908</v>
      </c>
      <c r="X3437" s="110" t="str">
        <f t="shared" si="176"/>
        <v/>
      </c>
      <c r="Y3437" s="110" t="str">
        <f t="shared" si="183"/>
        <v/>
      </c>
      <c r="Z3437" s="109" t="s">
        <v>797</v>
      </c>
      <c r="AA3437" s="109" t="s">
        <v>802</v>
      </c>
      <c r="AB3437" s="106"/>
      <c r="AC3437" s="158"/>
      <c r="AD3437" s="160"/>
      <c r="AE3437" s="127"/>
      <c r="AF3437" s="113"/>
      <c r="AG3437" s="165" t="str">
        <f t="array" ref="AG3437">XLOOKUP(F3437,'CLV2'!A:A,'CLV2'!E:E)</f>
        <v>2.FROZEN FOODS</v>
      </c>
      <c r="AH3437" s="115" t="str">
        <f t="array" ref="AH3437">XLOOKUP(F3437,'CLV2'!A:A,'CLV2'!F:F)</f>
        <v>3.PASTRY AND DESSERTS</v>
      </c>
      <c r="AI3437" s="115" t="str">
        <f t="shared" si="8"/>
        <v>Pack</v>
      </c>
      <c r="AJ3437" s="116">
        <f t="shared" si="9"/>
        <v>1</v>
      </c>
      <c r="AK3437" s="117" t="str">
        <f t="array" ref="AK3437">XLOOKUP(F3437,'GIÁ'!A:A,'GIÁ'!D:D)</f>
        <v>31762.47</v>
      </c>
      <c r="AL3437" s="118">
        <f t="shared" si="10"/>
        <v>63524.94</v>
      </c>
      <c r="AM3437" s="118">
        <f t="shared" si="11"/>
        <v>0</v>
      </c>
      <c r="AN3437" s="119">
        <f t="shared" si="12"/>
        <v>0</v>
      </c>
      <c r="AO3437" s="118">
        <f t="shared" si="13"/>
        <v>63524.94</v>
      </c>
      <c r="AP3437" s="121">
        <f t="shared" si="14"/>
        <v>0</v>
      </c>
      <c r="AQ3437" s="122"/>
      <c r="AR3437" s="119"/>
    </row>
    <row r="3438" ht="22.5" customHeight="1">
      <c r="A3438" s="89">
        <v>46233.0</v>
      </c>
      <c r="B3438" s="90">
        <v>0.46319444444444446</v>
      </c>
      <c r="C3438" s="91" t="s">
        <v>1095</v>
      </c>
      <c r="D3438" s="129" t="str">
        <f t="array" ref="D3438">XLOOKUP(C3438,'DS ST'!A:A,'DS ST'!B:B)</f>
        <v>ACU</v>
      </c>
      <c r="E3438" s="94" t="str">
        <f t="array" ref="E3438">XLOOKUP($F3438,'GIÁ'!$A:$A,'GIÁ'!$E:$E)</f>
        <v>ĐÔNG</v>
      </c>
      <c r="F3438" s="94">
        <v>8.936219600002E12</v>
      </c>
      <c r="G3438" s="95" t="s">
        <v>2684</v>
      </c>
      <c r="H3438" s="95" t="s">
        <v>224</v>
      </c>
      <c r="I3438" s="96">
        <v>2.0</v>
      </c>
      <c r="J3438" s="96">
        <v>0.0</v>
      </c>
      <c r="K3438" s="98">
        <f t="shared" si="4"/>
        <v>2</v>
      </c>
      <c r="L3438" s="99" t="s">
        <v>7064</v>
      </c>
      <c r="M3438" s="100" t="s">
        <v>7065</v>
      </c>
      <c r="N3438" s="101" t="str">
        <f t="shared" si="139"/>
        <v>PT1590318-T0018936219600002</v>
      </c>
      <c r="O3438" s="128"/>
      <c r="P3438" s="100"/>
      <c r="Q3438" s="103">
        <f t="shared" si="166"/>
        <v>2</v>
      </c>
      <c r="R3438" s="161"/>
      <c r="S3438" s="105"/>
      <c r="T3438" s="106"/>
      <c r="U3438" s="107" t="s">
        <v>6566</v>
      </c>
      <c r="V3438" s="108" t="s">
        <v>756</v>
      </c>
      <c r="W3438" s="109" t="s">
        <v>1908</v>
      </c>
      <c r="X3438" s="110" t="str">
        <f t="shared" si="176"/>
        <v/>
      </c>
      <c r="Y3438" s="110" t="str">
        <f t="shared" si="183"/>
        <v/>
      </c>
      <c r="Z3438" s="109" t="s">
        <v>797</v>
      </c>
      <c r="AA3438" s="109" t="s">
        <v>802</v>
      </c>
      <c r="AB3438" s="106"/>
      <c r="AC3438" s="158"/>
      <c r="AD3438" s="160"/>
      <c r="AE3438" s="127"/>
      <c r="AF3438" s="113"/>
      <c r="AG3438" s="165" t="str">
        <f t="array" ref="AG3438">XLOOKUP(F3438,'CLV2'!A:A,'CLV2'!E:E)</f>
        <v>2.FROZEN FOODS</v>
      </c>
      <c r="AH3438" s="115" t="str">
        <f t="array" ref="AH3438">XLOOKUP(F3438,'CLV2'!A:A,'CLV2'!F:F)</f>
        <v>3.HOTPOT AND FRIED</v>
      </c>
      <c r="AI3438" s="115" t="str">
        <f t="shared" si="8"/>
        <v>Pack</v>
      </c>
      <c r="AJ3438" s="116">
        <f t="shared" si="9"/>
        <v>1</v>
      </c>
      <c r="AK3438" s="117" t="str">
        <f t="array" ref="AK3438">XLOOKUP(F3438,'GIÁ'!A:A,'GIÁ'!D:D)</f>
        <v>11156.53</v>
      </c>
      <c r="AL3438" s="118">
        <f t="shared" si="10"/>
        <v>22313.06</v>
      </c>
      <c r="AM3438" s="118">
        <f t="shared" si="11"/>
        <v>0</v>
      </c>
      <c r="AN3438" s="119">
        <f t="shared" si="12"/>
        <v>0</v>
      </c>
      <c r="AO3438" s="118">
        <f t="shared" si="13"/>
        <v>22313.06</v>
      </c>
      <c r="AP3438" s="121">
        <f t="shared" si="14"/>
        <v>0</v>
      </c>
      <c r="AQ3438" s="122"/>
      <c r="AR3438" s="119"/>
    </row>
    <row r="3439" ht="22.5" customHeight="1">
      <c r="A3439" s="89">
        <v>46233.0</v>
      </c>
      <c r="B3439" s="90">
        <v>0.46319444444444446</v>
      </c>
      <c r="C3439" s="91" t="s">
        <v>1095</v>
      </c>
      <c r="D3439" s="129" t="str">
        <f t="array" ref="D3439">XLOOKUP(C3439,'DS ST'!A:A,'DS ST'!B:B)</f>
        <v>ACU</v>
      </c>
      <c r="E3439" s="94" t="str">
        <f t="array" ref="E3439">XLOOKUP($F3439,'GIÁ'!$A:$A,'GIÁ'!$E:$E)</f>
        <v>ĐÔNG</v>
      </c>
      <c r="F3439" s="94">
        <v>8.936013238791E12</v>
      </c>
      <c r="G3439" s="95" t="s">
        <v>2178</v>
      </c>
      <c r="H3439" s="95" t="s">
        <v>57</v>
      </c>
      <c r="I3439" s="96">
        <v>4.0</v>
      </c>
      <c r="J3439" s="96">
        <v>0.0</v>
      </c>
      <c r="K3439" s="98">
        <f t="shared" si="4"/>
        <v>4</v>
      </c>
      <c r="L3439" s="99" t="s">
        <v>7064</v>
      </c>
      <c r="M3439" s="100" t="s">
        <v>7065</v>
      </c>
      <c r="N3439" s="101" t="str">
        <f t="shared" si="139"/>
        <v>PT1590318-T0018936013238791</v>
      </c>
      <c r="O3439" s="128"/>
      <c r="P3439" s="100"/>
      <c r="Q3439" s="103">
        <f t="shared" si="166"/>
        <v>4</v>
      </c>
      <c r="R3439" s="161"/>
      <c r="S3439" s="105"/>
      <c r="T3439" s="106"/>
      <c r="U3439" s="107" t="s">
        <v>6525</v>
      </c>
      <c r="V3439" s="108" t="s">
        <v>756</v>
      </c>
      <c r="W3439" s="109" t="s">
        <v>1908</v>
      </c>
      <c r="X3439" s="110" t="str">
        <f t="shared" si="176"/>
        <v/>
      </c>
      <c r="Y3439" s="110" t="str">
        <f t="shared" si="183"/>
        <v/>
      </c>
      <c r="Z3439" s="109" t="s">
        <v>797</v>
      </c>
      <c r="AA3439" s="109" t="s">
        <v>802</v>
      </c>
      <c r="AB3439" s="106"/>
      <c r="AC3439" s="158"/>
      <c r="AD3439" s="160"/>
      <c r="AE3439" s="127"/>
      <c r="AF3439" s="113"/>
      <c r="AG3439" s="165" t="str">
        <f t="array" ref="AG3439">XLOOKUP(F3439,'CLV2'!A:A,'CLV2'!E:E)</f>
        <v>2.FROZEN FOODS</v>
      </c>
      <c r="AH3439" s="115" t="str">
        <f t="array" ref="AH3439">XLOOKUP(F3439,'CLV2'!A:A,'CLV2'!F:F)</f>
        <v>3.PIZZA - READY MEALS</v>
      </c>
      <c r="AI3439" s="115" t="str">
        <f t="shared" si="8"/>
        <v>Pack</v>
      </c>
      <c r="AJ3439" s="116">
        <f t="shared" si="9"/>
        <v>1</v>
      </c>
      <c r="AK3439" s="117" t="str">
        <f t="array" ref="AK3439">XLOOKUP(F3439,'GIÁ'!A:A,'GIÁ'!D:D)</f>
        <v>22578.43</v>
      </c>
      <c r="AL3439" s="118">
        <f t="shared" si="10"/>
        <v>90313.72</v>
      </c>
      <c r="AM3439" s="118">
        <f t="shared" si="11"/>
        <v>0</v>
      </c>
      <c r="AN3439" s="119">
        <f t="shared" si="12"/>
        <v>0</v>
      </c>
      <c r="AO3439" s="118">
        <f t="shared" si="13"/>
        <v>90313.72</v>
      </c>
      <c r="AP3439" s="121">
        <f t="shared" si="14"/>
        <v>0</v>
      </c>
      <c r="AQ3439" s="122"/>
      <c r="AR3439" s="119"/>
    </row>
    <row r="3440" ht="22.5" customHeight="1">
      <c r="A3440" s="89">
        <v>46233.0</v>
      </c>
      <c r="B3440" s="90">
        <v>0.46319444444444446</v>
      </c>
      <c r="C3440" s="91" t="s">
        <v>1095</v>
      </c>
      <c r="D3440" s="129" t="str">
        <f t="array" ref="D3440">XLOOKUP(C3440,'DS ST'!A:A,'DS ST'!B:B)</f>
        <v>ACU</v>
      </c>
      <c r="E3440" s="94" t="str">
        <f t="array" ref="E3440">XLOOKUP($F3440,'GIÁ'!$A:$A,'GIÁ'!$E:$E)</f>
        <v>ĐÔNG</v>
      </c>
      <c r="F3440" s="94">
        <v>8.935297103726E12</v>
      </c>
      <c r="G3440" s="95" t="s">
        <v>2028</v>
      </c>
      <c r="H3440" s="95" t="s">
        <v>224</v>
      </c>
      <c r="I3440" s="96">
        <v>2.0</v>
      </c>
      <c r="J3440" s="96">
        <v>0.0</v>
      </c>
      <c r="K3440" s="98">
        <f t="shared" si="4"/>
        <v>2</v>
      </c>
      <c r="L3440" s="99" t="s">
        <v>7064</v>
      </c>
      <c r="M3440" s="100" t="s">
        <v>7065</v>
      </c>
      <c r="N3440" s="101" t="str">
        <f t="shared" si="139"/>
        <v>PT1590318-T0018935297103726</v>
      </c>
      <c r="O3440" s="128"/>
      <c r="P3440" s="100"/>
      <c r="Q3440" s="103">
        <f t="shared" si="166"/>
        <v>2</v>
      </c>
      <c r="R3440" s="161"/>
      <c r="S3440" s="105"/>
      <c r="T3440" s="106"/>
      <c r="U3440" s="107" t="s">
        <v>6526</v>
      </c>
      <c r="V3440" s="108" t="s">
        <v>756</v>
      </c>
      <c r="W3440" s="109" t="s">
        <v>1908</v>
      </c>
      <c r="X3440" s="110" t="str">
        <f t="shared" si="176"/>
        <v/>
      </c>
      <c r="Y3440" s="110" t="str">
        <f t="shared" si="183"/>
        <v/>
      </c>
      <c r="Z3440" s="109" t="s">
        <v>797</v>
      </c>
      <c r="AA3440" s="109" t="s">
        <v>802</v>
      </c>
      <c r="AB3440" s="106"/>
      <c r="AC3440" s="158"/>
      <c r="AD3440" s="160"/>
      <c r="AE3440" s="127"/>
      <c r="AF3440" s="113"/>
      <c r="AG3440" s="165" t="str">
        <f t="array" ref="AG3440">XLOOKUP(F3440,'CLV2'!A:A,'CLV2'!E:E)</f>
        <v>2.FROZEN FOODS</v>
      </c>
      <c r="AH3440" s="115" t="str">
        <f t="array" ref="AH3440">XLOOKUP(F3440,'CLV2'!A:A,'CLV2'!F:F)</f>
        <v>3.PIZZA - READY MEALS</v>
      </c>
      <c r="AI3440" s="115" t="str">
        <f t="shared" si="8"/>
        <v>Pack</v>
      </c>
      <c r="AJ3440" s="116">
        <f t="shared" si="9"/>
        <v>1</v>
      </c>
      <c r="AK3440" s="117" t="str">
        <f t="array" ref="AK3440">XLOOKUP(F3440,'GIÁ'!A:A,'GIÁ'!D:D)</f>
        <v>61056.95</v>
      </c>
      <c r="AL3440" s="118">
        <f t="shared" si="10"/>
        <v>122113.9</v>
      </c>
      <c r="AM3440" s="118">
        <f t="shared" si="11"/>
        <v>0</v>
      </c>
      <c r="AN3440" s="119">
        <f t="shared" si="12"/>
        <v>0</v>
      </c>
      <c r="AO3440" s="118">
        <f t="shared" si="13"/>
        <v>122113.9</v>
      </c>
      <c r="AP3440" s="121">
        <f t="shared" si="14"/>
        <v>0</v>
      </c>
      <c r="AQ3440" s="122"/>
      <c r="AR3440" s="119"/>
    </row>
    <row r="3441" ht="22.5" customHeight="1">
      <c r="A3441" s="89">
        <v>46233.0</v>
      </c>
      <c r="B3441" s="90">
        <v>0.46319444444444446</v>
      </c>
      <c r="C3441" s="91" t="s">
        <v>1095</v>
      </c>
      <c r="D3441" s="129" t="str">
        <f t="array" ref="D3441">XLOOKUP(C3441,'DS ST'!A:A,'DS ST'!B:B)</f>
        <v>ACU</v>
      </c>
      <c r="E3441" s="94" t="str">
        <f t="array" ref="E3441">XLOOKUP($F3441,'GIÁ'!$A:$A,'GIÁ'!$E:$E)</f>
        <v>ĐÔNG</v>
      </c>
      <c r="F3441" s="94">
        <v>8.934717472008E12</v>
      </c>
      <c r="G3441" s="95" t="s">
        <v>1769</v>
      </c>
      <c r="H3441" s="95" t="s">
        <v>224</v>
      </c>
      <c r="I3441" s="96">
        <v>2.0</v>
      </c>
      <c r="J3441" s="96">
        <v>0.0</v>
      </c>
      <c r="K3441" s="98">
        <f t="shared" si="4"/>
        <v>2</v>
      </c>
      <c r="L3441" s="99" t="s">
        <v>7064</v>
      </c>
      <c r="M3441" s="100" t="s">
        <v>7065</v>
      </c>
      <c r="N3441" s="101" t="str">
        <f t="shared" si="139"/>
        <v>PT1590318-T0018934717472008</v>
      </c>
      <c r="O3441" s="128"/>
      <c r="P3441" s="100"/>
      <c r="Q3441" s="103">
        <f t="shared" si="166"/>
        <v>2</v>
      </c>
      <c r="R3441" s="161"/>
      <c r="S3441" s="105"/>
      <c r="T3441" s="106"/>
      <c r="U3441" s="107" t="s">
        <v>6597</v>
      </c>
      <c r="V3441" s="108" t="s">
        <v>756</v>
      </c>
      <c r="W3441" s="109" t="s">
        <v>1908</v>
      </c>
      <c r="X3441" s="110" t="str">
        <f t="shared" si="176"/>
        <v/>
      </c>
      <c r="Y3441" s="110" t="str">
        <f t="shared" si="183"/>
        <v/>
      </c>
      <c r="Z3441" s="109" t="s">
        <v>797</v>
      </c>
      <c r="AA3441" s="109" t="s">
        <v>802</v>
      </c>
      <c r="AB3441" s="106"/>
      <c r="AC3441" s="158"/>
      <c r="AD3441" s="160"/>
      <c r="AE3441" s="127"/>
      <c r="AF3441" s="113"/>
      <c r="AG3441" s="165" t="str">
        <f t="array" ref="AG3441">XLOOKUP(F3441,'CLV2'!A:A,'CLV2'!E:E)</f>
        <v>2.FROZEN FOODS</v>
      </c>
      <c r="AH3441" s="115" t="str">
        <f t="array" ref="AH3441">XLOOKUP(F3441,'CLV2'!A:A,'CLV2'!F:F)</f>
        <v>3.HOTPOT AND FRIED</v>
      </c>
      <c r="AI3441" s="115" t="str">
        <f t="shared" si="8"/>
        <v>Pack</v>
      </c>
      <c r="AJ3441" s="116">
        <f t="shared" si="9"/>
        <v>1</v>
      </c>
      <c r="AK3441" s="117" t="str">
        <f t="array" ref="AK3441">XLOOKUP(F3441,'GIÁ'!A:A,'GIÁ'!D:D)</f>
        <v>35456.20</v>
      </c>
      <c r="AL3441" s="118">
        <f t="shared" si="10"/>
        <v>70912.4</v>
      </c>
      <c r="AM3441" s="118">
        <f t="shared" si="11"/>
        <v>0</v>
      </c>
      <c r="AN3441" s="119">
        <f t="shared" si="12"/>
        <v>0</v>
      </c>
      <c r="AO3441" s="118">
        <f t="shared" si="13"/>
        <v>70912.4</v>
      </c>
      <c r="AP3441" s="121">
        <f t="shared" si="14"/>
        <v>0</v>
      </c>
      <c r="AQ3441" s="122"/>
      <c r="AR3441" s="119"/>
    </row>
    <row r="3442" ht="22.5" customHeight="1">
      <c r="A3442" s="89">
        <v>46233.0</v>
      </c>
      <c r="B3442" s="90">
        <v>0.46319444444444446</v>
      </c>
      <c r="C3442" s="91" t="s">
        <v>1095</v>
      </c>
      <c r="D3442" s="129" t="str">
        <f t="array" ref="D3442">XLOOKUP(C3442,'DS ST'!A:A,'DS ST'!B:B)</f>
        <v>ACU</v>
      </c>
      <c r="E3442" s="94" t="str">
        <f t="array" ref="E3442">XLOOKUP($F3442,'GIÁ'!$A:$A,'GIÁ'!$E:$E)</f>
        <v>ĐÔNG</v>
      </c>
      <c r="F3442" s="94">
        <v>8.935319711311E12</v>
      </c>
      <c r="G3442" s="95" t="s">
        <v>2061</v>
      </c>
      <c r="H3442" s="95" t="s">
        <v>224</v>
      </c>
      <c r="I3442" s="96">
        <v>6.0</v>
      </c>
      <c r="J3442" s="96">
        <v>0.0</v>
      </c>
      <c r="K3442" s="98">
        <f t="shared" si="4"/>
        <v>6</v>
      </c>
      <c r="L3442" s="99" t="s">
        <v>7064</v>
      </c>
      <c r="M3442" s="100" t="s">
        <v>7065</v>
      </c>
      <c r="N3442" s="101" t="str">
        <f t="shared" si="139"/>
        <v>PT1590318-T0018935319711311</v>
      </c>
      <c r="O3442" s="128"/>
      <c r="P3442" s="100"/>
      <c r="Q3442" s="103">
        <f t="shared" si="166"/>
        <v>6</v>
      </c>
      <c r="R3442" s="161"/>
      <c r="S3442" s="105"/>
      <c r="T3442" s="106"/>
      <c r="U3442" s="107" t="s">
        <v>6529</v>
      </c>
      <c r="V3442" s="108" t="s">
        <v>756</v>
      </c>
      <c r="W3442" s="109" t="s">
        <v>1908</v>
      </c>
      <c r="X3442" s="110" t="str">
        <f t="shared" si="176"/>
        <v/>
      </c>
      <c r="Y3442" s="110" t="str">
        <f t="shared" si="183"/>
        <v/>
      </c>
      <c r="Z3442" s="109" t="s">
        <v>797</v>
      </c>
      <c r="AA3442" s="109" t="s">
        <v>802</v>
      </c>
      <c r="AB3442" s="106"/>
      <c r="AC3442" s="158"/>
      <c r="AD3442" s="160"/>
      <c r="AE3442" s="127"/>
      <c r="AF3442" s="113"/>
      <c r="AG3442" s="165" t="str">
        <f t="array" ref="AG3442">XLOOKUP(F3442,'CLV2'!A:A,'CLV2'!E:E)</f>
        <v>2.FROZEN FOODS</v>
      </c>
      <c r="AH3442" s="115" t="str">
        <f t="array" ref="AH3442">XLOOKUP(F3442,'CLV2'!A:A,'CLV2'!F:F)</f>
        <v>3.HOTPOT AND FRIED</v>
      </c>
      <c r="AI3442" s="115" t="str">
        <f t="shared" si="8"/>
        <v>Pack</v>
      </c>
      <c r="AJ3442" s="116">
        <f t="shared" si="9"/>
        <v>1</v>
      </c>
      <c r="AK3442" s="117" t="str">
        <f t="array" ref="AK3442">XLOOKUP(F3442,'GIÁ'!A:A,'GIÁ'!D:D)</f>
        <v>30542.46</v>
      </c>
      <c r="AL3442" s="118">
        <f t="shared" si="10"/>
        <v>183254.76</v>
      </c>
      <c r="AM3442" s="118">
        <f t="shared" si="11"/>
        <v>0</v>
      </c>
      <c r="AN3442" s="119">
        <f t="shared" si="12"/>
        <v>0</v>
      </c>
      <c r="AO3442" s="118">
        <f t="shared" si="13"/>
        <v>183254.76</v>
      </c>
      <c r="AP3442" s="121">
        <f t="shared" si="14"/>
        <v>0</v>
      </c>
      <c r="AQ3442" s="122"/>
      <c r="AR3442" s="119"/>
    </row>
    <row r="3443" ht="22.5" customHeight="1">
      <c r="A3443" s="89">
        <v>46233.0</v>
      </c>
      <c r="B3443" s="90">
        <v>0.46319444444444446</v>
      </c>
      <c r="C3443" s="91" t="s">
        <v>1095</v>
      </c>
      <c r="D3443" s="129" t="str">
        <f t="array" ref="D3443">XLOOKUP(C3443,'DS ST'!A:A,'DS ST'!B:B)</f>
        <v>ACU</v>
      </c>
      <c r="E3443" s="94" t="str">
        <f t="array" ref="E3443">XLOOKUP($F3443,'GIÁ'!$A:$A,'GIÁ'!$E:$E)</f>
        <v>ĐÔNG</v>
      </c>
      <c r="F3443" s="94">
        <v>8.936077113829E12</v>
      </c>
      <c r="G3443" s="95" t="s">
        <v>2373</v>
      </c>
      <c r="H3443" s="95" t="s">
        <v>224</v>
      </c>
      <c r="I3443" s="96">
        <v>4.0</v>
      </c>
      <c r="J3443" s="96">
        <v>0.0</v>
      </c>
      <c r="K3443" s="98">
        <f t="shared" si="4"/>
        <v>4</v>
      </c>
      <c r="L3443" s="99" t="s">
        <v>7064</v>
      </c>
      <c r="M3443" s="100" t="s">
        <v>7065</v>
      </c>
      <c r="N3443" s="101" t="str">
        <f t="shared" si="139"/>
        <v>PT1590318-T0018936077113829</v>
      </c>
      <c r="O3443" s="128"/>
      <c r="P3443" s="100"/>
      <c r="Q3443" s="103">
        <f t="shared" si="166"/>
        <v>4</v>
      </c>
      <c r="R3443" s="161"/>
      <c r="S3443" s="105"/>
      <c r="T3443" s="106"/>
      <c r="U3443" s="107" t="s">
        <v>6606</v>
      </c>
      <c r="V3443" s="108" t="s">
        <v>756</v>
      </c>
      <c r="W3443" s="109" t="s">
        <v>1908</v>
      </c>
      <c r="X3443" s="110" t="str">
        <f t="shared" si="176"/>
        <v/>
      </c>
      <c r="Y3443" s="110" t="str">
        <f t="shared" si="183"/>
        <v/>
      </c>
      <c r="Z3443" s="109" t="s">
        <v>797</v>
      </c>
      <c r="AA3443" s="109" t="s">
        <v>802</v>
      </c>
      <c r="AB3443" s="106"/>
      <c r="AC3443" s="158"/>
      <c r="AD3443" s="160"/>
      <c r="AE3443" s="127"/>
      <c r="AF3443" s="113"/>
      <c r="AG3443" s="165" t="str">
        <f t="array" ref="AG3443">XLOOKUP(F3443,'CLV2'!A:A,'CLV2'!E:E)</f>
        <v>2.FROZEN FOODS</v>
      </c>
      <c r="AH3443" s="115" t="str">
        <f t="array" ref="AH3443">XLOOKUP(F3443,'CLV2'!A:A,'CLV2'!F:F)</f>
        <v>3.DUMPLINGS</v>
      </c>
      <c r="AI3443" s="115" t="str">
        <f t="shared" si="8"/>
        <v>Pack</v>
      </c>
      <c r="AJ3443" s="116">
        <f t="shared" si="9"/>
        <v>1</v>
      </c>
      <c r="AK3443" s="117" t="str">
        <f t="array" ref="AK3443">XLOOKUP(F3443,'GIÁ'!A:A,'GIÁ'!D:D)</f>
        <v>40010.98</v>
      </c>
      <c r="AL3443" s="118">
        <f t="shared" si="10"/>
        <v>160043.92</v>
      </c>
      <c r="AM3443" s="118">
        <f t="shared" si="11"/>
        <v>0</v>
      </c>
      <c r="AN3443" s="119">
        <f t="shared" si="12"/>
        <v>0</v>
      </c>
      <c r="AO3443" s="118">
        <f t="shared" si="13"/>
        <v>160043.92</v>
      </c>
      <c r="AP3443" s="121">
        <f t="shared" si="14"/>
        <v>0</v>
      </c>
      <c r="AQ3443" s="122"/>
      <c r="AR3443" s="119"/>
    </row>
    <row r="3444" ht="22.5" customHeight="1">
      <c r="A3444" s="89">
        <v>46233.0</v>
      </c>
      <c r="B3444" s="90">
        <v>0.46319444444444446</v>
      </c>
      <c r="C3444" s="91" t="s">
        <v>1095</v>
      </c>
      <c r="D3444" s="129" t="str">
        <f t="array" ref="D3444">XLOOKUP(C3444,'DS ST'!A:A,'DS ST'!B:B)</f>
        <v>ACU</v>
      </c>
      <c r="E3444" s="94" t="str">
        <f t="array" ref="E3444">XLOOKUP($F3444,'GIÁ'!$A:$A,'GIÁ'!$E:$E)</f>
        <v>ĐÔNG</v>
      </c>
      <c r="F3444" s="94">
        <v>8.93607627967E12</v>
      </c>
      <c r="G3444" s="95" t="s">
        <v>2317</v>
      </c>
      <c r="H3444" s="95" t="s">
        <v>224</v>
      </c>
      <c r="I3444" s="96">
        <v>4.0</v>
      </c>
      <c r="J3444" s="96">
        <v>0.0</v>
      </c>
      <c r="K3444" s="98">
        <f t="shared" si="4"/>
        <v>4</v>
      </c>
      <c r="L3444" s="99" t="s">
        <v>7064</v>
      </c>
      <c r="M3444" s="100" t="s">
        <v>7065</v>
      </c>
      <c r="N3444" s="101" t="str">
        <f t="shared" si="139"/>
        <v>PT1590318-T0018936076279670</v>
      </c>
      <c r="O3444" s="128"/>
      <c r="P3444" s="100"/>
      <c r="Q3444" s="103">
        <f t="shared" si="166"/>
        <v>4</v>
      </c>
      <c r="R3444" s="161"/>
      <c r="S3444" s="105"/>
      <c r="T3444" s="106"/>
      <c r="U3444" s="107" t="s">
        <v>6530</v>
      </c>
      <c r="V3444" s="108" t="s">
        <v>756</v>
      </c>
      <c r="W3444" s="109" t="s">
        <v>1908</v>
      </c>
      <c r="X3444" s="110" t="str">
        <f t="shared" si="176"/>
        <v/>
      </c>
      <c r="Y3444" s="110" t="str">
        <f t="shared" si="183"/>
        <v/>
      </c>
      <c r="Z3444" s="109" t="s">
        <v>797</v>
      </c>
      <c r="AA3444" s="109" t="s">
        <v>802</v>
      </c>
      <c r="AB3444" s="106"/>
      <c r="AC3444" s="158"/>
      <c r="AD3444" s="160"/>
      <c r="AE3444" s="127"/>
      <c r="AF3444" s="113"/>
      <c r="AG3444" s="165" t="str">
        <f t="array" ref="AG3444">XLOOKUP(F3444,'CLV2'!A:A,'CLV2'!E:E)</f>
        <v>2.FROZEN FOODS</v>
      </c>
      <c r="AH3444" s="115" t="str">
        <f t="array" ref="AH3444">XLOOKUP(F3444,'CLV2'!A:A,'CLV2'!F:F)</f>
        <v>3.PASTRY AND DESSERTS</v>
      </c>
      <c r="AI3444" s="115" t="str">
        <f t="shared" si="8"/>
        <v>Pack</v>
      </c>
      <c r="AJ3444" s="116">
        <f t="shared" si="9"/>
        <v>1</v>
      </c>
      <c r="AK3444" s="117" t="str">
        <f t="array" ref="AK3444">XLOOKUP(F3444,'GIÁ'!A:A,'GIÁ'!D:D)</f>
        <v>26872.96</v>
      </c>
      <c r="AL3444" s="118">
        <f t="shared" si="10"/>
        <v>107491.84</v>
      </c>
      <c r="AM3444" s="118">
        <f t="shared" si="11"/>
        <v>0</v>
      </c>
      <c r="AN3444" s="119">
        <f t="shared" si="12"/>
        <v>0</v>
      </c>
      <c r="AO3444" s="118">
        <f t="shared" si="13"/>
        <v>107491.84</v>
      </c>
      <c r="AP3444" s="121">
        <f t="shared" si="14"/>
        <v>0</v>
      </c>
      <c r="AQ3444" s="122"/>
      <c r="AR3444" s="119"/>
    </row>
    <row r="3445" ht="22.5" customHeight="1">
      <c r="A3445" s="89">
        <v>46233.0</v>
      </c>
      <c r="B3445" s="90">
        <v>0.46319444444444446</v>
      </c>
      <c r="C3445" s="91" t="s">
        <v>1095</v>
      </c>
      <c r="D3445" s="129" t="str">
        <f t="array" ref="D3445">XLOOKUP(C3445,'DS ST'!A:A,'DS ST'!B:B)</f>
        <v>ACU</v>
      </c>
      <c r="E3445" s="94" t="str">
        <f t="array" ref="E3445">XLOOKUP($F3445,'GIÁ'!$A:$A,'GIÁ'!$E:$E)</f>
        <v>ĐÔNG</v>
      </c>
      <c r="F3445" s="94">
        <v>8.935319710499E12</v>
      </c>
      <c r="G3445" s="95" t="s">
        <v>2056</v>
      </c>
      <c r="H3445" s="95" t="s">
        <v>224</v>
      </c>
      <c r="I3445" s="96">
        <v>2.0</v>
      </c>
      <c r="J3445" s="96">
        <v>0.0</v>
      </c>
      <c r="K3445" s="98">
        <f t="shared" si="4"/>
        <v>2</v>
      </c>
      <c r="L3445" s="99" t="s">
        <v>7064</v>
      </c>
      <c r="M3445" s="100" t="s">
        <v>7065</v>
      </c>
      <c r="N3445" s="101" t="str">
        <f t="shared" si="139"/>
        <v>PT1590318-T0018935319710499</v>
      </c>
      <c r="O3445" s="128"/>
      <c r="P3445" s="100"/>
      <c r="Q3445" s="103">
        <f t="shared" si="166"/>
        <v>2</v>
      </c>
      <c r="R3445" s="161"/>
      <c r="S3445" s="105"/>
      <c r="T3445" s="106"/>
      <c r="U3445" s="107" t="s">
        <v>6531</v>
      </c>
      <c r="V3445" s="108" t="s">
        <v>756</v>
      </c>
      <c r="W3445" s="109" t="s">
        <v>1908</v>
      </c>
      <c r="X3445" s="110" t="str">
        <f t="shared" si="176"/>
        <v/>
      </c>
      <c r="Y3445" s="110" t="str">
        <f t="shared" si="183"/>
        <v/>
      </c>
      <c r="Z3445" s="109" t="s">
        <v>797</v>
      </c>
      <c r="AA3445" s="109" t="s">
        <v>802</v>
      </c>
      <c r="AB3445" s="106"/>
      <c r="AC3445" s="158"/>
      <c r="AD3445" s="160"/>
      <c r="AE3445" s="127"/>
      <c r="AF3445" s="113"/>
      <c r="AG3445" s="165" t="str">
        <f t="array" ref="AG3445">XLOOKUP(F3445,'CLV2'!A:A,'CLV2'!E:E)</f>
        <v>2.FROZEN FOODS</v>
      </c>
      <c r="AH3445" s="115" t="str">
        <f t="array" ref="AH3445">XLOOKUP(F3445,'CLV2'!A:A,'CLV2'!F:F)</f>
        <v>3.HOTPOT AND FRIED</v>
      </c>
      <c r="AI3445" s="115" t="str">
        <f t="shared" si="8"/>
        <v>Pack</v>
      </c>
      <c r="AJ3445" s="116">
        <f t="shared" si="9"/>
        <v>1</v>
      </c>
      <c r="AK3445" s="117" t="str">
        <f t="array" ref="AK3445">XLOOKUP(F3445,'GIÁ'!A:A,'GIÁ'!D:D)</f>
        <v>39627.31</v>
      </c>
      <c r="AL3445" s="118">
        <f t="shared" si="10"/>
        <v>79254.62</v>
      </c>
      <c r="AM3445" s="118">
        <f t="shared" si="11"/>
        <v>0</v>
      </c>
      <c r="AN3445" s="119">
        <f t="shared" si="12"/>
        <v>0</v>
      </c>
      <c r="AO3445" s="118">
        <f t="shared" si="13"/>
        <v>79254.62</v>
      </c>
      <c r="AP3445" s="121">
        <f t="shared" si="14"/>
        <v>0</v>
      </c>
      <c r="AQ3445" s="122"/>
      <c r="AR3445" s="119"/>
    </row>
    <row r="3446" ht="22.5" customHeight="1">
      <c r="A3446" s="89">
        <v>46233.0</v>
      </c>
      <c r="B3446" s="90">
        <v>0.46319444444444446</v>
      </c>
      <c r="C3446" s="91" t="s">
        <v>1095</v>
      </c>
      <c r="D3446" s="129" t="str">
        <f t="array" ref="D3446">XLOOKUP(C3446,'DS ST'!A:A,'DS ST'!B:B)</f>
        <v>ACU</v>
      </c>
      <c r="E3446" s="94" t="str">
        <f t="array" ref="E3446">XLOOKUP($F3446,'GIÁ'!$A:$A,'GIÁ'!$E:$E)</f>
        <v>ĐÔNG</v>
      </c>
      <c r="F3446" s="94">
        <v>8.936220300274E12</v>
      </c>
      <c r="G3446" s="95" t="s">
        <v>2705</v>
      </c>
      <c r="H3446" s="95" t="s">
        <v>224</v>
      </c>
      <c r="I3446" s="96">
        <v>2.0</v>
      </c>
      <c r="J3446" s="96">
        <v>0.0</v>
      </c>
      <c r="K3446" s="98">
        <f t="shared" si="4"/>
        <v>2</v>
      </c>
      <c r="L3446" s="99" t="s">
        <v>7064</v>
      </c>
      <c r="M3446" s="100" t="s">
        <v>7065</v>
      </c>
      <c r="N3446" s="101" t="str">
        <f t="shared" si="139"/>
        <v>PT1590318-T0018936220300274</v>
      </c>
      <c r="O3446" s="128"/>
      <c r="P3446" s="100"/>
      <c r="Q3446" s="103">
        <f t="shared" si="166"/>
        <v>2</v>
      </c>
      <c r="R3446" s="161"/>
      <c r="S3446" s="105"/>
      <c r="T3446" s="106"/>
      <c r="U3446" s="107" t="s">
        <v>6578</v>
      </c>
      <c r="V3446" s="108" t="s">
        <v>756</v>
      </c>
      <c r="W3446" s="109" t="s">
        <v>1908</v>
      </c>
      <c r="X3446" s="110" t="str">
        <f t="shared" si="176"/>
        <v/>
      </c>
      <c r="Y3446" s="110" t="str">
        <f t="shared" si="183"/>
        <v/>
      </c>
      <c r="Z3446" s="109" t="s">
        <v>797</v>
      </c>
      <c r="AA3446" s="109" t="s">
        <v>802</v>
      </c>
      <c r="AB3446" s="106"/>
      <c r="AC3446" s="158"/>
      <c r="AD3446" s="160"/>
      <c r="AE3446" s="127"/>
      <c r="AF3446" s="113"/>
      <c r="AG3446" s="165" t="str">
        <f t="array" ref="AG3446">XLOOKUP(F3446,'CLV2'!A:A,'CLV2'!E:E)</f>
        <v>2.FROZEN FOODS</v>
      </c>
      <c r="AH3446" s="115" t="str">
        <f t="array" ref="AH3446">XLOOKUP(F3446,'CLV2'!A:A,'CLV2'!F:F)</f>
        <v>3.HOTPOT AND FRIED</v>
      </c>
      <c r="AI3446" s="115" t="str">
        <f t="shared" si="8"/>
        <v>Pack</v>
      </c>
      <c r="AJ3446" s="116">
        <f t="shared" si="9"/>
        <v>1</v>
      </c>
      <c r="AK3446" s="117" t="str">
        <f t="array" ref="AK3446">XLOOKUP(F3446,'GIÁ'!A:A,'GIÁ'!D:D)</f>
        <v>40500.00</v>
      </c>
      <c r="AL3446" s="118">
        <f t="shared" si="10"/>
        <v>81000</v>
      </c>
      <c r="AM3446" s="118">
        <f t="shared" si="11"/>
        <v>0</v>
      </c>
      <c r="AN3446" s="119">
        <f t="shared" si="12"/>
        <v>0</v>
      </c>
      <c r="AO3446" s="118">
        <f t="shared" si="13"/>
        <v>81000</v>
      </c>
      <c r="AP3446" s="121">
        <f t="shared" si="14"/>
        <v>0</v>
      </c>
      <c r="AQ3446" s="122"/>
      <c r="AR3446" s="119"/>
    </row>
    <row r="3447" ht="22.5" customHeight="1">
      <c r="A3447" s="89">
        <v>46233.0</v>
      </c>
      <c r="B3447" s="90">
        <v>0.46319444444444446</v>
      </c>
      <c r="C3447" s="91" t="s">
        <v>1095</v>
      </c>
      <c r="D3447" s="129" t="str">
        <f t="array" ref="D3447">XLOOKUP(C3447,'DS ST'!A:A,'DS ST'!B:B)</f>
        <v>ACU</v>
      </c>
      <c r="E3447" s="94" t="str">
        <f t="array" ref="E3447">XLOOKUP($F3447,'GIÁ'!$A:$A,'GIÁ'!$E:$E)</f>
        <v>ĐÔNG</v>
      </c>
      <c r="F3447" s="94">
        <v>8.936077112983E12</v>
      </c>
      <c r="G3447" s="95" t="s">
        <v>2345</v>
      </c>
      <c r="H3447" s="95" t="s">
        <v>224</v>
      </c>
      <c r="I3447" s="96">
        <v>4.0</v>
      </c>
      <c r="J3447" s="96">
        <v>0.0</v>
      </c>
      <c r="K3447" s="98">
        <f t="shared" si="4"/>
        <v>4</v>
      </c>
      <c r="L3447" s="99" t="s">
        <v>7064</v>
      </c>
      <c r="M3447" s="100" t="s">
        <v>7065</v>
      </c>
      <c r="N3447" s="101" t="str">
        <f t="shared" si="139"/>
        <v>PT1590318-T0018936077112983</v>
      </c>
      <c r="O3447" s="128"/>
      <c r="P3447" s="100"/>
      <c r="Q3447" s="103">
        <f t="shared" si="166"/>
        <v>4</v>
      </c>
      <c r="R3447" s="161"/>
      <c r="S3447" s="105"/>
      <c r="T3447" s="106"/>
      <c r="U3447" s="107" t="s">
        <v>6526</v>
      </c>
      <c r="V3447" s="108" t="s">
        <v>756</v>
      </c>
      <c r="W3447" s="109" t="s">
        <v>1908</v>
      </c>
      <c r="X3447" s="110" t="str">
        <f t="shared" si="176"/>
        <v/>
      </c>
      <c r="Y3447" s="110" t="str">
        <f t="shared" si="183"/>
        <v/>
      </c>
      <c r="Z3447" s="109" t="s">
        <v>797</v>
      </c>
      <c r="AA3447" s="109" t="s">
        <v>802</v>
      </c>
      <c r="AB3447" s="106"/>
      <c r="AC3447" s="158"/>
      <c r="AD3447" s="160"/>
      <c r="AE3447" s="127"/>
      <c r="AF3447" s="113"/>
      <c r="AG3447" s="165" t="str">
        <f t="array" ref="AG3447">XLOOKUP(F3447,'CLV2'!A:A,'CLV2'!E:E)</f>
        <v>2.FROZEN FOODS</v>
      </c>
      <c r="AH3447" s="115" t="str">
        <f t="array" ref="AH3447">XLOOKUP(F3447,'CLV2'!A:A,'CLV2'!F:F)</f>
        <v>3.DUMPLINGS</v>
      </c>
      <c r="AI3447" s="115" t="str">
        <f t="shared" si="8"/>
        <v>Pack</v>
      </c>
      <c r="AJ3447" s="116">
        <f t="shared" si="9"/>
        <v>1</v>
      </c>
      <c r="AK3447" s="117" t="str">
        <f t="array" ref="AK3447">XLOOKUP(F3447,'GIÁ'!A:A,'GIÁ'!D:D)</f>
        <v>30147.74</v>
      </c>
      <c r="AL3447" s="118">
        <f t="shared" si="10"/>
        <v>120590.96</v>
      </c>
      <c r="AM3447" s="118">
        <f t="shared" si="11"/>
        <v>0</v>
      </c>
      <c r="AN3447" s="119">
        <f t="shared" si="12"/>
        <v>0</v>
      </c>
      <c r="AO3447" s="118">
        <f t="shared" si="13"/>
        <v>120590.96</v>
      </c>
      <c r="AP3447" s="121">
        <f t="shared" si="14"/>
        <v>0</v>
      </c>
      <c r="AQ3447" s="122"/>
      <c r="AR3447" s="119"/>
    </row>
    <row r="3448" ht="22.5" customHeight="1">
      <c r="A3448" s="89">
        <v>46233.0</v>
      </c>
      <c r="B3448" s="90">
        <v>0.46319444444444446</v>
      </c>
      <c r="C3448" s="91" t="s">
        <v>1095</v>
      </c>
      <c r="D3448" s="129" t="str">
        <f t="array" ref="D3448">XLOOKUP(C3448,'DS ST'!A:A,'DS ST'!B:B)</f>
        <v>ACU</v>
      </c>
      <c r="E3448" s="94" t="str">
        <f t="array" ref="E3448">XLOOKUP($F3448,'GIÁ'!$A:$A,'GIÁ'!$E:$E)</f>
        <v>ĐÔNG</v>
      </c>
      <c r="F3448" s="94">
        <v>9.555715202061E12</v>
      </c>
      <c r="G3448" s="95" t="s">
        <v>3294</v>
      </c>
      <c r="H3448" s="95" t="s">
        <v>224</v>
      </c>
      <c r="I3448" s="96">
        <v>2.0</v>
      </c>
      <c r="J3448" s="96">
        <v>0.0</v>
      </c>
      <c r="K3448" s="98">
        <f t="shared" si="4"/>
        <v>2</v>
      </c>
      <c r="L3448" s="99" t="s">
        <v>7064</v>
      </c>
      <c r="M3448" s="100" t="s">
        <v>7065</v>
      </c>
      <c r="N3448" s="101" t="str">
        <f t="shared" si="139"/>
        <v>PT1590318-T0019555715202061</v>
      </c>
      <c r="O3448" s="128"/>
      <c r="P3448" s="100"/>
      <c r="Q3448" s="103">
        <f t="shared" si="166"/>
        <v>2</v>
      </c>
      <c r="R3448" s="161"/>
      <c r="S3448" s="105"/>
      <c r="T3448" s="106"/>
      <c r="U3448" s="107" t="s">
        <v>6689</v>
      </c>
      <c r="V3448" s="108" t="s">
        <v>756</v>
      </c>
      <c r="W3448" s="109" t="s">
        <v>1908</v>
      </c>
      <c r="X3448" s="110" t="str">
        <f t="shared" si="176"/>
        <v/>
      </c>
      <c r="Y3448" s="110" t="str">
        <f t="shared" si="183"/>
        <v/>
      </c>
      <c r="Z3448" s="109" t="s">
        <v>797</v>
      </c>
      <c r="AA3448" s="109" t="s">
        <v>802</v>
      </c>
      <c r="AB3448" s="106"/>
      <c r="AC3448" s="158"/>
      <c r="AD3448" s="160"/>
      <c r="AE3448" s="127"/>
      <c r="AF3448" s="113"/>
      <c r="AG3448" s="165" t="str">
        <f t="array" ref="AG3448">XLOOKUP(F3448,'CLV2'!A:A,'CLV2'!E:E)</f>
        <v>2.FROZEN FOODS</v>
      </c>
      <c r="AH3448" s="115" t="str">
        <f t="array" ref="AH3448">XLOOKUP(F3448,'CLV2'!A:A,'CLV2'!F:F)</f>
        <v>3.HOTPOT AND FRIED</v>
      </c>
      <c r="AI3448" s="115" t="str">
        <f t="shared" si="8"/>
        <v>Pack</v>
      </c>
      <c r="AJ3448" s="116">
        <f t="shared" si="9"/>
        <v>1</v>
      </c>
      <c r="AK3448" s="117" t="str">
        <f t="array" ref="AK3448">XLOOKUP(F3448,'GIÁ'!A:A,'GIÁ'!D:D)</f>
        <v>110339.90</v>
      </c>
      <c r="AL3448" s="118">
        <f t="shared" si="10"/>
        <v>220679.8</v>
      </c>
      <c r="AM3448" s="118">
        <f t="shared" si="11"/>
        <v>0</v>
      </c>
      <c r="AN3448" s="119">
        <f t="shared" si="12"/>
        <v>0</v>
      </c>
      <c r="AO3448" s="118">
        <f t="shared" si="13"/>
        <v>220679.8</v>
      </c>
      <c r="AP3448" s="121">
        <f t="shared" si="14"/>
        <v>0</v>
      </c>
      <c r="AQ3448" s="122"/>
      <c r="AR3448" s="119"/>
    </row>
    <row r="3449" ht="22.5" customHeight="1">
      <c r="A3449" s="89">
        <v>46233.0</v>
      </c>
      <c r="B3449" s="90">
        <v>0.46319444444444446</v>
      </c>
      <c r="C3449" s="91" t="s">
        <v>1095</v>
      </c>
      <c r="D3449" s="129" t="str">
        <f t="array" ref="D3449">XLOOKUP(C3449,'DS ST'!A:A,'DS ST'!B:B)</f>
        <v>ACU</v>
      </c>
      <c r="E3449" s="94" t="str">
        <f t="array" ref="E3449">XLOOKUP($F3449,'GIÁ'!$A:$A,'GIÁ'!$E:$E)</f>
        <v>ĐÔNG</v>
      </c>
      <c r="F3449" s="94">
        <v>8.93623909005E12</v>
      </c>
      <c r="G3449" s="95" t="s">
        <v>2717</v>
      </c>
      <c r="H3449" s="95" t="s">
        <v>75</v>
      </c>
      <c r="I3449" s="96">
        <v>2.0</v>
      </c>
      <c r="J3449" s="96">
        <v>0.0</v>
      </c>
      <c r="K3449" s="98">
        <f t="shared" si="4"/>
        <v>2</v>
      </c>
      <c r="L3449" s="99" t="s">
        <v>7064</v>
      </c>
      <c r="M3449" s="100" t="s">
        <v>7065</v>
      </c>
      <c r="N3449" s="101" t="str">
        <f t="shared" si="139"/>
        <v>PT1590318-T0018936239090050</v>
      </c>
      <c r="O3449" s="128"/>
      <c r="P3449" s="100"/>
      <c r="Q3449" s="103">
        <f t="shared" si="166"/>
        <v>2</v>
      </c>
      <c r="R3449" s="161"/>
      <c r="S3449" s="105"/>
      <c r="T3449" s="106"/>
      <c r="U3449" s="107" t="s">
        <v>6538</v>
      </c>
      <c r="V3449" s="108" t="s">
        <v>756</v>
      </c>
      <c r="W3449" s="109" t="s">
        <v>1908</v>
      </c>
      <c r="X3449" s="110" t="str">
        <f t="shared" si="176"/>
        <v/>
      </c>
      <c r="Y3449" s="110" t="str">
        <f t="shared" si="183"/>
        <v/>
      </c>
      <c r="Z3449" s="109" t="s">
        <v>797</v>
      </c>
      <c r="AA3449" s="109" t="s">
        <v>802</v>
      </c>
      <c r="AB3449" s="106"/>
      <c r="AC3449" s="158"/>
      <c r="AD3449" s="160"/>
      <c r="AE3449" s="127"/>
      <c r="AF3449" s="113"/>
      <c r="AG3449" s="165" t="str">
        <f t="array" ref="AG3449">XLOOKUP(F3449,'CLV2'!A:A,'CLV2'!E:E)</f>
        <v>2.MEAT</v>
      </c>
      <c r="AH3449" s="115" t="str">
        <f t="array" ref="AH3449">XLOOKUP(F3449,'CLV2'!A:A,'CLV2'!F:F)</f>
        <v>3.FROZEN MEAT</v>
      </c>
      <c r="AI3449" s="115" t="str">
        <f t="shared" si="8"/>
        <v>Pack</v>
      </c>
      <c r="AJ3449" s="116">
        <f t="shared" si="9"/>
        <v>1</v>
      </c>
      <c r="AK3449" s="117" t="str">
        <f t="array" ref="AK3449">XLOOKUP(F3449,'GIÁ'!A:A,'GIÁ'!D:D)</f>
        <v>118354.38</v>
      </c>
      <c r="AL3449" s="118">
        <f t="shared" si="10"/>
        <v>236708.76</v>
      </c>
      <c r="AM3449" s="118">
        <f t="shared" si="11"/>
        <v>0</v>
      </c>
      <c r="AN3449" s="119">
        <f t="shared" si="12"/>
        <v>0</v>
      </c>
      <c r="AO3449" s="118">
        <f t="shared" si="13"/>
        <v>236708.76</v>
      </c>
      <c r="AP3449" s="121">
        <f t="shared" si="14"/>
        <v>0</v>
      </c>
      <c r="AQ3449" s="122"/>
      <c r="AR3449" s="119"/>
    </row>
    <row r="3450" ht="22.5" customHeight="1">
      <c r="A3450" s="89">
        <v>46233.0</v>
      </c>
      <c r="B3450" s="90">
        <v>0.46319444444444446</v>
      </c>
      <c r="C3450" s="91" t="s">
        <v>1095</v>
      </c>
      <c r="D3450" s="129" t="str">
        <f t="array" ref="D3450">XLOOKUP(C3450,'DS ST'!A:A,'DS ST'!B:B)</f>
        <v>ACU</v>
      </c>
      <c r="E3450" s="94" t="str">
        <f t="array" ref="E3450">XLOOKUP($F3450,'GIÁ'!$A:$A,'GIÁ'!$E:$E)</f>
        <v>ĐÔNG</v>
      </c>
      <c r="F3450" s="94">
        <v>6.938104600151E12</v>
      </c>
      <c r="G3450" s="95" t="s">
        <v>1351</v>
      </c>
      <c r="H3450" s="95" t="s">
        <v>57</v>
      </c>
      <c r="I3450" s="96">
        <v>2.0</v>
      </c>
      <c r="J3450" s="96">
        <v>0.0</v>
      </c>
      <c r="K3450" s="98">
        <f t="shared" si="4"/>
        <v>2</v>
      </c>
      <c r="L3450" s="99" t="s">
        <v>7064</v>
      </c>
      <c r="M3450" s="100" t="s">
        <v>7065</v>
      </c>
      <c r="N3450" s="101" t="str">
        <f t="shared" si="139"/>
        <v>PT1590318-T0016938104600151</v>
      </c>
      <c r="O3450" s="128"/>
      <c r="P3450" s="100"/>
      <c r="Q3450" s="103">
        <f t="shared" si="166"/>
        <v>2</v>
      </c>
      <c r="R3450" s="161"/>
      <c r="S3450" s="105"/>
      <c r="T3450" s="106"/>
      <c r="U3450" s="107"/>
      <c r="V3450" s="108" t="s">
        <v>756</v>
      </c>
      <c r="W3450" s="109" t="s">
        <v>1312</v>
      </c>
      <c r="X3450" s="110" t="str">
        <f t="shared" si="176"/>
        <v/>
      </c>
      <c r="Y3450" s="110" t="str">
        <f t="shared" si="183"/>
        <v/>
      </c>
      <c r="Z3450" s="139" t="str">
        <f t="shared" ref="Z3450:Z3451" si="184">IF(N(Q3450)&lt;=0,"",IF(ISNUMBER(SEARCH("Thiếu kiện",V3450)),"Kho đông mát",IF(AND(N(Q3450)&gt;0,N(P3450)&gt;0,OR(ISNUMBER(SEARCH("Hình KDB",U3450)),ISNUMBER(SEARCH("Hình tele",U3450)),ISNUMBER(SEARCH("sai code",U3450)),ISNUMBER(SEARCH("ST nhận",U3450)))),"Kho đông mát",IF(AND(W3450="DC giao thiếu",OR(ISNUMBER(SEARCH("Hình KDB",U3450)),ISNUMBER(SEARCH("Hình tele",U3450)),ISNUMBER(SEARCH("sai code",U3450)))),"Kho đông mát",IF(W3450="DC giao thiếu","Chưa xác định",IF(AND(W3450="DC pick sai",OR(ISNUMBER(SEARCH("Hình KDB",U3450)),ISNUMBER(SEARCH("Hình tele",U3450)),ISNUMBER(SEARCH("sai code",U3450)),ISNUMBER(SEARCH("ST nhận",U3450)))),"Kho đông mát",IF(W3450="DC pick sai","Chưa xác định",IF(AND(W3450="Hao hụt",N(O3450)&gt;0,OR(ISNUMBER(SEARCH("Hình KDB",U3450)),ISNUMBER(SEARCH("Hình tele",U3450)),ISNUMBER(SEARCH("sai code",U3450)),ISNUMBER(SEARCH("ST nhận",U3450)))),"Kho đông mát",IF(W3450="Hao hụt","Chưa xác định",IF(OR(W3450="VT giao sai điểm",W3450="Không đạt nhiệt độ",W3450="TX giao thiếu kiện",W3450="Hàng không đạt CL"),"Kho đông mát",IF(W3450="Chưa xác định","Chưa xác định",IF(N(P3450)&gt;0,"Chưa xác định",""))))))))))))</f>
        <v>Chưa xác định</v>
      </c>
      <c r="AA3450" s="109" t="s">
        <v>5260</v>
      </c>
      <c r="AB3450" s="106"/>
      <c r="AC3450" s="158"/>
      <c r="AD3450" s="160"/>
      <c r="AE3450" s="127"/>
      <c r="AF3450" s="113"/>
      <c r="AG3450" s="165" t="str">
        <f t="array" ref="AG3450">XLOOKUP(F3450,'CLV2'!A:A,'CLV2'!E:E)</f>
        <v>2.FISH AND SEAFOOD</v>
      </c>
      <c r="AH3450" s="115" t="str">
        <f t="array" ref="AH3450">XLOOKUP(F3450,'CLV2'!A:A,'CLV2'!F:F)</f>
        <v>3.FROZEN FISH AND SEAFOOD</v>
      </c>
      <c r="AI3450" s="115" t="str">
        <f t="shared" si="8"/>
        <v>Pack</v>
      </c>
      <c r="AJ3450" s="116">
        <f t="shared" si="9"/>
        <v>1</v>
      </c>
      <c r="AK3450" s="117" t="str">
        <f t="array" ref="AK3450">XLOOKUP(F3450,'GIÁ'!A:A,'GIÁ'!D:D)</f>
        <v>57000.00</v>
      </c>
      <c r="AL3450" s="118">
        <f t="shared" si="10"/>
        <v>114000</v>
      </c>
      <c r="AM3450" s="118">
        <f t="shared" si="11"/>
        <v>0</v>
      </c>
      <c r="AN3450" s="119">
        <f t="shared" si="12"/>
        <v>0</v>
      </c>
      <c r="AO3450" s="118">
        <f t="shared" si="13"/>
        <v>0</v>
      </c>
      <c r="AP3450" s="121">
        <f t="shared" si="14"/>
        <v>114000</v>
      </c>
      <c r="AQ3450" s="122"/>
      <c r="AR3450" s="119"/>
    </row>
    <row r="3451" ht="22.5" customHeight="1">
      <c r="A3451" s="89">
        <v>46233.0</v>
      </c>
      <c r="B3451" s="90">
        <v>0.5458333333333333</v>
      </c>
      <c r="C3451" s="91" t="s">
        <v>1095</v>
      </c>
      <c r="D3451" s="129" t="str">
        <f t="array" ref="D3451">XLOOKUP(C3451,'DS ST'!A:A,'DS ST'!B:B)</f>
        <v>ACU</v>
      </c>
      <c r="E3451" s="94" t="str">
        <f t="array" ref="E3451">XLOOKUP($F3451,'GIÁ'!$A:$A,'GIÁ'!$E:$E)</f>
        <v>MÁT</v>
      </c>
      <c r="F3451" s="94">
        <v>8.935217410507E12</v>
      </c>
      <c r="G3451" s="95" t="s">
        <v>1933</v>
      </c>
      <c r="H3451" s="95" t="s">
        <v>57</v>
      </c>
      <c r="I3451" s="96">
        <v>1.0</v>
      </c>
      <c r="J3451" s="96">
        <v>0.0</v>
      </c>
      <c r="K3451" s="98">
        <f t="shared" si="4"/>
        <v>1</v>
      </c>
      <c r="L3451" s="99" t="s">
        <v>7066</v>
      </c>
      <c r="M3451" s="100" t="s">
        <v>7067</v>
      </c>
      <c r="N3451" s="101" t="str">
        <f t="shared" si="139"/>
        <v>TRBACU4148935217410507</v>
      </c>
      <c r="O3451" s="128"/>
      <c r="P3451" s="100"/>
      <c r="Q3451" s="103">
        <f t="shared" si="166"/>
        <v>1</v>
      </c>
      <c r="R3451" s="161"/>
      <c r="S3451" s="105"/>
      <c r="T3451" s="106"/>
      <c r="U3451" s="107"/>
      <c r="V3451" s="108" t="s">
        <v>756</v>
      </c>
      <c r="W3451" s="109" t="s">
        <v>1312</v>
      </c>
      <c r="X3451" s="110" t="str">
        <f t="shared" si="176"/>
        <v/>
      </c>
      <c r="Y3451" s="110" t="str">
        <f t="shared" si="183"/>
        <v/>
      </c>
      <c r="Z3451" s="139" t="str">
        <f t="shared" si="184"/>
        <v>Chưa xác định</v>
      </c>
      <c r="AA3451" s="109" t="s">
        <v>5260</v>
      </c>
      <c r="AB3451" s="106"/>
      <c r="AC3451" s="158"/>
      <c r="AD3451" s="160"/>
      <c r="AE3451" s="127"/>
      <c r="AF3451" s="113"/>
      <c r="AG3451" s="165" t="str">
        <f t="array" ref="AG3451">XLOOKUP(F3451,'CLV2'!A:A,'CLV2'!E:E)</f>
        <v>2.DAIRY</v>
      </c>
      <c r="AH3451" s="115" t="str">
        <f t="array" ref="AH3451">XLOOKUP(F3451,'CLV2'!A:A,'CLV2'!F:F)</f>
        <v>3.YOGURT</v>
      </c>
      <c r="AI3451" s="115" t="str">
        <f t="shared" si="8"/>
        <v>Pack</v>
      </c>
      <c r="AJ3451" s="116">
        <f t="shared" si="9"/>
        <v>1</v>
      </c>
      <c r="AK3451" s="117" t="str">
        <f t="array" ref="AK3451">XLOOKUP(F3451,'GIÁ'!A:A,'GIÁ'!D:D)</f>
        <v>7094.29</v>
      </c>
      <c r="AL3451" s="118">
        <f t="shared" si="10"/>
        <v>7094.29</v>
      </c>
      <c r="AM3451" s="118">
        <f t="shared" si="11"/>
        <v>0</v>
      </c>
      <c r="AN3451" s="119">
        <f t="shared" si="12"/>
        <v>0</v>
      </c>
      <c r="AO3451" s="118">
        <f t="shared" si="13"/>
        <v>0</v>
      </c>
      <c r="AP3451" s="121">
        <f t="shared" si="14"/>
        <v>7094.29</v>
      </c>
      <c r="AQ3451" s="122"/>
      <c r="AR3451" s="119"/>
    </row>
    <row r="3452" ht="22.5" customHeight="1">
      <c r="A3452" s="89">
        <v>46233.0</v>
      </c>
      <c r="B3452" s="90">
        <v>0.4083333333333333</v>
      </c>
      <c r="C3452" s="91" t="s">
        <v>46</v>
      </c>
      <c r="D3452" s="129" t="str">
        <f t="array" ref="D3452">XLOOKUP(C3452,'DS ST'!A:A,'DS ST'!B:B)</f>
        <v>A105</v>
      </c>
      <c r="E3452" s="94" t="str">
        <f t="array" ref="E3452">XLOOKUP($F3452,'GIÁ'!$A:$A,'GIÁ'!$E:$E)</f>
        <v>ĐÔNG</v>
      </c>
      <c r="F3452" s="94">
        <v>8.934717275081E12</v>
      </c>
      <c r="G3452" s="95" t="s">
        <v>1735</v>
      </c>
      <c r="H3452" s="95" t="s">
        <v>224</v>
      </c>
      <c r="I3452" s="96">
        <v>2.0</v>
      </c>
      <c r="J3452" s="96">
        <v>0.0</v>
      </c>
      <c r="K3452" s="98">
        <f t="shared" si="4"/>
        <v>2</v>
      </c>
      <c r="L3452" s="99" t="s">
        <v>7068</v>
      </c>
      <c r="M3452" s="100" t="s">
        <v>7069</v>
      </c>
      <c r="N3452" s="101" t="str">
        <f t="shared" si="139"/>
        <v>PT1590316-T0018934717275081</v>
      </c>
      <c r="O3452" s="128"/>
      <c r="P3452" s="100"/>
      <c r="Q3452" s="103">
        <f t="shared" si="166"/>
        <v>2</v>
      </c>
      <c r="R3452" s="161"/>
      <c r="S3452" s="105"/>
      <c r="T3452" s="106"/>
      <c r="U3452" s="107" t="s">
        <v>6563</v>
      </c>
      <c r="V3452" s="108" t="s">
        <v>756</v>
      </c>
      <c r="W3452" s="109" t="s">
        <v>1908</v>
      </c>
      <c r="X3452" s="110" t="str">
        <f t="shared" si="176"/>
        <v/>
      </c>
      <c r="Y3452" s="110" t="str">
        <f t="shared" si="183"/>
        <v/>
      </c>
      <c r="Z3452" s="109" t="s">
        <v>797</v>
      </c>
      <c r="AA3452" s="109" t="s">
        <v>802</v>
      </c>
      <c r="AB3452" s="106"/>
      <c r="AC3452" s="158"/>
      <c r="AD3452" s="160"/>
      <c r="AE3452" s="127"/>
      <c r="AF3452" s="113"/>
      <c r="AG3452" s="165" t="str">
        <f t="array" ref="AG3452">XLOOKUP(F3452,'CLV2'!A:A,'CLV2'!E:E)</f>
        <v>2.FROZEN FOODS</v>
      </c>
      <c r="AH3452" s="115" t="str">
        <f t="array" ref="AH3452">XLOOKUP(F3452,'CLV2'!A:A,'CLV2'!F:F)</f>
        <v>3.DUMPLINGS</v>
      </c>
      <c r="AI3452" s="115" t="str">
        <f t="shared" si="8"/>
        <v>Pack</v>
      </c>
      <c r="AJ3452" s="116">
        <f t="shared" si="9"/>
        <v>1</v>
      </c>
      <c r="AK3452" s="117" t="str">
        <f t="array" ref="AK3452">XLOOKUP(F3452,'GIÁ'!A:A,'GIÁ'!D:D)</f>
        <v>42036.39</v>
      </c>
      <c r="AL3452" s="118">
        <f t="shared" si="10"/>
        <v>84072.78</v>
      </c>
      <c r="AM3452" s="118">
        <f t="shared" si="11"/>
        <v>0</v>
      </c>
      <c r="AN3452" s="119">
        <f t="shared" si="12"/>
        <v>0</v>
      </c>
      <c r="AO3452" s="118">
        <f t="shared" si="13"/>
        <v>84072.78</v>
      </c>
      <c r="AP3452" s="121">
        <f t="shared" si="14"/>
        <v>0</v>
      </c>
      <c r="AQ3452" s="122"/>
      <c r="AR3452" s="119"/>
    </row>
    <row r="3453" ht="22.5" customHeight="1">
      <c r="A3453" s="89">
        <v>46233.0</v>
      </c>
      <c r="B3453" s="90">
        <v>0.4083333333333333</v>
      </c>
      <c r="C3453" s="91" t="s">
        <v>46</v>
      </c>
      <c r="D3453" s="129" t="str">
        <f t="array" ref="D3453">XLOOKUP(C3453,'DS ST'!A:A,'DS ST'!B:B)</f>
        <v>A105</v>
      </c>
      <c r="E3453" s="94" t="str">
        <f t="array" ref="E3453">XLOOKUP($F3453,'GIÁ'!$A:$A,'GIÁ'!$E:$E)</f>
        <v>ĐÔNG</v>
      </c>
      <c r="F3453" s="94">
        <v>8.936077110187E12</v>
      </c>
      <c r="G3453" s="95" t="s">
        <v>2335</v>
      </c>
      <c r="H3453" s="95" t="s">
        <v>224</v>
      </c>
      <c r="I3453" s="96">
        <v>6.0</v>
      </c>
      <c r="J3453" s="96">
        <v>0.0</v>
      </c>
      <c r="K3453" s="98">
        <f t="shared" si="4"/>
        <v>6</v>
      </c>
      <c r="L3453" s="99" t="s">
        <v>7068</v>
      </c>
      <c r="M3453" s="100" t="s">
        <v>7069</v>
      </c>
      <c r="N3453" s="101" t="str">
        <f t="shared" si="139"/>
        <v>PT1590316-T0018936077110187</v>
      </c>
      <c r="O3453" s="128"/>
      <c r="P3453" s="100"/>
      <c r="Q3453" s="103">
        <f t="shared" si="166"/>
        <v>6</v>
      </c>
      <c r="R3453" s="161"/>
      <c r="S3453" s="105"/>
      <c r="T3453" s="106"/>
      <c r="U3453" s="107" t="s">
        <v>6565</v>
      </c>
      <c r="V3453" s="108" t="s">
        <v>756</v>
      </c>
      <c r="W3453" s="109" t="s">
        <v>1908</v>
      </c>
      <c r="X3453" s="110" t="str">
        <f t="shared" si="176"/>
        <v/>
      </c>
      <c r="Y3453" s="110" t="str">
        <f t="shared" si="183"/>
        <v/>
      </c>
      <c r="Z3453" s="109" t="s">
        <v>797</v>
      </c>
      <c r="AA3453" s="109" t="s">
        <v>802</v>
      </c>
      <c r="AB3453" s="106"/>
      <c r="AC3453" s="158"/>
      <c r="AD3453" s="160"/>
      <c r="AE3453" s="127"/>
      <c r="AF3453" s="113"/>
      <c r="AG3453" s="165" t="str">
        <f t="array" ref="AG3453">XLOOKUP(F3453,'CLV2'!A:A,'CLV2'!E:E)</f>
        <v>2.FROZEN FOODS</v>
      </c>
      <c r="AH3453" s="115" t="str">
        <f t="array" ref="AH3453">XLOOKUP(F3453,'CLV2'!A:A,'CLV2'!F:F)</f>
        <v>3.DUMPLINGS</v>
      </c>
      <c r="AI3453" s="115" t="str">
        <f t="shared" si="8"/>
        <v>Pack</v>
      </c>
      <c r="AJ3453" s="116">
        <f t="shared" si="9"/>
        <v>1</v>
      </c>
      <c r="AK3453" s="117" t="str">
        <f t="array" ref="AK3453">XLOOKUP(F3453,'GIÁ'!A:A,'GIÁ'!D:D)</f>
        <v>28137.41</v>
      </c>
      <c r="AL3453" s="118">
        <f t="shared" si="10"/>
        <v>168824.46</v>
      </c>
      <c r="AM3453" s="118">
        <f t="shared" si="11"/>
        <v>0</v>
      </c>
      <c r="AN3453" s="119">
        <f t="shared" si="12"/>
        <v>0</v>
      </c>
      <c r="AO3453" s="118">
        <f t="shared" si="13"/>
        <v>168824.46</v>
      </c>
      <c r="AP3453" s="121">
        <f t="shared" si="14"/>
        <v>0</v>
      </c>
      <c r="AQ3453" s="122"/>
      <c r="AR3453" s="119"/>
    </row>
    <row r="3454" ht="22.5" customHeight="1">
      <c r="A3454" s="89">
        <v>46233.0</v>
      </c>
      <c r="B3454" s="90">
        <v>0.4083333333333333</v>
      </c>
      <c r="C3454" s="91" t="s">
        <v>46</v>
      </c>
      <c r="D3454" s="129" t="str">
        <f t="array" ref="D3454">XLOOKUP(C3454,'DS ST'!A:A,'DS ST'!B:B)</f>
        <v>A105</v>
      </c>
      <c r="E3454" s="94" t="str">
        <f t="array" ref="E3454">XLOOKUP($F3454,'GIÁ'!$A:$A,'GIÁ'!$E:$E)</f>
        <v>ĐÔNG</v>
      </c>
      <c r="F3454" s="94">
        <v>9.555894504567E12</v>
      </c>
      <c r="G3454" s="95" t="s">
        <v>3303</v>
      </c>
      <c r="H3454" s="95" t="s">
        <v>224</v>
      </c>
      <c r="I3454" s="96">
        <v>4.0</v>
      </c>
      <c r="J3454" s="96">
        <v>0.0</v>
      </c>
      <c r="K3454" s="98">
        <f t="shared" si="4"/>
        <v>4</v>
      </c>
      <c r="L3454" s="99" t="s">
        <v>7068</v>
      </c>
      <c r="M3454" s="100" t="s">
        <v>7069</v>
      </c>
      <c r="N3454" s="101" t="str">
        <f t="shared" si="139"/>
        <v>PT1590316-T0019555894504567</v>
      </c>
      <c r="O3454" s="128"/>
      <c r="P3454" s="100"/>
      <c r="Q3454" s="103">
        <f t="shared" si="166"/>
        <v>4</v>
      </c>
      <c r="R3454" s="161"/>
      <c r="S3454" s="105"/>
      <c r="T3454" s="106"/>
      <c r="U3454" s="107" t="s">
        <v>6577</v>
      </c>
      <c r="V3454" s="108" t="s">
        <v>756</v>
      </c>
      <c r="W3454" s="109" t="s">
        <v>1908</v>
      </c>
      <c r="X3454" s="110" t="str">
        <f t="shared" si="176"/>
        <v/>
      </c>
      <c r="Y3454" s="110" t="str">
        <f t="shared" si="183"/>
        <v/>
      </c>
      <c r="Z3454" s="109" t="s">
        <v>797</v>
      </c>
      <c r="AA3454" s="109" t="s">
        <v>802</v>
      </c>
      <c r="AB3454" s="106"/>
      <c r="AC3454" s="158"/>
      <c r="AD3454" s="160"/>
      <c r="AE3454" s="127"/>
      <c r="AF3454" s="113"/>
      <c r="AG3454" s="165" t="str">
        <f t="array" ref="AG3454">XLOOKUP(F3454,'CLV2'!A:A,'CLV2'!E:E)</f>
        <v>2.FROZEN FOODS</v>
      </c>
      <c r="AH3454" s="115" t="str">
        <f t="array" ref="AH3454">XLOOKUP(F3454,'CLV2'!A:A,'CLV2'!F:F)</f>
        <v>3.HOTPOT AND FRIED</v>
      </c>
      <c r="AI3454" s="115" t="str">
        <f t="shared" si="8"/>
        <v>Pack</v>
      </c>
      <c r="AJ3454" s="116">
        <f t="shared" si="9"/>
        <v>1</v>
      </c>
      <c r="AK3454" s="117" t="str">
        <f t="array" ref="AK3454">XLOOKUP(F3454,'GIÁ'!A:A,'GIÁ'!D:D)</f>
        <v>68779.37</v>
      </c>
      <c r="AL3454" s="118">
        <f t="shared" si="10"/>
        <v>275117.48</v>
      </c>
      <c r="AM3454" s="118">
        <f t="shared" si="11"/>
        <v>0</v>
      </c>
      <c r="AN3454" s="119">
        <f t="shared" si="12"/>
        <v>0</v>
      </c>
      <c r="AO3454" s="118">
        <f t="shared" si="13"/>
        <v>275117.48</v>
      </c>
      <c r="AP3454" s="121">
        <f t="shared" si="14"/>
        <v>0</v>
      </c>
      <c r="AQ3454" s="122"/>
      <c r="AR3454" s="119"/>
    </row>
    <row r="3455" ht="22.5" customHeight="1">
      <c r="A3455" s="89">
        <v>46233.0</v>
      </c>
      <c r="B3455" s="90">
        <v>0.4083333333333333</v>
      </c>
      <c r="C3455" s="91" t="s">
        <v>46</v>
      </c>
      <c r="D3455" s="129" t="str">
        <f t="array" ref="D3455">XLOOKUP(C3455,'DS ST'!A:A,'DS ST'!B:B)</f>
        <v>A105</v>
      </c>
      <c r="E3455" s="94" t="str">
        <f t="array" ref="E3455">XLOOKUP($F3455,'GIÁ'!$A:$A,'GIÁ'!$E:$E)</f>
        <v>ĐÔNG</v>
      </c>
      <c r="F3455" s="94">
        <v>8.93531971013E12</v>
      </c>
      <c r="G3455" s="95" t="s">
        <v>2054</v>
      </c>
      <c r="H3455" s="95" t="s">
        <v>224</v>
      </c>
      <c r="I3455" s="96">
        <v>6.0</v>
      </c>
      <c r="J3455" s="96">
        <v>0.0</v>
      </c>
      <c r="K3455" s="98">
        <f t="shared" si="4"/>
        <v>6</v>
      </c>
      <c r="L3455" s="99" t="s">
        <v>7068</v>
      </c>
      <c r="M3455" s="100" t="s">
        <v>7069</v>
      </c>
      <c r="N3455" s="101" t="str">
        <f t="shared" si="139"/>
        <v>PT1590316-T0018935319710130</v>
      </c>
      <c r="O3455" s="128"/>
      <c r="P3455" s="100"/>
      <c r="Q3455" s="103">
        <f t="shared" si="166"/>
        <v>6</v>
      </c>
      <c r="R3455" s="161"/>
      <c r="S3455" s="105"/>
      <c r="T3455" s="106"/>
      <c r="U3455" s="107"/>
      <c r="V3455" s="108" t="s">
        <v>756</v>
      </c>
      <c r="W3455" s="109" t="s">
        <v>1312</v>
      </c>
      <c r="X3455" s="110" t="str">
        <f t="shared" si="176"/>
        <v/>
      </c>
      <c r="Y3455" s="110" t="str">
        <f t="shared" si="183"/>
        <v/>
      </c>
      <c r="Z3455" s="139" t="str">
        <f>IF(N(Q3455)&lt;=0,"",IF(ISNUMBER(SEARCH("Thiếu kiện",V3455)),"Kho đông mát",IF(AND(N(Q3455)&gt;0,N(P3455)&gt;0,OR(ISNUMBER(SEARCH("Hình KDB",U3455)),ISNUMBER(SEARCH("Hình tele",U3455)),ISNUMBER(SEARCH("sai code",U3455)),ISNUMBER(SEARCH("ST nhận",U3455)))),"Kho đông mát",IF(AND(W3455="DC giao thiếu",OR(ISNUMBER(SEARCH("Hình KDB",U3455)),ISNUMBER(SEARCH("Hình tele",U3455)),ISNUMBER(SEARCH("sai code",U3455)))),"Kho đông mát",IF(W3455="DC giao thiếu","Chưa xác định",IF(AND(W3455="DC pick sai",OR(ISNUMBER(SEARCH("Hình KDB",U3455)),ISNUMBER(SEARCH("Hình tele",U3455)),ISNUMBER(SEARCH("sai code",U3455)),ISNUMBER(SEARCH("ST nhận",U3455)))),"Kho đông mát",IF(W3455="DC pick sai","Chưa xác định",IF(AND(W3455="Hao hụt",N(O3455)&gt;0,OR(ISNUMBER(SEARCH("Hình KDB",U3455)),ISNUMBER(SEARCH("Hình tele",U3455)),ISNUMBER(SEARCH("sai code",U3455)),ISNUMBER(SEARCH("ST nhận",U3455)))),"Kho đông mát",IF(W3455="Hao hụt","Chưa xác định",IF(OR(W3455="VT giao sai điểm",W3455="Không đạt nhiệt độ",W3455="TX giao thiếu kiện",W3455="Hàng không đạt CL"),"Kho đông mát",IF(W3455="Chưa xác định","Chưa xác định",IF(N(P3455)&gt;0,"Chưa xác định",""))))))))))))</f>
        <v>Chưa xác định</v>
      </c>
      <c r="AA3455" s="109" t="s">
        <v>5260</v>
      </c>
      <c r="AB3455" s="106"/>
      <c r="AC3455" s="158"/>
      <c r="AD3455" s="160"/>
      <c r="AE3455" s="127"/>
      <c r="AF3455" s="113"/>
      <c r="AG3455" s="165" t="str">
        <f t="array" ref="AG3455">XLOOKUP(F3455,'CLV2'!A:A,'CLV2'!E:E)</f>
        <v>2.FROZEN FOODS</v>
      </c>
      <c r="AH3455" s="115" t="str">
        <f t="array" ref="AH3455">XLOOKUP(F3455,'CLV2'!A:A,'CLV2'!F:F)</f>
        <v>3.HOTPOT AND FRIED</v>
      </c>
      <c r="AI3455" s="115" t="str">
        <f t="shared" si="8"/>
        <v>Pack</v>
      </c>
      <c r="AJ3455" s="116">
        <f t="shared" si="9"/>
        <v>1</v>
      </c>
      <c r="AK3455" s="117" t="str">
        <f t="array" ref="AK3455">XLOOKUP(F3455,'GIÁ'!A:A,'GIÁ'!D:D)</f>
        <v>31343.02</v>
      </c>
      <c r="AL3455" s="118">
        <f t="shared" si="10"/>
        <v>188058.12</v>
      </c>
      <c r="AM3455" s="118">
        <f t="shared" si="11"/>
        <v>0</v>
      </c>
      <c r="AN3455" s="119">
        <f t="shared" si="12"/>
        <v>0</v>
      </c>
      <c r="AO3455" s="118">
        <f t="shared" si="13"/>
        <v>0</v>
      </c>
      <c r="AP3455" s="121">
        <f t="shared" si="14"/>
        <v>188058.12</v>
      </c>
      <c r="AQ3455" s="122"/>
      <c r="AR3455" s="119"/>
    </row>
    <row r="3456" ht="22.5" customHeight="1">
      <c r="A3456" s="89">
        <v>46233.0</v>
      </c>
      <c r="B3456" s="90">
        <v>0.4083333333333333</v>
      </c>
      <c r="C3456" s="91" t="s">
        <v>46</v>
      </c>
      <c r="D3456" s="129" t="str">
        <f t="array" ref="D3456">XLOOKUP(C3456,'DS ST'!A:A,'DS ST'!B:B)</f>
        <v>A105</v>
      </c>
      <c r="E3456" s="94" t="str">
        <f t="array" ref="E3456">XLOOKUP($F3456,'GIÁ'!$A:$A,'GIÁ'!$E:$E)</f>
        <v>ĐÔNG</v>
      </c>
      <c r="F3456" s="94">
        <v>8.936219600002E12</v>
      </c>
      <c r="G3456" s="95" t="s">
        <v>2684</v>
      </c>
      <c r="H3456" s="95" t="s">
        <v>224</v>
      </c>
      <c r="I3456" s="96">
        <v>2.0</v>
      </c>
      <c r="J3456" s="96">
        <v>0.0</v>
      </c>
      <c r="K3456" s="98">
        <f t="shared" si="4"/>
        <v>2</v>
      </c>
      <c r="L3456" s="99" t="s">
        <v>7068</v>
      </c>
      <c r="M3456" s="100" t="s">
        <v>7069</v>
      </c>
      <c r="N3456" s="101" t="str">
        <f t="shared" si="139"/>
        <v>PT1590316-T0018936219600002</v>
      </c>
      <c r="O3456" s="128"/>
      <c r="P3456" s="100"/>
      <c r="Q3456" s="103">
        <f t="shared" si="166"/>
        <v>2</v>
      </c>
      <c r="R3456" s="161"/>
      <c r="S3456" s="105"/>
      <c r="T3456" s="106"/>
      <c r="U3456" s="107" t="s">
        <v>6566</v>
      </c>
      <c r="V3456" s="108" t="s">
        <v>756</v>
      </c>
      <c r="W3456" s="109" t="s">
        <v>1908</v>
      </c>
      <c r="X3456" s="110" t="str">
        <f t="shared" si="176"/>
        <v/>
      </c>
      <c r="Y3456" s="110" t="str">
        <f t="shared" si="183"/>
        <v/>
      </c>
      <c r="Z3456" s="109" t="s">
        <v>797</v>
      </c>
      <c r="AA3456" s="109" t="s">
        <v>802</v>
      </c>
      <c r="AB3456" s="106"/>
      <c r="AC3456" s="158"/>
      <c r="AD3456" s="160"/>
      <c r="AE3456" s="127"/>
      <c r="AF3456" s="113"/>
      <c r="AG3456" s="165" t="str">
        <f t="array" ref="AG3456">XLOOKUP(F3456,'CLV2'!A:A,'CLV2'!E:E)</f>
        <v>2.FROZEN FOODS</v>
      </c>
      <c r="AH3456" s="115" t="str">
        <f t="array" ref="AH3456">XLOOKUP(F3456,'CLV2'!A:A,'CLV2'!F:F)</f>
        <v>3.HOTPOT AND FRIED</v>
      </c>
      <c r="AI3456" s="115" t="str">
        <f t="shared" si="8"/>
        <v>Pack</v>
      </c>
      <c r="AJ3456" s="116">
        <f t="shared" si="9"/>
        <v>1</v>
      </c>
      <c r="AK3456" s="117" t="str">
        <f t="array" ref="AK3456">XLOOKUP(F3456,'GIÁ'!A:A,'GIÁ'!D:D)</f>
        <v>11156.53</v>
      </c>
      <c r="AL3456" s="118">
        <f t="shared" si="10"/>
        <v>22313.06</v>
      </c>
      <c r="AM3456" s="118">
        <f t="shared" si="11"/>
        <v>0</v>
      </c>
      <c r="AN3456" s="119">
        <f t="shared" si="12"/>
        <v>0</v>
      </c>
      <c r="AO3456" s="118">
        <f t="shared" si="13"/>
        <v>22313.06</v>
      </c>
      <c r="AP3456" s="121">
        <f t="shared" si="14"/>
        <v>0</v>
      </c>
      <c r="AQ3456" s="122"/>
      <c r="AR3456" s="119"/>
    </row>
    <row r="3457" ht="22.5" customHeight="1">
      <c r="A3457" s="89">
        <v>46233.0</v>
      </c>
      <c r="B3457" s="90">
        <v>0.4083333333333333</v>
      </c>
      <c r="C3457" s="91" t="s">
        <v>46</v>
      </c>
      <c r="D3457" s="129" t="str">
        <f t="array" ref="D3457">XLOOKUP(C3457,'DS ST'!A:A,'DS ST'!B:B)</f>
        <v>A105</v>
      </c>
      <c r="E3457" s="94" t="str">
        <f t="array" ref="E3457">XLOOKUP($F3457,'GIÁ'!$A:$A,'GIÁ'!$E:$E)</f>
        <v>ĐÔNG</v>
      </c>
      <c r="F3457" s="94">
        <v>8.936013238791E12</v>
      </c>
      <c r="G3457" s="95" t="s">
        <v>2178</v>
      </c>
      <c r="H3457" s="95" t="s">
        <v>57</v>
      </c>
      <c r="I3457" s="96">
        <v>4.0</v>
      </c>
      <c r="J3457" s="96">
        <v>0.0</v>
      </c>
      <c r="K3457" s="98">
        <f t="shared" si="4"/>
        <v>4</v>
      </c>
      <c r="L3457" s="99" t="s">
        <v>7068</v>
      </c>
      <c r="M3457" s="100" t="s">
        <v>7069</v>
      </c>
      <c r="N3457" s="101" t="str">
        <f t="shared" si="139"/>
        <v>PT1590316-T0018936013238791</v>
      </c>
      <c r="O3457" s="128"/>
      <c r="P3457" s="100"/>
      <c r="Q3457" s="103">
        <f t="shared" si="166"/>
        <v>4</v>
      </c>
      <c r="R3457" s="161"/>
      <c r="S3457" s="105"/>
      <c r="T3457" s="106"/>
      <c r="U3457" s="107" t="s">
        <v>6525</v>
      </c>
      <c r="V3457" s="108" t="s">
        <v>756</v>
      </c>
      <c r="W3457" s="109" t="s">
        <v>1908</v>
      </c>
      <c r="X3457" s="110" t="str">
        <f t="shared" si="176"/>
        <v/>
      </c>
      <c r="Y3457" s="110" t="str">
        <f t="shared" si="183"/>
        <v/>
      </c>
      <c r="Z3457" s="109" t="s">
        <v>797</v>
      </c>
      <c r="AA3457" s="109" t="s">
        <v>802</v>
      </c>
      <c r="AB3457" s="106"/>
      <c r="AC3457" s="158"/>
      <c r="AD3457" s="160"/>
      <c r="AE3457" s="127"/>
      <c r="AF3457" s="113"/>
      <c r="AG3457" s="165" t="str">
        <f t="array" ref="AG3457">XLOOKUP(F3457,'CLV2'!A:A,'CLV2'!E:E)</f>
        <v>2.FROZEN FOODS</v>
      </c>
      <c r="AH3457" s="115" t="str">
        <f t="array" ref="AH3457">XLOOKUP(F3457,'CLV2'!A:A,'CLV2'!F:F)</f>
        <v>3.PIZZA - READY MEALS</v>
      </c>
      <c r="AI3457" s="115" t="str">
        <f t="shared" si="8"/>
        <v>Pack</v>
      </c>
      <c r="AJ3457" s="116">
        <f t="shared" si="9"/>
        <v>1</v>
      </c>
      <c r="AK3457" s="117" t="str">
        <f t="array" ref="AK3457">XLOOKUP(F3457,'GIÁ'!A:A,'GIÁ'!D:D)</f>
        <v>22578.43</v>
      </c>
      <c r="AL3457" s="118">
        <f t="shared" si="10"/>
        <v>90313.72</v>
      </c>
      <c r="AM3457" s="118">
        <f t="shared" si="11"/>
        <v>0</v>
      </c>
      <c r="AN3457" s="119">
        <f t="shared" si="12"/>
        <v>0</v>
      </c>
      <c r="AO3457" s="118">
        <f t="shared" si="13"/>
        <v>90313.72</v>
      </c>
      <c r="AP3457" s="121">
        <f t="shared" si="14"/>
        <v>0</v>
      </c>
      <c r="AQ3457" s="122"/>
      <c r="AR3457" s="119"/>
    </row>
    <row r="3458" ht="22.5" customHeight="1">
      <c r="A3458" s="89">
        <v>46233.0</v>
      </c>
      <c r="B3458" s="90">
        <v>0.4083333333333333</v>
      </c>
      <c r="C3458" s="91" t="s">
        <v>46</v>
      </c>
      <c r="D3458" s="129" t="str">
        <f t="array" ref="D3458">XLOOKUP(C3458,'DS ST'!A:A,'DS ST'!B:B)</f>
        <v>A105</v>
      </c>
      <c r="E3458" s="94" t="str">
        <f t="array" ref="E3458">XLOOKUP($F3458,'GIÁ'!$A:$A,'GIÁ'!$E:$E)</f>
        <v>ĐÔNG</v>
      </c>
      <c r="F3458" s="94">
        <v>8.935319711311E12</v>
      </c>
      <c r="G3458" s="95" t="s">
        <v>2061</v>
      </c>
      <c r="H3458" s="95" t="s">
        <v>224</v>
      </c>
      <c r="I3458" s="96">
        <v>4.0</v>
      </c>
      <c r="J3458" s="96">
        <v>0.0</v>
      </c>
      <c r="K3458" s="98">
        <f t="shared" si="4"/>
        <v>4</v>
      </c>
      <c r="L3458" s="99" t="s">
        <v>7068</v>
      </c>
      <c r="M3458" s="100" t="s">
        <v>7069</v>
      </c>
      <c r="N3458" s="101" t="str">
        <f t="shared" si="139"/>
        <v>PT1590316-T0018935319711311</v>
      </c>
      <c r="O3458" s="128"/>
      <c r="P3458" s="100"/>
      <c r="Q3458" s="103">
        <f t="shared" si="166"/>
        <v>4</v>
      </c>
      <c r="R3458" s="161"/>
      <c r="S3458" s="105"/>
      <c r="T3458" s="106"/>
      <c r="U3458" s="107" t="s">
        <v>6529</v>
      </c>
      <c r="V3458" s="108" t="s">
        <v>756</v>
      </c>
      <c r="W3458" s="109" t="s">
        <v>1908</v>
      </c>
      <c r="X3458" s="110" t="str">
        <f t="shared" si="176"/>
        <v/>
      </c>
      <c r="Y3458" s="110" t="str">
        <f t="shared" si="183"/>
        <v/>
      </c>
      <c r="Z3458" s="109" t="s">
        <v>797</v>
      </c>
      <c r="AA3458" s="109" t="s">
        <v>802</v>
      </c>
      <c r="AB3458" s="106"/>
      <c r="AC3458" s="158"/>
      <c r="AD3458" s="160"/>
      <c r="AE3458" s="127"/>
      <c r="AF3458" s="113"/>
      <c r="AG3458" s="165" t="str">
        <f t="array" ref="AG3458">XLOOKUP(F3458,'CLV2'!A:A,'CLV2'!E:E)</f>
        <v>2.FROZEN FOODS</v>
      </c>
      <c r="AH3458" s="115" t="str">
        <f t="array" ref="AH3458">XLOOKUP(F3458,'CLV2'!A:A,'CLV2'!F:F)</f>
        <v>3.HOTPOT AND FRIED</v>
      </c>
      <c r="AI3458" s="115" t="str">
        <f t="shared" si="8"/>
        <v>Pack</v>
      </c>
      <c r="AJ3458" s="116">
        <f t="shared" si="9"/>
        <v>1</v>
      </c>
      <c r="AK3458" s="117" t="str">
        <f t="array" ref="AK3458">XLOOKUP(F3458,'GIÁ'!A:A,'GIÁ'!D:D)</f>
        <v>30542.46</v>
      </c>
      <c r="AL3458" s="118">
        <f t="shared" si="10"/>
        <v>122169.84</v>
      </c>
      <c r="AM3458" s="118">
        <f t="shared" si="11"/>
        <v>0</v>
      </c>
      <c r="AN3458" s="119">
        <f t="shared" si="12"/>
        <v>0</v>
      </c>
      <c r="AO3458" s="118">
        <f t="shared" si="13"/>
        <v>122169.84</v>
      </c>
      <c r="AP3458" s="121">
        <f t="shared" si="14"/>
        <v>0</v>
      </c>
      <c r="AQ3458" s="122"/>
      <c r="AR3458" s="119"/>
    </row>
    <row r="3459" ht="22.5" customHeight="1">
      <c r="A3459" s="89">
        <v>46233.0</v>
      </c>
      <c r="B3459" s="90">
        <v>0.4083333333333333</v>
      </c>
      <c r="C3459" s="91" t="s">
        <v>46</v>
      </c>
      <c r="D3459" s="129" t="str">
        <f t="array" ref="D3459">XLOOKUP(C3459,'DS ST'!A:A,'DS ST'!B:B)</f>
        <v>A105</v>
      </c>
      <c r="E3459" s="94" t="str">
        <f t="array" ref="E3459">XLOOKUP($F3459,'GIÁ'!$A:$A,'GIÁ'!$E:$E)</f>
        <v>ĐÔNG</v>
      </c>
      <c r="F3459" s="94">
        <v>8.934717264474E12</v>
      </c>
      <c r="G3459" s="95" t="s">
        <v>1717</v>
      </c>
      <c r="H3459" s="95" t="s">
        <v>224</v>
      </c>
      <c r="I3459" s="96">
        <v>2.0</v>
      </c>
      <c r="J3459" s="96">
        <v>0.0</v>
      </c>
      <c r="K3459" s="98">
        <f t="shared" si="4"/>
        <v>2</v>
      </c>
      <c r="L3459" s="99" t="s">
        <v>7068</v>
      </c>
      <c r="M3459" s="100" t="s">
        <v>7069</v>
      </c>
      <c r="N3459" s="101" t="str">
        <f t="shared" si="139"/>
        <v>PT1590316-T0018934717264474</v>
      </c>
      <c r="O3459" s="128"/>
      <c r="P3459" s="100"/>
      <c r="Q3459" s="103">
        <f t="shared" si="166"/>
        <v>2</v>
      </c>
      <c r="R3459" s="161"/>
      <c r="S3459" s="105"/>
      <c r="T3459" s="106"/>
      <c r="U3459" s="107" t="s">
        <v>6567</v>
      </c>
      <c r="V3459" s="108" t="s">
        <v>756</v>
      </c>
      <c r="W3459" s="109" t="s">
        <v>1908</v>
      </c>
      <c r="X3459" s="110" t="str">
        <f t="shared" si="176"/>
        <v/>
      </c>
      <c r="Y3459" s="110" t="str">
        <f t="shared" si="183"/>
        <v/>
      </c>
      <c r="Z3459" s="109" t="s">
        <v>797</v>
      </c>
      <c r="AA3459" s="109" t="s">
        <v>802</v>
      </c>
      <c r="AB3459" s="106"/>
      <c r="AC3459" s="158"/>
      <c r="AD3459" s="160"/>
      <c r="AE3459" s="127"/>
      <c r="AF3459" s="113"/>
      <c r="AG3459" s="165" t="str">
        <f t="array" ref="AG3459">XLOOKUP(F3459,'CLV2'!A:A,'CLV2'!E:E)</f>
        <v>2.FROZEN FOODS</v>
      </c>
      <c r="AH3459" s="115" t="str">
        <f t="array" ref="AH3459">XLOOKUP(F3459,'CLV2'!A:A,'CLV2'!F:F)</f>
        <v>3.HOTPOT AND FRIED</v>
      </c>
      <c r="AI3459" s="115" t="str">
        <f t="shared" si="8"/>
        <v>Pack</v>
      </c>
      <c r="AJ3459" s="116">
        <f t="shared" si="9"/>
        <v>1</v>
      </c>
      <c r="AK3459" s="117" t="str">
        <f t="array" ref="AK3459">XLOOKUP(F3459,'GIÁ'!A:A,'GIÁ'!D:D)</f>
        <v>45233.68</v>
      </c>
      <c r="AL3459" s="118">
        <f t="shared" si="10"/>
        <v>90467.36</v>
      </c>
      <c r="AM3459" s="118">
        <f t="shared" si="11"/>
        <v>0</v>
      </c>
      <c r="AN3459" s="119">
        <f t="shared" si="12"/>
        <v>0</v>
      </c>
      <c r="AO3459" s="118">
        <f t="shared" si="13"/>
        <v>90467.36</v>
      </c>
      <c r="AP3459" s="121">
        <f t="shared" si="14"/>
        <v>0</v>
      </c>
      <c r="AQ3459" s="122"/>
      <c r="AR3459" s="119"/>
    </row>
    <row r="3460" ht="22.5" customHeight="1">
      <c r="A3460" s="89">
        <v>46233.0</v>
      </c>
      <c r="B3460" s="90">
        <v>0.4083333333333333</v>
      </c>
      <c r="C3460" s="91" t="s">
        <v>46</v>
      </c>
      <c r="D3460" s="129" t="str">
        <f t="array" ref="D3460">XLOOKUP(C3460,'DS ST'!A:A,'DS ST'!B:B)</f>
        <v>A105</v>
      </c>
      <c r="E3460" s="94" t="str">
        <f t="array" ref="E3460">XLOOKUP($F3460,'GIÁ'!$A:$A,'GIÁ'!$E:$E)</f>
        <v>ĐÔNG</v>
      </c>
      <c r="F3460" s="94">
        <v>8.93607627967E12</v>
      </c>
      <c r="G3460" s="95" t="s">
        <v>2317</v>
      </c>
      <c r="H3460" s="95" t="s">
        <v>224</v>
      </c>
      <c r="I3460" s="96">
        <v>4.0</v>
      </c>
      <c r="J3460" s="96">
        <v>0.0</v>
      </c>
      <c r="K3460" s="98">
        <f t="shared" si="4"/>
        <v>4</v>
      </c>
      <c r="L3460" s="99" t="s">
        <v>7068</v>
      </c>
      <c r="M3460" s="100" t="s">
        <v>7069</v>
      </c>
      <c r="N3460" s="101" t="str">
        <f t="shared" si="139"/>
        <v>PT1590316-T0018936076279670</v>
      </c>
      <c r="O3460" s="128"/>
      <c r="P3460" s="100"/>
      <c r="Q3460" s="103">
        <f t="shared" si="166"/>
        <v>4</v>
      </c>
      <c r="R3460" s="161"/>
      <c r="S3460" s="105"/>
      <c r="T3460" s="106"/>
      <c r="U3460" s="107" t="s">
        <v>6530</v>
      </c>
      <c r="V3460" s="108" t="s">
        <v>756</v>
      </c>
      <c r="W3460" s="109" t="s">
        <v>1908</v>
      </c>
      <c r="X3460" s="110" t="str">
        <f t="shared" si="176"/>
        <v/>
      </c>
      <c r="Y3460" s="110" t="str">
        <f t="shared" si="183"/>
        <v/>
      </c>
      <c r="Z3460" s="109" t="s">
        <v>797</v>
      </c>
      <c r="AA3460" s="109" t="s">
        <v>802</v>
      </c>
      <c r="AB3460" s="106"/>
      <c r="AC3460" s="158"/>
      <c r="AD3460" s="160"/>
      <c r="AE3460" s="127"/>
      <c r="AF3460" s="113"/>
      <c r="AG3460" s="165" t="str">
        <f t="array" ref="AG3460">XLOOKUP(F3460,'CLV2'!A:A,'CLV2'!E:E)</f>
        <v>2.FROZEN FOODS</v>
      </c>
      <c r="AH3460" s="115" t="str">
        <f t="array" ref="AH3460">XLOOKUP(F3460,'CLV2'!A:A,'CLV2'!F:F)</f>
        <v>3.PASTRY AND DESSERTS</v>
      </c>
      <c r="AI3460" s="115" t="str">
        <f t="shared" si="8"/>
        <v>Pack</v>
      </c>
      <c r="AJ3460" s="116">
        <f t="shared" si="9"/>
        <v>1</v>
      </c>
      <c r="AK3460" s="117" t="str">
        <f t="array" ref="AK3460">XLOOKUP(F3460,'GIÁ'!A:A,'GIÁ'!D:D)</f>
        <v>26872.96</v>
      </c>
      <c r="AL3460" s="118">
        <f t="shared" si="10"/>
        <v>107491.84</v>
      </c>
      <c r="AM3460" s="118">
        <f t="shared" si="11"/>
        <v>0</v>
      </c>
      <c r="AN3460" s="119">
        <f t="shared" si="12"/>
        <v>0</v>
      </c>
      <c r="AO3460" s="118">
        <f t="shared" si="13"/>
        <v>107491.84</v>
      </c>
      <c r="AP3460" s="121">
        <f t="shared" si="14"/>
        <v>0</v>
      </c>
      <c r="AQ3460" s="122"/>
      <c r="AR3460" s="119"/>
    </row>
    <row r="3461" ht="22.5" customHeight="1">
      <c r="A3461" s="89">
        <v>46233.0</v>
      </c>
      <c r="B3461" s="90">
        <v>0.4083333333333333</v>
      </c>
      <c r="C3461" s="91" t="s">
        <v>46</v>
      </c>
      <c r="D3461" s="129" t="str">
        <f t="array" ref="D3461">XLOOKUP(C3461,'DS ST'!A:A,'DS ST'!B:B)</f>
        <v>A105</v>
      </c>
      <c r="E3461" s="94" t="str">
        <f t="array" ref="E3461">XLOOKUP($F3461,'GIÁ'!$A:$A,'GIÁ'!$E:$E)</f>
        <v>ĐÔNG</v>
      </c>
      <c r="F3461" s="94">
        <v>8.936239090036E12</v>
      </c>
      <c r="G3461" s="95" t="s">
        <v>2713</v>
      </c>
      <c r="H3461" s="95" t="s">
        <v>75</v>
      </c>
      <c r="I3461" s="96">
        <v>4.0</v>
      </c>
      <c r="J3461" s="96">
        <v>0.0</v>
      </c>
      <c r="K3461" s="98">
        <f t="shared" si="4"/>
        <v>4</v>
      </c>
      <c r="L3461" s="99" t="s">
        <v>7068</v>
      </c>
      <c r="M3461" s="100" t="s">
        <v>7069</v>
      </c>
      <c r="N3461" s="101" t="str">
        <f t="shared" si="139"/>
        <v>PT1590316-T0018936239090036</v>
      </c>
      <c r="O3461" s="128"/>
      <c r="P3461" s="100"/>
      <c r="Q3461" s="103">
        <f t="shared" si="166"/>
        <v>4</v>
      </c>
      <c r="R3461" s="161"/>
      <c r="S3461" s="105"/>
      <c r="T3461" s="106"/>
      <c r="U3461" s="107" t="s">
        <v>6539</v>
      </c>
      <c r="V3461" s="108" t="s">
        <v>756</v>
      </c>
      <c r="W3461" s="109" t="s">
        <v>1908</v>
      </c>
      <c r="X3461" s="110" t="str">
        <f t="shared" si="176"/>
        <v/>
      </c>
      <c r="Y3461" s="110" t="str">
        <f t="shared" si="183"/>
        <v/>
      </c>
      <c r="Z3461" s="109" t="s">
        <v>797</v>
      </c>
      <c r="AA3461" s="109" t="s">
        <v>802</v>
      </c>
      <c r="AB3461" s="106"/>
      <c r="AC3461" s="158"/>
      <c r="AD3461" s="160"/>
      <c r="AE3461" s="127"/>
      <c r="AF3461" s="113"/>
      <c r="AG3461" s="165" t="str">
        <f t="array" ref="AG3461">XLOOKUP(F3461,'CLV2'!A:A,'CLV2'!E:E)</f>
        <v>2.MEAT</v>
      </c>
      <c r="AH3461" s="115" t="str">
        <f t="array" ref="AH3461">XLOOKUP(F3461,'CLV2'!A:A,'CLV2'!F:F)</f>
        <v>3.FROZEN MEAT</v>
      </c>
      <c r="AI3461" s="115" t="str">
        <f t="shared" si="8"/>
        <v>Pack</v>
      </c>
      <c r="AJ3461" s="116">
        <f t="shared" si="9"/>
        <v>1</v>
      </c>
      <c r="AK3461" s="117" t="str">
        <f t="array" ref="AK3461">XLOOKUP(F3461,'GIÁ'!A:A,'GIÁ'!D:D)</f>
        <v>47814.16</v>
      </c>
      <c r="AL3461" s="118">
        <f t="shared" si="10"/>
        <v>191256.64</v>
      </c>
      <c r="AM3461" s="118">
        <f t="shared" si="11"/>
        <v>0</v>
      </c>
      <c r="AN3461" s="119">
        <f t="shared" si="12"/>
        <v>0</v>
      </c>
      <c r="AO3461" s="118">
        <f t="shared" si="13"/>
        <v>191256.64</v>
      </c>
      <c r="AP3461" s="121">
        <f t="shared" si="14"/>
        <v>0</v>
      </c>
      <c r="AQ3461" s="122"/>
      <c r="AR3461" s="119"/>
    </row>
    <row r="3462" ht="22.5" customHeight="1">
      <c r="A3462" s="89">
        <v>46233.0</v>
      </c>
      <c r="B3462" s="90">
        <v>0.4083333333333333</v>
      </c>
      <c r="C3462" s="91" t="s">
        <v>46</v>
      </c>
      <c r="D3462" s="129" t="str">
        <f t="array" ref="D3462">XLOOKUP(C3462,'DS ST'!A:A,'DS ST'!B:B)</f>
        <v>A105</v>
      </c>
      <c r="E3462" s="94" t="str">
        <f t="array" ref="E3462">XLOOKUP($F3462,'GIÁ'!$A:$A,'GIÁ'!$E:$E)</f>
        <v>ĐÔNG</v>
      </c>
      <c r="F3462" s="94">
        <v>8.938535604597E12</v>
      </c>
      <c r="G3462" s="95" t="s">
        <v>3063</v>
      </c>
      <c r="H3462" s="95" t="s">
        <v>93</v>
      </c>
      <c r="I3462" s="96">
        <v>2.0</v>
      </c>
      <c r="J3462" s="96">
        <v>0.0</v>
      </c>
      <c r="K3462" s="98">
        <f t="shared" si="4"/>
        <v>2</v>
      </c>
      <c r="L3462" s="99" t="s">
        <v>7068</v>
      </c>
      <c r="M3462" s="100" t="s">
        <v>7069</v>
      </c>
      <c r="N3462" s="101" t="str">
        <f t="shared" si="139"/>
        <v>PT1590316-T0018938535604597</v>
      </c>
      <c r="O3462" s="128"/>
      <c r="P3462" s="100"/>
      <c r="Q3462" s="103">
        <f t="shared" si="166"/>
        <v>2</v>
      </c>
      <c r="R3462" s="161"/>
      <c r="S3462" s="105"/>
      <c r="T3462" s="106"/>
      <c r="U3462" s="107" t="s">
        <v>6542</v>
      </c>
      <c r="V3462" s="108" t="s">
        <v>756</v>
      </c>
      <c r="W3462" s="109" t="s">
        <v>1908</v>
      </c>
      <c r="X3462" s="110" t="str">
        <f t="shared" si="176"/>
        <v/>
      </c>
      <c r="Y3462" s="110" t="str">
        <f t="shared" si="183"/>
        <v/>
      </c>
      <c r="Z3462" s="109" t="s">
        <v>797</v>
      </c>
      <c r="AA3462" s="109" t="s">
        <v>802</v>
      </c>
      <c r="AB3462" s="106"/>
      <c r="AC3462" s="158"/>
      <c r="AD3462" s="160"/>
      <c r="AE3462" s="127"/>
      <c r="AF3462" s="113"/>
      <c r="AG3462" s="165" t="str">
        <f t="array" ref="AG3462">XLOOKUP(F3462,'CLV2'!A:A,'CLV2'!E:E)</f>
        <v>2.FISH AND SEAFOOD</v>
      </c>
      <c r="AH3462" s="115" t="str">
        <f t="array" ref="AH3462">XLOOKUP(F3462,'CLV2'!A:A,'CLV2'!F:F)</f>
        <v>3.FROZEN FISH AND SEAFOOD</v>
      </c>
      <c r="AI3462" s="115" t="str">
        <f t="shared" si="8"/>
        <v>Pack</v>
      </c>
      <c r="AJ3462" s="116">
        <f t="shared" si="9"/>
        <v>1</v>
      </c>
      <c r="AK3462" s="117" t="str">
        <f t="array" ref="AK3462">XLOOKUP(F3462,'GIÁ'!A:A,'GIÁ'!D:D)</f>
        <v>54841.46</v>
      </c>
      <c r="AL3462" s="118">
        <f t="shared" si="10"/>
        <v>109682.92</v>
      </c>
      <c r="AM3462" s="118">
        <f t="shared" si="11"/>
        <v>0</v>
      </c>
      <c r="AN3462" s="119">
        <f t="shared" si="12"/>
        <v>0</v>
      </c>
      <c r="AO3462" s="118">
        <f t="shared" si="13"/>
        <v>109682.92</v>
      </c>
      <c r="AP3462" s="121">
        <f t="shared" si="14"/>
        <v>0</v>
      </c>
      <c r="AQ3462" s="122"/>
      <c r="AR3462" s="119"/>
    </row>
    <row r="3463" ht="22.5" customHeight="1">
      <c r="A3463" s="89">
        <v>46233.0</v>
      </c>
      <c r="B3463" s="90">
        <v>0.4270833333333333</v>
      </c>
      <c r="C3463" s="91" t="s">
        <v>1779</v>
      </c>
      <c r="D3463" s="129" t="str">
        <f t="array" ref="D3463">XLOOKUP(C3463,'DS ST'!A:A,'DS ST'!B:B)</f>
        <v>VPC</v>
      </c>
      <c r="E3463" s="94" t="str">
        <f t="array" ref="E3463">XLOOKUP($F3463,'GIÁ'!$A:$A,'GIÁ'!$E:$E)</f>
        <v>ĐÔNG</v>
      </c>
      <c r="F3463" s="94">
        <v>8.936077110187E12</v>
      </c>
      <c r="G3463" s="95" t="s">
        <v>2335</v>
      </c>
      <c r="H3463" s="95" t="s">
        <v>224</v>
      </c>
      <c r="I3463" s="96">
        <v>8.0</v>
      </c>
      <c r="J3463" s="96">
        <v>0.0</v>
      </c>
      <c r="K3463" s="98">
        <f t="shared" si="4"/>
        <v>8</v>
      </c>
      <c r="L3463" s="99" t="s">
        <v>7070</v>
      </c>
      <c r="M3463" s="100" t="s">
        <v>7071</v>
      </c>
      <c r="N3463" s="101" t="str">
        <f t="shared" si="139"/>
        <v>PT1590250-T0018936077110187</v>
      </c>
      <c r="O3463" s="128"/>
      <c r="P3463" s="100"/>
      <c r="Q3463" s="103">
        <f t="shared" si="166"/>
        <v>8</v>
      </c>
      <c r="R3463" s="161"/>
      <c r="S3463" s="105"/>
      <c r="T3463" s="106"/>
      <c r="U3463" s="107" t="s">
        <v>6565</v>
      </c>
      <c r="V3463" s="108" t="s">
        <v>756</v>
      </c>
      <c r="W3463" s="109" t="s">
        <v>1908</v>
      </c>
      <c r="X3463" s="110" t="str">
        <f t="shared" si="176"/>
        <v/>
      </c>
      <c r="Y3463" s="110" t="str">
        <f t="shared" si="183"/>
        <v/>
      </c>
      <c r="Z3463" s="109" t="s">
        <v>797</v>
      </c>
      <c r="AA3463" s="109" t="s">
        <v>802</v>
      </c>
      <c r="AB3463" s="106"/>
      <c r="AC3463" s="158"/>
      <c r="AD3463" s="160"/>
      <c r="AE3463" s="127"/>
      <c r="AF3463" s="113"/>
      <c r="AG3463" s="165" t="str">
        <f t="array" ref="AG3463">XLOOKUP(F3463,'CLV2'!A:A,'CLV2'!E:E)</f>
        <v>2.FROZEN FOODS</v>
      </c>
      <c r="AH3463" s="115" t="str">
        <f t="array" ref="AH3463">XLOOKUP(F3463,'CLV2'!A:A,'CLV2'!F:F)</f>
        <v>3.DUMPLINGS</v>
      </c>
      <c r="AI3463" s="115" t="str">
        <f t="shared" si="8"/>
        <v>Pack</v>
      </c>
      <c r="AJ3463" s="116">
        <f t="shared" si="9"/>
        <v>1</v>
      </c>
      <c r="AK3463" s="117" t="str">
        <f t="array" ref="AK3463">XLOOKUP(F3463,'GIÁ'!A:A,'GIÁ'!D:D)</f>
        <v>28137.41</v>
      </c>
      <c r="AL3463" s="118">
        <f t="shared" si="10"/>
        <v>225099.28</v>
      </c>
      <c r="AM3463" s="118">
        <f t="shared" si="11"/>
        <v>0</v>
      </c>
      <c r="AN3463" s="119">
        <f t="shared" si="12"/>
        <v>0</v>
      </c>
      <c r="AO3463" s="118">
        <f t="shared" si="13"/>
        <v>225099.28</v>
      </c>
      <c r="AP3463" s="121">
        <f t="shared" si="14"/>
        <v>0</v>
      </c>
      <c r="AQ3463" s="122"/>
      <c r="AR3463" s="119"/>
    </row>
    <row r="3464" ht="22.5" customHeight="1">
      <c r="A3464" s="89">
        <v>46233.0</v>
      </c>
      <c r="B3464" s="90">
        <v>0.4270833333333333</v>
      </c>
      <c r="C3464" s="91" t="s">
        <v>1779</v>
      </c>
      <c r="D3464" s="129" t="str">
        <f t="array" ref="D3464">XLOOKUP(C3464,'DS ST'!A:A,'DS ST'!B:B)</f>
        <v>VPC</v>
      </c>
      <c r="E3464" s="94" t="str">
        <f t="array" ref="E3464">XLOOKUP($F3464,'GIÁ'!$A:$A,'GIÁ'!$E:$E)</f>
        <v>ĐÔNG</v>
      </c>
      <c r="F3464" s="94">
        <v>8.938532826121E12</v>
      </c>
      <c r="G3464" s="95" t="s">
        <v>3050</v>
      </c>
      <c r="H3464" s="95" t="s">
        <v>224</v>
      </c>
      <c r="I3464" s="96">
        <v>4.0</v>
      </c>
      <c r="J3464" s="96">
        <v>0.0</v>
      </c>
      <c r="K3464" s="98">
        <f t="shared" si="4"/>
        <v>4</v>
      </c>
      <c r="L3464" s="99" t="s">
        <v>7070</v>
      </c>
      <c r="M3464" s="100" t="s">
        <v>7071</v>
      </c>
      <c r="N3464" s="101" t="str">
        <f t="shared" si="139"/>
        <v>PT1590250-T0018938532826121</v>
      </c>
      <c r="O3464" s="128"/>
      <c r="P3464" s="100"/>
      <c r="Q3464" s="103">
        <f t="shared" si="166"/>
        <v>4</v>
      </c>
      <c r="R3464" s="161"/>
      <c r="S3464" s="105"/>
      <c r="T3464" s="106"/>
      <c r="U3464" s="107" t="s">
        <v>6541</v>
      </c>
      <c r="V3464" s="108" t="s">
        <v>756</v>
      </c>
      <c r="W3464" s="109" t="s">
        <v>1908</v>
      </c>
      <c r="X3464" s="110" t="str">
        <f t="shared" si="176"/>
        <v/>
      </c>
      <c r="Y3464" s="110" t="str">
        <f t="shared" si="183"/>
        <v/>
      </c>
      <c r="Z3464" s="109" t="s">
        <v>797</v>
      </c>
      <c r="AA3464" s="109" t="s">
        <v>802</v>
      </c>
      <c r="AB3464" s="106"/>
      <c r="AC3464" s="158"/>
      <c r="AD3464" s="160"/>
      <c r="AE3464" s="127"/>
      <c r="AF3464" s="113"/>
      <c r="AG3464" s="165" t="str">
        <f t="array" ref="AG3464">XLOOKUP(F3464,'CLV2'!A:A,'CLV2'!E:E)</f>
        <v>2.FROZEN FOODS</v>
      </c>
      <c r="AH3464" s="115" t="str">
        <f t="array" ref="AH3464">XLOOKUP(F3464,'CLV2'!A:A,'CLV2'!F:F)</f>
        <v>3.PASTRY AND DESSERTS</v>
      </c>
      <c r="AI3464" s="115" t="str">
        <f t="shared" si="8"/>
        <v>Pack</v>
      </c>
      <c r="AJ3464" s="116">
        <f t="shared" si="9"/>
        <v>1</v>
      </c>
      <c r="AK3464" s="117" t="str">
        <f t="array" ref="AK3464">XLOOKUP(F3464,'GIÁ'!A:A,'GIÁ'!D:D)</f>
        <v>21599.37</v>
      </c>
      <c r="AL3464" s="118">
        <f t="shared" si="10"/>
        <v>86397.48</v>
      </c>
      <c r="AM3464" s="118">
        <f t="shared" si="11"/>
        <v>0</v>
      </c>
      <c r="AN3464" s="119">
        <f t="shared" si="12"/>
        <v>0</v>
      </c>
      <c r="AO3464" s="118">
        <f t="shared" si="13"/>
        <v>86397.48</v>
      </c>
      <c r="AP3464" s="121">
        <f t="shared" si="14"/>
        <v>0</v>
      </c>
      <c r="AQ3464" s="122"/>
      <c r="AR3464" s="119"/>
    </row>
    <row r="3465" ht="22.5" customHeight="1">
      <c r="A3465" s="89">
        <v>46233.0</v>
      </c>
      <c r="B3465" s="90">
        <v>0.4270833333333333</v>
      </c>
      <c r="C3465" s="91" t="s">
        <v>1779</v>
      </c>
      <c r="D3465" s="129" t="str">
        <f t="array" ref="D3465">XLOOKUP(C3465,'DS ST'!A:A,'DS ST'!B:B)</f>
        <v>VPC</v>
      </c>
      <c r="E3465" s="94" t="str">
        <f t="array" ref="E3465">XLOOKUP($F3465,'GIÁ'!$A:$A,'GIÁ'!$E:$E)</f>
        <v>ĐÔNG</v>
      </c>
      <c r="F3465" s="94">
        <v>9.555894501924E12</v>
      </c>
      <c r="G3465" s="95" t="s">
        <v>3296</v>
      </c>
      <c r="H3465" s="95" t="s">
        <v>224</v>
      </c>
      <c r="I3465" s="96">
        <v>6.0</v>
      </c>
      <c r="J3465" s="96">
        <v>0.0</v>
      </c>
      <c r="K3465" s="98">
        <f t="shared" si="4"/>
        <v>6</v>
      </c>
      <c r="L3465" s="99" t="s">
        <v>7070</v>
      </c>
      <c r="M3465" s="100" t="s">
        <v>7071</v>
      </c>
      <c r="N3465" s="101" t="str">
        <f t="shared" si="139"/>
        <v>PT1590250-T0019555894501924</v>
      </c>
      <c r="O3465" s="128"/>
      <c r="P3465" s="100"/>
      <c r="Q3465" s="103">
        <f t="shared" si="166"/>
        <v>6</v>
      </c>
      <c r="R3465" s="161"/>
      <c r="S3465" s="105"/>
      <c r="T3465" s="106"/>
      <c r="U3465" s="107" t="s">
        <v>6929</v>
      </c>
      <c r="V3465" s="108" t="s">
        <v>756</v>
      </c>
      <c r="W3465" s="109" t="s">
        <v>1908</v>
      </c>
      <c r="X3465" s="110" t="str">
        <f t="shared" si="176"/>
        <v/>
      </c>
      <c r="Y3465" s="110" t="str">
        <f t="shared" si="183"/>
        <v/>
      </c>
      <c r="Z3465" s="109" t="s">
        <v>797</v>
      </c>
      <c r="AA3465" s="109" t="s">
        <v>802</v>
      </c>
      <c r="AB3465" s="106"/>
      <c r="AC3465" s="158"/>
      <c r="AD3465" s="160"/>
      <c r="AE3465" s="127"/>
      <c r="AF3465" s="113"/>
      <c r="AG3465" s="165" t="str">
        <f t="array" ref="AG3465">XLOOKUP(F3465,'CLV2'!A:A,'CLV2'!E:E)</f>
        <v>2.FROZEN FOODS</v>
      </c>
      <c r="AH3465" s="115" t="str">
        <f t="array" ref="AH3465">XLOOKUP(F3465,'CLV2'!A:A,'CLV2'!F:F)</f>
        <v>3.HOTPOT AND FRIED</v>
      </c>
      <c r="AI3465" s="115" t="str">
        <f t="shared" si="8"/>
        <v>Pack</v>
      </c>
      <c r="AJ3465" s="116">
        <f t="shared" si="9"/>
        <v>1</v>
      </c>
      <c r="AK3465" s="117" t="str">
        <f t="array" ref="AK3465">XLOOKUP(F3465,'GIÁ'!A:A,'GIÁ'!D:D)</f>
        <v>69289.18</v>
      </c>
      <c r="AL3465" s="118">
        <f t="shared" si="10"/>
        <v>415735.08</v>
      </c>
      <c r="AM3465" s="118">
        <f t="shared" si="11"/>
        <v>0</v>
      </c>
      <c r="AN3465" s="119">
        <f t="shared" si="12"/>
        <v>0</v>
      </c>
      <c r="AO3465" s="118">
        <f t="shared" si="13"/>
        <v>415735.08</v>
      </c>
      <c r="AP3465" s="121">
        <f t="shared" si="14"/>
        <v>0</v>
      </c>
      <c r="AQ3465" s="122"/>
      <c r="AR3465" s="119"/>
    </row>
    <row r="3466" ht="22.5" customHeight="1">
      <c r="A3466" s="89">
        <v>46233.0</v>
      </c>
      <c r="B3466" s="90">
        <v>0.4270833333333333</v>
      </c>
      <c r="C3466" s="91" t="s">
        <v>1779</v>
      </c>
      <c r="D3466" s="129" t="str">
        <f t="array" ref="D3466">XLOOKUP(C3466,'DS ST'!A:A,'DS ST'!B:B)</f>
        <v>VPC</v>
      </c>
      <c r="E3466" s="94" t="str">
        <f t="array" ref="E3466">XLOOKUP($F3466,'GIÁ'!$A:$A,'GIÁ'!$E:$E)</f>
        <v>ĐÔNG</v>
      </c>
      <c r="F3466" s="94">
        <v>8.935297105409E12</v>
      </c>
      <c r="G3466" s="95" t="s">
        <v>2034</v>
      </c>
      <c r="H3466" s="95" t="s">
        <v>224</v>
      </c>
      <c r="I3466" s="96">
        <v>4.0</v>
      </c>
      <c r="J3466" s="96">
        <v>0.0</v>
      </c>
      <c r="K3466" s="98">
        <f t="shared" si="4"/>
        <v>4</v>
      </c>
      <c r="L3466" s="99" t="s">
        <v>7070</v>
      </c>
      <c r="M3466" s="100" t="s">
        <v>7071</v>
      </c>
      <c r="N3466" s="101" t="str">
        <f t="shared" si="139"/>
        <v>PT1590250-T0018935297105409</v>
      </c>
      <c r="O3466" s="128"/>
      <c r="P3466" s="100"/>
      <c r="Q3466" s="103">
        <f t="shared" si="166"/>
        <v>4</v>
      </c>
      <c r="R3466" s="161"/>
      <c r="S3466" s="105"/>
      <c r="T3466" s="106"/>
      <c r="U3466" s="107" t="s">
        <v>6540</v>
      </c>
      <c r="V3466" s="108" t="s">
        <v>756</v>
      </c>
      <c r="W3466" s="109" t="s">
        <v>1908</v>
      </c>
      <c r="X3466" s="110" t="str">
        <f t="shared" si="176"/>
        <v/>
      </c>
      <c r="Y3466" s="110" t="str">
        <f t="shared" si="183"/>
        <v/>
      </c>
      <c r="Z3466" s="109" t="s">
        <v>797</v>
      </c>
      <c r="AA3466" s="109" t="s">
        <v>802</v>
      </c>
      <c r="AB3466" s="106"/>
      <c r="AC3466" s="158"/>
      <c r="AD3466" s="160"/>
      <c r="AE3466" s="127"/>
      <c r="AF3466" s="113"/>
      <c r="AG3466" s="165" t="str">
        <f t="array" ref="AG3466">XLOOKUP(F3466,'CLV2'!A:A,'CLV2'!E:E)</f>
        <v>2.FROZEN FOODS</v>
      </c>
      <c r="AH3466" s="115" t="str">
        <f t="array" ref="AH3466">XLOOKUP(F3466,'CLV2'!A:A,'CLV2'!F:F)</f>
        <v>3.PIZZA - READY MEALS</v>
      </c>
      <c r="AI3466" s="115" t="str">
        <f t="shared" si="8"/>
        <v>Pack</v>
      </c>
      <c r="AJ3466" s="116">
        <f t="shared" si="9"/>
        <v>1</v>
      </c>
      <c r="AK3466" s="117" t="str">
        <f t="array" ref="AK3466">XLOOKUP(F3466,'GIÁ'!A:A,'GIÁ'!D:D)</f>
        <v>60873.43</v>
      </c>
      <c r="AL3466" s="118">
        <f t="shared" si="10"/>
        <v>243493.72</v>
      </c>
      <c r="AM3466" s="118">
        <f t="shared" si="11"/>
        <v>0</v>
      </c>
      <c r="AN3466" s="119">
        <f t="shared" si="12"/>
        <v>0</v>
      </c>
      <c r="AO3466" s="118">
        <f t="shared" si="13"/>
        <v>243493.72</v>
      </c>
      <c r="AP3466" s="121">
        <f t="shared" si="14"/>
        <v>0</v>
      </c>
      <c r="AQ3466" s="122"/>
      <c r="AR3466" s="119"/>
    </row>
    <row r="3467" ht="22.5" customHeight="1">
      <c r="A3467" s="89">
        <v>46233.0</v>
      </c>
      <c r="B3467" s="90">
        <v>0.4270833333333333</v>
      </c>
      <c r="C3467" s="91" t="s">
        <v>1779</v>
      </c>
      <c r="D3467" s="129" t="str">
        <f t="array" ref="D3467">XLOOKUP(C3467,'DS ST'!A:A,'DS ST'!B:B)</f>
        <v>VPC</v>
      </c>
      <c r="E3467" s="94" t="str">
        <f t="array" ref="E3467">XLOOKUP($F3467,'GIÁ'!$A:$A,'GIÁ'!$E:$E)</f>
        <v>ĐÔNG</v>
      </c>
      <c r="F3467" s="94">
        <v>8.8880036524E12</v>
      </c>
      <c r="G3467" s="95" t="s">
        <v>1541</v>
      </c>
      <c r="H3467" s="95" t="s">
        <v>224</v>
      </c>
      <c r="I3467" s="96">
        <v>8.0</v>
      </c>
      <c r="J3467" s="96">
        <v>0.0</v>
      </c>
      <c r="K3467" s="98">
        <f t="shared" si="4"/>
        <v>8</v>
      </c>
      <c r="L3467" s="99" t="s">
        <v>7070</v>
      </c>
      <c r="M3467" s="100" t="s">
        <v>7071</v>
      </c>
      <c r="N3467" s="101" t="str">
        <f t="shared" si="139"/>
        <v>PT1590250-T0018888003652400</v>
      </c>
      <c r="O3467" s="128"/>
      <c r="P3467" s="100"/>
      <c r="Q3467" s="103">
        <f t="shared" si="166"/>
        <v>8</v>
      </c>
      <c r="R3467" s="161"/>
      <c r="S3467" s="105"/>
      <c r="T3467" s="106"/>
      <c r="U3467" s="107" t="s">
        <v>6564</v>
      </c>
      <c r="V3467" s="108" t="s">
        <v>756</v>
      </c>
      <c r="W3467" s="109" t="s">
        <v>1908</v>
      </c>
      <c r="X3467" s="110" t="str">
        <f t="shared" si="176"/>
        <v/>
      </c>
      <c r="Y3467" s="110" t="str">
        <f t="shared" si="183"/>
        <v/>
      </c>
      <c r="Z3467" s="109" t="s">
        <v>797</v>
      </c>
      <c r="AA3467" s="109" t="s">
        <v>802</v>
      </c>
      <c r="AB3467" s="106"/>
      <c r="AC3467" s="158"/>
      <c r="AD3467" s="160"/>
      <c r="AE3467" s="127"/>
      <c r="AF3467" s="113"/>
      <c r="AG3467" s="165" t="str">
        <f t="array" ref="AG3467">XLOOKUP(F3467,'CLV2'!A:A,'CLV2'!E:E)</f>
        <v>2.FROZEN FOODS</v>
      </c>
      <c r="AH3467" s="115" t="str">
        <f t="array" ref="AH3467">XLOOKUP(F3467,'CLV2'!A:A,'CLV2'!F:F)</f>
        <v>3.PASTRY AND DESSERTS</v>
      </c>
      <c r="AI3467" s="115" t="str">
        <f t="shared" si="8"/>
        <v>Pack</v>
      </c>
      <c r="AJ3467" s="116">
        <f t="shared" si="9"/>
        <v>1</v>
      </c>
      <c r="AK3467" s="117" t="str">
        <f t="array" ref="AK3467">XLOOKUP(F3467,'GIÁ'!A:A,'GIÁ'!D:D)</f>
        <v>31762.47</v>
      </c>
      <c r="AL3467" s="118">
        <f t="shared" si="10"/>
        <v>254099.76</v>
      </c>
      <c r="AM3467" s="118">
        <f t="shared" si="11"/>
        <v>0</v>
      </c>
      <c r="AN3467" s="119">
        <f t="shared" si="12"/>
        <v>0</v>
      </c>
      <c r="AO3467" s="118">
        <f t="shared" si="13"/>
        <v>254099.76</v>
      </c>
      <c r="AP3467" s="121">
        <f t="shared" si="14"/>
        <v>0</v>
      </c>
      <c r="AQ3467" s="122"/>
      <c r="AR3467" s="119"/>
    </row>
    <row r="3468" ht="22.5" customHeight="1">
      <c r="A3468" s="89">
        <v>46233.0</v>
      </c>
      <c r="B3468" s="90">
        <v>0.4270833333333333</v>
      </c>
      <c r="C3468" s="91" t="s">
        <v>1779</v>
      </c>
      <c r="D3468" s="129" t="str">
        <f t="array" ref="D3468">XLOOKUP(C3468,'DS ST'!A:A,'DS ST'!B:B)</f>
        <v>VPC</v>
      </c>
      <c r="E3468" s="94" t="str">
        <f t="array" ref="E3468">XLOOKUP($F3468,'GIÁ'!$A:$A,'GIÁ'!$E:$E)</f>
        <v>ĐÔNG</v>
      </c>
      <c r="F3468" s="94">
        <v>8.935297103726E12</v>
      </c>
      <c r="G3468" s="95" t="s">
        <v>2028</v>
      </c>
      <c r="H3468" s="95" t="s">
        <v>224</v>
      </c>
      <c r="I3468" s="96">
        <v>4.0</v>
      </c>
      <c r="J3468" s="96">
        <v>0.0</v>
      </c>
      <c r="K3468" s="98">
        <f t="shared" si="4"/>
        <v>4</v>
      </c>
      <c r="L3468" s="99" t="s">
        <v>7070</v>
      </c>
      <c r="M3468" s="100" t="s">
        <v>7071</v>
      </c>
      <c r="N3468" s="101" t="str">
        <f t="shared" si="139"/>
        <v>PT1590250-T0018935297103726</v>
      </c>
      <c r="O3468" s="128"/>
      <c r="P3468" s="100"/>
      <c r="Q3468" s="103">
        <f t="shared" si="166"/>
        <v>4</v>
      </c>
      <c r="R3468" s="161"/>
      <c r="S3468" s="105"/>
      <c r="T3468" s="106"/>
      <c r="U3468" s="107" t="s">
        <v>6526</v>
      </c>
      <c r="V3468" s="108" t="s">
        <v>756</v>
      </c>
      <c r="W3468" s="109" t="s">
        <v>1908</v>
      </c>
      <c r="X3468" s="110" t="str">
        <f t="shared" si="176"/>
        <v/>
      </c>
      <c r="Y3468" s="110" t="str">
        <f t="shared" si="183"/>
        <v/>
      </c>
      <c r="Z3468" s="109" t="s">
        <v>797</v>
      </c>
      <c r="AA3468" s="109" t="s">
        <v>802</v>
      </c>
      <c r="AB3468" s="106"/>
      <c r="AC3468" s="158"/>
      <c r="AD3468" s="160"/>
      <c r="AE3468" s="127"/>
      <c r="AF3468" s="113"/>
      <c r="AG3468" s="165" t="str">
        <f t="array" ref="AG3468">XLOOKUP(F3468,'CLV2'!A:A,'CLV2'!E:E)</f>
        <v>2.FROZEN FOODS</v>
      </c>
      <c r="AH3468" s="115" t="str">
        <f t="array" ref="AH3468">XLOOKUP(F3468,'CLV2'!A:A,'CLV2'!F:F)</f>
        <v>3.PIZZA - READY MEALS</v>
      </c>
      <c r="AI3468" s="115" t="str">
        <f t="shared" si="8"/>
        <v>Pack</v>
      </c>
      <c r="AJ3468" s="116">
        <f t="shared" si="9"/>
        <v>1</v>
      </c>
      <c r="AK3468" s="117" t="str">
        <f t="array" ref="AK3468">XLOOKUP(F3468,'GIÁ'!A:A,'GIÁ'!D:D)</f>
        <v>61056.95</v>
      </c>
      <c r="AL3468" s="118">
        <f t="shared" si="10"/>
        <v>244227.8</v>
      </c>
      <c r="AM3468" s="118">
        <f t="shared" si="11"/>
        <v>0</v>
      </c>
      <c r="AN3468" s="119">
        <f t="shared" si="12"/>
        <v>0</v>
      </c>
      <c r="AO3468" s="118">
        <f t="shared" si="13"/>
        <v>244227.8</v>
      </c>
      <c r="AP3468" s="121">
        <f t="shared" si="14"/>
        <v>0</v>
      </c>
      <c r="AQ3468" s="122"/>
      <c r="AR3468" s="119"/>
    </row>
    <row r="3469" ht="22.5" customHeight="1">
      <c r="A3469" s="89">
        <v>46233.0</v>
      </c>
      <c r="B3469" s="90">
        <v>0.4270833333333333</v>
      </c>
      <c r="C3469" s="91" t="s">
        <v>1779</v>
      </c>
      <c r="D3469" s="129" t="str">
        <f t="array" ref="D3469">XLOOKUP(C3469,'DS ST'!A:A,'DS ST'!B:B)</f>
        <v>VPC</v>
      </c>
      <c r="E3469" s="94" t="str">
        <f t="array" ref="E3469">XLOOKUP($F3469,'GIÁ'!$A:$A,'GIÁ'!$E:$E)</f>
        <v>ĐÔNG</v>
      </c>
      <c r="F3469" s="94">
        <v>8.934717261336E12</v>
      </c>
      <c r="G3469" s="95" t="s">
        <v>1710</v>
      </c>
      <c r="H3469" s="95" t="s">
        <v>224</v>
      </c>
      <c r="I3469" s="96">
        <v>8.0</v>
      </c>
      <c r="J3469" s="96">
        <v>0.0</v>
      </c>
      <c r="K3469" s="98">
        <f t="shared" si="4"/>
        <v>8</v>
      </c>
      <c r="L3469" s="99" t="s">
        <v>7070</v>
      </c>
      <c r="M3469" s="100" t="s">
        <v>7071</v>
      </c>
      <c r="N3469" s="101" t="str">
        <f t="shared" si="139"/>
        <v>PT1590250-T0018934717261336</v>
      </c>
      <c r="O3469" s="128"/>
      <c r="P3469" s="100"/>
      <c r="Q3469" s="103">
        <f t="shared" si="166"/>
        <v>8</v>
      </c>
      <c r="R3469" s="161"/>
      <c r="S3469" s="105"/>
      <c r="T3469" s="106"/>
      <c r="U3469" s="107" t="s">
        <v>6677</v>
      </c>
      <c r="V3469" s="108" t="s">
        <v>756</v>
      </c>
      <c r="W3469" s="109" t="s">
        <v>1908</v>
      </c>
      <c r="X3469" s="110" t="str">
        <f t="shared" si="176"/>
        <v/>
      </c>
      <c r="Y3469" s="110" t="str">
        <f t="shared" si="183"/>
        <v/>
      </c>
      <c r="Z3469" s="109" t="s">
        <v>797</v>
      </c>
      <c r="AA3469" s="109" t="s">
        <v>802</v>
      </c>
      <c r="AB3469" s="106"/>
      <c r="AC3469" s="158"/>
      <c r="AD3469" s="160"/>
      <c r="AE3469" s="127"/>
      <c r="AF3469" s="113"/>
      <c r="AG3469" s="165" t="str">
        <f t="array" ref="AG3469">XLOOKUP(F3469,'CLV2'!A:A,'CLV2'!E:E)</f>
        <v>2.FROZEN FOODS</v>
      </c>
      <c r="AH3469" s="115" t="str">
        <f t="array" ref="AH3469">XLOOKUP(F3469,'CLV2'!A:A,'CLV2'!F:F)</f>
        <v>3.HOTPOT AND FRIED</v>
      </c>
      <c r="AI3469" s="115" t="str">
        <f t="shared" si="8"/>
        <v>Pack</v>
      </c>
      <c r="AJ3469" s="116">
        <f t="shared" si="9"/>
        <v>1</v>
      </c>
      <c r="AK3469" s="117" t="str">
        <f t="array" ref="AK3469">XLOOKUP(F3469,'GIÁ'!A:A,'GIÁ'!D:D)</f>
        <v>46253.48</v>
      </c>
      <c r="AL3469" s="118">
        <f t="shared" si="10"/>
        <v>370027.84</v>
      </c>
      <c r="AM3469" s="118">
        <f t="shared" si="11"/>
        <v>0</v>
      </c>
      <c r="AN3469" s="119">
        <f t="shared" si="12"/>
        <v>0</v>
      </c>
      <c r="AO3469" s="118">
        <f t="shared" si="13"/>
        <v>370027.84</v>
      </c>
      <c r="AP3469" s="121">
        <f t="shared" si="14"/>
        <v>0</v>
      </c>
      <c r="AQ3469" s="122"/>
      <c r="AR3469" s="119"/>
    </row>
    <row r="3470" ht="22.5" customHeight="1">
      <c r="A3470" s="89">
        <v>46233.0</v>
      </c>
      <c r="B3470" s="90">
        <v>0.4270833333333333</v>
      </c>
      <c r="C3470" s="91" t="s">
        <v>1779</v>
      </c>
      <c r="D3470" s="129" t="str">
        <f t="array" ref="D3470">XLOOKUP(C3470,'DS ST'!A:A,'DS ST'!B:B)</f>
        <v>VPC</v>
      </c>
      <c r="E3470" s="94" t="str">
        <f t="array" ref="E3470">XLOOKUP($F3470,'GIÁ'!$A:$A,'GIÁ'!$E:$E)</f>
        <v>ĐÔNG</v>
      </c>
      <c r="F3470" s="94">
        <v>8.936077110132E12</v>
      </c>
      <c r="G3470" s="95" t="s">
        <v>2331</v>
      </c>
      <c r="H3470" s="95" t="s">
        <v>224</v>
      </c>
      <c r="I3470" s="96">
        <v>10.0</v>
      </c>
      <c r="J3470" s="96">
        <v>0.0</v>
      </c>
      <c r="K3470" s="98">
        <f t="shared" si="4"/>
        <v>10</v>
      </c>
      <c r="L3470" s="99" t="s">
        <v>7070</v>
      </c>
      <c r="M3470" s="100" t="s">
        <v>7071</v>
      </c>
      <c r="N3470" s="101" t="str">
        <f t="shared" si="139"/>
        <v>PT1590250-T0018936077110132</v>
      </c>
      <c r="O3470" s="128"/>
      <c r="P3470" s="100"/>
      <c r="Q3470" s="103">
        <f t="shared" si="166"/>
        <v>10</v>
      </c>
      <c r="R3470" s="161"/>
      <c r="S3470" s="105"/>
      <c r="T3470" s="106"/>
      <c r="U3470" s="107" t="s">
        <v>6562</v>
      </c>
      <c r="V3470" s="108" t="s">
        <v>756</v>
      </c>
      <c r="W3470" s="109" t="s">
        <v>1908</v>
      </c>
      <c r="X3470" s="110" t="str">
        <f t="shared" si="176"/>
        <v/>
      </c>
      <c r="Y3470" s="110" t="str">
        <f t="shared" si="183"/>
        <v/>
      </c>
      <c r="Z3470" s="109" t="s">
        <v>797</v>
      </c>
      <c r="AA3470" s="109" t="s">
        <v>802</v>
      </c>
      <c r="AB3470" s="106"/>
      <c r="AC3470" s="158"/>
      <c r="AD3470" s="160"/>
      <c r="AE3470" s="127"/>
      <c r="AF3470" s="113"/>
      <c r="AG3470" s="165" t="str">
        <f t="array" ref="AG3470">XLOOKUP(F3470,'CLV2'!A:A,'CLV2'!E:E)</f>
        <v>2.FROZEN FOODS</v>
      </c>
      <c r="AH3470" s="115" t="str">
        <f t="array" ref="AH3470">XLOOKUP(F3470,'CLV2'!A:A,'CLV2'!F:F)</f>
        <v>3.DUMPLINGS</v>
      </c>
      <c r="AI3470" s="115" t="str">
        <f t="shared" si="8"/>
        <v>Pack</v>
      </c>
      <c r="AJ3470" s="116">
        <f t="shared" si="9"/>
        <v>1</v>
      </c>
      <c r="AK3470" s="117" t="str">
        <f t="array" ref="AK3470">XLOOKUP(F3470,'GIÁ'!A:A,'GIÁ'!D:D)</f>
        <v>35838.13</v>
      </c>
      <c r="AL3470" s="118">
        <f t="shared" si="10"/>
        <v>358381.3</v>
      </c>
      <c r="AM3470" s="118">
        <f t="shared" si="11"/>
        <v>0</v>
      </c>
      <c r="AN3470" s="119">
        <f t="shared" si="12"/>
        <v>0</v>
      </c>
      <c r="AO3470" s="118">
        <f t="shared" si="13"/>
        <v>358381.3</v>
      </c>
      <c r="AP3470" s="121">
        <f t="shared" si="14"/>
        <v>0</v>
      </c>
      <c r="AQ3470" s="122"/>
      <c r="AR3470" s="119"/>
    </row>
    <row r="3471" ht="22.5" customHeight="1">
      <c r="A3471" s="89">
        <v>46233.0</v>
      </c>
      <c r="B3471" s="90">
        <v>0.4270833333333333</v>
      </c>
      <c r="C3471" s="91" t="s">
        <v>1779</v>
      </c>
      <c r="D3471" s="129" t="str">
        <f t="array" ref="D3471">XLOOKUP(C3471,'DS ST'!A:A,'DS ST'!B:B)</f>
        <v>VPC</v>
      </c>
      <c r="E3471" s="94" t="str">
        <f t="array" ref="E3471">XLOOKUP($F3471,'GIÁ'!$A:$A,'GIÁ'!$E:$E)</f>
        <v>ĐÔNG</v>
      </c>
      <c r="F3471" s="94">
        <v>8.934717275081E12</v>
      </c>
      <c r="G3471" s="95" t="s">
        <v>1735</v>
      </c>
      <c r="H3471" s="95" t="s">
        <v>224</v>
      </c>
      <c r="I3471" s="96">
        <v>14.0</v>
      </c>
      <c r="J3471" s="96">
        <v>0.0</v>
      </c>
      <c r="K3471" s="98">
        <f t="shared" si="4"/>
        <v>14</v>
      </c>
      <c r="L3471" s="99" t="s">
        <v>7070</v>
      </c>
      <c r="M3471" s="100" t="s">
        <v>7071</v>
      </c>
      <c r="N3471" s="101" t="str">
        <f t="shared" si="139"/>
        <v>PT1590250-T0018934717275081</v>
      </c>
      <c r="O3471" s="128"/>
      <c r="P3471" s="100"/>
      <c r="Q3471" s="103">
        <f t="shared" si="166"/>
        <v>14</v>
      </c>
      <c r="R3471" s="161"/>
      <c r="S3471" s="105"/>
      <c r="T3471" s="106"/>
      <c r="U3471" s="107" t="s">
        <v>6563</v>
      </c>
      <c r="V3471" s="108" t="s">
        <v>756</v>
      </c>
      <c r="W3471" s="109" t="s">
        <v>1908</v>
      </c>
      <c r="X3471" s="110" t="str">
        <f t="shared" si="176"/>
        <v/>
      </c>
      <c r="Y3471" s="110" t="str">
        <f t="shared" si="183"/>
        <v/>
      </c>
      <c r="Z3471" s="109" t="s">
        <v>797</v>
      </c>
      <c r="AA3471" s="109" t="s">
        <v>802</v>
      </c>
      <c r="AB3471" s="106"/>
      <c r="AC3471" s="158"/>
      <c r="AD3471" s="160"/>
      <c r="AE3471" s="127"/>
      <c r="AF3471" s="113"/>
      <c r="AG3471" s="165" t="str">
        <f t="array" ref="AG3471">XLOOKUP(F3471,'CLV2'!A:A,'CLV2'!E:E)</f>
        <v>2.FROZEN FOODS</v>
      </c>
      <c r="AH3471" s="115" t="str">
        <f t="array" ref="AH3471">XLOOKUP(F3471,'CLV2'!A:A,'CLV2'!F:F)</f>
        <v>3.DUMPLINGS</v>
      </c>
      <c r="AI3471" s="115" t="str">
        <f t="shared" si="8"/>
        <v>Pack</v>
      </c>
      <c r="AJ3471" s="116">
        <f t="shared" si="9"/>
        <v>1</v>
      </c>
      <c r="AK3471" s="117" t="str">
        <f t="array" ref="AK3471">XLOOKUP(F3471,'GIÁ'!A:A,'GIÁ'!D:D)</f>
        <v>42036.39</v>
      </c>
      <c r="AL3471" s="118">
        <f t="shared" si="10"/>
        <v>588509.46</v>
      </c>
      <c r="AM3471" s="118">
        <f t="shared" si="11"/>
        <v>0</v>
      </c>
      <c r="AN3471" s="119">
        <f t="shared" si="12"/>
        <v>0</v>
      </c>
      <c r="AO3471" s="118">
        <f t="shared" si="13"/>
        <v>588509.46</v>
      </c>
      <c r="AP3471" s="121">
        <f t="shared" si="14"/>
        <v>0</v>
      </c>
      <c r="AQ3471" s="122"/>
      <c r="AR3471" s="119"/>
    </row>
    <row r="3472" ht="22.5" customHeight="1">
      <c r="A3472" s="89">
        <v>46233.0</v>
      </c>
      <c r="B3472" s="90">
        <v>0.4270833333333333</v>
      </c>
      <c r="C3472" s="91" t="s">
        <v>1779</v>
      </c>
      <c r="D3472" s="129" t="str">
        <f t="array" ref="D3472">XLOOKUP(C3472,'DS ST'!A:A,'DS ST'!B:B)</f>
        <v>VPC</v>
      </c>
      <c r="E3472" s="94" t="str">
        <f t="array" ref="E3472">XLOOKUP($F3472,'GIÁ'!$A:$A,'GIÁ'!$E:$E)</f>
        <v>ĐÔNG</v>
      </c>
      <c r="F3472" s="94">
        <v>8.936077110262E12</v>
      </c>
      <c r="G3472" s="95" t="s">
        <v>2339</v>
      </c>
      <c r="H3472" s="95" t="s">
        <v>224</v>
      </c>
      <c r="I3472" s="96">
        <v>4.0</v>
      </c>
      <c r="J3472" s="96">
        <v>0.0</v>
      </c>
      <c r="K3472" s="98">
        <f t="shared" si="4"/>
        <v>4</v>
      </c>
      <c r="L3472" s="99" t="s">
        <v>7070</v>
      </c>
      <c r="M3472" s="100" t="s">
        <v>7071</v>
      </c>
      <c r="N3472" s="101" t="str">
        <f t="shared" si="139"/>
        <v>PT1590250-T0018936077110262</v>
      </c>
      <c r="O3472" s="128"/>
      <c r="P3472" s="100"/>
      <c r="Q3472" s="103">
        <f t="shared" si="166"/>
        <v>4</v>
      </c>
      <c r="R3472" s="161"/>
      <c r="S3472" s="105"/>
      <c r="T3472" s="106"/>
      <c r="U3472" s="107" t="s">
        <v>6579</v>
      </c>
      <c r="V3472" s="108" t="s">
        <v>756</v>
      </c>
      <c r="W3472" s="109" t="s">
        <v>1908</v>
      </c>
      <c r="X3472" s="110" t="str">
        <f t="shared" si="176"/>
        <v/>
      </c>
      <c r="Y3472" s="110" t="str">
        <f t="shared" si="183"/>
        <v/>
      </c>
      <c r="Z3472" s="109" t="s">
        <v>797</v>
      </c>
      <c r="AA3472" s="109" t="s">
        <v>802</v>
      </c>
      <c r="AB3472" s="106"/>
      <c r="AC3472" s="158"/>
      <c r="AD3472" s="160"/>
      <c r="AE3472" s="127"/>
      <c r="AF3472" s="113"/>
      <c r="AG3472" s="165" t="str">
        <f t="array" ref="AG3472">XLOOKUP(F3472,'CLV2'!A:A,'CLV2'!E:E)</f>
        <v>2.FROZEN FOODS</v>
      </c>
      <c r="AH3472" s="115" t="str">
        <f t="array" ref="AH3472">XLOOKUP(F3472,'CLV2'!A:A,'CLV2'!F:F)</f>
        <v>3.DUMPLINGS</v>
      </c>
      <c r="AI3472" s="115" t="str">
        <f t="shared" si="8"/>
        <v>Pack</v>
      </c>
      <c r="AJ3472" s="116">
        <f t="shared" si="9"/>
        <v>1</v>
      </c>
      <c r="AK3472" s="117" t="str">
        <f t="array" ref="AK3472">XLOOKUP(F3472,'GIÁ'!A:A,'GIÁ'!D:D)</f>
        <v>34476.05</v>
      </c>
      <c r="AL3472" s="118">
        <f t="shared" si="10"/>
        <v>137904.2</v>
      </c>
      <c r="AM3472" s="118">
        <f t="shared" si="11"/>
        <v>0</v>
      </c>
      <c r="AN3472" s="119">
        <f t="shared" si="12"/>
        <v>0</v>
      </c>
      <c r="AO3472" s="118">
        <f t="shared" si="13"/>
        <v>137904.2</v>
      </c>
      <c r="AP3472" s="121">
        <f t="shared" si="14"/>
        <v>0</v>
      </c>
      <c r="AQ3472" s="122"/>
      <c r="AR3472" s="119"/>
    </row>
    <row r="3473" ht="22.5" customHeight="1">
      <c r="A3473" s="89">
        <v>46233.0</v>
      </c>
      <c r="B3473" s="90">
        <v>0.4270833333333333</v>
      </c>
      <c r="C3473" s="91" t="s">
        <v>1779</v>
      </c>
      <c r="D3473" s="129" t="str">
        <f t="array" ref="D3473">XLOOKUP(C3473,'DS ST'!A:A,'DS ST'!B:B)</f>
        <v>VPC</v>
      </c>
      <c r="E3473" s="94" t="str">
        <f t="array" ref="E3473">XLOOKUP($F3473,'GIÁ'!$A:$A,'GIÁ'!$E:$E)</f>
        <v>ĐÔNG</v>
      </c>
      <c r="F3473" s="94">
        <v>8.936077113287E12</v>
      </c>
      <c r="G3473" s="95" t="s">
        <v>2357</v>
      </c>
      <c r="H3473" s="95" t="s">
        <v>1206</v>
      </c>
      <c r="I3473" s="96">
        <v>6.0</v>
      </c>
      <c r="J3473" s="96">
        <v>0.0</v>
      </c>
      <c r="K3473" s="98">
        <f t="shared" si="4"/>
        <v>6</v>
      </c>
      <c r="L3473" s="99" t="s">
        <v>7070</v>
      </c>
      <c r="M3473" s="100" t="s">
        <v>7071</v>
      </c>
      <c r="N3473" s="101" t="str">
        <f t="shared" si="139"/>
        <v>PT1590250-T0018936077113287</v>
      </c>
      <c r="O3473" s="128"/>
      <c r="P3473" s="100"/>
      <c r="Q3473" s="103">
        <f t="shared" si="166"/>
        <v>6</v>
      </c>
      <c r="R3473" s="161"/>
      <c r="S3473" s="105"/>
      <c r="T3473" s="106"/>
      <c r="U3473" s="107" t="s">
        <v>6553</v>
      </c>
      <c r="V3473" s="108" t="s">
        <v>756</v>
      </c>
      <c r="W3473" s="109" t="s">
        <v>1908</v>
      </c>
      <c r="X3473" s="110" t="str">
        <f t="shared" si="176"/>
        <v/>
      </c>
      <c r="Y3473" s="110" t="str">
        <f t="shared" si="183"/>
        <v/>
      </c>
      <c r="Z3473" s="109" t="s">
        <v>797</v>
      </c>
      <c r="AA3473" s="109" t="s">
        <v>802</v>
      </c>
      <c r="AB3473" s="106"/>
      <c r="AC3473" s="158"/>
      <c r="AD3473" s="160"/>
      <c r="AE3473" s="127"/>
      <c r="AF3473" s="113"/>
      <c r="AG3473" s="165" t="str">
        <f t="array" ref="AG3473">XLOOKUP(F3473,'CLV2'!A:A,'CLV2'!E:E)</f>
        <v>2.FROZEN FOODS</v>
      </c>
      <c r="AH3473" s="115" t="str">
        <f t="array" ref="AH3473">XLOOKUP(F3473,'CLV2'!A:A,'CLV2'!F:F)</f>
        <v>3.PIZZA - READY MEALS</v>
      </c>
      <c r="AI3473" s="115" t="str">
        <f t="shared" si="8"/>
        <v>Pack</v>
      </c>
      <c r="AJ3473" s="116">
        <f t="shared" si="9"/>
        <v>1</v>
      </c>
      <c r="AK3473" s="117" t="str">
        <f t="array" ref="AK3473">XLOOKUP(F3473,'GIÁ'!A:A,'GIÁ'!D:D)</f>
        <v>26257.77</v>
      </c>
      <c r="AL3473" s="118">
        <f t="shared" si="10"/>
        <v>157546.62</v>
      </c>
      <c r="AM3473" s="118">
        <f t="shared" si="11"/>
        <v>0</v>
      </c>
      <c r="AN3473" s="119">
        <f t="shared" si="12"/>
        <v>0</v>
      </c>
      <c r="AO3473" s="118">
        <f t="shared" si="13"/>
        <v>157546.62</v>
      </c>
      <c r="AP3473" s="121">
        <f t="shared" si="14"/>
        <v>0</v>
      </c>
      <c r="AQ3473" s="122"/>
      <c r="AR3473" s="119"/>
    </row>
    <row r="3474" ht="22.5" customHeight="1">
      <c r="A3474" s="89">
        <v>46233.0</v>
      </c>
      <c r="B3474" s="90">
        <v>0.4270833333333333</v>
      </c>
      <c r="C3474" s="91" t="s">
        <v>1779</v>
      </c>
      <c r="D3474" s="129" t="str">
        <f t="array" ref="D3474">XLOOKUP(C3474,'DS ST'!A:A,'DS ST'!B:B)</f>
        <v>VPC</v>
      </c>
      <c r="E3474" s="94" t="str">
        <f t="array" ref="E3474">XLOOKUP($F3474,'GIÁ'!$A:$A,'GIÁ'!$E:$E)</f>
        <v>ĐÔNG</v>
      </c>
      <c r="F3474" s="94">
        <v>8.936013231662E12</v>
      </c>
      <c r="G3474" s="95" t="s">
        <v>2170</v>
      </c>
      <c r="H3474" s="95" t="s">
        <v>224</v>
      </c>
      <c r="I3474" s="96">
        <v>6.0</v>
      </c>
      <c r="J3474" s="96">
        <v>0.0</v>
      </c>
      <c r="K3474" s="98">
        <f t="shared" si="4"/>
        <v>6</v>
      </c>
      <c r="L3474" s="99" t="s">
        <v>7070</v>
      </c>
      <c r="M3474" s="100" t="s">
        <v>7071</v>
      </c>
      <c r="N3474" s="101" t="str">
        <f t="shared" si="139"/>
        <v>PT1590250-T0018936013231662</v>
      </c>
      <c r="O3474" s="128"/>
      <c r="P3474" s="100"/>
      <c r="Q3474" s="103">
        <f t="shared" si="166"/>
        <v>6</v>
      </c>
      <c r="R3474" s="161"/>
      <c r="S3474" s="105"/>
      <c r="T3474" s="106"/>
      <c r="U3474" s="107" t="s">
        <v>6556</v>
      </c>
      <c r="V3474" s="108" t="s">
        <v>756</v>
      </c>
      <c r="W3474" s="109" t="s">
        <v>1908</v>
      </c>
      <c r="X3474" s="110" t="str">
        <f t="shared" si="176"/>
        <v/>
      </c>
      <c r="Y3474" s="110" t="str">
        <f t="shared" si="183"/>
        <v/>
      </c>
      <c r="Z3474" s="109" t="s">
        <v>797</v>
      </c>
      <c r="AA3474" s="109" t="s">
        <v>802</v>
      </c>
      <c r="AB3474" s="106"/>
      <c r="AC3474" s="158"/>
      <c r="AD3474" s="160"/>
      <c r="AE3474" s="127"/>
      <c r="AF3474" s="113"/>
      <c r="AG3474" s="165" t="str">
        <f t="array" ref="AG3474">XLOOKUP(F3474,'CLV2'!A:A,'CLV2'!E:E)</f>
        <v>2.FROZEN FOODS</v>
      </c>
      <c r="AH3474" s="115" t="str">
        <f t="array" ref="AH3474">XLOOKUP(F3474,'CLV2'!A:A,'CLV2'!F:F)</f>
        <v>3.PIZZA - READY MEALS</v>
      </c>
      <c r="AI3474" s="115" t="str">
        <f t="shared" si="8"/>
        <v>Pack</v>
      </c>
      <c r="AJ3474" s="116">
        <f t="shared" si="9"/>
        <v>1</v>
      </c>
      <c r="AK3474" s="117" t="str">
        <f t="array" ref="AK3474">XLOOKUP(F3474,'GIÁ'!A:A,'GIÁ'!D:D)</f>
        <v>24941.44</v>
      </c>
      <c r="AL3474" s="118">
        <f t="shared" si="10"/>
        <v>149648.64</v>
      </c>
      <c r="AM3474" s="118">
        <f t="shared" si="11"/>
        <v>0</v>
      </c>
      <c r="AN3474" s="119">
        <f t="shared" si="12"/>
        <v>0</v>
      </c>
      <c r="AO3474" s="118">
        <f t="shared" si="13"/>
        <v>149648.64</v>
      </c>
      <c r="AP3474" s="121">
        <f t="shared" si="14"/>
        <v>0</v>
      </c>
      <c r="AQ3474" s="122"/>
      <c r="AR3474" s="119"/>
    </row>
    <row r="3475" ht="22.5" customHeight="1">
      <c r="A3475" s="89">
        <v>46233.0</v>
      </c>
      <c r="B3475" s="90">
        <v>0.4270833333333333</v>
      </c>
      <c r="C3475" s="91" t="s">
        <v>1779</v>
      </c>
      <c r="D3475" s="129" t="str">
        <f t="array" ref="D3475">XLOOKUP(C3475,'DS ST'!A:A,'DS ST'!B:B)</f>
        <v>VPC</v>
      </c>
      <c r="E3475" s="94" t="str">
        <f t="array" ref="E3475">XLOOKUP($F3475,'GIÁ'!$A:$A,'GIÁ'!$E:$E)</f>
        <v>ĐÔNG</v>
      </c>
      <c r="F3475" s="94">
        <v>8.93601323834E12</v>
      </c>
      <c r="G3475" s="95" t="s">
        <v>2176</v>
      </c>
      <c r="H3475" s="95" t="s">
        <v>224</v>
      </c>
      <c r="I3475" s="96">
        <v>6.0</v>
      </c>
      <c r="J3475" s="96">
        <v>0.0</v>
      </c>
      <c r="K3475" s="98">
        <f t="shared" si="4"/>
        <v>6</v>
      </c>
      <c r="L3475" s="99" t="s">
        <v>7070</v>
      </c>
      <c r="M3475" s="100" t="s">
        <v>7071</v>
      </c>
      <c r="N3475" s="101" t="str">
        <f t="shared" si="139"/>
        <v>PT1590250-T0018936013238340</v>
      </c>
      <c r="O3475" s="128"/>
      <c r="P3475" s="100"/>
      <c r="Q3475" s="103">
        <f t="shared" si="166"/>
        <v>6</v>
      </c>
      <c r="R3475" s="161"/>
      <c r="S3475" s="105"/>
      <c r="T3475" s="106"/>
      <c r="U3475" s="107" t="s">
        <v>6552</v>
      </c>
      <c r="V3475" s="108" t="s">
        <v>756</v>
      </c>
      <c r="W3475" s="109" t="s">
        <v>1908</v>
      </c>
      <c r="X3475" s="110" t="str">
        <f t="shared" si="176"/>
        <v/>
      </c>
      <c r="Y3475" s="110" t="str">
        <f t="shared" si="183"/>
        <v/>
      </c>
      <c r="Z3475" s="109" t="s">
        <v>797</v>
      </c>
      <c r="AA3475" s="109" t="s">
        <v>802</v>
      </c>
      <c r="AB3475" s="106"/>
      <c r="AC3475" s="158"/>
      <c r="AD3475" s="160"/>
      <c r="AE3475" s="127"/>
      <c r="AF3475" s="113"/>
      <c r="AG3475" s="165" t="str">
        <f t="array" ref="AG3475">XLOOKUP(F3475,'CLV2'!A:A,'CLV2'!E:E)</f>
        <v>2.FROZEN FOODS</v>
      </c>
      <c r="AH3475" s="115" t="str">
        <f t="array" ref="AH3475">XLOOKUP(F3475,'CLV2'!A:A,'CLV2'!F:F)</f>
        <v>3.PIZZA - READY MEALS</v>
      </c>
      <c r="AI3475" s="115" t="str">
        <f t="shared" si="8"/>
        <v>Pack</v>
      </c>
      <c r="AJ3475" s="116">
        <f t="shared" si="9"/>
        <v>1</v>
      </c>
      <c r="AK3475" s="117" t="str">
        <f t="array" ref="AK3475">XLOOKUP(F3475,'GIÁ'!A:A,'GIÁ'!D:D)</f>
        <v>15020.45</v>
      </c>
      <c r="AL3475" s="118">
        <f t="shared" si="10"/>
        <v>90122.7</v>
      </c>
      <c r="AM3475" s="118">
        <f t="shared" si="11"/>
        <v>0</v>
      </c>
      <c r="AN3475" s="119">
        <f t="shared" si="12"/>
        <v>0</v>
      </c>
      <c r="AO3475" s="118">
        <f t="shared" si="13"/>
        <v>90122.7</v>
      </c>
      <c r="AP3475" s="121">
        <f t="shared" si="14"/>
        <v>0</v>
      </c>
      <c r="AQ3475" s="122"/>
      <c r="AR3475" s="119"/>
    </row>
    <row r="3476" ht="22.5" customHeight="1">
      <c r="A3476" s="89">
        <v>46233.0</v>
      </c>
      <c r="B3476" s="90">
        <v>0.4270833333333333</v>
      </c>
      <c r="C3476" s="91" t="s">
        <v>1779</v>
      </c>
      <c r="D3476" s="129" t="str">
        <f t="array" ref="D3476">XLOOKUP(C3476,'DS ST'!A:A,'DS ST'!B:B)</f>
        <v>VPC</v>
      </c>
      <c r="E3476" s="94" t="str">
        <f t="array" ref="E3476">XLOOKUP($F3476,'GIÁ'!$A:$A,'GIÁ'!$E:$E)</f>
        <v>ĐÔNG</v>
      </c>
      <c r="F3476" s="94">
        <v>8.935101607211E12</v>
      </c>
      <c r="G3476" s="95" t="s">
        <v>1879</v>
      </c>
      <c r="H3476" s="95" t="s">
        <v>224</v>
      </c>
      <c r="I3476" s="96">
        <v>6.0</v>
      </c>
      <c r="J3476" s="96">
        <v>0.0</v>
      </c>
      <c r="K3476" s="98">
        <f t="shared" si="4"/>
        <v>6</v>
      </c>
      <c r="L3476" s="99" t="s">
        <v>7070</v>
      </c>
      <c r="M3476" s="100" t="s">
        <v>7071</v>
      </c>
      <c r="N3476" s="101" t="str">
        <f t="shared" si="139"/>
        <v>PT1590250-T0018935101607211</v>
      </c>
      <c r="O3476" s="128"/>
      <c r="P3476" s="100"/>
      <c r="Q3476" s="103">
        <f t="shared" si="166"/>
        <v>6</v>
      </c>
      <c r="R3476" s="161"/>
      <c r="S3476" s="105"/>
      <c r="T3476" s="106"/>
      <c r="U3476" s="107" t="s">
        <v>6523</v>
      </c>
      <c r="V3476" s="108" t="s">
        <v>756</v>
      </c>
      <c r="W3476" s="109" t="s">
        <v>1908</v>
      </c>
      <c r="X3476" s="110" t="str">
        <f t="shared" si="176"/>
        <v/>
      </c>
      <c r="Y3476" s="110" t="str">
        <f t="shared" si="183"/>
        <v/>
      </c>
      <c r="Z3476" s="109" t="s">
        <v>797</v>
      </c>
      <c r="AA3476" s="109" t="s">
        <v>802</v>
      </c>
      <c r="AB3476" s="106"/>
      <c r="AC3476" s="158"/>
      <c r="AD3476" s="160"/>
      <c r="AE3476" s="127"/>
      <c r="AF3476" s="113"/>
      <c r="AG3476" s="165" t="str">
        <f t="array" ref="AG3476">XLOOKUP(F3476,'CLV2'!A:A,'CLV2'!E:E)</f>
        <v>2.FROZEN FOODS</v>
      </c>
      <c r="AH3476" s="115" t="str">
        <f t="array" ref="AH3476">XLOOKUP(F3476,'CLV2'!A:A,'CLV2'!F:F)</f>
        <v>3.DUMPLINGS</v>
      </c>
      <c r="AI3476" s="115" t="str">
        <f t="shared" si="8"/>
        <v>Pack</v>
      </c>
      <c r="AJ3476" s="116">
        <f t="shared" si="9"/>
        <v>1</v>
      </c>
      <c r="AK3476" s="117" t="str">
        <f t="array" ref="AK3476">XLOOKUP(F3476,'GIÁ'!A:A,'GIÁ'!D:D)</f>
        <v>22033.98</v>
      </c>
      <c r="AL3476" s="118">
        <f t="shared" si="10"/>
        <v>132203.88</v>
      </c>
      <c r="AM3476" s="118">
        <f t="shared" si="11"/>
        <v>0</v>
      </c>
      <c r="AN3476" s="119">
        <f t="shared" si="12"/>
        <v>0</v>
      </c>
      <c r="AO3476" s="118">
        <f t="shared" si="13"/>
        <v>132203.88</v>
      </c>
      <c r="AP3476" s="121">
        <f t="shared" si="14"/>
        <v>0</v>
      </c>
      <c r="AQ3476" s="122"/>
      <c r="AR3476" s="119"/>
    </row>
    <row r="3477" ht="22.5" customHeight="1">
      <c r="A3477" s="89">
        <v>46233.0</v>
      </c>
      <c r="B3477" s="90">
        <v>0.4270833333333333</v>
      </c>
      <c r="C3477" s="91" t="s">
        <v>1779</v>
      </c>
      <c r="D3477" s="129" t="str">
        <f t="array" ref="D3477">XLOOKUP(C3477,'DS ST'!A:A,'DS ST'!B:B)</f>
        <v>VPC</v>
      </c>
      <c r="E3477" s="94" t="str">
        <f t="array" ref="E3477">XLOOKUP($F3477,'GIÁ'!$A:$A,'GIÁ'!$E:$E)</f>
        <v>ĐÔNG</v>
      </c>
      <c r="F3477" s="94">
        <v>8.936210415551E12</v>
      </c>
      <c r="G3477" s="95" t="s">
        <v>2676</v>
      </c>
      <c r="H3477" s="95" t="s">
        <v>224</v>
      </c>
      <c r="I3477" s="96">
        <v>6.0</v>
      </c>
      <c r="J3477" s="96">
        <v>0.0</v>
      </c>
      <c r="K3477" s="98">
        <f t="shared" si="4"/>
        <v>6</v>
      </c>
      <c r="L3477" s="99" t="s">
        <v>7070</v>
      </c>
      <c r="M3477" s="100" t="s">
        <v>7071</v>
      </c>
      <c r="N3477" s="101" t="str">
        <f t="shared" si="139"/>
        <v>PT1590250-T0018936210415551</v>
      </c>
      <c r="O3477" s="128"/>
      <c r="P3477" s="100"/>
      <c r="Q3477" s="103">
        <f t="shared" si="166"/>
        <v>6</v>
      </c>
      <c r="R3477" s="161"/>
      <c r="S3477" s="105"/>
      <c r="T3477" s="106"/>
      <c r="U3477" s="107" t="s">
        <v>6554</v>
      </c>
      <c r="V3477" s="108" t="s">
        <v>756</v>
      </c>
      <c r="W3477" s="109" t="s">
        <v>1908</v>
      </c>
      <c r="X3477" s="110" t="str">
        <f t="shared" si="176"/>
        <v/>
      </c>
      <c r="Y3477" s="110" t="str">
        <f t="shared" si="183"/>
        <v/>
      </c>
      <c r="Z3477" s="109" t="s">
        <v>797</v>
      </c>
      <c r="AA3477" s="109" t="s">
        <v>802</v>
      </c>
      <c r="AB3477" s="106"/>
      <c r="AC3477" s="158"/>
      <c r="AD3477" s="160"/>
      <c r="AE3477" s="127"/>
      <c r="AF3477" s="113"/>
      <c r="AG3477" s="165" t="str">
        <f t="array" ref="AG3477">XLOOKUP(F3477,'CLV2'!A:A,'CLV2'!E:E)</f>
        <v>2.FROZEN FOODS</v>
      </c>
      <c r="AH3477" s="115" t="str">
        <f t="array" ref="AH3477">XLOOKUP(F3477,'CLV2'!A:A,'CLV2'!F:F)</f>
        <v>3.DUMPLINGS</v>
      </c>
      <c r="AI3477" s="115" t="str">
        <f t="shared" si="8"/>
        <v>Pack</v>
      </c>
      <c r="AJ3477" s="116">
        <f t="shared" si="9"/>
        <v>1</v>
      </c>
      <c r="AK3477" s="117" t="str">
        <f t="array" ref="AK3477">XLOOKUP(F3477,'GIÁ'!A:A,'GIÁ'!D:D)</f>
        <v>24150.20</v>
      </c>
      <c r="AL3477" s="118">
        <f t="shared" si="10"/>
        <v>144901.2</v>
      </c>
      <c r="AM3477" s="118">
        <f t="shared" si="11"/>
        <v>0</v>
      </c>
      <c r="AN3477" s="119">
        <f t="shared" si="12"/>
        <v>0</v>
      </c>
      <c r="AO3477" s="118">
        <f t="shared" si="13"/>
        <v>144901.2</v>
      </c>
      <c r="AP3477" s="121">
        <f t="shared" si="14"/>
        <v>0</v>
      </c>
      <c r="AQ3477" s="122"/>
      <c r="AR3477" s="119"/>
    </row>
    <row r="3478" ht="22.5" customHeight="1">
      <c r="A3478" s="89">
        <v>46233.0</v>
      </c>
      <c r="B3478" s="90">
        <v>0.4270833333333333</v>
      </c>
      <c r="C3478" s="91" t="s">
        <v>1779</v>
      </c>
      <c r="D3478" s="129" t="str">
        <f t="array" ref="D3478">XLOOKUP(C3478,'DS ST'!A:A,'DS ST'!B:B)</f>
        <v>VPC</v>
      </c>
      <c r="E3478" s="94" t="str">
        <f t="array" ref="E3478">XLOOKUP($F3478,'GIÁ'!$A:$A,'GIÁ'!$E:$E)</f>
        <v>ĐÔNG</v>
      </c>
      <c r="F3478" s="94">
        <v>8.935275600797E12</v>
      </c>
      <c r="G3478" s="95" t="s">
        <v>1996</v>
      </c>
      <c r="H3478" s="95" t="s">
        <v>224</v>
      </c>
      <c r="I3478" s="96">
        <v>4.0</v>
      </c>
      <c r="J3478" s="96">
        <v>0.0</v>
      </c>
      <c r="K3478" s="98">
        <f t="shared" si="4"/>
        <v>4</v>
      </c>
      <c r="L3478" s="99" t="s">
        <v>7070</v>
      </c>
      <c r="M3478" s="100" t="s">
        <v>7071</v>
      </c>
      <c r="N3478" s="101" t="str">
        <f t="shared" si="139"/>
        <v>PT1590250-T0018935275600797</v>
      </c>
      <c r="O3478" s="128"/>
      <c r="P3478" s="100"/>
      <c r="Q3478" s="103">
        <f t="shared" si="166"/>
        <v>4</v>
      </c>
      <c r="R3478" s="161"/>
      <c r="S3478" s="105"/>
      <c r="T3478" s="106"/>
      <c r="U3478" s="107" t="s">
        <v>6556</v>
      </c>
      <c r="V3478" s="108" t="s">
        <v>756</v>
      </c>
      <c r="W3478" s="109" t="s">
        <v>1908</v>
      </c>
      <c r="X3478" s="110" t="str">
        <f t="shared" si="176"/>
        <v/>
      </c>
      <c r="Y3478" s="110" t="str">
        <f t="shared" si="183"/>
        <v/>
      </c>
      <c r="Z3478" s="109" t="s">
        <v>797</v>
      </c>
      <c r="AA3478" s="109" t="s">
        <v>802</v>
      </c>
      <c r="AB3478" s="106"/>
      <c r="AC3478" s="158"/>
      <c r="AD3478" s="160"/>
      <c r="AE3478" s="127"/>
      <c r="AF3478" s="113"/>
      <c r="AG3478" s="165" t="str">
        <f t="array" ref="AG3478">XLOOKUP(F3478,'CLV2'!A:A,'CLV2'!E:E)</f>
        <v>2.FROZEN FOODS</v>
      </c>
      <c r="AH3478" s="115" t="str">
        <f t="array" ref="AH3478">XLOOKUP(F3478,'CLV2'!A:A,'CLV2'!F:F)</f>
        <v>3.HOTPOT AND FRIED</v>
      </c>
      <c r="AI3478" s="115" t="str">
        <f t="shared" si="8"/>
        <v>Pack</v>
      </c>
      <c r="AJ3478" s="116">
        <f t="shared" si="9"/>
        <v>1</v>
      </c>
      <c r="AK3478" s="117" t="str">
        <f t="array" ref="AK3478">XLOOKUP(F3478,'GIÁ'!A:A,'GIÁ'!D:D)</f>
        <v>27342.60</v>
      </c>
      <c r="AL3478" s="118">
        <f t="shared" si="10"/>
        <v>109370.4</v>
      </c>
      <c r="AM3478" s="118">
        <f t="shared" si="11"/>
        <v>0</v>
      </c>
      <c r="AN3478" s="119">
        <f t="shared" si="12"/>
        <v>0</v>
      </c>
      <c r="AO3478" s="118">
        <f t="shared" si="13"/>
        <v>109370.4</v>
      </c>
      <c r="AP3478" s="121">
        <f t="shared" si="14"/>
        <v>0</v>
      </c>
      <c r="AQ3478" s="122"/>
      <c r="AR3478" s="119"/>
    </row>
    <row r="3479" ht="22.5" customHeight="1">
      <c r="A3479" s="89">
        <v>46233.0</v>
      </c>
      <c r="B3479" s="90">
        <v>0.4270833333333333</v>
      </c>
      <c r="C3479" s="91" t="s">
        <v>1779</v>
      </c>
      <c r="D3479" s="129" t="str">
        <f t="array" ref="D3479">XLOOKUP(C3479,'DS ST'!A:A,'DS ST'!B:B)</f>
        <v>VPC</v>
      </c>
      <c r="E3479" s="94" t="str">
        <f t="array" ref="E3479">XLOOKUP($F3479,'GIÁ'!$A:$A,'GIÁ'!$E:$E)</f>
        <v>ĐÔNG</v>
      </c>
      <c r="F3479" s="94">
        <v>8.936077113676E12</v>
      </c>
      <c r="G3479" s="95" t="s">
        <v>2361</v>
      </c>
      <c r="H3479" s="95" t="s">
        <v>57</v>
      </c>
      <c r="I3479" s="96">
        <v>2.0</v>
      </c>
      <c r="J3479" s="96">
        <v>0.0</v>
      </c>
      <c r="K3479" s="98">
        <f t="shared" si="4"/>
        <v>2</v>
      </c>
      <c r="L3479" s="99" t="s">
        <v>7070</v>
      </c>
      <c r="M3479" s="100" t="s">
        <v>7071</v>
      </c>
      <c r="N3479" s="101" t="str">
        <f t="shared" si="139"/>
        <v>PT1590250-T0018936077113676</v>
      </c>
      <c r="O3479" s="128"/>
      <c r="P3479" s="100"/>
      <c r="Q3479" s="103">
        <f t="shared" si="166"/>
        <v>2</v>
      </c>
      <c r="R3479" s="161"/>
      <c r="S3479" s="105"/>
      <c r="T3479" s="106"/>
      <c r="U3479" s="107" t="s">
        <v>6683</v>
      </c>
      <c r="V3479" s="108" t="s">
        <v>756</v>
      </c>
      <c r="W3479" s="109" t="s">
        <v>1908</v>
      </c>
      <c r="X3479" s="110" t="str">
        <f t="shared" si="176"/>
        <v/>
      </c>
      <c r="Y3479" s="110" t="str">
        <f t="shared" si="183"/>
        <v/>
      </c>
      <c r="Z3479" s="109" t="s">
        <v>797</v>
      </c>
      <c r="AA3479" s="109" t="s">
        <v>802</v>
      </c>
      <c r="AB3479" s="106"/>
      <c r="AC3479" s="158"/>
      <c r="AD3479" s="160"/>
      <c r="AE3479" s="127"/>
      <c r="AF3479" s="113"/>
      <c r="AG3479" s="165" t="str">
        <f t="array" ref="AG3479">XLOOKUP(F3479,'CLV2'!A:A,'CLV2'!E:E)</f>
        <v>2.FROZEN FOODS</v>
      </c>
      <c r="AH3479" s="115" t="str">
        <f t="array" ref="AH3479">XLOOKUP(F3479,'CLV2'!A:A,'CLV2'!F:F)</f>
        <v>3.PIZZA - READY MEALS</v>
      </c>
      <c r="AI3479" s="115" t="str">
        <f t="shared" si="8"/>
        <v>Pack</v>
      </c>
      <c r="AJ3479" s="116">
        <f t="shared" si="9"/>
        <v>1</v>
      </c>
      <c r="AK3479" s="117" t="str">
        <f t="array" ref="AK3479">XLOOKUP(F3479,'GIÁ'!A:A,'GIÁ'!D:D)</f>
        <v>34532.34</v>
      </c>
      <c r="AL3479" s="118">
        <f t="shared" si="10"/>
        <v>69064.68</v>
      </c>
      <c r="AM3479" s="118">
        <f t="shared" si="11"/>
        <v>0</v>
      </c>
      <c r="AN3479" s="119">
        <f t="shared" si="12"/>
        <v>0</v>
      </c>
      <c r="AO3479" s="118">
        <f t="shared" si="13"/>
        <v>69064.68</v>
      </c>
      <c r="AP3479" s="121">
        <f t="shared" si="14"/>
        <v>0</v>
      </c>
      <c r="AQ3479" s="122"/>
      <c r="AR3479" s="119"/>
    </row>
    <row r="3480" ht="22.5" customHeight="1">
      <c r="A3480" s="89">
        <v>46233.0</v>
      </c>
      <c r="B3480" s="90">
        <v>0.4270833333333333</v>
      </c>
      <c r="C3480" s="91" t="s">
        <v>1779</v>
      </c>
      <c r="D3480" s="129" t="str">
        <f t="array" ref="D3480">XLOOKUP(C3480,'DS ST'!A:A,'DS ST'!B:B)</f>
        <v>VPC</v>
      </c>
      <c r="E3480" s="94" t="str">
        <f t="array" ref="E3480">XLOOKUP($F3480,'GIÁ'!$A:$A,'GIÁ'!$E:$E)</f>
        <v>ĐÔNG</v>
      </c>
      <c r="F3480" s="94">
        <v>8.934717271236E12</v>
      </c>
      <c r="G3480" s="95" t="s">
        <v>1731</v>
      </c>
      <c r="H3480" s="95" t="s">
        <v>224</v>
      </c>
      <c r="I3480" s="96">
        <v>4.0</v>
      </c>
      <c r="J3480" s="96">
        <v>0.0</v>
      </c>
      <c r="K3480" s="98">
        <f t="shared" si="4"/>
        <v>4</v>
      </c>
      <c r="L3480" s="99" t="s">
        <v>7070</v>
      </c>
      <c r="M3480" s="100" t="s">
        <v>7071</v>
      </c>
      <c r="N3480" s="101" t="str">
        <f t="shared" si="139"/>
        <v>PT1590250-T0018934717271236</v>
      </c>
      <c r="O3480" s="128"/>
      <c r="P3480" s="100"/>
      <c r="Q3480" s="103">
        <f t="shared" si="166"/>
        <v>4</v>
      </c>
      <c r="R3480" s="161"/>
      <c r="S3480" s="105"/>
      <c r="T3480" s="106"/>
      <c r="U3480" s="107" t="s">
        <v>6586</v>
      </c>
      <c r="V3480" s="108" t="s">
        <v>756</v>
      </c>
      <c r="W3480" s="109" t="s">
        <v>1908</v>
      </c>
      <c r="X3480" s="110" t="str">
        <f t="shared" si="176"/>
        <v/>
      </c>
      <c r="Y3480" s="110" t="str">
        <f t="shared" si="183"/>
        <v/>
      </c>
      <c r="Z3480" s="109" t="s">
        <v>797</v>
      </c>
      <c r="AA3480" s="109" t="s">
        <v>802</v>
      </c>
      <c r="AB3480" s="106"/>
      <c r="AC3480" s="158"/>
      <c r="AD3480" s="160"/>
      <c r="AE3480" s="127"/>
      <c r="AF3480" s="113"/>
      <c r="AG3480" s="165" t="str">
        <f t="array" ref="AG3480">XLOOKUP(F3480,'CLV2'!A:A,'CLV2'!E:E)</f>
        <v>2.FROZEN FOODS</v>
      </c>
      <c r="AH3480" s="115" t="str">
        <f t="array" ref="AH3480">XLOOKUP(F3480,'CLV2'!A:A,'CLV2'!F:F)</f>
        <v>3.DUMPLINGS</v>
      </c>
      <c r="AI3480" s="115" t="str">
        <f t="shared" si="8"/>
        <v>Pack</v>
      </c>
      <c r="AJ3480" s="116">
        <f t="shared" si="9"/>
        <v>1</v>
      </c>
      <c r="AK3480" s="117" t="str">
        <f t="array" ref="AK3480">XLOOKUP(F3480,'GIÁ'!A:A,'GIÁ'!D:D)</f>
        <v>52399.89</v>
      </c>
      <c r="AL3480" s="118">
        <f t="shared" si="10"/>
        <v>209599.56</v>
      </c>
      <c r="AM3480" s="118">
        <f t="shared" si="11"/>
        <v>0</v>
      </c>
      <c r="AN3480" s="119">
        <f t="shared" si="12"/>
        <v>0</v>
      </c>
      <c r="AO3480" s="118">
        <f t="shared" si="13"/>
        <v>209599.56</v>
      </c>
      <c r="AP3480" s="121">
        <f t="shared" si="14"/>
        <v>0</v>
      </c>
      <c r="AQ3480" s="122"/>
      <c r="AR3480" s="119"/>
    </row>
    <row r="3481" ht="22.5" customHeight="1">
      <c r="A3481" s="89">
        <v>46233.0</v>
      </c>
      <c r="B3481" s="90">
        <v>0.4270833333333333</v>
      </c>
      <c r="C3481" s="91" t="s">
        <v>1779</v>
      </c>
      <c r="D3481" s="129" t="str">
        <f t="array" ref="D3481">XLOOKUP(C3481,'DS ST'!A:A,'DS ST'!B:B)</f>
        <v>VPC</v>
      </c>
      <c r="E3481" s="94" t="str">
        <f t="array" ref="E3481">XLOOKUP($F3481,'GIÁ'!$A:$A,'GIÁ'!$E:$E)</f>
        <v>ĐÔNG</v>
      </c>
      <c r="F3481" s="94">
        <v>8.936077110149E12</v>
      </c>
      <c r="G3481" s="95" t="s">
        <v>2333</v>
      </c>
      <c r="H3481" s="95" t="s">
        <v>224</v>
      </c>
      <c r="I3481" s="96">
        <v>2.0</v>
      </c>
      <c r="J3481" s="96">
        <v>0.0</v>
      </c>
      <c r="K3481" s="98">
        <f t="shared" si="4"/>
        <v>2</v>
      </c>
      <c r="L3481" s="99" t="s">
        <v>7070</v>
      </c>
      <c r="M3481" s="100" t="s">
        <v>7071</v>
      </c>
      <c r="N3481" s="101" t="str">
        <f t="shared" si="139"/>
        <v>PT1590250-T0018936077110149</v>
      </c>
      <c r="O3481" s="128"/>
      <c r="P3481" s="100"/>
      <c r="Q3481" s="103">
        <f t="shared" si="166"/>
        <v>2</v>
      </c>
      <c r="R3481" s="161"/>
      <c r="S3481" s="105"/>
      <c r="T3481" s="106"/>
      <c r="U3481" s="107" t="s">
        <v>6568</v>
      </c>
      <c r="V3481" s="108" t="s">
        <v>756</v>
      </c>
      <c r="W3481" s="109" t="s">
        <v>1908</v>
      </c>
      <c r="X3481" s="110" t="str">
        <f t="shared" si="176"/>
        <v/>
      </c>
      <c r="Y3481" s="110" t="str">
        <f t="shared" si="183"/>
        <v/>
      </c>
      <c r="Z3481" s="109" t="s">
        <v>797</v>
      </c>
      <c r="AA3481" s="109" t="s">
        <v>802</v>
      </c>
      <c r="AB3481" s="106"/>
      <c r="AC3481" s="158"/>
      <c r="AD3481" s="160"/>
      <c r="AE3481" s="127"/>
      <c r="AF3481" s="113"/>
      <c r="AG3481" s="165" t="str">
        <f t="array" ref="AG3481">XLOOKUP(F3481,'CLV2'!A:A,'CLV2'!E:E)</f>
        <v>2.FROZEN FOODS</v>
      </c>
      <c r="AH3481" s="115" t="str">
        <f t="array" ref="AH3481">XLOOKUP(F3481,'CLV2'!A:A,'CLV2'!F:F)</f>
        <v>3.DUMPLINGS</v>
      </c>
      <c r="AI3481" s="115" t="str">
        <f t="shared" si="8"/>
        <v>Pack</v>
      </c>
      <c r="AJ3481" s="116">
        <f t="shared" si="9"/>
        <v>1</v>
      </c>
      <c r="AK3481" s="117" t="str">
        <f t="array" ref="AK3481">XLOOKUP(F3481,'GIÁ'!A:A,'GIÁ'!D:D)</f>
        <v>41904.24</v>
      </c>
      <c r="AL3481" s="118">
        <f t="shared" si="10"/>
        <v>83808.48</v>
      </c>
      <c r="AM3481" s="118">
        <f t="shared" si="11"/>
        <v>0</v>
      </c>
      <c r="AN3481" s="119">
        <f t="shared" si="12"/>
        <v>0</v>
      </c>
      <c r="AO3481" s="118">
        <f t="shared" si="13"/>
        <v>83808.48</v>
      </c>
      <c r="AP3481" s="121">
        <f t="shared" si="14"/>
        <v>0</v>
      </c>
      <c r="AQ3481" s="122"/>
      <c r="AR3481" s="119"/>
    </row>
    <row r="3482" ht="22.5" customHeight="1">
      <c r="A3482" s="89">
        <v>46233.0</v>
      </c>
      <c r="B3482" s="90">
        <v>0.4270833333333333</v>
      </c>
      <c r="C3482" s="91" t="s">
        <v>1779</v>
      </c>
      <c r="D3482" s="129" t="str">
        <f t="array" ref="D3482">XLOOKUP(C3482,'DS ST'!A:A,'DS ST'!B:B)</f>
        <v>VPC</v>
      </c>
      <c r="E3482" s="94" t="str">
        <f t="array" ref="E3482">XLOOKUP($F3482,'GIÁ'!$A:$A,'GIÁ'!$E:$E)</f>
        <v>ĐÔNG</v>
      </c>
      <c r="F3482" s="94">
        <v>8.93607627967E12</v>
      </c>
      <c r="G3482" s="95" t="s">
        <v>2317</v>
      </c>
      <c r="H3482" s="95" t="s">
        <v>224</v>
      </c>
      <c r="I3482" s="96">
        <v>2.0</v>
      </c>
      <c r="J3482" s="96">
        <v>0.0</v>
      </c>
      <c r="K3482" s="98">
        <f t="shared" si="4"/>
        <v>2</v>
      </c>
      <c r="L3482" s="99" t="s">
        <v>7070</v>
      </c>
      <c r="M3482" s="100" t="s">
        <v>7071</v>
      </c>
      <c r="N3482" s="101" t="str">
        <f t="shared" si="139"/>
        <v>PT1590250-T0018936076279670</v>
      </c>
      <c r="O3482" s="128"/>
      <c r="P3482" s="100"/>
      <c r="Q3482" s="103">
        <f t="shared" si="166"/>
        <v>2</v>
      </c>
      <c r="R3482" s="161"/>
      <c r="S3482" s="105"/>
      <c r="T3482" s="106"/>
      <c r="U3482" s="107" t="s">
        <v>6530</v>
      </c>
      <c r="V3482" s="108" t="s">
        <v>756</v>
      </c>
      <c r="W3482" s="109" t="s">
        <v>1908</v>
      </c>
      <c r="X3482" s="110" t="str">
        <f t="shared" si="176"/>
        <v/>
      </c>
      <c r="Y3482" s="110" t="str">
        <f t="shared" si="183"/>
        <v/>
      </c>
      <c r="Z3482" s="109" t="s">
        <v>797</v>
      </c>
      <c r="AA3482" s="109" t="s">
        <v>802</v>
      </c>
      <c r="AB3482" s="106"/>
      <c r="AC3482" s="158"/>
      <c r="AD3482" s="160"/>
      <c r="AE3482" s="127"/>
      <c r="AF3482" s="113"/>
      <c r="AG3482" s="165" t="str">
        <f t="array" ref="AG3482">XLOOKUP(F3482,'CLV2'!A:A,'CLV2'!E:E)</f>
        <v>2.FROZEN FOODS</v>
      </c>
      <c r="AH3482" s="115" t="str">
        <f t="array" ref="AH3482">XLOOKUP(F3482,'CLV2'!A:A,'CLV2'!F:F)</f>
        <v>3.PASTRY AND DESSERTS</v>
      </c>
      <c r="AI3482" s="115" t="str">
        <f t="shared" si="8"/>
        <v>Pack</v>
      </c>
      <c r="AJ3482" s="116">
        <f t="shared" si="9"/>
        <v>1</v>
      </c>
      <c r="AK3482" s="117" t="str">
        <f t="array" ref="AK3482">XLOOKUP(F3482,'GIÁ'!A:A,'GIÁ'!D:D)</f>
        <v>26872.96</v>
      </c>
      <c r="AL3482" s="118">
        <f t="shared" si="10"/>
        <v>53745.92</v>
      </c>
      <c r="AM3482" s="118">
        <f t="shared" si="11"/>
        <v>0</v>
      </c>
      <c r="AN3482" s="119">
        <f t="shared" si="12"/>
        <v>0</v>
      </c>
      <c r="AO3482" s="118">
        <f t="shared" si="13"/>
        <v>53745.92</v>
      </c>
      <c r="AP3482" s="121">
        <f t="shared" si="14"/>
        <v>0</v>
      </c>
      <c r="AQ3482" s="122"/>
      <c r="AR3482" s="119"/>
    </row>
    <row r="3483" ht="22.5" customHeight="1">
      <c r="A3483" s="89">
        <v>46233.0</v>
      </c>
      <c r="B3483" s="90">
        <v>0.4270833333333333</v>
      </c>
      <c r="C3483" s="91" t="s">
        <v>1779</v>
      </c>
      <c r="D3483" s="129" t="str">
        <f t="array" ref="D3483">XLOOKUP(C3483,'DS ST'!A:A,'DS ST'!B:B)</f>
        <v>VPC</v>
      </c>
      <c r="E3483" s="94" t="str">
        <f t="array" ref="E3483">XLOOKUP($F3483,'GIÁ'!$A:$A,'GIÁ'!$E:$E)</f>
        <v>ĐÔNG</v>
      </c>
      <c r="F3483" s="94">
        <v>8.936200101563E12</v>
      </c>
      <c r="G3483" s="95" t="s">
        <v>2637</v>
      </c>
      <c r="H3483" s="95" t="s">
        <v>224</v>
      </c>
      <c r="I3483" s="96">
        <v>2.0</v>
      </c>
      <c r="J3483" s="96">
        <v>0.0</v>
      </c>
      <c r="K3483" s="98">
        <f t="shared" si="4"/>
        <v>2</v>
      </c>
      <c r="L3483" s="99" t="s">
        <v>7070</v>
      </c>
      <c r="M3483" s="100" t="s">
        <v>7071</v>
      </c>
      <c r="N3483" s="101" t="str">
        <f t="shared" si="139"/>
        <v>PT1590250-T0018936200101563</v>
      </c>
      <c r="O3483" s="128"/>
      <c r="P3483" s="100"/>
      <c r="Q3483" s="103">
        <f t="shared" si="166"/>
        <v>2</v>
      </c>
      <c r="R3483" s="161"/>
      <c r="S3483" s="105"/>
      <c r="T3483" s="106"/>
      <c r="U3483" s="107" t="s">
        <v>6524</v>
      </c>
      <c r="V3483" s="108" t="s">
        <v>756</v>
      </c>
      <c r="W3483" s="109" t="s">
        <v>1908</v>
      </c>
      <c r="X3483" s="110" t="str">
        <f t="shared" si="176"/>
        <v/>
      </c>
      <c r="Y3483" s="110" t="str">
        <f t="shared" si="183"/>
        <v/>
      </c>
      <c r="Z3483" s="109" t="s">
        <v>797</v>
      </c>
      <c r="AA3483" s="109" t="s">
        <v>802</v>
      </c>
      <c r="AB3483" s="106"/>
      <c r="AC3483" s="158"/>
      <c r="AD3483" s="160"/>
      <c r="AE3483" s="127"/>
      <c r="AF3483" s="113"/>
      <c r="AG3483" s="165" t="str">
        <f t="array" ref="AG3483">XLOOKUP(F3483,'CLV2'!A:A,'CLV2'!E:E)</f>
        <v>2.FROZEN FOODS</v>
      </c>
      <c r="AH3483" s="115" t="str">
        <f t="array" ref="AH3483">XLOOKUP(F3483,'CLV2'!A:A,'CLV2'!F:F)</f>
        <v>3.PASTRY AND DESSERTS</v>
      </c>
      <c r="AI3483" s="115" t="str">
        <f t="shared" si="8"/>
        <v>Pack</v>
      </c>
      <c r="AJ3483" s="116">
        <f t="shared" si="9"/>
        <v>1</v>
      </c>
      <c r="AK3483" s="117" t="str">
        <f t="array" ref="AK3483">XLOOKUP(F3483,'GIÁ'!A:A,'GIÁ'!D:D)</f>
        <v>24299.49</v>
      </c>
      <c r="AL3483" s="118">
        <f t="shared" si="10"/>
        <v>48598.98</v>
      </c>
      <c r="AM3483" s="118">
        <f t="shared" si="11"/>
        <v>0</v>
      </c>
      <c r="AN3483" s="119">
        <f t="shared" si="12"/>
        <v>0</v>
      </c>
      <c r="AO3483" s="118">
        <f t="shared" si="13"/>
        <v>48598.98</v>
      </c>
      <c r="AP3483" s="121">
        <f t="shared" si="14"/>
        <v>0</v>
      </c>
      <c r="AQ3483" s="122"/>
      <c r="AR3483" s="119"/>
    </row>
    <row r="3484" ht="22.5" customHeight="1">
      <c r="A3484" s="89">
        <v>46233.0</v>
      </c>
      <c r="B3484" s="90">
        <v>0.4270833333333333</v>
      </c>
      <c r="C3484" s="91" t="s">
        <v>1779</v>
      </c>
      <c r="D3484" s="129" t="str">
        <f t="array" ref="D3484">XLOOKUP(C3484,'DS ST'!A:A,'DS ST'!B:B)</f>
        <v>VPC</v>
      </c>
      <c r="E3484" s="94" t="str">
        <f t="array" ref="E3484">XLOOKUP($F3484,'GIÁ'!$A:$A,'GIÁ'!$E:$E)</f>
        <v>ĐÔNG</v>
      </c>
      <c r="F3484" s="94">
        <v>8.935319711311E12</v>
      </c>
      <c r="G3484" s="95" t="s">
        <v>2061</v>
      </c>
      <c r="H3484" s="95" t="s">
        <v>224</v>
      </c>
      <c r="I3484" s="96">
        <v>4.0</v>
      </c>
      <c r="J3484" s="96">
        <v>0.0</v>
      </c>
      <c r="K3484" s="98">
        <f t="shared" si="4"/>
        <v>4</v>
      </c>
      <c r="L3484" s="99" t="s">
        <v>7070</v>
      </c>
      <c r="M3484" s="100" t="s">
        <v>7071</v>
      </c>
      <c r="N3484" s="101" t="str">
        <f t="shared" si="139"/>
        <v>PT1590250-T0018935319711311</v>
      </c>
      <c r="O3484" s="128"/>
      <c r="P3484" s="100"/>
      <c r="Q3484" s="103">
        <f t="shared" si="166"/>
        <v>4</v>
      </c>
      <c r="R3484" s="161"/>
      <c r="S3484" s="105"/>
      <c r="T3484" s="106"/>
      <c r="U3484" s="107" t="s">
        <v>6529</v>
      </c>
      <c r="V3484" s="108" t="s">
        <v>756</v>
      </c>
      <c r="W3484" s="109" t="s">
        <v>1908</v>
      </c>
      <c r="X3484" s="110" t="str">
        <f t="shared" si="176"/>
        <v/>
      </c>
      <c r="Y3484" s="110" t="str">
        <f t="shared" si="183"/>
        <v/>
      </c>
      <c r="Z3484" s="109" t="s">
        <v>797</v>
      </c>
      <c r="AA3484" s="109" t="s">
        <v>802</v>
      </c>
      <c r="AB3484" s="106"/>
      <c r="AC3484" s="158"/>
      <c r="AD3484" s="160"/>
      <c r="AE3484" s="127"/>
      <c r="AF3484" s="113"/>
      <c r="AG3484" s="165" t="str">
        <f t="array" ref="AG3484">XLOOKUP(F3484,'CLV2'!A:A,'CLV2'!E:E)</f>
        <v>2.FROZEN FOODS</v>
      </c>
      <c r="AH3484" s="115" t="str">
        <f t="array" ref="AH3484">XLOOKUP(F3484,'CLV2'!A:A,'CLV2'!F:F)</f>
        <v>3.HOTPOT AND FRIED</v>
      </c>
      <c r="AI3484" s="115" t="str">
        <f t="shared" si="8"/>
        <v>Pack</v>
      </c>
      <c r="AJ3484" s="116">
        <f t="shared" si="9"/>
        <v>1</v>
      </c>
      <c r="AK3484" s="117" t="str">
        <f t="array" ref="AK3484">XLOOKUP(F3484,'GIÁ'!A:A,'GIÁ'!D:D)</f>
        <v>30542.46</v>
      </c>
      <c r="AL3484" s="118">
        <f t="shared" si="10"/>
        <v>122169.84</v>
      </c>
      <c r="AM3484" s="118">
        <f t="shared" si="11"/>
        <v>0</v>
      </c>
      <c r="AN3484" s="119">
        <f t="shared" si="12"/>
        <v>0</v>
      </c>
      <c r="AO3484" s="118">
        <f t="shared" si="13"/>
        <v>122169.84</v>
      </c>
      <c r="AP3484" s="121">
        <f t="shared" si="14"/>
        <v>0</v>
      </c>
      <c r="AQ3484" s="122"/>
      <c r="AR3484" s="119"/>
    </row>
    <row r="3485" ht="22.5" customHeight="1">
      <c r="A3485" s="89">
        <v>46233.0</v>
      </c>
      <c r="B3485" s="90">
        <v>0.4270833333333333</v>
      </c>
      <c r="C3485" s="91" t="s">
        <v>1779</v>
      </c>
      <c r="D3485" s="129" t="str">
        <f t="array" ref="D3485">XLOOKUP(C3485,'DS ST'!A:A,'DS ST'!B:B)</f>
        <v>VPC</v>
      </c>
      <c r="E3485" s="94" t="str">
        <f t="array" ref="E3485">XLOOKUP($F3485,'GIÁ'!$A:$A,'GIÁ'!$E:$E)</f>
        <v>ĐÔNG</v>
      </c>
      <c r="F3485" s="94">
        <v>8.935101608461E12</v>
      </c>
      <c r="G3485" s="95" t="s">
        <v>1899</v>
      </c>
      <c r="H3485" s="95" t="s">
        <v>224</v>
      </c>
      <c r="I3485" s="96">
        <v>2.0</v>
      </c>
      <c r="J3485" s="96">
        <v>0.0</v>
      </c>
      <c r="K3485" s="98">
        <f t="shared" si="4"/>
        <v>2</v>
      </c>
      <c r="L3485" s="99" t="s">
        <v>7070</v>
      </c>
      <c r="M3485" s="100" t="s">
        <v>7071</v>
      </c>
      <c r="N3485" s="101" t="str">
        <f t="shared" si="139"/>
        <v>PT1590250-T0018935101608461</v>
      </c>
      <c r="O3485" s="128"/>
      <c r="P3485" s="100"/>
      <c r="Q3485" s="103">
        <f t="shared" si="166"/>
        <v>2</v>
      </c>
      <c r="R3485" s="161"/>
      <c r="S3485" s="105"/>
      <c r="T3485" s="106"/>
      <c r="U3485" s="107" t="s">
        <v>6555</v>
      </c>
      <c r="V3485" s="108" t="s">
        <v>756</v>
      </c>
      <c r="W3485" s="109" t="s">
        <v>1908</v>
      </c>
      <c r="X3485" s="110" t="str">
        <f t="shared" si="176"/>
        <v/>
      </c>
      <c r="Y3485" s="110" t="str">
        <f t="shared" si="183"/>
        <v/>
      </c>
      <c r="Z3485" s="109" t="s">
        <v>797</v>
      </c>
      <c r="AA3485" s="109" t="s">
        <v>802</v>
      </c>
      <c r="AB3485" s="106"/>
      <c r="AC3485" s="158"/>
      <c r="AD3485" s="160"/>
      <c r="AE3485" s="127"/>
      <c r="AF3485" s="113"/>
      <c r="AG3485" s="165" t="str">
        <f t="array" ref="AG3485">XLOOKUP(F3485,'CLV2'!A:A,'CLV2'!E:E)</f>
        <v>2.FROZEN FOODS</v>
      </c>
      <c r="AH3485" s="115" t="str">
        <f t="array" ref="AH3485">XLOOKUP(F3485,'CLV2'!A:A,'CLV2'!F:F)</f>
        <v>3.HOTPOT AND FRIED</v>
      </c>
      <c r="AI3485" s="115" t="str">
        <f t="shared" si="8"/>
        <v>Pack</v>
      </c>
      <c r="AJ3485" s="116">
        <f t="shared" si="9"/>
        <v>1</v>
      </c>
      <c r="AK3485" s="117" t="str">
        <f t="array" ref="AK3485">XLOOKUP(F3485,'GIÁ'!A:A,'GIÁ'!D:D)</f>
        <v>16904.85</v>
      </c>
      <c r="AL3485" s="118">
        <f t="shared" si="10"/>
        <v>33809.7</v>
      </c>
      <c r="AM3485" s="118">
        <f t="shared" si="11"/>
        <v>0</v>
      </c>
      <c r="AN3485" s="119">
        <f t="shared" si="12"/>
        <v>0</v>
      </c>
      <c r="AO3485" s="118">
        <f t="shared" si="13"/>
        <v>33809.7</v>
      </c>
      <c r="AP3485" s="121">
        <f t="shared" si="14"/>
        <v>0</v>
      </c>
      <c r="AQ3485" s="122"/>
      <c r="AR3485" s="119"/>
    </row>
    <row r="3486" ht="22.5" customHeight="1">
      <c r="A3486" s="89">
        <v>46233.0</v>
      </c>
      <c r="B3486" s="90">
        <v>0.4270833333333333</v>
      </c>
      <c r="C3486" s="91" t="s">
        <v>1779</v>
      </c>
      <c r="D3486" s="129" t="str">
        <f t="array" ref="D3486">XLOOKUP(C3486,'DS ST'!A:A,'DS ST'!B:B)</f>
        <v>VPC</v>
      </c>
      <c r="E3486" s="94" t="str">
        <f t="array" ref="E3486">XLOOKUP($F3486,'GIÁ'!$A:$A,'GIÁ'!$E:$E)</f>
        <v>ĐÔNG</v>
      </c>
      <c r="F3486" s="94">
        <v>8.934717401336E12</v>
      </c>
      <c r="G3486" s="95" t="s">
        <v>1750</v>
      </c>
      <c r="H3486" s="95" t="s">
        <v>224</v>
      </c>
      <c r="I3486" s="96">
        <v>4.0</v>
      </c>
      <c r="J3486" s="96">
        <v>0.0</v>
      </c>
      <c r="K3486" s="98">
        <f t="shared" si="4"/>
        <v>4</v>
      </c>
      <c r="L3486" s="99" t="s">
        <v>7070</v>
      </c>
      <c r="M3486" s="100" t="s">
        <v>7071</v>
      </c>
      <c r="N3486" s="101" t="str">
        <f t="shared" si="139"/>
        <v>PT1590250-T0018934717401336</v>
      </c>
      <c r="O3486" s="128"/>
      <c r="P3486" s="100"/>
      <c r="Q3486" s="103">
        <f t="shared" si="166"/>
        <v>4</v>
      </c>
      <c r="R3486" s="161"/>
      <c r="S3486" s="105"/>
      <c r="T3486" s="106"/>
      <c r="U3486" s="107" t="s">
        <v>6585</v>
      </c>
      <c r="V3486" s="108" t="s">
        <v>756</v>
      </c>
      <c r="W3486" s="109" t="s">
        <v>1908</v>
      </c>
      <c r="X3486" s="110" t="str">
        <f t="shared" si="176"/>
        <v/>
      </c>
      <c r="Y3486" s="110" t="str">
        <f t="shared" si="183"/>
        <v/>
      </c>
      <c r="Z3486" s="109" t="s">
        <v>797</v>
      </c>
      <c r="AA3486" s="109" t="s">
        <v>802</v>
      </c>
      <c r="AB3486" s="106"/>
      <c r="AC3486" s="158"/>
      <c r="AD3486" s="160"/>
      <c r="AE3486" s="127"/>
      <c r="AF3486" s="113"/>
      <c r="AG3486" s="165" t="str">
        <f t="array" ref="AG3486">XLOOKUP(F3486,'CLV2'!A:A,'CLV2'!E:E)</f>
        <v>2.FROZEN FOODS</v>
      </c>
      <c r="AH3486" s="115" t="str">
        <f t="array" ref="AH3486">XLOOKUP(F3486,'CLV2'!A:A,'CLV2'!F:F)</f>
        <v>3.DUMPLINGS</v>
      </c>
      <c r="AI3486" s="115" t="str">
        <f t="shared" si="8"/>
        <v>Pack</v>
      </c>
      <c r="AJ3486" s="116">
        <f t="shared" si="9"/>
        <v>1</v>
      </c>
      <c r="AK3486" s="117" t="str">
        <f t="array" ref="AK3486">XLOOKUP(F3486,'GIÁ'!A:A,'GIÁ'!D:D)</f>
        <v>39374.44</v>
      </c>
      <c r="AL3486" s="118">
        <f t="shared" si="10"/>
        <v>157497.76</v>
      </c>
      <c r="AM3486" s="118">
        <f t="shared" si="11"/>
        <v>0</v>
      </c>
      <c r="AN3486" s="119">
        <f t="shared" si="12"/>
        <v>0</v>
      </c>
      <c r="AO3486" s="118">
        <f t="shared" si="13"/>
        <v>157497.76</v>
      </c>
      <c r="AP3486" s="121">
        <f t="shared" si="14"/>
        <v>0</v>
      </c>
      <c r="AQ3486" s="122"/>
      <c r="AR3486" s="119"/>
    </row>
    <row r="3487" ht="22.5" customHeight="1">
      <c r="A3487" s="89">
        <v>46233.0</v>
      </c>
      <c r="B3487" s="90">
        <v>0.4270833333333333</v>
      </c>
      <c r="C3487" s="91" t="s">
        <v>1779</v>
      </c>
      <c r="D3487" s="129" t="str">
        <f t="array" ref="D3487">XLOOKUP(C3487,'DS ST'!A:A,'DS ST'!B:B)</f>
        <v>VPC</v>
      </c>
      <c r="E3487" s="94" t="str">
        <f t="array" ref="E3487">XLOOKUP($F3487,'GIÁ'!$A:$A,'GIÁ'!$E:$E)</f>
        <v>ĐÔNG</v>
      </c>
      <c r="F3487" s="94">
        <v>9.555894515624E12</v>
      </c>
      <c r="G3487" s="95" t="s">
        <v>3305</v>
      </c>
      <c r="H3487" s="95" t="s">
        <v>224</v>
      </c>
      <c r="I3487" s="96">
        <v>6.0</v>
      </c>
      <c r="J3487" s="96">
        <v>0.0</v>
      </c>
      <c r="K3487" s="98">
        <f t="shared" si="4"/>
        <v>6</v>
      </c>
      <c r="L3487" s="99" t="s">
        <v>7070</v>
      </c>
      <c r="M3487" s="100" t="s">
        <v>7071</v>
      </c>
      <c r="N3487" s="101" t="str">
        <f t="shared" si="139"/>
        <v>PT1590250-T0019555894515624</v>
      </c>
      <c r="O3487" s="128"/>
      <c r="P3487" s="100"/>
      <c r="Q3487" s="103">
        <f t="shared" si="166"/>
        <v>6</v>
      </c>
      <c r="R3487" s="161"/>
      <c r="S3487" s="105"/>
      <c r="T3487" s="106"/>
      <c r="U3487" s="107" t="s">
        <v>6556</v>
      </c>
      <c r="V3487" s="108" t="s">
        <v>756</v>
      </c>
      <c r="W3487" s="109" t="s">
        <v>1908</v>
      </c>
      <c r="X3487" s="110" t="str">
        <f t="shared" si="176"/>
        <v/>
      </c>
      <c r="Y3487" s="110" t="str">
        <f t="shared" si="183"/>
        <v/>
      </c>
      <c r="Z3487" s="109" t="s">
        <v>797</v>
      </c>
      <c r="AA3487" s="109" t="s">
        <v>802</v>
      </c>
      <c r="AB3487" s="106"/>
      <c r="AC3487" s="158"/>
      <c r="AD3487" s="160"/>
      <c r="AE3487" s="127"/>
      <c r="AF3487" s="113"/>
      <c r="AG3487" s="165" t="str">
        <f t="array" ref="AG3487">XLOOKUP(F3487,'CLV2'!A:A,'CLV2'!E:E)</f>
        <v>2.FROZEN FOODS</v>
      </c>
      <c r="AH3487" s="115" t="str">
        <f t="array" ref="AH3487">XLOOKUP(F3487,'CLV2'!A:A,'CLV2'!F:F)</f>
        <v>3.HOTPOT AND FRIED</v>
      </c>
      <c r="AI3487" s="115" t="str">
        <f t="shared" si="8"/>
        <v>Pack</v>
      </c>
      <c r="AJ3487" s="116">
        <f t="shared" si="9"/>
        <v>1</v>
      </c>
      <c r="AK3487" s="117" t="str">
        <f t="array" ref="AK3487">XLOOKUP(F3487,'GIÁ'!A:A,'GIÁ'!D:D)</f>
        <v>87761.05</v>
      </c>
      <c r="AL3487" s="118">
        <f t="shared" si="10"/>
        <v>526566.3</v>
      </c>
      <c r="AM3487" s="118">
        <f t="shared" si="11"/>
        <v>0</v>
      </c>
      <c r="AN3487" s="119">
        <f t="shared" si="12"/>
        <v>0</v>
      </c>
      <c r="AO3487" s="118">
        <f t="shared" si="13"/>
        <v>526566.3</v>
      </c>
      <c r="AP3487" s="121">
        <f t="shared" si="14"/>
        <v>0</v>
      </c>
      <c r="AQ3487" s="122"/>
      <c r="AR3487" s="119"/>
    </row>
    <row r="3488" ht="22.5" customHeight="1">
      <c r="A3488" s="89">
        <v>46233.0</v>
      </c>
      <c r="B3488" s="90">
        <v>0.4270833333333333</v>
      </c>
      <c r="C3488" s="91" t="s">
        <v>1779</v>
      </c>
      <c r="D3488" s="129" t="str">
        <f t="array" ref="D3488">XLOOKUP(C3488,'DS ST'!A:A,'DS ST'!B:B)</f>
        <v>VPC</v>
      </c>
      <c r="E3488" s="94" t="str">
        <f t="array" ref="E3488">XLOOKUP($F3488,'GIÁ'!$A:$A,'GIÁ'!$E:$E)</f>
        <v>ĐÔNG</v>
      </c>
      <c r="F3488" s="94">
        <v>8.934717264474E12</v>
      </c>
      <c r="G3488" s="95" t="s">
        <v>1717</v>
      </c>
      <c r="H3488" s="95" t="s">
        <v>224</v>
      </c>
      <c r="I3488" s="96">
        <v>4.0</v>
      </c>
      <c r="J3488" s="96">
        <v>0.0</v>
      </c>
      <c r="K3488" s="98">
        <f t="shared" si="4"/>
        <v>4</v>
      </c>
      <c r="L3488" s="99" t="s">
        <v>7070</v>
      </c>
      <c r="M3488" s="100" t="s">
        <v>7071</v>
      </c>
      <c r="N3488" s="101" t="str">
        <f t="shared" si="139"/>
        <v>PT1590250-T0018934717264474</v>
      </c>
      <c r="O3488" s="128"/>
      <c r="P3488" s="100"/>
      <c r="Q3488" s="103">
        <f t="shared" si="166"/>
        <v>4</v>
      </c>
      <c r="R3488" s="161"/>
      <c r="S3488" s="105"/>
      <c r="T3488" s="106"/>
      <c r="U3488" s="107" t="s">
        <v>6567</v>
      </c>
      <c r="V3488" s="108" t="s">
        <v>756</v>
      </c>
      <c r="W3488" s="109" t="s">
        <v>1908</v>
      </c>
      <c r="X3488" s="110" t="str">
        <f t="shared" si="176"/>
        <v/>
      </c>
      <c r="Y3488" s="110" t="str">
        <f t="shared" si="183"/>
        <v/>
      </c>
      <c r="Z3488" s="109" t="s">
        <v>797</v>
      </c>
      <c r="AA3488" s="109" t="s">
        <v>802</v>
      </c>
      <c r="AB3488" s="106"/>
      <c r="AC3488" s="158"/>
      <c r="AD3488" s="160"/>
      <c r="AE3488" s="127"/>
      <c r="AF3488" s="113"/>
      <c r="AG3488" s="165" t="str">
        <f t="array" ref="AG3488">XLOOKUP(F3488,'CLV2'!A:A,'CLV2'!E:E)</f>
        <v>2.FROZEN FOODS</v>
      </c>
      <c r="AH3488" s="115" t="str">
        <f t="array" ref="AH3488">XLOOKUP(F3488,'CLV2'!A:A,'CLV2'!F:F)</f>
        <v>3.HOTPOT AND FRIED</v>
      </c>
      <c r="AI3488" s="115" t="str">
        <f t="shared" si="8"/>
        <v>Pack</v>
      </c>
      <c r="AJ3488" s="116">
        <f t="shared" si="9"/>
        <v>1</v>
      </c>
      <c r="AK3488" s="117" t="str">
        <f t="array" ref="AK3488">XLOOKUP(F3488,'GIÁ'!A:A,'GIÁ'!D:D)</f>
        <v>45233.68</v>
      </c>
      <c r="AL3488" s="118">
        <f t="shared" si="10"/>
        <v>180934.72</v>
      </c>
      <c r="AM3488" s="118">
        <f t="shared" si="11"/>
        <v>0</v>
      </c>
      <c r="AN3488" s="119">
        <f t="shared" si="12"/>
        <v>0</v>
      </c>
      <c r="AO3488" s="118">
        <f t="shared" si="13"/>
        <v>180934.72</v>
      </c>
      <c r="AP3488" s="121">
        <f t="shared" si="14"/>
        <v>0</v>
      </c>
      <c r="AQ3488" s="122"/>
      <c r="AR3488" s="119"/>
    </row>
    <row r="3489" ht="22.5" customHeight="1">
      <c r="A3489" s="89">
        <v>46233.0</v>
      </c>
      <c r="B3489" s="90">
        <v>0.4270833333333333</v>
      </c>
      <c r="C3489" s="91" t="s">
        <v>1779</v>
      </c>
      <c r="D3489" s="129" t="str">
        <f t="array" ref="D3489">XLOOKUP(C3489,'DS ST'!A:A,'DS ST'!B:B)</f>
        <v>VPC</v>
      </c>
      <c r="E3489" s="94" t="str">
        <f t="array" ref="E3489">XLOOKUP($F3489,'GIÁ'!$A:$A,'GIÁ'!$E:$E)</f>
        <v>ĐÔNG</v>
      </c>
      <c r="F3489" s="94">
        <v>8.936220300274E12</v>
      </c>
      <c r="G3489" s="95" t="s">
        <v>2705</v>
      </c>
      <c r="H3489" s="95" t="s">
        <v>224</v>
      </c>
      <c r="I3489" s="96">
        <v>4.0</v>
      </c>
      <c r="J3489" s="96">
        <v>0.0</v>
      </c>
      <c r="K3489" s="98">
        <f t="shared" si="4"/>
        <v>4</v>
      </c>
      <c r="L3489" s="99" t="s">
        <v>7070</v>
      </c>
      <c r="M3489" s="100" t="s">
        <v>7071</v>
      </c>
      <c r="N3489" s="101" t="str">
        <f t="shared" si="139"/>
        <v>PT1590250-T0018936220300274</v>
      </c>
      <c r="O3489" s="128"/>
      <c r="P3489" s="100"/>
      <c r="Q3489" s="103">
        <f t="shared" si="166"/>
        <v>4</v>
      </c>
      <c r="R3489" s="161"/>
      <c r="S3489" s="105"/>
      <c r="T3489" s="106"/>
      <c r="U3489" s="107" t="s">
        <v>6578</v>
      </c>
      <c r="V3489" s="108" t="s">
        <v>756</v>
      </c>
      <c r="W3489" s="109" t="s">
        <v>1908</v>
      </c>
      <c r="X3489" s="110" t="str">
        <f t="shared" si="176"/>
        <v/>
      </c>
      <c r="Y3489" s="110" t="str">
        <f t="shared" si="183"/>
        <v/>
      </c>
      <c r="Z3489" s="109" t="s">
        <v>797</v>
      </c>
      <c r="AA3489" s="109" t="s">
        <v>802</v>
      </c>
      <c r="AB3489" s="106"/>
      <c r="AC3489" s="158"/>
      <c r="AD3489" s="160"/>
      <c r="AE3489" s="127"/>
      <c r="AF3489" s="113"/>
      <c r="AG3489" s="165" t="str">
        <f t="array" ref="AG3489">XLOOKUP(F3489,'CLV2'!A:A,'CLV2'!E:E)</f>
        <v>2.FROZEN FOODS</v>
      </c>
      <c r="AH3489" s="115" t="str">
        <f t="array" ref="AH3489">XLOOKUP(F3489,'CLV2'!A:A,'CLV2'!F:F)</f>
        <v>3.HOTPOT AND FRIED</v>
      </c>
      <c r="AI3489" s="115" t="str">
        <f t="shared" si="8"/>
        <v>Pack</v>
      </c>
      <c r="AJ3489" s="116">
        <f t="shared" si="9"/>
        <v>1</v>
      </c>
      <c r="AK3489" s="117" t="str">
        <f t="array" ref="AK3489">XLOOKUP(F3489,'GIÁ'!A:A,'GIÁ'!D:D)</f>
        <v>40500.00</v>
      </c>
      <c r="AL3489" s="118">
        <f t="shared" si="10"/>
        <v>162000</v>
      </c>
      <c r="AM3489" s="118">
        <f t="shared" si="11"/>
        <v>0</v>
      </c>
      <c r="AN3489" s="119">
        <f t="shared" si="12"/>
        <v>0</v>
      </c>
      <c r="AO3489" s="118">
        <f t="shared" si="13"/>
        <v>162000</v>
      </c>
      <c r="AP3489" s="121">
        <f t="shared" si="14"/>
        <v>0</v>
      </c>
      <c r="AQ3489" s="122"/>
      <c r="AR3489" s="119"/>
    </row>
    <row r="3490" ht="22.5" customHeight="1">
      <c r="A3490" s="89">
        <v>46233.0</v>
      </c>
      <c r="B3490" s="90">
        <v>0.4270833333333333</v>
      </c>
      <c r="C3490" s="91" t="s">
        <v>1779</v>
      </c>
      <c r="D3490" s="129" t="str">
        <f t="array" ref="D3490">XLOOKUP(C3490,'DS ST'!A:A,'DS ST'!B:B)</f>
        <v>VPC</v>
      </c>
      <c r="E3490" s="94" t="str">
        <f t="array" ref="E3490">XLOOKUP($F3490,'GIÁ'!$A:$A,'GIÁ'!$E:$E)</f>
        <v>ĐÔNG</v>
      </c>
      <c r="F3490" s="94">
        <v>8.938562334023E12</v>
      </c>
      <c r="G3490" s="95" t="s">
        <v>3181</v>
      </c>
      <c r="H3490" s="95" t="s">
        <v>57</v>
      </c>
      <c r="I3490" s="96">
        <v>4.0</v>
      </c>
      <c r="J3490" s="96">
        <v>0.0</v>
      </c>
      <c r="K3490" s="98">
        <f t="shared" si="4"/>
        <v>4</v>
      </c>
      <c r="L3490" s="99" t="s">
        <v>7070</v>
      </c>
      <c r="M3490" s="100" t="s">
        <v>7071</v>
      </c>
      <c r="N3490" s="101" t="str">
        <f t="shared" si="139"/>
        <v>PT1590250-T0018938562334023</v>
      </c>
      <c r="O3490" s="128"/>
      <c r="P3490" s="100"/>
      <c r="Q3490" s="103">
        <f t="shared" si="166"/>
        <v>4</v>
      </c>
      <c r="R3490" s="161"/>
      <c r="S3490" s="105"/>
      <c r="T3490" s="106"/>
      <c r="U3490" s="107" t="s">
        <v>6555</v>
      </c>
      <c r="V3490" s="108" t="s">
        <v>756</v>
      </c>
      <c r="W3490" s="109" t="s">
        <v>1908</v>
      </c>
      <c r="X3490" s="110" t="str">
        <f t="shared" si="176"/>
        <v/>
      </c>
      <c r="Y3490" s="110" t="str">
        <f t="shared" si="183"/>
        <v/>
      </c>
      <c r="Z3490" s="109" t="s">
        <v>797</v>
      </c>
      <c r="AA3490" s="109" t="s">
        <v>802</v>
      </c>
      <c r="AB3490" s="106"/>
      <c r="AC3490" s="158"/>
      <c r="AD3490" s="160"/>
      <c r="AE3490" s="127"/>
      <c r="AF3490" s="113"/>
      <c r="AG3490" s="165" t="str">
        <f t="array" ref="AG3490">XLOOKUP(F3490,'CLV2'!A:A,'CLV2'!E:E)</f>
        <v>2.FROZEN FOODS</v>
      </c>
      <c r="AH3490" s="115" t="str">
        <f t="array" ref="AH3490">XLOOKUP(F3490,'CLV2'!A:A,'CLV2'!F:F)</f>
        <v>3.PIZZA - READY MEALS</v>
      </c>
      <c r="AI3490" s="115" t="str">
        <f t="shared" si="8"/>
        <v>Pack</v>
      </c>
      <c r="AJ3490" s="116">
        <f t="shared" si="9"/>
        <v>1</v>
      </c>
      <c r="AK3490" s="117" t="str">
        <f t="array" ref="AK3490">XLOOKUP(F3490,'GIÁ'!A:A,'GIÁ'!D:D)</f>
        <v>43635.50</v>
      </c>
      <c r="AL3490" s="118">
        <f t="shared" si="10"/>
        <v>174542</v>
      </c>
      <c r="AM3490" s="118">
        <f t="shared" si="11"/>
        <v>0</v>
      </c>
      <c r="AN3490" s="119">
        <f t="shared" si="12"/>
        <v>0</v>
      </c>
      <c r="AO3490" s="118">
        <f t="shared" si="13"/>
        <v>174542</v>
      </c>
      <c r="AP3490" s="121">
        <f t="shared" si="14"/>
        <v>0</v>
      </c>
      <c r="AQ3490" s="122"/>
      <c r="AR3490" s="119"/>
    </row>
    <row r="3491" ht="22.5" customHeight="1">
      <c r="A3491" s="89">
        <v>46233.0</v>
      </c>
      <c r="B3491" s="90">
        <v>0.4270833333333333</v>
      </c>
      <c r="C3491" s="91" t="s">
        <v>1779</v>
      </c>
      <c r="D3491" s="129" t="str">
        <f t="array" ref="D3491">XLOOKUP(C3491,'DS ST'!A:A,'DS ST'!B:B)</f>
        <v>VPC</v>
      </c>
      <c r="E3491" s="94" t="str">
        <f t="array" ref="E3491">XLOOKUP($F3491,'GIÁ'!$A:$A,'GIÁ'!$E:$E)</f>
        <v>ĐÔNG</v>
      </c>
      <c r="F3491" s="94">
        <v>8.93623909005E12</v>
      </c>
      <c r="G3491" s="95" t="s">
        <v>2717</v>
      </c>
      <c r="H3491" s="95" t="s">
        <v>75</v>
      </c>
      <c r="I3491" s="96">
        <v>6.0</v>
      </c>
      <c r="J3491" s="96">
        <v>0.0</v>
      </c>
      <c r="K3491" s="98">
        <f t="shared" si="4"/>
        <v>6</v>
      </c>
      <c r="L3491" s="99" t="s">
        <v>7070</v>
      </c>
      <c r="M3491" s="100" t="s">
        <v>7071</v>
      </c>
      <c r="N3491" s="101" t="str">
        <f t="shared" si="139"/>
        <v>PT1590250-T0018936239090050</v>
      </c>
      <c r="O3491" s="128"/>
      <c r="P3491" s="100"/>
      <c r="Q3491" s="103">
        <f t="shared" si="166"/>
        <v>6</v>
      </c>
      <c r="R3491" s="161"/>
      <c r="S3491" s="105"/>
      <c r="T3491" s="106"/>
      <c r="U3491" s="107" t="s">
        <v>6538</v>
      </c>
      <c r="V3491" s="108" t="s">
        <v>756</v>
      </c>
      <c r="W3491" s="109" t="s">
        <v>1908</v>
      </c>
      <c r="X3491" s="110" t="str">
        <f t="shared" si="176"/>
        <v/>
      </c>
      <c r="Y3491" s="110" t="str">
        <f t="shared" si="183"/>
        <v/>
      </c>
      <c r="Z3491" s="109" t="s">
        <v>797</v>
      </c>
      <c r="AA3491" s="109" t="s">
        <v>802</v>
      </c>
      <c r="AB3491" s="106"/>
      <c r="AC3491" s="158"/>
      <c r="AD3491" s="160"/>
      <c r="AE3491" s="127"/>
      <c r="AF3491" s="113"/>
      <c r="AG3491" s="165" t="str">
        <f t="array" ref="AG3491">XLOOKUP(F3491,'CLV2'!A:A,'CLV2'!E:E)</f>
        <v>2.MEAT</v>
      </c>
      <c r="AH3491" s="115" t="str">
        <f t="array" ref="AH3491">XLOOKUP(F3491,'CLV2'!A:A,'CLV2'!F:F)</f>
        <v>3.FROZEN MEAT</v>
      </c>
      <c r="AI3491" s="115" t="str">
        <f t="shared" si="8"/>
        <v>Pack</v>
      </c>
      <c r="AJ3491" s="116">
        <f t="shared" si="9"/>
        <v>1</v>
      </c>
      <c r="AK3491" s="117" t="str">
        <f t="array" ref="AK3491">XLOOKUP(F3491,'GIÁ'!A:A,'GIÁ'!D:D)</f>
        <v>118354.38</v>
      </c>
      <c r="AL3491" s="118">
        <f t="shared" si="10"/>
        <v>710126.28</v>
      </c>
      <c r="AM3491" s="118">
        <f t="shared" si="11"/>
        <v>0</v>
      </c>
      <c r="AN3491" s="119">
        <f t="shared" si="12"/>
        <v>0</v>
      </c>
      <c r="AO3491" s="118">
        <f t="shared" si="13"/>
        <v>710126.28</v>
      </c>
      <c r="AP3491" s="121">
        <f t="shared" si="14"/>
        <v>0</v>
      </c>
      <c r="AQ3491" s="122"/>
      <c r="AR3491" s="119"/>
    </row>
    <row r="3492" ht="22.5" customHeight="1">
      <c r="A3492" s="89">
        <v>46233.0</v>
      </c>
      <c r="B3492" s="90">
        <v>0.4270833333333333</v>
      </c>
      <c r="C3492" s="91" t="s">
        <v>1779</v>
      </c>
      <c r="D3492" s="129" t="str">
        <f t="array" ref="D3492">XLOOKUP(C3492,'DS ST'!A:A,'DS ST'!B:B)</f>
        <v>VPC</v>
      </c>
      <c r="E3492" s="94" t="str">
        <f t="array" ref="E3492">XLOOKUP($F3492,'GIÁ'!$A:$A,'GIÁ'!$E:$E)</f>
        <v>ĐÔNG</v>
      </c>
      <c r="F3492" s="94">
        <v>8.936190860716E12</v>
      </c>
      <c r="G3492" s="95" t="s">
        <v>2610</v>
      </c>
      <c r="H3492" s="95" t="s">
        <v>93</v>
      </c>
      <c r="I3492" s="96">
        <v>5.0</v>
      </c>
      <c r="J3492" s="96">
        <v>0.0</v>
      </c>
      <c r="K3492" s="98">
        <f t="shared" si="4"/>
        <v>5</v>
      </c>
      <c r="L3492" s="99" t="s">
        <v>7070</v>
      </c>
      <c r="M3492" s="100" t="s">
        <v>7071</v>
      </c>
      <c r="N3492" s="101" t="str">
        <f t="shared" si="139"/>
        <v>PT1590250-T0018936190860716</v>
      </c>
      <c r="O3492" s="128"/>
      <c r="P3492" s="100"/>
      <c r="Q3492" s="103">
        <f t="shared" si="166"/>
        <v>5</v>
      </c>
      <c r="R3492" s="161"/>
      <c r="S3492" s="105"/>
      <c r="T3492" s="106"/>
      <c r="U3492" s="107" t="s">
        <v>6539</v>
      </c>
      <c r="V3492" s="108" t="s">
        <v>756</v>
      </c>
      <c r="W3492" s="109" t="s">
        <v>1908</v>
      </c>
      <c r="X3492" s="110" t="str">
        <f t="shared" si="176"/>
        <v/>
      </c>
      <c r="Y3492" s="110" t="str">
        <f t="shared" si="183"/>
        <v/>
      </c>
      <c r="Z3492" s="109" t="s">
        <v>797</v>
      </c>
      <c r="AA3492" s="109" t="s">
        <v>802</v>
      </c>
      <c r="AB3492" s="106"/>
      <c r="AC3492" s="158"/>
      <c r="AD3492" s="160"/>
      <c r="AE3492" s="127"/>
      <c r="AF3492" s="113"/>
      <c r="AG3492" s="165" t="str">
        <f t="array" ref="AG3492">XLOOKUP(F3492,'CLV2'!A:A,'CLV2'!E:E)</f>
        <v>2.MEAT</v>
      </c>
      <c r="AH3492" s="115" t="str">
        <f t="array" ref="AH3492">XLOOKUP(F3492,'CLV2'!A:A,'CLV2'!F:F)</f>
        <v>3.FROZEN MEAT</v>
      </c>
      <c r="AI3492" s="115" t="str">
        <f t="shared" si="8"/>
        <v>Pack</v>
      </c>
      <c r="AJ3492" s="116">
        <f t="shared" si="9"/>
        <v>1</v>
      </c>
      <c r="AK3492" s="117" t="str">
        <f t="array" ref="AK3492">XLOOKUP(F3492,'GIÁ'!A:A,'GIÁ'!D:D)</f>
        <v>49176.27</v>
      </c>
      <c r="AL3492" s="118">
        <f t="shared" si="10"/>
        <v>245881.35</v>
      </c>
      <c r="AM3492" s="118">
        <f t="shared" si="11"/>
        <v>0</v>
      </c>
      <c r="AN3492" s="119">
        <f t="shared" si="12"/>
        <v>0</v>
      </c>
      <c r="AO3492" s="118">
        <f t="shared" si="13"/>
        <v>245881.35</v>
      </c>
      <c r="AP3492" s="121">
        <f t="shared" si="14"/>
        <v>0</v>
      </c>
      <c r="AQ3492" s="122"/>
      <c r="AR3492" s="119"/>
    </row>
    <row r="3493" ht="22.5" customHeight="1">
      <c r="A3493" s="89">
        <v>46233.0</v>
      </c>
      <c r="B3493" s="90">
        <v>0.4270833333333333</v>
      </c>
      <c r="C3493" s="91" t="s">
        <v>1779</v>
      </c>
      <c r="D3493" s="129" t="str">
        <f t="array" ref="D3493">XLOOKUP(C3493,'DS ST'!A:A,'DS ST'!B:B)</f>
        <v>VPC</v>
      </c>
      <c r="E3493" s="94" t="str">
        <f t="array" ref="E3493">XLOOKUP($F3493,'GIÁ'!$A:$A,'GIÁ'!$E:$E)</f>
        <v>ĐÔNG</v>
      </c>
      <c r="F3493" s="94">
        <v>8.938535604238E12</v>
      </c>
      <c r="G3493" s="95" t="s">
        <v>3058</v>
      </c>
      <c r="H3493" s="95" t="s">
        <v>787</v>
      </c>
      <c r="I3493" s="96">
        <v>4.0</v>
      </c>
      <c r="J3493" s="96">
        <v>0.0</v>
      </c>
      <c r="K3493" s="98">
        <f t="shared" si="4"/>
        <v>4</v>
      </c>
      <c r="L3493" s="99" t="s">
        <v>7070</v>
      </c>
      <c r="M3493" s="100" t="s">
        <v>7071</v>
      </c>
      <c r="N3493" s="101" t="str">
        <f t="shared" si="139"/>
        <v>PT1590250-T0018938535604238</v>
      </c>
      <c r="O3493" s="128"/>
      <c r="P3493" s="100"/>
      <c r="Q3493" s="103">
        <f t="shared" si="166"/>
        <v>4</v>
      </c>
      <c r="R3493" s="161"/>
      <c r="S3493" s="105"/>
      <c r="T3493" s="106"/>
      <c r="U3493" s="107" t="s">
        <v>6557</v>
      </c>
      <c r="V3493" s="108" t="s">
        <v>756</v>
      </c>
      <c r="W3493" s="109" t="s">
        <v>1908</v>
      </c>
      <c r="X3493" s="110" t="str">
        <f t="shared" si="176"/>
        <v/>
      </c>
      <c r="Y3493" s="110" t="str">
        <f t="shared" si="183"/>
        <v/>
      </c>
      <c r="Z3493" s="109" t="s">
        <v>797</v>
      </c>
      <c r="AA3493" s="109" t="s">
        <v>802</v>
      </c>
      <c r="AB3493" s="106"/>
      <c r="AC3493" s="158"/>
      <c r="AD3493" s="160"/>
      <c r="AE3493" s="127"/>
      <c r="AF3493" s="113"/>
      <c r="AG3493" s="165" t="str">
        <f t="array" ref="AG3493">XLOOKUP(F3493,'CLV2'!A:A,'CLV2'!E:E)</f>
        <v>2.FISH AND SEAFOOD</v>
      </c>
      <c r="AH3493" s="115" t="str">
        <f t="array" ref="AH3493">XLOOKUP(F3493,'CLV2'!A:A,'CLV2'!F:F)</f>
        <v>3.FROZEN FISH AND SEAFOOD</v>
      </c>
      <c r="AI3493" s="115" t="str">
        <f t="shared" si="8"/>
        <v>Pack</v>
      </c>
      <c r="AJ3493" s="116">
        <f t="shared" si="9"/>
        <v>1</v>
      </c>
      <c r="AK3493" s="117" t="str">
        <f t="array" ref="AK3493">XLOOKUP(F3493,'GIÁ'!A:A,'GIÁ'!D:D)</f>
        <v>71175.79</v>
      </c>
      <c r="AL3493" s="118">
        <f t="shared" si="10"/>
        <v>284703.16</v>
      </c>
      <c r="AM3493" s="118">
        <f t="shared" si="11"/>
        <v>0</v>
      </c>
      <c r="AN3493" s="119">
        <f t="shared" si="12"/>
        <v>0</v>
      </c>
      <c r="AO3493" s="118">
        <f t="shared" si="13"/>
        <v>284703.16</v>
      </c>
      <c r="AP3493" s="121">
        <f t="shared" si="14"/>
        <v>0</v>
      </c>
      <c r="AQ3493" s="122"/>
      <c r="AR3493" s="119"/>
    </row>
    <row r="3494" ht="22.5" customHeight="1">
      <c r="A3494" s="89">
        <v>46233.0</v>
      </c>
      <c r="B3494" s="90">
        <v>0.4270833333333333</v>
      </c>
      <c r="C3494" s="91" t="s">
        <v>1779</v>
      </c>
      <c r="D3494" s="129" t="str">
        <f t="array" ref="D3494">XLOOKUP(C3494,'DS ST'!A:A,'DS ST'!B:B)</f>
        <v>VPC</v>
      </c>
      <c r="E3494" s="94" t="str">
        <f t="array" ref="E3494">XLOOKUP($F3494,'GIÁ'!$A:$A,'GIÁ'!$E:$E)</f>
        <v>ĐÔNG</v>
      </c>
      <c r="F3494" s="94">
        <v>8.938535604047E12</v>
      </c>
      <c r="G3494" s="95" t="s">
        <v>3054</v>
      </c>
      <c r="H3494" s="95" t="s">
        <v>787</v>
      </c>
      <c r="I3494" s="96">
        <v>3.0</v>
      </c>
      <c r="J3494" s="96">
        <v>0.0</v>
      </c>
      <c r="K3494" s="98">
        <f t="shared" si="4"/>
        <v>3</v>
      </c>
      <c r="L3494" s="99" t="s">
        <v>7070</v>
      </c>
      <c r="M3494" s="100" t="s">
        <v>7071</v>
      </c>
      <c r="N3494" s="101" t="str">
        <f t="shared" si="139"/>
        <v>PT1590250-T0018938535604047</v>
      </c>
      <c r="O3494" s="128"/>
      <c r="P3494" s="100"/>
      <c r="Q3494" s="103">
        <f t="shared" si="166"/>
        <v>3</v>
      </c>
      <c r="R3494" s="161"/>
      <c r="S3494" s="105"/>
      <c r="T3494" s="106"/>
      <c r="U3494" s="107" t="s">
        <v>6541</v>
      </c>
      <c r="V3494" s="108" t="s">
        <v>756</v>
      </c>
      <c r="W3494" s="109" t="s">
        <v>1908</v>
      </c>
      <c r="X3494" s="110" t="str">
        <f t="shared" si="176"/>
        <v/>
      </c>
      <c r="Y3494" s="110" t="str">
        <f t="shared" si="183"/>
        <v/>
      </c>
      <c r="Z3494" s="109" t="s">
        <v>797</v>
      </c>
      <c r="AA3494" s="109" t="s">
        <v>802</v>
      </c>
      <c r="AB3494" s="106"/>
      <c r="AC3494" s="158"/>
      <c r="AD3494" s="160"/>
      <c r="AE3494" s="127"/>
      <c r="AF3494" s="113"/>
      <c r="AG3494" s="165" t="str">
        <f t="array" ref="AG3494">XLOOKUP(F3494,'CLV2'!A:A,'CLV2'!E:E)</f>
        <v>2.FISH AND SEAFOOD</v>
      </c>
      <c r="AH3494" s="115" t="str">
        <f t="array" ref="AH3494">XLOOKUP(F3494,'CLV2'!A:A,'CLV2'!F:F)</f>
        <v>3.FROZEN FISH AND SEAFOOD</v>
      </c>
      <c r="AI3494" s="115" t="str">
        <f t="shared" si="8"/>
        <v>Pack</v>
      </c>
      <c r="AJ3494" s="116">
        <f t="shared" si="9"/>
        <v>1</v>
      </c>
      <c r="AK3494" s="117" t="str">
        <f t="array" ref="AK3494">XLOOKUP(F3494,'GIÁ'!A:A,'GIÁ'!D:D)</f>
        <v>48011.15</v>
      </c>
      <c r="AL3494" s="118">
        <f t="shared" si="10"/>
        <v>144033.45</v>
      </c>
      <c r="AM3494" s="118">
        <f t="shared" si="11"/>
        <v>0</v>
      </c>
      <c r="AN3494" s="119">
        <f t="shared" si="12"/>
        <v>0</v>
      </c>
      <c r="AO3494" s="118">
        <f t="shared" si="13"/>
        <v>144033.45</v>
      </c>
      <c r="AP3494" s="121">
        <f t="shared" si="14"/>
        <v>0</v>
      </c>
      <c r="AQ3494" s="122"/>
      <c r="AR3494" s="119"/>
    </row>
    <row r="3495" ht="22.5" customHeight="1">
      <c r="A3495" s="89">
        <v>46233.0</v>
      </c>
      <c r="B3495" s="90">
        <v>0.4270833333333333</v>
      </c>
      <c r="C3495" s="91" t="s">
        <v>1779</v>
      </c>
      <c r="D3495" s="129" t="str">
        <f t="array" ref="D3495">XLOOKUP(C3495,'DS ST'!A:A,'DS ST'!B:B)</f>
        <v>VPC</v>
      </c>
      <c r="E3495" s="94" t="str">
        <f t="array" ref="E3495">XLOOKUP($F3495,'GIÁ'!$A:$A,'GIÁ'!$E:$E)</f>
        <v>ĐÔNG</v>
      </c>
      <c r="F3495" s="94">
        <v>8.936187610089E12</v>
      </c>
      <c r="G3495" s="95" t="s">
        <v>2590</v>
      </c>
      <c r="H3495" s="95" t="s">
        <v>224</v>
      </c>
      <c r="I3495" s="96">
        <v>4.0</v>
      </c>
      <c r="J3495" s="96">
        <v>0.0</v>
      </c>
      <c r="K3495" s="98">
        <f t="shared" si="4"/>
        <v>4</v>
      </c>
      <c r="L3495" s="99" t="s">
        <v>7070</v>
      </c>
      <c r="M3495" s="100" t="s">
        <v>7071</v>
      </c>
      <c r="N3495" s="101" t="str">
        <f t="shared" si="139"/>
        <v>PT1590250-T0018936187610089</v>
      </c>
      <c r="O3495" s="128"/>
      <c r="P3495" s="100"/>
      <c r="Q3495" s="103">
        <f t="shared" si="166"/>
        <v>4</v>
      </c>
      <c r="R3495" s="161"/>
      <c r="S3495" s="105"/>
      <c r="T3495" s="106"/>
      <c r="U3495" s="107" t="s">
        <v>6532</v>
      </c>
      <c r="V3495" s="108" t="s">
        <v>756</v>
      </c>
      <c r="W3495" s="109" t="s">
        <v>1908</v>
      </c>
      <c r="X3495" s="110" t="str">
        <f t="shared" si="176"/>
        <v/>
      </c>
      <c r="Y3495" s="110" t="str">
        <f t="shared" si="183"/>
        <v/>
      </c>
      <c r="Z3495" s="109" t="s">
        <v>797</v>
      </c>
      <c r="AA3495" s="109" t="s">
        <v>802</v>
      </c>
      <c r="AB3495" s="106"/>
      <c r="AC3495" s="158"/>
      <c r="AD3495" s="160"/>
      <c r="AE3495" s="127"/>
      <c r="AF3495" s="113"/>
      <c r="AG3495" s="165" t="str">
        <f t="array" ref="AG3495">XLOOKUP(F3495,'CLV2'!A:A,'CLV2'!E:E)</f>
        <v>2.FISH AND SEAFOOD</v>
      </c>
      <c r="AH3495" s="115" t="str">
        <f t="array" ref="AH3495">XLOOKUP(F3495,'CLV2'!A:A,'CLV2'!F:F)</f>
        <v>3.FROZEN FISH AND SEAFOOD</v>
      </c>
      <c r="AI3495" s="115" t="str">
        <f t="shared" si="8"/>
        <v>Pack</v>
      </c>
      <c r="AJ3495" s="116">
        <f t="shared" si="9"/>
        <v>1</v>
      </c>
      <c r="AK3495" s="117" t="str">
        <f t="array" ref="AK3495">XLOOKUP(F3495,'GIÁ'!A:A,'GIÁ'!D:D)</f>
        <v>73948.55</v>
      </c>
      <c r="AL3495" s="118">
        <f t="shared" si="10"/>
        <v>295794.2</v>
      </c>
      <c r="AM3495" s="118">
        <f t="shared" si="11"/>
        <v>0</v>
      </c>
      <c r="AN3495" s="119">
        <f t="shared" si="12"/>
        <v>0</v>
      </c>
      <c r="AO3495" s="118">
        <f t="shared" si="13"/>
        <v>295794.2</v>
      </c>
      <c r="AP3495" s="121">
        <f t="shared" si="14"/>
        <v>0</v>
      </c>
      <c r="AQ3495" s="122"/>
      <c r="AR3495" s="119"/>
    </row>
    <row r="3496" ht="22.5" customHeight="1">
      <c r="A3496" s="89">
        <v>46233.0</v>
      </c>
      <c r="B3496" s="90">
        <v>0.4270833333333333</v>
      </c>
      <c r="C3496" s="91" t="s">
        <v>1779</v>
      </c>
      <c r="D3496" s="129" t="str">
        <f t="array" ref="D3496">XLOOKUP(C3496,'DS ST'!A:A,'DS ST'!B:B)</f>
        <v>VPC</v>
      </c>
      <c r="E3496" s="94" t="str">
        <f t="array" ref="E3496">XLOOKUP($F3496,'GIÁ'!$A:$A,'GIÁ'!$E:$E)</f>
        <v>ĐÔNG</v>
      </c>
      <c r="F3496" s="94">
        <v>8.938535604597E12</v>
      </c>
      <c r="G3496" s="95" t="s">
        <v>3063</v>
      </c>
      <c r="H3496" s="95" t="s">
        <v>93</v>
      </c>
      <c r="I3496" s="96">
        <v>4.0</v>
      </c>
      <c r="J3496" s="96">
        <v>0.0</v>
      </c>
      <c r="K3496" s="98">
        <f t="shared" si="4"/>
        <v>4</v>
      </c>
      <c r="L3496" s="99" t="s">
        <v>7070</v>
      </c>
      <c r="M3496" s="100" t="s">
        <v>7071</v>
      </c>
      <c r="N3496" s="101" t="str">
        <f t="shared" si="139"/>
        <v>PT1590250-T0018938535604597</v>
      </c>
      <c r="O3496" s="128"/>
      <c r="P3496" s="100"/>
      <c r="Q3496" s="103">
        <f t="shared" si="166"/>
        <v>4</v>
      </c>
      <c r="R3496" s="161"/>
      <c r="S3496" s="105"/>
      <c r="T3496" s="106"/>
      <c r="U3496" s="107" t="s">
        <v>6542</v>
      </c>
      <c r="V3496" s="108" t="s">
        <v>756</v>
      </c>
      <c r="W3496" s="109" t="s">
        <v>1908</v>
      </c>
      <c r="X3496" s="110" t="str">
        <f t="shared" si="176"/>
        <v/>
      </c>
      <c r="Y3496" s="110" t="str">
        <f t="shared" si="183"/>
        <v/>
      </c>
      <c r="Z3496" s="109" t="s">
        <v>797</v>
      </c>
      <c r="AA3496" s="109" t="s">
        <v>802</v>
      </c>
      <c r="AB3496" s="106"/>
      <c r="AC3496" s="158"/>
      <c r="AD3496" s="160"/>
      <c r="AE3496" s="127"/>
      <c r="AF3496" s="113"/>
      <c r="AG3496" s="165" t="str">
        <f t="array" ref="AG3496">XLOOKUP(F3496,'CLV2'!A:A,'CLV2'!E:E)</f>
        <v>2.FISH AND SEAFOOD</v>
      </c>
      <c r="AH3496" s="115" t="str">
        <f t="array" ref="AH3496">XLOOKUP(F3496,'CLV2'!A:A,'CLV2'!F:F)</f>
        <v>3.FROZEN FISH AND SEAFOOD</v>
      </c>
      <c r="AI3496" s="115" t="str">
        <f t="shared" si="8"/>
        <v>Pack</v>
      </c>
      <c r="AJ3496" s="116">
        <f t="shared" si="9"/>
        <v>1</v>
      </c>
      <c r="AK3496" s="117" t="str">
        <f t="array" ref="AK3496">XLOOKUP(F3496,'GIÁ'!A:A,'GIÁ'!D:D)</f>
        <v>54841.46</v>
      </c>
      <c r="AL3496" s="118">
        <f t="shared" si="10"/>
        <v>219365.84</v>
      </c>
      <c r="AM3496" s="118">
        <f t="shared" si="11"/>
        <v>0</v>
      </c>
      <c r="AN3496" s="119">
        <f t="shared" si="12"/>
        <v>0</v>
      </c>
      <c r="AO3496" s="118">
        <f t="shared" si="13"/>
        <v>219365.84</v>
      </c>
      <c r="AP3496" s="121">
        <f t="shared" si="14"/>
        <v>0</v>
      </c>
      <c r="AQ3496" s="122"/>
      <c r="AR3496" s="119"/>
    </row>
    <row r="3497" ht="22.5" customHeight="1">
      <c r="A3497" s="89">
        <v>46233.0</v>
      </c>
      <c r="B3497" s="90">
        <v>0.4270833333333333</v>
      </c>
      <c r="C3497" s="91" t="s">
        <v>1779</v>
      </c>
      <c r="D3497" s="129" t="str">
        <f t="array" ref="D3497">XLOOKUP(C3497,'DS ST'!A:A,'DS ST'!B:B)</f>
        <v>VPC</v>
      </c>
      <c r="E3497" s="94" t="str">
        <f t="array" ref="E3497">XLOOKUP($F3497,'GIÁ'!$A:$A,'GIÁ'!$E:$E)</f>
        <v>ĐÔNG</v>
      </c>
      <c r="F3497" s="94">
        <v>8.938559140026E12</v>
      </c>
      <c r="G3497" s="95" t="s">
        <v>3177</v>
      </c>
      <c r="H3497" s="95" t="s">
        <v>57</v>
      </c>
      <c r="I3497" s="96">
        <v>10.0</v>
      </c>
      <c r="J3497" s="96">
        <v>0.0</v>
      </c>
      <c r="K3497" s="98">
        <f t="shared" si="4"/>
        <v>10</v>
      </c>
      <c r="L3497" s="99" t="s">
        <v>7070</v>
      </c>
      <c r="M3497" s="100" t="s">
        <v>7071</v>
      </c>
      <c r="N3497" s="101" t="str">
        <f t="shared" si="139"/>
        <v>PT1590250-T0018938559140026</v>
      </c>
      <c r="O3497" s="128"/>
      <c r="P3497" s="100"/>
      <c r="Q3497" s="103">
        <f t="shared" si="166"/>
        <v>10</v>
      </c>
      <c r="R3497" s="161"/>
      <c r="S3497" s="105"/>
      <c r="T3497" s="106"/>
      <c r="U3497" s="107" t="s">
        <v>6544</v>
      </c>
      <c r="V3497" s="108" t="s">
        <v>756</v>
      </c>
      <c r="W3497" s="109" t="s">
        <v>1908</v>
      </c>
      <c r="X3497" s="110" t="str">
        <f t="shared" si="176"/>
        <v/>
      </c>
      <c r="Y3497" s="110" t="str">
        <f t="shared" si="183"/>
        <v/>
      </c>
      <c r="Z3497" s="109" t="s">
        <v>797</v>
      </c>
      <c r="AA3497" s="109" t="s">
        <v>802</v>
      </c>
      <c r="AB3497" s="106"/>
      <c r="AC3497" s="158"/>
      <c r="AD3497" s="160"/>
      <c r="AE3497" s="127"/>
      <c r="AF3497" s="113"/>
      <c r="AG3497" s="165" t="str">
        <f t="array" ref="AG3497">XLOOKUP(F3497,'CLV2'!A:A,'CLV2'!E:E)</f>
        <v>2.MEAT</v>
      </c>
      <c r="AH3497" s="115" t="str">
        <f t="array" ref="AH3497">XLOOKUP(F3497,'CLV2'!A:A,'CLV2'!F:F)</f>
        <v>3.FROZEN MEAT</v>
      </c>
      <c r="AI3497" s="115" t="str">
        <f t="shared" si="8"/>
        <v>Pack</v>
      </c>
      <c r="AJ3497" s="116">
        <f t="shared" si="9"/>
        <v>1</v>
      </c>
      <c r="AK3497" s="117" t="str">
        <f t="array" ref="AK3497">XLOOKUP(F3497,'GIÁ'!A:A,'GIÁ'!D:D)</f>
        <v>122581.24</v>
      </c>
      <c r="AL3497" s="118">
        <f t="shared" si="10"/>
        <v>1225812.4</v>
      </c>
      <c r="AM3497" s="118">
        <f t="shared" si="11"/>
        <v>0</v>
      </c>
      <c r="AN3497" s="119">
        <f t="shared" si="12"/>
        <v>0</v>
      </c>
      <c r="AO3497" s="118">
        <f t="shared" si="13"/>
        <v>1225812.4</v>
      </c>
      <c r="AP3497" s="121">
        <f t="shared" si="14"/>
        <v>0</v>
      </c>
      <c r="AQ3497" s="122"/>
      <c r="AR3497" s="119"/>
    </row>
    <row r="3498" ht="22.5" customHeight="1">
      <c r="A3498" s="89">
        <v>46233.0</v>
      </c>
      <c r="B3498" s="90">
        <v>0.4270833333333333</v>
      </c>
      <c r="C3498" s="91" t="s">
        <v>1779</v>
      </c>
      <c r="D3498" s="129" t="str">
        <f t="array" ref="D3498">XLOOKUP(C3498,'DS ST'!A:A,'DS ST'!B:B)</f>
        <v>VPC</v>
      </c>
      <c r="E3498" s="94" t="str">
        <f t="array" ref="E3498">XLOOKUP($F3498,'GIÁ'!$A:$A,'GIÁ'!$E:$E)</f>
        <v>ĐÔNG</v>
      </c>
      <c r="F3498" s="94">
        <v>8.936187610423E12</v>
      </c>
      <c r="G3498" s="95" t="s">
        <v>2596</v>
      </c>
      <c r="H3498" s="95" t="s">
        <v>224</v>
      </c>
      <c r="I3498" s="96">
        <v>2.0</v>
      </c>
      <c r="J3498" s="96">
        <v>0.0</v>
      </c>
      <c r="K3498" s="98">
        <f t="shared" si="4"/>
        <v>2</v>
      </c>
      <c r="L3498" s="99" t="s">
        <v>7070</v>
      </c>
      <c r="M3498" s="100" t="s">
        <v>7071</v>
      </c>
      <c r="N3498" s="101" t="str">
        <f t="shared" si="139"/>
        <v>PT1590250-T0018936187610423</v>
      </c>
      <c r="O3498" s="128"/>
      <c r="P3498" s="100"/>
      <c r="Q3498" s="103">
        <f t="shared" si="166"/>
        <v>2</v>
      </c>
      <c r="R3498" s="161"/>
      <c r="S3498" s="105"/>
      <c r="T3498" s="106"/>
      <c r="U3498" s="107" t="s">
        <v>6569</v>
      </c>
      <c r="V3498" s="108" t="s">
        <v>756</v>
      </c>
      <c r="W3498" s="109" t="s">
        <v>1908</v>
      </c>
      <c r="X3498" s="110" t="str">
        <f t="shared" si="176"/>
        <v/>
      </c>
      <c r="Y3498" s="110" t="str">
        <f t="shared" si="183"/>
        <v/>
      </c>
      <c r="Z3498" s="109" t="s">
        <v>797</v>
      </c>
      <c r="AA3498" s="109" t="s">
        <v>802</v>
      </c>
      <c r="AB3498" s="106"/>
      <c r="AC3498" s="158"/>
      <c r="AD3498" s="160"/>
      <c r="AE3498" s="127"/>
      <c r="AF3498" s="113"/>
      <c r="AG3498" s="165" t="str">
        <f t="array" ref="AG3498">XLOOKUP(F3498,'CLV2'!A:A,'CLV2'!E:E)</f>
        <v>2.FISH AND SEAFOOD</v>
      </c>
      <c r="AH3498" s="115" t="str">
        <f t="array" ref="AH3498">XLOOKUP(F3498,'CLV2'!A:A,'CLV2'!F:F)</f>
        <v>3.FROZEN FISH AND SEAFOOD</v>
      </c>
      <c r="AI3498" s="115" t="str">
        <f t="shared" si="8"/>
        <v>Pack</v>
      </c>
      <c r="AJ3498" s="116">
        <f t="shared" si="9"/>
        <v>1</v>
      </c>
      <c r="AK3498" s="117" t="str">
        <f t="array" ref="AK3498">XLOOKUP(F3498,'GIÁ'!A:A,'GIÁ'!D:D)</f>
        <v>241040.00</v>
      </c>
      <c r="AL3498" s="118">
        <f t="shared" si="10"/>
        <v>482080</v>
      </c>
      <c r="AM3498" s="118">
        <f t="shared" si="11"/>
        <v>0</v>
      </c>
      <c r="AN3498" s="119">
        <f t="shared" si="12"/>
        <v>0</v>
      </c>
      <c r="AO3498" s="118">
        <f t="shared" si="13"/>
        <v>482080</v>
      </c>
      <c r="AP3498" s="121">
        <f t="shared" si="14"/>
        <v>0</v>
      </c>
      <c r="AQ3498" s="122"/>
      <c r="AR3498" s="119"/>
    </row>
    <row r="3499" ht="22.5" customHeight="1">
      <c r="A3499" s="89">
        <v>46233.0</v>
      </c>
      <c r="B3499" s="90">
        <v>0.45694444444444443</v>
      </c>
      <c r="C3499" s="91" t="s">
        <v>1647</v>
      </c>
      <c r="D3499" s="129" t="str">
        <f t="array" ref="D3499">XLOOKUP(C3499,'DS ST'!A:A,'DS ST'!B:B)</f>
        <v>THN</v>
      </c>
      <c r="E3499" s="94" t="str">
        <f t="array" ref="E3499">XLOOKUP($F3499,'GIÁ'!$A:$A,'GIÁ'!$E:$E)</f>
        <v>ĐÔNG</v>
      </c>
      <c r="F3499" s="94">
        <v>8.938555386725E12</v>
      </c>
      <c r="G3499" s="95" t="s">
        <v>3156</v>
      </c>
      <c r="H3499" s="95" t="s">
        <v>224</v>
      </c>
      <c r="I3499" s="96">
        <v>10.0</v>
      </c>
      <c r="J3499" s="96">
        <v>0.0</v>
      </c>
      <c r="K3499" s="98">
        <f t="shared" si="4"/>
        <v>10</v>
      </c>
      <c r="L3499" s="99" t="s">
        <v>7072</v>
      </c>
      <c r="M3499" s="100" t="s">
        <v>7073</v>
      </c>
      <c r="N3499" s="101" t="str">
        <f t="shared" si="139"/>
        <v>PT1590231-T0018938555386725</v>
      </c>
      <c r="O3499" s="128"/>
      <c r="P3499" s="100"/>
      <c r="Q3499" s="103">
        <f t="shared" si="166"/>
        <v>10</v>
      </c>
      <c r="R3499" s="161"/>
      <c r="S3499" s="105"/>
      <c r="T3499" s="106"/>
      <c r="U3499" s="107" t="s">
        <v>6596</v>
      </c>
      <c r="V3499" s="108" t="s">
        <v>756</v>
      </c>
      <c r="W3499" s="109" t="s">
        <v>1908</v>
      </c>
      <c r="X3499" s="110" t="str">
        <f t="shared" si="176"/>
        <v/>
      </c>
      <c r="Y3499" s="110" t="str">
        <f t="shared" si="183"/>
        <v/>
      </c>
      <c r="Z3499" s="109" t="s">
        <v>797</v>
      </c>
      <c r="AA3499" s="109" t="s">
        <v>802</v>
      </c>
      <c r="AB3499" s="106"/>
      <c r="AC3499" s="158"/>
      <c r="AD3499" s="160"/>
      <c r="AE3499" s="127"/>
      <c r="AF3499" s="113"/>
      <c r="AG3499" s="165" t="str">
        <f t="array" ref="AG3499">XLOOKUP(F3499,'CLV2'!A:A,'CLV2'!E:E)</f>
        <v>2.FROZEN FOODS</v>
      </c>
      <c r="AH3499" s="115" t="str">
        <f t="array" ref="AH3499">XLOOKUP(F3499,'CLV2'!A:A,'CLV2'!F:F)</f>
        <v>3.PASTRY AND DESSERTS</v>
      </c>
      <c r="AI3499" s="115" t="str">
        <f t="shared" si="8"/>
        <v>Pack</v>
      </c>
      <c r="AJ3499" s="116">
        <f t="shared" si="9"/>
        <v>1</v>
      </c>
      <c r="AK3499" s="117" t="str">
        <f t="array" ref="AK3499">XLOOKUP(F3499,'GIÁ'!A:A,'GIÁ'!D:D)</f>
        <v>26016.14</v>
      </c>
      <c r="AL3499" s="118">
        <f t="shared" si="10"/>
        <v>260161.4</v>
      </c>
      <c r="AM3499" s="118">
        <f t="shared" si="11"/>
        <v>0</v>
      </c>
      <c r="AN3499" s="119">
        <f t="shared" si="12"/>
        <v>0</v>
      </c>
      <c r="AO3499" s="118">
        <f t="shared" si="13"/>
        <v>260161.4</v>
      </c>
      <c r="AP3499" s="121">
        <f t="shared" si="14"/>
        <v>0</v>
      </c>
      <c r="AQ3499" s="122"/>
      <c r="AR3499" s="119"/>
    </row>
    <row r="3500" ht="22.5" customHeight="1">
      <c r="A3500" s="89">
        <v>46233.0</v>
      </c>
      <c r="B3500" s="90">
        <v>0.45694444444444443</v>
      </c>
      <c r="C3500" s="91" t="s">
        <v>1647</v>
      </c>
      <c r="D3500" s="129" t="str">
        <f t="array" ref="D3500">XLOOKUP(C3500,'DS ST'!A:A,'DS ST'!B:B)</f>
        <v>THN</v>
      </c>
      <c r="E3500" s="94" t="str">
        <f t="array" ref="E3500">XLOOKUP($F3500,'GIÁ'!$A:$A,'GIÁ'!$E:$E)</f>
        <v>ĐÔNG</v>
      </c>
      <c r="F3500" s="94">
        <v>8.938555386015E12</v>
      </c>
      <c r="G3500" s="95" t="s">
        <v>3152</v>
      </c>
      <c r="H3500" s="95" t="s">
        <v>224</v>
      </c>
      <c r="I3500" s="96">
        <v>12.0</v>
      </c>
      <c r="J3500" s="96">
        <v>0.0</v>
      </c>
      <c r="K3500" s="98">
        <f t="shared" si="4"/>
        <v>12</v>
      </c>
      <c r="L3500" s="99" t="s">
        <v>7072</v>
      </c>
      <c r="M3500" s="100" t="s">
        <v>7073</v>
      </c>
      <c r="N3500" s="101" t="str">
        <f t="shared" si="139"/>
        <v>PT1590231-T0018938555386015</v>
      </c>
      <c r="O3500" s="128"/>
      <c r="P3500" s="100"/>
      <c r="Q3500" s="103">
        <f t="shared" si="166"/>
        <v>12</v>
      </c>
      <c r="R3500" s="161"/>
      <c r="S3500" s="105"/>
      <c r="T3500" s="106"/>
      <c r="U3500" s="107" t="s">
        <v>6586</v>
      </c>
      <c r="V3500" s="108" t="s">
        <v>756</v>
      </c>
      <c r="W3500" s="109" t="s">
        <v>1908</v>
      </c>
      <c r="X3500" s="110" t="str">
        <f t="shared" si="176"/>
        <v/>
      </c>
      <c r="Y3500" s="110" t="str">
        <f t="shared" si="183"/>
        <v/>
      </c>
      <c r="Z3500" s="109" t="s">
        <v>797</v>
      </c>
      <c r="AA3500" s="109" t="s">
        <v>802</v>
      </c>
      <c r="AB3500" s="106"/>
      <c r="AC3500" s="158"/>
      <c r="AD3500" s="160"/>
      <c r="AE3500" s="127"/>
      <c r="AF3500" s="113"/>
      <c r="AG3500" s="165" t="str">
        <f t="array" ref="AG3500">XLOOKUP(F3500,'CLV2'!A:A,'CLV2'!E:E)</f>
        <v>2.FROZEN FOODS</v>
      </c>
      <c r="AH3500" s="115" t="str">
        <f t="array" ref="AH3500">XLOOKUP(F3500,'CLV2'!A:A,'CLV2'!F:F)</f>
        <v>3.PASTRY AND DESSERTS</v>
      </c>
      <c r="AI3500" s="115" t="str">
        <f t="shared" si="8"/>
        <v>Pack</v>
      </c>
      <c r="AJ3500" s="116">
        <f t="shared" si="9"/>
        <v>1</v>
      </c>
      <c r="AK3500" s="117" t="str">
        <f t="array" ref="AK3500">XLOOKUP(F3500,'GIÁ'!A:A,'GIÁ'!D:D)</f>
        <v>23068.13</v>
      </c>
      <c r="AL3500" s="118">
        <f t="shared" si="10"/>
        <v>276817.56</v>
      </c>
      <c r="AM3500" s="118">
        <f t="shared" si="11"/>
        <v>0</v>
      </c>
      <c r="AN3500" s="119">
        <f t="shared" si="12"/>
        <v>0</v>
      </c>
      <c r="AO3500" s="118">
        <f t="shared" si="13"/>
        <v>276817.56</v>
      </c>
      <c r="AP3500" s="121">
        <f t="shared" si="14"/>
        <v>0</v>
      </c>
      <c r="AQ3500" s="122"/>
      <c r="AR3500" s="119"/>
    </row>
    <row r="3501" ht="22.5" customHeight="1">
      <c r="A3501" s="89">
        <v>46233.0</v>
      </c>
      <c r="B3501" s="90">
        <v>0.45694444444444443</v>
      </c>
      <c r="C3501" s="91" t="s">
        <v>1647</v>
      </c>
      <c r="D3501" s="129" t="str">
        <f t="array" ref="D3501">XLOOKUP(C3501,'DS ST'!A:A,'DS ST'!B:B)</f>
        <v>THN</v>
      </c>
      <c r="E3501" s="94" t="str">
        <f t="array" ref="E3501">XLOOKUP($F3501,'GIÁ'!$A:$A,'GIÁ'!$E:$E)</f>
        <v>ĐÔNG</v>
      </c>
      <c r="F3501" s="94">
        <v>8.938532826121E12</v>
      </c>
      <c r="G3501" s="95" t="s">
        <v>3050</v>
      </c>
      <c r="H3501" s="95" t="s">
        <v>224</v>
      </c>
      <c r="I3501" s="96">
        <v>4.0</v>
      </c>
      <c r="J3501" s="96">
        <v>0.0</v>
      </c>
      <c r="K3501" s="98">
        <f t="shared" si="4"/>
        <v>4</v>
      </c>
      <c r="L3501" s="99" t="s">
        <v>7072</v>
      </c>
      <c r="M3501" s="100" t="s">
        <v>7073</v>
      </c>
      <c r="N3501" s="101" t="str">
        <f t="shared" si="139"/>
        <v>PT1590231-T0018938532826121</v>
      </c>
      <c r="O3501" s="128"/>
      <c r="P3501" s="100"/>
      <c r="Q3501" s="103">
        <f t="shared" si="166"/>
        <v>4</v>
      </c>
      <c r="R3501" s="161"/>
      <c r="S3501" s="105"/>
      <c r="T3501" s="106"/>
      <c r="U3501" s="107" t="s">
        <v>6541</v>
      </c>
      <c r="V3501" s="108" t="s">
        <v>756</v>
      </c>
      <c r="W3501" s="109" t="s">
        <v>1908</v>
      </c>
      <c r="X3501" s="110" t="str">
        <f t="shared" si="176"/>
        <v/>
      </c>
      <c r="Y3501" s="110" t="str">
        <f t="shared" si="183"/>
        <v/>
      </c>
      <c r="Z3501" s="109" t="s">
        <v>797</v>
      </c>
      <c r="AA3501" s="109" t="s">
        <v>802</v>
      </c>
      <c r="AB3501" s="106"/>
      <c r="AC3501" s="158"/>
      <c r="AD3501" s="160"/>
      <c r="AE3501" s="127"/>
      <c r="AF3501" s="113"/>
      <c r="AG3501" s="165" t="str">
        <f t="array" ref="AG3501">XLOOKUP(F3501,'CLV2'!A:A,'CLV2'!E:E)</f>
        <v>2.FROZEN FOODS</v>
      </c>
      <c r="AH3501" s="115" t="str">
        <f t="array" ref="AH3501">XLOOKUP(F3501,'CLV2'!A:A,'CLV2'!F:F)</f>
        <v>3.PASTRY AND DESSERTS</v>
      </c>
      <c r="AI3501" s="115" t="str">
        <f t="shared" si="8"/>
        <v>Pack</v>
      </c>
      <c r="AJ3501" s="116">
        <f t="shared" si="9"/>
        <v>1</v>
      </c>
      <c r="AK3501" s="117" t="str">
        <f t="array" ref="AK3501">XLOOKUP(F3501,'GIÁ'!A:A,'GIÁ'!D:D)</f>
        <v>21599.37</v>
      </c>
      <c r="AL3501" s="118">
        <f t="shared" si="10"/>
        <v>86397.48</v>
      </c>
      <c r="AM3501" s="118">
        <f t="shared" si="11"/>
        <v>0</v>
      </c>
      <c r="AN3501" s="119">
        <f t="shared" si="12"/>
        <v>0</v>
      </c>
      <c r="AO3501" s="118">
        <f t="shared" si="13"/>
        <v>86397.48</v>
      </c>
      <c r="AP3501" s="121">
        <f t="shared" si="14"/>
        <v>0</v>
      </c>
      <c r="AQ3501" s="122"/>
      <c r="AR3501" s="119"/>
    </row>
    <row r="3502" ht="22.5" customHeight="1">
      <c r="A3502" s="89">
        <v>46233.0</v>
      </c>
      <c r="B3502" s="90">
        <v>0.45694444444444443</v>
      </c>
      <c r="C3502" s="91" t="s">
        <v>1647</v>
      </c>
      <c r="D3502" s="129" t="str">
        <f t="array" ref="D3502">XLOOKUP(C3502,'DS ST'!A:A,'DS ST'!B:B)</f>
        <v>THN</v>
      </c>
      <c r="E3502" s="94" t="str">
        <f t="array" ref="E3502">XLOOKUP($F3502,'GIÁ'!$A:$A,'GIÁ'!$E:$E)</f>
        <v>ĐÔNG</v>
      </c>
      <c r="F3502" s="94">
        <v>8.936210415551E12</v>
      </c>
      <c r="G3502" s="95" t="s">
        <v>2676</v>
      </c>
      <c r="H3502" s="95" t="s">
        <v>224</v>
      </c>
      <c r="I3502" s="96">
        <v>16.0</v>
      </c>
      <c r="J3502" s="96">
        <v>0.0</v>
      </c>
      <c r="K3502" s="98">
        <f t="shared" si="4"/>
        <v>16</v>
      </c>
      <c r="L3502" s="99" t="s">
        <v>7072</v>
      </c>
      <c r="M3502" s="100" t="s">
        <v>7073</v>
      </c>
      <c r="N3502" s="101" t="str">
        <f t="shared" si="139"/>
        <v>PT1590231-T0018936210415551</v>
      </c>
      <c r="O3502" s="128"/>
      <c r="P3502" s="100"/>
      <c r="Q3502" s="103">
        <f t="shared" si="166"/>
        <v>16</v>
      </c>
      <c r="R3502" s="161"/>
      <c r="S3502" s="105"/>
      <c r="T3502" s="106"/>
      <c r="U3502" s="107" t="s">
        <v>6554</v>
      </c>
      <c r="V3502" s="108" t="s">
        <v>756</v>
      </c>
      <c r="W3502" s="109" t="s">
        <v>1908</v>
      </c>
      <c r="X3502" s="110" t="str">
        <f t="shared" si="176"/>
        <v/>
      </c>
      <c r="Y3502" s="110" t="str">
        <f t="shared" si="183"/>
        <v/>
      </c>
      <c r="Z3502" s="109" t="s">
        <v>797</v>
      </c>
      <c r="AA3502" s="109" t="s">
        <v>802</v>
      </c>
      <c r="AB3502" s="106"/>
      <c r="AC3502" s="158"/>
      <c r="AD3502" s="160"/>
      <c r="AE3502" s="127"/>
      <c r="AF3502" s="113"/>
      <c r="AG3502" s="165" t="str">
        <f t="array" ref="AG3502">XLOOKUP(F3502,'CLV2'!A:A,'CLV2'!E:E)</f>
        <v>2.FROZEN FOODS</v>
      </c>
      <c r="AH3502" s="115" t="str">
        <f t="array" ref="AH3502">XLOOKUP(F3502,'CLV2'!A:A,'CLV2'!F:F)</f>
        <v>3.DUMPLINGS</v>
      </c>
      <c r="AI3502" s="115" t="str">
        <f t="shared" si="8"/>
        <v>Pack</v>
      </c>
      <c r="AJ3502" s="116">
        <f t="shared" si="9"/>
        <v>1</v>
      </c>
      <c r="AK3502" s="117" t="str">
        <f t="array" ref="AK3502">XLOOKUP(F3502,'GIÁ'!A:A,'GIÁ'!D:D)</f>
        <v>24150.20</v>
      </c>
      <c r="AL3502" s="118">
        <f t="shared" si="10"/>
        <v>386403.2</v>
      </c>
      <c r="AM3502" s="118">
        <f t="shared" si="11"/>
        <v>0</v>
      </c>
      <c r="AN3502" s="119">
        <f t="shared" si="12"/>
        <v>0</v>
      </c>
      <c r="AO3502" s="118">
        <f t="shared" si="13"/>
        <v>386403.2</v>
      </c>
      <c r="AP3502" s="121">
        <f t="shared" si="14"/>
        <v>0</v>
      </c>
      <c r="AQ3502" s="122"/>
      <c r="AR3502" s="119"/>
    </row>
    <row r="3503" ht="22.5" customHeight="1">
      <c r="A3503" s="89">
        <v>46233.0</v>
      </c>
      <c r="B3503" s="90">
        <v>0.45694444444444443</v>
      </c>
      <c r="C3503" s="91" t="s">
        <v>1647</v>
      </c>
      <c r="D3503" s="129" t="str">
        <f t="array" ref="D3503">XLOOKUP(C3503,'DS ST'!A:A,'DS ST'!B:B)</f>
        <v>THN</v>
      </c>
      <c r="E3503" s="94" t="str">
        <f t="array" ref="E3503">XLOOKUP($F3503,'GIÁ'!$A:$A,'GIÁ'!$E:$E)</f>
        <v>ĐÔNG</v>
      </c>
      <c r="F3503" s="94">
        <v>8.936077110132E12</v>
      </c>
      <c r="G3503" s="95" t="s">
        <v>2331</v>
      </c>
      <c r="H3503" s="95" t="s">
        <v>224</v>
      </c>
      <c r="I3503" s="96">
        <v>8.0</v>
      </c>
      <c r="J3503" s="96">
        <v>0.0</v>
      </c>
      <c r="K3503" s="98">
        <f t="shared" si="4"/>
        <v>8</v>
      </c>
      <c r="L3503" s="99" t="s">
        <v>7072</v>
      </c>
      <c r="M3503" s="100" t="s">
        <v>7073</v>
      </c>
      <c r="N3503" s="101" t="str">
        <f t="shared" si="139"/>
        <v>PT1590231-T0018936077110132</v>
      </c>
      <c r="O3503" s="128"/>
      <c r="P3503" s="100"/>
      <c r="Q3503" s="103">
        <f t="shared" si="166"/>
        <v>8</v>
      </c>
      <c r="R3503" s="161"/>
      <c r="S3503" s="105"/>
      <c r="T3503" s="106"/>
      <c r="U3503" s="107" t="s">
        <v>6562</v>
      </c>
      <c r="V3503" s="108" t="s">
        <v>756</v>
      </c>
      <c r="W3503" s="109" t="s">
        <v>1908</v>
      </c>
      <c r="X3503" s="110" t="str">
        <f t="shared" si="176"/>
        <v/>
      </c>
      <c r="Y3503" s="110" t="str">
        <f t="shared" si="183"/>
        <v/>
      </c>
      <c r="Z3503" s="109" t="s">
        <v>797</v>
      </c>
      <c r="AA3503" s="109" t="s">
        <v>802</v>
      </c>
      <c r="AB3503" s="106"/>
      <c r="AC3503" s="158"/>
      <c r="AD3503" s="160"/>
      <c r="AE3503" s="127"/>
      <c r="AF3503" s="113"/>
      <c r="AG3503" s="165" t="str">
        <f t="array" ref="AG3503">XLOOKUP(F3503,'CLV2'!A:A,'CLV2'!E:E)</f>
        <v>2.FROZEN FOODS</v>
      </c>
      <c r="AH3503" s="115" t="str">
        <f t="array" ref="AH3503">XLOOKUP(F3503,'CLV2'!A:A,'CLV2'!F:F)</f>
        <v>3.DUMPLINGS</v>
      </c>
      <c r="AI3503" s="115" t="str">
        <f t="shared" si="8"/>
        <v>Pack</v>
      </c>
      <c r="AJ3503" s="116">
        <f t="shared" si="9"/>
        <v>1</v>
      </c>
      <c r="AK3503" s="117" t="str">
        <f t="array" ref="AK3503">XLOOKUP(F3503,'GIÁ'!A:A,'GIÁ'!D:D)</f>
        <v>35838.13</v>
      </c>
      <c r="AL3503" s="118">
        <f t="shared" si="10"/>
        <v>286705.04</v>
      </c>
      <c r="AM3503" s="118">
        <f t="shared" si="11"/>
        <v>0</v>
      </c>
      <c r="AN3503" s="119">
        <f t="shared" si="12"/>
        <v>0</v>
      </c>
      <c r="AO3503" s="118">
        <f t="shared" si="13"/>
        <v>286705.04</v>
      </c>
      <c r="AP3503" s="121">
        <f t="shared" si="14"/>
        <v>0</v>
      </c>
      <c r="AQ3503" s="122"/>
      <c r="AR3503" s="119"/>
    </row>
    <row r="3504" ht="22.5" customHeight="1">
      <c r="A3504" s="89">
        <v>46233.0</v>
      </c>
      <c r="B3504" s="90">
        <v>0.45694444444444443</v>
      </c>
      <c r="C3504" s="91" t="s">
        <v>1647</v>
      </c>
      <c r="D3504" s="129" t="str">
        <f t="array" ref="D3504">XLOOKUP(C3504,'DS ST'!A:A,'DS ST'!B:B)</f>
        <v>THN</v>
      </c>
      <c r="E3504" s="94" t="str">
        <f t="array" ref="E3504">XLOOKUP($F3504,'GIÁ'!$A:$A,'GIÁ'!$E:$E)</f>
        <v>ĐÔNG</v>
      </c>
      <c r="F3504" s="94">
        <v>9.555894504567E12</v>
      </c>
      <c r="G3504" s="95" t="s">
        <v>3303</v>
      </c>
      <c r="H3504" s="95" t="s">
        <v>224</v>
      </c>
      <c r="I3504" s="96">
        <v>6.0</v>
      </c>
      <c r="J3504" s="96">
        <v>0.0</v>
      </c>
      <c r="K3504" s="98">
        <f t="shared" si="4"/>
        <v>6</v>
      </c>
      <c r="L3504" s="99" t="s">
        <v>7072</v>
      </c>
      <c r="M3504" s="100" t="s">
        <v>7073</v>
      </c>
      <c r="N3504" s="101" t="str">
        <f t="shared" si="139"/>
        <v>PT1590231-T0019555894504567</v>
      </c>
      <c r="O3504" s="128"/>
      <c r="P3504" s="100"/>
      <c r="Q3504" s="103">
        <f t="shared" si="166"/>
        <v>6</v>
      </c>
      <c r="R3504" s="161"/>
      <c r="S3504" s="105"/>
      <c r="T3504" s="106"/>
      <c r="U3504" s="107" t="s">
        <v>6577</v>
      </c>
      <c r="V3504" s="108" t="s">
        <v>756</v>
      </c>
      <c r="W3504" s="109" t="s">
        <v>1908</v>
      </c>
      <c r="X3504" s="110" t="str">
        <f t="shared" si="176"/>
        <v/>
      </c>
      <c r="Y3504" s="110" t="str">
        <f t="shared" si="183"/>
        <v/>
      </c>
      <c r="Z3504" s="109" t="s">
        <v>797</v>
      </c>
      <c r="AA3504" s="109" t="s">
        <v>802</v>
      </c>
      <c r="AB3504" s="106"/>
      <c r="AC3504" s="158"/>
      <c r="AD3504" s="160"/>
      <c r="AE3504" s="127"/>
      <c r="AF3504" s="113"/>
      <c r="AG3504" s="165" t="str">
        <f t="array" ref="AG3504">XLOOKUP(F3504,'CLV2'!A:A,'CLV2'!E:E)</f>
        <v>2.FROZEN FOODS</v>
      </c>
      <c r="AH3504" s="115" t="str">
        <f t="array" ref="AH3504">XLOOKUP(F3504,'CLV2'!A:A,'CLV2'!F:F)</f>
        <v>3.HOTPOT AND FRIED</v>
      </c>
      <c r="AI3504" s="115" t="str">
        <f t="shared" si="8"/>
        <v>Pack</v>
      </c>
      <c r="AJ3504" s="116">
        <f t="shared" si="9"/>
        <v>1</v>
      </c>
      <c r="AK3504" s="117" t="str">
        <f t="array" ref="AK3504">XLOOKUP(F3504,'GIÁ'!A:A,'GIÁ'!D:D)</f>
        <v>68779.37</v>
      </c>
      <c r="AL3504" s="118">
        <f t="shared" si="10"/>
        <v>412676.22</v>
      </c>
      <c r="AM3504" s="118">
        <f t="shared" si="11"/>
        <v>0</v>
      </c>
      <c r="AN3504" s="119">
        <f t="shared" si="12"/>
        <v>0</v>
      </c>
      <c r="AO3504" s="118">
        <f t="shared" si="13"/>
        <v>412676.22</v>
      </c>
      <c r="AP3504" s="121">
        <f t="shared" si="14"/>
        <v>0</v>
      </c>
      <c r="AQ3504" s="122"/>
      <c r="AR3504" s="119"/>
    </row>
    <row r="3505" ht="22.5" customHeight="1">
      <c r="A3505" s="89">
        <v>46233.0</v>
      </c>
      <c r="B3505" s="90">
        <v>0.45694444444444443</v>
      </c>
      <c r="C3505" s="91" t="s">
        <v>1647</v>
      </c>
      <c r="D3505" s="129" t="str">
        <f t="array" ref="D3505">XLOOKUP(C3505,'DS ST'!A:A,'DS ST'!B:B)</f>
        <v>THN</v>
      </c>
      <c r="E3505" s="94" t="str">
        <f t="array" ref="E3505">XLOOKUP($F3505,'GIÁ'!$A:$A,'GIÁ'!$E:$E)</f>
        <v>ĐÔNG</v>
      </c>
      <c r="F3505" s="94">
        <v>8.936200101563E12</v>
      </c>
      <c r="G3505" s="95" t="s">
        <v>2637</v>
      </c>
      <c r="H3505" s="95" t="s">
        <v>224</v>
      </c>
      <c r="I3505" s="96">
        <v>6.0</v>
      </c>
      <c r="J3505" s="96">
        <v>0.0</v>
      </c>
      <c r="K3505" s="98">
        <f t="shared" si="4"/>
        <v>6</v>
      </c>
      <c r="L3505" s="99" t="s">
        <v>7072</v>
      </c>
      <c r="M3505" s="100" t="s">
        <v>7073</v>
      </c>
      <c r="N3505" s="101" t="str">
        <f t="shared" si="139"/>
        <v>PT1590231-T0018936200101563</v>
      </c>
      <c r="O3505" s="128"/>
      <c r="P3505" s="100"/>
      <c r="Q3505" s="103">
        <f t="shared" si="166"/>
        <v>6</v>
      </c>
      <c r="R3505" s="161"/>
      <c r="S3505" s="105"/>
      <c r="T3505" s="106"/>
      <c r="U3505" s="107" t="s">
        <v>6524</v>
      </c>
      <c r="V3505" s="108" t="s">
        <v>756</v>
      </c>
      <c r="W3505" s="109" t="s">
        <v>1908</v>
      </c>
      <c r="X3505" s="110" t="str">
        <f t="shared" si="176"/>
        <v/>
      </c>
      <c r="Y3505" s="110" t="str">
        <f t="shared" si="183"/>
        <v/>
      </c>
      <c r="Z3505" s="109" t="s">
        <v>797</v>
      </c>
      <c r="AA3505" s="109" t="s">
        <v>802</v>
      </c>
      <c r="AB3505" s="106"/>
      <c r="AC3505" s="158"/>
      <c r="AD3505" s="160"/>
      <c r="AE3505" s="127"/>
      <c r="AF3505" s="113"/>
      <c r="AG3505" s="165" t="str">
        <f t="array" ref="AG3505">XLOOKUP(F3505,'CLV2'!A:A,'CLV2'!E:E)</f>
        <v>2.FROZEN FOODS</v>
      </c>
      <c r="AH3505" s="115" t="str">
        <f t="array" ref="AH3505">XLOOKUP(F3505,'CLV2'!A:A,'CLV2'!F:F)</f>
        <v>3.PASTRY AND DESSERTS</v>
      </c>
      <c r="AI3505" s="115" t="str">
        <f t="shared" si="8"/>
        <v>Pack</v>
      </c>
      <c r="AJ3505" s="116">
        <f t="shared" si="9"/>
        <v>1</v>
      </c>
      <c r="AK3505" s="117" t="str">
        <f t="array" ref="AK3505">XLOOKUP(F3505,'GIÁ'!A:A,'GIÁ'!D:D)</f>
        <v>24299.49</v>
      </c>
      <c r="AL3505" s="118">
        <f t="shared" si="10"/>
        <v>145796.94</v>
      </c>
      <c r="AM3505" s="118">
        <f t="shared" si="11"/>
        <v>0</v>
      </c>
      <c r="AN3505" s="119">
        <f t="shared" si="12"/>
        <v>0</v>
      </c>
      <c r="AO3505" s="118">
        <f t="shared" si="13"/>
        <v>145796.94</v>
      </c>
      <c r="AP3505" s="121">
        <f t="shared" si="14"/>
        <v>0</v>
      </c>
      <c r="AQ3505" s="122"/>
      <c r="AR3505" s="119"/>
    </row>
    <row r="3506" ht="22.5" customHeight="1">
      <c r="A3506" s="89">
        <v>46233.0</v>
      </c>
      <c r="B3506" s="90">
        <v>0.45694444444444443</v>
      </c>
      <c r="C3506" s="91" t="s">
        <v>1647</v>
      </c>
      <c r="D3506" s="129" t="str">
        <f t="array" ref="D3506">XLOOKUP(C3506,'DS ST'!A:A,'DS ST'!B:B)</f>
        <v>THN</v>
      </c>
      <c r="E3506" s="94" t="str">
        <f t="array" ref="E3506">XLOOKUP($F3506,'GIÁ'!$A:$A,'GIÁ'!$E:$E)</f>
        <v>ĐÔNG</v>
      </c>
      <c r="F3506" s="94">
        <v>8.935101607211E12</v>
      </c>
      <c r="G3506" s="95" t="s">
        <v>1879</v>
      </c>
      <c r="H3506" s="95" t="s">
        <v>224</v>
      </c>
      <c r="I3506" s="96">
        <v>6.0</v>
      </c>
      <c r="J3506" s="96">
        <v>0.0</v>
      </c>
      <c r="K3506" s="98">
        <f t="shared" si="4"/>
        <v>6</v>
      </c>
      <c r="L3506" s="99" t="s">
        <v>7072</v>
      </c>
      <c r="M3506" s="100" t="s">
        <v>7073</v>
      </c>
      <c r="N3506" s="101" t="str">
        <f t="shared" si="139"/>
        <v>PT1590231-T0018935101607211</v>
      </c>
      <c r="O3506" s="128"/>
      <c r="P3506" s="100"/>
      <c r="Q3506" s="103">
        <f t="shared" si="166"/>
        <v>6</v>
      </c>
      <c r="R3506" s="161"/>
      <c r="S3506" s="105"/>
      <c r="T3506" s="106"/>
      <c r="U3506" s="107" t="s">
        <v>6523</v>
      </c>
      <c r="V3506" s="108" t="s">
        <v>756</v>
      </c>
      <c r="W3506" s="109" t="s">
        <v>1908</v>
      </c>
      <c r="X3506" s="110" t="str">
        <f t="shared" si="176"/>
        <v/>
      </c>
      <c r="Y3506" s="110" t="str">
        <f t="shared" si="183"/>
        <v/>
      </c>
      <c r="Z3506" s="109" t="s">
        <v>797</v>
      </c>
      <c r="AA3506" s="109" t="s">
        <v>802</v>
      </c>
      <c r="AB3506" s="106"/>
      <c r="AC3506" s="158"/>
      <c r="AD3506" s="160"/>
      <c r="AE3506" s="127"/>
      <c r="AF3506" s="113"/>
      <c r="AG3506" s="165" t="str">
        <f t="array" ref="AG3506">XLOOKUP(F3506,'CLV2'!A:A,'CLV2'!E:E)</f>
        <v>2.FROZEN FOODS</v>
      </c>
      <c r="AH3506" s="115" t="str">
        <f t="array" ref="AH3506">XLOOKUP(F3506,'CLV2'!A:A,'CLV2'!F:F)</f>
        <v>3.DUMPLINGS</v>
      </c>
      <c r="AI3506" s="115" t="str">
        <f t="shared" si="8"/>
        <v>Pack</v>
      </c>
      <c r="AJ3506" s="116">
        <f t="shared" si="9"/>
        <v>1</v>
      </c>
      <c r="AK3506" s="117" t="str">
        <f t="array" ref="AK3506">XLOOKUP(F3506,'GIÁ'!A:A,'GIÁ'!D:D)</f>
        <v>22033.98</v>
      </c>
      <c r="AL3506" s="118">
        <f t="shared" si="10"/>
        <v>132203.88</v>
      </c>
      <c r="AM3506" s="118">
        <f t="shared" si="11"/>
        <v>0</v>
      </c>
      <c r="AN3506" s="119">
        <f t="shared" si="12"/>
        <v>0</v>
      </c>
      <c r="AO3506" s="118">
        <f t="shared" si="13"/>
        <v>132203.88</v>
      </c>
      <c r="AP3506" s="121">
        <f t="shared" si="14"/>
        <v>0</v>
      </c>
      <c r="AQ3506" s="122"/>
      <c r="AR3506" s="119"/>
    </row>
    <row r="3507" ht="22.5" customHeight="1">
      <c r="A3507" s="89">
        <v>46233.0</v>
      </c>
      <c r="B3507" s="90">
        <v>0.45694444444444443</v>
      </c>
      <c r="C3507" s="91" t="s">
        <v>1647</v>
      </c>
      <c r="D3507" s="129" t="str">
        <f t="array" ref="D3507">XLOOKUP(C3507,'DS ST'!A:A,'DS ST'!B:B)</f>
        <v>THN</v>
      </c>
      <c r="E3507" s="94" t="str">
        <f t="array" ref="E3507">XLOOKUP($F3507,'GIÁ'!$A:$A,'GIÁ'!$E:$E)</f>
        <v>ĐÔNG</v>
      </c>
      <c r="F3507" s="94">
        <v>8.934717264474E12</v>
      </c>
      <c r="G3507" s="95" t="s">
        <v>1717</v>
      </c>
      <c r="H3507" s="95" t="s">
        <v>224</v>
      </c>
      <c r="I3507" s="96">
        <v>2.0</v>
      </c>
      <c r="J3507" s="96">
        <v>0.0</v>
      </c>
      <c r="K3507" s="98">
        <f t="shared" si="4"/>
        <v>2</v>
      </c>
      <c r="L3507" s="99" t="s">
        <v>7072</v>
      </c>
      <c r="M3507" s="100" t="s">
        <v>7073</v>
      </c>
      <c r="N3507" s="101" t="str">
        <f t="shared" si="139"/>
        <v>PT1590231-T0018934717264474</v>
      </c>
      <c r="O3507" s="128"/>
      <c r="P3507" s="100"/>
      <c r="Q3507" s="103">
        <f t="shared" si="166"/>
        <v>2</v>
      </c>
      <c r="R3507" s="161"/>
      <c r="S3507" s="105"/>
      <c r="T3507" s="106"/>
      <c r="U3507" s="107" t="s">
        <v>6567</v>
      </c>
      <c r="V3507" s="108" t="s">
        <v>756</v>
      </c>
      <c r="W3507" s="109" t="s">
        <v>1908</v>
      </c>
      <c r="X3507" s="110" t="str">
        <f t="shared" si="176"/>
        <v/>
      </c>
      <c r="Y3507" s="110" t="str">
        <f t="shared" si="183"/>
        <v/>
      </c>
      <c r="Z3507" s="109" t="s">
        <v>797</v>
      </c>
      <c r="AA3507" s="109" t="s">
        <v>802</v>
      </c>
      <c r="AB3507" s="106"/>
      <c r="AC3507" s="158"/>
      <c r="AD3507" s="160"/>
      <c r="AE3507" s="127"/>
      <c r="AF3507" s="113"/>
      <c r="AG3507" s="165" t="str">
        <f t="array" ref="AG3507">XLOOKUP(F3507,'CLV2'!A:A,'CLV2'!E:E)</f>
        <v>2.FROZEN FOODS</v>
      </c>
      <c r="AH3507" s="115" t="str">
        <f t="array" ref="AH3507">XLOOKUP(F3507,'CLV2'!A:A,'CLV2'!F:F)</f>
        <v>3.HOTPOT AND FRIED</v>
      </c>
      <c r="AI3507" s="115" t="str">
        <f t="shared" si="8"/>
        <v>Pack</v>
      </c>
      <c r="AJ3507" s="116">
        <f t="shared" si="9"/>
        <v>1</v>
      </c>
      <c r="AK3507" s="117" t="str">
        <f t="array" ref="AK3507">XLOOKUP(F3507,'GIÁ'!A:A,'GIÁ'!D:D)</f>
        <v>45233.68</v>
      </c>
      <c r="AL3507" s="118">
        <f t="shared" si="10"/>
        <v>90467.36</v>
      </c>
      <c r="AM3507" s="118">
        <f t="shared" si="11"/>
        <v>0</v>
      </c>
      <c r="AN3507" s="119">
        <f t="shared" si="12"/>
        <v>0</v>
      </c>
      <c r="AO3507" s="118">
        <f t="shared" si="13"/>
        <v>90467.36</v>
      </c>
      <c r="AP3507" s="121">
        <f t="shared" si="14"/>
        <v>0</v>
      </c>
      <c r="AQ3507" s="122"/>
      <c r="AR3507" s="119"/>
    </row>
    <row r="3508" ht="22.5" customHeight="1">
      <c r="A3508" s="89">
        <v>46233.0</v>
      </c>
      <c r="B3508" s="90">
        <v>0.45694444444444443</v>
      </c>
      <c r="C3508" s="91" t="s">
        <v>1647</v>
      </c>
      <c r="D3508" s="129" t="str">
        <f t="array" ref="D3508">XLOOKUP(C3508,'DS ST'!A:A,'DS ST'!B:B)</f>
        <v>THN</v>
      </c>
      <c r="E3508" s="94" t="str">
        <f t="array" ref="E3508">XLOOKUP($F3508,'GIÁ'!$A:$A,'GIÁ'!$E:$E)</f>
        <v>ĐÔNG</v>
      </c>
      <c r="F3508" s="94">
        <v>8.936220300274E12</v>
      </c>
      <c r="G3508" s="95" t="s">
        <v>2705</v>
      </c>
      <c r="H3508" s="95" t="s">
        <v>224</v>
      </c>
      <c r="I3508" s="96">
        <v>4.0</v>
      </c>
      <c r="J3508" s="96">
        <v>0.0</v>
      </c>
      <c r="K3508" s="98">
        <f t="shared" si="4"/>
        <v>4</v>
      </c>
      <c r="L3508" s="99" t="s">
        <v>7072</v>
      </c>
      <c r="M3508" s="100" t="s">
        <v>7073</v>
      </c>
      <c r="N3508" s="101" t="str">
        <f t="shared" si="139"/>
        <v>PT1590231-T0018936220300274</v>
      </c>
      <c r="O3508" s="128"/>
      <c r="P3508" s="100"/>
      <c r="Q3508" s="103">
        <f t="shared" si="166"/>
        <v>4</v>
      </c>
      <c r="R3508" s="161"/>
      <c r="S3508" s="105"/>
      <c r="T3508" s="106"/>
      <c r="U3508" s="107" t="s">
        <v>6578</v>
      </c>
      <c r="V3508" s="108" t="s">
        <v>756</v>
      </c>
      <c r="W3508" s="109" t="s">
        <v>1908</v>
      </c>
      <c r="X3508" s="110" t="str">
        <f t="shared" si="176"/>
        <v/>
      </c>
      <c r="Y3508" s="110" t="str">
        <f t="shared" si="183"/>
        <v/>
      </c>
      <c r="Z3508" s="109" t="s">
        <v>797</v>
      </c>
      <c r="AA3508" s="109" t="s">
        <v>802</v>
      </c>
      <c r="AB3508" s="106"/>
      <c r="AC3508" s="158"/>
      <c r="AD3508" s="160"/>
      <c r="AE3508" s="127"/>
      <c r="AF3508" s="113"/>
      <c r="AG3508" s="165" t="str">
        <f t="array" ref="AG3508">XLOOKUP(F3508,'CLV2'!A:A,'CLV2'!E:E)</f>
        <v>2.FROZEN FOODS</v>
      </c>
      <c r="AH3508" s="115" t="str">
        <f t="array" ref="AH3508">XLOOKUP(F3508,'CLV2'!A:A,'CLV2'!F:F)</f>
        <v>3.HOTPOT AND FRIED</v>
      </c>
      <c r="AI3508" s="115" t="str">
        <f t="shared" si="8"/>
        <v>Pack</v>
      </c>
      <c r="AJ3508" s="116">
        <f t="shared" si="9"/>
        <v>1</v>
      </c>
      <c r="AK3508" s="117" t="str">
        <f t="array" ref="AK3508">XLOOKUP(F3508,'GIÁ'!A:A,'GIÁ'!D:D)</f>
        <v>40500.00</v>
      </c>
      <c r="AL3508" s="118">
        <f t="shared" si="10"/>
        <v>162000</v>
      </c>
      <c r="AM3508" s="118">
        <f t="shared" si="11"/>
        <v>0</v>
      </c>
      <c r="AN3508" s="119">
        <f t="shared" si="12"/>
        <v>0</v>
      </c>
      <c r="AO3508" s="118">
        <f t="shared" si="13"/>
        <v>162000</v>
      </c>
      <c r="AP3508" s="121">
        <f t="shared" si="14"/>
        <v>0</v>
      </c>
      <c r="AQ3508" s="122"/>
      <c r="AR3508" s="119"/>
    </row>
    <row r="3509" ht="22.5" customHeight="1">
      <c r="A3509" s="89">
        <v>46233.0</v>
      </c>
      <c r="B3509" s="90">
        <v>0.45694444444444443</v>
      </c>
      <c r="C3509" s="91" t="s">
        <v>1647</v>
      </c>
      <c r="D3509" s="129" t="str">
        <f t="array" ref="D3509">XLOOKUP(C3509,'DS ST'!A:A,'DS ST'!B:B)</f>
        <v>THN</v>
      </c>
      <c r="E3509" s="94" t="str">
        <f t="array" ref="E3509">XLOOKUP($F3509,'GIÁ'!$A:$A,'GIÁ'!$E:$E)</f>
        <v>ĐÔNG</v>
      </c>
      <c r="F3509" s="94">
        <v>8.934717401336E12</v>
      </c>
      <c r="G3509" s="95" t="s">
        <v>1750</v>
      </c>
      <c r="H3509" s="95" t="s">
        <v>224</v>
      </c>
      <c r="I3509" s="96">
        <v>4.0</v>
      </c>
      <c r="J3509" s="96">
        <v>0.0</v>
      </c>
      <c r="K3509" s="98">
        <f t="shared" si="4"/>
        <v>4</v>
      </c>
      <c r="L3509" s="99" t="s">
        <v>7072</v>
      </c>
      <c r="M3509" s="100" t="s">
        <v>7073</v>
      </c>
      <c r="N3509" s="101" t="str">
        <f t="shared" si="139"/>
        <v>PT1590231-T0018934717401336</v>
      </c>
      <c r="O3509" s="128"/>
      <c r="P3509" s="100"/>
      <c r="Q3509" s="103">
        <f t="shared" si="166"/>
        <v>4</v>
      </c>
      <c r="R3509" s="161"/>
      <c r="S3509" s="105"/>
      <c r="T3509" s="106"/>
      <c r="U3509" s="107" t="s">
        <v>6585</v>
      </c>
      <c r="V3509" s="108" t="s">
        <v>756</v>
      </c>
      <c r="W3509" s="109" t="s">
        <v>1908</v>
      </c>
      <c r="X3509" s="110" t="str">
        <f t="shared" si="176"/>
        <v/>
      </c>
      <c r="Y3509" s="110" t="str">
        <f t="shared" si="183"/>
        <v/>
      </c>
      <c r="Z3509" s="109" t="s">
        <v>797</v>
      </c>
      <c r="AA3509" s="109" t="s">
        <v>802</v>
      </c>
      <c r="AB3509" s="106"/>
      <c r="AC3509" s="158"/>
      <c r="AD3509" s="160"/>
      <c r="AE3509" s="127"/>
      <c r="AF3509" s="113"/>
      <c r="AG3509" s="165" t="str">
        <f t="array" ref="AG3509">XLOOKUP(F3509,'CLV2'!A:A,'CLV2'!E:E)</f>
        <v>2.FROZEN FOODS</v>
      </c>
      <c r="AH3509" s="115" t="str">
        <f t="array" ref="AH3509">XLOOKUP(F3509,'CLV2'!A:A,'CLV2'!F:F)</f>
        <v>3.DUMPLINGS</v>
      </c>
      <c r="AI3509" s="115" t="str">
        <f t="shared" si="8"/>
        <v>Pack</v>
      </c>
      <c r="AJ3509" s="116">
        <f t="shared" si="9"/>
        <v>1</v>
      </c>
      <c r="AK3509" s="117" t="str">
        <f t="array" ref="AK3509">XLOOKUP(F3509,'GIÁ'!A:A,'GIÁ'!D:D)</f>
        <v>39374.44</v>
      </c>
      <c r="AL3509" s="118">
        <f t="shared" si="10"/>
        <v>157497.76</v>
      </c>
      <c r="AM3509" s="118">
        <f t="shared" si="11"/>
        <v>0</v>
      </c>
      <c r="AN3509" s="119">
        <f t="shared" si="12"/>
        <v>0</v>
      </c>
      <c r="AO3509" s="118">
        <f t="shared" si="13"/>
        <v>157497.76</v>
      </c>
      <c r="AP3509" s="121">
        <f t="shared" si="14"/>
        <v>0</v>
      </c>
      <c r="AQ3509" s="122"/>
      <c r="AR3509" s="119"/>
    </row>
    <row r="3510" ht="22.5" customHeight="1">
      <c r="A3510" s="89">
        <v>46233.0</v>
      </c>
      <c r="B3510" s="90">
        <v>0.45694444444444443</v>
      </c>
      <c r="C3510" s="91" t="s">
        <v>1647</v>
      </c>
      <c r="D3510" s="129" t="str">
        <f t="array" ref="D3510">XLOOKUP(C3510,'DS ST'!A:A,'DS ST'!B:B)</f>
        <v>THN</v>
      </c>
      <c r="E3510" s="94" t="str">
        <f t="array" ref="E3510">XLOOKUP($F3510,'GIÁ'!$A:$A,'GIÁ'!$E:$E)</f>
        <v>ĐÔNG</v>
      </c>
      <c r="F3510" s="94">
        <v>8.936077112983E12</v>
      </c>
      <c r="G3510" s="95" t="s">
        <v>2345</v>
      </c>
      <c r="H3510" s="95" t="s">
        <v>224</v>
      </c>
      <c r="I3510" s="96">
        <v>4.0</v>
      </c>
      <c r="J3510" s="96">
        <v>0.0</v>
      </c>
      <c r="K3510" s="98">
        <f t="shared" si="4"/>
        <v>4</v>
      </c>
      <c r="L3510" s="99" t="s">
        <v>7072</v>
      </c>
      <c r="M3510" s="100" t="s">
        <v>7073</v>
      </c>
      <c r="N3510" s="101" t="str">
        <f t="shared" si="139"/>
        <v>PT1590231-T0018936077112983</v>
      </c>
      <c r="O3510" s="128"/>
      <c r="P3510" s="100"/>
      <c r="Q3510" s="103">
        <f t="shared" si="166"/>
        <v>4</v>
      </c>
      <c r="R3510" s="161"/>
      <c r="S3510" s="105"/>
      <c r="T3510" s="106"/>
      <c r="U3510" s="107" t="s">
        <v>6526</v>
      </c>
      <c r="V3510" s="108" t="s">
        <v>756</v>
      </c>
      <c r="W3510" s="109" t="s">
        <v>1908</v>
      </c>
      <c r="X3510" s="110" t="str">
        <f t="shared" si="176"/>
        <v/>
      </c>
      <c r="Y3510" s="110" t="str">
        <f t="shared" si="183"/>
        <v/>
      </c>
      <c r="Z3510" s="109" t="s">
        <v>797</v>
      </c>
      <c r="AA3510" s="109" t="s">
        <v>802</v>
      </c>
      <c r="AB3510" s="106"/>
      <c r="AC3510" s="158"/>
      <c r="AD3510" s="160"/>
      <c r="AE3510" s="127"/>
      <c r="AF3510" s="113"/>
      <c r="AG3510" s="165" t="str">
        <f t="array" ref="AG3510">XLOOKUP(F3510,'CLV2'!A:A,'CLV2'!E:E)</f>
        <v>2.FROZEN FOODS</v>
      </c>
      <c r="AH3510" s="115" t="str">
        <f t="array" ref="AH3510">XLOOKUP(F3510,'CLV2'!A:A,'CLV2'!F:F)</f>
        <v>3.DUMPLINGS</v>
      </c>
      <c r="AI3510" s="115" t="str">
        <f t="shared" si="8"/>
        <v>Pack</v>
      </c>
      <c r="AJ3510" s="116">
        <f t="shared" si="9"/>
        <v>1</v>
      </c>
      <c r="AK3510" s="117" t="str">
        <f t="array" ref="AK3510">XLOOKUP(F3510,'GIÁ'!A:A,'GIÁ'!D:D)</f>
        <v>30147.74</v>
      </c>
      <c r="AL3510" s="118">
        <f t="shared" si="10"/>
        <v>120590.96</v>
      </c>
      <c r="AM3510" s="118">
        <f t="shared" si="11"/>
        <v>0</v>
      </c>
      <c r="AN3510" s="119">
        <f t="shared" si="12"/>
        <v>0</v>
      </c>
      <c r="AO3510" s="118">
        <f t="shared" si="13"/>
        <v>120590.96</v>
      </c>
      <c r="AP3510" s="121">
        <f t="shared" si="14"/>
        <v>0</v>
      </c>
      <c r="AQ3510" s="122"/>
      <c r="AR3510" s="119"/>
    </row>
    <row r="3511" ht="22.5" customHeight="1">
      <c r="A3511" s="89">
        <v>46233.0</v>
      </c>
      <c r="B3511" s="90">
        <v>0.45694444444444443</v>
      </c>
      <c r="C3511" s="91" t="s">
        <v>1647</v>
      </c>
      <c r="D3511" s="129" t="str">
        <f t="array" ref="D3511">XLOOKUP(C3511,'DS ST'!A:A,'DS ST'!B:B)</f>
        <v>THN</v>
      </c>
      <c r="E3511" s="94" t="str">
        <f t="array" ref="E3511">XLOOKUP($F3511,'GIÁ'!$A:$A,'GIÁ'!$E:$E)</f>
        <v>ĐÔNG</v>
      </c>
      <c r="F3511" s="94">
        <v>8.93621960004E12</v>
      </c>
      <c r="G3511" s="95" t="s">
        <v>2686</v>
      </c>
      <c r="H3511" s="95" t="s">
        <v>224</v>
      </c>
      <c r="I3511" s="96">
        <v>4.0</v>
      </c>
      <c r="J3511" s="96">
        <v>0.0</v>
      </c>
      <c r="K3511" s="98">
        <f t="shared" si="4"/>
        <v>4</v>
      </c>
      <c r="L3511" s="99" t="s">
        <v>7072</v>
      </c>
      <c r="M3511" s="100" t="s">
        <v>7073</v>
      </c>
      <c r="N3511" s="101" t="str">
        <f t="shared" si="139"/>
        <v>PT1590231-T0018936219600040</v>
      </c>
      <c r="O3511" s="128"/>
      <c r="P3511" s="100"/>
      <c r="Q3511" s="103">
        <f t="shared" si="166"/>
        <v>4</v>
      </c>
      <c r="R3511" s="161"/>
      <c r="S3511" s="105"/>
      <c r="T3511" s="106"/>
      <c r="U3511" s="107" t="s">
        <v>6605</v>
      </c>
      <c r="V3511" s="108" t="s">
        <v>756</v>
      </c>
      <c r="W3511" s="109" t="s">
        <v>1908</v>
      </c>
      <c r="X3511" s="110" t="str">
        <f t="shared" si="176"/>
        <v/>
      </c>
      <c r="Y3511" s="110" t="str">
        <f t="shared" si="183"/>
        <v/>
      </c>
      <c r="Z3511" s="109" t="s">
        <v>797</v>
      </c>
      <c r="AA3511" s="109" t="s">
        <v>802</v>
      </c>
      <c r="AB3511" s="106"/>
      <c r="AC3511" s="158"/>
      <c r="AD3511" s="160"/>
      <c r="AE3511" s="127"/>
      <c r="AF3511" s="113"/>
      <c r="AG3511" s="165" t="str">
        <f t="array" ref="AG3511">XLOOKUP(F3511,'CLV2'!A:A,'CLV2'!E:E)</f>
        <v>2.FROZEN FOODS</v>
      </c>
      <c r="AH3511" s="115" t="str">
        <f t="array" ref="AH3511">XLOOKUP(F3511,'CLV2'!A:A,'CLV2'!F:F)</f>
        <v>3.HOTPOT AND FRIED</v>
      </c>
      <c r="AI3511" s="115" t="str">
        <f t="shared" si="8"/>
        <v>Pack</v>
      </c>
      <c r="AJ3511" s="116">
        <f t="shared" si="9"/>
        <v>1</v>
      </c>
      <c r="AK3511" s="117" t="str">
        <f t="array" ref="AK3511">XLOOKUP(F3511,'GIÁ'!A:A,'GIÁ'!D:D)</f>
        <v>13306.66</v>
      </c>
      <c r="AL3511" s="118">
        <f t="shared" si="10"/>
        <v>53226.64</v>
      </c>
      <c r="AM3511" s="118">
        <f t="shared" si="11"/>
        <v>0</v>
      </c>
      <c r="AN3511" s="119">
        <f t="shared" si="12"/>
        <v>0</v>
      </c>
      <c r="AO3511" s="118">
        <f t="shared" si="13"/>
        <v>53226.64</v>
      </c>
      <c r="AP3511" s="121">
        <f t="shared" si="14"/>
        <v>0</v>
      </c>
      <c r="AQ3511" s="122"/>
      <c r="AR3511" s="119"/>
    </row>
    <row r="3512" ht="22.5" customHeight="1">
      <c r="A3512" s="89">
        <v>46233.0</v>
      </c>
      <c r="B3512" s="90">
        <v>0.45694444444444443</v>
      </c>
      <c r="C3512" s="91" t="s">
        <v>1647</v>
      </c>
      <c r="D3512" s="129" t="str">
        <f t="array" ref="D3512">XLOOKUP(C3512,'DS ST'!A:A,'DS ST'!B:B)</f>
        <v>THN</v>
      </c>
      <c r="E3512" s="94" t="str">
        <f t="array" ref="E3512">XLOOKUP($F3512,'GIÁ'!$A:$A,'GIÁ'!$E:$E)</f>
        <v>ĐÔNG</v>
      </c>
      <c r="F3512" s="94">
        <v>8.934717472008E12</v>
      </c>
      <c r="G3512" s="95" t="s">
        <v>1769</v>
      </c>
      <c r="H3512" s="95" t="s">
        <v>224</v>
      </c>
      <c r="I3512" s="96">
        <v>4.0</v>
      </c>
      <c r="J3512" s="96">
        <v>0.0</v>
      </c>
      <c r="K3512" s="98">
        <f t="shared" si="4"/>
        <v>4</v>
      </c>
      <c r="L3512" s="99" t="s">
        <v>7072</v>
      </c>
      <c r="M3512" s="100" t="s">
        <v>7073</v>
      </c>
      <c r="N3512" s="101" t="str">
        <f t="shared" si="139"/>
        <v>PT1590231-T0018934717472008</v>
      </c>
      <c r="O3512" s="128"/>
      <c r="P3512" s="100"/>
      <c r="Q3512" s="103">
        <f t="shared" si="166"/>
        <v>4</v>
      </c>
      <c r="R3512" s="161"/>
      <c r="S3512" s="105"/>
      <c r="T3512" s="106"/>
      <c r="U3512" s="107" t="s">
        <v>6597</v>
      </c>
      <c r="V3512" s="108" t="s">
        <v>756</v>
      </c>
      <c r="W3512" s="109" t="s">
        <v>1908</v>
      </c>
      <c r="X3512" s="110" t="str">
        <f t="shared" si="176"/>
        <v/>
      </c>
      <c r="Y3512" s="110" t="str">
        <f t="shared" si="183"/>
        <v/>
      </c>
      <c r="Z3512" s="109" t="s">
        <v>797</v>
      </c>
      <c r="AA3512" s="109" t="s">
        <v>802</v>
      </c>
      <c r="AB3512" s="106"/>
      <c r="AC3512" s="158"/>
      <c r="AD3512" s="160"/>
      <c r="AE3512" s="127"/>
      <c r="AF3512" s="113"/>
      <c r="AG3512" s="165" t="str">
        <f t="array" ref="AG3512">XLOOKUP(F3512,'CLV2'!A:A,'CLV2'!E:E)</f>
        <v>2.FROZEN FOODS</v>
      </c>
      <c r="AH3512" s="115" t="str">
        <f t="array" ref="AH3512">XLOOKUP(F3512,'CLV2'!A:A,'CLV2'!F:F)</f>
        <v>3.HOTPOT AND FRIED</v>
      </c>
      <c r="AI3512" s="115" t="str">
        <f t="shared" si="8"/>
        <v>Pack</v>
      </c>
      <c r="AJ3512" s="116">
        <f t="shared" si="9"/>
        <v>1</v>
      </c>
      <c r="AK3512" s="117" t="str">
        <f t="array" ref="AK3512">XLOOKUP(F3512,'GIÁ'!A:A,'GIÁ'!D:D)</f>
        <v>35456.20</v>
      </c>
      <c r="AL3512" s="118">
        <f t="shared" si="10"/>
        <v>141824.8</v>
      </c>
      <c r="AM3512" s="118">
        <f t="shared" si="11"/>
        <v>0</v>
      </c>
      <c r="AN3512" s="119">
        <f t="shared" si="12"/>
        <v>0</v>
      </c>
      <c r="AO3512" s="118">
        <f t="shared" si="13"/>
        <v>141824.8</v>
      </c>
      <c r="AP3512" s="121">
        <f t="shared" si="14"/>
        <v>0</v>
      </c>
      <c r="AQ3512" s="122"/>
      <c r="AR3512" s="119"/>
    </row>
    <row r="3513" ht="22.5" customHeight="1">
      <c r="A3513" s="89">
        <v>46233.0</v>
      </c>
      <c r="B3513" s="90">
        <v>0.45694444444444443</v>
      </c>
      <c r="C3513" s="91" t="s">
        <v>1647</v>
      </c>
      <c r="D3513" s="129" t="str">
        <f t="array" ref="D3513">XLOOKUP(C3513,'DS ST'!A:A,'DS ST'!B:B)</f>
        <v>THN</v>
      </c>
      <c r="E3513" s="94" t="str">
        <f t="array" ref="E3513">XLOOKUP($F3513,'GIÁ'!$A:$A,'GIÁ'!$E:$E)</f>
        <v>ĐÔNG</v>
      </c>
      <c r="F3513" s="94">
        <v>8.936077110149E12</v>
      </c>
      <c r="G3513" s="95" t="s">
        <v>2333</v>
      </c>
      <c r="H3513" s="95" t="s">
        <v>224</v>
      </c>
      <c r="I3513" s="96">
        <v>4.0</v>
      </c>
      <c r="J3513" s="96">
        <v>0.0</v>
      </c>
      <c r="K3513" s="98">
        <f t="shared" si="4"/>
        <v>4</v>
      </c>
      <c r="L3513" s="99" t="s">
        <v>7072</v>
      </c>
      <c r="M3513" s="100" t="s">
        <v>7073</v>
      </c>
      <c r="N3513" s="101" t="str">
        <f t="shared" si="139"/>
        <v>PT1590231-T0018936077110149</v>
      </c>
      <c r="O3513" s="128"/>
      <c r="P3513" s="100"/>
      <c r="Q3513" s="103">
        <f t="shared" si="166"/>
        <v>4</v>
      </c>
      <c r="R3513" s="161"/>
      <c r="S3513" s="105"/>
      <c r="T3513" s="106"/>
      <c r="U3513" s="107" t="s">
        <v>6568</v>
      </c>
      <c r="V3513" s="108" t="s">
        <v>756</v>
      </c>
      <c r="W3513" s="109" t="s">
        <v>1908</v>
      </c>
      <c r="X3513" s="110" t="str">
        <f t="shared" si="176"/>
        <v/>
      </c>
      <c r="Y3513" s="110" t="str">
        <f t="shared" si="183"/>
        <v/>
      </c>
      <c r="Z3513" s="109" t="s">
        <v>797</v>
      </c>
      <c r="AA3513" s="109" t="s">
        <v>802</v>
      </c>
      <c r="AB3513" s="106"/>
      <c r="AC3513" s="158"/>
      <c r="AD3513" s="160"/>
      <c r="AE3513" s="127"/>
      <c r="AF3513" s="113"/>
      <c r="AG3513" s="165" t="str">
        <f t="array" ref="AG3513">XLOOKUP(F3513,'CLV2'!A:A,'CLV2'!E:E)</f>
        <v>2.FROZEN FOODS</v>
      </c>
      <c r="AH3513" s="115" t="str">
        <f t="array" ref="AH3513">XLOOKUP(F3513,'CLV2'!A:A,'CLV2'!F:F)</f>
        <v>3.DUMPLINGS</v>
      </c>
      <c r="AI3513" s="115" t="str">
        <f t="shared" si="8"/>
        <v>Pack</v>
      </c>
      <c r="AJ3513" s="116">
        <f t="shared" si="9"/>
        <v>1</v>
      </c>
      <c r="AK3513" s="117" t="str">
        <f t="array" ref="AK3513">XLOOKUP(F3513,'GIÁ'!A:A,'GIÁ'!D:D)</f>
        <v>41904.24</v>
      </c>
      <c r="AL3513" s="118">
        <f t="shared" si="10"/>
        <v>167616.96</v>
      </c>
      <c r="AM3513" s="118">
        <f t="shared" si="11"/>
        <v>0</v>
      </c>
      <c r="AN3513" s="119">
        <f t="shared" si="12"/>
        <v>0</v>
      </c>
      <c r="AO3513" s="118">
        <f t="shared" si="13"/>
        <v>167616.96</v>
      </c>
      <c r="AP3513" s="121">
        <f t="shared" si="14"/>
        <v>0</v>
      </c>
      <c r="AQ3513" s="122"/>
      <c r="AR3513" s="119"/>
    </row>
    <row r="3514" ht="22.5" customHeight="1">
      <c r="A3514" s="89">
        <v>46233.0</v>
      </c>
      <c r="B3514" s="90">
        <v>0.45694444444444443</v>
      </c>
      <c r="C3514" s="91" t="s">
        <v>1647</v>
      </c>
      <c r="D3514" s="129" t="str">
        <f t="array" ref="D3514">XLOOKUP(C3514,'DS ST'!A:A,'DS ST'!B:B)</f>
        <v>THN</v>
      </c>
      <c r="E3514" s="94" t="str">
        <f t="array" ref="E3514">XLOOKUP($F3514,'GIÁ'!$A:$A,'GIÁ'!$E:$E)</f>
        <v>ĐÔNG</v>
      </c>
      <c r="F3514" s="94">
        <v>8.936013238791E12</v>
      </c>
      <c r="G3514" s="95" t="s">
        <v>2178</v>
      </c>
      <c r="H3514" s="95" t="s">
        <v>57</v>
      </c>
      <c r="I3514" s="96">
        <v>6.0</v>
      </c>
      <c r="J3514" s="96">
        <v>0.0</v>
      </c>
      <c r="K3514" s="98">
        <f t="shared" si="4"/>
        <v>6</v>
      </c>
      <c r="L3514" s="99" t="s">
        <v>7072</v>
      </c>
      <c r="M3514" s="100" t="s">
        <v>7073</v>
      </c>
      <c r="N3514" s="101" t="str">
        <f t="shared" si="139"/>
        <v>PT1590231-T0018936013238791</v>
      </c>
      <c r="O3514" s="128"/>
      <c r="P3514" s="100"/>
      <c r="Q3514" s="103">
        <f t="shared" si="166"/>
        <v>6</v>
      </c>
      <c r="R3514" s="161"/>
      <c r="S3514" s="105"/>
      <c r="T3514" s="106"/>
      <c r="U3514" s="107" t="s">
        <v>6525</v>
      </c>
      <c r="V3514" s="108" t="s">
        <v>756</v>
      </c>
      <c r="W3514" s="109" t="s">
        <v>1908</v>
      </c>
      <c r="X3514" s="110" t="str">
        <f t="shared" si="176"/>
        <v/>
      </c>
      <c r="Y3514" s="110" t="str">
        <f t="shared" si="183"/>
        <v/>
      </c>
      <c r="Z3514" s="109" t="s">
        <v>797</v>
      </c>
      <c r="AA3514" s="109" t="s">
        <v>802</v>
      </c>
      <c r="AB3514" s="106"/>
      <c r="AC3514" s="158"/>
      <c r="AD3514" s="160"/>
      <c r="AE3514" s="127"/>
      <c r="AF3514" s="113"/>
      <c r="AG3514" s="165" t="str">
        <f t="array" ref="AG3514">XLOOKUP(F3514,'CLV2'!A:A,'CLV2'!E:E)</f>
        <v>2.FROZEN FOODS</v>
      </c>
      <c r="AH3514" s="115" t="str">
        <f t="array" ref="AH3514">XLOOKUP(F3514,'CLV2'!A:A,'CLV2'!F:F)</f>
        <v>3.PIZZA - READY MEALS</v>
      </c>
      <c r="AI3514" s="115" t="str">
        <f t="shared" si="8"/>
        <v>Pack</v>
      </c>
      <c r="AJ3514" s="116">
        <f t="shared" si="9"/>
        <v>1</v>
      </c>
      <c r="AK3514" s="117" t="str">
        <f t="array" ref="AK3514">XLOOKUP(F3514,'GIÁ'!A:A,'GIÁ'!D:D)</f>
        <v>22578.43</v>
      </c>
      <c r="AL3514" s="118">
        <f t="shared" si="10"/>
        <v>135470.58</v>
      </c>
      <c r="AM3514" s="118">
        <f t="shared" si="11"/>
        <v>0</v>
      </c>
      <c r="AN3514" s="119">
        <f t="shared" si="12"/>
        <v>0</v>
      </c>
      <c r="AO3514" s="118">
        <f t="shared" si="13"/>
        <v>135470.58</v>
      </c>
      <c r="AP3514" s="121">
        <f t="shared" si="14"/>
        <v>0</v>
      </c>
      <c r="AQ3514" s="122"/>
      <c r="AR3514" s="119"/>
    </row>
    <row r="3515" ht="22.5" customHeight="1">
      <c r="A3515" s="89">
        <v>46233.0</v>
      </c>
      <c r="B3515" s="90">
        <v>0.45694444444444443</v>
      </c>
      <c r="C3515" s="91" t="s">
        <v>1647</v>
      </c>
      <c r="D3515" s="129" t="str">
        <f t="array" ref="D3515">XLOOKUP(C3515,'DS ST'!A:A,'DS ST'!B:B)</f>
        <v>THN</v>
      </c>
      <c r="E3515" s="94" t="str">
        <f t="array" ref="E3515">XLOOKUP($F3515,'GIÁ'!$A:$A,'GIÁ'!$E:$E)</f>
        <v>ĐÔNG</v>
      </c>
      <c r="F3515" s="94">
        <v>8.93607627967E12</v>
      </c>
      <c r="G3515" s="95" t="s">
        <v>2317</v>
      </c>
      <c r="H3515" s="95" t="s">
        <v>224</v>
      </c>
      <c r="I3515" s="96">
        <v>4.0</v>
      </c>
      <c r="J3515" s="96">
        <v>0.0</v>
      </c>
      <c r="K3515" s="98">
        <f t="shared" si="4"/>
        <v>4</v>
      </c>
      <c r="L3515" s="99" t="s">
        <v>7072</v>
      </c>
      <c r="M3515" s="100" t="s">
        <v>7073</v>
      </c>
      <c r="N3515" s="101" t="str">
        <f t="shared" si="139"/>
        <v>PT1590231-T0018936076279670</v>
      </c>
      <c r="O3515" s="128"/>
      <c r="P3515" s="100"/>
      <c r="Q3515" s="103">
        <f t="shared" si="166"/>
        <v>4</v>
      </c>
      <c r="R3515" s="161"/>
      <c r="S3515" s="105"/>
      <c r="T3515" s="106"/>
      <c r="U3515" s="107" t="s">
        <v>6530</v>
      </c>
      <c r="V3515" s="108" t="s">
        <v>756</v>
      </c>
      <c r="W3515" s="109" t="s">
        <v>1908</v>
      </c>
      <c r="X3515" s="110" t="str">
        <f t="shared" si="176"/>
        <v/>
      </c>
      <c r="Y3515" s="110" t="str">
        <f t="shared" si="183"/>
        <v/>
      </c>
      <c r="Z3515" s="109" t="s">
        <v>797</v>
      </c>
      <c r="AA3515" s="109" t="s">
        <v>802</v>
      </c>
      <c r="AB3515" s="106"/>
      <c r="AC3515" s="158"/>
      <c r="AD3515" s="160"/>
      <c r="AE3515" s="127"/>
      <c r="AF3515" s="113"/>
      <c r="AG3515" s="165" t="str">
        <f t="array" ref="AG3515">XLOOKUP(F3515,'CLV2'!A:A,'CLV2'!E:E)</f>
        <v>2.FROZEN FOODS</v>
      </c>
      <c r="AH3515" s="115" t="str">
        <f t="array" ref="AH3515">XLOOKUP(F3515,'CLV2'!A:A,'CLV2'!F:F)</f>
        <v>3.PASTRY AND DESSERTS</v>
      </c>
      <c r="AI3515" s="115" t="str">
        <f t="shared" si="8"/>
        <v>Pack</v>
      </c>
      <c r="AJ3515" s="116">
        <f t="shared" si="9"/>
        <v>1</v>
      </c>
      <c r="AK3515" s="117" t="str">
        <f t="array" ref="AK3515">XLOOKUP(F3515,'GIÁ'!A:A,'GIÁ'!D:D)</f>
        <v>26872.96</v>
      </c>
      <c r="AL3515" s="118">
        <f t="shared" si="10"/>
        <v>107491.84</v>
      </c>
      <c r="AM3515" s="118">
        <f t="shared" si="11"/>
        <v>0</v>
      </c>
      <c r="AN3515" s="119">
        <f t="shared" si="12"/>
        <v>0</v>
      </c>
      <c r="AO3515" s="118">
        <f t="shared" si="13"/>
        <v>107491.84</v>
      </c>
      <c r="AP3515" s="121">
        <f t="shared" si="14"/>
        <v>0</v>
      </c>
      <c r="AQ3515" s="122"/>
      <c r="AR3515" s="119"/>
    </row>
    <row r="3516" ht="22.5" customHeight="1">
      <c r="A3516" s="89">
        <v>46233.0</v>
      </c>
      <c r="B3516" s="90">
        <v>0.45694444444444443</v>
      </c>
      <c r="C3516" s="91" t="s">
        <v>1647</v>
      </c>
      <c r="D3516" s="129" t="str">
        <f t="array" ref="D3516">XLOOKUP(C3516,'DS ST'!A:A,'DS ST'!B:B)</f>
        <v>THN</v>
      </c>
      <c r="E3516" s="94" t="str">
        <f t="array" ref="E3516">XLOOKUP($F3516,'GIÁ'!$A:$A,'GIÁ'!$E:$E)</f>
        <v>ĐÔNG</v>
      </c>
      <c r="F3516" s="94">
        <v>8.938562334023E12</v>
      </c>
      <c r="G3516" s="95" t="s">
        <v>3181</v>
      </c>
      <c r="H3516" s="95" t="s">
        <v>57</v>
      </c>
      <c r="I3516" s="96">
        <v>6.0</v>
      </c>
      <c r="J3516" s="96">
        <v>0.0</v>
      </c>
      <c r="K3516" s="98">
        <f t="shared" si="4"/>
        <v>6</v>
      </c>
      <c r="L3516" s="99" t="s">
        <v>7072</v>
      </c>
      <c r="M3516" s="100" t="s">
        <v>7073</v>
      </c>
      <c r="N3516" s="101" t="str">
        <f t="shared" si="139"/>
        <v>PT1590231-T0018938562334023</v>
      </c>
      <c r="O3516" s="128"/>
      <c r="P3516" s="100"/>
      <c r="Q3516" s="103">
        <f t="shared" si="166"/>
        <v>6</v>
      </c>
      <c r="R3516" s="161"/>
      <c r="S3516" s="105"/>
      <c r="T3516" s="106"/>
      <c r="U3516" s="107" t="s">
        <v>6555</v>
      </c>
      <c r="V3516" s="108" t="s">
        <v>756</v>
      </c>
      <c r="W3516" s="109" t="s">
        <v>1908</v>
      </c>
      <c r="X3516" s="110" t="str">
        <f t="shared" si="176"/>
        <v/>
      </c>
      <c r="Y3516" s="110" t="str">
        <f t="shared" si="183"/>
        <v/>
      </c>
      <c r="Z3516" s="109" t="s">
        <v>797</v>
      </c>
      <c r="AA3516" s="109" t="s">
        <v>802</v>
      </c>
      <c r="AB3516" s="106"/>
      <c r="AC3516" s="158"/>
      <c r="AD3516" s="160"/>
      <c r="AE3516" s="127"/>
      <c r="AF3516" s="113"/>
      <c r="AG3516" s="165" t="str">
        <f t="array" ref="AG3516">XLOOKUP(F3516,'CLV2'!A:A,'CLV2'!E:E)</f>
        <v>2.FROZEN FOODS</v>
      </c>
      <c r="AH3516" s="115" t="str">
        <f t="array" ref="AH3516">XLOOKUP(F3516,'CLV2'!A:A,'CLV2'!F:F)</f>
        <v>3.PIZZA - READY MEALS</v>
      </c>
      <c r="AI3516" s="115" t="str">
        <f t="shared" si="8"/>
        <v>Pack</v>
      </c>
      <c r="AJ3516" s="116">
        <f t="shared" si="9"/>
        <v>1</v>
      </c>
      <c r="AK3516" s="117" t="str">
        <f t="array" ref="AK3516">XLOOKUP(F3516,'GIÁ'!A:A,'GIÁ'!D:D)</f>
        <v>43635.50</v>
      </c>
      <c r="AL3516" s="118">
        <f t="shared" si="10"/>
        <v>261813</v>
      </c>
      <c r="AM3516" s="118">
        <f t="shared" si="11"/>
        <v>0</v>
      </c>
      <c r="AN3516" s="119">
        <f t="shared" si="12"/>
        <v>0</v>
      </c>
      <c r="AO3516" s="118">
        <f t="shared" si="13"/>
        <v>261813</v>
      </c>
      <c r="AP3516" s="121">
        <f t="shared" si="14"/>
        <v>0</v>
      </c>
      <c r="AQ3516" s="122"/>
      <c r="AR3516" s="119"/>
    </row>
    <row r="3517" ht="22.5" customHeight="1">
      <c r="A3517" s="89">
        <v>46233.0</v>
      </c>
      <c r="B3517" s="90">
        <v>0.45694444444444443</v>
      </c>
      <c r="C3517" s="91" t="s">
        <v>1647</v>
      </c>
      <c r="D3517" s="129" t="str">
        <f t="array" ref="D3517">XLOOKUP(C3517,'DS ST'!A:A,'DS ST'!B:B)</f>
        <v>THN</v>
      </c>
      <c r="E3517" s="94" t="str">
        <f t="array" ref="E3517">XLOOKUP($F3517,'GIÁ'!$A:$A,'GIÁ'!$E:$E)</f>
        <v>ĐÔNG</v>
      </c>
      <c r="F3517" s="94">
        <v>8.935319711311E12</v>
      </c>
      <c r="G3517" s="95" t="s">
        <v>2061</v>
      </c>
      <c r="H3517" s="95" t="s">
        <v>224</v>
      </c>
      <c r="I3517" s="96">
        <v>4.0</v>
      </c>
      <c r="J3517" s="96">
        <v>0.0</v>
      </c>
      <c r="K3517" s="98">
        <f t="shared" si="4"/>
        <v>4</v>
      </c>
      <c r="L3517" s="99" t="s">
        <v>7072</v>
      </c>
      <c r="M3517" s="100" t="s">
        <v>7073</v>
      </c>
      <c r="N3517" s="101" t="str">
        <f t="shared" si="139"/>
        <v>PT1590231-T0018935319711311</v>
      </c>
      <c r="O3517" s="128"/>
      <c r="P3517" s="100"/>
      <c r="Q3517" s="103">
        <f t="shared" si="166"/>
        <v>4</v>
      </c>
      <c r="R3517" s="161"/>
      <c r="S3517" s="105"/>
      <c r="T3517" s="106"/>
      <c r="U3517" s="107" t="s">
        <v>6529</v>
      </c>
      <c r="V3517" s="108" t="s">
        <v>756</v>
      </c>
      <c r="W3517" s="109" t="s">
        <v>1908</v>
      </c>
      <c r="X3517" s="110" t="str">
        <f t="shared" si="176"/>
        <v/>
      </c>
      <c r="Y3517" s="110" t="str">
        <f t="shared" si="183"/>
        <v/>
      </c>
      <c r="Z3517" s="109" t="s">
        <v>797</v>
      </c>
      <c r="AA3517" s="109" t="s">
        <v>802</v>
      </c>
      <c r="AB3517" s="106"/>
      <c r="AC3517" s="158"/>
      <c r="AD3517" s="160"/>
      <c r="AE3517" s="127"/>
      <c r="AF3517" s="113"/>
      <c r="AG3517" s="165" t="str">
        <f t="array" ref="AG3517">XLOOKUP(F3517,'CLV2'!A:A,'CLV2'!E:E)</f>
        <v>2.FROZEN FOODS</v>
      </c>
      <c r="AH3517" s="115" t="str">
        <f t="array" ref="AH3517">XLOOKUP(F3517,'CLV2'!A:A,'CLV2'!F:F)</f>
        <v>3.HOTPOT AND FRIED</v>
      </c>
      <c r="AI3517" s="115" t="str">
        <f t="shared" si="8"/>
        <v>Pack</v>
      </c>
      <c r="AJ3517" s="116">
        <f t="shared" si="9"/>
        <v>1</v>
      </c>
      <c r="AK3517" s="117" t="str">
        <f t="array" ref="AK3517">XLOOKUP(F3517,'GIÁ'!A:A,'GIÁ'!D:D)</f>
        <v>30542.46</v>
      </c>
      <c r="AL3517" s="118">
        <f t="shared" si="10"/>
        <v>122169.84</v>
      </c>
      <c r="AM3517" s="118">
        <f t="shared" si="11"/>
        <v>0</v>
      </c>
      <c r="AN3517" s="119">
        <f t="shared" si="12"/>
        <v>0</v>
      </c>
      <c r="AO3517" s="118">
        <f t="shared" si="13"/>
        <v>122169.84</v>
      </c>
      <c r="AP3517" s="121">
        <f t="shared" si="14"/>
        <v>0</v>
      </c>
      <c r="AQ3517" s="122"/>
      <c r="AR3517" s="119"/>
    </row>
    <row r="3518" ht="22.5" customHeight="1">
      <c r="A3518" s="89">
        <v>46233.0</v>
      </c>
      <c r="B3518" s="90">
        <v>0.45694444444444443</v>
      </c>
      <c r="C3518" s="91" t="s">
        <v>1647</v>
      </c>
      <c r="D3518" s="129" t="str">
        <f t="array" ref="D3518">XLOOKUP(C3518,'DS ST'!A:A,'DS ST'!B:B)</f>
        <v>THN</v>
      </c>
      <c r="E3518" s="94" t="str">
        <f t="array" ref="E3518">XLOOKUP($F3518,'GIÁ'!$A:$A,'GIÁ'!$E:$E)</f>
        <v>ĐÔNG</v>
      </c>
      <c r="F3518" s="94">
        <v>8.935101608461E12</v>
      </c>
      <c r="G3518" s="95" t="s">
        <v>1899</v>
      </c>
      <c r="H3518" s="95" t="s">
        <v>224</v>
      </c>
      <c r="I3518" s="96">
        <v>4.0</v>
      </c>
      <c r="J3518" s="96">
        <v>0.0</v>
      </c>
      <c r="K3518" s="98">
        <f t="shared" si="4"/>
        <v>4</v>
      </c>
      <c r="L3518" s="99" t="s">
        <v>7072</v>
      </c>
      <c r="M3518" s="100" t="s">
        <v>7073</v>
      </c>
      <c r="N3518" s="101" t="str">
        <f t="shared" si="139"/>
        <v>PT1590231-T0018935101608461</v>
      </c>
      <c r="O3518" s="128"/>
      <c r="P3518" s="100"/>
      <c r="Q3518" s="103">
        <f t="shared" si="166"/>
        <v>4</v>
      </c>
      <c r="R3518" s="161"/>
      <c r="S3518" s="105"/>
      <c r="T3518" s="106"/>
      <c r="U3518" s="107" t="s">
        <v>6555</v>
      </c>
      <c r="V3518" s="108" t="s">
        <v>756</v>
      </c>
      <c r="W3518" s="109" t="s">
        <v>1908</v>
      </c>
      <c r="X3518" s="110" t="str">
        <f t="shared" si="176"/>
        <v/>
      </c>
      <c r="Y3518" s="110" t="str">
        <f t="shared" si="183"/>
        <v/>
      </c>
      <c r="Z3518" s="109" t="s">
        <v>797</v>
      </c>
      <c r="AA3518" s="109" t="s">
        <v>802</v>
      </c>
      <c r="AB3518" s="106"/>
      <c r="AC3518" s="158"/>
      <c r="AD3518" s="160"/>
      <c r="AE3518" s="127"/>
      <c r="AF3518" s="113"/>
      <c r="AG3518" s="165" t="str">
        <f t="array" ref="AG3518">XLOOKUP(F3518,'CLV2'!A:A,'CLV2'!E:E)</f>
        <v>2.FROZEN FOODS</v>
      </c>
      <c r="AH3518" s="115" t="str">
        <f t="array" ref="AH3518">XLOOKUP(F3518,'CLV2'!A:A,'CLV2'!F:F)</f>
        <v>3.HOTPOT AND FRIED</v>
      </c>
      <c r="AI3518" s="115" t="str">
        <f t="shared" si="8"/>
        <v>Pack</v>
      </c>
      <c r="AJ3518" s="116">
        <f t="shared" si="9"/>
        <v>1</v>
      </c>
      <c r="AK3518" s="117" t="str">
        <f t="array" ref="AK3518">XLOOKUP(F3518,'GIÁ'!A:A,'GIÁ'!D:D)</f>
        <v>16904.85</v>
      </c>
      <c r="AL3518" s="118">
        <f t="shared" si="10"/>
        <v>67619.4</v>
      </c>
      <c r="AM3518" s="118">
        <f t="shared" si="11"/>
        <v>0</v>
      </c>
      <c r="AN3518" s="119">
        <f t="shared" si="12"/>
        <v>0</v>
      </c>
      <c r="AO3518" s="118">
        <f t="shared" si="13"/>
        <v>67619.4</v>
      </c>
      <c r="AP3518" s="121">
        <f t="shared" si="14"/>
        <v>0</v>
      </c>
      <c r="AQ3518" s="122"/>
      <c r="AR3518" s="119"/>
    </row>
    <row r="3519" ht="22.5" customHeight="1">
      <c r="A3519" s="89">
        <v>46233.0</v>
      </c>
      <c r="B3519" s="90">
        <v>0.45694444444444443</v>
      </c>
      <c r="C3519" s="91" t="s">
        <v>1647</v>
      </c>
      <c r="D3519" s="129" t="str">
        <f t="array" ref="D3519">XLOOKUP(C3519,'DS ST'!A:A,'DS ST'!B:B)</f>
        <v>THN</v>
      </c>
      <c r="E3519" s="94" t="str">
        <f t="array" ref="E3519">XLOOKUP($F3519,'GIÁ'!$A:$A,'GIÁ'!$E:$E)</f>
        <v>ĐÔNG</v>
      </c>
      <c r="F3519" s="94">
        <v>8.93623909005E12</v>
      </c>
      <c r="G3519" s="95" t="s">
        <v>2717</v>
      </c>
      <c r="H3519" s="95" t="s">
        <v>75</v>
      </c>
      <c r="I3519" s="96">
        <v>12.0</v>
      </c>
      <c r="J3519" s="96">
        <v>0.0</v>
      </c>
      <c r="K3519" s="98">
        <f t="shared" si="4"/>
        <v>12</v>
      </c>
      <c r="L3519" s="99" t="s">
        <v>7072</v>
      </c>
      <c r="M3519" s="100" t="s">
        <v>7073</v>
      </c>
      <c r="N3519" s="101" t="str">
        <f t="shared" si="139"/>
        <v>PT1590231-T0018936239090050</v>
      </c>
      <c r="O3519" s="128"/>
      <c r="P3519" s="100"/>
      <c r="Q3519" s="103">
        <f t="shared" si="166"/>
        <v>12</v>
      </c>
      <c r="R3519" s="161"/>
      <c r="S3519" s="105"/>
      <c r="T3519" s="106"/>
      <c r="U3519" s="107" t="s">
        <v>6538</v>
      </c>
      <c r="V3519" s="108" t="s">
        <v>756</v>
      </c>
      <c r="W3519" s="109" t="s">
        <v>1908</v>
      </c>
      <c r="X3519" s="110" t="str">
        <f t="shared" si="176"/>
        <v/>
      </c>
      <c r="Y3519" s="110" t="str">
        <f t="shared" si="183"/>
        <v/>
      </c>
      <c r="Z3519" s="109" t="s">
        <v>797</v>
      </c>
      <c r="AA3519" s="109" t="s">
        <v>802</v>
      </c>
      <c r="AB3519" s="106"/>
      <c r="AC3519" s="158"/>
      <c r="AD3519" s="160"/>
      <c r="AE3519" s="127"/>
      <c r="AF3519" s="113"/>
      <c r="AG3519" s="165" t="str">
        <f t="array" ref="AG3519">XLOOKUP(F3519,'CLV2'!A:A,'CLV2'!E:E)</f>
        <v>2.MEAT</v>
      </c>
      <c r="AH3519" s="115" t="str">
        <f t="array" ref="AH3519">XLOOKUP(F3519,'CLV2'!A:A,'CLV2'!F:F)</f>
        <v>3.FROZEN MEAT</v>
      </c>
      <c r="AI3519" s="115" t="str">
        <f t="shared" si="8"/>
        <v>Pack</v>
      </c>
      <c r="AJ3519" s="116">
        <f t="shared" si="9"/>
        <v>1</v>
      </c>
      <c r="AK3519" s="117" t="str">
        <f t="array" ref="AK3519">XLOOKUP(F3519,'GIÁ'!A:A,'GIÁ'!D:D)</f>
        <v>118354.38</v>
      </c>
      <c r="AL3519" s="118">
        <f t="shared" si="10"/>
        <v>1420252.56</v>
      </c>
      <c r="AM3519" s="118">
        <f t="shared" si="11"/>
        <v>0</v>
      </c>
      <c r="AN3519" s="119">
        <f t="shared" si="12"/>
        <v>0</v>
      </c>
      <c r="AO3519" s="118">
        <f t="shared" si="13"/>
        <v>1420252.56</v>
      </c>
      <c r="AP3519" s="121">
        <f t="shared" si="14"/>
        <v>0</v>
      </c>
      <c r="AQ3519" s="122"/>
      <c r="AR3519" s="119"/>
    </row>
    <row r="3520" ht="22.5" customHeight="1">
      <c r="A3520" s="89">
        <v>46233.0</v>
      </c>
      <c r="B3520" s="90">
        <v>0.45694444444444443</v>
      </c>
      <c r="C3520" s="91" t="s">
        <v>1647</v>
      </c>
      <c r="D3520" s="129" t="str">
        <f t="array" ref="D3520">XLOOKUP(C3520,'DS ST'!A:A,'DS ST'!B:B)</f>
        <v>THN</v>
      </c>
      <c r="E3520" s="94" t="str">
        <f t="array" ref="E3520">XLOOKUP($F3520,'GIÁ'!$A:$A,'GIÁ'!$E:$E)</f>
        <v>ĐÔNG</v>
      </c>
      <c r="F3520" s="94">
        <v>8.936190860716E12</v>
      </c>
      <c r="G3520" s="95" t="s">
        <v>2610</v>
      </c>
      <c r="H3520" s="95" t="s">
        <v>93</v>
      </c>
      <c r="I3520" s="96">
        <v>10.0</v>
      </c>
      <c r="J3520" s="96">
        <v>0.0</v>
      </c>
      <c r="K3520" s="98">
        <f t="shared" si="4"/>
        <v>10</v>
      </c>
      <c r="L3520" s="99" t="s">
        <v>7072</v>
      </c>
      <c r="M3520" s="100" t="s">
        <v>7073</v>
      </c>
      <c r="N3520" s="101" t="str">
        <f t="shared" si="139"/>
        <v>PT1590231-T0018936190860716</v>
      </c>
      <c r="O3520" s="128"/>
      <c r="P3520" s="100"/>
      <c r="Q3520" s="103">
        <f t="shared" si="166"/>
        <v>10</v>
      </c>
      <c r="R3520" s="161"/>
      <c r="S3520" s="105"/>
      <c r="T3520" s="106"/>
      <c r="U3520" s="107" t="s">
        <v>6539</v>
      </c>
      <c r="V3520" s="108" t="s">
        <v>756</v>
      </c>
      <c r="W3520" s="109" t="s">
        <v>1908</v>
      </c>
      <c r="X3520" s="110" t="str">
        <f t="shared" si="176"/>
        <v/>
      </c>
      <c r="Y3520" s="110" t="str">
        <f t="shared" si="183"/>
        <v/>
      </c>
      <c r="Z3520" s="109" t="s">
        <v>797</v>
      </c>
      <c r="AA3520" s="109" t="s">
        <v>802</v>
      </c>
      <c r="AB3520" s="106"/>
      <c r="AC3520" s="158"/>
      <c r="AD3520" s="160"/>
      <c r="AE3520" s="127"/>
      <c r="AF3520" s="113"/>
      <c r="AG3520" s="165" t="str">
        <f t="array" ref="AG3520">XLOOKUP(F3520,'CLV2'!A:A,'CLV2'!E:E)</f>
        <v>2.MEAT</v>
      </c>
      <c r="AH3520" s="115" t="str">
        <f t="array" ref="AH3520">XLOOKUP(F3520,'CLV2'!A:A,'CLV2'!F:F)</f>
        <v>3.FROZEN MEAT</v>
      </c>
      <c r="AI3520" s="115" t="str">
        <f t="shared" si="8"/>
        <v>Pack</v>
      </c>
      <c r="AJ3520" s="116">
        <f t="shared" si="9"/>
        <v>1</v>
      </c>
      <c r="AK3520" s="117" t="str">
        <f t="array" ref="AK3520">XLOOKUP(F3520,'GIÁ'!A:A,'GIÁ'!D:D)</f>
        <v>49176.27</v>
      </c>
      <c r="AL3520" s="118">
        <f t="shared" si="10"/>
        <v>491762.7</v>
      </c>
      <c r="AM3520" s="118">
        <f t="shared" si="11"/>
        <v>0</v>
      </c>
      <c r="AN3520" s="119">
        <f t="shared" si="12"/>
        <v>0</v>
      </c>
      <c r="AO3520" s="118">
        <f t="shared" si="13"/>
        <v>491762.7</v>
      </c>
      <c r="AP3520" s="121">
        <f t="shared" si="14"/>
        <v>0</v>
      </c>
      <c r="AQ3520" s="122"/>
      <c r="AR3520" s="119"/>
    </row>
    <row r="3521" ht="22.5" customHeight="1">
      <c r="A3521" s="89">
        <v>46233.0</v>
      </c>
      <c r="B3521" s="90">
        <v>0.45694444444444443</v>
      </c>
      <c r="C3521" s="91" t="s">
        <v>1647</v>
      </c>
      <c r="D3521" s="129" t="str">
        <f t="array" ref="D3521">XLOOKUP(C3521,'DS ST'!A:A,'DS ST'!B:B)</f>
        <v>THN</v>
      </c>
      <c r="E3521" s="94" t="str">
        <f t="array" ref="E3521">XLOOKUP($F3521,'GIÁ'!$A:$A,'GIÁ'!$E:$E)</f>
        <v>ĐÔNG</v>
      </c>
      <c r="F3521" s="94">
        <v>8.938535604238E12</v>
      </c>
      <c r="G3521" s="95" t="s">
        <v>3058</v>
      </c>
      <c r="H3521" s="95" t="s">
        <v>787</v>
      </c>
      <c r="I3521" s="96">
        <v>4.0</v>
      </c>
      <c r="J3521" s="96">
        <v>0.0</v>
      </c>
      <c r="K3521" s="98">
        <f t="shared" si="4"/>
        <v>4</v>
      </c>
      <c r="L3521" s="99" t="s">
        <v>7072</v>
      </c>
      <c r="M3521" s="100" t="s">
        <v>7073</v>
      </c>
      <c r="N3521" s="101" t="str">
        <f t="shared" si="139"/>
        <v>PT1590231-T0018938535604238</v>
      </c>
      <c r="O3521" s="128"/>
      <c r="P3521" s="100"/>
      <c r="Q3521" s="103">
        <f t="shared" si="166"/>
        <v>4</v>
      </c>
      <c r="R3521" s="161"/>
      <c r="S3521" s="105"/>
      <c r="T3521" s="106"/>
      <c r="U3521" s="107" t="s">
        <v>6557</v>
      </c>
      <c r="V3521" s="108" t="s">
        <v>756</v>
      </c>
      <c r="W3521" s="109" t="s">
        <v>1908</v>
      </c>
      <c r="X3521" s="110" t="str">
        <f t="shared" si="176"/>
        <v/>
      </c>
      <c r="Y3521" s="110" t="str">
        <f t="shared" si="183"/>
        <v/>
      </c>
      <c r="Z3521" s="109" t="s">
        <v>797</v>
      </c>
      <c r="AA3521" s="109" t="s">
        <v>802</v>
      </c>
      <c r="AB3521" s="106"/>
      <c r="AC3521" s="158"/>
      <c r="AD3521" s="160"/>
      <c r="AE3521" s="127"/>
      <c r="AF3521" s="113"/>
      <c r="AG3521" s="165" t="str">
        <f t="array" ref="AG3521">XLOOKUP(F3521,'CLV2'!A:A,'CLV2'!E:E)</f>
        <v>2.FISH AND SEAFOOD</v>
      </c>
      <c r="AH3521" s="115" t="str">
        <f t="array" ref="AH3521">XLOOKUP(F3521,'CLV2'!A:A,'CLV2'!F:F)</f>
        <v>3.FROZEN FISH AND SEAFOOD</v>
      </c>
      <c r="AI3521" s="115" t="str">
        <f t="shared" si="8"/>
        <v>Pack</v>
      </c>
      <c r="AJ3521" s="116">
        <f t="shared" si="9"/>
        <v>1</v>
      </c>
      <c r="AK3521" s="117" t="str">
        <f t="array" ref="AK3521">XLOOKUP(F3521,'GIÁ'!A:A,'GIÁ'!D:D)</f>
        <v>71175.79</v>
      </c>
      <c r="AL3521" s="118">
        <f t="shared" si="10"/>
        <v>284703.16</v>
      </c>
      <c r="AM3521" s="118">
        <f t="shared" si="11"/>
        <v>0</v>
      </c>
      <c r="AN3521" s="119">
        <f t="shared" si="12"/>
        <v>0</v>
      </c>
      <c r="AO3521" s="118">
        <f t="shared" si="13"/>
        <v>284703.16</v>
      </c>
      <c r="AP3521" s="121">
        <f t="shared" si="14"/>
        <v>0</v>
      </c>
      <c r="AQ3521" s="122"/>
      <c r="AR3521" s="119"/>
    </row>
    <row r="3522" ht="22.5" customHeight="1">
      <c r="A3522" s="89">
        <v>46233.0</v>
      </c>
      <c r="B3522" s="90">
        <v>0.45694444444444443</v>
      </c>
      <c r="C3522" s="91" t="s">
        <v>1647</v>
      </c>
      <c r="D3522" s="129" t="str">
        <f t="array" ref="D3522">XLOOKUP(C3522,'DS ST'!A:A,'DS ST'!B:B)</f>
        <v>THN</v>
      </c>
      <c r="E3522" s="94" t="str">
        <f t="array" ref="E3522">XLOOKUP($F3522,'GIÁ'!$A:$A,'GIÁ'!$E:$E)</f>
        <v>ĐÔNG</v>
      </c>
      <c r="F3522" s="94">
        <v>8.938535604597E12</v>
      </c>
      <c r="G3522" s="95" t="s">
        <v>3063</v>
      </c>
      <c r="H3522" s="95" t="s">
        <v>93</v>
      </c>
      <c r="I3522" s="96">
        <v>4.0</v>
      </c>
      <c r="J3522" s="96">
        <v>0.0</v>
      </c>
      <c r="K3522" s="98">
        <f t="shared" si="4"/>
        <v>4</v>
      </c>
      <c r="L3522" s="99" t="s">
        <v>7072</v>
      </c>
      <c r="M3522" s="100" t="s">
        <v>7073</v>
      </c>
      <c r="N3522" s="101" t="str">
        <f t="shared" si="139"/>
        <v>PT1590231-T0018938535604597</v>
      </c>
      <c r="O3522" s="128"/>
      <c r="P3522" s="100"/>
      <c r="Q3522" s="103">
        <f t="shared" si="166"/>
        <v>4</v>
      </c>
      <c r="R3522" s="161"/>
      <c r="S3522" s="105"/>
      <c r="T3522" s="106"/>
      <c r="U3522" s="107" t="s">
        <v>6542</v>
      </c>
      <c r="V3522" s="108" t="s">
        <v>756</v>
      </c>
      <c r="W3522" s="109" t="s">
        <v>1908</v>
      </c>
      <c r="X3522" s="110" t="str">
        <f t="shared" si="176"/>
        <v/>
      </c>
      <c r="Y3522" s="110" t="str">
        <f t="shared" si="183"/>
        <v/>
      </c>
      <c r="Z3522" s="109" t="s">
        <v>797</v>
      </c>
      <c r="AA3522" s="109" t="s">
        <v>802</v>
      </c>
      <c r="AB3522" s="106"/>
      <c r="AC3522" s="158"/>
      <c r="AD3522" s="160"/>
      <c r="AE3522" s="127"/>
      <c r="AF3522" s="113"/>
      <c r="AG3522" s="165" t="str">
        <f t="array" ref="AG3522">XLOOKUP(F3522,'CLV2'!A:A,'CLV2'!E:E)</f>
        <v>2.FISH AND SEAFOOD</v>
      </c>
      <c r="AH3522" s="115" t="str">
        <f t="array" ref="AH3522">XLOOKUP(F3522,'CLV2'!A:A,'CLV2'!F:F)</f>
        <v>3.FROZEN FISH AND SEAFOOD</v>
      </c>
      <c r="AI3522" s="115" t="str">
        <f t="shared" si="8"/>
        <v>Pack</v>
      </c>
      <c r="AJ3522" s="116">
        <f t="shared" si="9"/>
        <v>1</v>
      </c>
      <c r="AK3522" s="117" t="str">
        <f t="array" ref="AK3522">XLOOKUP(F3522,'GIÁ'!A:A,'GIÁ'!D:D)</f>
        <v>54841.46</v>
      </c>
      <c r="AL3522" s="118">
        <f t="shared" si="10"/>
        <v>219365.84</v>
      </c>
      <c r="AM3522" s="118">
        <f t="shared" si="11"/>
        <v>0</v>
      </c>
      <c r="AN3522" s="119">
        <f t="shared" si="12"/>
        <v>0</v>
      </c>
      <c r="AO3522" s="118">
        <f t="shared" si="13"/>
        <v>219365.84</v>
      </c>
      <c r="AP3522" s="121">
        <f t="shared" si="14"/>
        <v>0</v>
      </c>
      <c r="AQ3522" s="122"/>
      <c r="AR3522" s="119"/>
    </row>
    <row r="3523" ht="22.5" customHeight="1">
      <c r="A3523" s="89">
        <v>46233.0</v>
      </c>
      <c r="B3523" s="90">
        <v>0.45694444444444443</v>
      </c>
      <c r="C3523" s="91" t="s">
        <v>1647</v>
      </c>
      <c r="D3523" s="129" t="str">
        <f t="array" ref="D3523">XLOOKUP(C3523,'DS ST'!A:A,'DS ST'!B:B)</f>
        <v>THN</v>
      </c>
      <c r="E3523" s="94" t="str">
        <f t="array" ref="E3523">XLOOKUP($F3523,'GIÁ'!$A:$A,'GIÁ'!$E:$E)</f>
        <v>ĐÔNG</v>
      </c>
      <c r="F3523" s="94">
        <v>8.938559140026E12</v>
      </c>
      <c r="G3523" s="95" t="s">
        <v>3177</v>
      </c>
      <c r="H3523" s="95" t="s">
        <v>57</v>
      </c>
      <c r="I3523" s="96">
        <v>6.0</v>
      </c>
      <c r="J3523" s="96">
        <v>0.0</v>
      </c>
      <c r="K3523" s="98">
        <f t="shared" si="4"/>
        <v>6</v>
      </c>
      <c r="L3523" s="99" t="s">
        <v>7072</v>
      </c>
      <c r="M3523" s="100" t="s">
        <v>7073</v>
      </c>
      <c r="N3523" s="101" t="str">
        <f t="shared" si="139"/>
        <v>PT1590231-T0018938559140026</v>
      </c>
      <c r="O3523" s="128"/>
      <c r="P3523" s="100"/>
      <c r="Q3523" s="103">
        <f t="shared" si="166"/>
        <v>6</v>
      </c>
      <c r="R3523" s="161"/>
      <c r="S3523" s="105"/>
      <c r="T3523" s="106"/>
      <c r="U3523" s="107" t="s">
        <v>6544</v>
      </c>
      <c r="V3523" s="108" t="s">
        <v>756</v>
      </c>
      <c r="W3523" s="109" t="s">
        <v>1908</v>
      </c>
      <c r="X3523" s="110" t="str">
        <f t="shared" si="176"/>
        <v/>
      </c>
      <c r="Y3523" s="110" t="str">
        <f t="shared" si="183"/>
        <v/>
      </c>
      <c r="Z3523" s="109" t="s">
        <v>797</v>
      </c>
      <c r="AA3523" s="109" t="s">
        <v>802</v>
      </c>
      <c r="AB3523" s="106"/>
      <c r="AC3523" s="158"/>
      <c r="AD3523" s="160"/>
      <c r="AE3523" s="127"/>
      <c r="AF3523" s="113"/>
      <c r="AG3523" s="165" t="str">
        <f t="array" ref="AG3523">XLOOKUP(F3523,'CLV2'!A:A,'CLV2'!E:E)</f>
        <v>2.MEAT</v>
      </c>
      <c r="AH3523" s="115" t="str">
        <f t="array" ref="AH3523">XLOOKUP(F3523,'CLV2'!A:A,'CLV2'!F:F)</f>
        <v>3.FROZEN MEAT</v>
      </c>
      <c r="AI3523" s="115" t="str">
        <f t="shared" si="8"/>
        <v>Pack</v>
      </c>
      <c r="AJ3523" s="116">
        <f t="shared" si="9"/>
        <v>1</v>
      </c>
      <c r="AK3523" s="117" t="str">
        <f t="array" ref="AK3523">XLOOKUP(F3523,'GIÁ'!A:A,'GIÁ'!D:D)</f>
        <v>122581.24</v>
      </c>
      <c r="AL3523" s="118">
        <f t="shared" si="10"/>
        <v>735487.44</v>
      </c>
      <c r="AM3523" s="118">
        <f t="shared" si="11"/>
        <v>0</v>
      </c>
      <c r="AN3523" s="119">
        <f t="shared" si="12"/>
        <v>0</v>
      </c>
      <c r="AO3523" s="118">
        <f t="shared" si="13"/>
        <v>735487.44</v>
      </c>
      <c r="AP3523" s="121">
        <f t="shared" si="14"/>
        <v>0</v>
      </c>
      <c r="AQ3523" s="122"/>
      <c r="AR3523" s="119"/>
    </row>
    <row r="3524" ht="22.5" customHeight="1">
      <c r="A3524" s="89">
        <v>46233.0</v>
      </c>
      <c r="B3524" s="90">
        <v>0.5875</v>
      </c>
      <c r="C3524" s="91" t="s">
        <v>1647</v>
      </c>
      <c r="D3524" s="129" t="str">
        <f t="array" ref="D3524">XLOOKUP(C3524,'DS ST'!A:A,'DS ST'!B:B)</f>
        <v>THN</v>
      </c>
      <c r="E3524" s="94" t="str">
        <f t="array" ref="E3524">XLOOKUP($F3524,'GIÁ'!$A:$A,'GIÁ'!$E:$E)</f>
        <v>MÁT</v>
      </c>
      <c r="F3524" s="94">
        <v>1100918.0</v>
      </c>
      <c r="G3524" s="95" t="s">
        <v>5511</v>
      </c>
      <c r="H3524" s="95" t="s">
        <v>273</v>
      </c>
      <c r="I3524" s="96">
        <v>18.0</v>
      </c>
      <c r="J3524" s="96">
        <v>17.64</v>
      </c>
      <c r="K3524" s="98">
        <f t="shared" si="4"/>
        <v>0.36</v>
      </c>
      <c r="L3524" s="99" t="s">
        <v>7074</v>
      </c>
      <c r="M3524" s="100" t="s">
        <v>7075</v>
      </c>
      <c r="N3524" s="101" t="str">
        <f t="shared" si="139"/>
        <v>TRBTHN62531100918</v>
      </c>
      <c r="O3524" s="128">
        <v>0.35999999999999943</v>
      </c>
      <c r="P3524" s="100"/>
      <c r="Q3524" s="103">
        <f t="shared" si="166"/>
        <v>0</v>
      </c>
      <c r="R3524" s="161"/>
      <c r="S3524" s="105"/>
      <c r="T3524" s="106"/>
      <c r="U3524" s="107"/>
      <c r="V3524" s="108" t="s">
        <v>756</v>
      </c>
      <c r="W3524" s="109" t="s">
        <v>505</v>
      </c>
      <c r="X3524" s="110" t="str">
        <f t="shared" si="176"/>
        <v>Hao hụt</v>
      </c>
      <c r="Y3524" s="110" t="str">
        <f t="shared" si="183"/>
        <v/>
      </c>
      <c r="Z3524" s="139" t="str">
        <f>IF(N(Q3524)&lt;=0,"",IF(ISNUMBER(SEARCH("Thiếu kiện",V3524)),"Kho đông mát",IF(AND(N(Q3524)&gt;0,N(P3524)&gt;0,OR(ISNUMBER(SEARCH("Hình KDB",U3524)),ISNUMBER(SEARCH("Hình tele",U3524)),ISNUMBER(SEARCH("sai code",U3524)),ISNUMBER(SEARCH("ST nhận",U3524)))),"Kho đông mát",IF(AND(W3524="DC giao thiếu",OR(ISNUMBER(SEARCH("Hình KDB",U3524)),ISNUMBER(SEARCH("Hình tele",U3524)),ISNUMBER(SEARCH("sai code",U3524)))),"Kho đông mát",IF(W3524="DC giao thiếu","Chưa xác định",IF(AND(W3524="DC pick sai",OR(ISNUMBER(SEARCH("Hình KDB",U3524)),ISNUMBER(SEARCH("Hình tele",U3524)),ISNUMBER(SEARCH("sai code",U3524)),ISNUMBER(SEARCH("ST nhận",U3524)))),"Kho đông mát",IF(W3524="DC pick sai","Chưa xác định",IF(AND(W3524="Hao hụt",N(O3524)&gt;0,OR(ISNUMBER(SEARCH("Hình KDB",U3524)),ISNUMBER(SEARCH("Hình tele",U3524)),ISNUMBER(SEARCH("sai code",U3524)),ISNUMBER(SEARCH("ST nhận",U3524)))),"Kho đông mát",IF(W3524="Hao hụt","Chưa xác định",IF(OR(W3524="VT giao sai điểm",W3524="Không đạt nhiệt độ",W3524="TX giao thiếu kiện",W3524="Hàng không đạt CL"),"Kho đông mát",IF(W3524="Chưa xác định","Chưa xác định",IF(N(P3524)&gt;0,"Chưa xác định",""))))))))))))</f>
        <v/>
      </c>
      <c r="AA3524" s="109" t="s">
        <v>802</v>
      </c>
      <c r="AB3524" s="106"/>
      <c r="AC3524" s="158"/>
      <c r="AD3524" s="160"/>
      <c r="AE3524" s="127"/>
      <c r="AF3524" s="113"/>
      <c r="AG3524" s="165" t="str">
        <f t="array" ref="AG3524">XLOOKUP(F3524,'CLV2'!A:A,'CLV2'!E:E)</f>
        <v>2.FRUITS</v>
      </c>
      <c r="AH3524" s="115" t="str">
        <f t="array" ref="AH3524">XLOOKUP(F3524,'CLV2'!A:A,'CLV2'!F:F)</f>
        <v>3.IMPORT FRUITS</v>
      </c>
      <c r="AI3524" s="115" t="str">
        <f t="shared" si="8"/>
        <v>KG</v>
      </c>
      <c r="AJ3524" s="116">
        <f t="shared" si="9"/>
        <v>0.02</v>
      </c>
      <c r="AK3524" s="117" t="str">
        <f t="array" ref="AK3524">XLOOKUP(F3524,'GIÁ'!A:A,'GIÁ'!D:D)</f>
        <v>121296.91</v>
      </c>
      <c r="AL3524" s="118">
        <f t="shared" si="10"/>
        <v>43666.8876</v>
      </c>
      <c r="AM3524" s="118">
        <f t="shared" si="11"/>
        <v>43666.8876</v>
      </c>
      <c r="AN3524" s="119">
        <f t="shared" si="12"/>
        <v>0</v>
      </c>
      <c r="AO3524" s="118">
        <f t="shared" si="13"/>
        <v>0</v>
      </c>
      <c r="AP3524" s="121">
        <f t="shared" si="14"/>
        <v>0</v>
      </c>
      <c r="AQ3524" s="122"/>
      <c r="AR3524" s="119"/>
    </row>
    <row r="3525" ht="22.5" customHeight="1">
      <c r="A3525" s="89">
        <v>46233.0</v>
      </c>
      <c r="B3525" s="90">
        <v>0.46319444444444446</v>
      </c>
      <c r="C3525" s="91" t="s">
        <v>117</v>
      </c>
      <c r="D3525" s="129" t="str">
        <f t="array" ref="D3525">XLOOKUP(C3525,'DS ST'!A:A,'DS ST'!B:B)</f>
        <v>A107</v>
      </c>
      <c r="E3525" s="94" t="str">
        <f t="array" ref="E3525">XLOOKUP($F3525,'GIÁ'!$A:$A,'GIÁ'!$E:$E)</f>
        <v>ĐÔNG</v>
      </c>
      <c r="F3525" s="94">
        <v>8.934717275081E12</v>
      </c>
      <c r="G3525" s="95" t="s">
        <v>1735</v>
      </c>
      <c r="H3525" s="95" t="s">
        <v>224</v>
      </c>
      <c r="I3525" s="96">
        <v>6.0</v>
      </c>
      <c r="J3525" s="96">
        <v>0.0</v>
      </c>
      <c r="K3525" s="98">
        <f t="shared" si="4"/>
        <v>6</v>
      </c>
      <c r="L3525" s="99" t="s">
        <v>7076</v>
      </c>
      <c r="M3525" s="100" t="s">
        <v>7077</v>
      </c>
      <c r="N3525" s="101" t="str">
        <f t="shared" si="139"/>
        <v>PT1590215-T0018934717275081</v>
      </c>
      <c r="O3525" s="128"/>
      <c r="P3525" s="100"/>
      <c r="Q3525" s="103">
        <f t="shared" si="166"/>
        <v>6</v>
      </c>
      <c r="R3525" s="161"/>
      <c r="S3525" s="105"/>
      <c r="T3525" s="106"/>
      <c r="U3525" s="107" t="s">
        <v>6563</v>
      </c>
      <c r="V3525" s="108" t="s">
        <v>756</v>
      </c>
      <c r="W3525" s="109" t="s">
        <v>1908</v>
      </c>
      <c r="X3525" s="110" t="str">
        <f t="shared" si="176"/>
        <v/>
      </c>
      <c r="Y3525" s="110" t="str">
        <f t="shared" si="183"/>
        <v/>
      </c>
      <c r="Z3525" s="109" t="s">
        <v>797</v>
      </c>
      <c r="AA3525" s="109" t="s">
        <v>802</v>
      </c>
      <c r="AB3525" s="106"/>
      <c r="AC3525" s="158"/>
      <c r="AD3525" s="160"/>
      <c r="AE3525" s="127"/>
      <c r="AF3525" s="113"/>
      <c r="AG3525" s="165" t="str">
        <f t="array" ref="AG3525">XLOOKUP(F3525,'CLV2'!A:A,'CLV2'!E:E)</f>
        <v>2.FROZEN FOODS</v>
      </c>
      <c r="AH3525" s="115" t="str">
        <f t="array" ref="AH3525">XLOOKUP(F3525,'CLV2'!A:A,'CLV2'!F:F)</f>
        <v>3.DUMPLINGS</v>
      </c>
      <c r="AI3525" s="115" t="str">
        <f t="shared" si="8"/>
        <v>Pack</v>
      </c>
      <c r="AJ3525" s="116">
        <f t="shared" si="9"/>
        <v>1</v>
      </c>
      <c r="AK3525" s="117" t="str">
        <f t="array" ref="AK3525">XLOOKUP(F3525,'GIÁ'!A:A,'GIÁ'!D:D)</f>
        <v>42036.39</v>
      </c>
      <c r="AL3525" s="118">
        <f t="shared" si="10"/>
        <v>252218.34</v>
      </c>
      <c r="AM3525" s="118">
        <f t="shared" si="11"/>
        <v>0</v>
      </c>
      <c r="AN3525" s="119">
        <f t="shared" si="12"/>
        <v>0</v>
      </c>
      <c r="AO3525" s="118">
        <f t="shared" si="13"/>
        <v>252218.34</v>
      </c>
      <c r="AP3525" s="121">
        <f t="shared" si="14"/>
        <v>0</v>
      </c>
      <c r="AQ3525" s="122"/>
      <c r="AR3525" s="119"/>
    </row>
    <row r="3526" ht="22.5" customHeight="1">
      <c r="A3526" s="89">
        <v>46233.0</v>
      </c>
      <c r="B3526" s="90">
        <v>0.46319444444444446</v>
      </c>
      <c r="C3526" s="91" t="s">
        <v>117</v>
      </c>
      <c r="D3526" s="129" t="str">
        <f t="array" ref="D3526">XLOOKUP(C3526,'DS ST'!A:A,'DS ST'!B:B)</f>
        <v>A107</v>
      </c>
      <c r="E3526" s="94" t="str">
        <f t="array" ref="E3526">XLOOKUP($F3526,'GIÁ'!$A:$A,'GIÁ'!$E:$E)</f>
        <v>ĐÔNG</v>
      </c>
      <c r="F3526" s="94">
        <v>8.93601323834E12</v>
      </c>
      <c r="G3526" s="95" t="s">
        <v>2176</v>
      </c>
      <c r="H3526" s="95" t="s">
        <v>224</v>
      </c>
      <c r="I3526" s="96">
        <v>10.0</v>
      </c>
      <c r="J3526" s="96">
        <v>0.0</v>
      </c>
      <c r="K3526" s="98">
        <f t="shared" si="4"/>
        <v>10</v>
      </c>
      <c r="L3526" s="99" t="s">
        <v>7076</v>
      </c>
      <c r="M3526" s="100" t="s">
        <v>7077</v>
      </c>
      <c r="N3526" s="101" t="str">
        <f t="shared" si="139"/>
        <v>PT1590215-T0018936013238340</v>
      </c>
      <c r="O3526" s="128"/>
      <c r="P3526" s="100"/>
      <c r="Q3526" s="103">
        <f t="shared" si="166"/>
        <v>10</v>
      </c>
      <c r="R3526" s="161"/>
      <c r="S3526" s="105"/>
      <c r="T3526" s="106"/>
      <c r="U3526" s="107" t="s">
        <v>6552</v>
      </c>
      <c r="V3526" s="108" t="s">
        <v>756</v>
      </c>
      <c r="W3526" s="109" t="s">
        <v>1908</v>
      </c>
      <c r="X3526" s="110" t="str">
        <f t="shared" si="176"/>
        <v/>
      </c>
      <c r="Y3526" s="110" t="str">
        <f t="shared" si="183"/>
        <v/>
      </c>
      <c r="Z3526" s="109" t="s">
        <v>797</v>
      </c>
      <c r="AA3526" s="109" t="s">
        <v>802</v>
      </c>
      <c r="AB3526" s="106"/>
      <c r="AC3526" s="158"/>
      <c r="AD3526" s="160"/>
      <c r="AE3526" s="127"/>
      <c r="AF3526" s="113"/>
      <c r="AG3526" s="165" t="str">
        <f t="array" ref="AG3526">XLOOKUP(F3526,'CLV2'!A:A,'CLV2'!E:E)</f>
        <v>2.FROZEN FOODS</v>
      </c>
      <c r="AH3526" s="115" t="str">
        <f t="array" ref="AH3526">XLOOKUP(F3526,'CLV2'!A:A,'CLV2'!F:F)</f>
        <v>3.PIZZA - READY MEALS</v>
      </c>
      <c r="AI3526" s="115" t="str">
        <f t="shared" si="8"/>
        <v>Pack</v>
      </c>
      <c r="AJ3526" s="116">
        <f t="shared" si="9"/>
        <v>1</v>
      </c>
      <c r="AK3526" s="117" t="str">
        <f t="array" ref="AK3526">XLOOKUP(F3526,'GIÁ'!A:A,'GIÁ'!D:D)</f>
        <v>15020.45</v>
      </c>
      <c r="AL3526" s="118">
        <f t="shared" si="10"/>
        <v>150204.5</v>
      </c>
      <c r="AM3526" s="118">
        <f t="shared" si="11"/>
        <v>0</v>
      </c>
      <c r="AN3526" s="119">
        <f t="shared" si="12"/>
        <v>0</v>
      </c>
      <c r="AO3526" s="118">
        <f t="shared" si="13"/>
        <v>150204.5</v>
      </c>
      <c r="AP3526" s="121">
        <f t="shared" si="14"/>
        <v>0</v>
      </c>
      <c r="AQ3526" s="122"/>
      <c r="AR3526" s="119"/>
    </row>
    <row r="3527" ht="22.5" customHeight="1">
      <c r="A3527" s="89">
        <v>46233.0</v>
      </c>
      <c r="B3527" s="90">
        <v>0.46319444444444446</v>
      </c>
      <c r="C3527" s="91" t="s">
        <v>117</v>
      </c>
      <c r="D3527" s="129" t="str">
        <f t="array" ref="D3527">XLOOKUP(C3527,'DS ST'!A:A,'DS ST'!B:B)</f>
        <v>A107</v>
      </c>
      <c r="E3527" s="94" t="str">
        <f t="array" ref="E3527">XLOOKUP($F3527,'GIÁ'!$A:$A,'GIÁ'!$E:$E)</f>
        <v>ĐÔNG</v>
      </c>
      <c r="F3527" s="94">
        <v>9.555894504567E12</v>
      </c>
      <c r="G3527" s="95" t="s">
        <v>3303</v>
      </c>
      <c r="H3527" s="95" t="s">
        <v>224</v>
      </c>
      <c r="I3527" s="96">
        <v>4.0</v>
      </c>
      <c r="J3527" s="96">
        <v>0.0</v>
      </c>
      <c r="K3527" s="98">
        <f t="shared" si="4"/>
        <v>4</v>
      </c>
      <c r="L3527" s="99" t="s">
        <v>7076</v>
      </c>
      <c r="M3527" s="100" t="s">
        <v>7077</v>
      </c>
      <c r="N3527" s="101" t="str">
        <f t="shared" si="139"/>
        <v>PT1590215-T0019555894504567</v>
      </c>
      <c r="O3527" s="128"/>
      <c r="P3527" s="100"/>
      <c r="Q3527" s="103">
        <f t="shared" si="166"/>
        <v>4</v>
      </c>
      <c r="R3527" s="161"/>
      <c r="S3527" s="105"/>
      <c r="T3527" s="106"/>
      <c r="U3527" s="107" t="s">
        <v>6577</v>
      </c>
      <c r="V3527" s="108" t="s">
        <v>756</v>
      </c>
      <c r="W3527" s="109" t="s">
        <v>1908</v>
      </c>
      <c r="X3527" s="110" t="str">
        <f t="shared" si="176"/>
        <v/>
      </c>
      <c r="Y3527" s="110" t="str">
        <f t="shared" si="183"/>
        <v/>
      </c>
      <c r="Z3527" s="109" t="s">
        <v>797</v>
      </c>
      <c r="AA3527" s="109" t="s">
        <v>802</v>
      </c>
      <c r="AB3527" s="106"/>
      <c r="AC3527" s="158"/>
      <c r="AD3527" s="160"/>
      <c r="AE3527" s="127"/>
      <c r="AF3527" s="113"/>
      <c r="AG3527" s="165" t="str">
        <f t="array" ref="AG3527">XLOOKUP(F3527,'CLV2'!A:A,'CLV2'!E:E)</f>
        <v>2.FROZEN FOODS</v>
      </c>
      <c r="AH3527" s="115" t="str">
        <f t="array" ref="AH3527">XLOOKUP(F3527,'CLV2'!A:A,'CLV2'!F:F)</f>
        <v>3.HOTPOT AND FRIED</v>
      </c>
      <c r="AI3527" s="115" t="str">
        <f t="shared" si="8"/>
        <v>Pack</v>
      </c>
      <c r="AJ3527" s="116">
        <f t="shared" si="9"/>
        <v>1</v>
      </c>
      <c r="AK3527" s="117" t="str">
        <f t="array" ref="AK3527">XLOOKUP(F3527,'GIÁ'!A:A,'GIÁ'!D:D)</f>
        <v>68779.37</v>
      </c>
      <c r="AL3527" s="118">
        <f t="shared" si="10"/>
        <v>275117.48</v>
      </c>
      <c r="AM3527" s="118">
        <f t="shared" si="11"/>
        <v>0</v>
      </c>
      <c r="AN3527" s="119">
        <f t="shared" si="12"/>
        <v>0</v>
      </c>
      <c r="AO3527" s="118">
        <f t="shared" si="13"/>
        <v>275117.48</v>
      </c>
      <c r="AP3527" s="121">
        <f t="shared" si="14"/>
        <v>0</v>
      </c>
      <c r="AQ3527" s="122"/>
      <c r="AR3527" s="119"/>
    </row>
    <row r="3528" ht="22.5" customHeight="1">
      <c r="A3528" s="89">
        <v>46233.0</v>
      </c>
      <c r="B3528" s="90">
        <v>0.46319444444444446</v>
      </c>
      <c r="C3528" s="91" t="s">
        <v>117</v>
      </c>
      <c r="D3528" s="129" t="str">
        <f t="array" ref="D3528">XLOOKUP(C3528,'DS ST'!A:A,'DS ST'!B:B)</f>
        <v>A107</v>
      </c>
      <c r="E3528" s="94" t="str">
        <f t="array" ref="E3528">XLOOKUP($F3528,'GIÁ'!$A:$A,'GIÁ'!$E:$E)</f>
        <v>ĐÔNG</v>
      </c>
      <c r="F3528" s="94">
        <v>8.8880036524E12</v>
      </c>
      <c r="G3528" s="95" t="s">
        <v>1541</v>
      </c>
      <c r="H3528" s="95" t="s">
        <v>224</v>
      </c>
      <c r="I3528" s="96">
        <v>4.0</v>
      </c>
      <c r="J3528" s="96">
        <v>0.0</v>
      </c>
      <c r="K3528" s="98">
        <f t="shared" si="4"/>
        <v>4</v>
      </c>
      <c r="L3528" s="99" t="s">
        <v>7076</v>
      </c>
      <c r="M3528" s="100" t="s">
        <v>7077</v>
      </c>
      <c r="N3528" s="101" t="str">
        <f t="shared" si="139"/>
        <v>PT1590215-T0018888003652400</v>
      </c>
      <c r="O3528" s="128"/>
      <c r="P3528" s="100"/>
      <c r="Q3528" s="103">
        <f t="shared" si="166"/>
        <v>4</v>
      </c>
      <c r="R3528" s="161"/>
      <c r="S3528" s="105"/>
      <c r="T3528" s="106"/>
      <c r="U3528" s="107" t="s">
        <v>6564</v>
      </c>
      <c r="V3528" s="108" t="s">
        <v>756</v>
      </c>
      <c r="W3528" s="109" t="s">
        <v>1908</v>
      </c>
      <c r="X3528" s="110" t="str">
        <f t="shared" si="176"/>
        <v/>
      </c>
      <c r="Y3528" s="110" t="str">
        <f t="shared" si="183"/>
        <v/>
      </c>
      <c r="Z3528" s="109" t="s">
        <v>797</v>
      </c>
      <c r="AA3528" s="109" t="s">
        <v>802</v>
      </c>
      <c r="AB3528" s="106"/>
      <c r="AC3528" s="158"/>
      <c r="AD3528" s="160"/>
      <c r="AE3528" s="127"/>
      <c r="AF3528" s="113"/>
      <c r="AG3528" s="165" t="str">
        <f t="array" ref="AG3528">XLOOKUP(F3528,'CLV2'!A:A,'CLV2'!E:E)</f>
        <v>2.FROZEN FOODS</v>
      </c>
      <c r="AH3528" s="115" t="str">
        <f t="array" ref="AH3528">XLOOKUP(F3528,'CLV2'!A:A,'CLV2'!F:F)</f>
        <v>3.PASTRY AND DESSERTS</v>
      </c>
      <c r="AI3528" s="115" t="str">
        <f t="shared" si="8"/>
        <v>Pack</v>
      </c>
      <c r="AJ3528" s="116">
        <f t="shared" si="9"/>
        <v>1</v>
      </c>
      <c r="AK3528" s="117" t="str">
        <f t="array" ref="AK3528">XLOOKUP(F3528,'GIÁ'!A:A,'GIÁ'!D:D)</f>
        <v>31762.47</v>
      </c>
      <c r="AL3528" s="118">
        <f t="shared" si="10"/>
        <v>127049.88</v>
      </c>
      <c r="AM3528" s="118">
        <f t="shared" si="11"/>
        <v>0</v>
      </c>
      <c r="AN3528" s="119">
        <f t="shared" si="12"/>
        <v>0</v>
      </c>
      <c r="AO3528" s="118">
        <f t="shared" si="13"/>
        <v>127049.88</v>
      </c>
      <c r="AP3528" s="121">
        <f t="shared" si="14"/>
        <v>0</v>
      </c>
      <c r="AQ3528" s="122"/>
      <c r="AR3528" s="119"/>
    </row>
    <row r="3529" ht="22.5" customHeight="1">
      <c r="A3529" s="89">
        <v>46233.0</v>
      </c>
      <c r="B3529" s="90">
        <v>0.46319444444444446</v>
      </c>
      <c r="C3529" s="91" t="s">
        <v>117</v>
      </c>
      <c r="D3529" s="129" t="str">
        <f t="array" ref="D3529">XLOOKUP(C3529,'DS ST'!A:A,'DS ST'!B:B)</f>
        <v>A107</v>
      </c>
      <c r="E3529" s="94" t="str">
        <f t="array" ref="E3529">XLOOKUP($F3529,'GIÁ'!$A:$A,'GIÁ'!$E:$E)</f>
        <v>ĐÔNG</v>
      </c>
      <c r="F3529" s="94">
        <v>8.938555386725E12</v>
      </c>
      <c r="G3529" s="95" t="s">
        <v>3156</v>
      </c>
      <c r="H3529" s="95" t="s">
        <v>224</v>
      </c>
      <c r="I3529" s="96">
        <v>2.0</v>
      </c>
      <c r="J3529" s="96">
        <v>0.0</v>
      </c>
      <c r="K3529" s="98">
        <f t="shared" si="4"/>
        <v>2</v>
      </c>
      <c r="L3529" s="99" t="s">
        <v>7076</v>
      </c>
      <c r="M3529" s="100" t="s">
        <v>7077</v>
      </c>
      <c r="N3529" s="101" t="str">
        <f t="shared" si="139"/>
        <v>PT1590215-T0018938555386725</v>
      </c>
      <c r="O3529" s="128"/>
      <c r="P3529" s="100"/>
      <c r="Q3529" s="103">
        <f t="shared" si="166"/>
        <v>2</v>
      </c>
      <c r="R3529" s="161"/>
      <c r="S3529" s="105"/>
      <c r="T3529" s="106"/>
      <c r="U3529" s="107" t="s">
        <v>6596</v>
      </c>
      <c r="V3529" s="108" t="s">
        <v>756</v>
      </c>
      <c r="W3529" s="109" t="s">
        <v>1908</v>
      </c>
      <c r="X3529" s="110" t="str">
        <f t="shared" si="176"/>
        <v/>
      </c>
      <c r="Y3529" s="110" t="str">
        <f t="shared" si="183"/>
        <v/>
      </c>
      <c r="Z3529" s="109" t="s">
        <v>797</v>
      </c>
      <c r="AA3529" s="109" t="s">
        <v>802</v>
      </c>
      <c r="AB3529" s="106"/>
      <c r="AC3529" s="158"/>
      <c r="AD3529" s="160"/>
      <c r="AE3529" s="127"/>
      <c r="AF3529" s="113"/>
      <c r="AG3529" s="165" t="str">
        <f t="array" ref="AG3529">XLOOKUP(F3529,'CLV2'!A:A,'CLV2'!E:E)</f>
        <v>2.FROZEN FOODS</v>
      </c>
      <c r="AH3529" s="115" t="str">
        <f t="array" ref="AH3529">XLOOKUP(F3529,'CLV2'!A:A,'CLV2'!F:F)</f>
        <v>3.PASTRY AND DESSERTS</v>
      </c>
      <c r="AI3529" s="115" t="str">
        <f t="shared" si="8"/>
        <v>Pack</v>
      </c>
      <c r="AJ3529" s="116">
        <f t="shared" si="9"/>
        <v>1</v>
      </c>
      <c r="AK3529" s="117" t="str">
        <f t="array" ref="AK3529">XLOOKUP(F3529,'GIÁ'!A:A,'GIÁ'!D:D)</f>
        <v>26016.14</v>
      </c>
      <c r="AL3529" s="118">
        <f t="shared" si="10"/>
        <v>52032.28</v>
      </c>
      <c r="AM3529" s="118">
        <f t="shared" si="11"/>
        <v>0</v>
      </c>
      <c r="AN3529" s="119">
        <f t="shared" si="12"/>
        <v>0</v>
      </c>
      <c r="AO3529" s="118">
        <f t="shared" si="13"/>
        <v>52032.28</v>
      </c>
      <c r="AP3529" s="121">
        <f t="shared" si="14"/>
        <v>0</v>
      </c>
      <c r="AQ3529" s="122"/>
      <c r="AR3529" s="119"/>
    </row>
    <row r="3530" ht="22.5" customHeight="1">
      <c r="A3530" s="89">
        <v>46233.0</v>
      </c>
      <c r="B3530" s="90">
        <v>0.46319444444444446</v>
      </c>
      <c r="C3530" s="91" t="s">
        <v>117</v>
      </c>
      <c r="D3530" s="129" t="str">
        <f t="array" ref="D3530">XLOOKUP(C3530,'DS ST'!A:A,'DS ST'!B:B)</f>
        <v>A107</v>
      </c>
      <c r="E3530" s="94" t="str">
        <f t="array" ref="E3530">XLOOKUP($F3530,'GIÁ'!$A:$A,'GIÁ'!$E:$E)</f>
        <v>ĐÔNG</v>
      </c>
      <c r="F3530" s="94">
        <v>8.936077110187E12</v>
      </c>
      <c r="G3530" s="95" t="s">
        <v>2335</v>
      </c>
      <c r="H3530" s="95" t="s">
        <v>224</v>
      </c>
      <c r="I3530" s="96">
        <v>4.0</v>
      </c>
      <c r="J3530" s="96">
        <v>0.0</v>
      </c>
      <c r="K3530" s="98">
        <f t="shared" si="4"/>
        <v>4</v>
      </c>
      <c r="L3530" s="99" t="s">
        <v>7076</v>
      </c>
      <c r="M3530" s="100" t="s">
        <v>7077</v>
      </c>
      <c r="N3530" s="101" t="str">
        <f t="shared" si="139"/>
        <v>PT1590215-T0018936077110187</v>
      </c>
      <c r="O3530" s="128"/>
      <c r="P3530" s="100"/>
      <c r="Q3530" s="103">
        <f t="shared" si="166"/>
        <v>4</v>
      </c>
      <c r="R3530" s="161"/>
      <c r="S3530" s="105"/>
      <c r="T3530" s="106"/>
      <c r="U3530" s="107" t="s">
        <v>6565</v>
      </c>
      <c r="V3530" s="108" t="s">
        <v>756</v>
      </c>
      <c r="W3530" s="109" t="s">
        <v>1908</v>
      </c>
      <c r="X3530" s="110" t="str">
        <f t="shared" si="176"/>
        <v/>
      </c>
      <c r="Y3530" s="110" t="str">
        <f t="shared" si="183"/>
        <v/>
      </c>
      <c r="Z3530" s="109" t="s">
        <v>797</v>
      </c>
      <c r="AA3530" s="109" t="s">
        <v>802</v>
      </c>
      <c r="AB3530" s="106"/>
      <c r="AC3530" s="158"/>
      <c r="AD3530" s="160"/>
      <c r="AE3530" s="127"/>
      <c r="AF3530" s="113"/>
      <c r="AG3530" s="165" t="str">
        <f t="array" ref="AG3530">XLOOKUP(F3530,'CLV2'!A:A,'CLV2'!E:E)</f>
        <v>2.FROZEN FOODS</v>
      </c>
      <c r="AH3530" s="115" t="str">
        <f t="array" ref="AH3530">XLOOKUP(F3530,'CLV2'!A:A,'CLV2'!F:F)</f>
        <v>3.DUMPLINGS</v>
      </c>
      <c r="AI3530" s="115" t="str">
        <f t="shared" si="8"/>
        <v>Pack</v>
      </c>
      <c r="AJ3530" s="116">
        <f t="shared" si="9"/>
        <v>1</v>
      </c>
      <c r="AK3530" s="117" t="str">
        <f t="array" ref="AK3530">XLOOKUP(F3530,'GIÁ'!A:A,'GIÁ'!D:D)</f>
        <v>28137.41</v>
      </c>
      <c r="AL3530" s="118">
        <f t="shared" si="10"/>
        <v>112549.64</v>
      </c>
      <c r="AM3530" s="118">
        <f t="shared" si="11"/>
        <v>0</v>
      </c>
      <c r="AN3530" s="119">
        <f t="shared" si="12"/>
        <v>0</v>
      </c>
      <c r="AO3530" s="118">
        <f t="shared" si="13"/>
        <v>112549.64</v>
      </c>
      <c r="AP3530" s="121">
        <f t="shared" si="14"/>
        <v>0</v>
      </c>
      <c r="AQ3530" s="122"/>
      <c r="AR3530" s="119"/>
    </row>
    <row r="3531" ht="22.5" customHeight="1">
      <c r="A3531" s="89">
        <v>46233.0</v>
      </c>
      <c r="B3531" s="90">
        <v>0.46319444444444446</v>
      </c>
      <c r="C3531" s="91" t="s">
        <v>117</v>
      </c>
      <c r="D3531" s="129" t="str">
        <f t="array" ref="D3531">XLOOKUP(C3531,'DS ST'!A:A,'DS ST'!B:B)</f>
        <v>A107</v>
      </c>
      <c r="E3531" s="94" t="str">
        <f t="array" ref="E3531">XLOOKUP($F3531,'GIÁ'!$A:$A,'GIÁ'!$E:$E)</f>
        <v>ĐÔNG</v>
      </c>
      <c r="F3531" s="94">
        <v>8.936219600002E12</v>
      </c>
      <c r="G3531" s="95" t="s">
        <v>2684</v>
      </c>
      <c r="H3531" s="95" t="s">
        <v>224</v>
      </c>
      <c r="I3531" s="96">
        <v>4.0</v>
      </c>
      <c r="J3531" s="96">
        <v>0.0</v>
      </c>
      <c r="K3531" s="98">
        <f t="shared" si="4"/>
        <v>4</v>
      </c>
      <c r="L3531" s="99" t="s">
        <v>7076</v>
      </c>
      <c r="M3531" s="100" t="s">
        <v>7077</v>
      </c>
      <c r="N3531" s="101" t="str">
        <f t="shared" si="139"/>
        <v>PT1590215-T0018936219600002</v>
      </c>
      <c r="O3531" s="128"/>
      <c r="P3531" s="100"/>
      <c r="Q3531" s="103">
        <f t="shared" si="166"/>
        <v>4</v>
      </c>
      <c r="R3531" s="161"/>
      <c r="S3531" s="105"/>
      <c r="T3531" s="106"/>
      <c r="U3531" s="107" t="s">
        <v>6566</v>
      </c>
      <c r="V3531" s="108" t="s">
        <v>756</v>
      </c>
      <c r="W3531" s="109" t="s">
        <v>1908</v>
      </c>
      <c r="X3531" s="110" t="str">
        <f t="shared" si="176"/>
        <v/>
      </c>
      <c r="Y3531" s="110" t="str">
        <f t="shared" si="183"/>
        <v/>
      </c>
      <c r="Z3531" s="109" t="s">
        <v>797</v>
      </c>
      <c r="AA3531" s="109" t="s">
        <v>802</v>
      </c>
      <c r="AB3531" s="106"/>
      <c r="AC3531" s="158"/>
      <c r="AD3531" s="160"/>
      <c r="AE3531" s="127"/>
      <c r="AF3531" s="113"/>
      <c r="AG3531" s="165" t="str">
        <f t="array" ref="AG3531">XLOOKUP(F3531,'CLV2'!A:A,'CLV2'!E:E)</f>
        <v>2.FROZEN FOODS</v>
      </c>
      <c r="AH3531" s="115" t="str">
        <f t="array" ref="AH3531">XLOOKUP(F3531,'CLV2'!A:A,'CLV2'!F:F)</f>
        <v>3.HOTPOT AND FRIED</v>
      </c>
      <c r="AI3531" s="115" t="str">
        <f t="shared" si="8"/>
        <v>Pack</v>
      </c>
      <c r="AJ3531" s="116">
        <f t="shared" si="9"/>
        <v>1</v>
      </c>
      <c r="AK3531" s="117" t="str">
        <f t="array" ref="AK3531">XLOOKUP(F3531,'GIÁ'!A:A,'GIÁ'!D:D)</f>
        <v>11156.53</v>
      </c>
      <c r="AL3531" s="118">
        <f t="shared" si="10"/>
        <v>44626.12</v>
      </c>
      <c r="AM3531" s="118">
        <f t="shared" si="11"/>
        <v>0</v>
      </c>
      <c r="AN3531" s="119">
        <f t="shared" si="12"/>
        <v>0</v>
      </c>
      <c r="AO3531" s="118">
        <f t="shared" si="13"/>
        <v>44626.12</v>
      </c>
      <c r="AP3531" s="121">
        <f t="shared" si="14"/>
        <v>0</v>
      </c>
      <c r="AQ3531" s="122"/>
      <c r="AR3531" s="119"/>
    </row>
    <row r="3532" ht="22.5" customHeight="1">
      <c r="A3532" s="89">
        <v>46233.0</v>
      </c>
      <c r="B3532" s="90">
        <v>0.46319444444444446</v>
      </c>
      <c r="C3532" s="91" t="s">
        <v>117</v>
      </c>
      <c r="D3532" s="129" t="str">
        <f t="array" ref="D3532">XLOOKUP(C3532,'DS ST'!A:A,'DS ST'!B:B)</f>
        <v>A107</v>
      </c>
      <c r="E3532" s="94" t="str">
        <f t="array" ref="E3532">XLOOKUP($F3532,'GIÁ'!$A:$A,'GIÁ'!$E:$E)</f>
        <v>ĐÔNG</v>
      </c>
      <c r="F3532" s="94">
        <v>8.936013238791E12</v>
      </c>
      <c r="G3532" s="95" t="s">
        <v>2178</v>
      </c>
      <c r="H3532" s="95" t="s">
        <v>57</v>
      </c>
      <c r="I3532" s="96">
        <v>6.0</v>
      </c>
      <c r="J3532" s="96">
        <v>0.0</v>
      </c>
      <c r="K3532" s="98">
        <f t="shared" si="4"/>
        <v>6</v>
      </c>
      <c r="L3532" s="99" t="s">
        <v>7076</v>
      </c>
      <c r="M3532" s="100" t="s">
        <v>7077</v>
      </c>
      <c r="N3532" s="101" t="str">
        <f t="shared" si="139"/>
        <v>PT1590215-T0018936013238791</v>
      </c>
      <c r="O3532" s="128"/>
      <c r="P3532" s="100"/>
      <c r="Q3532" s="103">
        <f t="shared" si="166"/>
        <v>6</v>
      </c>
      <c r="R3532" s="161"/>
      <c r="S3532" s="105"/>
      <c r="T3532" s="106"/>
      <c r="U3532" s="107" t="s">
        <v>6525</v>
      </c>
      <c r="V3532" s="108" t="s">
        <v>756</v>
      </c>
      <c r="W3532" s="109" t="s">
        <v>1908</v>
      </c>
      <c r="X3532" s="110" t="str">
        <f t="shared" si="176"/>
        <v/>
      </c>
      <c r="Y3532" s="110" t="str">
        <f t="shared" si="183"/>
        <v/>
      </c>
      <c r="Z3532" s="109" t="s">
        <v>797</v>
      </c>
      <c r="AA3532" s="109" t="s">
        <v>802</v>
      </c>
      <c r="AB3532" s="106"/>
      <c r="AC3532" s="158"/>
      <c r="AD3532" s="160"/>
      <c r="AE3532" s="127"/>
      <c r="AF3532" s="113"/>
      <c r="AG3532" s="165" t="str">
        <f t="array" ref="AG3532">XLOOKUP(F3532,'CLV2'!A:A,'CLV2'!E:E)</f>
        <v>2.FROZEN FOODS</v>
      </c>
      <c r="AH3532" s="115" t="str">
        <f t="array" ref="AH3532">XLOOKUP(F3532,'CLV2'!A:A,'CLV2'!F:F)</f>
        <v>3.PIZZA - READY MEALS</v>
      </c>
      <c r="AI3532" s="115" t="str">
        <f t="shared" si="8"/>
        <v>Pack</v>
      </c>
      <c r="AJ3532" s="116">
        <f t="shared" si="9"/>
        <v>1</v>
      </c>
      <c r="AK3532" s="117" t="str">
        <f t="array" ref="AK3532">XLOOKUP(F3532,'GIÁ'!A:A,'GIÁ'!D:D)</f>
        <v>22578.43</v>
      </c>
      <c r="AL3532" s="118">
        <f t="shared" si="10"/>
        <v>135470.58</v>
      </c>
      <c r="AM3532" s="118">
        <f t="shared" si="11"/>
        <v>0</v>
      </c>
      <c r="AN3532" s="119">
        <f t="shared" si="12"/>
        <v>0</v>
      </c>
      <c r="AO3532" s="118">
        <f t="shared" si="13"/>
        <v>135470.58</v>
      </c>
      <c r="AP3532" s="121">
        <f t="shared" si="14"/>
        <v>0</v>
      </c>
      <c r="AQ3532" s="122"/>
      <c r="AR3532" s="119"/>
    </row>
    <row r="3533" ht="22.5" customHeight="1">
      <c r="A3533" s="89">
        <v>46233.0</v>
      </c>
      <c r="B3533" s="90">
        <v>0.46319444444444446</v>
      </c>
      <c r="C3533" s="91" t="s">
        <v>117</v>
      </c>
      <c r="D3533" s="129" t="str">
        <f t="array" ref="D3533">XLOOKUP(C3533,'DS ST'!A:A,'DS ST'!B:B)</f>
        <v>A107</v>
      </c>
      <c r="E3533" s="94" t="str">
        <f t="array" ref="E3533">XLOOKUP($F3533,'GIÁ'!$A:$A,'GIÁ'!$E:$E)</f>
        <v>ĐÔNG</v>
      </c>
      <c r="F3533" s="94">
        <v>8.934717266003E12</v>
      </c>
      <c r="G3533" s="95" t="s">
        <v>1721</v>
      </c>
      <c r="H3533" s="95" t="s">
        <v>224</v>
      </c>
      <c r="I3533" s="96">
        <v>4.0</v>
      </c>
      <c r="J3533" s="96">
        <v>0.0</v>
      </c>
      <c r="K3533" s="98">
        <f t="shared" si="4"/>
        <v>4</v>
      </c>
      <c r="L3533" s="99" t="s">
        <v>7076</v>
      </c>
      <c r="M3533" s="100" t="s">
        <v>7077</v>
      </c>
      <c r="N3533" s="101" t="str">
        <f t="shared" si="139"/>
        <v>PT1590215-T0018934717266003</v>
      </c>
      <c r="O3533" s="128"/>
      <c r="P3533" s="100"/>
      <c r="Q3533" s="103">
        <f t="shared" si="166"/>
        <v>4</v>
      </c>
      <c r="R3533" s="161"/>
      <c r="S3533" s="105"/>
      <c r="T3533" s="106"/>
      <c r="U3533" s="107" t="s">
        <v>6564</v>
      </c>
      <c r="V3533" s="108" t="s">
        <v>756</v>
      </c>
      <c r="W3533" s="109" t="s">
        <v>1908</v>
      </c>
      <c r="X3533" s="110" t="str">
        <f t="shared" si="176"/>
        <v/>
      </c>
      <c r="Y3533" s="110" t="str">
        <f t="shared" si="183"/>
        <v/>
      </c>
      <c r="Z3533" s="109" t="s">
        <v>797</v>
      </c>
      <c r="AA3533" s="109" t="s">
        <v>802</v>
      </c>
      <c r="AB3533" s="106"/>
      <c r="AC3533" s="158"/>
      <c r="AD3533" s="160"/>
      <c r="AE3533" s="127"/>
      <c r="AF3533" s="113"/>
      <c r="AG3533" s="165" t="str">
        <f t="array" ref="AG3533">XLOOKUP(F3533,'CLV2'!A:A,'CLV2'!E:E)</f>
        <v>2.FROZEN FOODS</v>
      </c>
      <c r="AH3533" s="115" t="str">
        <f t="array" ref="AH3533">XLOOKUP(F3533,'CLV2'!A:A,'CLV2'!F:F)</f>
        <v>3.HOTPOT AND FRIED</v>
      </c>
      <c r="AI3533" s="115" t="str">
        <f t="shared" si="8"/>
        <v>Pack</v>
      </c>
      <c r="AJ3533" s="116">
        <f t="shared" si="9"/>
        <v>1</v>
      </c>
      <c r="AK3533" s="117" t="str">
        <f t="array" ref="AK3533">XLOOKUP(F3533,'GIÁ'!A:A,'GIÁ'!D:D)</f>
        <v>54599.71</v>
      </c>
      <c r="AL3533" s="118">
        <f t="shared" si="10"/>
        <v>218398.84</v>
      </c>
      <c r="AM3533" s="118">
        <f t="shared" si="11"/>
        <v>0</v>
      </c>
      <c r="AN3533" s="119">
        <f t="shared" si="12"/>
        <v>0</v>
      </c>
      <c r="AO3533" s="118">
        <f t="shared" si="13"/>
        <v>218398.84</v>
      </c>
      <c r="AP3533" s="121">
        <f t="shared" si="14"/>
        <v>0</v>
      </c>
      <c r="AQ3533" s="122"/>
      <c r="AR3533" s="119"/>
    </row>
    <row r="3534" ht="22.5" customHeight="1">
      <c r="A3534" s="89">
        <v>46233.0</v>
      </c>
      <c r="B3534" s="90">
        <v>0.46319444444444446</v>
      </c>
      <c r="C3534" s="91" t="s">
        <v>117</v>
      </c>
      <c r="D3534" s="129" t="str">
        <f t="array" ref="D3534">XLOOKUP(C3534,'DS ST'!A:A,'DS ST'!B:B)</f>
        <v>A107</v>
      </c>
      <c r="E3534" s="94" t="str">
        <f t="array" ref="E3534">XLOOKUP($F3534,'GIÁ'!$A:$A,'GIÁ'!$E:$E)</f>
        <v>ĐÔNG</v>
      </c>
      <c r="F3534" s="94">
        <v>8.936013231662E12</v>
      </c>
      <c r="G3534" s="95" t="s">
        <v>2170</v>
      </c>
      <c r="H3534" s="95" t="s">
        <v>224</v>
      </c>
      <c r="I3534" s="96">
        <v>4.0</v>
      </c>
      <c r="J3534" s="96">
        <v>0.0</v>
      </c>
      <c r="K3534" s="98">
        <f t="shared" si="4"/>
        <v>4</v>
      </c>
      <c r="L3534" s="99" t="s">
        <v>7076</v>
      </c>
      <c r="M3534" s="100" t="s">
        <v>7077</v>
      </c>
      <c r="N3534" s="101" t="str">
        <f t="shared" si="139"/>
        <v>PT1590215-T0018936013231662</v>
      </c>
      <c r="O3534" s="128"/>
      <c r="P3534" s="100"/>
      <c r="Q3534" s="103">
        <f t="shared" si="166"/>
        <v>4</v>
      </c>
      <c r="R3534" s="161"/>
      <c r="S3534" s="105"/>
      <c r="T3534" s="106"/>
      <c r="U3534" s="107" t="s">
        <v>6556</v>
      </c>
      <c r="V3534" s="108" t="s">
        <v>756</v>
      </c>
      <c r="W3534" s="109" t="s">
        <v>1908</v>
      </c>
      <c r="X3534" s="110" t="str">
        <f t="shared" si="176"/>
        <v/>
      </c>
      <c r="Y3534" s="110" t="str">
        <f t="shared" si="183"/>
        <v/>
      </c>
      <c r="Z3534" s="109" t="s">
        <v>797</v>
      </c>
      <c r="AA3534" s="109" t="s">
        <v>802</v>
      </c>
      <c r="AB3534" s="106"/>
      <c r="AC3534" s="158"/>
      <c r="AD3534" s="160"/>
      <c r="AE3534" s="127"/>
      <c r="AF3534" s="113"/>
      <c r="AG3534" s="165" t="str">
        <f t="array" ref="AG3534">XLOOKUP(F3534,'CLV2'!A:A,'CLV2'!E:E)</f>
        <v>2.FROZEN FOODS</v>
      </c>
      <c r="AH3534" s="115" t="str">
        <f t="array" ref="AH3534">XLOOKUP(F3534,'CLV2'!A:A,'CLV2'!F:F)</f>
        <v>3.PIZZA - READY MEALS</v>
      </c>
      <c r="AI3534" s="115" t="str">
        <f t="shared" si="8"/>
        <v>Pack</v>
      </c>
      <c r="AJ3534" s="116">
        <f t="shared" si="9"/>
        <v>1</v>
      </c>
      <c r="AK3534" s="117" t="str">
        <f t="array" ref="AK3534">XLOOKUP(F3534,'GIÁ'!A:A,'GIÁ'!D:D)</f>
        <v>24941.44</v>
      </c>
      <c r="AL3534" s="118">
        <f t="shared" si="10"/>
        <v>99765.76</v>
      </c>
      <c r="AM3534" s="118">
        <f t="shared" si="11"/>
        <v>0</v>
      </c>
      <c r="AN3534" s="119">
        <f t="shared" si="12"/>
        <v>0</v>
      </c>
      <c r="AO3534" s="118">
        <f t="shared" si="13"/>
        <v>99765.76</v>
      </c>
      <c r="AP3534" s="121">
        <f t="shared" si="14"/>
        <v>0</v>
      </c>
      <c r="AQ3534" s="122"/>
      <c r="AR3534" s="119"/>
    </row>
    <row r="3535" ht="22.5" customHeight="1">
      <c r="A3535" s="89">
        <v>46233.0</v>
      </c>
      <c r="B3535" s="90">
        <v>0.46319444444444446</v>
      </c>
      <c r="C3535" s="91" t="s">
        <v>117</v>
      </c>
      <c r="D3535" s="129" t="str">
        <f t="array" ref="D3535">XLOOKUP(C3535,'DS ST'!A:A,'DS ST'!B:B)</f>
        <v>A107</v>
      </c>
      <c r="E3535" s="94" t="str">
        <f t="array" ref="E3535">XLOOKUP($F3535,'GIÁ'!$A:$A,'GIÁ'!$E:$E)</f>
        <v>ĐÔNG</v>
      </c>
      <c r="F3535" s="94">
        <v>8.934717401336E12</v>
      </c>
      <c r="G3535" s="95" t="s">
        <v>1750</v>
      </c>
      <c r="H3535" s="95" t="s">
        <v>224</v>
      </c>
      <c r="I3535" s="96">
        <v>2.0</v>
      </c>
      <c r="J3535" s="96">
        <v>0.0</v>
      </c>
      <c r="K3535" s="98">
        <f t="shared" si="4"/>
        <v>2</v>
      </c>
      <c r="L3535" s="99" t="s">
        <v>7076</v>
      </c>
      <c r="M3535" s="100" t="s">
        <v>7077</v>
      </c>
      <c r="N3535" s="101" t="str">
        <f t="shared" si="139"/>
        <v>PT1590215-T0018934717401336</v>
      </c>
      <c r="O3535" s="128"/>
      <c r="P3535" s="100"/>
      <c r="Q3535" s="103">
        <f t="shared" si="166"/>
        <v>2</v>
      </c>
      <c r="R3535" s="161"/>
      <c r="S3535" s="105"/>
      <c r="T3535" s="106"/>
      <c r="U3535" s="107" t="s">
        <v>6585</v>
      </c>
      <c r="V3535" s="108" t="s">
        <v>756</v>
      </c>
      <c r="W3535" s="109" t="s">
        <v>1908</v>
      </c>
      <c r="X3535" s="110" t="str">
        <f t="shared" si="176"/>
        <v/>
      </c>
      <c r="Y3535" s="110" t="str">
        <f t="shared" si="183"/>
        <v/>
      </c>
      <c r="Z3535" s="109" t="s">
        <v>797</v>
      </c>
      <c r="AA3535" s="109" t="s">
        <v>802</v>
      </c>
      <c r="AB3535" s="106"/>
      <c r="AC3535" s="158"/>
      <c r="AD3535" s="160"/>
      <c r="AE3535" s="127"/>
      <c r="AF3535" s="113"/>
      <c r="AG3535" s="165" t="str">
        <f t="array" ref="AG3535">XLOOKUP(F3535,'CLV2'!A:A,'CLV2'!E:E)</f>
        <v>2.FROZEN FOODS</v>
      </c>
      <c r="AH3535" s="115" t="str">
        <f t="array" ref="AH3535">XLOOKUP(F3535,'CLV2'!A:A,'CLV2'!F:F)</f>
        <v>3.DUMPLINGS</v>
      </c>
      <c r="AI3535" s="115" t="str">
        <f t="shared" si="8"/>
        <v>Pack</v>
      </c>
      <c r="AJ3535" s="116">
        <f t="shared" si="9"/>
        <v>1</v>
      </c>
      <c r="AK3535" s="117" t="str">
        <f t="array" ref="AK3535">XLOOKUP(F3535,'GIÁ'!A:A,'GIÁ'!D:D)</f>
        <v>39374.44</v>
      </c>
      <c r="AL3535" s="118">
        <f t="shared" si="10"/>
        <v>78748.88</v>
      </c>
      <c r="AM3535" s="118">
        <f t="shared" si="11"/>
        <v>0</v>
      </c>
      <c r="AN3535" s="119">
        <f t="shared" si="12"/>
        <v>0</v>
      </c>
      <c r="AO3535" s="118">
        <f t="shared" si="13"/>
        <v>78748.88</v>
      </c>
      <c r="AP3535" s="121">
        <f t="shared" si="14"/>
        <v>0</v>
      </c>
      <c r="AQ3535" s="122"/>
      <c r="AR3535" s="119"/>
    </row>
    <row r="3536" ht="22.5" customHeight="1">
      <c r="A3536" s="89">
        <v>46233.0</v>
      </c>
      <c r="B3536" s="90">
        <v>0.46319444444444446</v>
      </c>
      <c r="C3536" s="91" t="s">
        <v>117</v>
      </c>
      <c r="D3536" s="129" t="str">
        <f t="array" ref="D3536">XLOOKUP(C3536,'DS ST'!A:A,'DS ST'!B:B)</f>
        <v>A107</v>
      </c>
      <c r="E3536" s="94" t="str">
        <f t="array" ref="E3536">XLOOKUP($F3536,'GIÁ'!$A:$A,'GIÁ'!$E:$E)</f>
        <v>ĐÔNG</v>
      </c>
      <c r="F3536" s="94">
        <v>8.934717262005E12</v>
      </c>
      <c r="G3536" s="95" t="s">
        <v>1713</v>
      </c>
      <c r="H3536" s="95" t="s">
        <v>224</v>
      </c>
      <c r="I3536" s="96">
        <v>4.0</v>
      </c>
      <c r="J3536" s="96">
        <v>0.0</v>
      </c>
      <c r="K3536" s="98">
        <f t="shared" si="4"/>
        <v>4</v>
      </c>
      <c r="L3536" s="99" t="s">
        <v>7076</v>
      </c>
      <c r="M3536" s="100" t="s">
        <v>7077</v>
      </c>
      <c r="N3536" s="101" t="str">
        <f t="shared" si="139"/>
        <v>PT1590215-T0018934717262005</v>
      </c>
      <c r="O3536" s="128"/>
      <c r="P3536" s="100"/>
      <c r="Q3536" s="103">
        <f t="shared" si="166"/>
        <v>4</v>
      </c>
      <c r="R3536" s="161"/>
      <c r="S3536" s="105"/>
      <c r="T3536" s="106"/>
      <c r="U3536" s="107" t="s">
        <v>6527</v>
      </c>
      <c r="V3536" s="108" t="s">
        <v>756</v>
      </c>
      <c r="W3536" s="109" t="s">
        <v>1908</v>
      </c>
      <c r="X3536" s="110" t="str">
        <f t="shared" si="176"/>
        <v/>
      </c>
      <c r="Y3536" s="110" t="str">
        <f t="shared" si="183"/>
        <v/>
      </c>
      <c r="Z3536" s="109" t="s">
        <v>797</v>
      </c>
      <c r="AA3536" s="109" t="s">
        <v>802</v>
      </c>
      <c r="AB3536" s="106"/>
      <c r="AC3536" s="158"/>
      <c r="AD3536" s="160"/>
      <c r="AE3536" s="127"/>
      <c r="AF3536" s="113"/>
      <c r="AG3536" s="165" t="str">
        <f t="array" ref="AG3536">XLOOKUP(F3536,'CLV2'!A:A,'CLV2'!E:E)</f>
        <v>2.FROZEN FOODS</v>
      </c>
      <c r="AH3536" s="115" t="str">
        <f t="array" ref="AH3536">XLOOKUP(F3536,'CLV2'!A:A,'CLV2'!F:F)</f>
        <v>3.HOTPOT AND FRIED</v>
      </c>
      <c r="AI3536" s="115" t="str">
        <f t="shared" si="8"/>
        <v>Pack</v>
      </c>
      <c r="AJ3536" s="116">
        <f t="shared" si="9"/>
        <v>1</v>
      </c>
      <c r="AK3536" s="117" t="str">
        <f t="array" ref="AK3536">XLOOKUP(F3536,'GIÁ'!A:A,'GIÁ'!D:D)</f>
        <v>46743.25</v>
      </c>
      <c r="AL3536" s="118">
        <f t="shared" si="10"/>
        <v>186973</v>
      </c>
      <c r="AM3536" s="118">
        <f t="shared" si="11"/>
        <v>0</v>
      </c>
      <c r="AN3536" s="119">
        <f t="shared" si="12"/>
        <v>0</v>
      </c>
      <c r="AO3536" s="118">
        <f t="shared" si="13"/>
        <v>186973</v>
      </c>
      <c r="AP3536" s="121">
        <f t="shared" si="14"/>
        <v>0</v>
      </c>
      <c r="AQ3536" s="122"/>
      <c r="AR3536" s="119"/>
    </row>
    <row r="3537" ht="22.5" customHeight="1">
      <c r="A3537" s="89">
        <v>46233.0</v>
      </c>
      <c r="B3537" s="90">
        <v>0.46319444444444446</v>
      </c>
      <c r="C3537" s="91" t="s">
        <v>117</v>
      </c>
      <c r="D3537" s="129" t="str">
        <f t="array" ref="D3537">XLOOKUP(C3537,'DS ST'!A:A,'DS ST'!B:B)</f>
        <v>A107</v>
      </c>
      <c r="E3537" s="94" t="str">
        <f t="array" ref="E3537">XLOOKUP($F3537,'GIÁ'!$A:$A,'GIÁ'!$E:$E)</f>
        <v>ĐÔNG</v>
      </c>
      <c r="F3537" s="94">
        <v>8.934717472008E12</v>
      </c>
      <c r="G3537" s="95" t="s">
        <v>1769</v>
      </c>
      <c r="H3537" s="95" t="s">
        <v>224</v>
      </c>
      <c r="I3537" s="96">
        <v>4.0</v>
      </c>
      <c r="J3537" s="96">
        <v>0.0</v>
      </c>
      <c r="K3537" s="98">
        <f t="shared" si="4"/>
        <v>4</v>
      </c>
      <c r="L3537" s="99" t="s">
        <v>7076</v>
      </c>
      <c r="M3537" s="100" t="s">
        <v>7077</v>
      </c>
      <c r="N3537" s="101" t="str">
        <f t="shared" si="139"/>
        <v>PT1590215-T0018934717472008</v>
      </c>
      <c r="O3537" s="128"/>
      <c r="P3537" s="100"/>
      <c r="Q3537" s="103">
        <f t="shared" si="166"/>
        <v>4</v>
      </c>
      <c r="R3537" s="161"/>
      <c r="S3537" s="105"/>
      <c r="T3537" s="106"/>
      <c r="U3537" s="107" t="s">
        <v>6597</v>
      </c>
      <c r="V3537" s="108" t="s">
        <v>756</v>
      </c>
      <c r="W3537" s="109" t="s">
        <v>1908</v>
      </c>
      <c r="X3537" s="110" t="str">
        <f t="shared" si="176"/>
        <v/>
      </c>
      <c r="Y3537" s="110" t="str">
        <f t="shared" si="183"/>
        <v/>
      </c>
      <c r="Z3537" s="109" t="s">
        <v>797</v>
      </c>
      <c r="AA3537" s="109" t="s">
        <v>802</v>
      </c>
      <c r="AB3537" s="106"/>
      <c r="AC3537" s="158"/>
      <c r="AD3537" s="160"/>
      <c r="AE3537" s="127"/>
      <c r="AF3537" s="113"/>
      <c r="AG3537" s="165" t="str">
        <f t="array" ref="AG3537">XLOOKUP(F3537,'CLV2'!A:A,'CLV2'!E:E)</f>
        <v>2.FROZEN FOODS</v>
      </c>
      <c r="AH3537" s="115" t="str">
        <f t="array" ref="AH3537">XLOOKUP(F3537,'CLV2'!A:A,'CLV2'!F:F)</f>
        <v>3.HOTPOT AND FRIED</v>
      </c>
      <c r="AI3537" s="115" t="str">
        <f t="shared" si="8"/>
        <v>Pack</v>
      </c>
      <c r="AJ3537" s="116">
        <f t="shared" si="9"/>
        <v>1</v>
      </c>
      <c r="AK3537" s="117" t="str">
        <f t="array" ref="AK3537">XLOOKUP(F3537,'GIÁ'!A:A,'GIÁ'!D:D)</f>
        <v>35456.20</v>
      </c>
      <c r="AL3537" s="118">
        <f t="shared" si="10"/>
        <v>141824.8</v>
      </c>
      <c r="AM3537" s="118">
        <f t="shared" si="11"/>
        <v>0</v>
      </c>
      <c r="AN3537" s="119">
        <f t="shared" si="12"/>
        <v>0</v>
      </c>
      <c r="AO3537" s="118">
        <f t="shared" si="13"/>
        <v>141824.8</v>
      </c>
      <c r="AP3537" s="121">
        <f t="shared" si="14"/>
        <v>0</v>
      </c>
      <c r="AQ3537" s="122"/>
      <c r="AR3537" s="119"/>
    </row>
    <row r="3538" ht="22.5" customHeight="1">
      <c r="A3538" s="89">
        <v>46233.0</v>
      </c>
      <c r="B3538" s="90">
        <v>0.46319444444444446</v>
      </c>
      <c r="C3538" s="91" t="s">
        <v>117</v>
      </c>
      <c r="D3538" s="129" t="str">
        <f t="array" ref="D3538">XLOOKUP(C3538,'DS ST'!A:A,'DS ST'!B:B)</f>
        <v>A107</v>
      </c>
      <c r="E3538" s="94" t="str">
        <f t="array" ref="E3538">XLOOKUP($F3538,'GIÁ'!$A:$A,'GIÁ'!$E:$E)</f>
        <v>ĐÔNG</v>
      </c>
      <c r="F3538" s="94">
        <v>8.936210415551E12</v>
      </c>
      <c r="G3538" s="95" t="s">
        <v>2676</v>
      </c>
      <c r="H3538" s="95" t="s">
        <v>224</v>
      </c>
      <c r="I3538" s="96">
        <v>8.0</v>
      </c>
      <c r="J3538" s="96">
        <v>0.0</v>
      </c>
      <c r="K3538" s="98">
        <f t="shared" si="4"/>
        <v>8</v>
      </c>
      <c r="L3538" s="99" t="s">
        <v>7076</v>
      </c>
      <c r="M3538" s="100" t="s">
        <v>7077</v>
      </c>
      <c r="N3538" s="101" t="str">
        <f t="shared" si="139"/>
        <v>PT1590215-T0018936210415551</v>
      </c>
      <c r="O3538" s="128"/>
      <c r="P3538" s="100"/>
      <c r="Q3538" s="103">
        <f t="shared" si="166"/>
        <v>8</v>
      </c>
      <c r="R3538" s="161"/>
      <c r="S3538" s="105"/>
      <c r="T3538" s="106"/>
      <c r="U3538" s="107" t="s">
        <v>6554</v>
      </c>
      <c r="V3538" s="108" t="s">
        <v>756</v>
      </c>
      <c r="W3538" s="109" t="s">
        <v>1908</v>
      </c>
      <c r="X3538" s="110" t="str">
        <f t="shared" si="176"/>
        <v/>
      </c>
      <c r="Y3538" s="110" t="str">
        <f t="shared" si="183"/>
        <v/>
      </c>
      <c r="Z3538" s="109" t="s">
        <v>797</v>
      </c>
      <c r="AA3538" s="109" t="s">
        <v>802</v>
      </c>
      <c r="AB3538" s="106"/>
      <c r="AC3538" s="158"/>
      <c r="AD3538" s="160"/>
      <c r="AE3538" s="127"/>
      <c r="AF3538" s="113"/>
      <c r="AG3538" s="165" t="str">
        <f t="array" ref="AG3538">XLOOKUP(F3538,'CLV2'!A:A,'CLV2'!E:E)</f>
        <v>2.FROZEN FOODS</v>
      </c>
      <c r="AH3538" s="115" t="str">
        <f t="array" ref="AH3538">XLOOKUP(F3538,'CLV2'!A:A,'CLV2'!F:F)</f>
        <v>3.DUMPLINGS</v>
      </c>
      <c r="AI3538" s="115" t="str">
        <f t="shared" si="8"/>
        <v>Pack</v>
      </c>
      <c r="AJ3538" s="116">
        <f t="shared" si="9"/>
        <v>1</v>
      </c>
      <c r="AK3538" s="117" t="str">
        <f t="array" ref="AK3538">XLOOKUP(F3538,'GIÁ'!A:A,'GIÁ'!D:D)</f>
        <v>24150.20</v>
      </c>
      <c r="AL3538" s="118">
        <f t="shared" si="10"/>
        <v>193201.6</v>
      </c>
      <c r="AM3538" s="118">
        <f t="shared" si="11"/>
        <v>0</v>
      </c>
      <c r="AN3538" s="119">
        <f t="shared" si="12"/>
        <v>0</v>
      </c>
      <c r="AO3538" s="118">
        <f t="shared" si="13"/>
        <v>193201.6</v>
      </c>
      <c r="AP3538" s="121">
        <f t="shared" si="14"/>
        <v>0</v>
      </c>
      <c r="AQ3538" s="122"/>
      <c r="AR3538" s="119"/>
    </row>
    <row r="3539" ht="22.5" customHeight="1">
      <c r="A3539" s="89">
        <v>46233.0</v>
      </c>
      <c r="B3539" s="90">
        <v>0.46319444444444446</v>
      </c>
      <c r="C3539" s="91" t="s">
        <v>117</v>
      </c>
      <c r="D3539" s="129" t="str">
        <f t="array" ref="D3539">XLOOKUP(C3539,'DS ST'!A:A,'DS ST'!B:B)</f>
        <v>A107</v>
      </c>
      <c r="E3539" s="94" t="str">
        <f t="array" ref="E3539">XLOOKUP($F3539,'GIÁ'!$A:$A,'GIÁ'!$E:$E)</f>
        <v>ĐÔNG</v>
      </c>
      <c r="F3539" s="94">
        <v>8.801114175033E12</v>
      </c>
      <c r="G3539" s="95" t="s">
        <v>1424</v>
      </c>
      <c r="H3539" s="95" t="s">
        <v>224</v>
      </c>
      <c r="I3539" s="96">
        <v>2.0</v>
      </c>
      <c r="J3539" s="96">
        <v>0.0</v>
      </c>
      <c r="K3539" s="98">
        <f t="shared" si="4"/>
        <v>2</v>
      </c>
      <c r="L3539" s="99" t="s">
        <v>7076</v>
      </c>
      <c r="M3539" s="100" t="s">
        <v>7077</v>
      </c>
      <c r="N3539" s="101" t="str">
        <f t="shared" si="139"/>
        <v>PT1590215-T0018801114175033</v>
      </c>
      <c r="O3539" s="128"/>
      <c r="P3539" s="100"/>
      <c r="Q3539" s="103">
        <f t="shared" si="166"/>
        <v>2</v>
      </c>
      <c r="R3539" s="161"/>
      <c r="S3539" s="105"/>
      <c r="T3539" s="106"/>
      <c r="U3539" s="107" t="s">
        <v>6570</v>
      </c>
      <c r="V3539" s="108" t="s">
        <v>756</v>
      </c>
      <c r="W3539" s="109" t="s">
        <v>1908</v>
      </c>
      <c r="X3539" s="110" t="str">
        <f t="shared" si="176"/>
        <v/>
      </c>
      <c r="Y3539" s="110" t="str">
        <f t="shared" si="183"/>
        <v/>
      </c>
      <c r="Z3539" s="109" t="s">
        <v>797</v>
      </c>
      <c r="AA3539" s="109" t="s">
        <v>802</v>
      </c>
      <c r="AB3539" s="106"/>
      <c r="AC3539" s="158"/>
      <c r="AD3539" s="160"/>
      <c r="AE3539" s="127"/>
      <c r="AF3539" s="113"/>
      <c r="AG3539" s="165" t="str">
        <f t="array" ref="AG3539">XLOOKUP(F3539,'CLV2'!A:A,'CLV2'!E:E)</f>
        <v>2.FROZEN FOODS</v>
      </c>
      <c r="AH3539" s="115" t="str">
        <f t="array" ref="AH3539">XLOOKUP(F3539,'CLV2'!A:A,'CLV2'!F:F)</f>
        <v>3.HOTPOT AND FRIED</v>
      </c>
      <c r="AI3539" s="115" t="str">
        <f t="shared" si="8"/>
        <v>Pack</v>
      </c>
      <c r="AJ3539" s="116">
        <f t="shared" si="9"/>
        <v>1</v>
      </c>
      <c r="AK3539" s="117" t="str">
        <f t="array" ref="AK3539">XLOOKUP(F3539,'GIÁ'!A:A,'GIÁ'!D:D)</f>
        <v>80540.82</v>
      </c>
      <c r="AL3539" s="118">
        <f t="shared" si="10"/>
        <v>161081.64</v>
      </c>
      <c r="AM3539" s="118">
        <f t="shared" si="11"/>
        <v>0</v>
      </c>
      <c r="AN3539" s="119">
        <f t="shared" si="12"/>
        <v>0</v>
      </c>
      <c r="AO3539" s="118">
        <f t="shared" si="13"/>
        <v>161081.64</v>
      </c>
      <c r="AP3539" s="121">
        <f t="shared" si="14"/>
        <v>0</v>
      </c>
      <c r="AQ3539" s="122"/>
      <c r="AR3539" s="119"/>
    </row>
    <row r="3540" ht="22.5" customHeight="1">
      <c r="A3540" s="89">
        <v>46233.0</v>
      </c>
      <c r="B3540" s="90">
        <v>0.46319444444444446</v>
      </c>
      <c r="C3540" s="91" t="s">
        <v>117</v>
      </c>
      <c r="D3540" s="129" t="str">
        <f t="array" ref="D3540">XLOOKUP(C3540,'DS ST'!A:A,'DS ST'!B:B)</f>
        <v>A107</v>
      </c>
      <c r="E3540" s="94" t="str">
        <f t="array" ref="E3540">XLOOKUP($F3540,'GIÁ'!$A:$A,'GIÁ'!$E:$E)</f>
        <v>ĐÔNG</v>
      </c>
      <c r="F3540" s="94">
        <v>8.935319711311E12</v>
      </c>
      <c r="G3540" s="95" t="s">
        <v>2061</v>
      </c>
      <c r="H3540" s="95" t="s">
        <v>224</v>
      </c>
      <c r="I3540" s="96">
        <v>2.0</v>
      </c>
      <c r="J3540" s="96">
        <v>0.0</v>
      </c>
      <c r="K3540" s="98">
        <f t="shared" si="4"/>
        <v>2</v>
      </c>
      <c r="L3540" s="99" t="s">
        <v>7076</v>
      </c>
      <c r="M3540" s="100" t="s">
        <v>7077</v>
      </c>
      <c r="N3540" s="101" t="str">
        <f t="shared" si="139"/>
        <v>PT1590215-T0018935319711311</v>
      </c>
      <c r="O3540" s="128"/>
      <c r="P3540" s="100"/>
      <c r="Q3540" s="103">
        <f t="shared" si="166"/>
        <v>2</v>
      </c>
      <c r="R3540" s="161"/>
      <c r="S3540" s="105"/>
      <c r="T3540" s="106"/>
      <c r="U3540" s="107" t="s">
        <v>6529</v>
      </c>
      <c r="V3540" s="108" t="s">
        <v>756</v>
      </c>
      <c r="W3540" s="109" t="s">
        <v>1908</v>
      </c>
      <c r="X3540" s="110" t="str">
        <f t="shared" si="176"/>
        <v/>
      </c>
      <c r="Y3540" s="110" t="str">
        <f t="shared" si="183"/>
        <v/>
      </c>
      <c r="Z3540" s="109" t="s">
        <v>797</v>
      </c>
      <c r="AA3540" s="109" t="s">
        <v>802</v>
      </c>
      <c r="AB3540" s="106"/>
      <c r="AC3540" s="158"/>
      <c r="AD3540" s="160"/>
      <c r="AE3540" s="127"/>
      <c r="AF3540" s="113"/>
      <c r="AG3540" s="165" t="str">
        <f t="array" ref="AG3540">XLOOKUP(F3540,'CLV2'!A:A,'CLV2'!E:E)</f>
        <v>2.FROZEN FOODS</v>
      </c>
      <c r="AH3540" s="115" t="str">
        <f t="array" ref="AH3540">XLOOKUP(F3540,'CLV2'!A:A,'CLV2'!F:F)</f>
        <v>3.HOTPOT AND FRIED</v>
      </c>
      <c r="AI3540" s="115" t="str">
        <f t="shared" si="8"/>
        <v>Pack</v>
      </c>
      <c r="AJ3540" s="116">
        <f t="shared" si="9"/>
        <v>1</v>
      </c>
      <c r="AK3540" s="117" t="str">
        <f t="array" ref="AK3540">XLOOKUP(F3540,'GIÁ'!A:A,'GIÁ'!D:D)</f>
        <v>30542.46</v>
      </c>
      <c r="AL3540" s="118">
        <f t="shared" si="10"/>
        <v>61084.92</v>
      </c>
      <c r="AM3540" s="118">
        <f t="shared" si="11"/>
        <v>0</v>
      </c>
      <c r="AN3540" s="119">
        <f t="shared" si="12"/>
        <v>0</v>
      </c>
      <c r="AO3540" s="118">
        <f t="shared" si="13"/>
        <v>61084.92</v>
      </c>
      <c r="AP3540" s="121">
        <f t="shared" si="14"/>
        <v>0</v>
      </c>
      <c r="AQ3540" s="122"/>
      <c r="AR3540" s="119"/>
    </row>
    <row r="3541" ht="22.5" customHeight="1">
      <c r="A3541" s="89">
        <v>46233.0</v>
      </c>
      <c r="B3541" s="90">
        <v>0.46319444444444446</v>
      </c>
      <c r="C3541" s="91" t="s">
        <v>117</v>
      </c>
      <c r="D3541" s="129" t="str">
        <f t="array" ref="D3541">XLOOKUP(C3541,'DS ST'!A:A,'DS ST'!B:B)</f>
        <v>A107</v>
      </c>
      <c r="E3541" s="94" t="str">
        <f t="array" ref="E3541">XLOOKUP($F3541,'GIÁ'!$A:$A,'GIÁ'!$E:$E)</f>
        <v>ĐÔNG</v>
      </c>
      <c r="F3541" s="94">
        <v>8.93607627967E12</v>
      </c>
      <c r="G3541" s="95" t="s">
        <v>2317</v>
      </c>
      <c r="H3541" s="95" t="s">
        <v>224</v>
      </c>
      <c r="I3541" s="96">
        <v>2.0</v>
      </c>
      <c r="J3541" s="96">
        <v>0.0</v>
      </c>
      <c r="K3541" s="98">
        <f t="shared" si="4"/>
        <v>2</v>
      </c>
      <c r="L3541" s="99" t="s">
        <v>7076</v>
      </c>
      <c r="M3541" s="100" t="s">
        <v>7077</v>
      </c>
      <c r="N3541" s="101" t="str">
        <f t="shared" si="139"/>
        <v>PT1590215-T0018936076279670</v>
      </c>
      <c r="O3541" s="128"/>
      <c r="P3541" s="100"/>
      <c r="Q3541" s="103">
        <f t="shared" si="166"/>
        <v>2</v>
      </c>
      <c r="R3541" s="161"/>
      <c r="S3541" s="105"/>
      <c r="T3541" s="106"/>
      <c r="U3541" s="107" t="s">
        <v>6530</v>
      </c>
      <c r="V3541" s="108" t="s">
        <v>756</v>
      </c>
      <c r="W3541" s="109" t="s">
        <v>1908</v>
      </c>
      <c r="X3541" s="110" t="str">
        <f t="shared" si="176"/>
        <v/>
      </c>
      <c r="Y3541" s="110" t="str">
        <f t="shared" si="183"/>
        <v/>
      </c>
      <c r="Z3541" s="109" t="s">
        <v>797</v>
      </c>
      <c r="AA3541" s="109" t="s">
        <v>802</v>
      </c>
      <c r="AB3541" s="106"/>
      <c r="AC3541" s="158"/>
      <c r="AD3541" s="160"/>
      <c r="AE3541" s="127"/>
      <c r="AF3541" s="113"/>
      <c r="AG3541" s="165" t="str">
        <f t="array" ref="AG3541">XLOOKUP(F3541,'CLV2'!A:A,'CLV2'!E:E)</f>
        <v>2.FROZEN FOODS</v>
      </c>
      <c r="AH3541" s="115" t="str">
        <f t="array" ref="AH3541">XLOOKUP(F3541,'CLV2'!A:A,'CLV2'!F:F)</f>
        <v>3.PASTRY AND DESSERTS</v>
      </c>
      <c r="AI3541" s="115" t="str">
        <f t="shared" si="8"/>
        <v>Pack</v>
      </c>
      <c r="AJ3541" s="116">
        <f t="shared" si="9"/>
        <v>1</v>
      </c>
      <c r="AK3541" s="117" t="str">
        <f t="array" ref="AK3541">XLOOKUP(F3541,'GIÁ'!A:A,'GIÁ'!D:D)</f>
        <v>26872.96</v>
      </c>
      <c r="AL3541" s="118">
        <f t="shared" si="10"/>
        <v>53745.92</v>
      </c>
      <c r="AM3541" s="118">
        <f t="shared" si="11"/>
        <v>0</v>
      </c>
      <c r="AN3541" s="119">
        <f t="shared" si="12"/>
        <v>0</v>
      </c>
      <c r="AO3541" s="118">
        <f t="shared" si="13"/>
        <v>53745.92</v>
      </c>
      <c r="AP3541" s="121">
        <f t="shared" si="14"/>
        <v>0</v>
      </c>
      <c r="AQ3541" s="122"/>
      <c r="AR3541" s="119"/>
    </row>
    <row r="3542" ht="22.5" customHeight="1">
      <c r="A3542" s="89">
        <v>46233.0</v>
      </c>
      <c r="B3542" s="90">
        <v>0.46319444444444446</v>
      </c>
      <c r="C3542" s="91" t="s">
        <v>117</v>
      </c>
      <c r="D3542" s="129" t="str">
        <f t="array" ref="D3542">XLOOKUP(C3542,'DS ST'!A:A,'DS ST'!B:B)</f>
        <v>A107</v>
      </c>
      <c r="E3542" s="94" t="str">
        <f t="array" ref="E3542">XLOOKUP($F3542,'GIÁ'!$A:$A,'GIÁ'!$E:$E)</f>
        <v>ĐÔNG</v>
      </c>
      <c r="F3542" s="94">
        <v>8.936077113829E12</v>
      </c>
      <c r="G3542" s="95" t="s">
        <v>2373</v>
      </c>
      <c r="H3542" s="95" t="s">
        <v>224</v>
      </c>
      <c r="I3542" s="96">
        <v>6.0</v>
      </c>
      <c r="J3542" s="96">
        <v>0.0</v>
      </c>
      <c r="K3542" s="98">
        <f t="shared" si="4"/>
        <v>6</v>
      </c>
      <c r="L3542" s="99" t="s">
        <v>7076</v>
      </c>
      <c r="M3542" s="100" t="s">
        <v>7077</v>
      </c>
      <c r="N3542" s="101" t="str">
        <f t="shared" si="139"/>
        <v>PT1590215-T0018936077113829</v>
      </c>
      <c r="O3542" s="128"/>
      <c r="P3542" s="100"/>
      <c r="Q3542" s="103">
        <f t="shared" si="166"/>
        <v>6</v>
      </c>
      <c r="R3542" s="161"/>
      <c r="S3542" s="105"/>
      <c r="T3542" s="106"/>
      <c r="U3542" s="107" t="s">
        <v>6606</v>
      </c>
      <c r="V3542" s="108" t="s">
        <v>756</v>
      </c>
      <c r="W3542" s="109" t="s">
        <v>1908</v>
      </c>
      <c r="X3542" s="110" t="str">
        <f t="shared" si="176"/>
        <v/>
      </c>
      <c r="Y3542" s="110" t="str">
        <f t="shared" si="183"/>
        <v/>
      </c>
      <c r="Z3542" s="109" t="s">
        <v>797</v>
      </c>
      <c r="AA3542" s="109" t="s">
        <v>802</v>
      </c>
      <c r="AB3542" s="106"/>
      <c r="AC3542" s="158"/>
      <c r="AD3542" s="160"/>
      <c r="AE3542" s="127"/>
      <c r="AF3542" s="113"/>
      <c r="AG3542" s="165" t="str">
        <f t="array" ref="AG3542">XLOOKUP(F3542,'CLV2'!A:A,'CLV2'!E:E)</f>
        <v>2.FROZEN FOODS</v>
      </c>
      <c r="AH3542" s="115" t="str">
        <f t="array" ref="AH3542">XLOOKUP(F3542,'CLV2'!A:A,'CLV2'!F:F)</f>
        <v>3.DUMPLINGS</v>
      </c>
      <c r="AI3542" s="115" t="str">
        <f t="shared" si="8"/>
        <v>Pack</v>
      </c>
      <c r="AJ3542" s="116">
        <f t="shared" si="9"/>
        <v>1</v>
      </c>
      <c r="AK3542" s="117" t="str">
        <f t="array" ref="AK3542">XLOOKUP(F3542,'GIÁ'!A:A,'GIÁ'!D:D)</f>
        <v>40010.98</v>
      </c>
      <c r="AL3542" s="118">
        <f t="shared" si="10"/>
        <v>240065.88</v>
      </c>
      <c r="AM3542" s="118">
        <f t="shared" si="11"/>
        <v>0</v>
      </c>
      <c r="AN3542" s="119">
        <f t="shared" si="12"/>
        <v>0</v>
      </c>
      <c r="AO3542" s="118">
        <f t="shared" si="13"/>
        <v>240065.88</v>
      </c>
      <c r="AP3542" s="121">
        <f t="shared" si="14"/>
        <v>0</v>
      </c>
      <c r="AQ3542" s="122"/>
      <c r="AR3542" s="119"/>
    </row>
    <row r="3543" ht="22.5" customHeight="1">
      <c r="A3543" s="89">
        <v>46233.0</v>
      </c>
      <c r="B3543" s="90">
        <v>0.46319444444444446</v>
      </c>
      <c r="C3543" s="91" t="s">
        <v>117</v>
      </c>
      <c r="D3543" s="129" t="str">
        <f t="array" ref="D3543">XLOOKUP(C3543,'DS ST'!A:A,'DS ST'!B:B)</f>
        <v>A107</v>
      </c>
      <c r="E3543" s="94" t="str">
        <f t="array" ref="E3543">XLOOKUP($F3543,'GIÁ'!$A:$A,'GIÁ'!$E:$E)</f>
        <v>ĐÔNG</v>
      </c>
      <c r="F3543" s="94">
        <v>8.935297102972E12</v>
      </c>
      <c r="G3543" s="95" t="s">
        <v>2024</v>
      </c>
      <c r="H3543" s="95" t="s">
        <v>224</v>
      </c>
      <c r="I3543" s="96">
        <v>2.0</v>
      </c>
      <c r="J3543" s="96">
        <v>0.0</v>
      </c>
      <c r="K3543" s="98">
        <f t="shared" si="4"/>
        <v>2</v>
      </c>
      <c r="L3543" s="99" t="s">
        <v>7076</v>
      </c>
      <c r="M3543" s="100" t="s">
        <v>7077</v>
      </c>
      <c r="N3543" s="101" t="str">
        <f t="shared" si="139"/>
        <v>PT1590215-T0018935297102972</v>
      </c>
      <c r="O3543" s="128"/>
      <c r="P3543" s="100"/>
      <c r="Q3543" s="103">
        <f t="shared" si="166"/>
        <v>2</v>
      </c>
      <c r="R3543" s="161"/>
      <c r="S3543" s="105"/>
      <c r="T3543" s="106"/>
      <c r="U3543" s="107" t="s">
        <v>6692</v>
      </c>
      <c r="V3543" s="108" t="s">
        <v>756</v>
      </c>
      <c r="W3543" s="109" t="s">
        <v>1908</v>
      </c>
      <c r="X3543" s="110" t="str">
        <f t="shared" si="176"/>
        <v/>
      </c>
      <c r="Y3543" s="110" t="str">
        <f t="shared" si="183"/>
        <v/>
      </c>
      <c r="Z3543" s="109" t="s">
        <v>797</v>
      </c>
      <c r="AA3543" s="109" t="s">
        <v>802</v>
      </c>
      <c r="AB3543" s="106"/>
      <c r="AC3543" s="158"/>
      <c r="AD3543" s="160"/>
      <c r="AE3543" s="127"/>
      <c r="AF3543" s="113"/>
      <c r="AG3543" s="165" t="str">
        <f t="array" ref="AG3543">XLOOKUP(F3543,'CLV2'!A:A,'CLV2'!E:E)</f>
        <v>2.FROZEN FOODS</v>
      </c>
      <c r="AH3543" s="115" t="str">
        <f t="array" ref="AH3543">XLOOKUP(F3543,'CLV2'!A:A,'CLV2'!F:F)</f>
        <v>3.PIZZA - READY MEALS</v>
      </c>
      <c r="AI3543" s="115" t="str">
        <f t="shared" si="8"/>
        <v>Pack</v>
      </c>
      <c r="AJ3543" s="116">
        <f t="shared" si="9"/>
        <v>1</v>
      </c>
      <c r="AK3543" s="117" t="str">
        <f t="array" ref="AK3543">XLOOKUP(F3543,'GIÁ'!A:A,'GIÁ'!D:D)</f>
        <v>16087.17</v>
      </c>
      <c r="AL3543" s="118">
        <f t="shared" si="10"/>
        <v>32174.34</v>
      </c>
      <c r="AM3543" s="118">
        <f t="shared" si="11"/>
        <v>0</v>
      </c>
      <c r="AN3543" s="119">
        <f t="shared" si="12"/>
        <v>0</v>
      </c>
      <c r="AO3543" s="118">
        <f t="shared" si="13"/>
        <v>32174.34</v>
      </c>
      <c r="AP3543" s="121">
        <f t="shared" si="14"/>
        <v>0</v>
      </c>
      <c r="AQ3543" s="122"/>
      <c r="AR3543" s="119"/>
    </row>
    <row r="3544" ht="22.5" customHeight="1">
      <c r="A3544" s="89">
        <v>46233.0</v>
      </c>
      <c r="B3544" s="90">
        <v>0.46319444444444446</v>
      </c>
      <c r="C3544" s="91" t="s">
        <v>117</v>
      </c>
      <c r="D3544" s="129" t="str">
        <f t="array" ref="D3544">XLOOKUP(C3544,'DS ST'!A:A,'DS ST'!B:B)</f>
        <v>A107</v>
      </c>
      <c r="E3544" s="94" t="str">
        <f t="array" ref="E3544">XLOOKUP($F3544,'GIÁ'!$A:$A,'GIÁ'!$E:$E)</f>
        <v>ĐÔNG</v>
      </c>
      <c r="F3544" s="94">
        <v>8.938532826183E12</v>
      </c>
      <c r="G3544" s="95" t="s">
        <v>3052</v>
      </c>
      <c r="H3544" s="95" t="s">
        <v>224</v>
      </c>
      <c r="I3544" s="96">
        <v>2.0</v>
      </c>
      <c r="J3544" s="96">
        <v>0.0</v>
      </c>
      <c r="K3544" s="98">
        <f t="shared" si="4"/>
        <v>2</v>
      </c>
      <c r="L3544" s="99" t="s">
        <v>7076</v>
      </c>
      <c r="M3544" s="100" t="s">
        <v>7077</v>
      </c>
      <c r="N3544" s="101" t="str">
        <f t="shared" si="139"/>
        <v>PT1590215-T0018938532826183</v>
      </c>
      <c r="O3544" s="128"/>
      <c r="P3544" s="100"/>
      <c r="Q3544" s="103">
        <f t="shared" si="166"/>
        <v>2</v>
      </c>
      <c r="R3544" s="161"/>
      <c r="S3544" s="105"/>
      <c r="T3544" s="106"/>
      <c r="U3544" s="107" t="s">
        <v>6586</v>
      </c>
      <c r="V3544" s="108" t="s">
        <v>756</v>
      </c>
      <c r="W3544" s="109" t="s">
        <v>1908</v>
      </c>
      <c r="X3544" s="110" t="str">
        <f t="shared" si="176"/>
        <v/>
      </c>
      <c r="Y3544" s="110" t="str">
        <f t="shared" si="183"/>
        <v/>
      </c>
      <c r="Z3544" s="109" t="s">
        <v>797</v>
      </c>
      <c r="AA3544" s="109" t="s">
        <v>802</v>
      </c>
      <c r="AB3544" s="106"/>
      <c r="AC3544" s="158"/>
      <c r="AD3544" s="160"/>
      <c r="AE3544" s="127"/>
      <c r="AF3544" s="113"/>
      <c r="AG3544" s="165" t="str">
        <f t="array" ref="AG3544">XLOOKUP(F3544,'CLV2'!A:A,'CLV2'!E:E)</f>
        <v>2.FROZEN FOODS</v>
      </c>
      <c r="AH3544" s="115" t="str">
        <f t="array" ref="AH3544">XLOOKUP(F3544,'CLV2'!A:A,'CLV2'!F:F)</f>
        <v>3.PASTRY AND DESSERTS</v>
      </c>
      <c r="AI3544" s="115" t="str">
        <f t="shared" si="8"/>
        <v>Pack</v>
      </c>
      <c r="AJ3544" s="116">
        <f t="shared" si="9"/>
        <v>1</v>
      </c>
      <c r="AK3544" s="117" t="str">
        <f t="array" ref="AK3544">XLOOKUP(F3544,'GIÁ'!A:A,'GIÁ'!D:D)</f>
        <v>27480.45</v>
      </c>
      <c r="AL3544" s="118">
        <f t="shared" si="10"/>
        <v>54960.9</v>
      </c>
      <c r="AM3544" s="118">
        <f t="shared" si="11"/>
        <v>0</v>
      </c>
      <c r="AN3544" s="119">
        <f t="shared" si="12"/>
        <v>0</v>
      </c>
      <c r="AO3544" s="118">
        <f t="shared" si="13"/>
        <v>54960.9</v>
      </c>
      <c r="AP3544" s="121">
        <f t="shared" si="14"/>
        <v>0</v>
      </c>
      <c r="AQ3544" s="122"/>
      <c r="AR3544" s="119"/>
    </row>
    <row r="3545" ht="22.5" customHeight="1">
      <c r="A3545" s="89">
        <v>46233.0</v>
      </c>
      <c r="B3545" s="90">
        <v>0.46319444444444446</v>
      </c>
      <c r="C3545" s="91" t="s">
        <v>117</v>
      </c>
      <c r="D3545" s="129" t="str">
        <f t="array" ref="D3545">XLOOKUP(C3545,'DS ST'!A:A,'DS ST'!B:B)</f>
        <v>A107</v>
      </c>
      <c r="E3545" s="94" t="str">
        <f t="array" ref="E3545">XLOOKUP($F3545,'GIÁ'!$A:$A,'GIÁ'!$E:$E)</f>
        <v>ĐÔNG</v>
      </c>
      <c r="F3545" s="94">
        <v>8.934717271236E12</v>
      </c>
      <c r="G3545" s="95" t="s">
        <v>1731</v>
      </c>
      <c r="H3545" s="95" t="s">
        <v>224</v>
      </c>
      <c r="I3545" s="96">
        <v>4.0</v>
      </c>
      <c r="J3545" s="96">
        <v>0.0</v>
      </c>
      <c r="K3545" s="98">
        <f t="shared" si="4"/>
        <v>4</v>
      </c>
      <c r="L3545" s="99" t="s">
        <v>7076</v>
      </c>
      <c r="M3545" s="100" t="s">
        <v>7077</v>
      </c>
      <c r="N3545" s="101" t="str">
        <f t="shared" si="139"/>
        <v>PT1590215-T0018934717271236</v>
      </c>
      <c r="O3545" s="128"/>
      <c r="P3545" s="100"/>
      <c r="Q3545" s="103">
        <f t="shared" si="166"/>
        <v>4</v>
      </c>
      <c r="R3545" s="161"/>
      <c r="S3545" s="105"/>
      <c r="T3545" s="106"/>
      <c r="U3545" s="107" t="s">
        <v>6586</v>
      </c>
      <c r="V3545" s="108" t="s">
        <v>756</v>
      </c>
      <c r="W3545" s="109" t="s">
        <v>1908</v>
      </c>
      <c r="X3545" s="110" t="str">
        <f t="shared" si="176"/>
        <v/>
      </c>
      <c r="Y3545" s="110" t="str">
        <f t="shared" si="183"/>
        <v/>
      </c>
      <c r="Z3545" s="109" t="s">
        <v>797</v>
      </c>
      <c r="AA3545" s="109" t="s">
        <v>802</v>
      </c>
      <c r="AB3545" s="106"/>
      <c r="AC3545" s="158"/>
      <c r="AD3545" s="160"/>
      <c r="AE3545" s="127"/>
      <c r="AF3545" s="113"/>
      <c r="AG3545" s="165" t="str">
        <f t="array" ref="AG3545">XLOOKUP(F3545,'CLV2'!A:A,'CLV2'!E:E)</f>
        <v>2.FROZEN FOODS</v>
      </c>
      <c r="AH3545" s="115" t="str">
        <f t="array" ref="AH3545">XLOOKUP(F3545,'CLV2'!A:A,'CLV2'!F:F)</f>
        <v>3.DUMPLINGS</v>
      </c>
      <c r="AI3545" s="115" t="str">
        <f t="shared" si="8"/>
        <v>Pack</v>
      </c>
      <c r="AJ3545" s="116">
        <f t="shared" si="9"/>
        <v>1</v>
      </c>
      <c r="AK3545" s="117" t="str">
        <f t="array" ref="AK3545">XLOOKUP(F3545,'GIÁ'!A:A,'GIÁ'!D:D)</f>
        <v>52399.89</v>
      </c>
      <c r="AL3545" s="118">
        <f t="shared" si="10"/>
        <v>209599.56</v>
      </c>
      <c r="AM3545" s="118">
        <f t="shared" si="11"/>
        <v>0</v>
      </c>
      <c r="AN3545" s="119">
        <f t="shared" si="12"/>
        <v>0</v>
      </c>
      <c r="AO3545" s="118">
        <f t="shared" si="13"/>
        <v>209599.56</v>
      </c>
      <c r="AP3545" s="121">
        <f t="shared" si="14"/>
        <v>0</v>
      </c>
      <c r="AQ3545" s="122"/>
      <c r="AR3545" s="119"/>
    </row>
    <row r="3546" ht="22.5" customHeight="1">
      <c r="A3546" s="89">
        <v>46233.0</v>
      </c>
      <c r="B3546" s="90">
        <v>0.46319444444444446</v>
      </c>
      <c r="C3546" s="91" t="s">
        <v>117</v>
      </c>
      <c r="D3546" s="129" t="str">
        <f t="array" ref="D3546">XLOOKUP(C3546,'DS ST'!A:A,'DS ST'!B:B)</f>
        <v>A107</v>
      </c>
      <c r="E3546" s="94" t="str">
        <f t="array" ref="E3546">XLOOKUP($F3546,'GIÁ'!$A:$A,'GIÁ'!$E:$E)</f>
        <v>ĐÔNG</v>
      </c>
      <c r="F3546" s="94">
        <v>8.938562334023E12</v>
      </c>
      <c r="G3546" s="95" t="s">
        <v>3181</v>
      </c>
      <c r="H3546" s="95" t="s">
        <v>57</v>
      </c>
      <c r="I3546" s="96">
        <v>4.0</v>
      </c>
      <c r="J3546" s="96">
        <v>0.0</v>
      </c>
      <c r="K3546" s="98">
        <f t="shared" si="4"/>
        <v>4</v>
      </c>
      <c r="L3546" s="99" t="s">
        <v>7076</v>
      </c>
      <c r="M3546" s="100" t="s">
        <v>7077</v>
      </c>
      <c r="N3546" s="101" t="str">
        <f t="shared" si="139"/>
        <v>PT1590215-T0018938562334023</v>
      </c>
      <c r="O3546" s="128"/>
      <c r="P3546" s="100"/>
      <c r="Q3546" s="103">
        <f t="shared" si="166"/>
        <v>4</v>
      </c>
      <c r="R3546" s="161"/>
      <c r="S3546" s="105"/>
      <c r="T3546" s="106"/>
      <c r="U3546" s="107" t="s">
        <v>6555</v>
      </c>
      <c r="V3546" s="108" t="s">
        <v>756</v>
      </c>
      <c r="W3546" s="109" t="s">
        <v>1908</v>
      </c>
      <c r="X3546" s="110" t="str">
        <f t="shared" si="176"/>
        <v/>
      </c>
      <c r="Y3546" s="110" t="str">
        <f t="shared" si="183"/>
        <v/>
      </c>
      <c r="Z3546" s="109" t="s">
        <v>797</v>
      </c>
      <c r="AA3546" s="109" t="s">
        <v>802</v>
      </c>
      <c r="AB3546" s="106"/>
      <c r="AC3546" s="158"/>
      <c r="AD3546" s="160"/>
      <c r="AE3546" s="127"/>
      <c r="AF3546" s="113"/>
      <c r="AG3546" s="165" t="str">
        <f t="array" ref="AG3546">XLOOKUP(F3546,'CLV2'!A:A,'CLV2'!E:E)</f>
        <v>2.FROZEN FOODS</v>
      </c>
      <c r="AH3546" s="115" t="str">
        <f t="array" ref="AH3546">XLOOKUP(F3546,'CLV2'!A:A,'CLV2'!F:F)</f>
        <v>3.PIZZA - READY MEALS</v>
      </c>
      <c r="AI3546" s="115" t="str">
        <f t="shared" si="8"/>
        <v>Pack</v>
      </c>
      <c r="AJ3546" s="116">
        <f t="shared" si="9"/>
        <v>1</v>
      </c>
      <c r="AK3546" s="117" t="str">
        <f t="array" ref="AK3546">XLOOKUP(F3546,'GIÁ'!A:A,'GIÁ'!D:D)</f>
        <v>43635.50</v>
      </c>
      <c r="AL3546" s="118">
        <f t="shared" si="10"/>
        <v>174542</v>
      </c>
      <c r="AM3546" s="118">
        <f t="shared" si="11"/>
        <v>0</v>
      </c>
      <c r="AN3546" s="119">
        <f t="shared" si="12"/>
        <v>0</v>
      </c>
      <c r="AO3546" s="118">
        <f t="shared" si="13"/>
        <v>174542</v>
      </c>
      <c r="AP3546" s="121">
        <f t="shared" si="14"/>
        <v>0</v>
      </c>
      <c r="AQ3546" s="122"/>
      <c r="AR3546" s="119"/>
    </row>
    <row r="3547" ht="22.5" customHeight="1">
      <c r="A3547" s="89">
        <v>46233.0</v>
      </c>
      <c r="B3547" s="90">
        <v>0.46319444444444446</v>
      </c>
      <c r="C3547" s="91" t="s">
        <v>117</v>
      </c>
      <c r="D3547" s="129" t="str">
        <f t="array" ref="D3547">XLOOKUP(C3547,'DS ST'!A:A,'DS ST'!B:B)</f>
        <v>A107</v>
      </c>
      <c r="E3547" s="94" t="str">
        <f t="array" ref="E3547">XLOOKUP($F3547,'GIÁ'!$A:$A,'GIÁ'!$E:$E)</f>
        <v>ĐÔNG</v>
      </c>
      <c r="F3547" s="94">
        <v>8.936190860716E12</v>
      </c>
      <c r="G3547" s="95" t="s">
        <v>2610</v>
      </c>
      <c r="H3547" s="95" t="s">
        <v>93</v>
      </c>
      <c r="I3547" s="96">
        <v>10.0</v>
      </c>
      <c r="J3547" s="96">
        <v>0.0</v>
      </c>
      <c r="K3547" s="98">
        <f t="shared" si="4"/>
        <v>10</v>
      </c>
      <c r="L3547" s="99" t="s">
        <v>7076</v>
      </c>
      <c r="M3547" s="100" t="s">
        <v>7077</v>
      </c>
      <c r="N3547" s="101" t="str">
        <f t="shared" si="139"/>
        <v>PT1590215-T0018936190860716</v>
      </c>
      <c r="O3547" s="128"/>
      <c r="P3547" s="100"/>
      <c r="Q3547" s="103">
        <f t="shared" si="166"/>
        <v>10</v>
      </c>
      <c r="R3547" s="161"/>
      <c r="S3547" s="105"/>
      <c r="T3547" s="106"/>
      <c r="U3547" s="107" t="s">
        <v>6539</v>
      </c>
      <c r="V3547" s="108" t="s">
        <v>756</v>
      </c>
      <c r="W3547" s="109" t="s">
        <v>1908</v>
      </c>
      <c r="X3547" s="110" t="str">
        <f t="shared" si="176"/>
        <v/>
      </c>
      <c r="Y3547" s="110" t="str">
        <f t="shared" si="183"/>
        <v/>
      </c>
      <c r="Z3547" s="109" t="s">
        <v>797</v>
      </c>
      <c r="AA3547" s="109" t="s">
        <v>802</v>
      </c>
      <c r="AB3547" s="106"/>
      <c r="AC3547" s="158"/>
      <c r="AD3547" s="160"/>
      <c r="AE3547" s="127"/>
      <c r="AF3547" s="113"/>
      <c r="AG3547" s="165" t="str">
        <f t="array" ref="AG3547">XLOOKUP(F3547,'CLV2'!A:A,'CLV2'!E:E)</f>
        <v>2.MEAT</v>
      </c>
      <c r="AH3547" s="115" t="str">
        <f t="array" ref="AH3547">XLOOKUP(F3547,'CLV2'!A:A,'CLV2'!F:F)</f>
        <v>3.FROZEN MEAT</v>
      </c>
      <c r="AI3547" s="115" t="str">
        <f t="shared" si="8"/>
        <v>Pack</v>
      </c>
      <c r="AJ3547" s="116">
        <f t="shared" si="9"/>
        <v>1</v>
      </c>
      <c r="AK3547" s="117" t="str">
        <f t="array" ref="AK3547">XLOOKUP(F3547,'GIÁ'!A:A,'GIÁ'!D:D)</f>
        <v>49176.27</v>
      </c>
      <c r="AL3547" s="118">
        <f t="shared" si="10"/>
        <v>491762.7</v>
      </c>
      <c r="AM3547" s="118">
        <f t="shared" si="11"/>
        <v>0</v>
      </c>
      <c r="AN3547" s="119">
        <f t="shared" si="12"/>
        <v>0</v>
      </c>
      <c r="AO3547" s="118">
        <f t="shared" si="13"/>
        <v>491762.7</v>
      </c>
      <c r="AP3547" s="121">
        <f t="shared" si="14"/>
        <v>0</v>
      </c>
      <c r="AQ3547" s="122"/>
      <c r="AR3547" s="119"/>
    </row>
    <row r="3548" ht="22.5" customHeight="1">
      <c r="A3548" s="89">
        <v>46233.0</v>
      </c>
      <c r="B3548" s="90">
        <v>0.46319444444444446</v>
      </c>
      <c r="C3548" s="91" t="s">
        <v>117</v>
      </c>
      <c r="D3548" s="129" t="str">
        <f t="array" ref="D3548">XLOOKUP(C3548,'DS ST'!A:A,'DS ST'!B:B)</f>
        <v>A107</v>
      </c>
      <c r="E3548" s="94" t="str">
        <f t="array" ref="E3548">XLOOKUP($F3548,'GIÁ'!$A:$A,'GIÁ'!$E:$E)</f>
        <v>ĐÔNG</v>
      </c>
      <c r="F3548" s="94">
        <v>8.936239090036E12</v>
      </c>
      <c r="G3548" s="95" t="s">
        <v>2713</v>
      </c>
      <c r="H3548" s="95" t="s">
        <v>75</v>
      </c>
      <c r="I3548" s="96">
        <v>4.0</v>
      </c>
      <c r="J3548" s="96">
        <v>0.0</v>
      </c>
      <c r="K3548" s="98">
        <f t="shared" si="4"/>
        <v>4</v>
      </c>
      <c r="L3548" s="99" t="s">
        <v>7076</v>
      </c>
      <c r="M3548" s="100" t="s">
        <v>7077</v>
      </c>
      <c r="N3548" s="101" t="str">
        <f t="shared" si="139"/>
        <v>PT1590215-T0018936239090036</v>
      </c>
      <c r="O3548" s="128"/>
      <c r="P3548" s="100"/>
      <c r="Q3548" s="103">
        <f t="shared" si="166"/>
        <v>4</v>
      </c>
      <c r="R3548" s="161"/>
      <c r="S3548" s="105"/>
      <c r="T3548" s="106"/>
      <c r="U3548" s="107" t="s">
        <v>6539</v>
      </c>
      <c r="V3548" s="108" t="s">
        <v>756</v>
      </c>
      <c r="W3548" s="109" t="s">
        <v>1908</v>
      </c>
      <c r="X3548" s="110" t="str">
        <f t="shared" si="176"/>
        <v/>
      </c>
      <c r="Y3548" s="110" t="str">
        <f t="shared" si="183"/>
        <v/>
      </c>
      <c r="Z3548" s="109" t="s">
        <v>797</v>
      </c>
      <c r="AA3548" s="109" t="s">
        <v>802</v>
      </c>
      <c r="AB3548" s="106"/>
      <c r="AC3548" s="158"/>
      <c r="AD3548" s="160"/>
      <c r="AE3548" s="127"/>
      <c r="AF3548" s="113"/>
      <c r="AG3548" s="165" t="str">
        <f t="array" ref="AG3548">XLOOKUP(F3548,'CLV2'!A:A,'CLV2'!E:E)</f>
        <v>2.MEAT</v>
      </c>
      <c r="AH3548" s="115" t="str">
        <f t="array" ref="AH3548">XLOOKUP(F3548,'CLV2'!A:A,'CLV2'!F:F)</f>
        <v>3.FROZEN MEAT</v>
      </c>
      <c r="AI3548" s="115" t="str">
        <f t="shared" si="8"/>
        <v>Pack</v>
      </c>
      <c r="AJ3548" s="116">
        <f t="shared" si="9"/>
        <v>1</v>
      </c>
      <c r="AK3548" s="117" t="str">
        <f t="array" ref="AK3548">XLOOKUP(F3548,'GIÁ'!A:A,'GIÁ'!D:D)</f>
        <v>47814.16</v>
      </c>
      <c r="AL3548" s="118">
        <f t="shared" si="10"/>
        <v>191256.64</v>
      </c>
      <c r="AM3548" s="118">
        <f t="shared" si="11"/>
        <v>0</v>
      </c>
      <c r="AN3548" s="119">
        <f t="shared" si="12"/>
        <v>0</v>
      </c>
      <c r="AO3548" s="118">
        <f t="shared" si="13"/>
        <v>191256.64</v>
      </c>
      <c r="AP3548" s="121">
        <f t="shared" si="14"/>
        <v>0</v>
      </c>
      <c r="AQ3548" s="122"/>
      <c r="AR3548" s="119"/>
    </row>
    <row r="3549" ht="22.5" customHeight="1">
      <c r="A3549" s="89">
        <v>46233.0</v>
      </c>
      <c r="B3549" s="90">
        <v>0.46319444444444446</v>
      </c>
      <c r="C3549" s="91" t="s">
        <v>117</v>
      </c>
      <c r="D3549" s="129" t="str">
        <f t="array" ref="D3549">XLOOKUP(C3549,'DS ST'!A:A,'DS ST'!B:B)</f>
        <v>A107</v>
      </c>
      <c r="E3549" s="94" t="str">
        <f t="array" ref="E3549">XLOOKUP($F3549,'GIÁ'!$A:$A,'GIÁ'!$E:$E)</f>
        <v>ĐÔNG</v>
      </c>
      <c r="F3549" s="94">
        <v>8.936187610089E12</v>
      </c>
      <c r="G3549" s="95" t="s">
        <v>2590</v>
      </c>
      <c r="H3549" s="95" t="s">
        <v>224</v>
      </c>
      <c r="I3549" s="96">
        <v>4.0</v>
      </c>
      <c r="J3549" s="96">
        <v>0.0</v>
      </c>
      <c r="K3549" s="98">
        <f t="shared" si="4"/>
        <v>4</v>
      </c>
      <c r="L3549" s="99" t="s">
        <v>7076</v>
      </c>
      <c r="M3549" s="100" t="s">
        <v>7077</v>
      </c>
      <c r="N3549" s="101" t="str">
        <f t="shared" si="139"/>
        <v>PT1590215-T0018936187610089</v>
      </c>
      <c r="O3549" s="128"/>
      <c r="P3549" s="100"/>
      <c r="Q3549" s="103">
        <f t="shared" si="166"/>
        <v>4</v>
      </c>
      <c r="R3549" s="161"/>
      <c r="S3549" s="105"/>
      <c r="T3549" s="106"/>
      <c r="U3549" s="107" t="s">
        <v>6532</v>
      </c>
      <c r="V3549" s="108" t="s">
        <v>756</v>
      </c>
      <c r="W3549" s="109" t="s">
        <v>1908</v>
      </c>
      <c r="X3549" s="110" t="str">
        <f t="shared" si="176"/>
        <v/>
      </c>
      <c r="Y3549" s="110" t="str">
        <f t="shared" si="183"/>
        <v/>
      </c>
      <c r="Z3549" s="109" t="s">
        <v>797</v>
      </c>
      <c r="AA3549" s="109" t="s">
        <v>802</v>
      </c>
      <c r="AB3549" s="106"/>
      <c r="AC3549" s="158"/>
      <c r="AD3549" s="160"/>
      <c r="AE3549" s="127"/>
      <c r="AF3549" s="113"/>
      <c r="AG3549" s="165" t="str">
        <f t="array" ref="AG3549">XLOOKUP(F3549,'CLV2'!A:A,'CLV2'!E:E)</f>
        <v>2.FISH AND SEAFOOD</v>
      </c>
      <c r="AH3549" s="115" t="str">
        <f t="array" ref="AH3549">XLOOKUP(F3549,'CLV2'!A:A,'CLV2'!F:F)</f>
        <v>3.FROZEN FISH AND SEAFOOD</v>
      </c>
      <c r="AI3549" s="115" t="str">
        <f t="shared" si="8"/>
        <v>Pack</v>
      </c>
      <c r="AJ3549" s="116">
        <f t="shared" si="9"/>
        <v>1</v>
      </c>
      <c r="AK3549" s="117" t="str">
        <f t="array" ref="AK3549">XLOOKUP(F3549,'GIÁ'!A:A,'GIÁ'!D:D)</f>
        <v>73948.55</v>
      </c>
      <c r="AL3549" s="118">
        <f t="shared" si="10"/>
        <v>295794.2</v>
      </c>
      <c r="AM3549" s="118">
        <f t="shared" si="11"/>
        <v>0</v>
      </c>
      <c r="AN3549" s="119">
        <f t="shared" si="12"/>
        <v>0</v>
      </c>
      <c r="AO3549" s="118">
        <f t="shared" si="13"/>
        <v>295794.2</v>
      </c>
      <c r="AP3549" s="121">
        <f t="shared" si="14"/>
        <v>0</v>
      </c>
      <c r="AQ3549" s="122"/>
      <c r="AR3549" s="119"/>
    </row>
    <row r="3550" ht="22.5" customHeight="1">
      <c r="A3550" s="89">
        <v>46233.0</v>
      </c>
      <c r="B3550" s="90">
        <v>0.46319444444444446</v>
      </c>
      <c r="C3550" s="91" t="s">
        <v>117</v>
      </c>
      <c r="D3550" s="129" t="str">
        <f t="array" ref="D3550">XLOOKUP(C3550,'DS ST'!A:A,'DS ST'!B:B)</f>
        <v>A107</v>
      </c>
      <c r="E3550" s="94" t="str">
        <f t="array" ref="E3550">XLOOKUP($F3550,'GIÁ'!$A:$A,'GIÁ'!$E:$E)</f>
        <v>ĐÔNG</v>
      </c>
      <c r="F3550" s="94">
        <v>8.938535604597E12</v>
      </c>
      <c r="G3550" s="95" t="s">
        <v>3063</v>
      </c>
      <c r="H3550" s="95" t="s">
        <v>93</v>
      </c>
      <c r="I3550" s="96">
        <v>4.0</v>
      </c>
      <c r="J3550" s="96">
        <v>0.0</v>
      </c>
      <c r="K3550" s="98">
        <f t="shared" si="4"/>
        <v>4</v>
      </c>
      <c r="L3550" s="99" t="s">
        <v>7076</v>
      </c>
      <c r="M3550" s="100" t="s">
        <v>7077</v>
      </c>
      <c r="N3550" s="101" t="str">
        <f t="shared" si="139"/>
        <v>PT1590215-T0018938535604597</v>
      </c>
      <c r="O3550" s="128"/>
      <c r="P3550" s="100"/>
      <c r="Q3550" s="103">
        <f t="shared" si="166"/>
        <v>4</v>
      </c>
      <c r="R3550" s="161"/>
      <c r="S3550" s="105"/>
      <c r="T3550" s="106"/>
      <c r="U3550" s="107" t="s">
        <v>6542</v>
      </c>
      <c r="V3550" s="108" t="s">
        <v>756</v>
      </c>
      <c r="W3550" s="109" t="s">
        <v>1908</v>
      </c>
      <c r="X3550" s="110" t="str">
        <f t="shared" si="176"/>
        <v/>
      </c>
      <c r="Y3550" s="110" t="str">
        <f t="shared" si="183"/>
        <v/>
      </c>
      <c r="Z3550" s="109" t="s">
        <v>797</v>
      </c>
      <c r="AA3550" s="109" t="s">
        <v>802</v>
      </c>
      <c r="AB3550" s="106"/>
      <c r="AC3550" s="158"/>
      <c r="AD3550" s="160"/>
      <c r="AE3550" s="127"/>
      <c r="AF3550" s="113"/>
      <c r="AG3550" s="165" t="str">
        <f t="array" ref="AG3550">XLOOKUP(F3550,'CLV2'!A:A,'CLV2'!E:E)</f>
        <v>2.FISH AND SEAFOOD</v>
      </c>
      <c r="AH3550" s="115" t="str">
        <f t="array" ref="AH3550">XLOOKUP(F3550,'CLV2'!A:A,'CLV2'!F:F)</f>
        <v>3.FROZEN FISH AND SEAFOOD</v>
      </c>
      <c r="AI3550" s="115" t="str">
        <f t="shared" si="8"/>
        <v>Pack</v>
      </c>
      <c r="AJ3550" s="116">
        <f t="shared" si="9"/>
        <v>1</v>
      </c>
      <c r="AK3550" s="117" t="str">
        <f t="array" ref="AK3550">XLOOKUP(F3550,'GIÁ'!A:A,'GIÁ'!D:D)</f>
        <v>54841.46</v>
      </c>
      <c r="AL3550" s="118">
        <f t="shared" si="10"/>
        <v>219365.84</v>
      </c>
      <c r="AM3550" s="118">
        <f t="shared" si="11"/>
        <v>0</v>
      </c>
      <c r="AN3550" s="119">
        <f t="shared" si="12"/>
        <v>0</v>
      </c>
      <c r="AO3550" s="118">
        <f t="shared" si="13"/>
        <v>219365.84</v>
      </c>
      <c r="AP3550" s="121">
        <f t="shared" si="14"/>
        <v>0</v>
      </c>
      <c r="AQ3550" s="122"/>
      <c r="AR3550" s="119"/>
    </row>
    <row r="3551" ht="22.5" customHeight="1">
      <c r="A3551" s="89">
        <v>46233.0</v>
      </c>
      <c r="B3551" s="90">
        <v>0.5430555555555555</v>
      </c>
      <c r="C3551" s="91" t="s">
        <v>117</v>
      </c>
      <c r="D3551" s="129" t="str">
        <f t="array" ref="D3551">XLOOKUP(C3551,'DS ST'!A:A,'DS ST'!B:B)</f>
        <v>A107</v>
      </c>
      <c r="E3551" s="94" t="str">
        <f t="array" ref="E3551">XLOOKUP($F3551,'GIÁ'!$A:$A,'GIÁ'!$E:$E)</f>
        <v>MÁT</v>
      </c>
      <c r="F3551" s="94">
        <v>8.934673605823E12</v>
      </c>
      <c r="G3551" s="95" t="s">
        <v>1689</v>
      </c>
      <c r="H3551" s="95" t="s">
        <v>57</v>
      </c>
      <c r="I3551" s="96">
        <v>51.0</v>
      </c>
      <c r="J3551" s="96">
        <v>48.0</v>
      </c>
      <c r="K3551" s="98">
        <f t="shared" si="4"/>
        <v>3</v>
      </c>
      <c r="L3551" s="99" t="s">
        <v>7078</v>
      </c>
      <c r="M3551" s="100" t="s">
        <v>7079</v>
      </c>
      <c r="N3551" s="101" t="str">
        <f t="shared" si="139"/>
        <v>TRBA1074228934673605823</v>
      </c>
      <c r="O3551" s="128"/>
      <c r="P3551" s="100"/>
      <c r="Q3551" s="103">
        <f t="shared" si="166"/>
        <v>3</v>
      </c>
      <c r="R3551" s="161"/>
      <c r="S3551" s="105"/>
      <c r="T3551" s="106"/>
      <c r="U3551" s="107"/>
      <c r="V3551" s="108" t="s">
        <v>756</v>
      </c>
      <c r="W3551" s="109" t="s">
        <v>1312</v>
      </c>
      <c r="X3551" s="110" t="str">
        <f t="shared" si="176"/>
        <v/>
      </c>
      <c r="Y3551" s="110" t="str">
        <f t="shared" si="183"/>
        <v/>
      </c>
      <c r="Z3551" s="139" t="str">
        <f t="shared" ref="Z3551:Z3552" si="185">IF(N(Q3551)&lt;=0,"",IF(ISNUMBER(SEARCH("Thiếu kiện",V3551)),"Kho đông mát",IF(AND(N(Q3551)&gt;0,N(P3551)&gt;0,OR(ISNUMBER(SEARCH("Hình KDB",U3551)),ISNUMBER(SEARCH("Hình tele",U3551)),ISNUMBER(SEARCH("sai code",U3551)),ISNUMBER(SEARCH("ST nhận",U3551)))),"Kho đông mát",IF(AND(W3551="DC giao thiếu",OR(ISNUMBER(SEARCH("Hình KDB",U3551)),ISNUMBER(SEARCH("Hình tele",U3551)),ISNUMBER(SEARCH("sai code",U3551)))),"Kho đông mát",IF(W3551="DC giao thiếu","Chưa xác định",IF(AND(W3551="DC pick sai",OR(ISNUMBER(SEARCH("Hình KDB",U3551)),ISNUMBER(SEARCH("Hình tele",U3551)),ISNUMBER(SEARCH("sai code",U3551)),ISNUMBER(SEARCH("ST nhận",U3551)))),"Kho đông mát",IF(W3551="DC pick sai","Chưa xác định",IF(AND(W3551="Hao hụt",N(O3551)&gt;0,OR(ISNUMBER(SEARCH("Hình KDB",U3551)),ISNUMBER(SEARCH("Hình tele",U3551)),ISNUMBER(SEARCH("sai code",U3551)),ISNUMBER(SEARCH("ST nhận",U3551)))),"Kho đông mát",IF(W3551="Hao hụt","Chưa xác định",IF(OR(W3551="VT giao sai điểm",W3551="Không đạt nhiệt độ",W3551="TX giao thiếu kiện",W3551="Hàng không đạt CL"),"Kho đông mát",IF(W3551="Chưa xác định","Chưa xác định",IF(N(P3551)&gt;0,"Chưa xác định",""))))))))))))</f>
        <v>Chưa xác định</v>
      </c>
      <c r="AA3551" s="109" t="s">
        <v>5260</v>
      </c>
      <c r="AB3551" s="106"/>
      <c r="AC3551" s="158"/>
      <c r="AD3551" s="160"/>
      <c r="AE3551" s="127"/>
      <c r="AF3551" s="113"/>
      <c r="AG3551" s="165" t="str">
        <f t="array" ref="AG3551">XLOOKUP(F3551,'CLV2'!A:A,'CLV2'!E:E)</f>
        <v>2.DAIRY</v>
      </c>
      <c r="AH3551" s="115" t="str">
        <f t="array" ref="AH3551">XLOOKUP(F3551,'CLV2'!A:A,'CLV2'!F:F)</f>
        <v>3.YOGURT</v>
      </c>
      <c r="AI3551" s="115" t="str">
        <f t="shared" si="8"/>
        <v>Pack</v>
      </c>
      <c r="AJ3551" s="116">
        <f t="shared" si="9"/>
        <v>0.05882352941</v>
      </c>
      <c r="AK3551" s="117" t="str">
        <f t="array" ref="AK3551">XLOOKUP(F3551,'GIÁ'!A:A,'GIÁ'!D:D)</f>
        <v>5402.30</v>
      </c>
      <c r="AL3551" s="118">
        <f t="shared" si="10"/>
        <v>16206.9</v>
      </c>
      <c r="AM3551" s="118">
        <f t="shared" si="11"/>
        <v>0</v>
      </c>
      <c r="AN3551" s="119">
        <f t="shared" si="12"/>
        <v>0</v>
      </c>
      <c r="AO3551" s="118">
        <f t="shared" si="13"/>
        <v>0</v>
      </c>
      <c r="AP3551" s="121">
        <f t="shared" si="14"/>
        <v>16206.9</v>
      </c>
      <c r="AQ3551" s="122"/>
      <c r="AR3551" s="119"/>
    </row>
    <row r="3552" ht="22.5" customHeight="1">
      <c r="A3552" s="89">
        <v>46233.0</v>
      </c>
      <c r="B3552" s="90">
        <v>0.5430555555555555</v>
      </c>
      <c r="C3552" s="91" t="s">
        <v>117</v>
      </c>
      <c r="D3552" s="129" t="str">
        <f t="array" ref="D3552">XLOOKUP(C3552,'DS ST'!A:A,'DS ST'!B:B)</f>
        <v>A107</v>
      </c>
      <c r="E3552" s="94" t="str">
        <f t="array" ref="E3552">XLOOKUP($F3552,'GIÁ'!$A:$A,'GIÁ'!$E:$E)</f>
        <v>MÁT</v>
      </c>
      <c r="F3552" s="94">
        <v>1100102.0</v>
      </c>
      <c r="G3552" s="95" t="s">
        <v>5692</v>
      </c>
      <c r="H3552" s="95" t="s">
        <v>273</v>
      </c>
      <c r="I3552" s="96">
        <v>10.0</v>
      </c>
      <c r="J3552" s="96">
        <v>9.14</v>
      </c>
      <c r="K3552" s="98">
        <f t="shared" si="4"/>
        <v>0.86</v>
      </c>
      <c r="L3552" s="99" t="s">
        <v>7078</v>
      </c>
      <c r="M3552" s="100" t="s">
        <v>7080</v>
      </c>
      <c r="N3552" s="101" t="str">
        <f t="shared" si="139"/>
        <v>TRBA1074231100102</v>
      </c>
      <c r="O3552" s="128">
        <v>0.8599999999999994</v>
      </c>
      <c r="P3552" s="100"/>
      <c r="Q3552" s="103">
        <f t="shared" si="166"/>
        <v>0</v>
      </c>
      <c r="R3552" s="161"/>
      <c r="S3552" s="105"/>
      <c r="T3552" s="106"/>
      <c r="U3552" s="107"/>
      <c r="V3552" s="108" t="s">
        <v>756</v>
      </c>
      <c r="W3552" s="109" t="s">
        <v>505</v>
      </c>
      <c r="X3552" s="110" t="str">
        <f t="shared" si="176"/>
        <v>Hao hụt</v>
      </c>
      <c r="Y3552" s="110" t="str">
        <f t="shared" si="183"/>
        <v/>
      </c>
      <c r="Z3552" s="139" t="str">
        <f t="shared" si="185"/>
        <v/>
      </c>
      <c r="AA3552" s="109" t="s">
        <v>802</v>
      </c>
      <c r="AB3552" s="106"/>
      <c r="AC3552" s="158"/>
      <c r="AD3552" s="160"/>
      <c r="AE3552" s="127"/>
      <c r="AF3552" s="113"/>
      <c r="AG3552" s="165" t="str">
        <f t="array" ref="AG3552">XLOOKUP(F3552,'CLV2'!A:A,'CLV2'!E:E)</f>
        <v>2.FRUITS</v>
      </c>
      <c r="AH3552" s="115" t="str">
        <f t="array" ref="AH3552">XLOOKUP(F3552,'CLV2'!A:A,'CLV2'!F:F)</f>
        <v>3.IMPORT FRUITS</v>
      </c>
      <c r="AI3552" s="115" t="str">
        <f t="shared" si="8"/>
        <v>KG</v>
      </c>
      <c r="AJ3552" s="116">
        <f t="shared" si="9"/>
        <v>0.086</v>
      </c>
      <c r="AK3552" s="117" t="str">
        <f t="array" ref="AK3552">XLOOKUP(F3552,'GIÁ'!A:A,'GIÁ'!D:D)</f>
        <v>164217.42</v>
      </c>
      <c r="AL3552" s="118">
        <f t="shared" si="10"/>
        <v>141226.9812</v>
      </c>
      <c r="AM3552" s="118">
        <f t="shared" si="11"/>
        <v>141226.9812</v>
      </c>
      <c r="AN3552" s="119">
        <f t="shared" si="12"/>
        <v>0</v>
      </c>
      <c r="AO3552" s="118">
        <f t="shared" si="13"/>
        <v>0</v>
      </c>
      <c r="AP3552" s="121">
        <f t="shared" si="14"/>
        <v>0</v>
      </c>
      <c r="AQ3552" s="122"/>
      <c r="AR3552" s="119"/>
    </row>
    <row r="3553" ht="22.5" customHeight="1">
      <c r="A3553" s="89">
        <v>46233.0</v>
      </c>
      <c r="B3553" s="90">
        <v>0.4354166666666667</v>
      </c>
      <c r="C3553" s="91" t="s">
        <v>262</v>
      </c>
      <c r="D3553" s="129" t="str">
        <f t="array" ref="D3553">XLOOKUP(C3553,'DS ST'!A:A,'DS ST'!B:B)</f>
        <v>A119</v>
      </c>
      <c r="E3553" s="94" t="str">
        <f t="array" ref="E3553">XLOOKUP($F3553,'GIÁ'!$A:$A,'GIÁ'!$E:$E)</f>
        <v>ĐÔNG</v>
      </c>
      <c r="F3553" s="94">
        <v>8.934717275081E12</v>
      </c>
      <c r="G3553" s="95" t="s">
        <v>1735</v>
      </c>
      <c r="H3553" s="95" t="s">
        <v>224</v>
      </c>
      <c r="I3553" s="96">
        <v>6.0</v>
      </c>
      <c r="J3553" s="96">
        <v>0.0</v>
      </c>
      <c r="K3553" s="98">
        <f t="shared" si="4"/>
        <v>6</v>
      </c>
      <c r="L3553" s="99" t="s">
        <v>7081</v>
      </c>
      <c r="M3553" s="100" t="s">
        <v>7082</v>
      </c>
      <c r="N3553" s="101" t="str">
        <f t="shared" si="139"/>
        <v>PT1590292-T0018934717275081</v>
      </c>
      <c r="O3553" s="128"/>
      <c r="P3553" s="100"/>
      <c r="Q3553" s="103">
        <f t="shared" si="166"/>
        <v>6</v>
      </c>
      <c r="R3553" s="161"/>
      <c r="S3553" s="105"/>
      <c r="T3553" s="106"/>
      <c r="U3553" s="107" t="s">
        <v>6563</v>
      </c>
      <c r="V3553" s="108" t="s">
        <v>756</v>
      </c>
      <c r="W3553" s="109" t="s">
        <v>1908</v>
      </c>
      <c r="X3553" s="110" t="str">
        <f t="shared" si="176"/>
        <v/>
      </c>
      <c r="Y3553" s="110" t="str">
        <f t="shared" si="183"/>
        <v/>
      </c>
      <c r="Z3553" s="109" t="s">
        <v>797</v>
      </c>
      <c r="AA3553" s="109" t="s">
        <v>802</v>
      </c>
      <c r="AB3553" s="106"/>
      <c r="AC3553" s="158"/>
      <c r="AD3553" s="160"/>
      <c r="AE3553" s="127"/>
      <c r="AF3553" s="113"/>
      <c r="AG3553" s="165" t="str">
        <f t="array" ref="AG3553">XLOOKUP(F3553,'CLV2'!A:A,'CLV2'!E:E)</f>
        <v>2.FROZEN FOODS</v>
      </c>
      <c r="AH3553" s="115" t="str">
        <f t="array" ref="AH3553">XLOOKUP(F3553,'CLV2'!A:A,'CLV2'!F:F)</f>
        <v>3.DUMPLINGS</v>
      </c>
      <c r="AI3553" s="115" t="str">
        <f t="shared" si="8"/>
        <v>Pack</v>
      </c>
      <c r="AJ3553" s="116">
        <f t="shared" si="9"/>
        <v>1</v>
      </c>
      <c r="AK3553" s="117" t="str">
        <f t="array" ref="AK3553">XLOOKUP(F3553,'GIÁ'!A:A,'GIÁ'!D:D)</f>
        <v>42036.39</v>
      </c>
      <c r="AL3553" s="118">
        <f t="shared" si="10"/>
        <v>252218.34</v>
      </c>
      <c r="AM3553" s="118">
        <f t="shared" si="11"/>
        <v>0</v>
      </c>
      <c r="AN3553" s="119">
        <f t="shared" si="12"/>
        <v>0</v>
      </c>
      <c r="AO3553" s="118">
        <f t="shared" si="13"/>
        <v>252218.34</v>
      </c>
      <c r="AP3553" s="121">
        <f t="shared" si="14"/>
        <v>0</v>
      </c>
      <c r="AQ3553" s="122"/>
      <c r="AR3553" s="119"/>
    </row>
    <row r="3554" ht="22.5" customHeight="1">
      <c r="A3554" s="89">
        <v>46233.0</v>
      </c>
      <c r="B3554" s="90">
        <v>0.4354166666666667</v>
      </c>
      <c r="C3554" s="91" t="s">
        <v>262</v>
      </c>
      <c r="D3554" s="129" t="str">
        <f t="array" ref="D3554">XLOOKUP(C3554,'DS ST'!A:A,'DS ST'!B:B)</f>
        <v>A119</v>
      </c>
      <c r="E3554" s="94" t="str">
        <f t="array" ref="E3554">XLOOKUP($F3554,'GIÁ'!$A:$A,'GIÁ'!$E:$E)</f>
        <v>ĐÔNG</v>
      </c>
      <c r="F3554" s="94">
        <v>8.93608324335E12</v>
      </c>
      <c r="G3554" s="95" t="s">
        <v>2388</v>
      </c>
      <c r="H3554" s="95" t="s">
        <v>224</v>
      </c>
      <c r="I3554" s="96">
        <v>4.0</v>
      </c>
      <c r="J3554" s="96">
        <v>0.0</v>
      </c>
      <c r="K3554" s="98">
        <f t="shared" si="4"/>
        <v>4</v>
      </c>
      <c r="L3554" s="99" t="s">
        <v>7081</v>
      </c>
      <c r="M3554" s="100" t="s">
        <v>7082</v>
      </c>
      <c r="N3554" s="101" t="str">
        <f t="shared" si="139"/>
        <v>PT1590292-T0018936083243350</v>
      </c>
      <c r="O3554" s="128"/>
      <c r="P3554" s="100"/>
      <c r="Q3554" s="103">
        <f t="shared" si="166"/>
        <v>4</v>
      </c>
      <c r="R3554" s="161"/>
      <c r="S3554" s="105"/>
      <c r="T3554" s="106"/>
      <c r="U3554" s="107" t="s">
        <v>6670</v>
      </c>
      <c r="V3554" s="108" t="s">
        <v>756</v>
      </c>
      <c r="W3554" s="109" t="s">
        <v>1908</v>
      </c>
      <c r="X3554" s="110" t="str">
        <f t="shared" si="176"/>
        <v/>
      </c>
      <c r="Y3554" s="110" t="str">
        <f t="shared" si="183"/>
        <v/>
      </c>
      <c r="Z3554" s="109" t="s">
        <v>797</v>
      </c>
      <c r="AA3554" s="109" t="s">
        <v>802</v>
      </c>
      <c r="AB3554" s="106"/>
      <c r="AC3554" s="158"/>
      <c r="AD3554" s="160"/>
      <c r="AE3554" s="127"/>
      <c r="AF3554" s="113"/>
      <c r="AG3554" s="165" t="str">
        <f t="array" ref="AG3554">XLOOKUP(F3554,'CLV2'!A:A,'CLV2'!E:E)</f>
        <v>2.FROZEN FOODS</v>
      </c>
      <c r="AH3554" s="115" t="str">
        <f t="array" ref="AH3554">XLOOKUP(F3554,'CLV2'!A:A,'CLV2'!F:F)</f>
        <v>3.HOTPOT AND FRIED</v>
      </c>
      <c r="AI3554" s="115" t="str">
        <f t="shared" si="8"/>
        <v>Pack</v>
      </c>
      <c r="AJ3554" s="116">
        <f t="shared" si="9"/>
        <v>1</v>
      </c>
      <c r="AK3554" s="117" t="str">
        <f t="array" ref="AK3554">XLOOKUP(F3554,'GIÁ'!A:A,'GIÁ'!D:D)</f>
        <v>30731.38</v>
      </c>
      <c r="AL3554" s="118">
        <f t="shared" si="10"/>
        <v>122925.52</v>
      </c>
      <c r="AM3554" s="118">
        <f t="shared" si="11"/>
        <v>0</v>
      </c>
      <c r="AN3554" s="119">
        <f t="shared" si="12"/>
        <v>0</v>
      </c>
      <c r="AO3554" s="118">
        <f t="shared" si="13"/>
        <v>122925.52</v>
      </c>
      <c r="AP3554" s="121">
        <f t="shared" si="14"/>
        <v>0</v>
      </c>
      <c r="AQ3554" s="122"/>
      <c r="AR3554" s="119"/>
    </row>
    <row r="3555" ht="22.5" customHeight="1">
      <c r="A3555" s="89">
        <v>46233.0</v>
      </c>
      <c r="B3555" s="90">
        <v>0.4354166666666667</v>
      </c>
      <c r="C3555" s="91" t="s">
        <v>262</v>
      </c>
      <c r="D3555" s="129" t="str">
        <f t="array" ref="D3555">XLOOKUP(C3555,'DS ST'!A:A,'DS ST'!B:B)</f>
        <v>A119</v>
      </c>
      <c r="E3555" s="94" t="str">
        <f t="array" ref="E3555">XLOOKUP($F3555,'GIÁ'!$A:$A,'GIÁ'!$E:$E)</f>
        <v>ĐÔNG</v>
      </c>
      <c r="F3555" s="94">
        <v>8.93601323834E12</v>
      </c>
      <c r="G3555" s="95" t="s">
        <v>2176</v>
      </c>
      <c r="H3555" s="95" t="s">
        <v>224</v>
      </c>
      <c r="I3555" s="96">
        <v>4.0</v>
      </c>
      <c r="J3555" s="96">
        <v>0.0</v>
      </c>
      <c r="K3555" s="98">
        <f t="shared" si="4"/>
        <v>4</v>
      </c>
      <c r="L3555" s="99" t="s">
        <v>7081</v>
      </c>
      <c r="M3555" s="100" t="s">
        <v>7082</v>
      </c>
      <c r="N3555" s="101" t="str">
        <f t="shared" si="139"/>
        <v>PT1590292-T0018936013238340</v>
      </c>
      <c r="O3555" s="128"/>
      <c r="P3555" s="100"/>
      <c r="Q3555" s="103">
        <f t="shared" si="166"/>
        <v>4</v>
      </c>
      <c r="R3555" s="161"/>
      <c r="S3555" s="105"/>
      <c r="T3555" s="106"/>
      <c r="U3555" s="107" t="s">
        <v>6552</v>
      </c>
      <c r="V3555" s="108" t="s">
        <v>756</v>
      </c>
      <c r="W3555" s="109" t="s">
        <v>1908</v>
      </c>
      <c r="X3555" s="110" t="str">
        <f t="shared" si="176"/>
        <v/>
      </c>
      <c r="Y3555" s="110" t="str">
        <f t="shared" si="183"/>
        <v/>
      </c>
      <c r="Z3555" s="109" t="s">
        <v>797</v>
      </c>
      <c r="AA3555" s="109" t="s">
        <v>802</v>
      </c>
      <c r="AB3555" s="106"/>
      <c r="AC3555" s="158"/>
      <c r="AD3555" s="160"/>
      <c r="AE3555" s="127"/>
      <c r="AF3555" s="113"/>
      <c r="AG3555" s="165" t="str">
        <f t="array" ref="AG3555">XLOOKUP(F3555,'CLV2'!A:A,'CLV2'!E:E)</f>
        <v>2.FROZEN FOODS</v>
      </c>
      <c r="AH3555" s="115" t="str">
        <f t="array" ref="AH3555">XLOOKUP(F3555,'CLV2'!A:A,'CLV2'!F:F)</f>
        <v>3.PIZZA - READY MEALS</v>
      </c>
      <c r="AI3555" s="115" t="str">
        <f t="shared" si="8"/>
        <v>Pack</v>
      </c>
      <c r="AJ3555" s="116">
        <f t="shared" si="9"/>
        <v>1</v>
      </c>
      <c r="AK3555" s="117" t="str">
        <f t="array" ref="AK3555">XLOOKUP(F3555,'GIÁ'!A:A,'GIÁ'!D:D)</f>
        <v>15020.45</v>
      </c>
      <c r="AL3555" s="118">
        <f t="shared" si="10"/>
        <v>60081.8</v>
      </c>
      <c r="AM3555" s="118">
        <f t="shared" si="11"/>
        <v>0</v>
      </c>
      <c r="AN3555" s="119">
        <f t="shared" si="12"/>
        <v>0</v>
      </c>
      <c r="AO3555" s="118">
        <f t="shared" si="13"/>
        <v>60081.8</v>
      </c>
      <c r="AP3555" s="121">
        <f t="shared" si="14"/>
        <v>0</v>
      </c>
      <c r="AQ3555" s="122"/>
      <c r="AR3555" s="119"/>
    </row>
    <row r="3556" ht="22.5" customHeight="1">
      <c r="A3556" s="89">
        <v>46233.0</v>
      </c>
      <c r="B3556" s="90">
        <v>0.4354166666666667</v>
      </c>
      <c r="C3556" s="91" t="s">
        <v>262</v>
      </c>
      <c r="D3556" s="129" t="str">
        <f t="array" ref="D3556">XLOOKUP(C3556,'DS ST'!A:A,'DS ST'!B:B)</f>
        <v>A119</v>
      </c>
      <c r="E3556" s="94" t="str">
        <f t="array" ref="E3556">XLOOKUP($F3556,'GIÁ'!$A:$A,'GIÁ'!$E:$E)</f>
        <v>ĐÔNG</v>
      </c>
      <c r="F3556" s="94">
        <v>8.936013238791E12</v>
      </c>
      <c r="G3556" s="95" t="s">
        <v>2178</v>
      </c>
      <c r="H3556" s="95" t="s">
        <v>57</v>
      </c>
      <c r="I3556" s="96">
        <v>4.0</v>
      </c>
      <c r="J3556" s="96">
        <v>0.0</v>
      </c>
      <c r="K3556" s="98">
        <f t="shared" si="4"/>
        <v>4</v>
      </c>
      <c r="L3556" s="99" t="s">
        <v>7081</v>
      </c>
      <c r="M3556" s="100" t="s">
        <v>7082</v>
      </c>
      <c r="N3556" s="101" t="str">
        <f t="shared" si="139"/>
        <v>PT1590292-T0018936013238791</v>
      </c>
      <c r="O3556" s="128"/>
      <c r="P3556" s="100"/>
      <c r="Q3556" s="103">
        <f t="shared" si="166"/>
        <v>4</v>
      </c>
      <c r="R3556" s="161"/>
      <c r="S3556" s="105"/>
      <c r="T3556" s="106"/>
      <c r="U3556" s="107" t="s">
        <v>6525</v>
      </c>
      <c r="V3556" s="108" t="s">
        <v>756</v>
      </c>
      <c r="W3556" s="109" t="s">
        <v>1908</v>
      </c>
      <c r="X3556" s="110" t="str">
        <f t="shared" si="176"/>
        <v/>
      </c>
      <c r="Y3556" s="110" t="str">
        <f t="shared" si="183"/>
        <v/>
      </c>
      <c r="Z3556" s="109" t="s">
        <v>797</v>
      </c>
      <c r="AA3556" s="109" t="s">
        <v>802</v>
      </c>
      <c r="AB3556" s="106"/>
      <c r="AC3556" s="158"/>
      <c r="AD3556" s="160"/>
      <c r="AE3556" s="127"/>
      <c r="AF3556" s="113"/>
      <c r="AG3556" s="165" t="str">
        <f t="array" ref="AG3556">XLOOKUP(F3556,'CLV2'!A:A,'CLV2'!E:E)</f>
        <v>2.FROZEN FOODS</v>
      </c>
      <c r="AH3556" s="115" t="str">
        <f t="array" ref="AH3556">XLOOKUP(F3556,'CLV2'!A:A,'CLV2'!F:F)</f>
        <v>3.PIZZA - READY MEALS</v>
      </c>
      <c r="AI3556" s="115" t="str">
        <f t="shared" si="8"/>
        <v>Pack</v>
      </c>
      <c r="AJ3556" s="116">
        <f t="shared" si="9"/>
        <v>1</v>
      </c>
      <c r="AK3556" s="117" t="str">
        <f t="array" ref="AK3556">XLOOKUP(F3556,'GIÁ'!A:A,'GIÁ'!D:D)</f>
        <v>22578.43</v>
      </c>
      <c r="AL3556" s="118">
        <f t="shared" si="10"/>
        <v>90313.72</v>
      </c>
      <c r="AM3556" s="118">
        <f t="shared" si="11"/>
        <v>0</v>
      </c>
      <c r="AN3556" s="119">
        <f t="shared" si="12"/>
        <v>0</v>
      </c>
      <c r="AO3556" s="118">
        <f t="shared" si="13"/>
        <v>90313.72</v>
      </c>
      <c r="AP3556" s="121">
        <f t="shared" si="14"/>
        <v>0</v>
      </c>
      <c r="AQ3556" s="122"/>
      <c r="AR3556" s="119"/>
    </row>
    <row r="3557" ht="22.5" customHeight="1">
      <c r="A3557" s="89">
        <v>46233.0</v>
      </c>
      <c r="B3557" s="90">
        <v>0.4354166666666667</v>
      </c>
      <c r="C3557" s="91" t="s">
        <v>262</v>
      </c>
      <c r="D3557" s="129" t="str">
        <f t="array" ref="D3557">XLOOKUP(C3557,'DS ST'!A:A,'DS ST'!B:B)</f>
        <v>A119</v>
      </c>
      <c r="E3557" s="94" t="str">
        <f t="array" ref="E3557">XLOOKUP($F3557,'GIÁ'!$A:$A,'GIÁ'!$E:$E)</f>
        <v>ĐÔNG</v>
      </c>
      <c r="F3557" s="94">
        <v>8.934717472008E12</v>
      </c>
      <c r="G3557" s="95" t="s">
        <v>1769</v>
      </c>
      <c r="H3557" s="95" t="s">
        <v>224</v>
      </c>
      <c r="I3557" s="96">
        <v>2.0</v>
      </c>
      <c r="J3557" s="96">
        <v>0.0</v>
      </c>
      <c r="K3557" s="98">
        <f t="shared" si="4"/>
        <v>2</v>
      </c>
      <c r="L3557" s="99" t="s">
        <v>7081</v>
      </c>
      <c r="M3557" s="100" t="s">
        <v>7082</v>
      </c>
      <c r="N3557" s="101" t="str">
        <f t="shared" si="139"/>
        <v>PT1590292-T0018934717472008</v>
      </c>
      <c r="O3557" s="128"/>
      <c r="P3557" s="100"/>
      <c r="Q3557" s="103">
        <f t="shared" si="166"/>
        <v>2</v>
      </c>
      <c r="R3557" s="161"/>
      <c r="S3557" s="105"/>
      <c r="T3557" s="106"/>
      <c r="U3557" s="107" t="s">
        <v>6597</v>
      </c>
      <c r="V3557" s="108" t="s">
        <v>756</v>
      </c>
      <c r="W3557" s="109" t="s">
        <v>1908</v>
      </c>
      <c r="X3557" s="110" t="str">
        <f t="shared" si="176"/>
        <v/>
      </c>
      <c r="Y3557" s="110" t="str">
        <f t="shared" si="183"/>
        <v/>
      </c>
      <c r="Z3557" s="109" t="s">
        <v>797</v>
      </c>
      <c r="AA3557" s="109" t="s">
        <v>802</v>
      </c>
      <c r="AB3557" s="106"/>
      <c r="AC3557" s="158"/>
      <c r="AD3557" s="160"/>
      <c r="AE3557" s="127"/>
      <c r="AF3557" s="113"/>
      <c r="AG3557" s="165" t="str">
        <f t="array" ref="AG3557">XLOOKUP(F3557,'CLV2'!A:A,'CLV2'!E:E)</f>
        <v>2.FROZEN FOODS</v>
      </c>
      <c r="AH3557" s="115" t="str">
        <f t="array" ref="AH3557">XLOOKUP(F3557,'CLV2'!A:A,'CLV2'!F:F)</f>
        <v>3.HOTPOT AND FRIED</v>
      </c>
      <c r="AI3557" s="115" t="str">
        <f t="shared" si="8"/>
        <v>Pack</v>
      </c>
      <c r="AJ3557" s="116">
        <f t="shared" si="9"/>
        <v>1</v>
      </c>
      <c r="AK3557" s="117" t="str">
        <f t="array" ref="AK3557">XLOOKUP(F3557,'GIÁ'!A:A,'GIÁ'!D:D)</f>
        <v>35456.20</v>
      </c>
      <c r="AL3557" s="118">
        <f t="shared" si="10"/>
        <v>70912.4</v>
      </c>
      <c r="AM3557" s="118">
        <f t="shared" si="11"/>
        <v>0</v>
      </c>
      <c r="AN3557" s="119">
        <f t="shared" si="12"/>
        <v>0</v>
      </c>
      <c r="AO3557" s="118">
        <f t="shared" si="13"/>
        <v>70912.4</v>
      </c>
      <c r="AP3557" s="121">
        <f t="shared" si="14"/>
        <v>0</v>
      </c>
      <c r="AQ3557" s="122"/>
      <c r="AR3557" s="119"/>
    </row>
    <row r="3558" ht="22.5" customHeight="1">
      <c r="A3558" s="89">
        <v>46233.0</v>
      </c>
      <c r="B3558" s="90">
        <v>0.4354166666666667</v>
      </c>
      <c r="C3558" s="91" t="s">
        <v>262</v>
      </c>
      <c r="D3558" s="129" t="str">
        <f t="array" ref="D3558">XLOOKUP(C3558,'DS ST'!A:A,'DS ST'!B:B)</f>
        <v>A119</v>
      </c>
      <c r="E3558" s="94" t="str">
        <f t="array" ref="E3558">XLOOKUP($F3558,'GIÁ'!$A:$A,'GIÁ'!$E:$E)</f>
        <v>ĐÔNG</v>
      </c>
      <c r="F3558" s="94">
        <v>8.934717262012E12</v>
      </c>
      <c r="G3558" s="95" t="s">
        <v>1715</v>
      </c>
      <c r="H3558" s="95" t="s">
        <v>224</v>
      </c>
      <c r="I3558" s="96">
        <v>2.0</v>
      </c>
      <c r="J3558" s="96">
        <v>0.0</v>
      </c>
      <c r="K3558" s="98">
        <f t="shared" si="4"/>
        <v>2</v>
      </c>
      <c r="L3558" s="99" t="s">
        <v>7081</v>
      </c>
      <c r="M3558" s="100" t="s">
        <v>7082</v>
      </c>
      <c r="N3558" s="101" t="str">
        <f t="shared" si="139"/>
        <v>PT1590292-T0018934717262012</v>
      </c>
      <c r="O3558" s="128"/>
      <c r="P3558" s="100"/>
      <c r="Q3558" s="103">
        <f t="shared" si="166"/>
        <v>2</v>
      </c>
      <c r="R3558" s="161"/>
      <c r="S3558" s="105"/>
      <c r="T3558" s="106"/>
      <c r="U3558" s="107" t="s">
        <v>6528</v>
      </c>
      <c r="V3558" s="108" t="s">
        <v>756</v>
      </c>
      <c r="W3558" s="109" t="s">
        <v>1908</v>
      </c>
      <c r="X3558" s="110" t="str">
        <f t="shared" si="176"/>
        <v/>
      </c>
      <c r="Y3558" s="110" t="str">
        <f t="shared" si="183"/>
        <v/>
      </c>
      <c r="Z3558" s="109" t="s">
        <v>797</v>
      </c>
      <c r="AA3558" s="109" t="s">
        <v>802</v>
      </c>
      <c r="AB3558" s="106"/>
      <c r="AC3558" s="158"/>
      <c r="AD3558" s="160"/>
      <c r="AE3558" s="127"/>
      <c r="AF3558" s="113"/>
      <c r="AG3558" s="165" t="str">
        <f t="array" ref="AG3558">XLOOKUP(F3558,'CLV2'!A:A,'CLV2'!E:E)</f>
        <v>2.FROZEN FOODS</v>
      </c>
      <c r="AH3558" s="115" t="str">
        <f t="array" ref="AH3558">XLOOKUP(F3558,'CLV2'!A:A,'CLV2'!F:F)</f>
        <v>3.HOTPOT AND FRIED</v>
      </c>
      <c r="AI3558" s="115" t="str">
        <f t="shared" si="8"/>
        <v>Pack</v>
      </c>
      <c r="AJ3558" s="116">
        <f t="shared" si="9"/>
        <v>1</v>
      </c>
      <c r="AK3558" s="117" t="str">
        <f t="array" ref="AK3558">XLOOKUP(F3558,'GIÁ'!A:A,'GIÁ'!D:D)</f>
        <v>32686.96</v>
      </c>
      <c r="AL3558" s="118">
        <f t="shared" si="10"/>
        <v>65373.92</v>
      </c>
      <c r="AM3558" s="118">
        <f t="shared" si="11"/>
        <v>0</v>
      </c>
      <c r="AN3558" s="119">
        <f t="shared" si="12"/>
        <v>0</v>
      </c>
      <c r="AO3558" s="118">
        <f t="shared" si="13"/>
        <v>65373.92</v>
      </c>
      <c r="AP3558" s="121">
        <f t="shared" si="14"/>
        <v>0</v>
      </c>
      <c r="AQ3558" s="122"/>
      <c r="AR3558" s="119"/>
    </row>
    <row r="3559" ht="22.5" customHeight="1">
      <c r="A3559" s="89">
        <v>46233.0</v>
      </c>
      <c r="B3559" s="90">
        <v>0.4354166666666667</v>
      </c>
      <c r="C3559" s="91" t="s">
        <v>262</v>
      </c>
      <c r="D3559" s="129" t="str">
        <f t="array" ref="D3559">XLOOKUP(C3559,'DS ST'!A:A,'DS ST'!B:B)</f>
        <v>A119</v>
      </c>
      <c r="E3559" s="94" t="str">
        <f t="array" ref="E3559">XLOOKUP($F3559,'GIÁ'!$A:$A,'GIÁ'!$E:$E)</f>
        <v>ĐÔNG</v>
      </c>
      <c r="F3559" s="94">
        <v>8.935319711311E12</v>
      </c>
      <c r="G3559" s="95" t="s">
        <v>2061</v>
      </c>
      <c r="H3559" s="95" t="s">
        <v>224</v>
      </c>
      <c r="I3559" s="96">
        <v>6.0</v>
      </c>
      <c r="J3559" s="96">
        <v>0.0</v>
      </c>
      <c r="K3559" s="98">
        <f t="shared" si="4"/>
        <v>6</v>
      </c>
      <c r="L3559" s="99" t="s">
        <v>7081</v>
      </c>
      <c r="M3559" s="100" t="s">
        <v>7082</v>
      </c>
      <c r="N3559" s="101" t="str">
        <f t="shared" si="139"/>
        <v>PT1590292-T0018935319711311</v>
      </c>
      <c r="O3559" s="128"/>
      <c r="P3559" s="100"/>
      <c r="Q3559" s="103">
        <f t="shared" si="166"/>
        <v>6</v>
      </c>
      <c r="R3559" s="161"/>
      <c r="S3559" s="105"/>
      <c r="T3559" s="106"/>
      <c r="U3559" s="107" t="s">
        <v>6529</v>
      </c>
      <c r="V3559" s="108" t="s">
        <v>756</v>
      </c>
      <c r="W3559" s="109" t="s">
        <v>1908</v>
      </c>
      <c r="X3559" s="110" t="str">
        <f t="shared" si="176"/>
        <v/>
      </c>
      <c r="Y3559" s="110" t="str">
        <f t="shared" si="183"/>
        <v/>
      </c>
      <c r="Z3559" s="109" t="s">
        <v>797</v>
      </c>
      <c r="AA3559" s="109" t="s">
        <v>802</v>
      </c>
      <c r="AB3559" s="106"/>
      <c r="AC3559" s="158"/>
      <c r="AD3559" s="160"/>
      <c r="AE3559" s="127"/>
      <c r="AF3559" s="113"/>
      <c r="AG3559" s="165" t="str">
        <f t="array" ref="AG3559">XLOOKUP(F3559,'CLV2'!A:A,'CLV2'!E:E)</f>
        <v>2.FROZEN FOODS</v>
      </c>
      <c r="AH3559" s="115" t="str">
        <f t="array" ref="AH3559">XLOOKUP(F3559,'CLV2'!A:A,'CLV2'!F:F)</f>
        <v>3.HOTPOT AND FRIED</v>
      </c>
      <c r="AI3559" s="115" t="str">
        <f t="shared" si="8"/>
        <v>Pack</v>
      </c>
      <c r="AJ3559" s="116">
        <f t="shared" si="9"/>
        <v>1</v>
      </c>
      <c r="AK3559" s="117" t="str">
        <f t="array" ref="AK3559">XLOOKUP(F3559,'GIÁ'!A:A,'GIÁ'!D:D)</f>
        <v>30542.46</v>
      </c>
      <c r="AL3559" s="118">
        <f t="shared" si="10"/>
        <v>183254.76</v>
      </c>
      <c r="AM3559" s="118">
        <f t="shared" si="11"/>
        <v>0</v>
      </c>
      <c r="AN3559" s="119">
        <f t="shared" si="12"/>
        <v>0</v>
      </c>
      <c r="AO3559" s="118">
        <f t="shared" si="13"/>
        <v>183254.76</v>
      </c>
      <c r="AP3559" s="121">
        <f t="shared" si="14"/>
        <v>0</v>
      </c>
      <c r="AQ3559" s="122"/>
      <c r="AR3559" s="119"/>
    </row>
    <row r="3560" ht="22.5" customHeight="1">
      <c r="A3560" s="89">
        <v>46233.0</v>
      </c>
      <c r="B3560" s="90">
        <v>0.4354166666666667</v>
      </c>
      <c r="C3560" s="91" t="s">
        <v>262</v>
      </c>
      <c r="D3560" s="129" t="str">
        <f t="array" ref="D3560">XLOOKUP(C3560,'DS ST'!A:A,'DS ST'!B:B)</f>
        <v>A119</v>
      </c>
      <c r="E3560" s="94" t="str">
        <f t="array" ref="E3560">XLOOKUP($F3560,'GIÁ'!$A:$A,'GIÁ'!$E:$E)</f>
        <v>ĐÔNG</v>
      </c>
      <c r="F3560" s="94">
        <v>8.934717264474E12</v>
      </c>
      <c r="G3560" s="95" t="s">
        <v>1717</v>
      </c>
      <c r="H3560" s="95" t="s">
        <v>224</v>
      </c>
      <c r="I3560" s="96">
        <v>2.0</v>
      </c>
      <c r="J3560" s="96">
        <v>0.0</v>
      </c>
      <c r="K3560" s="98">
        <f t="shared" si="4"/>
        <v>2</v>
      </c>
      <c r="L3560" s="99" t="s">
        <v>7081</v>
      </c>
      <c r="M3560" s="100" t="s">
        <v>7082</v>
      </c>
      <c r="N3560" s="101" t="str">
        <f t="shared" si="139"/>
        <v>PT1590292-T0018934717264474</v>
      </c>
      <c r="O3560" s="128"/>
      <c r="P3560" s="100"/>
      <c r="Q3560" s="103">
        <f t="shared" si="166"/>
        <v>2</v>
      </c>
      <c r="R3560" s="161"/>
      <c r="S3560" s="105"/>
      <c r="T3560" s="106"/>
      <c r="U3560" s="107" t="s">
        <v>6567</v>
      </c>
      <c r="V3560" s="108" t="s">
        <v>756</v>
      </c>
      <c r="W3560" s="109" t="s">
        <v>1908</v>
      </c>
      <c r="X3560" s="110" t="str">
        <f t="shared" si="176"/>
        <v/>
      </c>
      <c r="Y3560" s="110" t="str">
        <f t="shared" si="183"/>
        <v/>
      </c>
      <c r="Z3560" s="109" t="s">
        <v>797</v>
      </c>
      <c r="AA3560" s="109" t="s">
        <v>802</v>
      </c>
      <c r="AB3560" s="106"/>
      <c r="AC3560" s="158"/>
      <c r="AD3560" s="160"/>
      <c r="AE3560" s="127"/>
      <c r="AF3560" s="113"/>
      <c r="AG3560" s="165" t="str">
        <f t="array" ref="AG3560">XLOOKUP(F3560,'CLV2'!A:A,'CLV2'!E:E)</f>
        <v>2.FROZEN FOODS</v>
      </c>
      <c r="AH3560" s="115" t="str">
        <f t="array" ref="AH3560">XLOOKUP(F3560,'CLV2'!A:A,'CLV2'!F:F)</f>
        <v>3.HOTPOT AND FRIED</v>
      </c>
      <c r="AI3560" s="115" t="str">
        <f t="shared" si="8"/>
        <v>Pack</v>
      </c>
      <c r="AJ3560" s="116">
        <f t="shared" si="9"/>
        <v>1</v>
      </c>
      <c r="AK3560" s="117" t="str">
        <f t="array" ref="AK3560">XLOOKUP(F3560,'GIÁ'!A:A,'GIÁ'!D:D)</f>
        <v>45233.68</v>
      </c>
      <c r="AL3560" s="118">
        <f t="shared" si="10"/>
        <v>90467.36</v>
      </c>
      <c r="AM3560" s="118">
        <f t="shared" si="11"/>
        <v>0</v>
      </c>
      <c r="AN3560" s="119">
        <f t="shared" si="12"/>
        <v>0</v>
      </c>
      <c r="AO3560" s="118">
        <f t="shared" si="13"/>
        <v>90467.36</v>
      </c>
      <c r="AP3560" s="121">
        <f t="shared" si="14"/>
        <v>0</v>
      </c>
      <c r="AQ3560" s="122"/>
      <c r="AR3560" s="119"/>
    </row>
    <row r="3561" ht="22.5" customHeight="1">
      <c r="A3561" s="89">
        <v>46233.0</v>
      </c>
      <c r="B3561" s="90">
        <v>0.4354166666666667</v>
      </c>
      <c r="C3561" s="91" t="s">
        <v>262</v>
      </c>
      <c r="D3561" s="129" t="str">
        <f t="array" ref="D3561">XLOOKUP(C3561,'DS ST'!A:A,'DS ST'!B:B)</f>
        <v>A119</v>
      </c>
      <c r="E3561" s="94" t="str">
        <f t="array" ref="E3561">XLOOKUP($F3561,'GIÁ'!$A:$A,'GIÁ'!$E:$E)</f>
        <v>ĐÔNG</v>
      </c>
      <c r="F3561" s="94">
        <v>8.93623909005E12</v>
      </c>
      <c r="G3561" s="95" t="s">
        <v>2717</v>
      </c>
      <c r="H3561" s="95" t="s">
        <v>75</v>
      </c>
      <c r="I3561" s="96">
        <v>2.0</v>
      </c>
      <c r="J3561" s="96">
        <v>0.0</v>
      </c>
      <c r="K3561" s="98">
        <f t="shared" si="4"/>
        <v>2</v>
      </c>
      <c r="L3561" s="99" t="s">
        <v>7081</v>
      </c>
      <c r="M3561" s="100" t="s">
        <v>7082</v>
      </c>
      <c r="N3561" s="101" t="str">
        <f t="shared" si="139"/>
        <v>PT1590292-T0018936239090050</v>
      </c>
      <c r="O3561" s="128"/>
      <c r="P3561" s="100"/>
      <c r="Q3561" s="103">
        <f t="shared" si="166"/>
        <v>2</v>
      </c>
      <c r="R3561" s="161"/>
      <c r="S3561" s="105"/>
      <c r="T3561" s="106"/>
      <c r="U3561" s="107" t="s">
        <v>6538</v>
      </c>
      <c r="V3561" s="108" t="s">
        <v>756</v>
      </c>
      <c r="W3561" s="109" t="s">
        <v>1908</v>
      </c>
      <c r="X3561" s="110" t="str">
        <f t="shared" si="176"/>
        <v/>
      </c>
      <c r="Y3561" s="110" t="str">
        <f t="shared" si="183"/>
        <v/>
      </c>
      <c r="Z3561" s="109" t="s">
        <v>797</v>
      </c>
      <c r="AA3561" s="109" t="s">
        <v>802</v>
      </c>
      <c r="AB3561" s="106"/>
      <c r="AC3561" s="158"/>
      <c r="AD3561" s="160"/>
      <c r="AE3561" s="127"/>
      <c r="AF3561" s="113"/>
      <c r="AG3561" s="165" t="str">
        <f t="array" ref="AG3561">XLOOKUP(F3561,'CLV2'!A:A,'CLV2'!E:E)</f>
        <v>2.MEAT</v>
      </c>
      <c r="AH3561" s="115" t="str">
        <f t="array" ref="AH3561">XLOOKUP(F3561,'CLV2'!A:A,'CLV2'!F:F)</f>
        <v>3.FROZEN MEAT</v>
      </c>
      <c r="AI3561" s="115" t="str">
        <f t="shared" si="8"/>
        <v>Pack</v>
      </c>
      <c r="AJ3561" s="116">
        <f t="shared" si="9"/>
        <v>1</v>
      </c>
      <c r="AK3561" s="117" t="str">
        <f t="array" ref="AK3561">XLOOKUP(F3561,'GIÁ'!A:A,'GIÁ'!D:D)</f>
        <v>118354.38</v>
      </c>
      <c r="AL3561" s="118">
        <f t="shared" si="10"/>
        <v>236708.76</v>
      </c>
      <c r="AM3561" s="118">
        <f t="shared" si="11"/>
        <v>0</v>
      </c>
      <c r="AN3561" s="119">
        <f t="shared" si="12"/>
        <v>0</v>
      </c>
      <c r="AO3561" s="118">
        <f t="shared" si="13"/>
        <v>236708.76</v>
      </c>
      <c r="AP3561" s="121">
        <f t="shared" si="14"/>
        <v>0</v>
      </c>
      <c r="AQ3561" s="122"/>
      <c r="AR3561" s="119"/>
    </row>
    <row r="3562" ht="22.5" customHeight="1">
      <c r="A3562" s="89">
        <v>46233.0</v>
      </c>
      <c r="B3562" s="90">
        <v>0.40902777777777777</v>
      </c>
      <c r="C3562" s="91" t="s">
        <v>262</v>
      </c>
      <c r="D3562" s="129" t="str">
        <f t="array" ref="D3562">XLOOKUP(C3562,'DS ST'!A:A,'DS ST'!B:B)</f>
        <v>A119</v>
      </c>
      <c r="E3562" s="94" t="str">
        <f t="array" ref="E3562">XLOOKUP($F3562,'GIÁ'!$A:$A,'GIÁ'!$E:$E)</f>
        <v>MÁT</v>
      </c>
      <c r="F3562" s="94">
        <v>8.936076279328E12</v>
      </c>
      <c r="G3562" s="95" t="s">
        <v>2313</v>
      </c>
      <c r="H3562" s="95" t="s">
        <v>57</v>
      </c>
      <c r="I3562" s="96">
        <v>2.0</v>
      </c>
      <c r="J3562" s="96">
        <v>0.0</v>
      </c>
      <c r="K3562" s="98">
        <f t="shared" si="4"/>
        <v>2</v>
      </c>
      <c r="L3562" s="99" t="s">
        <v>7083</v>
      </c>
      <c r="M3562" s="100" t="s">
        <v>7084</v>
      </c>
      <c r="N3562" s="101" t="str">
        <f t="shared" si="139"/>
        <v>TRBA1194038936076279328</v>
      </c>
      <c r="O3562" s="128"/>
      <c r="P3562" s="100"/>
      <c r="Q3562" s="103">
        <f t="shared" si="166"/>
        <v>2</v>
      </c>
      <c r="R3562" s="161"/>
      <c r="S3562" s="105"/>
      <c r="T3562" s="106"/>
      <c r="U3562" s="107"/>
      <c r="V3562" s="108" t="s">
        <v>756</v>
      </c>
      <c r="W3562" s="109" t="s">
        <v>1312</v>
      </c>
      <c r="X3562" s="110" t="str">
        <f t="shared" si="176"/>
        <v/>
      </c>
      <c r="Y3562" s="110" t="str">
        <f t="shared" si="183"/>
        <v/>
      </c>
      <c r="Z3562" s="139" t="str">
        <f>IF(N(Q3562)&lt;=0,"",IF(ISNUMBER(SEARCH("Thiếu kiện",V3562)),"Kho đông mát",IF(AND(N(Q3562)&gt;0,N(P3562)&gt;0,OR(ISNUMBER(SEARCH("Hình KDB",U3562)),ISNUMBER(SEARCH("Hình tele",U3562)),ISNUMBER(SEARCH("sai code",U3562)),ISNUMBER(SEARCH("ST nhận",U3562)))),"Kho đông mát",IF(AND(W3562="DC giao thiếu",OR(ISNUMBER(SEARCH("Hình KDB",U3562)),ISNUMBER(SEARCH("Hình tele",U3562)),ISNUMBER(SEARCH("sai code",U3562)))),"Kho đông mát",IF(W3562="DC giao thiếu","Chưa xác định",IF(AND(W3562="DC pick sai",OR(ISNUMBER(SEARCH("Hình KDB",U3562)),ISNUMBER(SEARCH("Hình tele",U3562)),ISNUMBER(SEARCH("sai code",U3562)),ISNUMBER(SEARCH("ST nhận",U3562)))),"Kho đông mát",IF(W3562="DC pick sai","Chưa xác định",IF(AND(W3562="Hao hụt",N(O3562)&gt;0,OR(ISNUMBER(SEARCH("Hình KDB",U3562)),ISNUMBER(SEARCH("Hình tele",U3562)),ISNUMBER(SEARCH("sai code",U3562)),ISNUMBER(SEARCH("ST nhận",U3562)))),"Kho đông mát",IF(W3562="Hao hụt","Chưa xác định",IF(OR(W3562="VT giao sai điểm",W3562="Không đạt nhiệt độ",W3562="TX giao thiếu kiện",W3562="Hàng không đạt CL"),"Kho đông mát",IF(W3562="Chưa xác định","Chưa xác định",IF(N(P3562)&gt;0,"Chưa xác định",""))))))))))))</f>
        <v>Chưa xác định</v>
      </c>
      <c r="AA3562" s="109" t="s">
        <v>5260</v>
      </c>
      <c r="AB3562" s="106"/>
      <c r="AC3562" s="158"/>
      <c r="AD3562" s="160"/>
      <c r="AE3562" s="127"/>
      <c r="AF3562" s="113"/>
      <c r="AG3562" s="165" t="str">
        <f t="array" ref="AG3562">XLOOKUP(F3562,'CLV2'!A:A,'CLV2'!E:E)</f>
        <v>2.BAKERY</v>
      </c>
      <c r="AH3562" s="115" t="str">
        <f t="array" ref="AH3562">XLOOKUP(F3562,'CLV2'!A:A,'CLV2'!F:F)</f>
        <v>3.CAKES</v>
      </c>
      <c r="AI3562" s="115" t="str">
        <f t="shared" si="8"/>
        <v>Pack</v>
      </c>
      <c r="AJ3562" s="116">
        <f t="shared" si="9"/>
        <v>1</v>
      </c>
      <c r="AK3562" s="117" t="str">
        <f t="array" ref="AK3562">XLOOKUP(F3562,'GIÁ'!A:A,'GIÁ'!D:D)</f>
        <v>22950.25</v>
      </c>
      <c r="AL3562" s="118">
        <f t="shared" si="10"/>
        <v>45900.5</v>
      </c>
      <c r="AM3562" s="118">
        <f t="shared" si="11"/>
        <v>0</v>
      </c>
      <c r="AN3562" s="119">
        <f t="shared" si="12"/>
        <v>0</v>
      </c>
      <c r="AO3562" s="118">
        <f t="shared" si="13"/>
        <v>0</v>
      </c>
      <c r="AP3562" s="121">
        <f t="shared" si="14"/>
        <v>45900.5</v>
      </c>
      <c r="AQ3562" s="122"/>
      <c r="AR3562" s="119"/>
    </row>
    <row r="3563" ht="22.5" customHeight="1">
      <c r="A3563" s="89">
        <v>46233.0</v>
      </c>
      <c r="B3563" s="90">
        <v>0.4618055555555556</v>
      </c>
      <c r="C3563" s="91" t="s">
        <v>659</v>
      </c>
      <c r="D3563" s="129" t="str">
        <f t="array" ref="D3563">XLOOKUP(C3563,'DS ST'!A:A,'DS ST'!B:B)</f>
        <v>A156</v>
      </c>
      <c r="E3563" s="94" t="str">
        <f t="array" ref="E3563">XLOOKUP($F3563,'GIÁ'!$A:$A,'GIÁ'!$E:$E)</f>
        <v>ĐÔNG</v>
      </c>
      <c r="F3563" s="94">
        <v>8.934717275081E12</v>
      </c>
      <c r="G3563" s="95" t="s">
        <v>1735</v>
      </c>
      <c r="H3563" s="95" t="s">
        <v>224</v>
      </c>
      <c r="I3563" s="96">
        <v>4.0</v>
      </c>
      <c r="J3563" s="96">
        <v>0.0</v>
      </c>
      <c r="K3563" s="98">
        <f t="shared" si="4"/>
        <v>4</v>
      </c>
      <c r="L3563" s="99" t="s">
        <v>7085</v>
      </c>
      <c r="M3563" s="100" t="s">
        <v>7086</v>
      </c>
      <c r="N3563" s="101" t="str">
        <f t="shared" si="139"/>
        <v>PT1590224-T0018934717275081</v>
      </c>
      <c r="O3563" s="128"/>
      <c r="P3563" s="100"/>
      <c r="Q3563" s="103">
        <f t="shared" si="166"/>
        <v>4</v>
      </c>
      <c r="R3563" s="161"/>
      <c r="S3563" s="105"/>
      <c r="T3563" s="106"/>
      <c r="U3563" s="107" t="s">
        <v>6563</v>
      </c>
      <c r="V3563" s="108" t="s">
        <v>756</v>
      </c>
      <c r="W3563" s="109" t="s">
        <v>1908</v>
      </c>
      <c r="X3563" s="110" t="str">
        <f t="shared" si="176"/>
        <v/>
      </c>
      <c r="Y3563" s="110" t="str">
        <f t="shared" si="183"/>
        <v/>
      </c>
      <c r="Z3563" s="109" t="s">
        <v>797</v>
      </c>
      <c r="AA3563" s="109" t="s">
        <v>802</v>
      </c>
      <c r="AB3563" s="106"/>
      <c r="AC3563" s="158"/>
      <c r="AD3563" s="160"/>
      <c r="AE3563" s="127"/>
      <c r="AF3563" s="113"/>
      <c r="AG3563" s="165" t="str">
        <f t="array" ref="AG3563">XLOOKUP(F3563,'CLV2'!A:A,'CLV2'!E:E)</f>
        <v>2.FROZEN FOODS</v>
      </c>
      <c r="AH3563" s="115" t="str">
        <f t="array" ref="AH3563">XLOOKUP(F3563,'CLV2'!A:A,'CLV2'!F:F)</f>
        <v>3.DUMPLINGS</v>
      </c>
      <c r="AI3563" s="115" t="str">
        <f t="shared" si="8"/>
        <v>Pack</v>
      </c>
      <c r="AJ3563" s="116">
        <f t="shared" si="9"/>
        <v>1</v>
      </c>
      <c r="AK3563" s="117" t="str">
        <f t="array" ref="AK3563">XLOOKUP(F3563,'GIÁ'!A:A,'GIÁ'!D:D)</f>
        <v>42036.39</v>
      </c>
      <c r="AL3563" s="118">
        <f t="shared" si="10"/>
        <v>168145.56</v>
      </c>
      <c r="AM3563" s="118">
        <f t="shared" si="11"/>
        <v>0</v>
      </c>
      <c r="AN3563" s="119">
        <f t="shared" si="12"/>
        <v>0</v>
      </c>
      <c r="AO3563" s="118">
        <f t="shared" si="13"/>
        <v>168145.56</v>
      </c>
      <c r="AP3563" s="121">
        <f t="shared" si="14"/>
        <v>0</v>
      </c>
      <c r="AQ3563" s="122"/>
      <c r="AR3563" s="119"/>
    </row>
    <row r="3564" ht="22.5" customHeight="1">
      <c r="A3564" s="89">
        <v>46233.0</v>
      </c>
      <c r="B3564" s="90">
        <v>0.4618055555555556</v>
      </c>
      <c r="C3564" s="91" t="s">
        <v>659</v>
      </c>
      <c r="D3564" s="129" t="str">
        <f t="array" ref="D3564">XLOOKUP(C3564,'DS ST'!A:A,'DS ST'!B:B)</f>
        <v>A156</v>
      </c>
      <c r="E3564" s="94" t="str">
        <f t="array" ref="E3564">XLOOKUP($F3564,'GIÁ'!$A:$A,'GIÁ'!$E:$E)</f>
        <v>ĐÔNG</v>
      </c>
      <c r="F3564" s="94">
        <v>8.936077110187E12</v>
      </c>
      <c r="G3564" s="95" t="s">
        <v>2335</v>
      </c>
      <c r="H3564" s="95" t="s">
        <v>224</v>
      </c>
      <c r="I3564" s="96">
        <v>6.0</v>
      </c>
      <c r="J3564" s="96">
        <v>0.0</v>
      </c>
      <c r="K3564" s="98">
        <f t="shared" si="4"/>
        <v>6</v>
      </c>
      <c r="L3564" s="99" t="s">
        <v>7085</v>
      </c>
      <c r="M3564" s="100" t="s">
        <v>7086</v>
      </c>
      <c r="N3564" s="101" t="str">
        <f t="shared" si="139"/>
        <v>PT1590224-T0018936077110187</v>
      </c>
      <c r="O3564" s="128"/>
      <c r="P3564" s="100"/>
      <c r="Q3564" s="103">
        <f t="shared" si="166"/>
        <v>6</v>
      </c>
      <c r="R3564" s="161"/>
      <c r="S3564" s="105"/>
      <c r="T3564" s="106"/>
      <c r="U3564" s="107" t="s">
        <v>6565</v>
      </c>
      <c r="V3564" s="108" t="s">
        <v>756</v>
      </c>
      <c r="W3564" s="109" t="s">
        <v>1908</v>
      </c>
      <c r="X3564" s="110" t="str">
        <f t="shared" si="176"/>
        <v/>
      </c>
      <c r="Y3564" s="110" t="str">
        <f t="shared" si="183"/>
        <v/>
      </c>
      <c r="Z3564" s="109" t="s">
        <v>797</v>
      </c>
      <c r="AA3564" s="109" t="s">
        <v>802</v>
      </c>
      <c r="AB3564" s="106"/>
      <c r="AC3564" s="158"/>
      <c r="AD3564" s="160"/>
      <c r="AE3564" s="127"/>
      <c r="AF3564" s="113"/>
      <c r="AG3564" s="165" t="str">
        <f t="array" ref="AG3564">XLOOKUP(F3564,'CLV2'!A:A,'CLV2'!E:E)</f>
        <v>2.FROZEN FOODS</v>
      </c>
      <c r="AH3564" s="115" t="str">
        <f t="array" ref="AH3564">XLOOKUP(F3564,'CLV2'!A:A,'CLV2'!F:F)</f>
        <v>3.DUMPLINGS</v>
      </c>
      <c r="AI3564" s="115" t="str">
        <f t="shared" si="8"/>
        <v>Pack</v>
      </c>
      <c r="AJ3564" s="116">
        <f t="shared" si="9"/>
        <v>1</v>
      </c>
      <c r="AK3564" s="117" t="str">
        <f t="array" ref="AK3564">XLOOKUP(F3564,'GIÁ'!A:A,'GIÁ'!D:D)</f>
        <v>28137.41</v>
      </c>
      <c r="AL3564" s="118">
        <f t="shared" si="10"/>
        <v>168824.46</v>
      </c>
      <c r="AM3564" s="118">
        <f t="shared" si="11"/>
        <v>0</v>
      </c>
      <c r="AN3564" s="119">
        <f t="shared" si="12"/>
        <v>0</v>
      </c>
      <c r="AO3564" s="118">
        <f t="shared" si="13"/>
        <v>168824.46</v>
      </c>
      <c r="AP3564" s="121">
        <f t="shared" si="14"/>
        <v>0</v>
      </c>
      <c r="AQ3564" s="122"/>
      <c r="AR3564" s="119"/>
    </row>
    <row r="3565" ht="22.5" customHeight="1">
      <c r="A3565" s="89">
        <v>46233.0</v>
      </c>
      <c r="B3565" s="90">
        <v>0.4618055555555556</v>
      </c>
      <c r="C3565" s="91" t="s">
        <v>659</v>
      </c>
      <c r="D3565" s="129" t="str">
        <f t="array" ref="D3565">XLOOKUP(C3565,'DS ST'!A:A,'DS ST'!B:B)</f>
        <v>A156</v>
      </c>
      <c r="E3565" s="94" t="str">
        <f t="array" ref="E3565">XLOOKUP($F3565,'GIÁ'!$A:$A,'GIÁ'!$E:$E)</f>
        <v>ĐÔNG</v>
      </c>
      <c r="F3565" s="94">
        <v>8.934717472008E12</v>
      </c>
      <c r="G3565" s="95" t="s">
        <v>1769</v>
      </c>
      <c r="H3565" s="95" t="s">
        <v>224</v>
      </c>
      <c r="I3565" s="96">
        <v>4.0</v>
      </c>
      <c r="J3565" s="96">
        <v>0.0</v>
      </c>
      <c r="K3565" s="98">
        <f t="shared" si="4"/>
        <v>4</v>
      </c>
      <c r="L3565" s="99" t="s">
        <v>7085</v>
      </c>
      <c r="M3565" s="100" t="s">
        <v>7086</v>
      </c>
      <c r="N3565" s="101" t="str">
        <f t="shared" si="139"/>
        <v>PT1590224-T0018934717472008</v>
      </c>
      <c r="O3565" s="128"/>
      <c r="P3565" s="100"/>
      <c r="Q3565" s="103">
        <f t="shared" si="166"/>
        <v>4</v>
      </c>
      <c r="R3565" s="161"/>
      <c r="S3565" s="105"/>
      <c r="T3565" s="106"/>
      <c r="U3565" s="107" t="s">
        <v>6597</v>
      </c>
      <c r="V3565" s="108" t="s">
        <v>756</v>
      </c>
      <c r="W3565" s="109" t="s">
        <v>1908</v>
      </c>
      <c r="X3565" s="110" t="str">
        <f t="shared" si="176"/>
        <v/>
      </c>
      <c r="Y3565" s="110" t="str">
        <f t="shared" si="183"/>
        <v/>
      </c>
      <c r="Z3565" s="109" t="s">
        <v>797</v>
      </c>
      <c r="AA3565" s="109" t="s">
        <v>802</v>
      </c>
      <c r="AB3565" s="106"/>
      <c r="AC3565" s="158"/>
      <c r="AD3565" s="160"/>
      <c r="AE3565" s="127"/>
      <c r="AF3565" s="113"/>
      <c r="AG3565" s="165" t="str">
        <f t="array" ref="AG3565">XLOOKUP(F3565,'CLV2'!A:A,'CLV2'!E:E)</f>
        <v>2.FROZEN FOODS</v>
      </c>
      <c r="AH3565" s="115" t="str">
        <f t="array" ref="AH3565">XLOOKUP(F3565,'CLV2'!A:A,'CLV2'!F:F)</f>
        <v>3.HOTPOT AND FRIED</v>
      </c>
      <c r="AI3565" s="115" t="str">
        <f t="shared" si="8"/>
        <v>Pack</v>
      </c>
      <c r="AJ3565" s="116">
        <f t="shared" si="9"/>
        <v>1</v>
      </c>
      <c r="AK3565" s="117" t="str">
        <f t="array" ref="AK3565">XLOOKUP(F3565,'GIÁ'!A:A,'GIÁ'!D:D)</f>
        <v>35456.20</v>
      </c>
      <c r="AL3565" s="118">
        <f t="shared" si="10"/>
        <v>141824.8</v>
      </c>
      <c r="AM3565" s="118">
        <f t="shared" si="11"/>
        <v>0</v>
      </c>
      <c r="AN3565" s="119">
        <f t="shared" si="12"/>
        <v>0</v>
      </c>
      <c r="AO3565" s="118">
        <f t="shared" si="13"/>
        <v>141824.8</v>
      </c>
      <c r="AP3565" s="121">
        <f t="shared" si="14"/>
        <v>0</v>
      </c>
      <c r="AQ3565" s="122"/>
      <c r="AR3565" s="119"/>
    </row>
    <row r="3566" ht="22.5" customHeight="1">
      <c r="A3566" s="89">
        <v>46233.0</v>
      </c>
      <c r="B3566" s="90">
        <v>0.4618055555555556</v>
      </c>
      <c r="C3566" s="91" t="s">
        <v>659</v>
      </c>
      <c r="D3566" s="129" t="str">
        <f t="array" ref="D3566">XLOOKUP(C3566,'DS ST'!A:A,'DS ST'!B:B)</f>
        <v>A156</v>
      </c>
      <c r="E3566" s="94" t="str">
        <f t="array" ref="E3566">XLOOKUP($F3566,'GIÁ'!$A:$A,'GIÁ'!$E:$E)</f>
        <v>ĐÔNG</v>
      </c>
      <c r="F3566" s="94">
        <v>8.934717262012E12</v>
      </c>
      <c r="G3566" s="95" t="s">
        <v>1715</v>
      </c>
      <c r="H3566" s="95" t="s">
        <v>224</v>
      </c>
      <c r="I3566" s="96">
        <v>2.0</v>
      </c>
      <c r="J3566" s="96">
        <v>0.0</v>
      </c>
      <c r="K3566" s="98">
        <f t="shared" si="4"/>
        <v>2</v>
      </c>
      <c r="L3566" s="99" t="s">
        <v>7085</v>
      </c>
      <c r="M3566" s="100" t="s">
        <v>7086</v>
      </c>
      <c r="N3566" s="101" t="str">
        <f t="shared" si="139"/>
        <v>PT1590224-T0018934717262012</v>
      </c>
      <c r="O3566" s="128"/>
      <c r="P3566" s="100"/>
      <c r="Q3566" s="103">
        <f t="shared" si="166"/>
        <v>2</v>
      </c>
      <c r="R3566" s="161"/>
      <c r="S3566" s="105"/>
      <c r="T3566" s="106"/>
      <c r="U3566" s="107" t="s">
        <v>6528</v>
      </c>
      <c r="V3566" s="108" t="s">
        <v>756</v>
      </c>
      <c r="W3566" s="109" t="s">
        <v>1908</v>
      </c>
      <c r="X3566" s="110" t="str">
        <f t="shared" si="176"/>
        <v/>
      </c>
      <c r="Y3566" s="110" t="str">
        <f t="shared" si="183"/>
        <v/>
      </c>
      <c r="Z3566" s="109" t="s">
        <v>797</v>
      </c>
      <c r="AA3566" s="109" t="s">
        <v>802</v>
      </c>
      <c r="AB3566" s="106"/>
      <c r="AC3566" s="158"/>
      <c r="AD3566" s="160"/>
      <c r="AE3566" s="127"/>
      <c r="AF3566" s="113"/>
      <c r="AG3566" s="165" t="str">
        <f t="array" ref="AG3566">XLOOKUP(F3566,'CLV2'!A:A,'CLV2'!E:E)</f>
        <v>2.FROZEN FOODS</v>
      </c>
      <c r="AH3566" s="115" t="str">
        <f t="array" ref="AH3566">XLOOKUP(F3566,'CLV2'!A:A,'CLV2'!F:F)</f>
        <v>3.HOTPOT AND FRIED</v>
      </c>
      <c r="AI3566" s="115" t="str">
        <f t="shared" si="8"/>
        <v>Pack</v>
      </c>
      <c r="AJ3566" s="116">
        <f t="shared" si="9"/>
        <v>1</v>
      </c>
      <c r="AK3566" s="117" t="str">
        <f t="array" ref="AK3566">XLOOKUP(F3566,'GIÁ'!A:A,'GIÁ'!D:D)</f>
        <v>32686.96</v>
      </c>
      <c r="AL3566" s="118">
        <f t="shared" si="10"/>
        <v>65373.92</v>
      </c>
      <c r="AM3566" s="118">
        <f t="shared" si="11"/>
        <v>0</v>
      </c>
      <c r="AN3566" s="119">
        <f t="shared" si="12"/>
        <v>0</v>
      </c>
      <c r="AO3566" s="118">
        <f t="shared" si="13"/>
        <v>65373.92</v>
      </c>
      <c r="AP3566" s="121">
        <f t="shared" si="14"/>
        <v>0</v>
      </c>
      <c r="AQ3566" s="122"/>
      <c r="AR3566" s="119"/>
    </row>
    <row r="3567" ht="22.5" customHeight="1">
      <c r="A3567" s="89">
        <v>46233.0</v>
      </c>
      <c r="B3567" s="90">
        <v>0.4618055555555556</v>
      </c>
      <c r="C3567" s="91" t="s">
        <v>659</v>
      </c>
      <c r="D3567" s="129" t="str">
        <f t="array" ref="D3567">XLOOKUP(C3567,'DS ST'!A:A,'DS ST'!B:B)</f>
        <v>A156</v>
      </c>
      <c r="E3567" s="94" t="str">
        <f t="array" ref="E3567">XLOOKUP($F3567,'GIÁ'!$A:$A,'GIÁ'!$E:$E)</f>
        <v>ĐÔNG</v>
      </c>
      <c r="F3567" s="94">
        <v>8.935319711311E12</v>
      </c>
      <c r="G3567" s="95" t="s">
        <v>2061</v>
      </c>
      <c r="H3567" s="95" t="s">
        <v>224</v>
      </c>
      <c r="I3567" s="96">
        <v>6.0</v>
      </c>
      <c r="J3567" s="96">
        <v>0.0</v>
      </c>
      <c r="K3567" s="98">
        <f t="shared" si="4"/>
        <v>6</v>
      </c>
      <c r="L3567" s="99" t="s">
        <v>7085</v>
      </c>
      <c r="M3567" s="100" t="s">
        <v>7086</v>
      </c>
      <c r="N3567" s="101" t="str">
        <f t="shared" si="139"/>
        <v>PT1590224-T0018935319711311</v>
      </c>
      <c r="O3567" s="128"/>
      <c r="P3567" s="100"/>
      <c r="Q3567" s="103">
        <f t="shared" si="166"/>
        <v>6</v>
      </c>
      <c r="R3567" s="161"/>
      <c r="S3567" s="105"/>
      <c r="T3567" s="106"/>
      <c r="U3567" s="107" t="s">
        <v>6529</v>
      </c>
      <c r="V3567" s="108" t="s">
        <v>756</v>
      </c>
      <c r="W3567" s="109" t="s">
        <v>1908</v>
      </c>
      <c r="X3567" s="110" t="str">
        <f t="shared" si="176"/>
        <v/>
      </c>
      <c r="Y3567" s="110" t="str">
        <f t="shared" si="183"/>
        <v/>
      </c>
      <c r="Z3567" s="109" t="s">
        <v>797</v>
      </c>
      <c r="AA3567" s="109" t="s">
        <v>802</v>
      </c>
      <c r="AB3567" s="106"/>
      <c r="AC3567" s="158"/>
      <c r="AD3567" s="160"/>
      <c r="AE3567" s="127"/>
      <c r="AF3567" s="113"/>
      <c r="AG3567" s="165" t="str">
        <f t="array" ref="AG3567">XLOOKUP(F3567,'CLV2'!A:A,'CLV2'!E:E)</f>
        <v>2.FROZEN FOODS</v>
      </c>
      <c r="AH3567" s="115" t="str">
        <f t="array" ref="AH3567">XLOOKUP(F3567,'CLV2'!A:A,'CLV2'!F:F)</f>
        <v>3.HOTPOT AND FRIED</v>
      </c>
      <c r="AI3567" s="115" t="str">
        <f t="shared" si="8"/>
        <v>Pack</v>
      </c>
      <c r="AJ3567" s="116">
        <f t="shared" si="9"/>
        <v>1</v>
      </c>
      <c r="AK3567" s="117" t="str">
        <f t="array" ref="AK3567">XLOOKUP(F3567,'GIÁ'!A:A,'GIÁ'!D:D)</f>
        <v>30542.46</v>
      </c>
      <c r="AL3567" s="118">
        <f t="shared" si="10"/>
        <v>183254.76</v>
      </c>
      <c r="AM3567" s="118">
        <f t="shared" si="11"/>
        <v>0</v>
      </c>
      <c r="AN3567" s="119">
        <f t="shared" si="12"/>
        <v>0</v>
      </c>
      <c r="AO3567" s="118">
        <f t="shared" si="13"/>
        <v>183254.76</v>
      </c>
      <c r="AP3567" s="121">
        <f t="shared" si="14"/>
        <v>0</v>
      </c>
      <c r="AQ3567" s="122"/>
      <c r="AR3567" s="119"/>
    </row>
    <row r="3568" ht="22.5" customHeight="1">
      <c r="A3568" s="89">
        <v>46233.0</v>
      </c>
      <c r="B3568" s="90">
        <v>0.4618055555555556</v>
      </c>
      <c r="C3568" s="91" t="s">
        <v>659</v>
      </c>
      <c r="D3568" s="129" t="str">
        <f t="array" ref="D3568">XLOOKUP(C3568,'DS ST'!A:A,'DS ST'!B:B)</f>
        <v>A156</v>
      </c>
      <c r="E3568" s="94" t="str">
        <f t="array" ref="E3568">XLOOKUP($F3568,'GIÁ'!$A:$A,'GIÁ'!$E:$E)</f>
        <v>ĐÔNG</v>
      </c>
      <c r="F3568" s="94">
        <v>8.936077113829E12</v>
      </c>
      <c r="G3568" s="95" t="s">
        <v>2373</v>
      </c>
      <c r="H3568" s="95" t="s">
        <v>224</v>
      </c>
      <c r="I3568" s="96">
        <v>4.0</v>
      </c>
      <c r="J3568" s="96">
        <v>0.0</v>
      </c>
      <c r="K3568" s="98">
        <f t="shared" si="4"/>
        <v>4</v>
      </c>
      <c r="L3568" s="99" t="s">
        <v>7085</v>
      </c>
      <c r="M3568" s="100" t="s">
        <v>7086</v>
      </c>
      <c r="N3568" s="101" t="str">
        <f t="shared" si="139"/>
        <v>PT1590224-T0018936077113829</v>
      </c>
      <c r="O3568" s="128"/>
      <c r="P3568" s="100"/>
      <c r="Q3568" s="103">
        <f t="shared" si="166"/>
        <v>4</v>
      </c>
      <c r="R3568" s="161"/>
      <c r="S3568" s="105"/>
      <c r="T3568" s="106"/>
      <c r="U3568" s="107" t="s">
        <v>6606</v>
      </c>
      <c r="V3568" s="108" t="s">
        <v>756</v>
      </c>
      <c r="W3568" s="109" t="s">
        <v>1908</v>
      </c>
      <c r="X3568" s="110" t="str">
        <f t="shared" si="176"/>
        <v/>
      </c>
      <c r="Y3568" s="110" t="str">
        <f t="shared" si="183"/>
        <v/>
      </c>
      <c r="Z3568" s="109" t="s">
        <v>797</v>
      </c>
      <c r="AA3568" s="109" t="s">
        <v>802</v>
      </c>
      <c r="AB3568" s="106"/>
      <c r="AC3568" s="158"/>
      <c r="AD3568" s="160"/>
      <c r="AE3568" s="127"/>
      <c r="AF3568" s="113"/>
      <c r="AG3568" s="165" t="str">
        <f t="array" ref="AG3568">XLOOKUP(F3568,'CLV2'!A:A,'CLV2'!E:E)</f>
        <v>2.FROZEN FOODS</v>
      </c>
      <c r="AH3568" s="115" t="str">
        <f t="array" ref="AH3568">XLOOKUP(F3568,'CLV2'!A:A,'CLV2'!F:F)</f>
        <v>3.DUMPLINGS</v>
      </c>
      <c r="AI3568" s="115" t="str">
        <f t="shared" si="8"/>
        <v>Pack</v>
      </c>
      <c r="AJ3568" s="116">
        <f t="shared" si="9"/>
        <v>1</v>
      </c>
      <c r="AK3568" s="117" t="str">
        <f t="array" ref="AK3568">XLOOKUP(F3568,'GIÁ'!A:A,'GIÁ'!D:D)</f>
        <v>40010.98</v>
      </c>
      <c r="AL3568" s="118">
        <f t="shared" si="10"/>
        <v>160043.92</v>
      </c>
      <c r="AM3568" s="118">
        <f t="shared" si="11"/>
        <v>0</v>
      </c>
      <c r="AN3568" s="119">
        <f t="shared" si="12"/>
        <v>0</v>
      </c>
      <c r="AO3568" s="118">
        <f t="shared" si="13"/>
        <v>160043.92</v>
      </c>
      <c r="AP3568" s="121">
        <f t="shared" si="14"/>
        <v>0</v>
      </c>
      <c r="AQ3568" s="122"/>
      <c r="AR3568" s="119"/>
    </row>
    <row r="3569" ht="22.5" customHeight="1">
      <c r="A3569" s="89">
        <v>46233.0</v>
      </c>
      <c r="B3569" s="90">
        <v>0.4618055555555556</v>
      </c>
      <c r="C3569" s="91" t="s">
        <v>659</v>
      </c>
      <c r="D3569" s="129" t="str">
        <f t="array" ref="D3569">XLOOKUP(C3569,'DS ST'!A:A,'DS ST'!B:B)</f>
        <v>A156</v>
      </c>
      <c r="E3569" s="94" t="str">
        <f t="array" ref="E3569">XLOOKUP($F3569,'GIÁ'!$A:$A,'GIÁ'!$E:$E)</f>
        <v>ĐÔNG</v>
      </c>
      <c r="F3569" s="94">
        <v>8.93607627967E12</v>
      </c>
      <c r="G3569" s="95" t="s">
        <v>2317</v>
      </c>
      <c r="H3569" s="95" t="s">
        <v>224</v>
      </c>
      <c r="I3569" s="96">
        <v>4.0</v>
      </c>
      <c r="J3569" s="96">
        <v>0.0</v>
      </c>
      <c r="K3569" s="98">
        <f t="shared" si="4"/>
        <v>4</v>
      </c>
      <c r="L3569" s="99" t="s">
        <v>7085</v>
      </c>
      <c r="M3569" s="100" t="s">
        <v>7086</v>
      </c>
      <c r="N3569" s="101" t="str">
        <f t="shared" si="139"/>
        <v>PT1590224-T0018936076279670</v>
      </c>
      <c r="O3569" s="128"/>
      <c r="P3569" s="100"/>
      <c r="Q3569" s="103">
        <f t="shared" si="166"/>
        <v>4</v>
      </c>
      <c r="R3569" s="161"/>
      <c r="S3569" s="105"/>
      <c r="T3569" s="106"/>
      <c r="U3569" s="107" t="s">
        <v>6530</v>
      </c>
      <c r="V3569" s="108" t="s">
        <v>756</v>
      </c>
      <c r="W3569" s="109" t="s">
        <v>1908</v>
      </c>
      <c r="X3569" s="110" t="str">
        <f t="shared" si="176"/>
        <v/>
      </c>
      <c r="Y3569" s="110" t="str">
        <f t="shared" si="183"/>
        <v/>
      </c>
      <c r="Z3569" s="109" t="s">
        <v>797</v>
      </c>
      <c r="AA3569" s="109" t="s">
        <v>802</v>
      </c>
      <c r="AB3569" s="106"/>
      <c r="AC3569" s="158"/>
      <c r="AD3569" s="160"/>
      <c r="AE3569" s="127"/>
      <c r="AF3569" s="113"/>
      <c r="AG3569" s="165" t="str">
        <f t="array" ref="AG3569">XLOOKUP(F3569,'CLV2'!A:A,'CLV2'!E:E)</f>
        <v>2.FROZEN FOODS</v>
      </c>
      <c r="AH3569" s="115" t="str">
        <f t="array" ref="AH3569">XLOOKUP(F3569,'CLV2'!A:A,'CLV2'!F:F)</f>
        <v>3.PASTRY AND DESSERTS</v>
      </c>
      <c r="AI3569" s="115" t="str">
        <f t="shared" si="8"/>
        <v>Pack</v>
      </c>
      <c r="AJ3569" s="116">
        <f t="shared" si="9"/>
        <v>1</v>
      </c>
      <c r="AK3569" s="117" t="str">
        <f t="array" ref="AK3569">XLOOKUP(F3569,'GIÁ'!A:A,'GIÁ'!D:D)</f>
        <v>26872.96</v>
      </c>
      <c r="AL3569" s="118">
        <f t="shared" si="10"/>
        <v>107491.84</v>
      </c>
      <c r="AM3569" s="118">
        <f t="shared" si="11"/>
        <v>0</v>
      </c>
      <c r="AN3569" s="119">
        <f t="shared" si="12"/>
        <v>0</v>
      </c>
      <c r="AO3569" s="118">
        <f t="shared" si="13"/>
        <v>107491.84</v>
      </c>
      <c r="AP3569" s="121">
        <f t="shared" si="14"/>
        <v>0</v>
      </c>
      <c r="AQ3569" s="122"/>
      <c r="AR3569" s="119"/>
    </row>
    <row r="3570" ht="22.5" customHeight="1">
      <c r="A3570" s="89">
        <v>46233.0</v>
      </c>
      <c r="B3570" s="90">
        <v>0.4618055555555556</v>
      </c>
      <c r="C3570" s="91" t="s">
        <v>659</v>
      </c>
      <c r="D3570" s="129" t="str">
        <f t="array" ref="D3570">XLOOKUP(C3570,'DS ST'!A:A,'DS ST'!B:B)</f>
        <v>A156</v>
      </c>
      <c r="E3570" s="94" t="str">
        <f t="array" ref="E3570">XLOOKUP($F3570,'GIÁ'!$A:$A,'GIÁ'!$E:$E)</f>
        <v>ĐÔNG</v>
      </c>
      <c r="F3570" s="94">
        <v>8.936220300274E12</v>
      </c>
      <c r="G3570" s="95" t="s">
        <v>2705</v>
      </c>
      <c r="H3570" s="95" t="s">
        <v>224</v>
      </c>
      <c r="I3570" s="96">
        <v>2.0</v>
      </c>
      <c r="J3570" s="96">
        <v>0.0</v>
      </c>
      <c r="K3570" s="98">
        <f t="shared" si="4"/>
        <v>2</v>
      </c>
      <c r="L3570" s="99" t="s">
        <v>7085</v>
      </c>
      <c r="M3570" s="100" t="s">
        <v>7086</v>
      </c>
      <c r="N3570" s="101" t="str">
        <f t="shared" si="139"/>
        <v>PT1590224-T0018936220300274</v>
      </c>
      <c r="O3570" s="128"/>
      <c r="P3570" s="100"/>
      <c r="Q3570" s="103">
        <f t="shared" si="166"/>
        <v>2</v>
      </c>
      <c r="R3570" s="161"/>
      <c r="S3570" s="105"/>
      <c r="T3570" s="106"/>
      <c r="U3570" s="107" t="s">
        <v>6578</v>
      </c>
      <c r="V3570" s="108" t="s">
        <v>756</v>
      </c>
      <c r="W3570" s="109" t="s">
        <v>1908</v>
      </c>
      <c r="X3570" s="110" t="str">
        <f t="shared" si="176"/>
        <v/>
      </c>
      <c r="Y3570" s="110" t="str">
        <f t="shared" si="183"/>
        <v/>
      </c>
      <c r="Z3570" s="109" t="s">
        <v>797</v>
      </c>
      <c r="AA3570" s="109" t="s">
        <v>802</v>
      </c>
      <c r="AB3570" s="106"/>
      <c r="AC3570" s="158"/>
      <c r="AD3570" s="160"/>
      <c r="AE3570" s="127"/>
      <c r="AF3570" s="113"/>
      <c r="AG3570" s="165" t="str">
        <f t="array" ref="AG3570">XLOOKUP(F3570,'CLV2'!A:A,'CLV2'!E:E)</f>
        <v>2.FROZEN FOODS</v>
      </c>
      <c r="AH3570" s="115" t="str">
        <f t="array" ref="AH3570">XLOOKUP(F3570,'CLV2'!A:A,'CLV2'!F:F)</f>
        <v>3.HOTPOT AND FRIED</v>
      </c>
      <c r="AI3570" s="115" t="str">
        <f t="shared" si="8"/>
        <v>Pack</v>
      </c>
      <c r="AJ3570" s="116">
        <f t="shared" si="9"/>
        <v>1</v>
      </c>
      <c r="AK3570" s="117" t="str">
        <f t="array" ref="AK3570">XLOOKUP(F3570,'GIÁ'!A:A,'GIÁ'!D:D)</f>
        <v>40500.00</v>
      </c>
      <c r="AL3570" s="118">
        <f t="shared" si="10"/>
        <v>81000</v>
      </c>
      <c r="AM3570" s="118">
        <f t="shared" si="11"/>
        <v>0</v>
      </c>
      <c r="AN3570" s="119">
        <f t="shared" si="12"/>
        <v>0</v>
      </c>
      <c r="AO3570" s="118">
        <f t="shared" si="13"/>
        <v>81000</v>
      </c>
      <c r="AP3570" s="121">
        <f t="shared" si="14"/>
        <v>0</v>
      </c>
      <c r="AQ3570" s="122"/>
      <c r="AR3570" s="119"/>
    </row>
    <row r="3571" ht="22.5" customHeight="1">
      <c r="A3571" s="89">
        <v>46233.0</v>
      </c>
      <c r="B3571" s="90">
        <v>0.4618055555555556</v>
      </c>
      <c r="C3571" s="91" t="s">
        <v>659</v>
      </c>
      <c r="D3571" s="129" t="str">
        <f t="array" ref="D3571">XLOOKUP(C3571,'DS ST'!A:A,'DS ST'!B:B)</f>
        <v>A156</v>
      </c>
      <c r="E3571" s="94" t="str">
        <f t="array" ref="E3571">XLOOKUP($F3571,'GIÁ'!$A:$A,'GIÁ'!$E:$E)</f>
        <v>ĐÔNG</v>
      </c>
      <c r="F3571" s="94">
        <v>8.936190860716E12</v>
      </c>
      <c r="G3571" s="95" t="s">
        <v>2610</v>
      </c>
      <c r="H3571" s="95" t="s">
        <v>93</v>
      </c>
      <c r="I3571" s="96">
        <v>1.0</v>
      </c>
      <c r="J3571" s="96">
        <v>0.0</v>
      </c>
      <c r="K3571" s="98">
        <f t="shared" si="4"/>
        <v>1</v>
      </c>
      <c r="L3571" s="99" t="s">
        <v>7085</v>
      </c>
      <c r="M3571" s="100" t="s">
        <v>7086</v>
      </c>
      <c r="N3571" s="101" t="str">
        <f t="shared" si="139"/>
        <v>PT1590224-T0018936190860716</v>
      </c>
      <c r="O3571" s="128"/>
      <c r="P3571" s="100"/>
      <c r="Q3571" s="103">
        <f t="shared" si="166"/>
        <v>1</v>
      </c>
      <c r="R3571" s="161"/>
      <c r="S3571" s="105"/>
      <c r="T3571" s="106"/>
      <c r="U3571" s="107" t="s">
        <v>6539</v>
      </c>
      <c r="V3571" s="108" t="s">
        <v>756</v>
      </c>
      <c r="W3571" s="109" t="s">
        <v>1908</v>
      </c>
      <c r="X3571" s="110" t="str">
        <f t="shared" si="176"/>
        <v/>
      </c>
      <c r="Y3571" s="110" t="str">
        <f t="shared" si="183"/>
        <v/>
      </c>
      <c r="Z3571" s="109" t="s">
        <v>797</v>
      </c>
      <c r="AA3571" s="109" t="s">
        <v>802</v>
      </c>
      <c r="AB3571" s="106"/>
      <c r="AC3571" s="158"/>
      <c r="AD3571" s="160"/>
      <c r="AE3571" s="127"/>
      <c r="AF3571" s="113"/>
      <c r="AG3571" s="165" t="str">
        <f t="array" ref="AG3571">XLOOKUP(F3571,'CLV2'!A:A,'CLV2'!E:E)</f>
        <v>2.MEAT</v>
      </c>
      <c r="AH3571" s="115" t="str">
        <f t="array" ref="AH3571">XLOOKUP(F3571,'CLV2'!A:A,'CLV2'!F:F)</f>
        <v>3.FROZEN MEAT</v>
      </c>
      <c r="AI3571" s="115" t="str">
        <f t="shared" si="8"/>
        <v>Pack</v>
      </c>
      <c r="AJ3571" s="116">
        <f t="shared" si="9"/>
        <v>1</v>
      </c>
      <c r="AK3571" s="117" t="str">
        <f t="array" ref="AK3571">XLOOKUP(F3571,'GIÁ'!A:A,'GIÁ'!D:D)</f>
        <v>49176.27</v>
      </c>
      <c r="AL3571" s="118">
        <f t="shared" si="10"/>
        <v>49176.27</v>
      </c>
      <c r="AM3571" s="118">
        <f t="shared" si="11"/>
        <v>0</v>
      </c>
      <c r="AN3571" s="119">
        <f t="shared" si="12"/>
        <v>0</v>
      </c>
      <c r="AO3571" s="118">
        <f t="shared" si="13"/>
        <v>49176.27</v>
      </c>
      <c r="AP3571" s="121">
        <f t="shared" si="14"/>
        <v>0</v>
      </c>
      <c r="AQ3571" s="122"/>
      <c r="AR3571" s="119"/>
    </row>
    <row r="3572" ht="22.5" customHeight="1">
      <c r="A3572" s="89">
        <v>46233.0</v>
      </c>
      <c r="B3572" s="90">
        <v>0.4618055555555556</v>
      </c>
      <c r="C3572" s="91" t="s">
        <v>659</v>
      </c>
      <c r="D3572" s="129" t="str">
        <f t="array" ref="D3572">XLOOKUP(C3572,'DS ST'!A:A,'DS ST'!B:B)</f>
        <v>A156</v>
      </c>
      <c r="E3572" s="94" t="str">
        <f t="array" ref="E3572">XLOOKUP($F3572,'GIÁ'!$A:$A,'GIÁ'!$E:$E)</f>
        <v>ĐÔNG</v>
      </c>
      <c r="F3572" s="94">
        <v>8.936239090036E12</v>
      </c>
      <c r="G3572" s="95" t="s">
        <v>2713</v>
      </c>
      <c r="H3572" s="95" t="s">
        <v>75</v>
      </c>
      <c r="I3572" s="96">
        <v>2.0</v>
      </c>
      <c r="J3572" s="96">
        <v>0.0</v>
      </c>
      <c r="K3572" s="98">
        <f t="shared" si="4"/>
        <v>2</v>
      </c>
      <c r="L3572" s="99" t="s">
        <v>7085</v>
      </c>
      <c r="M3572" s="100" t="s">
        <v>7086</v>
      </c>
      <c r="N3572" s="101" t="str">
        <f t="shared" si="139"/>
        <v>PT1590224-T0018936239090036</v>
      </c>
      <c r="O3572" s="128"/>
      <c r="P3572" s="100"/>
      <c r="Q3572" s="103">
        <f t="shared" si="166"/>
        <v>2</v>
      </c>
      <c r="R3572" s="161"/>
      <c r="S3572" s="105"/>
      <c r="T3572" s="106"/>
      <c r="U3572" s="107" t="s">
        <v>6539</v>
      </c>
      <c r="V3572" s="108" t="s">
        <v>756</v>
      </c>
      <c r="W3572" s="109" t="s">
        <v>1908</v>
      </c>
      <c r="X3572" s="110" t="str">
        <f t="shared" si="176"/>
        <v/>
      </c>
      <c r="Y3572" s="110" t="str">
        <f t="shared" si="183"/>
        <v/>
      </c>
      <c r="Z3572" s="109" t="s">
        <v>797</v>
      </c>
      <c r="AA3572" s="109" t="s">
        <v>802</v>
      </c>
      <c r="AB3572" s="106"/>
      <c r="AC3572" s="158"/>
      <c r="AD3572" s="160"/>
      <c r="AE3572" s="127"/>
      <c r="AF3572" s="113"/>
      <c r="AG3572" s="165" t="str">
        <f t="array" ref="AG3572">XLOOKUP(F3572,'CLV2'!A:A,'CLV2'!E:E)</f>
        <v>2.MEAT</v>
      </c>
      <c r="AH3572" s="115" t="str">
        <f t="array" ref="AH3572">XLOOKUP(F3572,'CLV2'!A:A,'CLV2'!F:F)</f>
        <v>3.FROZEN MEAT</v>
      </c>
      <c r="AI3572" s="115" t="str">
        <f t="shared" si="8"/>
        <v>Pack</v>
      </c>
      <c r="AJ3572" s="116">
        <f t="shared" si="9"/>
        <v>1</v>
      </c>
      <c r="AK3572" s="117" t="str">
        <f t="array" ref="AK3572">XLOOKUP(F3572,'GIÁ'!A:A,'GIÁ'!D:D)</f>
        <v>47814.16</v>
      </c>
      <c r="AL3572" s="118">
        <f t="shared" si="10"/>
        <v>95628.32</v>
      </c>
      <c r="AM3572" s="118">
        <f t="shared" si="11"/>
        <v>0</v>
      </c>
      <c r="AN3572" s="119">
        <f t="shared" si="12"/>
        <v>0</v>
      </c>
      <c r="AO3572" s="118">
        <f t="shared" si="13"/>
        <v>95628.32</v>
      </c>
      <c r="AP3572" s="121">
        <f t="shared" si="14"/>
        <v>0</v>
      </c>
      <c r="AQ3572" s="122"/>
      <c r="AR3572" s="119"/>
    </row>
    <row r="3573" ht="22.5" customHeight="1">
      <c r="A3573" s="89">
        <v>46233.0</v>
      </c>
      <c r="B3573" s="90">
        <v>0.4618055555555556</v>
      </c>
      <c r="C3573" s="91" t="s">
        <v>659</v>
      </c>
      <c r="D3573" s="129" t="str">
        <f t="array" ref="D3573">XLOOKUP(C3573,'DS ST'!A:A,'DS ST'!B:B)</f>
        <v>A156</v>
      </c>
      <c r="E3573" s="94" t="str">
        <f t="array" ref="E3573">XLOOKUP($F3573,'GIÁ'!$A:$A,'GIÁ'!$E:$E)</f>
        <v>ĐÔNG</v>
      </c>
      <c r="F3573" s="94">
        <v>8.938535604047E12</v>
      </c>
      <c r="G3573" s="95" t="s">
        <v>3054</v>
      </c>
      <c r="H3573" s="95" t="s">
        <v>787</v>
      </c>
      <c r="I3573" s="96">
        <v>1.0</v>
      </c>
      <c r="J3573" s="96">
        <v>0.0</v>
      </c>
      <c r="K3573" s="98">
        <f t="shared" si="4"/>
        <v>1</v>
      </c>
      <c r="L3573" s="99" t="s">
        <v>7085</v>
      </c>
      <c r="M3573" s="100" t="s">
        <v>7086</v>
      </c>
      <c r="N3573" s="101" t="str">
        <f t="shared" si="139"/>
        <v>PT1590224-T0018938535604047</v>
      </c>
      <c r="O3573" s="128"/>
      <c r="P3573" s="100"/>
      <c r="Q3573" s="103">
        <f t="shared" si="166"/>
        <v>1</v>
      </c>
      <c r="R3573" s="161"/>
      <c r="S3573" s="105"/>
      <c r="T3573" s="106"/>
      <c r="U3573" s="107" t="s">
        <v>6541</v>
      </c>
      <c r="V3573" s="108" t="s">
        <v>756</v>
      </c>
      <c r="W3573" s="109" t="s">
        <v>1908</v>
      </c>
      <c r="X3573" s="110" t="str">
        <f t="shared" si="176"/>
        <v/>
      </c>
      <c r="Y3573" s="110" t="str">
        <f t="shared" si="183"/>
        <v/>
      </c>
      <c r="Z3573" s="109" t="s">
        <v>797</v>
      </c>
      <c r="AA3573" s="109" t="s">
        <v>802</v>
      </c>
      <c r="AB3573" s="106"/>
      <c r="AC3573" s="158"/>
      <c r="AD3573" s="160"/>
      <c r="AE3573" s="127"/>
      <c r="AF3573" s="113"/>
      <c r="AG3573" s="165" t="str">
        <f t="array" ref="AG3573">XLOOKUP(F3573,'CLV2'!A:A,'CLV2'!E:E)</f>
        <v>2.FISH AND SEAFOOD</v>
      </c>
      <c r="AH3573" s="115" t="str">
        <f t="array" ref="AH3573">XLOOKUP(F3573,'CLV2'!A:A,'CLV2'!F:F)</f>
        <v>3.FROZEN FISH AND SEAFOOD</v>
      </c>
      <c r="AI3573" s="115" t="str">
        <f t="shared" si="8"/>
        <v>Pack</v>
      </c>
      <c r="AJ3573" s="116">
        <f t="shared" si="9"/>
        <v>1</v>
      </c>
      <c r="AK3573" s="117" t="str">
        <f t="array" ref="AK3573">XLOOKUP(F3573,'GIÁ'!A:A,'GIÁ'!D:D)</f>
        <v>48011.15</v>
      </c>
      <c r="AL3573" s="118">
        <f t="shared" si="10"/>
        <v>48011.15</v>
      </c>
      <c r="AM3573" s="118">
        <f t="shared" si="11"/>
        <v>0</v>
      </c>
      <c r="AN3573" s="119">
        <f t="shared" si="12"/>
        <v>0</v>
      </c>
      <c r="AO3573" s="118">
        <f t="shared" si="13"/>
        <v>48011.15</v>
      </c>
      <c r="AP3573" s="121">
        <f t="shared" si="14"/>
        <v>0</v>
      </c>
      <c r="AQ3573" s="122"/>
      <c r="AR3573" s="119"/>
    </row>
    <row r="3574" ht="22.5" customHeight="1">
      <c r="A3574" s="89">
        <v>46233.0</v>
      </c>
      <c r="B3574" s="90">
        <v>0.4618055555555556</v>
      </c>
      <c r="C3574" s="91" t="s">
        <v>659</v>
      </c>
      <c r="D3574" s="129" t="str">
        <f t="array" ref="D3574">XLOOKUP(C3574,'DS ST'!A:A,'DS ST'!B:B)</f>
        <v>A156</v>
      </c>
      <c r="E3574" s="94" t="str">
        <f t="array" ref="E3574">XLOOKUP($F3574,'GIÁ'!$A:$A,'GIÁ'!$E:$E)</f>
        <v>ĐÔNG</v>
      </c>
      <c r="F3574" s="94">
        <v>8.936187610089E12</v>
      </c>
      <c r="G3574" s="95" t="s">
        <v>2590</v>
      </c>
      <c r="H3574" s="95" t="s">
        <v>224</v>
      </c>
      <c r="I3574" s="96">
        <v>2.0</v>
      </c>
      <c r="J3574" s="96">
        <v>0.0</v>
      </c>
      <c r="K3574" s="98">
        <f t="shared" si="4"/>
        <v>2</v>
      </c>
      <c r="L3574" s="99" t="s">
        <v>7085</v>
      </c>
      <c r="M3574" s="100" t="s">
        <v>7086</v>
      </c>
      <c r="N3574" s="101" t="str">
        <f t="shared" si="139"/>
        <v>PT1590224-T0018936187610089</v>
      </c>
      <c r="O3574" s="128"/>
      <c r="P3574" s="100"/>
      <c r="Q3574" s="103">
        <f t="shared" si="166"/>
        <v>2</v>
      </c>
      <c r="R3574" s="161"/>
      <c r="S3574" s="105"/>
      <c r="T3574" s="106"/>
      <c r="U3574" s="107" t="s">
        <v>6532</v>
      </c>
      <c r="V3574" s="108" t="s">
        <v>756</v>
      </c>
      <c r="W3574" s="109" t="s">
        <v>1908</v>
      </c>
      <c r="X3574" s="110" t="str">
        <f t="shared" si="176"/>
        <v/>
      </c>
      <c r="Y3574" s="110" t="str">
        <f t="shared" si="183"/>
        <v/>
      </c>
      <c r="Z3574" s="109" t="s">
        <v>797</v>
      </c>
      <c r="AA3574" s="109" t="s">
        <v>802</v>
      </c>
      <c r="AB3574" s="106"/>
      <c r="AC3574" s="158"/>
      <c r="AD3574" s="160"/>
      <c r="AE3574" s="127"/>
      <c r="AF3574" s="113"/>
      <c r="AG3574" s="165" t="str">
        <f t="array" ref="AG3574">XLOOKUP(F3574,'CLV2'!A:A,'CLV2'!E:E)</f>
        <v>2.FISH AND SEAFOOD</v>
      </c>
      <c r="AH3574" s="115" t="str">
        <f t="array" ref="AH3574">XLOOKUP(F3574,'CLV2'!A:A,'CLV2'!F:F)</f>
        <v>3.FROZEN FISH AND SEAFOOD</v>
      </c>
      <c r="AI3574" s="115" t="str">
        <f t="shared" si="8"/>
        <v>Pack</v>
      </c>
      <c r="AJ3574" s="116">
        <f t="shared" si="9"/>
        <v>1</v>
      </c>
      <c r="AK3574" s="117" t="str">
        <f t="array" ref="AK3574">XLOOKUP(F3574,'GIÁ'!A:A,'GIÁ'!D:D)</f>
        <v>73948.55</v>
      </c>
      <c r="AL3574" s="118">
        <f t="shared" si="10"/>
        <v>147897.1</v>
      </c>
      <c r="AM3574" s="118">
        <f t="shared" si="11"/>
        <v>0</v>
      </c>
      <c r="AN3574" s="119">
        <f t="shared" si="12"/>
        <v>0</v>
      </c>
      <c r="AO3574" s="118">
        <f t="shared" si="13"/>
        <v>147897.1</v>
      </c>
      <c r="AP3574" s="121">
        <f t="shared" si="14"/>
        <v>0</v>
      </c>
      <c r="AQ3574" s="122"/>
      <c r="AR3574" s="119"/>
    </row>
    <row r="3575" ht="22.5" customHeight="1">
      <c r="A3575" s="89">
        <v>46233.0</v>
      </c>
      <c r="B3575" s="90">
        <v>0.4618055555555556</v>
      </c>
      <c r="C3575" s="91" t="s">
        <v>659</v>
      </c>
      <c r="D3575" s="129" t="str">
        <f t="array" ref="D3575">XLOOKUP(C3575,'DS ST'!A:A,'DS ST'!B:B)</f>
        <v>A156</v>
      </c>
      <c r="E3575" s="94" t="str">
        <f t="array" ref="E3575">XLOOKUP($F3575,'GIÁ'!$A:$A,'GIÁ'!$E:$E)</f>
        <v>ĐÔNG</v>
      </c>
      <c r="F3575" s="94">
        <v>8.938535604597E12</v>
      </c>
      <c r="G3575" s="95" t="s">
        <v>3063</v>
      </c>
      <c r="H3575" s="95" t="s">
        <v>93</v>
      </c>
      <c r="I3575" s="96">
        <v>2.0</v>
      </c>
      <c r="J3575" s="96">
        <v>0.0</v>
      </c>
      <c r="K3575" s="98">
        <f t="shared" si="4"/>
        <v>2</v>
      </c>
      <c r="L3575" s="99" t="s">
        <v>7085</v>
      </c>
      <c r="M3575" s="100" t="s">
        <v>7086</v>
      </c>
      <c r="N3575" s="101" t="str">
        <f t="shared" si="139"/>
        <v>PT1590224-T0018938535604597</v>
      </c>
      <c r="O3575" s="128"/>
      <c r="P3575" s="100"/>
      <c r="Q3575" s="103">
        <f t="shared" si="166"/>
        <v>2</v>
      </c>
      <c r="R3575" s="161"/>
      <c r="S3575" s="105"/>
      <c r="T3575" s="106"/>
      <c r="U3575" s="107" t="s">
        <v>6542</v>
      </c>
      <c r="V3575" s="108" t="s">
        <v>756</v>
      </c>
      <c r="W3575" s="109" t="s">
        <v>1908</v>
      </c>
      <c r="X3575" s="110" t="str">
        <f t="shared" si="176"/>
        <v/>
      </c>
      <c r="Y3575" s="110" t="str">
        <f t="shared" si="183"/>
        <v/>
      </c>
      <c r="Z3575" s="109" t="s">
        <v>797</v>
      </c>
      <c r="AA3575" s="109" t="s">
        <v>802</v>
      </c>
      <c r="AB3575" s="106"/>
      <c r="AC3575" s="158"/>
      <c r="AD3575" s="160"/>
      <c r="AE3575" s="127"/>
      <c r="AF3575" s="113"/>
      <c r="AG3575" s="165" t="str">
        <f t="array" ref="AG3575">XLOOKUP(F3575,'CLV2'!A:A,'CLV2'!E:E)</f>
        <v>2.FISH AND SEAFOOD</v>
      </c>
      <c r="AH3575" s="115" t="str">
        <f t="array" ref="AH3575">XLOOKUP(F3575,'CLV2'!A:A,'CLV2'!F:F)</f>
        <v>3.FROZEN FISH AND SEAFOOD</v>
      </c>
      <c r="AI3575" s="115" t="str">
        <f t="shared" si="8"/>
        <v>Pack</v>
      </c>
      <c r="AJ3575" s="116">
        <f t="shared" si="9"/>
        <v>1</v>
      </c>
      <c r="AK3575" s="117" t="str">
        <f t="array" ref="AK3575">XLOOKUP(F3575,'GIÁ'!A:A,'GIÁ'!D:D)</f>
        <v>54841.46</v>
      </c>
      <c r="AL3575" s="118">
        <f t="shared" si="10"/>
        <v>109682.92</v>
      </c>
      <c r="AM3575" s="118">
        <f t="shared" si="11"/>
        <v>0</v>
      </c>
      <c r="AN3575" s="119">
        <f t="shared" si="12"/>
        <v>0</v>
      </c>
      <c r="AO3575" s="118">
        <f t="shared" si="13"/>
        <v>109682.92</v>
      </c>
      <c r="AP3575" s="121">
        <f t="shared" si="14"/>
        <v>0</v>
      </c>
      <c r="AQ3575" s="122"/>
      <c r="AR3575" s="119"/>
    </row>
    <row r="3576" ht="22.5" customHeight="1">
      <c r="A3576" s="89">
        <v>46233.0</v>
      </c>
      <c r="B3576" s="90">
        <v>0.45902777777777776</v>
      </c>
      <c r="C3576" s="91" t="s">
        <v>659</v>
      </c>
      <c r="D3576" s="129" t="str">
        <f t="array" ref="D3576">XLOOKUP(C3576,'DS ST'!A:A,'DS ST'!B:B)</f>
        <v>A156</v>
      </c>
      <c r="E3576" s="94" t="str">
        <f t="array" ref="E3576">XLOOKUP($F3576,'GIÁ'!$A:$A,'GIÁ'!$E:$E)</f>
        <v>MÁT</v>
      </c>
      <c r="F3576" s="94">
        <v>8.936009793167E12</v>
      </c>
      <c r="G3576" s="95" t="s">
        <v>2152</v>
      </c>
      <c r="H3576" s="95" t="s">
        <v>57</v>
      </c>
      <c r="I3576" s="96">
        <v>4.0</v>
      </c>
      <c r="J3576" s="96">
        <v>0.0</v>
      </c>
      <c r="K3576" s="98">
        <f t="shared" si="4"/>
        <v>4</v>
      </c>
      <c r="L3576" s="99" t="s">
        <v>7087</v>
      </c>
      <c r="M3576" s="100" t="s">
        <v>7088</v>
      </c>
      <c r="N3576" s="101" t="str">
        <f t="shared" si="139"/>
        <v>TRBA1562528936009793167</v>
      </c>
      <c r="O3576" s="128"/>
      <c r="P3576" s="100"/>
      <c r="Q3576" s="103">
        <f t="shared" si="166"/>
        <v>4</v>
      </c>
      <c r="R3576" s="161"/>
      <c r="S3576" s="105"/>
      <c r="T3576" s="106"/>
      <c r="U3576" s="107"/>
      <c r="V3576" s="108" t="s">
        <v>756</v>
      </c>
      <c r="W3576" s="109" t="s">
        <v>1312</v>
      </c>
      <c r="X3576" s="110" t="str">
        <f t="shared" si="176"/>
        <v/>
      </c>
      <c r="Y3576" s="110" t="str">
        <f t="shared" si="183"/>
        <v/>
      </c>
      <c r="Z3576" s="139" t="str">
        <f t="shared" ref="Z3576:Z3577" si="186">IF(N(Q3576)&lt;=0,"",IF(ISNUMBER(SEARCH("Thiếu kiện",V3576)),"Kho đông mát",IF(AND(N(Q3576)&gt;0,N(P3576)&gt;0,OR(ISNUMBER(SEARCH("Hình KDB",U3576)),ISNUMBER(SEARCH("Hình tele",U3576)),ISNUMBER(SEARCH("sai code",U3576)),ISNUMBER(SEARCH("ST nhận",U3576)))),"Kho đông mát",IF(AND(W3576="DC giao thiếu",OR(ISNUMBER(SEARCH("Hình KDB",U3576)),ISNUMBER(SEARCH("Hình tele",U3576)),ISNUMBER(SEARCH("sai code",U3576)))),"Kho đông mát",IF(W3576="DC giao thiếu","Chưa xác định",IF(AND(W3576="DC pick sai",OR(ISNUMBER(SEARCH("Hình KDB",U3576)),ISNUMBER(SEARCH("Hình tele",U3576)),ISNUMBER(SEARCH("sai code",U3576)),ISNUMBER(SEARCH("ST nhận",U3576)))),"Kho đông mát",IF(W3576="DC pick sai","Chưa xác định",IF(AND(W3576="Hao hụt",N(O3576)&gt;0,OR(ISNUMBER(SEARCH("Hình KDB",U3576)),ISNUMBER(SEARCH("Hình tele",U3576)),ISNUMBER(SEARCH("sai code",U3576)),ISNUMBER(SEARCH("ST nhận",U3576)))),"Kho đông mát",IF(W3576="Hao hụt","Chưa xác định",IF(OR(W3576="VT giao sai điểm",W3576="Không đạt nhiệt độ",W3576="TX giao thiếu kiện",W3576="Hàng không đạt CL"),"Kho đông mát",IF(W3576="Chưa xác định","Chưa xác định",IF(N(P3576)&gt;0,"Chưa xác định",""))))))))))))</f>
        <v>Chưa xác định</v>
      </c>
      <c r="AA3576" s="109" t="s">
        <v>5260</v>
      </c>
      <c r="AB3576" s="106"/>
      <c r="AC3576" s="158"/>
      <c r="AD3576" s="160"/>
      <c r="AE3576" s="127"/>
      <c r="AF3576" s="113"/>
      <c r="AG3576" s="165" t="str">
        <f t="array" ref="AG3576">XLOOKUP(F3576,'CLV2'!A:A,'CLV2'!E:E)</f>
        <v>2.DAIRY</v>
      </c>
      <c r="AH3576" s="115" t="str">
        <f t="array" ref="AH3576">XLOOKUP(F3576,'CLV2'!A:A,'CLV2'!F:F)</f>
        <v>3.YOGURT</v>
      </c>
      <c r="AI3576" s="115" t="str">
        <f t="shared" si="8"/>
        <v>Pack</v>
      </c>
      <c r="AJ3576" s="116">
        <f t="shared" si="9"/>
        <v>1</v>
      </c>
      <c r="AK3576" s="117" t="str">
        <f t="array" ref="AK3576">XLOOKUP(F3576,'GIÁ'!A:A,'GIÁ'!D:D)</f>
        <v>5248.68</v>
      </c>
      <c r="AL3576" s="118">
        <f t="shared" si="10"/>
        <v>20994.72</v>
      </c>
      <c r="AM3576" s="118">
        <f t="shared" si="11"/>
        <v>0</v>
      </c>
      <c r="AN3576" s="119">
        <f t="shared" si="12"/>
        <v>0</v>
      </c>
      <c r="AO3576" s="118">
        <f t="shared" si="13"/>
        <v>0</v>
      </c>
      <c r="AP3576" s="121">
        <f t="shared" si="14"/>
        <v>20994.72</v>
      </c>
      <c r="AQ3576" s="122"/>
      <c r="AR3576" s="119"/>
    </row>
    <row r="3577" ht="22.5" customHeight="1">
      <c r="A3577" s="89">
        <v>46233.0</v>
      </c>
      <c r="B3577" s="90">
        <v>0.45902777777777776</v>
      </c>
      <c r="C3577" s="91" t="s">
        <v>659</v>
      </c>
      <c r="D3577" s="129" t="str">
        <f t="array" ref="D3577">XLOOKUP(C3577,'DS ST'!A:A,'DS ST'!B:B)</f>
        <v>A156</v>
      </c>
      <c r="E3577" s="94" t="str">
        <f t="array" ref="E3577">XLOOKUP($F3577,'GIÁ'!$A:$A,'GIÁ'!$E:$E)</f>
        <v>MÁT</v>
      </c>
      <c r="F3577" s="94">
        <v>10140.0</v>
      </c>
      <c r="G3577" s="95" t="s">
        <v>74</v>
      </c>
      <c r="H3577" s="95" t="s">
        <v>75</v>
      </c>
      <c r="I3577" s="96">
        <v>1.0</v>
      </c>
      <c r="J3577" s="96">
        <v>0.0</v>
      </c>
      <c r="K3577" s="98">
        <f t="shared" si="4"/>
        <v>1</v>
      </c>
      <c r="L3577" s="99" t="s">
        <v>7087</v>
      </c>
      <c r="M3577" s="100" t="s">
        <v>7089</v>
      </c>
      <c r="N3577" s="101" t="str">
        <f t="shared" si="139"/>
        <v>TRBA156607710140</v>
      </c>
      <c r="O3577" s="128"/>
      <c r="P3577" s="100"/>
      <c r="Q3577" s="103">
        <f t="shared" si="166"/>
        <v>1</v>
      </c>
      <c r="R3577" s="161"/>
      <c r="S3577" s="105"/>
      <c r="T3577" s="106"/>
      <c r="U3577" s="107"/>
      <c r="V3577" s="108" t="s">
        <v>756</v>
      </c>
      <c r="W3577" s="109" t="s">
        <v>1312</v>
      </c>
      <c r="X3577" s="110" t="str">
        <f t="shared" si="176"/>
        <v/>
      </c>
      <c r="Y3577" s="110" t="str">
        <f t="shared" si="183"/>
        <v/>
      </c>
      <c r="Z3577" s="139" t="str">
        <f t="shared" si="186"/>
        <v>Chưa xác định</v>
      </c>
      <c r="AA3577" s="109" t="s">
        <v>5260</v>
      </c>
      <c r="AB3577" s="106"/>
      <c r="AC3577" s="158"/>
      <c r="AD3577" s="160"/>
      <c r="AE3577" s="127"/>
      <c r="AF3577" s="113"/>
      <c r="AG3577" s="165" t="str">
        <f t="array" ref="AG3577">XLOOKUP(F3577,'CLV2'!A:A,'CLV2'!E:E)</f>
        <v>2.FRUITS</v>
      </c>
      <c r="AH3577" s="115" t="str">
        <f t="array" ref="AH3577">XLOOKUP(F3577,'CLV2'!A:A,'CLV2'!F:F)</f>
        <v>3.IMPORT FRUITS</v>
      </c>
      <c r="AI3577" s="115" t="str">
        <f t="shared" si="8"/>
        <v>Pack</v>
      </c>
      <c r="AJ3577" s="116">
        <f t="shared" si="9"/>
        <v>1</v>
      </c>
      <c r="AK3577" s="117" t="str">
        <f t="array" ref="AK3577">XLOOKUP(F3577,'GIÁ'!A:A,'GIÁ'!D:D)</f>
        <v>93295.39</v>
      </c>
      <c r="AL3577" s="118">
        <f t="shared" si="10"/>
        <v>93295.39</v>
      </c>
      <c r="AM3577" s="118">
        <f t="shared" si="11"/>
        <v>0</v>
      </c>
      <c r="AN3577" s="119">
        <f t="shared" si="12"/>
        <v>0</v>
      </c>
      <c r="AO3577" s="118">
        <f t="shared" si="13"/>
        <v>0</v>
      </c>
      <c r="AP3577" s="121">
        <f t="shared" si="14"/>
        <v>93295.39</v>
      </c>
      <c r="AQ3577" s="122"/>
      <c r="AR3577" s="119"/>
    </row>
    <row r="3578" ht="22.5" customHeight="1">
      <c r="A3578" s="89">
        <v>46233.0</v>
      </c>
      <c r="B3578" s="90">
        <v>0.5013888888888889</v>
      </c>
      <c r="C3578" s="91" t="s">
        <v>679</v>
      </c>
      <c r="D3578" s="129" t="str">
        <f t="array" ref="D3578">XLOOKUP(C3578,'DS ST'!A:A,'DS ST'!B:B)</f>
        <v>A158</v>
      </c>
      <c r="E3578" s="94" t="str">
        <f t="array" ref="E3578">XLOOKUP($F3578,'GIÁ'!$A:$A,'GIÁ'!$E:$E)</f>
        <v>ĐÔNG</v>
      </c>
      <c r="F3578" s="94">
        <v>8.934717275081E12</v>
      </c>
      <c r="G3578" s="95" t="s">
        <v>1735</v>
      </c>
      <c r="H3578" s="95" t="s">
        <v>224</v>
      </c>
      <c r="I3578" s="96">
        <v>6.0</v>
      </c>
      <c r="J3578" s="96">
        <v>0.0</v>
      </c>
      <c r="K3578" s="98">
        <f t="shared" si="4"/>
        <v>6</v>
      </c>
      <c r="L3578" s="99" t="s">
        <v>7090</v>
      </c>
      <c r="M3578" s="100" t="s">
        <v>7091</v>
      </c>
      <c r="N3578" s="101" t="str">
        <f t="shared" si="139"/>
        <v>PT1590303-T0018934717275081</v>
      </c>
      <c r="O3578" s="128"/>
      <c r="P3578" s="100"/>
      <c r="Q3578" s="103">
        <f t="shared" si="166"/>
        <v>6</v>
      </c>
      <c r="R3578" s="161"/>
      <c r="S3578" s="105"/>
      <c r="T3578" s="106"/>
      <c r="U3578" s="107" t="s">
        <v>6563</v>
      </c>
      <c r="V3578" s="108" t="s">
        <v>756</v>
      </c>
      <c r="W3578" s="109" t="s">
        <v>1908</v>
      </c>
      <c r="X3578" s="110" t="str">
        <f t="shared" si="176"/>
        <v/>
      </c>
      <c r="Y3578" s="110" t="str">
        <f t="shared" si="183"/>
        <v/>
      </c>
      <c r="Z3578" s="109" t="s">
        <v>797</v>
      </c>
      <c r="AA3578" s="109" t="s">
        <v>802</v>
      </c>
      <c r="AB3578" s="106"/>
      <c r="AC3578" s="158"/>
      <c r="AD3578" s="160"/>
      <c r="AE3578" s="127"/>
      <c r="AF3578" s="113"/>
      <c r="AG3578" s="165" t="str">
        <f t="array" ref="AG3578">XLOOKUP(F3578,'CLV2'!A:A,'CLV2'!E:E)</f>
        <v>2.FROZEN FOODS</v>
      </c>
      <c r="AH3578" s="115" t="str">
        <f t="array" ref="AH3578">XLOOKUP(F3578,'CLV2'!A:A,'CLV2'!F:F)</f>
        <v>3.DUMPLINGS</v>
      </c>
      <c r="AI3578" s="115" t="str">
        <f t="shared" si="8"/>
        <v>Pack</v>
      </c>
      <c r="AJ3578" s="116">
        <f t="shared" si="9"/>
        <v>1</v>
      </c>
      <c r="AK3578" s="117" t="str">
        <f t="array" ref="AK3578">XLOOKUP(F3578,'GIÁ'!A:A,'GIÁ'!D:D)</f>
        <v>42036.39</v>
      </c>
      <c r="AL3578" s="118">
        <f t="shared" si="10"/>
        <v>252218.34</v>
      </c>
      <c r="AM3578" s="118">
        <f t="shared" si="11"/>
        <v>0</v>
      </c>
      <c r="AN3578" s="119">
        <f t="shared" si="12"/>
        <v>0</v>
      </c>
      <c r="AO3578" s="118">
        <f t="shared" si="13"/>
        <v>252218.34</v>
      </c>
      <c r="AP3578" s="121">
        <f t="shared" si="14"/>
        <v>0</v>
      </c>
      <c r="AQ3578" s="122"/>
      <c r="AR3578" s="119"/>
    </row>
    <row r="3579" ht="22.5" customHeight="1">
      <c r="A3579" s="89">
        <v>46233.0</v>
      </c>
      <c r="B3579" s="90">
        <v>0.5013888888888889</v>
      </c>
      <c r="C3579" s="91" t="s">
        <v>679</v>
      </c>
      <c r="D3579" s="129" t="str">
        <f t="array" ref="D3579">XLOOKUP(C3579,'DS ST'!A:A,'DS ST'!B:B)</f>
        <v>A158</v>
      </c>
      <c r="E3579" s="94" t="str">
        <f t="array" ref="E3579">XLOOKUP($F3579,'GIÁ'!$A:$A,'GIÁ'!$E:$E)</f>
        <v>ĐÔNG</v>
      </c>
      <c r="F3579" s="94">
        <v>8.938555386725E12</v>
      </c>
      <c r="G3579" s="95" t="s">
        <v>3156</v>
      </c>
      <c r="H3579" s="95" t="s">
        <v>224</v>
      </c>
      <c r="I3579" s="96">
        <v>2.0</v>
      </c>
      <c r="J3579" s="96">
        <v>0.0</v>
      </c>
      <c r="K3579" s="98">
        <f t="shared" si="4"/>
        <v>2</v>
      </c>
      <c r="L3579" s="99" t="s">
        <v>7090</v>
      </c>
      <c r="M3579" s="100" t="s">
        <v>7091</v>
      </c>
      <c r="N3579" s="101" t="str">
        <f t="shared" si="139"/>
        <v>PT1590303-T0018938555386725</v>
      </c>
      <c r="O3579" s="128"/>
      <c r="P3579" s="100"/>
      <c r="Q3579" s="103">
        <f t="shared" si="166"/>
        <v>2</v>
      </c>
      <c r="R3579" s="161"/>
      <c r="S3579" s="105"/>
      <c r="T3579" s="106"/>
      <c r="U3579" s="107" t="s">
        <v>6596</v>
      </c>
      <c r="V3579" s="108" t="s">
        <v>756</v>
      </c>
      <c r="W3579" s="109" t="s">
        <v>1908</v>
      </c>
      <c r="X3579" s="110" t="str">
        <f t="shared" si="176"/>
        <v/>
      </c>
      <c r="Y3579" s="110" t="str">
        <f t="shared" si="183"/>
        <v/>
      </c>
      <c r="Z3579" s="109" t="s">
        <v>797</v>
      </c>
      <c r="AA3579" s="109" t="s">
        <v>802</v>
      </c>
      <c r="AB3579" s="106"/>
      <c r="AC3579" s="158"/>
      <c r="AD3579" s="160"/>
      <c r="AE3579" s="127"/>
      <c r="AF3579" s="113"/>
      <c r="AG3579" s="165" t="str">
        <f t="array" ref="AG3579">XLOOKUP(F3579,'CLV2'!A:A,'CLV2'!E:E)</f>
        <v>2.FROZEN FOODS</v>
      </c>
      <c r="AH3579" s="115" t="str">
        <f t="array" ref="AH3579">XLOOKUP(F3579,'CLV2'!A:A,'CLV2'!F:F)</f>
        <v>3.PASTRY AND DESSERTS</v>
      </c>
      <c r="AI3579" s="115" t="str">
        <f t="shared" si="8"/>
        <v>Pack</v>
      </c>
      <c r="AJ3579" s="116">
        <f t="shared" si="9"/>
        <v>1</v>
      </c>
      <c r="AK3579" s="117" t="str">
        <f t="array" ref="AK3579">XLOOKUP(F3579,'GIÁ'!A:A,'GIÁ'!D:D)</f>
        <v>26016.14</v>
      </c>
      <c r="AL3579" s="118">
        <f t="shared" si="10"/>
        <v>52032.28</v>
      </c>
      <c r="AM3579" s="118">
        <f t="shared" si="11"/>
        <v>0</v>
      </c>
      <c r="AN3579" s="119">
        <f t="shared" si="12"/>
        <v>0</v>
      </c>
      <c r="AO3579" s="118">
        <f t="shared" si="13"/>
        <v>52032.28</v>
      </c>
      <c r="AP3579" s="121">
        <f t="shared" si="14"/>
        <v>0</v>
      </c>
      <c r="AQ3579" s="122"/>
      <c r="AR3579" s="119"/>
    </row>
    <row r="3580" ht="22.5" customHeight="1">
      <c r="A3580" s="89">
        <v>46233.0</v>
      </c>
      <c r="B3580" s="90">
        <v>0.5013888888888889</v>
      </c>
      <c r="C3580" s="91" t="s">
        <v>679</v>
      </c>
      <c r="D3580" s="129" t="str">
        <f t="array" ref="D3580">XLOOKUP(C3580,'DS ST'!A:A,'DS ST'!B:B)</f>
        <v>A158</v>
      </c>
      <c r="E3580" s="94" t="str">
        <f t="array" ref="E3580">XLOOKUP($F3580,'GIÁ'!$A:$A,'GIÁ'!$E:$E)</f>
        <v>ĐÔNG</v>
      </c>
      <c r="F3580" s="94">
        <v>8.935101607211E12</v>
      </c>
      <c r="G3580" s="95" t="s">
        <v>1879</v>
      </c>
      <c r="H3580" s="95" t="s">
        <v>224</v>
      </c>
      <c r="I3580" s="96">
        <v>2.0</v>
      </c>
      <c r="J3580" s="96">
        <v>0.0</v>
      </c>
      <c r="K3580" s="98">
        <f t="shared" si="4"/>
        <v>2</v>
      </c>
      <c r="L3580" s="99" t="s">
        <v>7090</v>
      </c>
      <c r="M3580" s="100" t="s">
        <v>7091</v>
      </c>
      <c r="N3580" s="101" t="str">
        <f t="shared" si="139"/>
        <v>PT1590303-T0018935101607211</v>
      </c>
      <c r="O3580" s="128"/>
      <c r="P3580" s="100"/>
      <c r="Q3580" s="103">
        <f t="shared" si="166"/>
        <v>2</v>
      </c>
      <c r="R3580" s="161"/>
      <c r="S3580" s="105"/>
      <c r="T3580" s="106"/>
      <c r="U3580" s="107" t="s">
        <v>6523</v>
      </c>
      <c r="V3580" s="108" t="s">
        <v>756</v>
      </c>
      <c r="W3580" s="109" t="s">
        <v>1908</v>
      </c>
      <c r="X3580" s="110" t="str">
        <f t="shared" si="176"/>
        <v/>
      </c>
      <c r="Y3580" s="110" t="str">
        <f t="shared" si="183"/>
        <v/>
      </c>
      <c r="Z3580" s="109" t="s">
        <v>797</v>
      </c>
      <c r="AA3580" s="109" t="s">
        <v>802</v>
      </c>
      <c r="AB3580" s="106"/>
      <c r="AC3580" s="158"/>
      <c r="AD3580" s="160"/>
      <c r="AE3580" s="127"/>
      <c r="AF3580" s="113"/>
      <c r="AG3580" s="165" t="str">
        <f t="array" ref="AG3580">XLOOKUP(F3580,'CLV2'!A:A,'CLV2'!E:E)</f>
        <v>2.FROZEN FOODS</v>
      </c>
      <c r="AH3580" s="115" t="str">
        <f t="array" ref="AH3580">XLOOKUP(F3580,'CLV2'!A:A,'CLV2'!F:F)</f>
        <v>3.DUMPLINGS</v>
      </c>
      <c r="AI3580" s="115" t="str">
        <f t="shared" si="8"/>
        <v>Pack</v>
      </c>
      <c r="AJ3580" s="116">
        <f t="shared" si="9"/>
        <v>1</v>
      </c>
      <c r="AK3580" s="117" t="str">
        <f t="array" ref="AK3580">XLOOKUP(F3580,'GIÁ'!A:A,'GIÁ'!D:D)</f>
        <v>22033.98</v>
      </c>
      <c r="AL3580" s="118">
        <f t="shared" si="10"/>
        <v>44067.96</v>
      </c>
      <c r="AM3580" s="118">
        <f t="shared" si="11"/>
        <v>0</v>
      </c>
      <c r="AN3580" s="119">
        <f t="shared" si="12"/>
        <v>0</v>
      </c>
      <c r="AO3580" s="118">
        <f t="shared" si="13"/>
        <v>44067.96</v>
      </c>
      <c r="AP3580" s="121">
        <f t="shared" si="14"/>
        <v>0</v>
      </c>
      <c r="AQ3580" s="122"/>
      <c r="AR3580" s="119"/>
    </row>
    <row r="3581" ht="22.5" customHeight="1">
      <c r="A3581" s="89">
        <v>46233.0</v>
      </c>
      <c r="B3581" s="90">
        <v>0.5013888888888889</v>
      </c>
      <c r="C3581" s="91" t="s">
        <v>679</v>
      </c>
      <c r="D3581" s="129" t="str">
        <f t="array" ref="D3581">XLOOKUP(C3581,'DS ST'!A:A,'DS ST'!B:B)</f>
        <v>A158</v>
      </c>
      <c r="E3581" s="94" t="str">
        <f t="array" ref="E3581">XLOOKUP($F3581,'GIÁ'!$A:$A,'GIÁ'!$E:$E)</f>
        <v>ĐÔNG</v>
      </c>
      <c r="F3581" s="94">
        <v>8.936077110187E12</v>
      </c>
      <c r="G3581" s="95" t="s">
        <v>2335</v>
      </c>
      <c r="H3581" s="95" t="s">
        <v>224</v>
      </c>
      <c r="I3581" s="96">
        <v>6.0</v>
      </c>
      <c r="J3581" s="96">
        <v>0.0</v>
      </c>
      <c r="K3581" s="98">
        <f t="shared" si="4"/>
        <v>6</v>
      </c>
      <c r="L3581" s="99" t="s">
        <v>7090</v>
      </c>
      <c r="M3581" s="100" t="s">
        <v>7091</v>
      </c>
      <c r="N3581" s="101" t="str">
        <f t="shared" si="139"/>
        <v>PT1590303-T0018936077110187</v>
      </c>
      <c r="O3581" s="128"/>
      <c r="P3581" s="100"/>
      <c r="Q3581" s="103">
        <f t="shared" si="166"/>
        <v>6</v>
      </c>
      <c r="R3581" s="161"/>
      <c r="S3581" s="105"/>
      <c r="T3581" s="106"/>
      <c r="U3581" s="107" t="s">
        <v>6565</v>
      </c>
      <c r="V3581" s="108" t="s">
        <v>756</v>
      </c>
      <c r="W3581" s="109" t="s">
        <v>1908</v>
      </c>
      <c r="X3581" s="110" t="str">
        <f t="shared" si="176"/>
        <v/>
      </c>
      <c r="Y3581" s="110" t="str">
        <f t="shared" si="183"/>
        <v/>
      </c>
      <c r="Z3581" s="109" t="s">
        <v>797</v>
      </c>
      <c r="AA3581" s="109" t="s">
        <v>802</v>
      </c>
      <c r="AB3581" s="106"/>
      <c r="AC3581" s="158"/>
      <c r="AD3581" s="160"/>
      <c r="AE3581" s="127"/>
      <c r="AF3581" s="113"/>
      <c r="AG3581" s="165" t="str">
        <f t="array" ref="AG3581">XLOOKUP(F3581,'CLV2'!A:A,'CLV2'!E:E)</f>
        <v>2.FROZEN FOODS</v>
      </c>
      <c r="AH3581" s="115" t="str">
        <f t="array" ref="AH3581">XLOOKUP(F3581,'CLV2'!A:A,'CLV2'!F:F)</f>
        <v>3.DUMPLINGS</v>
      </c>
      <c r="AI3581" s="115" t="str">
        <f t="shared" si="8"/>
        <v>Pack</v>
      </c>
      <c r="AJ3581" s="116">
        <f t="shared" si="9"/>
        <v>1</v>
      </c>
      <c r="AK3581" s="117" t="str">
        <f t="array" ref="AK3581">XLOOKUP(F3581,'GIÁ'!A:A,'GIÁ'!D:D)</f>
        <v>28137.41</v>
      </c>
      <c r="AL3581" s="118">
        <f t="shared" si="10"/>
        <v>168824.46</v>
      </c>
      <c r="AM3581" s="118">
        <f t="shared" si="11"/>
        <v>0</v>
      </c>
      <c r="AN3581" s="119">
        <f t="shared" si="12"/>
        <v>0</v>
      </c>
      <c r="AO3581" s="118">
        <f t="shared" si="13"/>
        <v>168824.46</v>
      </c>
      <c r="AP3581" s="121">
        <f t="shared" si="14"/>
        <v>0</v>
      </c>
      <c r="AQ3581" s="122"/>
      <c r="AR3581" s="119"/>
    </row>
    <row r="3582" ht="22.5" customHeight="1">
      <c r="A3582" s="89">
        <v>46233.0</v>
      </c>
      <c r="B3582" s="90">
        <v>0.5013888888888889</v>
      </c>
      <c r="C3582" s="91" t="s">
        <v>679</v>
      </c>
      <c r="D3582" s="129" t="str">
        <f t="array" ref="D3582">XLOOKUP(C3582,'DS ST'!A:A,'DS ST'!B:B)</f>
        <v>A158</v>
      </c>
      <c r="E3582" s="94" t="str">
        <f t="array" ref="E3582">XLOOKUP($F3582,'GIÁ'!$A:$A,'GIÁ'!$E:$E)</f>
        <v>ĐÔNG</v>
      </c>
      <c r="F3582" s="94">
        <v>8.935297103726E12</v>
      </c>
      <c r="G3582" s="95" t="s">
        <v>2028</v>
      </c>
      <c r="H3582" s="95" t="s">
        <v>224</v>
      </c>
      <c r="I3582" s="96">
        <v>4.0</v>
      </c>
      <c r="J3582" s="96">
        <v>0.0</v>
      </c>
      <c r="K3582" s="98">
        <f t="shared" si="4"/>
        <v>4</v>
      </c>
      <c r="L3582" s="99" t="s">
        <v>7090</v>
      </c>
      <c r="M3582" s="100" t="s">
        <v>7091</v>
      </c>
      <c r="N3582" s="101" t="str">
        <f t="shared" si="139"/>
        <v>PT1590303-T0018935297103726</v>
      </c>
      <c r="O3582" s="128"/>
      <c r="P3582" s="100"/>
      <c r="Q3582" s="103">
        <f t="shared" si="166"/>
        <v>4</v>
      </c>
      <c r="R3582" s="161"/>
      <c r="S3582" s="105"/>
      <c r="T3582" s="106"/>
      <c r="U3582" s="107" t="s">
        <v>6526</v>
      </c>
      <c r="V3582" s="108" t="s">
        <v>756</v>
      </c>
      <c r="W3582" s="109" t="s">
        <v>1908</v>
      </c>
      <c r="X3582" s="110" t="str">
        <f t="shared" si="176"/>
        <v/>
      </c>
      <c r="Y3582" s="110" t="str">
        <f t="shared" si="183"/>
        <v/>
      </c>
      <c r="Z3582" s="109" t="s">
        <v>797</v>
      </c>
      <c r="AA3582" s="109" t="s">
        <v>802</v>
      </c>
      <c r="AB3582" s="106"/>
      <c r="AC3582" s="158"/>
      <c r="AD3582" s="160"/>
      <c r="AE3582" s="127"/>
      <c r="AF3582" s="113"/>
      <c r="AG3582" s="165" t="str">
        <f t="array" ref="AG3582">XLOOKUP(F3582,'CLV2'!A:A,'CLV2'!E:E)</f>
        <v>2.FROZEN FOODS</v>
      </c>
      <c r="AH3582" s="115" t="str">
        <f t="array" ref="AH3582">XLOOKUP(F3582,'CLV2'!A:A,'CLV2'!F:F)</f>
        <v>3.PIZZA - READY MEALS</v>
      </c>
      <c r="AI3582" s="115" t="str">
        <f t="shared" si="8"/>
        <v>Pack</v>
      </c>
      <c r="AJ3582" s="116">
        <f t="shared" si="9"/>
        <v>1</v>
      </c>
      <c r="AK3582" s="117" t="str">
        <f t="array" ref="AK3582">XLOOKUP(F3582,'GIÁ'!A:A,'GIÁ'!D:D)</f>
        <v>61056.95</v>
      </c>
      <c r="AL3582" s="118">
        <f t="shared" si="10"/>
        <v>244227.8</v>
      </c>
      <c r="AM3582" s="118">
        <f t="shared" si="11"/>
        <v>0</v>
      </c>
      <c r="AN3582" s="119">
        <f t="shared" si="12"/>
        <v>0</v>
      </c>
      <c r="AO3582" s="118">
        <f t="shared" si="13"/>
        <v>244227.8</v>
      </c>
      <c r="AP3582" s="121">
        <f t="shared" si="14"/>
        <v>0</v>
      </c>
      <c r="AQ3582" s="122"/>
      <c r="AR3582" s="119"/>
    </row>
    <row r="3583" ht="22.5" customHeight="1">
      <c r="A3583" s="89">
        <v>46233.0</v>
      </c>
      <c r="B3583" s="90">
        <v>0.5013888888888889</v>
      </c>
      <c r="C3583" s="91" t="s">
        <v>679</v>
      </c>
      <c r="D3583" s="129" t="str">
        <f t="array" ref="D3583">XLOOKUP(C3583,'DS ST'!A:A,'DS ST'!B:B)</f>
        <v>A158</v>
      </c>
      <c r="E3583" s="94" t="str">
        <f t="array" ref="E3583">XLOOKUP($F3583,'GIÁ'!$A:$A,'GIÁ'!$E:$E)</f>
        <v>ĐÔNG</v>
      </c>
      <c r="F3583" s="94">
        <v>8.935319711311E12</v>
      </c>
      <c r="G3583" s="95" t="s">
        <v>2061</v>
      </c>
      <c r="H3583" s="95" t="s">
        <v>224</v>
      </c>
      <c r="I3583" s="96">
        <v>2.0</v>
      </c>
      <c r="J3583" s="96">
        <v>0.0</v>
      </c>
      <c r="K3583" s="98">
        <f t="shared" si="4"/>
        <v>2</v>
      </c>
      <c r="L3583" s="99" t="s">
        <v>7090</v>
      </c>
      <c r="M3583" s="100" t="s">
        <v>7091</v>
      </c>
      <c r="N3583" s="101" t="str">
        <f t="shared" si="139"/>
        <v>PT1590303-T0018935319711311</v>
      </c>
      <c r="O3583" s="128"/>
      <c r="P3583" s="100"/>
      <c r="Q3583" s="103">
        <f t="shared" si="166"/>
        <v>2</v>
      </c>
      <c r="R3583" s="161"/>
      <c r="S3583" s="105"/>
      <c r="T3583" s="106"/>
      <c r="U3583" s="107" t="s">
        <v>6529</v>
      </c>
      <c r="V3583" s="108" t="s">
        <v>756</v>
      </c>
      <c r="W3583" s="109" t="s">
        <v>1908</v>
      </c>
      <c r="X3583" s="110" t="str">
        <f t="shared" si="176"/>
        <v/>
      </c>
      <c r="Y3583" s="110" t="str">
        <f t="shared" si="183"/>
        <v/>
      </c>
      <c r="Z3583" s="109" t="s">
        <v>797</v>
      </c>
      <c r="AA3583" s="109" t="s">
        <v>802</v>
      </c>
      <c r="AB3583" s="106"/>
      <c r="AC3583" s="158"/>
      <c r="AD3583" s="160"/>
      <c r="AE3583" s="127"/>
      <c r="AF3583" s="113"/>
      <c r="AG3583" s="165" t="str">
        <f t="array" ref="AG3583">XLOOKUP(F3583,'CLV2'!A:A,'CLV2'!E:E)</f>
        <v>2.FROZEN FOODS</v>
      </c>
      <c r="AH3583" s="115" t="str">
        <f t="array" ref="AH3583">XLOOKUP(F3583,'CLV2'!A:A,'CLV2'!F:F)</f>
        <v>3.HOTPOT AND FRIED</v>
      </c>
      <c r="AI3583" s="115" t="str">
        <f t="shared" si="8"/>
        <v>Pack</v>
      </c>
      <c r="AJ3583" s="116">
        <f t="shared" si="9"/>
        <v>1</v>
      </c>
      <c r="AK3583" s="117" t="str">
        <f t="array" ref="AK3583">XLOOKUP(F3583,'GIÁ'!A:A,'GIÁ'!D:D)</f>
        <v>30542.46</v>
      </c>
      <c r="AL3583" s="118">
        <f t="shared" si="10"/>
        <v>61084.92</v>
      </c>
      <c r="AM3583" s="118">
        <f t="shared" si="11"/>
        <v>0</v>
      </c>
      <c r="AN3583" s="119">
        <f t="shared" si="12"/>
        <v>0</v>
      </c>
      <c r="AO3583" s="118">
        <f t="shared" si="13"/>
        <v>61084.92</v>
      </c>
      <c r="AP3583" s="121">
        <f t="shared" si="14"/>
        <v>0</v>
      </c>
      <c r="AQ3583" s="122"/>
      <c r="AR3583" s="119"/>
    </row>
    <row r="3584" ht="22.5" customHeight="1">
      <c r="A3584" s="89">
        <v>46233.0</v>
      </c>
      <c r="B3584" s="90">
        <v>0.5013888888888889</v>
      </c>
      <c r="C3584" s="91" t="s">
        <v>679</v>
      </c>
      <c r="D3584" s="129" t="str">
        <f t="array" ref="D3584">XLOOKUP(C3584,'DS ST'!A:A,'DS ST'!B:B)</f>
        <v>A158</v>
      </c>
      <c r="E3584" s="94" t="str">
        <f t="array" ref="E3584">XLOOKUP($F3584,'GIÁ'!$A:$A,'GIÁ'!$E:$E)</f>
        <v>ĐÔNG</v>
      </c>
      <c r="F3584" s="94">
        <v>8.93607627967E12</v>
      </c>
      <c r="G3584" s="95" t="s">
        <v>2317</v>
      </c>
      <c r="H3584" s="95" t="s">
        <v>224</v>
      </c>
      <c r="I3584" s="96">
        <v>6.0</v>
      </c>
      <c r="J3584" s="96">
        <v>0.0</v>
      </c>
      <c r="K3584" s="98">
        <f t="shared" si="4"/>
        <v>6</v>
      </c>
      <c r="L3584" s="99" t="s">
        <v>7090</v>
      </c>
      <c r="M3584" s="100" t="s">
        <v>7091</v>
      </c>
      <c r="N3584" s="101" t="str">
        <f t="shared" si="139"/>
        <v>PT1590303-T0018936076279670</v>
      </c>
      <c r="O3584" s="128"/>
      <c r="P3584" s="100"/>
      <c r="Q3584" s="103">
        <f t="shared" si="166"/>
        <v>6</v>
      </c>
      <c r="R3584" s="161"/>
      <c r="S3584" s="105"/>
      <c r="T3584" s="106"/>
      <c r="U3584" s="107" t="s">
        <v>6530</v>
      </c>
      <c r="V3584" s="108" t="s">
        <v>756</v>
      </c>
      <c r="W3584" s="109" t="s">
        <v>1908</v>
      </c>
      <c r="X3584" s="110" t="str">
        <f t="shared" si="176"/>
        <v/>
      </c>
      <c r="Y3584" s="110" t="str">
        <f t="shared" si="183"/>
        <v/>
      </c>
      <c r="Z3584" s="109" t="s">
        <v>797</v>
      </c>
      <c r="AA3584" s="109" t="s">
        <v>802</v>
      </c>
      <c r="AB3584" s="106"/>
      <c r="AC3584" s="158"/>
      <c r="AD3584" s="160"/>
      <c r="AE3584" s="127"/>
      <c r="AF3584" s="113"/>
      <c r="AG3584" s="165" t="str">
        <f t="array" ref="AG3584">XLOOKUP(F3584,'CLV2'!A:A,'CLV2'!E:E)</f>
        <v>2.FROZEN FOODS</v>
      </c>
      <c r="AH3584" s="115" t="str">
        <f t="array" ref="AH3584">XLOOKUP(F3584,'CLV2'!A:A,'CLV2'!F:F)</f>
        <v>3.PASTRY AND DESSERTS</v>
      </c>
      <c r="AI3584" s="115" t="str">
        <f t="shared" si="8"/>
        <v>Pack</v>
      </c>
      <c r="AJ3584" s="116">
        <f t="shared" si="9"/>
        <v>1</v>
      </c>
      <c r="AK3584" s="117" t="str">
        <f t="array" ref="AK3584">XLOOKUP(F3584,'GIÁ'!A:A,'GIÁ'!D:D)</f>
        <v>26872.96</v>
      </c>
      <c r="AL3584" s="118">
        <f t="shared" si="10"/>
        <v>161237.76</v>
      </c>
      <c r="AM3584" s="118">
        <f t="shared" si="11"/>
        <v>0</v>
      </c>
      <c r="AN3584" s="119">
        <f t="shared" si="12"/>
        <v>0</v>
      </c>
      <c r="AO3584" s="118">
        <f t="shared" si="13"/>
        <v>161237.76</v>
      </c>
      <c r="AP3584" s="121">
        <f t="shared" si="14"/>
        <v>0</v>
      </c>
      <c r="AQ3584" s="122"/>
      <c r="AR3584" s="119"/>
    </row>
    <row r="3585" ht="22.5" customHeight="1">
      <c r="A3585" s="89">
        <v>46233.0</v>
      </c>
      <c r="B3585" s="90">
        <v>0.5013888888888889</v>
      </c>
      <c r="C3585" s="91" t="s">
        <v>679</v>
      </c>
      <c r="D3585" s="129" t="str">
        <f t="array" ref="D3585">XLOOKUP(C3585,'DS ST'!A:A,'DS ST'!B:B)</f>
        <v>A158</v>
      </c>
      <c r="E3585" s="94" t="str">
        <f t="array" ref="E3585">XLOOKUP($F3585,'GIÁ'!$A:$A,'GIÁ'!$E:$E)</f>
        <v>ĐÔNG</v>
      </c>
      <c r="F3585" s="94">
        <v>8.934717261336E12</v>
      </c>
      <c r="G3585" s="95" t="s">
        <v>1710</v>
      </c>
      <c r="H3585" s="95" t="s">
        <v>224</v>
      </c>
      <c r="I3585" s="96">
        <v>4.0</v>
      </c>
      <c r="J3585" s="96">
        <v>0.0</v>
      </c>
      <c r="K3585" s="98">
        <f t="shared" si="4"/>
        <v>4</v>
      </c>
      <c r="L3585" s="99" t="s">
        <v>7090</v>
      </c>
      <c r="M3585" s="100" t="s">
        <v>7091</v>
      </c>
      <c r="N3585" s="101" t="str">
        <f t="shared" si="139"/>
        <v>PT1590303-T0018934717261336</v>
      </c>
      <c r="O3585" s="128"/>
      <c r="P3585" s="100"/>
      <c r="Q3585" s="103">
        <f t="shared" si="166"/>
        <v>4</v>
      </c>
      <c r="R3585" s="161"/>
      <c r="S3585" s="105"/>
      <c r="T3585" s="106"/>
      <c r="U3585" s="107" t="s">
        <v>6677</v>
      </c>
      <c r="V3585" s="108" t="s">
        <v>756</v>
      </c>
      <c r="W3585" s="109" t="s">
        <v>1908</v>
      </c>
      <c r="X3585" s="110" t="str">
        <f t="shared" si="176"/>
        <v/>
      </c>
      <c r="Y3585" s="110" t="str">
        <f t="shared" si="183"/>
        <v/>
      </c>
      <c r="Z3585" s="109" t="s">
        <v>797</v>
      </c>
      <c r="AA3585" s="109" t="s">
        <v>802</v>
      </c>
      <c r="AB3585" s="106"/>
      <c r="AC3585" s="158"/>
      <c r="AD3585" s="160"/>
      <c r="AE3585" s="127"/>
      <c r="AF3585" s="113"/>
      <c r="AG3585" s="165" t="str">
        <f t="array" ref="AG3585">XLOOKUP(F3585,'CLV2'!A:A,'CLV2'!E:E)</f>
        <v>2.FROZEN FOODS</v>
      </c>
      <c r="AH3585" s="115" t="str">
        <f t="array" ref="AH3585">XLOOKUP(F3585,'CLV2'!A:A,'CLV2'!F:F)</f>
        <v>3.HOTPOT AND FRIED</v>
      </c>
      <c r="AI3585" s="115" t="str">
        <f t="shared" si="8"/>
        <v>Pack</v>
      </c>
      <c r="AJ3585" s="116">
        <f t="shared" si="9"/>
        <v>1</v>
      </c>
      <c r="AK3585" s="117" t="str">
        <f t="array" ref="AK3585">XLOOKUP(F3585,'GIÁ'!A:A,'GIÁ'!D:D)</f>
        <v>46253.48</v>
      </c>
      <c r="AL3585" s="118">
        <f t="shared" si="10"/>
        <v>185013.92</v>
      </c>
      <c r="AM3585" s="118">
        <f t="shared" si="11"/>
        <v>0</v>
      </c>
      <c r="AN3585" s="119">
        <f t="shared" si="12"/>
        <v>0</v>
      </c>
      <c r="AO3585" s="118">
        <f t="shared" si="13"/>
        <v>185013.92</v>
      </c>
      <c r="AP3585" s="121">
        <f t="shared" si="14"/>
        <v>0</v>
      </c>
      <c r="AQ3585" s="122"/>
      <c r="AR3585" s="119"/>
    </row>
    <row r="3586" ht="22.5" customHeight="1">
      <c r="A3586" s="89">
        <v>46233.0</v>
      </c>
      <c r="B3586" s="90">
        <v>0.5013888888888889</v>
      </c>
      <c r="C3586" s="91" t="s">
        <v>679</v>
      </c>
      <c r="D3586" s="129" t="str">
        <f t="array" ref="D3586">XLOOKUP(C3586,'DS ST'!A:A,'DS ST'!B:B)</f>
        <v>A158</v>
      </c>
      <c r="E3586" s="94" t="str">
        <f t="array" ref="E3586">XLOOKUP($F3586,'GIÁ'!$A:$A,'GIÁ'!$E:$E)</f>
        <v>ĐÔNG</v>
      </c>
      <c r="F3586" s="94">
        <v>8.934717264474E12</v>
      </c>
      <c r="G3586" s="95" t="s">
        <v>1717</v>
      </c>
      <c r="H3586" s="95" t="s">
        <v>224</v>
      </c>
      <c r="I3586" s="96">
        <v>6.0</v>
      </c>
      <c r="J3586" s="96">
        <v>0.0</v>
      </c>
      <c r="K3586" s="98">
        <f t="shared" si="4"/>
        <v>6</v>
      </c>
      <c r="L3586" s="99" t="s">
        <v>7090</v>
      </c>
      <c r="M3586" s="100" t="s">
        <v>7091</v>
      </c>
      <c r="N3586" s="101" t="str">
        <f t="shared" si="139"/>
        <v>PT1590303-T0018934717264474</v>
      </c>
      <c r="O3586" s="128"/>
      <c r="P3586" s="100"/>
      <c r="Q3586" s="103">
        <f t="shared" si="166"/>
        <v>6</v>
      </c>
      <c r="R3586" s="161"/>
      <c r="S3586" s="105"/>
      <c r="T3586" s="106"/>
      <c r="U3586" s="107" t="s">
        <v>6567</v>
      </c>
      <c r="V3586" s="108" t="s">
        <v>756</v>
      </c>
      <c r="W3586" s="109" t="s">
        <v>1908</v>
      </c>
      <c r="X3586" s="110" t="str">
        <f t="shared" si="176"/>
        <v/>
      </c>
      <c r="Y3586" s="110" t="str">
        <f t="shared" si="183"/>
        <v/>
      </c>
      <c r="Z3586" s="109" t="s">
        <v>797</v>
      </c>
      <c r="AA3586" s="109" t="s">
        <v>802</v>
      </c>
      <c r="AB3586" s="106"/>
      <c r="AC3586" s="158"/>
      <c r="AD3586" s="160"/>
      <c r="AE3586" s="127"/>
      <c r="AF3586" s="113"/>
      <c r="AG3586" s="165" t="str">
        <f t="array" ref="AG3586">XLOOKUP(F3586,'CLV2'!A:A,'CLV2'!E:E)</f>
        <v>2.FROZEN FOODS</v>
      </c>
      <c r="AH3586" s="115" t="str">
        <f t="array" ref="AH3586">XLOOKUP(F3586,'CLV2'!A:A,'CLV2'!F:F)</f>
        <v>3.HOTPOT AND FRIED</v>
      </c>
      <c r="AI3586" s="115" t="str">
        <f t="shared" si="8"/>
        <v>Pack</v>
      </c>
      <c r="AJ3586" s="116">
        <f t="shared" si="9"/>
        <v>1</v>
      </c>
      <c r="AK3586" s="117" t="str">
        <f t="array" ref="AK3586">XLOOKUP(F3586,'GIÁ'!A:A,'GIÁ'!D:D)</f>
        <v>45233.68</v>
      </c>
      <c r="AL3586" s="118">
        <f t="shared" si="10"/>
        <v>271402.08</v>
      </c>
      <c r="AM3586" s="118">
        <f t="shared" si="11"/>
        <v>0</v>
      </c>
      <c r="AN3586" s="119">
        <f t="shared" si="12"/>
        <v>0</v>
      </c>
      <c r="AO3586" s="118">
        <f t="shared" si="13"/>
        <v>271402.08</v>
      </c>
      <c r="AP3586" s="121">
        <f t="shared" si="14"/>
        <v>0</v>
      </c>
      <c r="AQ3586" s="122"/>
      <c r="AR3586" s="119"/>
    </row>
    <row r="3587" ht="22.5" customHeight="1">
      <c r="A3587" s="89">
        <v>46233.0</v>
      </c>
      <c r="B3587" s="90">
        <v>0.5013888888888889</v>
      </c>
      <c r="C3587" s="91" t="s">
        <v>679</v>
      </c>
      <c r="D3587" s="129" t="str">
        <f t="array" ref="D3587">XLOOKUP(C3587,'DS ST'!A:A,'DS ST'!B:B)</f>
        <v>A158</v>
      </c>
      <c r="E3587" s="94" t="str">
        <f t="array" ref="E3587">XLOOKUP($F3587,'GIÁ'!$A:$A,'GIÁ'!$E:$E)</f>
        <v>ĐÔNG</v>
      </c>
      <c r="F3587" s="94">
        <v>8.936220300274E12</v>
      </c>
      <c r="G3587" s="95" t="s">
        <v>2705</v>
      </c>
      <c r="H3587" s="95" t="s">
        <v>224</v>
      </c>
      <c r="I3587" s="96">
        <v>6.0</v>
      </c>
      <c r="J3587" s="96">
        <v>0.0</v>
      </c>
      <c r="K3587" s="98">
        <f t="shared" si="4"/>
        <v>6</v>
      </c>
      <c r="L3587" s="99" t="s">
        <v>7090</v>
      </c>
      <c r="M3587" s="100" t="s">
        <v>7091</v>
      </c>
      <c r="N3587" s="101" t="str">
        <f t="shared" si="139"/>
        <v>PT1590303-T0018936220300274</v>
      </c>
      <c r="O3587" s="128"/>
      <c r="P3587" s="100"/>
      <c r="Q3587" s="103">
        <f t="shared" si="166"/>
        <v>6</v>
      </c>
      <c r="R3587" s="161"/>
      <c r="S3587" s="105"/>
      <c r="T3587" s="106"/>
      <c r="U3587" s="107" t="s">
        <v>6578</v>
      </c>
      <c r="V3587" s="108" t="s">
        <v>756</v>
      </c>
      <c r="W3587" s="109" t="s">
        <v>1908</v>
      </c>
      <c r="X3587" s="110" t="str">
        <f t="shared" si="176"/>
        <v/>
      </c>
      <c r="Y3587" s="110" t="str">
        <f t="shared" si="183"/>
        <v/>
      </c>
      <c r="Z3587" s="109" t="s">
        <v>797</v>
      </c>
      <c r="AA3587" s="109" t="s">
        <v>802</v>
      </c>
      <c r="AB3587" s="106"/>
      <c r="AC3587" s="158"/>
      <c r="AD3587" s="160"/>
      <c r="AE3587" s="127"/>
      <c r="AF3587" s="113"/>
      <c r="AG3587" s="165" t="str">
        <f t="array" ref="AG3587">XLOOKUP(F3587,'CLV2'!A:A,'CLV2'!E:E)</f>
        <v>2.FROZEN FOODS</v>
      </c>
      <c r="AH3587" s="115" t="str">
        <f t="array" ref="AH3587">XLOOKUP(F3587,'CLV2'!A:A,'CLV2'!F:F)</f>
        <v>3.HOTPOT AND FRIED</v>
      </c>
      <c r="AI3587" s="115" t="str">
        <f t="shared" si="8"/>
        <v>Pack</v>
      </c>
      <c r="AJ3587" s="116">
        <f t="shared" si="9"/>
        <v>1</v>
      </c>
      <c r="AK3587" s="117" t="str">
        <f t="array" ref="AK3587">XLOOKUP(F3587,'GIÁ'!A:A,'GIÁ'!D:D)</f>
        <v>40500.00</v>
      </c>
      <c r="AL3587" s="118">
        <f t="shared" si="10"/>
        <v>243000</v>
      </c>
      <c r="AM3587" s="118">
        <f t="shared" si="11"/>
        <v>0</v>
      </c>
      <c r="AN3587" s="119">
        <f t="shared" si="12"/>
        <v>0</v>
      </c>
      <c r="AO3587" s="118">
        <f t="shared" si="13"/>
        <v>243000</v>
      </c>
      <c r="AP3587" s="121">
        <f t="shared" si="14"/>
        <v>0</v>
      </c>
      <c r="AQ3587" s="122"/>
      <c r="AR3587" s="119"/>
    </row>
    <row r="3588" ht="22.5" customHeight="1">
      <c r="A3588" s="89">
        <v>46233.0</v>
      </c>
      <c r="B3588" s="90">
        <v>0.5013888888888889</v>
      </c>
      <c r="C3588" s="91" t="s">
        <v>679</v>
      </c>
      <c r="D3588" s="129" t="str">
        <f t="array" ref="D3588">XLOOKUP(C3588,'DS ST'!A:A,'DS ST'!B:B)</f>
        <v>A158</v>
      </c>
      <c r="E3588" s="94" t="str">
        <f t="array" ref="E3588">XLOOKUP($F3588,'GIÁ'!$A:$A,'GIÁ'!$E:$E)</f>
        <v>ĐÔNG</v>
      </c>
      <c r="F3588" s="94">
        <v>8.936190860716E12</v>
      </c>
      <c r="G3588" s="95" t="s">
        <v>2610</v>
      </c>
      <c r="H3588" s="95" t="s">
        <v>93</v>
      </c>
      <c r="I3588" s="96">
        <v>8.0</v>
      </c>
      <c r="J3588" s="96">
        <v>0.0</v>
      </c>
      <c r="K3588" s="98">
        <f t="shared" si="4"/>
        <v>8</v>
      </c>
      <c r="L3588" s="99" t="s">
        <v>7090</v>
      </c>
      <c r="M3588" s="100" t="s">
        <v>7091</v>
      </c>
      <c r="N3588" s="101" t="str">
        <f t="shared" si="139"/>
        <v>PT1590303-T0018936190860716</v>
      </c>
      <c r="O3588" s="128"/>
      <c r="P3588" s="100"/>
      <c r="Q3588" s="103">
        <f t="shared" si="166"/>
        <v>8</v>
      </c>
      <c r="R3588" s="161"/>
      <c r="S3588" s="105"/>
      <c r="T3588" s="106"/>
      <c r="U3588" s="107" t="s">
        <v>6539</v>
      </c>
      <c r="V3588" s="108" t="s">
        <v>756</v>
      </c>
      <c r="W3588" s="109" t="s">
        <v>1908</v>
      </c>
      <c r="X3588" s="110" t="str">
        <f t="shared" si="176"/>
        <v/>
      </c>
      <c r="Y3588" s="110" t="str">
        <f t="shared" si="183"/>
        <v/>
      </c>
      <c r="Z3588" s="109" t="s">
        <v>797</v>
      </c>
      <c r="AA3588" s="109" t="s">
        <v>802</v>
      </c>
      <c r="AB3588" s="106"/>
      <c r="AC3588" s="158"/>
      <c r="AD3588" s="160"/>
      <c r="AE3588" s="127"/>
      <c r="AF3588" s="113"/>
      <c r="AG3588" s="165" t="str">
        <f t="array" ref="AG3588">XLOOKUP(F3588,'CLV2'!A:A,'CLV2'!E:E)</f>
        <v>2.MEAT</v>
      </c>
      <c r="AH3588" s="115" t="str">
        <f t="array" ref="AH3588">XLOOKUP(F3588,'CLV2'!A:A,'CLV2'!F:F)</f>
        <v>3.FROZEN MEAT</v>
      </c>
      <c r="AI3588" s="115" t="str">
        <f t="shared" si="8"/>
        <v>Pack</v>
      </c>
      <c r="AJ3588" s="116">
        <f t="shared" si="9"/>
        <v>1</v>
      </c>
      <c r="AK3588" s="117" t="str">
        <f t="array" ref="AK3588">XLOOKUP(F3588,'GIÁ'!A:A,'GIÁ'!D:D)</f>
        <v>49176.27</v>
      </c>
      <c r="AL3588" s="118">
        <f t="shared" si="10"/>
        <v>393410.16</v>
      </c>
      <c r="AM3588" s="118">
        <f t="shared" si="11"/>
        <v>0</v>
      </c>
      <c r="AN3588" s="119">
        <f t="shared" si="12"/>
        <v>0</v>
      </c>
      <c r="AO3588" s="118">
        <f t="shared" si="13"/>
        <v>393410.16</v>
      </c>
      <c r="AP3588" s="121">
        <f t="shared" si="14"/>
        <v>0</v>
      </c>
      <c r="AQ3588" s="122"/>
      <c r="AR3588" s="119"/>
    </row>
    <row r="3589" ht="22.5" customHeight="1">
      <c r="A3589" s="89">
        <v>46233.0</v>
      </c>
      <c r="B3589" s="90">
        <v>0.5013888888888889</v>
      </c>
      <c r="C3589" s="91" t="s">
        <v>679</v>
      </c>
      <c r="D3589" s="129" t="str">
        <f t="array" ref="D3589">XLOOKUP(C3589,'DS ST'!A:A,'DS ST'!B:B)</f>
        <v>A158</v>
      </c>
      <c r="E3589" s="94" t="str">
        <f t="array" ref="E3589">XLOOKUP($F3589,'GIÁ'!$A:$A,'GIÁ'!$E:$E)</f>
        <v>ĐÔNG</v>
      </c>
      <c r="F3589" s="94">
        <v>8.936239090036E12</v>
      </c>
      <c r="G3589" s="95" t="s">
        <v>2713</v>
      </c>
      <c r="H3589" s="95" t="s">
        <v>75</v>
      </c>
      <c r="I3589" s="96">
        <v>10.0</v>
      </c>
      <c r="J3589" s="96">
        <v>0.0</v>
      </c>
      <c r="K3589" s="98">
        <f t="shared" si="4"/>
        <v>10</v>
      </c>
      <c r="L3589" s="99" t="s">
        <v>7090</v>
      </c>
      <c r="M3589" s="100" t="s">
        <v>7091</v>
      </c>
      <c r="N3589" s="101" t="str">
        <f t="shared" si="139"/>
        <v>PT1590303-T0018936239090036</v>
      </c>
      <c r="O3589" s="128"/>
      <c r="P3589" s="100"/>
      <c r="Q3589" s="103">
        <f t="shared" si="166"/>
        <v>10</v>
      </c>
      <c r="R3589" s="161"/>
      <c r="S3589" s="105"/>
      <c r="T3589" s="106"/>
      <c r="U3589" s="107" t="s">
        <v>6539</v>
      </c>
      <c r="V3589" s="108" t="s">
        <v>756</v>
      </c>
      <c r="W3589" s="109" t="s">
        <v>1908</v>
      </c>
      <c r="X3589" s="110" t="str">
        <f t="shared" si="176"/>
        <v/>
      </c>
      <c r="Y3589" s="110" t="str">
        <f t="shared" si="183"/>
        <v/>
      </c>
      <c r="Z3589" s="109" t="s">
        <v>797</v>
      </c>
      <c r="AA3589" s="109" t="s">
        <v>802</v>
      </c>
      <c r="AB3589" s="106"/>
      <c r="AC3589" s="158"/>
      <c r="AD3589" s="160"/>
      <c r="AE3589" s="127"/>
      <c r="AF3589" s="113"/>
      <c r="AG3589" s="165" t="str">
        <f t="array" ref="AG3589">XLOOKUP(F3589,'CLV2'!A:A,'CLV2'!E:E)</f>
        <v>2.MEAT</v>
      </c>
      <c r="AH3589" s="115" t="str">
        <f t="array" ref="AH3589">XLOOKUP(F3589,'CLV2'!A:A,'CLV2'!F:F)</f>
        <v>3.FROZEN MEAT</v>
      </c>
      <c r="AI3589" s="115" t="str">
        <f t="shared" si="8"/>
        <v>Pack</v>
      </c>
      <c r="AJ3589" s="116">
        <f t="shared" si="9"/>
        <v>1</v>
      </c>
      <c r="AK3589" s="117" t="str">
        <f t="array" ref="AK3589">XLOOKUP(F3589,'GIÁ'!A:A,'GIÁ'!D:D)</f>
        <v>47814.16</v>
      </c>
      <c r="AL3589" s="118">
        <f t="shared" si="10"/>
        <v>478141.6</v>
      </c>
      <c r="AM3589" s="118">
        <f t="shared" si="11"/>
        <v>0</v>
      </c>
      <c r="AN3589" s="119">
        <f t="shared" si="12"/>
        <v>0</v>
      </c>
      <c r="AO3589" s="118">
        <f t="shared" si="13"/>
        <v>478141.6</v>
      </c>
      <c r="AP3589" s="121">
        <f t="shared" si="14"/>
        <v>0</v>
      </c>
      <c r="AQ3589" s="122"/>
      <c r="AR3589" s="119"/>
    </row>
    <row r="3590" ht="22.5" customHeight="1">
      <c r="A3590" s="89">
        <v>46233.0</v>
      </c>
      <c r="B3590" s="90">
        <v>0.5013888888888889</v>
      </c>
      <c r="C3590" s="91" t="s">
        <v>679</v>
      </c>
      <c r="D3590" s="129" t="str">
        <f t="array" ref="D3590">XLOOKUP(C3590,'DS ST'!A:A,'DS ST'!B:B)</f>
        <v>A158</v>
      </c>
      <c r="E3590" s="94" t="str">
        <f t="array" ref="E3590">XLOOKUP($F3590,'GIÁ'!$A:$A,'GIÁ'!$E:$E)</f>
        <v>ĐÔNG</v>
      </c>
      <c r="F3590" s="94">
        <v>8.938535604047E12</v>
      </c>
      <c r="G3590" s="95" t="s">
        <v>3054</v>
      </c>
      <c r="H3590" s="95" t="s">
        <v>787</v>
      </c>
      <c r="I3590" s="96">
        <v>4.0</v>
      </c>
      <c r="J3590" s="96">
        <v>0.0</v>
      </c>
      <c r="K3590" s="98">
        <f t="shared" si="4"/>
        <v>4</v>
      </c>
      <c r="L3590" s="99" t="s">
        <v>7090</v>
      </c>
      <c r="M3590" s="100" t="s">
        <v>7091</v>
      </c>
      <c r="N3590" s="101" t="str">
        <f t="shared" si="139"/>
        <v>PT1590303-T0018938535604047</v>
      </c>
      <c r="O3590" s="128"/>
      <c r="P3590" s="100"/>
      <c r="Q3590" s="103">
        <f t="shared" si="166"/>
        <v>4</v>
      </c>
      <c r="R3590" s="161"/>
      <c r="S3590" s="105"/>
      <c r="T3590" s="106"/>
      <c r="U3590" s="107" t="s">
        <v>6541</v>
      </c>
      <c r="V3590" s="108" t="s">
        <v>756</v>
      </c>
      <c r="W3590" s="109" t="s">
        <v>1908</v>
      </c>
      <c r="X3590" s="110" t="str">
        <f t="shared" si="176"/>
        <v/>
      </c>
      <c r="Y3590" s="110" t="str">
        <f t="shared" si="183"/>
        <v/>
      </c>
      <c r="Z3590" s="109" t="s">
        <v>797</v>
      </c>
      <c r="AA3590" s="109" t="s">
        <v>802</v>
      </c>
      <c r="AB3590" s="106"/>
      <c r="AC3590" s="158"/>
      <c r="AD3590" s="160"/>
      <c r="AE3590" s="127"/>
      <c r="AF3590" s="113"/>
      <c r="AG3590" s="165" t="str">
        <f t="array" ref="AG3590">XLOOKUP(F3590,'CLV2'!A:A,'CLV2'!E:E)</f>
        <v>2.FISH AND SEAFOOD</v>
      </c>
      <c r="AH3590" s="115" t="str">
        <f t="array" ref="AH3590">XLOOKUP(F3590,'CLV2'!A:A,'CLV2'!F:F)</f>
        <v>3.FROZEN FISH AND SEAFOOD</v>
      </c>
      <c r="AI3590" s="115" t="str">
        <f t="shared" si="8"/>
        <v>Pack</v>
      </c>
      <c r="AJ3590" s="116">
        <f t="shared" si="9"/>
        <v>1</v>
      </c>
      <c r="AK3590" s="117" t="str">
        <f t="array" ref="AK3590">XLOOKUP(F3590,'GIÁ'!A:A,'GIÁ'!D:D)</f>
        <v>48011.15</v>
      </c>
      <c r="AL3590" s="118">
        <f t="shared" si="10"/>
        <v>192044.6</v>
      </c>
      <c r="AM3590" s="118">
        <f t="shared" si="11"/>
        <v>0</v>
      </c>
      <c r="AN3590" s="119">
        <f t="shared" si="12"/>
        <v>0</v>
      </c>
      <c r="AO3590" s="118">
        <f t="shared" si="13"/>
        <v>192044.6</v>
      </c>
      <c r="AP3590" s="121">
        <f t="shared" si="14"/>
        <v>0</v>
      </c>
      <c r="AQ3590" s="122"/>
      <c r="AR3590" s="119"/>
    </row>
    <row r="3591" ht="22.5" customHeight="1">
      <c r="A3591" s="89">
        <v>46233.0</v>
      </c>
      <c r="B3591" s="90">
        <v>0.5013888888888889</v>
      </c>
      <c r="C3591" s="91" t="s">
        <v>679</v>
      </c>
      <c r="D3591" s="129" t="str">
        <f t="array" ref="D3591">XLOOKUP(C3591,'DS ST'!A:A,'DS ST'!B:B)</f>
        <v>A158</v>
      </c>
      <c r="E3591" s="94" t="str">
        <f t="array" ref="E3591">XLOOKUP($F3591,'GIÁ'!$A:$A,'GIÁ'!$E:$E)</f>
        <v>ĐÔNG</v>
      </c>
      <c r="F3591" s="94">
        <v>8.936187610089E12</v>
      </c>
      <c r="G3591" s="95" t="s">
        <v>2590</v>
      </c>
      <c r="H3591" s="95" t="s">
        <v>224</v>
      </c>
      <c r="I3591" s="96">
        <v>2.0</v>
      </c>
      <c r="J3591" s="96">
        <v>0.0</v>
      </c>
      <c r="K3591" s="98">
        <f t="shared" si="4"/>
        <v>2</v>
      </c>
      <c r="L3591" s="99" t="s">
        <v>7090</v>
      </c>
      <c r="M3591" s="100" t="s">
        <v>7091</v>
      </c>
      <c r="N3591" s="101" t="str">
        <f t="shared" si="139"/>
        <v>PT1590303-T0018936187610089</v>
      </c>
      <c r="O3591" s="128"/>
      <c r="P3591" s="100"/>
      <c r="Q3591" s="103">
        <f t="shared" si="166"/>
        <v>2</v>
      </c>
      <c r="R3591" s="161"/>
      <c r="S3591" s="105"/>
      <c r="T3591" s="106"/>
      <c r="U3591" s="107" t="s">
        <v>6532</v>
      </c>
      <c r="V3591" s="108" t="s">
        <v>756</v>
      </c>
      <c r="W3591" s="109" t="s">
        <v>1908</v>
      </c>
      <c r="X3591" s="110" t="str">
        <f t="shared" si="176"/>
        <v/>
      </c>
      <c r="Y3591" s="110" t="str">
        <f t="shared" si="183"/>
        <v/>
      </c>
      <c r="Z3591" s="109" t="s">
        <v>797</v>
      </c>
      <c r="AA3591" s="109" t="s">
        <v>802</v>
      </c>
      <c r="AB3591" s="106"/>
      <c r="AC3591" s="158"/>
      <c r="AD3591" s="160"/>
      <c r="AE3591" s="127"/>
      <c r="AF3591" s="113"/>
      <c r="AG3591" s="165" t="str">
        <f t="array" ref="AG3591">XLOOKUP(F3591,'CLV2'!A:A,'CLV2'!E:E)</f>
        <v>2.FISH AND SEAFOOD</v>
      </c>
      <c r="AH3591" s="115" t="str">
        <f t="array" ref="AH3591">XLOOKUP(F3591,'CLV2'!A:A,'CLV2'!F:F)</f>
        <v>3.FROZEN FISH AND SEAFOOD</v>
      </c>
      <c r="AI3591" s="115" t="str">
        <f t="shared" si="8"/>
        <v>Pack</v>
      </c>
      <c r="AJ3591" s="116">
        <f t="shared" si="9"/>
        <v>1</v>
      </c>
      <c r="AK3591" s="117" t="str">
        <f t="array" ref="AK3591">XLOOKUP(F3591,'GIÁ'!A:A,'GIÁ'!D:D)</f>
        <v>73948.55</v>
      </c>
      <c r="AL3591" s="118">
        <f t="shared" si="10"/>
        <v>147897.1</v>
      </c>
      <c r="AM3591" s="118">
        <f t="shared" si="11"/>
        <v>0</v>
      </c>
      <c r="AN3591" s="119">
        <f t="shared" si="12"/>
        <v>0</v>
      </c>
      <c r="AO3591" s="118">
        <f t="shared" si="13"/>
        <v>147897.1</v>
      </c>
      <c r="AP3591" s="121">
        <f t="shared" si="14"/>
        <v>0</v>
      </c>
      <c r="AQ3591" s="122"/>
      <c r="AR3591" s="119"/>
    </row>
    <row r="3592" ht="22.5" customHeight="1">
      <c r="A3592" s="89">
        <v>46233.0</v>
      </c>
      <c r="B3592" s="90">
        <v>0.5013888888888889</v>
      </c>
      <c r="C3592" s="91" t="s">
        <v>679</v>
      </c>
      <c r="D3592" s="129" t="str">
        <f t="array" ref="D3592">XLOOKUP(C3592,'DS ST'!A:A,'DS ST'!B:B)</f>
        <v>A158</v>
      </c>
      <c r="E3592" s="94" t="str">
        <f t="array" ref="E3592">XLOOKUP($F3592,'GIÁ'!$A:$A,'GIÁ'!$E:$E)</f>
        <v>ĐÔNG</v>
      </c>
      <c r="F3592" s="94">
        <v>8.938535604597E12</v>
      </c>
      <c r="G3592" s="95" t="s">
        <v>3063</v>
      </c>
      <c r="H3592" s="95" t="s">
        <v>93</v>
      </c>
      <c r="I3592" s="96">
        <v>2.0</v>
      </c>
      <c r="J3592" s="96">
        <v>0.0</v>
      </c>
      <c r="K3592" s="98">
        <f t="shared" si="4"/>
        <v>2</v>
      </c>
      <c r="L3592" s="99" t="s">
        <v>7090</v>
      </c>
      <c r="M3592" s="100" t="s">
        <v>7091</v>
      </c>
      <c r="N3592" s="101" t="str">
        <f t="shared" si="139"/>
        <v>PT1590303-T0018938535604597</v>
      </c>
      <c r="O3592" s="128"/>
      <c r="P3592" s="100"/>
      <c r="Q3592" s="103">
        <f t="shared" si="166"/>
        <v>2</v>
      </c>
      <c r="R3592" s="161"/>
      <c r="S3592" s="105"/>
      <c r="T3592" s="106"/>
      <c r="U3592" s="107" t="s">
        <v>6542</v>
      </c>
      <c r="V3592" s="108" t="s">
        <v>756</v>
      </c>
      <c r="W3592" s="109" t="s">
        <v>1908</v>
      </c>
      <c r="X3592" s="110" t="str">
        <f t="shared" si="176"/>
        <v/>
      </c>
      <c r="Y3592" s="110" t="str">
        <f t="shared" si="183"/>
        <v/>
      </c>
      <c r="Z3592" s="109" t="s">
        <v>797</v>
      </c>
      <c r="AA3592" s="109" t="s">
        <v>802</v>
      </c>
      <c r="AB3592" s="106"/>
      <c r="AC3592" s="158"/>
      <c r="AD3592" s="160"/>
      <c r="AE3592" s="127"/>
      <c r="AF3592" s="113"/>
      <c r="AG3592" s="165" t="str">
        <f t="array" ref="AG3592">XLOOKUP(F3592,'CLV2'!A:A,'CLV2'!E:E)</f>
        <v>2.FISH AND SEAFOOD</v>
      </c>
      <c r="AH3592" s="115" t="str">
        <f t="array" ref="AH3592">XLOOKUP(F3592,'CLV2'!A:A,'CLV2'!F:F)</f>
        <v>3.FROZEN FISH AND SEAFOOD</v>
      </c>
      <c r="AI3592" s="115" t="str">
        <f t="shared" si="8"/>
        <v>Pack</v>
      </c>
      <c r="AJ3592" s="116">
        <f t="shared" si="9"/>
        <v>1</v>
      </c>
      <c r="AK3592" s="117" t="str">
        <f t="array" ref="AK3592">XLOOKUP(F3592,'GIÁ'!A:A,'GIÁ'!D:D)</f>
        <v>54841.46</v>
      </c>
      <c r="AL3592" s="118">
        <f t="shared" si="10"/>
        <v>109682.92</v>
      </c>
      <c r="AM3592" s="118">
        <f t="shared" si="11"/>
        <v>0</v>
      </c>
      <c r="AN3592" s="119">
        <f t="shared" si="12"/>
        <v>0</v>
      </c>
      <c r="AO3592" s="118">
        <f t="shared" si="13"/>
        <v>109682.92</v>
      </c>
      <c r="AP3592" s="121">
        <f t="shared" si="14"/>
        <v>0</v>
      </c>
      <c r="AQ3592" s="122"/>
      <c r="AR3592" s="119"/>
    </row>
    <row r="3593" ht="22.5" customHeight="1">
      <c r="A3593" s="89">
        <v>46233.0</v>
      </c>
      <c r="B3593" s="90">
        <v>0.5013888888888889</v>
      </c>
      <c r="C3593" s="91" t="s">
        <v>679</v>
      </c>
      <c r="D3593" s="129" t="str">
        <f t="array" ref="D3593">XLOOKUP(C3593,'DS ST'!A:A,'DS ST'!B:B)</f>
        <v>A158</v>
      </c>
      <c r="E3593" s="94" t="str">
        <f t="array" ref="E3593">XLOOKUP($F3593,'GIÁ'!$A:$A,'GIÁ'!$E:$E)</f>
        <v>ĐÔNG</v>
      </c>
      <c r="F3593" s="94">
        <v>8.938559140026E12</v>
      </c>
      <c r="G3593" s="95" t="s">
        <v>3177</v>
      </c>
      <c r="H3593" s="95" t="s">
        <v>57</v>
      </c>
      <c r="I3593" s="96">
        <v>4.0</v>
      </c>
      <c r="J3593" s="96">
        <v>0.0</v>
      </c>
      <c r="K3593" s="98">
        <f t="shared" si="4"/>
        <v>4</v>
      </c>
      <c r="L3593" s="99" t="s">
        <v>7090</v>
      </c>
      <c r="M3593" s="100" t="s">
        <v>7091</v>
      </c>
      <c r="N3593" s="101" t="str">
        <f t="shared" si="139"/>
        <v>PT1590303-T0018938559140026</v>
      </c>
      <c r="O3593" s="128"/>
      <c r="P3593" s="100"/>
      <c r="Q3593" s="103">
        <f t="shared" si="166"/>
        <v>4</v>
      </c>
      <c r="R3593" s="161"/>
      <c r="S3593" s="105"/>
      <c r="T3593" s="106"/>
      <c r="U3593" s="107" t="s">
        <v>6544</v>
      </c>
      <c r="V3593" s="108" t="s">
        <v>756</v>
      </c>
      <c r="W3593" s="109" t="s">
        <v>1908</v>
      </c>
      <c r="X3593" s="110" t="str">
        <f t="shared" si="176"/>
        <v/>
      </c>
      <c r="Y3593" s="110" t="str">
        <f t="shared" si="183"/>
        <v/>
      </c>
      <c r="Z3593" s="109" t="s">
        <v>797</v>
      </c>
      <c r="AA3593" s="109" t="s">
        <v>802</v>
      </c>
      <c r="AB3593" s="106"/>
      <c r="AC3593" s="158"/>
      <c r="AD3593" s="160"/>
      <c r="AE3593" s="127"/>
      <c r="AF3593" s="113"/>
      <c r="AG3593" s="165" t="str">
        <f t="array" ref="AG3593">XLOOKUP(F3593,'CLV2'!A:A,'CLV2'!E:E)</f>
        <v>2.MEAT</v>
      </c>
      <c r="AH3593" s="115" t="str">
        <f t="array" ref="AH3593">XLOOKUP(F3593,'CLV2'!A:A,'CLV2'!F:F)</f>
        <v>3.FROZEN MEAT</v>
      </c>
      <c r="AI3593" s="115" t="str">
        <f t="shared" si="8"/>
        <v>Pack</v>
      </c>
      <c r="AJ3593" s="116">
        <f t="shared" si="9"/>
        <v>1</v>
      </c>
      <c r="AK3593" s="117" t="str">
        <f t="array" ref="AK3593">XLOOKUP(F3593,'GIÁ'!A:A,'GIÁ'!D:D)</f>
        <v>122581.24</v>
      </c>
      <c r="AL3593" s="118">
        <f t="shared" si="10"/>
        <v>490324.96</v>
      </c>
      <c r="AM3593" s="118">
        <f t="shared" si="11"/>
        <v>0</v>
      </c>
      <c r="AN3593" s="119">
        <f t="shared" si="12"/>
        <v>0</v>
      </c>
      <c r="AO3593" s="118">
        <f t="shared" si="13"/>
        <v>490324.96</v>
      </c>
      <c r="AP3593" s="121">
        <f t="shared" si="14"/>
        <v>0</v>
      </c>
      <c r="AQ3593" s="122"/>
      <c r="AR3593" s="119"/>
    </row>
    <row r="3594" ht="22.5" customHeight="1">
      <c r="A3594" s="89">
        <v>46233.0</v>
      </c>
      <c r="B3594" s="90">
        <v>0.39444444444444443</v>
      </c>
      <c r="C3594" s="91" t="s">
        <v>378</v>
      </c>
      <c r="D3594" s="129" t="str">
        <f t="array" ref="D3594">XLOOKUP(C3594,'DS ST'!A:A,'DS ST'!B:B)</f>
        <v>A125</v>
      </c>
      <c r="E3594" s="94" t="str">
        <f t="array" ref="E3594">XLOOKUP($F3594,'GIÁ'!$A:$A,'GIÁ'!$E:$E)</f>
        <v>ĐÔNG</v>
      </c>
      <c r="F3594" s="94">
        <v>8.936077110187E12</v>
      </c>
      <c r="G3594" s="95" t="s">
        <v>2335</v>
      </c>
      <c r="H3594" s="95" t="s">
        <v>224</v>
      </c>
      <c r="I3594" s="96">
        <v>4.0</v>
      </c>
      <c r="J3594" s="96">
        <v>0.0</v>
      </c>
      <c r="K3594" s="98">
        <f t="shared" si="4"/>
        <v>4</v>
      </c>
      <c r="L3594" s="99" t="s">
        <v>7092</v>
      </c>
      <c r="M3594" s="100" t="s">
        <v>7093</v>
      </c>
      <c r="N3594" s="101" t="str">
        <f t="shared" si="139"/>
        <v>PT1590207-T0018936077110187</v>
      </c>
      <c r="O3594" s="128"/>
      <c r="P3594" s="100"/>
      <c r="Q3594" s="103">
        <f t="shared" si="166"/>
        <v>4</v>
      </c>
      <c r="R3594" s="161"/>
      <c r="S3594" s="105"/>
      <c r="T3594" s="106"/>
      <c r="U3594" s="107" t="s">
        <v>6565</v>
      </c>
      <c r="V3594" s="108" t="s">
        <v>756</v>
      </c>
      <c r="W3594" s="109" t="s">
        <v>1908</v>
      </c>
      <c r="X3594" s="110" t="str">
        <f t="shared" si="176"/>
        <v/>
      </c>
      <c r="Y3594" s="110" t="str">
        <f t="shared" si="183"/>
        <v/>
      </c>
      <c r="Z3594" s="109" t="s">
        <v>797</v>
      </c>
      <c r="AA3594" s="109" t="s">
        <v>802</v>
      </c>
      <c r="AB3594" s="106"/>
      <c r="AC3594" s="158"/>
      <c r="AD3594" s="160"/>
      <c r="AE3594" s="127"/>
      <c r="AF3594" s="113"/>
      <c r="AG3594" s="165" t="str">
        <f t="array" ref="AG3594">XLOOKUP(F3594,'CLV2'!A:A,'CLV2'!E:E)</f>
        <v>2.FROZEN FOODS</v>
      </c>
      <c r="AH3594" s="115" t="str">
        <f t="array" ref="AH3594">XLOOKUP(F3594,'CLV2'!A:A,'CLV2'!F:F)</f>
        <v>3.DUMPLINGS</v>
      </c>
      <c r="AI3594" s="115" t="str">
        <f t="shared" si="8"/>
        <v>Pack</v>
      </c>
      <c r="AJ3594" s="116">
        <f t="shared" si="9"/>
        <v>1</v>
      </c>
      <c r="AK3594" s="117" t="str">
        <f t="array" ref="AK3594">XLOOKUP(F3594,'GIÁ'!A:A,'GIÁ'!D:D)</f>
        <v>28137.41</v>
      </c>
      <c r="AL3594" s="118">
        <f t="shared" si="10"/>
        <v>112549.64</v>
      </c>
      <c r="AM3594" s="118">
        <f t="shared" si="11"/>
        <v>0</v>
      </c>
      <c r="AN3594" s="119">
        <f t="shared" si="12"/>
        <v>0</v>
      </c>
      <c r="AO3594" s="118">
        <f t="shared" si="13"/>
        <v>112549.64</v>
      </c>
      <c r="AP3594" s="121">
        <f t="shared" si="14"/>
        <v>0</v>
      </c>
      <c r="AQ3594" s="122"/>
      <c r="AR3594" s="119"/>
    </row>
    <row r="3595" ht="22.5" customHeight="1">
      <c r="A3595" s="89">
        <v>46233.0</v>
      </c>
      <c r="B3595" s="90">
        <v>0.39444444444444443</v>
      </c>
      <c r="C3595" s="91" t="s">
        <v>378</v>
      </c>
      <c r="D3595" s="129" t="str">
        <f t="array" ref="D3595">XLOOKUP(C3595,'DS ST'!A:A,'DS ST'!B:B)</f>
        <v>A125</v>
      </c>
      <c r="E3595" s="94" t="str">
        <f t="array" ref="E3595">XLOOKUP($F3595,'GIÁ'!$A:$A,'GIÁ'!$E:$E)</f>
        <v>ĐÔNG</v>
      </c>
      <c r="F3595" s="94">
        <v>8.93601323834E12</v>
      </c>
      <c r="G3595" s="95" t="s">
        <v>2176</v>
      </c>
      <c r="H3595" s="95" t="s">
        <v>224</v>
      </c>
      <c r="I3595" s="96">
        <v>4.0</v>
      </c>
      <c r="J3595" s="96">
        <v>0.0</v>
      </c>
      <c r="K3595" s="98">
        <f t="shared" si="4"/>
        <v>4</v>
      </c>
      <c r="L3595" s="99" t="s">
        <v>7092</v>
      </c>
      <c r="M3595" s="100" t="s">
        <v>7093</v>
      </c>
      <c r="N3595" s="101" t="str">
        <f t="shared" si="139"/>
        <v>PT1590207-T0018936013238340</v>
      </c>
      <c r="O3595" s="128"/>
      <c r="P3595" s="100"/>
      <c r="Q3595" s="103">
        <f t="shared" si="166"/>
        <v>4</v>
      </c>
      <c r="R3595" s="161"/>
      <c r="S3595" s="105"/>
      <c r="T3595" s="106"/>
      <c r="U3595" s="107" t="s">
        <v>6552</v>
      </c>
      <c r="V3595" s="108" t="s">
        <v>756</v>
      </c>
      <c r="W3595" s="109" t="s">
        <v>1908</v>
      </c>
      <c r="X3595" s="110" t="str">
        <f t="shared" si="176"/>
        <v/>
      </c>
      <c r="Y3595" s="110" t="str">
        <f t="shared" si="183"/>
        <v/>
      </c>
      <c r="Z3595" s="109" t="s">
        <v>797</v>
      </c>
      <c r="AA3595" s="109" t="s">
        <v>802</v>
      </c>
      <c r="AB3595" s="106"/>
      <c r="AC3595" s="158"/>
      <c r="AD3595" s="160"/>
      <c r="AE3595" s="127"/>
      <c r="AF3595" s="113"/>
      <c r="AG3595" s="165" t="str">
        <f t="array" ref="AG3595">XLOOKUP(F3595,'CLV2'!A:A,'CLV2'!E:E)</f>
        <v>2.FROZEN FOODS</v>
      </c>
      <c r="AH3595" s="115" t="str">
        <f t="array" ref="AH3595">XLOOKUP(F3595,'CLV2'!A:A,'CLV2'!F:F)</f>
        <v>3.PIZZA - READY MEALS</v>
      </c>
      <c r="AI3595" s="115" t="str">
        <f t="shared" si="8"/>
        <v>Pack</v>
      </c>
      <c r="AJ3595" s="116">
        <f t="shared" si="9"/>
        <v>1</v>
      </c>
      <c r="AK3595" s="117" t="str">
        <f t="array" ref="AK3595">XLOOKUP(F3595,'GIÁ'!A:A,'GIÁ'!D:D)</f>
        <v>15020.45</v>
      </c>
      <c r="AL3595" s="118">
        <f t="shared" si="10"/>
        <v>60081.8</v>
      </c>
      <c r="AM3595" s="118">
        <f t="shared" si="11"/>
        <v>0</v>
      </c>
      <c r="AN3595" s="119">
        <f t="shared" si="12"/>
        <v>0</v>
      </c>
      <c r="AO3595" s="118">
        <f t="shared" si="13"/>
        <v>60081.8</v>
      </c>
      <c r="AP3595" s="121">
        <f t="shared" si="14"/>
        <v>0</v>
      </c>
      <c r="AQ3595" s="122"/>
      <c r="AR3595" s="119"/>
    </row>
    <row r="3596" ht="22.5" customHeight="1">
      <c r="A3596" s="89">
        <v>46233.0</v>
      </c>
      <c r="B3596" s="90">
        <v>0.39444444444444443</v>
      </c>
      <c r="C3596" s="91" t="s">
        <v>378</v>
      </c>
      <c r="D3596" s="129" t="str">
        <f t="array" ref="D3596">XLOOKUP(C3596,'DS ST'!A:A,'DS ST'!B:B)</f>
        <v>A125</v>
      </c>
      <c r="E3596" s="94" t="str">
        <f t="array" ref="E3596">XLOOKUP($F3596,'GIÁ'!$A:$A,'GIÁ'!$E:$E)</f>
        <v>ĐÔNG</v>
      </c>
      <c r="F3596" s="94">
        <v>8.935101607211E12</v>
      </c>
      <c r="G3596" s="95" t="s">
        <v>1879</v>
      </c>
      <c r="H3596" s="95" t="s">
        <v>224</v>
      </c>
      <c r="I3596" s="96">
        <v>4.0</v>
      </c>
      <c r="J3596" s="96">
        <v>0.0</v>
      </c>
      <c r="K3596" s="98">
        <f t="shared" si="4"/>
        <v>4</v>
      </c>
      <c r="L3596" s="99" t="s">
        <v>7092</v>
      </c>
      <c r="M3596" s="100" t="s">
        <v>7093</v>
      </c>
      <c r="N3596" s="101" t="str">
        <f t="shared" si="139"/>
        <v>PT1590207-T0018935101607211</v>
      </c>
      <c r="O3596" s="128"/>
      <c r="P3596" s="100"/>
      <c r="Q3596" s="103">
        <f t="shared" si="166"/>
        <v>4</v>
      </c>
      <c r="R3596" s="161"/>
      <c r="S3596" s="105"/>
      <c r="T3596" s="106"/>
      <c r="U3596" s="107" t="s">
        <v>6523</v>
      </c>
      <c r="V3596" s="108" t="s">
        <v>756</v>
      </c>
      <c r="W3596" s="109" t="s">
        <v>1908</v>
      </c>
      <c r="X3596" s="110" t="str">
        <f t="shared" si="176"/>
        <v/>
      </c>
      <c r="Y3596" s="110" t="str">
        <f t="shared" si="183"/>
        <v/>
      </c>
      <c r="Z3596" s="109" t="s">
        <v>797</v>
      </c>
      <c r="AA3596" s="109" t="s">
        <v>802</v>
      </c>
      <c r="AB3596" s="106"/>
      <c r="AC3596" s="158"/>
      <c r="AD3596" s="160"/>
      <c r="AE3596" s="127"/>
      <c r="AF3596" s="113"/>
      <c r="AG3596" s="165" t="str">
        <f t="array" ref="AG3596">XLOOKUP(F3596,'CLV2'!A:A,'CLV2'!E:E)</f>
        <v>2.FROZEN FOODS</v>
      </c>
      <c r="AH3596" s="115" t="str">
        <f t="array" ref="AH3596">XLOOKUP(F3596,'CLV2'!A:A,'CLV2'!F:F)</f>
        <v>3.DUMPLINGS</v>
      </c>
      <c r="AI3596" s="115" t="str">
        <f t="shared" si="8"/>
        <v>Pack</v>
      </c>
      <c r="AJ3596" s="116">
        <f t="shared" si="9"/>
        <v>1</v>
      </c>
      <c r="AK3596" s="117" t="str">
        <f t="array" ref="AK3596">XLOOKUP(F3596,'GIÁ'!A:A,'GIÁ'!D:D)</f>
        <v>22033.98</v>
      </c>
      <c r="AL3596" s="118">
        <f t="shared" si="10"/>
        <v>88135.92</v>
      </c>
      <c r="AM3596" s="118">
        <f t="shared" si="11"/>
        <v>0</v>
      </c>
      <c r="AN3596" s="119">
        <f t="shared" si="12"/>
        <v>0</v>
      </c>
      <c r="AO3596" s="118">
        <f t="shared" si="13"/>
        <v>88135.92</v>
      </c>
      <c r="AP3596" s="121">
        <f t="shared" si="14"/>
        <v>0</v>
      </c>
      <c r="AQ3596" s="122"/>
      <c r="AR3596" s="119"/>
    </row>
    <row r="3597" ht="22.5" customHeight="1">
      <c r="A3597" s="89">
        <v>46233.0</v>
      </c>
      <c r="B3597" s="90">
        <v>0.39444444444444443</v>
      </c>
      <c r="C3597" s="91" t="s">
        <v>378</v>
      </c>
      <c r="D3597" s="129" t="str">
        <f t="array" ref="D3597">XLOOKUP(C3597,'DS ST'!A:A,'DS ST'!B:B)</f>
        <v>A125</v>
      </c>
      <c r="E3597" s="94" t="str">
        <f t="array" ref="E3597">XLOOKUP($F3597,'GIÁ'!$A:$A,'GIÁ'!$E:$E)</f>
        <v>ĐÔNG</v>
      </c>
      <c r="F3597" s="94">
        <v>8.936077110132E12</v>
      </c>
      <c r="G3597" s="95" t="s">
        <v>2331</v>
      </c>
      <c r="H3597" s="95" t="s">
        <v>224</v>
      </c>
      <c r="I3597" s="96">
        <v>4.0</v>
      </c>
      <c r="J3597" s="96">
        <v>0.0</v>
      </c>
      <c r="K3597" s="98">
        <f t="shared" si="4"/>
        <v>4</v>
      </c>
      <c r="L3597" s="99" t="s">
        <v>7092</v>
      </c>
      <c r="M3597" s="100" t="s">
        <v>7093</v>
      </c>
      <c r="N3597" s="101" t="str">
        <f t="shared" si="139"/>
        <v>PT1590207-T0018936077110132</v>
      </c>
      <c r="O3597" s="128"/>
      <c r="P3597" s="100"/>
      <c r="Q3597" s="103">
        <f t="shared" si="166"/>
        <v>4</v>
      </c>
      <c r="R3597" s="161"/>
      <c r="S3597" s="105"/>
      <c r="T3597" s="106"/>
      <c r="U3597" s="107" t="s">
        <v>6562</v>
      </c>
      <c r="V3597" s="108" t="s">
        <v>756</v>
      </c>
      <c r="W3597" s="109" t="s">
        <v>1908</v>
      </c>
      <c r="X3597" s="110" t="str">
        <f t="shared" si="176"/>
        <v/>
      </c>
      <c r="Y3597" s="110" t="str">
        <f t="shared" si="183"/>
        <v/>
      </c>
      <c r="Z3597" s="109" t="s">
        <v>797</v>
      </c>
      <c r="AA3597" s="109" t="s">
        <v>802</v>
      </c>
      <c r="AB3597" s="106"/>
      <c r="AC3597" s="158"/>
      <c r="AD3597" s="160"/>
      <c r="AE3597" s="127"/>
      <c r="AF3597" s="113"/>
      <c r="AG3597" s="165" t="str">
        <f t="array" ref="AG3597">XLOOKUP(F3597,'CLV2'!A:A,'CLV2'!E:E)</f>
        <v>2.FROZEN FOODS</v>
      </c>
      <c r="AH3597" s="115" t="str">
        <f t="array" ref="AH3597">XLOOKUP(F3597,'CLV2'!A:A,'CLV2'!F:F)</f>
        <v>3.DUMPLINGS</v>
      </c>
      <c r="AI3597" s="115" t="str">
        <f t="shared" si="8"/>
        <v>Pack</v>
      </c>
      <c r="AJ3597" s="116">
        <f t="shared" si="9"/>
        <v>1</v>
      </c>
      <c r="AK3597" s="117" t="str">
        <f t="array" ref="AK3597">XLOOKUP(F3597,'GIÁ'!A:A,'GIÁ'!D:D)</f>
        <v>35838.13</v>
      </c>
      <c r="AL3597" s="118">
        <f t="shared" si="10"/>
        <v>143352.52</v>
      </c>
      <c r="AM3597" s="118">
        <f t="shared" si="11"/>
        <v>0</v>
      </c>
      <c r="AN3597" s="119">
        <f t="shared" si="12"/>
        <v>0</v>
      </c>
      <c r="AO3597" s="118">
        <f t="shared" si="13"/>
        <v>143352.52</v>
      </c>
      <c r="AP3597" s="121">
        <f t="shared" si="14"/>
        <v>0</v>
      </c>
      <c r="AQ3597" s="122"/>
      <c r="AR3597" s="119"/>
    </row>
    <row r="3598" ht="22.5" customHeight="1">
      <c r="A3598" s="89">
        <v>46233.0</v>
      </c>
      <c r="B3598" s="90">
        <v>0.39444444444444443</v>
      </c>
      <c r="C3598" s="91" t="s">
        <v>378</v>
      </c>
      <c r="D3598" s="129" t="str">
        <f t="array" ref="D3598">XLOOKUP(C3598,'DS ST'!A:A,'DS ST'!B:B)</f>
        <v>A125</v>
      </c>
      <c r="E3598" s="94" t="str">
        <f t="array" ref="E3598">XLOOKUP($F3598,'GIÁ'!$A:$A,'GIÁ'!$E:$E)</f>
        <v>ĐÔNG</v>
      </c>
      <c r="F3598" s="94">
        <v>8.93621960004E12</v>
      </c>
      <c r="G3598" s="95" t="s">
        <v>2686</v>
      </c>
      <c r="H3598" s="95" t="s">
        <v>224</v>
      </c>
      <c r="I3598" s="96">
        <v>6.0</v>
      </c>
      <c r="J3598" s="96">
        <v>0.0</v>
      </c>
      <c r="K3598" s="98">
        <f t="shared" si="4"/>
        <v>6</v>
      </c>
      <c r="L3598" s="99" t="s">
        <v>7092</v>
      </c>
      <c r="M3598" s="100" t="s">
        <v>7093</v>
      </c>
      <c r="N3598" s="101" t="str">
        <f t="shared" si="139"/>
        <v>PT1590207-T0018936219600040</v>
      </c>
      <c r="O3598" s="128"/>
      <c r="P3598" s="100"/>
      <c r="Q3598" s="103">
        <f t="shared" si="166"/>
        <v>6</v>
      </c>
      <c r="R3598" s="161"/>
      <c r="S3598" s="105"/>
      <c r="T3598" s="106"/>
      <c r="U3598" s="107" t="s">
        <v>6605</v>
      </c>
      <c r="V3598" s="108" t="s">
        <v>756</v>
      </c>
      <c r="W3598" s="109" t="s">
        <v>1908</v>
      </c>
      <c r="X3598" s="110" t="str">
        <f t="shared" si="176"/>
        <v/>
      </c>
      <c r="Y3598" s="110" t="str">
        <f t="shared" si="183"/>
        <v/>
      </c>
      <c r="Z3598" s="109" t="s">
        <v>797</v>
      </c>
      <c r="AA3598" s="109" t="s">
        <v>802</v>
      </c>
      <c r="AB3598" s="106"/>
      <c r="AC3598" s="158"/>
      <c r="AD3598" s="160"/>
      <c r="AE3598" s="127"/>
      <c r="AF3598" s="113"/>
      <c r="AG3598" s="165" t="str">
        <f t="array" ref="AG3598">XLOOKUP(F3598,'CLV2'!A:A,'CLV2'!E:E)</f>
        <v>2.FROZEN FOODS</v>
      </c>
      <c r="AH3598" s="115" t="str">
        <f t="array" ref="AH3598">XLOOKUP(F3598,'CLV2'!A:A,'CLV2'!F:F)</f>
        <v>3.HOTPOT AND FRIED</v>
      </c>
      <c r="AI3598" s="115" t="str">
        <f t="shared" si="8"/>
        <v>Pack</v>
      </c>
      <c r="AJ3598" s="116">
        <f t="shared" si="9"/>
        <v>1</v>
      </c>
      <c r="AK3598" s="117" t="str">
        <f t="array" ref="AK3598">XLOOKUP(F3598,'GIÁ'!A:A,'GIÁ'!D:D)</f>
        <v>13306.66</v>
      </c>
      <c r="AL3598" s="118">
        <f t="shared" si="10"/>
        <v>79839.96</v>
      </c>
      <c r="AM3598" s="118">
        <f t="shared" si="11"/>
        <v>0</v>
      </c>
      <c r="AN3598" s="119">
        <f t="shared" si="12"/>
        <v>0</v>
      </c>
      <c r="AO3598" s="118">
        <f t="shared" si="13"/>
        <v>79839.96</v>
      </c>
      <c r="AP3598" s="121">
        <f t="shared" si="14"/>
        <v>0</v>
      </c>
      <c r="AQ3598" s="122"/>
      <c r="AR3598" s="119"/>
    </row>
    <row r="3599" ht="22.5" customHeight="1">
      <c r="A3599" s="89">
        <v>46233.0</v>
      </c>
      <c r="B3599" s="90">
        <v>0.39444444444444443</v>
      </c>
      <c r="C3599" s="91" t="s">
        <v>378</v>
      </c>
      <c r="D3599" s="129" t="str">
        <f t="array" ref="D3599">XLOOKUP(C3599,'DS ST'!A:A,'DS ST'!B:B)</f>
        <v>A125</v>
      </c>
      <c r="E3599" s="94" t="str">
        <f t="array" ref="E3599">XLOOKUP($F3599,'GIÁ'!$A:$A,'GIÁ'!$E:$E)</f>
        <v>ĐÔNG</v>
      </c>
      <c r="F3599" s="94">
        <v>8.934717262005E12</v>
      </c>
      <c r="G3599" s="95" t="s">
        <v>1713</v>
      </c>
      <c r="H3599" s="95" t="s">
        <v>224</v>
      </c>
      <c r="I3599" s="96">
        <v>4.0</v>
      </c>
      <c r="J3599" s="96">
        <v>0.0</v>
      </c>
      <c r="K3599" s="98">
        <f t="shared" si="4"/>
        <v>4</v>
      </c>
      <c r="L3599" s="99" t="s">
        <v>7092</v>
      </c>
      <c r="M3599" s="100" t="s">
        <v>7093</v>
      </c>
      <c r="N3599" s="101" t="str">
        <f t="shared" si="139"/>
        <v>PT1590207-T0018934717262005</v>
      </c>
      <c r="O3599" s="128"/>
      <c r="P3599" s="100"/>
      <c r="Q3599" s="103">
        <f t="shared" si="166"/>
        <v>4</v>
      </c>
      <c r="R3599" s="161"/>
      <c r="S3599" s="105"/>
      <c r="T3599" s="106"/>
      <c r="U3599" s="107" t="s">
        <v>6527</v>
      </c>
      <c r="V3599" s="108" t="s">
        <v>756</v>
      </c>
      <c r="W3599" s="109" t="s">
        <v>1908</v>
      </c>
      <c r="X3599" s="110" t="str">
        <f t="shared" si="176"/>
        <v/>
      </c>
      <c r="Y3599" s="110" t="str">
        <f t="shared" si="183"/>
        <v/>
      </c>
      <c r="Z3599" s="109" t="s">
        <v>797</v>
      </c>
      <c r="AA3599" s="109" t="s">
        <v>802</v>
      </c>
      <c r="AB3599" s="106"/>
      <c r="AC3599" s="158"/>
      <c r="AD3599" s="160"/>
      <c r="AE3599" s="127"/>
      <c r="AF3599" s="113"/>
      <c r="AG3599" s="165" t="str">
        <f t="array" ref="AG3599">XLOOKUP(F3599,'CLV2'!A:A,'CLV2'!E:E)</f>
        <v>2.FROZEN FOODS</v>
      </c>
      <c r="AH3599" s="115" t="str">
        <f t="array" ref="AH3599">XLOOKUP(F3599,'CLV2'!A:A,'CLV2'!F:F)</f>
        <v>3.HOTPOT AND FRIED</v>
      </c>
      <c r="AI3599" s="115" t="str">
        <f t="shared" si="8"/>
        <v>Pack</v>
      </c>
      <c r="AJ3599" s="116">
        <f t="shared" si="9"/>
        <v>1</v>
      </c>
      <c r="AK3599" s="117" t="str">
        <f t="array" ref="AK3599">XLOOKUP(F3599,'GIÁ'!A:A,'GIÁ'!D:D)</f>
        <v>46743.25</v>
      </c>
      <c r="AL3599" s="118">
        <f t="shared" si="10"/>
        <v>186973</v>
      </c>
      <c r="AM3599" s="118">
        <f t="shared" si="11"/>
        <v>0</v>
      </c>
      <c r="AN3599" s="119">
        <f t="shared" si="12"/>
        <v>0</v>
      </c>
      <c r="AO3599" s="118">
        <f t="shared" si="13"/>
        <v>186973</v>
      </c>
      <c r="AP3599" s="121">
        <f t="shared" si="14"/>
        <v>0</v>
      </c>
      <c r="AQ3599" s="122"/>
      <c r="AR3599" s="119"/>
    </row>
    <row r="3600" ht="22.5" customHeight="1">
      <c r="A3600" s="89">
        <v>46233.0</v>
      </c>
      <c r="B3600" s="90">
        <v>0.39444444444444443</v>
      </c>
      <c r="C3600" s="91" t="s">
        <v>378</v>
      </c>
      <c r="D3600" s="129" t="str">
        <f t="array" ref="D3600">XLOOKUP(C3600,'DS ST'!A:A,'DS ST'!B:B)</f>
        <v>A125</v>
      </c>
      <c r="E3600" s="94" t="str">
        <f t="array" ref="E3600">XLOOKUP($F3600,'GIÁ'!$A:$A,'GIÁ'!$E:$E)</f>
        <v>ĐÔNG</v>
      </c>
      <c r="F3600" s="94">
        <v>9.555894501924E12</v>
      </c>
      <c r="G3600" s="95" t="s">
        <v>3296</v>
      </c>
      <c r="H3600" s="95" t="s">
        <v>224</v>
      </c>
      <c r="I3600" s="96">
        <v>2.0</v>
      </c>
      <c r="J3600" s="96">
        <v>0.0</v>
      </c>
      <c r="K3600" s="98">
        <f t="shared" si="4"/>
        <v>2</v>
      </c>
      <c r="L3600" s="99" t="s">
        <v>7092</v>
      </c>
      <c r="M3600" s="100" t="s">
        <v>7093</v>
      </c>
      <c r="N3600" s="101" t="str">
        <f t="shared" si="139"/>
        <v>PT1590207-T0019555894501924</v>
      </c>
      <c r="O3600" s="128"/>
      <c r="P3600" s="100"/>
      <c r="Q3600" s="103">
        <f t="shared" si="166"/>
        <v>2</v>
      </c>
      <c r="R3600" s="161"/>
      <c r="S3600" s="105"/>
      <c r="T3600" s="106"/>
      <c r="U3600" s="107" t="s">
        <v>6929</v>
      </c>
      <c r="V3600" s="108" t="s">
        <v>756</v>
      </c>
      <c r="W3600" s="109" t="s">
        <v>1908</v>
      </c>
      <c r="X3600" s="110" t="str">
        <f t="shared" si="176"/>
        <v/>
      </c>
      <c r="Y3600" s="110" t="str">
        <f t="shared" si="183"/>
        <v/>
      </c>
      <c r="Z3600" s="109" t="s">
        <v>797</v>
      </c>
      <c r="AA3600" s="109" t="s">
        <v>802</v>
      </c>
      <c r="AB3600" s="106"/>
      <c r="AC3600" s="158"/>
      <c r="AD3600" s="160"/>
      <c r="AE3600" s="127"/>
      <c r="AF3600" s="113"/>
      <c r="AG3600" s="165" t="str">
        <f t="array" ref="AG3600">XLOOKUP(F3600,'CLV2'!A:A,'CLV2'!E:E)</f>
        <v>2.FROZEN FOODS</v>
      </c>
      <c r="AH3600" s="115" t="str">
        <f t="array" ref="AH3600">XLOOKUP(F3600,'CLV2'!A:A,'CLV2'!F:F)</f>
        <v>3.HOTPOT AND FRIED</v>
      </c>
      <c r="AI3600" s="115" t="str">
        <f t="shared" si="8"/>
        <v>Pack</v>
      </c>
      <c r="AJ3600" s="116">
        <f t="shared" si="9"/>
        <v>1</v>
      </c>
      <c r="AK3600" s="117" t="str">
        <f t="array" ref="AK3600">XLOOKUP(F3600,'GIÁ'!A:A,'GIÁ'!D:D)</f>
        <v>69289.18</v>
      </c>
      <c r="AL3600" s="118">
        <f t="shared" si="10"/>
        <v>138578.36</v>
      </c>
      <c r="AM3600" s="118">
        <f t="shared" si="11"/>
        <v>0</v>
      </c>
      <c r="AN3600" s="119">
        <f t="shared" si="12"/>
        <v>0</v>
      </c>
      <c r="AO3600" s="118">
        <f t="shared" si="13"/>
        <v>138578.36</v>
      </c>
      <c r="AP3600" s="121">
        <f t="shared" si="14"/>
        <v>0</v>
      </c>
      <c r="AQ3600" s="122"/>
      <c r="AR3600" s="119"/>
    </row>
    <row r="3601" ht="22.5" customHeight="1">
      <c r="A3601" s="89">
        <v>46233.0</v>
      </c>
      <c r="B3601" s="90">
        <v>0.39444444444444443</v>
      </c>
      <c r="C3601" s="91" t="s">
        <v>378</v>
      </c>
      <c r="D3601" s="129" t="str">
        <f t="array" ref="D3601">XLOOKUP(C3601,'DS ST'!A:A,'DS ST'!B:B)</f>
        <v>A125</v>
      </c>
      <c r="E3601" s="94" t="str">
        <f t="array" ref="E3601">XLOOKUP($F3601,'GIÁ'!$A:$A,'GIÁ'!$E:$E)</f>
        <v>ĐÔNG</v>
      </c>
      <c r="F3601" s="94">
        <v>8.934717261336E12</v>
      </c>
      <c r="G3601" s="95" t="s">
        <v>1710</v>
      </c>
      <c r="H3601" s="95" t="s">
        <v>224</v>
      </c>
      <c r="I3601" s="96">
        <v>4.0</v>
      </c>
      <c r="J3601" s="96">
        <v>0.0</v>
      </c>
      <c r="K3601" s="98">
        <f t="shared" si="4"/>
        <v>4</v>
      </c>
      <c r="L3601" s="99" t="s">
        <v>7092</v>
      </c>
      <c r="M3601" s="100" t="s">
        <v>7093</v>
      </c>
      <c r="N3601" s="101" t="str">
        <f t="shared" si="139"/>
        <v>PT1590207-T0018934717261336</v>
      </c>
      <c r="O3601" s="128"/>
      <c r="P3601" s="100"/>
      <c r="Q3601" s="103">
        <f t="shared" si="166"/>
        <v>4</v>
      </c>
      <c r="R3601" s="161"/>
      <c r="S3601" s="105"/>
      <c r="T3601" s="106"/>
      <c r="U3601" s="107" t="s">
        <v>6677</v>
      </c>
      <c r="V3601" s="108" t="s">
        <v>756</v>
      </c>
      <c r="W3601" s="109" t="s">
        <v>1908</v>
      </c>
      <c r="X3601" s="110" t="str">
        <f t="shared" si="176"/>
        <v/>
      </c>
      <c r="Y3601" s="110" t="str">
        <f t="shared" si="183"/>
        <v/>
      </c>
      <c r="Z3601" s="109" t="s">
        <v>797</v>
      </c>
      <c r="AA3601" s="109" t="s">
        <v>802</v>
      </c>
      <c r="AB3601" s="106"/>
      <c r="AC3601" s="158"/>
      <c r="AD3601" s="160"/>
      <c r="AE3601" s="127"/>
      <c r="AF3601" s="113"/>
      <c r="AG3601" s="165" t="str">
        <f t="array" ref="AG3601">XLOOKUP(F3601,'CLV2'!A:A,'CLV2'!E:E)</f>
        <v>2.FROZEN FOODS</v>
      </c>
      <c r="AH3601" s="115" t="str">
        <f t="array" ref="AH3601">XLOOKUP(F3601,'CLV2'!A:A,'CLV2'!F:F)</f>
        <v>3.HOTPOT AND FRIED</v>
      </c>
      <c r="AI3601" s="115" t="str">
        <f t="shared" si="8"/>
        <v>Pack</v>
      </c>
      <c r="AJ3601" s="116">
        <f t="shared" si="9"/>
        <v>1</v>
      </c>
      <c r="AK3601" s="117" t="str">
        <f t="array" ref="AK3601">XLOOKUP(F3601,'GIÁ'!A:A,'GIÁ'!D:D)</f>
        <v>46253.48</v>
      </c>
      <c r="AL3601" s="118">
        <f t="shared" si="10"/>
        <v>185013.92</v>
      </c>
      <c r="AM3601" s="118">
        <f t="shared" si="11"/>
        <v>0</v>
      </c>
      <c r="AN3601" s="119">
        <f t="shared" si="12"/>
        <v>0</v>
      </c>
      <c r="AO3601" s="118">
        <f t="shared" si="13"/>
        <v>185013.92</v>
      </c>
      <c r="AP3601" s="121">
        <f t="shared" si="14"/>
        <v>0</v>
      </c>
      <c r="AQ3601" s="122"/>
      <c r="AR3601" s="119"/>
    </row>
    <row r="3602" ht="22.5" customHeight="1">
      <c r="A3602" s="89">
        <v>46233.0</v>
      </c>
      <c r="B3602" s="90">
        <v>0.39444444444444443</v>
      </c>
      <c r="C3602" s="91" t="s">
        <v>378</v>
      </c>
      <c r="D3602" s="129" t="str">
        <f t="array" ref="D3602">XLOOKUP(C3602,'DS ST'!A:A,'DS ST'!B:B)</f>
        <v>A125</v>
      </c>
      <c r="E3602" s="94" t="str">
        <f t="array" ref="E3602">XLOOKUP($F3602,'GIÁ'!$A:$A,'GIÁ'!$E:$E)</f>
        <v>ĐÔNG</v>
      </c>
      <c r="F3602" s="94">
        <v>8.936077113829E12</v>
      </c>
      <c r="G3602" s="95" t="s">
        <v>2373</v>
      </c>
      <c r="H3602" s="95" t="s">
        <v>224</v>
      </c>
      <c r="I3602" s="96">
        <v>6.0</v>
      </c>
      <c r="J3602" s="96">
        <v>0.0</v>
      </c>
      <c r="K3602" s="98">
        <f t="shared" si="4"/>
        <v>6</v>
      </c>
      <c r="L3602" s="99" t="s">
        <v>7092</v>
      </c>
      <c r="M3602" s="100" t="s">
        <v>7093</v>
      </c>
      <c r="N3602" s="101" t="str">
        <f t="shared" si="139"/>
        <v>PT1590207-T0018936077113829</v>
      </c>
      <c r="O3602" s="128"/>
      <c r="P3602" s="100"/>
      <c r="Q3602" s="103">
        <f t="shared" si="166"/>
        <v>6</v>
      </c>
      <c r="R3602" s="161"/>
      <c r="S3602" s="105"/>
      <c r="T3602" s="106"/>
      <c r="U3602" s="107" t="s">
        <v>6606</v>
      </c>
      <c r="V3602" s="108" t="s">
        <v>756</v>
      </c>
      <c r="W3602" s="109" t="s">
        <v>1908</v>
      </c>
      <c r="X3602" s="110" t="str">
        <f t="shared" si="176"/>
        <v/>
      </c>
      <c r="Y3602" s="110" t="str">
        <f t="shared" si="183"/>
        <v/>
      </c>
      <c r="Z3602" s="109" t="s">
        <v>797</v>
      </c>
      <c r="AA3602" s="109" t="s">
        <v>802</v>
      </c>
      <c r="AB3602" s="106"/>
      <c r="AC3602" s="158"/>
      <c r="AD3602" s="160"/>
      <c r="AE3602" s="127"/>
      <c r="AF3602" s="113"/>
      <c r="AG3602" s="165" t="str">
        <f t="array" ref="AG3602">XLOOKUP(F3602,'CLV2'!A:A,'CLV2'!E:E)</f>
        <v>2.FROZEN FOODS</v>
      </c>
      <c r="AH3602" s="115" t="str">
        <f t="array" ref="AH3602">XLOOKUP(F3602,'CLV2'!A:A,'CLV2'!F:F)</f>
        <v>3.DUMPLINGS</v>
      </c>
      <c r="AI3602" s="115" t="str">
        <f t="shared" si="8"/>
        <v>Pack</v>
      </c>
      <c r="AJ3602" s="116">
        <f t="shared" si="9"/>
        <v>1</v>
      </c>
      <c r="AK3602" s="117" t="str">
        <f t="array" ref="AK3602">XLOOKUP(F3602,'GIÁ'!A:A,'GIÁ'!D:D)</f>
        <v>40010.98</v>
      </c>
      <c r="AL3602" s="118">
        <f t="shared" si="10"/>
        <v>240065.88</v>
      </c>
      <c r="AM3602" s="118">
        <f t="shared" si="11"/>
        <v>0</v>
      </c>
      <c r="AN3602" s="119">
        <f t="shared" si="12"/>
        <v>0</v>
      </c>
      <c r="AO3602" s="118">
        <f t="shared" si="13"/>
        <v>240065.88</v>
      </c>
      <c r="AP3602" s="121">
        <f t="shared" si="14"/>
        <v>0</v>
      </c>
      <c r="AQ3602" s="122"/>
      <c r="AR3602" s="119"/>
    </row>
    <row r="3603" ht="22.5" customHeight="1">
      <c r="A3603" s="89">
        <v>46233.0</v>
      </c>
      <c r="B3603" s="90">
        <v>0.39444444444444443</v>
      </c>
      <c r="C3603" s="91" t="s">
        <v>378</v>
      </c>
      <c r="D3603" s="129" t="str">
        <f t="array" ref="D3603">XLOOKUP(C3603,'DS ST'!A:A,'DS ST'!B:B)</f>
        <v>A125</v>
      </c>
      <c r="E3603" s="94" t="str">
        <f t="array" ref="E3603">XLOOKUP($F3603,'GIÁ'!$A:$A,'GIÁ'!$E:$E)</f>
        <v>ĐÔNG</v>
      </c>
      <c r="F3603" s="94">
        <v>8.934717264474E12</v>
      </c>
      <c r="G3603" s="95" t="s">
        <v>1717</v>
      </c>
      <c r="H3603" s="95" t="s">
        <v>224</v>
      </c>
      <c r="I3603" s="96">
        <v>2.0</v>
      </c>
      <c r="J3603" s="96">
        <v>0.0</v>
      </c>
      <c r="K3603" s="98">
        <f t="shared" si="4"/>
        <v>2</v>
      </c>
      <c r="L3603" s="99" t="s">
        <v>7092</v>
      </c>
      <c r="M3603" s="100" t="s">
        <v>7093</v>
      </c>
      <c r="N3603" s="101" t="str">
        <f t="shared" si="139"/>
        <v>PT1590207-T0018934717264474</v>
      </c>
      <c r="O3603" s="128"/>
      <c r="P3603" s="100"/>
      <c r="Q3603" s="103">
        <f t="shared" si="166"/>
        <v>2</v>
      </c>
      <c r="R3603" s="161"/>
      <c r="S3603" s="105"/>
      <c r="T3603" s="106"/>
      <c r="U3603" s="107" t="s">
        <v>6567</v>
      </c>
      <c r="V3603" s="108" t="s">
        <v>756</v>
      </c>
      <c r="W3603" s="109" t="s">
        <v>1908</v>
      </c>
      <c r="X3603" s="110" t="str">
        <f t="shared" si="176"/>
        <v/>
      </c>
      <c r="Y3603" s="110" t="str">
        <f t="shared" si="183"/>
        <v/>
      </c>
      <c r="Z3603" s="109" t="s">
        <v>797</v>
      </c>
      <c r="AA3603" s="109" t="s">
        <v>802</v>
      </c>
      <c r="AB3603" s="106"/>
      <c r="AC3603" s="158"/>
      <c r="AD3603" s="160"/>
      <c r="AE3603" s="127"/>
      <c r="AF3603" s="113"/>
      <c r="AG3603" s="165" t="str">
        <f t="array" ref="AG3603">XLOOKUP(F3603,'CLV2'!A:A,'CLV2'!E:E)</f>
        <v>2.FROZEN FOODS</v>
      </c>
      <c r="AH3603" s="115" t="str">
        <f t="array" ref="AH3603">XLOOKUP(F3603,'CLV2'!A:A,'CLV2'!F:F)</f>
        <v>3.HOTPOT AND FRIED</v>
      </c>
      <c r="AI3603" s="115" t="str">
        <f t="shared" si="8"/>
        <v>Pack</v>
      </c>
      <c r="AJ3603" s="116">
        <f t="shared" si="9"/>
        <v>1</v>
      </c>
      <c r="AK3603" s="117" t="str">
        <f t="array" ref="AK3603">XLOOKUP(F3603,'GIÁ'!A:A,'GIÁ'!D:D)</f>
        <v>45233.68</v>
      </c>
      <c r="AL3603" s="118">
        <f t="shared" si="10"/>
        <v>90467.36</v>
      </c>
      <c r="AM3603" s="118">
        <f t="shared" si="11"/>
        <v>0</v>
      </c>
      <c r="AN3603" s="119">
        <f t="shared" si="12"/>
        <v>0</v>
      </c>
      <c r="AO3603" s="118">
        <f t="shared" si="13"/>
        <v>90467.36</v>
      </c>
      <c r="AP3603" s="121">
        <f t="shared" si="14"/>
        <v>0</v>
      </c>
      <c r="AQ3603" s="122"/>
      <c r="AR3603" s="119"/>
    </row>
    <row r="3604" ht="22.5" customHeight="1">
      <c r="A3604" s="89">
        <v>46233.0</v>
      </c>
      <c r="B3604" s="90">
        <v>0.39444444444444443</v>
      </c>
      <c r="C3604" s="91" t="s">
        <v>378</v>
      </c>
      <c r="D3604" s="129" t="str">
        <f t="array" ref="D3604">XLOOKUP(C3604,'DS ST'!A:A,'DS ST'!B:B)</f>
        <v>A125</v>
      </c>
      <c r="E3604" s="94" t="str">
        <f t="array" ref="E3604">XLOOKUP($F3604,'GIÁ'!$A:$A,'GIÁ'!$E:$E)</f>
        <v>ĐÔNG</v>
      </c>
      <c r="F3604" s="94">
        <v>8.8880036524E12</v>
      </c>
      <c r="G3604" s="95" t="s">
        <v>1541</v>
      </c>
      <c r="H3604" s="95" t="s">
        <v>224</v>
      </c>
      <c r="I3604" s="96">
        <v>4.0</v>
      </c>
      <c r="J3604" s="96">
        <v>0.0</v>
      </c>
      <c r="K3604" s="98">
        <f t="shared" si="4"/>
        <v>4</v>
      </c>
      <c r="L3604" s="99" t="s">
        <v>7092</v>
      </c>
      <c r="M3604" s="100" t="s">
        <v>7093</v>
      </c>
      <c r="N3604" s="101" t="str">
        <f t="shared" si="139"/>
        <v>PT1590207-T0018888003652400</v>
      </c>
      <c r="O3604" s="128"/>
      <c r="P3604" s="100"/>
      <c r="Q3604" s="103">
        <f t="shared" si="166"/>
        <v>4</v>
      </c>
      <c r="R3604" s="161"/>
      <c r="S3604" s="105"/>
      <c r="T3604" s="106"/>
      <c r="U3604" s="107" t="s">
        <v>6564</v>
      </c>
      <c r="V3604" s="108" t="s">
        <v>756</v>
      </c>
      <c r="W3604" s="109" t="s">
        <v>1908</v>
      </c>
      <c r="X3604" s="110" t="str">
        <f t="shared" si="176"/>
        <v/>
      </c>
      <c r="Y3604" s="110" t="str">
        <f t="shared" si="183"/>
        <v/>
      </c>
      <c r="Z3604" s="109" t="s">
        <v>797</v>
      </c>
      <c r="AA3604" s="109" t="s">
        <v>802</v>
      </c>
      <c r="AB3604" s="106"/>
      <c r="AC3604" s="158"/>
      <c r="AD3604" s="160"/>
      <c r="AE3604" s="127"/>
      <c r="AF3604" s="113"/>
      <c r="AG3604" s="165" t="str">
        <f t="array" ref="AG3604">XLOOKUP(F3604,'CLV2'!A:A,'CLV2'!E:E)</f>
        <v>2.FROZEN FOODS</v>
      </c>
      <c r="AH3604" s="115" t="str">
        <f t="array" ref="AH3604">XLOOKUP(F3604,'CLV2'!A:A,'CLV2'!F:F)</f>
        <v>3.PASTRY AND DESSERTS</v>
      </c>
      <c r="AI3604" s="115" t="str">
        <f t="shared" si="8"/>
        <v>Pack</v>
      </c>
      <c r="AJ3604" s="116">
        <f t="shared" si="9"/>
        <v>1</v>
      </c>
      <c r="AK3604" s="117" t="str">
        <f t="array" ref="AK3604">XLOOKUP(F3604,'GIÁ'!A:A,'GIÁ'!D:D)</f>
        <v>31762.47</v>
      </c>
      <c r="AL3604" s="118">
        <f t="shared" si="10"/>
        <v>127049.88</v>
      </c>
      <c r="AM3604" s="118">
        <f t="shared" si="11"/>
        <v>0</v>
      </c>
      <c r="AN3604" s="119">
        <f t="shared" si="12"/>
        <v>0</v>
      </c>
      <c r="AO3604" s="118">
        <f t="shared" si="13"/>
        <v>127049.88</v>
      </c>
      <c r="AP3604" s="121">
        <f t="shared" si="14"/>
        <v>0</v>
      </c>
      <c r="AQ3604" s="122"/>
      <c r="AR3604" s="119"/>
    </row>
    <row r="3605" ht="22.5" customHeight="1">
      <c r="A3605" s="89">
        <v>46233.0</v>
      </c>
      <c r="B3605" s="90">
        <v>0.39444444444444443</v>
      </c>
      <c r="C3605" s="91" t="s">
        <v>378</v>
      </c>
      <c r="D3605" s="129" t="str">
        <f t="array" ref="D3605">XLOOKUP(C3605,'DS ST'!A:A,'DS ST'!B:B)</f>
        <v>A125</v>
      </c>
      <c r="E3605" s="94" t="str">
        <f t="array" ref="E3605">XLOOKUP($F3605,'GIÁ'!$A:$A,'GIÁ'!$E:$E)</f>
        <v>ĐÔNG</v>
      </c>
      <c r="F3605" s="94">
        <v>8.93607627967E12</v>
      </c>
      <c r="G3605" s="95" t="s">
        <v>2317</v>
      </c>
      <c r="H3605" s="95" t="s">
        <v>224</v>
      </c>
      <c r="I3605" s="96">
        <v>2.0</v>
      </c>
      <c r="J3605" s="96">
        <v>0.0</v>
      </c>
      <c r="K3605" s="98">
        <f t="shared" si="4"/>
        <v>2</v>
      </c>
      <c r="L3605" s="99" t="s">
        <v>7092</v>
      </c>
      <c r="M3605" s="100" t="s">
        <v>7093</v>
      </c>
      <c r="N3605" s="101" t="str">
        <f t="shared" si="139"/>
        <v>PT1590207-T0018936076279670</v>
      </c>
      <c r="O3605" s="128"/>
      <c r="P3605" s="100"/>
      <c r="Q3605" s="103">
        <f t="shared" si="166"/>
        <v>2</v>
      </c>
      <c r="R3605" s="161"/>
      <c r="S3605" s="105"/>
      <c r="T3605" s="106"/>
      <c r="U3605" s="107" t="s">
        <v>6530</v>
      </c>
      <c r="V3605" s="108" t="s">
        <v>756</v>
      </c>
      <c r="W3605" s="109" t="s">
        <v>1908</v>
      </c>
      <c r="X3605" s="110" t="str">
        <f t="shared" si="176"/>
        <v/>
      </c>
      <c r="Y3605" s="110" t="str">
        <f t="shared" si="183"/>
        <v/>
      </c>
      <c r="Z3605" s="109" t="s">
        <v>797</v>
      </c>
      <c r="AA3605" s="109" t="s">
        <v>802</v>
      </c>
      <c r="AB3605" s="106"/>
      <c r="AC3605" s="158"/>
      <c r="AD3605" s="160"/>
      <c r="AE3605" s="127"/>
      <c r="AF3605" s="113"/>
      <c r="AG3605" s="165" t="str">
        <f t="array" ref="AG3605">XLOOKUP(F3605,'CLV2'!A:A,'CLV2'!E:E)</f>
        <v>2.FROZEN FOODS</v>
      </c>
      <c r="AH3605" s="115" t="str">
        <f t="array" ref="AH3605">XLOOKUP(F3605,'CLV2'!A:A,'CLV2'!F:F)</f>
        <v>3.PASTRY AND DESSERTS</v>
      </c>
      <c r="AI3605" s="115" t="str">
        <f t="shared" si="8"/>
        <v>Pack</v>
      </c>
      <c r="AJ3605" s="116">
        <f t="shared" si="9"/>
        <v>1</v>
      </c>
      <c r="AK3605" s="117" t="str">
        <f t="array" ref="AK3605">XLOOKUP(F3605,'GIÁ'!A:A,'GIÁ'!D:D)</f>
        <v>26872.96</v>
      </c>
      <c r="AL3605" s="118">
        <f t="shared" si="10"/>
        <v>53745.92</v>
      </c>
      <c r="AM3605" s="118">
        <f t="shared" si="11"/>
        <v>0</v>
      </c>
      <c r="AN3605" s="119">
        <f t="shared" si="12"/>
        <v>0</v>
      </c>
      <c r="AO3605" s="118">
        <f t="shared" si="13"/>
        <v>53745.92</v>
      </c>
      <c r="AP3605" s="121">
        <f t="shared" si="14"/>
        <v>0</v>
      </c>
      <c r="AQ3605" s="122"/>
      <c r="AR3605" s="119"/>
    </row>
    <row r="3606" ht="22.5" customHeight="1">
      <c r="A3606" s="89">
        <v>46233.0</v>
      </c>
      <c r="B3606" s="90">
        <v>0.39444444444444443</v>
      </c>
      <c r="C3606" s="91" t="s">
        <v>378</v>
      </c>
      <c r="D3606" s="129" t="str">
        <f t="array" ref="D3606">XLOOKUP(C3606,'DS ST'!A:A,'DS ST'!B:B)</f>
        <v>A125</v>
      </c>
      <c r="E3606" s="94" t="str">
        <f t="array" ref="E3606">XLOOKUP($F3606,'GIÁ'!$A:$A,'GIÁ'!$E:$E)</f>
        <v>ĐÔNG</v>
      </c>
      <c r="F3606" s="94">
        <v>8.936190860716E12</v>
      </c>
      <c r="G3606" s="95" t="s">
        <v>2610</v>
      </c>
      <c r="H3606" s="95" t="s">
        <v>93</v>
      </c>
      <c r="I3606" s="96">
        <v>14.0</v>
      </c>
      <c r="J3606" s="96">
        <v>0.0</v>
      </c>
      <c r="K3606" s="98">
        <f t="shared" si="4"/>
        <v>14</v>
      </c>
      <c r="L3606" s="99" t="s">
        <v>7092</v>
      </c>
      <c r="M3606" s="100" t="s">
        <v>7093</v>
      </c>
      <c r="N3606" s="101" t="str">
        <f t="shared" si="139"/>
        <v>PT1590207-T0018936190860716</v>
      </c>
      <c r="O3606" s="128"/>
      <c r="P3606" s="100"/>
      <c r="Q3606" s="103">
        <f t="shared" si="166"/>
        <v>14</v>
      </c>
      <c r="R3606" s="161"/>
      <c r="S3606" s="105"/>
      <c r="T3606" s="106"/>
      <c r="U3606" s="107" t="s">
        <v>6539</v>
      </c>
      <c r="V3606" s="108" t="s">
        <v>756</v>
      </c>
      <c r="W3606" s="109" t="s">
        <v>1908</v>
      </c>
      <c r="X3606" s="110" t="str">
        <f t="shared" si="176"/>
        <v/>
      </c>
      <c r="Y3606" s="110" t="str">
        <f t="shared" si="183"/>
        <v/>
      </c>
      <c r="Z3606" s="109" t="s">
        <v>797</v>
      </c>
      <c r="AA3606" s="109" t="s">
        <v>802</v>
      </c>
      <c r="AB3606" s="106"/>
      <c r="AC3606" s="158"/>
      <c r="AD3606" s="160"/>
      <c r="AE3606" s="127"/>
      <c r="AF3606" s="113"/>
      <c r="AG3606" s="165" t="str">
        <f t="array" ref="AG3606">XLOOKUP(F3606,'CLV2'!A:A,'CLV2'!E:E)</f>
        <v>2.MEAT</v>
      </c>
      <c r="AH3606" s="115" t="str">
        <f t="array" ref="AH3606">XLOOKUP(F3606,'CLV2'!A:A,'CLV2'!F:F)</f>
        <v>3.FROZEN MEAT</v>
      </c>
      <c r="AI3606" s="115" t="str">
        <f t="shared" si="8"/>
        <v>Pack</v>
      </c>
      <c r="AJ3606" s="116">
        <f t="shared" si="9"/>
        <v>1</v>
      </c>
      <c r="AK3606" s="117" t="str">
        <f t="array" ref="AK3606">XLOOKUP(F3606,'GIÁ'!A:A,'GIÁ'!D:D)</f>
        <v>49176.27</v>
      </c>
      <c r="AL3606" s="118">
        <f t="shared" si="10"/>
        <v>688467.78</v>
      </c>
      <c r="AM3606" s="118">
        <f t="shared" si="11"/>
        <v>0</v>
      </c>
      <c r="AN3606" s="119">
        <f t="shared" si="12"/>
        <v>0</v>
      </c>
      <c r="AO3606" s="118">
        <f t="shared" si="13"/>
        <v>688467.78</v>
      </c>
      <c r="AP3606" s="121">
        <f t="shared" si="14"/>
        <v>0</v>
      </c>
      <c r="AQ3606" s="122"/>
      <c r="AR3606" s="119"/>
    </row>
    <row r="3607" ht="22.5" customHeight="1">
      <c r="A3607" s="89">
        <v>46233.0</v>
      </c>
      <c r="B3607" s="90">
        <v>0.39444444444444443</v>
      </c>
      <c r="C3607" s="91" t="s">
        <v>378</v>
      </c>
      <c r="D3607" s="129" t="str">
        <f t="array" ref="D3607">XLOOKUP(C3607,'DS ST'!A:A,'DS ST'!B:B)</f>
        <v>A125</v>
      </c>
      <c r="E3607" s="94" t="str">
        <f t="array" ref="E3607">XLOOKUP($F3607,'GIÁ'!$A:$A,'GIÁ'!$E:$E)</f>
        <v>ĐÔNG</v>
      </c>
      <c r="F3607" s="94">
        <v>8.936239090036E12</v>
      </c>
      <c r="G3607" s="95" t="s">
        <v>2713</v>
      </c>
      <c r="H3607" s="95" t="s">
        <v>75</v>
      </c>
      <c r="I3607" s="96">
        <v>2.0</v>
      </c>
      <c r="J3607" s="96">
        <v>0.0</v>
      </c>
      <c r="K3607" s="98">
        <f t="shared" si="4"/>
        <v>2</v>
      </c>
      <c r="L3607" s="99" t="s">
        <v>7092</v>
      </c>
      <c r="M3607" s="100" t="s">
        <v>7093</v>
      </c>
      <c r="N3607" s="101" t="str">
        <f t="shared" si="139"/>
        <v>PT1590207-T0018936239090036</v>
      </c>
      <c r="O3607" s="128"/>
      <c r="P3607" s="100"/>
      <c r="Q3607" s="103">
        <f t="shared" si="166"/>
        <v>2</v>
      </c>
      <c r="R3607" s="161"/>
      <c r="S3607" s="105"/>
      <c r="T3607" s="106"/>
      <c r="U3607" s="107" t="s">
        <v>6539</v>
      </c>
      <c r="V3607" s="108" t="s">
        <v>756</v>
      </c>
      <c r="W3607" s="109" t="s">
        <v>1908</v>
      </c>
      <c r="X3607" s="110" t="str">
        <f t="shared" si="176"/>
        <v/>
      </c>
      <c r="Y3607" s="110" t="str">
        <f t="shared" si="183"/>
        <v/>
      </c>
      <c r="Z3607" s="109" t="s">
        <v>797</v>
      </c>
      <c r="AA3607" s="109" t="s">
        <v>802</v>
      </c>
      <c r="AB3607" s="106"/>
      <c r="AC3607" s="158"/>
      <c r="AD3607" s="160"/>
      <c r="AE3607" s="127"/>
      <c r="AF3607" s="113"/>
      <c r="AG3607" s="165" t="str">
        <f t="array" ref="AG3607">XLOOKUP(F3607,'CLV2'!A:A,'CLV2'!E:E)</f>
        <v>2.MEAT</v>
      </c>
      <c r="AH3607" s="115" t="str">
        <f t="array" ref="AH3607">XLOOKUP(F3607,'CLV2'!A:A,'CLV2'!F:F)</f>
        <v>3.FROZEN MEAT</v>
      </c>
      <c r="AI3607" s="115" t="str">
        <f t="shared" si="8"/>
        <v>Pack</v>
      </c>
      <c r="AJ3607" s="116">
        <f t="shared" si="9"/>
        <v>1</v>
      </c>
      <c r="AK3607" s="117" t="str">
        <f t="array" ref="AK3607">XLOOKUP(F3607,'GIÁ'!A:A,'GIÁ'!D:D)</f>
        <v>47814.16</v>
      </c>
      <c r="AL3607" s="118">
        <f t="shared" si="10"/>
        <v>95628.32</v>
      </c>
      <c r="AM3607" s="118">
        <f t="shared" si="11"/>
        <v>0</v>
      </c>
      <c r="AN3607" s="119">
        <f t="shared" si="12"/>
        <v>0</v>
      </c>
      <c r="AO3607" s="118">
        <f t="shared" si="13"/>
        <v>95628.32</v>
      </c>
      <c r="AP3607" s="121">
        <f t="shared" si="14"/>
        <v>0</v>
      </c>
      <c r="AQ3607" s="122"/>
      <c r="AR3607" s="119"/>
    </row>
    <row r="3608" ht="22.5" customHeight="1">
      <c r="A3608" s="89">
        <v>46233.0</v>
      </c>
      <c r="B3608" s="90">
        <v>0.39444444444444443</v>
      </c>
      <c r="C3608" s="91" t="s">
        <v>378</v>
      </c>
      <c r="D3608" s="129" t="str">
        <f t="array" ref="D3608">XLOOKUP(C3608,'DS ST'!A:A,'DS ST'!B:B)</f>
        <v>A125</v>
      </c>
      <c r="E3608" s="94" t="str">
        <f t="array" ref="E3608">XLOOKUP($F3608,'GIÁ'!$A:$A,'GIÁ'!$E:$E)</f>
        <v>ĐÔNG</v>
      </c>
      <c r="F3608" s="94">
        <v>8.938535604047E12</v>
      </c>
      <c r="G3608" s="95" t="s">
        <v>3054</v>
      </c>
      <c r="H3608" s="95" t="s">
        <v>787</v>
      </c>
      <c r="I3608" s="96">
        <v>4.0</v>
      </c>
      <c r="J3608" s="96">
        <v>0.0</v>
      </c>
      <c r="K3608" s="98">
        <f t="shared" si="4"/>
        <v>4</v>
      </c>
      <c r="L3608" s="99" t="s">
        <v>7092</v>
      </c>
      <c r="M3608" s="100" t="s">
        <v>7093</v>
      </c>
      <c r="N3608" s="101" t="str">
        <f t="shared" si="139"/>
        <v>PT1590207-T0018938535604047</v>
      </c>
      <c r="O3608" s="128"/>
      <c r="P3608" s="100"/>
      <c r="Q3608" s="103">
        <f t="shared" si="166"/>
        <v>4</v>
      </c>
      <c r="R3608" s="161"/>
      <c r="S3608" s="105"/>
      <c r="T3608" s="106"/>
      <c r="U3608" s="107" t="s">
        <v>6541</v>
      </c>
      <c r="V3608" s="108" t="s">
        <v>756</v>
      </c>
      <c r="W3608" s="109" t="s">
        <v>1908</v>
      </c>
      <c r="X3608" s="110" t="str">
        <f t="shared" si="176"/>
        <v/>
      </c>
      <c r="Y3608" s="110" t="str">
        <f t="shared" si="183"/>
        <v/>
      </c>
      <c r="Z3608" s="109" t="s">
        <v>797</v>
      </c>
      <c r="AA3608" s="109" t="s">
        <v>802</v>
      </c>
      <c r="AB3608" s="106"/>
      <c r="AC3608" s="158"/>
      <c r="AD3608" s="160"/>
      <c r="AE3608" s="127"/>
      <c r="AF3608" s="113"/>
      <c r="AG3608" s="165" t="str">
        <f t="array" ref="AG3608">XLOOKUP(F3608,'CLV2'!A:A,'CLV2'!E:E)</f>
        <v>2.FISH AND SEAFOOD</v>
      </c>
      <c r="AH3608" s="115" t="str">
        <f t="array" ref="AH3608">XLOOKUP(F3608,'CLV2'!A:A,'CLV2'!F:F)</f>
        <v>3.FROZEN FISH AND SEAFOOD</v>
      </c>
      <c r="AI3608" s="115" t="str">
        <f t="shared" si="8"/>
        <v>Pack</v>
      </c>
      <c r="AJ3608" s="116">
        <f t="shared" si="9"/>
        <v>1</v>
      </c>
      <c r="AK3608" s="117" t="str">
        <f t="array" ref="AK3608">XLOOKUP(F3608,'GIÁ'!A:A,'GIÁ'!D:D)</f>
        <v>48011.15</v>
      </c>
      <c r="AL3608" s="118">
        <f t="shared" si="10"/>
        <v>192044.6</v>
      </c>
      <c r="AM3608" s="118">
        <f t="shared" si="11"/>
        <v>0</v>
      </c>
      <c r="AN3608" s="119">
        <f t="shared" si="12"/>
        <v>0</v>
      </c>
      <c r="AO3608" s="118">
        <f t="shared" si="13"/>
        <v>192044.6</v>
      </c>
      <c r="AP3608" s="121">
        <f t="shared" si="14"/>
        <v>0</v>
      </c>
      <c r="AQ3608" s="122"/>
      <c r="AR3608" s="119"/>
    </row>
    <row r="3609" ht="22.5" customHeight="1">
      <c r="A3609" s="89">
        <v>46233.0</v>
      </c>
      <c r="B3609" s="90">
        <v>0.39444444444444443</v>
      </c>
      <c r="C3609" s="91" t="s">
        <v>378</v>
      </c>
      <c r="D3609" s="129" t="str">
        <f t="array" ref="D3609">XLOOKUP(C3609,'DS ST'!A:A,'DS ST'!B:B)</f>
        <v>A125</v>
      </c>
      <c r="E3609" s="94" t="str">
        <f t="array" ref="E3609">XLOOKUP($F3609,'GIÁ'!$A:$A,'GIÁ'!$E:$E)</f>
        <v>ĐÔNG</v>
      </c>
      <c r="F3609" s="94">
        <v>8.936187610089E12</v>
      </c>
      <c r="G3609" s="95" t="s">
        <v>2590</v>
      </c>
      <c r="H3609" s="95" t="s">
        <v>224</v>
      </c>
      <c r="I3609" s="96">
        <v>4.0</v>
      </c>
      <c r="J3609" s="96">
        <v>0.0</v>
      </c>
      <c r="K3609" s="98">
        <f t="shared" si="4"/>
        <v>4</v>
      </c>
      <c r="L3609" s="99" t="s">
        <v>7092</v>
      </c>
      <c r="M3609" s="100" t="s">
        <v>7093</v>
      </c>
      <c r="N3609" s="101" t="str">
        <f t="shared" si="139"/>
        <v>PT1590207-T0018936187610089</v>
      </c>
      <c r="O3609" s="128"/>
      <c r="P3609" s="100"/>
      <c r="Q3609" s="103">
        <f t="shared" si="166"/>
        <v>4</v>
      </c>
      <c r="R3609" s="161"/>
      <c r="S3609" s="105"/>
      <c r="T3609" s="106"/>
      <c r="U3609" s="107" t="s">
        <v>6532</v>
      </c>
      <c r="V3609" s="108" t="s">
        <v>756</v>
      </c>
      <c r="W3609" s="109" t="s">
        <v>1908</v>
      </c>
      <c r="X3609" s="110" t="str">
        <f t="shared" si="176"/>
        <v/>
      </c>
      <c r="Y3609" s="110" t="str">
        <f t="shared" si="183"/>
        <v/>
      </c>
      <c r="Z3609" s="109" t="s">
        <v>797</v>
      </c>
      <c r="AA3609" s="109" t="s">
        <v>802</v>
      </c>
      <c r="AB3609" s="106"/>
      <c r="AC3609" s="158"/>
      <c r="AD3609" s="160"/>
      <c r="AE3609" s="127"/>
      <c r="AF3609" s="113"/>
      <c r="AG3609" s="165" t="str">
        <f t="array" ref="AG3609">XLOOKUP(F3609,'CLV2'!A:A,'CLV2'!E:E)</f>
        <v>2.FISH AND SEAFOOD</v>
      </c>
      <c r="AH3609" s="115" t="str">
        <f t="array" ref="AH3609">XLOOKUP(F3609,'CLV2'!A:A,'CLV2'!F:F)</f>
        <v>3.FROZEN FISH AND SEAFOOD</v>
      </c>
      <c r="AI3609" s="115" t="str">
        <f t="shared" si="8"/>
        <v>Pack</v>
      </c>
      <c r="AJ3609" s="116">
        <f t="shared" si="9"/>
        <v>1</v>
      </c>
      <c r="AK3609" s="117" t="str">
        <f t="array" ref="AK3609">XLOOKUP(F3609,'GIÁ'!A:A,'GIÁ'!D:D)</f>
        <v>73948.55</v>
      </c>
      <c r="AL3609" s="118">
        <f t="shared" si="10"/>
        <v>295794.2</v>
      </c>
      <c r="AM3609" s="118">
        <f t="shared" si="11"/>
        <v>0</v>
      </c>
      <c r="AN3609" s="119">
        <f t="shared" si="12"/>
        <v>0</v>
      </c>
      <c r="AO3609" s="118">
        <f t="shared" si="13"/>
        <v>295794.2</v>
      </c>
      <c r="AP3609" s="121">
        <f t="shared" si="14"/>
        <v>0</v>
      </c>
      <c r="AQ3609" s="122"/>
      <c r="AR3609" s="119"/>
    </row>
    <row r="3610" ht="22.5" customHeight="1">
      <c r="A3610" s="89">
        <v>46233.0</v>
      </c>
      <c r="B3610" s="90">
        <v>0.39444444444444443</v>
      </c>
      <c r="C3610" s="91" t="s">
        <v>378</v>
      </c>
      <c r="D3610" s="129" t="str">
        <f t="array" ref="D3610">XLOOKUP(C3610,'DS ST'!A:A,'DS ST'!B:B)</f>
        <v>A125</v>
      </c>
      <c r="E3610" s="94" t="str">
        <f t="array" ref="E3610">XLOOKUP($F3610,'GIÁ'!$A:$A,'GIÁ'!$E:$E)</f>
        <v>ĐÔNG</v>
      </c>
      <c r="F3610" s="94">
        <v>8.936190860464E12</v>
      </c>
      <c r="G3610" s="95" t="s">
        <v>2608</v>
      </c>
      <c r="H3610" s="95" t="s">
        <v>93</v>
      </c>
      <c r="I3610" s="96">
        <v>4.0</v>
      </c>
      <c r="J3610" s="96">
        <v>0.0</v>
      </c>
      <c r="K3610" s="98">
        <f t="shared" si="4"/>
        <v>4</v>
      </c>
      <c r="L3610" s="99" t="s">
        <v>7092</v>
      </c>
      <c r="M3610" s="100" t="s">
        <v>7093</v>
      </c>
      <c r="N3610" s="101" t="str">
        <f t="shared" si="139"/>
        <v>PT1590207-T0018936190860464</v>
      </c>
      <c r="O3610" s="128"/>
      <c r="P3610" s="100"/>
      <c r="Q3610" s="103">
        <f t="shared" si="166"/>
        <v>4</v>
      </c>
      <c r="R3610" s="161"/>
      <c r="S3610" s="105"/>
      <c r="T3610" s="106"/>
      <c r="U3610" s="107" t="s">
        <v>6543</v>
      </c>
      <c r="V3610" s="108" t="s">
        <v>756</v>
      </c>
      <c r="W3610" s="109" t="s">
        <v>1908</v>
      </c>
      <c r="X3610" s="110" t="str">
        <f t="shared" si="176"/>
        <v/>
      </c>
      <c r="Y3610" s="110" t="str">
        <f t="shared" si="183"/>
        <v/>
      </c>
      <c r="Z3610" s="109" t="s">
        <v>797</v>
      </c>
      <c r="AA3610" s="109" t="s">
        <v>802</v>
      </c>
      <c r="AB3610" s="106"/>
      <c r="AC3610" s="158"/>
      <c r="AD3610" s="160"/>
      <c r="AE3610" s="127"/>
      <c r="AF3610" s="113"/>
      <c r="AG3610" s="165" t="str">
        <f t="array" ref="AG3610">XLOOKUP(F3610,'CLV2'!A:A,'CLV2'!E:E)</f>
        <v>2.MEAT</v>
      </c>
      <c r="AH3610" s="115" t="str">
        <f t="array" ref="AH3610">XLOOKUP(F3610,'CLV2'!A:A,'CLV2'!F:F)</f>
        <v>3.FROZEN MEAT</v>
      </c>
      <c r="AI3610" s="115" t="str">
        <f t="shared" si="8"/>
        <v>Pack</v>
      </c>
      <c r="AJ3610" s="116">
        <f t="shared" si="9"/>
        <v>1</v>
      </c>
      <c r="AK3610" s="117" t="str">
        <f t="array" ref="AK3610">XLOOKUP(F3610,'GIÁ'!A:A,'GIÁ'!D:D)</f>
        <v>43621.31</v>
      </c>
      <c r="AL3610" s="118">
        <f t="shared" si="10"/>
        <v>174485.24</v>
      </c>
      <c r="AM3610" s="118">
        <f t="shared" si="11"/>
        <v>0</v>
      </c>
      <c r="AN3610" s="119">
        <f t="shared" si="12"/>
        <v>0</v>
      </c>
      <c r="AO3610" s="118">
        <f t="shared" si="13"/>
        <v>174485.24</v>
      </c>
      <c r="AP3610" s="121">
        <f t="shared" si="14"/>
        <v>0</v>
      </c>
      <c r="AQ3610" s="122"/>
      <c r="AR3610" s="119"/>
    </row>
    <row r="3611" ht="22.5" customHeight="1">
      <c r="A3611" s="89">
        <v>46233.0</v>
      </c>
      <c r="B3611" s="90">
        <v>0.4340277777777778</v>
      </c>
      <c r="C3611" s="91" t="s">
        <v>378</v>
      </c>
      <c r="D3611" s="129" t="str">
        <f t="array" ref="D3611">XLOOKUP(C3611,'DS ST'!A:A,'DS ST'!B:B)</f>
        <v>A125</v>
      </c>
      <c r="E3611" s="94" t="str">
        <f t="array" ref="E3611">XLOOKUP($F3611,'GIÁ'!$A:$A,'GIÁ'!$E:$E)</f>
        <v>MÁT</v>
      </c>
      <c r="F3611" s="94">
        <v>1100918.0</v>
      </c>
      <c r="G3611" s="95" t="s">
        <v>5511</v>
      </c>
      <c r="H3611" s="95" t="s">
        <v>273</v>
      </c>
      <c r="I3611" s="96">
        <v>18.0</v>
      </c>
      <c r="J3611" s="96">
        <v>17.58</v>
      </c>
      <c r="K3611" s="98">
        <f t="shared" si="4"/>
        <v>0.42</v>
      </c>
      <c r="L3611" s="99" t="s">
        <v>7094</v>
      </c>
      <c r="M3611" s="100" t="s">
        <v>7095</v>
      </c>
      <c r="N3611" s="101" t="str">
        <f t="shared" si="139"/>
        <v>TRBA1254011100918</v>
      </c>
      <c r="O3611" s="128">
        <v>0.4200000000000017</v>
      </c>
      <c r="P3611" s="100"/>
      <c r="Q3611" s="103">
        <f t="shared" si="166"/>
        <v>0</v>
      </c>
      <c r="R3611" s="161"/>
      <c r="S3611" s="105"/>
      <c r="T3611" s="106"/>
      <c r="U3611" s="107"/>
      <c r="V3611" s="108" t="s">
        <v>756</v>
      </c>
      <c r="W3611" s="109" t="s">
        <v>505</v>
      </c>
      <c r="X3611" s="110" t="str">
        <f t="shared" si="176"/>
        <v>Hao hụt</v>
      </c>
      <c r="Y3611" s="110" t="str">
        <f t="shared" si="183"/>
        <v/>
      </c>
      <c r="Z3611" s="139" t="str">
        <f>IF(N(Q3611)&lt;=0,"",IF(ISNUMBER(SEARCH("Thiếu kiện",V3611)),"Kho đông mát",IF(AND(N(Q3611)&gt;0,N(P3611)&gt;0,OR(ISNUMBER(SEARCH("Hình KDB",U3611)),ISNUMBER(SEARCH("Hình tele",U3611)),ISNUMBER(SEARCH("sai code",U3611)),ISNUMBER(SEARCH("ST nhận",U3611)))),"Kho đông mát",IF(AND(W3611="DC giao thiếu",OR(ISNUMBER(SEARCH("Hình KDB",U3611)),ISNUMBER(SEARCH("Hình tele",U3611)),ISNUMBER(SEARCH("sai code",U3611)))),"Kho đông mát",IF(W3611="DC giao thiếu","Chưa xác định",IF(AND(W3611="DC pick sai",OR(ISNUMBER(SEARCH("Hình KDB",U3611)),ISNUMBER(SEARCH("Hình tele",U3611)),ISNUMBER(SEARCH("sai code",U3611)),ISNUMBER(SEARCH("ST nhận",U3611)))),"Kho đông mát",IF(W3611="DC pick sai","Chưa xác định",IF(AND(W3611="Hao hụt",N(O3611)&gt;0,OR(ISNUMBER(SEARCH("Hình KDB",U3611)),ISNUMBER(SEARCH("Hình tele",U3611)),ISNUMBER(SEARCH("sai code",U3611)),ISNUMBER(SEARCH("ST nhận",U3611)))),"Kho đông mát",IF(W3611="Hao hụt","Chưa xác định",IF(OR(W3611="VT giao sai điểm",W3611="Không đạt nhiệt độ",W3611="TX giao thiếu kiện",W3611="Hàng không đạt CL"),"Kho đông mát",IF(W3611="Chưa xác định","Chưa xác định",IF(N(P3611)&gt;0,"Chưa xác định",""))))))))))))</f>
        <v/>
      </c>
      <c r="AA3611" s="109" t="s">
        <v>802</v>
      </c>
      <c r="AB3611" s="106"/>
      <c r="AC3611" s="158"/>
      <c r="AD3611" s="160"/>
      <c r="AE3611" s="127"/>
      <c r="AF3611" s="113"/>
      <c r="AG3611" s="165" t="str">
        <f t="array" ref="AG3611">XLOOKUP(F3611,'CLV2'!A:A,'CLV2'!E:E)</f>
        <v>2.FRUITS</v>
      </c>
      <c r="AH3611" s="115" t="str">
        <f t="array" ref="AH3611">XLOOKUP(F3611,'CLV2'!A:A,'CLV2'!F:F)</f>
        <v>3.IMPORT FRUITS</v>
      </c>
      <c r="AI3611" s="115" t="str">
        <f t="shared" si="8"/>
        <v>KG</v>
      </c>
      <c r="AJ3611" s="116">
        <f t="shared" si="9"/>
        <v>0.02333333333</v>
      </c>
      <c r="AK3611" s="117" t="str">
        <f t="array" ref="AK3611">XLOOKUP(F3611,'GIÁ'!A:A,'GIÁ'!D:D)</f>
        <v>121296.91</v>
      </c>
      <c r="AL3611" s="118">
        <f t="shared" si="10"/>
        <v>50944.7022</v>
      </c>
      <c r="AM3611" s="118">
        <f t="shared" si="11"/>
        <v>50944.7022</v>
      </c>
      <c r="AN3611" s="119">
        <f t="shared" si="12"/>
        <v>0</v>
      </c>
      <c r="AO3611" s="118">
        <f t="shared" si="13"/>
        <v>0</v>
      </c>
      <c r="AP3611" s="121">
        <f t="shared" si="14"/>
        <v>0</v>
      </c>
      <c r="AQ3611" s="122"/>
      <c r="AR3611" s="119"/>
    </row>
    <row r="3612" ht="22.5" customHeight="1">
      <c r="A3612" s="89">
        <v>46233.0</v>
      </c>
      <c r="B3612" s="90">
        <v>0.40208333333333335</v>
      </c>
      <c r="C3612" s="91" t="s">
        <v>21</v>
      </c>
      <c r="D3612" s="129" t="str">
        <f t="array" ref="D3612">XLOOKUP(C3612,'DS ST'!A:A,'DS ST'!B:B)</f>
        <v>A102</v>
      </c>
      <c r="E3612" s="94" t="str">
        <f t="array" ref="E3612">XLOOKUP($F3612,'GIÁ'!$A:$A,'GIÁ'!$E:$E)</f>
        <v>ĐÔNG</v>
      </c>
      <c r="F3612" s="94">
        <v>8.936077110132E12</v>
      </c>
      <c r="G3612" s="95" t="s">
        <v>2331</v>
      </c>
      <c r="H3612" s="95" t="s">
        <v>224</v>
      </c>
      <c r="I3612" s="96">
        <v>6.0</v>
      </c>
      <c r="J3612" s="96">
        <v>0.0</v>
      </c>
      <c r="K3612" s="98">
        <f t="shared" si="4"/>
        <v>6</v>
      </c>
      <c r="L3612" s="99" t="s">
        <v>7096</v>
      </c>
      <c r="M3612" s="100" t="s">
        <v>7097</v>
      </c>
      <c r="N3612" s="101" t="str">
        <f t="shared" si="139"/>
        <v>PT1590248-T0018936077110132</v>
      </c>
      <c r="O3612" s="128"/>
      <c r="P3612" s="100"/>
      <c r="Q3612" s="103">
        <f t="shared" si="166"/>
        <v>6</v>
      </c>
      <c r="R3612" s="161"/>
      <c r="S3612" s="105"/>
      <c r="T3612" s="106"/>
      <c r="U3612" s="107" t="s">
        <v>6562</v>
      </c>
      <c r="V3612" s="108" t="s">
        <v>756</v>
      </c>
      <c r="W3612" s="109" t="s">
        <v>1908</v>
      </c>
      <c r="X3612" s="110" t="str">
        <f t="shared" si="176"/>
        <v/>
      </c>
      <c r="Y3612" s="110" t="str">
        <f t="shared" si="183"/>
        <v/>
      </c>
      <c r="Z3612" s="109" t="s">
        <v>797</v>
      </c>
      <c r="AA3612" s="109" t="s">
        <v>802</v>
      </c>
      <c r="AB3612" s="106"/>
      <c r="AC3612" s="158"/>
      <c r="AD3612" s="160"/>
      <c r="AE3612" s="127"/>
      <c r="AF3612" s="113"/>
      <c r="AG3612" s="165" t="str">
        <f t="array" ref="AG3612">XLOOKUP(F3612,'CLV2'!A:A,'CLV2'!E:E)</f>
        <v>2.FROZEN FOODS</v>
      </c>
      <c r="AH3612" s="115" t="str">
        <f t="array" ref="AH3612">XLOOKUP(F3612,'CLV2'!A:A,'CLV2'!F:F)</f>
        <v>3.DUMPLINGS</v>
      </c>
      <c r="AI3612" s="115" t="str">
        <f t="shared" si="8"/>
        <v>Pack</v>
      </c>
      <c r="AJ3612" s="116">
        <f t="shared" si="9"/>
        <v>1</v>
      </c>
      <c r="AK3612" s="117" t="str">
        <f t="array" ref="AK3612">XLOOKUP(F3612,'GIÁ'!A:A,'GIÁ'!D:D)</f>
        <v>35838.13</v>
      </c>
      <c r="AL3612" s="118">
        <f t="shared" si="10"/>
        <v>215028.78</v>
      </c>
      <c r="AM3612" s="118">
        <f t="shared" si="11"/>
        <v>0</v>
      </c>
      <c r="AN3612" s="119">
        <f t="shared" si="12"/>
        <v>0</v>
      </c>
      <c r="AO3612" s="118">
        <f t="shared" si="13"/>
        <v>215028.78</v>
      </c>
      <c r="AP3612" s="121">
        <f t="shared" si="14"/>
        <v>0</v>
      </c>
      <c r="AQ3612" s="122"/>
      <c r="AR3612" s="119"/>
    </row>
    <row r="3613" ht="22.5" customHeight="1">
      <c r="A3613" s="89">
        <v>46233.0</v>
      </c>
      <c r="B3613" s="90">
        <v>0.40208333333333335</v>
      </c>
      <c r="C3613" s="91" t="s">
        <v>21</v>
      </c>
      <c r="D3613" s="129" t="str">
        <f t="array" ref="D3613">XLOOKUP(C3613,'DS ST'!A:A,'DS ST'!B:B)</f>
        <v>A102</v>
      </c>
      <c r="E3613" s="94" t="str">
        <f t="array" ref="E3613">XLOOKUP($F3613,'GIÁ'!$A:$A,'GIÁ'!$E:$E)</f>
        <v>ĐÔNG</v>
      </c>
      <c r="F3613" s="94">
        <v>8.934717275081E12</v>
      </c>
      <c r="G3613" s="95" t="s">
        <v>1735</v>
      </c>
      <c r="H3613" s="95" t="s">
        <v>224</v>
      </c>
      <c r="I3613" s="96">
        <v>6.0</v>
      </c>
      <c r="J3613" s="96">
        <v>0.0</v>
      </c>
      <c r="K3613" s="98">
        <f t="shared" si="4"/>
        <v>6</v>
      </c>
      <c r="L3613" s="99" t="s">
        <v>7096</v>
      </c>
      <c r="M3613" s="100" t="s">
        <v>7097</v>
      </c>
      <c r="N3613" s="101" t="str">
        <f t="shared" si="139"/>
        <v>PT1590248-T0018934717275081</v>
      </c>
      <c r="O3613" s="128"/>
      <c r="P3613" s="100"/>
      <c r="Q3613" s="103">
        <f t="shared" si="166"/>
        <v>6</v>
      </c>
      <c r="R3613" s="161"/>
      <c r="S3613" s="105"/>
      <c r="T3613" s="106"/>
      <c r="U3613" s="107" t="s">
        <v>6563</v>
      </c>
      <c r="V3613" s="108" t="s">
        <v>756</v>
      </c>
      <c r="W3613" s="109" t="s">
        <v>1908</v>
      </c>
      <c r="X3613" s="110" t="str">
        <f t="shared" si="176"/>
        <v/>
      </c>
      <c r="Y3613" s="110" t="str">
        <f t="shared" si="183"/>
        <v/>
      </c>
      <c r="Z3613" s="109" t="s">
        <v>797</v>
      </c>
      <c r="AA3613" s="109" t="s">
        <v>802</v>
      </c>
      <c r="AB3613" s="106"/>
      <c r="AC3613" s="158"/>
      <c r="AD3613" s="160"/>
      <c r="AE3613" s="127"/>
      <c r="AF3613" s="113"/>
      <c r="AG3613" s="165" t="str">
        <f t="array" ref="AG3613">XLOOKUP(F3613,'CLV2'!A:A,'CLV2'!E:E)</f>
        <v>2.FROZEN FOODS</v>
      </c>
      <c r="AH3613" s="115" t="str">
        <f t="array" ref="AH3613">XLOOKUP(F3613,'CLV2'!A:A,'CLV2'!F:F)</f>
        <v>3.DUMPLINGS</v>
      </c>
      <c r="AI3613" s="115" t="str">
        <f t="shared" si="8"/>
        <v>Pack</v>
      </c>
      <c r="AJ3613" s="116">
        <f t="shared" si="9"/>
        <v>1</v>
      </c>
      <c r="AK3613" s="117" t="str">
        <f t="array" ref="AK3613">XLOOKUP(F3613,'GIÁ'!A:A,'GIÁ'!D:D)</f>
        <v>42036.39</v>
      </c>
      <c r="AL3613" s="118">
        <f t="shared" si="10"/>
        <v>252218.34</v>
      </c>
      <c r="AM3613" s="118">
        <f t="shared" si="11"/>
        <v>0</v>
      </c>
      <c r="AN3613" s="119">
        <f t="shared" si="12"/>
        <v>0</v>
      </c>
      <c r="AO3613" s="118">
        <f t="shared" si="13"/>
        <v>252218.34</v>
      </c>
      <c r="AP3613" s="121">
        <f t="shared" si="14"/>
        <v>0</v>
      </c>
      <c r="AQ3613" s="122"/>
      <c r="AR3613" s="119"/>
    </row>
    <row r="3614" ht="22.5" customHeight="1">
      <c r="A3614" s="89">
        <v>46233.0</v>
      </c>
      <c r="B3614" s="90">
        <v>0.40208333333333335</v>
      </c>
      <c r="C3614" s="91" t="s">
        <v>21</v>
      </c>
      <c r="D3614" s="129" t="str">
        <f t="array" ref="D3614">XLOOKUP(C3614,'DS ST'!A:A,'DS ST'!B:B)</f>
        <v>A102</v>
      </c>
      <c r="E3614" s="94" t="str">
        <f t="array" ref="E3614">XLOOKUP($F3614,'GIÁ'!$A:$A,'GIÁ'!$E:$E)</f>
        <v>ĐÔNG</v>
      </c>
      <c r="F3614" s="94">
        <v>8.936200101563E12</v>
      </c>
      <c r="G3614" s="95" t="s">
        <v>2637</v>
      </c>
      <c r="H3614" s="95" t="s">
        <v>224</v>
      </c>
      <c r="I3614" s="96">
        <v>8.0</v>
      </c>
      <c r="J3614" s="96">
        <v>0.0</v>
      </c>
      <c r="K3614" s="98">
        <f t="shared" si="4"/>
        <v>8</v>
      </c>
      <c r="L3614" s="99" t="s">
        <v>7096</v>
      </c>
      <c r="M3614" s="100" t="s">
        <v>7097</v>
      </c>
      <c r="N3614" s="101" t="str">
        <f t="shared" si="139"/>
        <v>PT1590248-T0018936200101563</v>
      </c>
      <c r="O3614" s="128"/>
      <c r="P3614" s="100"/>
      <c r="Q3614" s="103">
        <f t="shared" si="166"/>
        <v>8</v>
      </c>
      <c r="R3614" s="161"/>
      <c r="S3614" s="105"/>
      <c r="T3614" s="106"/>
      <c r="U3614" s="107" t="s">
        <v>6524</v>
      </c>
      <c r="V3614" s="108" t="s">
        <v>756</v>
      </c>
      <c r="W3614" s="109" t="s">
        <v>1908</v>
      </c>
      <c r="X3614" s="110" t="str">
        <f t="shared" si="176"/>
        <v/>
      </c>
      <c r="Y3614" s="110" t="str">
        <f t="shared" si="183"/>
        <v/>
      </c>
      <c r="Z3614" s="109" t="s">
        <v>797</v>
      </c>
      <c r="AA3614" s="109" t="s">
        <v>802</v>
      </c>
      <c r="AB3614" s="106"/>
      <c r="AC3614" s="158"/>
      <c r="AD3614" s="160"/>
      <c r="AE3614" s="127"/>
      <c r="AF3614" s="113"/>
      <c r="AG3614" s="165" t="str">
        <f t="array" ref="AG3614">XLOOKUP(F3614,'CLV2'!A:A,'CLV2'!E:E)</f>
        <v>2.FROZEN FOODS</v>
      </c>
      <c r="AH3614" s="115" t="str">
        <f t="array" ref="AH3614">XLOOKUP(F3614,'CLV2'!A:A,'CLV2'!F:F)</f>
        <v>3.PASTRY AND DESSERTS</v>
      </c>
      <c r="AI3614" s="115" t="str">
        <f t="shared" si="8"/>
        <v>Pack</v>
      </c>
      <c r="AJ3614" s="116">
        <f t="shared" si="9"/>
        <v>1</v>
      </c>
      <c r="AK3614" s="117" t="str">
        <f t="array" ref="AK3614">XLOOKUP(F3614,'GIÁ'!A:A,'GIÁ'!D:D)</f>
        <v>24299.49</v>
      </c>
      <c r="AL3614" s="118">
        <f t="shared" si="10"/>
        <v>194395.92</v>
      </c>
      <c r="AM3614" s="118">
        <f t="shared" si="11"/>
        <v>0</v>
      </c>
      <c r="AN3614" s="119">
        <f t="shared" si="12"/>
        <v>0</v>
      </c>
      <c r="AO3614" s="118">
        <f t="shared" si="13"/>
        <v>194395.92</v>
      </c>
      <c r="AP3614" s="121">
        <f t="shared" si="14"/>
        <v>0</v>
      </c>
      <c r="AQ3614" s="122"/>
      <c r="AR3614" s="119"/>
    </row>
    <row r="3615" ht="22.5" customHeight="1">
      <c r="A3615" s="89">
        <v>46233.0</v>
      </c>
      <c r="B3615" s="90">
        <v>0.40208333333333335</v>
      </c>
      <c r="C3615" s="91" t="s">
        <v>21</v>
      </c>
      <c r="D3615" s="129" t="str">
        <f t="array" ref="D3615">XLOOKUP(C3615,'DS ST'!A:A,'DS ST'!B:B)</f>
        <v>A102</v>
      </c>
      <c r="E3615" s="94" t="str">
        <f t="array" ref="E3615">XLOOKUP($F3615,'GIÁ'!$A:$A,'GIÁ'!$E:$E)</f>
        <v>ĐÔNG</v>
      </c>
      <c r="F3615" s="94">
        <v>8.935101607211E12</v>
      </c>
      <c r="G3615" s="95" t="s">
        <v>1879</v>
      </c>
      <c r="H3615" s="95" t="s">
        <v>224</v>
      </c>
      <c r="I3615" s="96">
        <v>12.0</v>
      </c>
      <c r="J3615" s="96">
        <v>0.0</v>
      </c>
      <c r="K3615" s="98">
        <f t="shared" si="4"/>
        <v>12</v>
      </c>
      <c r="L3615" s="99" t="s">
        <v>7096</v>
      </c>
      <c r="M3615" s="100" t="s">
        <v>7097</v>
      </c>
      <c r="N3615" s="101" t="str">
        <f t="shared" si="139"/>
        <v>PT1590248-T0018935101607211</v>
      </c>
      <c r="O3615" s="128"/>
      <c r="P3615" s="100"/>
      <c r="Q3615" s="103">
        <f t="shared" si="166"/>
        <v>12</v>
      </c>
      <c r="R3615" s="161"/>
      <c r="S3615" s="105"/>
      <c r="T3615" s="106"/>
      <c r="U3615" s="107" t="s">
        <v>6523</v>
      </c>
      <c r="V3615" s="108" t="s">
        <v>756</v>
      </c>
      <c r="W3615" s="109" t="s">
        <v>1908</v>
      </c>
      <c r="X3615" s="110" t="str">
        <f t="shared" si="176"/>
        <v/>
      </c>
      <c r="Y3615" s="110" t="str">
        <f t="shared" si="183"/>
        <v/>
      </c>
      <c r="Z3615" s="109" t="s">
        <v>797</v>
      </c>
      <c r="AA3615" s="109" t="s">
        <v>802</v>
      </c>
      <c r="AB3615" s="106"/>
      <c r="AC3615" s="158"/>
      <c r="AD3615" s="160"/>
      <c r="AE3615" s="127"/>
      <c r="AF3615" s="113"/>
      <c r="AG3615" s="165" t="str">
        <f t="array" ref="AG3615">XLOOKUP(F3615,'CLV2'!A:A,'CLV2'!E:E)</f>
        <v>2.FROZEN FOODS</v>
      </c>
      <c r="AH3615" s="115" t="str">
        <f t="array" ref="AH3615">XLOOKUP(F3615,'CLV2'!A:A,'CLV2'!F:F)</f>
        <v>3.DUMPLINGS</v>
      </c>
      <c r="AI3615" s="115" t="str">
        <f t="shared" si="8"/>
        <v>Pack</v>
      </c>
      <c r="AJ3615" s="116">
        <f t="shared" si="9"/>
        <v>1</v>
      </c>
      <c r="AK3615" s="117" t="str">
        <f t="array" ref="AK3615">XLOOKUP(F3615,'GIÁ'!A:A,'GIÁ'!D:D)</f>
        <v>22033.98</v>
      </c>
      <c r="AL3615" s="118">
        <f t="shared" si="10"/>
        <v>264407.76</v>
      </c>
      <c r="AM3615" s="118">
        <f t="shared" si="11"/>
        <v>0</v>
      </c>
      <c r="AN3615" s="119">
        <f t="shared" si="12"/>
        <v>0</v>
      </c>
      <c r="AO3615" s="118">
        <f t="shared" si="13"/>
        <v>264407.76</v>
      </c>
      <c r="AP3615" s="121">
        <f t="shared" si="14"/>
        <v>0</v>
      </c>
      <c r="AQ3615" s="122"/>
      <c r="AR3615" s="119"/>
    </row>
    <row r="3616" ht="22.5" customHeight="1">
      <c r="A3616" s="89">
        <v>46233.0</v>
      </c>
      <c r="B3616" s="90">
        <v>0.40208333333333335</v>
      </c>
      <c r="C3616" s="91" t="s">
        <v>21</v>
      </c>
      <c r="D3616" s="129" t="str">
        <f t="array" ref="D3616">XLOOKUP(C3616,'DS ST'!A:A,'DS ST'!B:B)</f>
        <v>A102</v>
      </c>
      <c r="E3616" s="94" t="str">
        <f t="array" ref="E3616">XLOOKUP($F3616,'GIÁ'!$A:$A,'GIÁ'!$E:$E)</f>
        <v>ĐÔNG</v>
      </c>
      <c r="F3616" s="94">
        <v>8.936013238791E12</v>
      </c>
      <c r="G3616" s="95" t="s">
        <v>2178</v>
      </c>
      <c r="H3616" s="95" t="s">
        <v>57</v>
      </c>
      <c r="I3616" s="96">
        <v>6.0</v>
      </c>
      <c r="J3616" s="96">
        <v>0.0</v>
      </c>
      <c r="K3616" s="98">
        <f t="shared" si="4"/>
        <v>6</v>
      </c>
      <c r="L3616" s="99" t="s">
        <v>7096</v>
      </c>
      <c r="M3616" s="100" t="s">
        <v>7097</v>
      </c>
      <c r="N3616" s="101" t="str">
        <f t="shared" si="139"/>
        <v>PT1590248-T0018936013238791</v>
      </c>
      <c r="O3616" s="128"/>
      <c r="P3616" s="100"/>
      <c r="Q3616" s="103">
        <f t="shared" si="166"/>
        <v>6</v>
      </c>
      <c r="R3616" s="161"/>
      <c r="S3616" s="105"/>
      <c r="T3616" s="106"/>
      <c r="U3616" s="107" t="s">
        <v>6525</v>
      </c>
      <c r="V3616" s="108" t="s">
        <v>756</v>
      </c>
      <c r="W3616" s="109" t="s">
        <v>1908</v>
      </c>
      <c r="X3616" s="110" t="str">
        <f t="shared" si="176"/>
        <v/>
      </c>
      <c r="Y3616" s="110" t="str">
        <f t="shared" si="183"/>
        <v/>
      </c>
      <c r="Z3616" s="109" t="s">
        <v>797</v>
      </c>
      <c r="AA3616" s="109" t="s">
        <v>802</v>
      </c>
      <c r="AB3616" s="106"/>
      <c r="AC3616" s="158"/>
      <c r="AD3616" s="160"/>
      <c r="AE3616" s="127"/>
      <c r="AF3616" s="113"/>
      <c r="AG3616" s="165" t="str">
        <f t="array" ref="AG3616">XLOOKUP(F3616,'CLV2'!A:A,'CLV2'!E:E)</f>
        <v>2.FROZEN FOODS</v>
      </c>
      <c r="AH3616" s="115" t="str">
        <f t="array" ref="AH3616">XLOOKUP(F3616,'CLV2'!A:A,'CLV2'!F:F)</f>
        <v>3.PIZZA - READY MEALS</v>
      </c>
      <c r="AI3616" s="115" t="str">
        <f t="shared" si="8"/>
        <v>Pack</v>
      </c>
      <c r="AJ3616" s="116">
        <f t="shared" si="9"/>
        <v>1</v>
      </c>
      <c r="AK3616" s="117" t="str">
        <f t="array" ref="AK3616">XLOOKUP(F3616,'GIÁ'!A:A,'GIÁ'!D:D)</f>
        <v>22578.43</v>
      </c>
      <c r="AL3616" s="118">
        <f t="shared" si="10"/>
        <v>135470.58</v>
      </c>
      <c r="AM3616" s="118">
        <f t="shared" si="11"/>
        <v>0</v>
      </c>
      <c r="AN3616" s="119">
        <f t="shared" si="12"/>
        <v>0</v>
      </c>
      <c r="AO3616" s="118">
        <f t="shared" si="13"/>
        <v>135470.58</v>
      </c>
      <c r="AP3616" s="121">
        <f t="shared" si="14"/>
        <v>0</v>
      </c>
      <c r="AQ3616" s="122"/>
      <c r="AR3616" s="119"/>
    </row>
    <row r="3617" ht="22.5" customHeight="1">
      <c r="A3617" s="89">
        <v>46233.0</v>
      </c>
      <c r="B3617" s="90">
        <v>0.40208333333333335</v>
      </c>
      <c r="C3617" s="91" t="s">
        <v>21</v>
      </c>
      <c r="D3617" s="129" t="str">
        <f t="array" ref="D3617">XLOOKUP(C3617,'DS ST'!A:A,'DS ST'!B:B)</f>
        <v>A102</v>
      </c>
      <c r="E3617" s="94" t="str">
        <f t="array" ref="E3617">XLOOKUP($F3617,'GIÁ'!$A:$A,'GIÁ'!$E:$E)</f>
        <v>ĐÔNG</v>
      </c>
      <c r="F3617" s="94">
        <v>8.935297103726E12</v>
      </c>
      <c r="G3617" s="95" t="s">
        <v>2028</v>
      </c>
      <c r="H3617" s="95" t="s">
        <v>224</v>
      </c>
      <c r="I3617" s="96">
        <v>4.0</v>
      </c>
      <c r="J3617" s="96">
        <v>0.0</v>
      </c>
      <c r="K3617" s="98">
        <f t="shared" si="4"/>
        <v>4</v>
      </c>
      <c r="L3617" s="99" t="s">
        <v>7096</v>
      </c>
      <c r="M3617" s="100" t="s">
        <v>7097</v>
      </c>
      <c r="N3617" s="101" t="str">
        <f t="shared" si="139"/>
        <v>PT1590248-T0018935297103726</v>
      </c>
      <c r="O3617" s="128"/>
      <c r="P3617" s="100"/>
      <c r="Q3617" s="103">
        <f t="shared" si="166"/>
        <v>4</v>
      </c>
      <c r="R3617" s="161"/>
      <c r="S3617" s="105"/>
      <c r="T3617" s="106"/>
      <c r="U3617" s="107" t="s">
        <v>6526</v>
      </c>
      <c r="V3617" s="108" t="s">
        <v>756</v>
      </c>
      <c r="W3617" s="109" t="s">
        <v>1908</v>
      </c>
      <c r="X3617" s="110" t="str">
        <f t="shared" si="176"/>
        <v/>
      </c>
      <c r="Y3617" s="110" t="str">
        <f t="shared" si="183"/>
        <v/>
      </c>
      <c r="Z3617" s="109" t="s">
        <v>797</v>
      </c>
      <c r="AA3617" s="109" t="s">
        <v>802</v>
      </c>
      <c r="AB3617" s="106"/>
      <c r="AC3617" s="158"/>
      <c r="AD3617" s="160"/>
      <c r="AE3617" s="127"/>
      <c r="AF3617" s="113"/>
      <c r="AG3617" s="165" t="str">
        <f t="array" ref="AG3617">XLOOKUP(F3617,'CLV2'!A:A,'CLV2'!E:E)</f>
        <v>2.FROZEN FOODS</v>
      </c>
      <c r="AH3617" s="115" t="str">
        <f t="array" ref="AH3617">XLOOKUP(F3617,'CLV2'!A:A,'CLV2'!F:F)</f>
        <v>3.PIZZA - READY MEALS</v>
      </c>
      <c r="AI3617" s="115" t="str">
        <f t="shared" si="8"/>
        <v>Pack</v>
      </c>
      <c r="AJ3617" s="116">
        <f t="shared" si="9"/>
        <v>1</v>
      </c>
      <c r="AK3617" s="117" t="str">
        <f t="array" ref="AK3617">XLOOKUP(F3617,'GIÁ'!A:A,'GIÁ'!D:D)</f>
        <v>61056.95</v>
      </c>
      <c r="AL3617" s="118">
        <f t="shared" si="10"/>
        <v>244227.8</v>
      </c>
      <c r="AM3617" s="118">
        <f t="shared" si="11"/>
        <v>0</v>
      </c>
      <c r="AN3617" s="119">
        <f t="shared" si="12"/>
        <v>0</v>
      </c>
      <c r="AO3617" s="118">
        <f t="shared" si="13"/>
        <v>244227.8</v>
      </c>
      <c r="AP3617" s="121">
        <f t="shared" si="14"/>
        <v>0</v>
      </c>
      <c r="AQ3617" s="122"/>
      <c r="AR3617" s="119"/>
    </row>
    <row r="3618" ht="22.5" customHeight="1">
      <c r="A3618" s="89">
        <v>46233.0</v>
      </c>
      <c r="B3618" s="90">
        <v>0.40208333333333335</v>
      </c>
      <c r="C3618" s="91" t="s">
        <v>21</v>
      </c>
      <c r="D3618" s="129" t="str">
        <f t="array" ref="D3618">XLOOKUP(C3618,'DS ST'!A:A,'DS ST'!B:B)</f>
        <v>A102</v>
      </c>
      <c r="E3618" s="94" t="str">
        <f t="array" ref="E3618">XLOOKUP($F3618,'GIÁ'!$A:$A,'GIÁ'!$E:$E)</f>
        <v>ĐÔNG</v>
      </c>
      <c r="F3618" s="94">
        <v>8.938532826121E12</v>
      </c>
      <c r="G3618" s="95" t="s">
        <v>3050</v>
      </c>
      <c r="H3618" s="95" t="s">
        <v>224</v>
      </c>
      <c r="I3618" s="96">
        <v>6.0</v>
      </c>
      <c r="J3618" s="96">
        <v>0.0</v>
      </c>
      <c r="K3618" s="98">
        <f t="shared" si="4"/>
        <v>6</v>
      </c>
      <c r="L3618" s="99" t="s">
        <v>7096</v>
      </c>
      <c r="M3618" s="100" t="s">
        <v>7097</v>
      </c>
      <c r="N3618" s="101" t="str">
        <f t="shared" si="139"/>
        <v>PT1590248-T0018938532826121</v>
      </c>
      <c r="O3618" s="128"/>
      <c r="P3618" s="100"/>
      <c r="Q3618" s="103">
        <f t="shared" si="166"/>
        <v>6</v>
      </c>
      <c r="R3618" s="161"/>
      <c r="S3618" s="105"/>
      <c r="T3618" s="106"/>
      <c r="U3618" s="107" t="s">
        <v>6541</v>
      </c>
      <c r="V3618" s="108" t="s">
        <v>756</v>
      </c>
      <c r="W3618" s="109" t="s">
        <v>1908</v>
      </c>
      <c r="X3618" s="110" t="str">
        <f t="shared" si="176"/>
        <v/>
      </c>
      <c r="Y3618" s="110" t="str">
        <f t="shared" si="183"/>
        <v/>
      </c>
      <c r="Z3618" s="109" t="s">
        <v>797</v>
      </c>
      <c r="AA3618" s="109" t="s">
        <v>802</v>
      </c>
      <c r="AB3618" s="106"/>
      <c r="AC3618" s="158"/>
      <c r="AD3618" s="160"/>
      <c r="AE3618" s="127"/>
      <c r="AF3618" s="113"/>
      <c r="AG3618" s="165" t="str">
        <f t="array" ref="AG3618">XLOOKUP(F3618,'CLV2'!A:A,'CLV2'!E:E)</f>
        <v>2.FROZEN FOODS</v>
      </c>
      <c r="AH3618" s="115" t="str">
        <f t="array" ref="AH3618">XLOOKUP(F3618,'CLV2'!A:A,'CLV2'!F:F)</f>
        <v>3.PASTRY AND DESSERTS</v>
      </c>
      <c r="AI3618" s="115" t="str">
        <f t="shared" si="8"/>
        <v>Pack</v>
      </c>
      <c r="AJ3618" s="116">
        <f t="shared" si="9"/>
        <v>1</v>
      </c>
      <c r="AK3618" s="117" t="str">
        <f t="array" ref="AK3618">XLOOKUP(F3618,'GIÁ'!A:A,'GIÁ'!D:D)</f>
        <v>21599.37</v>
      </c>
      <c r="AL3618" s="118">
        <f t="shared" si="10"/>
        <v>129596.22</v>
      </c>
      <c r="AM3618" s="118">
        <f t="shared" si="11"/>
        <v>0</v>
      </c>
      <c r="AN3618" s="119">
        <f t="shared" si="12"/>
        <v>0</v>
      </c>
      <c r="AO3618" s="118">
        <f t="shared" si="13"/>
        <v>129596.22</v>
      </c>
      <c r="AP3618" s="121">
        <f t="shared" si="14"/>
        <v>0</v>
      </c>
      <c r="AQ3618" s="122"/>
      <c r="AR3618" s="119"/>
    </row>
    <row r="3619" ht="22.5" customHeight="1">
      <c r="A3619" s="89">
        <v>46233.0</v>
      </c>
      <c r="B3619" s="90">
        <v>0.40208333333333335</v>
      </c>
      <c r="C3619" s="91" t="s">
        <v>21</v>
      </c>
      <c r="D3619" s="129" t="str">
        <f t="array" ref="D3619">XLOOKUP(C3619,'DS ST'!A:A,'DS ST'!B:B)</f>
        <v>A102</v>
      </c>
      <c r="E3619" s="94" t="str">
        <f t="array" ref="E3619">XLOOKUP($F3619,'GIÁ'!$A:$A,'GIÁ'!$E:$E)</f>
        <v>ĐÔNG</v>
      </c>
      <c r="F3619" s="94">
        <v>8.934717262005E12</v>
      </c>
      <c r="G3619" s="95" t="s">
        <v>1713</v>
      </c>
      <c r="H3619" s="95" t="s">
        <v>224</v>
      </c>
      <c r="I3619" s="96">
        <v>4.0</v>
      </c>
      <c r="J3619" s="96">
        <v>0.0</v>
      </c>
      <c r="K3619" s="98">
        <f t="shared" si="4"/>
        <v>4</v>
      </c>
      <c r="L3619" s="99" t="s">
        <v>7096</v>
      </c>
      <c r="M3619" s="100" t="s">
        <v>7097</v>
      </c>
      <c r="N3619" s="101" t="str">
        <f t="shared" si="139"/>
        <v>PT1590248-T0018934717262005</v>
      </c>
      <c r="O3619" s="128"/>
      <c r="P3619" s="100"/>
      <c r="Q3619" s="103">
        <f t="shared" si="166"/>
        <v>4</v>
      </c>
      <c r="R3619" s="161"/>
      <c r="S3619" s="105"/>
      <c r="T3619" s="106"/>
      <c r="U3619" s="107" t="s">
        <v>6527</v>
      </c>
      <c r="V3619" s="108" t="s">
        <v>756</v>
      </c>
      <c r="W3619" s="109" t="s">
        <v>1908</v>
      </c>
      <c r="X3619" s="110" t="str">
        <f t="shared" si="176"/>
        <v/>
      </c>
      <c r="Y3619" s="110" t="str">
        <f t="shared" si="183"/>
        <v/>
      </c>
      <c r="Z3619" s="109" t="s">
        <v>797</v>
      </c>
      <c r="AA3619" s="109" t="s">
        <v>802</v>
      </c>
      <c r="AB3619" s="106"/>
      <c r="AC3619" s="158"/>
      <c r="AD3619" s="160"/>
      <c r="AE3619" s="127"/>
      <c r="AF3619" s="113"/>
      <c r="AG3619" s="165" t="str">
        <f t="array" ref="AG3619">XLOOKUP(F3619,'CLV2'!A:A,'CLV2'!E:E)</f>
        <v>2.FROZEN FOODS</v>
      </c>
      <c r="AH3619" s="115" t="str">
        <f t="array" ref="AH3619">XLOOKUP(F3619,'CLV2'!A:A,'CLV2'!F:F)</f>
        <v>3.HOTPOT AND FRIED</v>
      </c>
      <c r="AI3619" s="115" t="str">
        <f t="shared" si="8"/>
        <v>Pack</v>
      </c>
      <c r="AJ3619" s="116">
        <f t="shared" si="9"/>
        <v>1</v>
      </c>
      <c r="AK3619" s="117" t="str">
        <f t="array" ref="AK3619">XLOOKUP(F3619,'GIÁ'!A:A,'GIÁ'!D:D)</f>
        <v>46743.25</v>
      </c>
      <c r="AL3619" s="118">
        <f t="shared" si="10"/>
        <v>186973</v>
      </c>
      <c r="AM3619" s="118">
        <f t="shared" si="11"/>
        <v>0</v>
      </c>
      <c r="AN3619" s="119">
        <f t="shared" si="12"/>
        <v>0</v>
      </c>
      <c r="AO3619" s="118">
        <f t="shared" si="13"/>
        <v>186973</v>
      </c>
      <c r="AP3619" s="121">
        <f t="shared" si="14"/>
        <v>0</v>
      </c>
      <c r="AQ3619" s="122"/>
      <c r="AR3619" s="119"/>
    </row>
    <row r="3620" ht="22.5" customHeight="1">
      <c r="A3620" s="89">
        <v>46233.0</v>
      </c>
      <c r="B3620" s="90">
        <v>0.40208333333333335</v>
      </c>
      <c r="C3620" s="91" t="s">
        <v>21</v>
      </c>
      <c r="D3620" s="129" t="str">
        <f t="array" ref="D3620">XLOOKUP(C3620,'DS ST'!A:A,'DS ST'!B:B)</f>
        <v>A102</v>
      </c>
      <c r="E3620" s="94" t="str">
        <f t="array" ref="E3620">XLOOKUP($F3620,'GIÁ'!$A:$A,'GIÁ'!$E:$E)</f>
        <v>ĐÔNG</v>
      </c>
      <c r="F3620" s="94">
        <v>8.934717472008E12</v>
      </c>
      <c r="G3620" s="95" t="s">
        <v>1769</v>
      </c>
      <c r="H3620" s="95" t="s">
        <v>224</v>
      </c>
      <c r="I3620" s="96">
        <v>4.0</v>
      </c>
      <c r="J3620" s="96">
        <v>0.0</v>
      </c>
      <c r="K3620" s="98">
        <f t="shared" si="4"/>
        <v>4</v>
      </c>
      <c r="L3620" s="99" t="s">
        <v>7096</v>
      </c>
      <c r="M3620" s="100" t="s">
        <v>7097</v>
      </c>
      <c r="N3620" s="101" t="str">
        <f t="shared" si="139"/>
        <v>PT1590248-T0018934717472008</v>
      </c>
      <c r="O3620" s="128"/>
      <c r="P3620" s="100"/>
      <c r="Q3620" s="103">
        <f t="shared" si="166"/>
        <v>4</v>
      </c>
      <c r="R3620" s="161"/>
      <c r="S3620" s="105"/>
      <c r="T3620" s="106"/>
      <c r="U3620" s="107" t="s">
        <v>6597</v>
      </c>
      <c r="V3620" s="108" t="s">
        <v>756</v>
      </c>
      <c r="W3620" s="109" t="s">
        <v>1908</v>
      </c>
      <c r="X3620" s="110" t="str">
        <f t="shared" si="176"/>
        <v/>
      </c>
      <c r="Y3620" s="110" t="str">
        <f t="shared" si="183"/>
        <v/>
      </c>
      <c r="Z3620" s="109" t="s">
        <v>797</v>
      </c>
      <c r="AA3620" s="109" t="s">
        <v>802</v>
      </c>
      <c r="AB3620" s="106"/>
      <c r="AC3620" s="158"/>
      <c r="AD3620" s="160"/>
      <c r="AE3620" s="127"/>
      <c r="AF3620" s="113"/>
      <c r="AG3620" s="165" t="str">
        <f t="array" ref="AG3620">XLOOKUP(F3620,'CLV2'!A:A,'CLV2'!E:E)</f>
        <v>2.FROZEN FOODS</v>
      </c>
      <c r="AH3620" s="115" t="str">
        <f t="array" ref="AH3620">XLOOKUP(F3620,'CLV2'!A:A,'CLV2'!F:F)</f>
        <v>3.HOTPOT AND FRIED</v>
      </c>
      <c r="AI3620" s="115" t="str">
        <f t="shared" si="8"/>
        <v>Pack</v>
      </c>
      <c r="AJ3620" s="116">
        <f t="shared" si="9"/>
        <v>1</v>
      </c>
      <c r="AK3620" s="117" t="str">
        <f t="array" ref="AK3620">XLOOKUP(F3620,'GIÁ'!A:A,'GIÁ'!D:D)</f>
        <v>35456.20</v>
      </c>
      <c r="AL3620" s="118">
        <f t="shared" si="10"/>
        <v>141824.8</v>
      </c>
      <c r="AM3620" s="118">
        <f t="shared" si="11"/>
        <v>0</v>
      </c>
      <c r="AN3620" s="119">
        <f t="shared" si="12"/>
        <v>0</v>
      </c>
      <c r="AO3620" s="118">
        <f t="shared" si="13"/>
        <v>141824.8</v>
      </c>
      <c r="AP3620" s="121">
        <f t="shared" si="14"/>
        <v>0</v>
      </c>
      <c r="AQ3620" s="122"/>
      <c r="AR3620" s="119"/>
    </row>
    <row r="3621" ht="22.5" customHeight="1">
      <c r="A3621" s="89">
        <v>46233.0</v>
      </c>
      <c r="B3621" s="90">
        <v>0.40208333333333335</v>
      </c>
      <c r="C3621" s="91" t="s">
        <v>21</v>
      </c>
      <c r="D3621" s="129" t="str">
        <f t="array" ref="D3621">XLOOKUP(C3621,'DS ST'!A:A,'DS ST'!B:B)</f>
        <v>A102</v>
      </c>
      <c r="E3621" s="94" t="str">
        <f t="array" ref="E3621">XLOOKUP($F3621,'GIÁ'!$A:$A,'GIÁ'!$E:$E)</f>
        <v>ĐÔNG</v>
      </c>
      <c r="F3621" s="94">
        <v>8.93607627967E12</v>
      </c>
      <c r="G3621" s="95" t="s">
        <v>2317</v>
      </c>
      <c r="H3621" s="95" t="s">
        <v>224</v>
      </c>
      <c r="I3621" s="96">
        <v>4.0</v>
      </c>
      <c r="J3621" s="96">
        <v>0.0</v>
      </c>
      <c r="K3621" s="98">
        <f t="shared" si="4"/>
        <v>4</v>
      </c>
      <c r="L3621" s="99" t="s">
        <v>7096</v>
      </c>
      <c r="M3621" s="100" t="s">
        <v>7097</v>
      </c>
      <c r="N3621" s="101" t="str">
        <f t="shared" si="139"/>
        <v>PT1590248-T0018936076279670</v>
      </c>
      <c r="O3621" s="128"/>
      <c r="P3621" s="100"/>
      <c r="Q3621" s="103">
        <f t="shared" si="166"/>
        <v>4</v>
      </c>
      <c r="R3621" s="161"/>
      <c r="S3621" s="105"/>
      <c r="T3621" s="106"/>
      <c r="U3621" s="107" t="s">
        <v>6530</v>
      </c>
      <c r="V3621" s="108" t="s">
        <v>756</v>
      </c>
      <c r="W3621" s="109" t="s">
        <v>1908</v>
      </c>
      <c r="X3621" s="110" t="str">
        <f t="shared" si="176"/>
        <v/>
      </c>
      <c r="Y3621" s="110" t="str">
        <f t="shared" si="183"/>
        <v/>
      </c>
      <c r="Z3621" s="109" t="s">
        <v>797</v>
      </c>
      <c r="AA3621" s="109" t="s">
        <v>802</v>
      </c>
      <c r="AB3621" s="106"/>
      <c r="AC3621" s="158"/>
      <c r="AD3621" s="160"/>
      <c r="AE3621" s="127"/>
      <c r="AF3621" s="113"/>
      <c r="AG3621" s="165" t="str">
        <f t="array" ref="AG3621">XLOOKUP(F3621,'CLV2'!A:A,'CLV2'!E:E)</f>
        <v>2.FROZEN FOODS</v>
      </c>
      <c r="AH3621" s="115" t="str">
        <f t="array" ref="AH3621">XLOOKUP(F3621,'CLV2'!A:A,'CLV2'!F:F)</f>
        <v>3.PASTRY AND DESSERTS</v>
      </c>
      <c r="AI3621" s="115" t="str">
        <f t="shared" si="8"/>
        <v>Pack</v>
      </c>
      <c r="AJ3621" s="116">
        <f t="shared" si="9"/>
        <v>1</v>
      </c>
      <c r="AK3621" s="117" t="str">
        <f t="array" ref="AK3621">XLOOKUP(F3621,'GIÁ'!A:A,'GIÁ'!D:D)</f>
        <v>26872.96</v>
      </c>
      <c r="AL3621" s="118">
        <f t="shared" si="10"/>
        <v>107491.84</v>
      </c>
      <c r="AM3621" s="118">
        <f t="shared" si="11"/>
        <v>0</v>
      </c>
      <c r="AN3621" s="119">
        <f t="shared" si="12"/>
        <v>0</v>
      </c>
      <c r="AO3621" s="118">
        <f t="shared" si="13"/>
        <v>107491.84</v>
      </c>
      <c r="AP3621" s="121">
        <f t="shared" si="14"/>
        <v>0</v>
      </c>
      <c r="AQ3621" s="122"/>
      <c r="AR3621" s="119"/>
    </row>
    <row r="3622" ht="22.5" customHeight="1">
      <c r="A3622" s="89">
        <v>46233.0</v>
      </c>
      <c r="B3622" s="90">
        <v>0.40208333333333335</v>
      </c>
      <c r="C3622" s="91" t="s">
        <v>21</v>
      </c>
      <c r="D3622" s="129" t="str">
        <f t="array" ref="D3622">XLOOKUP(C3622,'DS ST'!A:A,'DS ST'!B:B)</f>
        <v>A102</v>
      </c>
      <c r="E3622" s="94" t="str">
        <f t="array" ref="E3622">XLOOKUP($F3622,'GIÁ'!$A:$A,'GIÁ'!$E:$E)</f>
        <v>ĐÔNG</v>
      </c>
      <c r="F3622" s="94">
        <v>8.936077110149E12</v>
      </c>
      <c r="G3622" s="95" t="s">
        <v>2333</v>
      </c>
      <c r="H3622" s="95" t="s">
        <v>224</v>
      </c>
      <c r="I3622" s="96">
        <v>6.0</v>
      </c>
      <c r="J3622" s="96">
        <v>0.0</v>
      </c>
      <c r="K3622" s="98">
        <f t="shared" si="4"/>
        <v>6</v>
      </c>
      <c r="L3622" s="99" t="s">
        <v>7096</v>
      </c>
      <c r="M3622" s="100" t="s">
        <v>7097</v>
      </c>
      <c r="N3622" s="101" t="str">
        <f t="shared" si="139"/>
        <v>PT1590248-T0018936077110149</v>
      </c>
      <c r="O3622" s="128"/>
      <c r="P3622" s="100"/>
      <c r="Q3622" s="103">
        <f t="shared" si="166"/>
        <v>6</v>
      </c>
      <c r="R3622" s="161"/>
      <c r="S3622" s="105"/>
      <c r="T3622" s="106"/>
      <c r="U3622" s="107" t="s">
        <v>6568</v>
      </c>
      <c r="V3622" s="108" t="s">
        <v>756</v>
      </c>
      <c r="W3622" s="109" t="s">
        <v>1908</v>
      </c>
      <c r="X3622" s="110" t="str">
        <f t="shared" si="176"/>
        <v/>
      </c>
      <c r="Y3622" s="110" t="str">
        <f t="shared" si="183"/>
        <v/>
      </c>
      <c r="Z3622" s="109" t="s">
        <v>797</v>
      </c>
      <c r="AA3622" s="109" t="s">
        <v>802</v>
      </c>
      <c r="AB3622" s="106"/>
      <c r="AC3622" s="158"/>
      <c r="AD3622" s="160"/>
      <c r="AE3622" s="127"/>
      <c r="AF3622" s="113"/>
      <c r="AG3622" s="165" t="str">
        <f t="array" ref="AG3622">XLOOKUP(F3622,'CLV2'!A:A,'CLV2'!E:E)</f>
        <v>2.FROZEN FOODS</v>
      </c>
      <c r="AH3622" s="115" t="str">
        <f t="array" ref="AH3622">XLOOKUP(F3622,'CLV2'!A:A,'CLV2'!F:F)</f>
        <v>3.DUMPLINGS</v>
      </c>
      <c r="AI3622" s="115" t="str">
        <f t="shared" si="8"/>
        <v>Pack</v>
      </c>
      <c r="AJ3622" s="116">
        <f t="shared" si="9"/>
        <v>1</v>
      </c>
      <c r="AK3622" s="117" t="str">
        <f t="array" ref="AK3622">XLOOKUP(F3622,'GIÁ'!A:A,'GIÁ'!D:D)</f>
        <v>41904.24</v>
      </c>
      <c r="AL3622" s="118">
        <f t="shared" si="10"/>
        <v>251425.44</v>
      </c>
      <c r="AM3622" s="118">
        <f t="shared" si="11"/>
        <v>0</v>
      </c>
      <c r="AN3622" s="119">
        <f t="shared" si="12"/>
        <v>0</v>
      </c>
      <c r="AO3622" s="118">
        <f t="shared" si="13"/>
        <v>251425.44</v>
      </c>
      <c r="AP3622" s="121">
        <f t="shared" si="14"/>
        <v>0</v>
      </c>
      <c r="AQ3622" s="122"/>
      <c r="AR3622" s="119"/>
    </row>
    <row r="3623" ht="22.5" customHeight="1">
      <c r="A3623" s="89">
        <v>46233.0</v>
      </c>
      <c r="B3623" s="90">
        <v>0.40208333333333335</v>
      </c>
      <c r="C3623" s="91" t="s">
        <v>21</v>
      </c>
      <c r="D3623" s="129" t="str">
        <f t="array" ref="D3623">XLOOKUP(C3623,'DS ST'!A:A,'DS ST'!B:B)</f>
        <v>A102</v>
      </c>
      <c r="E3623" s="94" t="str">
        <f t="array" ref="E3623">XLOOKUP($F3623,'GIÁ'!$A:$A,'GIÁ'!$E:$E)</f>
        <v>ĐÔNG</v>
      </c>
      <c r="F3623" s="94">
        <v>8.935319710499E12</v>
      </c>
      <c r="G3623" s="95" t="s">
        <v>2056</v>
      </c>
      <c r="H3623" s="95" t="s">
        <v>224</v>
      </c>
      <c r="I3623" s="96">
        <v>6.0</v>
      </c>
      <c r="J3623" s="96">
        <v>0.0</v>
      </c>
      <c r="K3623" s="98">
        <f t="shared" si="4"/>
        <v>6</v>
      </c>
      <c r="L3623" s="99" t="s">
        <v>7096</v>
      </c>
      <c r="M3623" s="100" t="s">
        <v>7097</v>
      </c>
      <c r="N3623" s="101" t="str">
        <f t="shared" si="139"/>
        <v>PT1590248-T0018935319710499</v>
      </c>
      <c r="O3623" s="128"/>
      <c r="P3623" s="100"/>
      <c r="Q3623" s="103">
        <f t="shared" si="166"/>
        <v>6</v>
      </c>
      <c r="R3623" s="161"/>
      <c r="S3623" s="105"/>
      <c r="T3623" s="106"/>
      <c r="U3623" s="107" t="s">
        <v>6531</v>
      </c>
      <c r="V3623" s="108" t="s">
        <v>756</v>
      </c>
      <c r="W3623" s="109" t="s">
        <v>1908</v>
      </c>
      <c r="X3623" s="110" t="str">
        <f t="shared" si="176"/>
        <v/>
      </c>
      <c r="Y3623" s="110" t="str">
        <f t="shared" si="183"/>
        <v/>
      </c>
      <c r="Z3623" s="109" t="s">
        <v>797</v>
      </c>
      <c r="AA3623" s="109" t="s">
        <v>802</v>
      </c>
      <c r="AB3623" s="106"/>
      <c r="AC3623" s="158"/>
      <c r="AD3623" s="160"/>
      <c r="AE3623" s="127"/>
      <c r="AF3623" s="113"/>
      <c r="AG3623" s="165" t="str">
        <f t="array" ref="AG3623">XLOOKUP(F3623,'CLV2'!A:A,'CLV2'!E:E)</f>
        <v>2.FROZEN FOODS</v>
      </c>
      <c r="AH3623" s="115" t="str">
        <f t="array" ref="AH3623">XLOOKUP(F3623,'CLV2'!A:A,'CLV2'!F:F)</f>
        <v>3.HOTPOT AND FRIED</v>
      </c>
      <c r="AI3623" s="115" t="str">
        <f t="shared" si="8"/>
        <v>Pack</v>
      </c>
      <c r="AJ3623" s="116">
        <f t="shared" si="9"/>
        <v>1</v>
      </c>
      <c r="AK3623" s="117" t="str">
        <f t="array" ref="AK3623">XLOOKUP(F3623,'GIÁ'!A:A,'GIÁ'!D:D)</f>
        <v>39627.31</v>
      </c>
      <c r="AL3623" s="118">
        <f t="shared" si="10"/>
        <v>237763.86</v>
      </c>
      <c r="AM3623" s="118">
        <f t="shared" si="11"/>
        <v>0</v>
      </c>
      <c r="AN3623" s="119">
        <f t="shared" si="12"/>
        <v>0</v>
      </c>
      <c r="AO3623" s="118">
        <f t="shared" si="13"/>
        <v>237763.86</v>
      </c>
      <c r="AP3623" s="121">
        <f t="shared" si="14"/>
        <v>0</v>
      </c>
      <c r="AQ3623" s="122"/>
      <c r="AR3623" s="119"/>
    </row>
    <row r="3624" ht="22.5" customHeight="1">
      <c r="A3624" s="89">
        <v>46233.0</v>
      </c>
      <c r="B3624" s="90">
        <v>0.40208333333333335</v>
      </c>
      <c r="C3624" s="91" t="s">
        <v>21</v>
      </c>
      <c r="D3624" s="129" t="str">
        <f t="array" ref="D3624">XLOOKUP(C3624,'DS ST'!A:A,'DS ST'!B:B)</f>
        <v>A102</v>
      </c>
      <c r="E3624" s="94" t="str">
        <f t="array" ref="E3624">XLOOKUP($F3624,'GIÁ'!$A:$A,'GIÁ'!$E:$E)</f>
        <v>ĐÔNG</v>
      </c>
      <c r="F3624" s="94">
        <v>8.936190860716E12</v>
      </c>
      <c r="G3624" s="95" t="s">
        <v>2610</v>
      </c>
      <c r="H3624" s="95" t="s">
        <v>93</v>
      </c>
      <c r="I3624" s="96">
        <v>11.0</v>
      </c>
      <c r="J3624" s="96">
        <v>0.0</v>
      </c>
      <c r="K3624" s="98">
        <f t="shared" si="4"/>
        <v>11</v>
      </c>
      <c r="L3624" s="99" t="s">
        <v>7096</v>
      </c>
      <c r="M3624" s="100" t="s">
        <v>7097</v>
      </c>
      <c r="N3624" s="101" t="str">
        <f t="shared" si="139"/>
        <v>PT1590248-T0018936190860716</v>
      </c>
      <c r="O3624" s="128"/>
      <c r="P3624" s="100"/>
      <c r="Q3624" s="103">
        <f t="shared" si="166"/>
        <v>11</v>
      </c>
      <c r="R3624" s="161"/>
      <c r="S3624" s="105"/>
      <c r="T3624" s="106"/>
      <c r="U3624" s="107" t="s">
        <v>6539</v>
      </c>
      <c r="V3624" s="108" t="s">
        <v>756</v>
      </c>
      <c r="W3624" s="109" t="s">
        <v>1908</v>
      </c>
      <c r="X3624" s="110" t="str">
        <f t="shared" si="176"/>
        <v/>
      </c>
      <c r="Y3624" s="110" t="str">
        <f t="shared" si="183"/>
        <v/>
      </c>
      <c r="Z3624" s="109" t="s">
        <v>797</v>
      </c>
      <c r="AA3624" s="109" t="s">
        <v>802</v>
      </c>
      <c r="AB3624" s="106"/>
      <c r="AC3624" s="158"/>
      <c r="AD3624" s="160"/>
      <c r="AE3624" s="127"/>
      <c r="AF3624" s="113"/>
      <c r="AG3624" s="165" t="str">
        <f t="array" ref="AG3624">XLOOKUP(F3624,'CLV2'!A:A,'CLV2'!E:E)</f>
        <v>2.MEAT</v>
      </c>
      <c r="AH3624" s="115" t="str">
        <f t="array" ref="AH3624">XLOOKUP(F3624,'CLV2'!A:A,'CLV2'!F:F)</f>
        <v>3.FROZEN MEAT</v>
      </c>
      <c r="AI3624" s="115" t="str">
        <f t="shared" si="8"/>
        <v>Pack</v>
      </c>
      <c r="AJ3624" s="116">
        <f t="shared" si="9"/>
        <v>1</v>
      </c>
      <c r="AK3624" s="117" t="str">
        <f t="array" ref="AK3624">XLOOKUP(F3624,'GIÁ'!A:A,'GIÁ'!D:D)</f>
        <v>49176.27</v>
      </c>
      <c r="AL3624" s="118">
        <f t="shared" si="10"/>
        <v>540938.97</v>
      </c>
      <c r="AM3624" s="118">
        <f t="shared" si="11"/>
        <v>0</v>
      </c>
      <c r="AN3624" s="119">
        <f t="shared" si="12"/>
        <v>0</v>
      </c>
      <c r="AO3624" s="118">
        <f t="shared" si="13"/>
        <v>540938.97</v>
      </c>
      <c r="AP3624" s="121">
        <f t="shared" si="14"/>
        <v>0</v>
      </c>
      <c r="AQ3624" s="122"/>
      <c r="AR3624" s="119"/>
    </row>
    <row r="3625" ht="22.5" customHeight="1">
      <c r="A3625" s="89">
        <v>46233.0</v>
      </c>
      <c r="B3625" s="90">
        <v>0.40208333333333335</v>
      </c>
      <c r="C3625" s="91" t="s">
        <v>21</v>
      </c>
      <c r="D3625" s="129" t="str">
        <f t="array" ref="D3625">XLOOKUP(C3625,'DS ST'!A:A,'DS ST'!B:B)</f>
        <v>A102</v>
      </c>
      <c r="E3625" s="94" t="str">
        <f t="array" ref="E3625">XLOOKUP($F3625,'GIÁ'!$A:$A,'GIÁ'!$E:$E)</f>
        <v>ĐÔNG</v>
      </c>
      <c r="F3625" s="94">
        <v>8.936239090036E12</v>
      </c>
      <c r="G3625" s="95" t="s">
        <v>2713</v>
      </c>
      <c r="H3625" s="95" t="s">
        <v>75</v>
      </c>
      <c r="I3625" s="96">
        <v>2.0</v>
      </c>
      <c r="J3625" s="96">
        <v>0.0</v>
      </c>
      <c r="K3625" s="98">
        <f t="shared" si="4"/>
        <v>2</v>
      </c>
      <c r="L3625" s="99" t="s">
        <v>7096</v>
      </c>
      <c r="M3625" s="100" t="s">
        <v>7097</v>
      </c>
      <c r="N3625" s="101" t="str">
        <f t="shared" si="139"/>
        <v>PT1590248-T0018936239090036</v>
      </c>
      <c r="O3625" s="128"/>
      <c r="P3625" s="100"/>
      <c r="Q3625" s="103">
        <f t="shared" si="166"/>
        <v>2</v>
      </c>
      <c r="R3625" s="161"/>
      <c r="S3625" s="105"/>
      <c r="T3625" s="106"/>
      <c r="U3625" s="107" t="s">
        <v>6539</v>
      </c>
      <c r="V3625" s="108" t="s">
        <v>756</v>
      </c>
      <c r="W3625" s="109" t="s">
        <v>1908</v>
      </c>
      <c r="X3625" s="110" t="str">
        <f t="shared" si="176"/>
        <v/>
      </c>
      <c r="Y3625" s="110" t="str">
        <f t="shared" si="183"/>
        <v/>
      </c>
      <c r="Z3625" s="109" t="s">
        <v>797</v>
      </c>
      <c r="AA3625" s="109" t="s">
        <v>802</v>
      </c>
      <c r="AB3625" s="106"/>
      <c r="AC3625" s="158"/>
      <c r="AD3625" s="160"/>
      <c r="AE3625" s="127"/>
      <c r="AF3625" s="113"/>
      <c r="AG3625" s="165" t="str">
        <f t="array" ref="AG3625">XLOOKUP(F3625,'CLV2'!A:A,'CLV2'!E:E)</f>
        <v>2.MEAT</v>
      </c>
      <c r="AH3625" s="115" t="str">
        <f t="array" ref="AH3625">XLOOKUP(F3625,'CLV2'!A:A,'CLV2'!F:F)</f>
        <v>3.FROZEN MEAT</v>
      </c>
      <c r="AI3625" s="115" t="str">
        <f t="shared" si="8"/>
        <v>Pack</v>
      </c>
      <c r="AJ3625" s="116">
        <f t="shared" si="9"/>
        <v>1</v>
      </c>
      <c r="AK3625" s="117" t="str">
        <f t="array" ref="AK3625">XLOOKUP(F3625,'GIÁ'!A:A,'GIÁ'!D:D)</f>
        <v>47814.16</v>
      </c>
      <c r="AL3625" s="118">
        <f t="shared" si="10"/>
        <v>95628.32</v>
      </c>
      <c r="AM3625" s="118">
        <f t="shared" si="11"/>
        <v>0</v>
      </c>
      <c r="AN3625" s="119">
        <f t="shared" si="12"/>
        <v>0</v>
      </c>
      <c r="AO3625" s="118">
        <f t="shared" si="13"/>
        <v>95628.32</v>
      </c>
      <c r="AP3625" s="121">
        <f t="shared" si="14"/>
        <v>0</v>
      </c>
      <c r="AQ3625" s="122"/>
      <c r="AR3625" s="119"/>
    </row>
    <row r="3626" ht="22.5" customHeight="1">
      <c r="A3626" s="89">
        <v>46233.0</v>
      </c>
      <c r="B3626" s="90">
        <v>0.40208333333333335</v>
      </c>
      <c r="C3626" s="91" t="s">
        <v>21</v>
      </c>
      <c r="D3626" s="129" t="str">
        <f t="array" ref="D3626">XLOOKUP(C3626,'DS ST'!A:A,'DS ST'!B:B)</f>
        <v>A102</v>
      </c>
      <c r="E3626" s="94" t="str">
        <f t="array" ref="E3626">XLOOKUP($F3626,'GIÁ'!$A:$A,'GIÁ'!$E:$E)</f>
        <v>ĐÔNG</v>
      </c>
      <c r="F3626" s="94">
        <v>8.938535604047E12</v>
      </c>
      <c r="G3626" s="95" t="s">
        <v>3054</v>
      </c>
      <c r="H3626" s="95" t="s">
        <v>787</v>
      </c>
      <c r="I3626" s="96">
        <v>3.0</v>
      </c>
      <c r="J3626" s="96">
        <v>0.0</v>
      </c>
      <c r="K3626" s="98">
        <f t="shared" si="4"/>
        <v>3</v>
      </c>
      <c r="L3626" s="99" t="s">
        <v>7096</v>
      </c>
      <c r="M3626" s="100" t="s">
        <v>7097</v>
      </c>
      <c r="N3626" s="101" t="str">
        <f t="shared" si="139"/>
        <v>PT1590248-T0018938535604047</v>
      </c>
      <c r="O3626" s="128"/>
      <c r="P3626" s="100"/>
      <c r="Q3626" s="103">
        <f t="shared" si="166"/>
        <v>3</v>
      </c>
      <c r="R3626" s="161"/>
      <c r="S3626" s="105"/>
      <c r="T3626" s="106"/>
      <c r="U3626" s="107" t="s">
        <v>6541</v>
      </c>
      <c r="V3626" s="108" t="s">
        <v>756</v>
      </c>
      <c r="W3626" s="109" t="s">
        <v>1908</v>
      </c>
      <c r="X3626" s="110" t="str">
        <f t="shared" si="176"/>
        <v/>
      </c>
      <c r="Y3626" s="110" t="str">
        <f t="shared" si="183"/>
        <v/>
      </c>
      <c r="Z3626" s="109" t="s">
        <v>797</v>
      </c>
      <c r="AA3626" s="109" t="s">
        <v>802</v>
      </c>
      <c r="AB3626" s="106"/>
      <c r="AC3626" s="158"/>
      <c r="AD3626" s="160"/>
      <c r="AE3626" s="127"/>
      <c r="AF3626" s="113"/>
      <c r="AG3626" s="165" t="str">
        <f t="array" ref="AG3626">XLOOKUP(F3626,'CLV2'!A:A,'CLV2'!E:E)</f>
        <v>2.FISH AND SEAFOOD</v>
      </c>
      <c r="AH3626" s="115" t="str">
        <f t="array" ref="AH3626">XLOOKUP(F3626,'CLV2'!A:A,'CLV2'!F:F)</f>
        <v>3.FROZEN FISH AND SEAFOOD</v>
      </c>
      <c r="AI3626" s="115" t="str">
        <f t="shared" si="8"/>
        <v>Pack</v>
      </c>
      <c r="AJ3626" s="116">
        <f t="shared" si="9"/>
        <v>1</v>
      </c>
      <c r="AK3626" s="117" t="str">
        <f t="array" ref="AK3626">XLOOKUP(F3626,'GIÁ'!A:A,'GIÁ'!D:D)</f>
        <v>48011.15</v>
      </c>
      <c r="AL3626" s="118">
        <f t="shared" si="10"/>
        <v>144033.45</v>
      </c>
      <c r="AM3626" s="118">
        <f t="shared" si="11"/>
        <v>0</v>
      </c>
      <c r="AN3626" s="119">
        <f t="shared" si="12"/>
        <v>0</v>
      </c>
      <c r="AO3626" s="118">
        <f t="shared" si="13"/>
        <v>144033.45</v>
      </c>
      <c r="AP3626" s="121">
        <f t="shared" si="14"/>
        <v>0</v>
      </c>
      <c r="AQ3626" s="122"/>
      <c r="AR3626" s="119"/>
    </row>
    <row r="3627" ht="22.5" customHeight="1">
      <c r="A3627" s="89">
        <v>46233.0</v>
      </c>
      <c r="B3627" s="90">
        <v>0.40208333333333335</v>
      </c>
      <c r="C3627" s="91" t="s">
        <v>21</v>
      </c>
      <c r="D3627" s="129" t="str">
        <f t="array" ref="D3627">XLOOKUP(C3627,'DS ST'!A:A,'DS ST'!B:B)</f>
        <v>A102</v>
      </c>
      <c r="E3627" s="94" t="str">
        <f t="array" ref="E3627">XLOOKUP($F3627,'GIÁ'!$A:$A,'GIÁ'!$E:$E)</f>
        <v>ĐÔNG</v>
      </c>
      <c r="F3627" s="94">
        <v>8.936187610089E12</v>
      </c>
      <c r="G3627" s="95" t="s">
        <v>2590</v>
      </c>
      <c r="H3627" s="95" t="s">
        <v>224</v>
      </c>
      <c r="I3627" s="96">
        <v>4.0</v>
      </c>
      <c r="J3627" s="96">
        <v>0.0</v>
      </c>
      <c r="K3627" s="98">
        <f t="shared" si="4"/>
        <v>4</v>
      </c>
      <c r="L3627" s="99" t="s">
        <v>7096</v>
      </c>
      <c r="M3627" s="100" t="s">
        <v>7097</v>
      </c>
      <c r="N3627" s="101" t="str">
        <f t="shared" si="139"/>
        <v>PT1590248-T0018936187610089</v>
      </c>
      <c r="O3627" s="128"/>
      <c r="P3627" s="100"/>
      <c r="Q3627" s="103">
        <f t="shared" si="166"/>
        <v>4</v>
      </c>
      <c r="R3627" s="161"/>
      <c r="S3627" s="105"/>
      <c r="T3627" s="106"/>
      <c r="U3627" s="107" t="s">
        <v>6532</v>
      </c>
      <c r="V3627" s="108" t="s">
        <v>756</v>
      </c>
      <c r="W3627" s="109" t="s">
        <v>1908</v>
      </c>
      <c r="X3627" s="110" t="str">
        <f t="shared" si="176"/>
        <v/>
      </c>
      <c r="Y3627" s="110" t="str">
        <f t="shared" si="183"/>
        <v/>
      </c>
      <c r="Z3627" s="109" t="s">
        <v>797</v>
      </c>
      <c r="AA3627" s="109" t="s">
        <v>802</v>
      </c>
      <c r="AB3627" s="106"/>
      <c r="AC3627" s="158"/>
      <c r="AD3627" s="160"/>
      <c r="AE3627" s="127"/>
      <c r="AF3627" s="113"/>
      <c r="AG3627" s="165" t="str">
        <f t="array" ref="AG3627">XLOOKUP(F3627,'CLV2'!A:A,'CLV2'!E:E)</f>
        <v>2.FISH AND SEAFOOD</v>
      </c>
      <c r="AH3627" s="115" t="str">
        <f t="array" ref="AH3627">XLOOKUP(F3627,'CLV2'!A:A,'CLV2'!F:F)</f>
        <v>3.FROZEN FISH AND SEAFOOD</v>
      </c>
      <c r="AI3627" s="115" t="str">
        <f t="shared" si="8"/>
        <v>Pack</v>
      </c>
      <c r="AJ3627" s="116">
        <f t="shared" si="9"/>
        <v>1</v>
      </c>
      <c r="AK3627" s="117" t="str">
        <f t="array" ref="AK3627">XLOOKUP(F3627,'GIÁ'!A:A,'GIÁ'!D:D)</f>
        <v>73948.55</v>
      </c>
      <c r="AL3627" s="118">
        <f t="shared" si="10"/>
        <v>295794.2</v>
      </c>
      <c r="AM3627" s="118">
        <f t="shared" si="11"/>
        <v>0</v>
      </c>
      <c r="AN3627" s="119">
        <f t="shared" si="12"/>
        <v>0</v>
      </c>
      <c r="AO3627" s="118">
        <f t="shared" si="13"/>
        <v>295794.2</v>
      </c>
      <c r="AP3627" s="121">
        <f t="shared" si="14"/>
        <v>0</v>
      </c>
      <c r="AQ3627" s="122"/>
      <c r="AR3627" s="119"/>
    </row>
    <row r="3628" ht="22.5" customHeight="1">
      <c r="A3628" s="89">
        <v>46233.0</v>
      </c>
      <c r="B3628" s="90">
        <v>0.40208333333333335</v>
      </c>
      <c r="C3628" s="91" t="s">
        <v>21</v>
      </c>
      <c r="D3628" s="129" t="str">
        <f t="array" ref="D3628">XLOOKUP(C3628,'DS ST'!A:A,'DS ST'!B:B)</f>
        <v>A102</v>
      </c>
      <c r="E3628" s="94" t="str">
        <f t="array" ref="E3628">XLOOKUP($F3628,'GIÁ'!$A:$A,'GIÁ'!$E:$E)</f>
        <v>ĐÔNG</v>
      </c>
      <c r="F3628" s="94">
        <v>8.938535604597E12</v>
      </c>
      <c r="G3628" s="95" t="s">
        <v>3063</v>
      </c>
      <c r="H3628" s="95" t="s">
        <v>93</v>
      </c>
      <c r="I3628" s="96">
        <v>2.0</v>
      </c>
      <c r="J3628" s="96">
        <v>0.0</v>
      </c>
      <c r="K3628" s="98">
        <f t="shared" si="4"/>
        <v>2</v>
      </c>
      <c r="L3628" s="99" t="s">
        <v>7096</v>
      </c>
      <c r="M3628" s="100" t="s">
        <v>7097</v>
      </c>
      <c r="N3628" s="101" t="str">
        <f t="shared" si="139"/>
        <v>PT1590248-T0018938535604597</v>
      </c>
      <c r="O3628" s="128"/>
      <c r="P3628" s="100"/>
      <c r="Q3628" s="103">
        <f t="shared" si="166"/>
        <v>2</v>
      </c>
      <c r="R3628" s="161"/>
      <c r="S3628" s="105"/>
      <c r="T3628" s="106"/>
      <c r="U3628" s="107" t="s">
        <v>6542</v>
      </c>
      <c r="V3628" s="108" t="s">
        <v>756</v>
      </c>
      <c r="W3628" s="109" t="s">
        <v>1908</v>
      </c>
      <c r="X3628" s="110" t="str">
        <f t="shared" si="176"/>
        <v/>
      </c>
      <c r="Y3628" s="110" t="str">
        <f t="shared" si="183"/>
        <v/>
      </c>
      <c r="Z3628" s="109" t="s">
        <v>797</v>
      </c>
      <c r="AA3628" s="109" t="s">
        <v>802</v>
      </c>
      <c r="AB3628" s="106"/>
      <c r="AC3628" s="158"/>
      <c r="AD3628" s="160"/>
      <c r="AE3628" s="127"/>
      <c r="AF3628" s="113"/>
      <c r="AG3628" s="165" t="str">
        <f t="array" ref="AG3628">XLOOKUP(F3628,'CLV2'!A:A,'CLV2'!E:E)</f>
        <v>2.FISH AND SEAFOOD</v>
      </c>
      <c r="AH3628" s="115" t="str">
        <f t="array" ref="AH3628">XLOOKUP(F3628,'CLV2'!A:A,'CLV2'!F:F)</f>
        <v>3.FROZEN FISH AND SEAFOOD</v>
      </c>
      <c r="AI3628" s="115" t="str">
        <f t="shared" si="8"/>
        <v>Pack</v>
      </c>
      <c r="AJ3628" s="116">
        <f t="shared" si="9"/>
        <v>1</v>
      </c>
      <c r="AK3628" s="117" t="str">
        <f t="array" ref="AK3628">XLOOKUP(F3628,'GIÁ'!A:A,'GIÁ'!D:D)</f>
        <v>54841.46</v>
      </c>
      <c r="AL3628" s="118">
        <f t="shared" si="10"/>
        <v>109682.92</v>
      </c>
      <c r="AM3628" s="118">
        <f t="shared" si="11"/>
        <v>0</v>
      </c>
      <c r="AN3628" s="119">
        <f t="shared" si="12"/>
        <v>0</v>
      </c>
      <c r="AO3628" s="118">
        <f t="shared" si="13"/>
        <v>109682.92</v>
      </c>
      <c r="AP3628" s="121">
        <f t="shared" si="14"/>
        <v>0</v>
      </c>
      <c r="AQ3628" s="122"/>
      <c r="AR3628" s="119"/>
    </row>
    <row r="3629" ht="22.5" customHeight="1">
      <c r="A3629" s="89">
        <v>46233.0</v>
      </c>
      <c r="B3629" s="90">
        <v>0.40208333333333335</v>
      </c>
      <c r="C3629" s="91" t="s">
        <v>21</v>
      </c>
      <c r="D3629" s="129" t="str">
        <f t="array" ref="D3629">XLOOKUP(C3629,'DS ST'!A:A,'DS ST'!B:B)</f>
        <v>A102</v>
      </c>
      <c r="E3629" s="94" t="str">
        <f t="array" ref="E3629">XLOOKUP($F3629,'GIÁ'!$A:$A,'GIÁ'!$E:$E)</f>
        <v>ĐÔNG</v>
      </c>
      <c r="F3629" s="94">
        <v>8.936190860464E12</v>
      </c>
      <c r="G3629" s="95" t="s">
        <v>2608</v>
      </c>
      <c r="H3629" s="95" t="s">
        <v>93</v>
      </c>
      <c r="I3629" s="96">
        <v>4.0</v>
      </c>
      <c r="J3629" s="96">
        <v>0.0</v>
      </c>
      <c r="K3629" s="98">
        <f t="shared" si="4"/>
        <v>4</v>
      </c>
      <c r="L3629" s="99" t="s">
        <v>7096</v>
      </c>
      <c r="M3629" s="100" t="s">
        <v>7097</v>
      </c>
      <c r="N3629" s="101" t="str">
        <f t="shared" si="139"/>
        <v>PT1590248-T0018936190860464</v>
      </c>
      <c r="O3629" s="128"/>
      <c r="P3629" s="100"/>
      <c r="Q3629" s="103">
        <f t="shared" si="166"/>
        <v>4</v>
      </c>
      <c r="R3629" s="161"/>
      <c r="S3629" s="105"/>
      <c r="T3629" s="106"/>
      <c r="U3629" s="107" t="s">
        <v>6543</v>
      </c>
      <c r="V3629" s="108" t="s">
        <v>756</v>
      </c>
      <c r="W3629" s="109" t="s">
        <v>1908</v>
      </c>
      <c r="X3629" s="110" t="str">
        <f t="shared" si="176"/>
        <v/>
      </c>
      <c r="Y3629" s="110" t="str">
        <f t="shared" si="183"/>
        <v/>
      </c>
      <c r="Z3629" s="109" t="s">
        <v>797</v>
      </c>
      <c r="AA3629" s="109" t="s">
        <v>802</v>
      </c>
      <c r="AB3629" s="106"/>
      <c r="AC3629" s="158"/>
      <c r="AD3629" s="160"/>
      <c r="AE3629" s="127"/>
      <c r="AF3629" s="113"/>
      <c r="AG3629" s="165" t="str">
        <f t="array" ref="AG3629">XLOOKUP(F3629,'CLV2'!A:A,'CLV2'!E:E)</f>
        <v>2.MEAT</v>
      </c>
      <c r="AH3629" s="115" t="str">
        <f t="array" ref="AH3629">XLOOKUP(F3629,'CLV2'!A:A,'CLV2'!F:F)</f>
        <v>3.FROZEN MEAT</v>
      </c>
      <c r="AI3629" s="115" t="str">
        <f t="shared" si="8"/>
        <v>Pack</v>
      </c>
      <c r="AJ3629" s="116">
        <f t="shared" si="9"/>
        <v>1</v>
      </c>
      <c r="AK3629" s="117" t="str">
        <f t="array" ref="AK3629">XLOOKUP(F3629,'GIÁ'!A:A,'GIÁ'!D:D)</f>
        <v>43621.31</v>
      </c>
      <c r="AL3629" s="118">
        <f t="shared" si="10"/>
        <v>174485.24</v>
      </c>
      <c r="AM3629" s="118">
        <f t="shared" si="11"/>
        <v>0</v>
      </c>
      <c r="AN3629" s="119">
        <f t="shared" si="12"/>
        <v>0</v>
      </c>
      <c r="AO3629" s="118">
        <f t="shared" si="13"/>
        <v>174485.24</v>
      </c>
      <c r="AP3629" s="121">
        <f t="shared" si="14"/>
        <v>0</v>
      </c>
      <c r="AQ3629" s="122"/>
      <c r="AR3629" s="119"/>
    </row>
    <row r="3630" ht="22.5" customHeight="1">
      <c r="A3630" s="89">
        <v>46233.0</v>
      </c>
      <c r="B3630" s="90">
        <v>0.6138888888888889</v>
      </c>
      <c r="C3630" s="91" t="s">
        <v>21</v>
      </c>
      <c r="D3630" s="129" t="str">
        <f t="array" ref="D3630">XLOOKUP(C3630,'DS ST'!A:A,'DS ST'!B:B)</f>
        <v>A102</v>
      </c>
      <c r="E3630" s="94" t="str">
        <f t="array" ref="E3630">XLOOKUP($F3630,'GIÁ'!$A:$A,'GIÁ'!$E:$E)</f>
        <v>MÁT</v>
      </c>
      <c r="F3630" s="94">
        <v>1100151.0</v>
      </c>
      <c r="G3630" s="95" t="s">
        <v>278</v>
      </c>
      <c r="H3630" s="95" t="s">
        <v>273</v>
      </c>
      <c r="I3630" s="96">
        <v>17.0</v>
      </c>
      <c r="J3630" s="96">
        <v>16.32</v>
      </c>
      <c r="K3630" s="98">
        <f t="shared" si="4"/>
        <v>0.68</v>
      </c>
      <c r="L3630" s="99" t="s">
        <v>7098</v>
      </c>
      <c r="M3630" s="100" t="s">
        <v>7099</v>
      </c>
      <c r="N3630" s="101" t="str">
        <f t="shared" si="139"/>
        <v>TRBA1020031100151</v>
      </c>
      <c r="O3630" s="128">
        <v>0.6799999999999997</v>
      </c>
      <c r="P3630" s="100"/>
      <c r="Q3630" s="103">
        <f t="shared" si="166"/>
        <v>0</v>
      </c>
      <c r="R3630" s="161"/>
      <c r="S3630" s="105"/>
      <c r="T3630" s="106"/>
      <c r="U3630" s="107"/>
      <c r="V3630" s="108" t="s">
        <v>756</v>
      </c>
      <c r="W3630" s="109" t="s">
        <v>505</v>
      </c>
      <c r="X3630" s="110" t="str">
        <f t="shared" si="176"/>
        <v>Hao hụt</v>
      </c>
      <c r="Y3630" s="110" t="str">
        <f t="shared" si="183"/>
        <v/>
      </c>
      <c r="Z3630" s="139" t="str">
        <f>IF(N(Q3630)&lt;=0,"",IF(ISNUMBER(SEARCH("Thiếu kiện",V3630)),"Kho đông mát",IF(AND(N(Q3630)&gt;0,N(P3630)&gt;0,OR(ISNUMBER(SEARCH("Hình KDB",U3630)),ISNUMBER(SEARCH("Hình tele",U3630)),ISNUMBER(SEARCH("sai code",U3630)),ISNUMBER(SEARCH("ST nhận",U3630)))),"Kho đông mát",IF(AND(W3630="DC giao thiếu",OR(ISNUMBER(SEARCH("Hình KDB",U3630)),ISNUMBER(SEARCH("Hình tele",U3630)),ISNUMBER(SEARCH("sai code",U3630)))),"Kho đông mát",IF(W3630="DC giao thiếu","Chưa xác định",IF(AND(W3630="DC pick sai",OR(ISNUMBER(SEARCH("Hình KDB",U3630)),ISNUMBER(SEARCH("Hình tele",U3630)),ISNUMBER(SEARCH("sai code",U3630)),ISNUMBER(SEARCH("ST nhận",U3630)))),"Kho đông mát",IF(W3630="DC pick sai","Chưa xác định",IF(AND(W3630="Hao hụt",N(O3630)&gt;0,OR(ISNUMBER(SEARCH("Hình KDB",U3630)),ISNUMBER(SEARCH("Hình tele",U3630)),ISNUMBER(SEARCH("sai code",U3630)),ISNUMBER(SEARCH("ST nhận",U3630)))),"Kho đông mát",IF(W3630="Hao hụt","Chưa xác định",IF(OR(W3630="VT giao sai điểm",W3630="Không đạt nhiệt độ",W3630="TX giao thiếu kiện",W3630="Hàng không đạt CL"),"Kho đông mát",IF(W3630="Chưa xác định","Chưa xác định",IF(N(P3630)&gt;0,"Chưa xác định",""))))))))))))</f>
        <v/>
      </c>
      <c r="AA3630" s="109" t="s">
        <v>802</v>
      </c>
      <c r="AB3630" s="106"/>
      <c r="AC3630" s="158"/>
      <c r="AD3630" s="160"/>
      <c r="AE3630" s="127"/>
      <c r="AF3630" s="113"/>
      <c r="AG3630" s="165" t="str">
        <f t="array" ref="AG3630">XLOOKUP(F3630,'CLV2'!A:A,'CLV2'!E:E)</f>
        <v>2.FRUITS</v>
      </c>
      <c r="AH3630" s="115" t="str">
        <f t="array" ref="AH3630">XLOOKUP(F3630,'CLV2'!A:A,'CLV2'!F:F)</f>
        <v>3.IMPORT FRUITS</v>
      </c>
      <c r="AI3630" s="115" t="str">
        <f t="shared" si="8"/>
        <v>KG</v>
      </c>
      <c r="AJ3630" s="116">
        <f t="shared" si="9"/>
        <v>0.04</v>
      </c>
      <c r="AK3630" s="117" t="str">
        <f t="array" ref="AK3630">XLOOKUP(F3630,'GIÁ'!A:A,'GIÁ'!D:D)</f>
        <v>86609.14</v>
      </c>
      <c r="AL3630" s="118">
        <f t="shared" si="10"/>
        <v>58894.2152</v>
      </c>
      <c r="AM3630" s="118">
        <f t="shared" si="11"/>
        <v>58894.2152</v>
      </c>
      <c r="AN3630" s="119">
        <f t="shared" si="12"/>
        <v>0</v>
      </c>
      <c r="AO3630" s="118">
        <f t="shared" si="13"/>
        <v>0</v>
      </c>
      <c r="AP3630" s="121">
        <f t="shared" si="14"/>
        <v>0</v>
      </c>
      <c r="AQ3630" s="122"/>
      <c r="AR3630" s="119"/>
    </row>
    <row r="3631" ht="22.5" customHeight="1">
      <c r="A3631" s="89">
        <v>46233.0</v>
      </c>
      <c r="B3631" s="90">
        <v>0.5493055555555556</v>
      </c>
      <c r="C3631" s="91" t="s">
        <v>458</v>
      </c>
      <c r="D3631" s="129" t="str">
        <f t="array" ref="D3631">XLOOKUP(C3631,'DS ST'!A:A,'DS ST'!B:B)</f>
        <v>A132</v>
      </c>
      <c r="E3631" s="94" t="str">
        <f t="array" ref="E3631">XLOOKUP($F3631,'GIÁ'!$A:$A,'GIÁ'!$E:$E)</f>
        <v>ĐÔNG</v>
      </c>
      <c r="F3631" s="94">
        <v>8.936077110132E12</v>
      </c>
      <c r="G3631" s="95" t="s">
        <v>2331</v>
      </c>
      <c r="H3631" s="95" t="s">
        <v>224</v>
      </c>
      <c r="I3631" s="96">
        <v>6.0</v>
      </c>
      <c r="J3631" s="96">
        <v>0.0</v>
      </c>
      <c r="K3631" s="98">
        <f t="shared" si="4"/>
        <v>6</v>
      </c>
      <c r="L3631" s="99" t="s">
        <v>7100</v>
      </c>
      <c r="M3631" s="100" t="s">
        <v>7101</v>
      </c>
      <c r="N3631" s="101" t="str">
        <f t="shared" si="139"/>
        <v>PT1590270-T0018936077110132</v>
      </c>
      <c r="O3631" s="128"/>
      <c r="P3631" s="100"/>
      <c r="Q3631" s="103">
        <f t="shared" si="166"/>
        <v>6</v>
      </c>
      <c r="R3631" s="161"/>
      <c r="S3631" s="105"/>
      <c r="T3631" s="106"/>
      <c r="U3631" s="107" t="s">
        <v>6562</v>
      </c>
      <c r="V3631" s="108" t="s">
        <v>756</v>
      </c>
      <c r="W3631" s="109" t="s">
        <v>1908</v>
      </c>
      <c r="X3631" s="110" t="str">
        <f t="shared" si="176"/>
        <v/>
      </c>
      <c r="Y3631" s="110" t="str">
        <f t="shared" si="183"/>
        <v/>
      </c>
      <c r="Z3631" s="109" t="s">
        <v>797</v>
      </c>
      <c r="AA3631" s="109" t="s">
        <v>802</v>
      </c>
      <c r="AB3631" s="106"/>
      <c r="AC3631" s="158"/>
      <c r="AD3631" s="160"/>
      <c r="AE3631" s="127"/>
      <c r="AF3631" s="113"/>
      <c r="AG3631" s="165" t="str">
        <f t="array" ref="AG3631">XLOOKUP(F3631,'CLV2'!A:A,'CLV2'!E:E)</f>
        <v>2.FROZEN FOODS</v>
      </c>
      <c r="AH3631" s="115" t="str">
        <f t="array" ref="AH3631">XLOOKUP(F3631,'CLV2'!A:A,'CLV2'!F:F)</f>
        <v>3.DUMPLINGS</v>
      </c>
      <c r="AI3631" s="115" t="str">
        <f t="shared" si="8"/>
        <v>Pack</v>
      </c>
      <c r="AJ3631" s="116">
        <f t="shared" si="9"/>
        <v>1</v>
      </c>
      <c r="AK3631" s="117" t="str">
        <f t="array" ref="AK3631">XLOOKUP(F3631,'GIÁ'!A:A,'GIÁ'!D:D)</f>
        <v>35838.13</v>
      </c>
      <c r="AL3631" s="118">
        <f t="shared" si="10"/>
        <v>215028.78</v>
      </c>
      <c r="AM3631" s="118">
        <f t="shared" si="11"/>
        <v>0</v>
      </c>
      <c r="AN3631" s="119">
        <f t="shared" si="12"/>
        <v>0</v>
      </c>
      <c r="AO3631" s="118">
        <f t="shared" si="13"/>
        <v>215028.78</v>
      </c>
      <c r="AP3631" s="121">
        <f t="shared" si="14"/>
        <v>0</v>
      </c>
      <c r="AQ3631" s="122"/>
      <c r="AR3631" s="119"/>
    </row>
    <row r="3632" ht="22.5" customHeight="1">
      <c r="A3632" s="89">
        <v>46233.0</v>
      </c>
      <c r="B3632" s="90">
        <v>0.5493055555555556</v>
      </c>
      <c r="C3632" s="91" t="s">
        <v>458</v>
      </c>
      <c r="D3632" s="129" t="str">
        <f t="array" ref="D3632">XLOOKUP(C3632,'DS ST'!A:A,'DS ST'!B:B)</f>
        <v>A132</v>
      </c>
      <c r="E3632" s="94" t="str">
        <f t="array" ref="E3632">XLOOKUP($F3632,'GIÁ'!$A:$A,'GIÁ'!$E:$E)</f>
        <v>ĐÔNG</v>
      </c>
      <c r="F3632" s="94">
        <v>9.555894504567E12</v>
      </c>
      <c r="G3632" s="95" t="s">
        <v>3303</v>
      </c>
      <c r="H3632" s="95" t="s">
        <v>224</v>
      </c>
      <c r="I3632" s="96">
        <v>8.0</v>
      </c>
      <c r="J3632" s="96">
        <v>0.0</v>
      </c>
      <c r="K3632" s="98">
        <f t="shared" si="4"/>
        <v>8</v>
      </c>
      <c r="L3632" s="99" t="s">
        <v>7100</v>
      </c>
      <c r="M3632" s="100" t="s">
        <v>7101</v>
      </c>
      <c r="N3632" s="101" t="str">
        <f t="shared" si="139"/>
        <v>PT1590270-T0019555894504567</v>
      </c>
      <c r="O3632" s="128"/>
      <c r="P3632" s="100"/>
      <c r="Q3632" s="103">
        <f t="shared" si="166"/>
        <v>8</v>
      </c>
      <c r="R3632" s="161"/>
      <c r="S3632" s="105"/>
      <c r="T3632" s="106"/>
      <c r="U3632" s="107" t="s">
        <v>6577</v>
      </c>
      <c r="V3632" s="108" t="s">
        <v>756</v>
      </c>
      <c r="W3632" s="109" t="s">
        <v>1908</v>
      </c>
      <c r="X3632" s="110" t="str">
        <f t="shared" si="176"/>
        <v/>
      </c>
      <c r="Y3632" s="110" t="str">
        <f t="shared" si="183"/>
        <v/>
      </c>
      <c r="Z3632" s="109" t="s">
        <v>797</v>
      </c>
      <c r="AA3632" s="109" t="s">
        <v>802</v>
      </c>
      <c r="AB3632" s="106"/>
      <c r="AC3632" s="158"/>
      <c r="AD3632" s="160"/>
      <c r="AE3632" s="127"/>
      <c r="AF3632" s="113"/>
      <c r="AG3632" s="165" t="str">
        <f t="array" ref="AG3632">XLOOKUP(F3632,'CLV2'!A:A,'CLV2'!E:E)</f>
        <v>2.FROZEN FOODS</v>
      </c>
      <c r="AH3632" s="115" t="str">
        <f t="array" ref="AH3632">XLOOKUP(F3632,'CLV2'!A:A,'CLV2'!F:F)</f>
        <v>3.HOTPOT AND FRIED</v>
      </c>
      <c r="AI3632" s="115" t="str">
        <f t="shared" si="8"/>
        <v>Pack</v>
      </c>
      <c r="AJ3632" s="116">
        <f t="shared" si="9"/>
        <v>1</v>
      </c>
      <c r="AK3632" s="117" t="str">
        <f t="array" ref="AK3632">XLOOKUP(F3632,'GIÁ'!A:A,'GIÁ'!D:D)</f>
        <v>68779.37</v>
      </c>
      <c r="AL3632" s="118">
        <f t="shared" si="10"/>
        <v>550234.96</v>
      </c>
      <c r="AM3632" s="118">
        <f t="shared" si="11"/>
        <v>0</v>
      </c>
      <c r="AN3632" s="119">
        <f t="shared" si="12"/>
        <v>0</v>
      </c>
      <c r="AO3632" s="118">
        <f t="shared" si="13"/>
        <v>550234.96</v>
      </c>
      <c r="AP3632" s="121">
        <f t="shared" si="14"/>
        <v>0</v>
      </c>
      <c r="AQ3632" s="122"/>
      <c r="AR3632" s="119"/>
    </row>
    <row r="3633" ht="22.5" customHeight="1">
      <c r="A3633" s="89">
        <v>46233.0</v>
      </c>
      <c r="B3633" s="90">
        <v>0.5493055555555556</v>
      </c>
      <c r="C3633" s="91" t="s">
        <v>458</v>
      </c>
      <c r="D3633" s="129" t="str">
        <f t="array" ref="D3633">XLOOKUP(C3633,'DS ST'!A:A,'DS ST'!B:B)</f>
        <v>A132</v>
      </c>
      <c r="E3633" s="94" t="str">
        <f t="array" ref="E3633">XLOOKUP($F3633,'GIÁ'!$A:$A,'GIÁ'!$E:$E)</f>
        <v>ĐÔNG</v>
      </c>
      <c r="F3633" s="94">
        <v>8.936077110187E12</v>
      </c>
      <c r="G3633" s="95" t="s">
        <v>2335</v>
      </c>
      <c r="H3633" s="95" t="s">
        <v>224</v>
      </c>
      <c r="I3633" s="96">
        <v>4.0</v>
      </c>
      <c r="J3633" s="96">
        <v>0.0</v>
      </c>
      <c r="K3633" s="98">
        <f t="shared" si="4"/>
        <v>4</v>
      </c>
      <c r="L3633" s="99" t="s">
        <v>7100</v>
      </c>
      <c r="M3633" s="100" t="s">
        <v>7101</v>
      </c>
      <c r="N3633" s="101" t="str">
        <f t="shared" si="139"/>
        <v>PT1590270-T0018936077110187</v>
      </c>
      <c r="O3633" s="128"/>
      <c r="P3633" s="100"/>
      <c r="Q3633" s="103">
        <f t="shared" si="166"/>
        <v>4</v>
      </c>
      <c r="R3633" s="161"/>
      <c r="S3633" s="105"/>
      <c r="T3633" s="106"/>
      <c r="U3633" s="107" t="s">
        <v>6565</v>
      </c>
      <c r="V3633" s="108" t="s">
        <v>756</v>
      </c>
      <c r="W3633" s="109" t="s">
        <v>1908</v>
      </c>
      <c r="X3633" s="110" t="str">
        <f t="shared" si="176"/>
        <v/>
      </c>
      <c r="Y3633" s="110" t="str">
        <f t="shared" si="183"/>
        <v/>
      </c>
      <c r="Z3633" s="109" t="s">
        <v>797</v>
      </c>
      <c r="AA3633" s="109" t="s">
        <v>802</v>
      </c>
      <c r="AB3633" s="106"/>
      <c r="AC3633" s="158"/>
      <c r="AD3633" s="160"/>
      <c r="AE3633" s="127"/>
      <c r="AF3633" s="113"/>
      <c r="AG3633" s="165" t="str">
        <f t="array" ref="AG3633">XLOOKUP(F3633,'CLV2'!A:A,'CLV2'!E:E)</f>
        <v>2.FROZEN FOODS</v>
      </c>
      <c r="AH3633" s="115" t="str">
        <f t="array" ref="AH3633">XLOOKUP(F3633,'CLV2'!A:A,'CLV2'!F:F)</f>
        <v>3.DUMPLINGS</v>
      </c>
      <c r="AI3633" s="115" t="str">
        <f t="shared" si="8"/>
        <v>Pack</v>
      </c>
      <c r="AJ3633" s="116">
        <f t="shared" si="9"/>
        <v>1</v>
      </c>
      <c r="AK3633" s="117" t="str">
        <f t="array" ref="AK3633">XLOOKUP(F3633,'GIÁ'!A:A,'GIÁ'!D:D)</f>
        <v>28137.41</v>
      </c>
      <c r="AL3633" s="118">
        <f t="shared" si="10"/>
        <v>112549.64</v>
      </c>
      <c r="AM3633" s="118">
        <f t="shared" si="11"/>
        <v>0</v>
      </c>
      <c r="AN3633" s="119">
        <f t="shared" si="12"/>
        <v>0</v>
      </c>
      <c r="AO3633" s="118">
        <f t="shared" si="13"/>
        <v>112549.64</v>
      </c>
      <c r="AP3633" s="121">
        <f t="shared" si="14"/>
        <v>0</v>
      </c>
      <c r="AQ3633" s="122"/>
      <c r="AR3633" s="119"/>
    </row>
    <row r="3634" ht="22.5" customHeight="1">
      <c r="A3634" s="89">
        <v>46233.0</v>
      </c>
      <c r="B3634" s="90">
        <v>0.5493055555555556</v>
      </c>
      <c r="C3634" s="91" t="s">
        <v>458</v>
      </c>
      <c r="D3634" s="129" t="str">
        <f t="array" ref="D3634">XLOOKUP(C3634,'DS ST'!A:A,'DS ST'!B:B)</f>
        <v>A132</v>
      </c>
      <c r="E3634" s="94" t="str">
        <f t="array" ref="E3634">XLOOKUP($F3634,'GIÁ'!$A:$A,'GIÁ'!$E:$E)</f>
        <v>ĐÔNG</v>
      </c>
      <c r="F3634" s="94">
        <v>8.936219600002E12</v>
      </c>
      <c r="G3634" s="95" t="s">
        <v>2684</v>
      </c>
      <c r="H3634" s="95" t="s">
        <v>224</v>
      </c>
      <c r="I3634" s="96">
        <v>10.0</v>
      </c>
      <c r="J3634" s="96">
        <v>0.0</v>
      </c>
      <c r="K3634" s="98">
        <f t="shared" si="4"/>
        <v>10</v>
      </c>
      <c r="L3634" s="99" t="s">
        <v>7100</v>
      </c>
      <c r="M3634" s="100" t="s">
        <v>7101</v>
      </c>
      <c r="N3634" s="101" t="str">
        <f t="shared" si="139"/>
        <v>PT1590270-T0018936219600002</v>
      </c>
      <c r="O3634" s="128"/>
      <c r="P3634" s="100"/>
      <c r="Q3634" s="103">
        <f t="shared" si="166"/>
        <v>10</v>
      </c>
      <c r="R3634" s="161"/>
      <c r="S3634" s="105"/>
      <c r="T3634" s="106"/>
      <c r="U3634" s="107" t="s">
        <v>6566</v>
      </c>
      <c r="V3634" s="108" t="s">
        <v>756</v>
      </c>
      <c r="W3634" s="109" t="s">
        <v>1908</v>
      </c>
      <c r="X3634" s="110" t="str">
        <f t="shared" si="176"/>
        <v/>
      </c>
      <c r="Y3634" s="110" t="str">
        <f t="shared" si="183"/>
        <v/>
      </c>
      <c r="Z3634" s="109" t="s">
        <v>797</v>
      </c>
      <c r="AA3634" s="109" t="s">
        <v>802</v>
      </c>
      <c r="AB3634" s="106"/>
      <c r="AC3634" s="158"/>
      <c r="AD3634" s="160"/>
      <c r="AE3634" s="127"/>
      <c r="AF3634" s="113"/>
      <c r="AG3634" s="165" t="str">
        <f t="array" ref="AG3634">XLOOKUP(F3634,'CLV2'!A:A,'CLV2'!E:E)</f>
        <v>2.FROZEN FOODS</v>
      </c>
      <c r="AH3634" s="115" t="str">
        <f t="array" ref="AH3634">XLOOKUP(F3634,'CLV2'!A:A,'CLV2'!F:F)</f>
        <v>3.HOTPOT AND FRIED</v>
      </c>
      <c r="AI3634" s="115" t="str">
        <f t="shared" si="8"/>
        <v>Pack</v>
      </c>
      <c r="AJ3634" s="116">
        <f t="shared" si="9"/>
        <v>1</v>
      </c>
      <c r="AK3634" s="117" t="str">
        <f t="array" ref="AK3634">XLOOKUP(F3634,'GIÁ'!A:A,'GIÁ'!D:D)</f>
        <v>11156.53</v>
      </c>
      <c r="AL3634" s="118">
        <f t="shared" si="10"/>
        <v>111565.3</v>
      </c>
      <c r="AM3634" s="118">
        <f t="shared" si="11"/>
        <v>0</v>
      </c>
      <c r="AN3634" s="119">
        <f t="shared" si="12"/>
        <v>0</v>
      </c>
      <c r="AO3634" s="118">
        <f t="shared" si="13"/>
        <v>111565.3</v>
      </c>
      <c r="AP3634" s="121">
        <f t="shared" si="14"/>
        <v>0</v>
      </c>
      <c r="AQ3634" s="122"/>
      <c r="AR3634" s="119"/>
    </row>
    <row r="3635" ht="22.5" customHeight="1">
      <c r="A3635" s="89">
        <v>46233.0</v>
      </c>
      <c r="B3635" s="90">
        <v>0.5493055555555556</v>
      </c>
      <c r="C3635" s="91" t="s">
        <v>458</v>
      </c>
      <c r="D3635" s="129" t="str">
        <f t="array" ref="D3635">XLOOKUP(C3635,'DS ST'!A:A,'DS ST'!B:B)</f>
        <v>A132</v>
      </c>
      <c r="E3635" s="94" t="str">
        <f t="array" ref="E3635">XLOOKUP($F3635,'GIÁ'!$A:$A,'GIÁ'!$E:$E)</f>
        <v>ĐÔNG</v>
      </c>
      <c r="F3635" s="94">
        <v>8.936013238791E12</v>
      </c>
      <c r="G3635" s="95" t="s">
        <v>2178</v>
      </c>
      <c r="H3635" s="95" t="s">
        <v>57</v>
      </c>
      <c r="I3635" s="96">
        <v>6.0</v>
      </c>
      <c r="J3635" s="96">
        <v>0.0</v>
      </c>
      <c r="K3635" s="98">
        <f t="shared" si="4"/>
        <v>6</v>
      </c>
      <c r="L3635" s="99" t="s">
        <v>7100</v>
      </c>
      <c r="M3635" s="100" t="s">
        <v>7101</v>
      </c>
      <c r="N3635" s="101" t="str">
        <f t="shared" si="139"/>
        <v>PT1590270-T0018936013238791</v>
      </c>
      <c r="O3635" s="128"/>
      <c r="P3635" s="100"/>
      <c r="Q3635" s="103">
        <f t="shared" si="166"/>
        <v>6</v>
      </c>
      <c r="R3635" s="161"/>
      <c r="S3635" s="105"/>
      <c r="T3635" s="106"/>
      <c r="U3635" s="107" t="s">
        <v>6525</v>
      </c>
      <c r="V3635" s="108" t="s">
        <v>756</v>
      </c>
      <c r="W3635" s="109" t="s">
        <v>1908</v>
      </c>
      <c r="X3635" s="110" t="str">
        <f t="shared" si="176"/>
        <v/>
      </c>
      <c r="Y3635" s="110" t="str">
        <f t="shared" si="183"/>
        <v/>
      </c>
      <c r="Z3635" s="109" t="s">
        <v>797</v>
      </c>
      <c r="AA3635" s="109" t="s">
        <v>802</v>
      </c>
      <c r="AB3635" s="106"/>
      <c r="AC3635" s="158"/>
      <c r="AD3635" s="160"/>
      <c r="AE3635" s="127"/>
      <c r="AF3635" s="113"/>
      <c r="AG3635" s="165" t="str">
        <f t="array" ref="AG3635">XLOOKUP(F3635,'CLV2'!A:A,'CLV2'!E:E)</f>
        <v>2.FROZEN FOODS</v>
      </c>
      <c r="AH3635" s="115" t="str">
        <f t="array" ref="AH3635">XLOOKUP(F3635,'CLV2'!A:A,'CLV2'!F:F)</f>
        <v>3.PIZZA - READY MEALS</v>
      </c>
      <c r="AI3635" s="115" t="str">
        <f t="shared" si="8"/>
        <v>Pack</v>
      </c>
      <c r="AJ3635" s="116">
        <f t="shared" si="9"/>
        <v>1</v>
      </c>
      <c r="AK3635" s="117" t="str">
        <f t="array" ref="AK3635">XLOOKUP(F3635,'GIÁ'!A:A,'GIÁ'!D:D)</f>
        <v>22578.43</v>
      </c>
      <c r="AL3635" s="118">
        <f t="shared" si="10"/>
        <v>135470.58</v>
      </c>
      <c r="AM3635" s="118">
        <f t="shared" si="11"/>
        <v>0</v>
      </c>
      <c r="AN3635" s="119">
        <f t="shared" si="12"/>
        <v>0</v>
      </c>
      <c r="AO3635" s="118">
        <f t="shared" si="13"/>
        <v>135470.58</v>
      </c>
      <c r="AP3635" s="121">
        <f t="shared" si="14"/>
        <v>0</v>
      </c>
      <c r="AQ3635" s="122"/>
      <c r="AR3635" s="119"/>
    </row>
    <row r="3636" ht="22.5" customHeight="1">
      <c r="A3636" s="89">
        <v>46233.0</v>
      </c>
      <c r="B3636" s="90">
        <v>0.5493055555555556</v>
      </c>
      <c r="C3636" s="91" t="s">
        <v>458</v>
      </c>
      <c r="D3636" s="129" t="str">
        <f t="array" ref="D3636">XLOOKUP(C3636,'DS ST'!A:A,'DS ST'!B:B)</f>
        <v>A132</v>
      </c>
      <c r="E3636" s="94" t="str">
        <f t="array" ref="E3636">XLOOKUP($F3636,'GIÁ'!$A:$A,'GIÁ'!$E:$E)</f>
        <v>ĐÔNG</v>
      </c>
      <c r="F3636" s="94">
        <v>8.93850822885E12</v>
      </c>
      <c r="G3636" s="95" t="s">
        <v>2897</v>
      </c>
      <c r="H3636" s="95" t="s">
        <v>57</v>
      </c>
      <c r="I3636" s="96">
        <v>2.0</v>
      </c>
      <c r="J3636" s="96">
        <v>0.0</v>
      </c>
      <c r="K3636" s="98">
        <f t="shared" si="4"/>
        <v>2</v>
      </c>
      <c r="L3636" s="99" t="s">
        <v>7100</v>
      </c>
      <c r="M3636" s="100" t="s">
        <v>7101</v>
      </c>
      <c r="N3636" s="101" t="str">
        <f t="shared" si="139"/>
        <v>PT1590270-T0018938508228850</v>
      </c>
      <c r="O3636" s="128"/>
      <c r="P3636" s="100"/>
      <c r="Q3636" s="103">
        <f t="shared" si="166"/>
        <v>2</v>
      </c>
      <c r="R3636" s="161"/>
      <c r="S3636" s="105"/>
      <c r="T3636" s="106"/>
      <c r="U3636" s="107" t="s">
        <v>6609</v>
      </c>
      <c r="V3636" s="108" t="s">
        <v>756</v>
      </c>
      <c r="W3636" s="109" t="s">
        <v>1908</v>
      </c>
      <c r="X3636" s="110" t="str">
        <f t="shared" si="176"/>
        <v/>
      </c>
      <c r="Y3636" s="110" t="str">
        <f t="shared" si="183"/>
        <v/>
      </c>
      <c r="Z3636" s="109" t="s">
        <v>797</v>
      </c>
      <c r="AA3636" s="109" t="s">
        <v>802</v>
      </c>
      <c r="AB3636" s="106"/>
      <c r="AC3636" s="158"/>
      <c r="AD3636" s="160"/>
      <c r="AE3636" s="127"/>
      <c r="AF3636" s="113"/>
      <c r="AG3636" s="165" t="str">
        <f t="array" ref="AG3636">XLOOKUP(F3636,'CLV2'!A:A,'CLV2'!E:E)</f>
        <v>2.FROZEN FOODS</v>
      </c>
      <c r="AH3636" s="115" t="str">
        <f t="array" ref="AH3636">XLOOKUP(F3636,'CLV2'!A:A,'CLV2'!F:F)</f>
        <v>3.PIZZA - READY MEALS</v>
      </c>
      <c r="AI3636" s="115" t="str">
        <f t="shared" si="8"/>
        <v>Pack</v>
      </c>
      <c r="AJ3636" s="116">
        <f t="shared" si="9"/>
        <v>1</v>
      </c>
      <c r="AK3636" s="117" t="str">
        <f t="array" ref="AK3636">XLOOKUP(F3636,'GIÁ'!A:A,'GIÁ'!D:D)</f>
        <v>51620.00</v>
      </c>
      <c r="AL3636" s="118">
        <f t="shared" si="10"/>
        <v>103240</v>
      </c>
      <c r="AM3636" s="118">
        <f t="shared" si="11"/>
        <v>0</v>
      </c>
      <c r="AN3636" s="119">
        <f t="shared" si="12"/>
        <v>0</v>
      </c>
      <c r="AO3636" s="118">
        <f t="shared" si="13"/>
        <v>103240</v>
      </c>
      <c r="AP3636" s="121">
        <f t="shared" si="14"/>
        <v>0</v>
      </c>
      <c r="AQ3636" s="122"/>
      <c r="AR3636" s="119"/>
    </row>
    <row r="3637" ht="22.5" customHeight="1">
      <c r="A3637" s="89">
        <v>46233.0</v>
      </c>
      <c r="B3637" s="90">
        <v>0.5493055555555556</v>
      </c>
      <c r="C3637" s="91" t="s">
        <v>458</v>
      </c>
      <c r="D3637" s="129" t="str">
        <f t="array" ref="D3637">XLOOKUP(C3637,'DS ST'!A:A,'DS ST'!B:B)</f>
        <v>A132</v>
      </c>
      <c r="E3637" s="94" t="str">
        <f t="array" ref="E3637">XLOOKUP($F3637,'GIÁ'!$A:$A,'GIÁ'!$E:$E)</f>
        <v>ĐÔNG</v>
      </c>
      <c r="F3637" s="94">
        <v>8.936013231662E12</v>
      </c>
      <c r="G3637" s="95" t="s">
        <v>2170</v>
      </c>
      <c r="H3637" s="95" t="s">
        <v>224</v>
      </c>
      <c r="I3637" s="96">
        <v>4.0</v>
      </c>
      <c r="J3637" s="96">
        <v>0.0</v>
      </c>
      <c r="K3637" s="98">
        <f t="shared" si="4"/>
        <v>4</v>
      </c>
      <c r="L3637" s="99" t="s">
        <v>7100</v>
      </c>
      <c r="M3637" s="100" t="s">
        <v>7101</v>
      </c>
      <c r="N3637" s="101" t="str">
        <f t="shared" si="139"/>
        <v>PT1590270-T0018936013231662</v>
      </c>
      <c r="O3637" s="128"/>
      <c r="P3637" s="100"/>
      <c r="Q3637" s="103">
        <f t="shared" si="166"/>
        <v>4</v>
      </c>
      <c r="R3637" s="161"/>
      <c r="S3637" s="105"/>
      <c r="T3637" s="106"/>
      <c r="U3637" s="107" t="s">
        <v>6556</v>
      </c>
      <c r="V3637" s="108" t="s">
        <v>756</v>
      </c>
      <c r="W3637" s="109" t="s">
        <v>1908</v>
      </c>
      <c r="X3637" s="110" t="str">
        <f t="shared" si="176"/>
        <v/>
      </c>
      <c r="Y3637" s="110" t="str">
        <f t="shared" si="183"/>
        <v/>
      </c>
      <c r="Z3637" s="109" t="s">
        <v>797</v>
      </c>
      <c r="AA3637" s="109" t="s">
        <v>802</v>
      </c>
      <c r="AB3637" s="106"/>
      <c r="AC3637" s="158"/>
      <c r="AD3637" s="160"/>
      <c r="AE3637" s="127"/>
      <c r="AF3637" s="113"/>
      <c r="AG3637" s="165" t="str">
        <f t="array" ref="AG3637">XLOOKUP(F3637,'CLV2'!A:A,'CLV2'!E:E)</f>
        <v>2.FROZEN FOODS</v>
      </c>
      <c r="AH3637" s="115" t="str">
        <f t="array" ref="AH3637">XLOOKUP(F3637,'CLV2'!A:A,'CLV2'!F:F)</f>
        <v>3.PIZZA - READY MEALS</v>
      </c>
      <c r="AI3637" s="115" t="str">
        <f t="shared" si="8"/>
        <v>Pack</v>
      </c>
      <c r="AJ3637" s="116">
        <f t="shared" si="9"/>
        <v>1</v>
      </c>
      <c r="AK3637" s="117" t="str">
        <f t="array" ref="AK3637">XLOOKUP(F3637,'GIÁ'!A:A,'GIÁ'!D:D)</f>
        <v>24941.44</v>
      </c>
      <c r="AL3637" s="118">
        <f t="shared" si="10"/>
        <v>99765.76</v>
      </c>
      <c r="AM3637" s="118">
        <f t="shared" si="11"/>
        <v>0</v>
      </c>
      <c r="AN3637" s="119">
        <f t="shared" si="12"/>
        <v>0</v>
      </c>
      <c r="AO3637" s="118">
        <f t="shared" si="13"/>
        <v>99765.76</v>
      </c>
      <c r="AP3637" s="121">
        <f t="shared" si="14"/>
        <v>0</v>
      </c>
      <c r="AQ3637" s="122"/>
      <c r="AR3637" s="119"/>
    </row>
    <row r="3638" ht="22.5" customHeight="1">
      <c r="A3638" s="89">
        <v>46233.0</v>
      </c>
      <c r="B3638" s="90">
        <v>0.5493055555555556</v>
      </c>
      <c r="C3638" s="91" t="s">
        <v>458</v>
      </c>
      <c r="D3638" s="129" t="str">
        <f t="array" ref="D3638">XLOOKUP(C3638,'DS ST'!A:A,'DS ST'!B:B)</f>
        <v>A132</v>
      </c>
      <c r="E3638" s="94" t="str">
        <f t="array" ref="E3638">XLOOKUP($F3638,'GIÁ'!$A:$A,'GIÁ'!$E:$E)</f>
        <v>ĐÔNG</v>
      </c>
      <c r="F3638" s="94">
        <v>8.934717401336E12</v>
      </c>
      <c r="G3638" s="95" t="s">
        <v>1750</v>
      </c>
      <c r="H3638" s="95" t="s">
        <v>224</v>
      </c>
      <c r="I3638" s="96">
        <v>8.0</v>
      </c>
      <c r="J3638" s="96">
        <v>0.0</v>
      </c>
      <c r="K3638" s="98">
        <f t="shared" si="4"/>
        <v>8</v>
      </c>
      <c r="L3638" s="99" t="s">
        <v>7100</v>
      </c>
      <c r="M3638" s="100" t="s">
        <v>7101</v>
      </c>
      <c r="N3638" s="101" t="str">
        <f t="shared" si="139"/>
        <v>PT1590270-T0018934717401336</v>
      </c>
      <c r="O3638" s="128"/>
      <c r="P3638" s="100"/>
      <c r="Q3638" s="103">
        <f t="shared" si="166"/>
        <v>8</v>
      </c>
      <c r="R3638" s="161"/>
      <c r="S3638" s="105"/>
      <c r="T3638" s="106"/>
      <c r="U3638" s="107" t="s">
        <v>6585</v>
      </c>
      <c r="V3638" s="108" t="s">
        <v>756</v>
      </c>
      <c r="W3638" s="109" t="s">
        <v>1908</v>
      </c>
      <c r="X3638" s="110" t="str">
        <f t="shared" si="176"/>
        <v/>
      </c>
      <c r="Y3638" s="110" t="str">
        <f t="shared" si="183"/>
        <v/>
      </c>
      <c r="Z3638" s="109" t="s">
        <v>797</v>
      </c>
      <c r="AA3638" s="109" t="s">
        <v>802</v>
      </c>
      <c r="AB3638" s="106"/>
      <c r="AC3638" s="158"/>
      <c r="AD3638" s="160"/>
      <c r="AE3638" s="127"/>
      <c r="AF3638" s="113"/>
      <c r="AG3638" s="165" t="str">
        <f t="array" ref="AG3638">XLOOKUP(F3638,'CLV2'!A:A,'CLV2'!E:E)</f>
        <v>2.FROZEN FOODS</v>
      </c>
      <c r="AH3638" s="115" t="str">
        <f t="array" ref="AH3638">XLOOKUP(F3638,'CLV2'!A:A,'CLV2'!F:F)</f>
        <v>3.DUMPLINGS</v>
      </c>
      <c r="AI3638" s="115" t="str">
        <f t="shared" si="8"/>
        <v>Pack</v>
      </c>
      <c r="AJ3638" s="116">
        <f t="shared" si="9"/>
        <v>1</v>
      </c>
      <c r="AK3638" s="117" t="str">
        <f t="array" ref="AK3638">XLOOKUP(F3638,'GIÁ'!A:A,'GIÁ'!D:D)</f>
        <v>39374.44</v>
      </c>
      <c r="AL3638" s="118">
        <f t="shared" si="10"/>
        <v>314995.52</v>
      </c>
      <c r="AM3638" s="118">
        <f t="shared" si="11"/>
        <v>0</v>
      </c>
      <c r="AN3638" s="119">
        <f t="shared" si="12"/>
        <v>0</v>
      </c>
      <c r="AO3638" s="118">
        <f t="shared" si="13"/>
        <v>314995.52</v>
      </c>
      <c r="AP3638" s="121">
        <f t="shared" si="14"/>
        <v>0</v>
      </c>
      <c r="AQ3638" s="122"/>
      <c r="AR3638" s="119"/>
    </row>
    <row r="3639" ht="22.5" customHeight="1">
      <c r="A3639" s="89">
        <v>46233.0</v>
      </c>
      <c r="B3639" s="90">
        <v>0.5493055555555556</v>
      </c>
      <c r="C3639" s="91" t="s">
        <v>458</v>
      </c>
      <c r="D3639" s="129" t="str">
        <f t="array" ref="D3639">XLOOKUP(C3639,'DS ST'!A:A,'DS ST'!B:B)</f>
        <v>A132</v>
      </c>
      <c r="E3639" s="94" t="str">
        <f t="array" ref="E3639">XLOOKUP($F3639,'GIÁ'!$A:$A,'GIÁ'!$E:$E)</f>
        <v>ĐÔNG</v>
      </c>
      <c r="F3639" s="94">
        <v>8.93621960004E12</v>
      </c>
      <c r="G3639" s="95" t="s">
        <v>2686</v>
      </c>
      <c r="H3639" s="95" t="s">
        <v>224</v>
      </c>
      <c r="I3639" s="96">
        <v>6.0</v>
      </c>
      <c r="J3639" s="96">
        <v>0.0</v>
      </c>
      <c r="K3639" s="98">
        <f t="shared" si="4"/>
        <v>6</v>
      </c>
      <c r="L3639" s="99" t="s">
        <v>7100</v>
      </c>
      <c r="M3639" s="100" t="s">
        <v>7101</v>
      </c>
      <c r="N3639" s="101" t="str">
        <f t="shared" si="139"/>
        <v>PT1590270-T0018936219600040</v>
      </c>
      <c r="O3639" s="128"/>
      <c r="P3639" s="100"/>
      <c r="Q3639" s="103">
        <f t="shared" si="166"/>
        <v>6</v>
      </c>
      <c r="R3639" s="161"/>
      <c r="S3639" s="105"/>
      <c r="T3639" s="106"/>
      <c r="U3639" s="107" t="s">
        <v>6605</v>
      </c>
      <c r="V3639" s="108" t="s">
        <v>756</v>
      </c>
      <c r="W3639" s="109" t="s">
        <v>1908</v>
      </c>
      <c r="X3639" s="110" t="str">
        <f t="shared" si="176"/>
        <v/>
      </c>
      <c r="Y3639" s="110" t="str">
        <f t="shared" si="183"/>
        <v/>
      </c>
      <c r="Z3639" s="109" t="s">
        <v>797</v>
      </c>
      <c r="AA3639" s="109" t="s">
        <v>802</v>
      </c>
      <c r="AB3639" s="106"/>
      <c r="AC3639" s="158"/>
      <c r="AD3639" s="160"/>
      <c r="AE3639" s="127"/>
      <c r="AF3639" s="113"/>
      <c r="AG3639" s="165" t="str">
        <f t="array" ref="AG3639">XLOOKUP(F3639,'CLV2'!A:A,'CLV2'!E:E)</f>
        <v>2.FROZEN FOODS</v>
      </c>
      <c r="AH3639" s="115" t="str">
        <f t="array" ref="AH3639">XLOOKUP(F3639,'CLV2'!A:A,'CLV2'!F:F)</f>
        <v>3.HOTPOT AND FRIED</v>
      </c>
      <c r="AI3639" s="115" t="str">
        <f t="shared" si="8"/>
        <v>Pack</v>
      </c>
      <c r="AJ3639" s="116">
        <f t="shared" si="9"/>
        <v>1</v>
      </c>
      <c r="AK3639" s="117" t="str">
        <f t="array" ref="AK3639">XLOOKUP(F3639,'GIÁ'!A:A,'GIÁ'!D:D)</f>
        <v>13306.66</v>
      </c>
      <c r="AL3639" s="118">
        <f t="shared" si="10"/>
        <v>79839.96</v>
      </c>
      <c r="AM3639" s="118">
        <f t="shared" si="11"/>
        <v>0</v>
      </c>
      <c r="AN3639" s="119">
        <f t="shared" si="12"/>
        <v>0</v>
      </c>
      <c r="AO3639" s="118">
        <f t="shared" si="13"/>
        <v>79839.96</v>
      </c>
      <c r="AP3639" s="121">
        <f t="shared" si="14"/>
        <v>0</v>
      </c>
      <c r="AQ3639" s="122"/>
      <c r="AR3639" s="119"/>
    </row>
    <row r="3640" ht="22.5" customHeight="1">
      <c r="A3640" s="89">
        <v>46233.0</v>
      </c>
      <c r="B3640" s="90">
        <v>0.5493055555555556</v>
      </c>
      <c r="C3640" s="91" t="s">
        <v>458</v>
      </c>
      <c r="D3640" s="129" t="str">
        <f t="array" ref="D3640">XLOOKUP(C3640,'DS ST'!A:A,'DS ST'!B:B)</f>
        <v>A132</v>
      </c>
      <c r="E3640" s="94" t="str">
        <f t="array" ref="E3640">XLOOKUP($F3640,'GIÁ'!$A:$A,'GIÁ'!$E:$E)</f>
        <v>ĐÔNG</v>
      </c>
      <c r="F3640" s="94">
        <v>8.934717262005E12</v>
      </c>
      <c r="G3640" s="95" t="s">
        <v>1713</v>
      </c>
      <c r="H3640" s="95" t="s">
        <v>224</v>
      </c>
      <c r="I3640" s="96">
        <v>2.0</v>
      </c>
      <c r="J3640" s="96">
        <v>0.0</v>
      </c>
      <c r="K3640" s="98">
        <f t="shared" si="4"/>
        <v>2</v>
      </c>
      <c r="L3640" s="99" t="s">
        <v>7100</v>
      </c>
      <c r="M3640" s="100" t="s">
        <v>7101</v>
      </c>
      <c r="N3640" s="101" t="str">
        <f t="shared" si="139"/>
        <v>PT1590270-T0018934717262005</v>
      </c>
      <c r="O3640" s="128"/>
      <c r="P3640" s="100"/>
      <c r="Q3640" s="103">
        <f t="shared" si="166"/>
        <v>2</v>
      </c>
      <c r="R3640" s="161"/>
      <c r="S3640" s="105"/>
      <c r="T3640" s="106"/>
      <c r="U3640" s="107" t="s">
        <v>6527</v>
      </c>
      <c r="V3640" s="108" t="s">
        <v>756</v>
      </c>
      <c r="W3640" s="109" t="s">
        <v>1908</v>
      </c>
      <c r="X3640" s="110" t="str">
        <f t="shared" si="176"/>
        <v/>
      </c>
      <c r="Y3640" s="110" t="str">
        <f t="shared" si="183"/>
        <v/>
      </c>
      <c r="Z3640" s="109" t="s">
        <v>797</v>
      </c>
      <c r="AA3640" s="109" t="s">
        <v>802</v>
      </c>
      <c r="AB3640" s="106"/>
      <c r="AC3640" s="158"/>
      <c r="AD3640" s="160"/>
      <c r="AE3640" s="127"/>
      <c r="AF3640" s="113"/>
      <c r="AG3640" s="165" t="str">
        <f t="array" ref="AG3640">XLOOKUP(F3640,'CLV2'!A:A,'CLV2'!E:E)</f>
        <v>2.FROZEN FOODS</v>
      </c>
      <c r="AH3640" s="115" t="str">
        <f t="array" ref="AH3640">XLOOKUP(F3640,'CLV2'!A:A,'CLV2'!F:F)</f>
        <v>3.HOTPOT AND FRIED</v>
      </c>
      <c r="AI3640" s="115" t="str">
        <f t="shared" si="8"/>
        <v>Pack</v>
      </c>
      <c r="AJ3640" s="116">
        <f t="shared" si="9"/>
        <v>1</v>
      </c>
      <c r="AK3640" s="117" t="str">
        <f t="array" ref="AK3640">XLOOKUP(F3640,'GIÁ'!A:A,'GIÁ'!D:D)</f>
        <v>46743.25</v>
      </c>
      <c r="AL3640" s="118">
        <f t="shared" si="10"/>
        <v>93486.5</v>
      </c>
      <c r="AM3640" s="118">
        <f t="shared" si="11"/>
        <v>0</v>
      </c>
      <c r="AN3640" s="119">
        <f t="shared" si="12"/>
        <v>0</v>
      </c>
      <c r="AO3640" s="118">
        <f t="shared" si="13"/>
        <v>93486.5</v>
      </c>
      <c r="AP3640" s="121">
        <f t="shared" si="14"/>
        <v>0</v>
      </c>
      <c r="AQ3640" s="122"/>
      <c r="AR3640" s="119"/>
    </row>
    <row r="3641" ht="22.5" customHeight="1">
      <c r="A3641" s="89">
        <v>46233.0</v>
      </c>
      <c r="B3641" s="90">
        <v>0.5493055555555556</v>
      </c>
      <c r="C3641" s="91" t="s">
        <v>458</v>
      </c>
      <c r="D3641" s="129" t="str">
        <f t="array" ref="D3641">XLOOKUP(C3641,'DS ST'!A:A,'DS ST'!B:B)</f>
        <v>A132</v>
      </c>
      <c r="E3641" s="94" t="str">
        <f t="array" ref="E3641">XLOOKUP($F3641,'GIÁ'!$A:$A,'GIÁ'!$E:$E)</f>
        <v>ĐÔNG</v>
      </c>
      <c r="F3641" s="94">
        <v>8.934717472008E12</v>
      </c>
      <c r="G3641" s="95" t="s">
        <v>1769</v>
      </c>
      <c r="H3641" s="95" t="s">
        <v>224</v>
      </c>
      <c r="I3641" s="96">
        <v>2.0</v>
      </c>
      <c r="J3641" s="96">
        <v>0.0</v>
      </c>
      <c r="K3641" s="98">
        <f t="shared" si="4"/>
        <v>2</v>
      </c>
      <c r="L3641" s="99" t="s">
        <v>7100</v>
      </c>
      <c r="M3641" s="100" t="s">
        <v>7101</v>
      </c>
      <c r="N3641" s="101" t="str">
        <f t="shared" si="139"/>
        <v>PT1590270-T0018934717472008</v>
      </c>
      <c r="O3641" s="128"/>
      <c r="P3641" s="100"/>
      <c r="Q3641" s="103">
        <f t="shared" si="166"/>
        <v>2</v>
      </c>
      <c r="R3641" s="161"/>
      <c r="S3641" s="105"/>
      <c r="T3641" s="106"/>
      <c r="U3641" s="107" t="s">
        <v>6597</v>
      </c>
      <c r="V3641" s="108" t="s">
        <v>756</v>
      </c>
      <c r="W3641" s="109" t="s">
        <v>1908</v>
      </c>
      <c r="X3641" s="110" t="str">
        <f t="shared" si="176"/>
        <v/>
      </c>
      <c r="Y3641" s="110" t="str">
        <f t="shared" si="183"/>
        <v/>
      </c>
      <c r="Z3641" s="109" t="s">
        <v>797</v>
      </c>
      <c r="AA3641" s="109" t="s">
        <v>802</v>
      </c>
      <c r="AB3641" s="106"/>
      <c r="AC3641" s="158"/>
      <c r="AD3641" s="160"/>
      <c r="AE3641" s="127"/>
      <c r="AF3641" s="113"/>
      <c r="AG3641" s="165" t="str">
        <f t="array" ref="AG3641">XLOOKUP(F3641,'CLV2'!A:A,'CLV2'!E:E)</f>
        <v>2.FROZEN FOODS</v>
      </c>
      <c r="AH3641" s="115" t="str">
        <f t="array" ref="AH3641">XLOOKUP(F3641,'CLV2'!A:A,'CLV2'!F:F)</f>
        <v>3.HOTPOT AND FRIED</v>
      </c>
      <c r="AI3641" s="115" t="str">
        <f t="shared" si="8"/>
        <v>Pack</v>
      </c>
      <c r="AJ3641" s="116">
        <f t="shared" si="9"/>
        <v>1</v>
      </c>
      <c r="AK3641" s="117" t="str">
        <f t="array" ref="AK3641">XLOOKUP(F3641,'GIÁ'!A:A,'GIÁ'!D:D)</f>
        <v>35456.20</v>
      </c>
      <c r="AL3641" s="118">
        <f t="shared" si="10"/>
        <v>70912.4</v>
      </c>
      <c r="AM3641" s="118">
        <f t="shared" si="11"/>
        <v>0</v>
      </c>
      <c r="AN3641" s="119">
        <f t="shared" si="12"/>
        <v>0</v>
      </c>
      <c r="AO3641" s="118">
        <f t="shared" si="13"/>
        <v>70912.4</v>
      </c>
      <c r="AP3641" s="121">
        <f t="shared" si="14"/>
        <v>0</v>
      </c>
      <c r="AQ3641" s="122"/>
      <c r="AR3641" s="119"/>
    </row>
    <row r="3642" ht="22.5" customHeight="1">
      <c r="A3642" s="89">
        <v>46233.0</v>
      </c>
      <c r="B3642" s="90">
        <v>0.5493055555555556</v>
      </c>
      <c r="C3642" s="91" t="s">
        <v>458</v>
      </c>
      <c r="D3642" s="129" t="str">
        <f t="array" ref="D3642">XLOOKUP(C3642,'DS ST'!A:A,'DS ST'!B:B)</f>
        <v>A132</v>
      </c>
      <c r="E3642" s="94" t="str">
        <f t="array" ref="E3642">XLOOKUP($F3642,'GIÁ'!$A:$A,'GIÁ'!$E:$E)</f>
        <v>ĐÔNG</v>
      </c>
      <c r="F3642" s="94">
        <v>8.936210415551E12</v>
      </c>
      <c r="G3642" s="95" t="s">
        <v>2676</v>
      </c>
      <c r="H3642" s="95" t="s">
        <v>224</v>
      </c>
      <c r="I3642" s="96">
        <v>6.0</v>
      </c>
      <c r="J3642" s="96">
        <v>0.0</v>
      </c>
      <c r="K3642" s="98">
        <f t="shared" si="4"/>
        <v>6</v>
      </c>
      <c r="L3642" s="99" t="s">
        <v>7100</v>
      </c>
      <c r="M3642" s="100" t="s">
        <v>7101</v>
      </c>
      <c r="N3642" s="101" t="str">
        <f t="shared" si="139"/>
        <v>PT1590270-T0018936210415551</v>
      </c>
      <c r="O3642" s="128"/>
      <c r="P3642" s="100"/>
      <c r="Q3642" s="103">
        <f t="shared" si="166"/>
        <v>6</v>
      </c>
      <c r="R3642" s="161"/>
      <c r="S3642" s="105"/>
      <c r="T3642" s="106"/>
      <c r="U3642" s="107" t="s">
        <v>6554</v>
      </c>
      <c r="V3642" s="108" t="s">
        <v>756</v>
      </c>
      <c r="W3642" s="109" t="s">
        <v>1908</v>
      </c>
      <c r="X3642" s="110" t="str">
        <f t="shared" si="176"/>
        <v/>
      </c>
      <c r="Y3642" s="110" t="str">
        <f t="shared" si="183"/>
        <v/>
      </c>
      <c r="Z3642" s="109" t="s">
        <v>797</v>
      </c>
      <c r="AA3642" s="109" t="s">
        <v>802</v>
      </c>
      <c r="AB3642" s="106"/>
      <c r="AC3642" s="158"/>
      <c r="AD3642" s="160"/>
      <c r="AE3642" s="127"/>
      <c r="AF3642" s="113"/>
      <c r="AG3642" s="165" t="str">
        <f t="array" ref="AG3642">XLOOKUP(F3642,'CLV2'!A:A,'CLV2'!E:E)</f>
        <v>2.FROZEN FOODS</v>
      </c>
      <c r="AH3642" s="115" t="str">
        <f t="array" ref="AH3642">XLOOKUP(F3642,'CLV2'!A:A,'CLV2'!F:F)</f>
        <v>3.DUMPLINGS</v>
      </c>
      <c r="AI3642" s="115" t="str">
        <f t="shared" si="8"/>
        <v>Pack</v>
      </c>
      <c r="AJ3642" s="116">
        <f t="shared" si="9"/>
        <v>1</v>
      </c>
      <c r="AK3642" s="117" t="str">
        <f t="array" ref="AK3642">XLOOKUP(F3642,'GIÁ'!A:A,'GIÁ'!D:D)</f>
        <v>24150.20</v>
      </c>
      <c r="AL3642" s="118">
        <f t="shared" si="10"/>
        <v>144901.2</v>
      </c>
      <c r="AM3642" s="118">
        <f t="shared" si="11"/>
        <v>0</v>
      </c>
      <c r="AN3642" s="119">
        <f t="shared" si="12"/>
        <v>0</v>
      </c>
      <c r="AO3642" s="118">
        <f t="shared" si="13"/>
        <v>144901.2</v>
      </c>
      <c r="AP3642" s="121">
        <f t="shared" si="14"/>
        <v>0</v>
      </c>
      <c r="AQ3642" s="122"/>
      <c r="AR3642" s="119"/>
    </row>
    <row r="3643" ht="22.5" customHeight="1">
      <c r="A3643" s="89">
        <v>46233.0</v>
      </c>
      <c r="B3643" s="90">
        <v>0.5493055555555556</v>
      </c>
      <c r="C3643" s="91" t="s">
        <v>458</v>
      </c>
      <c r="D3643" s="129" t="str">
        <f t="array" ref="D3643">XLOOKUP(C3643,'DS ST'!A:A,'DS ST'!B:B)</f>
        <v>A132</v>
      </c>
      <c r="E3643" s="94" t="str">
        <f t="array" ref="E3643">XLOOKUP($F3643,'GIÁ'!$A:$A,'GIÁ'!$E:$E)</f>
        <v>ĐÔNG</v>
      </c>
      <c r="F3643" s="94">
        <v>8.935319711311E12</v>
      </c>
      <c r="G3643" s="95" t="s">
        <v>2061</v>
      </c>
      <c r="H3643" s="95" t="s">
        <v>224</v>
      </c>
      <c r="I3643" s="96">
        <v>2.0</v>
      </c>
      <c r="J3643" s="96">
        <v>0.0</v>
      </c>
      <c r="K3643" s="98">
        <f t="shared" si="4"/>
        <v>2</v>
      </c>
      <c r="L3643" s="99" t="s">
        <v>7100</v>
      </c>
      <c r="M3643" s="100" t="s">
        <v>7101</v>
      </c>
      <c r="N3643" s="101" t="str">
        <f t="shared" si="139"/>
        <v>PT1590270-T0018935319711311</v>
      </c>
      <c r="O3643" s="128"/>
      <c r="P3643" s="100"/>
      <c r="Q3643" s="103">
        <f t="shared" si="166"/>
        <v>2</v>
      </c>
      <c r="R3643" s="161"/>
      <c r="S3643" s="105"/>
      <c r="T3643" s="106"/>
      <c r="U3643" s="107" t="s">
        <v>6529</v>
      </c>
      <c r="V3643" s="108" t="s">
        <v>756</v>
      </c>
      <c r="W3643" s="109" t="s">
        <v>1908</v>
      </c>
      <c r="X3643" s="110" t="str">
        <f t="shared" si="176"/>
        <v/>
      </c>
      <c r="Y3643" s="110" t="str">
        <f t="shared" si="183"/>
        <v/>
      </c>
      <c r="Z3643" s="109" t="s">
        <v>797</v>
      </c>
      <c r="AA3643" s="109" t="s">
        <v>802</v>
      </c>
      <c r="AB3643" s="106"/>
      <c r="AC3643" s="158"/>
      <c r="AD3643" s="160"/>
      <c r="AE3643" s="127"/>
      <c r="AF3643" s="113"/>
      <c r="AG3643" s="165" t="str">
        <f t="array" ref="AG3643">XLOOKUP(F3643,'CLV2'!A:A,'CLV2'!E:E)</f>
        <v>2.FROZEN FOODS</v>
      </c>
      <c r="AH3643" s="115" t="str">
        <f t="array" ref="AH3643">XLOOKUP(F3643,'CLV2'!A:A,'CLV2'!F:F)</f>
        <v>3.HOTPOT AND FRIED</v>
      </c>
      <c r="AI3643" s="115" t="str">
        <f t="shared" si="8"/>
        <v>Pack</v>
      </c>
      <c r="AJ3643" s="116">
        <f t="shared" si="9"/>
        <v>1</v>
      </c>
      <c r="AK3643" s="117" t="str">
        <f t="array" ref="AK3643">XLOOKUP(F3643,'GIÁ'!A:A,'GIÁ'!D:D)</f>
        <v>30542.46</v>
      </c>
      <c r="AL3643" s="118">
        <f t="shared" si="10"/>
        <v>61084.92</v>
      </c>
      <c r="AM3643" s="118">
        <f t="shared" si="11"/>
        <v>0</v>
      </c>
      <c r="AN3643" s="119">
        <f t="shared" si="12"/>
        <v>0</v>
      </c>
      <c r="AO3643" s="118">
        <f t="shared" si="13"/>
        <v>61084.92</v>
      </c>
      <c r="AP3643" s="121">
        <f t="shared" si="14"/>
        <v>0</v>
      </c>
      <c r="AQ3643" s="122"/>
      <c r="AR3643" s="119"/>
    </row>
    <row r="3644" ht="22.5" customHeight="1">
      <c r="A3644" s="89">
        <v>46233.0</v>
      </c>
      <c r="B3644" s="90">
        <v>0.5493055555555556</v>
      </c>
      <c r="C3644" s="91" t="s">
        <v>458</v>
      </c>
      <c r="D3644" s="129" t="str">
        <f t="array" ref="D3644">XLOOKUP(C3644,'DS ST'!A:A,'DS ST'!B:B)</f>
        <v>A132</v>
      </c>
      <c r="E3644" s="94" t="str">
        <f t="array" ref="E3644">XLOOKUP($F3644,'GIÁ'!$A:$A,'GIÁ'!$E:$E)</f>
        <v>ĐÔNG</v>
      </c>
      <c r="F3644" s="94">
        <v>8.93607627967E12</v>
      </c>
      <c r="G3644" s="95" t="s">
        <v>2317</v>
      </c>
      <c r="H3644" s="95" t="s">
        <v>224</v>
      </c>
      <c r="I3644" s="96">
        <v>2.0</v>
      </c>
      <c r="J3644" s="96">
        <v>0.0</v>
      </c>
      <c r="K3644" s="98">
        <f t="shared" si="4"/>
        <v>2</v>
      </c>
      <c r="L3644" s="99" t="s">
        <v>7100</v>
      </c>
      <c r="M3644" s="100" t="s">
        <v>7101</v>
      </c>
      <c r="N3644" s="101" t="str">
        <f t="shared" si="139"/>
        <v>PT1590270-T0018936076279670</v>
      </c>
      <c r="O3644" s="128"/>
      <c r="P3644" s="100"/>
      <c r="Q3644" s="103">
        <f t="shared" si="166"/>
        <v>2</v>
      </c>
      <c r="R3644" s="161"/>
      <c r="S3644" s="105"/>
      <c r="T3644" s="106"/>
      <c r="U3644" s="107" t="s">
        <v>6530</v>
      </c>
      <c r="V3644" s="108" t="s">
        <v>756</v>
      </c>
      <c r="W3644" s="109" t="s">
        <v>1908</v>
      </c>
      <c r="X3644" s="110" t="str">
        <f t="shared" si="176"/>
        <v/>
      </c>
      <c r="Y3644" s="110" t="str">
        <f t="shared" si="183"/>
        <v/>
      </c>
      <c r="Z3644" s="109" t="s">
        <v>797</v>
      </c>
      <c r="AA3644" s="109" t="s">
        <v>802</v>
      </c>
      <c r="AB3644" s="106"/>
      <c r="AC3644" s="158"/>
      <c r="AD3644" s="160"/>
      <c r="AE3644" s="127"/>
      <c r="AF3644" s="113"/>
      <c r="AG3644" s="165" t="str">
        <f t="array" ref="AG3644">XLOOKUP(F3644,'CLV2'!A:A,'CLV2'!E:E)</f>
        <v>2.FROZEN FOODS</v>
      </c>
      <c r="AH3644" s="115" t="str">
        <f t="array" ref="AH3644">XLOOKUP(F3644,'CLV2'!A:A,'CLV2'!F:F)</f>
        <v>3.PASTRY AND DESSERTS</v>
      </c>
      <c r="AI3644" s="115" t="str">
        <f t="shared" si="8"/>
        <v>Pack</v>
      </c>
      <c r="AJ3644" s="116">
        <f t="shared" si="9"/>
        <v>1</v>
      </c>
      <c r="AK3644" s="117" t="str">
        <f t="array" ref="AK3644">XLOOKUP(F3644,'GIÁ'!A:A,'GIÁ'!D:D)</f>
        <v>26872.96</v>
      </c>
      <c r="AL3644" s="118">
        <f t="shared" si="10"/>
        <v>53745.92</v>
      </c>
      <c r="AM3644" s="118">
        <f t="shared" si="11"/>
        <v>0</v>
      </c>
      <c r="AN3644" s="119">
        <f t="shared" si="12"/>
        <v>0</v>
      </c>
      <c r="AO3644" s="118">
        <f t="shared" si="13"/>
        <v>53745.92</v>
      </c>
      <c r="AP3644" s="121">
        <f t="shared" si="14"/>
        <v>0</v>
      </c>
      <c r="AQ3644" s="122"/>
      <c r="AR3644" s="119"/>
    </row>
    <row r="3645" ht="22.5" customHeight="1">
      <c r="A3645" s="89">
        <v>46233.0</v>
      </c>
      <c r="B3645" s="90">
        <v>0.5493055555555556</v>
      </c>
      <c r="C3645" s="91" t="s">
        <v>458</v>
      </c>
      <c r="D3645" s="129" t="str">
        <f t="array" ref="D3645">XLOOKUP(C3645,'DS ST'!A:A,'DS ST'!B:B)</f>
        <v>A132</v>
      </c>
      <c r="E3645" s="94" t="str">
        <f t="array" ref="E3645">XLOOKUP($F3645,'GIÁ'!$A:$A,'GIÁ'!$E:$E)</f>
        <v>ĐÔNG</v>
      </c>
      <c r="F3645" s="94">
        <v>8.934717264474E12</v>
      </c>
      <c r="G3645" s="95" t="s">
        <v>1717</v>
      </c>
      <c r="H3645" s="95" t="s">
        <v>224</v>
      </c>
      <c r="I3645" s="96">
        <v>4.0</v>
      </c>
      <c r="J3645" s="96">
        <v>0.0</v>
      </c>
      <c r="K3645" s="98">
        <f t="shared" si="4"/>
        <v>4</v>
      </c>
      <c r="L3645" s="99" t="s">
        <v>7100</v>
      </c>
      <c r="M3645" s="100" t="s">
        <v>7101</v>
      </c>
      <c r="N3645" s="101" t="str">
        <f t="shared" si="139"/>
        <v>PT1590270-T0018934717264474</v>
      </c>
      <c r="O3645" s="128"/>
      <c r="P3645" s="100"/>
      <c r="Q3645" s="103">
        <f t="shared" si="166"/>
        <v>4</v>
      </c>
      <c r="R3645" s="161"/>
      <c r="S3645" s="105"/>
      <c r="T3645" s="106"/>
      <c r="U3645" s="107" t="s">
        <v>6567</v>
      </c>
      <c r="V3645" s="108" t="s">
        <v>756</v>
      </c>
      <c r="W3645" s="109" t="s">
        <v>1908</v>
      </c>
      <c r="X3645" s="110" t="str">
        <f t="shared" si="176"/>
        <v/>
      </c>
      <c r="Y3645" s="110" t="str">
        <f t="shared" si="183"/>
        <v/>
      </c>
      <c r="Z3645" s="109" t="s">
        <v>797</v>
      </c>
      <c r="AA3645" s="109" t="s">
        <v>802</v>
      </c>
      <c r="AB3645" s="106"/>
      <c r="AC3645" s="158"/>
      <c r="AD3645" s="160"/>
      <c r="AE3645" s="127"/>
      <c r="AF3645" s="113"/>
      <c r="AG3645" s="165" t="str">
        <f t="array" ref="AG3645">XLOOKUP(F3645,'CLV2'!A:A,'CLV2'!E:E)</f>
        <v>2.FROZEN FOODS</v>
      </c>
      <c r="AH3645" s="115" t="str">
        <f t="array" ref="AH3645">XLOOKUP(F3645,'CLV2'!A:A,'CLV2'!F:F)</f>
        <v>3.HOTPOT AND FRIED</v>
      </c>
      <c r="AI3645" s="115" t="str">
        <f t="shared" si="8"/>
        <v>Pack</v>
      </c>
      <c r="AJ3645" s="116">
        <f t="shared" si="9"/>
        <v>1</v>
      </c>
      <c r="AK3645" s="117" t="str">
        <f t="array" ref="AK3645">XLOOKUP(F3645,'GIÁ'!A:A,'GIÁ'!D:D)</f>
        <v>45233.68</v>
      </c>
      <c r="AL3645" s="118">
        <f t="shared" si="10"/>
        <v>180934.72</v>
      </c>
      <c r="AM3645" s="118">
        <f t="shared" si="11"/>
        <v>0</v>
      </c>
      <c r="AN3645" s="119">
        <f t="shared" si="12"/>
        <v>0</v>
      </c>
      <c r="AO3645" s="118">
        <f t="shared" si="13"/>
        <v>180934.72</v>
      </c>
      <c r="AP3645" s="121">
        <f t="shared" si="14"/>
        <v>0</v>
      </c>
      <c r="AQ3645" s="122"/>
      <c r="AR3645" s="119"/>
    </row>
    <row r="3646" ht="22.5" customHeight="1">
      <c r="A3646" s="89">
        <v>46233.0</v>
      </c>
      <c r="B3646" s="90">
        <v>0.5493055555555556</v>
      </c>
      <c r="C3646" s="91" t="s">
        <v>458</v>
      </c>
      <c r="D3646" s="129" t="str">
        <f t="array" ref="D3646">XLOOKUP(C3646,'DS ST'!A:A,'DS ST'!B:B)</f>
        <v>A132</v>
      </c>
      <c r="E3646" s="94" t="str">
        <f t="array" ref="E3646">XLOOKUP($F3646,'GIÁ'!$A:$A,'GIÁ'!$E:$E)</f>
        <v>ĐÔNG</v>
      </c>
      <c r="F3646" s="94">
        <v>8.936077113829E12</v>
      </c>
      <c r="G3646" s="95" t="s">
        <v>2373</v>
      </c>
      <c r="H3646" s="95" t="s">
        <v>224</v>
      </c>
      <c r="I3646" s="96">
        <v>4.0</v>
      </c>
      <c r="J3646" s="96">
        <v>0.0</v>
      </c>
      <c r="K3646" s="98">
        <f t="shared" si="4"/>
        <v>4</v>
      </c>
      <c r="L3646" s="99" t="s">
        <v>7100</v>
      </c>
      <c r="M3646" s="100" t="s">
        <v>7101</v>
      </c>
      <c r="N3646" s="101" t="str">
        <f t="shared" si="139"/>
        <v>PT1590270-T0018936077113829</v>
      </c>
      <c r="O3646" s="128"/>
      <c r="P3646" s="100"/>
      <c r="Q3646" s="103">
        <f t="shared" si="166"/>
        <v>4</v>
      </c>
      <c r="R3646" s="161"/>
      <c r="S3646" s="105"/>
      <c r="T3646" s="106"/>
      <c r="U3646" s="107" t="s">
        <v>6606</v>
      </c>
      <c r="V3646" s="108" t="s">
        <v>756</v>
      </c>
      <c r="W3646" s="109" t="s">
        <v>1908</v>
      </c>
      <c r="X3646" s="110" t="str">
        <f t="shared" si="176"/>
        <v/>
      </c>
      <c r="Y3646" s="110" t="str">
        <f t="shared" si="183"/>
        <v/>
      </c>
      <c r="Z3646" s="109" t="s">
        <v>797</v>
      </c>
      <c r="AA3646" s="109" t="s">
        <v>802</v>
      </c>
      <c r="AB3646" s="106"/>
      <c r="AC3646" s="158"/>
      <c r="AD3646" s="160"/>
      <c r="AE3646" s="127"/>
      <c r="AF3646" s="113"/>
      <c r="AG3646" s="165" t="str">
        <f t="array" ref="AG3646">XLOOKUP(F3646,'CLV2'!A:A,'CLV2'!E:E)</f>
        <v>2.FROZEN FOODS</v>
      </c>
      <c r="AH3646" s="115" t="str">
        <f t="array" ref="AH3646">XLOOKUP(F3646,'CLV2'!A:A,'CLV2'!F:F)</f>
        <v>3.DUMPLINGS</v>
      </c>
      <c r="AI3646" s="115" t="str">
        <f t="shared" si="8"/>
        <v>Pack</v>
      </c>
      <c r="AJ3646" s="116">
        <f t="shared" si="9"/>
        <v>1</v>
      </c>
      <c r="AK3646" s="117" t="str">
        <f t="array" ref="AK3646">XLOOKUP(F3646,'GIÁ'!A:A,'GIÁ'!D:D)</f>
        <v>40010.98</v>
      </c>
      <c r="AL3646" s="118">
        <f t="shared" si="10"/>
        <v>160043.92</v>
      </c>
      <c r="AM3646" s="118">
        <f t="shared" si="11"/>
        <v>0</v>
      </c>
      <c r="AN3646" s="119">
        <f t="shared" si="12"/>
        <v>0</v>
      </c>
      <c r="AO3646" s="118">
        <f t="shared" si="13"/>
        <v>160043.92</v>
      </c>
      <c r="AP3646" s="121">
        <f t="shared" si="14"/>
        <v>0</v>
      </c>
      <c r="AQ3646" s="122"/>
      <c r="AR3646" s="119"/>
    </row>
    <row r="3647" ht="22.5" customHeight="1">
      <c r="A3647" s="89">
        <v>46233.0</v>
      </c>
      <c r="B3647" s="90">
        <v>0.5493055555555556</v>
      </c>
      <c r="C3647" s="91" t="s">
        <v>458</v>
      </c>
      <c r="D3647" s="129" t="str">
        <f t="array" ref="D3647">XLOOKUP(C3647,'DS ST'!A:A,'DS ST'!B:B)</f>
        <v>A132</v>
      </c>
      <c r="E3647" s="94" t="str">
        <f t="array" ref="E3647">XLOOKUP($F3647,'GIÁ'!$A:$A,'GIÁ'!$E:$E)</f>
        <v>ĐÔNG</v>
      </c>
      <c r="F3647" s="94">
        <v>8.935101608461E12</v>
      </c>
      <c r="G3647" s="95" t="s">
        <v>1899</v>
      </c>
      <c r="H3647" s="95" t="s">
        <v>224</v>
      </c>
      <c r="I3647" s="96">
        <v>16.0</v>
      </c>
      <c r="J3647" s="96">
        <v>0.0</v>
      </c>
      <c r="K3647" s="98">
        <f t="shared" si="4"/>
        <v>16</v>
      </c>
      <c r="L3647" s="99" t="s">
        <v>7100</v>
      </c>
      <c r="M3647" s="100" t="s">
        <v>7101</v>
      </c>
      <c r="N3647" s="101" t="str">
        <f t="shared" si="139"/>
        <v>PT1590270-T0018935101608461</v>
      </c>
      <c r="O3647" s="128"/>
      <c r="P3647" s="100"/>
      <c r="Q3647" s="103">
        <f t="shared" si="166"/>
        <v>16</v>
      </c>
      <c r="R3647" s="161"/>
      <c r="S3647" s="105"/>
      <c r="T3647" s="106"/>
      <c r="U3647" s="107" t="s">
        <v>6555</v>
      </c>
      <c r="V3647" s="108" t="s">
        <v>756</v>
      </c>
      <c r="W3647" s="109" t="s">
        <v>1908</v>
      </c>
      <c r="X3647" s="110" t="str">
        <f t="shared" si="176"/>
        <v/>
      </c>
      <c r="Y3647" s="110" t="str">
        <f t="shared" si="183"/>
        <v/>
      </c>
      <c r="Z3647" s="109" t="s">
        <v>797</v>
      </c>
      <c r="AA3647" s="109" t="s">
        <v>802</v>
      </c>
      <c r="AB3647" s="106"/>
      <c r="AC3647" s="158"/>
      <c r="AD3647" s="160"/>
      <c r="AE3647" s="127"/>
      <c r="AF3647" s="113"/>
      <c r="AG3647" s="165" t="str">
        <f t="array" ref="AG3647">XLOOKUP(F3647,'CLV2'!A:A,'CLV2'!E:E)</f>
        <v>2.FROZEN FOODS</v>
      </c>
      <c r="AH3647" s="115" t="str">
        <f t="array" ref="AH3647">XLOOKUP(F3647,'CLV2'!A:A,'CLV2'!F:F)</f>
        <v>3.HOTPOT AND FRIED</v>
      </c>
      <c r="AI3647" s="115" t="str">
        <f t="shared" si="8"/>
        <v>Pack</v>
      </c>
      <c r="AJ3647" s="116">
        <f t="shared" si="9"/>
        <v>1</v>
      </c>
      <c r="AK3647" s="117" t="str">
        <f t="array" ref="AK3647">XLOOKUP(F3647,'GIÁ'!A:A,'GIÁ'!D:D)</f>
        <v>16904.85</v>
      </c>
      <c r="AL3647" s="118">
        <f t="shared" si="10"/>
        <v>270477.6</v>
      </c>
      <c r="AM3647" s="118">
        <f t="shared" si="11"/>
        <v>0</v>
      </c>
      <c r="AN3647" s="119">
        <f t="shared" si="12"/>
        <v>0</v>
      </c>
      <c r="AO3647" s="118">
        <f t="shared" si="13"/>
        <v>270477.6</v>
      </c>
      <c r="AP3647" s="121">
        <f t="shared" si="14"/>
        <v>0</v>
      </c>
      <c r="AQ3647" s="122"/>
      <c r="AR3647" s="119"/>
    </row>
    <row r="3648" ht="22.5" customHeight="1">
      <c r="A3648" s="89">
        <v>46233.0</v>
      </c>
      <c r="B3648" s="90">
        <v>0.5493055555555556</v>
      </c>
      <c r="C3648" s="91" t="s">
        <v>458</v>
      </c>
      <c r="D3648" s="129" t="str">
        <f t="array" ref="D3648">XLOOKUP(C3648,'DS ST'!A:A,'DS ST'!B:B)</f>
        <v>A132</v>
      </c>
      <c r="E3648" s="94" t="str">
        <f t="array" ref="E3648">XLOOKUP($F3648,'GIÁ'!$A:$A,'GIÁ'!$E:$E)</f>
        <v>ĐÔNG</v>
      </c>
      <c r="F3648" s="94">
        <v>8.936077110149E12</v>
      </c>
      <c r="G3648" s="95" t="s">
        <v>2333</v>
      </c>
      <c r="H3648" s="95" t="s">
        <v>224</v>
      </c>
      <c r="I3648" s="96">
        <v>2.0</v>
      </c>
      <c r="J3648" s="96">
        <v>0.0</v>
      </c>
      <c r="K3648" s="98">
        <f t="shared" si="4"/>
        <v>2</v>
      </c>
      <c r="L3648" s="99" t="s">
        <v>7100</v>
      </c>
      <c r="M3648" s="100" t="s">
        <v>7101</v>
      </c>
      <c r="N3648" s="101" t="str">
        <f t="shared" si="139"/>
        <v>PT1590270-T0018936077110149</v>
      </c>
      <c r="O3648" s="128"/>
      <c r="P3648" s="100"/>
      <c r="Q3648" s="103">
        <f t="shared" si="166"/>
        <v>2</v>
      </c>
      <c r="R3648" s="161"/>
      <c r="S3648" s="105"/>
      <c r="T3648" s="106"/>
      <c r="U3648" s="107" t="s">
        <v>6568</v>
      </c>
      <c r="V3648" s="108" t="s">
        <v>756</v>
      </c>
      <c r="W3648" s="109" t="s">
        <v>1908</v>
      </c>
      <c r="X3648" s="110" t="str">
        <f t="shared" si="176"/>
        <v/>
      </c>
      <c r="Y3648" s="110" t="str">
        <f t="shared" si="183"/>
        <v/>
      </c>
      <c r="Z3648" s="109" t="s">
        <v>797</v>
      </c>
      <c r="AA3648" s="109" t="s">
        <v>802</v>
      </c>
      <c r="AB3648" s="106"/>
      <c r="AC3648" s="158"/>
      <c r="AD3648" s="160"/>
      <c r="AE3648" s="127"/>
      <c r="AF3648" s="113"/>
      <c r="AG3648" s="165" t="str">
        <f t="array" ref="AG3648">XLOOKUP(F3648,'CLV2'!A:A,'CLV2'!E:E)</f>
        <v>2.FROZEN FOODS</v>
      </c>
      <c r="AH3648" s="115" t="str">
        <f t="array" ref="AH3648">XLOOKUP(F3648,'CLV2'!A:A,'CLV2'!F:F)</f>
        <v>3.DUMPLINGS</v>
      </c>
      <c r="AI3648" s="115" t="str">
        <f t="shared" si="8"/>
        <v>Pack</v>
      </c>
      <c r="AJ3648" s="116">
        <f t="shared" si="9"/>
        <v>1</v>
      </c>
      <c r="AK3648" s="117" t="str">
        <f t="array" ref="AK3648">XLOOKUP(F3648,'GIÁ'!A:A,'GIÁ'!D:D)</f>
        <v>41904.24</v>
      </c>
      <c r="AL3648" s="118">
        <f t="shared" si="10"/>
        <v>83808.48</v>
      </c>
      <c r="AM3648" s="118">
        <f t="shared" si="11"/>
        <v>0</v>
      </c>
      <c r="AN3648" s="119">
        <f t="shared" si="12"/>
        <v>0</v>
      </c>
      <c r="AO3648" s="118">
        <f t="shared" si="13"/>
        <v>83808.48</v>
      </c>
      <c r="AP3648" s="121">
        <f t="shared" si="14"/>
        <v>0</v>
      </c>
      <c r="AQ3648" s="122"/>
      <c r="AR3648" s="119"/>
    </row>
    <row r="3649" ht="22.5" customHeight="1">
      <c r="A3649" s="89">
        <v>46233.0</v>
      </c>
      <c r="B3649" s="90">
        <v>0.5493055555555556</v>
      </c>
      <c r="C3649" s="91" t="s">
        <v>458</v>
      </c>
      <c r="D3649" s="129" t="str">
        <f t="array" ref="D3649">XLOOKUP(C3649,'DS ST'!A:A,'DS ST'!B:B)</f>
        <v>A132</v>
      </c>
      <c r="E3649" s="94" t="str">
        <f t="array" ref="E3649">XLOOKUP($F3649,'GIÁ'!$A:$A,'GIÁ'!$E:$E)</f>
        <v>ĐÔNG</v>
      </c>
      <c r="F3649" s="94">
        <v>8.938532826183E12</v>
      </c>
      <c r="G3649" s="95" t="s">
        <v>3052</v>
      </c>
      <c r="H3649" s="95" t="s">
        <v>224</v>
      </c>
      <c r="I3649" s="96">
        <v>4.0</v>
      </c>
      <c r="J3649" s="96">
        <v>0.0</v>
      </c>
      <c r="K3649" s="98">
        <f t="shared" si="4"/>
        <v>4</v>
      </c>
      <c r="L3649" s="99" t="s">
        <v>7100</v>
      </c>
      <c r="M3649" s="100" t="s">
        <v>7101</v>
      </c>
      <c r="N3649" s="101" t="str">
        <f t="shared" si="139"/>
        <v>PT1590270-T0018938532826183</v>
      </c>
      <c r="O3649" s="128"/>
      <c r="P3649" s="100"/>
      <c r="Q3649" s="103">
        <f t="shared" si="166"/>
        <v>4</v>
      </c>
      <c r="R3649" s="161"/>
      <c r="S3649" s="105"/>
      <c r="T3649" s="106"/>
      <c r="U3649" s="107" t="s">
        <v>6586</v>
      </c>
      <c r="V3649" s="108" t="s">
        <v>756</v>
      </c>
      <c r="W3649" s="109" t="s">
        <v>1908</v>
      </c>
      <c r="X3649" s="110" t="str">
        <f t="shared" si="176"/>
        <v/>
      </c>
      <c r="Y3649" s="110" t="str">
        <f t="shared" si="183"/>
        <v/>
      </c>
      <c r="Z3649" s="109" t="s">
        <v>797</v>
      </c>
      <c r="AA3649" s="109" t="s">
        <v>802</v>
      </c>
      <c r="AB3649" s="106"/>
      <c r="AC3649" s="158"/>
      <c r="AD3649" s="160"/>
      <c r="AE3649" s="127"/>
      <c r="AF3649" s="113"/>
      <c r="AG3649" s="165" t="str">
        <f t="array" ref="AG3649">XLOOKUP(F3649,'CLV2'!A:A,'CLV2'!E:E)</f>
        <v>2.FROZEN FOODS</v>
      </c>
      <c r="AH3649" s="115" t="str">
        <f t="array" ref="AH3649">XLOOKUP(F3649,'CLV2'!A:A,'CLV2'!F:F)</f>
        <v>3.PASTRY AND DESSERTS</v>
      </c>
      <c r="AI3649" s="115" t="str">
        <f t="shared" si="8"/>
        <v>Pack</v>
      </c>
      <c r="AJ3649" s="116">
        <f t="shared" si="9"/>
        <v>1</v>
      </c>
      <c r="AK3649" s="117" t="str">
        <f t="array" ref="AK3649">XLOOKUP(F3649,'GIÁ'!A:A,'GIÁ'!D:D)</f>
        <v>27480.45</v>
      </c>
      <c r="AL3649" s="118">
        <f t="shared" si="10"/>
        <v>109921.8</v>
      </c>
      <c r="AM3649" s="118">
        <f t="shared" si="11"/>
        <v>0</v>
      </c>
      <c r="AN3649" s="119">
        <f t="shared" si="12"/>
        <v>0</v>
      </c>
      <c r="AO3649" s="118">
        <f t="shared" si="13"/>
        <v>109921.8</v>
      </c>
      <c r="AP3649" s="121">
        <f t="shared" si="14"/>
        <v>0</v>
      </c>
      <c r="AQ3649" s="122"/>
      <c r="AR3649" s="119"/>
    </row>
    <row r="3650" ht="22.5" customHeight="1">
      <c r="A3650" s="89">
        <v>46233.0</v>
      </c>
      <c r="B3650" s="90">
        <v>0.5493055555555556</v>
      </c>
      <c r="C3650" s="91" t="s">
        <v>458</v>
      </c>
      <c r="D3650" s="129" t="str">
        <f t="array" ref="D3650">XLOOKUP(C3650,'DS ST'!A:A,'DS ST'!B:B)</f>
        <v>A132</v>
      </c>
      <c r="E3650" s="94" t="str">
        <f t="array" ref="E3650">XLOOKUP($F3650,'GIÁ'!$A:$A,'GIÁ'!$E:$E)</f>
        <v>ĐÔNG</v>
      </c>
      <c r="F3650" s="94">
        <v>8.934717271236E12</v>
      </c>
      <c r="G3650" s="95" t="s">
        <v>1731</v>
      </c>
      <c r="H3650" s="95" t="s">
        <v>224</v>
      </c>
      <c r="I3650" s="96">
        <v>2.0</v>
      </c>
      <c r="J3650" s="96">
        <v>0.0</v>
      </c>
      <c r="K3650" s="98">
        <f t="shared" si="4"/>
        <v>2</v>
      </c>
      <c r="L3650" s="99" t="s">
        <v>7100</v>
      </c>
      <c r="M3650" s="100" t="s">
        <v>7101</v>
      </c>
      <c r="N3650" s="101" t="str">
        <f t="shared" si="139"/>
        <v>PT1590270-T0018934717271236</v>
      </c>
      <c r="O3650" s="128"/>
      <c r="P3650" s="100"/>
      <c r="Q3650" s="103">
        <f t="shared" si="166"/>
        <v>2</v>
      </c>
      <c r="R3650" s="161"/>
      <c r="S3650" s="105"/>
      <c r="T3650" s="106"/>
      <c r="U3650" s="107" t="s">
        <v>6586</v>
      </c>
      <c r="V3650" s="108" t="s">
        <v>756</v>
      </c>
      <c r="W3650" s="109" t="s">
        <v>1908</v>
      </c>
      <c r="X3650" s="110" t="str">
        <f t="shared" si="176"/>
        <v/>
      </c>
      <c r="Y3650" s="110" t="str">
        <f t="shared" si="183"/>
        <v/>
      </c>
      <c r="Z3650" s="109" t="s">
        <v>797</v>
      </c>
      <c r="AA3650" s="109" t="s">
        <v>802</v>
      </c>
      <c r="AB3650" s="106"/>
      <c r="AC3650" s="158"/>
      <c r="AD3650" s="160"/>
      <c r="AE3650" s="127"/>
      <c r="AF3650" s="113"/>
      <c r="AG3650" s="165" t="str">
        <f t="array" ref="AG3650">XLOOKUP(F3650,'CLV2'!A:A,'CLV2'!E:E)</f>
        <v>2.FROZEN FOODS</v>
      </c>
      <c r="AH3650" s="115" t="str">
        <f t="array" ref="AH3650">XLOOKUP(F3650,'CLV2'!A:A,'CLV2'!F:F)</f>
        <v>3.DUMPLINGS</v>
      </c>
      <c r="AI3650" s="115" t="str">
        <f t="shared" si="8"/>
        <v>Pack</v>
      </c>
      <c r="AJ3650" s="116">
        <f t="shared" si="9"/>
        <v>1</v>
      </c>
      <c r="AK3650" s="117" t="str">
        <f t="array" ref="AK3650">XLOOKUP(F3650,'GIÁ'!A:A,'GIÁ'!D:D)</f>
        <v>52399.89</v>
      </c>
      <c r="AL3650" s="118">
        <f t="shared" si="10"/>
        <v>104799.78</v>
      </c>
      <c r="AM3650" s="118">
        <f t="shared" si="11"/>
        <v>0</v>
      </c>
      <c r="AN3650" s="119">
        <f t="shared" si="12"/>
        <v>0</v>
      </c>
      <c r="AO3650" s="118">
        <f t="shared" si="13"/>
        <v>104799.78</v>
      </c>
      <c r="AP3650" s="121">
        <f t="shared" si="14"/>
        <v>0</v>
      </c>
      <c r="AQ3650" s="122"/>
      <c r="AR3650" s="119"/>
    </row>
    <row r="3651" ht="22.5" customHeight="1">
      <c r="A3651" s="89">
        <v>46233.0</v>
      </c>
      <c r="B3651" s="90">
        <v>0.5493055555555556</v>
      </c>
      <c r="C3651" s="91" t="s">
        <v>458</v>
      </c>
      <c r="D3651" s="129" t="str">
        <f t="array" ref="D3651">XLOOKUP(C3651,'DS ST'!A:A,'DS ST'!B:B)</f>
        <v>A132</v>
      </c>
      <c r="E3651" s="94" t="str">
        <f t="array" ref="E3651">XLOOKUP($F3651,'GIÁ'!$A:$A,'GIÁ'!$E:$E)</f>
        <v>ĐÔNG</v>
      </c>
      <c r="F3651" s="94">
        <v>8.936077112983E12</v>
      </c>
      <c r="G3651" s="95" t="s">
        <v>2345</v>
      </c>
      <c r="H3651" s="95" t="s">
        <v>224</v>
      </c>
      <c r="I3651" s="96">
        <v>2.0</v>
      </c>
      <c r="J3651" s="96">
        <v>0.0</v>
      </c>
      <c r="K3651" s="98">
        <f t="shared" si="4"/>
        <v>2</v>
      </c>
      <c r="L3651" s="99" t="s">
        <v>7100</v>
      </c>
      <c r="M3651" s="100" t="s">
        <v>7101</v>
      </c>
      <c r="N3651" s="101" t="str">
        <f t="shared" si="139"/>
        <v>PT1590270-T0018936077112983</v>
      </c>
      <c r="O3651" s="128"/>
      <c r="P3651" s="100"/>
      <c r="Q3651" s="103">
        <f t="shared" si="166"/>
        <v>2</v>
      </c>
      <c r="R3651" s="161"/>
      <c r="S3651" s="105"/>
      <c r="T3651" s="106"/>
      <c r="U3651" s="107" t="s">
        <v>6526</v>
      </c>
      <c r="V3651" s="108" t="s">
        <v>756</v>
      </c>
      <c r="W3651" s="109" t="s">
        <v>1908</v>
      </c>
      <c r="X3651" s="110" t="str">
        <f t="shared" si="176"/>
        <v/>
      </c>
      <c r="Y3651" s="110" t="str">
        <f t="shared" si="183"/>
        <v/>
      </c>
      <c r="Z3651" s="109" t="s">
        <v>797</v>
      </c>
      <c r="AA3651" s="109" t="s">
        <v>802</v>
      </c>
      <c r="AB3651" s="106"/>
      <c r="AC3651" s="158"/>
      <c r="AD3651" s="160"/>
      <c r="AE3651" s="127"/>
      <c r="AF3651" s="113"/>
      <c r="AG3651" s="165" t="str">
        <f t="array" ref="AG3651">XLOOKUP(F3651,'CLV2'!A:A,'CLV2'!E:E)</f>
        <v>2.FROZEN FOODS</v>
      </c>
      <c r="AH3651" s="115" t="str">
        <f t="array" ref="AH3651">XLOOKUP(F3651,'CLV2'!A:A,'CLV2'!F:F)</f>
        <v>3.DUMPLINGS</v>
      </c>
      <c r="AI3651" s="115" t="str">
        <f t="shared" si="8"/>
        <v>Pack</v>
      </c>
      <c r="AJ3651" s="116">
        <f t="shared" si="9"/>
        <v>1</v>
      </c>
      <c r="AK3651" s="117" t="str">
        <f t="array" ref="AK3651">XLOOKUP(F3651,'GIÁ'!A:A,'GIÁ'!D:D)</f>
        <v>30147.74</v>
      </c>
      <c r="AL3651" s="118">
        <f t="shared" si="10"/>
        <v>60295.48</v>
      </c>
      <c r="AM3651" s="118">
        <f t="shared" si="11"/>
        <v>0</v>
      </c>
      <c r="AN3651" s="119">
        <f t="shared" si="12"/>
        <v>0</v>
      </c>
      <c r="AO3651" s="118">
        <f t="shared" si="13"/>
        <v>60295.48</v>
      </c>
      <c r="AP3651" s="121">
        <f t="shared" si="14"/>
        <v>0</v>
      </c>
      <c r="AQ3651" s="122"/>
      <c r="AR3651" s="119"/>
    </row>
    <row r="3652" ht="22.5" customHeight="1">
      <c r="A3652" s="89">
        <v>46233.0</v>
      </c>
      <c r="B3652" s="90">
        <v>0.5493055555555556</v>
      </c>
      <c r="C3652" s="91" t="s">
        <v>458</v>
      </c>
      <c r="D3652" s="129" t="str">
        <f t="array" ref="D3652">XLOOKUP(C3652,'DS ST'!A:A,'DS ST'!B:B)</f>
        <v>A132</v>
      </c>
      <c r="E3652" s="94" t="str">
        <f t="array" ref="E3652">XLOOKUP($F3652,'GIÁ'!$A:$A,'GIÁ'!$E:$E)</f>
        <v>ĐÔNG</v>
      </c>
      <c r="F3652" s="94">
        <v>8.938562334023E12</v>
      </c>
      <c r="G3652" s="95" t="s">
        <v>3181</v>
      </c>
      <c r="H3652" s="95" t="s">
        <v>57</v>
      </c>
      <c r="I3652" s="96">
        <v>6.0</v>
      </c>
      <c r="J3652" s="96">
        <v>0.0</v>
      </c>
      <c r="K3652" s="98">
        <f t="shared" si="4"/>
        <v>6</v>
      </c>
      <c r="L3652" s="99" t="s">
        <v>7100</v>
      </c>
      <c r="M3652" s="100" t="s">
        <v>7101</v>
      </c>
      <c r="N3652" s="101" t="str">
        <f t="shared" si="139"/>
        <v>PT1590270-T0018938562334023</v>
      </c>
      <c r="O3652" s="128"/>
      <c r="P3652" s="100"/>
      <c r="Q3652" s="103">
        <f t="shared" si="166"/>
        <v>6</v>
      </c>
      <c r="R3652" s="161"/>
      <c r="S3652" s="105"/>
      <c r="T3652" s="106"/>
      <c r="U3652" s="107" t="s">
        <v>6555</v>
      </c>
      <c r="V3652" s="108" t="s">
        <v>756</v>
      </c>
      <c r="W3652" s="109" t="s">
        <v>1908</v>
      </c>
      <c r="X3652" s="110" t="str">
        <f t="shared" si="176"/>
        <v/>
      </c>
      <c r="Y3652" s="110" t="str">
        <f t="shared" si="183"/>
        <v/>
      </c>
      <c r="Z3652" s="109" t="s">
        <v>797</v>
      </c>
      <c r="AA3652" s="109" t="s">
        <v>802</v>
      </c>
      <c r="AB3652" s="106"/>
      <c r="AC3652" s="158"/>
      <c r="AD3652" s="160"/>
      <c r="AE3652" s="127"/>
      <c r="AF3652" s="113"/>
      <c r="AG3652" s="165" t="str">
        <f t="array" ref="AG3652">XLOOKUP(F3652,'CLV2'!A:A,'CLV2'!E:E)</f>
        <v>2.FROZEN FOODS</v>
      </c>
      <c r="AH3652" s="115" t="str">
        <f t="array" ref="AH3652">XLOOKUP(F3652,'CLV2'!A:A,'CLV2'!F:F)</f>
        <v>3.PIZZA - READY MEALS</v>
      </c>
      <c r="AI3652" s="115" t="str">
        <f t="shared" si="8"/>
        <v>Pack</v>
      </c>
      <c r="AJ3652" s="116">
        <f t="shared" si="9"/>
        <v>1</v>
      </c>
      <c r="AK3652" s="117" t="str">
        <f t="array" ref="AK3652">XLOOKUP(F3652,'GIÁ'!A:A,'GIÁ'!D:D)</f>
        <v>43635.50</v>
      </c>
      <c r="AL3652" s="118">
        <f t="shared" si="10"/>
        <v>261813</v>
      </c>
      <c r="AM3652" s="118">
        <f t="shared" si="11"/>
        <v>0</v>
      </c>
      <c r="AN3652" s="119">
        <f t="shared" si="12"/>
        <v>0</v>
      </c>
      <c r="AO3652" s="118">
        <f t="shared" si="13"/>
        <v>261813</v>
      </c>
      <c r="AP3652" s="121">
        <f t="shared" si="14"/>
        <v>0</v>
      </c>
      <c r="AQ3652" s="122"/>
      <c r="AR3652" s="119"/>
    </row>
    <row r="3653" ht="22.5" customHeight="1">
      <c r="A3653" s="89">
        <v>46233.0</v>
      </c>
      <c r="B3653" s="90">
        <v>0.5493055555555556</v>
      </c>
      <c r="C3653" s="91" t="s">
        <v>458</v>
      </c>
      <c r="D3653" s="129" t="str">
        <f t="array" ref="D3653">XLOOKUP(C3653,'DS ST'!A:A,'DS ST'!B:B)</f>
        <v>A132</v>
      </c>
      <c r="E3653" s="94" t="str">
        <f t="array" ref="E3653">XLOOKUP($F3653,'GIÁ'!$A:$A,'GIÁ'!$E:$E)</f>
        <v>ĐÔNG</v>
      </c>
      <c r="F3653" s="94">
        <v>8.936239090036E12</v>
      </c>
      <c r="G3653" s="95" t="s">
        <v>2713</v>
      </c>
      <c r="H3653" s="95" t="s">
        <v>75</v>
      </c>
      <c r="I3653" s="96">
        <v>4.0</v>
      </c>
      <c r="J3653" s="96">
        <v>0.0</v>
      </c>
      <c r="K3653" s="98">
        <f t="shared" si="4"/>
        <v>4</v>
      </c>
      <c r="L3653" s="99" t="s">
        <v>7100</v>
      </c>
      <c r="M3653" s="100" t="s">
        <v>7101</v>
      </c>
      <c r="N3653" s="101" t="str">
        <f t="shared" si="139"/>
        <v>PT1590270-T0018936239090036</v>
      </c>
      <c r="O3653" s="128"/>
      <c r="P3653" s="100"/>
      <c r="Q3653" s="103">
        <f t="shared" si="166"/>
        <v>4</v>
      </c>
      <c r="R3653" s="161"/>
      <c r="S3653" s="105"/>
      <c r="T3653" s="106"/>
      <c r="U3653" s="107" t="s">
        <v>6539</v>
      </c>
      <c r="V3653" s="108" t="s">
        <v>756</v>
      </c>
      <c r="W3653" s="109" t="s">
        <v>1908</v>
      </c>
      <c r="X3653" s="110" t="str">
        <f t="shared" si="176"/>
        <v/>
      </c>
      <c r="Y3653" s="110" t="str">
        <f t="shared" si="183"/>
        <v/>
      </c>
      <c r="Z3653" s="109" t="s">
        <v>797</v>
      </c>
      <c r="AA3653" s="109" t="s">
        <v>802</v>
      </c>
      <c r="AB3653" s="106"/>
      <c r="AC3653" s="158"/>
      <c r="AD3653" s="160"/>
      <c r="AE3653" s="127"/>
      <c r="AF3653" s="113"/>
      <c r="AG3653" s="165" t="str">
        <f t="array" ref="AG3653">XLOOKUP(F3653,'CLV2'!A:A,'CLV2'!E:E)</f>
        <v>2.MEAT</v>
      </c>
      <c r="AH3653" s="115" t="str">
        <f t="array" ref="AH3653">XLOOKUP(F3653,'CLV2'!A:A,'CLV2'!F:F)</f>
        <v>3.FROZEN MEAT</v>
      </c>
      <c r="AI3653" s="115" t="str">
        <f t="shared" si="8"/>
        <v>Pack</v>
      </c>
      <c r="AJ3653" s="116">
        <f t="shared" si="9"/>
        <v>1</v>
      </c>
      <c r="AK3653" s="117" t="str">
        <f t="array" ref="AK3653">XLOOKUP(F3653,'GIÁ'!A:A,'GIÁ'!D:D)</f>
        <v>47814.16</v>
      </c>
      <c r="AL3653" s="118">
        <f t="shared" si="10"/>
        <v>191256.64</v>
      </c>
      <c r="AM3653" s="118">
        <f t="shared" si="11"/>
        <v>0</v>
      </c>
      <c r="AN3653" s="119">
        <f t="shared" si="12"/>
        <v>0</v>
      </c>
      <c r="AO3653" s="118">
        <f t="shared" si="13"/>
        <v>191256.64</v>
      </c>
      <c r="AP3653" s="121">
        <f t="shared" si="14"/>
        <v>0</v>
      </c>
      <c r="AQ3653" s="122"/>
      <c r="AR3653" s="119"/>
    </row>
    <row r="3654" ht="22.5" customHeight="1">
      <c r="A3654" s="89">
        <v>46233.0</v>
      </c>
      <c r="B3654" s="90">
        <v>0.5493055555555556</v>
      </c>
      <c r="C3654" s="91" t="s">
        <v>458</v>
      </c>
      <c r="D3654" s="129" t="str">
        <f t="array" ref="D3654">XLOOKUP(C3654,'DS ST'!A:A,'DS ST'!B:B)</f>
        <v>A132</v>
      </c>
      <c r="E3654" s="94" t="str">
        <f t="array" ref="E3654">XLOOKUP($F3654,'GIÁ'!$A:$A,'GIÁ'!$E:$E)</f>
        <v>ĐÔNG</v>
      </c>
      <c r="F3654" s="94">
        <v>8.938535604597E12</v>
      </c>
      <c r="G3654" s="95" t="s">
        <v>3063</v>
      </c>
      <c r="H3654" s="95" t="s">
        <v>93</v>
      </c>
      <c r="I3654" s="96">
        <v>4.0</v>
      </c>
      <c r="J3654" s="96">
        <v>0.0</v>
      </c>
      <c r="K3654" s="98">
        <f t="shared" si="4"/>
        <v>4</v>
      </c>
      <c r="L3654" s="99" t="s">
        <v>7100</v>
      </c>
      <c r="M3654" s="100" t="s">
        <v>7101</v>
      </c>
      <c r="N3654" s="101" t="str">
        <f t="shared" si="139"/>
        <v>PT1590270-T0018938535604597</v>
      </c>
      <c r="O3654" s="128"/>
      <c r="P3654" s="100"/>
      <c r="Q3654" s="103">
        <f t="shared" si="166"/>
        <v>4</v>
      </c>
      <c r="R3654" s="161"/>
      <c r="S3654" s="105"/>
      <c r="T3654" s="106"/>
      <c r="U3654" s="107" t="s">
        <v>6542</v>
      </c>
      <c r="V3654" s="108" t="s">
        <v>756</v>
      </c>
      <c r="W3654" s="109" t="s">
        <v>1908</v>
      </c>
      <c r="X3654" s="110" t="str">
        <f t="shared" si="176"/>
        <v/>
      </c>
      <c r="Y3654" s="110" t="str">
        <f t="shared" si="183"/>
        <v/>
      </c>
      <c r="Z3654" s="109" t="s">
        <v>797</v>
      </c>
      <c r="AA3654" s="109" t="s">
        <v>802</v>
      </c>
      <c r="AB3654" s="106"/>
      <c r="AC3654" s="158"/>
      <c r="AD3654" s="160"/>
      <c r="AE3654" s="127"/>
      <c r="AF3654" s="113"/>
      <c r="AG3654" s="165" t="str">
        <f t="array" ref="AG3654">XLOOKUP(F3654,'CLV2'!A:A,'CLV2'!E:E)</f>
        <v>2.FISH AND SEAFOOD</v>
      </c>
      <c r="AH3654" s="115" t="str">
        <f t="array" ref="AH3654">XLOOKUP(F3654,'CLV2'!A:A,'CLV2'!F:F)</f>
        <v>3.FROZEN FISH AND SEAFOOD</v>
      </c>
      <c r="AI3654" s="115" t="str">
        <f t="shared" si="8"/>
        <v>Pack</v>
      </c>
      <c r="AJ3654" s="116">
        <f t="shared" si="9"/>
        <v>1</v>
      </c>
      <c r="AK3654" s="117" t="str">
        <f t="array" ref="AK3654">XLOOKUP(F3654,'GIÁ'!A:A,'GIÁ'!D:D)</f>
        <v>54841.46</v>
      </c>
      <c r="AL3654" s="118">
        <f t="shared" si="10"/>
        <v>219365.84</v>
      </c>
      <c r="AM3654" s="118">
        <f t="shared" si="11"/>
        <v>0</v>
      </c>
      <c r="AN3654" s="119">
        <f t="shared" si="12"/>
        <v>0</v>
      </c>
      <c r="AO3654" s="118">
        <f t="shared" si="13"/>
        <v>219365.84</v>
      </c>
      <c r="AP3654" s="121">
        <f t="shared" si="14"/>
        <v>0</v>
      </c>
      <c r="AQ3654" s="122"/>
      <c r="AR3654" s="119"/>
    </row>
    <row r="3655" ht="22.5" customHeight="1">
      <c r="A3655" s="89">
        <v>46233.0</v>
      </c>
      <c r="B3655" s="90">
        <v>0.5493055555555556</v>
      </c>
      <c r="C3655" s="91" t="s">
        <v>458</v>
      </c>
      <c r="D3655" s="129" t="str">
        <f t="array" ref="D3655">XLOOKUP(C3655,'DS ST'!A:A,'DS ST'!B:B)</f>
        <v>A132</v>
      </c>
      <c r="E3655" s="94" t="str">
        <f t="array" ref="E3655">XLOOKUP($F3655,'GIÁ'!$A:$A,'GIÁ'!$E:$E)</f>
        <v>ĐÔNG</v>
      </c>
      <c r="F3655" s="94">
        <v>8.936190860464E12</v>
      </c>
      <c r="G3655" s="95" t="s">
        <v>2608</v>
      </c>
      <c r="H3655" s="95" t="s">
        <v>93</v>
      </c>
      <c r="I3655" s="96">
        <v>10.0</v>
      </c>
      <c r="J3655" s="96">
        <v>0.0</v>
      </c>
      <c r="K3655" s="98">
        <f t="shared" si="4"/>
        <v>10</v>
      </c>
      <c r="L3655" s="99" t="s">
        <v>7100</v>
      </c>
      <c r="M3655" s="100" t="s">
        <v>7101</v>
      </c>
      <c r="N3655" s="101" t="str">
        <f t="shared" si="139"/>
        <v>PT1590270-T0018936190860464</v>
      </c>
      <c r="O3655" s="128"/>
      <c r="P3655" s="100"/>
      <c r="Q3655" s="103">
        <f t="shared" si="166"/>
        <v>10</v>
      </c>
      <c r="R3655" s="161"/>
      <c r="S3655" s="105"/>
      <c r="T3655" s="106"/>
      <c r="U3655" s="107" t="s">
        <v>6543</v>
      </c>
      <c r="V3655" s="108" t="s">
        <v>756</v>
      </c>
      <c r="W3655" s="109" t="s">
        <v>1908</v>
      </c>
      <c r="X3655" s="110" t="str">
        <f t="shared" si="176"/>
        <v/>
      </c>
      <c r="Y3655" s="110" t="str">
        <f t="shared" si="183"/>
        <v/>
      </c>
      <c r="Z3655" s="109" t="s">
        <v>797</v>
      </c>
      <c r="AA3655" s="109" t="s">
        <v>802</v>
      </c>
      <c r="AB3655" s="106"/>
      <c r="AC3655" s="158"/>
      <c r="AD3655" s="160"/>
      <c r="AE3655" s="127"/>
      <c r="AF3655" s="113"/>
      <c r="AG3655" s="165" t="str">
        <f t="array" ref="AG3655">XLOOKUP(F3655,'CLV2'!A:A,'CLV2'!E:E)</f>
        <v>2.MEAT</v>
      </c>
      <c r="AH3655" s="115" t="str">
        <f t="array" ref="AH3655">XLOOKUP(F3655,'CLV2'!A:A,'CLV2'!F:F)</f>
        <v>3.FROZEN MEAT</v>
      </c>
      <c r="AI3655" s="115" t="str">
        <f t="shared" si="8"/>
        <v>Pack</v>
      </c>
      <c r="AJ3655" s="116">
        <f t="shared" si="9"/>
        <v>1</v>
      </c>
      <c r="AK3655" s="117" t="str">
        <f t="array" ref="AK3655">XLOOKUP(F3655,'GIÁ'!A:A,'GIÁ'!D:D)</f>
        <v>43621.31</v>
      </c>
      <c r="AL3655" s="118">
        <f t="shared" si="10"/>
        <v>436213.1</v>
      </c>
      <c r="AM3655" s="118">
        <f t="shared" si="11"/>
        <v>0</v>
      </c>
      <c r="AN3655" s="119">
        <f t="shared" si="12"/>
        <v>0</v>
      </c>
      <c r="AO3655" s="118">
        <f t="shared" si="13"/>
        <v>436213.1</v>
      </c>
      <c r="AP3655" s="121">
        <f t="shared" si="14"/>
        <v>0</v>
      </c>
      <c r="AQ3655" s="122"/>
      <c r="AR3655" s="119"/>
    </row>
    <row r="3656" ht="22.5" customHeight="1">
      <c r="A3656" s="89">
        <v>46233.0</v>
      </c>
      <c r="B3656" s="90">
        <v>0.5493055555555556</v>
      </c>
      <c r="C3656" s="91" t="s">
        <v>458</v>
      </c>
      <c r="D3656" s="129" t="str">
        <f t="array" ref="D3656">XLOOKUP(C3656,'DS ST'!A:A,'DS ST'!B:B)</f>
        <v>A132</v>
      </c>
      <c r="E3656" s="94" t="str">
        <f t="array" ref="E3656">XLOOKUP($F3656,'GIÁ'!$A:$A,'GIÁ'!$E:$E)</f>
        <v>ĐÔNG</v>
      </c>
      <c r="F3656" s="94">
        <v>8.936187610423E12</v>
      </c>
      <c r="G3656" s="95" t="s">
        <v>2596</v>
      </c>
      <c r="H3656" s="95" t="s">
        <v>224</v>
      </c>
      <c r="I3656" s="96">
        <v>4.0</v>
      </c>
      <c r="J3656" s="96">
        <v>0.0</v>
      </c>
      <c r="K3656" s="98">
        <f t="shared" si="4"/>
        <v>4</v>
      </c>
      <c r="L3656" s="99" t="s">
        <v>7100</v>
      </c>
      <c r="M3656" s="100" t="s">
        <v>7101</v>
      </c>
      <c r="N3656" s="101" t="str">
        <f t="shared" si="139"/>
        <v>PT1590270-T0018936187610423</v>
      </c>
      <c r="O3656" s="128"/>
      <c r="P3656" s="100"/>
      <c r="Q3656" s="103">
        <f t="shared" si="166"/>
        <v>4</v>
      </c>
      <c r="R3656" s="161"/>
      <c r="S3656" s="105"/>
      <c r="T3656" s="106"/>
      <c r="U3656" s="107" t="s">
        <v>6569</v>
      </c>
      <c r="V3656" s="108" t="s">
        <v>756</v>
      </c>
      <c r="W3656" s="109" t="s">
        <v>1908</v>
      </c>
      <c r="X3656" s="110" t="str">
        <f t="shared" si="176"/>
        <v/>
      </c>
      <c r="Y3656" s="110" t="str">
        <f t="shared" si="183"/>
        <v/>
      </c>
      <c r="Z3656" s="109" t="s">
        <v>797</v>
      </c>
      <c r="AA3656" s="109" t="s">
        <v>802</v>
      </c>
      <c r="AB3656" s="106"/>
      <c r="AC3656" s="158"/>
      <c r="AD3656" s="160"/>
      <c r="AE3656" s="127"/>
      <c r="AF3656" s="113"/>
      <c r="AG3656" s="165" t="str">
        <f t="array" ref="AG3656">XLOOKUP(F3656,'CLV2'!A:A,'CLV2'!E:E)</f>
        <v>2.FISH AND SEAFOOD</v>
      </c>
      <c r="AH3656" s="115" t="str">
        <f t="array" ref="AH3656">XLOOKUP(F3656,'CLV2'!A:A,'CLV2'!F:F)</f>
        <v>3.FROZEN FISH AND SEAFOOD</v>
      </c>
      <c r="AI3656" s="115" t="str">
        <f t="shared" si="8"/>
        <v>Pack</v>
      </c>
      <c r="AJ3656" s="116">
        <f t="shared" si="9"/>
        <v>1</v>
      </c>
      <c r="AK3656" s="117" t="str">
        <f t="array" ref="AK3656">XLOOKUP(F3656,'GIÁ'!A:A,'GIÁ'!D:D)</f>
        <v>241040.00</v>
      </c>
      <c r="AL3656" s="118">
        <f t="shared" si="10"/>
        <v>964160</v>
      </c>
      <c r="AM3656" s="118">
        <f t="shared" si="11"/>
        <v>0</v>
      </c>
      <c r="AN3656" s="119">
        <f t="shared" si="12"/>
        <v>0</v>
      </c>
      <c r="AO3656" s="118">
        <f t="shared" si="13"/>
        <v>964160</v>
      </c>
      <c r="AP3656" s="121">
        <f t="shared" si="14"/>
        <v>0</v>
      </c>
      <c r="AQ3656" s="122"/>
      <c r="AR3656" s="119"/>
    </row>
    <row r="3657" ht="22.5" customHeight="1">
      <c r="A3657" s="89">
        <v>46233.0</v>
      </c>
      <c r="B3657" s="90">
        <v>0.38055555555555554</v>
      </c>
      <c r="C3657" s="91" t="s">
        <v>1396</v>
      </c>
      <c r="D3657" s="129" t="str">
        <f t="array" ref="D3657">XLOOKUP(C3657,'DS ST'!A:A,'DS ST'!B:B)</f>
        <v>NDH</v>
      </c>
      <c r="E3657" s="94" t="str">
        <f t="array" ref="E3657">XLOOKUP($F3657,'GIÁ'!$A:$A,'GIÁ'!$E:$E)</f>
        <v>ĐÔNG</v>
      </c>
      <c r="F3657" s="94">
        <v>8.93601323834E12</v>
      </c>
      <c r="G3657" s="95" t="s">
        <v>2176</v>
      </c>
      <c r="H3657" s="95" t="s">
        <v>224</v>
      </c>
      <c r="I3657" s="96">
        <v>6.0</v>
      </c>
      <c r="J3657" s="96">
        <v>0.0</v>
      </c>
      <c r="K3657" s="98">
        <f t="shared" si="4"/>
        <v>6</v>
      </c>
      <c r="L3657" s="99" t="s">
        <v>7102</v>
      </c>
      <c r="M3657" s="100" t="s">
        <v>7103</v>
      </c>
      <c r="N3657" s="101" t="str">
        <f t="shared" si="139"/>
        <v>PT1590281-T0018936013238340</v>
      </c>
      <c r="O3657" s="128"/>
      <c r="P3657" s="100"/>
      <c r="Q3657" s="103">
        <f t="shared" si="166"/>
        <v>6</v>
      </c>
      <c r="R3657" s="161"/>
      <c r="S3657" s="105"/>
      <c r="T3657" s="106"/>
      <c r="U3657" s="107" t="s">
        <v>6552</v>
      </c>
      <c r="V3657" s="108" t="s">
        <v>756</v>
      </c>
      <c r="W3657" s="109" t="s">
        <v>1908</v>
      </c>
      <c r="X3657" s="110" t="str">
        <f t="shared" si="176"/>
        <v/>
      </c>
      <c r="Y3657" s="110" t="str">
        <f t="shared" si="183"/>
        <v/>
      </c>
      <c r="Z3657" s="109" t="s">
        <v>797</v>
      </c>
      <c r="AA3657" s="109" t="s">
        <v>802</v>
      </c>
      <c r="AB3657" s="106"/>
      <c r="AC3657" s="158"/>
      <c r="AD3657" s="160"/>
      <c r="AE3657" s="127"/>
      <c r="AF3657" s="113"/>
      <c r="AG3657" s="165" t="str">
        <f t="array" ref="AG3657">XLOOKUP(F3657,'CLV2'!A:A,'CLV2'!E:E)</f>
        <v>2.FROZEN FOODS</v>
      </c>
      <c r="AH3657" s="115" t="str">
        <f t="array" ref="AH3657">XLOOKUP(F3657,'CLV2'!A:A,'CLV2'!F:F)</f>
        <v>3.PIZZA - READY MEALS</v>
      </c>
      <c r="AI3657" s="115" t="str">
        <f t="shared" si="8"/>
        <v>Pack</v>
      </c>
      <c r="AJ3657" s="116">
        <f t="shared" si="9"/>
        <v>1</v>
      </c>
      <c r="AK3657" s="117" t="str">
        <f t="array" ref="AK3657">XLOOKUP(F3657,'GIÁ'!A:A,'GIÁ'!D:D)</f>
        <v>15020.45</v>
      </c>
      <c r="AL3657" s="118">
        <f t="shared" si="10"/>
        <v>90122.7</v>
      </c>
      <c r="AM3657" s="118">
        <f t="shared" si="11"/>
        <v>0</v>
      </c>
      <c r="AN3657" s="119">
        <f t="shared" si="12"/>
        <v>0</v>
      </c>
      <c r="AO3657" s="118">
        <f t="shared" si="13"/>
        <v>90122.7</v>
      </c>
      <c r="AP3657" s="121">
        <f t="shared" si="14"/>
        <v>0</v>
      </c>
      <c r="AQ3657" s="122"/>
      <c r="AR3657" s="119"/>
    </row>
    <row r="3658" ht="22.5" customHeight="1">
      <c r="A3658" s="89">
        <v>46233.0</v>
      </c>
      <c r="B3658" s="90">
        <v>0.38055555555555554</v>
      </c>
      <c r="C3658" s="91" t="s">
        <v>1396</v>
      </c>
      <c r="D3658" s="129" t="str">
        <f t="array" ref="D3658">XLOOKUP(C3658,'DS ST'!A:A,'DS ST'!B:B)</f>
        <v>NDH</v>
      </c>
      <c r="E3658" s="94" t="str">
        <f t="array" ref="E3658">XLOOKUP($F3658,'GIÁ'!$A:$A,'GIÁ'!$E:$E)</f>
        <v>ĐÔNG</v>
      </c>
      <c r="F3658" s="94">
        <v>8.936200101563E12</v>
      </c>
      <c r="G3658" s="95" t="s">
        <v>2637</v>
      </c>
      <c r="H3658" s="95" t="s">
        <v>224</v>
      </c>
      <c r="I3658" s="96">
        <v>8.0</v>
      </c>
      <c r="J3658" s="96">
        <v>0.0</v>
      </c>
      <c r="K3658" s="98">
        <f t="shared" si="4"/>
        <v>8</v>
      </c>
      <c r="L3658" s="99" t="s">
        <v>7102</v>
      </c>
      <c r="M3658" s="100" t="s">
        <v>7103</v>
      </c>
      <c r="N3658" s="101" t="str">
        <f t="shared" si="139"/>
        <v>PT1590281-T0018936200101563</v>
      </c>
      <c r="O3658" s="128"/>
      <c r="P3658" s="100"/>
      <c r="Q3658" s="103">
        <f t="shared" si="166"/>
        <v>8</v>
      </c>
      <c r="R3658" s="161"/>
      <c r="S3658" s="105"/>
      <c r="T3658" s="106"/>
      <c r="U3658" s="107" t="s">
        <v>6524</v>
      </c>
      <c r="V3658" s="108" t="s">
        <v>756</v>
      </c>
      <c r="W3658" s="109" t="s">
        <v>1908</v>
      </c>
      <c r="X3658" s="110" t="str">
        <f t="shared" si="176"/>
        <v/>
      </c>
      <c r="Y3658" s="110" t="str">
        <f t="shared" si="183"/>
        <v/>
      </c>
      <c r="Z3658" s="109" t="s">
        <v>797</v>
      </c>
      <c r="AA3658" s="109" t="s">
        <v>802</v>
      </c>
      <c r="AB3658" s="106"/>
      <c r="AC3658" s="158"/>
      <c r="AD3658" s="160"/>
      <c r="AE3658" s="127"/>
      <c r="AF3658" s="113"/>
      <c r="AG3658" s="165" t="str">
        <f t="array" ref="AG3658">XLOOKUP(F3658,'CLV2'!A:A,'CLV2'!E:E)</f>
        <v>2.FROZEN FOODS</v>
      </c>
      <c r="AH3658" s="115" t="str">
        <f t="array" ref="AH3658">XLOOKUP(F3658,'CLV2'!A:A,'CLV2'!F:F)</f>
        <v>3.PASTRY AND DESSERTS</v>
      </c>
      <c r="AI3658" s="115" t="str">
        <f t="shared" si="8"/>
        <v>Pack</v>
      </c>
      <c r="AJ3658" s="116">
        <f t="shared" si="9"/>
        <v>1</v>
      </c>
      <c r="AK3658" s="117" t="str">
        <f t="array" ref="AK3658">XLOOKUP(F3658,'GIÁ'!A:A,'GIÁ'!D:D)</f>
        <v>24299.49</v>
      </c>
      <c r="AL3658" s="118">
        <f t="shared" si="10"/>
        <v>194395.92</v>
      </c>
      <c r="AM3658" s="118">
        <f t="shared" si="11"/>
        <v>0</v>
      </c>
      <c r="AN3658" s="119">
        <f t="shared" si="12"/>
        <v>0</v>
      </c>
      <c r="AO3658" s="118">
        <f t="shared" si="13"/>
        <v>194395.92</v>
      </c>
      <c r="AP3658" s="121">
        <f t="shared" si="14"/>
        <v>0</v>
      </c>
      <c r="AQ3658" s="122"/>
      <c r="AR3658" s="119"/>
    </row>
    <row r="3659" ht="22.5" customHeight="1">
      <c r="A3659" s="89">
        <v>46233.0</v>
      </c>
      <c r="B3659" s="90">
        <v>0.38055555555555554</v>
      </c>
      <c r="C3659" s="91" t="s">
        <v>1396</v>
      </c>
      <c r="D3659" s="129" t="str">
        <f t="array" ref="D3659">XLOOKUP(C3659,'DS ST'!A:A,'DS ST'!B:B)</f>
        <v>NDH</v>
      </c>
      <c r="E3659" s="94" t="str">
        <f t="array" ref="E3659">XLOOKUP($F3659,'GIÁ'!$A:$A,'GIÁ'!$E:$E)</f>
        <v>ĐÔNG</v>
      </c>
      <c r="F3659" s="94">
        <v>8.935101607211E12</v>
      </c>
      <c r="G3659" s="95" t="s">
        <v>1879</v>
      </c>
      <c r="H3659" s="95" t="s">
        <v>224</v>
      </c>
      <c r="I3659" s="96">
        <v>6.0</v>
      </c>
      <c r="J3659" s="96">
        <v>0.0</v>
      </c>
      <c r="K3659" s="98">
        <f t="shared" si="4"/>
        <v>6</v>
      </c>
      <c r="L3659" s="99" t="s">
        <v>7102</v>
      </c>
      <c r="M3659" s="100" t="s">
        <v>7103</v>
      </c>
      <c r="N3659" s="101" t="str">
        <f t="shared" si="139"/>
        <v>PT1590281-T0018935101607211</v>
      </c>
      <c r="O3659" s="128"/>
      <c r="P3659" s="100"/>
      <c r="Q3659" s="103">
        <f t="shared" si="166"/>
        <v>6</v>
      </c>
      <c r="R3659" s="161"/>
      <c r="S3659" s="105"/>
      <c r="T3659" s="106"/>
      <c r="U3659" s="107" t="s">
        <v>6523</v>
      </c>
      <c r="V3659" s="108" t="s">
        <v>756</v>
      </c>
      <c r="W3659" s="109" t="s">
        <v>1908</v>
      </c>
      <c r="X3659" s="110" t="str">
        <f t="shared" si="176"/>
        <v/>
      </c>
      <c r="Y3659" s="110" t="str">
        <f t="shared" si="183"/>
        <v/>
      </c>
      <c r="Z3659" s="109" t="s">
        <v>797</v>
      </c>
      <c r="AA3659" s="109" t="s">
        <v>802</v>
      </c>
      <c r="AB3659" s="106"/>
      <c r="AC3659" s="158"/>
      <c r="AD3659" s="160"/>
      <c r="AE3659" s="127"/>
      <c r="AF3659" s="113"/>
      <c r="AG3659" s="165" t="str">
        <f t="array" ref="AG3659">XLOOKUP(F3659,'CLV2'!A:A,'CLV2'!E:E)</f>
        <v>2.FROZEN FOODS</v>
      </c>
      <c r="AH3659" s="115" t="str">
        <f t="array" ref="AH3659">XLOOKUP(F3659,'CLV2'!A:A,'CLV2'!F:F)</f>
        <v>3.DUMPLINGS</v>
      </c>
      <c r="AI3659" s="115" t="str">
        <f t="shared" si="8"/>
        <v>Pack</v>
      </c>
      <c r="AJ3659" s="116">
        <f t="shared" si="9"/>
        <v>1</v>
      </c>
      <c r="AK3659" s="117" t="str">
        <f t="array" ref="AK3659">XLOOKUP(F3659,'GIÁ'!A:A,'GIÁ'!D:D)</f>
        <v>22033.98</v>
      </c>
      <c r="AL3659" s="118">
        <f t="shared" si="10"/>
        <v>132203.88</v>
      </c>
      <c r="AM3659" s="118">
        <f t="shared" si="11"/>
        <v>0</v>
      </c>
      <c r="AN3659" s="119">
        <f t="shared" si="12"/>
        <v>0</v>
      </c>
      <c r="AO3659" s="118">
        <f t="shared" si="13"/>
        <v>132203.88</v>
      </c>
      <c r="AP3659" s="121">
        <f t="shared" si="14"/>
        <v>0</v>
      </c>
      <c r="AQ3659" s="122"/>
      <c r="AR3659" s="119"/>
    </row>
    <row r="3660" ht="22.5" customHeight="1">
      <c r="A3660" s="89">
        <v>46233.0</v>
      </c>
      <c r="B3660" s="90">
        <v>0.38055555555555554</v>
      </c>
      <c r="C3660" s="91" t="s">
        <v>1396</v>
      </c>
      <c r="D3660" s="129" t="str">
        <f t="array" ref="D3660">XLOOKUP(C3660,'DS ST'!A:A,'DS ST'!B:B)</f>
        <v>NDH</v>
      </c>
      <c r="E3660" s="94" t="str">
        <f t="array" ref="E3660">XLOOKUP($F3660,'GIÁ'!$A:$A,'GIÁ'!$E:$E)</f>
        <v>ĐÔNG</v>
      </c>
      <c r="F3660" s="94">
        <v>8.935297103726E12</v>
      </c>
      <c r="G3660" s="95" t="s">
        <v>2028</v>
      </c>
      <c r="H3660" s="95" t="s">
        <v>224</v>
      </c>
      <c r="I3660" s="96">
        <v>4.0</v>
      </c>
      <c r="J3660" s="96">
        <v>0.0</v>
      </c>
      <c r="K3660" s="98">
        <f t="shared" si="4"/>
        <v>4</v>
      </c>
      <c r="L3660" s="99" t="s">
        <v>7102</v>
      </c>
      <c r="M3660" s="100" t="s">
        <v>7103</v>
      </c>
      <c r="N3660" s="101" t="str">
        <f t="shared" si="139"/>
        <v>PT1590281-T0018935297103726</v>
      </c>
      <c r="O3660" s="128"/>
      <c r="P3660" s="100"/>
      <c r="Q3660" s="103">
        <f t="shared" si="166"/>
        <v>4</v>
      </c>
      <c r="R3660" s="161"/>
      <c r="S3660" s="105"/>
      <c r="T3660" s="106"/>
      <c r="U3660" s="107" t="s">
        <v>6526</v>
      </c>
      <c r="V3660" s="108" t="s">
        <v>756</v>
      </c>
      <c r="W3660" s="109" t="s">
        <v>1908</v>
      </c>
      <c r="X3660" s="110" t="str">
        <f t="shared" si="176"/>
        <v/>
      </c>
      <c r="Y3660" s="110" t="str">
        <f t="shared" si="183"/>
        <v/>
      </c>
      <c r="Z3660" s="109" t="s">
        <v>797</v>
      </c>
      <c r="AA3660" s="109" t="s">
        <v>802</v>
      </c>
      <c r="AB3660" s="106"/>
      <c r="AC3660" s="158"/>
      <c r="AD3660" s="160"/>
      <c r="AE3660" s="127"/>
      <c r="AF3660" s="113"/>
      <c r="AG3660" s="165" t="str">
        <f t="array" ref="AG3660">XLOOKUP(F3660,'CLV2'!A:A,'CLV2'!E:E)</f>
        <v>2.FROZEN FOODS</v>
      </c>
      <c r="AH3660" s="115" t="str">
        <f t="array" ref="AH3660">XLOOKUP(F3660,'CLV2'!A:A,'CLV2'!F:F)</f>
        <v>3.PIZZA - READY MEALS</v>
      </c>
      <c r="AI3660" s="115" t="str">
        <f t="shared" si="8"/>
        <v>Pack</v>
      </c>
      <c r="AJ3660" s="116">
        <f t="shared" si="9"/>
        <v>1</v>
      </c>
      <c r="AK3660" s="117" t="str">
        <f t="array" ref="AK3660">XLOOKUP(F3660,'GIÁ'!A:A,'GIÁ'!D:D)</f>
        <v>61056.95</v>
      </c>
      <c r="AL3660" s="118">
        <f t="shared" si="10"/>
        <v>244227.8</v>
      </c>
      <c r="AM3660" s="118">
        <f t="shared" si="11"/>
        <v>0</v>
      </c>
      <c r="AN3660" s="119">
        <f t="shared" si="12"/>
        <v>0</v>
      </c>
      <c r="AO3660" s="118">
        <f t="shared" si="13"/>
        <v>244227.8</v>
      </c>
      <c r="AP3660" s="121">
        <f t="shared" si="14"/>
        <v>0</v>
      </c>
      <c r="AQ3660" s="122"/>
      <c r="AR3660" s="119"/>
    </row>
    <row r="3661" ht="22.5" customHeight="1">
      <c r="A3661" s="89">
        <v>46233.0</v>
      </c>
      <c r="B3661" s="90">
        <v>0.38055555555555554</v>
      </c>
      <c r="C3661" s="91" t="s">
        <v>1396</v>
      </c>
      <c r="D3661" s="129" t="str">
        <f t="array" ref="D3661">XLOOKUP(C3661,'DS ST'!A:A,'DS ST'!B:B)</f>
        <v>NDH</v>
      </c>
      <c r="E3661" s="94" t="str">
        <f t="array" ref="E3661">XLOOKUP($F3661,'GIÁ'!$A:$A,'GIÁ'!$E:$E)</f>
        <v>ĐÔNG</v>
      </c>
      <c r="F3661" s="94">
        <v>8.93850822885E12</v>
      </c>
      <c r="G3661" s="95" t="s">
        <v>2897</v>
      </c>
      <c r="H3661" s="95" t="s">
        <v>57</v>
      </c>
      <c r="I3661" s="96">
        <v>4.0</v>
      </c>
      <c r="J3661" s="96">
        <v>0.0</v>
      </c>
      <c r="K3661" s="98">
        <f t="shared" si="4"/>
        <v>4</v>
      </c>
      <c r="L3661" s="99" t="s">
        <v>7102</v>
      </c>
      <c r="M3661" s="100" t="s">
        <v>7103</v>
      </c>
      <c r="N3661" s="101" t="str">
        <f t="shared" si="139"/>
        <v>PT1590281-T0018938508228850</v>
      </c>
      <c r="O3661" s="128"/>
      <c r="P3661" s="100"/>
      <c r="Q3661" s="103">
        <f t="shared" si="166"/>
        <v>4</v>
      </c>
      <c r="R3661" s="161"/>
      <c r="S3661" s="105"/>
      <c r="T3661" s="106"/>
      <c r="U3661" s="107" t="s">
        <v>6609</v>
      </c>
      <c r="V3661" s="108" t="s">
        <v>756</v>
      </c>
      <c r="W3661" s="109" t="s">
        <v>1908</v>
      </c>
      <c r="X3661" s="110" t="str">
        <f t="shared" si="176"/>
        <v/>
      </c>
      <c r="Y3661" s="110" t="str">
        <f t="shared" si="183"/>
        <v/>
      </c>
      <c r="Z3661" s="109" t="s">
        <v>797</v>
      </c>
      <c r="AA3661" s="109" t="s">
        <v>802</v>
      </c>
      <c r="AB3661" s="106"/>
      <c r="AC3661" s="158"/>
      <c r="AD3661" s="160"/>
      <c r="AE3661" s="127"/>
      <c r="AF3661" s="113"/>
      <c r="AG3661" s="165" t="str">
        <f t="array" ref="AG3661">XLOOKUP(F3661,'CLV2'!A:A,'CLV2'!E:E)</f>
        <v>2.FROZEN FOODS</v>
      </c>
      <c r="AH3661" s="115" t="str">
        <f t="array" ref="AH3661">XLOOKUP(F3661,'CLV2'!A:A,'CLV2'!F:F)</f>
        <v>3.PIZZA - READY MEALS</v>
      </c>
      <c r="AI3661" s="115" t="str">
        <f t="shared" si="8"/>
        <v>Pack</v>
      </c>
      <c r="AJ3661" s="116">
        <f t="shared" si="9"/>
        <v>1</v>
      </c>
      <c r="AK3661" s="117" t="str">
        <f t="array" ref="AK3661">XLOOKUP(F3661,'GIÁ'!A:A,'GIÁ'!D:D)</f>
        <v>51620.00</v>
      </c>
      <c r="AL3661" s="118">
        <f t="shared" si="10"/>
        <v>206480</v>
      </c>
      <c r="AM3661" s="118">
        <f t="shared" si="11"/>
        <v>0</v>
      </c>
      <c r="AN3661" s="119">
        <f t="shared" si="12"/>
        <v>0</v>
      </c>
      <c r="AO3661" s="118">
        <f t="shared" si="13"/>
        <v>206480</v>
      </c>
      <c r="AP3661" s="121">
        <f t="shared" si="14"/>
        <v>0</v>
      </c>
      <c r="AQ3661" s="122"/>
      <c r="AR3661" s="119"/>
    </row>
    <row r="3662" ht="22.5" customHeight="1">
      <c r="A3662" s="89">
        <v>46233.0</v>
      </c>
      <c r="B3662" s="90">
        <v>0.38055555555555554</v>
      </c>
      <c r="C3662" s="91" t="s">
        <v>1396</v>
      </c>
      <c r="D3662" s="129" t="str">
        <f t="array" ref="D3662">XLOOKUP(C3662,'DS ST'!A:A,'DS ST'!B:B)</f>
        <v>NDH</v>
      </c>
      <c r="E3662" s="94" t="str">
        <f t="array" ref="E3662">XLOOKUP($F3662,'GIÁ'!$A:$A,'GIÁ'!$E:$E)</f>
        <v>ĐÔNG</v>
      </c>
      <c r="F3662" s="94">
        <v>8.93621960004E12</v>
      </c>
      <c r="G3662" s="95" t="s">
        <v>2686</v>
      </c>
      <c r="H3662" s="95" t="s">
        <v>224</v>
      </c>
      <c r="I3662" s="96">
        <v>6.0</v>
      </c>
      <c r="J3662" s="96">
        <v>0.0</v>
      </c>
      <c r="K3662" s="98">
        <f t="shared" si="4"/>
        <v>6</v>
      </c>
      <c r="L3662" s="99" t="s">
        <v>7102</v>
      </c>
      <c r="M3662" s="100" t="s">
        <v>7103</v>
      </c>
      <c r="N3662" s="101" t="str">
        <f t="shared" si="139"/>
        <v>PT1590281-T0018936219600040</v>
      </c>
      <c r="O3662" s="128"/>
      <c r="P3662" s="100"/>
      <c r="Q3662" s="103">
        <f t="shared" si="166"/>
        <v>6</v>
      </c>
      <c r="R3662" s="161"/>
      <c r="S3662" s="105"/>
      <c r="T3662" s="106"/>
      <c r="U3662" s="107" t="s">
        <v>6605</v>
      </c>
      <c r="V3662" s="108" t="s">
        <v>756</v>
      </c>
      <c r="W3662" s="109" t="s">
        <v>1908</v>
      </c>
      <c r="X3662" s="110" t="str">
        <f t="shared" si="176"/>
        <v/>
      </c>
      <c r="Y3662" s="110" t="str">
        <f t="shared" si="183"/>
        <v/>
      </c>
      <c r="Z3662" s="109" t="s">
        <v>797</v>
      </c>
      <c r="AA3662" s="109" t="s">
        <v>802</v>
      </c>
      <c r="AB3662" s="106"/>
      <c r="AC3662" s="158"/>
      <c r="AD3662" s="160"/>
      <c r="AE3662" s="127"/>
      <c r="AF3662" s="113"/>
      <c r="AG3662" s="165" t="str">
        <f t="array" ref="AG3662">XLOOKUP(F3662,'CLV2'!A:A,'CLV2'!E:E)</f>
        <v>2.FROZEN FOODS</v>
      </c>
      <c r="AH3662" s="115" t="str">
        <f t="array" ref="AH3662">XLOOKUP(F3662,'CLV2'!A:A,'CLV2'!F:F)</f>
        <v>3.HOTPOT AND FRIED</v>
      </c>
      <c r="AI3662" s="115" t="str">
        <f t="shared" si="8"/>
        <v>Pack</v>
      </c>
      <c r="AJ3662" s="116">
        <f t="shared" si="9"/>
        <v>1</v>
      </c>
      <c r="AK3662" s="117" t="str">
        <f t="array" ref="AK3662">XLOOKUP(F3662,'GIÁ'!A:A,'GIÁ'!D:D)</f>
        <v>13306.66</v>
      </c>
      <c r="AL3662" s="118">
        <f t="shared" si="10"/>
        <v>79839.96</v>
      </c>
      <c r="AM3662" s="118">
        <f t="shared" si="11"/>
        <v>0</v>
      </c>
      <c r="AN3662" s="119">
        <f t="shared" si="12"/>
        <v>0</v>
      </c>
      <c r="AO3662" s="118">
        <f t="shared" si="13"/>
        <v>79839.96</v>
      </c>
      <c r="AP3662" s="121">
        <f t="shared" si="14"/>
        <v>0</v>
      </c>
      <c r="AQ3662" s="122"/>
      <c r="AR3662" s="119"/>
    </row>
    <row r="3663" ht="22.5" customHeight="1">
      <c r="A3663" s="89">
        <v>46233.0</v>
      </c>
      <c r="B3663" s="90">
        <v>0.38055555555555554</v>
      </c>
      <c r="C3663" s="91" t="s">
        <v>1396</v>
      </c>
      <c r="D3663" s="129" t="str">
        <f t="array" ref="D3663">XLOOKUP(C3663,'DS ST'!A:A,'DS ST'!B:B)</f>
        <v>NDH</v>
      </c>
      <c r="E3663" s="94" t="str">
        <f t="array" ref="E3663">XLOOKUP($F3663,'GIÁ'!$A:$A,'GIÁ'!$E:$E)</f>
        <v>ĐÔNG</v>
      </c>
      <c r="F3663" s="94">
        <v>8.936210415551E12</v>
      </c>
      <c r="G3663" s="95" t="s">
        <v>2676</v>
      </c>
      <c r="H3663" s="95" t="s">
        <v>224</v>
      </c>
      <c r="I3663" s="96">
        <v>18.0</v>
      </c>
      <c r="J3663" s="96">
        <v>0.0</v>
      </c>
      <c r="K3663" s="98">
        <f t="shared" si="4"/>
        <v>18</v>
      </c>
      <c r="L3663" s="99" t="s">
        <v>7102</v>
      </c>
      <c r="M3663" s="100" t="s">
        <v>7103</v>
      </c>
      <c r="N3663" s="101" t="str">
        <f t="shared" si="139"/>
        <v>PT1590281-T0018936210415551</v>
      </c>
      <c r="O3663" s="128"/>
      <c r="P3663" s="100"/>
      <c r="Q3663" s="103">
        <f t="shared" si="166"/>
        <v>18</v>
      </c>
      <c r="R3663" s="161"/>
      <c r="S3663" s="105"/>
      <c r="T3663" s="106"/>
      <c r="U3663" s="107" t="s">
        <v>6554</v>
      </c>
      <c r="V3663" s="108" t="s">
        <v>756</v>
      </c>
      <c r="W3663" s="109" t="s">
        <v>1908</v>
      </c>
      <c r="X3663" s="110" t="str">
        <f t="shared" si="176"/>
        <v/>
      </c>
      <c r="Y3663" s="110" t="str">
        <f t="shared" si="183"/>
        <v/>
      </c>
      <c r="Z3663" s="109" t="s">
        <v>797</v>
      </c>
      <c r="AA3663" s="109" t="s">
        <v>802</v>
      </c>
      <c r="AB3663" s="106"/>
      <c r="AC3663" s="158"/>
      <c r="AD3663" s="160"/>
      <c r="AE3663" s="127"/>
      <c r="AF3663" s="113"/>
      <c r="AG3663" s="165" t="str">
        <f t="array" ref="AG3663">XLOOKUP(F3663,'CLV2'!A:A,'CLV2'!E:E)</f>
        <v>2.FROZEN FOODS</v>
      </c>
      <c r="AH3663" s="115" t="str">
        <f t="array" ref="AH3663">XLOOKUP(F3663,'CLV2'!A:A,'CLV2'!F:F)</f>
        <v>3.DUMPLINGS</v>
      </c>
      <c r="AI3663" s="115" t="str">
        <f t="shared" si="8"/>
        <v>Pack</v>
      </c>
      <c r="AJ3663" s="116">
        <f t="shared" si="9"/>
        <v>1</v>
      </c>
      <c r="AK3663" s="117" t="str">
        <f t="array" ref="AK3663">XLOOKUP(F3663,'GIÁ'!A:A,'GIÁ'!D:D)</f>
        <v>24150.20</v>
      </c>
      <c r="AL3663" s="118">
        <f t="shared" si="10"/>
        <v>434703.6</v>
      </c>
      <c r="AM3663" s="118">
        <f t="shared" si="11"/>
        <v>0</v>
      </c>
      <c r="AN3663" s="119">
        <f t="shared" si="12"/>
        <v>0</v>
      </c>
      <c r="AO3663" s="118">
        <f t="shared" si="13"/>
        <v>434703.6</v>
      </c>
      <c r="AP3663" s="121">
        <f t="shared" si="14"/>
        <v>0</v>
      </c>
      <c r="AQ3663" s="122"/>
      <c r="AR3663" s="119"/>
    </row>
    <row r="3664" ht="22.5" customHeight="1">
      <c r="A3664" s="89">
        <v>46233.0</v>
      </c>
      <c r="B3664" s="90">
        <v>0.38055555555555554</v>
      </c>
      <c r="C3664" s="91" t="s">
        <v>1396</v>
      </c>
      <c r="D3664" s="129" t="str">
        <f t="array" ref="D3664">XLOOKUP(C3664,'DS ST'!A:A,'DS ST'!B:B)</f>
        <v>NDH</v>
      </c>
      <c r="E3664" s="94" t="str">
        <f t="array" ref="E3664">XLOOKUP($F3664,'GIÁ'!$A:$A,'GIÁ'!$E:$E)</f>
        <v>ĐÔNG</v>
      </c>
      <c r="F3664" s="94">
        <v>8.935319711311E12</v>
      </c>
      <c r="G3664" s="95" t="s">
        <v>2061</v>
      </c>
      <c r="H3664" s="95" t="s">
        <v>224</v>
      </c>
      <c r="I3664" s="96">
        <v>4.0</v>
      </c>
      <c r="J3664" s="96">
        <v>0.0</v>
      </c>
      <c r="K3664" s="98">
        <f t="shared" si="4"/>
        <v>4</v>
      </c>
      <c r="L3664" s="99" t="s">
        <v>7102</v>
      </c>
      <c r="M3664" s="100" t="s">
        <v>7103</v>
      </c>
      <c r="N3664" s="101" t="str">
        <f t="shared" si="139"/>
        <v>PT1590281-T0018935319711311</v>
      </c>
      <c r="O3664" s="128"/>
      <c r="P3664" s="100"/>
      <c r="Q3664" s="103">
        <f t="shared" si="166"/>
        <v>4</v>
      </c>
      <c r="R3664" s="161"/>
      <c r="S3664" s="105"/>
      <c r="T3664" s="106"/>
      <c r="U3664" s="107" t="s">
        <v>6529</v>
      </c>
      <c r="V3664" s="108" t="s">
        <v>756</v>
      </c>
      <c r="W3664" s="109" t="s">
        <v>1908</v>
      </c>
      <c r="X3664" s="110" t="str">
        <f t="shared" si="176"/>
        <v/>
      </c>
      <c r="Y3664" s="110" t="str">
        <f t="shared" si="183"/>
        <v/>
      </c>
      <c r="Z3664" s="109" t="s">
        <v>797</v>
      </c>
      <c r="AA3664" s="109" t="s">
        <v>802</v>
      </c>
      <c r="AB3664" s="106"/>
      <c r="AC3664" s="158"/>
      <c r="AD3664" s="160"/>
      <c r="AE3664" s="127"/>
      <c r="AF3664" s="113"/>
      <c r="AG3664" s="165" t="str">
        <f t="array" ref="AG3664">XLOOKUP(F3664,'CLV2'!A:A,'CLV2'!E:E)</f>
        <v>2.FROZEN FOODS</v>
      </c>
      <c r="AH3664" s="115" t="str">
        <f t="array" ref="AH3664">XLOOKUP(F3664,'CLV2'!A:A,'CLV2'!F:F)</f>
        <v>3.HOTPOT AND FRIED</v>
      </c>
      <c r="AI3664" s="115" t="str">
        <f t="shared" si="8"/>
        <v>Pack</v>
      </c>
      <c r="AJ3664" s="116">
        <f t="shared" si="9"/>
        <v>1</v>
      </c>
      <c r="AK3664" s="117" t="str">
        <f t="array" ref="AK3664">XLOOKUP(F3664,'GIÁ'!A:A,'GIÁ'!D:D)</f>
        <v>30542.46</v>
      </c>
      <c r="AL3664" s="118">
        <f t="shared" si="10"/>
        <v>122169.84</v>
      </c>
      <c r="AM3664" s="118">
        <f t="shared" si="11"/>
        <v>0</v>
      </c>
      <c r="AN3664" s="119">
        <f t="shared" si="12"/>
        <v>0</v>
      </c>
      <c r="AO3664" s="118">
        <f t="shared" si="13"/>
        <v>122169.84</v>
      </c>
      <c r="AP3664" s="121">
        <f t="shared" si="14"/>
        <v>0</v>
      </c>
      <c r="AQ3664" s="122"/>
      <c r="AR3664" s="119"/>
    </row>
    <row r="3665" ht="22.5" customHeight="1">
      <c r="A3665" s="89">
        <v>46233.0</v>
      </c>
      <c r="B3665" s="90">
        <v>0.38055555555555554</v>
      </c>
      <c r="C3665" s="91" t="s">
        <v>1396</v>
      </c>
      <c r="D3665" s="129" t="str">
        <f t="array" ref="D3665">XLOOKUP(C3665,'DS ST'!A:A,'DS ST'!B:B)</f>
        <v>NDH</v>
      </c>
      <c r="E3665" s="94" t="str">
        <f t="array" ref="E3665">XLOOKUP($F3665,'GIÁ'!$A:$A,'GIÁ'!$E:$E)</f>
        <v>ĐÔNG</v>
      </c>
      <c r="F3665" s="94">
        <v>8.93607627967E12</v>
      </c>
      <c r="G3665" s="95" t="s">
        <v>2317</v>
      </c>
      <c r="H3665" s="95" t="s">
        <v>224</v>
      </c>
      <c r="I3665" s="96">
        <v>4.0</v>
      </c>
      <c r="J3665" s="96">
        <v>0.0</v>
      </c>
      <c r="K3665" s="98">
        <f t="shared" si="4"/>
        <v>4</v>
      </c>
      <c r="L3665" s="99" t="s">
        <v>7102</v>
      </c>
      <c r="M3665" s="100" t="s">
        <v>7103</v>
      </c>
      <c r="N3665" s="101" t="str">
        <f t="shared" si="139"/>
        <v>PT1590281-T0018936076279670</v>
      </c>
      <c r="O3665" s="128"/>
      <c r="P3665" s="100"/>
      <c r="Q3665" s="103">
        <f t="shared" si="166"/>
        <v>4</v>
      </c>
      <c r="R3665" s="161"/>
      <c r="S3665" s="105"/>
      <c r="T3665" s="106"/>
      <c r="U3665" s="107" t="s">
        <v>6530</v>
      </c>
      <c r="V3665" s="108" t="s">
        <v>756</v>
      </c>
      <c r="W3665" s="109" t="s">
        <v>1908</v>
      </c>
      <c r="X3665" s="110" t="str">
        <f t="shared" si="176"/>
        <v/>
      </c>
      <c r="Y3665" s="110" t="str">
        <f t="shared" si="183"/>
        <v/>
      </c>
      <c r="Z3665" s="109" t="s">
        <v>797</v>
      </c>
      <c r="AA3665" s="109" t="s">
        <v>802</v>
      </c>
      <c r="AB3665" s="106"/>
      <c r="AC3665" s="158"/>
      <c r="AD3665" s="160"/>
      <c r="AE3665" s="127"/>
      <c r="AF3665" s="113"/>
      <c r="AG3665" s="165" t="str">
        <f t="array" ref="AG3665">XLOOKUP(F3665,'CLV2'!A:A,'CLV2'!E:E)</f>
        <v>2.FROZEN FOODS</v>
      </c>
      <c r="AH3665" s="115" t="str">
        <f t="array" ref="AH3665">XLOOKUP(F3665,'CLV2'!A:A,'CLV2'!F:F)</f>
        <v>3.PASTRY AND DESSERTS</v>
      </c>
      <c r="AI3665" s="115" t="str">
        <f t="shared" si="8"/>
        <v>Pack</v>
      </c>
      <c r="AJ3665" s="116">
        <f t="shared" si="9"/>
        <v>1</v>
      </c>
      <c r="AK3665" s="117" t="str">
        <f t="array" ref="AK3665">XLOOKUP(F3665,'GIÁ'!A:A,'GIÁ'!D:D)</f>
        <v>26872.96</v>
      </c>
      <c r="AL3665" s="118">
        <f t="shared" si="10"/>
        <v>107491.84</v>
      </c>
      <c r="AM3665" s="118">
        <f t="shared" si="11"/>
        <v>0</v>
      </c>
      <c r="AN3665" s="119">
        <f t="shared" si="12"/>
        <v>0</v>
      </c>
      <c r="AO3665" s="118">
        <f t="shared" si="13"/>
        <v>107491.84</v>
      </c>
      <c r="AP3665" s="121">
        <f t="shared" si="14"/>
        <v>0</v>
      </c>
      <c r="AQ3665" s="122"/>
      <c r="AR3665" s="119"/>
    </row>
    <row r="3666" ht="22.5" customHeight="1">
      <c r="A3666" s="89">
        <v>46233.0</v>
      </c>
      <c r="B3666" s="90">
        <v>0.38055555555555554</v>
      </c>
      <c r="C3666" s="91" t="s">
        <v>1396</v>
      </c>
      <c r="D3666" s="129" t="str">
        <f t="array" ref="D3666">XLOOKUP(C3666,'DS ST'!A:A,'DS ST'!B:B)</f>
        <v>NDH</v>
      </c>
      <c r="E3666" s="94" t="str">
        <f t="array" ref="E3666">XLOOKUP($F3666,'GIÁ'!$A:$A,'GIÁ'!$E:$E)</f>
        <v>ĐÔNG</v>
      </c>
      <c r="F3666" s="94">
        <v>8.934717261336E12</v>
      </c>
      <c r="G3666" s="95" t="s">
        <v>1710</v>
      </c>
      <c r="H3666" s="95" t="s">
        <v>224</v>
      </c>
      <c r="I3666" s="96">
        <v>4.0</v>
      </c>
      <c r="J3666" s="96">
        <v>0.0</v>
      </c>
      <c r="K3666" s="98">
        <f t="shared" si="4"/>
        <v>4</v>
      </c>
      <c r="L3666" s="99" t="s">
        <v>7102</v>
      </c>
      <c r="M3666" s="100" t="s">
        <v>7103</v>
      </c>
      <c r="N3666" s="101" t="str">
        <f t="shared" si="139"/>
        <v>PT1590281-T0018934717261336</v>
      </c>
      <c r="O3666" s="128"/>
      <c r="P3666" s="100"/>
      <c r="Q3666" s="103">
        <f t="shared" si="166"/>
        <v>4</v>
      </c>
      <c r="R3666" s="161"/>
      <c r="S3666" s="105"/>
      <c r="T3666" s="106"/>
      <c r="U3666" s="107" t="s">
        <v>6677</v>
      </c>
      <c r="V3666" s="108" t="s">
        <v>756</v>
      </c>
      <c r="W3666" s="109" t="s">
        <v>1908</v>
      </c>
      <c r="X3666" s="110" t="str">
        <f t="shared" si="176"/>
        <v/>
      </c>
      <c r="Y3666" s="110" t="str">
        <f t="shared" si="183"/>
        <v/>
      </c>
      <c r="Z3666" s="109" t="s">
        <v>797</v>
      </c>
      <c r="AA3666" s="109" t="s">
        <v>802</v>
      </c>
      <c r="AB3666" s="106"/>
      <c r="AC3666" s="158"/>
      <c r="AD3666" s="160"/>
      <c r="AE3666" s="127"/>
      <c r="AF3666" s="113"/>
      <c r="AG3666" s="165" t="str">
        <f t="array" ref="AG3666">XLOOKUP(F3666,'CLV2'!A:A,'CLV2'!E:E)</f>
        <v>2.FROZEN FOODS</v>
      </c>
      <c r="AH3666" s="115" t="str">
        <f t="array" ref="AH3666">XLOOKUP(F3666,'CLV2'!A:A,'CLV2'!F:F)</f>
        <v>3.HOTPOT AND FRIED</v>
      </c>
      <c r="AI3666" s="115" t="str">
        <f t="shared" si="8"/>
        <v>Pack</v>
      </c>
      <c r="AJ3666" s="116">
        <f t="shared" si="9"/>
        <v>1</v>
      </c>
      <c r="AK3666" s="117" t="str">
        <f t="array" ref="AK3666">XLOOKUP(F3666,'GIÁ'!A:A,'GIÁ'!D:D)</f>
        <v>46253.48</v>
      </c>
      <c r="AL3666" s="118">
        <f t="shared" si="10"/>
        <v>185013.92</v>
      </c>
      <c r="AM3666" s="118">
        <f t="shared" si="11"/>
        <v>0</v>
      </c>
      <c r="AN3666" s="119">
        <f t="shared" si="12"/>
        <v>0</v>
      </c>
      <c r="AO3666" s="118">
        <f t="shared" si="13"/>
        <v>185013.92</v>
      </c>
      <c r="AP3666" s="121">
        <f t="shared" si="14"/>
        <v>0</v>
      </c>
      <c r="AQ3666" s="122"/>
      <c r="AR3666" s="119"/>
    </row>
    <row r="3667" ht="22.5" customHeight="1">
      <c r="A3667" s="89">
        <v>46233.0</v>
      </c>
      <c r="B3667" s="90">
        <v>0.38055555555555554</v>
      </c>
      <c r="C3667" s="91" t="s">
        <v>1396</v>
      </c>
      <c r="D3667" s="129" t="str">
        <f t="array" ref="D3667">XLOOKUP(C3667,'DS ST'!A:A,'DS ST'!B:B)</f>
        <v>NDH</v>
      </c>
      <c r="E3667" s="94" t="str">
        <f t="array" ref="E3667">XLOOKUP($F3667,'GIÁ'!$A:$A,'GIÁ'!$E:$E)</f>
        <v>ĐÔNG</v>
      </c>
      <c r="F3667" s="94">
        <v>8.935101608461E12</v>
      </c>
      <c r="G3667" s="95" t="s">
        <v>1899</v>
      </c>
      <c r="H3667" s="95" t="s">
        <v>224</v>
      </c>
      <c r="I3667" s="96">
        <v>18.0</v>
      </c>
      <c r="J3667" s="96">
        <v>0.0</v>
      </c>
      <c r="K3667" s="98">
        <f t="shared" si="4"/>
        <v>18</v>
      </c>
      <c r="L3667" s="99" t="s">
        <v>7102</v>
      </c>
      <c r="M3667" s="100" t="s">
        <v>7103</v>
      </c>
      <c r="N3667" s="101" t="str">
        <f t="shared" si="139"/>
        <v>PT1590281-T0018935101608461</v>
      </c>
      <c r="O3667" s="128"/>
      <c r="P3667" s="100"/>
      <c r="Q3667" s="103">
        <f t="shared" si="166"/>
        <v>18</v>
      </c>
      <c r="R3667" s="161"/>
      <c r="S3667" s="105"/>
      <c r="T3667" s="106"/>
      <c r="U3667" s="107" t="s">
        <v>6555</v>
      </c>
      <c r="V3667" s="108" t="s">
        <v>756</v>
      </c>
      <c r="W3667" s="109" t="s">
        <v>1908</v>
      </c>
      <c r="X3667" s="110" t="str">
        <f t="shared" si="176"/>
        <v/>
      </c>
      <c r="Y3667" s="110" t="str">
        <f t="shared" si="183"/>
        <v/>
      </c>
      <c r="Z3667" s="109" t="s">
        <v>797</v>
      </c>
      <c r="AA3667" s="109" t="s">
        <v>802</v>
      </c>
      <c r="AB3667" s="106"/>
      <c r="AC3667" s="158"/>
      <c r="AD3667" s="160"/>
      <c r="AE3667" s="127"/>
      <c r="AF3667" s="113"/>
      <c r="AG3667" s="165" t="str">
        <f t="array" ref="AG3667">XLOOKUP(F3667,'CLV2'!A:A,'CLV2'!E:E)</f>
        <v>2.FROZEN FOODS</v>
      </c>
      <c r="AH3667" s="115" t="str">
        <f t="array" ref="AH3667">XLOOKUP(F3667,'CLV2'!A:A,'CLV2'!F:F)</f>
        <v>3.HOTPOT AND FRIED</v>
      </c>
      <c r="AI3667" s="115" t="str">
        <f t="shared" si="8"/>
        <v>Pack</v>
      </c>
      <c r="AJ3667" s="116">
        <f t="shared" si="9"/>
        <v>1</v>
      </c>
      <c r="AK3667" s="117" t="str">
        <f t="array" ref="AK3667">XLOOKUP(F3667,'GIÁ'!A:A,'GIÁ'!D:D)</f>
        <v>16904.85</v>
      </c>
      <c r="AL3667" s="118">
        <f t="shared" si="10"/>
        <v>304287.3</v>
      </c>
      <c r="AM3667" s="118">
        <f t="shared" si="11"/>
        <v>0</v>
      </c>
      <c r="AN3667" s="119">
        <f t="shared" si="12"/>
        <v>0</v>
      </c>
      <c r="AO3667" s="118">
        <f t="shared" si="13"/>
        <v>304287.3</v>
      </c>
      <c r="AP3667" s="121">
        <f t="shared" si="14"/>
        <v>0</v>
      </c>
      <c r="AQ3667" s="122"/>
      <c r="AR3667" s="119"/>
    </row>
    <row r="3668" ht="22.5" customHeight="1">
      <c r="A3668" s="89">
        <v>46233.0</v>
      </c>
      <c r="B3668" s="90">
        <v>0.38055555555555554</v>
      </c>
      <c r="C3668" s="91" t="s">
        <v>1396</v>
      </c>
      <c r="D3668" s="129" t="str">
        <f t="array" ref="D3668">XLOOKUP(C3668,'DS ST'!A:A,'DS ST'!B:B)</f>
        <v>NDH</v>
      </c>
      <c r="E3668" s="94" t="str">
        <f t="array" ref="E3668">XLOOKUP($F3668,'GIÁ'!$A:$A,'GIÁ'!$E:$E)</f>
        <v>ĐÔNG</v>
      </c>
      <c r="F3668" s="94">
        <v>8.936077113676E12</v>
      </c>
      <c r="G3668" s="95" t="s">
        <v>2361</v>
      </c>
      <c r="H3668" s="95" t="s">
        <v>57</v>
      </c>
      <c r="I3668" s="96">
        <v>2.0</v>
      </c>
      <c r="J3668" s="96">
        <v>0.0</v>
      </c>
      <c r="K3668" s="98">
        <f t="shared" si="4"/>
        <v>2</v>
      </c>
      <c r="L3668" s="99" t="s">
        <v>7102</v>
      </c>
      <c r="M3668" s="100" t="s">
        <v>7103</v>
      </c>
      <c r="N3668" s="101" t="str">
        <f t="shared" si="139"/>
        <v>PT1590281-T0018936077113676</v>
      </c>
      <c r="O3668" s="128"/>
      <c r="P3668" s="100"/>
      <c r="Q3668" s="103">
        <f t="shared" si="166"/>
        <v>2</v>
      </c>
      <c r="R3668" s="161"/>
      <c r="S3668" s="105"/>
      <c r="T3668" s="106"/>
      <c r="U3668" s="107" t="s">
        <v>6683</v>
      </c>
      <c r="V3668" s="108" t="s">
        <v>756</v>
      </c>
      <c r="W3668" s="109" t="s">
        <v>1908</v>
      </c>
      <c r="X3668" s="110" t="str">
        <f t="shared" si="176"/>
        <v/>
      </c>
      <c r="Y3668" s="110" t="str">
        <f t="shared" si="183"/>
        <v/>
      </c>
      <c r="Z3668" s="109" t="s">
        <v>797</v>
      </c>
      <c r="AA3668" s="109" t="s">
        <v>802</v>
      </c>
      <c r="AB3668" s="106"/>
      <c r="AC3668" s="158"/>
      <c r="AD3668" s="160"/>
      <c r="AE3668" s="127"/>
      <c r="AF3668" s="113"/>
      <c r="AG3668" s="165" t="str">
        <f t="array" ref="AG3668">XLOOKUP(F3668,'CLV2'!A:A,'CLV2'!E:E)</f>
        <v>2.FROZEN FOODS</v>
      </c>
      <c r="AH3668" s="115" t="str">
        <f t="array" ref="AH3668">XLOOKUP(F3668,'CLV2'!A:A,'CLV2'!F:F)</f>
        <v>3.PIZZA - READY MEALS</v>
      </c>
      <c r="AI3668" s="115" t="str">
        <f t="shared" si="8"/>
        <v>Pack</v>
      </c>
      <c r="AJ3668" s="116">
        <f t="shared" si="9"/>
        <v>1</v>
      </c>
      <c r="AK3668" s="117" t="str">
        <f t="array" ref="AK3668">XLOOKUP(F3668,'GIÁ'!A:A,'GIÁ'!D:D)</f>
        <v>34532.34</v>
      </c>
      <c r="AL3668" s="118">
        <f t="shared" si="10"/>
        <v>69064.68</v>
      </c>
      <c r="AM3668" s="118">
        <f t="shared" si="11"/>
        <v>0</v>
      </c>
      <c r="AN3668" s="119">
        <f t="shared" si="12"/>
        <v>0</v>
      </c>
      <c r="AO3668" s="118">
        <f t="shared" si="13"/>
        <v>69064.68</v>
      </c>
      <c r="AP3668" s="121">
        <f t="shared" si="14"/>
        <v>0</v>
      </c>
      <c r="AQ3668" s="122"/>
      <c r="AR3668" s="119"/>
    </row>
    <row r="3669" ht="22.5" customHeight="1">
      <c r="A3669" s="89">
        <v>46233.0</v>
      </c>
      <c r="B3669" s="90">
        <v>0.38055555555555554</v>
      </c>
      <c r="C3669" s="91" t="s">
        <v>1396</v>
      </c>
      <c r="D3669" s="129" t="str">
        <f t="array" ref="D3669">XLOOKUP(C3669,'DS ST'!A:A,'DS ST'!B:B)</f>
        <v>NDH</v>
      </c>
      <c r="E3669" s="94" t="str">
        <f t="array" ref="E3669">XLOOKUP($F3669,'GIÁ'!$A:$A,'GIÁ'!$E:$E)</f>
        <v>ĐÔNG</v>
      </c>
      <c r="F3669" s="94">
        <v>8.934717271236E12</v>
      </c>
      <c r="G3669" s="95" t="s">
        <v>1731</v>
      </c>
      <c r="H3669" s="95" t="s">
        <v>224</v>
      </c>
      <c r="I3669" s="96">
        <v>6.0</v>
      </c>
      <c r="J3669" s="96">
        <v>0.0</v>
      </c>
      <c r="K3669" s="98">
        <f t="shared" si="4"/>
        <v>6</v>
      </c>
      <c r="L3669" s="99" t="s">
        <v>7102</v>
      </c>
      <c r="M3669" s="100" t="s">
        <v>7103</v>
      </c>
      <c r="N3669" s="101" t="str">
        <f t="shared" si="139"/>
        <v>PT1590281-T0018934717271236</v>
      </c>
      <c r="O3669" s="128"/>
      <c r="P3669" s="100"/>
      <c r="Q3669" s="103">
        <f t="shared" si="166"/>
        <v>6</v>
      </c>
      <c r="R3669" s="161"/>
      <c r="S3669" s="105"/>
      <c r="T3669" s="106"/>
      <c r="U3669" s="107" t="s">
        <v>6586</v>
      </c>
      <c r="V3669" s="108" t="s">
        <v>756</v>
      </c>
      <c r="W3669" s="109" t="s">
        <v>1908</v>
      </c>
      <c r="X3669" s="110" t="str">
        <f t="shared" si="176"/>
        <v/>
      </c>
      <c r="Y3669" s="110" t="str">
        <f t="shared" si="183"/>
        <v/>
      </c>
      <c r="Z3669" s="109" t="s">
        <v>797</v>
      </c>
      <c r="AA3669" s="109" t="s">
        <v>802</v>
      </c>
      <c r="AB3669" s="106"/>
      <c r="AC3669" s="158"/>
      <c r="AD3669" s="160"/>
      <c r="AE3669" s="127"/>
      <c r="AF3669" s="113"/>
      <c r="AG3669" s="165" t="str">
        <f t="array" ref="AG3669">XLOOKUP(F3669,'CLV2'!A:A,'CLV2'!E:E)</f>
        <v>2.FROZEN FOODS</v>
      </c>
      <c r="AH3669" s="115" t="str">
        <f t="array" ref="AH3669">XLOOKUP(F3669,'CLV2'!A:A,'CLV2'!F:F)</f>
        <v>3.DUMPLINGS</v>
      </c>
      <c r="AI3669" s="115" t="str">
        <f t="shared" si="8"/>
        <v>Pack</v>
      </c>
      <c r="AJ3669" s="116">
        <f t="shared" si="9"/>
        <v>1</v>
      </c>
      <c r="AK3669" s="117" t="str">
        <f t="array" ref="AK3669">XLOOKUP(F3669,'GIÁ'!A:A,'GIÁ'!D:D)</f>
        <v>52399.89</v>
      </c>
      <c r="AL3669" s="118">
        <f t="shared" si="10"/>
        <v>314399.34</v>
      </c>
      <c r="AM3669" s="118">
        <f t="shared" si="11"/>
        <v>0</v>
      </c>
      <c r="AN3669" s="119">
        <f t="shared" si="12"/>
        <v>0</v>
      </c>
      <c r="AO3669" s="118">
        <f t="shared" si="13"/>
        <v>314399.34</v>
      </c>
      <c r="AP3669" s="121">
        <f t="shared" si="14"/>
        <v>0</v>
      </c>
      <c r="AQ3669" s="122"/>
      <c r="AR3669" s="119"/>
    </row>
    <row r="3670" ht="22.5" customHeight="1">
      <c r="A3670" s="89">
        <v>46233.0</v>
      </c>
      <c r="B3670" s="90">
        <v>0.38055555555555554</v>
      </c>
      <c r="C3670" s="91" t="s">
        <v>1396</v>
      </c>
      <c r="D3670" s="129" t="str">
        <f t="array" ref="D3670">XLOOKUP(C3670,'DS ST'!A:A,'DS ST'!B:B)</f>
        <v>NDH</v>
      </c>
      <c r="E3670" s="94" t="str">
        <f t="array" ref="E3670">XLOOKUP($F3670,'GIÁ'!$A:$A,'GIÁ'!$E:$E)</f>
        <v>ĐÔNG</v>
      </c>
      <c r="F3670" s="94">
        <v>8.936220300274E12</v>
      </c>
      <c r="G3670" s="95" t="s">
        <v>2705</v>
      </c>
      <c r="H3670" s="95" t="s">
        <v>224</v>
      </c>
      <c r="I3670" s="96">
        <v>2.0</v>
      </c>
      <c r="J3670" s="96">
        <v>0.0</v>
      </c>
      <c r="K3670" s="98">
        <f t="shared" si="4"/>
        <v>2</v>
      </c>
      <c r="L3670" s="99" t="s">
        <v>7102</v>
      </c>
      <c r="M3670" s="100" t="s">
        <v>7103</v>
      </c>
      <c r="N3670" s="101" t="str">
        <f t="shared" si="139"/>
        <v>PT1590281-T0018936220300274</v>
      </c>
      <c r="O3670" s="128"/>
      <c r="P3670" s="100"/>
      <c r="Q3670" s="103">
        <f t="shared" si="166"/>
        <v>2</v>
      </c>
      <c r="R3670" s="161"/>
      <c r="S3670" s="105"/>
      <c r="T3670" s="106"/>
      <c r="U3670" s="107" t="s">
        <v>6578</v>
      </c>
      <c r="V3670" s="108" t="s">
        <v>756</v>
      </c>
      <c r="W3670" s="109" t="s">
        <v>1908</v>
      </c>
      <c r="X3670" s="110" t="str">
        <f t="shared" si="176"/>
        <v/>
      </c>
      <c r="Y3670" s="110" t="str">
        <f t="shared" si="183"/>
        <v/>
      </c>
      <c r="Z3670" s="109" t="s">
        <v>797</v>
      </c>
      <c r="AA3670" s="109" t="s">
        <v>802</v>
      </c>
      <c r="AB3670" s="106"/>
      <c r="AC3670" s="158"/>
      <c r="AD3670" s="160"/>
      <c r="AE3670" s="127"/>
      <c r="AF3670" s="113"/>
      <c r="AG3670" s="165" t="str">
        <f t="array" ref="AG3670">XLOOKUP(F3670,'CLV2'!A:A,'CLV2'!E:E)</f>
        <v>2.FROZEN FOODS</v>
      </c>
      <c r="AH3670" s="115" t="str">
        <f t="array" ref="AH3670">XLOOKUP(F3670,'CLV2'!A:A,'CLV2'!F:F)</f>
        <v>3.HOTPOT AND FRIED</v>
      </c>
      <c r="AI3670" s="115" t="str">
        <f t="shared" si="8"/>
        <v>Pack</v>
      </c>
      <c r="AJ3670" s="116">
        <f t="shared" si="9"/>
        <v>1</v>
      </c>
      <c r="AK3670" s="117" t="str">
        <f t="array" ref="AK3670">XLOOKUP(F3670,'GIÁ'!A:A,'GIÁ'!D:D)</f>
        <v>40500.00</v>
      </c>
      <c r="AL3670" s="118">
        <f t="shared" si="10"/>
        <v>81000</v>
      </c>
      <c r="AM3670" s="118">
        <f t="shared" si="11"/>
        <v>0</v>
      </c>
      <c r="AN3670" s="119">
        <f t="shared" si="12"/>
        <v>0</v>
      </c>
      <c r="AO3670" s="118">
        <f t="shared" si="13"/>
        <v>81000</v>
      </c>
      <c r="AP3670" s="121">
        <f t="shared" si="14"/>
        <v>0</v>
      </c>
      <c r="AQ3670" s="122"/>
      <c r="AR3670" s="119"/>
    </row>
    <row r="3671" ht="22.5" customHeight="1">
      <c r="A3671" s="89">
        <v>46233.0</v>
      </c>
      <c r="B3671" s="90">
        <v>0.38055555555555554</v>
      </c>
      <c r="C3671" s="91" t="s">
        <v>1396</v>
      </c>
      <c r="D3671" s="129" t="str">
        <f t="array" ref="D3671">XLOOKUP(C3671,'DS ST'!A:A,'DS ST'!B:B)</f>
        <v>NDH</v>
      </c>
      <c r="E3671" s="94" t="str">
        <f t="array" ref="E3671">XLOOKUP($F3671,'GIÁ'!$A:$A,'GIÁ'!$E:$E)</f>
        <v>ĐÔNG</v>
      </c>
      <c r="F3671" s="94">
        <v>8.936077110262E12</v>
      </c>
      <c r="G3671" s="95" t="s">
        <v>2339</v>
      </c>
      <c r="H3671" s="95" t="s">
        <v>224</v>
      </c>
      <c r="I3671" s="96">
        <v>4.0</v>
      </c>
      <c r="J3671" s="96">
        <v>0.0</v>
      </c>
      <c r="K3671" s="98">
        <f t="shared" si="4"/>
        <v>4</v>
      </c>
      <c r="L3671" s="99" t="s">
        <v>7102</v>
      </c>
      <c r="M3671" s="100" t="s">
        <v>7103</v>
      </c>
      <c r="N3671" s="101" t="str">
        <f t="shared" si="139"/>
        <v>PT1590281-T0018936077110262</v>
      </c>
      <c r="O3671" s="128"/>
      <c r="P3671" s="100"/>
      <c r="Q3671" s="103">
        <f t="shared" si="166"/>
        <v>4</v>
      </c>
      <c r="R3671" s="161"/>
      <c r="S3671" s="105"/>
      <c r="T3671" s="106"/>
      <c r="U3671" s="107" t="s">
        <v>6579</v>
      </c>
      <c r="V3671" s="108" t="s">
        <v>756</v>
      </c>
      <c r="W3671" s="109" t="s">
        <v>1908</v>
      </c>
      <c r="X3671" s="110" t="str">
        <f t="shared" si="176"/>
        <v/>
      </c>
      <c r="Y3671" s="110" t="str">
        <f t="shared" si="183"/>
        <v/>
      </c>
      <c r="Z3671" s="109" t="s">
        <v>797</v>
      </c>
      <c r="AA3671" s="109" t="s">
        <v>802</v>
      </c>
      <c r="AB3671" s="106"/>
      <c r="AC3671" s="158"/>
      <c r="AD3671" s="160"/>
      <c r="AE3671" s="127"/>
      <c r="AF3671" s="113"/>
      <c r="AG3671" s="165" t="str">
        <f t="array" ref="AG3671">XLOOKUP(F3671,'CLV2'!A:A,'CLV2'!E:E)</f>
        <v>2.FROZEN FOODS</v>
      </c>
      <c r="AH3671" s="115" t="str">
        <f t="array" ref="AH3671">XLOOKUP(F3671,'CLV2'!A:A,'CLV2'!F:F)</f>
        <v>3.DUMPLINGS</v>
      </c>
      <c r="AI3671" s="115" t="str">
        <f t="shared" si="8"/>
        <v>Pack</v>
      </c>
      <c r="AJ3671" s="116">
        <f t="shared" si="9"/>
        <v>1</v>
      </c>
      <c r="AK3671" s="117" t="str">
        <f t="array" ref="AK3671">XLOOKUP(F3671,'GIÁ'!A:A,'GIÁ'!D:D)</f>
        <v>34476.05</v>
      </c>
      <c r="AL3671" s="118">
        <f t="shared" si="10"/>
        <v>137904.2</v>
      </c>
      <c r="AM3671" s="118">
        <f t="shared" si="11"/>
        <v>0</v>
      </c>
      <c r="AN3671" s="119">
        <f t="shared" si="12"/>
        <v>0</v>
      </c>
      <c r="AO3671" s="118">
        <f t="shared" si="13"/>
        <v>137904.2</v>
      </c>
      <c r="AP3671" s="121">
        <f t="shared" si="14"/>
        <v>0</v>
      </c>
      <c r="AQ3671" s="122"/>
      <c r="AR3671" s="119"/>
    </row>
    <row r="3672" ht="22.5" customHeight="1">
      <c r="A3672" s="89">
        <v>46233.0</v>
      </c>
      <c r="B3672" s="90">
        <v>0.38055555555555554</v>
      </c>
      <c r="C3672" s="91" t="s">
        <v>1396</v>
      </c>
      <c r="D3672" s="129" t="str">
        <f t="array" ref="D3672">XLOOKUP(C3672,'DS ST'!A:A,'DS ST'!B:B)</f>
        <v>NDH</v>
      </c>
      <c r="E3672" s="94" t="str">
        <f t="array" ref="E3672">XLOOKUP($F3672,'GIÁ'!$A:$A,'GIÁ'!$E:$E)</f>
        <v>ĐÔNG</v>
      </c>
      <c r="F3672" s="94">
        <v>8.938562334023E12</v>
      </c>
      <c r="G3672" s="95" t="s">
        <v>3181</v>
      </c>
      <c r="H3672" s="95" t="s">
        <v>57</v>
      </c>
      <c r="I3672" s="96">
        <v>6.0</v>
      </c>
      <c r="J3672" s="96">
        <v>0.0</v>
      </c>
      <c r="K3672" s="98">
        <f t="shared" si="4"/>
        <v>6</v>
      </c>
      <c r="L3672" s="99" t="s">
        <v>7102</v>
      </c>
      <c r="M3672" s="100" t="s">
        <v>7103</v>
      </c>
      <c r="N3672" s="101" t="str">
        <f t="shared" si="139"/>
        <v>PT1590281-T0018938562334023</v>
      </c>
      <c r="O3672" s="128"/>
      <c r="P3672" s="100"/>
      <c r="Q3672" s="103">
        <f t="shared" si="166"/>
        <v>6</v>
      </c>
      <c r="R3672" s="161"/>
      <c r="S3672" s="105"/>
      <c r="T3672" s="106"/>
      <c r="U3672" s="107" t="s">
        <v>6555</v>
      </c>
      <c r="V3672" s="108" t="s">
        <v>756</v>
      </c>
      <c r="W3672" s="109" t="s">
        <v>1908</v>
      </c>
      <c r="X3672" s="110" t="str">
        <f t="shared" si="176"/>
        <v/>
      </c>
      <c r="Y3672" s="110" t="str">
        <f t="shared" si="183"/>
        <v/>
      </c>
      <c r="Z3672" s="109" t="s">
        <v>797</v>
      </c>
      <c r="AA3672" s="109" t="s">
        <v>802</v>
      </c>
      <c r="AB3672" s="106"/>
      <c r="AC3672" s="158"/>
      <c r="AD3672" s="160"/>
      <c r="AE3672" s="127"/>
      <c r="AF3672" s="113"/>
      <c r="AG3672" s="165" t="str">
        <f t="array" ref="AG3672">XLOOKUP(F3672,'CLV2'!A:A,'CLV2'!E:E)</f>
        <v>2.FROZEN FOODS</v>
      </c>
      <c r="AH3672" s="115" t="str">
        <f t="array" ref="AH3672">XLOOKUP(F3672,'CLV2'!A:A,'CLV2'!F:F)</f>
        <v>3.PIZZA - READY MEALS</v>
      </c>
      <c r="AI3672" s="115" t="str">
        <f t="shared" si="8"/>
        <v>Pack</v>
      </c>
      <c r="AJ3672" s="116">
        <f t="shared" si="9"/>
        <v>1</v>
      </c>
      <c r="AK3672" s="117" t="str">
        <f t="array" ref="AK3672">XLOOKUP(F3672,'GIÁ'!A:A,'GIÁ'!D:D)</f>
        <v>43635.50</v>
      </c>
      <c r="AL3672" s="118">
        <f t="shared" si="10"/>
        <v>261813</v>
      </c>
      <c r="AM3672" s="118">
        <f t="shared" si="11"/>
        <v>0</v>
      </c>
      <c r="AN3672" s="119">
        <f t="shared" si="12"/>
        <v>0</v>
      </c>
      <c r="AO3672" s="118">
        <f t="shared" si="13"/>
        <v>261813</v>
      </c>
      <c r="AP3672" s="121">
        <f t="shared" si="14"/>
        <v>0</v>
      </c>
      <c r="AQ3672" s="122"/>
      <c r="AR3672" s="119"/>
    </row>
    <row r="3673" ht="22.5" customHeight="1">
      <c r="A3673" s="89">
        <v>46233.0</v>
      </c>
      <c r="B3673" s="90">
        <v>0.38055555555555554</v>
      </c>
      <c r="C3673" s="91" t="s">
        <v>1396</v>
      </c>
      <c r="D3673" s="129" t="str">
        <f t="array" ref="D3673">XLOOKUP(C3673,'DS ST'!A:A,'DS ST'!B:B)</f>
        <v>NDH</v>
      </c>
      <c r="E3673" s="94" t="str">
        <f t="array" ref="E3673">XLOOKUP($F3673,'GIÁ'!$A:$A,'GIÁ'!$E:$E)</f>
        <v>ĐÔNG</v>
      </c>
      <c r="F3673" s="94">
        <v>8.93623909005E12</v>
      </c>
      <c r="G3673" s="95" t="s">
        <v>2717</v>
      </c>
      <c r="H3673" s="95" t="s">
        <v>75</v>
      </c>
      <c r="I3673" s="96">
        <v>6.0</v>
      </c>
      <c r="J3673" s="96">
        <v>0.0</v>
      </c>
      <c r="K3673" s="98">
        <f t="shared" si="4"/>
        <v>6</v>
      </c>
      <c r="L3673" s="99" t="s">
        <v>7102</v>
      </c>
      <c r="M3673" s="100" t="s">
        <v>7103</v>
      </c>
      <c r="N3673" s="101" t="str">
        <f t="shared" si="139"/>
        <v>PT1590281-T0018936239090050</v>
      </c>
      <c r="O3673" s="128"/>
      <c r="P3673" s="100"/>
      <c r="Q3673" s="103">
        <f t="shared" si="166"/>
        <v>6</v>
      </c>
      <c r="R3673" s="161"/>
      <c r="S3673" s="105"/>
      <c r="T3673" s="106"/>
      <c r="U3673" s="107" t="s">
        <v>6538</v>
      </c>
      <c r="V3673" s="108" t="s">
        <v>756</v>
      </c>
      <c r="W3673" s="109" t="s">
        <v>1908</v>
      </c>
      <c r="X3673" s="110" t="str">
        <f t="shared" si="176"/>
        <v/>
      </c>
      <c r="Y3673" s="110" t="str">
        <f t="shared" si="183"/>
        <v/>
      </c>
      <c r="Z3673" s="109" t="s">
        <v>797</v>
      </c>
      <c r="AA3673" s="109" t="s">
        <v>802</v>
      </c>
      <c r="AB3673" s="106"/>
      <c r="AC3673" s="158"/>
      <c r="AD3673" s="160"/>
      <c r="AE3673" s="127"/>
      <c r="AF3673" s="113"/>
      <c r="AG3673" s="165" t="str">
        <f t="array" ref="AG3673">XLOOKUP(F3673,'CLV2'!A:A,'CLV2'!E:E)</f>
        <v>2.MEAT</v>
      </c>
      <c r="AH3673" s="115" t="str">
        <f t="array" ref="AH3673">XLOOKUP(F3673,'CLV2'!A:A,'CLV2'!F:F)</f>
        <v>3.FROZEN MEAT</v>
      </c>
      <c r="AI3673" s="115" t="str">
        <f t="shared" si="8"/>
        <v>Pack</v>
      </c>
      <c r="AJ3673" s="116">
        <f t="shared" si="9"/>
        <v>1</v>
      </c>
      <c r="AK3673" s="117" t="str">
        <f t="array" ref="AK3673">XLOOKUP(F3673,'GIÁ'!A:A,'GIÁ'!D:D)</f>
        <v>118354.38</v>
      </c>
      <c r="AL3673" s="118">
        <f t="shared" si="10"/>
        <v>710126.28</v>
      </c>
      <c r="AM3673" s="118">
        <f t="shared" si="11"/>
        <v>0</v>
      </c>
      <c r="AN3673" s="119">
        <f t="shared" si="12"/>
        <v>0</v>
      </c>
      <c r="AO3673" s="118">
        <f t="shared" si="13"/>
        <v>710126.28</v>
      </c>
      <c r="AP3673" s="121">
        <f t="shared" si="14"/>
        <v>0</v>
      </c>
      <c r="AQ3673" s="122"/>
      <c r="AR3673" s="119"/>
    </row>
    <row r="3674" ht="22.5" customHeight="1">
      <c r="A3674" s="89">
        <v>46233.0</v>
      </c>
      <c r="B3674" s="90">
        <v>0.38055555555555554</v>
      </c>
      <c r="C3674" s="91" t="s">
        <v>1396</v>
      </c>
      <c r="D3674" s="129" t="str">
        <f t="array" ref="D3674">XLOOKUP(C3674,'DS ST'!A:A,'DS ST'!B:B)</f>
        <v>NDH</v>
      </c>
      <c r="E3674" s="94" t="str">
        <f t="array" ref="E3674">XLOOKUP($F3674,'GIÁ'!$A:$A,'GIÁ'!$E:$E)</f>
        <v>ĐÔNG</v>
      </c>
      <c r="F3674" s="94">
        <v>8.936190860716E12</v>
      </c>
      <c r="G3674" s="95" t="s">
        <v>2610</v>
      </c>
      <c r="H3674" s="95" t="s">
        <v>93</v>
      </c>
      <c r="I3674" s="96">
        <v>8.0</v>
      </c>
      <c r="J3674" s="96">
        <v>0.0</v>
      </c>
      <c r="K3674" s="98">
        <f t="shared" si="4"/>
        <v>8</v>
      </c>
      <c r="L3674" s="99" t="s">
        <v>7102</v>
      </c>
      <c r="M3674" s="100" t="s">
        <v>7103</v>
      </c>
      <c r="N3674" s="101" t="str">
        <f t="shared" si="139"/>
        <v>PT1590281-T0018936190860716</v>
      </c>
      <c r="O3674" s="128"/>
      <c r="P3674" s="100"/>
      <c r="Q3674" s="103">
        <f t="shared" si="166"/>
        <v>8</v>
      </c>
      <c r="R3674" s="161"/>
      <c r="S3674" s="105"/>
      <c r="T3674" s="106"/>
      <c r="U3674" s="107" t="s">
        <v>6539</v>
      </c>
      <c r="V3674" s="108" t="s">
        <v>756</v>
      </c>
      <c r="W3674" s="109" t="s">
        <v>1908</v>
      </c>
      <c r="X3674" s="110" t="str">
        <f t="shared" si="176"/>
        <v/>
      </c>
      <c r="Y3674" s="110" t="str">
        <f t="shared" si="183"/>
        <v/>
      </c>
      <c r="Z3674" s="109" t="s">
        <v>797</v>
      </c>
      <c r="AA3674" s="109" t="s">
        <v>802</v>
      </c>
      <c r="AB3674" s="106"/>
      <c r="AC3674" s="158"/>
      <c r="AD3674" s="160"/>
      <c r="AE3674" s="127"/>
      <c r="AF3674" s="113"/>
      <c r="AG3674" s="165" t="str">
        <f t="array" ref="AG3674">XLOOKUP(F3674,'CLV2'!A:A,'CLV2'!E:E)</f>
        <v>2.MEAT</v>
      </c>
      <c r="AH3674" s="115" t="str">
        <f t="array" ref="AH3674">XLOOKUP(F3674,'CLV2'!A:A,'CLV2'!F:F)</f>
        <v>3.FROZEN MEAT</v>
      </c>
      <c r="AI3674" s="115" t="str">
        <f t="shared" si="8"/>
        <v>Pack</v>
      </c>
      <c r="AJ3674" s="116">
        <f t="shared" si="9"/>
        <v>1</v>
      </c>
      <c r="AK3674" s="117" t="str">
        <f t="array" ref="AK3674">XLOOKUP(F3674,'GIÁ'!A:A,'GIÁ'!D:D)</f>
        <v>49176.27</v>
      </c>
      <c r="AL3674" s="118">
        <f t="shared" si="10"/>
        <v>393410.16</v>
      </c>
      <c r="AM3674" s="118">
        <f t="shared" si="11"/>
        <v>0</v>
      </c>
      <c r="AN3674" s="119">
        <f t="shared" si="12"/>
        <v>0</v>
      </c>
      <c r="AO3674" s="118">
        <f t="shared" si="13"/>
        <v>393410.16</v>
      </c>
      <c r="AP3674" s="121">
        <f t="shared" si="14"/>
        <v>0</v>
      </c>
      <c r="AQ3674" s="122"/>
      <c r="AR3674" s="119"/>
    </row>
    <row r="3675" ht="22.5" customHeight="1">
      <c r="A3675" s="89">
        <v>46233.0</v>
      </c>
      <c r="B3675" s="90">
        <v>0.38055555555555554</v>
      </c>
      <c r="C3675" s="91" t="s">
        <v>1396</v>
      </c>
      <c r="D3675" s="129" t="str">
        <f t="array" ref="D3675">XLOOKUP(C3675,'DS ST'!A:A,'DS ST'!B:B)</f>
        <v>NDH</v>
      </c>
      <c r="E3675" s="94" t="str">
        <f t="array" ref="E3675">XLOOKUP($F3675,'GIÁ'!$A:$A,'GIÁ'!$E:$E)</f>
        <v>ĐÔNG</v>
      </c>
      <c r="F3675" s="94">
        <v>8.936239090036E12</v>
      </c>
      <c r="G3675" s="95" t="s">
        <v>2713</v>
      </c>
      <c r="H3675" s="95" t="s">
        <v>75</v>
      </c>
      <c r="I3675" s="96">
        <v>4.0</v>
      </c>
      <c r="J3675" s="96">
        <v>0.0</v>
      </c>
      <c r="K3675" s="98">
        <f t="shared" si="4"/>
        <v>4</v>
      </c>
      <c r="L3675" s="99" t="s">
        <v>7102</v>
      </c>
      <c r="M3675" s="100" t="s">
        <v>7103</v>
      </c>
      <c r="N3675" s="101" t="str">
        <f t="shared" si="139"/>
        <v>PT1590281-T0018936239090036</v>
      </c>
      <c r="O3675" s="128"/>
      <c r="P3675" s="100"/>
      <c r="Q3675" s="103">
        <f t="shared" si="166"/>
        <v>4</v>
      </c>
      <c r="R3675" s="161"/>
      <c r="S3675" s="105"/>
      <c r="T3675" s="106"/>
      <c r="U3675" s="107" t="s">
        <v>6539</v>
      </c>
      <c r="V3675" s="108" t="s">
        <v>756</v>
      </c>
      <c r="W3675" s="109" t="s">
        <v>1908</v>
      </c>
      <c r="X3675" s="110" t="str">
        <f t="shared" si="176"/>
        <v/>
      </c>
      <c r="Y3675" s="110" t="str">
        <f t="shared" si="183"/>
        <v/>
      </c>
      <c r="Z3675" s="109" t="s">
        <v>797</v>
      </c>
      <c r="AA3675" s="109" t="s">
        <v>802</v>
      </c>
      <c r="AB3675" s="106"/>
      <c r="AC3675" s="158"/>
      <c r="AD3675" s="160"/>
      <c r="AE3675" s="127"/>
      <c r="AF3675" s="113"/>
      <c r="AG3675" s="165" t="str">
        <f t="array" ref="AG3675">XLOOKUP(F3675,'CLV2'!A:A,'CLV2'!E:E)</f>
        <v>2.MEAT</v>
      </c>
      <c r="AH3675" s="115" t="str">
        <f t="array" ref="AH3675">XLOOKUP(F3675,'CLV2'!A:A,'CLV2'!F:F)</f>
        <v>3.FROZEN MEAT</v>
      </c>
      <c r="AI3675" s="115" t="str">
        <f t="shared" si="8"/>
        <v>Pack</v>
      </c>
      <c r="AJ3675" s="116">
        <f t="shared" si="9"/>
        <v>1</v>
      </c>
      <c r="AK3675" s="117" t="str">
        <f t="array" ref="AK3675">XLOOKUP(F3675,'GIÁ'!A:A,'GIÁ'!D:D)</f>
        <v>47814.16</v>
      </c>
      <c r="AL3675" s="118">
        <f t="shared" si="10"/>
        <v>191256.64</v>
      </c>
      <c r="AM3675" s="118">
        <f t="shared" si="11"/>
        <v>0</v>
      </c>
      <c r="AN3675" s="119">
        <f t="shared" si="12"/>
        <v>0</v>
      </c>
      <c r="AO3675" s="118">
        <f t="shared" si="13"/>
        <v>191256.64</v>
      </c>
      <c r="AP3675" s="121">
        <f t="shared" si="14"/>
        <v>0</v>
      </c>
      <c r="AQ3675" s="122"/>
      <c r="AR3675" s="119"/>
    </row>
    <row r="3676" ht="22.5" customHeight="1">
      <c r="A3676" s="89">
        <v>46233.0</v>
      </c>
      <c r="B3676" s="90">
        <v>0.38055555555555554</v>
      </c>
      <c r="C3676" s="91" t="s">
        <v>1396</v>
      </c>
      <c r="D3676" s="129" t="str">
        <f t="array" ref="D3676">XLOOKUP(C3676,'DS ST'!A:A,'DS ST'!B:B)</f>
        <v>NDH</v>
      </c>
      <c r="E3676" s="94" t="str">
        <f t="array" ref="E3676">XLOOKUP($F3676,'GIÁ'!$A:$A,'GIÁ'!$E:$E)</f>
        <v>ĐÔNG</v>
      </c>
      <c r="F3676" s="94">
        <v>8.936187610089E12</v>
      </c>
      <c r="G3676" s="95" t="s">
        <v>2590</v>
      </c>
      <c r="H3676" s="95" t="s">
        <v>224</v>
      </c>
      <c r="I3676" s="96">
        <v>4.0</v>
      </c>
      <c r="J3676" s="96">
        <v>0.0</v>
      </c>
      <c r="K3676" s="98">
        <f t="shared" si="4"/>
        <v>4</v>
      </c>
      <c r="L3676" s="99" t="s">
        <v>7102</v>
      </c>
      <c r="M3676" s="100" t="s">
        <v>7103</v>
      </c>
      <c r="N3676" s="101" t="str">
        <f t="shared" si="139"/>
        <v>PT1590281-T0018936187610089</v>
      </c>
      <c r="O3676" s="128"/>
      <c r="P3676" s="100"/>
      <c r="Q3676" s="103">
        <f t="shared" si="166"/>
        <v>4</v>
      </c>
      <c r="R3676" s="161"/>
      <c r="S3676" s="105"/>
      <c r="T3676" s="106"/>
      <c r="U3676" s="107" t="s">
        <v>6532</v>
      </c>
      <c r="V3676" s="108" t="s">
        <v>756</v>
      </c>
      <c r="W3676" s="109" t="s">
        <v>1908</v>
      </c>
      <c r="X3676" s="110" t="str">
        <f t="shared" si="176"/>
        <v/>
      </c>
      <c r="Y3676" s="110" t="str">
        <f t="shared" si="183"/>
        <v/>
      </c>
      <c r="Z3676" s="109" t="s">
        <v>797</v>
      </c>
      <c r="AA3676" s="109" t="s">
        <v>802</v>
      </c>
      <c r="AB3676" s="106"/>
      <c r="AC3676" s="158"/>
      <c r="AD3676" s="160"/>
      <c r="AE3676" s="127"/>
      <c r="AF3676" s="113"/>
      <c r="AG3676" s="165" t="str">
        <f t="array" ref="AG3676">XLOOKUP(F3676,'CLV2'!A:A,'CLV2'!E:E)</f>
        <v>2.FISH AND SEAFOOD</v>
      </c>
      <c r="AH3676" s="115" t="str">
        <f t="array" ref="AH3676">XLOOKUP(F3676,'CLV2'!A:A,'CLV2'!F:F)</f>
        <v>3.FROZEN FISH AND SEAFOOD</v>
      </c>
      <c r="AI3676" s="115" t="str">
        <f t="shared" si="8"/>
        <v>Pack</v>
      </c>
      <c r="AJ3676" s="116">
        <f t="shared" si="9"/>
        <v>1</v>
      </c>
      <c r="AK3676" s="117" t="str">
        <f t="array" ref="AK3676">XLOOKUP(F3676,'GIÁ'!A:A,'GIÁ'!D:D)</f>
        <v>73948.55</v>
      </c>
      <c r="AL3676" s="118">
        <f t="shared" si="10"/>
        <v>295794.2</v>
      </c>
      <c r="AM3676" s="118">
        <f t="shared" si="11"/>
        <v>0</v>
      </c>
      <c r="AN3676" s="119">
        <f t="shared" si="12"/>
        <v>0</v>
      </c>
      <c r="AO3676" s="118">
        <f t="shared" si="13"/>
        <v>295794.2</v>
      </c>
      <c r="AP3676" s="121">
        <f t="shared" si="14"/>
        <v>0</v>
      </c>
      <c r="AQ3676" s="122"/>
      <c r="AR3676" s="119"/>
    </row>
    <row r="3677" ht="22.5" customHeight="1">
      <c r="A3677" s="89">
        <v>46233.0</v>
      </c>
      <c r="B3677" s="90">
        <v>0.38055555555555554</v>
      </c>
      <c r="C3677" s="91" t="s">
        <v>1396</v>
      </c>
      <c r="D3677" s="129" t="str">
        <f t="array" ref="D3677">XLOOKUP(C3677,'DS ST'!A:A,'DS ST'!B:B)</f>
        <v>NDH</v>
      </c>
      <c r="E3677" s="94" t="str">
        <f t="array" ref="E3677">XLOOKUP($F3677,'GIÁ'!$A:$A,'GIÁ'!$E:$E)</f>
        <v>ĐÔNG</v>
      </c>
      <c r="F3677" s="94">
        <v>8.938535604597E12</v>
      </c>
      <c r="G3677" s="95" t="s">
        <v>3063</v>
      </c>
      <c r="H3677" s="95" t="s">
        <v>93</v>
      </c>
      <c r="I3677" s="96">
        <v>2.0</v>
      </c>
      <c r="J3677" s="96">
        <v>0.0</v>
      </c>
      <c r="K3677" s="98">
        <f t="shared" si="4"/>
        <v>2</v>
      </c>
      <c r="L3677" s="99" t="s">
        <v>7102</v>
      </c>
      <c r="M3677" s="100" t="s">
        <v>7103</v>
      </c>
      <c r="N3677" s="101" t="str">
        <f t="shared" si="139"/>
        <v>PT1590281-T0018938535604597</v>
      </c>
      <c r="O3677" s="128"/>
      <c r="P3677" s="100"/>
      <c r="Q3677" s="103">
        <f t="shared" si="166"/>
        <v>2</v>
      </c>
      <c r="R3677" s="161"/>
      <c r="S3677" s="105"/>
      <c r="T3677" s="106"/>
      <c r="U3677" s="107" t="s">
        <v>6542</v>
      </c>
      <c r="V3677" s="108" t="s">
        <v>756</v>
      </c>
      <c r="W3677" s="109" t="s">
        <v>1908</v>
      </c>
      <c r="X3677" s="110" t="str">
        <f t="shared" si="176"/>
        <v/>
      </c>
      <c r="Y3677" s="110" t="str">
        <f t="shared" si="183"/>
        <v/>
      </c>
      <c r="Z3677" s="109" t="s">
        <v>797</v>
      </c>
      <c r="AA3677" s="109" t="s">
        <v>802</v>
      </c>
      <c r="AB3677" s="106"/>
      <c r="AC3677" s="158"/>
      <c r="AD3677" s="160"/>
      <c r="AE3677" s="127"/>
      <c r="AF3677" s="113"/>
      <c r="AG3677" s="165" t="str">
        <f t="array" ref="AG3677">XLOOKUP(F3677,'CLV2'!A:A,'CLV2'!E:E)</f>
        <v>2.FISH AND SEAFOOD</v>
      </c>
      <c r="AH3677" s="115" t="str">
        <f t="array" ref="AH3677">XLOOKUP(F3677,'CLV2'!A:A,'CLV2'!F:F)</f>
        <v>3.FROZEN FISH AND SEAFOOD</v>
      </c>
      <c r="AI3677" s="115" t="str">
        <f t="shared" si="8"/>
        <v>Pack</v>
      </c>
      <c r="AJ3677" s="116">
        <f t="shared" si="9"/>
        <v>1</v>
      </c>
      <c r="AK3677" s="117" t="str">
        <f t="array" ref="AK3677">XLOOKUP(F3677,'GIÁ'!A:A,'GIÁ'!D:D)</f>
        <v>54841.46</v>
      </c>
      <c r="AL3677" s="118">
        <f t="shared" si="10"/>
        <v>109682.92</v>
      </c>
      <c r="AM3677" s="118">
        <f t="shared" si="11"/>
        <v>0</v>
      </c>
      <c r="AN3677" s="119">
        <f t="shared" si="12"/>
        <v>0</v>
      </c>
      <c r="AO3677" s="118">
        <f t="shared" si="13"/>
        <v>109682.92</v>
      </c>
      <c r="AP3677" s="121">
        <f t="shared" si="14"/>
        <v>0</v>
      </c>
      <c r="AQ3677" s="122"/>
      <c r="AR3677" s="119"/>
    </row>
    <row r="3678" ht="22.5" customHeight="1">
      <c r="A3678" s="89">
        <v>46233.0</v>
      </c>
      <c r="B3678" s="90">
        <v>0.38055555555555554</v>
      </c>
      <c r="C3678" s="91" t="s">
        <v>1396</v>
      </c>
      <c r="D3678" s="129" t="str">
        <f t="array" ref="D3678">XLOOKUP(C3678,'DS ST'!A:A,'DS ST'!B:B)</f>
        <v>NDH</v>
      </c>
      <c r="E3678" s="94" t="str">
        <f t="array" ref="E3678">XLOOKUP($F3678,'GIÁ'!$A:$A,'GIÁ'!$E:$E)</f>
        <v>ĐÔNG</v>
      </c>
      <c r="F3678" s="94">
        <v>8.936187610423E12</v>
      </c>
      <c r="G3678" s="95" t="s">
        <v>2596</v>
      </c>
      <c r="H3678" s="95" t="s">
        <v>224</v>
      </c>
      <c r="I3678" s="96">
        <v>4.0</v>
      </c>
      <c r="J3678" s="96">
        <v>0.0</v>
      </c>
      <c r="K3678" s="98">
        <f t="shared" si="4"/>
        <v>4</v>
      </c>
      <c r="L3678" s="99" t="s">
        <v>7102</v>
      </c>
      <c r="M3678" s="100" t="s">
        <v>7103</v>
      </c>
      <c r="N3678" s="101" t="str">
        <f t="shared" si="139"/>
        <v>PT1590281-T0018936187610423</v>
      </c>
      <c r="O3678" s="128"/>
      <c r="P3678" s="100"/>
      <c r="Q3678" s="103">
        <f t="shared" si="166"/>
        <v>4</v>
      </c>
      <c r="R3678" s="161"/>
      <c r="S3678" s="105"/>
      <c r="T3678" s="106"/>
      <c r="U3678" s="107" t="s">
        <v>6569</v>
      </c>
      <c r="V3678" s="108" t="s">
        <v>756</v>
      </c>
      <c r="W3678" s="109" t="s">
        <v>1908</v>
      </c>
      <c r="X3678" s="110" t="str">
        <f t="shared" si="176"/>
        <v/>
      </c>
      <c r="Y3678" s="110" t="str">
        <f t="shared" si="183"/>
        <v/>
      </c>
      <c r="Z3678" s="109" t="s">
        <v>797</v>
      </c>
      <c r="AA3678" s="109" t="s">
        <v>802</v>
      </c>
      <c r="AB3678" s="106"/>
      <c r="AC3678" s="158"/>
      <c r="AD3678" s="160"/>
      <c r="AE3678" s="127"/>
      <c r="AF3678" s="113"/>
      <c r="AG3678" s="165" t="str">
        <f t="array" ref="AG3678">XLOOKUP(F3678,'CLV2'!A:A,'CLV2'!E:E)</f>
        <v>2.FISH AND SEAFOOD</v>
      </c>
      <c r="AH3678" s="115" t="str">
        <f t="array" ref="AH3678">XLOOKUP(F3678,'CLV2'!A:A,'CLV2'!F:F)</f>
        <v>3.FROZEN FISH AND SEAFOOD</v>
      </c>
      <c r="AI3678" s="115" t="str">
        <f t="shared" si="8"/>
        <v>Pack</v>
      </c>
      <c r="AJ3678" s="116">
        <f t="shared" si="9"/>
        <v>1</v>
      </c>
      <c r="AK3678" s="117" t="str">
        <f t="array" ref="AK3678">XLOOKUP(F3678,'GIÁ'!A:A,'GIÁ'!D:D)</f>
        <v>241040.00</v>
      </c>
      <c r="AL3678" s="118">
        <f t="shared" si="10"/>
        <v>964160</v>
      </c>
      <c r="AM3678" s="118">
        <f t="shared" si="11"/>
        <v>0</v>
      </c>
      <c r="AN3678" s="119">
        <f t="shared" si="12"/>
        <v>0</v>
      </c>
      <c r="AO3678" s="118">
        <f t="shared" si="13"/>
        <v>964160</v>
      </c>
      <c r="AP3678" s="121">
        <f t="shared" si="14"/>
        <v>0</v>
      </c>
      <c r="AQ3678" s="122"/>
      <c r="AR3678" s="119"/>
    </row>
    <row r="3679" ht="22.5" customHeight="1">
      <c r="A3679" s="89">
        <v>46233.0</v>
      </c>
      <c r="B3679" s="90">
        <v>0.38055555555555554</v>
      </c>
      <c r="C3679" s="91" t="s">
        <v>1396</v>
      </c>
      <c r="D3679" s="129" t="str">
        <f t="array" ref="D3679">XLOOKUP(C3679,'DS ST'!A:A,'DS ST'!B:B)</f>
        <v>NDH</v>
      </c>
      <c r="E3679" s="94" t="str">
        <f t="array" ref="E3679">XLOOKUP($F3679,'GIÁ'!$A:$A,'GIÁ'!$E:$E)</f>
        <v>ĐÔNG</v>
      </c>
      <c r="F3679" s="94">
        <v>8.938521793335E12</v>
      </c>
      <c r="G3679" s="95" t="s">
        <v>3362</v>
      </c>
      <c r="H3679" s="95" t="s">
        <v>224</v>
      </c>
      <c r="I3679" s="96">
        <v>4.0</v>
      </c>
      <c r="J3679" s="96">
        <v>0.0</v>
      </c>
      <c r="K3679" s="98">
        <f t="shared" si="4"/>
        <v>4</v>
      </c>
      <c r="L3679" s="99" t="s">
        <v>7102</v>
      </c>
      <c r="M3679" s="100" t="s">
        <v>7103</v>
      </c>
      <c r="N3679" s="101" t="str">
        <f t="shared" si="139"/>
        <v>PT1590281-T0018938521793335</v>
      </c>
      <c r="O3679" s="128"/>
      <c r="P3679" s="100"/>
      <c r="Q3679" s="103">
        <f t="shared" si="166"/>
        <v>4</v>
      </c>
      <c r="R3679" s="161"/>
      <c r="S3679" s="105"/>
      <c r="T3679" s="106"/>
      <c r="U3679" s="107" t="s">
        <v>6570</v>
      </c>
      <c r="V3679" s="108" t="s">
        <v>756</v>
      </c>
      <c r="W3679" s="109" t="s">
        <v>1908</v>
      </c>
      <c r="X3679" s="110" t="str">
        <f t="shared" si="176"/>
        <v/>
      </c>
      <c r="Y3679" s="110" t="str">
        <f t="shared" si="183"/>
        <v/>
      </c>
      <c r="Z3679" s="109" t="s">
        <v>797</v>
      </c>
      <c r="AA3679" s="109" t="s">
        <v>802</v>
      </c>
      <c r="AB3679" s="106"/>
      <c r="AC3679" s="158"/>
      <c r="AD3679" s="160"/>
      <c r="AE3679" s="127"/>
      <c r="AF3679" s="113"/>
      <c r="AG3679" s="165" t="str">
        <f t="array" ref="AG3679">XLOOKUP(F3679,'CLV2'!A:A,'CLV2'!E:E)</f>
        <v>#N/A</v>
      </c>
      <c r="AH3679" s="115" t="str">
        <f t="array" ref="AH3679">XLOOKUP(F3679,'CLV2'!A:A,'CLV2'!F:F)</f>
        <v>#N/A</v>
      </c>
      <c r="AI3679" s="115" t="str">
        <f t="shared" si="8"/>
        <v>Pack</v>
      </c>
      <c r="AJ3679" s="116">
        <f t="shared" si="9"/>
        <v>1</v>
      </c>
      <c r="AK3679" s="117">
        <f t="array" ref="AK3679">XLOOKUP(F3679,'GIÁ'!A:A,'GIÁ'!D:D)</f>
        <v>133000</v>
      </c>
      <c r="AL3679" s="118">
        <f t="shared" si="10"/>
        <v>532000</v>
      </c>
      <c r="AM3679" s="118">
        <f t="shared" si="11"/>
        <v>0</v>
      </c>
      <c r="AN3679" s="119">
        <f t="shared" si="12"/>
        <v>0</v>
      </c>
      <c r="AO3679" s="118">
        <f t="shared" si="13"/>
        <v>532000</v>
      </c>
      <c r="AP3679" s="121">
        <f t="shared" si="14"/>
        <v>0</v>
      </c>
      <c r="AQ3679" s="122"/>
      <c r="AR3679" s="119"/>
    </row>
    <row r="3680" ht="22.5" customHeight="1">
      <c r="A3680" s="89">
        <v>46233.0</v>
      </c>
      <c r="B3680" s="90">
        <v>0.575</v>
      </c>
      <c r="C3680" s="91" t="s">
        <v>1396</v>
      </c>
      <c r="D3680" s="129" t="str">
        <f t="array" ref="D3680">XLOOKUP(C3680,'DS ST'!A:A,'DS ST'!B:B)</f>
        <v>NDH</v>
      </c>
      <c r="E3680" s="94" t="str">
        <f t="array" ref="E3680">XLOOKUP($F3680,'GIÁ'!$A:$A,'GIÁ'!$E:$E)</f>
        <v>MÁT</v>
      </c>
      <c r="F3680" s="94">
        <v>8.934673538824E12</v>
      </c>
      <c r="G3680" s="95" t="s">
        <v>1667</v>
      </c>
      <c r="H3680" s="95" t="s">
        <v>57</v>
      </c>
      <c r="I3680" s="96">
        <v>24.0</v>
      </c>
      <c r="J3680" s="96">
        <v>20.0</v>
      </c>
      <c r="K3680" s="98">
        <f t="shared" si="4"/>
        <v>4</v>
      </c>
      <c r="L3680" s="99" t="s">
        <v>7104</v>
      </c>
      <c r="M3680" s="100" t="s">
        <v>7105</v>
      </c>
      <c r="N3680" s="101" t="str">
        <f t="shared" si="139"/>
        <v>TRBNDH62558934673538824</v>
      </c>
      <c r="O3680" s="128"/>
      <c r="P3680" s="100"/>
      <c r="Q3680" s="103">
        <f t="shared" si="166"/>
        <v>4</v>
      </c>
      <c r="R3680" s="161"/>
      <c r="S3680" s="105"/>
      <c r="T3680" s="106"/>
      <c r="U3680" s="107"/>
      <c r="V3680" s="108" t="s">
        <v>756</v>
      </c>
      <c r="W3680" s="109" t="s">
        <v>1312</v>
      </c>
      <c r="X3680" s="110" t="str">
        <f t="shared" si="176"/>
        <v/>
      </c>
      <c r="Y3680" s="110" t="str">
        <f t="shared" si="183"/>
        <v/>
      </c>
      <c r="Z3680" s="139" t="str">
        <f t="shared" ref="Z3680:Z3689" si="187">IF(N(Q3680)&lt;=0,"",IF(ISNUMBER(SEARCH("Thiếu kiện",V3680)),"Kho đông mát",IF(AND(N(Q3680)&gt;0,N(P3680)&gt;0,OR(ISNUMBER(SEARCH("Hình KDB",U3680)),ISNUMBER(SEARCH("Hình tele",U3680)),ISNUMBER(SEARCH("sai code",U3680)),ISNUMBER(SEARCH("ST nhận",U3680)))),"Kho đông mát",IF(AND(W3680="DC giao thiếu",OR(ISNUMBER(SEARCH("Hình KDB",U3680)),ISNUMBER(SEARCH("Hình tele",U3680)),ISNUMBER(SEARCH("sai code",U3680)))),"Kho đông mát",IF(W3680="DC giao thiếu","Chưa xác định",IF(AND(W3680="DC pick sai",OR(ISNUMBER(SEARCH("Hình KDB",U3680)),ISNUMBER(SEARCH("Hình tele",U3680)),ISNUMBER(SEARCH("sai code",U3680)),ISNUMBER(SEARCH("ST nhận",U3680)))),"Kho đông mát",IF(W3680="DC pick sai","Chưa xác định",IF(AND(W3680="Hao hụt",N(O3680)&gt;0,OR(ISNUMBER(SEARCH("Hình KDB",U3680)),ISNUMBER(SEARCH("Hình tele",U3680)),ISNUMBER(SEARCH("sai code",U3680)),ISNUMBER(SEARCH("ST nhận",U3680)))),"Kho đông mát",IF(W3680="Hao hụt","Chưa xác định",IF(OR(W3680="VT giao sai điểm",W3680="Không đạt nhiệt độ",W3680="TX giao thiếu kiện",W3680="Hàng không đạt CL"),"Kho đông mát",IF(W3680="Chưa xác định","Chưa xác định",IF(N(P3680)&gt;0,"Chưa xác định",""))))))))))))</f>
        <v>Chưa xác định</v>
      </c>
      <c r="AA3680" s="109" t="s">
        <v>5260</v>
      </c>
      <c r="AB3680" s="106"/>
      <c r="AC3680" s="158"/>
      <c r="AD3680" s="160"/>
      <c r="AE3680" s="127"/>
      <c r="AF3680" s="113"/>
      <c r="AG3680" s="165" t="str">
        <f t="array" ref="AG3680">XLOOKUP(F3680,'CLV2'!A:A,'CLV2'!E:E)</f>
        <v>2.DAIRY</v>
      </c>
      <c r="AH3680" s="115" t="str">
        <f t="array" ref="AH3680">XLOOKUP(F3680,'CLV2'!A:A,'CLV2'!F:F)</f>
        <v>3.YOGURT</v>
      </c>
      <c r="AI3680" s="115" t="str">
        <f t="shared" si="8"/>
        <v>Pack</v>
      </c>
      <c r="AJ3680" s="116">
        <f t="shared" si="9"/>
        <v>0.1666666667</v>
      </c>
      <c r="AK3680" s="117" t="str">
        <f t="array" ref="AK3680">XLOOKUP(F3680,'GIÁ'!A:A,'GIÁ'!D:D)</f>
        <v>6629.69</v>
      </c>
      <c r="AL3680" s="118">
        <f t="shared" si="10"/>
        <v>26518.76</v>
      </c>
      <c r="AM3680" s="118">
        <f t="shared" si="11"/>
        <v>0</v>
      </c>
      <c r="AN3680" s="119">
        <f t="shared" si="12"/>
        <v>0</v>
      </c>
      <c r="AO3680" s="118">
        <f t="shared" si="13"/>
        <v>0</v>
      </c>
      <c r="AP3680" s="121">
        <f t="shared" si="14"/>
        <v>26518.76</v>
      </c>
      <c r="AQ3680" s="122"/>
      <c r="AR3680" s="119"/>
    </row>
    <row r="3681" ht="22.5" customHeight="1">
      <c r="A3681" s="89">
        <v>46233.0</v>
      </c>
      <c r="B3681" s="90">
        <v>0.575</v>
      </c>
      <c r="C3681" s="91" t="s">
        <v>1396</v>
      </c>
      <c r="D3681" s="129" t="str">
        <f t="array" ref="D3681">XLOOKUP(C3681,'DS ST'!A:A,'DS ST'!B:B)</f>
        <v>NDH</v>
      </c>
      <c r="E3681" s="94" t="str">
        <f t="array" ref="E3681">XLOOKUP($F3681,'GIÁ'!$A:$A,'GIÁ'!$E:$E)</f>
        <v>MÁT</v>
      </c>
      <c r="F3681" s="94">
        <v>1100918.0</v>
      </c>
      <c r="G3681" s="95" t="s">
        <v>5511</v>
      </c>
      <c r="H3681" s="95" t="s">
        <v>273</v>
      </c>
      <c r="I3681" s="96">
        <v>18.0</v>
      </c>
      <c r="J3681" s="96">
        <v>17.56</v>
      </c>
      <c r="K3681" s="98">
        <f t="shared" si="4"/>
        <v>0.44</v>
      </c>
      <c r="L3681" s="99" t="s">
        <v>7104</v>
      </c>
      <c r="M3681" s="100" t="s">
        <v>7106</v>
      </c>
      <c r="N3681" s="101" t="str">
        <f t="shared" si="139"/>
        <v>TRBNDH62631100918</v>
      </c>
      <c r="O3681" s="128">
        <v>0.4400000000000013</v>
      </c>
      <c r="P3681" s="100"/>
      <c r="Q3681" s="103">
        <f t="shared" si="166"/>
        <v>0</v>
      </c>
      <c r="R3681" s="161"/>
      <c r="S3681" s="105"/>
      <c r="T3681" s="106"/>
      <c r="U3681" s="107"/>
      <c r="V3681" s="108" t="s">
        <v>756</v>
      </c>
      <c r="W3681" s="109" t="s">
        <v>505</v>
      </c>
      <c r="X3681" s="110" t="str">
        <f t="shared" si="176"/>
        <v>Hao hụt</v>
      </c>
      <c r="Y3681" s="110" t="str">
        <f t="shared" si="183"/>
        <v/>
      </c>
      <c r="Z3681" s="139" t="str">
        <f t="shared" si="187"/>
        <v/>
      </c>
      <c r="AA3681" s="109" t="s">
        <v>802</v>
      </c>
      <c r="AB3681" s="106"/>
      <c r="AC3681" s="158"/>
      <c r="AD3681" s="160"/>
      <c r="AE3681" s="127"/>
      <c r="AF3681" s="113"/>
      <c r="AG3681" s="165" t="str">
        <f t="array" ref="AG3681">XLOOKUP(F3681,'CLV2'!A:A,'CLV2'!E:E)</f>
        <v>2.FRUITS</v>
      </c>
      <c r="AH3681" s="115" t="str">
        <f t="array" ref="AH3681">XLOOKUP(F3681,'CLV2'!A:A,'CLV2'!F:F)</f>
        <v>3.IMPORT FRUITS</v>
      </c>
      <c r="AI3681" s="115" t="str">
        <f t="shared" si="8"/>
        <v>KG</v>
      </c>
      <c r="AJ3681" s="116">
        <f t="shared" si="9"/>
        <v>0.02444444444</v>
      </c>
      <c r="AK3681" s="117" t="str">
        <f t="array" ref="AK3681">XLOOKUP(F3681,'GIÁ'!A:A,'GIÁ'!D:D)</f>
        <v>121296.91</v>
      </c>
      <c r="AL3681" s="118">
        <f t="shared" si="10"/>
        <v>53370.6404</v>
      </c>
      <c r="AM3681" s="118">
        <f t="shared" si="11"/>
        <v>53370.6404</v>
      </c>
      <c r="AN3681" s="119">
        <f t="shared" si="12"/>
        <v>0</v>
      </c>
      <c r="AO3681" s="118">
        <f t="shared" si="13"/>
        <v>0</v>
      </c>
      <c r="AP3681" s="121">
        <f t="shared" si="14"/>
        <v>0</v>
      </c>
      <c r="AQ3681" s="122"/>
      <c r="AR3681" s="119"/>
    </row>
    <row r="3682" ht="22.5" customHeight="1">
      <c r="A3682" s="89">
        <v>46233.0</v>
      </c>
      <c r="B3682" s="90">
        <v>0.575</v>
      </c>
      <c r="C3682" s="91" t="s">
        <v>1396</v>
      </c>
      <c r="D3682" s="129" t="str">
        <f t="array" ref="D3682">XLOOKUP(C3682,'DS ST'!A:A,'DS ST'!B:B)</f>
        <v>NDH</v>
      </c>
      <c r="E3682" s="94" t="str">
        <f t="array" ref="E3682">XLOOKUP($F3682,'GIÁ'!$A:$A,'GIÁ'!$E:$E)</f>
        <v>MÁT</v>
      </c>
      <c r="F3682" s="94">
        <v>8.850329183715E12</v>
      </c>
      <c r="G3682" s="95" t="s">
        <v>1456</v>
      </c>
      <c r="H3682" s="95" t="s">
        <v>57</v>
      </c>
      <c r="I3682" s="96">
        <v>4.0</v>
      </c>
      <c r="J3682" s="96">
        <v>0.0</v>
      </c>
      <c r="K3682" s="98">
        <f t="shared" si="4"/>
        <v>4</v>
      </c>
      <c r="L3682" s="99" t="s">
        <v>7104</v>
      </c>
      <c r="M3682" s="100" t="s">
        <v>7107</v>
      </c>
      <c r="N3682" s="101" t="str">
        <f t="shared" si="139"/>
        <v>TRBNDH62658850329183715</v>
      </c>
      <c r="O3682" s="128"/>
      <c r="P3682" s="100"/>
      <c r="Q3682" s="103">
        <f t="shared" si="166"/>
        <v>4</v>
      </c>
      <c r="R3682" s="161"/>
      <c r="S3682" s="105"/>
      <c r="T3682" s="106"/>
      <c r="U3682" s="107"/>
      <c r="V3682" s="108" t="s">
        <v>756</v>
      </c>
      <c r="W3682" s="109" t="s">
        <v>1312</v>
      </c>
      <c r="X3682" s="110" t="str">
        <f t="shared" si="176"/>
        <v/>
      </c>
      <c r="Y3682" s="110" t="str">
        <f t="shared" si="183"/>
        <v/>
      </c>
      <c r="Z3682" s="139" t="str">
        <f t="shared" si="187"/>
        <v>Chưa xác định</v>
      </c>
      <c r="AA3682" s="109" t="s">
        <v>5260</v>
      </c>
      <c r="AB3682" s="106"/>
      <c r="AC3682" s="158"/>
      <c r="AD3682" s="160"/>
      <c r="AE3682" s="127"/>
      <c r="AF3682" s="113"/>
      <c r="AG3682" s="165" t="str">
        <f t="array" ref="AG3682">XLOOKUP(F3682,'CLV2'!A:A,'CLV2'!E:E)</f>
        <v>2.DAIRY</v>
      </c>
      <c r="AH3682" s="115" t="str">
        <f t="array" ref="AH3682">XLOOKUP(F3682,'CLV2'!A:A,'CLV2'!F:F)</f>
        <v>3.FRESH MILK</v>
      </c>
      <c r="AI3682" s="115" t="str">
        <f t="shared" si="8"/>
        <v>Pack</v>
      </c>
      <c r="AJ3682" s="116">
        <f t="shared" si="9"/>
        <v>1</v>
      </c>
      <c r="AK3682" s="117" t="str">
        <f t="array" ref="AK3682">XLOOKUP(F3682,'GIÁ'!A:A,'GIÁ'!D:D)</f>
        <v>55260.51</v>
      </c>
      <c r="AL3682" s="118">
        <f t="shared" si="10"/>
        <v>221042.04</v>
      </c>
      <c r="AM3682" s="118">
        <f t="shared" si="11"/>
        <v>0</v>
      </c>
      <c r="AN3682" s="119">
        <f t="shared" si="12"/>
        <v>0</v>
      </c>
      <c r="AO3682" s="118">
        <f t="shared" si="13"/>
        <v>0</v>
      </c>
      <c r="AP3682" s="121">
        <f t="shared" si="14"/>
        <v>221042.04</v>
      </c>
      <c r="AQ3682" s="122"/>
      <c r="AR3682" s="119"/>
    </row>
    <row r="3683" ht="22.5" customHeight="1">
      <c r="A3683" s="89">
        <v>46233.0</v>
      </c>
      <c r="B3683" s="90">
        <v>0.575</v>
      </c>
      <c r="C3683" s="91" t="s">
        <v>1396</v>
      </c>
      <c r="D3683" s="129" t="str">
        <f t="array" ref="D3683">XLOOKUP(C3683,'DS ST'!A:A,'DS ST'!B:B)</f>
        <v>NDH</v>
      </c>
      <c r="E3683" s="94" t="str">
        <f t="array" ref="E3683">XLOOKUP($F3683,'GIÁ'!$A:$A,'GIÁ'!$E:$E)</f>
        <v>MÁT</v>
      </c>
      <c r="F3683" s="94">
        <v>8.850329003624E12</v>
      </c>
      <c r="G3683" s="95" t="s">
        <v>1428</v>
      </c>
      <c r="H3683" s="95" t="s">
        <v>57</v>
      </c>
      <c r="I3683" s="96">
        <v>4.0</v>
      </c>
      <c r="J3683" s="96">
        <v>0.0</v>
      </c>
      <c r="K3683" s="98">
        <f t="shared" si="4"/>
        <v>4</v>
      </c>
      <c r="L3683" s="99" t="s">
        <v>7104</v>
      </c>
      <c r="M3683" s="100" t="s">
        <v>7107</v>
      </c>
      <c r="N3683" s="101" t="str">
        <f t="shared" si="139"/>
        <v>TRBNDH62658850329003624</v>
      </c>
      <c r="O3683" s="128"/>
      <c r="P3683" s="100"/>
      <c r="Q3683" s="103">
        <f t="shared" si="166"/>
        <v>4</v>
      </c>
      <c r="R3683" s="161"/>
      <c r="S3683" s="105"/>
      <c r="T3683" s="106"/>
      <c r="U3683" s="107"/>
      <c r="V3683" s="108" t="s">
        <v>756</v>
      </c>
      <c r="W3683" s="109" t="s">
        <v>1312</v>
      </c>
      <c r="X3683" s="110" t="str">
        <f t="shared" si="176"/>
        <v/>
      </c>
      <c r="Y3683" s="110" t="str">
        <f t="shared" si="183"/>
        <v/>
      </c>
      <c r="Z3683" s="139" t="str">
        <f t="shared" si="187"/>
        <v>Chưa xác định</v>
      </c>
      <c r="AA3683" s="109" t="s">
        <v>5260</v>
      </c>
      <c r="AB3683" s="106"/>
      <c r="AC3683" s="158"/>
      <c r="AD3683" s="160"/>
      <c r="AE3683" s="127"/>
      <c r="AF3683" s="113"/>
      <c r="AG3683" s="165" t="str">
        <f t="array" ref="AG3683">XLOOKUP(F3683,'CLV2'!A:A,'CLV2'!E:E)</f>
        <v>2.DAIRY</v>
      </c>
      <c r="AH3683" s="115" t="str">
        <f t="array" ref="AH3683">XLOOKUP(F3683,'CLV2'!A:A,'CLV2'!F:F)</f>
        <v>3.FRESH MILK</v>
      </c>
      <c r="AI3683" s="115" t="str">
        <f t="shared" si="8"/>
        <v>Pack</v>
      </c>
      <c r="AJ3683" s="116">
        <f t="shared" si="9"/>
        <v>1</v>
      </c>
      <c r="AK3683" s="117" t="str">
        <f t="array" ref="AK3683">XLOOKUP(F3683,'GIÁ'!A:A,'GIÁ'!D:D)</f>
        <v>66573.58</v>
      </c>
      <c r="AL3683" s="118">
        <f t="shared" si="10"/>
        <v>266294.32</v>
      </c>
      <c r="AM3683" s="118">
        <f t="shared" si="11"/>
        <v>0</v>
      </c>
      <c r="AN3683" s="119">
        <f t="shared" si="12"/>
        <v>0</v>
      </c>
      <c r="AO3683" s="118">
        <f t="shared" si="13"/>
        <v>0</v>
      </c>
      <c r="AP3683" s="121">
        <f t="shared" si="14"/>
        <v>266294.32</v>
      </c>
      <c r="AQ3683" s="122"/>
      <c r="AR3683" s="119"/>
    </row>
    <row r="3684" ht="22.5" customHeight="1">
      <c r="A3684" s="89">
        <v>46233.0</v>
      </c>
      <c r="B3684" s="90">
        <v>0.575</v>
      </c>
      <c r="C3684" s="91" t="s">
        <v>1396</v>
      </c>
      <c r="D3684" s="129" t="str">
        <f t="array" ref="D3684">XLOOKUP(C3684,'DS ST'!A:A,'DS ST'!B:B)</f>
        <v>NDH</v>
      </c>
      <c r="E3684" s="94" t="str">
        <f t="array" ref="E3684">XLOOKUP($F3684,'GIÁ'!$A:$A,'GIÁ'!$E:$E)</f>
        <v>MÁT</v>
      </c>
      <c r="F3684" s="94">
        <v>8.850329103034E12</v>
      </c>
      <c r="G3684" s="95" t="s">
        <v>1441</v>
      </c>
      <c r="H3684" s="95" t="s">
        <v>1145</v>
      </c>
      <c r="I3684" s="96">
        <v>4.0</v>
      </c>
      <c r="J3684" s="96">
        <v>0.0</v>
      </c>
      <c r="K3684" s="98">
        <f t="shared" si="4"/>
        <v>4</v>
      </c>
      <c r="L3684" s="99" t="s">
        <v>7104</v>
      </c>
      <c r="M3684" s="100" t="s">
        <v>7107</v>
      </c>
      <c r="N3684" s="101" t="str">
        <f t="shared" si="139"/>
        <v>TRBNDH62658850329103034</v>
      </c>
      <c r="O3684" s="128"/>
      <c r="P3684" s="100"/>
      <c r="Q3684" s="103">
        <f t="shared" si="166"/>
        <v>4</v>
      </c>
      <c r="R3684" s="161"/>
      <c r="S3684" s="105"/>
      <c r="T3684" s="106"/>
      <c r="U3684" s="107"/>
      <c r="V3684" s="108" t="s">
        <v>756</v>
      </c>
      <c r="W3684" s="109" t="s">
        <v>1312</v>
      </c>
      <c r="X3684" s="110" t="str">
        <f t="shared" si="176"/>
        <v/>
      </c>
      <c r="Y3684" s="110" t="str">
        <f t="shared" si="183"/>
        <v/>
      </c>
      <c r="Z3684" s="139" t="str">
        <f t="shared" si="187"/>
        <v>Chưa xác định</v>
      </c>
      <c r="AA3684" s="109" t="s">
        <v>5260</v>
      </c>
      <c r="AB3684" s="106"/>
      <c r="AC3684" s="158"/>
      <c r="AD3684" s="160"/>
      <c r="AE3684" s="127"/>
      <c r="AF3684" s="113"/>
      <c r="AG3684" s="165" t="str">
        <f t="array" ref="AG3684">XLOOKUP(F3684,'CLV2'!A:A,'CLV2'!E:E)</f>
        <v>2.DAIRY</v>
      </c>
      <c r="AH3684" s="115" t="str">
        <f t="array" ref="AH3684">XLOOKUP(F3684,'CLV2'!A:A,'CLV2'!F:F)</f>
        <v>3.FRESH MILK</v>
      </c>
      <c r="AI3684" s="115" t="str">
        <f t="shared" si="8"/>
        <v>Pack</v>
      </c>
      <c r="AJ3684" s="116">
        <f t="shared" si="9"/>
        <v>1</v>
      </c>
      <c r="AK3684" s="117" t="str">
        <f t="array" ref="AK3684">XLOOKUP(F3684,'GIÁ'!A:A,'GIÁ'!D:D)</f>
        <v>52926.30</v>
      </c>
      <c r="AL3684" s="118">
        <f t="shared" si="10"/>
        <v>211705.2</v>
      </c>
      <c r="AM3684" s="118">
        <f t="shared" si="11"/>
        <v>0</v>
      </c>
      <c r="AN3684" s="119">
        <f t="shared" si="12"/>
        <v>0</v>
      </c>
      <c r="AO3684" s="118">
        <f t="shared" si="13"/>
        <v>0</v>
      </c>
      <c r="AP3684" s="121">
        <f t="shared" si="14"/>
        <v>211705.2</v>
      </c>
      <c r="AQ3684" s="122"/>
      <c r="AR3684" s="119"/>
    </row>
    <row r="3685" ht="22.5" customHeight="1">
      <c r="A3685" s="89">
        <v>46233.0</v>
      </c>
      <c r="B3685" s="90">
        <v>0.575</v>
      </c>
      <c r="C3685" s="91" t="s">
        <v>1396</v>
      </c>
      <c r="D3685" s="129" t="str">
        <f t="array" ref="D3685">XLOOKUP(C3685,'DS ST'!A:A,'DS ST'!B:B)</f>
        <v>NDH</v>
      </c>
      <c r="E3685" s="94" t="str">
        <f t="array" ref="E3685">XLOOKUP($F3685,'GIÁ'!$A:$A,'GIÁ'!$E:$E)</f>
        <v>MÁT</v>
      </c>
      <c r="F3685" s="94">
        <v>8.850329536658E12</v>
      </c>
      <c r="G3685" s="95" t="s">
        <v>1487</v>
      </c>
      <c r="H3685" s="95" t="s">
        <v>1197</v>
      </c>
      <c r="I3685" s="96">
        <v>2.0</v>
      </c>
      <c r="J3685" s="96">
        <v>0.0</v>
      </c>
      <c r="K3685" s="98">
        <f t="shared" si="4"/>
        <v>2</v>
      </c>
      <c r="L3685" s="99" t="s">
        <v>7104</v>
      </c>
      <c r="M3685" s="100" t="s">
        <v>7107</v>
      </c>
      <c r="N3685" s="101" t="str">
        <f t="shared" si="139"/>
        <v>TRBNDH62658850329536658</v>
      </c>
      <c r="O3685" s="128"/>
      <c r="P3685" s="100"/>
      <c r="Q3685" s="103">
        <f t="shared" si="166"/>
        <v>2</v>
      </c>
      <c r="R3685" s="161"/>
      <c r="S3685" s="105"/>
      <c r="T3685" s="106"/>
      <c r="U3685" s="107"/>
      <c r="V3685" s="108" t="s">
        <v>756</v>
      </c>
      <c r="W3685" s="109" t="s">
        <v>1312</v>
      </c>
      <c r="X3685" s="110" t="str">
        <f t="shared" si="176"/>
        <v/>
      </c>
      <c r="Y3685" s="110" t="str">
        <f t="shared" si="183"/>
        <v/>
      </c>
      <c r="Z3685" s="139" t="str">
        <f t="shared" si="187"/>
        <v>Chưa xác định</v>
      </c>
      <c r="AA3685" s="109" t="s">
        <v>5260</v>
      </c>
      <c r="AB3685" s="106"/>
      <c r="AC3685" s="158"/>
      <c r="AD3685" s="160"/>
      <c r="AE3685" s="127"/>
      <c r="AF3685" s="113"/>
      <c r="AG3685" s="165" t="str">
        <f t="array" ref="AG3685">XLOOKUP(F3685,'CLV2'!A:A,'CLV2'!E:E)</f>
        <v>2.DAIRY</v>
      </c>
      <c r="AH3685" s="115" t="str">
        <f t="array" ref="AH3685">XLOOKUP(F3685,'CLV2'!A:A,'CLV2'!F:F)</f>
        <v>3.DRINKING YOGURT</v>
      </c>
      <c r="AI3685" s="115" t="str">
        <f t="shared" si="8"/>
        <v>Pack</v>
      </c>
      <c r="AJ3685" s="116">
        <f t="shared" si="9"/>
        <v>1</v>
      </c>
      <c r="AK3685" s="117" t="str">
        <f t="array" ref="AK3685">XLOOKUP(F3685,'GIÁ'!A:A,'GIÁ'!D:D)</f>
        <v>27375.42</v>
      </c>
      <c r="AL3685" s="118">
        <f t="shared" si="10"/>
        <v>54750.84</v>
      </c>
      <c r="AM3685" s="118">
        <f t="shared" si="11"/>
        <v>0</v>
      </c>
      <c r="AN3685" s="119">
        <f t="shared" si="12"/>
        <v>0</v>
      </c>
      <c r="AO3685" s="118">
        <f t="shared" si="13"/>
        <v>0</v>
      </c>
      <c r="AP3685" s="121">
        <f t="shared" si="14"/>
        <v>54750.84</v>
      </c>
      <c r="AQ3685" s="122"/>
      <c r="AR3685" s="119"/>
    </row>
    <row r="3686" ht="22.5" customHeight="1">
      <c r="A3686" s="89">
        <v>46233.0</v>
      </c>
      <c r="B3686" s="90">
        <v>0.575</v>
      </c>
      <c r="C3686" s="91" t="s">
        <v>1396</v>
      </c>
      <c r="D3686" s="129" t="str">
        <f t="array" ref="D3686">XLOOKUP(C3686,'DS ST'!A:A,'DS ST'!B:B)</f>
        <v>NDH</v>
      </c>
      <c r="E3686" s="94" t="str">
        <f t="array" ref="E3686">XLOOKUP($F3686,'GIÁ'!$A:$A,'GIÁ'!$E:$E)</f>
        <v>MÁT</v>
      </c>
      <c r="F3686" s="94">
        <v>8.850393801379E12</v>
      </c>
      <c r="G3686" s="95" t="s">
        <v>1503</v>
      </c>
      <c r="H3686" s="95" t="s">
        <v>1145</v>
      </c>
      <c r="I3686" s="96">
        <v>4.0</v>
      </c>
      <c r="J3686" s="96">
        <v>0.0</v>
      </c>
      <c r="K3686" s="98">
        <f t="shared" si="4"/>
        <v>4</v>
      </c>
      <c r="L3686" s="99" t="s">
        <v>7104</v>
      </c>
      <c r="M3686" s="100" t="s">
        <v>7107</v>
      </c>
      <c r="N3686" s="101" t="str">
        <f t="shared" si="139"/>
        <v>TRBNDH62658850393801379</v>
      </c>
      <c r="O3686" s="128"/>
      <c r="P3686" s="100"/>
      <c r="Q3686" s="103">
        <f t="shared" si="166"/>
        <v>4</v>
      </c>
      <c r="R3686" s="161"/>
      <c r="S3686" s="105"/>
      <c r="T3686" s="106"/>
      <c r="U3686" s="107"/>
      <c r="V3686" s="108" t="s">
        <v>756</v>
      </c>
      <c r="W3686" s="109" t="s">
        <v>1312</v>
      </c>
      <c r="X3686" s="110" t="str">
        <f t="shared" si="176"/>
        <v/>
      </c>
      <c r="Y3686" s="110" t="str">
        <f t="shared" si="183"/>
        <v/>
      </c>
      <c r="Z3686" s="139" t="str">
        <f t="shared" si="187"/>
        <v>Chưa xác định</v>
      </c>
      <c r="AA3686" s="109" t="s">
        <v>5260</v>
      </c>
      <c r="AB3686" s="106"/>
      <c r="AC3686" s="158"/>
      <c r="AD3686" s="160"/>
      <c r="AE3686" s="127"/>
      <c r="AF3686" s="113"/>
      <c r="AG3686" s="165" t="str">
        <f t="array" ref="AG3686">XLOOKUP(F3686,'CLV2'!A:A,'CLV2'!E:E)</f>
        <v>2.DAIRY</v>
      </c>
      <c r="AH3686" s="115" t="str">
        <f t="array" ref="AH3686">XLOOKUP(F3686,'CLV2'!A:A,'CLV2'!F:F)</f>
        <v>3.DRINKING YOGURT</v>
      </c>
      <c r="AI3686" s="115" t="str">
        <f t="shared" si="8"/>
        <v>Pack</v>
      </c>
      <c r="AJ3686" s="116">
        <f t="shared" si="9"/>
        <v>1</v>
      </c>
      <c r="AK3686" s="117" t="str">
        <f t="array" ref="AK3686">XLOOKUP(F3686,'GIÁ'!A:A,'GIÁ'!D:D)</f>
        <v>15576.02</v>
      </c>
      <c r="AL3686" s="118">
        <f t="shared" si="10"/>
        <v>62304.08</v>
      </c>
      <c r="AM3686" s="118">
        <f t="shared" si="11"/>
        <v>0</v>
      </c>
      <c r="AN3686" s="119">
        <f t="shared" si="12"/>
        <v>0</v>
      </c>
      <c r="AO3686" s="118">
        <f t="shared" si="13"/>
        <v>0</v>
      </c>
      <c r="AP3686" s="121">
        <f t="shared" si="14"/>
        <v>62304.08</v>
      </c>
      <c r="AQ3686" s="122"/>
      <c r="AR3686" s="119"/>
    </row>
    <row r="3687" ht="22.5" customHeight="1">
      <c r="A3687" s="89">
        <v>46233.0</v>
      </c>
      <c r="B3687" s="90">
        <v>0.575</v>
      </c>
      <c r="C3687" s="91" t="s">
        <v>1396</v>
      </c>
      <c r="D3687" s="129" t="str">
        <f t="array" ref="D3687">XLOOKUP(C3687,'DS ST'!A:A,'DS ST'!B:B)</f>
        <v>NDH</v>
      </c>
      <c r="E3687" s="94" t="str">
        <f t="array" ref="E3687">XLOOKUP($F3687,'GIÁ'!$A:$A,'GIÁ'!$E:$E)</f>
        <v>MÁT</v>
      </c>
      <c r="F3687" s="94">
        <v>8.859574802662E12</v>
      </c>
      <c r="G3687" s="95" t="s">
        <v>1528</v>
      </c>
      <c r="H3687" s="95" t="s">
        <v>57</v>
      </c>
      <c r="I3687" s="96">
        <v>3.0</v>
      </c>
      <c r="J3687" s="96">
        <v>0.0</v>
      </c>
      <c r="K3687" s="98">
        <f t="shared" si="4"/>
        <v>3</v>
      </c>
      <c r="L3687" s="99" t="s">
        <v>7104</v>
      </c>
      <c r="M3687" s="100" t="s">
        <v>7107</v>
      </c>
      <c r="N3687" s="101" t="str">
        <f t="shared" si="139"/>
        <v>TRBNDH62658859574802662</v>
      </c>
      <c r="O3687" s="128"/>
      <c r="P3687" s="100"/>
      <c r="Q3687" s="103">
        <f t="shared" si="166"/>
        <v>3</v>
      </c>
      <c r="R3687" s="161"/>
      <c r="S3687" s="105"/>
      <c r="T3687" s="106"/>
      <c r="U3687" s="107"/>
      <c r="V3687" s="108" t="s">
        <v>756</v>
      </c>
      <c r="W3687" s="109" t="s">
        <v>1312</v>
      </c>
      <c r="X3687" s="110" t="str">
        <f t="shared" si="176"/>
        <v/>
      </c>
      <c r="Y3687" s="110" t="str">
        <f t="shared" si="183"/>
        <v/>
      </c>
      <c r="Z3687" s="139" t="str">
        <f t="shared" si="187"/>
        <v>Chưa xác định</v>
      </c>
      <c r="AA3687" s="109" t="s">
        <v>5260</v>
      </c>
      <c r="AB3687" s="106"/>
      <c r="AC3687" s="158"/>
      <c r="AD3687" s="160"/>
      <c r="AE3687" s="127"/>
      <c r="AF3687" s="113"/>
      <c r="AG3687" s="165" t="str">
        <f t="array" ref="AG3687">XLOOKUP(F3687,'CLV2'!A:A,'CLV2'!E:E)</f>
        <v>2.FRUITS</v>
      </c>
      <c r="AH3687" s="115" t="str">
        <f t="array" ref="AH3687">XLOOKUP(F3687,'CLV2'!A:A,'CLV2'!F:F)</f>
        <v>3.IMPORT FRUITS</v>
      </c>
      <c r="AI3687" s="115" t="str">
        <f t="shared" si="8"/>
        <v>Pack</v>
      </c>
      <c r="AJ3687" s="116">
        <f t="shared" si="9"/>
        <v>1</v>
      </c>
      <c r="AK3687" s="117" t="str">
        <f t="array" ref="AK3687">XLOOKUP(F3687,'GIÁ'!A:A,'GIÁ'!D:D)</f>
        <v>58933.28</v>
      </c>
      <c r="AL3687" s="118">
        <f t="shared" si="10"/>
        <v>176799.84</v>
      </c>
      <c r="AM3687" s="118">
        <f t="shared" si="11"/>
        <v>0</v>
      </c>
      <c r="AN3687" s="119">
        <f t="shared" si="12"/>
        <v>0</v>
      </c>
      <c r="AO3687" s="118">
        <f t="shared" si="13"/>
        <v>0</v>
      </c>
      <c r="AP3687" s="121">
        <f t="shared" si="14"/>
        <v>176799.84</v>
      </c>
      <c r="AQ3687" s="122"/>
      <c r="AR3687" s="119"/>
    </row>
    <row r="3688" ht="22.5" customHeight="1">
      <c r="A3688" s="89">
        <v>46233.0</v>
      </c>
      <c r="B3688" s="90">
        <v>0.575</v>
      </c>
      <c r="C3688" s="91" t="s">
        <v>1396</v>
      </c>
      <c r="D3688" s="129" t="str">
        <f t="array" ref="D3688">XLOOKUP(C3688,'DS ST'!A:A,'DS ST'!B:B)</f>
        <v>NDH</v>
      </c>
      <c r="E3688" s="94" t="str">
        <f t="array" ref="E3688">XLOOKUP($F3688,'GIÁ'!$A:$A,'GIÁ'!$E:$E)</f>
        <v>MÁT</v>
      </c>
      <c r="F3688" s="94">
        <v>11702.0</v>
      </c>
      <c r="G3688" s="95" t="s">
        <v>1010</v>
      </c>
      <c r="H3688" s="95" t="s">
        <v>57</v>
      </c>
      <c r="I3688" s="96">
        <v>12.0</v>
      </c>
      <c r="J3688" s="96">
        <v>0.0</v>
      </c>
      <c r="K3688" s="98">
        <f t="shared" si="4"/>
        <v>12</v>
      </c>
      <c r="L3688" s="99" t="s">
        <v>7104</v>
      </c>
      <c r="M3688" s="100" t="s">
        <v>7107</v>
      </c>
      <c r="N3688" s="101" t="str">
        <f t="shared" si="139"/>
        <v>TRBNDH626511702</v>
      </c>
      <c r="O3688" s="128"/>
      <c r="P3688" s="100"/>
      <c r="Q3688" s="103">
        <f t="shared" si="166"/>
        <v>12</v>
      </c>
      <c r="R3688" s="161"/>
      <c r="S3688" s="105"/>
      <c r="T3688" s="106"/>
      <c r="U3688" s="107"/>
      <c r="V3688" s="108" t="s">
        <v>756</v>
      </c>
      <c r="W3688" s="109" t="s">
        <v>1312</v>
      </c>
      <c r="X3688" s="110" t="str">
        <f t="shared" si="176"/>
        <v/>
      </c>
      <c r="Y3688" s="110" t="str">
        <f t="shared" si="183"/>
        <v/>
      </c>
      <c r="Z3688" s="139" t="str">
        <f t="shared" si="187"/>
        <v>Chưa xác định</v>
      </c>
      <c r="AA3688" s="109" t="s">
        <v>5260</v>
      </c>
      <c r="AB3688" s="106"/>
      <c r="AC3688" s="158"/>
      <c r="AD3688" s="160"/>
      <c r="AE3688" s="127"/>
      <c r="AF3688" s="113"/>
      <c r="AG3688" s="165" t="str">
        <f t="array" ref="AG3688">XLOOKUP(F3688,'CLV2'!A:A,'CLV2'!E:E)</f>
        <v>2.FRUITS</v>
      </c>
      <c r="AH3688" s="115" t="str">
        <f t="array" ref="AH3688">XLOOKUP(F3688,'CLV2'!A:A,'CLV2'!F:F)</f>
        <v>3.IMPORT FRUITS</v>
      </c>
      <c r="AI3688" s="115" t="str">
        <f t="shared" si="8"/>
        <v>Pack</v>
      </c>
      <c r="AJ3688" s="116">
        <f t="shared" si="9"/>
        <v>1</v>
      </c>
      <c r="AK3688" s="117" t="str">
        <f t="array" ref="AK3688">XLOOKUP(F3688,'GIÁ'!A:A,'GIÁ'!D:D)</f>
        <v>116909.30</v>
      </c>
      <c r="AL3688" s="118">
        <f t="shared" si="10"/>
        <v>1402911.6</v>
      </c>
      <c r="AM3688" s="118">
        <f t="shared" si="11"/>
        <v>0</v>
      </c>
      <c r="AN3688" s="119">
        <f t="shared" si="12"/>
        <v>0</v>
      </c>
      <c r="AO3688" s="118">
        <f t="shared" si="13"/>
        <v>0</v>
      </c>
      <c r="AP3688" s="121">
        <f t="shared" si="14"/>
        <v>1402911.6</v>
      </c>
      <c r="AQ3688" s="122"/>
      <c r="AR3688" s="119"/>
    </row>
    <row r="3689" ht="22.5" customHeight="1">
      <c r="A3689" s="89">
        <v>46233.0</v>
      </c>
      <c r="B3689" s="90">
        <v>0.575</v>
      </c>
      <c r="C3689" s="91" t="s">
        <v>1396</v>
      </c>
      <c r="D3689" s="129" t="str">
        <f t="array" ref="D3689">XLOOKUP(C3689,'DS ST'!A:A,'DS ST'!B:B)</f>
        <v>NDH</v>
      </c>
      <c r="E3689" s="94" t="str">
        <f t="array" ref="E3689">XLOOKUP($F3689,'GIÁ'!$A:$A,'GIÁ'!$E:$E)</f>
        <v>MÁT</v>
      </c>
      <c r="F3689" s="94">
        <v>8.934673605823E12</v>
      </c>
      <c r="G3689" s="95" t="s">
        <v>1689</v>
      </c>
      <c r="H3689" s="95" t="s">
        <v>57</v>
      </c>
      <c r="I3689" s="96">
        <v>52.0</v>
      </c>
      <c r="J3689" s="96">
        <v>48.0</v>
      </c>
      <c r="K3689" s="98">
        <f t="shared" si="4"/>
        <v>4</v>
      </c>
      <c r="L3689" s="99" t="s">
        <v>7104</v>
      </c>
      <c r="M3689" s="100" t="s">
        <v>7108</v>
      </c>
      <c r="N3689" s="101" t="str">
        <f t="shared" si="139"/>
        <v>TRBNDH6548934673605823</v>
      </c>
      <c r="O3689" s="128"/>
      <c r="P3689" s="100"/>
      <c r="Q3689" s="103">
        <f t="shared" si="166"/>
        <v>4</v>
      </c>
      <c r="R3689" s="161"/>
      <c r="S3689" s="105"/>
      <c r="T3689" s="106"/>
      <c r="U3689" s="107"/>
      <c r="V3689" s="108" t="s">
        <v>756</v>
      </c>
      <c r="W3689" s="109" t="s">
        <v>1312</v>
      </c>
      <c r="X3689" s="110" t="str">
        <f t="shared" si="176"/>
        <v/>
      </c>
      <c r="Y3689" s="110" t="str">
        <f t="shared" si="183"/>
        <v/>
      </c>
      <c r="Z3689" s="139" t="str">
        <f t="shared" si="187"/>
        <v>Chưa xác định</v>
      </c>
      <c r="AA3689" s="109" t="s">
        <v>5260</v>
      </c>
      <c r="AB3689" s="106"/>
      <c r="AC3689" s="158"/>
      <c r="AD3689" s="160"/>
      <c r="AE3689" s="127"/>
      <c r="AF3689" s="113"/>
      <c r="AG3689" s="165" t="str">
        <f t="array" ref="AG3689">XLOOKUP(F3689,'CLV2'!A:A,'CLV2'!E:E)</f>
        <v>2.DAIRY</v>
      </c>
      <c r="AH3689" s="115" t="str">
        <f t="array" ref="AH3689">XLOOKUP(F3689,'CLV2'!A:A,'CLV2'!F:F)</f>
        <v>3.YOGURT</v>
      </c>
      <c r="AI3689" s="115" t="str">
        <f t="shared" si="8"/>
        <v>Pack</v>
      </c>
      <c r="AJ3689" s="116">
        <f t="shared" si="9"/>
        <v>0.07692307692</v>
      </c>
      <c r="AK3689" s="117" t="str">
        <f t="array" ref="AK3689">XLOOKUP(F3689,'GIÁ'!A:A,'GIÁ'!D:D)</f>
        <v>5402.30</v>
      </c>
      <c r="AL3689" s="118">
        <f t="shared" si="10"/>
        <v>21609.2</v>
      </c>
      <c r="AM3689" s="118">
        <f t="shared" si="11"/>
        <v>0</v>
      </c>
      <c r="AN3689" s="119">
        <f t="shared" si="12"/>
        <v>0</v>
      </c>
      <c r="AO3689" s="118">
        <f t="shared" si="13"/>
        <v>0</v>
      </c>
      <c r="AP3689" s="121">
        <f t="shared" si="14"/>
        <v>21609.2</v>
      </c>
      <c r="AQ3689" s="122"/>
      <c r="AR3689" s="119"/>
    </row>
    <row r="3690" ht="22.5" customHeight="1">
      <c r="A3690" s="89">
        <v>46233.0</v>
      </c>
      <c r="B3690" s="90">
        <v>0.46944444444444444</v>
      </c>
      <c r="C3690" s="91" t="s">
        <v>1026</v>
      </c>
      <c r="D3690" s="129" t="str">
        <f t="array" ref="D3690">XLOOKUP(C3690,'DS ST'!A:A,'DS ST'!B:B)</f>
        <v>A212</v>
      </c>
      <c r="E3690" s="94" t="str">
        <f t="array" ref="E3690">XLOOKUP($F3690,'GIÁ'!$A:$A,'GIÁ'!$E:$E)</f>
        <v>ĐÔNG</v>
      </c>
      <c r="F3690" s="94">
        <v>8.936077110132E12</v>
      </c>
      <c r="G3690" s="95" t="s">
        <v>2331</v>
      </c>
      <c r="H3690" s="95" t="s">
        <v>224</v>
      </c>
      <c r="I3690" s="96">
        <v>4.0</v>
      </c>
      <c r="J3690" s="96">
        <v>0.0</v>
      </c>
      <c r="K3690" s="98">
        <f t="shared" si="4"/>
        <v>4</v>
      </c>
      <c r="L3690" s="99" t="s">
        <v>7109</v>
      </c>
      <c r="M3690" s="100" t="s">
        <v>7110</v>
      </c>
      <c r="N3690" s="101" t="str">
        <f t="shared" si="139"/>
        <v>PT1590289-T0018936077110132</v>
      </c>
      <c r="O3690" s="128"/>
      <c r="P3690" s="100"/>
      <c r="Q3690" s="103">
        <f t="shared" si="166"/>
        <v>4</v>
      </c>
      <c r="R3690" s="161"/>
      <c r="S3690" s="105"/>
      <c r="T3690" s="106"/>
      <c r="U3690" s="107" t="s">
        <v>6562</v>
      </c>
      <c r="V3690" s="108" t="s">
        <v>756</v>
      </c>
      <c r="W3690" s="109" t="s">
        <v>1908</v>
      </c>
      <c r="X3690" s="110" t="str">
        <f t="shared" si="176"/>
        <v/>
      </c>
      <c r="Y3690" s="110" t="str">
        <f t="shared" si="183"/>
        <v/>
      </c>
      <c r="Z3690" s="109" t="s">
        <v>797</v>
      </c>
      <c r="AA3690" s="109" t="s">
        <v>802</v>
      </c>
      <c r="AB3690" s="106"/>
      <c r="AC3690" s="158"/>
      <c r="AD3690" s="160"/>
      <c r="AE3690" s="127"/>
      <c r="AF3690" s="113"/>
      <c r="AG3690" s="165" t="str">
        <f t="array" ref="AG3690">XLOOKUP(F3690,'CLV2'!A:A,'CLV2'!E:E)</f>
        <v>2.FROZEN FOODS</v>
      </c>
      <c r="AH3690" s="115" t="str">
        <f t="array" ref="AH3690">XLOOKUP(F3690,'CLV2'!A:A,'CLV2'!F:F)</f>
        <v>3.DUMPLINGS</v>
      </c>
      <c r="AI3690" s="115" t="str">
        <f t="shared" si="8"/>
        <v>Pack</v>
      </c>
      <c r="AJ3690" s="116">
        <f t="shared" si="9"/>
        <v>1</v>
      </c>
      <c r="AK3690" s="117" t="str">
        <f t="array" ref="AK3690">XLOOKUP(F3690,'GIÁ'!A:A,'GIÁ'!D:D)</f>
        <v>35838.13</v>
      </c>
      <c r="AL3690" s="118">
        <f t="shared" si="10"/>
        <v>143352.52</v>
      </c>
      <c r="AM3690" s="118">
        <f t="shared" si="11"/>
        <v>0</v>
      </c>
      <c r="AN3690" s="119">
        <f t="shared" si="12"/>
        <v>0</v>
      </c>
      <c r="AO3690" s="118">
        <f t="shared" si="13"/>
        <v>143352.52</v>
      </c>
      <c r="AP3690" s="121">
        <f t="shared" si="14"/>
        <v>0</v>
      </c>
      <c r="AQ3690" s="122"/>
      <c r="AR3690" s="119"/>
    </row>
    <row r="3691" ht="22.5" customHeight="1">
      <c r="A3691" s="89">
        <v>46233.0</v>
      </c>
      <c r="B3691" s="90">
        <v>0.46944444444444444</v>
      </c>
      <c r="C3691" s="91" t="s">
        <v>1026</v>
      </c>
      <c r="D3691" s="129" t="str">
        <f t="array" ref="D3691">XLOOKUP(C3691,'DS ST'!A:A,'DS ST'!B:B)</f>
        <v>A212</v>
      </c>
      <c r="E3691" s="94" t="str">
        <f t="array" ref="E3691">XLOOKUP($F3691,'GIÁ'!$A:$A,'GIÁ'!$E:$E)</f>
        <v>ĐÔNG</v>
      </c>
      <c r="F3691" s="94">
        <v>8.934717275081E12</v>
      </c>
      <c r="G3691" s="95" t="s">
        <v>1735</v>
      </c>
      <c r="H3691" s="95" t="s">
        <v>224</v>
      </c>
      <c r="I3691" s="96">
        <v>6.0</v>
      </c>
      <c r="J3691" s="96">
        <v>0.0</v>
      </c>
      <c r="K3691" s="98">
        <f t="shared" si="4"/>
        <v>6</v>
      </c>
      <c r="L3691" s="99" t="s">
        <v>7109</v>
      </c>
      <c r="M3691" s="100" t="s">
        <v>7110</v>
      </c>
      <c r="N3691" s="101" t="str">
        <f t="shared" si="139"/>
        <v>PT1590289-T0018934717275081</v>
      </c>
      <c r="O3691" s="128"/>
      <c r="P3691" s="100"/>
      <c r="Q3691" s="103">
        <f t="shared" si="166"/>
        <v>6</v>
      </c>
      <c r="R3691" s="161"/>
      <c r="S3691" s="105"/>
      <c r="T3691" s="106"/>
      <c r="U3691" s="107" t="s">
        <v>6563</v>
      </c>
      <c r="V3691" s="108" t="s">
        <v>756</v>
      </c>
      <c r="W3691" s="109" t="s">
        <v>1908</v>
      </c>
      <c r="X3691" s="110" t="str">
        <f t="shared" si="176"/>
        <v/>
      </c>
      <c r="Y3691" s="110" t="str">
        <f t="shared" si="183"/>
        <v/>
      </c>
      <c r="Z3691" s="109" t="s">
        <v>797</v>
      </c>
      <c r="AA3691" s="109" t="s">
        <v>802</v>
      </c>
      <c r="AB3691" s="106"/>
      <c r="AC3691" s="158"/>
      <c r="AD3691" s="160"/>
      <c r="AE3691" s="127"/>
      <c r="AF3691" s="113"/>
      <c r="AG3691" s="165" t="str">
        <f t="array" ref="AG3691">XLOOKUP(F3691,'CLV2'!A:A,'CLV2'!E:E)</f>
        <v>2.FROZEN FOODS</v>
      </c>
      <c r="AH3691" s="115" t="str">
        <f t="array" ref="AH3691">XLOOKUP(F3691,'CLV2'!A:A,'CLV2'!F:F)</f>
        <v>3.DUMPLINGS</v>
      </c>
      <c r="AI3691" s="115" t="str">
        <f t="shared" si="8"/>
        <v>Pack</v>
      </c>
      <c r="AJ3691" s="116">
        <f t="shared" si="9"/>
        <v>1</v>
      </c>
      <c r="AK3691" s="117" t="str">
        <f t="array" ref="AK3691">XLOOKUP(F3691,'GIÁ'!A:A,'GIÁ'!D:D)</f>
        <v>42036.39</v>
      </c>
      <c r="AL3691" s="118">
        <f t="shared" si="10"/>
        <v>252218.34</v>
      </c>
      <c r="AM3691" s="118">
        <f t="shared" si="11"/>
        <v>0</v>
      </c>
      <c r="AN3691" s="119">
        <f t="shared" si="12"/>
        <v>0</v>
      </c>
      <c r="AO3691" s="118">
        <f t="shared" si="13"/>
        <v>252218.34</v>
      </c>
      <c r="AP3691" s="121">
        <f t="shared" si="14"/>
        <v>0</v>
      </c>
      <c r="AQ3691" s="122"/>
      <c r="AR3691" s="119"/>
    </row>
    <row r="3692" ht="22.5" customHeight="1">
      <c r="A3692" s="89">
        <v>46233.0</v>
      </c>
      <c r="B3692" s="90">
        <v>0.46944444444444444</v>
      </c>
      <c r="C3692" s="91" t="s">
        <v>1026</v>
      </c>
      <c r="D3692" s="129" t="str">
        <f t="array" ref="D3692">XLOOKUP(C3692,'DS ST'!A:A,'DS ST'!B:B)</f>
        <v>A212</v>
      </c>
      <c r="E3692" s="94" t="str">
        <f t="array" ref="E3692">XLOOKUP($F3692,'GIÁ'!$A:$A,'GIÁ'!$E:$E)</f>
        <v>ĐÔNG</v>
      </c>
      <c r="F3692" s="94">
        <v>8.936077110187E12</v>
      </c>
      <c r="G3692" s="95" t="s">
        <v>2335</v>
      </c>
      <c r="H3692" s="95" t="s">
        <v>224</v>
      </c>
      <c r="I3692" s="96">
        <v>2.0</v>
      </c>
      <c r="J3692" s="96">
        <v>0.0</v>
      </c>
      <c r="K3692" s="98">
        <f t="shared" si="4"/>
        <v>2</v>
      </c>
      <c r="L3692" s="99" t="s">
        <v>7109</v>
      </c>
      <c r="M3692" s="100" t="s">
        <v>7110</v>
      </c>
      <c r="N3692" s="101" t="str">
        <f t="shared" si="139"/>
        <v>PT1590289-T0018936077110187</v>
      </c>
      <c r="O3692" s="128"/>
      <c r="P3692" s="100"/>
      <c r="Q3692" s="103">
        <f t="shared" si="166"/>
        <v>2</v>
      </c>
      <c r="R3692" s="161"/>
      <c r="S3692" s="105"/>
      <c r="T3692" s="106"/>
      <c r="U3692" s="107" t="s">
        <v>6565</v>
      </c>
      <c r="V3692" s="108" t="s">
        <v>756</v>
      </c>
      <c r="W3692" s="109" t="s">
        <v>1908</v>
      </c>
      <c r="X3692" s="110" t="str">
        <f t="shared" si="176"/>
        <v/>
      </c>
      <c r="Y3692" s="110" t="str">
        <f t="shared" si="183"/>
        <v/>
      </c>
      <c r="Z3692" s="109" t="s">
        <v>797</v>
      </c>
      <c r="AA3692" s="109" t="s">
        <v>802</v>
      </c>
      <c r="AB3692" s="106"/>
      <c r="AC3692" s="158"/>
      <c r="AD3692" s="160"/>
      <c r="AE3692" s="127"/>
      <c r="AF3692" s="113"/>
      <c r="AG3692" s="165" t="str">
        <f t="array" ref="AG3692">XLOOKUP(F3692,'CLV2'!A:A,'CLV2'!E:E)</f>
        <v>2.FROZEN FOODS</v>
      </c>
      <c r="AH3692" s="115" t="str">
        <f t="array" ref="AH3692">XLOOKUP(F3692,'CLV2'!A:A,'CLV2'!F:F)</f>
        <v>3.DUMPLINGS</v>
      </c>
      <c r="AI3692" s="115" t="str">
        <f t="shared" si="8"/>
        <v>Pack</v>
      </c>
      <c r="AJ3692" s="116">
        <f t="shared" si="9"/>
        <v>1</v>
      </c>
      <c r="AK3692" s="117" t="str">
        <f t="array" ref="AK3692">XLOOKUP(F3692,'GIÁ'!A:A,'GIÁ'!D:D)</f>
        <v>28137.41</v>
      </c>
      <c r="AL3692" s="118">
        <f t="shared" si="10"/>
        <v>56274.82</v>
      </c>
      <c r="AM3692" s="118">
        <f t="shared" si="11"/>
        <v>0</v>
      </c>
      <c r="AN3692" s="119">
        <f t="shared" si="12"/>
        <v>0</v>
      </c>
      <c r="AO3692" s="118">
        <f t="shared" si="13"/>
        <v>56274.82</v>
      </c>
      <c r="AP3692" s="121">
        <f t="shared" si="14"/>
        <v>0</v>
      </c>
      <c r="AQ3692" s="122"/>
      <c r="AR3692" s="119"/>
    </row>
    <row r="3693" ht="22.5" customHeight="1">
      <c r="A3693" s="89">
        <v>46233.0</v>
      </c>
      <c r="B3693" s="90">
        <v>0.46944444444444444</v>
      </c>
      <c r="C3693" s="91" t="s">
        <v>1026</v>
      </c>
      <c r="D3693" s="129" t="str">
        <f t="array" ref="D3693">XLOOKUP(C3693,'DS ST'!A:A,'DS ST'!B:B)</f>
        <v>A212</v>
      </c>
      <c r="E3693" s="94" t="str">
        <f t="array" ref="E3693">XLOOKUP($F3693,'GIÁ'!$A:$A,'GIÁ'!$E:$E)</f>
        <v>ĐÔNG</v>
      </c>
      <c r="F3693" s="94">
        <v>8.936013238791E12</v>
      </c>
      <c r="G3693" s="95" t="s">
        <v>2178</v>
      </c>
      <c r="H3693" s="95" t="s">
        <v>57</v>
      </c>
      <c r="I3693" s="96">
        <v>4.0</v>
      </c>
      <c r="J3693" s="96">
        <v>0.0</v>
      </c>
      <c r="K3693" s="98">
        <f t="shared" si="4"/>
        <v>4</v>
      </c>
      <c r="L3693" s="99" t="s">
        <v>7109</v>
      </c>
      <c r="M3693" s="100" t="s">
        <v>7110</v>
      </c>
      <c r="N3693" s="101" t="str">
        <f t="shared" si="139"/>
        <v>PT1590289-T0018936013238791</v>
      </c>
      <c r="O3693" s="128"/>
      <c r="P3693" s="100"/>
      <c r="Q3693" s="103">
        <f t="shared" si="166"/>
        <v>4</v>
      </c>
      <c r="R3693" s="161"/>
      <c r="S3693" s="105"/>
      <c r="T3693" s="106"/>
      <c r="U3693" s="107" t="s">
        <v>6525</v>
      </c>
      <c r="V3693" s="108" t="s">
        <v>756</v>
      </c>
      <c r="W3693" s="109" t="s">
        <v>1908</v>
      </c>
      <c r="X3693" s="110" t="str">
        <f t="shared" si="176"/>
        <v/>
      </c>
      <c r="Y3693" s="110" t="str">
        <f t="shared" si="183"/>
        <v/>
      </c>
      <c r="Z3693" s="109" t="s">
        <v>797</v>
      </c>
      <c r="AA3693" s="109" t="s">
        <v>802</v>
      </c>
      <c r="AB3693" s="106"/>
      <c r="AC3693" s="158"/>
      <c r="AD3693" s="160"/>
      <c r="AE3693" s="127"/>
      <c r="AF3693" s="113"/>
      <c r="AG3693" s="165" t="str">
        <f t="array" ref="AG3693">XLOOKUP(F3693,'CLV2'!A:A,'CLV2'!E:E)</f>
        <v>2.FROZEN FOODS</v>
      </c>
      <c r="AH3693" s="115" t="str">
        <f t="array" ref="AH3693">XLOOKUP(F3693,'CLV2'!A:A,'CLV2'!F:F)</f>
        <v>3.PIZZA - READY MEALS</v>
      </c>
      <c r="AI3693" s="115" t="str">
        <f t="shared" si="8"/>
        <v>Pack</v>
      </c>
      <c r="AJ3693" s="116">
        <f t="shared" si="9"/>
        <v>1</v>
      </c>
      <c r="AK3693" s="117" t="str">
        <f t="array" ref="AK3693">XLOOKUP(F3693,'GIÁ'!A:A,'GIÁ'!D:D)</f>
        <v>22578.43</v>
      </c>
      <c r="AL3693" s="118">
        <f t="shared" si="10"/>
        <v>90313.72</v>
      </c>
      <c r="AM3693" s="118">
        <f t="shared" si="11"/>
        <v>0</v>
      </c>
      <c r="AN3693" s="119">
        <f t="shared" si="12"/>
        <v>0</v>
      </c>
      <c r="AO3693" s="118">
        <f t="shared" si="13"/>
        <v>90313.72</v>
      </c>
      <c r="AP3693" s="121">
        <f t="shared" si="14"/>
        <v>0</v>
      </c>
      <c r="AQ3693" s="122"/>
      <c r="AR3693" s="119"/>
    </row>
    <row r="3694" ht="22.5" customHeight="1">
      <c r="A3694" s="89">
        <v>46233.0</v>
      </c>
      <c r="B3694" s="90">
        <v>0.46944444444444444</v>
      </c>
      <c r="C3694" s="91" t="s">
        <v>1026</v>
      </c>
      <c r="D3694" s="129" t="str">
        <f t="array" ref="D3694">XLOOKUP(C3694,'DS ST'!A:A,'DS ST'!B:B)</f>
        <v>A212</v>
      </c>
      <c r="E3694" s="94" t="str">
        <f t="array" ref="E3694">XLOOKUP($F3694,'GIÁ'!$A:$A,'GIÁ'!$E:$E)</f>
        <v>ĐÔNG</v>
      </c>
      <c r="F3694" s="94">
        <v>8.934717266003E12</v>
      </c>
      <c r="G3694" s="95" t="s">
        <v>1721</v>
      </c>
      <c r="H3694" s="95" t="s">
        <v>224</v>
      </c>
      <c r="I3694" s="96">
        <v>2.0</v>
      </c>
      <c r="J3694" s="96">
        <v>0.0</v>
      </c>
      <c r="K3694" s="98">
        <f t="shared" si="4"/>
        <v>2</v>
      </c>
      <c r="L3694" s="99" t="s">
        <v>7109</v>
      </c>
      <c r="M3694" s="100" t="s">
        <v>7110</v>
      </c>
      <c r="N3694" s="101" t="str">
        <f t="shared" si="139"/>
        <v>PT1590289-T0018934717266003</v>
      </c>
      <c r="O3694" s="128"/>
      <c r="P3694" s="100"/>
      <c r="Q3694" s="103">
        <f t="shared" si="166"/>
        <v>2</v>
      </c>
      <c r="R3694" s="161"/>
      <c r="S3694" s="105"/>
      <c r="T3694" s="106"/>
      <c r="U3694" s="107" t="s">
        <v>6564</v>
      </c>
      <c r="V3694" s="108" t="s">
        <v>756</v>
      </c>
      <c r="W3694" s="109" t="s">
        <v>1908</v>
      </c>
      <c r="X3694" s="110" t="str">
        <f t="shared" si="176"/>
        <v/>
      </c>
      <c r="Y3694" s="110" t="str">
        <f t="shared" si="183"/>
        <v/>
      </c>
      <c r="Z3694" s="109" t="s">
        <v>797</v>
      </c>
      <c r="AA3694" s="109" t="s">
        <v>802</v>
      </c>
      <c r="AB3694" s="106"/>
      <c r="AC3694" s="158"/>
      <c r="AD3694" s="160"/>
      <c r="AE3694" s="127"/>
      <c r="AF3694" s="113"/>
      <c r="AG3694" s="165" t="str">
        <f t="array" ref="AG3694">XLOOKUP(F3694,'CLV2'!A:A,'CLV2'!E:E)</f>
        <v>2.FROZEN FOODS</v>
      </c>
      <c r="AH3694" s="115" t="str">
        <f t="array" ref="AH3694">XLOOKUP(F3694,'CLV2'!A:A,'CLV2'!F:F)</f>
        <v>3.HOTPOT AND FRIED</v>
      </c>
      <c r="AI3694" s="115" t="str">
        <f t="shared" si="8"/>
        <v>Pack</v>
      </c>
      <c r="AJ3694" s="116">
        <f t="shared" si="9"/>
        <v>1</v>
      </c>
      <c r="AK3694" s="117" t="str">
        <f t="array" ref="AK3694">XLOOKUP(F3694,'GIÁ'!A:A,'GIÁ'!D:D)</f>
        <v>54599.71</v>
      </c>
      <c r="AL3694" s="118">
        <f t="shared" si="10"/>
        <v>109199.42</v>
      </c>
      <c r="AM3694" s="118">
        <f t="shared" si="11"/>
        <v>0</v>
      </c>
      <c r="AN3694" s="119">
        <f t="shared" si="12"/>
        <v>0</v>
      </c>
      <c r="AO3694" s="118">
        <f t="shared" si="13"/>
        <v>109199.42</v>
      </c>
      <c r="AP3694" s="121">
        <f t="shared" si="14"/>
        <v>0</v>
      </c>
      <c r="AQ3694" s="122"/>
      <c r="AR3694" s="119"/>
    </row>
    <row r="3695" ht="22.5" customHeight="1">
      <c r="A3695" s="89">
        <v>46233.0</v>
      </c>
      <c r="B3695" s="90">
        <v>0.46944444444444444</v>
      </c>
      <c r="C3695" s="91" t="s">
        <v>1026</v>
      </c>
      <c r="D3695" s="129" t="str">
        <f t="array" ref="D3695">XLOOKUP(C3695,'DS ST'!A:A,'DS ST'!B:B)</f>
        <v>A212</v>
      </c>
      <c r="E3695" s="94" t="str">
        <f t="array" ref="E3695">XLOOKUP($F3695,'GIÁ'!$A:$A,'GIÁ'!$E:$E)</f>
        <v>ĐÔNG</v>
      </c>
      <c r="F3695" s="94">
        <v>8.936077110149E12</v>
      </c>
      <c r="G3695" s="95" t="s">
        <v>2333</v>
      </c>
      <c r="H3695" s="95" t="s">
        <v>224</v>
      </c>
      <c r="I3695" s="96">
        <v>2.0</v>
      </c>
      <c r="J3695" s="96">
        <v>0.0</v>
      </c>
      <c r="K3695" s="98">
        <f t="shared" si="4"/>
        <v>2</v>
      </c>
      <c r="L3695" s="99" t="s">
        <v>7109</v>
      </c>
      <c r="M3695" s="100" t="s">
        <v>7110</v>
      </c>
      <c r="N3695" s="101" t="str">
        <f t="shared" si="139"/>
        <v>PT1590289-T0018936077110149</v>
      </c>
      <c r="O3695" s="128"/>
      <c r="P3695" s="100"/>
      <c r="Q3695" s="103">
        <f t="shared" si="166"/>
        <v>2</v>
      </c>
      <c r="R3695" s="161"/>
      <c r="S3695" s="105"/>
      <c r="T3695" s="106"/>
      <c r="U3695" s="107" t="s">
        <v>6568</v>
      </c>
      <c r="V3695" s="108" t="s">
        <v>756</v>
      </c>
      <c r="W3695" s="109" t="s">
        <v>1908</v>
      </c>
      <c r="X3695" s="110" t="str">
        <f t="shared" si="176"/>
        <v/>
      </c>
      <c r="Y3695" s="110" t="str">
        <f t="shared" si="183"/>
        <v/>
      </c>
      <c r="Z3695" s="109" t="s">
        <v>797</v>
      </c>
      <c r="AA3695" s="109" t="s">
        <v>802</v>
      </c>
      <c r="AB3695" s="106"/>
      <c r="AC3695" s="158"/>
      <c r="AD3695" s="160"/>
      <c r="AE3695" s="127"/>
      <c r="AF3695" s="113"/>
      <c r="AG3695" s="165" t="str">
        <f t="array" ref="AG3695">XLOOKUP(F3695,'CLV2'!A:A,'CLV2'!E:E)</f>
        <v>2.FROZEN FOODS</v>
      </c>
      <c r="AH3695" s="115" t="str">
        <f t="array" ref="AH3695">XLOOKUP(F3695,'CLV2'!A:A,'CLV2'!F:F)</f>
        <v>3.DUMPLINGS</v>
      </c>
      <c r="AI3695" s="115" t="str">
        <f t="shared" si="8"/>
        <v>Pack</v>
      </c>
      <c r="AJ3695" s="116">
        <f t="shared" si="9"/>
        <v>1</v>
      </c>
      <c r="AK3695" s="117" t="str">
        <f t="array" ref="AK3695">XLOOKUP(F3695,'GIÁ'!A:A,'GIÁ'!D:D)</f>
        <v>41904.24</v>
      </c>
      <c r="AL3695" s="118">
        <f t="shared" si="10"/>
        <v>83808.48</v>
      </c>
      <c r="AM3695" s="118">
        <f t="shared" si="11"/>
        <v>0</v>
      </c>
      <c r="AN3695" s="119">
        <f t="shared" si="12"/>
        <v>0</v>
      </c>
      <c r="AO3695" s="118">
        <f t="shared" si="13"/>
        <v>83808.48</v>
      </c>
      <c r="AP3695" s="121">
        <f t="shared" si="14"/>
        <v>0</v>
      </c>
      <c r="AQ3695" s="122"/>
      <c r="AR3695" s="119"/>
    </row>
    <row r="3696" ht="22.5" customHeight="1">
      <c r="A3696" s="89">
        <v>46233.0</v>
      </c>
      <c r="B3696" s="90">
        <v>0.4173611111111111</v>
      </c>
      <c r="C3696" s="91" t="s">
        <v>1430</v>
      </c>
      <c r="D3696" s="129" t="str">
        <f t="array" ref="D3696">XLOOKUP(C3696,'DS ST'!A:A,'DS ST'!B:B)</f>
        <v>NTD</v>
      </c>
      <c r="E3696" s="94" t="str">
        <f t="array" ref="E3696">XLOOKUP($F3696,'GIÁ'!$A:$A,'GIÁ'!$E:$E)</f>
        <v>ĐÔNG</v>
      </c>
      <c r="F3696" s="94">
        <v>8.936077110132E12</v>
      </c>
      <c r="G3696" s="95" t="s">
        <v>2331</v>
      </c>
      <c r="H3696" s="95" t="s">
        <v>224</v>
      </c>
      <c r="I3696" s="96">
        <v>8.0</v>
      </c>
      <c r="J3696" s="96">
        <v>0.0</v>
      </c>
      <c r="K3696" s="98">
        <f t="shared" si="4"/>
        <v>8</v>
      </c>
      <c r="L3696" s="99" t="s">
        <v>7111</v>
      </c>
      <c r="M3696" s="100" t="s">
        <v>7112</v>
      </c>
      <c r="N3696" s="101" t="str">
        <f t="shared" si="139"/>
        <v>PT1590307-T0018936077110132</v>
      </c>
      <c r="O3696" s="128"/>
      <c r="P3696" s="100"/>
      <c r="Q3696" s="103">
        <f t="shared" si="166"/>
        <v>8</v>
      </c>
      <c r="R3696" s="161"/>
      <c r="S3696" s="105"/>
      <c r="T3696" s="106"/>
      <c r="U3696" s="107" t="s">
        <v>6562</v>
      </c>
      <c r="V3696" s="108" t="s">
        <v>756</v>
      </c>
      <c r="W3696" s="109" t="s">
        <v>1908</v>
      </c>
      <c r="X3696" s="110" t="str">
        <f t="shared" si="176"/>
        <v/>
      </c>
      <c r="Y3696" s="110" t="str">
        <f t="shared" si="183"/>
        <v/>
      </c>
      <c r="Z3696" s="109" t="s">
        <v>797</v>
      </c>
      <c r="AA3696" s="109" t="s">
        <v>802</v>
      </c>
      <c r="AB3696" s="106"/>
      <c r="AC3696" s="158"/>
      <c r="AD3696" s="160"/>
      <c r="AE3696" s="127"/>
      <c r="AF3696" s="113"/>
      <c r="AG3696" s="165" t="str">
        <f t="array" ref="AG3696">XLOOKUP(F3696,'CLV2'!A:A,'CLV2'!E:E)</f>
        <v>2.FROZEN FOODS</v>
      </c>
      <c r="AH3696" s="115" t="str">
        <f t="array" ref="AH3696">XLOOKUP(F3696,'CLV2'!A:A,'CLV2'!F:F)</f>
        <v>3.DUMPLINGS</v>
      </c>
      <c r="AI3696" s="115" t="str">
        <f t="shared" si="8"/>
        <v>Pack</v>
      </c>
      <c r="AJ3696" s="116">
        <f t="shared" si="9"/>
        <v>1</v>
      </c>
      <c r="AK3696" s="117" t="str">
        <f t="array" ref="AK3696">XLOOKUP(F3696,'GIÁ'!A:A,'GIÁ'!D:D)</f>
        <v>35838.13</v>
      </c>
      <c r="AL3696" s="118">
        <f t="shared" si="10"/>
        <v>286705.04</v>
      </c>
      <c r="AM3696" s="118">
        <f t="shared" si="11"/>
        <v>0</v>
      </c>
      <c r="AN3696" s="119">
        <f t="shared" si="12"/>
        <v>0</v>
      </c>
      <c r="AO3696" s="118">
        <f t="shared" si="13"/>
        <v>286705.04</v>
      </c>
      <c r="AP3696" s="121">
        <f t="shared" si="14"/>
        <v>0</v>
      </c>
      <c r="AQ3696" s="122"/>
      <c r="AR3696" s="119"/>
    </row>
    <row r="3697" ht="22.5" customHeight="1">
      <c r="A3697" s="89">
        <v>46233.0</v>
      </c>
      <c r="B3697" s="90">
        <v>0.4173611111111111</v>
      </c>
      <c r="C3697" s="91" t="s">
        <v>1430</v>
      </c>
      <c r="D3697" s="129" t="str">
        <f t="array" ref="D3697">XLOOKUP(C3697,'DS ST'!A:A,'DS ST'!B:B)</f>
        <v>NTD</v>
      </c>
      <c r="E3697" s="94" t="str">
        <f t="array" ref="E3697">XLOOKUP($F3697,'GIÁ'!$A:$A,'GIÁ'!$E:$E)</f>
        <v>ĐÔNG</v>
      </c>
      <c r="F3697" s="94">
        <v>8.8880036524E12</v>
      </c>
      <c r="G3697" s="95" t="s">
        <v>1541</v>
      </c>
      <c r="H3697" s="95" t="s">
        <v>224</v>
      </c>
      <c r="I3697" s="96">
        <v>2.0</v>
      </c>
      <c r="J3697" s="96">
        <v>0.0</v>
      </c>
      <c r="K3697" s="98">
        <f t="shared" si="4"/>
        <v>2</v>
      </c>
      <c r="L3697" s="99" t="s">
        <v>7111</v>
      </c>
      <c r="M3697" s="100" t="s">
        <v>7112</v>
      </c>
      <c r="N3697" s="101" t="str">
        <f t="shared" si="139"/>
        <v>PT1590307-T0018888003652400</v>
      </c>
      <c r="O3697" s="128"/>
      <c r="P3697" s="100"/>
      <c r="Q3697" s="103">
        <f t="shared" si="166"/>
        <v>2</v>
      </c>
      <c r="R3697" s="161"/>
      <c r="S3697" s="105"/>
      <c r="T3697" s="106"/>
      <c r="U3697" s="107" t="s">
        <v>6564</v>
      </c>
      <c r="V3697" s="108" t="s">
        <v>756</v>
      </c>
      <c r="W3697" s="109" t="s">
        <v>1908</v>
      </c>
      <c r="X3697" s="110" t="str">
        <f t="shared" si="176"/>
        <v/>
      </c>
      <c r="Y3697" s="110" t="str">
        <f t="shared" si="183"/>
        <v/>
      </c>
      <c r="Z3697" s="109" t="s">
        <v>797</v>
      </c>
      <c r="AA3697" s="109" t="s">
        <v>802</v>
      </c>
      <c r="AB3697" s="106"/>
      <c r="AC3697" s="158"/>
      <c r="AD3697" s="160"/>
      <c r="AE3697" s="127"/>
      <c r="AF3697" s="113"/>
      <c r="AG3697" s="165" t="str">
        <f t="array" ref="AG3697">XLOOKUP(F3697,'CLV2'!A:A,'CLV2'!E:E)</f>
        <v>2.FROZEN FOODS</v>
      </c>
      <c r="AH3697" s="115" t="str">
        <f t="array" ref="AH3697">XLOOKUP(F3697,'CLV2'!A:A,'CLV2'!F:F)</f>
        <v>3.PASTRY AND DESSERTS</v>
      </c>
      <c r="AI3697" s="115" t="str">
        <f t="shared" si="8"/>
        <v>Pack</v>
      </c>
      <c r="AJ3697" s="116">
        <f t="shared" si="9"/>
        <v>1</v>
      </c>
      <c r="AK3697" s="117" t="str">
        <f t="array" ref="AK3697">XLOOKUP(F3697,'GIÁ'!A:A,'GIÁ'!D:D)</f>
        <v>31762.47</v>
      </c>
      <c r="AL3697" s="118">
        <f t="shared" si="10"/>
        <v>63524.94</v>
      </c>
      <c r="AM3697" s="118">
        <f t="shared" si="11"/>
        <v>0</v>
      </c>
      <c r="AN3697" s="119">
        <f t="shared" si="12"/>
        <v>0</v>
      </c>
      <c r="AO3697" s="118">
        <f t="shared" si="13"/>
        <v>63524.94</v>
      </c>
      <c r="AP3697" s="121">
        <f t="shared" si="14"/>
        <v>0</v>
      </c>
      <c r="AQ3697" s="122"/>
      <c r="AR3697" s="119"/>
    </row>
    <row r="3698" ht="22.5" customHeight="1">
      <c r="A3698" s="89">
        <v>46233.0</v>
      </c>
      <c r="B3698" s="90">
        <v>0.4173611111111111</v>
      </c>
      <c r="C3698" s="91" t="s">
        <v>1430</v>
      </c>
      <c r="D3698" s="129" t="str">
        <f t="array" ref="D3698">XLOOKUP(C3698,'DS ST'!A:A,'DS ST'!B:B)</f>
        <v>NTD</v>
      </c>
      <c r="E3698" s="94" t="str">
        <f t="array" ref="E3698">XLOOKUP($F3698,'GIÁ'!$A:$A,'GIÁ'!$E:$E)</f>
        <v>ĐÔNG</v>
      </c>
      <c r="F3698" s="94">
        <v>8.938555386725E12</v>
      </c>
      <c r="G3698" s="95" t="s">
        <v>3156</v>
      </c>
      <c r="H3698" s="95" t="s">
        <v>224</v>
      </c>
      <c r="I3698" s="96">
        <v>2.0</v>
      </c>
      <c r="J3698" s="96">
        <v>0.0</v>
      </c>
      <c r="K3698" s="98">
        <f t="shared" si="4"/>
        <v>2</v>
      </c>
      <c r="L3698" s="99" t="s">
        <v>7111</v>
      </c>
      <c r="M3698" s="100" t="s">
        <v>7112</v>
      </c>
      <c r="N3698" s="101" t="str">
        <f t="shared" si="139"/>
        <v>PT1590307-T0018938555386725</v>
      </c>
      <c r="O3698" s="128"/>
      <c r="P3698" s="100"/>
      <c r="Q3698" s="103">
        <f t="shared" si="166"/>
        <v>2</v>
      </c>
      <c r="R3698" s="161"/>
      <c r="S3698" s="105"/>
      <c r="T3698" s="106"/>
      <c r="U3698" s="107" t="s">
        <v>6596</v>
      </c>
      <c r="V3698" s="108" t="s">
        <v>756</v>
      </c>
      <c r="W3698" s="109" t="s">
        <v>1908</v>
      </c>
      <c r="X3698" s="110" t="str">
        <f t="shared" si="176"/>
        <v/>
      </c>
      <c r="Y3698" s="110" t="str">
        <f t="shared" si="183"/>
        <v/>
      </c>
      <c r="Z3698" s="109" t="s">
        <v>797</v>
      </c>
      <c r="AA3698" s="109" t="s">
        <v>802</v>
      </c>
      <c r="AB3698" s="106"/>
      <c r="AC3698" s="158"/>
      <c r="AD3698" s="160"/>
      <c r="AE3698" s="127"/>
      <c r="AF3698" s="113"/>
      <c r="AG3698" s="165" t="str">
        <f t="array" ref="AG3698">XLOOKUP(F3698,'CLV2'!A:A,'CLV2'!E:E)</f>
        <v>2.FROZEN FOODS</v>
      </c>
      <c r="AH3698" s="115" t="str">
        <f t="array" ref="AH3698">XLOOKUP(F3698,'CLV2'!A:A,'CLV2'!F:F)</f>
        <v>3.PASTRY AND DESSERTS</v>
      </c>
      <c r="AI3698" s="115" t="str">
        <f t="shared" si="8"/>
        <v>Pack</v>
      </c>
      <c r="AJ3698" s="116">
        <f t="shared" si="9"/>
        <v>1</v>
      </c>
      <c r="AK3698" s="117" t="str">
        <f t="array" ref="AK3698">XLOOKUP(F3698,'GIÁ'!A:A,'GIÁ'!D:D)</f>
        <v>26016.14</v>
      </c>
      <c r="AL3698" s="118">
        <f t="shared" si="10"/>
        <v>52032.28</v>
      </c>
      <c r="AM3698" s="118">
        <f t="shared" si="11"/>
        <v>0</v>
      </c>
      <c r="AN3698" s="119">
        <f t="shared" si="12"/>
        <v>0</v>
      </c>
      <c r="AO3698" s="118">
        <f t="shared" si="13"/>
        <v>52032.28</v>
      </c>
      <c r="AP3698" s="121">
        <f t="shared" si="14"/>
        <v>0</v>
      </c>
      <c r="AQ3698" s="122"/>
      <c r="AR3698" s="119"/>
    </row>
    <row r="3699" ht="22.5" customHeight="1">
      <c r="A3699" s="89">
        <v>46233.0</v>
      </c>
      <c r="B3699" s="90">
        <v>0.4173611111111111</v>
      </c>
      <c r="C3699" s="91" t="s">
        <v>1430</v>
      </c>
      <c r="D3699" s="129" t="str">
        <f t="array" ref="D3699">XLOOKUP(C3699,'DS ST'!A:A,'DS ST'!B:B)</f>
        <v>NTD</v>
      </c>
      <c r="E3699" s="94" t="str">
        <f t="array" ref="E3699">XLOOKUP($F3699,'GIÁ'!$A:$A,'GIÁ'!$E:$E)</f>
        <v>ĐÔNG</v>
      </c>
      <c r="F3699" s="94">
        <v>8.935101607211E12</v>
      </c>
      <c r="G3699" s="95" t="s">
        <v>1879</v>
      </c>
      <c r="H3699" s="95" t="s">
        <v>224</v>
      </c>
      <c r="I3699" s="96">
        <v>2.0</v>
      </c>
      <c r="J3699" s="96">
        <v>0.0</v>
      </c>
      <c r="K3699" s="98">
        <f t="shared" si="4"/>
        <v>2</v>
      </c>
      <c r="L3699" s="99" t="s">
        <v>7111</v>
      </c>
      <c r="M3699" s="100" t="s">
        <v>7112</v>
      </c>
      <c r="N3699" s="101" t="str">
        <f t="shared" si="139"/>
        <v>PT1590307-T0018935101607211</v>
      </c>
      <c r="O3699" s="128"/>
      <c r="P3699" s="100"/>
      <c r="Q3699" s="103">
        <f t="shared" si="166"/>
        <v>2</v>
      </c>
      <c r="R3699" s="161"/>
      <c r="S3699" s="105"/>
      <c r="T3699" s="106"/>
      <c r="U3699" s="107" t="s">
        <v>6523</v>
      </c>
      <c r="V3699" s="108" t="s">
        <v>756</v>
      </c>
      <c r="W3699" s="109" t="s">
        <v>1908</v>
      </c>
      <c r="X3699" s="110" t="str">
        <f t="shared" si="176"/>
        <v/>
      </c>
      <c r="Y3699" s="110" t="str">
        <f t="shared" si="183"/>
        <v/>
      </c>
      <c r="Z3699" s="109" t="s">
        <v>797</v>
      </c>
      <c r="AA3699" s="109" t="s">
        <v>802</v>
      </c>
      <c r="AB3699" s="106"/>
      <c r="AC3699" s="158"/>
      <c r="AD3699" s="160"/>
      <c r="AE3699" s="127"/>
      <c r="AF3699" s="113"/>
      <c r="AG3699" s="165" t="str">
        <f t="array" ref="AG3699">XLOOKUP(F3699,'CLV2'!A:A,'CLV2'!E:E)</f>
        <v>2.FROZEN FOODS</v>
      </c>
      <c r="AH3699" s="115" t="str">
        <f t="array" ref="AH3699">XLOOKUP(F3699,'CLV2'!A:A,'CLV2'!F:F)</f>
        <v>3.DUMPLINGS</v>
      </c>
      <c r="AI3699" s="115" t="str">
        <f t="shared" si="8"/>
        <v>Pack</v>
      </c>
      <c r="AJ3699" s="116">
        <f t="shared" si="9"/>
        <v>1</v>
      </c>
      <c r="AK3699" s="117" t="str">
        <f t="array" ref="AK3699">XLOOKUP(F3699,'GIÁ'!A:A,'GIÁ'!D:D)</f>
        <v>22033.98</v>
      </c>
      <c r="AL3699" s="118">
        <f t="shared" si="10"/>
        <v>44067.96</v>
      </c>
      <c r="AM3699" s="118">
        <f t="shared" si="11"/>
        <v>0</v>
      </c>
      <c r="AN3699" s="119">
        <f t="shared" si="12"/>
        <v>0</v>
      </c>
      <c r="AO3699" s="118">
        <f t="shared" si="13"/>
        <v>44067.96</v>
      </c>
      <c r="AP3699" s="121">
        <f t="shared" si="14"/>
        <v>0</v>
      </c>
      <c r="AQ3699" s="122"/>
      <c r="AR3699" s="119"/>
    </row>
    <row r="3700" ht="22.5" customHeight="1">
      <c r="A3700" s="89">
        <v>46233.0</v>
      </c>
      <c r="B3700" s="90">
        <v>0.4173611111111111</v>
      </c>
      <c r="C3700" s="91" t="s">
        <v>1430</v>
      </c>
      <c r="D3700" s="129" t="str">
        <f t="array" ref="D3700">XLOOKUP(C3700,'DS ST'!A:A,'DS ST'!B:B)</f>
        <v>NTD</v>
      </c>
      <c r="E3700" s="94" t="str">
        <f t="array" ref="E3700">XLOOKUP($F3700,'GIÁ'!$A:$A,'GIÁ'!$E:$E)</f>
        <v>ĐÔNG</v>
      </c>
      <c r="F3700" s="94">
        <v>8.936200101563E12</v>
      </c>
      <c r="G3700" s="95" t="s">
        <v>2637</v>
      </c>
      <c r="H3700" s="95" t="s">
        <v>224</v>
      </c>
      <c r="I3700" s="96">
        <v>4.0</v>
      </c>
      <c r="J3700" s="96">
        <v>0.0</v>
      </c>
      <c r="K3700" s="98">
        <f t="shared" si="4"/>
        <v>4</v>
      </c>
      <c r="L3700" s="99" t="s">
        <v>7111</v>
      </c>
      <c r="M3700" s="100" t="s">
        <v>7112</v>
      </c>
      <c r="N3700" s="101" t="str">
        <f t="shared" si="139"/>
        <v>PT1590307-T0018936200101563</v>
      </c>
      <c r="O3700" s="128"/>
      <c r="P3700" s="100"/>
      <c r="Q3700" s="103">
        <f t="shared" si="166"/>
        <v>4</v>
      </c>
      <c r="R3700" s="161"/>
      <c r="S3700" s="105"/>
      <c r="T3700" s="106"/>
      <c r="U3700" s="107" t="s">
        <v>6524</v>
      </c>
      <c r="V3700" s="108" t="s">
        <v>756</v>
      </c>
      <c r="W3700" s="109" t="s">
        <v>1908</v>
      </c>
      <c r="X3700" s="110" t="str">
        <f t="shared" si="176"/>
        <v/>
      </c>
      <c r="Y3700" s="110" t="str">
        <f t="shared" si="183"/>
        <v/>
      </c>
      <c r="Z3700" s="109" t="s">
        <v>797</v>
      </c>
      <c r="AA3700" s="109" t="s">
        <v>802</v>
      </c>
      <c r="AB3700" s="106"/>
      <c r="AC3700" s="158"/>
      <c r="AD3700" s="160"/>
      <c r="AE3700" s="127"/>
      <c r="AF3700" s="113"/>
      <c r="AG3700" s="165" t="str">
        <f t="array" ref="AG3700">XLOOKUP(F3700,'CLV2'!A:A,'CLV2'!E:E)</f>
        <v>2.FROZEN FOODS</v>
      </c>
      <c r="AH3700" s="115" t="str">
        <f t="array" ref="AH3700">XLOOKUP(F3700,'CLV2'!A:A,'CLV2'!F:F)</f>
        <v>3.PASTRY AND DESSERTS</v>
      </c>
      <c r="AI3700" s="115" t="str">
        <f t="shared" si="8"/>
        <v>Pack</v>
      </c>
      <c r="AJ3700" s="116">
        <f t="shared" si="9"/>
        <v>1</v>
      </c>
      <c r="AK3700" s="117" t="str">
        <f t="array" ref="AK3700">XLOOKUP(F3700,'GIÁ'!A:A,'GIÁ'!D:D)</f>
        <v>24299.49</v>
      </c>
      <c r="AL3700" s="118">
        <f t="shared" si="10"/>
        <v>97197.96</v>
      </c>
      <c r="AM3700" s="118">
        <f t="shared" si="11"/>
        <v>0</v>
      </c>
      <c r="AN3700" s="119">
        <f t="shared" si="12"/>
        <v>0</v>
      </c>
      <c r="AO3700" s="118">
        <f t="shared" si="13"/>
        <v>97197.96</v>
      </c>
      <c r="AP3700" s="121">
        <f t="shared" si="14"/>
        <v>0</v>
      </c>
      <c r="AQ3700" s="122"/>
      <c r="AR3700" s="119"/>
    </row>
    <row r="3701" ht="22.5" customHeight="1">
      <c r="A3701" s="89">
        <v>46233.0</v>
      </c>
      <c r="B3701" s="90">
        <v>0.4173611111111111</v>
      </c>
      <c r="C3701" s="91" t="s">
        <v>1430</v>
      </c>
      <c r="D3701" s="129" t="str">
        <f t="array" ref="D3701">XLOOKUP(C3701,'DS ST'!A:A,'DS ST'!B:B)</f>
        <v>NTD</v>
      </c>
      <c r="E3701" s="94" t="str">
        <f t="array" ref="E3701">XLOOKUP($F3701,'GIÁ'!$A:$A,'GIÁ'!$E:$E)</f>
        <v>ĐÔNG</v>
      </c>
      <c r="F3701" s="94">
        <v>8.936013238791E12</v>
      </c>
      <c r="G3701" s="95" t="s">
        <v>2178</v>
      </c>
      <c r="H3701" s="95" t="s">
        <v>57</v>
      </c>
      <c r="I3701" s="96">
        <v>2.0</v>
      </c>
      <c r="J3701" s="96">
        <v>0.0</v>
      </c>
      <c r="K3701" s="98">
        <f t="shared" si="4"/>
        <v>2</v>
      </c>
      <c r="L3701" s="99" t="s">
        <v>7111</v>
      </c>
      <c r="M3701" s="100" t="s">
        <v>7112</v>
      </c>
      <c r="N3701" s="101" t="str">
        <f t="shared" si="139"/>
        <v>PT1590307-T0018936013238791</v>
      </c>
      <c r="O3701" s="128"/>
      <c r="P3701" s="100"/>
      <c r="Q3701" s="103">
        <f t="shared" si="166"/>
        <v>2</v>
      </c>
      <c r="R3701" s="161"/>
      <c r="S3701" s="105"/>
      <c r="T3701" s="106"/>
      <c r="U3701" s="107" t="s">
        <v>6525</v>
      </c>
      <c r="V3701" s="108" t="s">
        <v>756</v>
      </c>
      <c r="W3701" s="109" t="s">
        <v>1908</v>
      </c>
      <c r="X3701" s="110" t="str">
        <f t="shared" si="176"/>
        <v/>
      </c>
      <c r="Y3701" s="110" t="str">
        <f t="shared" si="183"/>
        <v/>
      </c>
      <c r="Z3701" s="109" t="s">
        <v>797</v>
      </c>
      <c r="AA3701" s="109" t="s">
        <v>802</v>
      </c>
      <c r="AB3701" s="106"/>
      <c r="AC3701" s="158"/>
      <c r="AD3701" s="160"/>
      <c r="AE3701" s="127"/>
      <c r="AF3701" s="113"/>
      <c r="AG3701" s="165" t="str">
        <f t="array" ref="AG3701">XLOOKUP(F3701,'CLV2'!A:A,'CLV2'!E:E)</f>
        <v>2.FROZEN FOODS</v>
      </c>
      <c r="AH3701" s="115" t="str">
        <f t="array" ref="AH3701">XLOOKUP(F3701,'CLV2'!A:A,'CLV2'!F:F)</f>
        <v>3.PIZZA - READY MEALS</v>
      </c>
      <c r="AI3701" s="115" t="str">
        <f t="shared" si="8"/>
        <v>Pack</v>
      </c>
      <c r="AJ3701" s="116">
        <f t="shared" si="9"/>
        <v>1</v>
      </c>
      <c r="AK3701" s="117" t="str">
        <f t="array" ref="AK3701">XLOOKUP(F3701,'GIÁ'!A:A,'GIÁ'!D:D)</f>
        <v>22578.43</v>
      </c>
      <c r="AL3701" s="118">
        <f t="shared" si="10"/>
        <v>45156.86</v>
      </c>
      <c r="AM3701" s="118">
        <f t="shared" si="11"/>
        <v>0</v>
      </c>
      <c r="AN3701" s="119">
        <f t="shared" si="12"/>
        <v>0</v>
      </c>
      <c r="AO3701" s="118">
        <f t="shared" si="13"/>
        <v>45156.86</v>
      </c>
      <c r="AP3701" s="121">
        <f t="shared" si="14"/>
        <v>0</v>
      </c>
      <c r="AQ3701" s="122"/>
      <c r="AR3701" s="119"/>
    </row>
    <row r="3702" ht="22.5" customHeight="1">
      <c r="A3702" s="89">
        <v>46233.0</v>
      </c>
      <c r="B3702" s="90">
        <v>0.4173611111111111</v>
      </c>
      <c r="C3702" s="91" t="s">
        <v>1430</v>
      </c>
      <c r="D3702" s="129" t="str">
        <f t="array" ref="D3702">XLOOKUP(C3702,'DS ST'!A:A,'DS ST'!B:B)</f>
        <v>NTD</v>
      </c>
      <c r="E3702" s="94" t="str">
        <f t="array" ref="E3702">XLOOKUP($F3702,'GIÁ'!$A:$A,'GIÁ'!$E:$E)</f>
        <v>ĐÔNG</v>
      </c>
      <c r="F3702" s="94">
        <v>8.934717401336E12</v>
      </c>
      <c r="G3702" s="95" t="s">
        <v>1750</v>
      </c>
      <c r="H3702" s="95" t="s">
        <v>224</v>
      </c>
      <c r="I3702" s="96">
        <v>2.0</v>
      </c>
      <c r="J3702" s="96">
        <v>0.0</v>
      </c>
      <c r="K3702" s="98">
        <f t="shared" si="4"/>
        <v>2</v>
      </c>
      <c r="L3702" s="99" t="s">
        <v>7111</v>
      </c>
      <c r="M3702" s="100" t="s">
        <v>7112</v>
      </c>
      <c r="N3702" s="101" t="str">
        <f t="shared" si="139"/>
        <v>PT1590307-T0018934717401336</v>
      </c>
      <c r="O3702" s="128"/>
      <c r="P3702" s="100"/>
      <c r="Q3702" s="103">
        <f t="shared" si="166"/>
        <v>2</v>
      </c>
      <c r="R3702" s="161"/>
      <c r="S3702" s="105"/>
      <c r="T3702" s="106"/>
      <c r="U3702" s="107" t="s">
        <v>6585</v>
      </c>
      <c r="V3702" s="108" t="s">
        <v>756</v>
      </c>
      <c r="W3702" s="109" t="s">
        <v>1908</v>
      </c>
      <c r="X3702" s="110" t="str">
        <f t="shared" si="176"/>
        <v/>
      </c>
      <c r="Y3702" s="110" t="str">
        <f t="shared" si="183"/>
        <v/>
      </c>
      <c r="Z3702" s="109" t="s">
        <v>797</v>
      </c>
      <c r="AA3702" s="109" t="s">
        <v>802</v>
      </c>
      <c r="AB3702" s="106"/>
      <c r="AC3702" s="158"/>
      <c r="AD3702" s="160"/>
      <c r="AE3702" s="127"/>
      <c r="AF3702" s="113"/>
      <c r="AG3702" s="165" t="str">
        <f t="array" ref="AG3702">XLOOKUP(F3702,'CLV2'!A:A,'CLV2'!E:E)</f>
        <v>2.FROZEN FOODS</v>
      </c>
      <c r="AH3702" s="115" t="str">
        <f t="array" ref="AH3702">XLOOKUP(F3702,'CLV2'!A:A,'CLV2'!F:F)</f>
        <v>3.DUMPLINGS</v>
      </c>
      <c r="AI3702" s="115" t="str">
        <f t="shared" si="8"/>
        <v>Pack</v>
      </c>
      <c r="AJ3702" s="116">
        <f t="shared" si="9"/>
        <v>1</v>
      </c>
      <c r="AK3702" s="117" t="str">
        <f t="array" ref="AK3702">XLOOKUP(F3702,'GIÁ'!A:A,'GIÁ'!D:D)</f>
        <v>39374.44</v>
      </c>
      <c r="AL3702" s="118">
        <f t="shared" si="10"/>
        <v>78748.88</v>
      </c>
      <c r="AM3702" s="118">
        <f t="shared" si="11"/>
        <v>0</v>
      </c>
      <c r="AN3702" s="119">
        <f t="shared" si="12"/>
        <v>0</v>
      </c>
      <c r="AO3702" s="118">
        <f t="shared" si="13"/>
        <v>78748.88</v>
      </c>
      <c r="AP3702" s="121">
        <f t="shared" si="14"/>
        <v>0</v>
      </c>
      <c r="AQ3702" s="122"/>
      <c r="AR3702" s="119"/>
    </row>
    <row r="3703" ht="22.5" customHeight="1">
      <c r="A3703" s="89">
        <v>46233.0</v>
      </c>
      <c r="B3703" s="90">
        <v>0.4173611111111111</v>
      </c>
      <c r="C3703" s="91" t="s">
        <v>1430</v>
      </c>
      <c r="D3703" s="129" t="str">
        <f t="array" ref="D3703">XLOOKUP(C3703,'DS ST'!A:A,'DS ST'!B:B)</f>
        <v>NTD</v>
      </c>
      <c r="E3703" s="94" t="str">
        <f t="array" ref="E3703">XLOOKUP($F3703,'GIÁ'!$A:$A,'GIÁ'!$E:$E)</f>
        <v>ĐÔNG</v>
      </c>
      <c r="F3703" s="94">
        <v>8.934717262005E12</v>
      </c>
      <c r="G3703" s="95" t="s">
        <v>1713</v>
      </c>
      <c r="H3703" s="95" t="s">
        <v>224</v>
      </c>
      <c r="I3703" s="96">
        <v>2.0</v>
      </c>
      <c r="J3703" s="96">
        <v>0.0</v>
      </c>
      <c r="K3703" s="98">
        <f t="shared" si="4"/>
        <v>2</v>
      </c>
      <c r="L3703" s="99" t="s">
        <v>7111</v>
      </c>
      <c r="M3703" s="100" t="s">
        <v>7112</v>
      </c>
      <c r="N3703" s="101" t="str">
        <f t="shared" si="139"/>
        <v>PT1590307-T0018934717262005</v>
      </c>
      <c r="O3703" s="128"/>
      <c r="P3703" s="100"/>
      <c r="Q3703" s="103">
        <f t="shared" si="166"/>
        <v>2</v>
      </c>
      <c r="R3703" s="161"/>
      <c r="S3703" s="105"/>
      <c r="T3703" s="106"/>
      <c r="U3703" s="107" t="s">
        <v>6527</v>
      </c>
      <c r="V3703" s="108" t="s">
        <v>756</v>
      </c>
      <c r="W3703" s="109" t="s">
        <v>1908</v>
      </c>
      <c r="X3703" s="110" t="str">
        <f t="shared" si="176"/>
        <v/>
      </c>
      <c r="Y3703" s="110" t="str">
        <f t="shared" si="183"/>
        <v/>
      </c>
      <c r="Z3703" s="109" t="s">
        <v>797</v>
      </c>
      <c r="AA3703" s="109" t="s">
        <v>802</v>
      </c>
      <c r="AB3703" s="106"/>
      <c r="AC3703" s="158"/>
      <c r="AD3703" s="160"/>
      <c r="AE3703" s="127"/>
      <c r="AF3703" s="113"/>
      <c r="AG3703" s="165" t="str">
        <f t="array" ref="AG3703">XLOOKUP(F3703,'CLV2'!A:A,'CLV2'!E:E)</f>
        <v>2.FROZEN FOODS</v>
      </c>
      <c r="AH3703" s="115" t="str">
        <f t="array" ref="AH3703">XLOOKUP(F3703,'CLV2'!A:A,'CLV2'!F:F)</f>
        <v>3.HOTPOT AND FRIED</v>
      </c>
      <c r="AI3703" s="115" t="str">
        <f t="shared" si="8"/>
        <v>Pack</v>
      </c>
      <c r="AJ3703" s="116">
        <f t="shared" si="9"/>
        <v>1</v>
      </c>
      <c r="AK3703" s="117" t="str">
        <f t="array" ref="AK3703">XLOOKUP(F3703,'GIÁ'!A:A,'GIÁ'!D:D)</f>
        <v>46743.25</v>
      </c>
      <c r="AL3703" s="118">
        <f t="shared" si="10"/>
        <v>93486.5</v>
      </c>
      <c r="AM3703" s="118">
        <f t="shared" si="11"/>
        <v>0</v>
      </c>
      <c r="AN3703" s="119">
        <f t="shared" si="12"/>
        <v>0</v>
      </c>
      <c r="AO3703" s="118">
        <f t="shared" si="13"/>
        <v>93486.5</v>
      </c>
      <c r="AP3703" s="121">
        <f t="shared" si="14"/>
        <v>0</v>
      </c>
      <c r="AQ3703" s="122"/>
      <c r="AR3703" s="119"/>
    </row>
    <row r="3704" ht="22.5" customHeight="1">
      <c r="A3704" s="89">
        <v>46233.0</v>
      </c>
      <c r="B3704" s="90">
        <v>0.4173611111111111</v>
      </c>
      <c r="C3704" s="91" t="s">
        <v>1430</v>
      </c>
      <c r="D3704" s="129" t="str">
        <f t="array" ref="D3704">XLOOKUP(C3704,'DS ST'!A:A,'DS ST'!B:B)</f>
        <v>NTD</v>
      </c>
      <c r="E3704" s="94" t="str">
        <f t="array" ref="E3704">XLOOKUP($F3704,'GIÁ'!$A:$A,'GIÁ'!$E:$E)</f>
        <v>ĐÔNG</v>
      </c>
      <c r="F3704" s="94">
        <v>8.934717472008E12</v>
      </c>
      <c r="G3704" s="95" t="s">
        <v>1769</v>
      </c>
      <c r="H3704" s="95" t="s">
        <v>224</v>
      </c>
      <c r="I3704" s="96">
        <v>2.0</v>
      </c>
      <c r="J3704" s="96">
        <v>0.0</v>
      </c>
      <c r="K3704" s="98">
        <f t="shared" si="4"/>
        <v>2</v>
      </c>
      <c r="L3704" s="99" t="s">
        <v>7111</v>
      </c>
      <c r="M3704" s="100" t="s">
        <v>7112</v>
      </c>
      <c r="N3704" s="101" t="str">
        <f t="shared" si="139"/>
        <v>PT1590307-T0018934717472008</v>
      </c>
      <c r="O3704" s="128"/>
      <c r="P3704" s="100"/>
      <c r="Q3704" s="103">
        <f t="shared" si="166"/>
        <v>2</v>
      </c>
      <c r="R3704" s="161"/>
      <c r="S3704" s="105"/>
      <c r="T3704" s="106"/>
      <c r="U3704" s="107" t="s">
        <v>6597</v>
      </c>
      <c r="V3704" s="108" t="s">
        <v>756</v>
      </c>
      <c r="W3704" s="109" t="s">
        <v>1908</v>
      </c>
      <c r="X3704" s="110" t="str">
        <f t="shared" si="176"/>
        <v/>
      </c>
      <c r="Y3704" s="110" t="str">
        <f t="shared" si="183"/>
        <v/>
      </c>
      <c r="Z3704" s="109" t="s">
        <v>797</v>
      </c>
      <c r="AA3704" s="109" t="s">
        <v>802</v>
      </c>
      <c r="AB3704" s="106"/>
      <c r="AC3704" s="158"/>
      <c r="AD3704" s="160"/>
      <c r="AE3704" s="127"/>
      <c r="AF3704" s="113"/>
      <c r="AG3704" s="165" t="str">
        <f t="array" ref="AG3704">XLOOKUP(F3704,'CLV2'!A:A,'CLV2'!E:E)</f>
        <v>2.FROZEN FOODS</v>
      </c>
      <c r="AH3704" s="115" t="str">
        <f t="array" ref="AH3704">XLOOKUP(F3704,'CLV2'!A:A,'CLV2'!F:F)</f>
        <v>3.HOTPOT AND FRIED</v>
      </c>
      <c r="AI3704" s="115" t="str">
        <f t="shared" si="8"/>
        <v>Pack</v>
      </c>
      <c r="AJ3704" s="116">
        <f t="shared" si="9"/>
        <v>1</v>
      </c>
      <c r="AK3704" s="117" t="str">
        <f t="array" ref="AK3704">XLOOKUP(F3704,'GIÁ'!A:A,'GIÁ'!D:D)</f>
        <v>35456.20</v>
      </c>
      <c r="AL3704" s="118">
        <f t="shared" si="10"/>
        <v>70912.4</v>
      </c>
      <c r="AM3704" s="118">
        <f t="shared" si="11"/>
        <v>0</v>
      </c>
      <c r="AN3704" s="119">
        <f t="shared" si="12"/>
        <v>0</v>
      </c>
      <c r="AO3704" s="118">
        <f t="shared" si="13"/>
        <v>70912.4</v>
      </c>
      <c r="AP3704" s="121">
        <f t="shared" si="14"/>
        <v>0</v>
      </c>
      <c r="AQ3704" s="122"/>
      <c r="AR3704" s="119"/>
    </row>
    <row r="3705" ht="22.5" customHeight="1">
      <c r="A3705" s="89">
        <v>46233.0</v>
      </c>
      <c r="B3705" s="90">
        <v>0.4173611111111111</v>
      </c>
      <c r="C3705" s="91" t="s">
        <v>1430</v>
      </c>
      <c r="D3705" s="129" t="str">
        <f t="array" ref="D3705">XLOOKUP(C3705,'DS ST'!A:A,'DS ST'!B:B)</f>
        <v>NTD</v>
      </c>
      <c r="E3705" s="94" t="str">
        <f t="array" ref="E3705">XLOOKUP($F3705,'GIÁ'!$A:$A,'GIÁ'!$E:$E)</f>
        <v>ĐÔNG</v>
      </c>
      <c r="F3705" s="94">
        <v>8.936210415551E12</v>
      </c>
      <c r="G3705" s="95" t="s">
        <v>2676</v>
      </c>
      <c r="H3705" s="95" t="s">
        <v>224</v>
      </c>
      <c r="I3705" s="96">
        <v>4.0</v>
      </c>
      <c r="J3705" s="96">
        <v>0.0</v>
      </c>
      <c r="K3705" s="98">
        <f t="shared" si="4"/>
        <v>4</v>
      </c>
      <c r="L3705" s="99" t="s">
        <v>7111</v>
      </c>
      <c r="M3705" s="100" t="s">
        <v>7112</v>
      </c>
      <c r="N3705" s="101" t="str">
        <f t="shared" si="139"/>
        <v>PT1590307-T0018936210415551</v>
      </c>
      <c r="O3705" s="128"/>
      <c r="P3705" s="100"/>
      <c r="Q3705" s="103">
        <f t="shared" si="166"/>
        <v>4</v>
      </c>
      <c r="R3705" s="161"/>
      <c r="S3705" s="105"/>
      <c r="T3705" s="106"/>
      <c r="U3705" s="107" t="s">
        <v>6554</v>
      </c>
      <c r="V3705" s="108" t="s">
        <v>756</v>
      </c>
      <c r="W3705" s="109" t="s">
        <v>1908</v>
      </c>
      <c r="X3705" s="110" t="str">
        <f t="shared" si="176"/>
        <v/>
      </c>
      <c r="Y3705" s="110" t="str">
        <f t="shared" si="183"/>
        <v/>
      </c>
      <c r="Z3705" s="109" t="s">
        <v>797</v>
      </c>
      <c r="AA3705" s="109" t="s">
        <v>802</v>
      </c>
      <c r="AB3705" s="106"/>
      <c r="AC3705" s="158"/>
      <c r="AD3705" s="160"/>
      <c r="AE3705" s="127"/>
      <c r="AF3705" s="113"/>
      <c r="AG3705" s="165" t="str">
        <f t="array" ref="AG3705">XLOOKUP(F3705,'CLV2'!A:A,'CLV2'!E:E)</f>
        <v>2.FROZEN FOODS</v>
      </c>
      <c r="AH3705" s="115" t="str">
        <f t="array" ref="AH3705">XLOOKUP(F3705,'CLV2'!A:A,'CLV2'!F:F)</f>
        <v>3.DUMPLINGS</v>
      </c>
      <c r="AI3705" s="115" t="str">
        <f t="shared" si="8"/>
        <v>Pack</v>
      </c>
      <c r="AJ3705" s="116">
        <f t="shared" si="9"/>
        <v>1</v>
      </c>
      <c r="AK3705" s="117" t="str">
        <f t="array" ref="AK3705">XLOOKUP(F3705,'GIÁ'!A:A,'GIÁ'!D:D)</f>
        <v>24150.20</v>
      </c>
      <c r="AL3705" s="118">
        <f t="shared" si="10"/>
        <v>96600.8</v>
      </c>
      <c r="AM3705" s="118">
        <f t="shared" si="11"/>
        <v>0</v>
      </c>
      <c r="AN3705" s="119">
        <f t="shared" si="12"/>
        <v>0</v>
      </c>
      <c r="AO3705" s="118">
        <f t="shared" si="13"/>
        <v>96600.8</v>
      </c>
      <c r="AP3705" s="121">
        <f t="shared" si="14"/>
        <v>0</v>
      </c>
      <c r="AQ3705" s="122"/>
      <c r="AR3705" s="119"/>
    </row>
    <row r="3706" ht="22.5" customHeight="1">
      <c r="A3706" s="89">
        <v>46233.0</v>
      </c>
      <c r="B3706" s="90">
        <v>0.4173611111111111</v>
      </c>
      <c r="C3706" s="91" t="s">
        <v>1430</v>
      </c>
      <c r="D3706" s="129" t="str">
        <f t="array" ref="D3706">XLOOKUP(C3706,'DS ST'!A:A,'DS ST'!B:B)</f>
        <v>NTD</v>
      </c>
      <c r="E3706" s="94" t="str">
        <f t="array" ref="E3706">XLOOKUP($F3706,'GIÁ'!$A:$A,'GIÁ'!$E:$E)</f>
        <v>ĐÔNG</v>
      </c>
      <c r="F3706" s="94">
        <v>8.934717262012E12</v>
      </c>
      <c r="G3706" s="95" t="s">
        <v>1715</v>
      </c>
      <c r="H3706" s="95" t="s">
        <v>224</v>
      </c>
      <c r="I3706" s="96">
        <v>2.0</v>
      </c>
      <c r="J3706" s="96">
        <v>0.0</v>
      </c>
      <c r="K3706" s="98">
        <f t="shared" si="4"/>
        <v>2</v>
      </c>
      <c r="L3706" s="99" t="s">
        <v>7111</v>
      </c>
      <c r="M3706" s="100" t="s">
        <v>7112</v>
      </c>
      <c r="N3706" s="101" t="str">
        <f t="shared" si="139"/>
        <v>PT1590307-T0018934717262012</v>
      </c>
      <c r="O3706" s="128"/>
      <c r="P3706" s="100"/>
      <c r="Q3706" s="103">
        <f t="shared" si="166"/>
        <v>2</v>
      </c>
      <c r="R3706" s="161"/>
      <c r="S3706" s="105"/>
      <c r="T3706" s="106"/>
      <c r="U3706" s="107" t="s">
        <v>6528</v>
      </c>
      <c r="V3706" s="108" t="s">
        <v>756</v>
      </c>
      <c r="W3706" s="109" t="s">
        <v>1908</v>
      </c>
      <c r="X3706" s="110" t="str">
        <f t="shared" si="176"/>
        <v/>
      </c>
      <c r="Y3706" s="110" t="str">
        <f t="shared" si="183"/>
        <v/>
      </c>
      <c r="Z3706" s="109" t="s">
        <v>797</v>
      </c>
      <c r="AA3706" s="109" t="s">
        <v>802</v>
      </c>
      <c r="AB3706" s="106"/>
      <c r="AC3706" s="158"/>
      <c r="AD3706" s="160"/>
      <c r="AE3706" s="127"/>
      <c r="AF3706" s="113"/>
      <c r="AG3706" s="165" t="str">
        <f t="array" ref="AG3706">XLOOKUP(F3706,'CLV2'!A:A,'CLV2'!E:E)</f>
        <v>2.FROZEN FOODS</v>
      </c>
      <c r="AH3706" s="115" t="str">
        <f t="array" ref="AH3706">XLOOKUP(F3706,'CLV2'!A:A,'CLV2'!F:F)</f>
        <v>3.HOTPOT AND FRIED</v>
      </c>
      <c r="AI3706" s="115" t="str">
        <f t="shared" si="8"/>
        <v>Pack</v>
      </c>
      <c r="AJ3706" s="116">
        <f t="shared" si="9"/>
        <v>1</v>
      </c>
      <c r="AK3706" s="117" t="str">
        <f t="array" ref="AK3706">XLOOKUP(F3706,'GIÁ'!A:A,'GIÁ'!D:D)</f>
        <v>32686.96</v>
      </c>
      <c r="AL3706" s="118">
        <f t="shared" si="10"/>
        <v>65373.92</v>
      </c>
      <c r="AM3706" s="118">
        <f t="shared" si="11"/>
        <v>0</v>
      </c>
      <c r="AN3706" s="119">
        <f t="shared" si="12"/>
        <v>0</v>
      </c>
      <c r="AO3706" s="118">
        <f t="shared" si="13"/>
        <v>65373.92</v>
      </c>
      <c r="AP3706" s="121">
        <f t="shared" si="14"/>
        <v>0</v>
      </c>
      <c r="AQ3706" s="122"/>
      <c r="AR3706" s="119"/>
    </row>
    <row r="3707" ht="22.5" customHeight="1">
      <c r="A3707" s="89">
        <v>46233.0</v>
      </c>
      <c r="B3707" s="90">
        <v>0.4173611111111111</v>
      </c>
      <c r="C3707" s="91" t="s">
        <v>1430</v>
      </c>
      <c r="D3707" s="129" t="str">
        <f t="array" ref="D3707">XLOOKUP(C3707,'DS ST'!A:A,'DS ST'!B:B)</f>
        <v>NTD</v>
      </c>
      <c r="E3707" s="94" t="str">
        <f t="array" ref="E3707">XLOOKUP($F3707,'GIÁ'!$A:$A,'GIÁ'!$E:$E)</f>
        <v>ĐÔNG</v>
      </c>
      <c r="F3707" s="94">
        <v>8.935319711311E12</v>
      </c>
      <c r="G3707" s="95" t="s">
        <v>2061</v>
      </c>
      <c r="H3707" s="95" t="s">
        <v>224</v>
      </c>
      <c r="I3707" s="96">
        <v>4.0</v>
      </c>
      <c r="J3707" s="96">
        <v>0.0</v>
      </c>
      <c r="K3707" s="98">
        <f t="shared" si="4"/>
        <v>4</v>
      </c>
      <c r="L3707" s="99" t="s">
        <v>7111</v>
      </c>
      <c r="M3707" s="100" t="s">
        <v>7112</v>
      </c>
      <c r="N3707" s="101" t="str">
        <f t="shared" si="139"/>
        <v>PT1590307-T0018935319711311</v>
      </c>
      <c r="O3707" s="128"/>
      <c r="P3707" s="100"/>
      <c r="Q3707" s="103">
        <f t="shared" si="166"/>
        <v>4</v>
      </c>
      <c r="R3707" s="161"/>
      <c r="S3707" s="105"/>
      <c r="T3707" s="106"/>
      <c r="U3707" s="107" t="s">
        <v>6529</v>
      </c>
      <c r="V3707" s="108" t="s">
        <v>756</v>
      </c>
      <c r="W3707" s="109" t="s">
        <v>1908</v>
      </c>
      <c r="X3707" s="110" t="str">
        <f t="shared" si="176"/>
        <v/>
      </c>
      <c r="Y3707" s="110" t="str">
        <f t="shared" si="183"/>
        <v/>
      </c>
      <c r="Z3707" s="109" t="s">
        <v>797</v>
      </c>
      <c r="AA3707" s="109" t="s">
        <v>802</v>
      </c>
      <c r="AB3707" s="106"/>
      <c r="AC3707" s="158"/>
      <c r="AD3707" s="160"/>
      <c r="AE3707" s="127"/>
      <c r="AF3707" s="113"/>
      <c r="AG3707" s="165" t="str">
        <f t="array" ref="AG3707">XLOOKUP(F3707,'CLV2'!A:A,'CLV2'!E:E)</f>
        <v>2.FROZEN FOODS</v>
      </c>
      <c r="AH3707" s="115" t="str">
        <f t="array" ref="AH3707">XLOOKUP(F3707,'CLV2'!A:A,'CLV2'!F:F)</f>
        <v>3.HOTPOT AND FRIED</v>
      </c>
      <c r="AI3707" s="115" t="str">
        <f t="shared" si="8"/>
        <v>Pack</v>
      </c>
      <c r="AJ3707" s="116">
        <f t="shared" si="9"/>
        <v>1</v>
      </c>
      <c r="AK3707" s="117" t="str">
        <f t="array" ref="AK3707">XLOOKUP(F3707,'GIÁ'!A:A,'GIÁ'!D:D)</f>
        <v>30542.46</v>
      </c>
      <c r="AL3707" s="118">
        <f t="shared" si="10"/>
        <v>122169.84</v>
      </c>
      <c r="AM3707" s="118">
        <f t="shared" si="11"/>
        <v>0</v>
      </c>
      <c r="AN3707" s="119">
        <f t="shared" si="12"/>
        <v>0</v>
      </c>
      <c r="AO3707" s="118">
        <f t="shared" si="13"/>
        <v>122169.84</v>
      </c>
      <c r="AP3707" s="121">
        <f t="shared" si="14"/>
        <v>0</v>
      </c>
      <c r="AQ3707" s="122"/>
      <c r="AR3707" s="119"/>
    </row>
    <row r="3708" ht="22.5" customHeight="1">
      <c r="A3708" s="89">
        <v>46233.0</v>
      </c>
      <c r="B3708" s="90">
        <v>0.4173611111111111</v>
      </c>
      <c r="C3708" s="91" t="s">
        <v>1430</v>
      </c>
      <c r="D3708" s="129" t="str">
        <f t="array" ref="D3708">XLOOKUP(C3708,'DS ST'!A:A,'DS ST'!B:B)</f>
        <v>NTD</v>
      </c>
      <c r="E3708" s="94" t="str">
        <f t="array" ref="E3708">XLOOKUP($F3708,'GIÁ'!$A:$A,'GIÁ'!$E:$E)</f>
        <v>ĐÔNG</v>
      </c>
      <c r="F3708" s="94">
        <v>8.93607627967E12</v>
      </c>
      <c r="G3708" s="95" t="s">
        <v>2317</v>
      </c>
      <c r="H3708" s="95" t="s">
        <v>224</v>
      </c>
      <c r="I3708" s="96">
        <v>4.0</v>
      </c>
      <c r="J3708" s="96">
        <v>0.0</v>
      </c>
      <c r="K3708" s="98">
        <f t="shared" si="4"/>
        <v>4</v>
      </c>
      <c r="L3708" s="99" t="s">
        <v>7111</v>
      </c>
      <c r="M3708" s="100" t="s">
        <v>7112</v>
      </c>
      <c r="N3708" s="101" t="str">
        <f t="shared" si="139"/>
        <v>PT1590307-T0018936076279670</v>
      </c>
      <c r="O3708" s="128"/>
      <c r="P3708" s="100"/>
      <c r="Q3708" s="103">
        <f t="shared" si="166"/>
        <v>4</v>
      </c>
      <c r="R3708" s="161"/>
      <c r="S3708" s="105"/>
      <c r="T3708" s="106"/>
      <c r="U3708" s="107" t="s">
        <v>6530</v>
      </c>
      <c r="V3708" s="108" t="s">
        <v>756</v>
      </c>
      <c r="W3708" s="109" t="s">
        <v>1908</v>
      </c>
      <c r="X3708" s="110" t="str">
        <f t="shared" si="176"/>
        <v/>
      </c>
      <c r="Y3708" s="110" t="str">
        <f t="shared" si="183"/>
        <v/>
      </c>
      <c r="Z3708" s="109" t="s">
        <v>797</v>
      </c>
      <c r="AA3708" s="109" t="s">
        <v>802</v>
      </c>
      <c r="AB3708" s="106"/>
      <c r="AC3708" s="158"/>
      <c r="AD3708" s="160"/>
      <c r="AE3708" s="127"/>
      <c r="AF3708" s="113"/>
      <c r="AG3708" s="165" t="str">
        <f t="array" ref="AG3708">XLOOKUP(F3708,'CLV2'!A:A,'CLV2'!E:E)</f>
        <v>2.FROZEN FOODS</v>
      </c>
      <c r="AH3708" s="115" t="str">
        <f t="array" ref="AH3708">XLOOKUP(F3708,'CLV2'!A:A,'CLV2'!F:F)</f>
        <v>3.PASTRY AND DESSERTS</v>
      </c>
      <c r="AI3708" s="115" t="str">
        <f t="shared" si="8"/>
        <v>Pack</v>
      </c>
      <c r="AJ3708" s="116">
        <f t="shared" si="9"/>
        <v>1</v>
      </c>
      <c r="AK3708" s="117" t="str">
        <f t="array" ref="AK3708">XLOOKUP(F3708,'GIÁ'!A:A,'GIÁ'!D:D)</f>
        <v>26872.96</v>
      </c>
      <c r="AL3708" s="118">
        <f t="shared" si="10"/>
        <v>107491.84</v>
      </c>
      <c r="AM3708" s="118">
        <f t="shared" si="11"/>
        <v>0</v>
      </c>
      <c r="AN3708" s="119">
        <f t="shared" si="12"/>
        <v>0</v>
      </c>
      <c r="AO3708" s="118">
        <f t="shared" si="13"/>
        <v>107491.84</v>
      </c>
      <c r="AP3708" s="121">
        <f t="shared" si="14"/>
        <v>0</v>
      </c>
      <c r="AQ3708" s="122"/>
      <c r="AR3708" s="119"/>
    </row>
    <row r="3709" ht="22.5" customHeight="1">
      <c r="A3709" s="89">
        <v>46233.0</v>
      </c>
      <c r="B3709" s="90">
        <v>0.4173611111111111</v>
      </c>
      <c r="C3709" s="91" t="s">
        <v>1430</v>
      </c>
      <c r="D3709" s="129" t="str">
        <f t="array" ref="D3709">XLOOKUP(C3709,'DS ST'!A:A,'DS ST'!B:B)</f>
        <v>NTD</v>
      </c>
      <c r="E3709" s="94" t="str">
        <f t="array" ref="E3709">XLOOKUP($F3709,'GIÁ'!$A:$A,'GIÁ'!$E:$E)</f>
        <v>ĐÔNG</v>
      </c>
      <c r="F3709" s="94">
        <v>8.935101608461E12</v>
      </c>
      <c r="G3709" s="95" t="s">
        <v>1899</v>
      </c>
      <c r="H3709" s="95" t="s">
        <v>224</v>
      </c>
      <c r="I3709" s="96">
        <v>6.0</v>
      </c>
      <c r="J3709" s="96">
        <v>0.0</v>
      </c>
      <c r="K3709" s="98">
        <f t="shared" si="4"/>
        <v>6</v>
      </c>
      <c r="L3709" s="99" t="s">
        <v>7111</v>
      </c>
      <c r="M3709" s="100" t="s">
        <v>7112</v>
      </c>
      <c r="N3709" s="101" t="str">
        <f t="shared" si="139"/>
        <v>PT1590307-T0018935101608461</v>
      </c>
      <c r="O3709" s="128"/>
      <c r="P3709" s="100"/>
      <c r="Q3709" s="103">
        <f t="shared" si="166"/>
        <v>6</v>
      </c>
      <c r="R3709" s="161"/>
      <c r="S3709" s="105"/>
      <c r="T3709" s="106"/>
      <c r="U3709" s="107" t="s">
        <v>6555</v>
      </c>
      <c r="V3709" s="108" t="s">
        <v>756</v>
      </c>
      <c r="W3709" s="109" t="s">
        <v>1908</v>
      </c>
      <c r="X3709" s="110" t="str">
        <f t="shared" si="176"/>
        <v/>
      </c>
      <c r="Y3709" s="110" t="str">
        <f t="shared" si="183"/>
        <v/>
      </c>
      <c r="Z3709" s="109" t="s">
        <v>797</v>
      </c>
      <c r="AA3709" s="109" t="s">
        <v>802</v>
      </c>
      <c r="AB3709" s="106"/>
      <c r="AC3709" s="158"/>
      <c r="AD3709" s="160"/>
      <c r="AE3709" s="127"/>
      <c r="AF3709" s="113"/>
      <c r="AG3709" s="165" t="str">
        <f t="array" ref="AG3709">XLOOKUP(F3709,'CLV2'!A:A,'CLV2'!E:E)</f>
        <v>2.FROZEN FOODS</v>
      </c>
      <c r="AH3709" s="115" t="str">
        <f t="array" ref="AH3709">XLOOKUP(F3709,'CLV2'!A:A,'CLV2'!F:F)</f>
        <v>3.HOTPOT AND FRIED</v>
      </c>
      <c r="AI3709" s="115" t="str">
        <f t="shared" si="8"/>
        <v>Pack</v>
      </c>
      <c r="AJ3709" s="116">
        <f t="shared" si="9"/>
        <v>1</v>
      </c>
      <c r="AK3709" s="117" t="str">
        <f t="array" ref="AK3709">XLOOKUP(F3709,'GIÁ'!A:A,'GIÁ'!D:D)</f>
        <v>16904.85</v>
      </c>
      <c r="AL3709" s="118">
        <f t="shared" si="10"/>
        <v>101429.1</v>
      </c>
      <c r="AM3709" s="118">
        <f t="shared" si="11"/>
        <v>0</v>
      </c>
      <c r="AN3709" s="119">
        <f t="shared" si="12"/>
        <v>0</v>
      </c>
      <c r="AO3709" s="118">
        <f t="shared" si="13"/>
        <v>101429.1</v>
      </c>
      <c r="AP3709" s="121">
        <f t="shared" si="14"/>
        <v>0</v>
      </c>
      <c r="AQ3709" s="122"/>
      <c r="AR3709" s="119"/>
    </row>
    <row r="3710" ht="22.5" customHeight="1">
      <c r="A3710" s="89">
        <v>46233.0</v>
      </c>
      <c r="B3710" s="90">
        <v>0.4173611111111111</v>
      </c>
      <c r="C3710" s="91" t="s">
        <v>1430</v>
      </c>
      <c r="D3710" s="129" t="str">
        <f t="array" ref="D3710">XLOOKUP(C3710,'DS ST'!A:A,'DS ST'!B:B)</f>
        <v>NTD</v>
      </c>
      <c r="E3710" s="94" t="str">
        <f t="array" ref="E3710">XLOOKUP($F3710,'GIÁ'!$A:$A,'GIÁ'!$E:$E)</f>
        <v>ĐÔNG</v>
      </c>
      <c r="F3710" s="94">
        <v>8.936077110149E12</v>
      </c>
      <c r="G3710" s="95" t="s">
        <v>2333</v>
      </c>
      <c r="H3710" s="95" t="s">
        <v>224</v>
      </c>
      <c r="I3710" s="96">
        <v>4.0</v>
      </c>
      <c r="J3710" s="96">
        <v>0.0</v>
      </c>
      <c r="K3710" s="98">
        <f t="shared" si="4"/>
        <v>4</v>
      </c>
      <c r="L3710" s="99" t="s">
        <v>7111</v>
      </c>
      <c r="M3710" s="100" t="s">
        <v>7112</v>
      </c>
      <c r="N3710" s="101" t="str">
        <f t="shared" si="139"/>
        <v>PT1590307-T0018936077110149</v>
      </c>
      <c r="O3710" s="128"/>
      <c r="P3710" s="100"/>
      <c r="Q3710" s="103">
        <f t="shared" si="166"/>
        <v>4</v>
      </c>
      <c r="R3710" s="161"/>
      <c r="S3710" s="105"/>
      <c r="T3710" s="106"/>
      <c r="U3710" s="107" t="s">
        <v>6568</v>
      </c>
      <c r="V3710" s="108" t="s">
        <v>756</v>
      </c>
      <c r="W3710" s="109" t="s">
        <v>1908</v>
      </c>
      <c r="X3710" s="110" t="str">
        <f t="shared" si="176"/>
        <v/>
      </c>
      <c r="Y3710" s="110" t="str">
        <f t="shared" si="183"/>
        <v/>
      </c>
      <c r="Z3710" s="109" t="s">
        <v>797</v>
      </c>
      <c r="AA3710" s="109" t="s">
        <v>802</v>
      </c>
      <c r="AB3710" s="106"/>
      <c r="AC3710" s="158"/>
      <c r="AD3710" s="160"/>
      <c r="AE3710" s="127"/>
      <c r="AF3710" s="113"/>
      <c r="AG3710" s="165" t="str">
        <f t="array" ref="AG3710">XLOOKUP(F3710,'CLV2'!A:A,'CLV2'!E:E)</f>
        <v>2.FROZEN FOODS</v>
      </c>
      <c r="AH3710" s="115" t="str">
        <f t="array" ref="AH3710">XLOOKUP(F3710,'CLV2'!A:A,'CLV2'!F:F)</f>
        <v>3.DUMPLINGS</v>
      </c>
      <c r="AI3710" s="115" t="str">
        <f t="shared" si="8"/>
        <v>Pack</v>
      </c>
      <c r="AJ3710" s="116">
        <f t="shared" si="9"/>
        <v>1</v>
      </c>
      <c r="AK3710" s="117" t="str">
        <f t="array" ref="AK3710">XLOOKUP(F3710,'GIÁ'!A:A,'GIÁ'!D:D)</f>
        <v>41904.24</v>
      </c>
      <c r="AL3710" s="118">
        <f t="shared" si="10"/>
        <v>167616.96</v>
      </c>
      <c r="AM3710" s="118">
        <f t="shared" si="11"/>
        <v>0</v>
      </c>
      <c r="AN3710" s="119">
        <f t="shared" si="12"/>
        <v>0</v>
      </c>
      <c r="AO3710" s="118">
        <f t="shared" si="13"/>
        <v>167616.96</v>
      </c>
      <c r="AP3710" s="121">
        <f t="shared" si="14"/>
        <v>0</v>
      </c>
      <c r="AQ3710" s="122"/>
      <c r="AR3710" s="119"/>
    </row>
    <row r="3711" ht="22.5" customHeight="1">
      <c r="A3711" s="89">
        <v>46233.0</v>
      </c>
      <c r="B3711" s="90">
        <v>0.4173611111111111</v>
      </c>
      <c r="C3711" s="91" t="s">
        <v>1430</v>
      </c>
      <c r="D3711" s="129" t="str">
        <f t="array" ref="D3711">XLOOKUP(C3711,'DS ST'!A:A,'DS ST'!B:B)</f>
        <v>NTD</v>
      </c>
      <c r="E3711" s="94" t="str">
        <f t="array" ref="E3711">XLOOKUP($F3711,'GIÁ'!$A:$A,'GIÁ'!$E:$E)</f>
        <v>ĐÔNG</v>
      </c>
      <c r="F3711" s="94">
        <v>8.935297102972E12</v>
      </c>
      <c r="G3711" s="95" t="s">
        <v>2024</v>
      </c>
      <c r="H3711" s="95" t="s">
        <v>224</v>
      </c>
      <c r="I3711" s="96">
        <v>2.0</v>
      </c>
      <c r="J3711" s="96">
        <v>0.0</v>
      </c>
      <c r="K3711" s="98">
        <f t="shared" si="4"/>
        <v>2</v>
      </c>
      <c r="L3711" s="99" t="s">
        <v>7111</v>
      </c>
      <c r="M3711" s="100" t="s">
        <v>7112</v>
      </c>
      <c r="N3711" s="101" t="str">
        <f t="shared" si="139"/>
        <v>PT1590307-T0018935297102972</v>
      </c>
      <c r="O3711" s="128"/>
      <c r="P3711" s="100"/>
      <c r="Q3711" s="103">
        <f t="shared" si="166"/>
        <v>2</v>
      </c>
      <c r="R3711" s="161"/>
      <c r="S3711" s="105"/>
      <c r="T3711" s="106"/>
      <c r="U3711" s="107" t="s">
        <v>6692</v>
      </c>
      <c r="V3711" s="108" t="s">
        <v>756</v>
      </c>
      <c r="W3711" s="109" t="s">
        <v>1908</v>
      </c>
      <c r="X3711" s="110" t="str">
        <f t="shared" si="176"/>
        <v/>
      </c>
      <c r="Y3711" s="110" t="str">
        <f t="shared" si="183"/>
        <v/>
      </c>
      <c r="Z3711" s="109" t="s">
        <v>797</v>
      </c>
      <c r="AA3711" s="109" t="s">
        <v>802</v>
      </c>
      <c r="AB3711" s="106"/>
      <c r="AC3711" s="158"/>
      <c r="AD3711" s="160"/>
      <c r="AE3711" s="127"/>
      <c r="AF3711" s="113"/>
      <c r="AG3711" s="165" t="str">
        <f t="array" ref="AG3711">XLOOKUP(F3711,'CLV2'!A:A,'CLV2'!E:E)</f>
        <v>2.FROZEN FOODS</v>
      </c>
      <c r="AH3711" s="115" t="str">
        <f t="array" ref="AH3711">XLOOKUP(F3711,'CLV2'!A:A,'CLV2'!F:F)</f>
        <v>3.PIZZA - READY MEALS</v>
      </c>
      <c r="AI3711" s="115" t="str">
        <f t="shared" si="8"/>
        <v>Pack</v>
      </c>
      <c r="AJ3711" s="116">
        <f t="shared" si="9"/>
        <v>1</v>
      </c>
      <c r="AK3711" s="117" t="str">
        <f t="array" ref="AK3711">XLOOKUP(F3711,'GIÁ'!A:A,'GIÁ'!D:D)</f>
        <v>16087.17</v>
      </c>
      <c r="AL3711" s="118">
        <f t="shared" si="10"/>
        <v>32174.34</v>
      </c>
      <c r="AM3711" s="118">
        <f t="shared" si="11"/>
        <v>0</v>
      </c>
      <c r="AN3711" s="119">
        <f t="shared" si="12"/>
        <v>0</v>
      </c>
      <c r="AO3711" s="118">
        <f t="shared" si="13"/>
        <v>32174.34</v>
      </c>
      <c r="AP3711" s="121">
        <f t="shared" si="14"/>
        <v>0</v>
      </c>
      <c r="AQ3711" s="122"/>
      <c r="AR3711" s="119"/>
    </row>
    <row r="3712" ht="22.5" customHeight="1">
      <c r="A3712" s="89">
        <v>46233.0</v>
      </c>
      <c r="B3712" s="90">
        <v>0.4173611111111111</v>
      </c>
      <c r="C3712" s="91" t="s">
        <v>1430</v>
      </c>
      <c r="D3712" s="129" t="str">
        <f t="array" ref="D3712">XLOOKUP(C3712,'DS ST'!A:A,'DS ST'!B:B)</f>
        <v>NTD</v>
      </c>
      <c r="E3712" s="94" t="str">
        <f t="array" ref="E3712">XLOOKUP($F3712,'GIÁ'!$A:$A,'GIÁ'!$E:$E)</f>
        <v>ĐÔNG</v>
      </c>
      <c r="F3712" s="94">
        <v>8.934717271236E12</v>
      </c>
      <c r="G3712" s="95" t="s">
        <v>1731</v>
      </c>
      <c r="H3712" s="95" t="s">
        <v>224</v>
      </c>
      <c r="I3712" s="96">
        <v>2.0</v>
      </c>
      <c r="J3712" s="96">
        <v>0.0</v>
      </c>
      <c r="K3712" s="98">
        <f t="shared" si="4"/>
        <v>2</v>
      </c>
      <c r="L3712" s="99" t="s">
        <v>7111</v>
      </c>
      <c r="M3712" s="100" t="s">
        <v>7112</v>
      </c>
      <c r="N3712" s="101" t="str">
        <f t="shared" si="139"/>
        <v>PT1590307-T0018934717271236</v>
      </c>
      <c r="O3712" s="128"/>
      <c r="P3712" s="100"/>
      <c r="Q3712" s="103">
        <f t="shared" si="166"/>
        <v>2</v>
      </c>
      <c r="R3712" s="161"/>
      <c r="S3712" s="105"/>
      <c r="T3712" s="106"/>
      <c r="U3712" s="107" t="s">
        <v>6586</v>
      </c>
      <c r="V3712" s="108" t="s">
        <v>756</v>
      </c>
      <c r="W3712" s="109" t="s">
        <v>1908</v>
      </c>
      <c r="X3712" s="110" t="str">
        <f t="shared" si="176"/>
        <v/>
      </c>
      <c r="Y3712" s="110" t="str">
        <f t="shared" si="183"/>
        <v/>
      </c>
      <c r="Z3712" s="109" t="s">
        <v>797</v>
      </c>
      <c r="AA3712" s="109" t="s">
        <v>802</v>
      </c>
      <c r="AB3712" s="106"/>
      <c r="AC3712" s="158"/>
      <c r="AD3712" s="160"/>
      <c r="AE3712" s="127"/>
      <c r="AF3712" s="113"/>
      <c r="AG3712" s="165" t="str">
        <f t="array" ref="AG3712">XLOOKUP(F3712,'CLV2'!A:A,'CLV2'!E:E)</f>
        <v>2.FROZEN FOODS</v>
      </c>
      <c r="AH3712" s="115" t="str">
        <f t="array" ref="AH3712">XLOOKUP(F3712,'CLV2'!A:A,'CLV2'!F:F)</f>
        <v>3.DUMPLINGS</v>
      </c>
      <c r="AI3712" s="115" t="str">
        <f t="shared" si="8"/>
        <v>Pack</v>
      </c>
      <c r="AJ3712" s="116">
        <f t="shared" si="9"/>
        <v>1</v>
      </c>
      <c r="AK3712" s="117" t="str">
        <f t="array" ref="AK3712">XLOOKUP(F3712,'GIÁ'!A:A,'GIÁ'!D:D)</f>
        <v>52399.89</v>
      </c>
      <c r="AL3712" s="118">
        <f t="shared" si="10"/>
        <v>104799.78</v>
      </c>
      <c r="AM3712" s="118">
        <f t="shared" si="11"/>
        <v>0</v>
      </c>
      <c r="AN3712" s="119">
        <f t="shared" si="12"/>
        <v>0</v>
      </c>
      <c r="AO3712" s="118">
        <f t="shared" si="13"/>
        <v>104799.78</v>
      </c>
      <c r="AP3712" s="121">
        <f t="shared" si="14"/>
        <v>0</v>
      </c>
      <c r="AQ3712" s="122"/>
      <c r="AR3712" s="119"/>
    </row>
    <row r="3713" ht="22.5" customHeight="1">
      <c r="A3713" s="89">
        <v>46233.0</v>
      </c>
      <c r="B3713" s="90">
        <v>0.4173611111111111</v>
      </c>
      <c r="C3713" s="91" t="s">
        <v>1430</v>
      </c>
      <c r="D3713" s="129" t="str">
        <f t="array" ref="D3713">XLOOKUP(C3713,'DS ST'!A:A,'DS ST'!B:B)</f>
        <v>NTD</v>
      </c>
      <c r="E3713" s="94" t="str">
        <f t="array" ref="E3713">XLOOKUP($F3713,'GIÁ'!$A:$A,'GIÁ'!$E:$E)</f>
        <v>ĐÔNG</v>
      </c>
      <c r="F3713" s="94">
        <v>8.936077112983E12</v>
      </c>
      <c r="G3713" s="95" t="s">
        <v>2345</v>
      </c>
      <c r="H3713" s="95" t="s">
        <v>224</v>
      </c>
      <c r="I3713" s="96">
        <v>2.0</v>
      </c>
      <c r="J3713" s="96">
        <v>0.0</v>
      </c>
      <c r="K3713" s="98">
        <f t="shared" si="4"/>
        <v>2</v>
      </c>
      <c r="L3713" s="99" t="s">
        <v>7111</v>
      </c>
      <c r="M3713" s="100" t="s">
        <v>7112</v>
      </c>
      <c r="N3713" s="101" t="str">
        <f t="shared" si="139"/>
        <v>PT1590307-T0018936077112983</v>
      </c>
      <c r="O3713" s="128"/>
      <c r="P3713" s="100"/>
      <c r="Q3713" s="103">
        <f t="shared" si="166"/>
        <v>2</v>
      </c>
      <c r="R3713" s="161"/>
      <c r="S3713" s="105"/>
      <c r="T3713" s="106"/>
      <c r="U3713" s="107" t="s">
        <v>6526</v>
      </c>
      <c r="V3713" s="108" t="s">
        <v>756</v>
      </c>
      <c r="W3713" s="109" t="s">
        <v>1908</v>
      </c>
      <c r="X3713" s="110" t="str">
        <f t="shared" si="176"/>
        <v/>
      </c>
      <c r="Y3713" s="110" t="str">
        <f t="shared" si="183"/>
        <v/>
      </c>
      <c r="Z3713" s="109" t="s">
        <v>797</v>
      </c>
      <c r="AA3713" s="109" t="s">
        <v>802</v>
      </c>
      <c r="AB3713" s="106"/>
      <c r="AC3713" s="158"/>
      <c r="AD3713" s="160"/>
      <c r="AE3713" s="127"/>
      <c r="AF3713" s="113"/>
      <c r="AG3713" s="165" t="str">
        <f t="array" ref="AG3713">XLOOKUP(F3713,'CLV2'!A:A,'CLV2'!E:E)</f>
        <v>2.FROZEN FOODS</v>
      </c>
      <c r="AH3713" s="115" t="str">
        <f t="array" ref="AH3713">XLOOKUP(F3713,'CLV2'!A:A,'CLV2'!F:F)</f>
        <v>3.DUMPLINGS</v>
      </c>
      <c r="AI3713" s="115" t="str">
        <f t="shared" si="8"/>
        <v>Pack</v>
      </c>
      <c r="AJ3713" s="116">
        <f t="shared" si="9"/>
        <v>1</v>
      </c>
      <c r="AK3713" s="117" t="str">
        <f t="array" ref="AK3713">XLOOKUP(F3713,'GIÁ'!A:A,'GIÁ'!D:D)</f>
        <v>30147.74</v>
      </c>
      <c r="AL3713" s="118">
        <f t="shared" si="10"/>
        <v>60295.48</v>
      </c>
      <c r="AM3713" s="118">
        <f t="shared" si="11"/>
        <v>0</v>
      </c>
      <c r="AN3713" s="119">
        <f t="shared" si="12"/>
        <v>0</v>
      </c>
      <c r="AO3713" s="118">
        <f t="shared" si="13"/>
        <v>60295.48</v>
      </c>
      <c r="AP3713" s="121">
        <f t="shared" si="14"/>
        <v>0</v>
      </c>
      <c r="AQ3713" s="122"/>
      <c r="AR3713" s="119"/>
    </row>
    <row r="3714" ht="22.5" customHeight="1">
      <c r="A3714" s="89">
        <v>46233.0</v>
      </c>
      <c r="B3714" s="90">
        <v>0.4173611111111111</v>
      </c>
      <c r="C3714" s="91" t="s">
        <v>1430</v>
      </c>
      <c r="D3714" s="129" t="str">
        <f t="array" ref="D3714">XLOOKUP(C3714,'DS ST'!A:A,'DS ST'!B:B)</f>
        <v>NTD</v>
      </c>
      <c r="E3714" s="94" t="str">
        <f t="array" ref="E3714">XLOOKUP($F3714,'GIÁ'!$A:$A,'GIÁ'!$E:$E)</f>
        <v>ĐÔNG</v>
      </c>
      <c r="F3714" s="94">
        <v>8.936077110262E12</v>
      </c>
      <c r="G3714" s="95" t="s">
        <v>2339</v>
      </c>
      <c r="H3714" s="95" t="s">
        <v>224</v>
      </c>
      <c r="I3714" s="96">
        <v>2.0</v>
      </c>
      <c r="J3714" s="96">
        <v>0.0</v>
      </c>
      <c r="K3714" s="98">
        <f t="shared" si="4"/>
        <v>2</v>
      </c>
      <c r="L3714" s="99" t="s">
        <v>7111</v>
      </c>
      <c r="M3714" s="100" t="s">
        <v>7112</v>
      </c>
      <c r="N3714" s="101" t="str">
        <f t="shared" si="139"/>
        <v>PT1590307-T0018936077110262</v>
      </c>
      <c r="O3714" s="128"/>
      <c r="P3714" s="100"/>
      <c r="Q3714" s="103">
        <f t="shared" si="166"/>
        <v>2</v>
      </c>
      <c r="R3714" s="161"/>
      <c r="S3714" s="105"/>
      <c r="T3714" s="106"/>
      <c r="U3714" s="107" t="s">
        <v>6579</v>
      </c>
      <c r="V3714" s="108" t="s">
        <v>756</v>
      </c>
      <c r="W3714" s="109" t="s">
        <v>1908</v>
      </c>
      <c r="X3714" s="110" t="str">
        <f t="shared" si="176"/>
        <v/>
      </c>
      <c r="Y3714" s="110" t="str">
        <f t="shared" si="183"/>
        <v/>
      </c>
      <c r="Z3714" s="109" t="s">
        <v>797</v>
      </c>
      <c r="AA3714" s="109" t="s">
        <v>802</v>
      </c>
      <c r="AB3714" s="106"/>
      <c r="AC3714" s="158"/>
      <c r="AD3714" s="160"/>
      <c r="AE3714" s="127"/>
      <c r="AF3714" s="113"/>
      <c r="AG3714" s="165" t="str">
        <f t="array" ref="AG3714">XLOOKUP(F3714,'CLV2'!A:A,'CLV2'!E:E)</f>
        <v>2.FROZEN FOODS</v>
      </c>
      <c r="AH3714" s="115" t="str">
        <f t="array" ref="AH3714">XLOOKUP(F3714,'CLV2'!A:A,'CLV2'!F:F)</f>
        <v>3.DUMPLINGS</v>
      </c>
      <c r="AI3714" s="115" t="str">
        <f t="shared" si="8"/>
        <v>Pack</v>
      </c>
      <c r="AJ3714" s="116">
        <f t="shared" si="9"/>
        <v>1</v>
      </c>
      <c r="AK3714" s="117" t="str">
        <f t="array" ref="AK3714">XLOOKUP(F3714,'GIÁ'!A:A,'GIÁ'!D:D)</f>
        <v>34476.05</v>
      </c>
      <c r="AL3714" s="118">
        <f t="shared" si="10"/>
        <v>68952.1</v>
      </c>
      <c r="AM3714" s="118">
        <f t="shared" si="11"/>
        <v>0</v>
      </c>
      <c r="AN3714" s="119">
        <f t="shared" si="12"/>
        <v>0</v>
      </c>
      <c r="AO3714" s="118">
        <f t="shared" si="13"/>
        <v>68952.1</v>
      </c>
      <c r="AP3714" s="121">
        <f t="shared" si="14"/>
        <v>0</v>
      </c>
      <c r="AQ3714" s="122"/>
      <c r="AR3714" s="119"/>
    </row>
    <row r="3715" ht="22.5" customHeight="1">
      <c r="A3715" s="89">
        <v>46233.0</v>
      </c>
      <c r="B3715" s="90">
        <v>0.4173611111111111</v>
      </c>
      <c r="C3715" s="91" t="s">
        <v>1430</v>
      </c>
      <c r="D3715" s="129" t="str">
        <f t="array" ref="D3715">XLOOKUP(C3715,'DS ST'!A:A,'DS ST'!B:B)</f>
        <v>NTD</v>
      </c>
      <c r="E3715" s="94" t="str">
        <f t="array" ref="E3715">XLOOKUP($F3715,'GIÁ'!$A:$A,'GIÁ'!$E:$E)</f>
        <v>ĐÔNG</v>
      </c>
      <c r="F3715" s="94">
        <v>8.938562334023E12</v>
      </c>
      <c r="G3715" s="95" t="s">
        <v>3181</v>
      </c>
      <c r="H3715" s="95" t="s">
        <v>57</v>
      </c>
      <c r="I3715" s="96">
        <v>6.0</v>
      </c>
      <c r="J3715" s="96">
        <v>0.0</v>
      </c>
      <c r="K3715" s="98">
        <f t="shared" si="4"/>
        <v>6</v>
      </c>
      <c r="L3715" s="99" t="s">
        <v>7111</v>
      </c>
      <c r="M3715" s="100" t="s">
        <v>7112</v>
      </c>
      <c r="N3715" s="101" t="str">
        <f t="shared" si="139"/>
        <v>PT1590307-T0018938562334023</v>
      </c>
      <c r="O3715" s="128"/>
      <c r="P3715" s="100"/>
      <c r="Q3715" s="103">
        <f t="shared" si="166"/>
        <v>6</v>
      </c>
      <c r="R3715" s="161"/>
      <c r="S3715" s="105"/>
      <c r="T3715" s="106"/>
      <c r="U3715" s="107" t="s">
        <v>6555</v>
      </c>
      <c r="V3715" s="108" t="s">
        <v>756</v>
      </c>
      <c r="W3715" s="109" t="s">
        <v>1908</v>
      </c>
      <c r="X3715" s="110" t="str">
        <f t="shared" si="176"/>
        <v/>
      </c>
      <c r="Y3715" s="110" t="str">
        <f t="shared" si="183"/>
        <v/>
      </c>
      <c r="Z3715" s="109" t="s">
        <v>797</v>
      </c>
      <c r="AA3715" s="109" t="s">
        <v>802</v>
      </c>
      <c r="AB3715" s="106"/>
      <c r="AC3715" s="158"/>
      <c r="AD3715" s="160"/>
      <c r="AE3715" s="127"/>
      <c r="AF3715" s="113"/>
      <c r="AG3715" s="165" t="str">
        <f t="array" ref="AG3715">XLOOKUP(F3715,'CLV2'!A:A,'CLV2'!E:E)</f>
        <v>2.FROZEN FOODS</v>
      </c>
      <c r="AH3715" s="115" t="str">
        <f t="array" ref="AH3715">XLOOKUP(F3715,'CLV2'!A:A,'CLV2'!F:F)</f>
        <v>3.PIZZA - READY MEALS</v>
      </c>
      <c r="AI3715" s="115" t="str">
        <f t="shared" si="8"/>
        <v>Pack</v>
      </c>
      <c r="AJ3715" s="116">
        <f t="shared" si="9"/>
        <v>1</v>
      </c>
      <c r="AK3715" s="117" t="str">
        <f t="array" ref="AK3715">XLOOKUP(F3715,'GIÁ'!A:A,'GIÁ'!D:D)</f>
        <v>43635.50</v>
      </c>
      <c r="AL3715" s="118">
        <f t="shared" si="10"/>
        <v>261813</v>
      </c>
      <c r="AM3715" s="118">
        <f t="shared" si="11"/>
        <v>0</v>
      </c>
      <c r="AN3715" s="119">
        <f t="shared" si="12"/>
        <v>0</v>
      </c>
      <c r="AO3715" s="118">
        <f t="shared" si="13"/>
        <v>261813</v>
      </c>
      <c r="AP3715" s="121">
        <f t="shared" si="14"/>
        <v>0</v>
      </c>
      <c r="AQ3715" s="122"/>
      <c r="AR3715" s="119"/>
    </row>
    <row r="3716" ht="22.5" customHeight="1">
      <c r="A3716" s="89">
        <v>46233.0</v>
      </c>
      <c r="B3716" s="90">
        <v>0.4173611111111111</v>
      </c>
      <c r="C3716" s="91" t="s">
        <v>1430</v>
      </c>
      <c r="D3716" s="129" t="str">
        <f t="array" ref="D3716">XLOOKUP(C3716,'DS ST'!A:A,'DS ST'!B:B)</f>
        <v>NTD</v>
      </c>
      <c r="E3716" s="94" t="str">
        <f t="array" ref="E3716">XLOOKUP($F3716,'GIÁ'!$A:$A,'GIÁ'!$E:$E)</f>
        <v>ĐÔNG</v>
      </c>
      <c r="F3716" s="94">
        <v>8.936190860716E12</v>
      </c>
      <c r="G3716" s="95" t="s">
        <v>2610</v>
      </c>
      <c r="H3716" s="95" t="s">
        <v>93</v>
      </c>
      <c r="I3716" s="96">
        <v>4.0</v>
      </c>
      <c r="J3716" s="96">
        <v>0.0</v>
      </c>
      <c r="K3716" s="98">
        <f t="shared" si="4"/>
        <v>4</v>
      </c>
      <c r="L3716" s="99" t="s">
        <v>7111</v>
      </c>
      <c r="M3716" s="100" t="s">
        <v>7112</v>
      </c>
      <c r="N3716" s="101" t="str">
        <f t="shared" si="139"/>
        <v>PT1590307-T0018936190860716</v>
      </c>
      <c r="O3716" s="128"/>
      <c r="P3716" s="100"/>
      <c r="Q3716" s="103">
        <f t="shared" si="166"/>
        <v>4</v>
      </c>
      <c r="R3716" s="161"/>
      <c r="S3716" s="105"/>
      <c r="T3716" s="106"/>
      <c r="U3716" s="107" t="s">
        <v>6539</v>
      </c>
      <c r="V3716" s="108" t="s">
        <v>756</v>
      </c>
      <c r="W3716" s="109" t="s">
        <v>1908</v>
      </c>
      <c r="X3716" s="110" t="str">
        <f t="shared" si="176"/>
        <v/>
      </c>
      <c r="Y3716" s="110" t="str">
        <f t="shared" si="183"/>
        <v/>
      </c>
      <c r="Z3716" s="109" t="s">
        <v>797</v>
      </c>
      <c r="AA3716" s="109" t="s">
        <v>802</v>
      </c>
      <c r="AB3716" s="106"/>
      <c r="AC3716" s="158"/>
      <c r="AD3716" s="160"/>
      <c r="AE3716" s="127"/>
      <c r="AF3716" s="113"/>
      <c r="AG3716" s="165" t="str">
        <f t="array" ref="AG3716">XLOOKUP(F3716,'CLV2'!A:A,'CLV2'!E:E)</f>
        <v>2.MEAT</v>
      </c>
      <c r="AH3716" s="115" t="str">
        <f t="array" ref="AH3716">XLOOKUP(F3716,'CLV2'!A:A,'CLV2'!F:F)</f>
        <v>3.FROZEN MEAT</v>
      </c>
      <c r="AI3716" s="115" t="str">
        <f t="shared" si="8"/>
        <v>Pack</v>
      </c>
      <c r="AJ3716" s="116">
        <f t="shared" si="9"/>
        <v>1</v>
      </c>
      <c r="AK3716" s="117" t="str">
        <f t="array" ref="AK3716">XLOOKUP(F3716,'GIÁ'!A:A,'GIÁ'!D:D)</f>
        <v>49176.27</v>
      </c>
      <c r="AL3716" s="118">
        <f t="shared" si="10"/>
        <v>196705.08</v>
      </c>
      <c r="AM3716" s="118">
        <f t="shared" si="11"/>
        <v>0</v>
      </c>
      <c r="AN3716" s="119">
        <f t="shared" si="12"/>
        <v>0</v>
      </c>
      <c r="AO3716" s="118">
        <f t="shared" si="13"/>
        <v>196705.08</v>
      </c>
      <c r="AP3716" s="121">
        <f t="shared" si="14"/>
        <v>0</v>
      </c>
      <c r="AQ3716" s="122"/>
      <c r="AR3716" s="119"/>
    </row>
    <row r="3717" ht="22.5" customHeight="1">
      <c r="A3717" s="89">
        <v>46233.0</v>
      </c>
      <c r="B3717" s="90">
        <v>0.4173611111111111</v>
      </c>
      <c r="C3717" s="91" t="s">
        <v>1430</v>
      </c>
      <c r="D3717" s="129" t="str">
        <f t="array" ref="D3717">XLOOKUP(C3717,'DS ST'!A:A,'DS ST'!B:B)</f>
        <v>NTD</v>
      </c>
      <c r="E3717" s="94" t="str">
        <f t="array" ref="E3717">XLOOKUP($F3717,'GIÁ'!$A:$A,'GIÁ'!$E:$E)</f>
        <v>ĐÔNG</v>
      </c>
      <c r="F3717" s="94">
        <v>8.936239090036E12</v>
      </c>
      <c r="G3717" s="95" t="s">
        <v>2713</v>
      </c>
      <c r="H3717" s="95" t="s">
        <v>75</v>
      </c>
      <c r="I3717" s="96">
        <v>4.0</v>
      </c>
      <c r="J3717" s="96">
        <v>0.0</v>
      </c>
      <c r="K3717" s="98">
        <f t="shared" si="4"/>
        <v>4</v>
      </c>
      <c r="L3717" s="99" t="s">
        <v>7111</v>
      </c>
      <c r="M3717" s="100" t="s">
        <v>7112</v>
      </c>
      <c r="N3717" s="101" t="str">
        <f t="shared" si="139"/>
        <v>PT1590307-T0018936239090036</v>
      </c>
      <c r="O3717" s="128"/>
      <c r="P3717" s="100"/>
      <c r="Q3717" s="103">
        <f t="shared" si="166"/>
        <v>4</v>
      </c>
      <c r="R3717" s="161"/>
      <c r="S3717" s="105"/>
      <c r="T3717" s="106"/>
      <c r="U3717" s="107" t="s">
        <v>6539</v>
      </c>
      <c r="V3717" s="108" t="s">
        <v>756</v>
      </c>
      <c r="W3717" s="109" t="s">
        <v>1908</v>
      </c>
      <c r="X3717" s="110" t="str">
        <f t="shared" si="176"/>
        <v/>
      </c>
      <c r="Y3717" s="110" t="str">
        <f t="shared" si="183"/>
        <v/>
      </c>
      <c r="Z3717" s="109" t="s">
        <v>797</v>
      </c>
      <c r="AA3717" s="109" t="s">
        <v>802</v>
      </c>
      <c r="AB3717" s="106"/>
      <c r="AC3717" s="158"/>
      <c r="AD3717" s="160"/>
      <c r="AE3717" s="127"/>
      <c r="AF3717" s="113"/>
      <c r="AG3717" s="165" t="str">
        <f t="array" ref="AG3717">XLOOKUP(F3717,'CLV2'!A:A,'CLV2'!E:E)</f>
        <v>2.MEAT</v>
      </c>
      <c r="AH3717" s="115" t="str">
        <f t="array" ref="AH3717">XLOOKUP(F3717,'CLV2'!A:A,'CLV2'!F:F)</f>
        <v>3.FROZEN MEAT</v>
      </c>
      <c r="AI3717" s="115" t="str">
        <f t="shared" si="8"/>
        <v>Pack</v>
      </c>
      <c r="AJ3717" s="116">
        <f t="shared" si="9"/>
        <v>1</v>
      </c>
      <c r="AK3717" s="117" t="str">
        <f t="array" ref="AK3717">XLOOKUP(F3717,'GIÁ'!A:A,'GIÁ'!D:D)</f>
        <v>47814.16</v>
      </c>
      <c r="AL3717" s="118">
        <f t="shared" si="10"/>
        <v>191256.64</v>
      </c>
      <c r="AM3717" s="118">
        <f t="shared" si="11"/>
        <v>0</v>
      </c>
      <c r="AN3717" s="119">
        <f t="shared" si="12"/>
        <v>0</v>
      </c>
      <c r="AO3717" s="118">
        <f t="shared" si="13"/>
        <v>191256.64</v>
      </c>
      <c r="AP3717" s="121">
        <f t="shared" si="14"/>
        <v>0</v>
      </c>
      <c r="AQ3717" s="122"/>
      <c r="AR3717" s="119"/>
    </row>
    <row r="3718" ht="22.5" customHeight="1">
      <c r="A3718" s="89">
        <v>46233.0</v>
      </c>
      <c r="B3718" s="90">
        <v>0.4173611111111111</v>
      </c>
      <c r="C3718" s="91" t="s">
        <v>1430</v>
      </c>
      <c r="D3718" s="129" t="str">
        <f t="array" ref="D3718">XLOOKUP(C3718,'DS ST'!A:A,'DS ST'!B:B)</f>
        <v>NTD</v>
      </c>
      <c r="E3718" s="94" t="str">
        <f t="array" ref="E3718">XLOOKUP($F3718,'GIÁ'!$A:$A,'GIÁ'!$E:$E)</f>
        <v>ĐÔNG</v>
      </c>
      <c r="F3718" s="94">
        <v>8.936187610089E12</v>
      </c>
      <c r="G3718" s="95" t="s">
        <v>2590</v>
      </c>
      <c r="H3718" s="95" t="s">
        <v>224</v>
      </c>
      <c r="I3718" s="96">
        <v>2.0</v>
      </c>
      <c r="J3718" s="96">
        <v>0.0</v>
      </c>
      <c r="K3718" s="98">
        <f t="shared" si="4"/>
        <v>2</v>
      </c>
      <c r="L3718" s="99" t="s">
        <v>7111</v>
      </c>
      <c r="M3718" s="100" t="s">
        <v>7112</v>
      </c>
      <c r="N3718" s="101" t="str">
        <f t="shared" si="139"/>
        <v>PT1590307-T0018936187610089</v>
      </c>
      <c r="O3718" s="128"/>
      <c r="P3718" s="100"/>
      <c r="Q3718" s="103">
        <f t="shared" si="166"/>
        <v>2</v>
      </c>
      <c r="R3718" s="161"/>
      <c r="S3718" s="105"/>
      <c r="T3718" s="106"/>
      <c r="U3718" s="107" t="s">
        <v>6532</v>
      </c>
      <c r="V3718" s="108" t="s">
        <v>756</v>
      </c>
      <c r="W3718" s="109" t="s">
        <v>1908</v>
      </c>
      <c r="X3718" s="110" t="str">
        <f t="shared" si="176"/>
        <v/>
      </c>
      <c r="Y3718" s="110" t="str">
        <f t="shared" si="183"/>
        <v/>
      </c>
      <c r="Z3718" s="109" t="s">
        <v>797</v>
      </c>
      <c r="AA3718" s="109" t="s">
        <v>802</v>
      </c>
      <c r="AB3718" s="106"/>
      <c r="AC3718" s="158"/>
      <c r="AD3718" s="160"/>
      <c r="AE3718" s="127"/>
      <c r="AF3718" s="113"/>
      <c r="AG3718" s="165" t="str">
        <f t="array" ref="AG3718">XLOOKUP(F3718,'CLV2'!A:A,'CLV2'!E:E)</f>
        <v>2.FISH AND SEAFOOD</v>
      </c>
      <c r="AH3718" s="115" t="str">
        <f t="array" ref="AH3718">XLOOKUP(F3718,'CLV2'!A:A,'CLV2'!F:F)</f>
        <v>3.FROZEN FISH AND SEAFOOD</v>
      </c>
      <c r="AI3718" s="115" t="str">
        <f t="shared" si="8"/>
        <v>Pack</v>
      </c>
      <c r="AJ3718" s="116">
        <f t="shared" si="9"/>
        <v>1</v>
      </c>
      <c r="AK3718" s="117" t="str">
        <f t="array" ref="AK3718">XLOOKUP(F3718,'GIÁ'!A:A,'GIÁ'!D:D)</f>
        <v>73948.55</v>
      </c>
      <c r="AL3718" s="118">
        <f t="shared" si="10"/>
        <v>147897.1</v>
      </c>
      <c r="AM3718" s="118">
        <f t="shared" si="11"/>
        <v>0</v>
      </c>
      <c r="AN3718" s="119">
        <f t="shared" si="12"/>
        <v>0</v>
      </c>
      <c r="AO3718" s="118">
        <f t="shared" si="13"/>
        <v>147897.1</v>
      </c>
      <c r="AP3718" s="121">
        <f t="shared" si="14"/>
        <v>0</v>
      </c>
      <c r="AQ3718" s="122"/>
      <c r="AR3718" s="119"/>
    </row>
    <row r="3719" ht="22.5" customHeight="1">
      <c r="A3719" s="89">
        <v>46233.0</v>
      </c>
      <c r="B3719" s="90">
        <v>0.4173611111111111</v>
      </c>
      <c r="C3719" s="91" t="s">
        <v>1430</v>
      </c>
      <c r="D3719" s="129" t="str">
        <f t="array" ref="D3719">XLOOKUP(C3719,'DS ST'!A:A,'DS ST'!B:B)</f>
        <v>NTD</v>
      </c>
      <c r="E3719" s="94" t="str">
        <f t="array" ref="E3719">XLOOKUP($F3719,'GIÁ'!$A:$A,'GIÁ'!$E:$E)</f>
        <v>ĐÔNG</v>
      </c>
      <c r="F3719" s="94">
        <v>8.938535604597E12</v>
      </c>
      <c r="G3719" s="95" t="s">
        <v>3063</v>
      </c>
      <c r="H3719" s="95" t="s">
        <v>93</v>
      </c>
      <c r="I3719" s="96">
        <v>2.0</v>
      </c>
      <c r="J3719" s="96">
        <v>0.0</v>
      </c>
      <c r="K3719" s="98">
        <f t="shared" si="4"/>
        <v>2</v>
      </c>
      <c r="L3719" s="99" t="s">
        <v>7111</v>
      </c>
      <c r="M3719" s="100" t="s">
        <v>7112</v>
      </c>
      <c r="N3719" s="101" t="str">
        <f t="shared" si="139"/>
        <v>PT1590307-T0018938535604597</v>
      </c>
      <c r="O3719" s="128"/>
      <c r="P3719" s="100"/>
      <c r="Q3719" s="103">
        <f t="shared" si="166"/>
        <v>2</v>
      </c>
      <c r="R3719" s="161"/>
      <c r="S3719" s="105"/>
      <c r="T3719" s="106"/>
      <c r="U3719" s="107" t="s">
        <v>6542</v>
      </c>
      <c r="V3719" s="108" t="s">
        <v>756</v>
      </c>
      <c r="W3719" s="109" t="s">
        <v>1908</v>
      </c>
      <c r="X3719" s="110" t="str">
        <f t="shared" si="176"/>
        <v/>
      </c>
      <c r="Y3719" s="110" t="str">
        <f t="shared" si="183"/>
        <v/>
      </c>
      <c r="Z3719" s="109" t="s">
        <v>797</v>
      </c>
      <c r="AA3719" s="109" t="s">
        <v>802</v>
      </c>
      <c r="AB3719" s="106"/>
      <c r="AC3719" s="158"/>
      <c r="AD3719" s="160"/>
      <c r="AE3719" s="127"/>
      <c r="AF3719" s="113"/>
      <c r="AG3719" s="165" t="str">
        <f t="array" ref="AG3719">XLOOKUP(F3719,'CLV2'!A:A,'CLV2'!E:E)</f>
        <v>2.FISH AND SEAFOOD</v>
      </c>
      <c r="AH3719" s="115" t="str">
        <f t="array" ref="AH3719">XLOOKUP(F3719,'CLV2'!A:A,'CLV2'!F:F)</f>
        <v>3.FROZEN FISH AND SEAFOOD</v>
      </c>
      <c r="AI3719" s="115" t="str">
        <f t="shared" si="8"/>
        <v>Pack</v>
      </c>
      <c r="AJ3719" s="116">
        <f t="shared" si="9"/>
        <v>1</v>
      </c>
      <c r="AK3719" s="117" t="str">
        <f t="array" ref="AK3719">XLOOKUP(F3719,'GIÁ'!A:A,'GIÁ'!D:D)</f>
        <v>54841.46</v>
      </c>
      <c r="AL3719" s="118">
        <f t="shared" si="10"/>
        <v>109682.92</v>
      </c>
      <c r="AM3719" s="118">
        <f t="shared" si="11"/>
        <v>0</v>
      </c>
      <c r="AN3719" s="119">
        <f t="shared" si="12"/>
        <v>0</v>
      </c>
      <c r="AO3719" s="118">
        <f t="shared" si="13"/>
        <v>109682.92</v>
      </c>
      <c r="AP3719" s="121">
        <f t="shared" si="14"/>
        <v>0</v>
      </c>
      <c r="AQ3719" s="122"/>
      <c r="AR3719" s="119"/>
    </row>
    <row r="3720" ht="22.5" customHeight="1">
      <c r="A3720" s="89">
        <v>46233.0</v>
      </c>
      <c r="B3720" s="90">
        <v>0.5215277777777778</v>
      </c>
      <c r="C3720" s="91" t="s">
        <v>1430</v>
      </c>
      <c r="D3720" s="129" t="str">
        <f t="array" ref="D3720">XLOOKUP(C3720,'DS ST'!A:A,'DS ST'!B:B)</f>
        <v>NTD</v>
      </c>
      <c r="E3720" s="94" t="str">
        <f t="array" ref="E3720">XLOOKUP($F3720,'GIÁ'!$A:$A,'GIÁ'!$E:$E)</f>
        <v>MÁT</v>
      </c>
      <c r="F3720" s="94">
        <v>1100918.0</v>
      </c>
      <c r="G3720" s="95" t="s">
        <v>5511</v>
      </c>
      <c r="H3720" s="95" t="s">
        <v>273</v>
      </c>
      <c r="I3720" s="96">
        <v>18.0</v>
      </c>
      <c r="J3720" s="96">
        <v>17.3</v>
      </c>
      <c r="K3720" s="98">
        <f t="shared" si="4"/>
        <v>0.7</v>
      </c>
      <c r="L3720" s="99" t="s">
        <v>7113</v>
      </c>
      <c r="M3720" s="100" t="s">
        <v>7114</v>
      </c>
      <c r="N3720" s="101" t="str">
        <f t="shared" si="139"/>
        <v>TRBNTD1571100918</v>
      </c>
      <c r="O3720" s="128">
        <v>0.6999999999999993</v>
      </c>
      <c r="P3720" s="100"/>
      <c r="Q3720" s="103">
        <f t="shared" si="166"/>
        <v>0</v>
      </c>
      <c r="R3720" s="161"/>
      <c r="S3720" s="105"/>
      <c r="T3720" s="106"/>
      <c r="U3720" s="107"/>
      <c r="V3720" s="108" t="s">
        <v>756</v>
      </c>
      <c r="W3720" s="109" t="s">
        <v>505</v>
      </c>
      <c r="X3720" s="110" t="str">
        <f t="shared" si="176"/>
        <v>Hao hụt</v>
      </c>
      <c r="Y3720" s="110" t="str">
        <f t="shared" si="183"/>
        <v/>
      </c>
      <c r="Z3720" s="139" t="str">
        <f t="shared" ref="Z3720:Z3721" si="188">IF(N(Q3720)&lt;=0,"",IF(ISNUMBER(SEARCH("Thiếu kiện",V3720)),"Kho đông mát",IF(AND(N(Q3720)&gt;0,N(P3720)&gt;0,OR(ISNUMBER(SEARCH("Hình KDB",U3720)),ISNUMBER(SEARCH("Hình tele",U3720)),ISNUMBER(SEARCH("sai code",U3720)),ISNUMBER(SEARCH("ST nhận",U3720)))),"Kho đông mát",IF(AND(W3720="DC giao thiếu",OR(ISNUMBER(SEARCH("Hình KDB",U3720)),ISNUMBER(SEARCH("Hình tele",U3720)),ISNUMBER(SEARCH("sai code",U3720)))),"Kho đông mát",IF(W3720="DC giao thiếu","Chưa xác định",IF(AND(W3720="DC pick sai",OR(ISNUMBER(SEARCH("Hình KDB",U3720)),ISNUMBER(SEARCH("Hình tele",U3720)),ISNUMBER(SEARCH("sai code",U3720)),ISNUMBER(SEARCH("ST nhận",U3720)))),"Kho đông mát",IF(W3720="DC pick sai","Chưa xác định",IF(AND(W3720="Hao hụt",N(O3720)&gt;0,OR(ISNUMBER(SEARCH("Hình KDB",U3720)),ISNUMBER(SEARCH("Hình tele",U3720)),ISNUMBER(SEARCH("sai code",U3720)),ISNUMBER(SEARCH("ST nhận",U3720)))),"Kho đông mát",IF(W3720="Hao hụt","Chưa xác định",IF(OR(W3720="VT giao sai điểm",W3720="Không đạt nhiệt độ",W3720="TX giao thiếu kiện",W3720="Hàng không đạt CL"),"Kho đông mát",IF(W3720="Chưa xác định","Chưa xác định",IF(N(P3720)&gt;0,"Chưa xác định",""))))))))))))</f>
        <v/>
      </c>
      <c r="AA3720" s="109" t="s">
        <v>802</v>
      </c>
      <c r="AB3720" s="106"/>
      <c r="AC3720" s="158"/>
      <c r="AD3720" s="160"/>
      <c r="AE3720" s="127"/>
      <c r="AF3720" s="113"/>
      <c r="AG3720" s="165" t="str">
        <f t="array" ref="AG3720">XLOOKUP(F3720,'CLV2'!A:A,'CLV2'!E:E)</f>
        <v>2.FRUITS</v>
      </c>
      <c r="AH3720" s="115" t="str">
        <f t="array" ref="AH3720">XLOOKUP(F3720,'CLV2'!A:A,'CLV2'!F:F)</f>
        <v>3.IMPORT FRUITS</v>
      </c>
      <c r="AI3720" s="115" t="str">
        <f t="shared" si="8"/>
        <v>KG</v>
      </c>
      <c r="AJ3720" s="116">
        <f t="shared" si="9"/>
        <v>0.03888888889</v>
      </c>
      <c r="AK3720" s="117" t="str">
        <f t="array" ref="AK3720">XLOOKUP(F3720,'GIÁ'!A:A,'GIÁ'!D:D)</f>
        <v>121296.91</v>
      </c>
      <c r="AL3720" s="118">
        <f t="shared" si="10"/>
        <v>84907.837</v>
      </c>
      <c r="AM3720" s="118">
        <f t="shared" si="11"/>
        <v>84907.837</v>
      </c>
      <c r="AN3720" s="119">
        <f t="shared" si="12"/>
        <v>0</v>
      </c>
      <c r="AO3720" s="118">
        <f t="shared" si="13"/>
        <v>0</v>
      </c>
      <c r="AP3720" s="121">
        <f t="shared" si="14"/>
        <v>0</v>
      </c>
      <c r="AQ3720" s="122"/>
      <c r="AR3720" s="119"/>
    </row>
    <row r="3721" ht="22.5" customHeight="1">
      <c r="A3721" s="89">
        <v>46233.0</v>
      </c>
      <c r="B3721" s="90">
        <v>0.5215277777777778</v>
      </c>
      <c r="C3721" s="91" t="s">
        <v>1430</v>
      </c>
      <c r="D3721" s="129" t="str">
        <f t="array" ref="D3721">XLOOKUP(C3721,'DS ST'!A:A,'DS ST'!B:B)</f>
        <v>NTD</v>
      </c>
      <c r="E3721" s="94" t="str">
        <f t="array" ref="E3721">XLOOKUP($F3721,'GIÁ'!$A:$A,'GIÁ'!$E:$E)</f>
        <v>MÁT</v>
      </c>
      <c r="F3721" s="94">
        <v>11295.0</v>
      </c>
      <c r="G3721" s="95" t="s">
        <v>728</v>
      </c>
      <c r="H3721" s="95" t="s">
        <v>75</v>
      </c>
      <c r="I3721" s="96">
        <v>2.0</v>
      </c>
      <c r="J3721" s="96">
        <v>1.0</v>
      </c>
      <c r="K3721" s="98">
        <f t="shared" si="4"/>
        <v>1</v>
      </c>
      <c r="L3721" s="99" t="s">
        <v>7113</v>
      </c>
      <c r="M3721" s="100" t="s">
        <v>7115</v>
      </c>
      <c r="N3721" s="101" t="str">
        <f t="shared" si="139"/>
        <v>TRBNTD500111295</v>
      </c>
      <c r="O3721" s="128"/>
      <c r="P3721" s="100"/>
      <c r="Q3721" s="103">
        <f t="shared" si="166"/>
        <v>1</v>
      </c>
      <c r="R3721" s="161"/>
      <c r="S3721" s="105"/>
      <c r="T3721" s="106"/>
      <c r="U3721" s="107"/>
      <c r="V3721" s="108" t="s">
        <v>756</v>
      </c>
      <c r="W3721" s="109" t="s">
        <v>1312</v>
      </c>
      <c r="X3721" s="110" t="str">
        <f t="shared" si="176"/>
        <v/>
      </c>
      <c r="Y3721" s="110" t="str">
        <f t="shared" si="183"/>
        <v/>
      </c>
      <c r="Z3721" s="139" t="str">
        <f t="shared" si="188"/>
        <v>Chưa xác định</v>
      </c>
      <c r="AA3721" s="109" t="s">
        <v>5260</v>
      </c>
      <c r="AB3721" s="106"/>
      <c r="AC3721" s="158"/>
      <c r="AD3721" s="160"/>
      <c r="AE3721" s="127"/>
      <c r="AF3721" s="113"/>
      <c r="AG3721" s="165" t="str">
        <f t="array" ref="AG3721">XLOOKUP(F3721,'CLV2'!A:A,'CLV2'!E:E)</f>
        <v>2.FRUITS</v>
      </c>
      <c r="AH3721" s="115" t="str">
        <f t="array" ref="AH3721">XLOOKUP(F3721,'CLV2'!A:A,'CLV2'!F:F)</f>
        <v>3.IMPORT FRUITS</v>
      </c>
      <c r="AI3721" s="115" t="str">
        <f t="shared" si="8"/>
        <v>Pack</v>
      </c>
      <c r="AJ3721" s="116">
        <f t="shared" si="9"/>
        <v>0.5</v>
      </c>
      <c r="AK3721" s="117" t="str">
        <f t="array" ref="AK3721">XLOOKUP(F3721,'GIÁ'!A:A,'GIÁ'!D:D)</f>
        <v>108559.08</v>
      </c>
      <c r="AL3721" s="118">
        <f t="shared" si="10"/>
        <v>108559.08</v>
      </c>
      <c r="AM3721" s="118">
        <f t="shared" si="11"/>
        <v>0</v>
      </c>
      <c r="AN3721" s="119">
        <f t="shared" si="12"/>
        <v>0</v>
      </c>
      <c r="AO3721" s="118">
        <f t="shared" si="13"/>
        <v>0</v>
      </c>
      <c r="AP3721" s="121">
        <f t="shared" si="14"/>
        <v>108559.08</v>
      </c>
      <c r="AQ3721" s="122"/>
      <c r="AR3721" s="119"/>
    </row>
    <row r="3722" ht="22.5" customHeight="1">
      <c r="A3722" s="89">
        <v>46233.0</v>
      </c>
      <c r="B3722" s="90">
        <v>0.5083333333333333</v>
      </c>
      <c r="C3722" s="91" t="s">
        <v>1299</v>
      </c>
      <c r="D3722" s="129" t="str">
        <f t="array" ref="D3722">XLOOKUP(C3722,'DS ST'!A:A,'DS ST'!B:B)</f>
        <v>HTN</v>
      </c>
      <c r="E3722" s="94" t="str">
        <f t="array" ref="E3722">XLOOKUP($F3722,'GIÁ'!$A:$A,'GIÁ'!$E:$E)</f>
        <v>ĐÔNG</v>
      </c>
      <c r="F3722" s="94">
        <v>8.934717275081E12</v>
      </c>
      <c r="G3722" s="95" t="s">
        <v>1735</v>
      </c>
      <c r="H3722" s="95" t="s">
        <v>224</v>
      </c>
      <c r="I3722" s="96">
        <v>6.0</v>
      </c>
      <c r="J3722" s="96">
        <v>0.0</v>
      </c>
      <c r="K3722" s="98">
        <f t="shared" si="4"/>
        <v>6</v>
      </c>
      <c r="L3722" s="99" t="s">
        <v>7116</v>
      </c>
      <c r="M3722" s="100" t="s">
        <v>7117</v>
      </c>
      <c r="N3722" s="101" t="str">
        <f t="shared" si="139"/>
        <v>PT1590272-T0018934717275081</v>
      </c>
      <c r="O3722" s="128"/>
      <c r="P3722" s="100"/>
      <c r="Q3722" s="103">
        <f t="shared" si="166"/>
        <v>6</v>
      </c>
      <c r="R3722" s="161"/>
      <c r="S3722" s="105"/>
      <c r="T3722" s="106"/>
      <c r="U3722" s="107" t="s">
        <v>6563</v>
      </c>
      <c r="V3722" s="108" t="s">
        <v>756</v>
      </c>
      <c r="W3722" s="109" t="s">
        <v>1908</v>
      </c>
      <c r="X3722" s="110" t="str">
        <f t="shared" si="176"/>
        <v/>
      </c>
      <c r="Y3722" s="110" t="str">
        <f t="shared" si="183"/>
        <v/>
      </c>
      <c r="Z3722" s="109" t="s">
        <v>797</v>
      </c>
      <c r="AA3722" s="109" t="s">
        <v>802</v>
      </c>
      <c r="AB3722" s="106"/>
      <c r="AC3722" s="158"/>
      <c r="AD3722" s="160"/>
      <c r="AE3722" s="127"/>
      <c r="AF3722" s="113"/>
      <c r="AG3722" s="165" t="str">
        <f t="array" ref="AG3722">XLOOKUP(F3722,'CLV2'!A:A,'CLV2'!E:E)</f>
        <v>2.FROZEN FOODS</v>
      </c>
      <c r="AH3722" s="115" t="str">
        <f t="array" ref="AH3722">XLOOKUP(F3722,'CLV2'!A:A,'CLV2'!F:F)</f>
        <v>3.DUMPLINGS</v>
      </c>
      <c r="AI3722" s="115" t="str">
        <f t="shared" si="8"/>
        <v>Pack</v>
      </c>
      <c r="AJ3722" s="116">
        <f t="shared" si="9"/>
        <v>1</v>
      </c>
      <c r="AK3722" s="117" t="str">
        <f t="array" ref="AK3722">XLOOKUP(F3722,'GIÁ'!A:A,'GIÁ'!D:D)</f>
        <v>42036.39</v>
      </c>
      <c r="AL3722" s="118">
        <f t="shared" si="10"/>
        <v>252218.34</v>
      </c>
      <c r="AM3722" s="118">
        <f t="shared" si="11"/>
        <v>0</v>
      </c>
      <c r="AN3722" s="119">
        <f t="shared" si="12"/>
        <v>0</v>
      </c>
      <c r="AO3722" s="118">
        <f t="shared" si="13"/>
        <v>252218.34</v>
      </c>
      <c r="AP3722" s="121">
        <f t="shared" si="14"/>
        <v>0</v>
      </c>
      <c r="AQ3722" s="122"/>
      <c r="AR3722" s="119"/>
    </row>
    <row r="3723" ht="22.5" customHeight="1">
      <c r="A3723" s="89">
        <v>46233.0</v>
      </c>
      <c r="B3723" s="90">
        <v>0.5083333333333333</v>
      </c>
      <c r="C3723" s="91" t="s">
        <v>1299</v>
      </c>
      <c r="D3723" s="129" t="str">
        <f t="array" ref="D3723">XLOOKUP(C3723,'DS ST'!A:A,'DS ST'!B:B)</f>
        <v>HTN</v>
      </c>
      <c r="E3723" s="94" t="str">
        <f t="array" ref="E3723">XLOOKUP($F3723,'GIÁ'!$A:$A,'GIÁ'!$E:$E)</f>
        <v>ĐÔNG</v>
      </c>
      <c r="F3723" s="94">
        <v>8.93601323834E12</v>
      </c>
      <c r="G3723" s="95" t="s">
        <v>2176</v>
      </c>
      <c r="H3723" s="95" t="s">
        <v>224</v>
      </c>
      <c r="I3723" s="96">
        <v>4.0</v>
      </c>
      <c r="J3723" s="96">
        <v>0.0</v>
      </c>
      <c r="K3723" s="98">
        <f t="shared" si="4"/>
        <v>4</v>
      </c>
      <c r="L3723" s="99" t="s">
        <v>7116</v>
      </c>
      <c r="M3723" s="100" t="s">
        <v>7117</v>
      </c>
      <c r="N3723" s="101" t="str">
        <f t="shared" si="139"/>
        <v>PT1590272-T0018936013238340</v>
      </c>
      <c r="O3723" s="128"/>
      <c r="P3723" s="100"/>
      <c r="Q3723" s="103">
        <f t="shared" si="166"/>
        <v>4</v>
      </c>
      <c r="R3723" s="161"/>
      <c r="S3723" s="105"/>
      <c r="T3723" s="106"/>
      <c r="U3723" s="107" t="s">
        <v>6552</v>
      </c>
      <c r="V3723" s="108" t="s">
        <v>756</v>
      </c>
      <c r="W3723" s="109" t="s">
        <v>1908</v>
      </c>
      <c r="X3723" s="110" t="str">
        <f t="shared" si="176"/>
        <v/>
      </c>
      <c r="Y3723" s="110" t="str">
        <f t="shared" si="183"/>
        <v/>
      </c>
      <c r="Z3723" s="109" t="s">
        <v>797</v>
      </c>
      <c r="AA3723" s="109" t="s">
        <v>802</v>
      </c>
      <c r="AB3723" s="106"/>
      <c r="AC3723" s="158"/>
      <c r="AD3723" s="160"/>
      <c r="AE3723" s="127"/>
      <c r="AF3723" s="113"/>
      <c r="AG3723" s="165" t="str">
        <f t="array" ref="AG3723">XLOOKUP(F3723,'CLV2'!A:A,'CLV2'!E:E)</f>
        <v>2.FROZEN FOODS</v>
      </c>
      <c r="AH3723" s="115" t="str">
        <f t="array" ref="AH3723">XLOOKUP(F3723,'CLV2'!A:A,'CLV2'!F:F)</f>
        <v>3.PIZZA - READY MEALS</v>
      </c>
      <c r="AI3723" s="115" t="str">
        <f t="shared" si="8"/>
        <v>Pack</v>
      </c>
      <c r="AJ3723" s="116">
        <f t="shared" si="9"/>
        <v>1</v>
      </c>
      <c r="AK3723" s="117" t="str">
        <f t="array" ref="AK3723">XLOOKUP(F3723,'GIÁ'!A:A,'GIÁ'!D:D)</f>
        <v>15020.45</v>
      </c>
      <c r="AL3723" s="118">
        <f t="shared" si="10"/>
        <v>60081.8</v>
      </c>
      <c r="AM3723" s="118">
        <f t="shared" si="11"/>
        <v>0</v>
      </c>
      <c r="AN3723" s="119">
        <f t="shared" si="12"/>
        <v>0</v>
      </c>
      <c r="AO3723" s="118">
        <f t="shared" si="13"/>
        <v>60081.8</v>
      </c>
      <c r="AP3723" s="121">
        <f t="shared" si="14"/>
        <v>0</v>
      </c>
      <c r="AQ3723" s="122"/>
      <c r="AR3723" s="119"/>
    </row>
    <row r="3724" ht="22.5" customHeight="1">
      <c r="A3724" s="89">
        <v>46233.0</v>
      </c>
      <c r="B3724" s="90">
        <v>0.5083333333333333</v>
      </c>
      <c r="C3724" s="91" t="s">
        <v>1299</v>
      </c>
      <c r="D3724" s="129" t="str">
        <f t="array" ref="D3724">XLOOKUP(C3724,'DS ST'!A:A,'DS ST'!B:B)</f>
        <v>HTN</v>
      </c>
      <c r="E3724" s="94" t="str">
        <f t="array" ref="E3724">XLOOKUP($F3724,'GIÁ'!$A:$A,'GIÁ'!$E:$E)</f>
        <v>ĐÔNG</v>
      </c>
      <c r="F3724" s="94">
        <v>8.934717401343E12</v>
      </c>
      <c r="G3724" s="95" t="s">
        <v>1752</v>
      </c>
      <c r="H3724" s="95" t="s">
        <v>224</v>
      </c>
      <c r="I3724" s="96">
        <v>4.0</v>
      </c>
      <c r="J3724" s="96">
        <v>0.0</v>
      </c>
      <c r="K3724" s="98">
        <f t="shared" si="4"/>
        <v>4</v>
      </c>
      <c r="L3724" s="99" t="s">
        <v>7116</v>
      </c>
      <c r="M3724" s="100" t="s">
        <v>7117</v>
      </c>
      <c r="N3724" s="101" t="str">
        <f t="shared" si="139"/>
        <v>PT1590272-T0018934717401343</v>
      </c>
      <c r="O3724" s="128"/>
      <c r="P3724" s="100"/>
      <c r="Q3724" s="103">
        <f t="shared" si="166"/>
        <v>4</v>
      </c>
      <c r="R3724" s="161"/>
      <c r="S3724" s="105"/>
      <c r="T3724" s="106"/>
      <c r="U3724" s="107" t="s">
        <v>6576</v>
      </c>
      <c r="V3724" s="108" t="s">
        <v>756</v>
      </c>
      <c r="W3724" s="109" t="s">
        <v>1908</v>
      </c>
      <c r="X3724" s="110" t="str">
        <f t="shared" si="176"/>
        <v/>
      </c>
      <c r="Y3724" s="110" t="str">
        <f t="shared" si="183"/>
        <v/>
      </c>
      <c r="Z3724" s="109" t="s">
        <v>797</v>
      </c>
      <c r="AA3724" s="109" t="s">
        <v>802</v>
      </c>
      <c r="AB3724" s="106"/>
      <c r="AC3724" s="158"/>
      <c r="AD3724" s="160"/>
      <c r="AE3724" s="127"/>
      <c r="AF3724" s="113"/>
      <c r="AG3724" s="165" t="str">
        <f t="array" ref="AG3724">XLOOKUP(F3724,'CLV2'!A:A,'CLV2'!E:E)</f>
        <v>2.FROZEN FOODS</v>
      </c>
      <c r="AH3724" s="115" t="str">
        <f t="array" ref="AH3724">XLOOKUP(F3724,'CLV2'!A:A,'CLV2'!F:F)</f>
        <v>3.DUMPLINGS</v>
      </c>
      <c r="AI3724" s="115" t="str">
        <f t="shared" si="8"/>
        <v>Pack</v>
      </c>
      <c r="AJ3724" s="116">
        <f t="shared" si="9"/>
        <v>1</v>
      </c>
      <c r="AK3724" s="117" t="str">
        <f t="array" ref="AK3724">XLOOKUP(F3724,'GIÁ'!A:A,'GIÁ'!D:D)</f>
        <v>20835.93</v>
      </c>
      <c r="AL3724" s="118">
        <f t="shared" si="10"/>
        <v>83343.72</v>
      </c>
      <c r="AM3724" s="118">
        <f t="shared" si="11"/>
        <v>0</v>
      </c>
      <c r="AN3724" s="119">
        <f t="shared" si="12"/>
        <v>0</v>
      </c>
      <c r="AO3724" s="118">
        <f t="shared" si="13"/>
        <v>83343.72</v>
      </c>
      <c r="AP3724" s="121">
        <f t="shared" si="14"/>
        <v>0</v>
      </c>
      <c r="AQ3724" s="122"/>
      <c r="AR3724" s="119"/>
    </row>
    <row r="3725" ht="22.5" customHeight="1">
      <c r="A3725" s="89">
        <v>46233.0</v>
      </c>
      <c r="B3725" s="90">
        <v>0.5083333333333333</v>
      </c>
      <c r="C3725" s="91" t="s">
        <v>1299</v>
      </c>
      <c r="D3725" s="129" t="str">
        <f t="array" ref="D3725">XLOOKUP(C3725,'DS ST'!A:A,'DS ST'!B:B)</f>
        <v>HTN</v>
      </c>
      <c r="E3725" s="94" t="str">
        <f t="array" ref="E3725">XLOOKUP($F3725,'GIÁ'!$A:$A,'GIÁ'!$E:$E)</f>
        <v>ĐÔNG</v>
      </c>
      <c r="F3725" s="94">
        <v>8.8880036524E12</v>
      </c>
      <c r="G3725" s="95" t="s">
        <v>1541</v>
      </c>
      <c r="H3725" s="95" t="s">
        <v>224</v>
      </c>
      <c r="I3725" s="96">
        <v>8.0</v>
      </c>
      <c r="J3725" s="96">
        <v>0.0</v>
      </c>
      <c r="K3725" s="98">
        <f t="shared" si="4"/>
        <v>8</v>
      </c>
      <c r="L3725" s="99" t="s">
        <v>7116</v>
      </c>
      <c r="M3725" s="100" t="s">
        <v>7117</v>
      </c>
      <c r="N3725" s="101" t="str">
        <f t="shared" si="139"/>
        <v>PT1590272-T0018888003652400</v>
      </c>
      <c r="O3725" s="128"/>
      <c r="P3725" s="100"/>
      <c r="Q3725" s="103">
        <f t="shared" si="166"/>
        <v>8</v>
      </c>
      <c r="R3725" s="161"/>
      <c r="S3725" s="105"/>
      <c r="T3725" s="106"/>
      <c r="U3725" s="107" t="s">
        <v>6564</v>
      </c>
      <c r="V3725" s="108" t="s">
        <v>756</v>
      </c>
      <c r="W3725" s="109" t="s">
        <v>1908</v>
      </c>
      <c r="X3725" s="110" t="str">
        <f t="shared" si="176"/>
        <v/>
      </c>
      <c r="Y3725" s="110" t="str">
        <f t="shared" si="183"/>
        <v/>
      </c>
      <c r="Z3725" s="109" t="s">
        <v>797</v>
      </c>
      <c r="AA3725" s="109" t="s">
        <v>802</v>
      </c>
      <c r="AB3725" s="106"/>
      <c r="AC3725" s="158"/>
      <c r="AD3725" s="160"/>
      <c r="AE3725" s="127"/>
      <c r="AF3725" s="113"/>
      <c r="AG3725" s="165" t="str">
        <f t="array" ref="AG3725">XLOOKUP(F3725,'CLV2'!A:A,'CLV2'!E:E)</f>
        <v>2.FROZEN FOODS</v>
      </c>
      <c r="AH3725" s="115" t="str">
        <f t="array" ref="AH3725">XLOOKUP(F3725,'CLV2'!A:A,'CLV2'!F:F)</f>
        <v>3.PASTRY AND DESSERTS</v>
      </c>
      <c r="AI3725" s="115" t="str">
        <f t="shared" si="8"/>
        <v>Pack</v>
      </c>
      <c r="AJ3725" s="116">
        <f t="shared" si="9"/>
        <v>1</v>
      </c>
      <c r="AK3725" s="117" t="str">
        <f t="array" ref="AK3725">XLOOKUP(F3725,'GIÁ'!A:A,'GIÁ'!D:D)</f>
        <v>31762.47</v>
      </c>
      <c r="AL3725" s="118">
        <f t="shared" si="10"/>
        <v>254099.76</v>
      </c>
      <c r="AM3725" s="118">
        <f t="shared" si="11"/>
        <v>0</v>
      </c>
      <c r="AN3725" s="119">
        <f t="shared" si="12"/>
        <v>0</v>
      </c>
      <c r="AO3725" s="118">
        <f t="shared" si="13"/>
        <v>254099.76</v>
      </c>
      <c r="AP3725" s="121">
        <f t="shared" si="14"/>
        <v>0</v>
      </c>
      <c r="AQ3725" s="122"/>
      <c r="AR3725" s="119"/>
    </row>
    <row r="3726" ht="22.5" customHeight="1">
      <c r="A3726" s="89">
        <v>46233.0</v>
      </c>
      <c r="B3726" s="90">
        <v>0.5083333333333333</v>
      </c>
      <c r="C3726" s="91" t="s">
        <v>1299</v>
      </c>
      <c r="D3726" s="129" t="str">
        <f t="array" ref="D3726">XLOOKUP(C3726,'DS ST'!A:A,'DS ST'!B:B)</f>
        <v>HTN</v>
      </c>
      <c r="E3726" s="94" t="str">
        <f t="array" ref="E3726">XLOOKUP($F3726,'GIÁ'!$A:$A,'GIÁ'!$E:$E)</f>
        <v>ĐÔNG</v>
      </c>
      <c r="F3726" s="94">
        <v>8.936200101563E12</v>
      </c>
      <c r="G3726" s="95" t="s">
        <v>2637</v>
      </c>
      <c r="H3726" s="95" t="s">
        <v>224</v>
      </c>
      <c r="I3726" s="96">
        <v>4.0</v>
      </c>
      <c r="J3726" s="96">
        <v>0.0</v>
      </c>
      <c r="K3726" s="98">
        <f t="shared" si="4"/>
        <v>4</v>
      </c>
      <c r="L3726" s="99" t="s">
        <v>7116</v>
      </c>
      <c r="M3726" s="100" t="s">
        <v>7117</v>
      </c>
      <c r="N3726" s="101" t="str">
        <f t="shared" si="139"/>
        <v>PT1590272-T0018936200101563</v>
      </c>
      <c r="O3726" s="128"/>
      <c r="P3726" s="100"/>
      <c r="Q3726" s="103">
        <f t="shared" si="166"/>
        <v>4</v>
      </c>
      <c r="R3726" s="161"/>
      <c r="S3726" s="105"/>
      <c r="T3726" s="106"/>
      <c r="U3726" s="107" t="s">
        <v>6524</v>
      </c>
      <c r="V3726" s="108" t="s">
        <v>756</v>
      </c>
      <c r="W3726" s="109" t="s">
        <v>1908</v>
      </c>
      <c r="X3726" s="110" t="str">
        <f t="shared" si="176"/>
        <v/>
      </c>
      <c r="Y3726" s="110" t="str">
        <f t="shared" si="183"/>
        <v/>
      </c>
      <c r="Z3726" s="109" t="s">
        <v>797</v>
      </c>
      <c r="AA3726" s="109" t="s">
        <v>802</v>
      </c>
      <c r="AB3726" s="106"/>
      <c r="AC3726" s="158"/>
      <c r="AD3726" s="160"/>
      <c r="AE3726" s="127"/>
      <c r="AF3726" s="113"/>
      <c r="AG3726" s="165" t="str">
        <f t="array" ref="AG3726">XLOOKUP(F3726,'CLV2'!A:A,'CLV2'!E:E)</f>
        <v>2.FROZEN FOODS</v>
      </c>
      <c r="AH3726" s="115" t="str">
        <f t="array" ref="AH3726">XLOOKUP(F3726,'CLV2'!A:A,'CLV2'!F:F)</f>
        <v>3.PASTRY AND DESSERTS</v>
      </c>
      <c r="AI3726" s="115" t="str">
        <f t="shared" si="8"/>
        <v>Pack</v>
      </c>
      <c r="AJ3726" s="116">
        <f t="shared" si="9"/>
        <v>1</v>
      </c>
      <c r="AK3726" s="117" t="str">
        <f t="array" ref="AK3726">XLOOKUP(F3726,'GIÁ'!A:A,'GIÁ'!D:D)</f>
        <v>24299.49</v>
      </c>
      <c r="AL3726" s="118">
        <f t="shared" si="10"/>
        <v>97197.96</v>
      </c>
      <c r="AM3726" s="118">
        <f t="shared" si="11"/>
        <v>0</v>
      </c>
      <c r="AN3726" s="119">
        <f t="shared" si="12"/>
        <v>0</v>
      </c>
      <c r="AO3726" s="118">
        <f t="shared" si="13"/>
        <v>97197.96</v>
      </c>
      <c r="AP3726" s="121">
        <f t="shared" si="14"/>
        <v>0</v>
      </c>
      <c r="AQ3726" s="122"/>
      <c r="AR3726" s="119"/>
    </row>
    <row r="3727" ht="22.5" customHeight="1">
      <c r="A3727" s="89">
        <v>46233.0</v>
      </c>
      <c r="B3727" s="90">
        <v>0.5083333333333333</v>
      </c>
      <c r="C3727" s="91" t="s">
        <v>1299</v>
      </c>
      <c r="D3727" s="129" t="str">
        <f t="array" ref="D3727">XLOOKUP(C3727,'DS ST'!A:A,'DS ST'!B:B)</f>
        <v>HTN</v>
      </c>
      <c r="E3727" s="94" t="str">
        <f t="array" ref="E3727">XLOOKUP($F3727,'GIÁ'!$A:$A,'GIÁ'!$E:$E)</f>
        <v>ĐÔNG</v>
      </c>
      <c r="F3727" s="94">
        <v>8.936219600002E12</v>
      </c>
      <c r="G3727" s="95" t="s">
        <v>2684</v>
      </c>
      <c r="H3727" s="95" t="s">
        <v>224</v>
      </c>
      <c r="I3727" s="96">
        <v>4.0</v>
      </c>
      <c r="J3727" s="96">
        <v>0.0</v>
      </c>
      <c r="K3727" s="98">
        <f t="shared" si="4"/>
        <v>4</v>
      </c>
      <c r="L3727" s="99" t="s">
        <v>7116</v>
      </c>
      <c r="M3727" s="100" t="s">
        <v>7117</v>
      </c>
      <c r="N3727" s="101" t="str">
        <f t="shared" si="139"/>
        <v>PT1590272-T0018936219600002</v>
      </c>
      <c r="O3727" s="128"/>
      <c r="P3727" s="100"/>
      <c r="Q3727" s="103">
        <f t="shared" si="166"/>
        <v>4</v>
      </c>
      <c r="R3727" s="161"/>
      <c r="S3727" s="105"/>
      <c r="T3727" s="106"/>
      <c r="U3727" s="107" t="s">
        <v>6566</v>
      </c>
      <c r="V3727" s="108" t="s">
        <v>756</v>
      </c>
      <c r="W3727" s="109" t="s">
        <v>1908</v>
      </c>
      <c r="X3727" s="110" t="str">
        <f t="shared" si="176"/>
        <v/>
      </c>
      <c r="Y3727" s="110" t="str">
        <f t="shared" si="183"/>
        <v/>
      </c>
      <c r="Z3727" s="109" t="s">
        <v>797</v>
      </c>
      <c r="AA3727" s="109" t="s">
        <v>802</v>
      </c>
      <c r="AB3727" s="106"/>
      <c r="AC3727" s="158"/>
      <c r="AD3727" s="160"/>
      <c r="AE3727" s="127"/>
      <c r="AF3727" s="113"/>
      <c r="AG3727" s="165" t="str">
        <f t="array" ref="AG3727">XLOOKUP(F3727,'CLV2'!A:A,'CLV2'!E:E)</f>
        <v>2.FROZEN FOODS</v>
      </c>
      <c r="AH3727" s="115" t="str">
        <f t="array" ref="AH3727">XLOOKUP(F3727,'CLV2'!A:A,'CLV2'!F:F)</f>
        <v>3.HOTPOT AND FRIED</v>
      </c>
      <c r="AI3727" s="115" t="str">
        <f t="shared" si="8"/>
        <v>Pack</v>
      </c>
      <c r="AJ3727" s="116">
        <f t="shared" si="9"/>
        <v>1</v>
      </c>
      <c r="AK3727" s="117" t="str">
        <f t="array" ref="AK3727">XLOOKUP(F3727,'GIÁ'!A:A,'GIÁ'!D:D)</f>
        <v>11156.53</v>
      </c>
      <c r="AL3727" s="118">
        <f t="shared" si="10"/>
        <v>44626.12</v>
      </c>
      <c r="AM3727" s="118">
        <f t="shared" si="11"/>
        <v>0</v>
      </c>
      <c r="AN3727" s="119">
        <f t="shared" si="12"/>
        <v>0</v>
      </c>
      <c r="AO3727" s="118">
        <f t="shared" si="13"/>
        <v>44626.12</v>
      </c>
      <c r="AP3727" s="121">
        <f t="shared" si="14"/>
        <v>0</v>
      </c>
      <c r="AQ3727" s="122"/>
      <c r="AR3727" s="119"/>
    </row>
    <row r="3728" ht="22.5" customHeight="1">
      <c r="A3728" s="89">
        <v>46233.0</v>
      </c>
      <c r="B3728" s="90">
        <v>0.5083333333333333</v>
      </c>
      <c r="C3728" s="91" t="s">
        <v>1299</v>
      </c>
      <c r="D3728" s="129" t="str">
        <f t="array" ref="D3728">XLOOKUP(C3728,'DS ST'!A:A,'DS ST'!B:B)</f>
        <v>HTN</v>
      </c>
      <c r="E3728" s="94" t="str">
        <f t="array" ref="E3728">XLOOKUP($F3728,'GIÁ'!$A:$A,'GIÁ'!$E:$E)</f>
        <v>ĐÔNG</v>
      </c>
      <c r="F3728" s="94">
        <v>8.938555386725E12</v>
      </c>
      <c r="G3728" s="95" t="s">
        <v>3156</v>
      </c>
      <c r="H3728" s="95" t="s">
        <v>224</v>
      </c>
      <c r="I3728" s="96">
        <v>2.0</v>
      </c>
      <c r="J3728" s="96">
        <v>0.0</v>
      </c>
      <c r="K3728" s="98">
        <f t="shared" si="4"/>
        <v>2</v>
      </c>
      <c r="L3728" s="99" t="s">
        <v>7116</v>
      </c>
      <c r="M3728" s="100" t="s">
        <v>7117</v>
      </c>
      <c r="N3728" s="101" t="str">
        <f t="shared" si="139"/>
        <v>PT1590272-T0018938555386725</v>
      </c>
      <c r="O3728" s="128"/>
      <c r="P3728" s="100"/>
      <c r="Q3728" s="103">
        <f t="shared" si="166"/>
        <v>2</v>
      </c>
      <c r="R3728" s="161"/>
      <c r="S3728" s="105"/>
      <c r="T3728" s="106"/>
      <c r="U3728" s="107" t="s">
        <v>6596</v>
      </c>
      <c r="V3728" s="108" t="s">
        <v>756</v>
      </c>
      <c r="W3728" s="109" t="s">
        <v>1908</v>
      </c>
      <c r="X3728" s="110" t="str">
        <f t="shared" si="176"/>
        <v/>
      </c>
      <c r="Y3728" s="110" t="str">
        <f t="shared" si="183"/>
        <v/>
      </c>
      <c r="Z3728" s="109" t="s">
        <v>797</v>
      </c>
      <c r="AA3728" s="109" t="s">
        <v>802</v>
      </c>
      <c r="AB3728" s="106"/>
      <c r="AC3728" s="158"/>
      <c r="AD3728" s="160"/>
      <c r="AE3728" s="127"/>
      <c r="AF3728" s="113"/>
      <c r="AG3728" s="165" t="str">
        <f t="array" ref="AG3728">XLOOKUP(F3728,'CLV2'!A:A,'CLV2'!E:E)</f>
        <v>2.FROZEN FOODS</v>
      </c>
      <c r="AH3728" s="115" t="str">
        <f t="array" ref="AH3728">XLOOKUP(F3728,'CLV2'!A:A,'CLV2'!F:F)</f>
        <v>3.PASTRY AND DESSERTS</v>
      </c>
      <c r="AI3728" s="115" t="str">
        <f t="shared" si="8"/>
        <v>Pack</v>
      </c>
      <c r="AJ3728" s="116">
        <f t="shared" si="9"/>
        <v>1</v>
      </c>
      <c r="AK3728" s="117" t="str">
        <f t="array" ref="AK3728">XLOOKUP(F3728,'GIÁ'!A:A,'GIÁ'!D:D)</f>
        <v>26016.14</v>
      </c>
      <c r="AL3728" s="118">
        <f t="shared" si="10"/>
        <v>52032.28</v>
      </c>
      <c r="AM3728" s="118">
        <f t="shared" si="11"/>
        <v>0</v>
      </c>
      <c r="AN3728" s="119">
        <f t="shared" si="12"/>
        <v>0</v>
      </c>
      <c r="AO3728" s="118">
        <f t="shared" si="13"/>
        <v>52032.28</v>
      </c>
      <c r="AP3728" s="121">
        <f t="shared" si="14"/>
        <v>0</v>
      </c>
      <c r="AQ3728" s="122"/>
      <c r="AR3728" s="119"/>
    </row>
    <row r="3729" ht="22.5" customHeight="1">
      <c r="A3729" s="89">
        <v>46233.0</v>
      </c>
      <c r="B3729" s="90">
        <v>0.5083333333333333</v>
      </c>
      <c r="C3729" s="91" t="s">
        <v>1299</v>
      </c>
      <c r="D3729" s="129" t="str">
        <f t="array" ref="D3729">XLOOKUP(C3729,'DS ST'!A:A,'DS ST'!B:B)</f>
        <v>HTN</v>
      </c>
      <c r="E3729" s="94" t="str">
        <f t="array" ref="E3729">XLOOKUP($F3729,'GIÁ'!$A:$A,'GIÁ'!$E:$E)</f>
        <v>ĐÔNG</v>
      </c>
      <c r="F3729" s="94">
        <v>8.936077110187E12</v>
      </c>
      <c r="G3729" s="95" t="s">
        <v>2335</v>
      </c>
      <c r="H3729" s="95" t="s">
        <v>224</v>
      </c>
      <c r="I3729" s="96">
        <v>6.0</v>
      </c>
      <c r="J3729" s="96">
        <v>0.0</v>
      </c>
      <c r="K3729" s="98">
        <f t="shared" si="4"/>
        <v>6</v>
      </c>
      <c r="L3729" s="99" t="s">
        <v>7116</v>
      </c>
      <c r="M3729" s="100" t="s">
        <v>7117</v>
      </c>
      <c r="N3729" s="101" t="str">
        <f t="shared" si="139"/>
        <v>PT1590272-T0018936077110187</v>
      </c>
      <c r="O3729" s="128"/>
      <c r="P3729" s="100"/>
      <c r="Q3729" s="103">
        <f t="shared" si="166"/>
        <v>6</v>
      </c>
      <c r="R3729" s="161"/>
      <c r="S3729" s="105"/>
      <c r="T3729" s="106"/>
      <c r="U3729" s="107" t="s">
        <v>6565</v>
      </c>
      <c r="V3729" s="108" t="s">
        <v>756</v>
      </c>
      <c r="W3729" s="109" t="s">
        <v>1908</v>
      </c>
      <c r="X3729" s="110" t="str">
        <f t="shared" si="176"/>
        <v/>
      </c>
      <c r="Y3729" s="110" t="str">
        <f t="shared" si="183"/>
        <v/>
      </c>
      <c r="Z3729" s="109" t="s">
        <v>797</v>
      </c>
      <c r="AA3729" s="109" t="s">
        <v>802</v>
      </c>
      <c r="AB3729" s="106"/>
      <c r="AC3729" s="158"/>
      <c r="AD3729" s="160"/>
      <c r="AE3729" s="127"/>
      <c r="AF3729" s="113"/>
      <c r="AG3729" s="165" t="str">
        <f t="array" ref="AG3729">XLOOKUP(F3729,'CLV2'!A:A,'CLV2'!E:E)</f>
        <v>2.FROZEN FOODS</v>
      </c>
      <c r="AH3729" s="115" t="str">
        <f t="array" ref="AH3729">XLOOKUP(F3729,'CLV2'!A:A,'CLV2'!F:F)</f>
        <v>3.DUMPLINGS</v>
      </c>
      <c r="AI3729" s="115" t="str">
        <f t="shared" si="8"/>
        <v>Pack</v>
      </c>
      <c r="AJ3729" s="116">
        <f t="shared" si="9"/>
        <v>1</v>
      </c>
      <c r="AK3729" s="117" t="str">
        <f t="array" ref="AK3729">XLOOKUP(F3729,'GIÁ'!A:A,'GIÁ'!D:D)</f>
        <v>28137.41</v>
      </c>
      <c r="AL3729" s="118">
        <f t="shared" si="10"/>
        <v>168824.46</v>
      </c>
      <c r="AM3729" s="118">
        <f t="shared" si="11"/>
        <v>0</v>
      </c>
      <c r="AN3729" s="119">
        <f t="shared" si="12"/>
        <v>0</v>
      </c>
      <c r="AO3729" s="118">
        <f t="shared" si="13"/>
        <v>168824.46</v>
      </c>
      <c r="AP3729" s="121">
        <f t="shared" si="14"/>
        <v>0</v>
      </c>
      <c r="AQ3729" s="122"/>
      <c r="AR3729" s="119"/>
    </row>
    <row r="3730" ht="22.5" customHeight="1">
      <c r="A3730" s="89">
        <v>46233.0</v>
      </c>
      <c r="B3730" s="90">
        <v>0.5083333333333333</v>
      </c>
      <c r="C3730" s="91" t="s">
        <v>1299</v>
      </c>
      <c r="D3730" s="129" t="str">
        <f t="array" ref="D3730">XLOOKUP(C3730,'DS ST'!A:A,'DS ST'!B:B)</f>
        <v>HTN</v>
      </c>
      <c r="E3730" s="94" t="str">
        <f t="array" ref="E3730">XLOOKUP($F3730,'GIÁ'!$A:$A,'GIÁ'!$E:$E)</f>
        <v>ĐÔNG</v>
      </c>
      <c r="F3730" s="94">
        <v>8.934717266003E12</v>
      </c>
      <c r="G3730" s="95" t="s">
        <v>1721</v>
      </c>
      <c r="H3730" s="95" t="s">
        <v>224</v>
      </c>
      <c r="I3730" s="96">
        <v>2.0</v>
      </c>
      <c r="J3730" s="96">
        <v>0.0</v>
      </c>
      <c r="K3730" s="98">
        <f t="shared" si="4"/>
        <v>2</v>
      </c>
      <c r="L3730" s="99" t="s">
        <v>7116</v>
      </c>
      <c r="M3730" s="100" t="s">
        <v>7117</v>
      </c>
      <c r="N3730" s="101" t="str">
        <f t="shared" si="139"/>
        <v>PT1590272-T0018934717266003</v>
      </c>
      <c r="O3730" s="128"/>
      <c r="P3730" s="100"/>
      <c r="Q3730" s="103">
        <f t="shared" si="166"/>
        <v>2</v>
      </c>
      <c r="R3730" s="161"/>
      <c r="S3730" s="105"/>
      <c r="T3730" s="106"/>
      <c r="U3730" s="107" t="s">
        <v>6564</v>
      </c>
      <c r="V3730" s="108" t="s">
        <v>756</v>
      </c>
      <c r="W3730" s="109" t="s">
        <v>1908</v>
      </c>
      <c r="X3730" s="110" t="str">
        <f t="shared" si="176"/>
        <v/>
      </c>
      <c r="Y3730" s="110" t="str">
        <f t="shared" si="183"/>
        <v/>
      </c>
      <c r="Z3730" s="109" t="s">
        <v>797</v>
      </c>
      <c r="AA3730" s="109" t="s">
        <v>802</v>
      </c>
      <c r="AB3730" s="106"/>
      <c r="AC3730" s="158"/>
      <c r="AD3730" s="160"/>
      <c r="AE3730" s="127"/>
      <c r="AF3730" s="113"/>
      <c r="AG3730" s="165" t="str">
        <f t="array" ref="AG3730">XLOOKUP(F3730,'CLV2'!A:A,'CLV2'!E:E)</f>
        <v>2.FROZEN FOODS</v>
      </c>
      <c r="AH3730" s="115" t="str">
        <f t="array" ref="AH3730">XLOOKUP(F3730,'CLV2'!A:A,'CLV2'!F:F)</f>
        <v>3.HOTPOT AND FRIED</v>
      </c>
      <c r="AI3730" s="115" t="str">
        <f t="shared" si="8"/>
        <v>Pack</v>
      </c>
      <c r="AJ3730" s="116">
        <f t="shared" si="9"/>
        <v>1</v>
      </c>
      <c r="AK3730" s="117" t="str">
        <f t="array" ref="AK3730">XLOOKUP(F3730,'GIÁ'!A:A,'GIÁ'!D:D)</f>
        <v>54599.71</v>
      </c>
      <c r="AL3730" s="118">
        <f t="shared" si="10"/>
        <v>109199.42</v>
      </c>
      <c r="AM3730" s="118">
        <f t="shared" si="11"/>
        <v>0</v>
      </c>
      <c r="AN3730" s="119">
        <f t="shared" si="12"/>
        <v>0</v>
      </c>
      <c r="AO3730" s="118">
        <f t="shared" si="13"/>
        <v>109199.42</v>
      </c>
      <c r="AP3730" s="121">
        <f t="shared" si="14"/>
        <v>0</v>
      </c>
      <c r="AQ3730" s="122"/>
      <c r="AR3730" s="119"/>
    </row>
    <row r="3731" ht="22.5" customHeight="1">
      <c r="A3731" s="89">
        <v>46233.0</v>
      </c>
      <c r="B3731" s="90">
        <v>0.5083333333333333</v>
      </c>
      <c r="C3731" s="91" t="s">
        <v>1299</v>
      </c>
      <c r="D3731" s="129" t="str">
        <f t="array" ref="D3731">XLOOKUP(C3731,'DS ST'!A:A,'DS ST'!B:B)</f>
        <v>HTN</v>
      </c>
      <c r="E3731" s="94" t="str">
        <f t="array" ref="E3731">XLOOKUP($F3731,'GIÁ'!$A:$A,'GIÁ'!$E:$E)</f>
        <v>ĐÔNG</v>
      </c>
      <c r="F3731" s="94">
        <v>8.938532826121E12</v>
      </c>
      <c r="G3731" s="95" t="s">
        <v>3050</v>
      </c>
      <c r="H3731" s="95" t="s">
        <v>224</v>
      </c>
      <c r="I3731" s="96">
        <v>8.0</v>
      </c>
      <c r="J3731" s="96">
        <v>0.0</v>
      </c>
      <c r="K3731" s="98">
        <f t="shared" si="4"/>
        <v>8</v>
      </c>
      <c r="L3731" s="99" t="s">
        <v>7116</v>
      </c>
      <c r="M3731" s="100" t="s">
        <v>7117</v>
      </c>
      <c r="N3731" s="101" t="str">
        <f t="shared" si="139"/>
        <v>PT1590272-T0018938532826121</v>
      </c>
      <c r="O3731" s="128"/>
      <c r="P3731" s="100"/>
      <c r="Q3731" s="103">
        <f t="shared" si="166"/>
        <v>8</v>
      </c>
      <c r="R3731" s="161"/>
      <c r="S3731" s="105"/>
      <c r="T3731" s="106"/>
      <c r="U3731" s="107" t="s">
        <v>6541</v>
      </c>
      <c r="V3731" s="108" t="s">
        <v>756</v>
      </c>
      <c r="W3731" s="109" t="s">
        <v>1908</v>
      </c>
      <c r="X3731" s="110" t="str">
        <f t="shared" si="176"/>
        <v/>
      </c>
      <c r="Y3731" s="110" t="str">
        <f t="shared" si="183"/>
        <v/>
      </c>
      <c r="Z3731" s="109" t="s">
        <v>797</v>
      </c>
      <c r="AA3731" s="109" t="s">
        <v>802</v>
      </c>
      <c r="AB3731" s="106"/>
      <c r="AC3731" s="158"/>
      <c r="AD3731" s="160"/>
      <c r="AE3731" s="127"/>
      <c r="AF3731" s="113"/>
      <c r="AG3731" s="165" t="str">
        <f t="array" ref="AG3731">XLOOKUP(F3731,'CLV2'!A:A,'CLV2'!E:E)</f>
        <v>2.FROZEN FOODS</v>
      </c>
      <c r="AH3731" s="115" t="str">
        <f t="array" ref="AH3731">XLOOKUP(F3731,'CLV2'!A:A,'CLV2'!F:F)</f>
        <v>3.PASTRY AND DESSERTS</v>
      </c>
      <c r="AI3731" s="115" t="str">
        <f t="shared" si="8"/>
        <v>Pack</v>
      </c>
      <c r="AJ3731" s="116">
        <f t="shared" si="9"/>
        <v>1</v>
      </c>
      <c r="AK3731" s="117" t="str">
        <f t="array" ref="AK3731">XLOOKUP(F3731,'GIÁ'!A:A,'GIÁ'!D:D)</f>
        <v>21599.37</v>
      </c>
      <c r="AL3731" s="118">
        <f t="shared" si="10"/>
        <v>172794.96</v>
      </c>
      <c r="AM3731" s="118">
        <f t="shared" si="11"/>
        <v>0</v>
      </c>
      <c r="AN3731" s="119">
        <f t="shared" si="12"/>
        <v>0</v>
      </c>
      <c r="AO3731" s="118">
        <f t="shared" si="13"/>
        <v>172794.96</v>
      </c>
      <c r="AP3731" s="121">
        <f t="shared" si="14"/>
        <v>0</v>
      </c>
      <c r="AQ3731" s="122"/>
      <c r="AR3731" s="119"/>
    </row>
    <row r="3732" ht="22.5" customHeight="1">
      <c r="A3732" s="89">
        <v>46233.0</v>
      </c>
      <c r="B3732" s="90">
        <v>0.5083333333333333</v>
      </c>
      <c r="C3732" s="91" t="s">
        <v>1299</v>
      </c>
      <c r="D3732" s="129" t="str">
        <f t="array" ref="D3732">XLOOKUP(C3732,'DS ST'!A:A,'DS ST'!B:B)</f>
        <v>HTN</v>
      </c>
      <c r="E3732" s="94" t="str">
        <f t="array" ref="E3732">XLOOKUP($F3732,'GIÁ'!$A:$A,'GIÁ'!$E:$E)</f>
        <v>ĐÔNG</v>
      </c>
      <c r="F3732" s="94">
        <v>8.934717472008E12</v>
      </c>
      <c r="G3732" s="95" t="s">
        <v>1769</v>
      </c>
      <c r="H3732" s="95" t="s">
        <v>224</v>
      </c>
      <c r="I3732" s="96">
        <v>4.0</v>
      </c>
      <c r="J3732" s="96">
        <v>0.0</v>
      </c>
      <c r="K3732" s="98">
        <f t="shared" si="4"/>
        <v>4</v>
      </c>
      <c r="L3732" s="99" t="s">
        <v>7116</v>
      </c>
      <c r="M3732" s="100" t="s">
        <v>7117</v>
      </c>
      <c r="N3732" s="101" t="str">
        <f t="shared" si="139"/>
        <v>PT1590272-T0018934717472008</v>
      </c>
      <c r="O3732" s="128"/>
      <c r="P3732" s="100"/>
      <c r="Q3732" s="103">
        <f t="shared" si="166"/>
        <v>4</v>
      </c>
      <c r="R3732" s="161"/>
      <c r="S3732" s="105"/>
      <c r="T3732" s="106"/>
      <c r="U3732" s="107" t="s">
        <v>6597</v>
      </c>
      <c r="V3732" s="108" t="s">
        <v>756</v>
      </c>
      <c r="W3732" s="109" t="s">
        <v>1908</v>
      </c>
      <c r="X3732" s="110" t="str">
        <f t="shared" si="176"/>
        <v/>
      </c>
      <c r="Y3732" s="110" t="str">
        <f t="shared" si="183"/>
        <v/>
      </c>
      <c r="Z3732" s="109" t="s">
        <v>797</v>
      </c>
      <c r="AA3732" s="109" t="s">
        <v>802</v>
      </c>
      <c r="AB3732" s="106"/>
      <c r="AC3732" s="158"/>
      <c r="AD3732" s="160"/>
      <c r="AE3732" s="127"/>
      <c r="AF3732" s="113"/>
      <c r="AG3732" s="165" t="str">
        <f t="array" ref="AG3732">XLOOKUP(F3732,'CLV2'!A:A,'CLV2'!E:E)</f>
        <v>2.FROZEN FOODS</v>
      </c>
      <c r="AH3732" s="115" t="str">
        <f t="array" ref="AH3732">XLOOKUP(F3732,'CLV2'!A:A,'CLV2'!F:F)</f>
        <v>3.HOTPOT AND FRIED</v>
      </c>
      <c r="AI3732" s="115" t="str">
        <f t="shared" si="8"/>
        <v>Pack</v>
      </c>
      <c r="AJ3732" s="116">
        <f t="shared" si="9"/>
        <v>1</v>
      </c>
      <c r="AK3732" s="117" t="str">
        <f t="array" ref="AK3732">XLOOKUP(F3732,'GIÁ'!A:A,'GIÁ'!D:D)</f>
        <v>35456.20</v>
      </c>
      <c r="AL3732" s="118">
        <f t="shared" si="10"/>
        <v>141824.8</v>
      </c>
      <c r="AM3732" s="118">
        <f t="shared" si="11"/>
        <v>0</v>
      </c>
      <c r="AN3732" s="119">
        <f t="shared" si="12"/>
        <v>0</v>
      </c>
      <c r="AO3732" s="118">
        <f t="shared" si="13"/>
        <v>141824.8</v>
      </c>
      <c r="AP3732" s="121">
        <f t="shared" si="14"/>
        <v>0</v>
      </c>
      <c r="AQ3732" s="122"/>
      <c r="AR3732" s="119"/>
    </row>
    <row r="3733" ht="22.5" customHeight="1">
      <c r="A3733" s="89">
        <v>46233.0</v>
      </c>
      <c r="B3733" s="90">
        <v>0.5083333333333333</v>
      </c>
      <c r="C3733" s="91" t="s">
        <v>1299</v>
      </c>
      <c r="D3733" s="129" t="str">
        <f t="array" ref="D3733">XLOOKUP(C3733,'DS ST'!A:A,'DS ST'!B:B)</f>
        <v>HTN</v>
      </c>
      <c r="E3733" s="94" t="str">
        <f t="array" ref="E3733">XLOOKUP($F3733,'GIÁ'!$A:$A,'GIÁ'!$E:$E)</f>
        <v>ĐÔNG</v>
      </c>
      <c r="F3733" s="94">
        <v>8.936210415551E12</v>
      </c>
      <c r="G3733" s="95" t="s">
        <v>2676</v>
      </c>
      <c r="H3733" s="95" t="s">
        <v>224</v>
      </c>
      <c r="I3733" s="96">
        <v>10.0</v>
      </c>
      <c r="J3733" s="96">
        <v>0.0</v>
      </c>
      <c r="K3733" s="98">
        <f t="shared" si="4"/>
        <v>10</v>
      </c>
      <c r="L3733" s="99" t="s">
        <v>7116</v>
      </c>
      <c r="M3733" s="100" t="s">
        <v>7117</v>
      </c>
      <c r="N3733" s="101" t="str">
        <f t="shared" si="139"/>
        <v>PT1590272-T0018936210415551</v>
      </c>
      <c r="O3733" s="128"/>
      <c r="P3733" s="100"/>
      <c r="Q3733" s="103">
        <f t="shared" si="166"/>
        <v>10</v>
      </c>
      <c r="R3733" s="161"/>
      <c r="S3733" s="105"/>
      <c r="T3733" s="106"/>
      <c r="U3733" s="107" t="s">
        <v>6554</v>
      </c>
      <c r="V3733" s="108" t="s">
        <v>756</v>
      </c>
      <c r="W3733" s="109" t="s">
        <v>1908</v>
      </c>
      <c r="X3733" s="110" t="str">
        <f t="shared" si="176"/>
        <v/>
      </c>
      <c r="Y3733" s="110" t="str">
        <f t="shared" si="183"/>
        <v/>
      </c>
      <c r="Z3733" s="109" t="s">
        <v>797</v>
      </c>
      <c r="AA3733" s="109" t="s">
        <v>802</v>
      </c>
      <c r="AB3733" s="106"/>
      <c r="AC3733" s="158"/>
      <c r="AD3733" s="160"/>
      <c r="AE3733" s="127"/>
      <c r="AF3733" s="113"/>
      <c r="AG3733" s="165" t="str">
        <f t="array" ref="AG3733">XLOOKUP(F3733,'CLV2'!A:A,'CLV2'!E:E)</f>
        <v>2.FROZEN FOODS</v>
      </c>
      <c r="AH3733" s="115" t="str">
        <f t="array" ref="AH3733">XLOOKUP(F3733,'CLV2'!A:A,'CLV2'!F:F)</f>
        <v>3.DUMPLINGS</v>
      </c>
      <c r="AI3733" s="115" t="str">
        <f t="shared" si="8"/>
        <v>Pack</v>
      </c>
      <c r="AJ3733" s="116">
        <f t="shared" si="9"/>
        <v>1</v>
      </c>
      <c r="AK3733" s="117" t="str">
        <f t="array" ref="AK3733">XLOOKUP(F3733,'GIÁ'!A:A,'GIÁ'!D:D)</f>
        <v>24150.20</v>
      </c>
      <c r="AL3733" s="118">
        <f t="shared" si="10"/>
        <v>241502</v>
      </c>
      <c r="AM3733" s="118">
        <f t="shared" si="11"/>
        <v>0</v>
      </c>
      <c r="AN3733" s="119">
        <f t="shared" si="12"/>
        <v>0</v>
      </c>
      <c r="AO3733" s="118">
        <f t="shared" si="13"/>
        <v>241502</v>
      </c>
      <c r="AP3733" s="121">
        <f t="shared" si="14"/>
        <v>0</v>
      </c>
      <c r="AQ3733" s="122"/>
      <c r="AR3733" s="119"/>
    </row>
    <row r="3734" ht="22.5" customHeight="1">
      <c r="A3734" s="89">
        <v>46233.0</v>
      </c>
      <c r="B3734" s="90">
        <v>0.5083333333333333</v>
      </c>
      <c r="C3734" s="91" t="s">
        <v>1299</v>
      </c>
      <c r="D3734" s="129" t="str">
        <f t="array" ref="D3734">XLOOKUP(C3734,'DS ST'!A:A,'DS ST'!B:B)</f>
        <v>HTN</v>
      </c>
      <c r="E3734" s="94" t="str">
        <f t="array" ref="E3734">XLOOKUP($F3734,'GIÁ'!$A:$A,'GIÁ'!$E:$E)</f>
        <v>ĐÔNG</v>
      </c>
      <c r="F3734" s="94">
        <v>8.935319711311E12</v>
      </c>
      <c r="G3734" s="95" t="s">
        <v>2061</v>
      </c>
      <c r="H3734" s="95" t="s">
        <v>224</v>
      </c>
      <c r="I3734" s="96">
        <v>6.0</v>
      </c>
      <c r="J3734" s="96">
        <v>0.0</v>
      </c>
      <c r="K3734" s="98">
        <f t="shared" si="4"/>
        <v>6</v>
      </c>
      <c r="L3734" s="99" t="s">
        <v>7116</v>
      </c>
      <c r="M3734" s="100" t="s">
        <v>7117</v>
      </c>
      <c r="N3734" s="101" t="str">
        <f t="shared" si="139"/>
        <v>PT1590272-T0018935319711311</v>
      </c>
      <c r="O3734" s="128"/>
      <c r="P3734" s="100"/>
      <c r="Q3734" s="103">
        <f t="shared" si="166"/>
        <v>6</v>
      </c>
      <c r="R3734" s="161"/>
      <c r="S3734" s="105"/>
      <c r="T3734" s="106"/>
      <c r="U3734" s="107" t="s">
        <v>6529</v>
      </c>
      <c r="V3734" s="108" t="s">
        <v>756</v>
      </c>
      <c r="W3734" s="109" t="s">
        <v>1908</v>
      </c>
      <c r="X3734" s="110" t="str">
        <f t="shared" si="176"/>
        <v/>
      </c>
      <c r="Y3734" s="110" t="str">
        <f t="shared" si="183"/>
        <v/>
      </c>
      <c r="Z3734" s="109" t="s">
        <v>797</v>
      </c>
      <c r="AA3734" s="109" t="s">
        <v>802</v>
      </c>
      <c r="AB3734" s="106"/>
      <c r="AC3734" s="158"/>
      <c r="AD3734" s="160"/>
      <c r="AE3734" s="127"/>
      <c r="AF3734" s="113"/>
      <c r="AG3734" s="165" t="str">
        <f t="array" ref="AG3734">XLOOKUP(F3734,'CLV2'!A:A,'CLV2'!E:E)</f>
        <v>2.FROZEN FOODS</v>
      </c>
      <c r="AH3734" s="115" t="str">
        <f t="array" ref="AH3734">XLOOKUP(F3734,'CLV2'!A:A,'CLV2'!F:F)</f>
        <v>3.HOTPOT AND FRIED</v>
      </c>
      <c r="AI3734" s="115" t="str">
        <f t="shared" si="8"/>
        <v>Pack</v>
      </c>
      <c r="AJ3734" s="116">
        <f t="shared" si="9"/>
        <v>1</v>
      </c>
      <c r="AK3734" s="117" t="str">
        <f t="array" ref="AK3734">XLOOKUP(F3734,'GIÁ'!A:A,'GIÁ'!D:D)</f>
        <v>30542.46</v>
      </c>
      <c r="AL3734" s="118">
        <f t="shared" si="10"/>
        <v>183254.76</v>
      </c>
      <c r="AM3734" s="118">
        <f t="shared" si="11"/>
        <v>0</v>
      </c>
      <c r="AN3734" s="119">
        <f t="shared" si="12"/>
        <v>0</v>
      </c>
      <c r="AO3734" s="118">
        <f t="shared" si="13"/>
        <v>183254.76</v>
      </c>
      <c r="AP3734" s="121">
        <f t="shared" si="14"/>
        <v>0</v>
      </c>
      <c r="AQ3734" s="122"/>
      <c r="AR3734" s="119"/>
    </row>
    <row r="3735" ht="22.5" customHeight="1">
      <c r="A3735" s="89">
        <v>46233.0</v>
      </c>
      <c r="B3735" s="90">
        <v>0.5083333333333333</v>
      </c>
      <c r="C3735" s="91" t="s">
        <v>1299</v>
      </c>
      <c r="D3735" s="129" t="str">
        <f t="array" ref="D3735">XLOOKUP(C3735,'DS ST'!A:A,'DS ST'!B:B)</f>
        <v>HTN</v>
      </c>
      <c r="E3735" s="94" t="str">
        <f t="array" ref="E3735">XLOOKUP($F3735,'GIÁ'!$A:$A,'GIÁ'!$E:$E)</f>
        <v>ĐÔNG</v>
      </c>
      <c r="F3735" s="94">
        <v>8.936077110149E12</v>
      </c>
      <c r="G3735" s="95" t="s">
        <v>2333</v>
      </c>
      <c r="H3735" s="95" t="s">
        <v>224</v>
      </c>
      <c r="I3735" s="96">
        <v>2.0</v>
      </c>
      <c r="J3735" s="96">
        <v>0.0</v>
      </c>
      <c r="K3735" s="98">
        <f t="shared" si="4"/>
        <v>2</v>
      </c>
      <c r="L3735" s="99" t="s">
        <v>7116</v>
      </c>
      <c r="M3735" s="100" t="s">
        <v>7117</v>
      </c>
      <c r="N3735" s="101" t="str">
        <f t="shared" si="139"/>
        <v>PT1590272-T0018936077110149</v>
      </c>
      <c r="O3735" s="128"/>
      <c r="P3735" s="100"/>
      <c r="Q3735" s="103">
        <f t="shared" si="166"/>
        <v>2</v>
      </c>
      <c r="R3735" s="161"/>
      <c r="S3735" s="105"/>
      <c r="T3735" s="106"/>
      <c r="U3735" s="107" t="s">
        <v>6568</v>
      </c>
      <c r="V3735" s="108" t="s">
        <v>756</v>
      </c>
      <c r="W3735" s="109" t="s">
        <v>1908</v>
      </c>
      <c r="X3735" s="110" t="str">
        <f t="shared" si="176"/>
        <v/>
      </c>
      <c r="Y3735" s="110" t="str">
        <f t="shared" si="183"/>
        <v/>
      </c>
      <c r="Z3735" s="109" t="s">
        <v>797</v>
      </c>
      <c r="AA3735" s="109" t="s">
        <v>802</v>
      </c>
      <c r="AB3735" s="106"/>
      <c r="AC3735" s="158"/>
      <c r="AD3735" s="160"/>
      <c r="AE3735" s="127"/>
      <c r="AF3735" s="113"/>
      <c r="AG3735" s="165" t="str">
        <f t="array" ref="AG3735">XLOOKUP(F3735,'CLV2'!A:A,'CLV2'!E:E)</f>
        <v>2.FROZEN FOODS</v>
      </c>
      <c r="AH3735" s="115" t="str">
        <f t="array" ref="AH3735">XLOOKUP(F3735,'CLV2'!A:A,'CLV2'!F:F)</f>
        <v>3.DUMPLINGS</v>
      </c>
      <c r="AI3735" s="115" t="str">
        <f t="shared" si="8"/>
        <v>Pack</v>
      </c>
      <c r="AJ3735" s="116">
        <f t="shared" si="9"/>
        <v>1</v>
      </c>
      <c r="AK3735" s="117" t="str">
        <f t="array" ref="AK3735">XLOOKUP(F3735,'GIÁ'!A:A,'GIÁ'!D:D)</f>
        <v>41904.24</v>
      </c>
      <c r="AL3735" s="118">
        <f t="shared" si="10"/>
        <v>83808.48</v>
      </c>
      <c r="AM3735" s="118">
        <f t="shared" si="11"/>
        <v>0</v>
      </c>
      <c r="AN3735" s="119">
        <f t="shared" si="12"/>
        <v>0</v>
      </c>
      <c r="AO3735" s="118">
        <f t="shared" si="13"/>
        <v>83808.48</v>
      </c>
      <c r="AP3735" s="121">
        <f t="shared" si="14"/>
        <v>0</v>
      </c>
      <c r="AQ3735" s="122"/>
      <c r="AR3735" s="119"/>
    </row>
    <row r="3736" ht="22.5" customHeight="1">
      <c r="A3736" s="89">
        <v>46233.0</v>
      </c>
      <c r="B3736" s="90">
        <v>0.5083333333333333</v>
      </c>
      <c r="C3736" s="91" t="s">
        <v>1299</v>
      </c>
      <c r="D3736" s="129" t="str">
        <f t="array" ref="D3736">XLOOKUP(C3736,'DS ST'!A:A,'DS ST'!B:B)</f>
        <v>HTN</v>
      </c>
      <c r="E3736" s="94" t="str">
        <f t="array" ref="E3736">XLOOKUP($F3736,'GIÁ'!$A:$A,'GIÁ'!$E:$E)</f>
        <v>ĐÔNG</v>
      </c>
      <c r="F3736" s="94">
        <v>8.93607627967E12</v>
      </c>
      <c r="G3736" s="95" t="s">
        <v>2317</v>
      </c>
      <c r="H3736" s="95" t="s">
        <v>224</v>
      </c>
      <c r="I3736" s="96">
        <v>4.0</v>
      </c>
      <c r="J3736" s="96">
        <v>0.0</v>
      </c>
      <c r="K3736" s="98">
        <f t="shared" si="4"/>
        <v>4</v>
      </c>
      <c r="L3736" s="99" t="s">
        <v>7116</v>
      </c>
      <c r="M3736" s="100" t="s">
        <v>7117</v>
      </c>
      <c r="N3736" s="101" t="str">
        <f t="shared" si="139"/>
        <v>PT1590272-T0018936076279670</v>
      </c>
      <c r="O3736" s="128"/>
      <c r="P3736" s="100"/>
      <c r="Q3736" s="103">
        <f t="shared" si="166"/>
        <v>4</v>
      </c>
      <c r="R3736" s="161"/>
      <c r="S3736" s="105"/>
      <c r="T3736" s="106"/>
      <c r="U3736" s="107" t="s">
        <v>6530</v>
      </c>
      <c r="V3736" s="108" t="s">
        <v>756</v>
      </c>
      <c r="W3736" s="109" t="s">
        <v>1908</v>
      </c>
      <c r="X3736" s="110" t="str">
        <f t="shared" si="176"/>
        <v/>
      </c>
      <c r="Y3736" s="110" t="str">
        <f t="shared" si="183"/>
        <v/>
      </c>
      <c r="Z3736" s="109" t="s">
        <v>797</v>
      </c>
      <c r="AA3736" s="109" t="s">
        <v>802</v>
      </c>
      <c r="AB3736" s="106"/>
      <c r="AC3736" s="158"/>
      <c r="AD3736" s="160"/>
      <c r="AE3736" s="127"/>
      <c r="AF3736" s="113"/>
      <c r="AG3736" s="165" t="str">
        <f t="array" ref="AG3736">XLOOKUP(F3736,'CLV2'!A:A,'CLV2'!E:E)</f>
        <v>2.FROZEN FOODS</v>
      </c>
      <c r="AH3736" s="115" t="str">
        <f t="array" ref="AH3736">XLOOKUP(F3736,'CLV2'!A:A,'CLV2'!F:F)</f>
        <v>3.PASTRY AND DESSERTS</v>
      </c>
      <c r="AI3736" s="115" t="str">
        <f t="shared" si="8"/>
        <v>Pack</v>
      </c>
      <c r="AJ3736" s="116">
        <f t="shared" si="9"/>
        <v>1</v>
      </c>
      <c r="AK3736" s="117" t="str">
        <f t="array" ref="AK3736">XLOOKUP(F3736,'GIÁ'!A:A,'GIÁ'!D:D)</f>
        <v>26872.96</v>
      </c>
      <c r="AL3736" s="118">
        <f t="shared" si="10"/>
        <v>107491.84</v>
      </c>
      <c r="AM3736" s="118">
        <f t="shared" si="11"/>
        <v>0</v>
      </c>
      <c r="AN3736" s="119">
        <f t="shared" si="12"/>
        <v>0</v>
      </c>
      <c r="AO3736" s="118">
        <f t="shared" si="13"/>
        <v>107491.84</v>
      </c>
      <c r="AP3736" s="121">
        <f t="shared" si="14"/>
        <v>0</v>
      </c>
      <c r="AQ3736" s="122"/>
      <c r="AR3736" s="119"/>
    </row>
    <row r="3737" ht="22.5" customHeight="1">
      <c r="A3737" s="89">
        <v>46233.0</v>
      </c>
      <c r="B3737" s="90">
        <v>0.5083333333333333</v>
      </c>
      <c r="C3737" s="91" t="s">
        <v>1299</v>
      </c>
      <c r="D3737" s="129" t="str">
        <f t="array" ref="D3737">XLOOKUP(C3737,'DS ST'!A:A,'DS ST'!B:B)</f>
        <v>HTN</v>
      </c>
      <c r="E3737" s="94" t="str">
        <f t="array" ref="E3737">XLOOKUP($F3737,'GIÁ'!$A:$A,'GIÁ'!$E:$E)</f>
        <v>ĐÔNG</v>
      </c>
      <c r="F3737" s="94">
        <v>8.935319710499E12</v>
      </c>
      <c r="G3737" s="95" t="s">
        <v>2056</v>
      </c>
      <c r="H3737" s="95" t="s">
        <v>224</v>
      </c>
      <c r="I3737" s="96">
        <v>4.0</v>
      </c>
      <c r="J3737" s="96">
        <v>0.0</v>
      </c>
      <c r="K3737" s="98">
        <f t="shared" si="4"/>
        <v>4</v>
      </c>
      <c r="L3737" s="99" t="s">
        <v>7116</v>
      </c>
      <c r="M3737" s="100" t="s">
        <v>7117</v>
      </c>
      <c r="N3737" s="101" t="str">
        <f t="shared" si="139"/>
        <v>PT1590272-T0018935319710499</v>
      </c>
      <c r="O3737" s="128"/>
      <c r="P3737" s="100"/>
      <c r="Q3737" s="103">
        <f t="shared" si="166"/>
        <v>4</v>
      </c>
      <c r="R3737" s="161"/>
      <c r="S3737" s="105"/>
      <c r="T3737" s="106"/>
      <c r="U3737" s="107" t="s">
        <v>6531</v>
      </c>
      <c r="V3737" s="108" t="s">
        <v>756</v>
      </c>
      <c r="W3737" s="109" t="s">
        <v>1908</v>
      </c>
      <c r="X3737" s="110" t="str">
        <f t="shared" si="176"/>
        <v/>
      </c>
      <c r="Y3737" s="110" t="str">
        <f t="shared" si="183"/>
        <v/>
      </c>
      <c r="Z3737" s="109" t="s">
        <v>797</v>
      </c>
      <c r="AA3737" s="109" t="s">
        <v>802</v>
      </c>
      <c r="AB3737" s="106"/>
      <c r="AC3737" s="158"/>
      <c r="AD3737" s="160"/>
      <c r="AE3737" s="127"/>
      <c r="AF3737" s="113"/>
      <c r="AG3737" s="165" t="str">
        <f t="array" ref="AG3737">XLOOKUP(F3737,'CLV2'!A:A,'CLV2'!E:E)</f>
        <v>2.FROZEN FOODS</v>
      </c>
      <c r="AH3737" s="115" t="str">
        <f t="array" ref="AH3737">XLOOKUP(F3737,'CLV2'!A:A,'CLV2'!F:F)</f>
        <v>3.HOTPOT AND FRIED</v>
      </c>
      <c r="AI3737" s="115" t="str">
        <f t="shared" si="8"/>
        <v>Pack</v>
      </c>
      <c r="AJ3737" s="116">
        <f t="shared" si="9"/>
        <v>1</v>
      </c>
      <c r="AK3737" s="117" t="str">
        <f t="array" ref="AK3737">XLOOKUP(F3737,'GIÁ'!A:A,'GIÁ'!D:D)</f>
        <v>39627.31</v>
      </c>
      <c r="AL3737" s="118">
        <f t="shared" si="10"/>
        <v>158509.24</v>
      </c>
      <c r="AM3737" s="118">
        <f t="shared" si="11"/>
        <v>0</v>
      </c>
      <c r="AN3737" s="119">
        <f t="shared" si="12"/>
        <v>0</v>
      </c>
      <c r="AO3737" s="118">
        <f t="shared" si="13"/>
        <v>158509.24</v>
      </c>
      <c r="AP3737" s="121">
        <f t="shared" si="14"/>
        <v>0</v>
      </c>
      <c r="AQ3737" s="122"/>
      <c r="AR3737" s="119"/>
    </row>
    <row r="3738" ht="22.5" customHeight="1">
      <c r="A3738" s="89">
        <v>46233.0</v>
      </c>
      <c r="B3738" s="90">
        <v>0.5083333333333333</v>
      </c>
      <c r="C3738" s="91" t="s">
        <v>1299</v>
      </c>
      <c r="D3738" s="129" t="str">
        <f t="array" ref="D3738">XLOOKUP(C3738,'DS ST'!A:A,'DS ST'!B:B)</f>
        <v>HTN</v>
      </c>
      <c r="E3738" s="94" t="str">
        <f t="array" ref="E3738">XLOOKUP($F3738,'GIÁ'!$A:$A,'GIÁ'!$E:$E)</f>
        <v>ĐÔNG</v>
      </c>
      <c r="F3738" s="94">
        <v>8.938532826183E12</v>
      </c>
      <c r="G3738" s="95" t="s">
        <v>3052</v>
      </c>
      <c r="H3738" s="95" t="s">
        <v>224</v>
      </c>
      <c r="I3738" s="96">
        <v>2.0</v>
      </c>
      <c r="J3738" s="96">
        <v>0.0</v>
      </c>
      <c r="K3738" s="98">
        <f t="shared" si="4"/>
        <v>2</v>
      </c>
      <c r="L3738" s="99" t="s">
        <v>7116</v>
      </c>
      <c r="M3738" s="100" t="s">
        <v>7117</v>
      </c>
      <c r="N3738" s="101" t="str">
        <f t="shared" si="139"/>
        <v>PT1590272-T0018938532826183</v>
      </c>
      <c r="O3738" s="128"/>
      <c r="P3738" s="100"/>
      <c r="Q3738" s="103">
        <f t="shared" si="166"/>
        <v>2</v>
      </c>
      <c r="R3738" s="161"/>
      <c r="S3738" s="105"/>
      <c r="T3738" s="106"/>
      <c r="U3738" s="107" t="s">
        <v>6586</v>
      </c>
      <c r="V3738" s="108" t="s">
        <v>756</v>
      </c>
      <c r="W3738" s="109" t="s">
        <v>1908</v>
      </c>
      <c r="X3738" s="110" t="str">
        <f t="shared" si="176"/>
        <v/>
      </c>
      <c r="Y3738" s="110" t="str">
        <f t="shared" si="183"/>
        <v/>
      </c>
      <c r="Z3738" s="109" t="s">
        <v>797</v>
      </c>
      <c r="AA3738" s="109" t="s">
        <v>802</v>
      </c>
      <c r="AB3738" s="106"/>
      <c r="AC3738" s="158"/>
      <c r="AD3738" s="160"/>
      <c r="AE3738" s="127"/>
      <c r="AF3738" s="113"/>
      <c r="AG3738" s="165" t="str">
        <f t="array" ref="AG3738">XLOOKUP(F3738,'CLV2'!A:A,'CLV2'!E:E)</f>
        <v>2.FROZEN FOODS</v>
      </c>
      <c r="AH3738" s="115" t="str">
        <f t="array" ref="AH3738">XLOOKUP(F3738,'CLV2'!A:A,'CLV2'!F:F)</f>
        <v>3.PASTRY AND DESSERTS</v>
      </c>
      <c r="AI3738" s="115" t="str">
        <f t="shared" si="8"/>
        <v>Pack</v>
      </c>
      <c r="AJ3738" s="116">
        <f t="shared" si="9"/>
        <v>1</v>
      </c>
      <c r="AK3738" s="117" t="str">
        <f t="array" ref="AK3738">XLOOKUP(F3738,'GIÁ'!A:A,'GIÁ'!D:D)</f>
        <v>27480.45</v>
      </c>
      <c r="AL3738" s="118">
        <f t="shared" si="10"/>
        <v>54960.9</v>
      </c>
      <c r="AM3738" s="118">
        <f t="shared" si="11"/>
        <v>0</v>
      </c>
      <c r="AN3738" s="119">
        <f t="shared" si="12"/>
        <v>0</v>
      </c>
      <c r="AO3738" s="118">
        <f t="shared" si="13"/>
        <v>54960.9</v>
      </c>
      <c r="AP3738" s="121">
        <f t="shared" si="14"/>
        <v>0</v>
      </c>
      <c r="AQ3738" s="122"/>
      <c r="AR3738" s="119"/>
    </row>
    <row r="3739" ht="22.5" customHeight="1">
      <c r="A3739" s="89">
        <v>46233.0</v>
      </c>
      <c r="B3739" s="90">
        <v>0.5083333333333333</v>
      </c>
      <c r="C3739" s="91" t="s">
        <v>1299</v>
      </c>
      <c r="D3739" s="129" t="str">
        <f t="array" ref="D3739">XLOOKUP(C3739,'DS ST'!A:A,'DS ST'!B:B)</f>
        <v>HTN</v>
      </c>
      <c r="E3739" s="94" t="str">
        <f t="array" ref="E3739">XLOOKUP($F3739,'GIÁ'!$A:$A,'GIÁ'!$E:$E)</f>
        <v>ĐÔNG</v>
      </c>
      <c r="F3739" s="94">
        <v>8.936220300274E12</v>
      </c>
      <c r="G3739" s="95" t="s">
        <v>2705</v>
      </c>
      <c r="H3739" s="95" t="s">
        <v>224</v>
      </c>
      <c r="I3739" s="96">
        <v>6.0</v>
      </c>
      <c r="J3739" s="96">
        <v>0.0</v>
      </c>
      <c r="K3739" s="98">
        <f t="shared" si="4"/>
        <v>6</v>
      </c>
      <c r="L3739" s="99" t="s">
        <v>7116</v>
      </c>
      <c r="M3739" s="100" t="s">
        <v>7117</v>
      </c>
      <c r="N3739" s="101" t="str">
        <f t="shared" si="139"/>
        <v>PT1590272-T0018936220300274</v>
      </c>
      <c r="O3739" s="128"/>
      <c r="P3739" s="100"/>
      <c r="Q3739" s="103">
        <f t="shared" si="166"/>
        <v>6</v>
      </c>
      <c r="R3739" s="161"/>
      <c r="S3739" s="105"/>
      <c r="T3739" s="106"/>
      <c r="U3739" s="107" t="s">
        <v>6578</v>
      </c>
      <c r="V3739" s="108" t="s">
        <v>756</v>
      </c>
      <c r="W3739" s="109" t="s">
        <v>1908</v>
      </c>
      <c r="X3739" s="110" t="str">
        <f t="shared" si="176"/>
        <v/>
      </c>
      <c r="Y3739" s="110" t="str">
        <f t="shared" si="183"/>
        <v/>
      </c>
      <c r="Z3739" s="109" t="s">
        <v>797</v>
      </c>
      <c r="AA3739" s="109" t="s">
        <v>802</v>
      </c>
      <c r="AB3739" s="106"/>
      <c r="AC3739" s="158"/>
      <c r="AD3739" s="160"/>
      <c r="AE3739" s="127"/>
      <c r="AF3739" s="113"/>
      <c r="AG3739" s="165" t="str">
        <f t="array" ref="AG3739">XLOOKUP(F3739,'CLV2'!A:A,'CLV2'!E:E)</f>
        <v>2.FROZEN FOODS</v>
      </c>
      <c r="AH3739" s="115" t="str">
        <f t="array" ref="AH3739">XLOOKUP(F3739,'CLV2'!A:A,'CLV2'!F:F)</f>
        <v>3.HOTPOT AND FRIED</v>
      </c>
      <c r="AI3739" s="115" t="str">
        <f t="shared" si="8"/>
        <v>Pack</v>
      </c>
      <c r="AJ3739" s="116">
        <f t="shared" si="9"/>
        <v>1</v>
      </c>
      <c r="AK3739" s="117" t="str">
        <f t="array" ref="AK3739">XLOOKUP(F3739,'GIÁ'!A:A,'GIÁ'!D:D)</f>
        <v>40500.00</v>
      </c>
      <c r="AL3739" s="118">
        <f t="shared" si="10"/>
        <v>243000</v>
      </c>
      <c r="AM3739" s="118">
        <f t="shared" si="11"/>
        <v>0</v>
      </c>
      <c r="AN3739" s="119">
        <f t="shared" si="12"/>
        <v>0</v>
      </c>
      <c r="AO3739" s="118">
        <f t="shared" si="13"/>
        <v>243000</v>
      </c>
      <c r="AP3739" s="121">
        <f t="shared" si="14"/>
        <v>0</v>
      </c>
      <c r="AQ3739" s="122"/>
      <c r="AR3739" s="119"/>
    </row>
    <row r="3740" ht="22.5" customHeight="1">
      <c r="A3740" s="89">
        <v>46233.0</v>
      </c>
      <c r="B3740" s="90">
        <v>0.5083333333333333</v>
      </c>
      <c r="C3740" s="91" t="s">
        <v>1299</v>
      </c>
      <c r="D3740" s="129" t="str">
        <f t="array" ref="D3740">XLOOKUP(C3740,'DS ST'!A:A,'DS ST'!B:B)</f>
        <v>HTN</v>
      </c>
      <c r="E3740" s="94" t="str">
        <f t="array" ref="E3740">XLOOKUP($F3740,'GIÁ'!$A:$A,'GIÁ'!$E:$E)</f>
        <v>ĐÔNG</v>
      </c>
      <c r="F3740" s="94">
        <v>8.936077112983E12</v>
      </c>
      <c r="G3740" s="95" t="s">
        <v>2345</v>
      </c>
      <c r="H3740" s="95" t="s">
        <v>224</v>
      </c>
      <c r="I3740" s="96">
        <v>2.0</v>
      </c>
      <c r="J3740" s="96">
        <v>0.0</v>
      </c>
      <c r="K3740" s="98">
        <f t="shared" si="4"/>
        <v>2</v>
      </c>
      <c r="L3740" s="99" t="s">
        <v>7116</v>
      </c>
      <c r="M3740" s="100" t="s">
        <v>7117</v>
      </c>
      <c r="N3740" s="101" t="str">
        <f t="shared" si="139"/>
        <v>PT1590272-T0018936077112983</v>
      </c>
      <c r="O3740" s="128"/>
      <c r="P3740" s="100"/>
      <c r="Q3740" s="103">
        <f t="shared" si="166"/>
        <v>2</v>
      </c>
      <c r="R3740" s="161"/>
      <c r="S3740" s="105"/>
      <c r="T3740" s="106"/>
      <c r="U3740" s="107" t="s">
        <v>6526</v>
      </c>
      <c r="V3740" s="108" t="s">
        <v>756</v>
      </c>
      <c r="W3740" s="109" t="s">
        <v>1908</v>
      </c>
      <c r="X3740" s="110" t="str">
        <f t="shared" si="176"/>
        <v/>
      </c>
      <c r="Y3740" s="110" t="str">
        <f t="shared" si="183"/>
        <v/>
      </c>
      <c r="Z3740" s="109" t="s">
        <v>797</v>
      </c>
      <c r="AA3740" s="109" t="s">
        <v>802</v>
      </c>
      <c r="AB3740" s="106"/>
      <c r="AC3740" s="158"/>
      <c r="AD3740" s="160"/>
      <c r="AE3740" s="127"/>
      <c r="AF3740" s="113"/>
      <c r="AG3740" s="165" t="str">
        <f t="array" ref="AG3740">XLOOKUP(F3740,'CLV2'!A:A,'CLV2'!E:E)</f>
        <v>2.FROZEN FOODS</v>
      </c>
      <c r="AH3740" s="115" t="str">
        <f t="array" ref="AH3740">XLOOKUP(F3740,'CLV2'!A:A,'CLV2'!F:F)</f>
        <v>3.DUMPLINGS</v>
      </c>
      <c r="AI3740" s="115" t="str">
        <f t="shared" si="8"/>
        <v>Pack</v>
      </c>
      <c r="AJ3740" s="116">
        <f t="shared" si="9"/>
        <v>1</v>
      </c>
      <c r="AK3740" s="117" t="str">
        <f t="array" ref="AK3740">XLOOKUP(F3740,'GIÁ'!A:A,'GIÁ'!D:D)</f>
        <v>30147.74</v>
      </c>
      <c r="AL3740" s="118">
        <f t="shared" si="10"/>
        <v>60295.48</v>
      </c>
      <c r="AM3740" s="118">
        <f t="shared" si="11"/>
        <v>0</v>
      </c>
      <c r="AN3740" s="119">
        <f t="shared" si="12"/>
        <v>0</v>
      </c>
      <c r="AO3740" s="118">
        <f t="shared" si="13"/>
        <v>60295.48</v>
      </c>
      <c r="AP3740" s="121">
        <f t="shared" si="14"/>
        <v>0</v>
      </c>
      <c r="AQ3740" s="122"/>
      <c r="AR3740" s="119"/>
    </row>
    <row r="3741" ht="22.5" customHeight="1">
      <c r="A3741" s="89">
        <v>46233.0</v>
      </c>
      <c r="B3741" s="90">
        <v>0.5083333333333333</v>
      </c>
      <c r="C3741" s="91" t="s">
        <v>1299</v>
      </c>
      <c r="D3741" s="129" t="str">
        <f t="array" ref="D3741">XLOOKUP(C3741,'DS ST'!A:A,'DS ST'!B:B)</f>
        <v>HTN</v>
      </c>
      <c r="E3741" s="94" t="str">
        <f t="array" ref="E3741">XLOOKUP($F3741,'GIÁ'!$A:$A,'GIÁ'!$E:$E)</f>
        <v>ĐÔNG</v>
      </c>
      <c r="F3741" s="94">
        <v>8.936077110262E12</v>
      </c>
      <c r="G3741" s="95" t="s">
        <v>2339</v>
      </c>
      <c r="H3741" s="95" t="s">
        <v>224</v>
      </c>
      <c r="I3741" s="96">
        <v>2.0</v>
      </c>
      <c r="J3741" s="96">
        <v>0.0</v>
      </c>
      <c r="K3741" s="98">
        <f t="shared" si="4"/>
        <v>2</v>
      </c>
      <c r="L3741" s="99" t="s">
        <v>7116</v>
      </c>
      <c r="M3741" s="100" t="s">
        <v>7117</v>
      </c>
      <c r="N3741" s="101" t="str">
        <f t="shared" si="139"/>
        <v>PT1590272-T0018936077110262</v>
      </c>
      <c r="O3741" s="128"/>
      <c r="P3741" s="100"/>
      <c r="Q3741" s="103">
        <f t="shared" si="166"/>
        <v>2</v>
      </c>
      <c r="R3741" s="161"/>
      <c r="S3741" s="105"/>
      <c r="T3741" s="106"/>
      <c r="U3741" s="107" t="s">
        <v>6579</v>
      </c>
      <c r="V3741" s="108" t="s">
        <v>756</v>
      </c>
      <c r="W3741" s="109" t="s">
        <v>1908</v>
      </c>
      <c r="X3741" s="110" t="str">
        <f t="shared" si="176"/>
        <v/>
      </c>
      <c r="Y3741" s="110" t="str">
        <f t="shared" si="183"/>
        <v/>
      </c>
      <c r="Z3741" s="109" t="s">
        <v>797</v>
      </c>
      <c r="AA3741" s="109" t="s">
        <v>802</v>
      </c>
      <c r="AB3741" s="106"/>
      <c r="AC3741" s="158"/>
      <c r="AD3741" s="160"/>
      <c r="AE3741" s="127"/>
      <c r="AF3741" s="113"/>
      <c r="AG3741" s="165" t="str">
        <f t="array" ref="AG3741">XLOOKUP(F3741,'CLV2'!A:A,'CLV2'!E:E)</f>
        <v>2.FROZEN FOODS</v>
      </c>
      <c r="AH3741" s="115" t="str">
        <f t="array" ref="AH3741">XLOOKUP(F3741,'CLV2'!A:A,'CLV2'!F:F)</f>
        <v>3.DUMPLINGS</v>
      </c>
      <c r="AI3741" s="115" t="str">
        <f t="shared" si="8"/>
        <v>Pack</v>
      </c>
      <c r="AJ3741" s="116">
        <f t="shared" si="9"/>
        <v>1</v>
      </c>
      <c r="AK3741" s="117" t="str">
        <f t="array" ref="AK3741">XLOOKUP(F3741,'GIÁ'!A:A,'GIÁ'!D:D)</f>
        <v>34476.05</v>
      </c>
      <c r="AL3741" s="118">
        <f t="shared" si="10"/>
        <v>68952.1</v>
      </c>
      <c r="AM3741" s="118">
        <f t="shared" si="11"/>
        <v>0</v>
      </c>
      <c r="AN3741" s="119">
        <f t="shared" si="12"/>
        <v>0</v>
      </c>
      <c r="AO3741" s="118">
        <f t="shared" si="13"/>
        <v>68952.1</v>
      </c>
      <c r="AP3741" s="121">
        <f t="shared" si="14"/>
        <v>0</v>
      </c>
      <c r="AQ3741" s="122"/>
      <c r="AR3741" s="119"/>
    </row>
    <row r="3742" ht="22.5" customHeight="1">
      <c r="A3742" s="89">
        <v>46233.0</v>
      </c>
      <c r="B3742" s="90">
        <v>0.5083333333333333</v>
      </c>
      <c r="C3742" s="91" t="s">
        <v>1299</v>
      </c>
      <c r="D3742" s="129" t="str">
        <f t="array" ref="D3742">XLOOKUP(C3742,'DS ST'!A:A,'DS ST'!B:B)</f>
        <v>HTN</v>
      </c>
      <c r="E3742" s="94" t="str">
        <f t="array" ref="E3742">XLOOKUP($F3742,'GIÁ'!$A:$A,'GIÁ'!$E:$E)</f>
        <v>ĐÔNG</v>
      </c>
      <c r="F3742" s="94">
        <v>8.938562334023E12</v>
      </c>
      <c r="G3742" s="95" t="s">
        <v>3181</v>
      </c>
      <c r="H3742" s="95" t="s">
        <v>57</v>
      </c>
      <c r="I3742" s="96">
        <v>6.0</v>
      </c>
      <c r="J3742" s="96">
        <v>0.0</v>
      </c>
      <c r="K3742" s="98">
        <f t="shared" si="4"/>
        <v>6</v>
      </c>
      <c r="L3742" s="99" t="s">
        <v>7116</v>
      </c>
      <c r="M3742" s="100" t="s">
        <v>7117</v>
      </c>
      <c r="N3742" s="101" t="str">
        <f t="shared" si="139"/>
        <v>PT1590272-T0018938562334023</v>
      </c>
      <c r="O3742" s="128"/>
      <c r="P3742" s="100"/>
      <c r="Q3742" s="103">
        <f t="shared" si="166"/>
        <v>6</v>
      </c>
      <c r="R3742" s="161"/>
      <c r="S3742" s="105"/>
      <c r="T3742" s="106"/>
      <c r="U3742" s="107" t="s">
        <v>6555</v>
      </c>
      <c r="V3742" s="108" t="s">
        <v>756</v>
      </c>
      <c r="W3742" s="109" t="s">
        <v>1908</v>
      </c>
      <c r="X3742" s="110" t="str">
        <f t="shared" si="176"/>
        <v/>
      </c>
      <c r="Y3742" s="110" t="str">
        <f t="shared" si="183"/>
        <v/>
      </c>
      <c r="Z3742" s="109" t="s">
        <v>797</v>
      </c>
      <c r="AA3742" s="109" t="s">
        <v>802</v>
      </c>
      <c r="AB3742" s="106"/>
      <c r="AC3742" s="158"/>
      <c r="AD3742" s="160"/>
      <c r="AE3742" s="127"/>
      <c r="AF3742" s="113"/>
      <c r="AG3742" s="165" t="str">
        <f t="array" ref="AG3742">XLOOKUP(F3742,'CLV2'!A:A,'CLV2'!E:E)</f>
        <v>2.FROZEN FOODS</v>
      </c>
      <c r="AH3742" s="115" t="str">
        <f t="array" ref="AH3742">XLOOKUP(F3742,'CLV2'!A:A,'CLV2'!F:F)</f>
        <v>3.PIZZA - READY MEALS</v>
      </c>
      <c r="AI3742" s="115" t="str">
        <f t="shared" si="8"/>
        <v>Pack</v>
      </c>
      <c r="AJ3742" s="116">
        <f t="shared" si="9"/>
        <v>1</v>
      </c>
      <c r="AK3742" s="117" t="str">
        <f t="array" ref="AK3742">XLOOKUP(F3742,'GIÁ'!A:A,'GIÁ'!D:D)</f>
        <v>43635.50</v>
      </c>
      <c r="AL3742" s="118">
        <f t="shared" si="10"/>
        <v>261813</v>
      </c>
      <c r="AM3742" s="118">
        <f t="shared" si="11"/>
        <v>0</v>
      </c>
      <c r="AN3742" s="119">
        <f t="shared" si="12"/>
        <v>0</v>
      </c>
      <c r="AO3742" s="118">
        <f t="shared" si="13"/>
        <v>261813</v>
      </c>
      <c r="AP3742" s="121">
        <f t="shared" si="14"/>
        <v>0</v>
      </c>
      <c r="AQ3742" s="122"/>
      <c r="AR3742" s="119"/>
    </row>
    <row r="3743" ht="22.5" customHeight="1">
      <c r="A3743" s="89">
        <v>46233.0</v>
      </c>
      <c r="B3743" s="90">
        <v>0.5083333333333333</v>
      </c>
      <c r="C3743" s="91" t="s">
        <v>1299</v>
      </c>
      <c r="D3743" s="129" t="str">
        <f t="array" ref="D3743">XLOOKUP(C3743,'DS ST'!A:A,'DS ST'!B:B)</f>
        <v>HTN</v>
      </c>
      <c r="E3743" s="94" t="str">
        <f t="array" ref="E3743">XLOOKUP($F3743,'GIÁ'!$A:$A,'GIÁ'!$E:$E)</f>
        <v>ĐÔNG</v>
      </c>
      <c r="F3743" s="94">
        <v>8.936239090036E12</v>
      </c>
      <c r="G3743" s="95" t="s">
        <v>2713</v>
      </c>
      <c r="H3743" s="95" t="s">
        <v>75</v>
      </c>
      <c r="I3743" s="96">
        <v>4.0</v>
      </c>
      <c r="J3743" s="96">
        <v>0.0</v>
      </c>
      <c r="K3743" s="98">
        <f t="shared" si="4"/>
        <v>4</v>
      </c>
      <c r="L3743" s="99" t="s">
        <v>7116</v>
      </c>
      <c r="M3743" s="100" t="s">
        <v>7117</v>
      </c>
      <c r="N3743" s="101" t="str">
        <f t="shared" si="139"/>
        <v>PT1590272-T0018936239090036</v>
      </c>
      <c r="O3743" s="128"/>
      <c r="P3743" s="100"/>
      <c r="Q3743" s="103">
        <f t="shared" si="166"/>
        <v>4</v>
      </c>
      <c r="R3743" s="161"/>
      <c r="S3743" s="105"/>
      <c r="T3743" s="106"/>
      <c r="U3743" s="107" t="s">
        <v>6539</v>
      </c>
      <c r="V3743" s="108" t="s">
        <v>756</v>
      </c>
      <c r="W3743" s="109" t="s">
        <v>1908</v>
      </c>
      <c r="X3743" s="110" t="str">
        <f t="shared" si="176"/>
        <v/>
      </c>
      <c r="Y3743" s="110" t="str">
        <f t="shared" si="183"/>
        <v/>
      </c>
      <c r="Z3743" s="109" t="s">
        <v>797</v>
      </c>
      <c r="AA3743" s="109" t="s">
        <v>802</v>
      </c>
      <c r="AB3743" s="106"/>
      <c r="AC3743" s="158"/>
      <c r="AD3743" s="160"/>
      <c r="AE3743" s="127"/>
      <c r="AF3743" s="113"/>
      <c r="AG3743" s="165" t="str">
        <f t="array" ref="AG3743">XLOOKUP(F3743,'CLV2'!A:A,'CLV2'!E:E)</f>
        <v>2.MEAT</v>
      </c>
      <c r="AH3743" s="115" t="str">
        <f t="array" ref="AH3743">XLOOKUP(F3743,'CLV2'!A:A,'CLV2'!F:F)</f>
        <v>3.FROZEN MEAT</v>
      </c>
      <c r="AI3743" s="115" t="str">
        <f t="shared" si="8"/>
        <v>Pack</v>
      </c>
      <c r="AJ3743" s="116">
        <f t="shared" si="9"/>
        <v>1</v>
      </c>
      <c r="AK3743" s="117" t="str">
        <f t="array" ref="AK3743">XLOOKUP(F3743,'GIÁ'!A:A,'GIÁ'!D:D)</f>
        <v>47814.16</v>
      </c>
      <c r="AL3743" s="118">
        <f t="shared" si="10"/>
        <v>191256.64</v>
      </c>
      <c r="AM3743" s="118">
        <f t="shared" si="11"/>
        <v>0</v>
      </c>
      <c r="AN3743" s="119">
        <f t="shared" si="12"/>
        <v>0</v>
      </c>
      <c r="AO3743" s="118">
        <f t="shared" si="13"/>
        <v>191256.64</v>
      </c>
      <c r="AP3743" s="121">
        <f t="shared" si="14"/>
        <v>0</v>
      </c>
      <c r="AQ3743" s="122"/>
      <c r="AR3743" s="119"/>
    </row>
    <row r="3744" ht="22.5" customHeight="1">
      <c r="A3744" s="89">
        <v>46233.0</v>
      </c>
      <c r="B3744" s="90">
        <v>0.5083333333333333</v>
      </c>
      <c r="C3744" s="91" t="s">
        <v>1299</v>
      </c>
      <c r="D3744" s="129" t="str">
        <f t="array" ref="D3744">XLOOKUP(C3744,'DS ST'!A:A,'DS ST'!B:B)</f>
        <v>HTN</v>
      </c>
      <c r="E3744" s="94" t="str">
        <f t="array" ref="E3744">XLOOKUP($F3744,'GIÁ'!$A:$A,'GIÁ'!$E:$E)</f>
        <v>ĐÔNG</v>
      </c>
      <c r="F3744" s="94">
        <v>8.938535604238E12</v>
      </c>
      <c r="G3744" s="95" t="s">
        <v>3058</v>
      </c>
      <c r="H3744" s="95" t="s">
        <v>787</v>
      </c>
      <c r="I3744" s="96">
        <v>2.0</v>
      </c>
      <c r="J3744" s="96">
        <v>0.0</v>
      </c>
      <c r="K3744" s="98">
        <f t="shared" si="4"/>
        <v>2</v>
      </c>
      <c r="L3744" s="99" t="s">
        <v>7116</v>
      </c>
      <c r="M3744" s="100" t="s">
        <v>7117</v>
      </c>
      <c r="N3744" s="101" t="str">
        <f t="shared" si="139"/>
        <v>PT1590272-T0018938535604238</v>
      </c>
      <c r="O3744" s="128"/>
      <c r="P3744" s="100"/>
      <c r="Q3744" s="103">
        <f t="shared" si="166"/>
        <v>2</v>
      </c>
      <c r="R3744" s="161"/>
      <c r="S3744" s="105"/>
      <c r="T3744" s="106"/>
      <c r="U3744" s="107" t="s">
        <v>6557</v>
      </c>
      <c r="V3744" s="108" t="s">
        <v>756</v>
      </c>
      <c r="W3744" s="109" t="s">
        <v>1908</v>
      </c>
      <c r="X3744" s="110" t="str">
        <f t="shared" si="176"/>
        <v/>
      </c>
      <c r="Y3744" s="110" t="str">
        <f t="shared" si="183"/>
        <v/>
      </c>
      <c r="Z3744" s="109" t="s">
        <v>797</v>
      </c>
      <c r="AA3744" s="109" t="s">
        <v>802</v>
      </c>
      <c r="AB3744" s="106"/>
      <c r="AC3744" s="158"/>
      <c r="AD3744" s="160"/>
      <c r="AE3744" s="127"/>
      <c r="AF3744" s="113"/>
      <c r="AG3744" s="165" t="str">
        <f t="array" ref="AG3744">XLOOKUP(F3744,'CLV2'!A:A,'CLV2'!E:E)</f>
        <v>2.FISH AND SEAFOOD</v>
      </c>
      <c r="AH3744" s="115" t="str">
        <f t="array" ref="AH3744">XLOOKUP(F3744,'CLV2'!A:A,'CLV2'!F:F)</f>
        <v>3.FROZEN FISH AND SEAFOOD</v>
      </c>
      <c r="AI3744" s="115" t="str">
        <f t="shared" si="8"/>
        <v>Pack</v>
      </c>
      <c r="AJ3744" s="116">
        <f t="shared" si="9"/>
        <v>1</v>
      </c>
      <c r="AK3744" s="117" t="str">
        <f t="array" ref="AK3744">XLOOKUP(F3744,'GIÁ'!A:A,'GIÁ'!D:D)</f>
        <v>71175.79</v>
      </c>
      <c r="AL3744" s="118">
        <f t="shared" si="10"/>
        <v>142351.58</v>
      </c>
      <c r="AM3744" s="118">
        <f t="shared" si="11"/>
        <v>0</v>
      </c>
      <c r="AN3744" s="119">
        <f t="shared" si="12"/>
        <v>0</v>
      </c>
      <c r="AO3744" s="118">
        <f t="shared" si="13"/>
        <v>142351.58</v>
      </c>
      <c r="AP3744" s="121">
        <f t="shared" si="14"/>
        <v>0</v>
      </c>
      <c r="AQ3744" s="122"/>
      <c r="AR3744" s="119"/>
    </row>
    <row r="3745" ht="22.5" customHeight="1">
      <c r="A3745" s="89">
        <v>46233.0</v>
      </c>
      <c r="B3745" s="90">
        <v>0.5083333333333333</v>
      </c>
      <c r="C3745" s="91" t="s">
        <v>1299</v>
      </c>
      <c r="D3745" s="129" t="str">
        <f t="array" ref="D3745">XLOOKUP(C3745,'DS ST'!A:A,'DS ST'!B:B)</f>
        <v>HTN</v>
      </c>
      <c r="E3745" s="94" t="str">
        <f t="array" ref="E3745">XLOOKUP($F3745,'GIÁ'!$A:$A,'GIÁ'!$E:$E)</f>
        <v>ĐÔNG</v>
      </c>
      <c r="F3745" s="94">
        <v>8.936187610089E12</v>
      </c>
      <c r="G3745" s="95" t="s">
        <v>2590</v>
      </c>
      <c r="H3745" s="95" t="s">
        <v>224</v>
      </c>
      <c r="I3745" s="96">
        <v>2.0</v>
      </c>
      <c r="J3745" s="96">
        <v>0.0</v>
      </c>
      <c r="K3745" s="98">
        <f t="shared" si="4"/>
        <v>2</v>
      </c>
      <c r="L3745" s="99" t="s">
        <v>7116</v>
      </c>
      <c r="M3745" s="100" t="s">
        <v>7117</v>
      </c>
      <c r="N3745" s="101" t="str">
        <f t="shared" si="139"/>
        <v>PT1590272-T0018936187610089</v>
      </c>
      <c r="O3745" s="128"/>
      <c r="P3745" s="100"/>
      <c r="Q3745" s="103">
        <f t="shared" si="166"/>
        <v>2</v>
      </c>
      <c r="R3745" s="161"/>
      <c r="S3745" s="105"/>
      <c r="T3745" s="106"/>
      <c r="U3745" s="107" t="s">
        <v>6532</v>
      </c>
      <c r="V3745" s="108" t="s">
        <v>756</v>
      </c>
      <c r="W3745" s="109" t="s">
        <v>1908</v>
      </c>
      <c r="X3745" s="110" t="str">
        <f t="shared" si="176"/>
        <v/>
      </c>
      <c r="Y3745" s="110" t="str">
        <f t="shared" si="183"/>
        <v/>
      </c>
      <c r="Z3745" s="109" t="s">
        <v>797</v>
      </c>
      <c r="AA3745" s="109" t="s">
        <v>802</v>
      </c>
      <c r="AB3745" s="106"/>
      <c r="AC3745" s="158"/>
      <c r="AD3745" s="160"/>
      <c r="AE3745" s="127"/>
      <c r="AF3745" s="113"/>
      <c r="AG3745" s="165" t="str">
        <f t="array" ref="AG3745">XLOOKUP(F3745,'CLV2'!A:A,'CLV2'!E:E)</f>
        <v>2.FISH AND SEAFOOD</v>
      </c>
      <c r="AH3745" s="115" t="str">
        <f t="array" ref="AH3745">XLOOKUP(F3745,'CLV2'!A:A,'CLV2'!F:F)</f>
        <v>3.FROZEN FISH AND SEAFOOD</v>
      </c>
      <c r="AI3745" s="115" t="str">
        <f t="shared" si="8"/>
        <v>Pack</v>
      </c>
      <c r="AJ3745" s="116">
        <f t="shared" si="9"/>
        <v>1</v>
      </c>
      <c r="AK3745" s="117" t="str">
        <f t="array" ref="AK3745">XLOOKUP(F3745,'GIÁ'!A:A,'GIÁ'!D:D)</f>
        <v>73948.55</v>
      </c>
      <c r="AL3745" s="118">
        <f t="shared" si="10"/>
        <v>147897.1</v>
      </c>
      <c r="AM3745" s="118">
        <f t="shared" si="11"/>
        <v>0</v>
      </c>
      <c r="AN3745" s="119">
        <f t="shared" si="12"/>
        <v>0</v>
      </c>
      <c r="AO3745" s="118">
        <f t="shared" si="13"/>
        <v>147897.1</v>
      </c>
      <c r="AP3745" s="121">
        <f t="shared" si="14"/>
        <v>0</v>
      </c>
      <c r="AQ3745" s="122"/>
      <c r="AR3745" s="119"/>
    </row>
    <row r="3746" ht="22.5" customHeight="1">
      <c r="A3746" s="89">
        <v>46233.0</v>
      </c>
      <c r="B3746" s="90">
        <v>0.5083333333333333</v>
      </c>
      <c r="C3746" s="91" t="s">
        <v>1299</v>
      </c>
      <c r="D3746" s="129" t="str">
        <f t="array" ref="D3746">XLOOKUP(C3746,'DS ST'!A:A,'DS ST'!B:B)</f>
        <v>HTN</v>
      </c>
      <c r="E3746" s="94" t="str">
        <f t="array" ref="E3746">XLOOKUP($F3746,'GIÁ'!$A:$A,'GIÁ'!$E:$E)</f>
        <v>ĐÔNG</v>
      </c>
      <c r="F3746" s="94">
        <v>8.936190860464E12</v>
      </c>
      <c r="G3746" s="95" t="s">
        <v>2608</v>
      </c>
      <c r="H3746" s="95" t="s">
        <v>93</v>
      </c>
      <c r="I3746" s="96">
        <v>4.0</v>
      </c>
      <c r="J3746" s="96">
        <v>0.0</v>
      </c>
      <c r="K3746" s="98">
        <f t="shared" si="4"/>
        <v>4</v>
      </c>
      <c r="L3746" s="99" t="s">
        <v>7116</v>
      </c>
      <c r="M3746" s="100" t="s">
        <v>7117</v>
      </c>
      <c r="N3746" s="101" t="str">
        <f t="shared" si="139"/>
        <v>PT1590272-T0018936190860464</v>
      </c>
      <c r="O3746" s="128"/>
      <c r="P3746" s="100"/>
      <c r="Q3746" s="103">
        <f t="shared" si="166"/>
        <v>4</v>
      </c>
      <c r="R3746" s="161"/>
      <c r="S3746" s="105"/>
      <c r="T3746" s="106"/>
      <c r="U3746" s="107" t="s">
        <v>6543</v>
      </c>
      <c r="V3746" s="108" t="s">
        <v>756</v>
      </c>
      <c r="W3746" s="109" t="s">
        <v>1908</v>
      </c>
      <c r="X3746" s="110" t="str">
        <f t="shared" si="176"/>
        <v/>
      </c>
      <c r="Y3746" s="110" t="str">
        <f t="shared" si="183"/>
        <v/>
      </c>
      <c r="Z3746" s="109" t="s">
        <v>797</v>
      </c>
      <c r="AA3746" s="109" t="s">
        <v>802</v>
      </c>
      <c r="AB3746" s="106"/>
      <c r="AC3746" s="158"/>
      <c r="AD3746" s="160"/>
      <c r="AE3746" s="127"/>
      <c r="AF3746" s="113"/>
      <c r="AG3746" s="165" t="str">
        <f t="array" ref="AG3746">XLOOKUP(F3746,'CLV2'!A:A,'CLV2'!E:E)</f>
        <v>2.MEAT</v>
      </c>
      <c r="AH3746" s="115" t="str">
        <f t="array" ref="AH3746">XLOOKUP(F3746,'CLV2'!A:A,'CLV2'!F:F)</f>
        <v>3.FROZEN MEAT</v>
      </c>
      <c r="AI3746" s="115" t="str">
        <f t="shared" si="8"/>
        <v>Pack</v>
      </c>
      <c r="AJ3746" s="116">
        <f t="shared" si="9"/>
        <v>1</v>
      </c>
      <c r="AK3746" s="117" t="str">
        <f t="array" ref="AK3746">XLOOKUP(F3746,'GIÁ'!A:A,'GIÁ'!D:D)</f>
        <v>43621.31</v>
      </c>
      <c r="AL3746" s="118">
        <f t="shared" si="10"/>
        <v>174485.24</v>
      </c>
      <c r="AM3746" s="118">
        <f t="shared" si="11"/>
        <v>0</v>
      </c>
      <c r="AN3746" s="119">
        <f t="shared" si="12"/>
        <v>0</v>
      </c>
      <c r="AO3746" s="118">
        <f t="shared" si="13"/>
        <v>174485.24</v>
      </c>
      <c r="AP3746" s="121">
        <f t="shared" si="14"/>
        <v>0</v>
      </c>
      <c r="AQ3746" s="122"/>
      <c r="AR3746" s="119"/>
    </row>
    <row r="3747" ht="22.5" customHeight="1">
      <c r="A3747" s="89">
        <v>46233.0</v>
      </c>
      <c r="B3747" s="90">
        <v>0.5083333333333333</v>
      </c>
      <c r="C3747" s="91" t="s">
        <v>1299</v>
      </c>
      <c r="D3747" s="129" t="str">
        <f t="array" ref="D3747">XLOOKUP(C3747,'DS ST'!A:A,'DS ST'!B:B)</f>
        <v>HTN</v>
      </c>
      <c r="E3747" s="94" t="str">
        <f t="array" ref="E3747">XLOOKUP($F3747,'GIÁ'!$A:$A,'GIÁ'!$E:$E)</f>
        <v>ĐÔNG</v>
      </c>
      <c r="F3747" s="94">
        <v>8.938559140026E12</v>
      </c>
      <c r="G3747" s="95" t="s">
        <v>3177</v>
      </c>
      <c r="H3747" s="95" t="s">
        <v>57</v>
      </c>
      <c r="I3747" s="96">
        <v>8.0</v>
      </c>
      <c r="J3747" s="96">
        <v>0.0</v>
      </c>
      <c r="K3747" s="98">
        <f t="shared" si="4"/>
        <v>8</v>
      </c>
      <c r="L3747" s="99" t="s">
        <v>7116</v>
      </c>
      <c r="M3747" s="100" t="s">
        <v>7117</v>
      </c>
      <c r="N3747" s="101" t="str">
        <f t="shared" si="139"/>
        <v>PT1590272-T0018938559140026</v>
      </c>
      <c r="O3747" s="128"/>
      <c r="P3747" s="100"/>
      <c r="Q3747" s="103">
        <f t="shared" si="166"/>
        <v>8</v>
      </c>
      <c r="R3747" s="161"/>
      <c r="S3747" s="105"/>
      <c r="T3747" s="106"/>
      <c r="U3747" s="107" t="s">
        <v>6544</v>
      </c>
      <c r="V3747" s="108" t="s">
        <v>756</v>
      </c>
      <c r="W3747" s="109" t="s">
        <v>1908</v>
      </c>
      <c r="X3747" s="110" t="str">
        <f t="shared" si="176"/>
        <v/>
      </c>
      <c r="Y3747" s="110" t="str">
        <f t="shared" si="183"/>
        <v/>
      </c>
      <c r="Z3747" s="109" t="s">
        <v>797</v>
      </c>
      <c r="AA3747" s="109" t="s">
        <v>802</v>
      </c>
      <c r="AB3747" s="106"/>
      <c r="AC3747" s="158"/>
      <c r="AD3747" s="160"/>
      <c r="AE3747" s="127"/>
      <c r="AF3747" s="113"/>
      <c r="AG3747" s="165" t="str">
        <f t="array" ref="AG3747">XLOOKUP(F3747,'CLV2'!A:A,'CLV2'!E:E)</f>
        <v>2.MEAT</v>
      </c>
      <c r="AH3747" s="115" t="str">
        <f t="array" ref="AH3747">XLOOKUP(F3747,'CLV2'!A:A,'CLV2'!F:F)</f>
        <v>3.FROZEN MEAT</v>
      </c>
      <c r="AI3747" s="115" t="str">
        <f t="shared" si="8"/>
        <v>Pack</v>
      </c>
      <c r="AJ3747" s="116">
        <f t="shared" si="9"/>
        <v>1</v>
      </c>
      <c r="AK3747" s="117" t="str">
        <f t="array" ref="AK3747">XLOOKUP(F3747,'GIÁ'!A:A,'GIÁ'!D:D)</f>
        <v>122581.24</v>
      </c>
      <c r="AL3747" s="118">
        <f t="shared" si="10"/>
        <v>980649.92</v>
      </c>
      <c r="AM3747" s="118">
        <f t="shared" si="11"/>
        <v>0</v>
      </c>
      <c r="AN3747" s="119">
        <f t="shared" si="12"/>
        <v>0</v>
      </c>
      <c r="AO3747" s="118">
        <f t="shared" si="13"/>
        <v>980649.92</v>
      </c>
      <c r="AP3747" s="121">
        <f t="shared" si="14"/>
        <v>0</v>
      </c>
      <c r="AQ3747" s="122"/>
      <c r="AR3747" s="119"/>
    </row>
    <row r="3748" ht="22.5" customHeight="1">
      <c r="A3748" s="89">
        <v>46233.0</v>
      </c>
      <c r="B3748" s="90">
        <v>0.49583333333333335</v>
      </c>
      <c r="C3748" s="91" t="s">
        <v>1299</v>
      </c>
      <c r="D3748" s="129" t="str">
        <f t="array" ref="D3748">XLOOKUP(C3748,'DS ST'!A:A,'DS ST'!B:B)</f>
        <v>HTN</v>
      </c>
      <c r="E3748" s="94" t="str">
        <f t="array" ref="E3748">XLOOKUP($F3748,'GIÁ'!$A:$A,'GIÁ'!$E:$E)</f>
        <v>MÁT</v>
      </c>
      <c r="F3748" s="94">
        <v>8.934673605823E12</v>
      </c>
      <c r="G3748" s="95" t="s">
        <v>1689</v>
      </c>
      <c r="H3748" s="95" t="s">
        <v>57</v>
      </c>
      <c r="I3748" s="96">
        <v>51.0</v>
      </c>
      <c r="J3748" s="96">
        <v>48.0</v>
      </c>
      <c r="K3748" s="98">
        <f t="shared" si="4"/>
        <v>3</v>
      </c>
      <c r="L3748" s="99" t="s">
        <v>7118</v>
      </c>
      <c r="M3748" s="100" t="s">
        <v>7119</v>
      </c>
      <c r="N3748" s="101" t="str">
        <f t="shared" si="139"/>
        <v>TRBHTN60808934673605823</v>
      </c>
      <c r="O3748" s="128"/>
      <c r="P3748" s="100"/>
      <c r="Q3748" s="103">
        <f t="shared" si="166"/>
        <v>3</v>
      </c>
      <c r="R3748" s="161"/>
      <c r="S3748" s="105"/>
      <c r="T3748" s="106"/>
      <c r="U3748" s="107"/>
      <c r="V3748" s="108" t="s">
        <v>756</v>
      </c>
      <c r="W3748" s="109" t="s">
        <v>1312</v>
      </c>
      <c r="X3748" s="110" t="str">
        <f t="shared" si="176"/>
        <v/>
      </c>
      <c r="Y3748" s="110" t="str">
        <f t="shared" si="183"/>
        <v/>
      </c>
      <c r="Z3748" s="139" t="str">
        <f t="shared" ref="Z3748:Z3749" si="189">IF(N(Q3748)&lt;=0,"",IF(ISNUMBER(SEARCH("Thiếu kiện",V3748)),"Kho đông mát",IF(AND(N(Q3748)&gt;0,N(P3748)&gt;0,OR(ISNUMBER(SEARCH("Hình KDB",U3748)),ISNUMBER(SEARCH("Hình tele",U3748)),ISNUMBER(SEARCH("sai code",U3748)),ISNUMBER(SEARCH("ST nhận",U3748)))),"Kho đông mát",IF(AND(W3748="DC giao thiếu",OR(ISNUMBER(SEARCH("Hình KDB",U3748)),ISNUMBER(SEARCH("Hình tele",U3748)),ISNUMBER(SEARCH("sai code",U3748)))),"Kho đông mát",IF(W3748="DC giao thiếu","Chưa xác định",IF(AND(W3748="DC pick sai",OR(ISNUMBER(SEARCH("Hình KDB",U3748)),ISNUMBER(SEARCH("Hình tele",U3748)),ISNUMBER(SEARCH("sai code",U3748)),ISNUMBER(SEARCH("ST nhận",U3748)))),"Kho đông mát",IF(W3748="DC pick sai","Chưa xác định",IF(AND(W3748="Hao hụt",N(O3748)&gt;0,OR(ISNUMBER(SEARCH("Hình KDB",U3748)),ISNUMBER(SEARCH("Hình tele",U3748)),ISNUMBER(SEARCH("sai code",U3748)),ISNUMBER(SEARCH("ST nhận",U3748)))),"Kho đông mát",IF(W3748="Hao hụt","Chưa xác định",IF(OR(W3748="VT giao sai điểm",W3748="Không đạt nhiệt độ",W3748="TX giao thiếu kiện",W3748="Hàng không đạt CL"),"Kho đông mát",IF(W3748="Chưa xác định","Chưa xác định",IF(N(P3748)&gt;0,"Chưa xác định",""))))))))))))</f>
        <v>Chưa xác định</v>
      </c>
      <c r="AA3748" s="109" t="s">
        <v>5260</v>
      </c>
      <c r="AB3748" s="106"/>
      <c r="AC3748" s="158"/>
      <c r="AD3748" s="160"/>
      <c r="AE3748" s="127"/>
      <c r="AF3748" s="113"/>
      <c r="AG3748" s="165" t="str">
        <f t="array" ref="AG3748">XLOOKUP(F3748,'CLV2'!A:A,'CLV2'!E:E)</f>
        <v>2.DAIRY</v>
      </c>
      <c r="AH3748" s="115" t="str">
        <f t="array" ref="AH3748">XLOOKUP(F3748,'CLV2'!A:A,'CLV2'!F:F)</f>
        <v>3.YOGURT</v>
      </c>
      <c r="AI3748" s="115" t="str">
        <f t="shared" si="8"/>
        <v>Pack</v>
      </c>
      <c r="AJ3748" s="116">
        <f t="shared" si="9"/>
        <v>0.05882352941</v>
      </c>
      <c r="AK3748" s="117" t="str">
        <f t="array" ref="AK3748">XLOOKUP(F3748,'GIÁ'!A:A,'GIÁ'!D:D)</f>
        <v>5402.30</v>
      </c>
      <c r="AL3748" s="118">
        <f t="shared" si="10"/>
        <v>16206.9</v>
      </c>
      <c r="AM3748" s="118">
        <f t="shared" si="11"/>
        <v>0</v>
      </c>
      <c r="AN3748" s="119">
        <f t="shared" si="12"/>
        <v>0</v>
      </c>
      <c r="AO3748" s="118">
        <f t="shared" si="13"/>
        <v>0</v>
      </c>
      <c r="AP3748" s="121">
        <f t="shared" si="14"/>
        <v>16206.9</v>
      </c>
      <c r="AQ3748" s="122"/>
      <c r="AR3748" s="119"/>
    </row>
    <row r="3749" ht="22.5" customHeight="1">
      <c r="A3749" s="89">
        <v>46233.0</v>
      </c>
      <c r="B3749" s="90">
        <v>0.49583333333333335</v>
      </c>
      <c r="C3749" s="91" t="s">
        <v>1299</v>
      </c>
      <c r="D3749" s="129" t="str">
        <f t="array" ref="D3749">XLOOKUP(C3749,'DS ST'!A:A,'DS ST'!B:B)</f>
        <v>HTN</v>
      </c>
      <c r="E3749" s="94" t="str">
        <f t="array" ref="E3749">XLOOKUP($F3749,'GIÁ'!$A:$A,'GIÁ'!$E:$E)</f>
        <v>MÁT</v>
      </c>
      <c r="F3749" s="94">
        <v>8.938531579028E12</v>
      </c>
      <c r="G3749" s="95" t="s">
        <v>3034</v>
      </c>
      <c r="H3749" s="95" t="s">
        <v>1145</v>
      </c>
      <c r="I3749" s="96">
        <v>4.0</v>
      </c>
      <c r="J3749" s="96">
        <v>0.0</v>
      </c>
      <c r="K3749" s="98">
        <f t="shared" si="4"/>
        <v>4</v>
      </c>
      <c r="L3749" s="99" t="s">
        <v>7118</v>
      </c>
      <c r="M3749" s="100" t="s">
        <v>7120</v>
      </c>
      <c r="N3749" s="101" t="str">
        <f t="shared" si="139"/>
        <v>TRBHTN62948938531579028</v>
      </c>
      <c r="O3749" s="128"/>
      <c r="P3749" s="100"/>
      <c r="Q3749" s="103">
        <f t="shared" si="166"/>
        <v>4</v>
      </c>
      <c r="R3749" s="161"/>
      <c r="S3749" s="105"/>
      <c r="T3749" s="106"/>
      <c r="U3749" s="107"/>
      <c r="V3749" s="108" t="s">
        <v>756</v>
      </c>
      <c r="W3749" s="109" t="s">
        <v>1312</v>
      </c>
      <c r="X3749" s="110" t="str">
        <f t="shared" si="176"/>
        <v/>
      </c>
      <c r="Y3749" s="110" t="str">
        <f t="shared" si="183"/>
        <v/>
      </c>
      <c r="Z3749" s="139" t="str">
        <f t="shared" si="189"/>
        <v>Chưa xác định</v>
      </c>
      <c r="AA3749" s="109" t="s">
        <v>5260</v>
      </c>
      <c r="AB3749" s="106"/>
      <c r="AC3749" s="158"/>
      <c r="AD3749" s="160"/>
      <c r="AE3749" s="127"/>
      <c r="AF3749" s="113"/>
      <c r="AG3749" s="165" t="str">
        <f t="array" ref="AG3749">XLOOKUP(F3749,'CLV2'!A:A,'CLV2'!E:E)</f>
        <v>2.DAIRY</v>
      </c>
      <c r="AH3749" s="115" t="str">
        <f t="array" ref="AH3749">XLOOKUP(F3749,'CLV2'!A:A,'CLV2'!F:F)</f>
        <v>3.FRESH MILK</v>
      </c>
      <c r="AI3749" s="115" t="str">
        <f t="shared" si="8"/>
        <v>Pack</v>
      </c>
      <c r="AJ3749" s="116">
        <f t="shared" si="9"/>
        <v>1</v>
      </c>
      <c r="AK3749" s="117" t="str">
        <f t="array" ref="AK3749">XLOOKUP(F3749,'GIÁ'!A:A,'GIÁ'!D:D)</f>
        <v>58007.18</v>
      </c>
      <c r="AL3749" s="118">
        <f t="shared" si="10"/>
        <v>232028.72</v>
      </c>
      <c r="AM3749" s="118">
        <f t="shared" si="11"/>
        <v>0</v>
      </c>
      <c r="AN3749" s="119">
        <f t="shared" si="12"/>
        <v>0</v>
      </c>
      <c r="AO3749" s="118">
        <f t="shared" si="13"/>
        <v>0</v>
      </c>
      <c r="AP3749" s="121">
        <f t="shared" si="14"/>
        <v>232028.72</v>
      </c>
      <c r="AQ3749" s="122"/>
      <c r="AR3749" s="119"/>
    </row>
    <row r="3750" ht="22.5" customHeight="1">
      <c r="A3750" s="89">
        <v>46233.0</v>
      </c>
      <c r="B3750" s="90">
        <v>0.47430555555555554</v>
      </c>
      <c r="C3750" s="91" t="s">
        <v>770</v>
      </c>
      <c r="D3750" s="129" t="str">
        <f t="array" ref="D3750">XLOOKUP(C3750,'DS ST'!A:A,'DS ST'!B:B)</f>
        <v>A172</v>
      </c>
      <c r="E3750" s="94" t="str">
        <f t="array" ref="E3750">XLOOKUP($F3750,'GIÁ'!$A:$A,'GIÁ'!$E:$E)</f>
        <v>ĐÔNG</v>
      </c>
      <c r="F3750" s="94">
        <v>8.934717275081E12</v>
      </c>
      <c r="G3750" s="95" t="s">
        <v>1735</v>
      </c>
      <c r="H3750" s="95" t="s">
        <v>224</v>
      </c>
      <c r="I3750" s="96">
        <v>4.0</v>
      </c>
      <c r="J3750" s="96">
        <v>0.0</v>
      </c>
      <c r="K3750" s="98">
        <f t="shared" si="4"/>
        <v>4</v>
      </c>
      <c r="L3750" s="99" t="s">
        <v>7121</v>
      </c>
      <c r="M3750" s="100" t="s">
        <v>7122</v>
      </c>
      <c r="N3750" s="101" t="str">
        <f t="shared" si="139"/>
        <v>PT1590277-T0018934717275081</v>
      </c>
      <c r="O3750" s="128"/>
      <c r="P3750" s="100"/>
      <c r="Q3750" s="103">
        <f t="shared" si="166"/>
        <v>4</v>
      </c>
      <c r="R3750" s="161"/>
      <c r="S3750" s="105"/>
      <c r="T3750" s="106"/>
      <c r="U3750" s="107" t="s">
        <v>6563</v>
      </c>
      <c r="V3750" s="108" t="s">
        <v>756</v>
      </c>
      <c r="W3750" s="109" t="s">
        <v>1908</v>
      </c>
      <c r="X3750" s="110" t="str">
        <f t="shared" si="176"/>
        <v/>
      </c>
      <c r="Y3750" s="110" t="str">
        <f t="shared" si="183"/>
        <v/>
      </c>
      <c r="Z3750" s="109" t="s">
        <v>797</v>
      </c>
      <c r="AA3750" s="109" t="s">
        <v>802</v>
      </c>
      <c r="AB3750" s="106"/>
      <c r="AC3750" s="158"/>
      <c r="AD3750" s="160"/>
      <c r="AE3750" s="127"/>
      <c r="AF3750" s="113"/>
      <c r="AG3750" s="165" t="str">
        <f t="array" ref="AG3750">XLOOKUP(F3750,'CLV2'!A:A,'CLV2'!E:E)</f>
        <v>2.FROZEN FOODS</v>
      </c>
      <c r="AH3750" s="115" t="str">
        <f t="array" ref="AH3750">XLOOKUP(F3750,'CLV2'!A:A,'CLV2'!F:F)</f>
        <v>3.DUMPLINGS</v>
      </c>
      <c r="AI3750" s="115" t="str">
        <f t="shared" si="8"/>
        <v>Pack</v>
      </c>
      <c r="AJ3750" s="116">
        <f t="shared" si="9"/>
        <v>1</v>
      </c>
      <c r="AK3750" s="117" t="str">
        <f t="array" ref="AK3750">XLOOKUP(F3750,'GIÁ'!A:A,'GIÁ'!D:D)</f>
        <v>42036.39</v>
      </c>
      <c r="AL3750" s="118">
        <f t="shared" si="10"/>
        <v>168145.56</v>
      </c>
      <c r="AM3750" s="118">
        <f t="shared" si="11"/>
        <v>0</v>
      </c>
      <c r="AN3750" s="119">
        <f t="shared" si="12"/>
        <v>0</v>
      </c>
      <c r="AO3750" s="118">
        <f t="shared" si="13"/>
        <v>168145.56</v>
      </c>
      <c r="AP3750" s="121">
        <f t="shared" si="14"/>
        <v>0</v>
      </c>
      <c r="AQ3750" s="122"/>
      <c r="AR3750" s="119"/>
    </row>
    <row r="3751" ht="22.5" customHeight="1">
      <c r="A3751" s="89">
        <v>46233.0</v>
      </c>
      <c r="B3751" s="90">
        <v>0.47430555555555554</v>
      </c>
      <c r="C3751" s="91" t="s">
        <v>770</v>
      </c>
      <c r="D3751" s="129" t="str">
        <f t="array" ref="D3751">XLOOKUP(C3751,'DS ST'!A:A,'DS ST'!B:B)</f>
        <v>A172</v>
      </c>
      <c r="E3751" s="94" t="str">
        <f t="array" ref="E3751">XLOOKUP($F3751,'GIÁ'!$A:$A,'GIÁ'!$E:$E)</f>
        <v>ĐÔNG</v>
      </c>
      <c r="F3751" s="94">
        <v>9.555894504567E12</v>
      </c>
      <c r="G3751" s="95" t="s">
        <v>3303</v>
      </c>
      <c r="H3751" s="95" t="s">
        <v>224</v>
      </c>
      <c r="I3751" s="96">
        <v>4.0</v>
      </c>
      <c r="J3751" s="96">
        <v>0.0</v>
      </c>
      <c r="K3751" s="98">
        <f t="shared" si="4"/>
        <v>4</v>
      </c>
      <c r="L3751" s="99" t="s">
        <v>7121</v>
      </c>
      <c r="M3751" s="100" t="s">
        <v>7122</v>
      </c>
      <c r="N3751" s="101" t="str">
        <f t="shared" si="139"/>
        <v>PT1590277-T0019555894504567</v>
      </c>
      <c r="O3751" s="128"/>
      <c r="P3751" s="100"/>
      <c r="Q3751" s="103">
        <f t="shared" si="166"/>
        <v>4</v>
      </c>
      <c r="R3751" s="161"/>
      <c r="S3751" s="105"/>
      <c r="T3751" s="106"/>
      <c r="U3751" s="107" t="s">
        <v>6577</v>
      </c>
      <c r="V3751" s="108" t="s">
        <v>756</v>
      </c>
      <c r="W3751" s="109" t="s">
        <v>1908</v>
      </c>
      <c r="X3751" s="110" t="str">
        <f t="shared" si="176"/>
        <v/>
      </c>
      <c r="Y3751" s="110" t="str">
        <f t="shared" si="183"/>
        <v/>
      </c>
      <c r="Z3751" s="109" t="s">
        <v>797</v>
      </c>
      <c r="AA3751" s="109" t="s">
        <v>802</v>
      </c>
      <c r="AB3751" s="106"/>
      <c r="AC3751" s="158"/>
      <c r="AD3751" s="160"/>
      <c r="AE3751" s="127"/>
      <c r="AF3751" s="113"/>
      <c r="AG3751" s="165" t="str">
        <f t="array" ref="AG3751">XLOOKUP(F3751,'CLV2'!A:A,'CLV2'!E:E)</f>
        <v>2.FROZEN FOODS</v>
      </c>
      <c r="AH3751" s="115" t="str">
        <f t="array" ref="AH3751">XLOOKUP(F3751,'CLV2'!A:A,'CLV2'!F:F)</f>
        <v>3.HOTPOT AND FRIED</v>
      </c>
      <c r="AI3751" s="115" t="str">
        <f t="shared" si="8"/>
        <v>Pack</v>
      </c>
      <c r="AJ3751" s="116">
        <f t="shared" si="9"/>
        <v>1</v>
      </c>
      <c r="AK3751" s="117" t="str">
        <f t="array" ref="AK3751">XLOOKUP(F3751,'GIÁ'!A:A,'GIÁ'!D:D)</f>
        <v>68779.37</v>
      </c>
      <c r="AL3751" s="118">
        <f t="shared" si="10"/>
        <v>275117.48</v>
      </c>
      <c r="AM3751" s="118">
        <f t="shared" si="11"/>
        <v>0</v>
      </c>
      <c r="AN3751" s="119">
        <f t="shared" si="12"/>
        <v>0</v>
      </c>
      <c r="AO3751" s="118">
        <f t="shared" si="13"/>
        <v>275117.48</v>
      </c>
      <c r="AP3751" s="121">
        <f t="shared" si="14"/>
        <v>0</v>
      </c>
      <c r="AQ3751" s="122"/>
      <c r="AR3751" s="119"/>
    </row>
    <row r="3752" ht="22.5" customHeight="1">
      <c r="A3752" s="89">
        <v>46233.0</v>
      </c>
      <c r="B3752" s="90">
        <v>0.47430555555555554</v>
      </c>
      <c r="C3752" s="91" t="s">
        <v>770</v>
      </c>
      <c r="D3752" s="129" t="str">
        <f t="array" ref="D3752">XLOOKUP(C3752,'DS ST'!A:A,'DS ST'!B:B)</f>
        <v>A172</v>
      </c>
      <c r="E3752" s="94" t="str">
        <f t="array" ref="E3752">XLOOKUP($F3752,'GIÁ'!$A:$A,'GIÁ'!$E:$E)</f>
        <v>ĐÔNG</v>
      </c>
      <c r="F3752" s="94">
        <v>8.935101607211E12</v>
      </c>
      <c r="G3752" s="95" t="s">
        <v>1879</v>
      </c>
      <c r="H3752" s="95" t="s">
        <v>224</v>
      </c>
      <c r="I3752" s="96">
        <v>2.0</v>
      </c>
      <c r="J3752" s="96">
        <v>0.0</v>
      </c>
      <c r="K3752" s="98">
        <f t="shared" si="4"/>
        <v>2</v>
      </c>
      <c r="L3752" s="99" t="s">
        <v>7121</v>
      </c>
      <c r="M3752" s="100" t="s">
        <v>7122</v>
      </c>
      <c r="N3752" s="101" t="str">
        <f t="shared" si="139"/>
        <v>PT1590277-T0018935101607211</v>
      </c>
      <c r="O3752" s="128"/>
      <c r="P3752" s="100"/>
      <c r="Q3752" s="103">
        <f t="shared" si="166"/>
        <v>2</v>
      </c>
      <c r="R3752" s="161"/>
      <c r="S3752" s="105"/>
      <c r="T3752" s="106"/>
      <c r="U3752" s="107" t="s">
        <v>6523</v>
      </c>
      <c r="V3752" s="108" t="s">
        <v>756</v>
      </c>
      <c r="W3752" s="109" t="s">
        <v>1908</v>
      </c>
      <c r="X3752" s="110" t="str">
        <f t="shared" si="176"/>
        <v/>
      </c>
      <c r="Y3752" s="110" t="str">
        <f t="shared" si="183"/>
        <v/>
      </c>
      <c r="Z3752" s="109" t="s">
        <v>797</v>
      </c>
      <c r="AA3752" s="109" t="s">
        <v>802</v>
      </c>
      <c r="AB3752" s="106"/>
      <c r="AC3752" s="158"/>
      <c r="AD3752" s="160"/>
      <c r="AE3752" s="127"/>
      <c r="AF3752" s="113"/>
      <c r="AG3752" s="165" t="str">
        <f t="array" ref="AG3752">XLOOKUP(F3752,'CLV2'!A:A,'CLV2'!E:E)</f>
        <v>2.FROZEN FOODS</v>
      </c>
      <c r="AH3752" s="115" t="str">
        <f t="array" ref="AH3752">XLOOKUP(F3752,'CLV2'!A:A,'CLV2'!F:F)</f>
        <v>3.DUMPLINGS</v>
      </c>
      <c r="AI3752" s="115" t="str">
        <f t="shared" si="8"/>
        <v>Pack</v>
      </c>
      <c r="AJ3752" s="116">
        <f t="shared" si="9"/>
        <v>1</v>
      </c>
      <c r="AK3752" s="117" t="str">
        <f t="array" ref="AK3752">XLOOKUP(F3752,'GIÁ'!A:A,'GIÁ'!D:D)</f>
        <v>22033.98</v>
      </c>
      <c r="AL3752" s="118">
        <f t="shared" si="10"/>
        <v>44067.96</v>
      </c>
      <c r="AM3752" s="118">
        <f t="shared" si="11"/>
        <v>0</v>
      </c>
      <c r="AN3752" s="119">
        <f t="shared" si="12"/>
        <v>0</v>
      </c>
      <c r="AO3752" s="118">
        <f t="shared" si="13"/>
        <v>44067.96</v>
      </c>
      <c r="AP3752" s="121">
        <f t="shared" si="14"/>
        <v>0</v>
      </c>
      <c r="AQ3752" s="122"/>
      <c r="AR3752" s="119"/>
    </row>
    <row r="3753" ht="22.5" customHeight="1">
      <c r="A3753" s="89">
        <v>46233.0</v>
      </c>
      <c r="B3753" s="90">
        <v>0.47430555555555554</v>
      </c>
      <c r="C3753" s="91" t="s">
        <v>770</v>
      </c>
      <c r="D3753" s="129" t="str">
        <f t="array" ref="D3753">XLOOKUP(C3753,'DS ST'!A:A,'DS ST'!B:B)</f>
        <v>A172</v>
      </c>
      <c r="E3753" s="94" t="str">
        <f t="array" ref="E3753">XLOOKUP($F3753,'GIÁ'!$A:$A,'GIÁ'!$E:$E)</f>
        <v>ĐÔNG</v>
      </c>
      <c r="F3753" s="94">
        <v>8.936013238791E12</v>
      </c>
      <c r="G3753" s="95" t="s">
        <v>2178</v>
      </c>
      <c r="H3753" s="95" t="s">
        <v>57</v>
      </c>
      <c r="I3753" s="96">
        <v>2.0</v>
      </c>
      <c r="J3753" s="96">
        <v>0.0</v>
      </c>
      <c r="K3753" s="98">
        <f t="shared" si="4"/>
        <v>2</v>
      </c>
      <c r="L3753" s="99" t="s">
        <v>7121</v>
      </c>
      <c r="M3753" s="100" t="s">
        <v>7122</v>
      </c>
      <c r="N3753" s="101" t="str">
        <f t="shared" si="139"/>
        <v>PT1590277-T0018936013238791</v>
      </c>
      <c r="O3753" s="128"/>
      <c r="P3753" s="100"/>
      <c r="Q3753" s="103">
        <f t="shared" si="166"/>
        <v>2</v>
      </c>
      <c r="R3753" s="161"/>
      <c r="S3753" s="105"/>
      <c r="T3753" s="106"/>
      <c r="U3753" s="107" t="s">
        <v>6525</v>
      </c>
      <c r="V3753" s="108" t="s">
        <v>756</v>
      </c>
      <c r="W3753" s="109" t="s">
        <v>1908</v>
      </c>
      <c r="X3753" s="110" t="str">
        <f t="shared" si="176"/>
        <v/>
      </c>
      <c r="Y3753" s="110" t="str">
        <f t="shared" si="183"/>
        <v/>
      </c>
      <c r="Z3753" s="109" t="s">
        <v>797</v>
      </c>
      <c r="AA3753" s="109" t="s">
        <v>802</v>
      </c>
      <c r="AB3753" s="106"/>
      <c r="AC3753" s="158"/>
      <c r="AD3753" s="160"/>
      <c r="AE3753" s="127"/>
      <c r="AF3753" s="113"/>
      <c r="AG3753" s="165" t="str">
        <f t="array" ref="AG3753">XLOOKUP(F3753,'CLV2'!A:A,'CLV2'!E:E)</f>
        <v>2.FROZEN FOODS</v>
      </c>
      <c r="AH3753" s="115" t="str">
        <f t="array" ref="AH3753">XLOOKUP(F3753,'CLV2'!A:A,'CLV2'!F:F)</f>
        <v>3.PIZZA - READY MEALS</v>
      </c>
      <c r="AI3753" s="115" t="str">
        <f t="shared" si="8"/>
        <v>Pack</v>
      </c>
      <c r="AJ3753" s="116">
        <f t="shared" si="9"/>
        <v>1</v>
      </c>
      <c r="AK3753" s="117" t="str">
        <f t="array" ref="AK3753">XLOOKUP(F3753,'GIÁ'!A:A,'GIÁ'!D:D)</f>
        <v>22578.43</v>
      </c>
      <c r="AL3753" s="118">
        <f t="shared" si="10"/>
        <v>45156.86</v>
      </c>
      <c r="AM3753" s="118">
        <f t="shared" si="11"/>
        <v>0</v>
      </c>
      <c r="AN3753" s="119">
        <f t="shared" si="12"/>
        <v>0</v>
      </c>
      <c r="AO3753" s="118">
        <f t="shared" si="13"/>
        <v>45156.86</v>
      </c>
      <c r="AP3753" s="121">
        <f t="shared" si="14"/>
        <v>0</v>
      </c>
      <c r="AQ3753" s="122"/>
      <c r="AR3753" s="119"/>
    </row>
    <row r="3754" ht="22.5" customHeight="1">
      <c r="A3754" s="89">
        <v>46233.0</v>
      </c>
      <c r="B3754" s="90">
        <v>0.47430555555555554</v>
      </c>
      <c r="C3754" s="91" t="s">
        <v>770</v>
      </c>
      <c r="D3754" s="129" t="str">
        <f t="array" ref="D3754">XLOOKUP(C3754,'DS ST'!A:A,'DS ST'!B:B)</f>
        <v>A172</v>
      </c>
      <c r="E3754" s="94" t="str">
        <f t="array" ref="E3754">XLOOKUP($F3754,'GIÁ'!$A:$A,'GIÁ'!$E:$E)</f>
        <v>ĐÔNG</v>
      </c>
      <c r="F3754" s="94">
        <v>8.934717472008E12</v>
      </c>
      <c r="G3754" s="95" t="s">
        <v>1769</v>
      </c>
      <c r="H3754" s="95" t="s">
        <v>224</v>
      </c>
      <c r="I3754" s="96">
        <v>2.0</v>
      </c>
      <c r="J3754" s="96">
        <v>0.0</v>
      </c>
      <c r="K3754" s="98">
        <f t="shared" si="4"/>
        <v>2</v>
      </c>
      <c r="L3754" s="99" t="s">
        <v>7121</v>
      </c>
      <c r="M3754" s="100" t="s">
        <v>7122</v>
      </c>
      <c r="N3754" s="101" t="str">
        <f t="shared" si="139"/>
        <v>PT1590277-T0018934717472008</v>
      </c>
      <c r="O3754" s="128"/>
      <c r="P3754" s="100"/>
      <c r="Q3754" s="103">
        <f t="shared" si="166"/>
        <v>2</v>
      </c>
      <c r="R3754" s="161"/>
      <c r="S3754" s="105"/>
      <c r="T3754" s="106"/>
      <c r="U3754" s="107" t="s">
        <v>6597</v>
      </c>
      <c r="V3754" s="108" t="s">
        <v>756</v>
      </c>
      <c r="W3754" s="109" t="s">
        <v>1908</v>
      </c>
      <c r="X3754" s="110" t="str">
        <f t="shared" si="176"/>
        <v/>
      </c>
      <c r="Y3754" s="110" t="str">
        <f t="shared" si="183"/>
        <v/>
      </c>
      <c r="Z3754" s="109" t="s">
        <v>797</v>
      </c>
      <c r="AA3754" s="109" t="s">
        <v>802</v>
      </c>
      <c r="AB3754" s="106"/>
      <c r="AC3754" s="158"/>
      <c r="AD3754" s="160"/>
      <c r="AE3754" s="127"/>
      <c r="AF3754" s="113"/>
      <c r="AG3754" s="165" t="str">
        <f t="array" ref="AG3754">XLOOKUP(F3754,'CLV2'!A:A,'CLV2'!E:E)</f>
        <v>2.FROZEN FOODS</v>
      </c>
      <c r="AH3754" s="115" t="str">
        <f t="array" ref="AH3754">XLOOKUP(F3754,'CLV2'!A:A,'CLV2'!F:F)</f>
        <v>3.HOTPOT AND FRIED</v>
      </c>
      <c r="AI3754" s="115" t="str">
        <f t="shared" si="8"/>
        <v>Pack</v>
      </c>
      <c r="AJ3754" s="116">
        <f t="shared" si="9"/>
        <v>1</v>
      </c>
      <c r="AK3754" s="117" t="str">
        <f t="array" ref="AK3754">XLOOKUP(F3754,'GIÁ'!A:A,'GIÁ'!D:D)</f>
        <v>35456.20</v>
      </c>
      <c r="AL3754" s="118">
        <f t="shared" si="10"/>
        <v>70912.4</v>
      </c>
      <c r="AM3754" s="118">
        <f t="shared" si="11"/>
        <v>0</v>
      </c>
      <c r="AN3754" s="119">
        <f t="shared" si="12"/>
        <v>0</v>
      </c>
      <c r="AO3754" s="118">
        <f t="shared" si="13"/>
        <v>70912.4</v>
      </c>
      <c r="AP3754" s="121">
        <f t="shared" si="14"/>
        <v>0</v>
      </c>
      <c r="AQ3754" s="122"/>
      <c r="AR3754" s="119"/>
    </row>
    <row r="3755" ht="22.5" customHeight="1">
      <c r="A3755" s="89">
        <v>46233.0</v>
      </c>
      <c r="B3755" s="90">
        <v>0.47430555555555554</v>
      </c>
      <c r="C3755" s="91" t="s">
        <v>770</v>
      </c>
      <c r="D3755" s="129" t="str">
        <f t="array" ref="D3755">XLOOKUP(C3755,'DS ST'!A:A,'DS ST'!B:B)</f>
        <v>A172</v>
      </c>
      <c r="E3755" s="94" t="str">
        <f t="array" ref="E3755">XLOOKUP($F3755,'GIÁ'!$A:$A,'GIÁ'!$E:$E)</f>
        <v>ĐÔNG</v>
      </c>
      <c r="F3755" s="94">
        <v>8.935319711311E12</v>
      </c>
      <c r="G3755" s="95" t="s">
        <v>2061</v>
      </c>
      <c r="H3755" s="95" t="s">
        <v>224</v>
      </c>
      <c r="I3755" s="96">
        <v>6.0</v>
      </c>
      <c r="J3755" s="96">
        <v>0.0</v>
      </c>
      <c r="K3755" s="98">
        <f t="shared" si="4"/>
        <v>6</v>
      </c>
      <c r="L3755" s="99" t="s">
        <v>7121</v>
      </c>
      <c r="M3755" s="100" t="s">
        <v>7122</v>
      </c>
      <c r="N3755" s="101" t="str">
        <f t="shared" si="139"/>
        <v>PT1590277-T0018935319711311</v>
      </c>
      <c r="O3755" s="128"/>
      <c r="P3755" s="100"/>
      <c r="Q3755" s="103">
        <f t="shared" si="166"/>
        <v>6</v>
      </c>
      <c r="R3755" s="161"/>
      <c r="S3755" s="105"/>
      <c r="T3755" s="106"/>
      <c r="U3755" s="107" t="s">
        <v>6529</v>
      </c>
      <c r="V3755" s="108" t="s">
        <v>756</v>
      </c>
      <c r="W3755" s="109" t="s">
        <v>1908</v>
      </c>
      <c r="X3755" s="110" t="str">
        <f t="shared" si="176"/>
        <v/>
      </c>
      <c r="Y3755" s="110" t="str">
        <f t="shared" si="183"/>
        <v/>
      </c>
      <c r="Z3755" s="109" t="s">
        <v>797</v>
      </c>
      <c r="AA3755" s="109" t="s">
        <v>802</v>
      </c>
      <c r="AB3755" s="106"/>
      <c r="AC3755" s="158"/>
      <c r="AD3755" s="160"/>
      <c r="AE3755" s="127"/>
      <c r="AF3755" s="113"/>
      <c r="AG3755" s="165" t="str">
        <f t="array" ref="AG3755">XLOOKUP(F3755,'CLV2'!A:A,'CLV2'!E:E)</f>
        <v>2.FROZEN FOODS</v>
      </c>
      <c r="AH3755" s="115" t="str">
        <f t="array" ref="AH3755">XLOOKUP(F3755,'CLV2'!A:A,'CLV2'!F:F)</f>
        <v>3.HOTPOT AND FRIED</v>
      </c>
      <c r="AI3755" s="115" t="str">
        <f t="shared" si="8"/>
        <v>Pack</v>
      </c>
      <c r="AJ3755" s="116">
        <f t="shared" si="9"/>
        <v>1</v>
      </c>
      <c r="AK3755" s="117" t="str">
        <f t="array" ref="AK3755">XLOOKUP(F3755,'GIÁ'!A:A,'GIÁ'!D:D)</f>
        <v>30542.46</v>
      </c>
      <c r="AL3755" s="118">
        <f t="shared" si="10"/>
        <v>183254.76</v>
      </c>
      <c r="AM3755" s="118">
        <f t="shared" si="11"/>
        <v>0</v>
      </c>
      <c r="AN3755" s="119">
        <f t="shared" si="12"/>
        <v>0</v>
      </c>
      <c r="AO3755" s="118">
        <f t="shared" si="13"/>
        <v>183254.76</v>
      </c>
      <c r="AP3755" s="121">
        <f t="shared" si="14"/>
        <v>0</v>
      </c>
      <c r="AQ3755" s="122"/>
      <c r="AR3755" s="119"/>
    </row>
    <row r="3756" ht="22.5" customHeight="1">
      <c r="A3756" s="89">
        <v>46233.0</v>
      </c>
      <c r="B3756" s="90">
        <v>0.47430555555555554</v>
      </c>
      <c r="C3756" s="91" t="s">
        <v>770</v>
      </c>
      <c r="D3756" s="129" t="str">
        <f t="array" ref="D3756">XLOOKUP(C3756,'DS ST'!A:A,'DS ST'!B:B)</f>
        <v>A172</v>
      </c>
      <c r="E3756" s="94" t="str">
        <f t="array" ref="E3756">XLOOKUP($F3756,'GIÁ'!$A:$A,'GIÁ'!$E:$E)</f>
        <v>ĐÔNG</v>
      </c>
      <c r="F3756" s="94">
        <v>8.93607627967E12</v>
      </c>
      <c r="G3756" s="95" t="s">
        <v>2317</v>
      </c>
      <c r="H3756" s="95" t="s">
        <v>224</v>
      </c>
      <c r="I3756" s="96">
        <v>6.0</v>
      </c>
      <c r="J3756" s="96">
        <v>0.0</v>
      </c>
      <c r="K3756" s="98">
        <f t="shared" si="4"/>
        <v>6</v>
      </c>
      <c r="L3756" s="99" t="s">
        <v>7121</v>
      </c>
      <c r="M3756" s="100" t="s">
        <v>7122</v>
      </c>
      <c r="N3756" s="101" t="str">
        <f t="shared" si="139"/>
        <v>PT1590277-T0018936076279670</v>
      </c>
      <c r="O3756" s="128"/>
      <c r="P3756" s="100"/>
      <c r="Q3756" s="103">
        <f t="shared" si="166"/>
        <v>6</v>
      </c>
      <c r="R3756" s="161"/>
      <c r="S3756" s="105"/>
      <c r="T3756" s="106"/>
      <c r="U3756" s="107" t="s">
        <v>6530</v>
      </c>
      <c r="V3756" s="108" t="s">
        <v>756</v>
      </c>
      <c r="W3756" s="109" t="s">
        <v>1908</v>
      </c>
      <c r="X3756" s="110" t="str">
        <f t="shared" si="176"/>
        <v/>
      </c>
      <c r="Y3756" s="110" t="str">
        <f t="shared" si="183"/>
        <v/>
      </c>
      <c r="Z3756" s="109" t="s">
        <v>797</v>
      </c>
      <c r="AA3756" s="109" t="s">
        <v>802</v>
      </c>
      <c r="AB3756" s="106"/>
      <c r="AC3756" s="158"/>
      <c r="AD3756" s="160"/>
      <c r="AE3756" s="127"/>
      <c r="AF3756" s="113"/>
      <c r="AG3756" s="165" t="str">
        <f t="array" ref="AG3756">XLOOKUP(F3756,'CLV2'!A:A,'CLV2'!E:E)</f>
        <v>2.FROZEN FOODS</v>
      </c>
      <c r="AH3756" s="115" t="str">
        <f t="array" ref="AH3756">XLOOKUP(F3756,'CLV2'!A:A,'CLV2'!F:F)</f>
        <v>3.PASTRY AND DESSERTS</v>
      </c>
      <c r="AI3756" s="115" t="str">
        <f t="shared" si="8"/>
        <v>Pack</v>
      </c>
      <c r="AJ3756" s="116">
        <f t="shared" si="9"/>
        <v>1</v>
      </c>
      <c r="AK3756" s="117" t="str">
        <f t="array" ref="AK3756">XLOOKUP(F3756,'GIÁ'!A:A,'GIÁ'!D:D)</f>
        <v>26872.96</v>
      </c>
      <c r="AL3756" s="118">
        <f t="shared" si="10"/>
        <v>161237.76</v>
      </c>
      <c r="AM3756" s="118">
        <f t="shared" si="11"/>
        <v>0</v>
      </c>
      <c r="AN3756" s="119">
        <f t="shared" si="12"/>
        <v>0</v>
      </c>
      <c r="AO3756" s="118">
        <f t="shared" si="13"/>
        <v>161237.76</v>
      </c>
      <c r="AP3756" s="121">
        <f t="shared" si="14"/>
        <v>0</v>
      </c>
      <c r="AQ3756" s="122"/>
      <c r="AR3756" s="119"/>
    </row>
    <row r="3757" ht="22.5" customHeight="1">
      <c r="A3757" s="89">
        <v>46233.0</v>
      </c>
      <c r="B3757" s="90">
        <v>0.47430555555555554</v>
      </c>
      <c r="C3757" s="91" t="s">
        <v>770</v>
      </c>
      <c r="D3757" s="129" t="str">
        <f t="array" ref="D3757">XLOOKUP(C3757,'DS ST'!A:A,'DS ST'!B:B)</f>
        <v>A172</v>
      </c>
      <c r="E3757" s="94" t="str">
        <f t="array" ref="E3757">XLOOKUP($F3757,'GIÁ'!$A:$A,'GIÁ'!$E:$E)</f>
        <v>ĐÔNG</v>
      </c>
      <c r="F3757" s="94">
        <v>8.936239090036E12</v>
      </c>
      <c r="G3757" s="95" t="s">
        <v>2713</v>
      </c>
      <c r="H3757" s="95" t="s">
        <v>75</v>
      </c>
      <c r="I3757" s="96">
        <v>4.0</v>
      </c>
      <c r="J3757" s="96">
        <v>0.0</v>
      </c>
      <c r="K3757" s="98">
        <f t="shared" si="4"/>
        <v>4</v>
      </c>
      <c r="L3757" s="99" t="s">
        <v>7121</v>
      </c>
      <c r="M3757" s="100" t="s">
        <v>7122</v>
      </c>
      <c r="N3757" s="101" t="str">
        <f t="shared" si="139"/>
        <v>PT1590277-T0018936239090036</v>
      </c>
      <c r="O3757" s="128"/>
      <c r="P3757" s="100"/>
      <c r="Q3757" s="103">
        <f t="shared" si="166"/>
        <v>4</v>
      </c>
      <c r="R3757" s="161"/>
      <c r="S3757" s="105"/>
      <c r="T3757" s="106"/>
      <c r="U3757" s="107" t="s">
        <v>6539</v>
      </c>
      <c r="V3757" s="108" t="s">
        <v>756</v>
      </c>
      <c r="W3757" s="109" t="s">
        <v>1908</v>
      </c>
      <c r="X3757" s="110" t="str">
        <f t="shared" si="176"/>
        <v/>
      </c>
      <c r="Y3757" s="110" t="str">
        <f t="shared" si="183"/>
        <v/>
      </c>
      <c r="Z3757" s="109" t="s">
        <v>797</v>
      </c>
      <c r="AA3757" s="109" t="s">
        <v>802</v>
      </c>
      <c r="AB3757" s="106"/>
      <c r="AC3757" s="158"/>
      <c r="AD3757" s="160"/>
      <c r="AE3757" s="127"/>
      <c r="AF3757" s="113"/>
      <c r="AG3757" s="165" t="str">
        <f t="array" ref="AG3757">XLOOKUP(F3757,'CLV2'!A:A,'CLV2'!E:E)</f>
        <v>2.MEAT</v>
      </c>
      <c r="AH3757" s="115" t="str">
        <f t="array" ref="AH3757">XLOOKUP(F3757,'CLV2'!A:A,'CLV2'!F:F)</f>
        <v>3.FROZEN MEAT</v>
      </c>
      <c r="AI3757" s="115" t="str">
        <f t="shared" si="8"/>
        <v>Pack</v>
      </c>
      <c r="AJ3757" s="116">
        <f t="shared" si="9"/>
        <v>1</v>
      </c>
      <c r="AK3757" s="117" t="str">
        <f t="array" ref="AK3757">XLOOKUP(F3757,'GIÁ'!A:A,'GIÁ'!D:D)</f>
        <v>47814.16</v>
      </c>
      <c r="AL3757" s="118">
        <f t="shared" si="10"/>
        <v>191256.64</v>
      </c>
      <c r="AM3757" s="118">
        <f t="shared" si="11"/>
        <v>0</v>
      </c>
      <c r="AN3757" s="119">
        <f t="shared" si="12"/>
        <v>0</v>
      </c>
      <c r="AO3757" s="118">
        <f t="shared" si="13"/>
        <v>191256.64</v>
      </c>
      <c r="AP3757" s="121">
        <f t="shared" si="14"/>
        <v>0</v>
      </c>
      <c r="AQ3757" s="122"/>
      <c r="AR3757" s="119"/>
    </row>
    <row r="3758" ht="22.5" customHeight="1">
      <c r="A3758" s="89">
        <v>46233.0</v>
      </c>
      <c r="B3758" s="90">
        <v>0.47430555555555554</v>
      </c>
      <c r="C3758" s="91" t="s">
        <v>770</v>
      </c>
      <c r="D3758" s="129" t="str">
        <f t="array" ref="D3758">XLOOKUP(C3758,'DS ST'!A:A,'DS ST'!B:B)</f>
        <v>A172</v>
      </c>
      <c r="E3758" s="94" t="str">
        <f t="array" ref="E3758">XLOOKUP($F3758,'GIÁ'!$A:$A,'GIÁ'!$E:$E)</f>
        <v>ĐÔNG</v>
      </c>
      <c r="F3758" s="94">
        <v>8.938559140026E12</v>
      </c>
      <c r="G3758" s="95" t="s">
        <v>3177</v>
      </c>
      <c r="H3758" s="95" t="s">
        <v>57</v>
      </c>
      <c r="I3758" s="96">
        <v>2.0</v>
      </c>
      <c r="J3758" s="96">
        <v>0.0</v>
      </c>
      <c r="K3758" s="98">
        <f t="shared" si="4"/>
        <v>2</v>
      </c>
      <c r="L3758" s="99" t="s">
        <v>7121</v>
      </c>
      <c r="M3758" s="100" t="s">
        <v>7122</v>
      </c>
      <c r="N3758" s="101" t="str">
        <f t="shared" si="139"/>
        <v>PT1590277-T0018938559140026</v>
      </c>
      <c r="O3758" s="128"/>
      <c r="P3758" s="100"/>
      <c r="Q3758" s="103">
        <f t="shared" si="166"/>
        <v>2</v>
      </c>
      <c r="R3758" s="161"/>
      <c r="S3758" s="105"/>
      <c r="T3758" s="106"/>
      <c r="U3758" s="107" t="s">
        <v>6544</v>
      </c>
      <c r="V3758" s="108" t="s">
        <v>756</v>
      </c>
      <c r="W3758" s="109" t="s">
        <v>1908</v>
      </c>
      <c r="X3758" s="110" t="str">
        <f t="shared" si="176"/>
        <v/>
      </c>
      <c r="Y3758" s="110" t="str">
        <f t="shared" si="183"/>
        <v/>
      </c>
      <c r="Z3758" s="109" t="s">
        <v>797</v>
      </c>
      <c r="AA3758" s="109" t="s">
        <v>802</v>
      </c>
      <c r="AB3758" s="106"/>
      <c r="AC3758" s="158"/>
      <c r="AD3758" s="160"/>
      <c r="AE3758" s="127"/>
      <c r="AF3758" s="113"/>
      <c r="AG3758" s="165" t="str">
        <f t="array" ref="AG3758">XLOOKUP(F3758,'CLV2'!A:A,'CLV2'!E:E)</f>
        <v>2.MEAT</v>
      </c>
      <c r="AH3758" s="115" t="str">
        <f t="array" ref="AH3758">XLOOKUP(F3758,'CLV2'!A:A,'CLV2'!F:F)</f>
        <v>3.FROZEN MEAT</v>
      </c>
      <c r="AI3758" s="115" t="str">
        <f t="shared" si="8"/>
        <v>Pack</v>
      </c>
      <c r="AJ3758" s="116">
        <f t="shared" si="9"/>
        <v>1</v>
      </c>
      <c r="AK3758" s="117" t="str">
        <f t="array" ref="AK3758">XLOOKUP(F3758,'GIÁ'!A:A,'GIÁ'!D:D)</f>
        <v>122581.24</v>
      </c>
      <c r="AL3758" s="118">
        <f t="shared" si="10"/>
        <v>245162.48</v>
      </c>
      <c r="AM3758" s="118">
        <f t="shared" si="11"/>
        <v>0</v>
      </c>
      <c r="AN3758" s="119">
        <f t="shared" si="12"/>
        <v>0</v>
      </c>
      <c r="AO3758" s="118">
        <f t="shared" si="13"/>
        <v>245162.48</v>
      </c>
      <c r="AP3758" s="121">
        <f t="shared" si="14"/>
        <v>0</v>
      </c>
      <c r="AQ3758" s="122"/>
      <c r="AR3758" s="119"/>
    </row>
    <row r="3759" ht="22.5" customHeight="1">
      <c r="A3759" s="89">
        <v>46233.0</v>
      </c>
      <c r="B3759" s="90">
        <v>0.5263888888888889</v>
      </c>
      <c r="C3759" s="91" t="s">
        <v>1341</v>
      </c>
      <c r="D3759" s="129" t="str">
        <f t="array" ref="D3759">XLOOKUP(C3759,'DS ST'!A:A,'DS ST'!B:B)</f>
        <v>LVH</v>
      </c>
      <c r="E3759" s="94" t="str">
        <f t="array" ref="E3759">XLOOKUP($F3759,'GIÁ'!$A:$A,'GIÁ'!$E:$E)</f>
        <v>ĐÔNG</v>
      </c>
      <c r="F3759" s="94">
        <v>8.936077110132E12</v>
      </c>
      <c r="G3759" s="95" t="s">
        <v>2331</v>
      </c>
      <c r="H3759" s="95" t="s">
        <v>224</v>
      </c>
      <c r="I3759" s="96">
        <v>4.0</v>
      </c>
      <c r="J3759" s="96">
        <v>0.0</v>
      </c>
      <c r="K3759" s="98">
        <f t="shared" si="4"/>
        <v>4</v>
      </c>
      <c r="L3759" s="99" t="s">
        <v>7123</v>
      </c>
      <c r="M3759" s="100" t="s">
        <v>7124</v>
      </c>
      <c r="N3759" s="101" t="str">
        <f t="shared" si="139"/>
        <v>PT1590216-T0018936077110132</v>
      </c>
      <c r="O3759" s="128"/>
      <c r="P3759" s="100"/>
      <c r="Q3759" s="103">
        <f t="shared" si="166"/>
        <v>4</v>
      </c>
      <c r="R3759" s="161"/>
      <c r="S3759" s="105"/>
      <c r="T3759" s="106"/>
      <c r="U3759" s="107" t="s">
        <v>6562</v>
      </c>
      <c r="V3759" s="108" t="s">
        <v>756</v>
      </c>
      <c r="W3759" s="109" t="s">
        <v>1908</v>
      </c>
      <c r="X3759" s="110" t="str">
        <f t="shared" si="176"/>
        <v/>
      </c>
      <c r="Y3759" s="110" t="str">
        <f t="shared" si="183"/>
        <v/>
      </c>
      <c r="Z3759" s="109" t="s">
        <v>797</v>
      </c>
      <c r="AA3759" s="109" t="s">
        <v>802</v>
      </c>
      <c r="AB3759" s="106"/>
      <c r="AC3759" s="158"/>
      <c r="AD3759" s="160"/>
      <c r="AE3759" s="127"/>
      <c r="AF3759" s="113"/>
      <c r="AG3759" s="165" t="str">
        <f t="array" ref="AG3759">XLOOKUP(F3759,'CLV2'!A:A,'CLV2'!E:E)</f>
        <v>2.FROZEN FOODS</v>
      </c>
      <c r="AH3759" s="115" t="str">
        <f t="array" ref="AH3759">XLOOKUP(F3759,'CLV2'!A:A,'CLV2'!F:F)</f>
        <v>3.DUMPLINGS</v>
      </c>
      <c r="AI3759" s="115" t="str">
        <f t="shared" si="8"/>
        <v>Pack</v>
      </c>
      <c r="AJ3759" s="116">
        <f t="shared" si="9"/>
        <v>1</v>
      </c>
      <c r="AK3759" s="117" t="str">
        <f t="array" ref="AK3759">XLOOKUP(F3759,'GIÁ'!A:A,'GIÁ'!D:D)</f>
        <v>35838.13</v>
      </c>
      <c r="AL3759" s="118">
        <f t="shared" si="10"/>
        <v>143352.52</v>
      </c>
      <c r="AM3759" s="118">
        <f t="shared" si="11"/>
        <v>0</v>
      </c>
      <c r="AN3759" s="119">
        <f t="shared" si="12"/>
        <v>0</v>
      </c>
      <c r="AO3759" s="118">
        <f t="shared" si="13"/>
        <v>143352.52</v>
      </c>
      <c r="AP3759" s="121">
        <f t="shared" si="14"/>
        <v>0</v>
      </c>
      <c r="AQ3759" s="122"/>
      <c r="AR3759" s="119"/>
    </row>
    <row r="3760" ht="22.5" customHeight="1">
      <c r="A3760" s="89">
        <v>46233.0</v>
      </c>
      <c r="B3760" s="90">
        <v>0.5263888888888889</v>
      </c>
      <c r="C3760" s="91" t="s">
        <v>1341</v>
      </c>
      <c r="D3760" s="129" t="str">
        <f t="array" ref="D3760">XLOOKUP(C3760,'DS ST'!A:A,'DS ST'!B:B)</f>
        <v>LVH</v>
      </c>
      <c r="E3760" s="94" t="str">
        <f t="array" ref="E3760">XLOOKUP($F3760,'GIÁ'!$A:$A,'GIÁ'!$E:$E)</f>
        <v>ĐÔNG</v>
      </c>
      <c r="F3760" s="94">
        <v>8.934717401343E12</v>
      </c>
      <c r="G3760" s="95" t="s">
        <v>1752</v>
      </c>
      <c r="H3760" s="95" t="s">
        <v>224</v>
      </c>
      <c r="I3760" s="96">
        <v>4.0</v>
      </c>
      <c r="J3760" s="96">
        <v>0.0</v>
      </c>
      <c r="K3760" s="98">
        <f t="shared" si="4"/>
        <v>4</v>
      </c>
      <c r="L3760" s="99" t="s">
        <v>7123</v>
      </c>
      <c r="M3760" s="100" t="s">
        <v>7124</v>
      </c>
      <c r="N3760" s="101" t="str">
        <f t="shared" si="139"/>
        <v>PT1590216-T0018934717401343</v>
      </c>
      <c r="O3760" s="128"/>
      <c r="P3760" s="100"/>
      <c r="Q3760" s="103">
        <f t="shared" si="166"/>
        <v>4</v>
      </c>
      <c r="R3760" s="161"/>
      <c r="S3760" s="105"/>
      <c r="T3760" s="106"/>
      <c r="U3760" s="107" t="s">
        <v>6576</v>
      </c>
      <c r="V3760" s="108" t="s">
        <v>756</v>
      </c>
      <c r="W3760" s="109" t="s">
        <v>1908</v>
      </c>
      <c r="X3760" s="110" t="str">
        <f t="shared" si="176"/>
        <v/>
      </c>
      <c r="Y3760" s="110" t="str">
        <f t="shared" si="183"/>
        <v/>
      </c>
      <c r="Z3760" s="109" t="s">
        <v>797</v>
      </c>
      <c r="AA3760" s="109" t="s">
        <v>802</v>
      </c>
      <c r="AB3760" s="106"/>
      <c r="AC3760" s="158"/>
      <c r="AD3760" s="160"/>
      <c r="AE3760" s="127"/>
      <c r="AF3760" s="113"/>
      <c r="AG3760" s="165" t="str">
        <f t="array" ref="AG3760">XLOOKUP(F3760,'CLV2'!A:A,'CLV2'!E:E)</f>
        <v>2.FROZEN FOODS</v>
      </c>
      <c r="AH3760" s="115" t="str">
        <f t="array" ref="AH3760">XLOOKUP(F3760,'CLV2'!A:A,'CLV2'!F:F)</f>
        <v>3.DUMPLINGS</v>
      </c>
      <c r="AI3760" s="115" t="str">
        <f t="shared" si="8"/>
        <v>Pack</v>
      </c>
      <c r="AJ3760" s="116">
        <f t="shared" si="9"/>
        <v>1</v>
      </c>
      <c r="AK3760" s="117" t="str">
        <f t="array" ref="AK3760">XLOOKUP(F3760,'GIÁ'!A:A,'GIÁ'!D:D)</f>
        <v>20835.93</v>
      </c>
      <c r="AL3760" s="118">
        <f t="shared" si="10"/>
        <v>83343.72</v>
      </c>
      <c r="AM3760" s="118">
        <f t="shared" si="11"/>
        <v>0</v>
      </c>
      <c r="AN3760" s="119">
        <f t="shared" si="12"/>
        <v>0</v>
      </c>
      <c r="AO3760" s="118">
        <f t="shared" si="13"/>
        <v>83343.72</v>
      </c>
      <c r="AP3760" s="121">
        <f t="shared" si="14"/>
        <v>0</v>
      </c>
      <c r="AQ3760" s="122"/>
      <c r="AR3760" s="119"/>
    </row>
    <row r="3761" ht="22.5" customHeight="1">
      <c r="A3761" s="89">
        <v>46233.0</v>
      </c>
      <c r="B3761" s="90">
        <v>0.5263888888888889</v>
      </c>
      <c r="C3761" s="91" t="s">
        <v>1341</v>
      </c>
      <c r="D3761" s="129" t="str">
        <f t="array" ref="D3761">XLOOKUP(C3761,'DS ST'!A:A,'DS ST'!B:B)</f>
        <v>LVH</v>
      </c>
      <c r="E3761" s="94" t="str">
        <f t="array" ref="E3761">XLOOKUP($F3761,'GIÁ'!$A:$A,'GIÁ'!$E:$E)</f>
        <v>ĐÔNG</v>
      </c>
      <c r="F3761" s="94">
        <v>8.935101607211E12</v>
      </c>
      <c r="G3761" s="95" t="s">
        <v>1879</v>
      </c>
      <c r="H3761" s="95" t="s">
        <v>224</v>
      </c>
      <c r="I3761" s="96">
        <v>2.0</v>
      </c>
      <c r="J3761" s="96">
        <v>0.0</v>
      </c>
      <c r="K3761" s="98">
        <f t="shared" si="4"/>
        <v>2</v>
      </c>
      <c r="L3761" s="99" t="s">
        <v>7123</v>
      </c>
      <c r="M3761" s="100" t="s">
        <v>7124</v>
      </c>
      <c r="N3761" s="101" t="str">
        <f t="shared" si="139"/>
        <v>PT1590216-T0018935101607211</v>
      </c>
      <c r="O3761" s="128"/>
      <c r="P3761" s="100"/>
      <c r="Q3761" s="103">
        <f t="shared" si="166"/>
        <v>2</v>
      </c>
      <c r="R3761" s="161"/>
      <c r="S3761" s="105"/>
      <c r="T3761" s="106"/>
      <c r="U3761" s="107" t="s">
        <v>6523</v>
      </c>
      <c r="V3761" s="108" t="s">
        <v>756</v>
      </c>
      <c r="W3761" s="109" t="s">
        <v>1908</v>
      </c>
      <c r="X3761" s="110" t="str">
        <f t="shared" si="176"/>
        <v/>
      </c>
      <c r="Y3761" s="110" t="str">
        <f t="shared" si="183"/>
        <v/>
      </c>
      <c r="Z3761" s="109" t="s">
        <v>797</v>
      </c>
      <c r="AA3761" s="109" t="s">
        <v>802</v>
      </c>
      <c r="AB3761" s="106"/>
      <c r="AC3761" s="158"/>
      <c r="AD3761" s="160"/>
      <c r="AE3761" s="127"/>
      <c r="AF3761" s="113"/>
      <c r="AG3761" s="165" t="str">
        <f t="array" ref="AG3761">XLOOKUP(F3761,'CLV2'!A:A,'CLV2'!E:E)</f>
        <v>2.FROZEN FOODS</v>
      </c>
      <c r="AH3761" s="115" t="str">
        <f t="array" ref="AH3761">XLOOKUP(F3761,'CLV2'!A:A,'CLV2'!F:F)</f>
        <v>3.DUMPLINGS</v>
      </c>
      <c r="AI3761" s="115" t="str">
        <f t="shared" si="8"/>
        <v>Pack</v>
      </c>
      <c r="AJ3761" s="116">
        <f t="shared" si="9"/>
        <v>1</v>
      </c>
      <c r="AK3761" s="117" t="str">
        <f t="array" ref="AK3761">XLOOKUP(F3761,'GIÁ'!A:A,'GIÁ'!D:D)</f>
        <v>22033.98</v>
      </c>
      <c r="AL3761" s="118">
        <f t="shared" si="10"/>
        <v>44067.96</v>
      </c>
      <c r="AM3761" s="118">
        <f t="shared" si="11"/>
        <v>0</v>
      </c>
      <c r="AN3761" s="119">
        <f t="shared" si="12"/>
        <v>0</v>
      </c>
      <c r="AO3761" s="118">
        <f t="shared" si="13"/>
        <v>44067.96</v>
      </c>
      <c r="AP3761" s="121">
        <f t="shared" si="14"/>
        <v>0</v>
      </c>
      <c r="AQ3761" s="122"/>
      <c r="AR3761" s="119"/>
    </row>
    <row r="3762" ht="22.5" customHeight="1">
      <c r="A3762" s="89">
        <v>46233.0</v>
      </c>
      <c r="B3762" s="90">
        <v>0.5263888888888889</v>
      </c>
      <c r="C3762" s="91" t="s">
        <v>1341</v>
      </c>
      <c r="D3762" s="129" t="str">
        <f t="array" ref="D3762">XLOOKUP(C3762,'DS ST'!A:A,'DS ST'!B:B)</f>
        <v>LVH</v>
      </c>
      <c r="E3762" s="94" t="str">
        <f t="array" ref="E3762">XLOOKUP($F3762,'GIÁ'!$A:$A,'GIÁ'!$E:$E)</f>
        <v>ĐÔNG</v>
      </c>
      <c r="F3762" s="94">
        <v>8.936219600002E12</v>
      </c>
      <c r="G3762" s="95" t="s">
        <v>2684</v>
      </c>
      <c r="H3762" s="95" t="s">
        <v>224</v>
      </c>
      <c r="I3762" s="96">
        <v>8.0</v>
      </c>
      <c r="J3762" s="96">
        <v>0.0</v>
      </c>
      <c r="K3762" s="98">
        <f t="shared" si="4"/>
        <v>8</v>
      </c>
      <c r="L3762" s="99" t="s">
        <v>7123</v>
      </c>
      <c r="M3762" s="100" t="s">
        <v>7124</v>
      </c>
      <c r="N3762" s="101" t="str">
        <f t="shared" si="139"/>
        <v>PT1590216-T0018936219600002</v>
      </c>
      <c r="O3762" s="128"/>
      <c r="P3762" s="100"/>
      <c r="Q3762" s="103">
        <f t="shared" si="166"/>
        <v>8</v>
      </c>
      <c r="R3762" s="161"/>
      <c r="S3762" s="105"/>
      <c r="T3762" s="106"/>
      <c r="U3762" s="107" t="s">
        <v>6566</v>
      </c>
      <c r="V3762" s="108" t="s">
        <v>756</v>
      </c>
      <c r="W3762" s="109" t="s">
        <v>1908</v>
      </c>
      <c r="X3762" s="110" t="str">
        <f t="shared" si="176"/>
        <v/>
      </c>
      <c r="Y3762" s="110" t="str">
        <f t="shared" si="183"/>
        <v/>
      </c>
      <c r="Z3762" s="109" t="s">
        <v>797</v>
      </c>
      <c r="AA3762" s="109" t="s">
        <v>802</v>
      </c>
      <c r="AB3762" s="106"/>
      <c r="AC3762" s="158"/>
      <c r="AD3762" s="160"/>
      <c r="AE3762" s="127"/>
      <c r="AF3762" s="113"/>
      <c r="AG3762" s="165" t="str">
        <f t="array" ref="AG3762">XLOOKUP(F3762,'CLV2'!A:A,'CLV2'!E:E)</f>
        <v>2.FROZEN FOODS</v>
      </c>
      <c r="AH3762" s="115" t="str">
        <f t="array" ref="AH3762">XLOOKUP(F3762,'CLV2'!A:A,'CLV2'!F:F)</f>
        <v>3.HOTPOT AND FRIED</v>
      </c>
      <c r="AI3762" s="115" t="str">
        <f t="shared" si="8"/>
        <v>Pack</v>
      </c>
      <c r="AJ3762" s="116">
        <f t="shared" si="9"/>
        <v>1</v>
      </c>
      <c r="AK3762" s="117" t="str">
        <f t="array" ref="AK3762">XLOOKUP(F3762,'GIÁ'!A:A,'GIÁ'!D:D)</f>
        <v>11156.53</v>
      </c>
      <c r="AL3762" s="118">
        <f t="shared" si="10"/>
        <v>89252.24</v>
      </c>
      <c r="AM3762" s="118">
        <f t="shared" si="11"/>
        <v>0</v>
      </c>
      <c r="AN3762" s="119">
        <f t="shared" si="12"/>
        <v>0</v>
      </c>
      <c r="AO3762" s="118">
        <f t="shared" si="13"/>
        <v>89252.24</v>
      </c>
      <c r="AP3762" s="121">
        <f t="shared" si="14"/>
        <v>0</v>
      </c>
      <c r="AQ3762" s="122"/>
      <c r="AR3762" s="119"/>
    </row>
    <row r="3763" ht="22.5" customHeight="1">
      <c r="A3763" s="89">
        <v>46233.0</v>
      </c>
      <c r="B3763" s="90">
        <v>0.5263888888888889</v>
      </c>
      <c r="C3763" s="91" t="s">
        <v>1341</v>
      </c>
      <c r="D3763" s="129" t="str">
        <f t="array" ref="D3763">XLOOKUP(C3763,'DS ST'!A:A,'DS ST'!B:B)</f>
        <v>LVH</v>
      </c>
      <c r="E3763" s="94" t="str">
        <f t="array" ref="E3763">XLOOKUP($F3763,'GIÁ'!$A:$A,'GIÁ'!$E:$E)</f>
        <v>ĐÔNG</v>
      </c>
      <c r="F3763" s="94">
        <v>8.934717266003E12</v>
      </c>
      <c r="G3763" s="95" t="s">
        <v>1721</v>
      </c>
      <c r="H3763" s="95" t="s">
        <v>224</v>
      </c>
      <c r="I3763" s="96">
        <v>6.0</v>
      </c>
      <c r="J3763" s="96">
        <v>0.0</v>
      </c>
      <c r="K3763" s="98">
        <f t="shared" si="4"/>
        <v>6</v>
      </c>
      <c r="L3763" s="99" t="s">
        <v>7123</v>
      </c>
      <c r="M3763" s="100" t="s">
        <v>7124</v>
      </c>
      <c r="N3763" s="101" t="str">
        <f t="shared" si="139"/>
        <v>PT1590216-T0018934717266003</v>
      </c>
      <c r="O3763" s="128"/>
      <c r="P3763" s="100"/>
      <c r="Q3763" s="103">
        <f t="shared" si="166"/>
        <v>6</v>
      </c>
      <c r="R3763" s="161"/>
      <c r="S3763" s="105"/>
      <c r="T3763" s="106"/>
      <c r="U3763" s="107" t="s">
        <v>6564</v>
      </c>
      <c r="V3763" s="108" t="s">
        <v>756</v>
      </c>
      <c r="W3763" s="109" t="s">
        <v>1908</v>
      </c>
      <c r="X3763" s="110" t="str">
        <f t="shared" si="176"/>
        <v/>
      </c>
      <c r="Y3763" s="110" t="str">
        <f t="shared" si="183"/>
        <v/>
      </c>
      <c r="Z3763" s="109" t="s">
        <v>797</v>
      </c>
      <c r="AA3763" s="109" t="s">
        <v>802</v>
      </c>
      <c r="AB3763" s="106"/>
      <c r="AC3763" s="158"/>
      <c r="AD3763" s="160"/>
      <c r="AE3763" s="127"/>
      <c r="AF3763" s="113"/>
      <c r="AG3763" s="165" t="str">
        <f t="array" ref="AG3763">XLOOKUP(F3763,'CLV2'!A:A,'CLV2'!E:E)</f>
        <v>2.FROZEN FOODS</v>
      </c>
      <c r="AH3763" s="115" t="str">
        <f t="array" ref="AH3763">XLOOKUP(F3763,'CLV2'!A:A,'CLV2'!F:F)</f>
        <v>3.HOTPOT AND FRIED</v>
      </c>
      <c r="AI3763" s="115" t="str">
        <f t="shared" si="8"/>
        <v>Pack</v>
      </c>
      <c r="AJ3763" s="116">
        <f t="shared" si="9"/>
        <v>1</v>
      </c>
      <c r="AK3763" s="117" t="str">
        <f t="array" ref="AK3763">XLOOKUP(F3763,'GIÁ'!A:A,'GIÁ'!D:D)</f>
        <v>54599.71</v>
      </c>
      <c r="AL3763" s="118">
        <f t="shared" si="10"/>
        <v>327598.26</v>
      </c>
      <c r="AM3763" s="118">
        <f t="shared" si="11"/>
        <v>0</v>
      </c>
      <c r="AN3763" s="119">
        <f t="shared" si="12"/>
        <v>0</v>
      </c>
      <c r="AO3763" s="118">
        <f t="shared" si="13"/>
        <v>327598.26</v>
      </c>
      <c r="AP3763" s="121">
        <f t="shared" si="14"/>
        <v>0</v>
      </c>
      <c r="AQ3763" s="122"/>
      <c r="AR3763" s="119"/>
    </row>
    <row r="3764" ht="22.5" customHeight="1">
      <c r="A3764" s="89">
        <v>46233.0</v>
      </c>
      <c r="B3764" s="90">
        <v>0.5263888888888889</v>
      </c>
      <c r="C3764" s="91" t="s">
        <v>1341</v>
      </c>
      <c r="D3764" s="129" t="str">
        <f t="array" ref="D3764">XLOOKUP(C3764,'DS ST'!A:A,'DS ST'!B:B)</f>
        <v>LVH</v>
      </c>
      <c r="E3764" s="94" t="str">
        <f t="array" ref="E3764">XLOOKUP($F3764,'GIÁ'!$A:$A,'GIÁ'!$E:$E)</f>
        <v>ĐÔNG</v>
      </c>
      <c r="F3764" s="94">
        <v>8.93621960004E12</v>
      </c>
      <c r="G3764" s="95" t="s">
        <v>2686</v>
      </c>
      <c r="H3764" s="95" t="s">
        <v>224</v>
      </c>
      <c r="I3764" s="96">
        <v>2.0</v>
      </c>
      <c r="J3764" s="96">
        <v>0.0</v>
      </c>
      <c r="K3764" s="98">
        <f t="shared" si="4"/>
        <v>2</v>
      </c>
      <c r="L3764" s="99" t="s">
        <v>7123</v>
      </c>
      <c r="M3764" s="100" t="s">
        <v>7124</v>
      </c>
      <c r="N3764" s="101" t="str">
        <f t="shared" si="139"/>
        <v>PT1590216-T0018936219600040</v>
      </c>
      <c r="O3764" s="128"/>
      <c r="P3764" s="100"/>
      <c r="Q3764" s="103">
        <f t="shared" si="166"/>
        <v>2</v>
      </c>
      <c r="R3764" s="161"/>
      <c r="S3764" s="105"/>
      <c r="T3764" s="106"/>
      <c r="U3764" s="107" t="s">
        <v>6605</v>
      </c>
      <c r="V3764" s="108" t="s">
        <v>756</v>
      </c>
      <c r="W3764" s="109" t="s">
        <v>1908</v>
      </c>
      <c r="X3764" s="110" t="str">
        <f t="shared" si="176"/>
        <v/>
      </c>
      <c r="Y3764" s="110" t="str">
        <f t="shared" si="183"/>
        <v/>
      </c>
      <c r="Z3764" s="109" t="s">
        <v>797</v>
      </c>
      <c r="AA3764" s="109" t="s">
        <v>802</v>
      </c>
      <c r="AB3764" s="106"/>
      <c r="AC3764" s="158"/>
      <c r="AD3764" s="160"/>
      <c r="AE3764" s="127"/>
      <c r="AF3764" s="113"/>
      <c r="AG3764" s="165" t="str">
        <f t="array" ref="AG3764">XLOOKUP(F3764,'CLV2'!A:A,'CLV2'!E:E)</f>
        <v>2.FROZEN FOODS</v>
      </c>
      <c r="AH3764" s="115" t="str">
        <f t="array" ref="AH3764">XLOOKUP(F3764,'CLV2'!A:A,'CLV2'!F:F)</f>
        <v>3.HOTPOT AND FRIED</v>
      </c>
      <c r="AI3764" s="115" t="str">
        <f t="shared" si="8"/>
        <v>Pack</v>
      </c>
      <c r="AJ3764" s="116">
        <f t="shared" si="9"/>
        <v>1</v>
      </c>
      <c r="AK3764" s="117" t="str">
        <f t="array" ref="AK3764">XLOOKUP(F3764,'GIÁ'!A:A,'GIÁ'!D:D)</f>
        <v>13306.66</v>
      </c>
      <c r="AL3764" s="118">
        <f t="shared" si="10"/>
        <v>26613.32</v>
      </c>
      <c r="AM3764" s="118">
        <f t="shared" si="11"/>
        <v>0</v>
      </c>
      <c r="AN3764" s="119">
        <f t="shared" si="12"/>
        <v>0</v>
      </c>
      <c r="AO3764" s="118">
        <f t="shared" si="13"/>
        <v>26613.32</v>
      </c>
      <c r="AP3764" s="121">
        <f t="shared" si="14"/>
        <v>0</v>
      </c>
      <c r="AQ3764" s="122"/>
      <c r="AR3764" s="119"/>
    </row>
    <row r="3765" ht="22.5" customHeight="1">
      <c r="A3765" s="89">
        <v>46233.0</v>
      </c>
      <c r="B3765" s="90">
        <v>0.5263888888888889</v>
      </c>
      <c r="C3765" s="91" t="s">
        <v>1341</v>
      </c>
      <c r="D3765" s="129" t="str">
        <f t="array" ref="D3765">XLOOKUP(C3765,'DS ST'!A:A,'DS ST'!B:B)</f>
        <v>LVH</v>
      </c>
      <c r="E3765" s="94" t="str">
        <f t="array" ref="E3765">XLOOKUP($F3765,'GIÁ'!$A:$A,'GIÁ'!$E:$E)</f>
        <v>ĐÔNG</v>
      </c>
      <c r="F3765" s="94">
        <v>8.934717472008E12</v>
      </c>
      <c r="G3765" s="95" t="s">
        <v>1769</v>
      </c>
      <c r="H3765" s="95" t="s">
        <v>224</v>
      </c>
      <c r="I3765" s="96">
        <v>6.0</v>
      </c>
      <c r="J3765" s="96">
        <v>0.0</v>
      </c>
      <c r="K3765" s="98">
        <f t="shared" si="4"/>
        <v>6</v>
      </c>
      <c r="L3765" s="99" t="s">
        <v>7123</v>
      </c>
      <c r="M3765" s="100" t="s">
        <v>7124</v>
      </c>
      <c r="N3765" s="101" t="str">
        <f t="shared" si="139"/>
        <v>PT1590216-T0018934717472008</v>
      </c>
      <c r="O3765" s="128"/>
      <c r="P3765" s="100"/>
      <c r="Q3765" s="103">
        <f t="shared" si="166"/>
        <v>6</v>
      </c>
      <c r="R3765" s="161"/>
      <c r="S3765" s="105"/>
      <c r="T3765" s="106"/>
      <c r="U3765" s="107" t="s">
        <v>6597</v>
      </c>
      <c r="V3765" s="108" t="s">
        <v>756</v>
      </c>
      <c r="W3765" s="109" t="s">
        <v>1908</v>
      </c>
      <c r="X3765" s="110" t="str">
        <f t="shared" si="176"/>
        <v/>
      </c>
      <c r="Y3765" s="110" t="str">
        <f t="shared" si="183"/>
        <v/>
      </c>
      <c r="Z3765" s="109" t="s">
        <v>797</v>
      </c>
      <c r="AA3765" s="109" t="s">
        <v>802</v>
      </c>
      <c r="AB3765" s="106"/>
      <c r="AC3765" s="158"/>
      <c r="AD3765" s="160"/>
      <c r="AE3765" s="127"/>
      <c r="AF3765" s="113"/>
      <c r="AG3765" s="165" t="str">
        <f t="array" ref="AG3765">XLOOKUP(F3765,'CLV2'!A:A,'CLV2'!E:E)</f>
        <v>2.FROZEN FOODS</v>
      </c>
      <c r="AH3765" s="115" t="str">
        <f t="array" ref="AH3765">XLOOKUP(F3765,'CLV2'!A:A,'CLV2'!F:F)</f>
        <v>3.HOTPOT AND FRIED</v>
      </c>
      <c r="AI3765" s="115" t="str">
        <f t="shared" si="8"/>
        <v>Pack</v>
      </c>
      <c r="AJ3765" s="116">
        <f t="shared" si="9"/>
        <v>1</v>
      </c>
      <c r="AK3765" s="117" t="str">
        <f t="array" ref="AK3765">XLOOKUP(F3765,'GIÁ'!A:A,'GIÁ'!D:D)</f>
        <v>35456.20</v>
      </c>
      <c r="AL3765" s="118">
        <f t="shared" si="10"/>
        <v>212737.2</v>
      </c>
      <c r="AM3765" s="118">
        <f t="shared" si="11"/>
        <v>0</v>
      </c>
      <c r="AN3765" s="119">
        <f t="shared" si="12"/>
        <v>0</v>
      </c>
      <c r="AO3765" s="118">
        <f t="shared" si="13"/>
        <v>212737.2</v>
      </c>
      <c r="AP3765" s="121">
        <f t="shared" si="14"/>
        <v>0</v>
      </c>
      <c r="AQ3765" s="122"/>
      <c r="AR3765" s="119"/>
    </row>
    <row r="3766" ht="22.5" customHeight="1">
      <c r="A3766" s="89">
        <v>46233.0</v>
      </c>
      <c r="B3766" s="90">
        <v>0.5263888888888889</v>
      </c>
      <c r="C3766" s="91" t="s">
        <v>1341</v>
      </c>
      <c r="D3766" s="129" t="str">
        <f t="array" ref="D3766">XLOOKUP(C3766,'DS ST'!A:A,'DS ST'!B:B)</f>
        <v>LVH</v>
      </c>
      <c r="E3766" s="94" t="str">
        <f t="array" ref="E3766">XLOOKUP($F3766,'GIÁ'!$A:$A,'GIÁ'!$E:$E)</f>
        <v>ĐÔNG</v>
      </c>
      <c r="F3766" s="94">
        <v>8.93607627967E12</v>
      </c>
      <c r="G3766" s="95" t="s">
        <v>2317</v>
      </c>
      <c r="H3766" s="95" t="s">
        <v>224</v>
      </c>
      <c r="I3766" s="96">
        <v>4.0</v>
      </c>
      <c r="J3766" s="96">
        <v>0.0</v>
      </c>
      <c r="K3766" s="98">
        <f t="shared" si="4"/>
        <v>4</v>
      </c>
      <c r="L3766" s="99" t="s">
        <v>7123</v>
      </c>
      <c r="M3766" s="100" t="s">
        <v>7124</v>
      </c>
      <c r="N3766" s="101" t="str">
        <f t="shared" si="139"/>
        <v>PT1590216-T0018936076279670</v>
      </c>
      <c r="O3766" s="128"/>
      <c r="P3766" s="100"/>
      <c r="Q3766" s="103">
        <f t="shared" si="166"/>
        <v>4</v>
      </c>
      <c r="R3766" s="161"/>
      <c r="S3766" s="105"/>
      <c r="T3766" s="106"/>
      <c r="U3766" s="107" t="s">
        <v>6530</v>
      </c>
      <c r="V3766" s="108" t="s">
        <v>756</v>
      </c>
      <c r="W3766" s="109" t="s">
        <v>1908</v>
      </c>
      <c r="X3766" s="110" t="str">
        <f t="shared" si="176"/>
        <v/>
      </c>
      <c r="Y3766" s="110" t="str">
        <f t="shared" si="183"/>
        <v/>
      </c>
      <c r="Z3766" s="109" t="s">
        <v>797</v>
      </c>
      <c r="AA3766" s="109" t="s">
        <v>802</v>
      </c>
      <c r="AB3766" s="106"/>
      <c r="AC3766" s="158"/>
      <c r="AD3766" s="160"/>
      <c r="AE3766" s="127"/>
      <c r="AF3766" s="113"/>
      <c r="AG3766" s="165" t="str">
        <f t="array" ref="AG3766">XLOOKUP(F3766,'CLV2'!A:A,'CLV2'!E:E)</f>
        <v>2.FROZEN FOODS</v>
      </c>
      <c r="AH3766" s="115" t="str">
        <f t="array" ref="AH3766">XLOOKUP(F3766,'CLV2'!A:A,'CLV2'!F:F)</f>
        <v>3.PASTRY AND DESSERTS</v>
      </c>
      <c r="AI3766" s="115" t="str">
        <f t="shared" si="8"/>
        <v>Pack</v>
      </c>
      <c r="AJ3766" s="116">
        <f t="shared" si="9"/>
        <v>1</v>
      </c>
      <c r="AK3766" s="117" t="str">
        <f t="array" ref="AK3766">XLOOKUP(F3766,'GIÁ'!A:A,'GIÁ'!D:D)</f>
        <v>26872.96</v>
      </c>
      <c r="AL3766" s="118">
        <f t="shared" si="10"/>
        <v>107491.84</v>
      </c>
      <c r="AM3766" s="118">
        <f t="shared" si="11"/>
        <v>0</v>
      </c>
      <c r="AN3766" s="119">
        <f t="shared" si="12"/>
        <v>0</v>
      </c>
      <c r="AO3766" s="118">
        <f t="shared" si="13"/>
        <v>107491.84</v>
      </c>
      <c r="AP3766" s="121">
        <f t="shared" si="14"/>
        <v>0</v>
      </c>
      <c r="AQ3766" s="122"/>
      <c r="AR3766" s="119"/>
    </row>
    <row r="3767" ht="22.5" customHeight="1">
      <c r="A3767" s="89">
        <v>46233.0</v>
      </c>
      <c r="B3767" s="90">
        <v>0.5263888888888889</v>
      </c>
      <c r="C3767" s="91" t="s">
        <v>1341</v>
      </c>
      <c r="D3767" s="129" t="str">
        <f t="array" ref="D3767">XLOOKUP(C3767,'DS ST'!A:A,'DS ST'!B:B)</f>
        <v>LVH</v>
      </c>
      <c r="E3767" s="94" t="str">
        <f t="array" ref="E3767">XLOOKUP($F3767,'GIÁ'!$A:$A,'GIÁ'!$E:$E)</f>
        <v>ĐÔNG</v>
      </c>
      <c r="F3767" s="94">
        <v>8.935319710499E12</v>
      </c>
      <c r="G3767" s="95" t="s">
        <v>2056</v>
      </c>
      <c r="H3767" s="95" t="s">
        <v>224</v>
      </c>
      <c r="I3767" s="96">
        <v>4.0</v>
      </c>
      <c r="J3767" s="96">
        <v>0.0</v>
      </c>
      <c r="K3767" s="98">
        <f t="shared" si="4"/>
        <v>4</v>
      </c>
      <c r="L3767" s="99" t="s">
        <v>7123</v>
      </c>
      <c r="M3767" s="100" t="s">
        <v>7124</v>
      </c>
      <c r="N3767" s="101" t="str">
        <f t="shared" si="139"/>
        <v>PT1590216-T0018935319710499</v>
      </c>
      <c r="O3767" s="128"/>
      <c r="P3767" s="100"/>
      <c r="Q3767" s="103">
        <f t="shared" si="166"/>
        <v>4</v>
      </c>
      <c r="R3767" s="161"/>
      <c r="S3767" s="105"/>
      <c r="T3767" s="106"/>
      <c r="U3767" s="107" t="s">
        <v>6531</v>
      </c>
      <c r="V3767" s="108" t="s">
        <v>756</v>
      </c>
      <c r="W3767" s="109" t="s">
        <v>1908</v>
      </c>
      <c r="X3767" s="110" t="str">
        <f t="shared" si="176"/>
        <v/>
      </c>
      <c r="Y3767" s="110" t="str">
        <f t="shared" si="183"/>
        <v/>
      </c>
      <c r="Z3767" s="109" t="s">
        <v>797</v>
      </c>
      <c r="AA3767" s="109" t="s">
        <v>802</v>
      </c>
      <c r="AB3767" s="106"/>
      <c r="AC3767" s="158"/>
      <c r="AD3767" s="160"/>
      <c r="AE3767" s="127"/>
      <c r="AF3767" s="113"/>
      <c r="AG3767" s="165" t="str">
        <f t="array" ref="AG3767">XLOOKUP(F3767,'CLV2'!A:A,'CLV2'!E:E)</f>
        <v>2.FROZEN FOODS</v>
      </c>
      <c r="AH3767" s="115" t="str">
        <f t="array" ref="AH3767">XLOOKUP(F3767,'CLV2'!A:A,'CLV2'!F:F)</f>
        <v>3.HOTPOT AND FRIED</v>
      </c>
      <c r="AI3767" s="115" t="str">
        <f t="shared" si="8"/>
        <v>Pack</v>
      </c>
      <c r="AJ3767" s="116">
        <f t="shared" si="9"/>
        <v>1</v>
      </c>
      <c r="AK3767" s="117" t="str">
        <f t="array" ref="AK3767">XLOOKUP(F3767,'GIÁ'!A:A,'GIÁ'!D:D)</f>
        <v>39627.31</v>
      </c>
      <c r="AL3767" s="118">
        <f t="shared" si="10"/>
        <v>158509.24</v>
      </c>
      <c r="AM3767" s="118">
        <f t="shared" si="11"/>
        <v>0</v>
      </c>
      <c r="AN3767" s="119">
        <f t="shared" si="12"/>
        <v>0</v>
      </c>
      <c r="AO3767" s="118">
        <f t="shared" si="13"/>
        <v>158509.24</v>
      </c>
      <c r="AP3767" s="121">
        <f t="shared" si="14"/>
        <v>0</v>
      </c>
      <c r="AQ3767" s="122"/>
      <c r="AR3767" s="119"/>
    </row>
    <row r="3768" ht="22.5" customHeight="1">
      <c r="A3768" s="89">
        <v>46233.0</v>
      </c>
      <c r="B3768" s="90">
        <v>0.5263888888888889</v>
      </c>
      <c r="C3768" s="91" t="s">
        <v>1341</v>
      </c>
      <c r="D3768" s="129" t="str">
        <f t="array" ref="D3768">XLOOKUP(C3768,'DS ST'!A:A,'DS ST'!B:B)</f>
        <v>LVH</v>
      </c>
      <c r="E3768" s="94" t="str">
        <f t="array" ref="E3768">XLOOKUP($F3768,'GIÁ'!$A:$A,'GIÁ'!$E:$E)</f>
        <v>ĐÔNG</v>
      </c>
      <c r="F3768" s="94">
        <v>8.936077112983E12</v>
      </c>
      <c r="G3768" s="95" t="s">
        <v>2345</v>
      </c>
      <c r="H3768" s="95" t="s">
        <v>224</v>
      </c>
      <c r="I3768" s="96">
        <v>4.0</v>
      </c>
      <c r="J3768" s="96">
        <v>0.0</v>
      </c>
      <c r="K3768" s="98">
        <f t="shared" si="4"/>
        <v>4</v>
      </c>
      <c r="L3768" s="99" t="s">
        <v>7123</v>
      </c>
      <c r="M3768" s="100" t="s">
        <v>7124</v>
      </c>
      <c r="N3768" s="101" t="str">
        <f t="shared" si="139"/>
        <v>PT1590216-T0018936077112983</v>
      </c>
      <c r="O3768" s="128"/>
      <c r="P3768" s="100"/>
      <c r="Q3768" s="103">
        <f t="shared" si="166"/>
        <v>4</v>
      </c>
      <c r="R3768" s="161"/>
      <c r="S3768" s="105"/>
      <c r="T3768" s="106"/>
      <c r="U3768" s="107" t="s">
        <v>6526</v>
      </c>
      <c r="V3768" s="108" t="s">
        <v>756</v>
      </c>
      <c r="W3768" s="109" t="s">
        <v>1908</v>
      </c>
      <c r="X3768" s="110" t="str">
        <f t="shared" si="176"/>
        <v/>
      </c>
      <c r="Y3768" s="110" t="str">
        <f t="shared" si="183"/>
        <v/>
      </c>
      <c r="Z3768" s="109" t="s">
        <v>797</v>
      </c>
      <c r="AA3768" s="109" t="s">
        <v>802</v>
      </c>
      <c r="AB3768" s="106"/>
      <c r="AC3768" s="158"/>
      <c r="AD3768" s="160"/>
      <c r="AE3768" s="127"/>
      <c r="AF3768" s="113"/>
      <c r="AG3768" s="165" t="str">
        <f t="array" ref="AG3768">XLOOKUP(F3768,'CLV2'!A:A,'CLV2'!E:E)</f>
        <v>2.FROZEN FOODS</v>
      </c>
      <c r="AH3768" s="115" t="str">
        <f t="array" ref="AH3768">XLOOKUP(F3768,'CLV2'!A:A,'CLV2'!F:F)</f>
        <v>3.DUMPLINGS</v>
      </c>
      <c r="AI3768" s="115" t="str">
        <f t="shared" si="8"/>
        <v>Pack</v>
      </c>
      <c r="AJ3768" s="116">
        <f t="shared" si="9"/>
        <v>1</v>
      </c>
      <c r="AK3768" s="117" t="str">
        <f t="array" ref="AK3768">XLOOKUP(F3768,'GIÁ'!A:A,'GIÁ'!D:D)</f>
        <v>30147.74</v>
      </c>
      <c r="AL3768" s="118">
        <f t="shared" si="10"/>
        <v>120590.96</v>
      </c>
      <c r="AM3768" s="118">
        <f t="shared" si="11"/>
        <v>0</v>
      </c>
      <c r="AN3768" s="119">
        <f t="shared" si="12"/>
        <v>0</v>
      </c>
      <c r="AO3768" s="118">
        <f t="shared" si="13"/>
        <v>120590.96</v>
      </c>
      <c r="AP3768" s="121">
        <f t="shared" si="14"/>
        <v>0</v>
      </c>
      <c r="AQ3768" s="122"/>
      <c r="AR3768" s="119"/>
    </row>
    <row r="3769" ht="22.5" customHeight="1">
      <c r="A3769" s="89">
        <v>46233.0</v>
      </c>
      <c r="B3769" s="90">
        <v>0.5263888888888889</v>
      </c>
      <c r="C3769" s="91" t="s">
        <v>1341</v>
      </c>
      <c r="D3769" s="129" t="str">
        <f t="array" ref="D3769">XLOOKUP(C3769,'DS ST'!A:A,'DS ST'!B:B)</f>
        <v>LVH</v>
      </c>
      <c r="E3769" s="94" t="str">
        <f t="array" ref="E3769">XLOOKUP($F3769,'GIÁ'!$A:$A,'GIÁ'!$E:$E)</f>
        <v>ĐÔNG</v>
      </c>
      <c r="F3769" s="94">
        <v>8.936239090036E12</v>
      </c>
      <c r="G3769" s="95" t="s">
        <v>2713</v>
      </c>
      <c r="H3769" s="95" t="s">
        <v>75</v>
      </c>
      <c r="I3769" s="96">
        <v>6.0</v>
      </c>
      <c r="J3769" s="96">
        <v>0.0</v>
      </c>
      <c r="K3769" s="98">
        <f t="shared" si="4"/>
        <v>6</v>
      </c>
      <c r="L3769" s="99" t="s">
        <v>7123</v>
      </c>
      <c r="M3769" s="100" t="s">
        <v>7124</v>
      </c>
      <c r="N3769" s="101" t="str">
        <f t="shared" si="139"/>
        <v>PT1590216-T0018936239090036</v>
      </c>
      <c r="O3769" s="128"/>
      <c r="P3769" s="100"/>
      <c r="Q3769" s="103">
        <f t="shared" si="166"/>
        <v>6</v>
      </c>
      <c r="R3769" s="161"/>
      <c r="S3769" s="105"/>
      <c r="T3769" s="106"/>
      <c r="U3769" s="107" t="s">
        <v>6539</v>
      </c>
      <c r="V3769" s="108" t="s">
        <v>756</v>
      </c>
      <c r="W3769" s="109" t="s">
        <v>1908</v>
      </c>
      <c r="X3769" s="110" t="str">
        <f t="shared" si="176"/>
        <v/>
      </c>
      <c r="Y3769" s="110" t="str">
        <f t="shared" si="183"/>
        <v/>
      </c>
      <c r="Z3769" s="109" t="s">
        <v>797</v>
      </c>
      <c r="AA3769" s="109" t="s">
        <v>802</v>
      </c>
      <c r="AB3769" s="106"/>
      <c r="AC3769" s="158"/>
      <c r="AD3769" s="160"/>
      <c r="AE3769" s="127"/>
      <c r="AF3769" s="113"/>
      <c r="AG3769" s="165" t="str">
        <f t="array" ref="AG3769">XLOOKUP(F3769,'CLV2'!A:A,'CLV2'!E:E)</f>
        <v>2.MEAT</v>
      </c>
      <c r="AH3769" s="115" t="str">
        <f t="array" ref="AH3769">XLOOKUP(F3769,'CLV2'!A:A,'CLV2'!F:F)</f>
        <v>3.FROZEN MEAT</v>
      </c>
      <c r="AI3769" s="115" t="str">
        <f t="shared" si="8"/>
        <v>Pack</v>
      </c>
      <c r="AJ3769" s="116">
        <f t="shared" si="9"/>
        <v>1</v>
      </c>
      <c r="AK3769" s="117" t="str">
        <f t="array" ref="AK3769">XLOOKUP(F3769,'GIÁ'!A:A,'GIÁ'!D:D)</f>
        <v>47814.16</v>
      </c>
      <c r="AL3769" s="118">
        <f t="shared" si="10"/>
        <v>286884.96</v>
      </c>
      <c r="AM3769" s="118">
        <f t="shared" si="11"/>
        <v>0</v>
      </c>
      <c r="AN3769" s="119">
        <f t="shared" si="12"/>
        <v>0</v>
      </c>
      <c r="AO3769" s="118">
        <f t="shared" si="13"/>
        <v>286884.96</v>
      </c>
      <c r="AP3769" s="121">
        <f t="shared" si="14"/>
        <v>0</v>
      </c>
      <c r="AQ3769" s="122"/>
      <c r="AR3769" s="119"/>
    </row>
    <row r="3770" ht="22.5" customHeight="1">
      <c r="A3770" s="89">
        <v>46233.0</v>
      </c>
      <c r="B3770" s="90">
        <v>0.5263888888888889</v>
      </c>
      <c r="C3770" s="91" t="s">
        <v>1341</v>
      </c>
      <c r="D3770" s="129" t="str">
        <f t="array" ref="D3770">XLOOKUP(C3770,'DS ST'!A:A,'DS ST'!B:B)</f>
        <v>LVH</v>
      </c>
      <c r="E3770" s="94" t="str">
        <f t="array" ref="E3770">XLOOKUP($F3770,'GIÁ'!$A:$A,'GIÁ'!$E:$E)</f>
        <v>ĐÔNG</v>
      </c>
      <c r="F3770" s="94">
        <v>8.936190860464E12</v>
      </c>
      <c r="G3770" s="95" t="s">
        <v>2608</v>
      </c>
      <c r="H3770" s="95" t="s">
        <v>93</v>
      </c>
      <c r="I3770" s="96">
        <v>2.0</v>
      </c>
      <c r="J3770" s="96">
        <v>0.0</v>
      </c>
      <c r="K3770" s="98">
        <f t="shared" si="4"/>
        <v>2</v>
      </c>
      <c r="L3770" s="99" t="s">
        <v>7123</v>
      </c>
      <c r="M3770" s="100" t="s">
        <v>7124</v>
      </c>
      <c r="N3770" s="101" t="str">
        <f t="shared" si="139"/>
        <v>PT1590216-T0018936190860464</v>
      </c>
      <c r="O3770" s="128"/>
      <c r="P3770" s="100"/>
      <c r="Q3770" s="103">
        <f t="shared" si="166"/>
        <v>2</v>
      </c>
      <c r="R3770" s="161"/>
      <c r="S3770" s="105"/>
      <c r="T3770" s="106"/>
      <c r="U3770" s="107" t="s">
        <v>6543</v>
      </c>
      <c r="V3770" s="108" t="s">
        <v>756</v>
      </c>
      <c r="W3770" s="109" t="s">
        <v>1908</v>
      </c>
      <c r="X3770" s="110" t="str">
        <f t="shared" si="176"/>
        <v/>
      </c>
      <c r="Y3770" s="110" t="str">
        <f t="shared" si="183"/>
        <v/>
      </c>
      <c r="Z3770" s="109" t="s">
        <v>797</v>
      </c>
      <c r="AA3770" s="109" t="s">
        <v>802</v>
      </c>
      <c r="AB3770" s="106"/>
      <c r="AC3770" s="158"/>
      <c r="AD3770" s="160"/>
      <c r="AE3770" s="127"/>
      <c r="AF3770" s="113"/>
      <c r="AG3770" s="165" t="str">
        <f t="array" ref="AG3770">XLOOKUP(F3770,'CLV2'!A:A,'CLV2'!E:E)</f>
        <v>2.MEAT</v>
      </c>
      <c r="AH3770" s="115" t="str">
        <f t="array" ref="AH3770">XLOOKUP(F3770,'CLV2'!A:A,'CLV2'!F:F)</f>
        <v>3.FROZEN MEAT</v>
      </c>
      <c r="AI3770" s="115" t="str">
        <f t="shared" si="8"/>
        <v>Pack</v>
      </c>
      <c r="AJ3770" s="116">
        <f t="shared" si="9"/>
        <v>1</v>
      </c>
      <c r="AK3770" s="117" t="str">
        <f t="array" ref="AK3770">XLOOKUP(F3770,'GIÁ'!A:A,'GIÁ'!D:D)</f>
        <v>43621.31</v>
      </c>
      <c r="AL3770" s="118">
        <f t="shared" si="10"/>
        <v>87242.62</v>
      </c>
      <c r="AM3770" s="118">
        <f t="shared" si="11"/>
        <v>0</v>
      </c>
      <c r="AN3770" s="119">
        <f t="shared" si="12"/>
        <v>0</v>
      </c>
      <c r="AO3770" s="118">
        <f t="shared" si="13"/>
        <v>87242.62</v>
      </c>
      <c r="AP3770" s="121">
        <f t="shared" si="14"/>
        <v>0</v>
      </c>
      <c r="AQ3770" s="122"/>
      <c r="AR3770" s="119"/>
    </row>
    <row r="3771" ht="22.5" customHeight="1">
      <c r="A3771" s="89">
        <v>46233.0</v>
      </c>
      <c r="B3771" s="90">
        <v>0.5263888888888889</v>
      </c>
      <c r="C3771" s="91" t="s">
        <v>1341</v>
      </c>
      <c r="D3771" s="129" t="str">
        <f t="array" ref="D3771">XLOOKUP(C3771,'DS ST'!A:A,'DS ST'!B:B)</f>
        <v>LVH</v>
      </c>
      <c r="E3771" s="94" t="str">
        <f t="array" ref="E3771">XLOOKUP($F3771,'GIÁ'!$A:$A,'GIÁ'!$E:$E)</f>
        <v>ĐÔNG</v>
      </c>
      <c r="F3771" s="94">
        <v>8.938559140026E12</v>
      </c>
      <c r="G3771" s="95" t="s">
        <v>3177</v>
      </c>
      <c r="H3771" s="95" t="s">
        <v>57</v>
      </c>
      <c r="I3771" s="96">
        <v>4.0</v>
      </c>
      <c r="J3771" s="96">
        <v>0.0</v>
      </c>
      <c r="K3771" s="98">
        <f t="shared" si="4"/>
        <v>4</v>
      </c>
      <c r="L3771" s="99" t="s">
        <v>7123</v>
      </c>
      <c r="M3771" s="100" t="s">
        <v>7124</v>
      </c>
      <c r="N3771" s="101" t="str">
        <f t="shared" si="139"/>
        <v>PT1590216-T0018938559140026</v>
      </c>
      <c r="O3771" s="128"/>
      <c r="P3771" s="100"/>
      <c r="Q3771" s="103">
        <f t="shared" si="166"/>
        <v>4</v>
      </c>
      <c r="R3771" s="161"/>
      <c r="S3771" s="105"/>
      <c r="T3771" s="106"/>
      <c r="U3771" s="107" t="s">
        <v>6544</v>
      </c>
      <c r="V3771" s="108" t="s">
        <v>756</v>
      </c>
      <c r="W3771" s="109" t="s">
        <v>1908</v>
      </c>
      <c r="X3771" s="110" t="str">
        <f t="shared" si="176"/>
        <v/>
      </c>
      <c r="Y3771" s="110" t="str">
        <f t="shared" si="183"/>
        <v/>
      </c>
      <c r="Z3771" s="109" t="s">
        <v>797</v>
      </c>
      <c r="AA3771" s="109" t="s">
        <v>802</v>
      </c>
      <c r="AB3771" s="106"/>
      <c r="AC3771" s="158"/>
      <c r="AD3771" s="160"/>
      <c r="AE3771" s="127"/>
      <c r="AF3771" s="113"/>
      <c r="AG3771" s="165" t="str">
        <f t="array" ref="AG3771">XLOOKUP(F3771,'CLV2'!A:A,'CLV2'!E:E)</f>
        <v>2.MEAT</v>
      </c>
      <c r="AH3771" s="115" t="str">
        <f t="array" ref="AH3771">XLOOKUP(F3771,'CLV2'!A:A,'CLV2'!F:F)</f>
        <v>3.FROZEN MEAT</v>
      </c>
      <c r="AI3771" s="115" t="str">
        <f t="shared" si="8"/>
        <v>Pack</v>
      </c>
      <c r="AJ3771" s="116">
        <f t="shared" si="9"/>
        <v>1</v>
      </c>
      <c r="AK3771" s="117" t="str">
        <f t="array" ref="AK3771">XLOOKUP(F3771,'GIÁ'!A:A,'GIÁ'!D:D)</f>
        <v>122581.24</v>
      </c>
      <c r="AL3771" s="118">
        <f t="shared" si="10"/>
        <v>490324.96</v>
      </c>
      <c r="AM3771" s="118">
        <f t="shared" si="11"/>
        <v>0</v>
      </c>
      <c r="AN3771" s="119">
        <f t="shared" si="12"/>
        <v>0</v>
      </c>
      <c r="AO3771" s="118">
        <f t="shared" si="13"/>
        <v>490324.96</v>
      </c>
      <c r="AP3771" s="121">
        <f t="shared" si="14"/>
        <v>0</v>
      </c>
      <c r="AQ3771" s="122"/>
      <c r="AR3771" s="119"/>
    </row>
    <row r="3772" ht="22.5" customHeight="1">
      <c r="A3772" s="89">
        <v>46233.0</v>
      </c>
      <c r="B3772" s="90">
        <v>0.95</v>
      </c>
      <c r="C3772" s="91" t="s">
        <v>1341</v>
      </c>
      <c r="D3772" s="129" t="str">
        <f t="array" ref="D3772">XLOOKUP(C3772,'DS ST'!A:A,'DS ST'!B:B)</f>
        <v>LVH</v>
      </c>
      <c r="E3772" s="94" t="str">
        <f t="array" ref="E3772">XLOOKUP($F3772,'GIÁ'!$A:$A,'GIÁ'!$E:$E)</f>
        <v>MÁT</v>
      </c>
      <c r="F3772" s="94">
        <v>8.934673605823E12</v>
      </c>
      <c r="G3772" s="95" t="s">
        <v>1689</v>
      </c>
      <c r="H3772" s="95" t="s">
        <v>57</v>
      </c>
      <c r="I3772" s="96">
        <v>51.0</v>
      </c>
      <c r="J3772" s="96">
        <v>48.0</v>
      </c>
      <c r="K3772" s="98">
        <f t="shared" si="4"/>
        <v>3</v>
      </c>
      <c r="L3772" s="99" t="s">
        <v>7125</v>
      </c>
      <c r="M3772" s="100" t="s">
        <v>7126</v>
      </c>
      <c r="N3772" s="101" t="str">
        <f t="shared" si="139"/>
        <v>TRBLVH5128934673605823</v>
      </c>
      <c r="O3772" s="128"/>
      <c r="P3772" s="100"/>
      <c r="Q3772" s="103">
        <f t="shared" si="166"/>
        <v>3</v>
      </c>
      <c r="R3772" s="161"/>
      <c r="S3772" s="105"/>
      <c r="T3772" s="106"/>
      <c r="U3772" s="107"/>
      <c r="V3772" s="108" t="s">
        <v>756</v>
      </c>
      <c r="W3772" s="109" t="s">
        <v>1312</v>
      </c>
      <c r="X3772" s="110" t="str">
        <f t="shared" si="176"/>
        <v/>
      </c>
      <c r="Y3772" s="110" t="str">
        <f t="shared" si="183"/>
        <v/>
      </c>
      <c r="Z3772" s="139" t="str">
        <f t="shared" ref="Z3772:Z3778" si="190">IF(N(Q3772)&lt;=0,"",IF(ISNUMBER(SEARCH("Thiếu kiện",V3772)),"Kho đông mát",IF(AND(N(Q3772)&gt;0,N(P3772)&gt;0,OR(ISNUMBER(SEARCH("Hình KDB",U3772)),ISNUMBER(SEARCH("Hình tele",U3772)),ISNUMBER(SEARCH("sai code",U3772)),ISNUMBER(SEARCH("ST nhận",U3772)))),"Kho đông mát",IF(AND(W3772="DC giao thiếu",OR(ISNUMBER(SEARCH("Hình KDB",U3772)),ISNUMBER(SEARCH("Hình tele",U3772)),ISNUMBER(SEARCH("sai code",U3772)))),"Kho đông mát",IF(W3772="DC giao thiếu","Chưa xác định",IF(AND(W3772="DC pick sai",OR(ISNUMBER(SEARCH("Hình KDB",U3772)),ISNUMBER(SEARCH("Hình tele",U3772)),ISNUMBER(SEARCH("sai code",U3772)),ISNUMBER(SEARCH("ST nhận",U3772)))),"Kho đông mát",IF(W3772="DC pick sai","Chưa xác định",IF(AND(W3772="Hao hụt",N(O3772)&gt;0,OR(ISNUMBER(SEARCH("Hình KDB",U3772)),ISNUMBER(SEARCH("Hình tele",U3772)),ISNUMBER(SEARCH("sai code",U3772)),ISNUMBER(SEARCH("ST nhận",U3772)))),"Kho đông mát",IF(W3772="Hao hụt","Chưa xác định",IF(OR(W3772="VT giao sai điểm",W3772="Không đạt nhiệt độ",W3772="TX giao thiếu kiện",W3772="Hàng không đạt CL"),"Kho đông mát",IF(W3772="Chưa xác định","Chưa xác định",IF(N(P3772)&gt;0,"Chưa xác định",""))))))))))))</f>
        <v>Chưa xác định</v>
      </c>
      <c r="AA3772" s="109" t="s">
        <v>5260</v>
      </c>
      <c r="AB3772" s="106"/>
      <c r="AC3772" s="158"/>
      <c r="AD3772" s="160"/>
      <c r="AE3772" s="127"/>
      <c r="AF3772" s="113"/>
      <c r="AG3772" s="165" t="str">
        <f t="array" ref="AG3772">XLOOKUP(F3772,'CLV2'!A:A,'CLV2'!E:E)</f>
        <v>2.DAIRY</v>
      </c>
      <c r="AH3772" s="115" t="str">
        <f t="array" ref="AH3772">XLOOKUP(F3772,'CLV2'!A:A,'CLV2'!F:F)</f>
        <v>3.YOGURT</v>
      </c>
      <c r="AI3772" s="115" t="str">
        <f t="shared" si="8"/>
        <v>Pack</v>
      </c>
      <c r="AJ3772" s="116">
        <f t="shared" si="9"/>
        <v>0.05882352941</v>
      </c>
      <c r="AK3772" s="117" t="str">
        <f t="array" ref="AK3772">XLOOKUP(F3772,'GIÁ'!A:A,'GIÁ'!D:D)</f>
        <v>5402.30</v>
      </c>
      <c r="AL3772" s="118">
        <f t="shared" si="10"/>
        <v>16206.9</v>
      </c>
      <c r="AM3772" s="118">
        <f t="shared" si="11"/>
        <v>0</v>
      </c>
      <c r="AN3772" s="119">
        <f t="shared" si="12"/>
        <v>0</v>
      </c>
      <c r="AO3772" s="118">
        <f t="shared" si="13"/>
        <v>0</v>
      </c>
      <c r="AP3772" s="121">
        <f t="shared" si="14"/>
        <v>16206.9</v>
      </c>
      <c r="AQ3772" s="122"/>
      <c r="AR3772" s="119"/>
    </row>
    <row r="3773" ht="22.5" customHeight="1">
      <c r="A3773" s="89">
        <v>46233.0</v>
      </c>
      <c r="B3773" s="90">
        <v>0.95</v>
      </c>
      <c r="C3773" s="91" t="s">
        <v>1341</v>
      </c>
      <c r="D3773" s="129" t="str">
        <f t="array" ref="D3773">XLOOKUP(C3773,'DS ST'!A:A,'DS ST'!B:B)</f>
        <v>LVH</v>
      </c>
      <c r="E3773" s="94" t="str">
        <f t="array" ref="E3773">XLOOKUP($F3773,'GIÁ'!$A:$A,'GIÁ'!$E:$E)</f>
        <v>MÁT</v>
      </c>
      <c r="F3773" s="94">
        <v>8.936219620192E12</v>
      </c>
      <c r="G3773" s="95" t="s">
        <v>1927</v>
      </c>
      <c r="H3773" s="95" t="s">
        <v>224</v>
      </c>
      <c r="I3773" s="96">
        <v>20.0</v>
      </c>
      <c r="J3773" s="96">
        <v>12.0</v>
      </c>
      <c r="K3773" s="98">
        <f t="shared" si="4"/>
        <v>8</v>
      </c>
      <c r="L3773" s="99" t="s">
        <v>7125</v>
      </c>
      <c r="M3773" s="100" t="s">
        <v>7127</v>
      </c>
      <c r="N3773" s="101" t="str">
        <f t="shared" si="139"/>
        <v>TRBLVH5138936219620192</v>
      </c>
      <c r="O3773" s="128"/>
      <c r="P3773" s="100"/>
      <c r="Q3773" s="103">
        <f t="shared" si="166"/>
        <v>8</v>
      </c>
      <c r="R3773" s="161"/>
      <c r="S3773" s="105"/>
      <c r="T3773" s="106"/>
      <c r="U3773" s="107"/>
      <c r="V3773" s="108" t="s">
        <v>756</v>
      </c>
      <c r="W3773" s="109" t="s">
        <v>1312</v>
      </c>
      <c r="X3773" s="110" t="str">
        <f t="shared" si="176"/>
        <v/>
      </c>
      <c r="Y3773" s="110" t="str">
        <f t="shared" si="183"/>
        <v/>
      </c>
      <c r="Z3773" s="139" t="str">
        <f t="shared" si="190"/>
        <v>Chưa xác định</v>
      </c>
      <c r="AA3773" s="109" t="s">
        <v>5260</v>
      </c>
      <c r="AB3773" s="106"/>
      <c r="AC3773" s="158"/>
      <c r="AD3773" s="160"/>
      <c r="AE3773" s="127"/>
      <c r="AF3773" s="113"/>
      <c r="AG3773" s="165" t="str">
        <f t="array" ref="AG3773">XLOOKUP(F3773,'CLV2'!A:A,'CLV2'!E:E)</f>
        <v>2.DELICA</v>
      </c>
      <c r="AH3773" s="115" t="str">
        <f t="array" ref="AH3773">XLOOKUP(F3773,'CLV2'!A:A,'CLV2'!F:F)</f>
        <v>3.COLD AND HOT DELICA</v>
      </c>
      <c r="AI3773" s="115" t="str">
        <f t="shared" si="8"/>
        <v>Pack</v>
      </c>
      <c r="AJ3773" s="116">
        <f t="shared" si="9"/>
        <v>0.4</v>
      </c>
      <c r="AK3773" s="117" t="str">
        <f t="array" ref="AK3773">XLOOKUP(F3773,'GIÁ'!A:A,'GIÁ'!D:D)</f>
        <v>9807.19</v>
      </c>
      <c r="AL3773" s="118">
        <f t="shared" si="10"/>
        <v>78457.52</v>
      </c>
      <c r="AM3773" s="118">
        <f t="shared" si="11"/>
        <v>0</v>
      </c>
      <c r="AN3773" s="119">
        <f t="shared" si="12"/>
        <v>0</v>
      </c>
      <c r="AO3773" s="118">
        <f t="shared" si="13"/>
        <v>0</v>
      </c>
      <c r="AP3773" s="121">
        <f t="shared" si="14"/>
        <v>78457.52</v>
      </c>
      <c r="AQ3773" s="122"/>
      <c r="AR3773" s="119"/>
    </row>
    <row r="3774" ht="22.5" customHeight="1">
      <c r="A3774" s="89">
        <v>46233.0</v>
      </c>
      <c r="B3774" s="90">
        <v>0.95</v>
      </c>
      <c r="C3774" s="91" t="s">
        <v>1341</v>
      </c>
      <c r="D3774" s="129" t="str">
        <f t="array" ref="D3774">XLOOKUP(C3774,'DS ST'!A:A,'DS ST'!B:B)</f>
        <v>LVH</v>
      </c>
      <c r="E3774" s="94" t="str">
        <f t="array" ref="E3774">XLOOKUP($F3774,'GIÁ'!$A:$A,'GIÁ'!$E:$E)</f>
        <v>MÁT</v>
      </c>
      <c r="F3774" s="94">
        <v>1100918.0</v>
      </c>
      <c r="G3774" s="95" t="s">
        <v>5511</v>
      </c>
      <c r="H3774" s="95" t="s">
        <v>273</v>
      </c>
      <c r="I3774" s="96">
        <v>18.0</v>
      </c>
      <c r="J3774" s="96">
        <v>17.9</v>
      </c>
      <c r="K3774" s="98">
        <f t="shared" si="4"/>
        <v>0.1</v>
      </c>
      <c r="L3774" s="99" t="s">
        <v>7125</v>
      </c>
      <c r="M3774" s="100" t="s">
        <v>7128</v>
      </c>
      <c r="N3774" s="101" t="str">
        <f t="shared" si="139"/>
        <v>TRBLVH5231100918</v>
      </c>
      <c r="O3774" s="128">
        <v>0.10000000000000142</v>
      </c>
      <c r="P3774" s="100"/>
      <c r="Q3774" s="103">
        <f t="shared" si="166"/>
        <v>0</v>
      </c>
      <c r="R3774" s="161"/>
      <c r="S3774" s="105"/>
      <c r="T3774" s="106"/>
      <c r="U3774" s="107"/>
      <c r="V3774" s="108" t="s">
        <v>756</v>
      </c>
      <c r="W3774" s="109" t="s">
        <v>505</v>
      </c>
      <c r="X3774" s="110" t="str">
        <f t="shared" si="176"/>
        <v>Hao hụt</v>
      </c>
      <c r="Y3774" s="110" t="str">
        <f t="shared" si="183"/>
        <v/>
      </c>
      <c r="Z3774" s="139" t="str">
        <f t="shared" si="190"/>
        <v/>
      </c>
      <c r="AA3774" s="109" t="s">
        <v>802</v>
      </c>
      <c r="AB3774" s="106"/>
      <c r="AC3774" s="158"/>
      <c r="AD3774" s="160"/>
      <c r="AE3774" s="127"/>
      <c r="AF3774" s="113"/>
      <c r="AG3774" s="165" t="str">
        <f t="array" ref="AG3774">XLOOKUP(F3774,'CLV2'!A:A,'CLV2'!E:E)</f>
        <v>2.FRUITS</v>
      </c>
      <c r="AH3774" s="115" t="str">
        <f t="array" ref="AH3774">XLOOKUP(F3774,'CLV2'!A:A,'CLV2'!F:F)</f>
        <v>3.IMPORT FRUITS</v>
      </c>
      <c r="AI3774" s="115" t="str">
        <f t="shared" si="8"/>
        <v>KG</v>
      </c>
      <c r="AJ3774" s="116">
        <f t="shared" si="9"/>
        <v>0.005555555556</v>
      </c>
      <c r="AK3774" s="117" t="str">
        <f t="array" ref="AK3774">XLOOKUP(F3774,'GIÁ'!A:A,'GIÁ'!D:D)</f>
        <v>121296.91</v>
      </c>
      <c r="AL3774" s="118">
        <f t="shared" si="10"/>
        <v>12129.691</v>
      </c>
      <c r="AM3774" s="118">
        <f t="shared" si="11"/>
        <v>12129.691</v>
      </c>
      <c r="AN3774" s="119">
        <f t="shared" si="12"/>
        <v>0</v>
      </c>
      <c r="AO3774" s="118">
        <f t="shared" si="13"/>
        <v>0</v>
      </c>
      <c r="AP3774" s="121">
        <f t="shared" si="14"/>
        <v>0</v>
      </c>
      <c r="AQ3774" s="122"/>
      <c r="AR3774" s="119"/>
    </row>
    <row r="3775" ht="22.5" customHeight="1">
      <c r="A3775" s="89">
        <v>46233.0</v>
      </c>
      <c r="B3775" s="90">
        <v>0.95</v>
      </c>
      <c r="C3775" s="91" t="s">
        <v>1341</v>
      </c>
      <c r="D3775" s="129" t="str">
        <f t="array" ref="D3775">XLOOKUP(C3775,'DS ST'!A:A,'DS ST'!B:B)</f>
        <v>LVH</v>
      </c>
      <c r="E3775" s="94" t="str">
        <f t="array" ref="E3775">XLOOKUP($F3775,'GIÁ'!$A:$A,'GIÁ'!$E:$E)</f>
        <v>MÁT</v>
      </c>
      <c r="F3775" s="94">
        <v>8.935217413508E12</v>
      </c>
      <c r="G3775" s="95" t="s">
        <v>1960</v>
      </c>
      <c r="H3775" s="95" t="s">
        <v>57</v>
      </c>
      <c r="I3775" s="96">
        <v>48.0</v>
      </c>
      <c r="J3775" s="96">
        <v>0.0</v>
      </c>
      <c r="K3775" s="98">
        <f t="shared" si="4"/>
        <v>48</v>
      </c>
      <c r="L3775" s="99" t="s">
        <v>7125</v>
      </c>
      <c r="M3775" s="100" t="s">
        <v>7129</v>
      </c>
      <c r="N3775" s="101" t="str">
        <f t="shared" si="139"/>
        <v>TRBLVH5248935217413508</v>
      </c>
      <c r="O3775" s="128"/>
      <c r="P3775" s="145">
        <v>48.0</v>
      </c>
      <c r="Q3775" s="103">
        <f t="shared" si="166"/>
        <v>0</v>
      </c>
      <c r="R3775" s="161" t="s">
        <v>7130</v>
      </c>
      <c r="S3775" s="105"/>
      <c r="T3775" s="106"/>
      <c r="U3775" s="107"/>
      <c r="V3775" s="108" t="s">
        <v>756</v>
      </c>
      <c r="W3775" s="109" t="s">
        <v>1908</v>
      </c>
      <c r="X3775" s="110" t="str">
        <f t="shared" si="176"/>
        <v/>
      </c>
      <c r="Y3775" s="110" t="str">
        <f t="shared" si="183"/>
        <v>Siêu thị</v>
      </c>
      <c r="Z3775" s="139" t="str">
        <f t="shared" si="190"/>
        <v/>
      </c>
      <c r="AA3775" s="109" t="s">
        <v>802</v>
      </c>
      <c r="AB3775" s="106"/>
      <c r="AC3775" s="158"/>
      <c r="AD3775" s="160"/>
      <c r="AE3775" s="127"/>
      <c r="AF3775" s="113"/>
      <c r="AG3775" s="165" t="str">
        <f t="array" ref="AG3775">XLOOKUP(F3775,'CLV2'!A:A,'CLV2'!E:E)</f>
        <v>2.DAIRY</v>
      </c>
      <c r="AH3775" s="115" t="str">
        <f t="array" ref="AH3775">XLOOKUP(F3775,'CLV2'!A:A,'CLV2'!F:F)</f>
        <v>3.YOGURT</v>
      </c>
      <c r="AI3775" s="115" t="str">
        <f t="shared" si="8"/>
        <v>Pack</v>
      </c>
      <c r="AJ3775" s="116">
        <f t="shared" si="9"/>
        <v>1</v>
      </c>
      <c r="AK3775" s="117" t="str">
        <f t="array" ref="AK3775">XLOOKUP(F3775,'GIÁ'!A:A,'GIÁ'!D:D)</f>
        <v>6168.43</v>
      </c>
      <c r="AL3775" s="118">
        <f t="shared" si="10"/>
        <v>296084.64</v>
      </c>
      <c r="AM3775" s="118">
        <f t="shared" si="11"/>
        <v>0</v>
      </c>
      <c r="AN3775" s="119">
        <f t="shared" si="12"/>
        <v>296084.64</v>
      </c>
      <c r="AO3775" s="118">
        <f t="shared" si="13"/>
        <v>0</v>
      </c>
      <c r="AP3775" s="121">
        <f t="shared" si="14"/>
        <v>0</v>
      </c>
      <c r="AQ3775" s="122"/>
      <c r="AR3775" s="119"/>
    </row>
    <row r="3776" ht="22.5" customHeight="1">
      <c r="A3776" s="89">
        <v>46233.0</v>
      </c>
      <c r="B3776" s="90">
        <v>0.95</v>
      </c>
      <c r="C3776" s="91" t="s">
        <v>1341</v>
      </c>
      <c r="D3776" s="129" t="str">
        <f t="array" ref="D3776">XLOOKUP(C3776,'DS ST'!A:A,'DS ST'!B:B)</f>
        <v>LVH</v>
      </c>
      <c r="E3776" s="94" t="str">
        <f t="array" ref="E3776">XLOOKUP($F3776,'GIÁ'!$A:$A,'GIÁ'!$E:$E)</f>
        <v>MÁT</v>
      </c>
      <c r="F3776" s="94">
        <v>8.935007110921E12</v>
      </c>
      <c r="G3776" s="95" t="s">
        <v>1795</v>
      </c>
      <c r="H3776" s="95" t="s">
        <v>1145</v>
      </c>
      <c r="I3776" s="96">
        <v>2.0</v>
      </c>
      <c r="J3776" s="96">
        <v>-1.0</v>
      </c>
      <c r="K3776" s="98">
        <f t="shared" si="4"/>
        <v>3</v>
      </c>
      <c r="L3776" s="99" t="s">
        <v>7125</v>
      </c>
      <c r="M3776" s="100" t="s">
        <v>7131</v>
      </c>
      <c r="N3776" s="101" t="str">
        <f t="shared" si="139"/>
        <v>TRBLVH60768935007110921</v>
      </c>
      <c r="O3776" s="128"/>
      <c r="P3776" s="100"/>
      <c r="Q3776" s="103">
        <f t="shared" si="166"/>
        <v>3</v>
      </c>
      <c r="R3776" s="161"/>
      <c r="S3776" s="105"/>
      <c r="T3776" s="106"/>
      <c r="U3776" s="107"/>
      <c r="V3776" s="108" t="s">
        <v>756</v>
      </c>
      <c r="W3776" s="109" t="s">
        <v>1312</v>
      </c>
      <c r="X3776" s="110" t="str">
        <f t="shared" si="176"/>
        <v/>
      </c>
      <c r="Y3776" s="110" t="str">
        <f t="shared" si="183"/>
        <v/>
      </c>
      <c r="Z3776" s="139" t="str">
        <f t="shared" si="190"/>
        <v>Chưa xác định</v>
      </c>
      <c r="AA3776" s="109" t="s">
        <v>5260</v>
      </c>
      <c r="AB3776" s="106"/>
      <c r="AC3776" s="158"/>
      <c r="AD3776" s="160"/>
      <c r="AE3776" s="127"/>
      <c r="AF3776" s="113"/>
      <c r="AG3776" s="165" t="str">
        <f t="array" ref="AG3776">XLOOKUP(F3776,'CLV2'!A:A,'CLV2'!E:E)</f>
        <v>2.DAIRY</v>
      </c>
      <c r="AH3776" s="115" t="str">
        <f t="array" ref="AH3776">XLOOKUP(F3776,'CLV2'!A:A,'CLV2'!F:F)</f>
        <v>3.FRESH MILK</v>
      </c>
      <c r="AI3776" s="115" t="str">
        <f t="shared" si="8"/>
        <v>Pack</v>
      </c>
      <c r="AJ3776" s="116">
        <f t="shared" si="9"/>
        <v>1.5</v>
      </c>
      <c r="AK3776" s="117" t="str">
        <f t="array" ref="AK3776">XLOOKUP(F3776,'GIÁ'!A:A,'GIÁ'!D:D)</f>
        <v>30226.04</v>
      </c>
      <c r="AL3776" s="118">
        <f t="shared" si="10"/>
        <v>90678.12</v>
      </c>
      <c r="AM3776" s="118">
        <f t="shared" si="11"/>
        <v>0</v>
      </c>
      <c r="AN3776" s="119">
        <f t="shared" si="12"/>
        <v>0</v>
      </c>
      <c r="AO3776" s="118">
        <f t="shared" si="13"/>
        <v>0</v>
      </c>
      <c r="AP3776" s="121">
        <f t="shared" si="14"/>
        <v>90678.12</v>
      </c>
      <c r="AQ3776" s="122"/>
      <c r="AR3776" s="119"/>
    </row>
    <row r="3777" ht="22.5" customHeight="1">
      <c r="A3777" s="89">
        <v>46233.0</v>
      </c>
      <c r="B3777" s="90">
        <v>0.95</v>
      </c>
      <c r="C3777" s="91" t="s">
        <v>1341</v>
      </c>
      <c r="D3777" s="129" t="str">
        <f t="array" ref="D3777">XLOOKUP(C3777,'DS ST'!A:A,'DS ST'!B:B)</f>
        <v>LVH</v>
      </c>
      <c r="E3777" s="94" t="str">
        <f t="array" ref="E3777">XLOOKUP($F3777,'GIÁ'!$A:$A,'GIÁ'!$E:$E)</f>
        <v>MÁT</v>
      </c>
      <c r="F3777" s="94">
        <v>8.850393991865E12</v>
      </c>
      <c r="G3777" s="95" t="s">
        <v>1512</v>
      </c>
      <c r="H3777" s="95" t="s">
        <v>57</v>
      </c>
      <c r="I3777" s="96">
        <v>20.0</v>
      </c>
      <c r="J3777" s="96">
        <v>16.0</v>
      </c>
      <c r="K3777" s="98">
        <f t="shared" si="4"/>
        <v>4</v>
      </c>
      <c r="L3777" s="99" t="s">
        <v>7125</v>
      </c>
      <c r="M3777" s="100" t="s">
        <v>7132</v>
      </c>
      <c r="N3777" s="101" t="str">
        <f t="shared" si="139"/>
        <v>TRBLVH60788850393991865</v>
      </c>
      <c r="O3777" s="128"/>
      <c r="P3777" s="100"/>
      <c r="Q3777" s="103">
        <f t="shared" si="166"/>
        <v>4</v>
      </c>
      <c r="R3777" s="161"/>
      <c r="S3777" s="105"/>
      <c r="T3777" s="106"/>
      <c r="U3777" s="107"/>
      <c r="V3777" s="108" t="s">
        <v>756</v>
      </c>
      <c r="W3777" s="109" t="s">
        <v>1312</v>
      </c>
      <c r="X3777" s="110" t="str">
        <f t="shared" si="176"/>
        <v/>
      </c>
      <c r="Y3777" s="110" t="str">
        <f t="shared" si="183"/>
        <v/>
      </c>
      <c r="Z3777" s="139" t="str">
        <f t="shared" si="190"/>
        <v>Chưa xác định</v>
      </c>
      <c r="AA3777" s="109" t="s">
        <v>5260</v>
      </c>
      <c r="AB3777" s="106"/>
      <c r="AC3777" s="158"/>
      <c r="AD3777" s="160"/>
      <c r="AE3777" s="127"/>
      <c r="AF3777" s="113"/>
      <c r="AG3777" s="165" t="str">
        <f t="array" ref="AG3777">XLOOKUP(F3777,'CLV2'!A:A,'CLV2'!E:E)</f>
        <v>2.DAIRY</v>
      </c>
      <c r="AH3777" s="115" t="str">
        <f t="array" ref="AH3777">XLOOKUP(F3777,'CLV2'!A:A,'CLV2'!F:F)</f>
        <v>3.DRINKING YOGURT</v>
      </c>
      <c r="AI3777" s="115" t="str">
        <f t="shared" si="8"/>
        <v>Pack</v>
      </c>
      <c r="AJ3777" s="116">
        <f t="shared" si="9"/>
        <v>0.2</v>
      </c>
      <c r="AK3777" s="117" t="str">
        <f t="array" ref="AK3777">XLOOKUP(F3777,'GIÁ'!A:A,'GIÁ'!D:D)</f>
        <v>4585.49</v>
      </c>
      <c r="AL3777" s="118">
        <f t="shared" si="10"/>
        <v>18341.96</v>
      </c>
      <c r="AM3777" s="118">
        <f t="shared" si="11"/>
        <v>0</v>
      </c>
      <c r="AN3777" s="119">
        <f t="shared" si="12"/>
        <v>0</v>
      </c>
      <c r="AO3777" s="118">
        <f t="shared" si="13"/>
        <v>0</v>
      </c>
      <c r="AP3777" s="121">
        <f t="shared" si="14"/>
        <v>18341.96</v>
      </c>
      <c r="AQ3777" s="122"/>
      <c r="AR3777" s="119"/>
    </row>
    <row r="3778" ht="22.5" customHeight="1">
      <c r="A3778" s="89">
        <v>46233.0</v>
      </c>
      <c r="B3778" s="90">
        <v>0.95</v>
      </c>
      <c r="C3778" s="91" t="s">
        <v>1341</v>
      </c>
      <c r="D3778" s="129" t="str">
        <f t="array" ref="D3778">XLOOKUP(C3778,'DS ST'!A:A,'DS ST'!B:B)</f>
        <v>LVH</v>
      </c>
      <c r="E3778" s="94" t="str">
        <f t="array" ref="E3778">XLOOKUP($F3778,'GIÁ'!$A:$A,'GIÁ'!$E:$E)</f>
        <v>MÁT</v>
      </c>
      <c r="F3778" s="94">
        <v>8.935007117135E12</v>
      </c>
      <c r="G3778" s="95" t="s">
        <v>1809</v>
      </c>
      <c r="H3778" s="95" t="s">
        <v>1785</v>
      </c>
      <c r="I3778" s="96">
        <v>6.0</v>
      </c>
      <c r="J3778" s="96">
        <v>0.0</v>
      </c>
      <c r="K3778" s="98">
        <f t="shared" si="4"/>
        <v>6</v>
      </c>
      <c r="L3778" s="99" t="s">
        <v>7125</v>
      </c>
      <c r="M3778" s="100" t="s">
        <v>7133</v>
      </c>
      <c r="N3778" s="101" t="str">
        <f t="shared" si="139"/>
        <v>PT1590607-T0018935007117135</v>
      </c>
      <c r="O3778" s="128"/>
      <c r="P3778" s="145">
        <v>6.0</v>
      </c>
      <c r="Q3778" s="103">
        <f t="shared" si="166"/>
        <v>0</v>
      </c>
      <c r="R3778" s="161" t="s">
        <v>7134</v>
      </c>
      <c r="S3778" s="105"/>
      <c r="T3778" s="106"/>
      <c r="U3778" s="107"/>
      <c r="V3778" s="108" t="s">
        <v>756</v>
      </c>
      <c r="W3778" s="109" t="s">
        <v>1908</v>
      </c>
      <c r="X3778" s="110" t="str">
        <f t="shared" si="176"/>
        <v/>
      </c>
      <c r="Y3778" s="110" t="str">
        <f t="shared" si="183"/>
        <v>Siêu thị</v>
      </c>
      <c r="Z3778" s="139" t="str">
        <f t="shared" si="190"/>
        <v/>
      </c>
      <c r="AA3778" s="109" t="s">
        <v>802</v>
      </c>
      <c r="AB3778" s="106"/>
      <c r="AC3778" s="158"/>
      <c r="AD3778" s="160"/>
      <c r="AE3778" s="127"/>
      <c r="AF3778" s="113"/>
      <c r="AG3778" s="165" t="str">
        <f t="array" ref="AG3778">XLOOKUP(F3778,'CLV2'!A:A,'CLV2'!E:E)</f>
        <v>2.DAIRY</v>
      </c>
      <c r="AH3778" s="115" t="str">
        <f t="array" ref="AH3778">XLOOKUP(F3778,'CLV2'!A:A,'CLV2'!F:F)</f>
        <v>3.FRESH MILK</v>
      </c>
      <c r="AI3778" s="115" t="str">
        <f t="shared" si="8"/>
        <v>Pack</v>
      </c>
      <c r="AJ3778" s="116">
        <f t="shared" si="9"/>
        <v>1</v>
      </c>
      <c r="AK3778" s="117" t="str">
        <f t="array" ref="AK3778">XLOOKUP(F3778,'GIÁ'!A:A,'GIÁ'!D:D)</f>
        <v>18613.38</v>
      </c>
      <c r="AL3778" s="118">
        <f t="shared" si="10"/>
        <v>111680.28</v>
      </c>
      <c r="AM3778" s="118">
        <f t="shared" si="11"/>
        <v>0</v>
      </c>
      <c r="AN3778" s="119">
        <f t="shared" si="12"/>
        <v>111680.28</v>
      </c>
      <c r="AO3778" s="118">
        <f t="shared" si="13"/>
        <v>0</v>
      </c>
      <c r="AP3778" s="121">
        <f t="shared" si="14"/>
        <v>0</v>
      </c>
      <c r="AQ3778" s="122"/>
      <c r="AR3778" s="119"/>
    </row>
    <row r="3779" ht="22.5" customHeight="1">
      <c r="A3779" s="89">
        <v>46233.0</v>
      </c>
      <c r="B3779" s="90">
        <v>0.3416666666666667</v>
      </c>
      <c r="C3779" s="91" t="s">
        <v>644</v>
      </c>
      <c r="D3779" s="129" t="str">
        <f t="array" ref="D3779">XLOOKUP(C3779,'DS ST'!A:A,'DS ST'!B:B)</f>
        <v>A154</v>
      </c>
      <c r="E3779" s="94" t="str">
        <f t="array" ref="E3779">XLOOKUP($F3779,'GIÁ'!$A:$A,'GIÁ'!$E:$E)</f>
        <v>ĐÔNG</v>
      </c>
      <c r="F3779" s="94">
        <v>8.934717275081E12</v>
      </c>
      <c r="G3779" s="95" t="s">
        <v>1735</v>
      </c>
      <c r="H3779" s="95" t="s">
        <v>224</v>
      </c>
      <c r="I3779" s="96">
        <v>12.0</v>
      </c>
      <c r="J3779" s="96">
        <v>0.0</v>
      </c>
      <c r="K3779" s="98">
        <f t="shared" si="4"/>
        <v>12</v>
      </c>
      <c r="L3779" s="99" t="s">
        <v>7135</v>
      </c>
      <c r="M3779" s="100" t="s">
        <v>7136</v>
      </c>
      <c r="N3779" s="101" t="str">
        <f t="shared" si="139"/>
        <v>PT1590315-T0018934717275081</v>
      </c>
      <c r="O3779" s="128"/>
      <c r="P3779" s="100"/>
      <c r="Q3779" s="103">
        <f t="shared" si="166"/>
        <v>12</v>
      </c>
      <c r="R3779" s="161"/>
      <c r="S3779" s="105"/>
      <c r="T3779" s="106"/>
      <c r="U3779" s="107" t="s">
        <v>6563</v>
      </c>
      <c r="V3779" s="108" t="s">
        <v>756</v>
      </c>
      <c r="W3779" s="109" t="s">
        <v>1908</v>
      </c>
      <c r="X3779" s="110" t="str">
        <f t="shared" si="176"/>
        <v/>
      </c>
      <c r="Y3779" s="110" t="str">
        <f t="shared" si="183"/>
        <v/>
      </c>
      <c r="Z3779" s="109" t="s">
        <v>797</v>
      </c>
      <c r="AA3779" s="109" t="s">
        <v>802</v>
      </c>
      <c r="AB3779" s="106"/>
      <c r="AC3779" s="158"/>
      <c r="AD3779" s="160"/>
      <c r="AE3779" s="127"/>
      <c r="AF3779" s="113"/>
      <c r="AG3779" s="165" t="str">
        <f t="array" ref="AG3779">XLOOKUP(F3779,'CLV2'!A:A,'CLV2'!E:E)</f>
        <v>2.FROZEN FOODS</v>
      </c>
      <c r="AH3779" s="115" t="str">
        <f t="array" ref="AH3779">XLOOKUP(F3779,'CLV2'!A:A,'CLV2'!F:F)</f>
        <v>3.DUMPLINGS</v>
      </c>
      <c r="AI3779" s="115" t="str">
        <f t="shared" si="8"/>
        <v>Pack</v>
      </c>
      <c r="AJ3779" s="116">
        <f t="shared" si="9"/>
        <v>1</v>
      </c>
      <c r="AK3779" s="117" t="str">
        <f t="array" ref="AK3779">XLOOKUP(F3779,'GIÁ'!A:A,'GIÁ'!D:D)</f>
        <v>42036.39</v>
      </c>
      <c r="AL3779" s="118">
        <f t="shared" si="10"/>
        <v>504436.68</v>
      </c>
      <c r="AM3779" s="118">
        <f t="shared" si="11"/>
        <v>0</v>
      </c>
      <c r="AN3779" s="119">
        <f t="shared" si="12"/>
        <v>0</v>
      </c>
      <c r="AO3779" s="118">
        <f t="shared" si="13"/>
        <v>504436.68</v>
      </c>
      <c r="AP3779" s="121">
        <f t="shared" si="14"/>
        <v>0</v>
      </c>
      <c r="AQ3779" s="122"/>
      <c r="AR3779" s="119"/>
    </row>
    <row r="3780" ht="22.5" customHeight="1">
      <c r="A3780" s="89">
        <v>46233.0</v>
      </c>
      <c r="B3780" s="90">
        <v>0.3416666666666667</v>
      </c>
      <c r="C3780" s="91" t="s">
        <v>644</v>
      </c>
      <c r="D3780" s="129" t="str">
        <f t="array" ref="D3780">XLOOKUP(C3780,'DS ST'!A:A,'DS ST'!B:B)</f>
        <v>A154</v>
      </c>
      <c r="E3780" s="94" t="str">
        <f t="array" ref="E3780">XLOOKUP($F3780,'GIÁ'!$A:$A,'GIÁ'!$E:$E)</f>
        <v>ĐÔNG</v>
      </c>
      <c r="F3780" s="94">
        <v>8.93601323834E12</v>
      </c>
      <c r="G3780" s="95" t="s">
        <v>2176</v>
      </c>
      <c r="H3780" s="95" t="s">
        <v>224</v>
      </c>
      <c r="I3780" s="96">
        <v>8.0</v>
      </c>
      <c r="J3780" s="96">
        <v>0.0</v>
      </c>
      <c r="K3780" s="98">
        <f t="shared" si="4"/>
        <v>8</v>
      </c>
      <c r="L3780" s="99" t="s">
        <v>7135</v>
      </c>
      <c r="M3780" s="100" t="s">
        <v>7136</v>
      </c>
      <c r="N3780" s="101" t="str">
        <f t="shared" si="139"/>
        <v>PT1590315-T0018936013238340</v>
      </c>
      <c r="O3780" s="128"/>
      <c r="P3780" s="100"/>
      <c r="Q3780" s="103">
        <f t="shared" si="166"/>
        <v>8</v>
      </c>
      <c r="R3780" s="161"/>
      <c r="S3780" s="105"/>
      <c r="T3780" s="106"/>
      <c r="U3780" s="107" t="s">
        <v>6552</v>
      </c>
      <c r="V3780" s="108" t="s">
        <v>756</v>
      </c>
      <c r="W3780" s="109" t="s">
        <v>1908</v>
      </c>
      <c r="X3780" s="110" t="str">
        <f t="shared" si="176"/>
        <v/>
      </c>
      <c r="Y3780" s="110" t="str">
        <f t="shared" si="183"/>
        <v/>
      </c>
      <c r="Z3780" s="109" t="s">
        <v>797</v>
      </c>
      <c r="AA3780" s="109" t="s">
        <v>802</v>
      </c>
      <c r="AB3780" s="106"/>
      <c r="AC3780" s="158"/>
      <c r="AD3780" s="160"/>
      <c r="AE3780" s="127"/>
      <c r="AF3780" s="113"/>
      <c r="AG3780" s="165" t="str">
        <f t="array" ref="AG3780">XLOOKUP(F3780,'CLV2'!A:A,'CLV2'!E:E)</f>
        <v>2.FROZEN FOODS</v>
      </c>
      <c r="AH3780" s="115" t="str">
        <f t="array" ref="AH3780">XLOOKUP(F3780,'CLV2'!A:A,'CLV2'!F:F)</f>
        <v>3.PIZZA - READY MEALS</v>
      </c>
      <c r="AI3780" s="115" t="str">
        <f t="shared" si="8"/>
        <v>Pack</v>
      </c>
      <c r="AJ3780" s="116">
        <f t="shared" si="9"/>
        <v>1</v>
      </c>
      <c r="AK3780" s="117" t="str">
        <f t="array" ref="AK3780">XLOOKUP(F3780,'GIÁ'!A:A,'GIÁ'!D:D)</f>
        <v>15020.45</v>
      </c>
      <c r="AL3780" s="118">
        <f t="shared" si="10"/>
        <v>120163.6</v>
      </c>
      <c r="AM3780" s="118">
        <f t="shared" si="11"/>
        <v>0</v>
      </c>
      <c r="AN3780" s="119">
        <f t="shared" si="12"/>
        <v>0</v>
      </c>
      <c r="AO3780" s="118">
        <f t="shared" si="13"/>
        <v>120163.6</v>
      </c>
      <c r="AP3780" s="121">
        <f t="shared" si="14"/>
        <v>0</v>
      </c>
      <c r="AQ3780" s="122"/>
      <c r="AR3780" s="119"/>
    </row>
    <row r="3781" ht="22.5" customHeight="1">
      <c r="A3781" s="89">
        <v>46233.0</v>
      </c>
      <c r="B3781" s="90">
        <v>0.3416666666666667</v>
      </c>
      <c r="C3781" s="91" t="s">
        <v>644</v>
      </c>
      <c r="D3781" s="129" t="str">
        <f t="array" ref="D3781">XLOOKUP(C3781,'DS ST'!A:A,'DS ST'!B:B)</f>
        <v>A154</v>
      </c>
      <c r="E3781" s="94" t="str">
        <f t="array" ref="E3781">XLOOKUP($F3781,'GIÁ'!$A:$A,'GIÁ'!$E:$E)</f>
        <v>ĐÔNG</v>
      </c>
      <c r="F3781" s="94">
        <v>8.93531971013E12</v>
      </c>
      <c r="G3781" s="95" t="s">
        <v>2054</v>
      </c>
      <c r="H3781" s="95" t="s">
        <v>224</v>
      </c>
      <c r="I3781" s="96">
        <v>14.0</v>
      </c>
      <c r="J3781" s="96">
        <v>0.0</v>
      </c>
      <c r="K3781" s="98">
        <f t="shared" si="4"/>
        <v>14</v>
      </c>
      <c r="L3781" s="99" t="s">
        <v>7135</v>
      </c>
      <c r="M3781" s="100" t="s">
        <v>7136</v>
      </c>
      <c r="N3781" s="101" t="str">
        <f t="shared" si="139"/>
        <v>PT1590315-T0018935319710130</v>
      </c>
      <c r="O3781" s="128"/>
      <c r="P3781" s="100"/>
      <c r="Q3781" s="103">
        <f t="shared" si="166"/>
        <v>14</v>
      </c>
      <c r="R3781" s="161"/>
      <c r="S3781" s="105"/>
      <c r="T3781" s="106"/>
      <c r="U3781" s="107"/>
      <c r="V3781" s="108" t="s">
        <v>756</v>
      </c>
      <c r="W3781" s="109" t="s">
        <v>1312</v>
      </c>
      <c r="X3781" s="110" t="str">
        <f t="shared" si="176"/>
        <v/>
      </c>
      <c r="Y3781" s="110" t="str">
        <f t="shared" si="183"/>
        <v/>
      </c>
      <c r="Z3781" s="139" t="str">
        <f>IF(N(Q3781)&lt;=0,"",IF(ISNUMBER(SEARCH("Thiếu kiện",V3781)),"Kho đông mát",IF(AND(N(Q3781)&gt;0,N(P3781)&gt;0,OR(ISNUMBER(SEARCH("Hình KDB",U3781)),ISNUMBER(SEARCH("Hình tele",U3781)),ISNUMBER(SEARCH("sai code",U3781)),ISNUMBER(SEARCH("ST nhận",U3781)))),"Kho đông mát",IF(AND(W3781="DC giao thiếu",OR(ISNUMBER(SEARCH("Hình KDB",U3781)),ISNUMBER(SEARCH("Hình tele",U3781)),ISNUMBER(SEARCH("sai code",U3781)))),"Kho đông mát",IF(W3781="DC giao thiếu","Chưa xác định",IF(AND(W3781="DC pick sai",OR(ISNUMBER(SEARCH("Hình KDB",U3781)),ISNUMBER(SEARCH("Hình tele",U3781)),ISNUMBER(SEARCH("sai code",U3781)),ISNUMBER(SEARCH("ST nhận",U3781)))),"Kho đông mát",IF(W3781="DC pick sai","Chưa xác định",IF(AND(W3781="Hao hụt",N(O3781)&gt;0,OR(ISNUMBER(SEARCH("Hình KDB",U3781)),ISNUMBER(SEARCH("Hình tele",U3781)),ISNUMBER(SEARCH("sai code",U3781)),ISNUMBER(SEARCH("ST nhận",U3781)))),"Kho đông mát",IF(W3781="Hao hụt","Chưa xác định",IF(OR(W3781="VT giao sai điểm",W3781="Không đạt nhiệt độ",W3781="TX giao thiếu kiện",W3781="Hàng không đạt CL"),"Kho đông mát",IF(W3781="Chưa xác định","Chưa xác định",IF(N(P3781)&gt;0,"Chưa xác định",""))))))))))))</f>
        <v>Chưa xác định</v>
      </c>
      <c r="AA3781" s="109" t="s">
        <v>5260</v>
      </c>
      <c r="AB3781" s="106"/>
      <c r="AC3781" s="158"/>
      <c r="AD3781" s="160"/>
      <c r="AE3781" s="127"/>
      <c r="AF3781" s="113"/>
      <c r="AG3781" s="165" t="str">
        <f t="array" ref="AG3781">XLOOKUP(F3781,'CLV2'!A:A,'CLV2'!E:E)</f>
        <v>2.FROZEN FOODS</v>
      </c>
      <c r="AH3781" s="115" t="str">
        <f t="array" ref="AH3781">XLOOKUP(F3781,'CLV2'!A:A,'CLV2'!F:F)</f>
        <v>3.HOTPOT AND FRIED</v>
      </c>
      <c r="AI3781" s="115" t="str">
        <f t="shared" si="8"/>
        <v>Pack</v>
      </c>
      <c r="AJ3781" s="116">
        <f t="shared" si="9"/>
        <v>1</v>
      </c>
      <c r="AK3781" s="117" t="str">
        <f t="array" ref="AK3781">XLOOKUP(F3781,'GIÁ'!A:A,'GIÁ'!D:D)</f>
        <v>31343.02</v>
      </c>
      <c r="AL3781" s="118">
        <f t="shared" si="10"/>
        <v>438802.28</v>
      </c>
      <c r="AM3781" s="118">
        <f t="shared" si="11"/>
        <v>0</v>
      </c>
      <c r="AN3781" s="119">
        <f t="shared" si="12"/>
        <v>0</v>
      </c>
      <c r="AO3781" s="118">
        <f t="shared" si="13"/>
        <v>0</v>
      </c>
      <c r="AP3781" s="121">
        <f t="shared" si="14"/>
        <v>438802.28</v>
      </c>
      <c r="AQ3781" s="122"/>
      <c r="AR3781" s="119"/>
    </row>
    <row r="3782" ht="22.5" customHeight="1">
      <c r="A3782" s="89">
        <v>46233.0</v>
      </c>
      <c r="B3782" s="90">
        <v>0.3416666666666667</v>
      </c>
      <c r="C3782" s="91" t="s">
        <v>644</v>
      </c>
      <c r="D3782" s="129" t="str">
        <f t="array" ref="D3782">XLOOKUP(C3782,'DS ST'!A:A,'DS ST'!B:B)</f>
        <v>A154</v>
      </c>
      <c r="E3782" s="94" t="str">
        <f t="array" ref="E3782">XLOOKUP($F3782,'GIÁ'!$A:$A,'GIÁ'!$E:$E)</f>
        <v>ĐÔNG</v>
      </c>
      <c r="F3782" s="94">
        <v>8.934717401343E12</v>
      </c>
      <c r="G3782" s="95" t="s">
        <v>1752</v>
      </c>
      <c r="H3782" s="95" t="s">
        <v>224</v>
      </c>
      <c r="I3782" s="96">
        <v>4.0</v>
      </c>
      <c r="J3782" s="96">
        <v>0.0</v>
      </c>
      <c r="K3782" s="98">
        <f t="shared" si="4"/>
        <v>4</v>
      </c>
      <c r="L3782" s="99" t="s">
        <v>7135</v>
      </c>
      <c r="M3782" s="100" t="s">
        <v>7136</v>
      </c>
      <c r="N3782" s="101" t="str">
        <f t="shared" si="139"/>
        <v>PT1590315-T0018934717401343</v>
      </c>
      <c r="O3782" s="128"/>
      <c r="P3782" s="100"/>
      <c r="Q3782" s="103">
        <f t="shared" si="166"/>
        <v>4</v>
      </c>
      <c r="R3782" s="161"/>
      <c r="S3782" s="105"/>
      <c r="T3782" s="106"/>
      <c r="U3782" s="107" t="s">
        <v>6576</v>
      </c>
      <c r="V3782" s="108" t="s">
        <v>756</v>
      </c>
      <c r="W3782" s="109" t="s">
        <v>1908</v>
      </c>
      <c r="X3782" s="110" t="str">
        <f t="shared" si="176"/>
        <v/>
      </c>
      <c r="Y3782" s="110" t="str">
        <f t="shared" si="183"/>
        <v/>
      </c>
      <c r="Z3782" s="109" t="s">
        <v>797</v>
      </c>
      <c r="AA3782" s="109" t="s">
        <v>802</v>
      </c>
      <c r="AB3782" s="106"/>
      <c r="AC3782" s="158"/>
      <c r="AD3782" s="160"/>
      <c r="AE3782" s="127"/>
      <c r="AF3782" s="113"/>
      <c r="AG3782" s="165" t="str">
        <f t="array" ref="AG3782">XLOOKUP(F3782,'CLV2'!A:A,'CLV2'!E:E)</f>
        <v>2.FROZEN FOODS</v>
      </c>
      <c r="AH3782" s="115" t="str">
        <f t="array" ref="AH3782">XLOOKUP(F3782,'CLV2'!A:A,'CLV2'!F:F)</f>
        <v>3.DUMPLINGS</v>
      </c>
      <c r="AI3782" s="115" t="str">
        <f t="shared" si="8"/>
        <v>Pack</v>
      </c>
      <c r="AJ3782" s="116">
        <f t="shared" si="9"/>
        <v>1</v>
      </c>
      <c r="AK3782" s="117" t="str">
        <f t="array" ref="AK3782">XLOOKUP(F3782,'GIÁ'!A:A,'GIÁ'!D:D)</f>
        <v>20835.93</v>
      </c>
      <c r="AL3782" s="118">
        <f t="shared" si="10"/>
        <v>83343.72</v>
      </c>
      <c r="AM3782" s="118">
        <f t="shared" si="11"/>
        <v>0</v>
      </c>
      <c r="AN3782" s="119">
        <f t="shared" si="12"/>
        <v>0</v>
      </c>
      <c r="AO3782" s="118">
        <f t="shared" si="13"/>
        <v>83343.72</v>
      </c>
      <c r="AP3782" s="121">
        <f t="shared" si="14"/>
        <v>0</v>
      </c>
      <c r="AQ3782" s="122"/>
      <c r="AR3782" s="119"/>
    </row>
    <row r="3783" ht="22.5" customHeight="1">
      <c r="A3783" s="89">
        <v>46233.0</v>
      </c>
      <c r="B3783" s="90">
        <v>0.3416666666666667</v>
      </c>
      <c r="C3783" s="91" t="s">
        <v>644</v>
      </c>
      <c r="D3783" s="129" t="str">
        <f t="array" ref="D3783">XLOOKUP(C3783,'DS ST'!A:A,'DS ST'!B:B)</f>
        <v>A154</v>
      </c>
      <c r="E3783" s="94" t="str">
        <f t="array" ref="E3783">XLOOKUP($F3783,'GIÁ'!$A:$A,'GIÁ'!$E:$E)</f>
        <v>ĐÔNG</v>
      </c>
      <c r="F3783" s="94">
        <v>9.555894504567E12</v>
      </c>
      <c r="G3783" s="95" t="s">
        <v>3303</v>
      </c>
      <c r="H3783" s="95" t="s">
        <v>224</v>
      </c>
      <c r="I3783" s="96">
        <v>2.0</v>
      </c>
      <c r="J3783" s="96">
        <v>0.0</v>
      </c>
      <c r="K3783" s="98">
        <f t="shared" si="4"/>
        <v>2</v>
      </c>
      <c r="L3783" s="99" t="s">
        <v>7135</v>
      </c>
      <c r="M3783" s="100" t="s">
        <v>7136</v>
      </c>
      <c r="N3783" s="101" t="str">
        <f t="shared" si="139"/>
        <v>PT1590315-T0019555894504567</v>
      </c>
      <c r="O3783" s="128"/>
      <c r="P3783" s="100"/>
      <c r="Q3783" s="103">
        <f t="shared" si="166"/>
        <v>2</v>
      </c>
      <c r="R3783" s="161"/>
      <c r="S3783" s="105"/>
      <c r="T3783" s="106"/>
      <c r="U3783" s="107" t="s">
        <v>6577</v>
      </c>
      <c r="V3783" s="108" t="s">
        <v>756</v>
      </c>
      <c r="W3783" s="109" t="s">
        <v>1908</v>
      </c>
      <c r="X3783" s="110" t="str">
        <f t="shared" si="176"/>
        <v/>
      </c>
      <c r="Y3783" s="110" t="str">
        <f t="shared" si="183"/>
        <v/>
      </c>
      <c r="Z3783" s="109" t="s">
        <v>797</v>
      </c>
      <c r="AA3783" s="109" t="s">
        <v>802</v>
      </c>
      <c r="AB3783" s="106"/>
      <c r="AC3783" s="158"/>
      <c r="AD3783" s="160"/>
      <c r="AE3783" s="127"/>
      <c r="AF3783" s="113"/>
      <c r="AG3783" s="165" t="str">
        <f t="array" ref="AG3783">XLOOKUP(F3783,'CLV2'!A:A,'CLV2'!E:E)</f>
        <v>2.FROZEN FOODS</v>
      </c>
      <c r="AH3783" s="115" t="str">
        <f t="array" ref="AH3783">XLOOKUP(F3783,'CLV2'!A:A,'CLV2'!F:F)</f>
        <v>3.HOTPOT AND FRIED</v>
      </c>
      <c r="AI3783" s="115" t="str">
        <f t="shared" si="8"/>
        <v>Pack</v>
      </c>
      <c r="AJ3783" s="116">
        <f t="shared" si="9"/>
        <v>1</v>
      </c>
      <c r="AK3783" s="117" t="str">
        <f t="array" ref="AK3783">XLOOKUP(F3783,'GIÁ'!A:A,'GIÁ'!D:D)</f>
        <v>68779.37</v>
      </c>
      <c r="AL3783" s="118">
        <f t="shared" si="10"/>
        <v>137558.74</v>
      </c>
      <c r="AM3783" s="118">
        <f t="shared" si="11"/>
        <v>0</v>
      </c>
      <c r="AN3783" s="119">
        <f t="shared" si="12"/>
        <v>0</v>
      </c>
      <c r="AO3783" s="118">
        <f t="shared" si="13"/>
        <v>137558.74</v>
      </c>
      <c r="AP3783" s="121">
        <f t="shared" si="14"/>
        <v>0</v>
      </c>
      <c r="AQ3783" s="122"/>
      <c r="AR3783" s="119"/>
    </row>
    <row r="3784" ht="22.5" customHeight="1">
      <c r="A3784" s="89">
        <v>46233.0</v>
      </c>
      <c r="B3784" s="90">
        <v>0.3416666666666667</v>
      </c>
      <c r="C3784" s="91" t="s">
        <v>644</v>
      </c>
      <c r="D3784" s="129" t="str">
        <f t="array" ref="D3784">XLOOKUP(C3784,'DS ST'!A:A,'DS ST'!B:B)</f>
        <v>A154</v>
      </c>
      <c r="E3784" s="94" t="str">
        <f t="array" ref="E3784">XLOOKUP($F3784,'GIÁ'!$A:$A,'GIÁ'!$E:$E)</f>
        <v>ĐÔNG</v>
      </c>
      <c r="F3784" s="94">
        <v>8.935101607211E12</v>
      </c>
      <c r="G3784" s="95" t="s">
        <v>1879</v>
      </c>
      <c r="H3784" s="95" t="s">
        <v>224</v>
      </c>
      <c r="I3784" s="96">
        <v>4.0</v>
      </c>
      <c r="J3784" s="96">
        <v>0.0</v>
      </c>
      <c r="K3784" s="98">
        <f t="shared" si="4"/>
        <v>4</v>
      </c>
      <c r="L3784" s="99" t="s">
        <v>7135</v>
      </c>
      <c r="M3784" s="100" t="s">
        <v>7136</v>
      </c>
      <c r="N3784" s="101" t="str">
        <f t="shared" si="139"/>
        <v>PT1590315-T0018935101607211</v>
      </c>
      <c r="O3784" s="128"/>
      <c r="P3784" s="100"/>
      <c r="Q3784" s="103">
        <f t="shared" si="166"/>
        <v>4</v>
      </c>
      <c r="R3784" s="161"/>
      <c r="S3784" s="105"/>
      <c r="T3784" s="106"/>
      <c r="U3784" s="107" t="s">
        <v>6523</v>
      </c>
      <c r="V3784" s="108" t="s">
        <v>756</v>
      </c>
      <c r="W3784" s="109" t="s">
        <v>1908</v>
      </c>
      <c r="X3784" s="110" t="str">
        <f t="shared" si="176"/>
        <v/>
      </c>
      <c r="Y3784" s="110" t="str">
        <f t="shared" si="183"/>
        <v/>
      </c>
      <c r="Z3784" s="109" t="s">
        <v>797</v>
      </c>
      <c r="AA3784" s="109" t="s">
        <v>802</v>
      </c>
      <c r="AB3784" s="106"/>
      <c r="AC3784" s="158"/>
      <c r="AD3784" s="160"/>
      <c r="AE3784" s="127"/>
      <c r="AF3784" s="113"/>
      <c r="AG3784" s="165" t="str">
        <f t="array" ref="AG3784">XLOOKUP(F3784,'CLV2'!A:A,'CLV2'!E:E)</f>
        <v>2.FROZEN FOODS</v>
      </c>
      <c r="AH3784" s="115" t="str">
        <f t="array" ref="AH3784">XLOOKUP(F3784,'CLV2'!A:A,'CLV2'!F:F)</f>
        <v>3.DUMPLINGS</v>
      </c>
      <c r="AI3784" s="115" t="str">
        <f t="shared" si="8"/>
        <v>Pack</v>
      </c>
      <c r="AJ3784" s="116">
        <f t="shared" si="9"/>
        <v>1</v>
      </c>
      <c r="AK3784" s="117" t="str">
        <f t="array" ref="AK3784">XLOOKUP(F3784,'GIÁ'!A:A,'GIÁ'!D:D)</f>
        <v>22033.98</v>
      </c>
      <c r="AL3784" s="118">
        <f t="shared" si="10"/>
        <v>88135.92</v>
      </c>
      <c r="AM3784" s="118">
        <f t="shared" si="11"/>
        <v>0</v>
      </c>
      <c r="AN3784" s="119">
        <f t="shared" si="12"/>
        <v>0</v>
      </c>
      <c r="AO3784" s="118">
        <f t="shared" si="13"/>
        <v>88135.92</v>
      </c>
      <c r="AP3784" s="121">
        <f t="shared" si="14"/>
        <v>0</v>
      </c>
      <c r="AQ3784" s="122"/>
      <c r="AR3784" s="119"/>
    </row>
    <row r="3785" ht="22.5" customHeight="1">
      <c r="A3785" s="89">
        <v>46233.0</v>
      </c>
      <c r="B3785" s="90">
        <v>0.3416666666666667</v>
      </c>
      <c r="C3785" s="91" t="s">
        <v>644</v>
      </c>
      <c r="D3785" s="129" t="str">
        <f t="array" ref="D3785">XLOOKUP(C3785,'DS ST'!A:A,'DS ST'!B:B)</f>
        <v>A154</v>
      </c>
      <c r="E3785" s="94" t="str">
        <f t="array" ref="E3785">XLOOKUP($F3785,'GIÁ'!$A:$A,'GIÁ'!$E:$E)</f>
        <v>ĐÔNG</v>
      </c>
      <c r="F3785" s="94">
        <v>8.936200101563E12</v>
      </c>
      <c r="G3785" s="95" t="s">
        <v>2637</v>
      </c>
      <c r="H3785" s="95" t="s">
        <v>224</v>
      </c>
      <c r="I3785" s="96">
        <v>8.0</v>
      </c>
      <c r="J3785" s="96">
        <v>0.0</v>
      </c>
      <c r="K3785" s="98">
        <f t="shared" si="4"/>
        <v>8</v>
      </c>
      <c r="L3785" s="99" t="s">
        <v>7135</v>
      </c>
      <c r="M3785" s="100" t="s">
        <v>7136</v>
      </c>
      <c r="N3785" s="101" t="str">
        <f t="shared" si="139"/>
        <v>PT1590315-T0018936200101563</v>
      </c>
      <c r="O3785" s="128"/>
      <c r="P3785" s="100"/>
      <c r="Q3785" s="103">
        <f t="shared" si="166"/>
        <v>8</v>
      </c>
      <c r="R3785" s="161"/>
      <c r="S3785" s="105"/>
      <c r="T3785" s="106"/>
      <c r="U3785" s="107" t="s">
        <v>6524</v>
      </c>
      <c r="V3785" s="108" t="s">
        <v>756</v>
      </c>
      <c r="W3785" s="109" t="s">
        <v>1908</v>
      </c>
      <c r="X3785" s="110" t="str">
        <f t="shared" si="176"/>
        <v/>
      </c>
      <c r="Y3785" s="110" t="str">
        <f t="shared" si="183"/>
        <v/>
      </c>
      <c r="Z3785" s="109" t="s">
        <v>797</v>
      </c>
      <c r="AA3785" s="109" t="s">
        <v>802</v>
      </c>
      <c r="AB3785" s="106"/>
      <c r="AC3785" s="158"/>
      <c r="AD3785" s="160"/>
      <c r="AE3785" s="127"/>
      <c r="AF3785" s="113"/>
      <c r="AG3785" s="165" t="str">
        <f t="array" ref="AG3785">XLOOKUP(F3785,'CLV2'!A:A,'CLV2'!E:E)</f>
        <v>2.FROZEN FOODS</v>
      </c>
      <c r="AH3785" s="115" t="str">
        <f t="array" ref="AH3785">XLOOKUP(F3785,'CLV2'!A:A,'CLV2'!F:F)</f>
        <v>3.PASTRY AND DESSERTS</v>
      </c>
      <c r="AI3785" s="115" t="str">
        <f t="shared" si="8"/>
        <v>Pack</v>
      </c>
      <c r="AJ3785" s="116">
        <f t="shared" si="9"/>
        <v>1</v>
      </c>
      <c r="AK3785" s="117" t="str">
        <f t="array" ref="AK3785">XLOOKUP(F3785,'GIÁ'!A:A,'GIÁ'!D:D)</f>
        <v>24299.49</v>
      </c>
      <c r="AL3785" s="118">
        <f t="shared" si="10"/>
        <v>194395.92</v>
      </c>
      <c r="AM3785" s="118">
        <f t="shared" si="11"/>
        <v>0</v>
      </c>
      <c r="AN3785" s="119">
        <f t="shared" si="12"/>
        <v>0</v>
      </c>
      <c r="AO3785" s="118">
        <f t="shared" si="13"/>
        <v>194395.92</v>
      </c>
      <c r="AP3785" s="121">
        <f t="shared" si="14"/>
        <v>0</v>
      </c>
      <c r="AQ3785" s="122"/>
      <c r="AR3785" s="119"/>
    </row>
    <row r="3786" ht="22.5" customHeight="1">
      <c r="A3786" s="89">
        <v>46233.0</v>
      </c>
      <c r="B3786" s="90">
        <v>0.3416666666666667</v>
      </c>
      <c r="C3786" s="91" t="s">
        <v>644</v>
      </c>
      <c r="D3786" s="129" t="str">
        <f t="array" ref="D3786">XLOOKUP(C3786,'DS ST'!A:A,'DS ST'!B:B)</f>
        <v>A154</v>
      </c>
      <c r="E3786" s="94" t="str">
        <f t="array" ref="E3786">XLOOKUP($F3786,'GIÁ'!$A:$A,'GIÁ'!$E:$E)</f>
        <v>ĐÔNG</v>
      </c>
      <c r="F3786" s="94">
        <v>8.936219600002E12</v>
      </c>
      <c r="G3786" s="95" t="s">
        <v>2684</v>
      </c>
      <c r="H3786" s="95" t="s">
        <v>224</v>
      </c>
      <c r="I3786" s="96">
        <v>4.0</v>
      </c>
      <c r="J3786" s="96">
        <v>0.0</v>
      </c>
      <c r="K3786" s="98">
        <f t="shared" si="4"/>
        <v>4</v>
      </c>
      <c r="L3786" s="99" t="s">
        <v>7135</v>
      </c>
      <c r="M3786" s="100" t="s">
        <v>7136</v>
      </c>
      <c r="N3786" s="101" t="str">
        <f t="shared" si="139"/>
        <v>PT1590315-T0018936219600002</v>
      </c>
      <c r="O3786" s="128"/>
      <c r="P3786" s="100"/>
      <c r="Q3786" s="103">
        <f t="shared" si="166"/>
        <v>4</v>
      </c>
      <c r="R3786" s="161"/>
      <c r="S3786" s="105"/>
      <c r="T3786" s="106"/>
      <c r="U3786" s="107" t="s">
        <v>6566</v>
      </c>
      <c r="V3786" s="108" t="s">
        <v>756</v>
      </c>
      <c r="W3786" s="109" t="s">
        <v>1908</v>
      </c>
      <c r="X3786" s="110" t="str">
        <f t="shared" si="176"/>
        <v/>
      </c>
      <c r="Y3786" s="110" t="str">
        <f t="shared" si="183"/>
        <v/>
      </c>
      <c r="Z3786" s="109" t="s">
        <v>797</v>
      </c>
      <c r="AA3786" s="109" t="s">
        <v>802</v>
      </c>
      <c r="AB3786" s="106"/>
      <c r="AC3786" s="158"/>
      <c r="AD3786" s="160"/>
      <c r="AE3786" s="127"/>
      <c r="AF3786" s="113"/>
      <c r="AG3786" s="165" t="str">
        <f t="array" ref="AG3786">XLOOKUP(F3786,'CLV2'!A:A,'CLV2'!E:E)</f>
        <v>2.FROZEN FOODS</v>
      </c>
      <c r="AH3786" s="115" t="str">
        <f t="array" ref="AH3786">XLOOKUP(F3786,'CLV2'!A:A,'CLV2'!F:F)</f>
        <v>3.HOTPOT AND FRIED</v>
      </c>
      <c r="AI3786" s="115" t="str">
        <f t="shared" si="8"/>
        <v>Pack</v>
      </c>
      <c r="AJ3786" s="116">
        <f t="shared" si="9"/>
        <v>1</v>
      </c>
      <c r="AK3786" s="117" t="str">
        <f t="array" ref="AK3786">XLOOKUP(F3786,'GIÁ'!A:A,'GIÁ'!D:D)</f>
        <v>11156.53</v>
      </c>
      <c r="AL3786" s="118">
        <f t="shared" si="10"/>
        <v>44626.12</v>
      </c>
      <c r="AM3786" s="118">
        <f t="shared" si="11"/>
        <v>0</v>
      </c>
      <c r="AN3786" s="119">
        <f t="shared" si="12"/>
        <v>0</v>
      </c>
      <c r="AO3786" s="118">
        <f t="shared" si="13"/>
        <v>44626.12</v>
      </c>
      <c r="AP3786" s="121">
        <f t="shared" si="14"/>
        <v>0</v>
      </c>
      <c r="AQ3786" s="122"/>
      <c r="AR3786" s="119"/>
    </row>
    <row r="3787" ht="22.5" customHeight="1">
      <c r="A3787" s="89">
        <v>46233.0</v>
      </c>
      <c r="B3787" s="90">
        <v>0.3416666666666667</v>
      </c>
      <c r="C3787" s="91" t="s">
        <v>644</v>
      </c>
      <c r="D3787" s="129" t="str">
        <f t="array" ref="D3787">XLOOKUP(C3787,'DS ST'!A:A,'DS ST'!B:B)</f>
        <v>A154</v>
      </c>
      <c r="E3787" s="94" t="str">
        <f t="array" ref="E3787">XLOOKUP($F3787,'GIÁ'!$A:$A,'GIÁ'!$E:$E)</f>
        <v>ĐÔNG</v>
      </c>
      <c r="F3787" s="94">
        <v>8.936013238791E12</v>
      </c>
      <c r="G3787" s="95" t="s">
        <v>2178</v>
      </c>
      <c r="H3787" s="95" t="s">
        <v>57</v>
      </c>
      <c r="I3787" s="96">
        <v>10.0</v>
      </c>
      <c r="J3787" s="96">
        <v>0.0</v>
      </c>
      <c r="K3787" s="98">
        <f t="shared" si="4"/>
        <v>10</v>
      </c>
      <c r="L3787" s="99" t="s">
        <v>7135</v>
      </c>
      <c r="M3787" s="100" t="s">
        <v>7136</v>
      </c>
      <c r="N3787" s="101" t="str">
        <f t="shared" si="139"/>
        <v>PT1590315-T0018936013238791</v>
      </c>
      <c r="O3787" s="128"/>
      <c r="P3787" s="100"/>
      <c r="Q3787" s="103">
        <f t="shared" si="166"/>
        <v>10</v>
      </c>
      <c r="R3787" s="161"/>
      <c r="S3787" s="105"/>
      <c r="T3787" s="106"/>
      <c r="U3787" s="107" t="s">
        <v>6525</v>
      </c>
      <c r="V3787" s="108" t="s">
        <v>756</v>
      </c>
      <c r="W3787" s="109" t="s">
        <v>1908</v>
      </c>
      <c r="X3787" s="110" t="str">
        <f t="shared" si="176"/>
        <v/>
      </c>
      <c r="Y3787" s="110" t="str">
        <f t="shared" si="183"/>
        <v/>
      </c>
      <c r="Z3787" s="109" t="s">
        <v>797</v>
      </c>
      <c r="AA3787" s="109" t="s">
        <v>802</v>
      </c>
      <c r="AB3787" s="106"/>
      <c r="AC3787" s="158"/>
      <c r="AD3787" s="160"/>
      <c r="AE3787" s="127"/>
      <c r="AF3787" s="113"/>
      <c r="AG3787" s="165" t="str">
        <f t="array" ref="AG3787">XLOOKUP(F3787,'CLV2'!A:A,'CLV2'!E:E)</f>
        <v>2.FROZEN FOODS</v>
      </c>
      <c r="AH3787" s="115" t="str">
        <f t="array" ref="AH3787">XLOOKUP(F3787,'CLV2'!A:A,'CLV2'!F:F)</f>
        <v>3.PIZZA - READY MEALS</v>
      </c>
      <c r="AI3787" s="115" t="str">
        <f t="shared" si="8"/>
        <v>Pack</v>
      </c>
      <c r="AJ3787" s="116">
        <f t="shared" si="9"/>
        <v>1</v>
      </c>
      <c r="AK3787" s="117" t="str">
        <f t="array" ref="AK3787">XLOOKUP(F3787,'GIÁ'!A:A,'GIÁ'!D:D)</f>
        <v>22578.43</v>
      </c>
      <c r="AL3787" s="118">
        <f t="shared" si="10"/>
        <v>225784.3</v>
      </c>
      <c r="AM3787" s="118">
        <f t="shared" si="11"/>
        <v>0</v>
      </c>
      <c r="AN3787" s="119">
        <f t="shared" si="12"/>
        <v>0</v>
      </c>
      <c r="AO3787" s="118">
        <f t="shared" si="13"/>
        <v>225784.3</v>
      </c>
      <c r="AP3787" s="121">
        <f t="shared" si="14"/>
        <v>0</v>
      </c>
      <c r="AQ3787" s="122"/>
      <c r="AR3787" s="119"/>
    </row>
    <row r="3788" ht="22.5" customHeight="1">
      <c r="A3788" s="89">
        <v>46233.0</v>
      </c>
      <c r="B3788" s="90">
        <v>0.3416666666666667</v>
      </c>
      <c r="C3788" s="91" t="s">
        <v>644</v>
      </c>
      <c r="D3788" s="129" t="str">
        <f t="array" ref="D3788">XLOOKUP(C3788,'DS ST'!A:A,'DS ST'!B:B)</f>
        <v>A154</v>
      </c>
      <c r="E3788" s="94" t="str">
        <f t="array" ref="E3788">XLOOKUP($F3788,'GIÁ'!$A:$A,'GIÁ'!$E:$E)</f>
        <v>ĐÔNG</v>
      </c>
      <c r="F3788" s="94">
        <v>8.934717472008E12</v>
      </c>
      <c r="G3788" s="95" t="s">
        <v>1769</v>
      </c>
      <c r="H3788" s="95" t="s">
        <v>224</v>
      </c>
      <c r="I3788" s="96">
        <v>4.0</v>
      </c>
      <c r="J3788" s="96">
        <v>0.0</v>
      </c>
      <c r="K3788" s="98">
        <f t="shared" si="4"/>
        <v>4</v>
      </c>
      <c r="L3788" s="99" t="s">
        <v>7135</v>
      </c>
      <c r="M3788" s="100" t="s">
        <v>7136</v>
      </c>
      <c r="N3788" s="101" t="str">
        <f t="shared" si="139"/>
        <v>PT1590315-T0018934717472008</v>
      </c>
      <c r="O3788" s="128"/>
      <c r="P3788" s="100"/>
      <c r="Q3788" s="103">
        <f t="shared" si="166"/>
        <v>4</v>
      </c>
      <c r="R3788" s="161"/>
      <c r="S3788" s="105"/>
      <c r="T3788" s="106"/>
      <c r="U3788" s="107" t="s">
        <v>6597</v>
      </c>
      <c r="V3788" s="108" t="s">
        <v>756</v>
      </c>
      <c r="W3788" s="109" t="s">
        <v>1908</v>
      </c>
      <c r="X3788" s="110" t="str">
        <f t="shared" si="176"/>
        <v/>
      </c>
      <c r="Y3788" s="110" t="str">
        <f t="shared" si="183"/>
        <v/>
      </c>
      <c r="Z3788" s="109" t="s">
        <v>797</v>
      </c>
      <c r="AA3788" s="109" t="s">
        <v>802</v>
      </c>
      <c r="AB3788" s="106"/>
      <c r="AC3788" s="158"/>
      <c r="AD3788" s="160"/>
      <c r="AE3788" s="127"/>
      <c r="AF3788" s="113"/>
      <c r="AG3788" s="165" t="str">
        <f t="array" ref="AG3788">XLOOKUP(F3788,'CLV2'!A:A,'CLV2'!E:E)</f>
        <v>2.FROZEN FOODS</v>
      </c>
      <c r="AH3788" s="115" t="str">
        <f t="array" ref="AH3788">XLOOKUP(F3788,'CLV2'!A:A,'CLV2'!F:F)</f>
        <v>3.HOTPOT AND FRIED</v>
      </c>
      <c r="AI3788" s="115" t="str">
        <f t="shared" si="8"/>
        <v>Pack</v>
      </c>
      <c r="AJ3788" s="116">
        <f t="shared" si="9"/>
        <v>1</v>
      </c>
      <c r="AK3788" s="117" t="str">
        <f t="array" ref="AK3788">XLOOKUP(F3788,'GIÁ'!A:A,'GIÁ'!D:D)</f>
        <v>35456.20</v>
      </c>
      <c r="AL3788" s="118">
        <f t="shared" si="10"/>
        <v>141824.8</v>
      </c>
      <c r="AM3788" s="118">
        <f t="shared" si="11"/>
        <v>0</v>
      </c>
      <c r="AN3788" s="119">
        <f t="shared" si="12"/>
        <v>0</v>
      </c>
      <c r="AO3788" s="118">
        <f t="shared" si="13"/>
        <v>141824.8</v>
      </c>
      <c r="AP3788" s="121">
        <f t="shared" si="14"/>
        <v>0</v>
      </c>
      <c r="AQ3788" s="122"/>
      <c r="AR3788" s="119"/>
    </row>
    <row r="3789" ht="22.5" customHeight="1">
      <c r="A3789" s="89">
        <v>46233.0</v>
      </c>
      <c r="B3789" s="90">
        <v>0.3416666666666667</v>
      </c>
      <c r="C3789" s="91" t="s">
        <v>644</v>
      </c>
      <c r="D3789" s="129" t="str">
        <f t="array" ref="D3789">XLOOKUP(C3789,'DS ST'!A:A,'DS ST'!B:B)</f>
        <v>A154</v>
      </c>
      <c r="E3789" s="94" t="str">
        <f t="array" ref="E3789">XLOOKUP($F3789,'GIÁ'!$A:$A,'GIÁ'!$E:$E)</f>
        <v>ĐÔNG</v>
      </c>
      <c r="F3789" s="94">
        <v>8.935319711311E12</v>
      </c>
      <c r="G3789" s="95" t="s">
        <v>2061</v>
      </c>
      <c r="H3789" s="95" t="s">
        <v>224</v>
      </c>
      <c r="I3789" s="96">
        <v>6.0</v>
      </c>
      <c r="J3789" s="96">
        <v>0.0</v>
      </c>
      <c r="K3789" s="98">
        <f t="shared" si="4"/>
        <v>6</v>
      </c>
      <c r="L3789" s="99" t="s">
        <v>7135</v>
      </c>
      <c r="M3789" s="100" t="s">
        <v>7136</v>
      </c>
      <c r="N3789" s="101" t="str">
        <f t="shared" si="139"/>
        <v>PT1590315-T0018935319711311</v>
      </c>
      <c r="O3789" s="128"/>
      <c r="P3789" s="100"/>
      <c r="Q3789" s="103">
        <f t="shared" si="166"/>
        <v>6</v>
      </c>
      <c r="R3789" s="161"/>
      <c r="S3789" s="105"/>
      <c r="T3789" s="106"/>
      <c r="U3789" s="107" t="s">
        <v>6529</v>
      </c>
      <c r="V3789" s="108" t="s">
        <v>756</v>
      </c>
      <c r="W3789" s="109" t="s">
        <v>1908</v>
      </c>
      <c r="X3789" s="110" t="str">
        <f t="shared" si="176"/>
        <v/>
      </c>
      <c r="Y3789" s="110" t="str">
        <f t="shared" si="183"/>
        <v/>
      </c>
      <c r="Z3789" s="109" t="s">
        <v>797</v>
      </c>
      <c r="AA3789" s="109" t="s">
        <v>802</v>
      </c>
      <c r="AB3789" s="106"/>
      <c r="AC3789" s="158"/>
      <c r="AD3789" s="160"/>
      <c r="AE3789" s="127"/>
      <c r="AF3789" s="113"/>
      <c r="AG3789" s="165" t="str">
        <f t="array" ref="AG3789">XLOOKUP(F3789,'CLV2'!A:A,'CLV2'!E:E)</f>
        <v>2.FROZEN FOODS</v>
      </c>
      <c r="AH3789" s="115" t="str">
        <f t="array" ref="AH3789">XLOOKUP(F3789,'CLV2'!A:A,'CLV2'!F:F)</f>
        <v>3.HOTPOT AND FRIED</v>
      </c>
      <c r="AI3789" s="115" t="str">
        <f t="shared" si="8"/>
        <v>Pack</v>
      </c>
      <c r="AJ3789" s="116">
        <f t="shared" si="9"/>
        <v>1</v>
      </c>
      <c r="AK3789" s="117" t="str">
        <f t="array" ref="AK3789">XLOOKUP(F3789,'GIÁ'!A:A,'GIÁ'!D:D)</f>
        <v>30542.46</v>
      </c>
      <c r="AL3789" s="118">
        <f t="shared" si="10"/>
        <v>183254.76</v>
      </c>
      <c r="AM3789" s="118">
        <f t="shared" si="11"/>
        <v>0</v>
      </c>
      <c r="AN3789" s="119">
        <f t="shared" si="12"/>
        <v>0</v>
      </c>
      <c r="AO3789" s="118">
        <f t="shared" si="13"/>
        <v>183254.76</v>
      </c>
      <c r="AP3789" s="121">
        <f t="shared" si="14"/>
        <v>0</v>
      </c>
      <c r="AQ3789" s="122"/>
      <c r="AR3789" s="119"/>
    </row>
    <row r="3790" ht="22.5" customHeight="1">
      <c r="A3790" s="89">
        <v>46233.0</v>
      </c>
      <c r="B3790" s="90">
        <v>0.3416666666666667</v>
      </c>
      <c r="C3790" s="91" t="s">
        <v>644</v>
      </c>
      <c r="D3790" s="129" t="str">
        <f t="array" ref="D3790">XLOOKUP(C3790,'DS ST'!A:A,'DS ST'!B:B)</f>
        <v>A154</v>
      </c>
      <c r="E3790" s="94" t="str">
        <f t="array" ref="E3790">XLOOKUP($F3790,'GIÁ'!$A:$A,'GIÁ'!$E:$E)</f>
        <v>ĐÔNG</v>
      </c>
      <c r="F3790" s="94">
        <v>8.93607627967E12</v>
      </c>
      <c r="G3790" s="95" t="s">
        <v>2317</v>
      </c>
      <c r="H3790" s="95" t="s">
        <v>224</v>
      </c>
      <c r="I3790" s="96">
        <v>2.0</v>
      </c>
      <c r="J3790" s="96">
        <v>0.0</v>
      </c>
      <c r="K3790" s="98">
        <f t="shared" si="4"/>
        <v>2</v>
      </c>
      <c r="L3790" s="99" t="s">
        <v>7135</v>
      </c>
      <c r="M3790" s="100" t="s">
        <v>7136</v>
      </c>
      <c r="N3790" s="101" t="str">
        <f t="shared" si="139"/>
        <v>PT1590315-T0018936076279670</v>
      </c>
      <c r="O3790" s="128"/>
      <c r="P3790" s="100"/>
      <c r="Q3790" s="103">
        <f t="shared" si="166"/>
        <v>2</v>
      </c>
      <c r="R3790" s="161"/>
      <c r="S3790" s="105"/>
      <c r="T3790" s="106"/>
      <c r="U3790" s="107" t="s">
        <v>6530</v>
      </c>
      <c r="V3790" s="108" t="s">
        <v>756</v>
      </c>
      <c r="W3790" s="109" t="s">
        <v>1908</v>
      </c>
      <c r="X3790" s="110" t="str">
        <f t="shared" si="176"/>
        <v/>
      </c>
      <c r="Y3790" s="110" t="str">
        <f t="shared" si="183"/>
        <v/>
      </c>
      <c r="Z3790" s="109" t="s">
        <v>797</v>
      </c>
      <c r="AA3790" s="109" t="s">
        <v>802</v>
      </c>
      <c r="AB3790" s="106"/>
      <c r="AC3790" s="158"/>
      <c r="AD3790" s="160"/>
      <c r="AE3790" s="127"/>
      <c r="AF3790" s="113"/>
      <c r="AG3790" s="165" t="str">
        <f t="array" ref="AG3790">XLOOKUP(F3790,'CLV2'!A:A,'CLV2'!E:E)</f>
        <v>2.FROZEN FOODS</v>
      </c>
      <c r="AH3790" s="115" t="str">
        <f t="array" ref="AH3790">XLOOKUP(F3790,'CLV2'!A:A,'CLV2'!F:F)</f>
        <v>3.PASTRY AND DESSERTS</v>
      </c>
      <c r="AI3790" s="115" t="str">
        <f t="shared" si="8"/>
        <v>Pack</v>
      </c>
      <c r="AJ3790" s="116">
        <f t="shared" si="9"/>
        <v>1</v>
      </c>
      <c r="AK3790" s="117" t="str">
        <f t="array" ref="AK3790">XLOOKUP(F3790,'GIÁ'!A:A,'GIÁ'!D:D)</f>
        <v>26872.96</v>
      </c>
      <c r="AL3790" s="118">
        <f t="shared" si="10"/>
        <v>53745.92</v>
      </c>
      <c r="AM3790" s="118">
        <f t="shared" si="11"/>
        <v>0</v>
      </c>
      <c r="AN3790" s="119">
        <f t="shared" si="12"/>
        <v>0</v>
      </c>
      <c r="AO3790" s="118">
        <f t="shared" si="13"/>
        <v>53745.92</v>
      </c>
      <c r="AP3790" s="121">
        <f t="shared" si="14"/>
        <v>0</v>
      </c>
      <c r="AQ3790" s="122"/>
      <c r="AR3790" s="119"/>
    </row>
    <row r="3791" ht="22.5" customHeight="1">
      <c r="A3791" s="89">
        <v>46233.0</v>
      </c>
      <c r="B3791" s="90">
        <v>0.3416666666666667</v>
      </c>
      <c r="C3791" s="91" t="s">
        <v>644</v>
      </c>
      <c r="D3791" s="129" t="str">
        <f t="array" ref="D3791">XLOOKUP(C3791,'DS ST'!A:A,'DS ST'!B:B)</f>
        <v>A154</v>
      </c>
      <c r="E3791" s="94" t="str">
        <f t="array" ref="E3791">XLOOKUP($F3791,'GIÁ'!$A:$A,'GIÁ'!$E:$E)</f>
        <v>ĐÔNG</v>
      </c>
      <c r="F3791" s="94">
        <v>8.934717264474E12</v>
      </c>
      <c r="G3791" s="95" t="s">
        <v>1717</v>
      </c>
      <c r="H3791" s="95" t="s">
        <v>224</v>
      </c>
      <c r="I3791" s="96">
        <v>4.0</v>
      </c>
      <c r="J3791" s="96">
        <v>0.0</v>
      </c>
      <c r="K3791" s="98">
        <f t="shared" si="4"/>
        <v>4</v>
      </c>
      <c r="L3791" s="99" t="s">
        <v>7135</v>
      </c>
      <c r="M3791" s="100" t="s">
        <v>7136</v>
      </c>
      <c r="N3791" s="101" t="str">
        <f t="shared" si="139"/>
        <v>PT1590315-T0018934717264474</v>
      </c>
      <c r="O3791" s="128"/>
      <c r="P3791" s="100"/>
      <c r="Q3791" s="103">
        <f t="shared" si="166"/>
        <v>4</v>
      </c>
      <c r="R3791" s="161"/>
      <c r="S3791" s="105"/>
      <c r="T3791" s="106"/>
      <c r="U3791" s="107" t="s">
        <v>6567</v>
      </c>
      <c r="V3791" s="108" t="s">
        <v>756</v>
      </c>
      <c r="W3791" s="109" t="s">
        <v>1908</v>
      </c>
      <c r="X3791" s="110" t="str">
        <f t="shared" si="176"/>
        <v/>
      </c>
      <c r="Y3791" s="110" t="str">
        <f t="shared" si="183"/>
        <v/>
      </c>
      <c r="Z3791" s="109" t="s">
        <v>797</v>
      </c>
      <c r="AA3791" s="109" t="s">
        <v>802</v>
      </c>
      <c r="AB3791" s="106"/>
      <c r="AC3791" s="158"/>
      <c r="AD3791" s="160"/>
      <c r="AE3791" s="127"/>
      <c r="AF3791" s="113"/>
      <c r="AG3791" s="165" t="str">
        <f t="array" ref="AG3791">XLOOKUP(F3791,'CLV2'!A:A,'CLV2'!E:E)</f>
        <v>2.FROZEN FOODS</v>
      </c>
      <c r="AH3791" s="115" t="str">
        <f t="array" ref="AH3791">XLOOKUP(F3791,'CLV2'!A:A,'CLV2'!F:F)</f>
        <v>3.HOTPOT AND FRIED</v>
      </c>
      <c r="AI3791" s="115" t="str">
        <f t="shared" si="8"/>
        <v>Pack</v>
      </c>
      <c r="AJ3791" s="116">
        <f t="shared" si="9"/>
        <v>1</v>
      </c>
      <c r="AK3791" s="117" t="str">
        <f t="array" ref="AK3791">XLOOKUP(F3791,'GIÁ'!A:A,'GIÁ'!D:D)</f>
        <v>45233.68</v>
      </c>
      <c r="AL3791" s="118">
        <f t="shared" si="10"/>
        <v>180934.72</v>
      </c>
      <c r="AM3791" s="118">
        <f t="shared" si="11"/>
        <v>0</v>
      </c>
      <c r="AN3791" s="119">
        <f t="shared" si="12"/>
        <v>0</v>
      </c>
      <c r="AO3791" s="118">
        <f t="shared" si="13"/>
        <v>180934.72</v>
      </c>
      <c r="AP3791" s="121">
        <f t="shared" si="14"/>
        <v>0</v>
      </c>
      <c r="AQ3791" s="122"/>
      <c r="AR3791" s="119"/>
    </row>
    <row r="3792" ht="22.5" customHeight="1">
      <c r="A3792" s="89">
        <v>46233.0</v>
      </c>
      <c r="B3792" s="90">
        <v>0.3416666666666667</v>
      </c>
      <c r="C3792" s="91" t="s">
        <v>644</v>
      </c>
      <c r="D3792" s="129" t="str">
        <f t="array" ref="D3792">XLOOKUP(C3792,'DS ST'!A:A,'DS ST'!B:B)</f>
        <v>A154</v>
      </c>
      <c r="E3792" s="94" t="str">
        <f t="array" ref="E3792">XLOOKUP($F3792,'GIÁ'!$A:$A,'GIÁ'!$E:$E)</f>
        <v>ĐÔNG</v>
      </c>
      <c r="F3792" s="94">
        <v>8.936077112983E12</v>
      </c>
      <c r="G3792" s="95" t="s">
        <v>2345</v>
      </c>
      <c r="H3792" s="95" t="s">
        <v>224</v>
      </c>
      <c r="I3792" s="96">
        <v>6.0</v>
      </c>
      <c r="J3792" s="96">
        <v>0.0</v>
      </c>
      <c r="K3792" s="98">
        <f t="shared" si="4"/>
        <v>6</v>
      </c>
      <c r="L3792" s="99" t="s">
        <v>7135</v>
      </c>
      <c r="M3792" s="100" t="s">
        <v>7136</v>
      </c>
      <c r="N3792" s="101" t="str">
        <f t="shared" si="139"/>
        <v>PT1590315-T0018936077112983</v>
      </c>
      <c r="O3792" s="128"/>
      <c r="P3792" s="100"/>
      <c r="Q3792" s="103">
        <f t="shared" si="166"/>
        <v>6</v>
      </c>
      <c r="R3792" s="161"/>
      <c r="S3792" s="105"/>
      <c r="T3792" s="106"/>
      <c r="U3792" s="107" t="s">
        <v>6526</v>
      </c>
      <c r="V3792" s="108" t="s">
        <v>756</v>
      </c>
      <c r="W3792" s="109" t="s">
        <v>1908</v>
      </c>
      <c r="X3792" s="110" t="str">
        <f t="shared" si="176"/>
        <v/>
      </c>
      <c r="Y3792" s="110" t="str">
        <f t="shared" si="183"/>
        <v/>
      </c>
      <c r="Z3792" s="109" t="s">
        <v>797</v>
      </c>
      <c r="AA3792" s="109" t="s">
        <v>802</v>
      </c>
      <c r="AB3792" s="106"/>
      <c r="AC3792" s="158"/>
      <c r="AD3792" s="160"/>
      <c r="AE3792" s="127"/>
      <c r="AF3792" s="113"/>
      <c r="AG3792" s="165" t="str">
        <f t="array" ref="AG3792">XLOOKUP(F3792,'CLV2'!A:A,'CLV2'!E:E)</f>
        <v>2.FROZEN FOODS</v>
      </c>
      <c r="AH3792" s="115" t="str">
        <f t="array" ref="AH3792">XLOOKUP(F3792,'CLV2'!A:A,'CLV2'!F:F)</f>
        <v>3.DUMPLINGS</v>
      </c>
      <c r="AI3792" s="115" t="str">
        <f t="shared" si="8"/>
        <v>Pack</v>
      </c>
      <c r="AJ3792" s="116">
        <f t="shared" si="9"/>
        <v>1</v>
      </c>
      <c r="AK3792" s="117" t="str">
        <f t="array" ref="AK3792">XLOOKUP(F3792,'GIÁ'!A:A,'GIÁ'!D:D)</f>
        <v>30147.74</v>
      </c>
      <c r="AL3792" s="118">
        <f t="shared" si="10"/>
        <v>180886.44</v>
      </c>
      <c r="AM3792" s="118">
        <f t="shared" si="11"/>
        <v>0</v>
      </c>
      <c r="AN3792" s="119">
        <f t="shared" si="12"/>
        <v>0</v>
      </c>
      <c r="AO3792" s="118">
        <f t="shared" si="13"/>
        <v>180886.44</v>
      </c>
      <c r="AP3792" s="121">
        <f t="shared" si="14"/>
        <v>0</v>
      </c>
      <c r="AQ3792" s="122"/>
      <c r="AR3792" s="119"/>
    </row>
    <row r="3793" ht="22.5" customHeight="1">
      <c r="A3793" s="89">
        <v>46233.0</v>
      </c>
      <c r="B3793" s="90">
        <v>0.3416666666666667</v>
      </c>
      <c r="C3793" s="91" t="s">
        <v>644</v>
      </c>
      <c r="D3793" s="129" t="str">
        <f t="array" ref="D3793">XLOOKUP(C3793,'DS ST'!A:A,'DS ST'!B:B)</f>
        <v>A154</v>
      </c>
      <c r="E3793" s="94" t="str">
        <f t="array" ref="E3793">XLOOKUP($F3793,'GIÁ'!$A:$A,'GIÁ'!$E:$E)</f>
        <v>ĐÔNG</v>
      </c>
      <c r="F3793" s="94">
        <v>8.936077110262E12</v>
      </c>
      <c r="G3793" s="95" t="s">
        <v>2339</v>
      </c>
      <c r="H3793" s="95" t="s">
        <v>224</v>
      </c>
      <c r="I3793" s="96">
        <v>4.0</v>
      </c>
      <c r="J3793" s="96">
        <v>0.0</v>
      </c>
      <c r="K3793" s="98">
        <f t="shared" si="4"/>
        <v>4</v>
      </c>
      <c r="L3793" s="99" t="s">
        <v>7135</v>
      </c>
      <c r="M3793" s="100" t="s">
        <v>7136</v>
      </c>
      <c r="N3793" s="101" t="str">
        <f t="shared" si="139"/>
        <v>PT1590315-T0018936077110262</v>
      </c>
      <c r="O3793" s="128"/>
      <c r="P3793" s="100"/>
      <c r="Q3793" s="103">
        <f t="shared" si="166"/>
        <v>4</v>
      </c>
      <c r="R3793" s="161"/>
      <c r="S3793" s="105"/>
      <c r="T3793" s="106"/>
      <c r="U3793" s="107" t="s">
        <v>6579</v>
      </c>
      <c r="V3793" s="108" t="s">
        <v>756</v>
      </c>
      <c r="W3793" s="109" t="s">
        <v>1908</v>
      </c>
      <c r="X3793" s="110" t="str">
        <f t="shared" si="176"/>
        <v/>
      </c>
      <c r="Y3793" s="110" t="str">
        <f t="shared" si="183"/>
        <v/>
      </c>
      <c r="Z3793" s="109" t="s">
        <v>797</v>
      </c>
      <c r="AA3793" s="109" t="s">
        <v>802</v>
      </c>
      <c r="AB3793" s="106"/>
      <c r="AC3793" s="158"/>
      <c r="AD3793" s="160"/>
      <c r="AE3793" s="127"/>
      <c r="AF3793" s="113"/>
      <c r="AG3793" s="165" t="str">
        <f t="array" ref="AG3793">XLOOKUP(F3793,'CLV2'!A:A,'CLV2'!E:E)</f>
        <v>2.FROZEN FOODS</v>
      </c>
      <c r="AH3793" s="115" t="str">
        <f t="array" ref="AH3793">XLOOKUP(F3793,'CLV2'!A:A,'CLV2'!F:F)</f>
        <v>3.DUMPLINGS</v>
      </c>
      <c r="AI3793" s="115" t="str">
        <f t="shared" si="8"/>
        <v>Pack</v>
      </c>
      <c r="AJ3793" s="116">
        <f t="shared" si="9"/>
        <v>1</v>
      </c>
      <c r="AK3793" s="117" t="str">
        <f t="array" ref="AK3793">XLOOKUP(F3793,'GIÁ'!A:A,'GIÁ'!D:D)</f>
        <v>34476.05</v>
      </c>
      <c r="AL3793" s="118">
        <f t="shared" si="10"/>
        <v>137904.2</v>
      </c>
      <c r="AM3793" s="118">
        <f t="shared" si="11"/>
        <v>0</v>
      </c>
      <c r="AN3793" s="119">
        <f t="shared" si="12"/>
        <v>0</v>
      </c>
      <c r="AO3793" s="118">
        <f t="shared" si="13"/>
        <v>137904.2</v>
      </c>
      <c r="AP3793" s="121">
        <f t="shared" si="14"/>
        <v>0</v>
      </c>
      <c r="AQ3793" s="122"/>
      <c r="AR3793" s="119"/>
    </row>
    <row r="3794" ht="22.5" customHeight="1">
      <c r="A3794" s="89">
        <v>46233.0</v>
      </c>
      <c r="B3794" s="90">
        <v>0.3416666666666667</v>
      </c>
      <c r="C3794" s="91" t="s">
        <v>644</v>
      </c>
      <c r="D3794" s="129" t="str">
        <f t="array" ref="D3794">XLOOKUP(C3794,'DS ST'!A:A,'DS ST'!B:B)</f>
        <v>A154</v>
      </c>
      <c r="E3794" s="94" t="str">
        <f t="array" ref="E3794">XLOOKUP($F3794,'GIÁ'!$A:$A,'GIÁ'!$E:$E)</f>
        <v>ĐÔNG</v>
      </c>
      <c r="F3794" s="94">
        <v>8.93623909005E12</v>
      </c>
      <c r="G3794" s="95" t="s">
        <v>2717</v>
      </c>
      <c r="H3794" s="95" t="s">
        <v>75</v>
      </c>
      <c r="I3794" s="96">
        <v>4.0</v>
      </c>
      <c r="J3794" s="96">
        <v>0.0</v>
      </c>
      <c r="K3794" s="98">
        <f t="shared" si="4"/>
        <v>4</v>
      </c>
      <c r="L3794" s="99" t="s">
        <v>7135</v>
      </c>
      <c r="M3794" s="100" t="s">
        <v>7136</v>
      </c>
      <c r="N3794" s="101" t="str">
        <f t="shared" si="139"/>
        <v>PT1590315-T0018936239090050</v>
      </c>
      <c r="O3794" s="128"/>
      <c r="P3794" s="100"/>
      <c r="Q3794" s="103">
        <f t="shared" si="166"/>
        <v>4</v>
      </c>
      <c r="R3794" s="161"/>
      <c r="S3794" s="105"/>
      <c r="T3794" s="106"/>
      <c r="U3794" s="107" t="s">
        <v>6538</v>
      </c>
      <c r="V3794" s="108" t="s">
        <v>756</v>
      </c>
      <c r="W3794" s="109" t="s">
        <v>1908</v>
      </c>
      <c r="X3794" s="110" t="str">
        <f t="shared" si="176"/>
        <v/>
      </c>
      <c r="Y3794" s="110" t="str">
        <f t="shared" si="183"/>
        <v/>
      </c>
      <c r="Z3794" s="109" t="s">
        <v>797</v>
      </c>
      <c r="AA3794" s="109" t="s">
        <v>802</v>
      </c>
      <c r="AB3794" s="106"/>
      <c r="AC3794" s="158"/>
      <c r="AD3794" s="160"/>
      <c r="AE3794" s="127"/>
      <c r="AF3794" s="113"/>
      <c r="AG3794" s="165" t="str">
        <f t="array" ref="AG3794">XLOOKUP(F3794,'CLV2'!A:A,'CLV2'!E:E)</f>
        <v>2.MEAT</v>
      </c>
      <c r="AH3794" s="115" t="str">
        <f t="array" ref="AH3794">XLOOKUP(F3794,'CLV2'!A:A,'CLV2'!F:F)</f>
        <v>3.FROZEN MEAT</v>
      </c>
      <c r="AI3794" s="115" t="str">
        <f t="shared" si="8"/>
        <v>Pack</v>
      </c>
      <c r="AJ3794" s="116">
        <f t="shared" si="9"/>
        <v>1</v>
      </c>
      <c r="AK3794" s="117" t="str">
        <f t="array" ref="AK3794">XLOOKUP(F3794,'GIÁ'!A:A,'GIÁ'!D:D)</f>
        <v>118354.38</v>
      </c>
      <c r="AL3794" s="118">
        <f t="shared" si="10"/>
        <v>473417.52</v>
      </c>
      <c r="AM3794" s="118">
        <f t="shared" si="11"/>
        <v>0</v>
      </c>
      <c r="AN3794" s="119">
        <f t="shared" si="12"/>
        <v>0</v>
      </c>
      <c r="AO3794" s="118">
        <f t="shared" si="13"/>
        <v>473417.52</v>
      </c>
      <c r="AP3794" s="121">
        <f t="shared" si="14"/>
        <v>0</v>
      </c>
      <c r="AQ3794" s="122"/>
      <c r="AR3794" s="119"/>
    </row>
    <row r="3795" ht="22.5" customHeight="1">
      <c r="A3795" s="89">
        <v>46233.0</v>
      </c>
      <c r="B3795" s="90">
        <v>0.3416666666666667</v>
      </c>
      <c r="C3795" s="91" t="s">
        <v>644</v>
      </c>
      <c r="D3795" s="129" t="str">
        <f t="array" ref="D3795">XLOOKUP(C3795,'DS ST'!A:A,'DS ST'!B:B)</f>
        <v>A154</v>
      </c>
      <c r="E3795" s="94" t="str">
        <f t="array" ref="E3795">XLOOKUP($F3795,'GIÁ'!$A:$A,'GIÁ'!$E:$E)</f>
        <v>ĐÔNG</v>
      </c>
      <c r="F3795" s="94">
        <v>8.936190860716E12</v>
      </c>
      <c r="G3795" s="95" t="s">
        <v>2610</v>
      </c>
      <c r="H3795" s="95" t="s">
        <v>93</v>
      </c>
      <c r="I3795" s="96">
        <v>15.0</v>
      </c>
      <c r="J3795" s="96">
        <v>0.0</v>
      </c>
      <c r="K3795" s="98">
        <f t="shared" si="4"/>
        <v>15</v>
      </c>
      <c r="L3795" s="99" t="s">
        <v>7135</v>
      </c>
      <c r="M3795" s="100" t="s">
        <v>7136</v>
      </c>
      <c r="N3795" s="101" t="str">
        <f t="shared" si="139"/>
        <v>PT1590315-T0018936190860716</v>
      </c>
      <c r="O3795" s="128"/>
      <c r="P3795" s="100"/>
      <c r="Q3795" s="103">
        <f t="shared" si="166"/>
        <v>15</v>
      </c>
      <c r="R3795" s="161"/>
      <c r="S3795" s="105"/>
      <c r="T3795" s="106"/>
      <c r="U3795" s="107" t="s">
        <v>6539</v>
      </c>
      <c r="V3795" s="108" t="s">
        <v>756</v>
      </c>
      <c r="W3795" s="109" t="s">
        <v>1908</v>
      </c>
      <c r="X3795" s="110" t="str">
        <f t="shared" si="176"/>
        <v/>
      </c>
      <c r="Y3795" s="110" t="str">
        <f t="shared" si="183"/>
        <v/>
      </c>
      <c r="Z3795" s="109" t="s">
        <v>797</v>
      </c>
      <c r="AA3795" s="109" t="s">
        <v>802</v>
      </c>
      <c r="AB3795" s="106"/>
      <c r="AC3795" s="158"/>
      <c r="AD3795" s="160"/>
      <c r="AE3795" s="127"/>
      <c r="AF3795" s="113"/>
      <c r="AG3795" s="165" t="str">
        <f t="array" ref="AG3795">XLOOKUP(F3795,'CLV2'!A:A,'CLV2'!E:E)</f>
        <v>2.MEAT</v>
      </c>
      <c r="AH3795" s="115" t="str">
        <f t="array" ref="AH3795">XLOOKUP(F3795,'CLV2'!A:A,'CLV2'!F:F)</f>
        <v>3.FROZEN MEAT</v>
      </c>
      <c r="AI3795" s="115" t="str">
        <f t="shared" si="8"/>
        <v>Pack</v>
      </c>
      <c r="AJ3795" s="116">
        <f t="shared" si="9"/>
        <v>1</v>
      </c>
      <c r="AK3795" s="117" t="str">
        <f t="array" ref="AK3795">XLOOKUP(F3795,'GIÁ'!A:A,'GIÁ'!D:D)</f>
        <v>49176.27</v>
      </c>
      <c r="AL3795" s="118">
        <f t="shared" si="10"/>
        <v>737644.05</v>
      </c>
      <c r="AM3795" s="118">
        <f t="shared" si="11"/>
        <v>0</v>
      </c>
      <c r="AN3795" s="119">
        <f t="shared" si="12"/>
        <v>0</v>
      </c>
      <c r="AO3795" s="118">
        <f t="shared" si="13"/>
        <v>737644.05</v>
      </c>
      <c r="AP3795" s="121">
        <f t="shared" si="14"/>
        <v>0</v>
      </c>
      <c r="AQ3795" s="122"/>
      <c r="AR3795" s="119"/>
    </row>
    <row r="3796" ht="22.5" customHeight="1">
      <c r="A3796" s="89">
        <v>46233.0</v>
      </c>
      <c r="B3796" s="90">
        <v>0.3416666666666667</v>
      </c>
      <c r="C3796" s="91" t="s">
        <v>644</v>
      </c>
      <c r="D3796" s="129" t="str">
        <f t="array" ref="D3796">XLOOKUP(C3796,'DS ST'!A:A,'DS ST'!B:B)</f>
        <v>A154</v>
      </c>
      <c r="E3796" s="94" t="str">
        <f t="array" ref="E3796">XLOOKUP($F3796,'GIÁ'!$A:$A,'GIÁ'!$E:$E)</f>
        <v>ĐÔNG</v>
      </c>
      <c r="F3796" s="94">
        <v>8.936239090036E12</v>
      </c>
      <c r="G3796" s="95" t="s">
        <v>2713</v>
      </c>
      <c r="H3796" s="95" t="s">
        <v>75</v>
      </c>
      <c r="I3796" s="96">
        <v>8.0</v>
      </c>
      <c r="J3796" s="96">
        <v>0.0</v>
      </c>
      <c r="K3796" s="98">
        <f t="shared" si="4"/>
        <v>8</v>
      </c>
      <c r="L3796" s="99" t="s">
        <v>7135</v>
      </c>
      <c r="M3796" s="100" t="s">
        <v>7136</v>
      </c>
      <c r="N3796" s="101" t="str">
        <f t="shared" si="139"/>
        <v>PT1590315-T0018936239090036</v>
      </c>
      <c r="O3796" s="128"/>
      <c r="P3796" s="100"/>
      <c r="Q3796" s="103">
        <f t="shared" si="166"/>
        <v>8</v>
      </c>
      <c r="R3796" s="161"/>
      <c r="S3796" s="105"/>
      <c r="T3796" s="106"/>
      <c r="U3796" s="107" t="s">
        <v>6539</v>
      </c>
      <c r="V3796" s="108" t="s">
        <v>756</v>
      </c>
      <c r="W3796" s="109" t="s">
        <v>1908</v>
      </c>
      <c r="X3796" s="110" t="str">
        <f t="shared" si="176"/>
        <v/>
      </c>
      <c r="Y3796" s="110" t="str">
        <f t="shared" si="183"/>
        <v/>
      </c>
      <c r="Z3796" s="109" t="s">
        <v>797</v>
      </c>
      <c r="AA3796" s="109" t="s">
        <v>802</v>
      </c>
      <c r="AB3796" s="106"/>
      <c r="AC3796" s="158"/>
      <c r="AD3796" s="160"/>
      <c r="AE3796" s="127"/>
      <c r="AF3796" s="113"/>
      <c r="AG3796" s="165" t="str">
        <f t="array" ref="AG3796">XLOOKUP(F3796,'CLV2'!A:A,'CLV2'!E:E)</f>
        <v>2.MEAT</v>
      </c>
      <c r="AH3796" s="115" t="str">
        <f t="array" ref="AH3796">XLOOKUP(F3796,'CLV2'!A:A,'CLV2'!F:F)</f>
        <v>3.FROZEN MEAT</v>
      </c>
      <c r="AI3796" s="115" t="str">
        <f t="shared" si="8"/>
        <v>Pack</v>
      </c>
      <c r="AJ3796" s="116">
        <f t="shared" si="9"/>
        <v>1</v>
      </c>
      <c r="AK3796" s="117" t="str">
        <f t="array" ref="AK3796">XLOOKUP(F3796,'GIÁ'!A:A,'GIÁ'!D:D)</f>
        <v>47814.16</v>
      </c>
      <c r="AL3796" s="118">
        <f t="shared" si="10"/>
        <v>382513.28</v>
      </c>
      <c r="AM3796" s="118">
        <f t="shared" si="11"/>
        <v>0</v>
      </c>
      <c r="AN3796" s="119">
        <f t="shared" si="12"/>
        <v>0</v>
      </c>
      <c r="AO3796" s="118">
        <f t="shared" si="13"/>
        <v>382513.28</v>
      </c>
      <c r="AP3796" s="121">
        <f t="shared" si="14"/>
        <v>0</v>
      </c>
      <c r="AQ3796" s="122"/>
      <c r="AR3796" s="119"/>
    </row>
    <row r="3797" ht="22.5" customHeight="1">
      <c r="A3797" s="89">
        <v>46233.0</v>
      </c>
      <c r="B3797" s="90">
        <v>0.3416666666666667</v>
      </c>
      <c r="C3797" s="91" t="s">
        <v>644</v>
      </c>
      <c r="D3797" s="129" t="str">
        <f t="array" ref="D3797">XLOOKUP(C3797,'DS ST'!A:A,'DS ST'!B:B)</f>
        <v>A154</v>
      </c>
      <c r="E3797" s="94" t="str">
        <f t="array" ref="E3797">XLOOKUP($F3797,'GIÁ'!$A:$A,'GIÁ'!$E:$E)</f>
        <v>ĐÔNG</v>
      </c>
      <c r="F3797" s="94">
        <v>8.938535604047E12</v>
      </c>
      <c r="G3797" s="95" t="s">
        <v>3054</v>
      </c>
      <c r="H3797" s="95" t="s">
        <v>787</v>
      </c>
      <c r="I3797" s="96">
        <v>4.0</v>
      </c>
      <c r="J3797" s="96">
        <v>0.0</v>
      </c>
      <c r="K3797" s="98">
        <f t="shared" si="4"/>
        <v>4</v>
      </c>
      <c r="L3797" s="99" t="s">
        <v>7135</v>
      </c>
      <c r="M3797" s="100" t="s">
        <v>7136</v>
      </c>
      <c r="N3797" s="101" t="str">
        <f t="shared" si="139"/>
        <v>PT1590315-T0018938535604047</v>
      </c>
      <c r="O3797" s="128"/>
      <c r="P3797" s="100"/>
      <c r="Q3797" s="103">
        <f t="shared" si="166"/>
        <v>4</v>
      </c>
      <c r="R3797" s="161"/>
      <c r="S3797" s="105"/>
      <c r="T3797" s="106"/>
      <c r="U3797" s="107" t="s">
        <v>6541</v>
      </c>
      <c r="V3797" s="108" t="s">
        <v>756</v>
      </c>
      <c r="W3797" s="109" t="s">
        <v>1908</v>
      </c>
      <c r="X3797" s="110" t="str">
        <f t="shared" si="176"/>
        <v/>
      </c>
      <c r="Y3797" s="110" t="str">
        <f t="shared" si="183"/>
        <v/>
      </c>
      <c r="Z3797" s="109" t="s">
        <v>797</v>
      </c>
      <c r="AA3797" s="109" t="s">
        <v>802</v>
      </c>
      <c r="AB3797" s="106"/>
      <c r="AC3797" s="158"/>
      <c r="AD3797" s="160"/>
      <c r="AE3797" s="127"/>
      <c r="AF3797" s="113"/>
      <c r="AG3797" s="165" t="str">
        <f t="array" ref="AG3797">XLOOKUP(F3797,'CLV2'!A:A,'CLV2'!E:E)</f>
        <v>2.FISH AND SEAFOOD</v>
      </c>
      <c r="AH3797" s="115" t="str">
        <f t="array" ref="AH3797">XLOOKUP(F3797,'CLV2'!A:A,'CLV2'!F:F)</f>
        <v>3.FROZEN FISH AND SEAFOOD</v>
      </c>
      <c r="AI3797" s="115" t="str">
        <f t="shared" si="8"/>
        <v>Pack</v>
      </c>
      <c r="AJ3797" s="116">
        <f t="shared" si="9"/>
        <v>1</v>
      </c>
      <c r="AK3797" s="117" t="str">
        <f t="array" ref="AK3797">XLOOKUP(F3797,'GIÁ'!A:A,'GIÁ'!D:D)</f>
        <v>48011.15</v>
      </c>
      <c r="AL3797" s="118">
        <f t="shared" si="10"/>
        <v>192044.6</v>
      </c>
      <c r="AM3797" s="118">
        <f t="shared" si="11"/>
        <v>0</v>
      </c>
      <c r="AN3797" s="119">
        <f t="shared" si="12"/>
        <v>0</v>
      </c>
      <c r="AO3797" s="118">
        <f t="shared" si="13"/>
        <v>192044.6</v>
      </c>
      <c r="AP3797" s="121">
        <f t="shared" si="14"/>
        <v>0</v>
      </c>
      <c r="AQ3797" s="122"/>
      <c r="AR3797" s="119"/>
    </row>
    <row r="3798" ht="22.5" customHeight="1">
      <c r="A3798" s="89">
        <v>46233.0</v>
      </c>
      <c r="B3798" s="90">
        <v>0.3416666666666667</v>
      </c>
      <c r="C3798" s="91" t="s">
        <v>644</v>
      </c>
      <c r="D3798" s="129" t="str">
        <f t="array" ref="D3798">XLOOKUP(C3798,'DS ST'!A:A,'DS ST'!B:B)</f>
        <v>A154</v>
      </c>
      <c r="E3798" s="94" t="str">
        <f t="array" ref="E3798">XLOOKUP($F3798,'GIÁ'!$A:$A,'GIÁ'!$E:$E)</f>
        <v>ĐÔNG</v>
      </c>
      <c r="F3798" s="94">
        <v>8.936187610089E12</v>
      </c>
      <c r="G3798" s="95" t="s">
        <v>2590</v>
      </c>
      <c r="H3798" s="95" t="s">
        <v>224</v>
      </c>
      <c r="I3798" s="96">
        <v>2.0</v>
      </c>
      <c r="J3798" s="96">
        <v>0.0</v>
      </c>
      <c r="K3798" s="98">
        <f t="shared" si="4"/>
        <v>2</v>
      </c>
      <c r="L3798" s="99" t="s">
        <v>7135</v>
      </c>
      <c r="M3798" s="100" t="s">
        <v>7136</v>
      </c>
      <c r="N3798" s="101" t="str">
        <f t="shared" si="139"/>
        <v>PT1590315-T0018936187610089</v>
      </c>
      <c r="O3798" s="128"/>
      <c r="P3798" s="100"/>
      <c r="Q3798" s="103">
        <f t="shared" si="166"/>
        <v>2</v>
      </c>
      <c r="R3798" s="161"/>
      <c r="S3798" s="105"/>
      <c r="T3798" s="106"/>
      <c r="U3798" s="107" t="s">
        <v>6532</v>
      </c>
      <c r="V3798" s="108" t="s">
        <v>756</v>
      </c>
      <c r="W3798" s="109" t="s">
        <v>1908</v>
      </c>
      <c r="X3798" s="110" t="str">
        <f t="shared" si="176"/>
        <v/>
      </c>
      <c r="Y3798" s="110" t="str">
        <f t="shared" si="183"/>
        <v/>
      </c>
      <c r="Z3798" s="109" t="s">
        <v>797</v>
      </c>
      <c r="AA3798" s="109" t="s">
        <v>802</v>
      </c>
      <c r="AB3798" s="106"/>
      <c r="AC3798" s="158"/>
      <c r="AD3798" s="160"/>
      <c r="AE3798" s="127"/>
      <c r="AF3798" s="113"/>
      <c r="AG3798" s="165" t="str">
        <f t="array" ref="AG3798">XLOOKUP(F3798,'CLV2'!A:A,'CLV2'!E:E)</f>
        <v>2.FISH AND SEAFOOD</v>
      </c>
      <c r="AH3798" s="115" t="str">
        <f t="array" ref="AH3798">XLOOKUP(F3798,'CLV2'!A:A,'CLV2'!F:F)</f>
        <v>3.FROZEN FISH AND SEAFOOD</v>
      </c>
      <c r="AI3798" s="115" t="str">
        <f t="shared" si="8"/>
        <v>Pack</v>
      </c>
      <c r="AJ3798" s="116">
        <f t="shared" si="9"/>
        <v>1</v>
      </c>
      <c r="AK3798" s="117" t="str">
        <f t="array" ref="AK3798">XLOOKUP(F3798,'GIÁ'!A:A,'GIÁ'!D:D)</f>
        <v>73948.55</v>
      </c>
      <c r="AL3798" s="118">
        <f t="shared" si="10"/>
        <v>147897.1</v>
      </c>
      <c r="AM3798" s="118">
        <f t="shared" si="11"/>
        <v>0</v>
      </c>
      <c r="AN3798" s="119">
        <f t="shared" si="12"/>
        <v>0</v>
      </c>
      <c r="AO3798" s="118">
        <f t="shared" si="13"/>
        <v>147897.1</v>
      </c>
      <c r="AP3798" s="121">
        <f t="shared" si="14"/>
        <v>0</v>
      </c>
      <c r="AQ3798" s="122"/>
      <c r="AR3798" s="119"/>
    </row>
    <row r="3799" ht="22.5" customHeight="1">
      <c r="A3799" s="89">
        <v>46233.0</v>
      </c>
      <c r="B3799" s="90">
        <v>0.3416666666666667</v>
      </c>
      <c r="C3799" s="91" t="s">
        <v>644</v>
      </c>
      <c r="D3799" s="129" t="str">
        <f t="array" ref="D3799">XLOOKUP(C3799,'DS ST'!A:A,'DS ST'!B:B)</f>
        <v>A154</v>
      </c>
      <c r="E3799" s="94" t="str">
        <f t="array" ref="E3799">XLOOKUP($F3799,'GIÁ'!$A:$A,'GIÁ'!$E:$E)</f>
        <v>ĐÔNG</v>
      </c>
      <c r="F3799" s="94">
        <v>8.938535604597E12</v>
      </c>
      <c r="G3799" s="95" t="s">
        <v>3063</v>
      </c>
      <c r="H3799" s="95" t="s">
        <v>93</v>
      </c>
      <c r="I3799" s="96">
        <v>6.0</v>
      </c>
      <c r="J3799" s="96">
        <v>0.0</v>
      </c>
      <c r="K3799" s="98">
        <f t="shared" si="4"/>
        <v>6</v>
      </c>
      <c r="L3799" s="99" t="s">
        <v>7135</v>
      </c>
      <c r="M3799" s="100" t="s">
        <v>7136</v>
      </c>
      <c r="N3799" s="101" t="str">
        <f t="shared" si="139"/>
        <v>PT1590315-T0018938535604597</v>
      </c>
      <c r="O3799" s="128"/>
      <c r="P3799" s="100"/>
      <c r="Q3799" s="103">
        <f t="shared" si="166"/>
        <v>6</v>
      </c>
      <c r="R3799" s="161"/>
      <c r="S3799" s="105"/>
      <c r="T3799" s="106"/>
      <c r="U3799" s="107" t="s">
        <v>6542</v>
      </c>
      <c r="V3799" s="108" t="s">
        <v>756</v>
      </c>
      <c r="W3799" s="109" t="s">
        <v>1908</v>
      </c>
      <c r="X3799" s="110" t="str">
        <f t="shared" si="176"/>
        <v/>
      </c>
      <c r="Y3799" s="110" t="str">
        <f t="shared" si="183"/>
        <v/>
      </c>
      <c r="Z3799" s="109" t="s">
        <v>797</v>
      </c>
      <c r="AA3799" s="109" t="s">
        <v>802</v>
      </c>
      <c r="AB3799" s="106"/>
      <c r="AC3799" s="158"/>
      <c r="AD3799" s="160"/>
      <c r="AE3799" s="127"/>
      <c r="AF3799" s="113"/>
      <c r="AG3799" s="165" t="str">
        <f t="array" ref="AG3799">XLOOKUP(F3799,'CLV2'!A:A,'CLV2'!E:E)</f>
        <v>2.FISH AND SEAFOOD</v>
      </c>
      <c r="AH3799" s="115" t="str">
        <f t="array" ref="AH3799">XLOOKUP(F3799,'CLV2'!A:A,'CLV2'!F:F)</f>
        <v>3.FROZEN FISH AND SEAFOOD</v>
      </c>
      <c r="AI3799" s="115" t="str">
        <f t="shared" si="8"/>
        <v>Pack</v>
      </c>
      <c r="AJ3799" s="116">
        <f t="shared" si="9"/>
        <v>1</v>
      </c>
      <c r="AK3799" s="117" t="str">
        <f t="array" ref="AK3799">XLOOKUP(F3799,'GIÁ'!A:A,'GIÁ'!D:D)</f>
        <v>54841.46</v>
      </c>
      <c r="AL3799" s="118">
        <f t="shared" si="10"/>
        <v>329048.76</v>
      </c>
      <c r="AM3799" s="118">
        <f t="shared" si="11"/>
        <v>0</v>
      </c>
      <c r="AN3799" s="119">
        <f t="shared" si="12"/>
        <v>0</v>
      </c>
      <c r="AO3799" s="118">
        <f t="shared" si="13"/>
        <v>329048.76</v>
      </c>
      <c r="AP3799" s="121">
        <f t="shared" si="14"/>
        <v>0</v>
      </c>
      <c r="AQ3799" s="122"/>
      <c r="AR3799" s="119"/>
    </row>
    <row r="3800" ht="22.5" customHeight="1">
      <c r="A3800" s="89">
        <v>46233.0</v>
      </c>
      <c r="B3800" s="90">
        <v>0.3416666666666667</v>
      </c>
      <c r="C3800" s="91" t="s">
        <v>644</v>
      </c>
      <c r="D3800" s="129" t="str">
        <f t="array" ref="D3800">XLOOKUP(C3800,'DS ST'!A:A,'DS ST'!B:B)</f>
        <v>A154</v>
      </c>
      <c r="E3800" s="94" t="str">
        <f t="array" ref="E3800">XLOOKUP($F3800,'GIÁ'!$A:$A,'GIÁ'!$E:$E)</f>
        <v>ĐÔNG</v>
      </c>
      <c r="F3800" s="94">
        <v>8.936190860464E12</v>
      </c>
      <c r="G3800" s="95" t="s">
        <v>2608</v>
      </c>
      <c r="H3800" s="95" t="s">
        <v>93</v>
      </c>
      <c r="I3800" s="96">
        <v>2.0</v>
      </c>
      <c r="J3800" s="96">
        <v>0.0</v>
      </c>
      <c r="K3800" s="98">
        <f t="shared" si="4"/>
        <v>2</v>
      </c>
      <c r="L3800" s="99" t="s">
        <v>7135</v>
      </c>
      <c r="M3800" s="100" t="s">
        <v>7136</v>
      </c>
      <c r="N3800" s="101" t="str">
        <f t="shared" si="139"/>
        <v>PT1590315-T0018936190860464</v>
      </c>
      <c r="O3800" s="128"/>
      <c r="P3800" s="100"/>
      <c r="Q3800" s="103">
        <f t="shared" si="166"/>
        <v>2</v>
      </c>
      <c r="R3800" s="161"/>
      <c r="S3800" s="105"/>
      <c r="T3800" s="106"/>
      <c r="U3800" s="107" t="s">
        <v>6543</v>
      </c>
      <c r="V3800" s="108" t="s">
        <v>756</v>
      </c>
      <c r="W3800" s="109" t="s">
        <v>1908</v>
      </c>
      <c r="X3800" s="110" t="str">
        <f t="shared" si="176"/>
        <v/>
      </c>
      <c r="Y3800" s="110" t="str">
        <f t="shared" si="183"/>
        <v/>
      </c>
      <c r="Z3800" s="109" t="s">
        <v>797</v>
      </c>
      <c r="AA3800" s="109" t="s">
        <v>802</v>
      </c>
      <c r="AB3800" s="106"/>
      <c r="AC3800" s="158"/>
      <c r="AD3800" s="160"/>
      <c r="AE3800" s="127"/>
      <c r="AF3800" s="113"/>
      <c r="AG3800" s="165" t="str">
        <f t="array" ref="AG3800">XLOOKUP(F3800,'CLV2'!A:A,'CLV2'!E:E)</f>
        <v>2.MEAT</v>
      </c>
      <c r="AH3800" s="115" t="str">
        <f t="array" ref="AH3800">XLOOKUP(F3800,'CLV2'!A:A,'CLV2'!F:F)</f>
        <v>3.FROZEN MEAT</v>
      </c>
      <c r="AI3800" s="115" t="str">
        <f t="shared" si="8"/>
        <v>Pack</v>
      </c>
      <c r="AJ3800" s="116">
        <f t="shared" si="9"/>
        <v>1</v>
      </c>
      <c r="AK3800" s="117" t="str">
        <f t="array" ref="AK3800">XLOOKUP(F3800,'GIÁ'!A:A,'GIÁ'!D:D)</f>
        <v>43621.31</v>
      </c>
      <c r="AL3800" s="118">
        <f t="shared" si="10"/>
        <v>87242.62</v>
      </c>
      <c r="AM3800" s="118">
        <f t="shared" si="11"/>
        <v>0</v>
      </c>
      <c r="AN3800" s="119">
        <f t="shared" si="12"/>
        <v>0</v>
      </c>
      <c r="AO3800" s="118">
        <f t="shared" si="13"/>
        <v>87242.62</v>
      </c>
      <c r="AP3800" s="121">
        <f t="shared" si="14"/>
        <v>0</v>
      </c>
      <c r="AQ3800" s="122"/>
      <c r="AR3800" s="119"/>
    </row>
    <row r="3801" ht="22.5" customHeight="1">
      <c r="A3801" s="89">
        <v>46233.0</v>
      </c>
      <c r="B3801" s="90">
        <v>0.3416666666666667</v>
      </c>
      <c r="C3801" s="91" t="s">
        <v>644</v>
      </c>
      <c r="D3801" s="129" t="str">
        <f t="array" ref="D3801">XLOOKUP(C3801,'DS ST'!A:A,'DS ST'!B:B)</f>
        <v>A154</v>
      </c>
      <c r="E3801" s="94" t="str">
        <f t="array" ref="E3801">XLOOKUP($F3801,'GIÁ'!$A:$A,'GIÁ'!$E:$E)</f>
        <v>ĐÔNG</v>
      </c>
      <c r="F3801" s="94">
        <v>8.938559140026E12</v>
      </c>
      <c r="G3801" s="95" t="s">
        <v>3177</v>
      </c>
      <c r="H3801" s="95" t="s">
        <v>57</v>
      </c>
      <c r="I3801" s="96">
        <v>4.0</v>
      </c>
      <c r="J3801" s="96">
        <v>0.0</v>
      </c>
      <c r="K3801" s="98">
        <f t="shared" si="4"/>
        <v>4</v>
      </c>
      <c r="L3801" s="99" t="s">
        <v>7135</v>
      </c>
      <c r="M3801" s="100" t="s">
        <v>7136</v>
      </c>
      <c r="N3801" s="101" t="str">
        <f t="shared" si="139"/>
        <v>PT1590315-T0018938559140026</v>
      </c>
      <c r="O3801" s="128"/>
      <c r="P3801" s="100"/>
      <c r="Q3801" s="103">
        <f t="shared" si="166"/>
        <v>4</v>
      </c>
      <c r="R3801" s="161"/>
      <c r="S3801" s="105"/>
      <c r="T3801" s="106"/>
      <c r="U3801" s="107" t="s">
        <v>6544</v>
      </c>
      <c r="V3801" s="108" t="s">
        <v>756</v>
      </c>
      <c r="W3801" s="109" t="s">
        <v>1908</v>
      </c>
      <c r="X3801" s="110" t="str">
        <f t="shared" si="176"/>
        <v/>
      </c>
      <c r="Y3801" s="110" t="str">
        <f t="shared" si="183"/>
        <v/>
      </c>
      <c r="Z3801" s="109" t="s">
        <v>797</v>
      </c>
      <c r="AA3801" s="109" t="s">
        <v>802</v>
      </c>
      <c r="AB3801" s="106"/>
      <c r="AC3801" s="158"/>
      <c r="AD3801" s="160"/>
      <c r="AE3801" s="127"/>
      <c r="AF3801" s="113"/>
      <c r="AG3801" s="165" t="str">
        <f t="array" ref="AG3801">XLOOKUP(F3801,'CLV2'!A:A,'CLV2'!E:E)</f>
        <v>2.MEAT</v>
      </c>
      <c r="AH3801" s="115" t="str">
        <f t="array" ref="AH3801">XLOOKUP(F3801,'CLV2'!A:A,'CLV2'!F:F)</f>
        <v>3.FROZEN MEAT</v>
      </c>
      <c r="AI3801" s="115" t="str">
        <f t="shared" si="8"/>
        <v>Pack</v>
      </c>
      <c r="AJ3801" s="116">
        <f t="shared" si="9"/>
        <v>1</v>
      </c>
      <c r="AK3801" s="117" t="str">
        <f t="array" ref="AK3801">XLOOKUP(F3801,'GIÁ'!A:A,'GIÁ'!D:D)</f>
        <v>122581.24</v>
      </c>
      <c r="AL3801" s="118">
        <f t="shared" si="10"/>
        <v>490324.96</v>
      </c>
      <c r="AM3801" s="118">
        <f t="shared" si="11"/>
        <v>0</v>
      </c>
      <c r="AN3801" s="119">
        <f t="shared" si="12"/>
        <v>0</v>
      </c>
      <c r="AO3801" s="118">
        <f t="shared" si="13"/>
        <v>490324.96</v>
      </c>
      <c r="AP3801" s="121">
        <f t="shared" si="14"/>
        <v>0</v>
      </c>
      <c r="AQ3801" s="122"/>
      <c r="AR3801" s="119"/>
    </row>
    <row r="3802" ht="22.5" customHeight="1">
      <c r="A3802" s="89">
        <v>46233.0</v>
      </c>
      <c r="B3802" s="90">
        <v>0.5166666666666667</v>
      </c>
      <c r="C3802" s="91" t="s">
        <v>295</v>
      </c>
      <c r="D3802" s="129" t="str">
        <f t="array" ref="D3802">XLOOKUP(C3802,'DS ST'!A:A,'DS ST'!B:B)</f>
        <v>A123</v>
      </c>
      <c r="E3802" s="94" t="str">
        <f t="array" ref="E3802">XLOOKUP($F3802,'GIÁ'!$A:$A,'GIÁ'!$E:$E)</f>
        <v>ĐÔNG</v>
      </c>
      <c r="F3802" s="94">
        <v>8.938555386015E12</v>
      </c>
      <c r="G3802" s="95" t="s">
        <v>3152</v>
      </c>
      <c r="H3802" s="95" t="s">
        <v>224</v>
      </c>
      <c r="I3802" s="96">
        <v>2.0</v>
      </c>
      <c r="J3802" s="96">
        <v>0.0</v>
      </c>
      <c r="K3802" s="98">
        <f t="shared" si="4"/>
        <v>2</v>
      </c>
      <c r="L3802" s="99" t="s">
        <v>7137</v>
      </c>
      <c r="M3802" s="100" t="s">
        <v>7138</v>
      </c>
      <c r="N3802" s="101" t="str">
        <f t="shared" si="139"/>
        <v>PT1590227-T0018938555386015</v>
      </c>
      <c r="O3802" s="128"/>
      <c r="P3802" s="100"/>
      <c r="Q3802" s="103">
        <f t="shared" si="166"/>
        <v>2</v>
      </c>
      <c r="R3802" s="161"/>
      <c r="S3802" s="105"/>
      <c r="T3802" s="106"/>
      <c r="U3802" s="107" t="s">
        <v>6586</v>
      </c>
      <c r="V3802" s="108" t="s">
        <v>756</v>
      </c>
      <c r="W3802" s="109" t="s">
        <v>1908</v>
      </c>
      <c r="X3802" s="110" t="str">
        <f t="shared" si="176"/>
        <v/>
      </c>
      <c r="Y3802" s="110" t="str">
        <f t="shared" si="183"/>
        <v/>
      </c>
      <c r="Z3802" s="109" t="s">
        <v>797</v>
      </c>
      <c r="AA3802" s="109" t="s">
        <v>802</v>
      </c>
      <c r="AB3802" s="106"/>
      <c r="AC3802" s="158"/>
      <c r="AD3802" s="160"/>
      <c r="AE3802" s="127"/>
      <c r="AF3802" s="113"/>
      <c r="AG3802" s="165" t="str">
        <f t="array" ref="AG3802">XLOOKUP(F3802,'CLV2'!A:A,'CLV2'!E:E)</f>
        <v>2.FROZEN FOODS</v>
      </c>
      <c r="AH3802" s="115" t="str">
        <f t="array" ref="AH3802">XLOOKUP(F3802,'CLV2'!A:A,'CLV2'!F:F)</f>
        <v>3.PASTRY AND DESSERTS</v>
      </c>
      <c r="AI3802" s="115" t="str">
        <f t="shared" si="8"/>
        <v>Pack</v>
      </c>
      <c r="AJ3802" s="116">
        <f t="shared" si="9"/>
        <v>1</v>
      </c>
      <c r="AK3802" s="117" t="str">
        <f t="array" ref="AK3802">XLOOKUP(F3802,'GIÁ'!A:A,'GIÁ'!D:D)</f>
        <v>23068.13</v>
      </c>
      <c r="AL3802" s="118">
        <f t="shared" si="10"/>
        <v>46136.26</v>
      </c>
      <c r="AM3802" s="118">
        <f t="shared" si="11"/>
        <v>0</v>
      </c>
      <c r="AN3802" s="119">
        <f t="shared" si="12"/>
        <v>0</v>
      </c>
      <c r="AO3802" s="118">
        <f t="shared" si="13"/>
        <v>46136.26</v>
      </c>
      <c r="AP3802" s="121">
        <f t="shared" si="14"/>
        <v>0</v>
      </c>
      <c r="AQ3802" s="122"/>
      <c r="AR3802" s="119"/>
    </row>
    <row r="3803" ht="22.5" customHeight="1">
      <c r="A3803" s="89">
        <v>46233.0</v>
      </c>
      <c r="B3803" s="90">
        <v>0.5166666666666667</v>
      </c>
      <c r="C3803" s="91" t="s">
        <v>295</v>
      </c>
      <c r="D3803" s="129" t="str">
        <f t="array" ref="D3803">XLOOKUP(C3803,'DS ST'!A:A,'DS ST'!B:B)</f>
        <v>A123</v>
      </c>
      <c r="E3803" s="94" t="str">
        <f t="array" ref="E3803">XLOOKUP($F3803,'GIÁ'!$A:$A,'GIÁ'!$E:$E)</f>
        <v>ĐÔNG</v>
      </c>
      <c r="F3803" s="94">
        <v>9.555894504567E12</v>
      </c>
      <c r="G3803" s="95" t="s">
        <v>3303</v>
      </c>
      <c r="H3803" s="95" t="s">
        <v>224</v>
      </c>
      <c r="I3803" s="96">
        <v>4.0</v>
      </c>
      <c r="J3803" s="96">
        <v>0.0</v>
      </c>
      <c r="K3803" s="98">
        <f t="shared" si="4"/>
        <v>4</v>
      </c>
      <c r="L3803" s="99" t="s">
        <v>7137</v>
      </c>
      <c r="M3803" s="100" t="s">
        <v>7138</v>
      </c>
      <c r="N3803" s="101" t="str">
        <f t="shared" si="139"/>
        <v>PT1590227-T0019555894504567</v>
      </c>
      <c r="O3803" s="128"/>
      <c r="P3803" s="100"/>
      <c r="Q3803" s="103">
        <f t="shared" si="166"/>
        <v>4</v>
      </c>
      <c r="R3803" s="161"/>
      <c r="S3803" s="105"/>
      <c r="T3803" s="106"/>
      <c r="U3803" s="107" t="s">
        <v>6577</v>
      </c>
      <c r="V3803" s="108" t="s">
        <v>756</v>
      </c>
      <c r="W3803" s="109" t="s">
        <v>1908</v>
      </c>
      <c r="X3803" s="110" t="str">
        <f t="shared" si="176"/>
        <v/>
      </c>
      <c r="Y3803" s="110" t="str">
        <f t="shared" si="183"/>
        <v/>
      </c>
      <c r="Z3803" s="109" t="s">
        <v>797</v>
      </c>
      <c r="AA3803" s="109" t="s">
        <v>802</v>
      </c>
      <c r="AB3803" s="106"/>
      <c r="AC3803" s="158"/>
      <c r="AD3803" s="160"/>
      <c r="AE3803" s="127"/>
      <c r="AF3803" s="113"/>
      <c r="AG3803" s="165" t="str">
        <f t="array" ref="AG3803">XLOOKUP(F3803,'CLV2'!A:A,'CLV2'!E:E)</f>
        <v>2.FROZEN FOODS</v>
      </c>
      <c r="AH3803" s="115" t="str">
        <f t="array" ref="AH3803">XLOOKUP(F3803,'CLV2'!A:A,'CLV2'!F:F)</f>
        <v>3.HOTPOT AND FRIED</v>
      </c>
      <c r="AI3803" s="115" t="str">
        <f t="shared" si="8"/>
        <v>Pack</v>
      </c>
      <c r="AJ3803" s="116">
        <f t="shared" si="9"/>
        <v>1</v>
      </c>
      <c r="AK3803" s="117" t="str">
        <f t="array" ref="AK3803">XLOOKUP(F3803,'GIÁ'!A:A,'GIÁ'!D:D)</f>
        <v>68779.37</v>
      </c>
      <c r="AL3803" s="118">
        <f t="shared" si="10"/>
        <v>275117.48</v>
      </c>
      <c r="AM3803" s="118">
        <f t="shared" si="11"/>
        <v>0</v>
      </c>
      <c r="AN3803" s="119">
        <f t="shared" si="12"/>
        <v>0</v>
      </c>
      <c r="AO3803" s="118">
        <f t="shared" si="13"/>
        <v>275117.48</v>
      </c>
      <c r="AP3803" s="121">
        <f t="shared" si="14"/>
        <v>0</v>
      </c>
      <c r="AQ3803" s="122"/>
      <c r="AR3803" s="119"/>
    </row>
    <row r="3804" ht="22.5" customHeight="1">
      <c r="A3804" s="89">
        <v>46233.0</v>
      </c>
      <c r="B3804" s="90">
        <v>0.5166666666666667</v>
      </c>
      <c r="C3804" s="91" t="s">
        <v>295</v>
      </c>
      <c r="D3804" s="129" t="str">
        <f t="array" ref="D3804">XLOOKUP(C3804,'DS ST'!A:A,'DS ST'!B:B)</f>
        <v>A123</v>
      </c>
      <c r="E3804" s="94" t="str">
        <f t="array" ref="E3804">XLOOKUP($F3804,'GIÁ'!$A:$A,'GIÁ'!$E:$E)</f>
        <v>ĐÔNG</v>
      </c>
      <c r="F3804" s="94">
        <v>8.936013238791E12</v>
      </c>
      <c r="G3804" s="95" t="s">
        <v>2178</v>
      </c>
      <c r="H3804" s="95" t="s">
        <v>57</v>
      </c>
      <c r="I3804" s="96">
        <v>4.0</v>
      </c>
      <c r="J3804" s="96">
        <v>0.0</v>
      </c>
      <c r="K3804" s="98">
        <f t="shared" si="4"/>
        <v>4</v>
      </c>
      <c r="L3804" s="99" t="s">
        <v>7137</v>
      </c>
      <c r="M3804" s="100" t="s">
        <v>7138</v>
      </c>
      <c r="N3804" s="101" t="str">
        <f t="shared" si="139"/>
        <v>PT1590227-T0018936013238791</v>
      </c>
      <c r="O3804" s="128"/>
      <c r="P3804" s="100"/>
      <c r="Q3804" s="103">
        <f t="shared" si="166"/>
        <v>4</v>
      </c>
      <c r="R3804" s="161"/>
      <c r="S3804" s="105"/>
      <c r="T3804" s="106"/>
      <c r="U3804" s="107" t="s">
        <v>6525</v>
      </c>
      <c r="V3804" s="108" t="s">
        <v>756</v>
      </c>
      <c r="W3804" s="109" t="s">
        <v>1908</v>
      </c>
      <c r="X3804" s="110" t="str">
        <f t="shared" si="176"/>
        <v/>
      </c>
      <c r="Y3804" s="110" t="str">
        <f t="shared" si="183"/>
        <v/>
      </c>
      <c r="Z3804" s="109" t="s">
        <v>797</v>
      </c>
      <c r="AA3804" s="109" t="s">
        <v>802</v>
      </c>
      <c r="AB3804" s="106"/>
      <c r="AC3804" s="158"/>
      <c r="AD3804" s="160"/>
      <c r="AE3804" s="127"/>
      <c r="AF3804" s="113"/>
      <c r="AG3804" s="165" t="str">
        <f t="array" ref="AG3804">XLOOKUP(F3804,'CLV2'!A:A,'CLV2'!E:E)</f>
        <v>2.FROZEN FOODS</v>
      </c>
      <c r="AH3804" s="115" t="str">
        <f t="array" ref="AH3804">XLOOKUP(F3804,'CLV2'!A:A,'CLV2'!F:F)</f>
        <v>3.PIZZA - READY MEALS</v>
      </c>
      <c r="AI3804" s="115" t="str">
        <f t="shared" si="8"/>
        <v>Pack</v>
      </c>
      <c r="AJ3804" s="116">
        <f t="shared" si="9"/>
        <v>1</v>
      </c>
      <c r="AK3804" s="117" t="str">
        <f t="array" ref="AK3804">XLOOKUP(F3804,'GIÁ'!A:A,'GIÁ'!D:D)</f>
        <v>22578.43</v>
      </c>
      <c r="AL3804" s="118">
        <f t="shared" si="10"/>
        <v>90313.72</v>
      </c>
      <c r="AM3804" s="118">
        <f t="shared" si="11"/>
        <v>0</v>
      </c>
      <c r="AN3804" s="119">
        <f t="shared" si="12"/>
        <v>0</v>
      </c>
      <c r="AO3804" s="118">
        <f t="shared" si="13"/>
        <v>90313.72</v>
      </c>
      <c r="AP3804" s="121">
        <f t="shared" si="14"/>
        <v>0</v>
      </c>
      <c r="AQ3804" s="122"/>
      <c r="AR3804" s="119"/>
    </row>
    <row r="3805" ht="22.5" customHeight="1">
      <c r="A3805" s="89">
        <v>46233.0</v>
      </c>
      <c r="B3805" s="90">
        <v>0.5166666666666667</v>
      </c>
      <c r="C3805" s="91" t="s">
        <v>295</v>
      </c>
      <c r="D3805" s="129" t="str">
        <f t="array" ref="D3805">XLOOKUP(C3805,'DS ST'!A:A,'DS ST'!B:B)</f>
        <v>A123</v>
      </c>
      <c r="E3805" s="94" t="str">
        <f t="array" ref="E3805">XLOOKUP($F3805,'GIÁ'!$A:$A,'GIÁ'!$E:$E)</f>
        <v>ĐÔNG</v>
      </c>
      <c r="F3805" s="94">
        <v>8.936210415551E12</v>
      </c>
      <c r="G3805" s="95" t="s">
        <v>2676</v>
      </c>
      <c r="H3805" s="95" t="s">
        <v>224</v>
      </c>
      <c r="I3805" s="96">
        <v>6.0</v>
      </c>
      <c r="J3805" s="96">
        <v>0.0</v>
      </c>
      <c r="K3805" s="98">
        <f t="shared" si="4"/>
        <v>6</v>
      </c>
      <c r="L3805" s="99" t="s">
        <v>7137</v>
      </c>
      <c r="M3805" s="100" t="s">
        <v>7138</v>
      </c>
      <c r="N3805" s="101" t="str">
        <f t="shared" si="139"/>
        <v>PT1590227-T0018936210415551</v>
      </c>
      <c r="O3805" s="128"/>
      <c r="P3805" s="100"/>
      <c r="Q3805" s="103">
        <f t="shared" si="166"/>
        <v>6</v>
      </c>
      <c r="R3805" s="161"/>
      <c r="S3805" s="105"/>
      <c r="T3805" s="106"/>
      <c r="U3805" s="107" t="s">
        <v>6554</v>
      </c>
      <c r="V3805" s="108" t="s">
        <v>756</v>
      </c>
      <c r="W3805" s="109" t="s">
        <v>1908</v>
      </c>
      <c r="X3805" s="110" t="str">
        <f t="shared" si="176"/>
        <v/>
      </c>
      <c r="Y3805" s="110" t="str">
        <f t="shared" si="183"/>
        <v/>
      </c>
      <c r="Z3805" s="109" t="s">
        <v>797</v>
      </c>
      <c r="AA3805" s="109" t="s">
        <v>802</v>
      </c>
      <c r="AB3805" s="106"/>
      <c r="AC3805" s="158"/>
      <c r="AD3805" s="160"/>
      <c r="AE3805" s="127"/>
      <c r="AF3805" s="113"/>
      <c r="AG3805" s="165" t="str">
        <f t="array" ref="AG3805">XLOOKUP(F3805,'CLV2'!A:A,'CLV2'!E:E)</f>
        <v>2.FROZEN FOODS</v>
      </c>
      <c r="AH3805" s="115" t="str">
        <f t="array" ref="AH3805">XLOOKUP(F3805,'CLV2'!A:A,'CLV2'!F:F)</f>
        <v>3.DUMPLINGS</v>
      </c>
      <c r="AI3805" s="115" t="str">
        <f t="shared" si="8"/>
        <v>Pack</v>
      </c>
      <c r="AJ3805" s="116">
        <f t="shared" si="9"/>
        <v>1</v>
      </c>
      <c r="AK3805" s="117" t="str">
        <f t="array" ref="AK3805">XLOOKUP(F3805,'GIÁ'!A:A,'GIÁ'!D:D)</f>
        <v>24150.20</v>
      </c>
      <c r="AL3805" s="118">
        <f t="shared" si="10"/>
        <v>144901.2</v>
      </c>
      <c r="AM3805" s="118">
        <f t="shared" si="11"/>
        <v>0</v>
      </c>
      <c r="AN3805" s="119">
        <f t="shared" si="12"/>
        <v>0</v>
      </c>
      <c r="AO3805" s="118">
        <f t="shared" si="13"/>
        <v>144901.2</v>
      </c>
      <c r="AP3805" s="121">
        <f t="shared" si="14"/>
        <v>0</v>
      </c>
      <c r="AQ3805" s="122"/>
      <c r="AR3805" s="119"/>
    </row>
    <row r="3806" ht="22.5" customHeight="1">
      <c r="A3806" s="89">
        <v>46233.0</v>
      </c>
      <c r="B3806" s="90">
        <v>0.5166666666666667</v>
      </c>
      <c r="C3806" s="91" t="s">
        <v>295</v>
      </c>
      <c r="D3806" s="129" t="str">
        <f t="array" ref="D3806">XLOOKUP(C3806,'DS ST'!A:A,'DS ST'!B:B)</f>
        <v>A123</v>
      </c>
      <c r="E3806" s="94" t="str">
        <f t="array" ref="E3806">XLOOKUP($F3806,'GIÁ'!$A:$A,'GIÁ'!$E:$E)</f>
        <v>ĐÔNG</v>
      </c>
      <c r="F3806" s="94">
        <v>8.935319711311E12</v>
      </c>
      <c r="G3806" s="95" t="s">
        <v>2061</v>
      </c>
      <c r="H3806" s="95" t="s">
        <v>224</v>
      </c>
      <c r="I3806" s="96">
        <v>4.0</v>
      </c>
      <c r="J3806" s="96">
        <v>0.0</v>
      </c>
      <c r="K3806" s="98">
        <f t="shared" si="4"/>
        <v>4</v>
      </c>
      <c r="L3806" s="99" t="s">
        <v>7137</v>
      </c>
      <c r="M3806" s="100" t="s">
        <v>7138</v>
      </c>
      <c r="N3806" s="101" t="str">
        <f t="shared" si="139"/>
        <v>PT1590227-T0018935319711311</v>
      </c>
      <c r="O3806" s="128"/>
      <c r="P3806" s="100"/>
      <c r="Q3806" s="103">
        <f t="shared" si="166"/>
        <v>4</v>
      </c>
      <c r="R3806" s="161"/>
      <c r="S3806" s="105"/>
      <c r="T3806" s="106"/>
      <c r="U3806" s="107" t="s">
        <v>6529</v>
      </c>
      <c r="V3806" s="108" t="s">
        <v>756</v>
      </c>
      <c r="W3806" s="109" t="s">
        <v>1908</v>
      </c>
      <c r="X3806" s="110" t="str">
        <f t="shared" si="176"/>
        <v/>
      </c>
      <c r="Y3806" s="110" t="str">
        <f t="shared" si="183"/>
        <v/>
      </c>
      <c r="Z3806" s="109" t="s">
        <v>797</v>
      </c>
      <c r="AA3806" s="109" t="s">
        <v>802</v>
      </c>
      <c r="AB3806" s="106"/>
      <c r="AC3806" s="158"/>
      <c r="AD3806" s="160"/>
      <c r="AE3806" s="127"/>
      <c r="AF3806" s="113"/>
      <c r="AG3806" s="165" t="str">
        <f t="array" ref="AG3806">XLOOKUP(F3806,'CLV2'!A:A,'CLV2'!E:E)</f>
        <v>2.FROZEN FOODS</v>
      </c>
      <c r="AH3806" s="115" t="str">
        <f t="array" ref="AH3806">XLOOKUP(F3806,'CLV2'!A:A,'CLV2'!F:F)</f>
        <v>3.HOTPOT AND FRIED</v>
      </c>
      <c r="AI3806" s="115" t="str">
        <f t="shared" si="8"/>
        <v>Pack</v>
      </c>
      <c r="AJ3806" s="116">
        <f t="shared" si="9"/>
        <v>1</v>
      </c>
      <c r="AK3806" s="117" t="str">
        <f t="array" ref="AK3806">XLOOKUP(F3806,'GIÁ'!A:A,'GIÁ'!D:D)</f>
        <v>30542.46</v>
      </c>
      <c r="AL3806" s="118">
        <f t="shared" si="10"/>
        <v>122169.84</v>
      </c>
      <c r="AM3806" s="118">
        <f t="shared" si="11"/>
        <v>0</v>
      </c>
      <c r="AN3806" s="119">
        <f t="shared" si="12"/>
        <v>0</v>
      </c>
      <c r="AO3806" s="118">
        <f t="shared" si="13"/>
        <v>122169.84</v>
      </c>
      <c r="AP3806" s="121">
        <f t="shared" si="14"/>
        <v>0</v>
      </c>
      <c r="AQ3806" s="122"/>
      <c r="AR3806" s="119"/>
    </row>
    <row r="3807" ht="22.5" customHeight="1">
      <c r="A3807" s="89">
        <v>46233.0</v>
      </c>
      <c r="B3807" s="90">
        <v>0.5166666666666667</v>
      </c>
      <c r="C3807" s="91" t="s">
        <v>295</v>
      </c>
      <c r="D3807" s="129" t="str">
        <f t="array" ref="D3807">XLOOKUP(C3807,'DS ST'!A:A,'DS ST'!B:B)</f>
        <v>A123</v>
      </c>
      <c r="E3807" s="94" t="str">
        <f t="array" ref="E3807">XLOOKUP($F3807,'GIÁ'!$A:$A,'GIÁ'!$E:$E)</f>
        <v>ĐÔNG</v>
      </c>
      <c r="F3807" s="94">
        <v>8.936077113829E12</v>
      </c>
      <c r="G3807" s="95" t="s">
        <v>2373</v>
      </c>
      <c r="H3807" s="95" t="s">
        <v>224</v>
      </c>
      <c r="I3807" s="96">
        <v>2.0</v>
      </c>
      <c r="J3807" s="96">
        <v>0.0</v>
      </c>
      <c r="K3807" s="98">
        <f t="shared" si="4"/>
        <v>2</v>
      </c>
      <c r="L3807" s="99" t="s">
        <v>7137</v>
      </c>
      <c r="M3807" s="100" t="s">
        <v>7138</v>
      </c>
      <c r="N3807" s="101" t="str">
        <f t="shared" si="139"/>
        <v>PT1590227-T0018936077113829</v>
      </c>
      <c r="O3807" s="128"/>
      <c r="P3807" s="100"/>
      <c r="Q3807" s="103">
        <f t="shared" si="166"/>
        <v>2</v>
      </c>
      <c r="R3807" s="161"/>
      <c r="S3807" s="105"/>
      <c r="T3807" s="106"/>
      <c r="U3807" s="107" t="s">
        <v>6606</v>
      </c>
      <c r="V3807" s="108" t="s">
        <v>756</v>
      </c>
      <c r="W3807" s="109" t="s">
        <v>1908</v>
      </c>
      <c r="X3807" s="110" t="str">
        <f t="shared" si="176"/>
        <v/>
      </c>
      <c r="Y3807" s="110" t="str">
        <f t="shared" si="183"/>
        <v/>
      </c>
      <c r="Z3807" s="109" t="s">
        <v>797</v>
      </c>
      <c r="AA3807" s="109" t="s">
        <v>802</v>
      </c>
      <c r="AB3807" s="106"/>
      <c r="AC3807" s="158"/>
      <c r="AD3807" s="160"/>
      <c r="AE3807" s="127"/>
      <c r="AF3807" s="113"/>
      <c r="AG3807" s="165" t="str">
        <f t="array" ref="AG3807">XLOOKUP(F3807,'CLV2'!A:A,'CLV2'!E:E)</f>
        <v>2.FROZEN FOODS</v>
      </c>
      <c r="AH3807" s="115" t="str">
        <f t="array" ref="AH3807">XLOOKUP(F3807,'CLV2'!A:A,'CLV2'!F:F)</f>
        <v>3.DUMPLINGS</v>
      </c>
      <c r="AI3807" s="115" t="str">
        <f t="shared" si="8"/>
        <v>Pack</v>
      </c>
      <c r="AJ3807" s="116">
        <f t="shared" si="9"/>
        <v>1</v>
      </c>
      <c r="AK3807" s="117" t="str">
        <f t="array" ref="AK3807">XLOOKUP(F3807,'GIÁ'!A:A,'GIÁ'!D:D)</f>
        <v>40010.98</v>
      </c>
      <c r="AL3807" s="118">
        <f t="shared" si="10"/>
        <v>80021.96</v>
      </c>
      <c r="AM3807" s="118">
        <f t="shared" si="11"/>
        <v>0</v>
      </c>
      <c r="AN3807" s="119">
        <f t="shared" si="12"/>
        <v>0</v>
      </c>
      <c r="AO3807" s="118">
        <f t="shared" si="13"/>
        <v>80021.96</v>
      </c>
      <c r="AP3807" s="121">
        <f t="shared" si="14"/>
        <v>0</v>
      </c>
      <c r="AQ3807" s="122"/>
      <c r="AR3807" s="119"/>
    </row>
    <row r="3808" ht="22.5" customHeight="1">
      <c r="A3808" s="89">
        <v>46233.0</v>
      </c>
      <c r="B3808" s="90">
        <v>0.5166666666666667</v>
      </c>
      <c r="C3808" s="91" t="s">
        <v>295</v>
      </c>
      <c r="D3808" s="129" t="str">
        <f t="array" ref="D3808">XLOOKUP(C3808,'DS ST'!A:A,'DS ST'!B:B)</f>
        <v>A123</v>
      </c>
      <c r="E3808" s="94" t="str">
        <f t="array" ref="E3808">XLOOKUP($F3808,'GIÁ'!$A:$A,'GIÁ'!$E:$E)</f>
        <v>ĐÔNG</v>
      </c>
      <c r="F3808" s="94">
        <v>8.93607627967E12</v>
      </c>
      <c r="G3808" s="95" t="s">
        <v>2317</v>
      </c>
      <c r="H3808" s="95" t="s">
        <v>224</v>
      </c>
      <c r="I3808" s="96">
        <v>6.0</v>
      </c>
      <c r="J3808" s="96">
        <v>0.0</v>
      </c>
      <c r="K3808" s="98">
        <f t="shared" si="4"/>
        <v>6</v>
      </c>
      <c r="L3808" s="99" t="s">
        <v>7137</v>
      </c>
      <c r="M3808" s="100" t="s">
        <v>7138</v>
      </c>
      <c r="N3808" s="101" t="str">
        <f t="shared" si="139"/>
        <v>PT1590227-T0018936076279670</v>
      </c>
      <c r="O3808" s="128"/>
      <c r="P3808" s="100"/>
      <c r="Q3808" s="103">
        <f t="shared" si="166"/>
        <v>6</v>
      </c>
      <c r="R3808" s="161"/>
      <c r="S3808" s="105"/>
      <c r="T3808" s="106"/>
      <c r="U3808" s="107" t="s">
        <v>6530</v>
      </c>
      <c r="V3808" s="108" t="s">
        <v>756</v>
      </c>
      <c r="W3808" s="109" t="s">
        <v>1908</v>
      </c>
      <c r="X3808" s="110" t="str">
        <f t="shared" si="176"/>
        <v/>
      </c>
      <c r="Y3808" s="110" t="str">
        <f t="shared" si="183"/>
        <v/>
      </c>
      <c r="Z3808" s="109" t="s">
        <v>797</v>
      </c>
      <c r="AA3808" s="109" t="s">
        <v>802</v>
      </c>
      <c r="AB3808" s="106"/>
      <c r="AC3808" s="158"/>
      <c r="AD3808" s="160"/>
      <c r="AE3808" s="127"/>
      <c r="AF3808" s="113"/>
      <c r="AG3808" s="165" t="str">
        <f t="array" ref="AG3808">XLOOKUP(F3808,'CLV2'!A:A,'CLV2'!E:E)</f>
        <v>2.FROZEN FOODS</v>
      </c>
      <c r="AH3808" s="115" t="str">
        <f t="array" ref="AH3808">XLOOKUP(F3808,'CLV2'!A:A,'CLV2'!F:F)</f>
        <v>3.PASTRY AND DESSERTS</v>
      </c>
      <c r="AI3808" s="115" t="str">
        <f t="shared" si="8"/>
        <v>Pack</v>
      </c>
      <c r="AJ3808" s="116">
        <f t="shared" si="9"/>
        <v>1</v>
      </c>
      <c r="AK3808" s="117" t="str">
        <f t="array" ref="AK3808">XLOOKUP(F3808,'GIÁ'!A:A,'GIÁ'!D:D)</f>
        <v>26872.96</v>
      </c>
      <c r="AL3808" s="118">
        <f t="shared" si="10"/>
        <v>161237.76</v>
      </c>
      <c r="AM3808" s="118">
        <f t="shared" si="11"/>
        <v>0</v>
      </c>
      <c r="AN3808" s="119">
        <f t="shared" si="12"/>
        <v>0</v>
      </c>
      <c r="AO3808" s="118">
        <f t="shared" si="13"/>
        <v>161237.76</v>
      </c>
      <c r="AP3808" s="121">
        <f t="shared" si="14"/>
        <v>0</v>
      </c>
      <c r="AQ3808" s="122"/>
      <c r="AR3808" s="119"/>
    </row>
    <row r="3809" ht="22.5" customHeight="1">
      <c r="A3809" s="89">
        <v>46233.0</v>
      </c>
      <c r="B3809" s="90">
        <v>0.5166666666666667</v>
      </c>
      <c r="C3809" s="91" t="s">
        <v>295</v>
      </c>
      <c r="D3809" s="129" t="str">
        <f t="array" ref="D3809">XLOOKUP(C3809,'DS ST'!A:A,'DS ST'!B:B)</f>
        <v>A123</v>
      </c>
      <c r="E3809" s="94" t="str">
        <f t="array" ref="E3809">XLOOKUP($F3809,'GIÁ'!$A:$A,'GIÁ'!$E:$E)</f>
        <v>ĐÔNG</v>
      </c>
      <c r="F3809" s="94">
        <v>8.934717271236E12</v>
      </c>
      <c r="G3809" s="95" t="s">
        <v>1731</v>
      </c>
      <c r="H3809" s="95" t="s">
        <v>224</v>
      </c>
      <c r="I3809" s="96">
        <v>2.0</v>
      </c>
      <c r="J3809" s="96">
        <v>0.0</v>
      </c>
      <c r="K3809" s="98">
        <f t="shared" si="4"/>
        <v>2</v>
      </c>
      <c r="L3809" s="99" t="s">
        <v>7137</v>
      </c>
      <c r="M3809" s="100" t="s">
        <v>7138</v>
      </c>
      <c r="N3809" s="101" t="str">
        <f t="shared" si="139"/>
        <v>PT1590227-T0018934717271236</v>
      </c>
      <c r="O3809" s="128"/>
      <c r="P3809" s="100"/>
      <c r="Q3809" s="103">
        <f t="shared" si="166"/>
        <v>2</v>
      </c>
      <c r="R3809" s="161"/>
      <c r="S3809" s="105"/>
      <c r="T3809" s="106"/>
      <c r="U3809" s="107" t="s">
        <v>6586</v>
      </c>
      <c r="V3809" s="108" t="s">
        <v>756</v>
      </c>
      <c r="W3809" s="109" t="s">
        <v>1908</v>
      </c>
      <c r="X3809" s="110" t="str">
        <f t="shared" si="176"/>
        <v/>
      </c>
      <c r="Y3809" s="110" t="str">
        <f t="shared" si="183"/>
        <v/>
      </c>
      <c r="Z3809" s="109" t="s">
        <v>797</v>
      </c>
      <c r="AA3809" s="109" t="s">
        <v>802</v>
      </c>
      <c r="AB3809" s="106"/>
      <c r="AC3809" s="158"/>
      <c r="AD3809" s="160"/>
      <c r="AE3809" s="127"/>
      <c r="AF3809" s="113"/>
      <c r="AG3809" s="165" t="str">
        <f t="array" ref="AG3809">XLOOKUP(F3809,'CLV2'!A:A,'CLV2'!E:E)</f>
        <v>2.FROZEN FOODS</v>
      </c>
      <c r="AH3809" s="115" t="str">
        <f t="array" ref="AH3809">XLOOKUP(F3809,'CLV2'!A:A,'CLV2'!F:F)</f>
        <v>3.DUMPLINGS</v>
      </c>
      <c r="AI3809" s="115" t="str">
        <f t="shared" si="8"/>
        <v>Pack</v>
      </c>
      <c r="AJ3809" s="116">
        <f t="shared" si="9"/>
        <v>1</v>
      </c>
      <c r="AK3809" s="117" t="str">
        <f t="array" ref="AK3809">XLOOKUP(F3809,'GIÁ'!A:A,'GIÁ'!D:D)</f>
        <v>52399.89</v>
      </c>
      <c r="AL3809" s="118">
        <f t="shared" si="10"/>
        <v>104799.78</v>
      </c>
      <c r="AM3809" s="118">
        <f t="shared" si="11"/>
        <v>0</v>
      </c>
      <c r="AN3809" s="119">
        <f t="shared" si="12"/>
        <v>0</v>
      </c>
      <c r="AO3809" s="118">
        <f t="shared" si="13"/>
        <v>104799.78</v>
      </c>
      <c r="AP3809" s="121">
        <f t="shared" si="14"/>
        <v>0</v>
      </c>
      <c r="AQ3809" s="122"/>
      <c r="AR3809" s="119"/>
    </row>
    <row r="3810" ht="22.5" customHeight="1">
      <c r="A3810" s="89">
        <v>46233.0</v>
      </c>
      <c r="B3810" s="90">
        <v>0.5166666666666667</v>
      </c>
      <c r="C3810" s="91" t="s">
        <v>295</v>
      </c>
      <c r="D3810" s="129" t="str">
        <f t="array" ref="D3810">XLOOKUP(C3810,'DS ST'!A:A,'DS ST'!B:B)</f>
        <v>A123</v>
      </c>
      <c r="E3810" s="94" t="str">
        <f t="array" ref="E3810">XLOOKUP($F3810,'GIÁ'!$A:$A,'GIÁ'!$E:$E)</f>
        <v>ĐÔNG</v>
      </c>
      <c r="F3810" s="94">
        <v>8.936077112983E12</v>
      </c>
      <c r="G3810" s="95" t="s">
        <v>2345</v>
      </c>
      <c r="H3810" s="95" t="s">
        <v>224</v>
      </c>
      <c r="I3810" s="96">
        <v>2.0</v>
      </c>
      <c r="J3810" s="96">
        <v>0.0</v>
      </c>
      <c r="K3810" s="98">
        <f t="shared" si="4"/>
        <v>2</v>
      </c>
      <c r="L3810" s="99" t="s">
        <v>7137</v>
      </c>
      <c r="M3810" s="100" t="s">
        <v>7138</v>
      </c>
      <c r="N3810" s="101" t="str">
        <f t="shared" si="139"/>
        <v>PT1590227-T0018936077112983</v>
      </c>
      <c r="O3810" s="128"/>
      <c r="P3810" s="100"/>
      <c r="Q3810" s="103">
        <f t="shared" si="166"/>
        <v>2</v>
      </c>
      <c r="R3810" s="161"/>
      <c r="S3810" s="105"/>
      <c r="T3810" s="106"/>
      <c r="U3810" s="107" t="s">
        <v>6526</v>
      </c>
      <c r="V3810" s="108" t="s">
        <v>756</v>
      </c>
      <c r="W3810" s="109" t="s">
        <v>1908</v>
      </c>
      <c r="X3810" s="110" t="str">
        <f t="shared" si="176"/>
        <v/>
      </c>
      <c r="Y3810" s="110" t="str">
        <f t="shared" si="183"/>
        <v/>
      </c>
      <c r="Z3810" s="109" t="s">
        <v>797</v>
      </c>
      <c r="AA3810" s="109" t="s">
        <v>802</v>
      </c>
      <c r="AB3810" s="106"/>
      <c r="AC3810" s="158"/>
      <c r="AD3810" s="160"/>
      <c r="AE3810" s="127"/>
      <c r="AF3810" s="113"/>
      <c r="AG3810" s="165" t="str">
        <f t="array" ref="AG3810">XLOOKUP(F3810,'CLV2'!A:A,'CLV2'!E:E)</f>
        <v>2.FROZEN FOODS</v>
      </c>
      <c r="AH3810" s="115" t="str">
        <f t="array" ref="AH3810">XLOOKUP(F3810,'CLV2'!A:A,'CLV2'!F:F)</f>
        <v>3.DUMPLINGS</v>
      </c>
      <c r="AI3810" s="115" t="str">
        <f t="shared" si="8"/>
        <v>Pack</v>
      </c>
      <c r="AJ3810" s="116">
        <f t="shared" si="9"/>
        <v>1</v>
      </c>
      <c r="AK3810" s="117" t="str">
        <f t="array" ref="AK3810">XLOOKUP(F3810,'GIÁ'!A:A,'GIÁ'!D:D)</f>
        <v>30147.74</v>
      </c>
      <c r="AL3810" s="118">
        <f t="shared" si="10"/>
        <v>60295.48</v>
      </c>
      <c r="AM3810" s="118">
        <f t="shared" si="11"/>
        <v>0</v>
      </c>
      <c r="AN3810" s="119">
        <f t="shared" si="12"/>
        <v>0</v>
      </c>
      <c r="AO3810" s="118">
        <f t="shared" si="13"/>
        <v>60295.48</v>
      </c>
      <c r="AP3810" s="121">
        <f t="shared" si="14"/>
        <v>0</v>
      </c>
      <c r="AQ3810" s="122"/>
      <c r="AR3810" s="119"/>
    </row>
    <row r="3811" ht="22.5" customHeight="1">
      <c r="A3811" s="89">
        <v>46233.0</v>
      </c>
      <c r="B3811" s="90">
        <v>0.5166666666666667</v>
      </c>
      <c r="C3811" s="91" t="s">
        <v>295</v>
      </c>
      <c r="D3811" s="129" t="str">
        <f t="array" ref="D3811">XLOOKUP(C3811,'DS ST'!A:A,'DS ST'!B:B)</f>
        <v>A123</v>
      </c>
      <c r="E3811" s="94" t="str">
        <f t="array" ref="E3811">XLOOKUP($F3811,'GIÁ'!$A:$A,'GIÁ'!$E:$E)</f>
        <v>ĐÔNG</v>
      </c>
      <c r="F3811" s="94">
        <v>8.938562334023E12</v>
      </c>
      <c r="G3811" s="95" t="s">
        <v>3181</v>
      </c>
      <c r="H3811" s="95" t="s">
        <v>57</v>
      </c>
      <c r="I3811" s="96">
        <v>2.0</v>
      </c>
      <c r="J3811" s="96">
        <v>0.0</v>
      </c>
      <c r="K3811" s="98">
        <f t="shared" si="4"/>
        <v>2</v>
      </c>
      <c r="L3811" s="99" t="s">
        <v>7137</v>
      </c>
      <c r="M3811" s="100" t="s">
        <v>7138</v>
      </c>
      <c r="N3811" s="101" t="str">
        <f t="shared" si="139"/>
        <v>PT1590227-T0018938562334023</v>
      </c>
      <c r="O3811" s="128"/>
      <c r="P3811" s="100"/>
      <c r="Q3811" s="103">
        <f t="shared" si="166"/>
        <v>2</v>
      </c>
      <c r="R3811" s="161"/>
      <c r="S3811" s="105"/>
      <c r="T3811" s="106"/>
      <c r="U3811" s="107" t="s">
        <v>6555</v>
      </c>
      <c r="V3811" s="108" t="s">
        <v>756</v>
      </c>
      <c r="W3811" s="109" t="s">
        <v>1908</v>
      </c>
      <c r="X3811" s="110" t="str">
        <f t="shared" si="176"/>
        <v/>
      </c>
      <c r="Y3811" s="110" t="str">
        <f t="shared" si="183"/>
        <v/>
      </c>
      <c r="Z3811" s="109" t="s">
        <v>797</v>
      </c>
      <c r="AA3811" s="109" t="s">
        <v>802</v>
      </c>
      <c r="AB3811" s="106"/>
      <c r="AC3811" s="158"/>
      <c r="AD3811" s="160"/>
      <c r="AE3811" s="127"/>
      <c r="AF3811" s="113"/>
      <c r="AG3811" s="165" t="str">
        <f t="array" ref="AG3811">XLOOKUP(F3811,'CLV2'!A:A,'CLV2'!E:E)</f>
        <v>2.FROZEN FOODS</v>
      </c>
      <c r="AH3811" s="115" t="str">
        <f t="array" ref="AH3811">XLOOKUP(F3811,'CLV2'!A:A,'CLV2'!F:F)</f>
        <v>3.PIZZA - READY MEALS</v>
      </c>
      <c r="AI3811" s="115" t="str">
        <f t="shared" si="8"/>
        <v>Pack</v>
      </c>
      <c r="AJ3811" s="116">
        <f t="shared" si="9"/>
        <v>1</v>
      </c>
      <c r="AK3811" s="117" t="str">
        <f t="array" ref="AK3811">XLOOKUP(F3811,'GIÁ'!A:A,'GIÁ'!D:D)</f>
        <v>43635.50</v>
      </c>
      <c r="AL3811" s="118">
        <f t="shared" si="10"/>
        <v>87271</v>
      </c>
      <c r="AM3811" s="118">
        <f t="shared" si="11"/>
        <v>0</v>
      </c>
      <c r="AN3811" s="119">
        <f t="shared" si="12"/>
        <v>0</v>
      </c>
      <c r="AO3811" s="118">
        <f t="shared" si="13"/>
        <v>87271</v>
      </c>
      <c r="AP3811" s="121">
        <f t="shared" si="14"/>
        <v>0</v>
      </c>
      <c r="AQ3811" s="122"/>
      <c r="AR3811" s="119"/>
    </row>
    <row r="3812" ht="22.5" customHeight="1">
      <c r="A3812" s="89">
        <v>46233.0</v>
      </c>
      <c r="B3812" s="90">
        <v>0.5166666666666667</v>
      </c>
      <c r="C3812" s="91" t="s">
        <v>295</v>
      </c>
      <c r="D3812" s="129" t="str">
        <f t="array" ref="D3812">XLOOKUP(C3812,'DS ST'!A:A,'DS ST'!B:B)</f>
        <v>A123</v>
      </c>
      <c r="E3812" s="94" t="str">
        <f t="array" ref="E3812">XLOOKUP($F3812,'GIÁ'!$A:$A,'GIÁ'!$E:$E)</f>
        <v>ĐÔNG</v>
      </c>
      <c r="F3812" s="94">
        <v>8.938535604047E12</v>
      </c>
      <c r="G3812" s="95" t="s">
        <v>3054</v>
      </c>
      <c r="H3812" s="95" t="s">
        <v>787</v>
      </c>
      <c r="I3812" s="96">
        <v>2.0</v>
      </c>
      <c r="J3812" s="96">
        <v>0.0</v>
      </c>
      <c r="K3812" s="98">
        <f t="shared" si="4"/>
        <v>2</v>
      </c>
      <c r="L3812" s="99" t="s">
        <v>7137</v>
      </c>
      <c r="M3812" s="100" t="s">
        <v>7138</v>
      </c>
      <c r="N3812" s="101" t="str">
        <f t="shared" si="139"/>
        <v>PT1590227-T0018938535604047</v>
      </c>
      <c r="O3812" s="128"/>
      <c r="P3812" s="100"/>
      <c r="Q3812" s="103">
        <f t="shared" si="166"/>
        <v>2</v>
      </c>
      <c r="R3812" s="161"/>
      <c r="S3812" s="105"/>
      <c r="T3812" s="106"/>
      <c r="U3812" s="107" t="s">
        <v>6541</v>
      </c>
      <c r="V3812" s="108" t="s">
        <v>756</v>
      </c>
      <c r="W3812" s="109" t="s">
        <v>1908</v>
      </c>
      <c r="X3812" s="110" t="str">
        <f t="shared" si="176"/>
        <v/>
      </c>
      <c r="Y3812" s="110" t="str">
        <f t="shared" si="183"/>
        <v/>
      </c>
      <c r="Z3812" s="109" t="s">
        <v>797</v>
      </c>
      <c r="AA3812" s="109" t="s">
        <v>802</v>
      </c>
      <c r="AB3812" s="106"/>
      <c r="AC3812" s="158"/>
      <c r="AD3812" s="160"/>
      <c r="AE3812" s="127"/>
      <c r="AF3812" s="113"/>
      <c r="AG3812" s="165" t="str">
        <f t="array" ref="AG3812">XLOOKUP(F3812,'CLV2'!A:A,'CLV2'!E:E)</f>
        <v>2.FISH AND SEAFOOD</v>
      </c>
      <c r="AH3812" s="115" t="str">
        <f t="array" ref="AH3812">XLOOKUP(F3812,'CLV2'!A:A,'CLV2'!F:F)</f>
        <v>3.FROZEN FISH AND SEAFOOD</v>
      </c>
      <c r="AI3812" s="115" t="str">
        <f t="shared" si="8"/>
        <v>Pack</v>
      </c>
      <c r="AJ3812" s="116">
        <f t="shared" si="9"/>
        <v>1</v>
      </c>
      <c r="AK3812" s="117" t="str">
        <f t="array" ref="AK3812">XLOOKUP(F3812,'GIÁ'!A:A,'GIÁ'!D:D)</f>
        <v>48011.15</v>
      </c>
      <c r="AL3812" s="118">
        <f t="shared" si="10"/>
        <v>96022.3</v>
      </c>
      <c r="AM3812" s="118">
        <f t="shared" si="11"/>
        <v>0</v>
      </c>
      <c r="AN3812" s="119">
        <f t="shared" si="12"/>
        <v>0</v>
      </c>
      <c r="AO3812" s="118">
        <f t="shared" si="13"/>
        <v>96022.3</v>
      </c>
      <c r="AP3812" s="121">
        <f t="shared" si="14"/>
        <v>0</v>
      </c>
      <c r="AQ3812" s="122"/>
      <c r="AR3812" s="119"/>
    </row>
    <row r="3813" ht="22.5" customHeight="1">
      <c r="A3813" s="89">
        <v>46233.0</v>
      </c>
      <c r="B3813" s="90">
        <v>0.5166666666666667</v>
      </c>
      <c r="C3813" s="91" t="s">
        <v>295</v>
      </c>
      <c r="D3813" s="129" t="str">
        <f t="array" ref="D3813">XLOOKUP(C3813,'DS ST'!A:A,'DS ST'!B:B)</f>
        <v>A123</v>
      </c>
      <c r="E3813" s="94" t="str">
        <f t="array" ref="E3813">XLOOKUP($F3813,'GIÁ'!$A:$A,'GIÁ'!$E:$E)</f>
        <v>ĐÔNG</v>
      </c>
      <c r="F3813" s="94">
        <v>8.936187610089E12</v>
      </c>
      <c r="G3813" s="95" t="s">
        <v>2590</v>
      </c>
      <c r="H3813" s="95" t="s">
        <v>224</v>
      </c>
      <c r="I3813" s="96">
        <v>4.0</v>
      </c>
      <c r="J3813" s="96">
        <v>0.0</v>
      </c>
      <c r="K3813" s="98">
        <f t="shared" si="4"/>
        <v>4</v>
      </c>
      <c r="L3813" s="99" t="s">
        <v>7137</v>
      </c>
      <c r="M3813" s="100" t="s">
        <v>7138</v>
      </c>
      <c r="N3813" s="101" t="str">
        <f t="shared" si="139"/>
        <v>PT1590227-T0018936187610089</v>
      </c>
      <c r="O3813" s="128"/>
      <c r="P3813" s="100"/>
      <c r="Q3813" s="103">
        <f t="shared" si="166"/>
        <v>4</v>
      </c>
      <c r="R3813" s="161"/>
      <c r="S3813" s="105"/>
      <c r="T3813" s="106"/>
      <c r="U3813" s="107" t="s">
        <v>6532</v>
      </c>
      <c r="V3813" s="108" t="s">
        <v>756</v>
      </c>
      <c r="W3813" s="109" t="s">
        <v>1908</v>
      </c>
      <c r="X3813" s="110" t="str">
        <f t="shared" si="176"/>
        <v/>
      </c>
      <c r="Y3813" s="110" t="str">
        <f t="shared" si="183"/>
        <v/>
      </c>
      <c r="Z3813" s="109" t="s">
        <v>797</v>
      </c>
      <c r="AA3813" s="109" t="s">
        <v>802</v>
      </c>
      <c r="AB3813" s="106"/>
      <c r="AC3813" s="158"/>
      <c r="AD3813" s="160"/>
      <c r="AE3813" s="127"/>
      <c r="AF3813" s="113"/>
      <c r="AG3813" s="165" t="str">
        <f t="array" ref="AG3813">XLOOKUP(F3813,'CLV2'!A:A,'CLV2'!E:E)</f>
        <v>2.FISH AND SEAFOOD</v>
      </c>
      <c r="AH3813" s="115" t="str">
        <f t="array" ref="AH3813">XLOOKUP(F3813,'CLV2'!A:A,'CLV2'!F:F)</f>
        <v>3.FROZEN FISH AND SEAFOOD</v>
      </c>
      <c r="AI3813" s="115" t="str">
        <f t="shared" si="8"/>
        <v>Pack</v>
      </c>
      <c r="AJ3813" s="116">
        <f t="shared" si="9"/>
        <v>1</v>
      </c>
      <c r="AK3813" s="117" t="str">
        <f t="array" ref="AK3813">XLOOKUP(F3813,'GIÁ'!A:A,'GIÁ'!D:D)</f>
        <v>73948.55</v>
      </c>
      <c r="AL3813" s="118">
        <f t="shared" si="10"/>
        <v>295794.2</v>
      </c>
      <c r="AM3813" s="118">
        <f t="shared" si="11"/>
        <v>0</v>
      </c>
      <c r="AN3813" s="119">
        <f t="shared" si="12"/>
        <v>0</v>
      </c>
      <c r="AO3813" s="118">
        <f t="shared" si="13"/>
        <v>295794.2</v>
      </c>
      <c r="AP3813" s="121">
        <f t="shared" si="14"/>
        <v>0</v>
      </c>
      <c r="AQ3813" s="122"/>
      <c r="AR3813" s="119"/>
    </row>
    <row r="3814" ht="22.5" customHeight="1">
      <c r="A3814" s="89">
        <v>46233.0</v>
      </c>
      <c r="B3814" s="90">
        <v>0.5895833333333333</v>
      </c>
      <c r="C3814" s="91" t="s">
        <v>295</v>
      </c>
      <c r="D3814" s="129" t="str">
        <f t="array" ref="D3814">XLOOKUP(C3814,'DS ST'!A:A,'DS ST'!B:B)</f>
        <v>A123</v>
      </c>
      <c r="E3814" s="94" t="str">
        <f t="array" ref="E3814">XLOOKUP($F3814,'GIÁ'!$A:$A,'GIÁ'!$E:$E)</f>
        <v>MÁT</v>
      </c>
      <c r="F3814" s="94">
        <v>8.885020330052E12</v>
      </c>
      <c r="G3814" s="95" t="s">
        <v>1538</v>
      </c>
      <c r="H3814" s="95" t="s">
        <v>1539</v>
      </c>
      <c r="I3814" s="96">
        <v>2.0</v>
      </c>
      <c r="J3814" s="96">
        <v>0.0</v>
      </c>
      <c r="K3814" s="98">
        <f t="shared" si="4"/>
        <v>2</v>
      </c>
      <c r="L3814" s="99" t="s">
        <v>7139</v>
      </c>
      <c r="M3814" s="100" t="s">
        <v>7140</v>
      </c>
      <c r="N3814" s="101" t="str">
        <f t="shared" si="139"/>
        <v>TRBA11760798885020330052</v>
      </c>
      <c r="O3814" s="128"/>
      <c r="P3814" s="100"/>
      <c r="Q3814" s="103">
        <f t="shared" si="166"/>
        <v>2</v>
      </c>
      <c r="R3814" s="161"/>
      <c r="S3814" s="105"/>
      <c r="T3814" s="106"/>
      <c r="U3814" s="107"/>
      <c r="V3814" s="108" t="s">
        <v>756</v>
      </c>
      <c r="W3814" s="109" t="s">
        <v>1312</v>
      </c>
      <c r="X3814" s="110" t="str">
        <f t="shared" si="176"/>
        <v/>
      </c>
      <c r="Y3814" s="110" t="str">
        <f t="shared" si="183"/>
        <v/>
      </c>
      <c r="Z3814" s="139" t="str">
        <f t="shared" ref="Z3814:Z3816" si="191">IF(N(Q3814)&lt;=0,"",IF(ISNUMBER(SEARCH("Thiếu kiện",V3814)),"Kho đông mát",IF(AND(N(Q3814)&gt;0,N(P3814)&gt;0,OR(ISNUMBER(SEARCH("Hình KDB",U3814)),ISNUMBER(SEARCH("Hình tele",U3814)),ISNUMBER(SEARCH("sai code",U3814)),ISNUMBER(SEARCH("ST nhận",U3814)))),"Kho đông mát",IF(AND(W3814="DC giao thiếu",OR(ISNUMBER(SEARCH("Hình KDB",U3814)),ISNUMBER(SEARCH("Hình tele",U3814)),ISNUMBER(SEARCH("sai code",U3814)))),"Kho đông mát",IF(W3814="DC giao thiếu","Chưa xác định",IF(AND(W3814="DC pick sai",OR(ISNUMBER(SEARCH("Hình KDB",U3814)),ISNUMBER(SEARCH("Hình tele",U3814)),ISNUMBER(SEARCH("sai code",U3814)),ISNUMBER(SEARCH("ST nhận",U3814)))),"Kho đông mát",IF(W3814="DC pick sai","Chưa xác định",IF(AND(W3814="Hao hụt",N(O3814)&gt;0,OR(ISNUMBER(SEARCH("Hình KDB",U3814)),ISNUMBER(SEARCH("Hình tele",U3814)),ISNUMBER(SEARCH("sai code",U3814)),ISNUMBER(SEARCH("ST nhận",U3814)))),"Kho đông mát",IF(W3814="Hao hụt","Chưa xác định",IF(OR(W3814="VT giao sai điểm",W3814="Không đạt nhiệt độ",W3814="TX giao thiếu kiện",W3814="Hàng không đạt CL"),"Kho đông mát",IF(W3814="Chưa xác định","Chưa xác định",IF(N(P3814)&gt;0,"Chưa xác định",""))))))))))))</f>
        <v>Chưa xác định</v>
      </c>
      <c r="AA3814" s="109" t="s">
        <v>5260</v>
      </c>
      <c r="AB3814" s="106"/>
      <c r="AC3814" s="158"/>
      <c r="AD3814" s="160"/>
      <c r="AE3814" s="127"/>
      <c r="AF3814" s="113"/>
      <c r="AG3814" s="165" t="str">
        <f t="array" ref="AG3814">XLOOKUP(F3814,'CLV2'!A:A,'CLV2'!E:E)</f>
        <v>2.VEGETABLES</v>
      </c>
      <c r="AH3814" s="115" t="str">
        <f t="array" ref="AH3814">XLOOKUP(F3814,'CLV2'!A:A,'CLV2'!F:F)</f>
        <v>3.LETTUCE, SNACKABLES</v>
      </c>
      <c r="AI3814" s="115" t="str">
        <f t="shared" si="8"/>
        <v>Pack</v>
      </c>
      <c r="AJ3814" s="116">
        <f t="shared" si="9"/>
        <v>1</v>
      </c>
      <c r="AK3814" s="117" t="str">
        <f t="array" ref="AK3814">XLOOKUP(F3814,'GIÁ'!A:A,'GIÁ'!D:D)</f>
        <v>32640.00</v>
      </c>
      <c r="AL3814" s="118">
        <f t="shared" si="10"/>
        <v>65280</v>
      </c>
      <c r="AM3814" s="118">
        <f t="shared" si="11"/>
        <v>0</v>
      </c>
      <c r="AN3814" s="119">
        <f t="shared" si="12"/>
        <v>0</v>
      </c>
      <c r="AO3814" s="118">
        <f t="shared" si="13"/>
        <v>0</v>
      </c>
      <c r="AP3814" s="121">
        <f t="shared" si="14"/>
        <v>65280</v>
      </c>
      <c r="AQ3814" s="122"/>
      <c r="AR3814" s="119"/>
    </row>
    <row r="3815" ht="22.5" customHeight="1">
      <c r="A3815" s="89">
        <v>46233.0</v>
      </c>
      <c r="B3815" s="90">
        <v>0.5895833333333333</v>
      </c>
      <c r="C3815" s="91" t="s">
        <v>295</v>
      </c>
      <c r="D3815" s="129" t="str">
        <f t="array" ref="D3815">XLOOKUP(C3815,'DS ST'!A:A,'DS ST'!B:B)</f>
        <v>A123</v>
      </c>
      <c r="E3815" s="94" t="str">
        <f t="array" ref="E3815">XLOOKUP($F3815,'GIÁ'!$A:$A,'GIÁ'!$E:$E)</f>
        <v>MÁT</v>
      </c>
      <c r="F3815" s="94">
        <v>10605.0</v>
      </c>
      <c r="G3815" s="95" t="s">
        <v>4238</v>
      </c>
      <c r="H3815" s="95" t="s">
        <v>57</v>
      </c>
      <c r="I3815" s="96">
        <v>5.0</v>
      </c>
      <c r="J3815" s="96">
        <v>4.0</v>
      </c>
      <c r="K3815" s="98">
        <f t="shared" si="4"/>
        <v>1</v>
      </c>
      <c r="L3815" s="99" t="s">
        <v>7139</v>
      </c>
      <c r="M3815" s="100" t="s">
        <v>7141</v>
      </c>
      <c r="N3815" s="101" t="str">
        <f t="shared" si="139"/>
        <v>TRBA123500210605</v>
      </c>
      <c r="O3815" s="128"/>
      <c r="P3815" s="100"/>
      <c r="Q3815" s="103">
        <f t="shared" si="166"/>
        <v>1</v>
      </c>
      <c r="R3815" s="161"/>
      <c r="S3815" s="105"/>
      <c r="T3815" s="106"/>
      <c r="U3815" s="107"/>
      <c r="V3815" s="108" t="s">
        <v>756</v>
      </c>
      <c r="W3815" s="109" t="s">
        <v>1312</v>
      </c>
      <c r="X3815" s="110" t="str">
        <f t="shared" si="176"/>
        <v/>
      </c>
      <c r="Y3815" s="110" t="str">
        <f t="shared" si="183"/>
        <v/>
      </c>
      <c r="Z3815" s="139" t="str">
        <f t="shared" si="191"/>
        <v>Chưa xác định</v>
      </c>
      <c r="AA3815" s="109" t="s">
        <v>5260</v>
      </c>
      <c r="AB3815" s="106"/>
      <c r="AC3815" s="158"/>
      <c r="AD3815" s="160"/>
      <c r="AE3815" s="127"/>
      <c r="AF3815" s="113"/>
      <c r="AG3815" s="165" t="str">
        <f t="array" ref="AG3815">XLOOKUP(F3815,'CLV2'!A:A,'CLV2'!E:E)</f>
        <v>2.FRUITS</v>
      </c>
      <c r="AH3815" s="115" t="str">
        <f t="array" ref="AH3815">XLOOKUP(F3815,'CLV2'!A:A,'CLV2'!F:F)</f>
        <v>3.IMPORT FRUITS</v>
      </c>
      <c r="AI3815" s="115" t="str">
        <f t="shared" si="8"/>
        <v>Pack</v>
      </c>
      <c r="AJ3815" s="116">
        <f t="shared" si="9"/>
        <v>0.2</v>
      </c>
      <c r="AK3815" s="117" t="str">
        <f t="array" ref="AK3815">XLOOKUP(F3815,'GIÁ'!A:A,'GIÁ'!D:D)</f>
        <v>72734.96</v>
      </c>
      <c r="AL3815" s="118">
        <f t="shared" si="10"/>
        <v>72734.96</v>
      </c>
      <c r="AM3815" s="118">
        <f t="shared" si="11"/>
        <v>0</v>
      </c>
      <c r="AN3815" s="119">
        <f t="shared" si="12"/>
        <v>0</v>
      </c>
      <c r="AO3815" s="118">
        <f t="shared" si="13"/>
        <v>0</v>
      </c>
      <c r="AP3815" s="121">
        <f t="shared" si="14"/>
        <v>72734.96</v>
      </c>
      <c r="AQ3815" s="122"/>
      <c r="AR3815" s="119"/>
    </row>
    <row r="3816" ht="22.5" customHeight="1">
      <c r="A3816" s="89">
        <v>46233.0</v>
      </c>
      <c r="B3816" s="90">
        <v>0.5895833333333333</v>
      </c>
      <c r="C3816" s="91" t="s">
        <v>295</v>
      </c>
      <c r="D3816" s="129" t="str">
        <f t="array" ref="D3816">XLOOKUP(C3816,'DS ST'!A:A,'DS ST'!B:B)</f>
        <v>A123</v>
      </c>
      <c r="E3816" s="94" t="str">
        <f t="array" ref="E3816">XLOOKUP($F3816,'GIÁ'!$A:$A,'GIÁ'!$E:$E)</f>
        <v>MÁT</v>
      </c>
      <c r="F3816" s="94">
        <v>1100918.0</v>
      </c>
      <c r="G3816" s="95" t="s">
        <v>5511</v>
      </c>
      <c r="H3816" s="95" t="s">
        <v>273</v>
      </c>
      <c r="I3816" s="96">
        <v>18.0</v>
      </c>
      <c r="J3816" s="96">
        <v>17.62</v>
      </c>
      <c r="K3816" s="98">
        <f t="shared" si="4"/>
        <v>0.38</v>
      </c>
      <c r="L3816" s="99" t="s">
        <v>7139</v>
      </c>
      <c r="M3816" s="100" t="s">
        <v>7142</v>
      </c>
      <c r="N3816" s="101" t="str">
        <f t="shared" si="139"/>
        <v>TRBA12350171100918</v>
      </c>
      <c r="O3816" s="128">
        <v>0.379999999999999</v>
      </c>
      <c r="P3816" s="100"/>
      <c r="Q3816" s="103">
        <f t="shared" si="166"/>
        <v>0</v>
      </c>
      <c r="R3816" s="161"/>
      <c r="S3816" s="105"/>
      <c r="T3816" s="106"/>
      <c r="U3816" s="107"/>
      <c r="V3816" s="108" t="s">
        <v>756</v>
      </c>
      <c r="W3816" s="109" t="s">
        <v>505</v>
      </c>
      <c r="X3816" s="110" t="str">
        <f t="shared" si="176"/>
        <v>Hao hụt</v>
      </c>
      <c r="Y3816" s="110" t="str">
        <f t="shared" si="183"/>
        <v/>
      </c>
      <c r="Z3816" s="139" t="str">
        <f t="shared" si="191"/>
        <v/>
      </c>
      <c r="AA3816" s="109" t="s">
        <v>802</v>
      </c>
      <c r="AB3816" s="106"/>
      <c r="AC3816" s="158"/>
      <c r="AD3816" s="160"/>
      <c r="AE3816" s="127"/>
      <c r="AF3816" s="113"/>
      <c r="AG3816" s="165" t="str">
        <f t="array" ref="AG3816">XLOOKUP(F3816,'CLV2'!A:A,'CLV2'!E:E)</f>
        <v>2.FRUITS</v>
      </c>
      <c r="AH3816" s="115" t="str">
        <f t="array" ref="AH3816">XLOOKUP(F3816,'CLV2'!A:A,'CLV2'!F:F)</f>
        <v>3.IMPORT FRUITS</v>
      </c>
      <c r="AI3816" s="115" t="str">
        <f t="shared" si="8"/>
        <v>KG</v>
      </c>
      <c r="AJ3816" s="116">
        <f t="shared" si="9"/>
        <v>0.02111111111</v>
      </c>
      <c r="AK3816" s="117" t="str">
        <f t="array" ref="AK3816">XLOOKUP(F3816,'GIÁ'!A:A,'GIÁ'!D:D)</f>
        <v>121296.91</v>
      </c>
      <c r="AL3816" s="118">
        <f t="shared" si="10"/>
        <v>46092.8258</v>
      </c>
      <c r="AM3816" s="118">
        <f t="shared" si="11"/>
        <v>46092.8258</v>
      </c>
      <c r="AN3816" s="119">
        <f t="shared" si="12"/>
        <v>0</v>
      </c>
      <c r="AO3816" s="118">
        <f t="shared" si="13"/>
        <v>0</v>
      </c>
      <c r="AP3816" s="121">
        <f t="shared" si="14"/>
        <v>0</v>
      </c>
      <c r="AQ3816" s="122"/>
      <c r="AR3816" s="119"/>
    </row>
    <row r="3817" ht="22.5" customHeight="1">
      <c r="A3817" s="89">
        <v>46233.0</v>
      </c>
      <c r="B3817" s="90">
        <v>0.42291666666666666</v>
      </c>
      <c r="C3817" s="91" t="s">
        <v>1406</v>
      </c>
      <c r="D3817" s="129" t="str">
        <f t="array" ref="D3817">XLOOKUP(C3817,'DS ST'!A:A,'DS ST'!B:B)</f>
        <v>NDT</v>
      </c>
      <c r="E3817" s="94" t="str">
        <f t="array" ref="E3817">XLOOKUP($F3817,'GIÁ'!$A:$A,'GIÁ'!$E:$E)</f>
        <v>ĐÔNG</v>
      </c>
      <c r="F3817" s="94">
        <v>8.938555386015E12</v>
      </c>
      <c r="G3817" s="95" t="s">
        <v>3152</v>
      </c>
      <c r="H3817" s="95" t="s">
        <v>224</v>
      </c>
      <c r="I3817" s="96">
        <v>8.0</v>
      </c>
      <c r="J3817" s="96">
        <v>0.0</v>
      </c>
      <c r="K3817" s="98">
        <f t="shared" si="4"/>
        <v>8</v>
      </c>
      <c r="L3817" s="99" t="s">
        <v>7143</v>
      </c>
      <c r="M3817" s="100" t="s">
        <v>7144</v>
      </c>
      <c r="N3817" s="101" t="str">
        <f t="shared" si="139"/>
        <v>PT1590285-T0018938555386015</v>
      </c>
      <c r="O3817" s="128"/>
      <c r="P3817" s="100"/>
      <c r="Q3817" s="103">
        <f t="shared" si="166"/>
        <v>8</v>
      </c>
      <c r="R3817" s="161"/>
      <c r="S3817" s="105"/>
      <c r="T3817" s="106"/>
      <c r="U3817" s="107" t="s">
        <v>6586</v>
      </c>
      <c r="V3817" s="108" t="s">
        <v>756</v>
      </c>
      <c r="W3817" s="109" t="s">
        <v>1908</v>
      </c>
      <c r="X3817" s="110" t="str">
        <f t="shared" si="176"/>
        <v/>
      </c>
      <c r="Y3817" s="110" t="str">
        <f t="shared" si="183"/>
        <v/>
      </c>
      <c r="Z3817" s="109" t="s">
        <v>797</v>
      </c>
      <c r="AA3817" s="109" t="s">
        <v>802</v>
      </c>
      <c r="AB3817" s="106"/>
      <c r="AC3817" s="158"/>
      <c r="AD3817" s="160"/>
      <c r="AE3817" s="127"/>
      <c r="AF3817" s="113"/>
      <c r="AG3817" s="165" t="str">
        <f t="array" ref="AG3817">XLOOKUP(F3817,'CLV2'!A:A,'CLV2'!E:E)</f>
        <v>2.FROZEN FOODS</v>
      </c>
      <c r="AH3817" s="115" t="str">
        <f t="array" ref="AH3817">XLOOKUP(F3817,'CLV2'!A:A,'CLV2'!F:F)</f>
        <v>3.PASTRY AND DESSERTS</v>
      </c>
      <c r="AI3817" s="115" t="str">
        <f t="shared" si="8"/>
        <v>Pack</v>
      </c>
      <c r="AJ3817" s="116">
        <f t="shared" si="9"/>
        <v>1</v>
      </c>
      <c r="AK3817" s="117" t="str">
        <f t="array" ref="AK3817">XLOOKUP(F3817,'GIÁ'!A:A,'GIÁ'!D:D)</f>
        <v>23068.13</v>
      </c>
      <c r="AL3817" s="118">
        <f t="shared" si="10"/>
        <v>184545.04</v>
      </c>
      <c r="AM3817" s="118">
        <f t="shared" si="11"/>
        <v>0</v>
      </c>
      <c r="AN3817" s="119">
        <f t="shared" si="12"/>
        <v>0</v>
      </c>
      <c r="AO3817" s="118">
        <f t="shared" si="13"/>
        <v>184545.04</v>
      </c>
      <c r="AP3817" s="121">
        <f t="shared" si="14"/>
        <v>0</v>
      </c>
      <c r="AQ3817" s="122"/>
      <c r="AR3817" s="119"/>
    </row>
    <row r="3818" ht="22.5" customHeight="1">
      <c r="A3818" s="89">
        <v>46233.0</v>
      </c>
      <c r="B3818" s="90">
        <v>0.42291666666666666</v>
      </c>
      <c r="C3818" s="91" t="s">
        <v>1406</v>
      </c>
      <c r="D3818" s="129" t="str">
        <f t="array" ref="D3818">XLOOKUP(C3818,'DS ST'!A:A,'DS ST'!B:B)</f>
        <v>NDT</v>
      </c>
      <c r="E3818" s="94" t="str">
        <f t="array" ref="E3818">XLOOKUP($F3818,'GIÁ'!$A:$A,'GIÁ'!$E:$E)</f>
        <v>ĐÔNG</v>
      </c>
      <c r="F3818" s="94">
        <v>9.555894504567E12</v>
      </c>
      <c r="G3818" s="95" t="s">
        <v>3303</v>
      </c>
      <c r="H3818" s="95" t="s">
        <v>224</v>
      </c>
      <c r="I3818" s="96">
        <v>4.0</v>
      </c>
      <c r="J3818" s="96">
        <v>0.0</v>
      </c>
      <c r="K3818" s="98">
        <f t="shared" si="4"/>
        <v>4</v>
      </c>
      <c r="L3818" s="99" t="s">
        <v>7143</v>
      </c>
      <c r="M3818" s="100" t="s">
        <v>7144</v>
      </c>
      <c r="N3818" s="101" t="str">
        <f t="shared" si="139"/>
        <v>PT1590285-T0019555894504567</v>
      </c>
      <c r="O3818" s="128"/>
      <c r="P3818" s="100"/>
      <c r="Q3818" s="103">
        <f t="shared" si="166"/>
        <v>4</v>
      </c>
      <c r="R3818" s="161"/>
      <c r="S3818" s="105"/>
      <c r="T3818" s="106"/>
      <c r="U3818" s="107" t="s">
        <v>6577</v>
      </c>
      <c r="V3818" s="108" t="s">
        <v>756</v>
      </c>
      <c r="W3818" s="109" t="s">
        <v>1908</v>
      </c>
      <c r="X3818" s="110" t="str">
        <f t="shared" si="176"/>
        <v/>
      </c>
      <c r="Y3818" s="110" t="str">
        <f t="shared" si="183"/>
        <v/>
      </c>
      <c r="Z3818" s="109" t="s">
        <v>797</v>
      </c>
      <c r="AA3818" s="109" t="s">
        <v>802</v>
      </c>
      <c r="AB3818" s="106"/>
      <c r="AC3818" s="158"/>
      <c r="AD3818" s="160"/>
      <c r="AE3818" s="127"/>
      <c r="AF3818" s="113"/>
      <c r="AG3818" s="165" t="str">
        <f t="array" ref="AG3818">XLOOKUP(F3818,'CLV2'!A:A,'CLV2'!E:E)</f>
        <v>2.FROZEN FOODS</v>
      </c>
      <c r="AH3818" s="115" t="str">
        <f t="array" ref="AH3818">XLOOKUP(F3818,'CLV2'!A:A,'CLV2'!F:F)</f>
        <v>3.HOTPOT AND FRIED</v>
      </c>
      <c r="AI3818" s="115" t="str">
        <f t="shared" si="8"/>
        <v>Pack</v>
      </c>
      <c r="AJ3818" s="116">
        <f t="shared" si="9"/>
        <v>1</v>
      </c>
      <c r="AK3818" s="117" t="str">
        <f t="array" ref="AK3818">XLOOKUP(F3818,'GIÁ'!A:A,'GIÁ'!D:D)</f>
        <v>68779.37</v>
      </c>
      <c r="AL3818" s="118">
        <f t="shared" si="10"/>
        <v>275117.48</v>
      </c>
      <c r="AM3818" s="118">
        <f t="shared" si="11"/>
        <v>0</v>
      </c>
      <c r="AN3818" s="119">
        <f t="shared" si="12"/>
        <v>0</v>
      </c>
      <c r="AO3818" s="118">
        <f t="shared" si="13"/>
        <v>275117.48</v>
      </c>
      <c r="AP3818" s="121">
        <f t="shared" si="14"/>
        <v>0</v>
      </c>
      <c r="AQ3818" s="122"/>
      <c r="AR3818" s="119"/>
    </row>
    <row r="3819" ht="22.5" customHeight="1">
      <c r="A3819" s="89">
        <v>46233.0</v>
      </c>
      <c r="B3819" s="90">
        <v>0.42291666666666666</v>
      </c>
      <c r="C3819" s="91" t="s">
        <v>1406</v>
      </c>
      <c r="D3819" s="129" t="str">
        <f t="array" ref="D3819">XLOOKUP(C3819,'DS ST'!A:A,'DS ST'!B:B)</f>
        <v>NDT</v>
      </c>
      <c r="E3819" s="94" t="str">
        <f t="array" ref="E3819">XLOOKUP($F3819,'GIÁ'!$A:$A,'GIÁ'!$E:$E)</f>
        <v>ĐÔNG</v>
      </c>
      <c r="F3819" s="94">
        <v>8.938555386725E12</v>
      </c>
      <c r="G3819" s="95" t="s">
        <v>3156</v>
      </c>
      <c r="H3819" s="95" t="s">
        <v>224</v>
      </c>
      <c r="I3819" s="96">
        <v>6.0</v>
      </c>
      <c r="J3819" s="96">
        <v>0.0</v>
      </c>
      <c r="K3819" s="98">
        <f t="shared" si="4"/>
        <v>6</v>
      </c>
      <c r="L3819" s="99" t="s">
        <v>7143</v>
      </c>
      <c r="M3819" s="100" t="s">
        <v>7144</v>
      </c>
      <c r="N3819" s="101" t="str">
        <f t="shared" si="139"/>
        <v>PT1590285-T0018938555386725</v>
      </c>
      <c r="O3819" s="128"/>
      <c r="P3819" s="100"/>
      <c r="Q3819" s="103">
        <f t="shared" si="166"/>
        <v>6</v>
      </c>
      <c r="R3819" s="161"/>
      <c r="S3819" s="105"/>
      <c r="T3819" s="106"/>
      <c r="U3819" s="107" t="s">
        <v>6596</v>
      </c>
      <c r="V3819" s="108" t="s">
        <v>756</v>
      </c>
      <c r="W3819" s="109" t="s">
        <v>1908</v>
      </c>
      <c r="X3819" s="110" t="str">
        <f t="shared" si="176"/>
        <v/>
      </c>
      <c r="Y3819" s="110" t="str">
        <f t="shared" si="183"/>
        <v/>
      </c>
      <c r="Z3819" s="109" t="s">
        <v>797</v>
      </c>
      <c r="AA3819" s="109" t="s">
        <v>802</v>
      </c>
      <c r="AB3819" s="106"/>
      <c r="AC3819" s="158"/>
      <c r="AD3819" s="160"/>
      <c r="AE3819" s="127"/>
      <c r="AF3819" s="113"/>
      <c r="AG3819" s="165" t="str">
        <f t="array" ref="AG3819">XLOOKUP(F3819,'CLV2'!A:A,'CLV2'!E:E)</f>
        <v>2.FROZEN FOODS</v>
      </c>
      <c r="AH3819" s="115" t="str">
        <f t="array" ref="AH3819">XLOOKUP(F3819,'CLV2'!A:A,'CLV2'!F:F)</f>
        <v>3.PASTRY AND DESSERTS</v>
      </c>
      <c r="AI3819" s="115" t="str">
        <f t="shared" si="8"/>
        <v>Pack</v>
      </c>
      <c r="AJ3819" s="116">
        <f t="shared" si="9"/>
        <v>1</v>
      </c>
      <c r="AK3819" s="117" t="str">
        <f t="array" ref="AK3819">XLOOKUP(F3819,'GIÁ'!A:A,'GIÁ'!D:D)</f>
        <v>26016.14</v>
      </c>
      <c r="AL3819" s="118">
        <f t="shared" si="10"/>
        <v>156096.84</v>
      </c>
      <c r="AM3819" s="118">
        <f t="shared" si="11"/>
        <v>0</v>
      </c>
      <c r="AN3819" s="119">
        <f t="shared" si="12"/>
        <v>0</v>
      </c>
      <c r="AO3819" s="118">
        <f t="shared" si="13"/>
        <v>156096.84</v>
      </c>
      <c r="AP3819" s="121">
        <f t="shared" si="14"/>
        <v>0</v>
      </c>
      <c r="AQ3819" s="122"/>
      <c r="AR3819" s="119"/>
    </row>
    <row r="3820" ht="22.5" customHeight="1">
      <c r="A3820" s="89">
        <v>46233.0</v>
      </c>
      <c r="B3820" s="90">
        <v>0.42291666666666666</v>
      </c>
      <c r="C3820" s="91" t="s">
        <v>1406</v>
      </c>
      <c r="D3820" s="129" t="str">
        <f t="array" ref="D3820">XLOOKUP(C3820,'DS ST'!A:A,'DS ST'!B:B)</f>
        <v>NDT</v>
      </c>
      <c r="E3820" s="94" t="str">
        <f t="array" ref="E3820">XLOOKUP($F3820,'GIÁ'!$A:$A,'GIÁ'!$E:$E)</f>
        <v>ĐÔNG</v>
      </c>
      <c r="F3820" s="94">
        <v>8.935101607211E12</v>
      </c>
      <c r="G3820" s="95" t="s">
        <v>1879</v>
      </c>
      <c r="H3820" s="95" t="s">
        <v>224</v>
      </c>
      <c r="I3820" s="96">
        <v>8.0</v>
      </c>
      <c r="J3820" s="96">
        <v>0.0</v>
      </c>
      <c r="K3820" s="98">
        <f t="shared" si="4"/>
        <v>8</v>
      </c>
      <c r="L3820" s="99" t="s">
        <v>7143</v>
      </c>
      <c r="M3820" s="100" t="s">
        <v>7144</v>
      </c>
      <c r="N3820" s="101" t="str">
        <f t="shared" si="139"/>
        <v>PT1590285-T0018935101607211</v>
      </c>
      <c r="O3820" s="128"/>
      <c r="P3820" s="100"/>
      <c r="Q3820" s="103">
        <f t="shared" si="166"/>
        <v>8</v>
      </c>
      <c r="R3820" s="161"/>
      <c r="S3820" s="105"/>
      <c r="T3820" s="106"/>
      <c r="U3820" s="107" t="s">
        <v>6523</v>
      </c>
      <c r="V3820" s="108" t="s">
        <v>756</v>
      </c>
      <c r="W3820" s="109" t="s">
        <v>1908</v>
      </c>
      <c r="X3820" s="110" t="str">
        <f t="shared" si="176"/>
        <v/>
      </c>
      <c r="Y3820" s="110" t="str">
        <f t="shared" si="183"/>
        <v/>
      </c>
      <c r="Z3820" s="109" t="s">
        <v>797</v>
      </c>
      <c r="AA3820" s="109" t="s">
        <v>802</v>
      </c>
      <c r="AB3820" s="106"/>
      <c r="AC3820" s="158"/>
      <c r="AD3820" s="160"/>
      <c r="AE3820" s="127"/>
      <c r="AF3820" s="113"/>
      <c r="AG3820" s="165" t="str">
        <f t="array" ref="AG3820">XLOOKUP(F3820,'CLV2'!A:A,'CLV2'!E:E)</f>
        <v>2.FROZEN FOODS</v>
      </c>
      <c r="AH3820" s="115" t="str">
        <f t="array" ref="AH3820">XLOOKUP(F3820,'CLV2'!A:A,'CLV2'!F:F)</f>
        <v>3.DUMPLINGS</v>
      </c>
      <c r="AI3820" s="115" t="str">
        <f t="shared" si="8"/>
        <v>Pack</v>
      </c>
      <c r="AJ3820" s="116">
        <f t="shared" si="9"/>
        <v>1</v>
      </c>
      <c r="AK3820" s="117" t="str">
        <f t="array" ref="AK3820">XLOOKUP(F3820,'GIÁ'!A:A,'GIÁ'!D:D)</f>
        <v>22033.98</v>
      </c>
      <c r="AL3820" s="118">
        <f t="shared" si="10"/>
        <v>176271.84</v>
      </c>
      <c r="AM3820" s="118">
        <f t="shared" si="11"/>
        <v>0</v>
      </c>
      <c r="AN3820" s="119">
        <f t="shared" si="12"/>
        <v>0</v>
      </c>
      <c r="AO3820" s="118">
        <f t="shared" si="13"/>
        <v>176271.84</v>
      </c>
      <c r="AP3820" s="121">
        <f t="shared" si="14"/>
        <v>0</v>
      </c>
      <c r="AQ3820" s="122"/>
      <c r="AR3820" s="119"/>
    </row>
    <row r="3821" ht="22.5" customHeight="1">
      <c r="A3821" s="89">
        <v>46233.0</v>
      </c>
      <c r="B3821" s="90">
        <v>0.42291666666666666</v>
      </c>
      <c r="C3821" s="91" t="s">
        <v>1406</v>
      </c>
      <c r="D3821" s="129" t="str">
        <f t="array" ref="D3821">XLOOKUP(C3821,'DS ST'!A:A,'DS ST'!B:B)</f>
        <v>NDT</v>
      </c>
      <c r="E3821" s="94" t="str">
        <f t="array" ref="E3821">XLOOKUP($F3821,'GIÁ'!$A:$A,'GIÁ'!$E:$E)</f>
        <v>ĐÔNG</v>
      </c>
      <c r="F3821" s="94">
        <v>8.936219600002E12</v>
      </c>
      <c r="G3821" s="95" t="s">
        <v>2684</v>
      </c>
      <c r="H3821" s="95" t="s">
        <v>224</v>
      </c>
      <c r="I3821" s="96">
        <v>6.0</v>
      </c>
      <c r="J3821" s="96">
        <v>0.0</v>
      </c>
      <c r="K3821" s="98">
        <f t="shared" si="4"/>
        <v>6</v>
      </c>
      <c r="L3821" s="99" t="s">
        <v>7143</v>
      </c>
      <c r="M3821" s="100" t="s">
        <v>7144</v>
      </c>
      <c r="N3821" s="101" t="str">
        <f t="shared" si="139"/>
        <v>PT1590285-T0018936219600002</v>
      </c>
      <c r="O3821" s="128"/>
      <c r="P3821" s="100"/>
      <c r="Q3821" s="103">
        <f t="shared" si="166"/>
        <v>6</v>
      </c>
      <c r="R3821" s="161"/>
      <c r="S3821" s="105"/>
      <c r="T3821" s="106"/>
      <c r="U3821" s="107" t="s">
        <v>6566</v>
      </c>
      <c r="V3821" s="108" t="s">
        <v>756</v>
      </c>
      <c r="W3821" s="109" t="s">
        <v>1908</v>
      </c>
      <c r="X3821" s="110" t="str">
        <f t="shared" si="176"/>
        <v/>
      </c>
      <c r="Y3821" s="110" t="str">
        <f t="shared" si="183"/>
        <v/>
      </c>
      <c r="Z3821" s="109" t="s">
        <v>797</v>
      </c>
      <c r="AA3821" s="109" t="s">
        <v>802</v>
      </c>
      <c r="AB3821" s="106"/>
      <c r="AC3821" s="158"/>
      <c r="AD3821" s="160"/>
      <c r="AE3821" s="127"/>
      <c r="AF3821" s="113"/>
      <c r="AG3821" s="165" t="str">
        <f t="array" ref="AG3821">XLOOKUP(F3821,'CLV2'!A:A,'CLV2'!E:E)</f>
        <v>2.FROZEN FOODS</v>
      </c>
      <c r="AH3821" s="115" t="str">
        <f t="array" ref="AH3821">XLOOKUP(F3821,'CLV2'!A:A,'CLV2'!F:F)</f>
        <v>3.HOTPOT AND FRIED</v>
      </c>
      <c r="AI3821" s="115" t="str">
        <f t="shared" si="8"/>
        <v>Pack</v>
      </c>
      <c r="AJ3821" s="116">
        <f t="shared" si="9"/>
        <v>1</v>
      </c>
      <c r="AK3821" s="117" t="str">
        <f t="array" ref="AK3821">XLOOKUP(F3821,'GIÁ'!A:A,'GIÁ'!D:D)</f>
        <v>11156.53</v>
      </c>
      <c r="AL3821" s="118">
        <f t="shared" si="10"/>
        <v>66939.18</v>
      </c>
      <c r="AM3821" s="118">
        <f t="shared" si="11"/>
        <v>0</v>
      </c>
      <c r="AN3821" s="119">
        <f t="shared" si="12"/>
        <v>0</v>
      </c>
      <c r="AO3821" s="118">
        <f t="shared" si="13"/>
        <v>66939.18</v>
      </c>
      <c r="AP3821" s="121">
        <f t="shared" si="14"/>
        <v>0</v>
      </c>
      <c r="AQ3821" s="122"/>
      <c r="AR3821" s="119"/>
    </row>
    <row r="3822" ht="22.5" customHeight="1">
      <c r="A3822" s="89">
        <v>46233.0</v>
      </c>
      <c r="B3822" s="90">
        <v>0.42291666666666666</v>
      </c>
      <c r="C3822" s="91" t="s">
        <v>1406</v>
      </c>
      <c r="D3822" s="129" t="str">
        <f t="array" ref="D3822">XLOOKUP(C3822,'DS ST'!A:A,'DS ST'!B:B)</f>
        <v>NDT</v>
      </c>
      <c r="E3822" s="94" t="str">
        <f t="array" ref="E3822">XLOOKUP($F3822,'GIÁ'!$A:$A,'GIÁ'!$E:$E)</f>
        <v>ĐÔNG</v>
      </c>
      <c r="F3822" s="94">
        <v>8.936013238791E12</v>
      </c>
      <c r="G3822" s="95" t="s">
        <v>2178</v>
      </c>
      <c r="H3822" s="95" t="s">
        <v>57</v>
      </c>
      <c r="I3822" s="96">
        <v>2.0</v>
      </c>
      <c r="J3822" s="96">
        <v>0.0</v>
      </c>
      <c r="K3822" s="98">
        <f t="shared" si="4"/>
        <v>2</v>
      </c>
      <c r="L3822" s="99" t="s">
        <v>7143</v>
      </c>
      <c r="M3822" s="100" t="s">
        <v>7144</v>
      </c>
      <c r="N3822" s="101" t="str">
        <f t="shared" si="139"/>
        <v>PT1590285-T0018936013238791</v>
      </c>
      <c r="O3822" s="128"/>
      <c r="P3822" s="100"/>
      <c r="Q3822" s="103">
        <f t="shared" si="166"/>
        <v>2</v>
      </c>
      <c r="R3822" s="161"/>
      <c r="S3822" s="105"/>
      <c r="T3822" s="106"/>
      <c r="U3822" s="107" t="s">
        <v>6525</v>
      </c>
      <c r="V3822" s="108" t="s">
        <v>756</v>
      </c>
      <c r="W3822" s="109" t="s">
        <v>1908</v>
      </c>
      <c r="X3822" s="110" t="str">
        <f t="shared" si="176"/>
        <v/>
      </c>
      <c r="Y3822" s="110" t="str">
        <f t="shared" si="183"/>
        <v/>
      </c>
      <c r="Z3822" s="109" t="s">
        <v>797</v>
      </c>
      <c r="AA3822" s="109" t="s">
        <v>802</v>
      </c>
      <c r="AB3822" s="106"/>
      <c r="AC3822" s="158"/>
      <c r="AD3822" s="160"/>
      <c r="AE3822" s="127"/>
      <c r="AF3822" s="113"/>
      <c r="AG3822" s="165" t="str">
        <f t="array" ref="AG3822">XLOOKUP(F3822,'CLV2'!A:A,'CLV2'!E:E)</f>
        <v>2.FROZEN FOODS</v>
      </c>
      <c r="AH3822" s="115" t="str">
        <f t="array" ref="AH3822">XLOOKUP(F3822,'CLV2'!A:A,'CLV2'!F:F)</f>
        <v>3.PIZZA - READY MEALS</v>
      </c>
      <c r="AI3822" s="115" t="str">
        <f t="shared" si="8"/>
        <v>Pack</v>
      </c>
      <c r="AJ3822" s="116">
        <f t="shared" si="9"/>
        <v>1</v>
      </c>
      <c r="AK3822" s="117" t="str">
        <f t="array" ref="AK3822">XLOOKUP(F3822,'GIÁ'!A:A,'GIÁ'!D:D)</f>
        <v>22578.43</v>
      </c>
      <c r="AL3822" s="118">
        <f t="shared" si="10"/>
        <v>45156.86</v>
      </c>
      <c r="AM3822" s="118">
        <f t="shared" si="11"/>
        <v>0</v>
      </c>
      <c r="AN3822" s="119">
        <f t="shared" si="12"/>
        <v>0</v>
      </c>
      <c r="AO3822" s="118">
        <f t="shared" si="13"/>
        <v>45156.86</v>
      </c>
      <c r="AP3822" s="121">
        <f t="shared" si="14"/>
        <v>0</v>
      </c>
      <c r="AQ3822" s="122"/>
      <c r="AR3822" s="119"/>
    </row>
    <row r="3823" ht="22.5" customHeight="1">
      <c r="A3823" s="89">
        <v>46233.0</v>
      </c>
      <c r="B3823" s="90">
        <v>0.42291666666666666</v>
      </c>
      <c r="C3823" s="91" t="s">
        <v>1406</v>
      </c>
      <c r="D3823" s="129" t="str">
        <f t="array" ref="D3823">XLOOKUP(C3823,'DS ST'!A:A,'DS ST'!B:B)</f>
        <v>NDT</v>
      </c>
      <c r="E3823" s="94" t="str">
        <f t="array" ref="E3823">XLOOKUP($F3823,'GIÁ'!$A:$A,'GIÁ'!$E:$E)</f>
        <v>ĐÔNG</v>
      </c>
      <c r="F3823" s="94">
        <v>8.938532826121E12</v>
      </c>
      <c r="G3823" s="95" t="s">
        <v>3050</v>
      </c>
      <c r="H3823" s="95" t="s">
        <v>224</v>
      </c>
      <c r="I3823" s="96">
        <v>6.0</v>
      </c>
      <c r="J3823" s="96">
        <v>0.0</v>
      </c>
      <c r="K3823" s="98">
        <f t="shared" si="4"/>
        <v>6</v>
      </c>
      <c r="L3823" s="99" t="s">
        <v>7143</v>
      </c>
      <c r="M3823" s="100" t="s">
        <v>7144</v>
      </c>
      <c r="N3823" s="101" t="str">
        <f t="shared" si="139"/>
        <v>PT1590285-T0018938532826121</v>
      </c>
      <c r="O3823" s="128"/>
      <c r="P3823" s="100"/>
      <c r="Q3823" s="103">
        <f t="shared" si="166"/>
        <v>6</v>
      </c>
      <c r="R3823" s="161"/>
      <c r="S3823" s="105"/>
      <c r="T3823" s="106"/>
      <c r="U3823" s="107" t="s">
        <v>6541</v>
      </c>
      <c r="V3823" s="108" t="s">
        <v>756</v>
      </c>
      <c r="W3823" s="109" t="s">
        <v>1908</v>
      </c>
      <c r="X3823" s="110" t="str">
        <f t="shared" si="176"/>
        <v/>
      </c>
      <c r="Y3823" s="110" t="str">
        <f t="shared" si="183"/>
        <v/>
      </c>
      <c r="Z3823" s="109" t="s">
        <v>797</v>
      </c>
      <c r="AA3823" s="109" t="s">
        <v>802</v>
      </c>
      <c r="AB3823" s="106"/>
      <c r="AC3823" s="158"/>
      <c r="AD3823" s="160"/>
      <c r="AE3823" s="127"/>
      <c r="AF3823" s="113"/>
      <c r="AG3823" s="165" t="str">
        <f t="array" ref="AG3823">XLOOKUP(F3823,'CLV2'!A:A,'CLV2'!E:E)</f>
        <v>2.FROZEN FOODS</v>
      </c>
      <c r="AH3823" s="115" t="str">
        <f t="array" ref="AH3823">XLOOKUP(F3823,'CLV2'!A:A,'CLV2'!F:F)</f>
        <v>3.PASTRY AND DESSERTS</v>
      </c>
      <c r="AI3823" s="115" t="str">
        <f t="shared" si="8"/>
        <v>Pack</v>
      </c>
      <c r="AJ3823" s="116">
        <f t="shared" si="9"/>
        <v>1</v>
      </c>
      <c r="AK3823" s="117" t="str">
        <f t="array" ref="AK3823">XLOOKUP(F3823,'GIÁ'!A:A,'GIÁ'!D:D)</f>
        <v>21599.37</v>
      </c>
      <c r="AL3823" s="118">
        <f t="shared" si="10"/>
        <v>129596.22</v>
      </c>
      <c r="AM3823" s="118">
        <f t="shared" si="11"/>
        <v>0</v>
      </c>
      <c r="AN3823" s="119">
        <f t="shared" si="12"/>
        <v>0</v>
      </c>
      <c r="AO3823" s="118">
        <f t="shared" si="13"/>
        <v>129596.22</v>
      </c>
      <c r="AP3823" s="121">
        <f t="shared" si="14"/>
        <v>0</v>
      </c>
      <c r="AQ3823" s="122"/>
      <c r="AR3823" s="119"/>
    </row>
    <row r="3824" ht="22.5" customHeight="1">
      <c r="A3824" s="89">
        <v>46233.0</v>
      </c>
      <c r="B3824" s="90">
        <v>0.42291666666666666</v>
      </c>
      <c r="C3824" s="91" t="s">
        <v>1406</v>
      </c>
      <c r="D3824" s="129" t="str">
        <f t="array" ref="D3824">XLOOKUP(C3824,'DS ST'!A:A,'DS ST'!B:B)</f>
        <v>NDT</v>
      </c>
      <c r="E3824" s="94" t="str">
        <f t="array" ref="E3824">XLOOKUP($F3824,'GIÁ'!$A:$A,'GIÁ'!$E:$E)</f>
        <v>ĐÔNG</v>
      </c>
      <c r="F3824" s="94">
        <v>8.934717401336E12</v>
      </c>
      <c r="G3824" s="95" t="s">
        <v>1750</v>
      </c>
      <c r="H3824" s="95" t="s">
        <v>224</v>
      </c>
      <c r="I3824" s="96">
        <v>6.0</v>
      </c>
      <c r="J3824" s="96">
        <v>0.0</v>
      </c>
      <c r="K3824" s="98">
        <f t="shared" si="4"/>
        <v>6</v>
      </c>
      <c r="L3824" s="99" t="s">
        <v>7143</v>
      </c>
      <c r="M3824" s="100" t="s">
        <v>7144</v>
      </c>
      <c r="N3824" s="101" t="str">
        <f t="shared" si="139"/>
        <v>PT1590285-T0018934717401336</v>
      </c>
      <c r="O3824" s="128"/>
      <c r="P3824" s="100"/>
      <c r="Q3824" s="103">
        <f t="shared" si="166"/>
        <v>6</v>
      </c>
      <c r="R3824" s="161"/>
      <c r="S3824" s="105"/>
      <c r="T3824" s="106"/>
      <c r="U3824" s="107" t="s">
        <v>6585</v>
      </c>
      <c r="V3824" s="108" t="s">
        <v>756</v>
      </c>
      <c r="W3824" s="109" t="s">
        <v>1908</v>
      </c>
      <c r="X3824" s="110" t="str">
        <f t="shared" si="176"/>
        <v/>
      </c>
      <c r="Y3824" s="110" t="str">
        <f t="shared" si="183"/>
        <v/>
      </c>
      <c r="Z3824" s="109" t="s">
        <v>797</v>
      </c>
      <c r="AA3824" s="109" t="s">
        <v>802</v>
      </c>
      <c r="AB3824" s="106"/>
      <c r="AC3824" s="158"/>
      <c r="AD3824" s="160"/>
      <c r="AE3824" s="127"/>
      <c r="AF3824" s="113"/>
      <c r="AG3824" s="165" t="str">
        <f t="array" ref="AG3824">XLOOKUP(F3824,'CLV2'!A:A,'CLV2'!E:E)</f>
        <v>2.FROZEN FOODS</v>
      </c>
      <c r="AH3824" s="115" t="str">
        <f t="array" ref="AH3824">XLOOKUP(F3824,'CLV2'!A:A,'CLV2'!F:F)</f>
        <v>3.DUMPLINGS</v>
      </c>
      <c r="AI3824" s="115" t="str">
        <f t="shared" si="8"/>
        <v>Pack</v>
      </c>
      <c r="AJ3824" s="116">
        <f t="shared" si="9"/>
        <v>1</v>
      </c>
      <c r="AK3824" s="117" t="str">
        <f t="array" ref="AK3824">XLOOKUP(F3824,'GIÁ'!A:A,'GIÁ'!D:D)</f>
        <v>39374.44</v>
      </c>
      <c r="AL3824" s="118">
        <f t="shared" si="10"/>
        <v>236246.64</v>
      </c>
      <c r="AM3824" s="118">
        <f t="shared" si="11"/>
        <v>0</v>
      </c>
      <c r="AN3824" s="119">
        <f t="shared" si="12"/>
        <v>0</v>
      </c>
      <c r="AO3824" s="118">
        <f t="shared" si="13"/>
        <v>236246.64</v>
      </c>
      <c r="AP3824" s="121">
        <f t="shared" si="14"/>
        <v>0</v>
      </c>
      <c r="AQ3824" s="122"/>
      <c r="AR3824" s="119"/>
    </row>
    <row r="3825" ht="22.5" customHeight="1">
      <c r="A3825" s="89">
        <v>46233.0</v>
      </c>
      <c r="B3825" s="90">
        <v>0.42291666666666666</v>
      </c>
      <c r="C3825" s="91" t="s">
        <v>1406</v>
      </c>
      <c r="D3825" s="129" t="str">
        <f t="array" ref="D3825">XLOOKUP(C3825,'DS ST'!A:A,'DS ST'!B:B)</f>
        <v>NDT</v>
      </c>
      <c r="E3825" s="94" t="str">
        <f t="array" ref="E3825">XLOOKUP($F3825,'GIÁ'!$A:$A,'GIÁ'!$E:$E)</f>
        <v>ĐÔNG</v>
      </c>
      <c r="F3825" s="94">
        <v>8.934717472008E12</v>
      </c>
      <c r="G3825" s="95" t="s">
        <v>1769</v>
      </c>
      <c r="H3825" s="95" t="s">
        <v>224</v>
      </c>
      <c r="I3825" s="96">
        <v>6.0</v>
      </c>
      <c r="J3825" s="96">
        <v>0.0</v>
      </c>
      <c r="K3825" s="98">
        <f t="shared" si="4"/>
        <v>6</v>
      </c>
      <c r="L3825" s="99" t="s">
        <v>7143</v>
      </c>
      <c r="M3825" s="100" t="s">
        <v>7144</v>
      </c>
      <c r="N3825" s="101" t="str">
        <f t="shared" si="139"/>
        <v>PT1590285-T0018934717472008</v>
      </c>
      <c r="O3825" s="128"/>
      <c r="P3825" s="100"/>
      <c r="Q3825" s="103">
        <f t="shared" si="166"/>
        <v>6</v>
      </c>
      <c r="R3825" s="161"/>
      <c r="S3825" s="105"/>
      <c r="T3825" s="106"/>
      <c r="U3825" s="107" t="s">
        <v>6597</v>
      </c>
      <c r="V3825" s="108" t="s">
        <v>756</v>
      </c>
      <c r="W3825" s="109" t="s">
        <v>1908</v>
      </c>
      <c r="X3825" s="110" t="str">
        <f t="shared" si="176"/>
        <v/>
      </c>
      <c r="Y3825" s="110" t="str">
        <f t="shared" si="183"/>
        <v/>
      </c>
      <c r="Z3825" s="109" t="s">
        <v>797</v>
      </c>
      <c r="AA3825" s="109" t="s">
        <v>802</v>
      </c>
      <c r="AB3825" s="106"/>
      <c r="AC3825" s="158"/>
      <c r="AD3825" s="160"/>
      <c r="AE3825" s="127"/>
      <c r="AF3825" s="113"/>
      <c r="AG3825" s="165" t="str">
        <f t="array" ref="AG3825">XLOOKUP(F3825,'CLV2'!A:A,'CLV2'!E:E)</f>
        <v>2.FROZEN FOODS</v>
      </c>
      <c r="AH3825" s="115" t="str">
        <f t="array" ref="AH3825">XLOOKUP(F3825,'CLV2'!A:A,'CLV2'!F:F)</f>
        <v>3.HOTPOT AND FRIED</v>
      </c>
      <c r="AI3825" s="115" t="str">
        <f t="shared" si="8"/>
        <v>Pack</v>
      </c>
      <c r="AJ3825" s="116">
        <f t="shared" si="9"/>
        <v>1</v>
      </c>
      <c r="AK3825" s="117" t="str">
        <f t="array" ref="AK3825">XLOOKUP(F3825,'GIÁ'!A:A,'GIÁ'!D:D)</f>
        <v>35456.20</v>
      </c>
      <c r="AL3825" s="118">
        <f t="shared" si="10"/>
        <v>212737.2</v>
      </c>
      <c r="AM3825" s="118">
        <f t="shared" si="11"/>
        <v>0</v>
      </c>
      <c r="AN3825" s="119">
        <f t="shared" si="12"/>
        <v>0</v>
      </c>
      <c r="AO3825" s="118">
        <f t="shared" si="13"/>
        <v>212737.2</v>
      </c>
      <c r="AP3825" s="121">
        <f t="shared" si="14"/>
        <v>0</v>
      </c>
      <c r="AQ3825" s="122"/>
      <c r="AR3825" s="119"/>
    </row>
    <row r="3826" ht="22.5" customHeight="1">
      <c r="A3826" s="89">
        <v>46233.0</v>
      </c>
      <c r="B3826" s="90">
        <v>0.42291666666666666</v>
      </c>
      <c r="C3826" s="91" t="s">
        <v>1406</v>
      </c>
      <c r="D3826" s="129" t="str">
        <f t="array" ref="D3826">XLOOKUP(C3826,'DS ST'!A:A,'DS ST'!B:B)</f>
        <v>NDT</v>
      </c>
      <c r="E3826" s="94" t="str">
        <f t="array" ref="E3826">XLOOKUP($F3826,'GIÁ'!$A:$A,'GIÁ'!$E:$E)</f>
        <v>ĐÔNG</v>
      </c>
      <c r="F3826" s="94">
        <v>8.936210415551E12</v>
      </c>
      <c r="G3826" s="95" t="s">
        <v>2676</v>
      </c>
      <c r="H3826" s="95" t="s">
        <v>224</v>
      </c>
      <c r="I3826" s="96">
        <v>6.0</v>
      </c>
      <c r="J3826" s="96">
        <v>0.0</v>
      </c>
      <c r="K3826" s="98">
        <f t="shared" si="4"/>
        <v>6</v>
      </c>
      <c r="L3826" s="99" t="s">
        <v>7143</v>
      </c>
      <c r="M3826" s="100" t="s">
        <v>7144</v>
      </c>
      <c r="N3826" s="101" t="str">
        <f t="shared" si="139"/>
        <v>PT1590285-T0018936210415551</v>
      </c>
      <c r="O3826" s="128"/>
      <c r="P3826" s="100"/>
      <c r="Q3826" s="103">
        <f t="shared" si="166"/>
        <v>6</v>
      </c>
      <c r="R3826" s="161"/>
      <c r="S3826" s="105"/>
      <c r="T3826" s="106"/>
      <c r="U3826" s="107" t="s">
        <v>6554</v>
      </c>
      <c r="V3826" s="108" t="s">
        <v>756</v>
      </c>
      <c r="W3826" s="109" t="s">
        <v>1908</v>
      </c>
      <c r="X3826" s="110" t="str">
        <f t="shared" si="176"/>
        <v/>
      </c>
      <c r="Y3826" s="110" t="str">
        <f t="shared" si="183"/>
        <v/>
      </c>
      <c r="Z3826" s="109" t="s">
        <v>797</v>
      </c>
      <c r="AA3826" s="109" t="s">
        <v>802</v>
      </c>
      <c r="AB3826" s="106"/>
      <c r="AC3826" s="158"/>
      <c r="AD3826" s="160"/>
      <c r="AE3826" s="127"/>
      <c r="AF3826" s="113"/>
      <c r="AG3826" s="165" t="str">
        <f t="array" ref="AG3826">XLOOKUP(F3826,'CLV2'!A:A,'CLV2'!E:E)</f>
        <v>2.FROZEN FOODS</v>
      </c>
      <c r="AH3826" s="115" t="str">
        <f t="array" ref="AH3826">XLOOKUP(F3826,'CLV2'!A:A,'CLV2'!F:F)</f>
        <v>3.DUMPLINGS</v>
      </c>
      <c r="AI3826" s="115" t="str">
        <f t="shared" si="8"/>
        <v>Pack</v>
      </c>
      <c r="AJ3826" s="116">
        <f t="shared" si="9"/>
        <v>1</v>
      </c>
      <c r="AK3826" s="117" t="str">
        <f t="array" ref="AK3826">XLOOKUP(F3826,'GIÁ'!A:A,'GIÁ'!D:D)</f>
        <v>24150.20</v>
      </c>
      <c r="AL3826" s="118">
        <f t="shared" si="10"/>
        <v>144901.2</v>
      </c>
      <c r="AM3826" s="118">
        <f t="shared" si="11"/>
        <v>0</v>
      </c>
      <c r="AN3826" s="119">
        <f t="shared" si="12"/>
        <v>0</v>
      </c>
      <c r="AO3826" s="118">
        <f t="shared" si="13"/>
        <v>144901.2</v>
      </c>
      <c r="AP3826" s="121">
        <f t="shared" si="14"/>
        <v>0</v>
      </c>
      <c r="AQ3826" s="122"/>
      <c r="AR3826" s="119"/>
    </row>
    <row r="3827" ht="22.5" customHeight="1">
      <c r="A3827" s="89">
        <v>46233.0</v>
      </c>
      <c r="B3827" s="90">
        <v>0.42291666666666666</v>
      </c>
      <c r="C3827" s="91" t="s">
        <v>1406</v>
      </c>
      <c r="D3827" s="129" t="str">
        <f t="array" ref="D3827">XLOOKUP(C3827,'DS ST'!A:A,'DS ST'!B:B)</f>
        <v>NDT</v>
      </c>
      <c r="E3827" s="94" t="str">
        <f t="array" ref="E3827">XLOOKUP($F3827,'GIÁ'!$A:$A,'GIÁ'!$E:$E)</f>
        <v>ĐÔNG</v>
      </c>
      <c r="F3827" s="94">
        <v>8.934717262012E12</v>
      </c>
      <c r="G3827" s="95" t="s">
        <v>1715</v>
      </c>
      <c r="H3827" s="95" t="s">
        <v>224</v>
      </c>
      <c r="I3827" s="96">
        <v>4.0</v>
      </c>
      <c r="J3827" s="96">
        <v>0.0</v>
      </c>
      <c r="K3827" s="98">
        <f t="shared" si="4"/>
        <v>4</v>
      </c>
      <c r="L3827" s="99" t="s">
        <v>7143</v>
      </c>
      <c r="M3827" s="100" t="s">
        <v>7144</v>
      </c>
      <c r="N3827" s="101" t="str">
        <f t="shared" si="139"/>
        <v>PT1590285-T0018934717262012</v>
      </c>
      <c r="O3827" s="128"/>
      <c r="P3827" s="100"/>
      <c r="Q3827" s="103">
        <f t="shared" si="166"/>
        <v>4</v>
      </c>
      <c r="R3827" s="161"/>
      <c r="S3827" s="105"/>
      <c r="T3827" s="106"/>
      <c r="U3827" s="107" t="s">
        <v>6528</v>
      </c>
      <c r="V3827" s="108" t="s">
        <v>756</v>
      </c>
      <c r="W3827" s="109" t="s">
        <v>1908</v>
      </c>
      <c r="X3827" s="110" t="str">
        <f t="shared" si="176"/>
        <v/>
      </c>
      <c r="Y3827" s="110" t="str">
        <f t="shared" si="183"/>
        <v/>
      </c>
      <c r="Z3827" s="109" t="s">
        <v>797</v>
      </c>
      <c r="AA3827" s="109" t="s">
        <v>802</v>
      </c>
      <c r="AB3827" s="106"/>
      <c r="AC3827" s="158"/>
      <c r="AD3827" s="160"/>
      <c r="AE3827" s="127"/>
      <c r="AF3827" s="113"/>
      <c r="AG3827" s="165" t="str">
        <f t="array" ref="AG3827">XLOOKUP(F3827,'CLV2'!A:A,'CLV2'!E:E)</f>
        <v>2.FROZEN FOODS</v>
      </c>
      <c r="AH3827" s="115" t="str">
        <f t="array" ref="AH3827">XLOOKUP(F3827,'CLV2'!A:A,'CLV2'!F:F)</f>
        <v>3.HOTPOT AND FRIED</v>
      </c>
      <c r="AI3827" s="115" t="str">
        <f t="shared" si="8"/>
        <v>Pack</v>
      </c>
      <c r="AJ3827" s="116">
        <f t="shared" si="9"/>
        <v>1</v>
      </c>
      <c r="AK3827" s="117" t="str">
        <f t="array" ref="AK3827">XLOOKUP(F3827,'GIÁ'!A:A,'GIÁ'!D:D)</f>
        <v>32686.96</v>
      </c>
      <c r="AL3827" s="118">
        <f t="shared" si="10"/>
        <v>130747.84</v>
      </c>
      <c r="AM3827" s="118">
        <f t="shared" si="11"/>
        <v>0</v>
      </c>
      <c r="AN3827" s="119">
        <f t="shared" si="12"/>
        <v>0</v>
      </c>
      <c r="AO3827" s="118">
        <f t="shared" si="13"/>
        <v>130747.84</v>
      </c>
      <c r="AP3827" s="121">
        <f t="shared" si="14"/>
        <v>0</v>
      </c>
      <c r="AQ3827" s="122"/>
      <c r="AR3827" s="119"/>
    </row>
    <row r="3828" ht="22.5" customHeight="1">
      <c r="A3828" s="89">
        <v>46233.0</v>
      </c>
      <c r="B3828" s="90">
        <v>0.42291666666666666</v>
      </c>
      <c r="C3828" s="91" t="s">
        <v>1406</v>
      </c>
      <c r="D3828" s="129" t="str">
        <f t="array" ref="D3828">XLOOKUP(C3828,'DS ST'!A:A,'DS ST'!B:B)</f>
        <v>NDT</v>
      </c>
      <c r="E3828" s="94" t="str">
        <f t="array" ref="E3828">XLOOKUP($F3828,'GIÁ'!$A:$A,'GIÁ'!$E:$E)</f>
        <v>ĐÔNG</v>
      </c>
      <c r="F3828" s="94">
        <v>8.935275600797E12</v>
      </c>
      <c r="G3828" s="95" t="s">
        <v>1996</v>
      </c>
      <c r="H3828" s="95" t="s">
        <v>224</v>
      </c>
      <c r="I3828" s="96">
        <v>10.0</v>
      </c>
      <c r="J3828" s="96">
        <v>0.0</v>
      </c>
      <c r="K3828" s="98">
        <f t="shared" si="4"/>
        <v>10</v>
      </c>
      <c r="L3828" s="99" t="s">
        <v>7143</v>
      </c>
      <c r="M3828" s="100" t="s">
        <v>7144</v>
      </c>
      <c r="N3828" s="101" t="str">
        <f t="shared" si="139"/>
        <v>PT1590285-T0018935275600797</v>
      </c>
      <c r="O3828" s="128"/>
      <c r="P3828" s="100"/>
      <c r="Q3828" s="103">
        <f t="shared" si="166"/>
        <v>10</v>
      </c>
      <c r="R3828" s="161"/>
      <c r="S3828" s="105"/>
      <c r="T3828" s="106"/>
      <c r="U3828" s="107" t="s">
        <v>6556</v>
      </c>
      <c r="V3828" s="108" t="s">
        <v>756</v>
      </c>
      <c r="W3828" s="109" t="s">
        <v>1908</v>
      </c>
      <c r="X3828" s="110" t="str">
        <f t="shared" si="176"/>
        <v/>
      </c>
      <c r="Y3828" s="110" t="str">
        <f t="shared" si="183"/>
        <v/>
      </c>
      <c r="Z3828" s="109" t="s">
        <v>797</v>
      </c>
      <c r="AA3828" s="109" t="s">
        <v>802</v>
      </c>
      <c r="AB3828" s="106"/>
      <c r="AC3828" s="158"/>
      <c r="AD3828" s="160"/>
      <c r="AE3828" s="127"/>
      <c r="AF3828" s="113"/>
      <c r="AG3828" s="165" t="str">
        <f t="array" ref="AG3828">XLOOKUP(F3828,'CLV2'!A:A,'CLV2'!E:E)</f>
        <v>2.FROZEN FOODS</v>
      </c>
      <c r="AH3828" s="115" t="str">
        <f t="array" ref="AH3828">XLOOKUP(F3828,'CLV2'!A:A,'CLV2'!F:F)</f>
        <v>3.HOTPOT AND FRIED</v>
      </c>
      <c r="AI3828" s="115" t="str">
        <f t="shared" si="8"/>
        <v>Pack</v>
      </c>
      <c r="AJ3828" s="116">
        <f t="shared" si="9"/>
        <v>1</v>
      </c>
      <c r="AK3828" s="117" t="str">
        <f t="array" ref="AK3828">XLOOKUP(F3828,'GIÁ'!A:A,'GIÁ'!D:D)</f>
        <v>27342.60</v>
      </c>
      <c r="AL3828" s="118">
        <f t="shared" si="10"/>
        <v>273426</v>
      </c>
      <c r="AM3828" s="118">
        <f t="shared" si="11"/>
        <v>0</v>
      </c>
      <c r="AN3828" s="119">
        <f t="shared" si="12"/>
        <v>0</v>
      </c>
      <c r="AO3828" s="118">
        <f t="shared" si="13"/>
        <v>273426</v>
      </c>
      <c r="AP3828" s="121">
        <f t="shared" si="14"/>
        <v>0</v>
      </c>
      <c r="AQ3828" s="122"/>
      <c r="AR3828" s="119"/>
    </row>
    <row r="3829" ht="22.5" customHeight="1">
      <c r="A3829" s="89">
        <v>46233.0</v>
      </c>
      <c r="B3829" s="90">
        <v>0.42291666666666666</v>
      </c>
      <c r="C3829" s="91" t="s">
        <v>1406</v>
      </c>
      <c r="D3829" s="129" t="str">
        <f t="array" ref="D3829">XLOOKUP(C3829,'DS ST'!A:A,'DS ST'!B:B)</f>
        <v>NDT</v>
      </c>
      <c r="E3829" s="94" t="str">
        <f t="array" ref="E3829">XLOOKUP($F3829,'GIÁ'!$A:$A,'GIÁ'!$E:$E)</f>
        <v>ĐÔNG</v>
      </c>
      <c r="F3829" s="94">
        <v>8.935319711311E12</v>
      </c>
      <c r="G3829" s="95" t="s">
        <v>2061</v>
      </c>
      <c r="H3829" s="95" t="s">
        <v>224</v>
      </c>
      <c r="I3829" s="96">
        <v>2.0</v>
      </c>
      <c r="J3829" s="96">
        <v>0.0</v>
      </c>
      <c r="K3829" s="98">
        <f t="shared" si="4"/>
        <v>2</v>
      </c>
      <c r="L3829" s="99" t="s">
        <v>7143</v>
      </c>
      <c r="M3829" s="100" t="s">
        <v>7144</v>
      </c>
      <c r="N3829" s="101" t="str">
        <f t="shared" si="139"/>
        <v>PT1590285-T0018935319711311</v>
      </c>
      <c r="O3829" s="128"/>
      <c r="P3829" s="100"/>
      <c r="Q3829" s="103">
        <f t="shared" si="166"/>
        <v>2</v>
      </c>
      <c r="R3829" s="161"/>
      <c r="S3829" s="105"/>
      <c r="T3829" s="106"/>
      <c r="U3829" s="107" t="s">
        <v>6529</v>
      </c>
      <c r="V3829" s="108" t="s">
        <v>756</v>
      </c>
      <c r="W3829" s="109" t="s">
        <v>1908</v>
      </c>
      <c r="X3829" s="110" t="str">
        <f t="shared" si="176"/>
        <v/>
      </c>
      <c r="Y3829" s="110" t="str">
        <f t="shared" si="183"/>
        <v/>
      </c>
      <c r="Z3829" s="109" t="s">
        <v>797</v>
      </c>
      <c r="AA3829" s="109" t="s">
        <v>802</v>
      </c>
      <c r="AB3829" s="106"/>
      <c r="AC3829" s="158"/>
      <c r="AD3829" s="160"/>
      <c r="AE3829" s="127"/>
      <c r="AF3829" s="113"/>
      <c r="AG3829" s="165" t="str">
        <f t="array" ref="AG3829">XLOOKUP(F3829,'CLV2'!A:A,'CLV2'!E:E)</f>
        <v>2.FROZEN FOODS</v>
      </c>
      <c r="AH3829" s="115" t="str">
        <f t="array" ref="AH3829">XLOOKUP(F3829,'CLV2'!A:A,'CLV2'!F:F)</f>
        <v>3.HOTPOT AND FRIED</v>
      </c>
      <c r="AI3829" s="115" t="str">
        <f t="shared" si="8"/>
        <v>Pack</v>
      </c>
      <c r="AJ3829" s="116">
        <f t="shared" si="9"/>
        <v>1</v>
      </c>
      <c r="AK3829" s="117" t="str">
        <f t="array" ref="AK3829">XLOOKUP(F3829,'GIÁ'!A:A,'GIÁ'!D:D)</f>
        <v>30542.46</v>
      </c>
      <c r="AL3829" s="118">
        <f t="shared" si="10"/>
        <v>61084.92</v>
      </c>
      <c r="AM3829" s="118">
        <f t="shared" si="11"/>
        <v>0</v>
      </c>
      <c r="AN3829" s="119">
        <f t="shared" si="12"/>
        <v>0</v>
      </c>
      <c r="AO3829" s="118">
        <f t="shared" si="13"/>
        <v>61084.92</v>
      </c>
      <c r="AP3829" s="121">
        <f t="shared" si="14"/>
        <v>0</v>
      </c>
      <c r="AQ3829" s="122"/>
      <c r="AR3829" s="119"/>
    </row>
    <row r="3830" ht="22.5" customHeight="1">
      <c r="A3830" s="89">
        <v>46233.0</v>
      </c>
      <c r="B3830" s="90">
        <v>0.42291666666666666</v>
      </c>
      <c r="C3830" s="91" t="s">
        <v>1406</v>
      </c>
      <c r="D3830" s="129" t="str">
        <f t="array" ref="D3830">XLOOKUP(C3830,'DS ST'!A:A,'DS ST'!B:B)</f>
        <v>NDT</v>
      </c>
      <c r="E3830" s="94" t="str">
        <f t="array" ref="E3830">XLOOKUP($F3830,'GIÁ'!$A:$A,'GIÁ'!$E:$E)</f>
        <v>ĐÔNG</v>
      </c>
      <c r="F3830" s="94">
        <v>8.93607627967E12</v>
      </c>
      <c r="G3830" s="95" t="s">
        <v>2317</v>
      </c>
      <c r="H3830" s="95" t="s">
        <v>224</v>
      </c>
      <c r="I3830" s="96">
        <v>10.0</v>
      </c>
      <c r="J3830" s="96">
        <v>0.0</v>
      </c>
      <c r="K3830" s="98">
        <f t="shared" si="4"/>
        <v>10</v>
      </c>
      <c r="L3830" s="99" t="s">
        <v>7143</v>
      </c>
      <c r="M3830" s="100" t="s">
        <v>7144</v>
      </c>
      <c r="N3830" s="101" t="str">
        <f t="shared" si="139"/>
        <v>PT1590285-T0018936076279670</v>
      </c>
      <c r="O3830" s="128"/>
      <c r="P3830" s="100"/>
      <c r="Q3830" s="103">
        <f t="shared" si="166"/>
        <v>10</v>
      </c>
      <c r="R3830" s="161"/>
      <c r="S3830" s="105"/>
      <c r="T3830" s="106"/>
      <c r="U3830" s="107" t="s">
        <v>6530</v>
      </c>
      <c r="V3830" s="108" t="s">
        <v>756</v>
      </c>
      <c r="W3830" s="109" t="s">
        <v>1908</v>
      </c>
      <c r="X3830" s="110" t="str">
        <f t="shared" si="176"/>
        <v/>
      </c>
      <c r="Y3830" s="110" t="str">
        <f t="shared" si="183"/>
        <v/>
      </c>
      <c r="Z3830" s="109" t="s">
        <v>797</v>
      </c>
      <c r="AA3830" s="109" t="s">
        <v>802</v>
      </c>
      <c r="AB3830" s="106"/>
      <c r="AC3830" s="158"/>
      <c r="AD3830" s="160"/>
      <c r="AE3830" s="127"/>
      <c r="AF3830" s="113"/>
      <c r="AG3830" s="165" t="str">
        <f t="array" ref="AG3830">XLOOKUP(F3830,'CLV2'!A:A,'CLV2'!E:E)</f>
        <v>2.FROZEN FOODS</v>
      </c>
      <c r="AH3830" s="115" t="str">
        <f t="array" ref="AH3830">XLOOKUP(F3830,'CLV2'!A:A,'CLV2'!F:F)</f>
        <v>3.PASTRY AND DESSERTS</v>
      </c>
      <c r="AI3830" s="115" t="str">
        <f t="shared" si="8"/>
        <v>Pack</v>
      </c>
      <c r="AJ3830" s="116">
        <f t="shared" si="9"/>
        <v>1</v>
      </c>
      <c r="AK3830" s="117" t="str">
        <f t="array" ref="AK3830">XLOOKUP(F3830,'GIÁ'!A:A,'GIÁ'!D:D)</f>
        <v>26872.96</v>
      </c>
      <c r="AL3830" s="118">
        <f t="shared" si="10"/>
        <v>268729.6</v>
      </c>
      <c r="AM3830" s="118">
        <f t="shared" si="11"/>
        <v>0</v>
      </c>
      <c r="AN3830" s="119">
        <f t="shared" si="12"/>
        <v>0</v>
      </c>
      <c r="AO3830" s="118">
        <f t="shared" si="13"/>
        <v>268729.6</v>
      </c>
      <c r="AP3830" s="121">
        <f t="shared" si="14"/>
        <v>0</v>
      </c>
      <c r="AQ3830" s="122"/>
      <c r="AR3830" s="119"/>
    </row>
    <row r="3831" ht="22.5" customHeight="1">
      <c r="A3831" s="89">
        <v>46233.0</v>
      </c>
      <c r="B3831" s="90">
        <v>0.42291666666666666</v>
      </c>
      <c r="C3831" s="91" t="s">
        <v>1406</v>
      </c>
      <c r="D3831" s="129" t="str">
        <f t="array" ref="D3831">XLOOKUP(C3831,'DS ST'!A:A,'DS ST'!B:B)</f>
        <v>NDT</v>
      </c>
      <c r="E3831" s="94" t="str">
        <f t="array" ref="E3831">XLOOKUP($F3831,'GIÁ'!$A:$A,'GIÁ'!$E:$E)</f>
        <v>ĐÔNG</v>
      </c>
      <c r="F3831" s="94">
        <v>8.935101608461E12</v>
      </c>
      <c r="G3831" s="95" t="s">
        <v>1899</v>
      </c>
      <c r="H3831" s="95" t="s">
        <v>224</v>
      </c>
      <c r="I3831" s="96">
        <v>8.0</v>
      </c>
      <c r="J3831" s="96">
        <v>0.0</v>
      </c>
      <c r="K3831" s="98">
        <f t="shared" si="4"/>
        <v>8</v>
      </c>
      <c r="L3831" s="99" t="s">
        <v>7143</v>
      </c>
      <c r="M3831" s="100" t="s">
        <v>7144</v>
      </c>
      <c r="N3831" s="101" t="str">
        <f t="shared" si="139"/>
        <v>PT1590285-T0018935101608461</v>
      </c>
      <c r="O3831" s="128"/>
      <c r="P3831" s="100"/>
      <c r="Q3831" s="103">
        <f t="shared" si="166"/>
        <v>8</v>
      </c>
      <c r="R3831" s="161"/>
      <c r="S3831" s="105"/>
      <c r="T3831" s="106"/>
      <c r="U3831" s="107" t="s">
        <v>6555</v>
      </c>
      <c r="V3831" s="108" t="s">
        <v>756</v>
      </c>
      <c r="W3831" s="109" t="s">
        <v>1908</v>
      </c>
      <c r="X3831" s="110" t="str">
        <f t="shared" si="176"/>
        <v/>
      </c>
      <c r="Y3831" s="110" t="str">
        <f t="shared" si="183"/>
        <v/>
      </c>
      <c r="Z3831" s="109" t="s">
        <v>797</v>
      </c>
      <c r="AA3831" s="109" t="s">
        <v>802</v>
      </c>
      <c r="AB3831" s="106"/>
      <c r="AC3831" s="158"/>
      <c r="AD3831" s="160"/>
      <c r="AE3831" s="127"/>
      <c r="AF3831" s="113"/>
      <c r="AG3831" s="165" t="str">
        <f t="array" ref="AG3831">XLOOKUP(F3831,'CLV2'!A:A,'CLV2'!E:E)</f>
        <v>2.FROZEN FOODS</v>
      </c>
      <c r="AH3831" s="115" t="str">
        <f t="array" ref="AH3831">XLOOKUP(F3831,'CLV2'!A:A,'CLV2'!F:F)</f>
        <v>3.HOTPOT AND FRIED</v>
      </c>
      <c r="AI3831" s="115" t="str">
        <f t="shared" si="8"/>
        <v>Pack</v>
      </c>
      <c r="AJ3831" s="116">
        <f t="shared" si="9"/>
        <v>1</v>
      </c>
      <c r="AK3831" s="117" t="str">
        <f t="array" ref="AK3831">XLOOKUP(F3831,'GIÁ'!A:A,'GIÁ'!D:D)</f>
        <v>16904.85</v>
      </c>
      <c r="AL3831" s="118">
        <f t="shared" si="10"/>
        <v>135238.8</v>
      </c>
      <c r="AM3831" s="118">
        <f t="shared" si="11"/>
        <v>0</v>
      </c>
      <c r="AN3831" s="119">
        <f t="shared" si="12"/>
        <v>0</v>
      </c>
      <c r="AO3831" s="118">
        <f t="shared" si="13"/>
        <v>135238.8</v>
      </c>
      <c r="AP3831" s="121">
        <f t="shared" si="14"/>
        <v>0</v>
      </c>
      <c r="AQ3831" s="122"/>
      <c r="AR3831" s="119"/>
    </row>
    <row r="3832" ht="22.5" customHeight="1">
      <c r="A3832" s="89">
        <v>46233.0</v>
      </c>
      <c r="B3832" s="90">
        <v>0.42291666666666666</v>
      </c>
      <c r="C3832" s="91" t="s">
        <v>1406</v>
      </c>
      <c r="D3832" s="129" t="str">
        <f t="array" ref="D3832">XLOOKUP(C3832,'DS ST'!A:A,'DS ST'!B:B)</f>
        <v>NDT</v>
      </c>
      <c r="E3832" s="94" t="str">
        <f t="array" ref="E3832">XLOOKUP($F3832,'GIÁ'!$A:$A,'GIÁ'!$E:$E)</f>
        <v>ĐÔNG</v>
      </c>
      <c r="F3832" s="94">
        <v>8.936220300274E12</v>
      </c>
      <c r="G3832" s="95" t="s">
        <v>2705</v>
      </c>
      <c r="H3832" s="95" t="s">
        <v>224</v>
      </c>
      <c r="I3832" s="96">
        <v>2.0</v>
      </c>
      <c r="J3832" s="96">
        <v>0.0</v>
      </c>
      <c r="K3832" s="98">
        <f t="shared" si="4"/>
        <v>2</v>
      </c>
      <c r="L3832" s="99" t="s">
        <v>7143</v>
      </c>
      <c r="M3832" s="100" t="s">
        <v>7144</v>
      </c>
      <c r="N3832" s="101" t="str">
        <f t="shared" si="139"/>
        <v>PT1590285-T0018936220300274</v>
      </c>
      <c r="O3832" s="128"/>
      <c r="P3832" s="100"/>
      <c r="Q3832" s="103">
        <f t="shared" si="166"/>
        <v>2</v>
      </c>
      <c r="R3832" s="161"/>
      <c r="S3832" s="105"/>
      <c r="T3832" s="106"/>
      <c r="U3832" s="107" t="s">
        <v>6578</v>
      </c>
      <c r="V3832" s="108" t="s">
        <v>756</v>
      </c>
      <c r="W3832" s="109" t="s">
        <v>1908</v>
      </c>
      <c r="X3832" s="110" t="str">
        <f t="shared" si="176"/>
        <v/>
      </c>
      <c r="Y3832" s="110" t="str">
        <f t="shared" si="183"/>
        <v/>
      </c>
      <c r="Z3832" s="109" t="s">
        <v>797</v>
      </c>
      <c r="AA3832" s="109" t="s">
        <v>802</v>
      </c>
      <c r="AB3832" s="106"/>
      <c r="AC3832" s="158"/>
      <c r="AD3832" s="160"/>
      <c r="AE3832" s="127"/>
      <c r="AF3832" s="113"/>
      <c r="AG3832" s="165" t="str">
        <f t="array" ref="AG3832">XLOOKUP(F3832,'CLV2'!A:A,'CLV2'!E:E)</f>
        <v>2.FROZEN FOODS</v>
      </c>
      <c r="AH3832" s="115" t="str">
        <f t="array" ref="AH3832">XLOOKUP(F3832,'CLV2'!A:A,'CLV2'!F:F)</f>
        <v>3.HOTPOT AND FRIED</v>
      </c>
      <c r="AI3832" s="115" t="str">
        <f t="shared" si="8"/>
        <v>Pack</v>
      </c>
      <c r="AJ3832" s="116">
        <f t="shared" si="9"/>
        <v>1</v>
      </c>
      <c r="AK3832" s="117" t="str">
        <f t="array" ref="AK3832">XLOOKUP(F3832,'GIÁ'!A:A,'GIÁ'!D:D)</f>
        <v>40500.00</v>
      </c>
      <c r="AL3832" s="118">
        <f t="shared" si="10"/>
        <v>81000</v>
      </c>
      <c r="AM3832" s="118">
        <f t="shared" si="11"/>
        <v>0</v>
      </c>
      <c r="AN3832" s="119">
        <f t="shared" si="12"/>
        <v>0</v>
      </c>
      <c r="AO3832" s="118">
        <f t="shared" si="13"/>
        <v>81000</v>
      </c>
      <c r="AP3832" s="121">
        <f t="shared" si="14"/>
        <v>0</v>
      </c>
      <c r="AQ3832" s="122"/>
      <c r="AR3832" s="119"/>
    </row>
    <row r="3833" ht="22.5" customHeight="1">
      <c r="A3833" s="89">
        <v>46233.0</v>
      </c>
      <c r="B3833" s="90">
        <v>0.42291666666666666</v>
      </c>
      <c r="C3833" s="91" t="s">
        <v>1406</v>
      </c>
      <c r="D3833" s="129" t="str">
        <f t="array" ref="D3833">XLOOKUP(C3833,'DS ST'!A:A,'DS ST'!B:B)</f>
        <v>NDT</v>
      </c>
      <c r="E3833" s="94" t="str">
        <f t="array" ref="E3833">XLOOKUP($F3833,'GIÁ'!$A:$A,'GIÁ'!$E:$E)</f>
        <v>ĐÔNG</v>
      </c>
      <c r="F3833" s="94">
        <v>8.936077112983E12</v>
      </c>
      <c r="G3833" s="95" t="s">
        <v>2345</v>
      </c>
      <c r="H3833" s="95" t="s">
        <v>224</v>
      </c>
      <c r="I3833" s="96">
        <v>2.0</v>
      </c>
      <c r="J3833" s="96">
        <v>0.0</v>
      </c>
      <c r="K3833" s="98">
        <f t="shared" si="4"/>
        <v>2</v>
      </c>
      <c r="L3833" s="99" t="s">
        <v>7143</v>
      </c>
      <c r="M3833" s="100" t="s">
        <v>7144</v>
      </c>
      <c r="N3833" s="101" t="str">
        <f t="shared" si="139"/>
        <v>PT1590285-T0018936077112983</v>
      </c>
      <c r="O3833" s="128"/>
      <c r="P3833" s="100"/>
      <c r="Q3833" s="103">
        <f t="shared" si="166"/>
        <v>2</v>
      </c>
      <c r="R3833" s="161"/>
      <c r="S3833" s="105"/>
      <c r="T3833" s="106"/>
      <c r="U3833" s="107" t="s">
        <v>6526</v>
      </c>
      <c r="V3833" s="108" t="s">
        <v>756</v>
      </c>
      <c r="W3833" s="109" t="s">
        <v>1908</v>
      </c>
      <c r="X3833" s="110" t="str">
        <f t="shared" si="176"/>
        <v/>
      </c>
      <c r="Y3833" s="110" t="str">
        <f t="shared" si="183"/>
        <v/>
      </c>
      <c r="Z3833" s="109" t="s">
        <v>797</v>
      </c>
      <c r="AA3833" s="109" t="s">
        <v>802</v>
      </c>
      <c r="AB3833" s="106"/>
      <c r="AC3833" s="158"/>
      <c r="AD3833" s="160"/>
      <c r="AE3833" s="127"/>
      <c r="AF3833" s="113"/>
      <c r="AG3833" s="165" t="str">
        <f t="array" ref="AG3833">XLOOKUP(F3833,'CLV2'!A:A,'CLV2'!E:E)</f>
        <v>2.FROZEN FOODS</v>
      </c>
      <c r="AH3833" s="115" t="str">
        <f t="array" ref="AH3833">XLOOKUP(F3833,'CLV2'!A:A,'CLV2'!F:F)</f>
        <v>3.DUMPLINGS</v>
      </c>
      <c r="AI3833" s="115" t="str">
        <f t="shared" si="8"/>
        <v>Pack</v>
      </c>
      <c r="AJ3833" s="116">
        <f t="shared" si="9"/>
        <v>1</v>
      </c>
      <c r="AK3833" s="117" t="str">
        <f t="array" ref="AK3833">XLOOKUP(F3833,'GIÁ'!A:A,'GIÁ'!D:D)</f>
        <v>30147.74</v>
      </c>
      <c r="AL3833" s="118">
        <f t="shared" si="10"/>
        <v>60295.48</v>
      </c>
      <c r="AM3833" s="118">
        <f t="shared" si="11"/>
        <v>0</v>
      </c>
      <c r="AN3833" s="119">
        <f t="shared" si="12"/>
        <v>0</v>
      </c>
      <c r="AO3833" s="118">
        <f t="shared" si="13"/>
        <v>60295.48</v>
      </c>
      <c r="AP3833" s="121">
        <f t="shared" si="14"/>
        <v>0</v>
      </c>
      <c r="AQ3833" s="122"/>
      <c r="AR3833" s="119"/>
    </row>
    <row r="3834" ht="22.5" customHeight="1">
      <c r="A3834" s="89">
        <v>46233.0</v>
      </c>
      <c r="B3834" s="90">
        <v>0.42291666666666666</v>
      </c>
      <c r="C3834" s="91" t="s">
        <v>1406</v>
      </c>
      <c r="D3834" s="129" t="str">
        <f t="array" ref="D3834">XLOOKUP(C3834,'DS ST'!A:A,'DS ST'!B:B)</f>
        <v>NDT</v>
      </c>
      <c r="E3834" s="94" t="str">
        <f t="array" ref="E3834">XLOOKUP($F3834,'GIÁ'!$A:$A,'GIÁ'!$E:$E)</f>
        <v>ĐÔNG</v>
      </c>
      <c r="F3834" s="94">
        <v>9.555715202061E12</v>
      </c>
      <c r="G3834" s="95" t="s">
        <v>3294</v>
      </c>
      <c r="H3834" s="95" t="s">
        <v>224</v>
      </c>
      <c r="I3834" s="96">
        <v>2.0</v>
      </c>
      <c r="J3834" s="96">
        <v>0.0</v>
      </c>
      <c r="K3834" s="98">
        <f t="shared" si="4"/>
        <v>2</v>
      </c>
      <c r="L3834" s="99" t="s">
        <v>7143</v>
      </c>
      <c r="M3834" s="100" t="s">
        <v>7144</v>
      </c>
      <c r="N3834" s="101" t="str">
        <f t="shared" si="139"/>
        <v>PT1590285-T0019555715202061</v>
      </c>
      <c r="O3834" s="128"/>
      <c r="P3834" s="100"/>
      <c r="Q3834" s="103">
        <f t="shared" si="166"/>
        <v>2</v>
      </c>
      <c r="R3834" s="161"/>
      <c r="S3834" s="105"/>
      <c r="T3834" s="106"/>
      <c r="U3834" s="107" t="s">
        <v>6689</v>
      </c>
      <c r="V3834" s="108" t="s">
        <v>756</v>
      </c>
      <c r="W3834" s="109" t="s">
        <v>1908</v>
      </c>
      <c r="X3834" s="110" t="str">
        <f t="shared" si="176"/>
        <v/>
      </c>
      <c r="Y3834" s="110" t="str">
        <f t="shared" si="183"/>
        <v/>
      </c>
      <c r="Z3834" s="109" t="s">
        <v>797</v>
      </c>
      <c r="AA3834" s="109" t="s">
        <v>802</v>
      </c>
      <c r="AB3834" s="106"/>
      <c r="AC3834" s="158"/>
      <c r="AD3834" s="160"/>
      <c r="AE3834" s="127"/>
      <c r="AF3834" s="113"/>
      <c r="AG3834" s="165" t="str">
        <f t="array" ref="AG3834">XLOOKUP(F3834,'CLV2'!A:A,'CLV2'!E:E)</f>
        <v>2.FROZEN FOODS</v>
      </c>
      <c r="AH3834" s="115" t="str">
        <f t="array" ref="AH3834">XLOOKUP(F3834,'CLV2'!A:A,'CLV2'!F:F)</f>
        <v>3.HOTPOT AND FRIED</v>
      </c>
      <c r="AI3834" s="115" t="str">
        <f t="shared" si="8"/>
        <v>Pack</v>
      </c>
      <c r="AJ3834" s="116">
        <f t="shared" si="9"/>
        <v>1</v>
      </c>
      <c r="AK3834" s="117" t="str">
        <f t="array" ref="AK3834">XLOOKUP(F3834,'GIÁ'!A:A,'GIÁ'!D:D)</f>
        <v>110339.90</v>
      </c>
      <c r="AL3834" s="118">
        <f t="shared" si="10"/>
        <v>220679.8</v>
      </c>
      <c r="AM3834" s="118">
        <f t="shared" si="11"/>
        <v>0</v>
      </c>
      <c r="AN3834" s="119">
        <f t="shared" si="12"/>
        <v>0</v>
      </c>
      <c r="AO3834" s="118">
        <f t="shared" si="13"/>
        <v>220679.8</v>
      </c>
      <c r="AP3834" s="121">
        <f t="shared" si="14"/>
        <v>0</v>
      </c>
      <c r="AQ3834" s="122"/>
      <c r="AR3834" s="119"/>
    </row>
    <row r="3835" ht="22.5" customHeight="1">
      <c r="A3835" s="89">
        <v>46233.0</v>
      </c>
      <c r="B3835" s="90">
        <v>0.42291666666666666</v>
      </c>
      <c r="C3835" s="91" t="s">
        <v>1406</v>
      </c>
      <c r="D3835" s="129" t="str">
        <f t="array" ref="D3835">XLOOKUP(C3835,'DS ST'!A:A,'DS ST'!B:B)</f>
        <v>NDT</v>
      </c>
      <c r="E3835" s="94" t="str">
        <f t="array" ref="E3835">XLOOKUP($F3835,'GIÁ'!$A:$A,'GIÁ'!$E:$E)</f>
        <v>ĐÔNG</v>
      </c>
      <c r="F3835" s="94">
        <v>8.938562334023E12</v>
      </c>
      <c r="G3835" s="95" t="s">
        <v>3181</v>
      </c>
      <c r="H3835" s="95" t="s">
        <v>57</v>
      </c>
      <c r="I3835" s="96">
        <v>2.0</v>
      </c>
      <c r="J3835" s="96">
        <v>0.0</v>
      </c>
      <c r="K3835" s="98">
        <f t="shared" si="4"/>
        <v>2</v>
      </c>
      <c r="L3835" s="99" t="s">
        <v>7143</v>
      </c>
      <c r="M3835" s="100" t="s">
        <v>7144</v>
      </c>
      <c r="N3835" s="101" t="str">
        <f t="shared" si="139"/>
        <v>PT1590285-T0018938562334023</v>
      </c>
      <c r="O3835" s="128"/>
      <c r="P3835" s="100"/>
      <c r="Q3835" s="103">
        <f t="shared" si="166"/>
        <v>2</v>
      </c>
      <c r="R3835" s="161"/>
      <c r="S3835" s="105"/>
      <c r="T3835" s="106"/>
      <c r="U3835" s="107" t="s">
        <v>6555</v>
      </c>
      <c r="V3835" s="108" t="s">
        <v>756</v>
      </c>
      <c r="W3835" s="109" t="s">
        <v>1908</v>
      </c>
      <c r="X3835" s="110" t="str">
        <f t="shared" si="176"/>
        <v/>
      </c>
      <c r="Y3835" s="110" t="str">
        <f t="shared" si="183"/>
        <v/>
      </c>
      <c r="Z3835" s="109" t="s">
        <v>797</v>
      </c>
      <c r="AA3835" s="109" t="s">
        <v>802</v>
      </c>
      <c r="AB3835" s="106"/>
      <c r="AC3835" s="158"/>
      <c r="AD3835" s="160"/>
      <c r="AE3835" s="127"/>
      <c r="AF3835" s="113"/>
      <c r="AG3835" s="165" t="str">
        <f t="array" ref="AG3835">XLOOKUP(F3835,'CLV2'!A:A,'CLV2'!E:E)</f>
        <v>2.FROZEN FOODS</v>
      </c>
      <c r="AH3835" s="115" t="str">
        <f t="array" ref="AH3835">XLOOKUP(F3835,'CLV2'!A:A,'CLV2'!F:F)</f>
        <v>3.PIZZA - READY MEALS</v>
      </c>
      <c r="AI3835" s="115" t="str">
        <f t="shared" si="8"/>
        <v>Pack</v>
      </c>
      <c r="AJ3835" s="116">
        <f t="shared" si="9"/>
        <v>1</v>
      </c>
      <c r="AK3835" s="117" t="str">
        <f t="array" ref="AK3835">XLOOKUP(F3835,'GIÁ'!A:A,'GIÁ'!D:D)</f>
        <v>43635.50</v>
      </c>
      <c r="AL3835" s="118">
        <f t="shared" si="10"/>
        <v>87271</v>
      </c>
      <c r="AM3835" s="118">
        <f t="shared" si="11"/>
        <v>0</v>
      </c>
      <c r="AN3835" s="119">
        <f t="shared" si="12"/>
        <v>0</v>
      </c>
      <c r="AO3835" s="118">
        <f t="shared" si="13"/>
        <v>87271</v>
      </c>
      <c r="AP3835" s="121">
        <f t="shared" si="14"/>
        <v>0</v>
      </c>
      <c r="AQ3835" s="122"/>
      <c r="AR3835" s="119"/>
    </row>
    <row r="3836" ht="22.5" customHeight="1">
      <c r="A3836" s="89">
        <v>46233.0</v>
      </c>
      <c r="B3836" s="90">
        <v>0.42291666666666666</v>
      </c>
      <c r="C3836" s="91" t="s">
        <v>1406</v>
      </c>
      <c r="D3836" s="129" t="str">
        <f t="array" ref="D3836">XLOOKUP(C3836,'DS ST'!A:A,'DS ST'!B:B)</f>
        <v>NDT</v>
      </c>
      <c r="E3836" s="94" t="str">
        <f t="array" ref="E3836">XLOOKUP($F3836,'GIÁ'!$A:$A,'GIÁ'!$E:$E)</f>
        <v>ĐÔNG</v>
      </c>
      <c r="F3836" s="94">
        <v>8.936190860716E12</v>
      </c>
      <c r="G3836" s="95" t="s">
        <v>2610</v>
      </c>
      <c r="H3836" s="95" t="s">
        <v>93</v>
      </c>
      <c r="I3836" s="96">
        <v>6.0</v>
      </c>
      <c r="J3836" s="96">
        <v>0.0</v>
      </c>
      <c r="K3836" s="98">
        <f t="shared" si="4"/>
        <v>6</v>
      </c>
      <c r="L3836" s="99" t="s">
        <v>7143</v>
      </c>
      <c r="M3836" s="100" t="s">
        <v>7144</v>
      </c>
      <c r="N3836" s="101" t="str">
        <f t="shared" si="139"/>
        <v>PT1590285-T0018936190860716</v>
      </c>
      <c r="O3836" s="128"/>
      <c r="P3836" s="100"/>
      <c r="Q3836" s="103">
        <f t="shared" si="166"/>
        <v>6</v>
      </c>
      <c r="R3836" s="161"/>
      <c r="S3836" s="105"/>
      <c r="T3836" s="106"/>
      <c r="U3836" s="107" t="s">
        <v>6539</v>
      </c>
      <c r="V3836" s="108" t="s">
        <v>756</v>
      </c>
      <c r="W3836" s="109" t="s">
        <v>1908</v>
      </c>
      <c r="X3836" s="110" t="str">
        <f t="shared" si="176"/>
        <v/>
      </c>
      <c r="Y3836" s="110" t="str">
        <f t="shared" si="183"/>
        <v/>
      </c>
      <c r="Z3836" s="109" t="s">
        <v>797</v>
      </c>
      <c r="AA3836" s="109" t="s">
        <v>802</v>
      </c>
      <c r="AB3836" s="106"/>
      <c r="AC3836" s="158"/>
      <c r="AD3836" s="160"/>
      <c r="AE3836" s="127"/>
      <c r="AF3836" s="113"/>
      <c r="AG3836" s="165" t="str">
        <f t="array" ref="AG3836">XLOOKUP(F3836,'CLV2'!A:A,'CLV2'!E:E)</f>
        <v>2.MEAT</v>
      </c>
      <c r="AH3836" s="115" t="str">
        <f t="array" ref="AH3836">XLOOKUP(F3836,'CLV2'!A:A,'CLV2'!F:F)</f>
        <v>3.FROZEN MEAT</v>
      </c>
      <c r="AI3836" s="115" t="str">
        <f t="shared" si="8"/>
        <v>Pack</v>
      </c>
      <c r="AJ3836" s="116">
        <f t="shared" si="9"/>
        <v>1</v>
      </c>
      <c r="AK3836" s="117" t="str">
        <f t="array" ref="AK3836">XLOOKUP(F3836,'GIÁ'!A:A,'GIÁ'!D:D)</f>
        <v>49176.27</v>
      </c>
      <c r="AL3836" s="118">
        <f t="shared" si="10"/>
        <v>295057.62</v>
      </c>
      <c r="AM3836" s="118">
        <f t="shared" si="11"/>
        <v>0</v>
      </c>
      <c r="AN3836" s="119">
        <f t="shared" si="12"/>
        <v>0</v>
      </c>
      <c r="AO3836" s="118">
        <f t="shared" si="13"/>
        <v>295057.62</v>
      </c>
      <c r="AP3836" s="121">
        <f t="shared" si="14"/>
        <v>0</v>
      </c>
      <c r="AQ3836" s="122"/>
      <c r="AR3836" s="119"/>
    </row>
    <row r="3837" ht="22.5" customHeight="1">
      <c r="A3837" s="89">
        <v>46233.0</v>
      </c>
      <c r="B3837" s="90">
        <v>0.42291666666666666</v>
      </c>
      <c r="C3837" s="91" t="s">
        <v>1406</v>
      </c>
      <c r="D3837" s="129" t="str">
        <f t="array" ref="D3837">XLOOKUP(C3837,'DS ST'!A:A,'DS ST'!B:B)</f>
        <v>NDT</v>
      </c>
      <c r="E3837" s="94" t="str">
        <f t="array" ref="E3837">XLOOKUP($F3837,'GIÁ'!$A:$A,'GIÁ'!$E:$E)</f>
        <v>ĐÔNG</v>
      </c>
      <c r="F3837" s="94">
        <v>8.936239090036E12</v>
      </c>
      <c r="G3837" s="95" t="s">
        <v>2713</v>
      </c>
      <c r="H3837" s="95" t="s">
        <v>75</v>
      </c>
      <c r="I3837" s="96">
        <v>4.0</v>
      </c>
      <c r="J3837" s="96">
        <v>0.0</v>
      </c>
      <c r="K3837" s="98">
        <f t="shared" si="4"/>
        <v>4</v>
      </c>
      <c r="L3837" s="99" t="s">
        <v>7143</v>
      </c>
      <c r="M3837" s="100" t="s">
        <v>7144</v>
      </c>
      <c r="N3837" s="101" t="str">
        <f t="shared" si="139"/>
        <v>PT1590285-T0018936239090036</v>
      </c>
      <c r="O3837" s="128"/>
      <c r="P3837" s="100"/>
      <c r="Q3837" s="103">
        <f t="shared" si="166"/>
        <v>4</v>
      </c>
      <c r="R3837" s="161"/>
      <c r="S3837" s="105"/>
      <c r="T3837" s="106"/>
      <c r="U3837" s="107" t="s">
        <v>6539</v>
      </c>
      <c r="V3837" s="108" t="s">
        <v>756</v>
      </c>
      <c r="W3837" s="109" t="s">
        <v>1908</v>
      </c>
      <c r="X3837" s="110" t="str">
        <f t="shared" si="176"/>
        <v/>
      </c>
      <c r="Y3837" s="110" t="str">
        <f t="shared" si="183"/>
        <v/>
      </c>
      <c r="Z3837" s="109" t="s">
        <v>797</v>
      </c>
      <c r="AA3837" s="109" t="s">
        <v>802</v>
      </c>
      <c r="AB3837" s="106"/>
      <c r="AC3837" s="158"/>
      <c r="AD3837" s="160"/>
      <c r="AE3837" s="127"/>
      <c r="AF3837" s="113"/>
      <c r="AG3837" s="165" t="str">
        <f t="array" ref="AG3837">XLOOKUP(F3837,'CLV2'!A:A,'CLV2'!E:E)</f>
        <v>2.MEAT</v>
      </c>
      <c r="AH3837" s="115" t="str">
        <f t="array" ref="AH3837">XLOOKUP(F3837,'CLV2'!A:A,'CLV2'!F:F)</f>
        <v>3.FROZEN MEAT</v>
      </c>
      <c r="AI3837" s="115" t="str">
        <f t="shared" si="8"/>
        <v>Pack</v>
      </c>
      <c r="AJ3837" s="116">
        <f t="shared" si="9"/>
        <v>1</v>
      </c>
      <c r="AK3837" s="117" t="str">
        <f t="array" ref="AK3837">XLOOKUP(F3837,'GIÁ'!A:A,'GIÁ'!D:D)</f>
        <v>47814.16</v>
      </c>
      <c r="AL3837" s="118">
        <f t="shared" si="10"/>
        <v>191256.64</v>
      </c>
      <c r="AM3837" s="118">
        <f t="shared" si="11"/>
        <v>0</v>
      </c>
      <c r="AN3837" s="119">
        <f t="shared" si="12"/>
        <v>0</v>
      </c>
      <c r="AO3837" s="118">
        <f t="shared" si="13"/>
        <v>191256.64</v>
      </c>
      <c r="AP3837" s="121">
        <f t="shared" si="14"/>
        <v>0</v>
      </c>
      <c r="AQ3837" s="122"/>
      <c r="AR3837" s="119"/>
    </row>
    <row r="3838" ht="22.5" customHeight="1">
      <c r="A3838" s="89">
        <v>46233.0</v>
      </c>
      <c r="B3838" s="90">
        <v>0.42291666666666666</v>
      </c>
      <c r="C3838" s="91" t="s">
        <v>1406</v>
      </c>
      <c r="D3838" s="129" t="str">
        <f t="array" ref="D3838">XLOOKUP(C3838,'DS ST'!A:A,'DS ST'!B:B)</f>
        <v>NDT</v>
      </c>
      <c r="E3838" s="94" t="str">
        <f t="array" ref="E3838">XLOOKUP($F3838,'GIÁ'!$A:$A,'GIÁ'!$E:$E)</f>
        <v>ĐÔNG</v>
      </c>
      <c r="F3838" s="94">
        <v>8.938535604047E12</v>
      </c>
      <c r="G3838" s="95" t="s">
        <v>3054</v>
      </c>
      <c r="H3838" s="95" t="s">
        <v>787</v>
      </c>
      <c r="I3838" s="96">
        <v>1.0</v>
      </c>
      <c r="J3838" s="96">
        <v>0.0</v>
      </c>
      <c r="K3838" s="98">
        <f t="shared" si="4"/>
        <v>1</v>
      </c>
      <c r="L3838" s="99" t="s">
        <v>7143</v>
      </c>
      <c r="M3838" s="100" t="s">
        <v>7144</v>
      </c>
      <c r="N3838" s="101" t="str">
        <f t="shared" si="139"/>
        <v>PT1590285-T0018938535604047</v>
      </c>
      <c r="O3838" s="128"/>
      <c r="P3838" s="100"/>
      <c r="Q3838" s="103">
        <f t="shared" si="166"/>
        <v>1</v>
      </c>
      <c r="R3838" s="161"/>
      <c r="S3838" s="105"/>
      <c r="T3838" s="106"/>
      <c r="U3838" s="107" t="s">
        <v>6541</v>
      </c>
      <c r="V3838" s="108" t="s">
        <v>756</v>
      </c>
      <c r="W3838" s="109" t="s">
        <v>1908</v>
      </c>
      <c r="X3838" s="110" t="str">
        <f t="shared" si="176"/>
        <v/>
      </c>
      <c r="Y3838" s="110" t="str">
        <f t="shared" si="183"/>
        <v/>
      </c>
      <c r="Z3838" s="109" t="s">
        <v>797</v>
      </c>
      <c r="AA3838" s="109" t="s">
        <v>802</v>
      </c>
      <c r="AB3838" s="106"/>
      <c r="AC3838" s="158"/>
      <c r="AD3838" s="160"/>
      <c r="AE3838" s="127"/>
      <c r="AF3838" s="113"/>
      <c r="AG3838" s="165" t="str">
        <f t="array" ref="AG3838">XLOOKUP(F3838,'CLV2'!A:A,'CLV2'!E:E)</f>
        <v>2.FISH AND SEAFOOD</v>
      </c>
      <c r="AH3838" s="115" t="str">
        <f t="array" ref="AH3838">XLOOKUP(F3838,'CLV2'!A:A,'CLV2'!F:F)</f>
        <v>3.FROZEN FISH AND SEAFOOD</v>
      </c>
      <c r="AI3838" s="115" t="str">
        <f t="shared" si="8"/>
        <v>Pack</v>
      </c>
      <c r="AJ3838" s="116">
        <f t="shared" si="9"/>
        <v>1</v>
      </c>
      <c r="AK3838" s="117" t="str">
        <f t="array" ref="AK3838">XLOOKUP(F3838,'GIÁ'!A:A,'GIÁ'!D:D)</f>
        <v>48011.15</v>
      </c>
      <c r="AL3838" s="118">
        <f t="shared" si="10"/>
        <v>48011.15</v>
      </c>
      <c r="AM3838" s="118">
        <f t="shared" si="11"/>
        <v>0</v>
      </c>
      <c r="AN3838" s="119">
        <f t="shared" si="12"/>
        <v>0</v>
      </c>
      <c r="AO3838" s="118">
        <f t="shared" si="13"/>
        <v>48011.15</v>
      </c>
      <c r="AP3838" s="121">
        <f t="shared" si="14"/>
        <v>0</v>
      </c>
      <c r="AQ3838" s="122"/>
      <c r="AR3838" s="119"/>
    </row>
    <row r="3839" ht="22.5" customHeight="1">
      <c r="A3839" s="89">
        <v>46233.0</v>
      </c>
      <c r="B3839" s="90">
        <v>0.42291666666666666</v>
      </c>
      <c r="C3839" s="91" t="s">
        <v>1406</v>
      </c>
      <c r="D3839" s="129" t="str">
        <f t="array" ref="D3839">XLOOKUP(C3839,'DS ST'!A:A,'DS ST'!B:B)</f>
        <v>NDT</v>
      </c>
      <c r="E3839" s="94" t="str">
        <f t="array" ref="E3839">XLOOKUP($F3839,'GIÁ'!$A:$A,'GIÁ'!$E:$E)</f>
        <v>ĐÔNG</v>
      </c>
      <c r="F3839" s="94">
        <v>8.936187610089E12</v>
      </c>
      <c r="G3839" s="95" t="s">
        <v>2590</v>
      </c>
      <c r="H3839" s="95" t="s">
        <v>224</v>
      </c>
      <c r="I3839" s="96">
        <v>4.0</v>
      </c>
      <c r="J3839" s="96">
        <v>0.0</v>
      </c>
      <c r="K3839" s="98">
        <f t="shared" si="4"/>
        <v>4</v>
      </c>
      <c r="L3839" s="99" t="s">
        <v>7143</v>
      </c>
      <c r="M3839" s="100" t="s">
        <v>7144</v>
      </c>
      <c r="N3839" s="101" t="str">
        <f t="shared" si="139"/>
        <v>PT1590285-T0018936187610089</v>
      </c>
      <c r="O3839" s="128"/>
      <c r="P3839" s="100"/>
      <c r="Q3839" s="103">
        <f t="shared" si="166"/>
        <v>4</v>
      </c>
      <c r="R3839" s="161"/>
      <c r="S3839" s="105"/>
      <c r="T3839" s="106"/>
      <c r="U3839" s="107" t="s">
        <v>6532</v>
      </c>
      <c r="V3839" s="108" t="s">
        <v>756</v>
      </c>
      <c r="W3839" s="109" t="s">
        <v>1908</v>
      </c>
      <c r="X3839" s="110" t="str">
        <f t="shared" si="176"/>
        <v/>
      </c>
      <c r="Y3839" s="110" t="str">
        <f t="shared" si="183"/>
        <v/>
      </c>
      <c r="Z3839" s="109" t="s">
        <v>797</v>
      </c>
      <c r="AA3839" s="109" t="s">
        <v>802</v>
      </c>
      <c r="AB3839" s="106"/>
      <c r="AC3839" s="158"/>
      <c r="AD3839" s="160"/>
      <c r="AE3839" s="127"/>
      <c r="AF3839" s="113"/>
      <c r="AG3839" s="165" t="str">
        <f t="array" ref="AG3839">XLOOKUP(F3839,'CLV2'!A:A,'CLV2'!E:E)</f>
        <v>2.FISH AND SEAFOOD</v>
      </c>
      <c r="AH3839" s="115" t="str">
        <f t="array" ref="AH3839">XLOOKUP(F3839,'CLV2'!A:A,'CLV2'!F:F)</f>
        <v>3.FROZEN FISH AND SEAFOOD</v>
      </c>
      <c r="AI3839" s="115" t="str">
        <f t="shared" si="8"/>
        <v>Pack</v>
      </c>
      <c r="AJ3839" s="116">
        <f t="shared" si="9"/>
        <v>1</v>
      </c>
      <c r="AK3839" s="117" t="str">
        <f t="array" ref="AK3839">XLOOKUP(F3839,'GIÁ'!A:A,'GIÁ'!D:D)</f>
        <v>73948.55</v>
      </c>
      <c r="AL3839" s="118">
        <f t="shared" si="10"/>
        <v>295794.2</v>
      </c>
      <c r="AM3839" s="118">
        <f t="shared" si="11"/>
        <v>0</v>
      </c>
      <c r="AN3839" s="119">
        <f t="shared" si="12"/>
        <v>0</v>
      </c>
      <c r="AO3839" s="118">
        <f t="shared" si="13"/>
        <v>295794.2</v>
      </c>
      <c r="AP3839" s="121">
        <f t="shared" si="14"/>
        <v>0</v>
      </c>
      <c r="AQ3839" s="122"/>
      <c r="AR3839" s="119"/>
    </row>
    <row r="3840" ht="22.5" customHeight="1">
      <c r="A3840" s="89">
        <v>46233.0</v>
      </c>
      <c r="B3840" s="90">
        <v>0.42291666666666666</v>
      </c>
      <c r="C3840" s="91" t="s">
        <v>1406</v>
      </c>
      <c r="D3840" s="129" t="str">
        <f t="array" ref="D3840">XLOOKUP(C3840,'DS ST'!A:A,'DS ST'!B:B)</f>
        <v>NDT</v>
      </c>
      <c r="E3840" s="94" t="str">
        <f t="array" ref="E3840">XLOOKUP($F3840,'GIÁ'!$A:$A,'GIÁ'!$E:$E)</f>
        <v>ĐÔNG</v>
      </c>
      <c r="F3840" s="94">
        <v>8.936187610461E12</v>
      </c>
      <c r="G3840" s="95" t="s">
        <v>2598</v>
      </c>
      <c r="H3840" s="95" t="s">
        <v>224</v>
      </c>
      <c r="I3840" s="96">
        <v>2.0</v>
      </c>
      <c r="J3840" s="96">
        <v>0.0</v>
      </c>
      <c r="K3840" s="98">
        <f t="shared" si="4"/>
        <v>2</v>
      </c>
      <c r="L3840" s="99" t="s">
        <v>7143</v>
      </c>
      <c r="M3840" s="100" t="s">
        <v>7144</v>
      </c>
      <c r="N3840" s="101" t="str">
        <f t="shared" si="139"/>
        <v>PT1590285-T0018936187610461</v>
      </c>
      <c r="O3840" s="128"/>
      <c r="P3840" s="100"/>
      <c r="Q3840" s="103">
        <f t="shared" si="166"/>
        <v>2</v>
      </c>
      <c r="R3840" s="161"/>
      <c r="S3840" s="105"/>
      <c r="T3840" s="106"/>
      <c r="U3840" s="107" t="s">
        <v>6726</v>
      </c>
      <c r="V3840" s="108" t="s">
        <v>756</v>
      </c>
      <c r="W3840" s="109" t="s">
        <v>1908</v>
      </c>
      <c r="X3840" s="110" t="str">
        <f t="shared" si="176"/>
        <v/>
      </c>
      <c r="Y3840" s="110" t="str">
        <f t="shared" si="183"/>
        <v/>
      </c>
      <c r="Z3840" s="109" t="s">
        <v>797</v>
      </c>
      <c r="AA3840" s="109" t="s">
        <v>802</v>
      </c>
      <c r="AB3840" s="106"/>
      <c r="AC3840" s="158"/>
      <c r="AD3840" s="160"/>
      <c r="AE3840" s="127"/>
      <c r="AF3840" s="113"/>
      <c r="AG3840" s="165" t="str">
        <f t="array" ref="AG3840">XLOOKUP(F3840,'CLV2'!A:A,'CLV2'!E:E)</f>
        <v>2.FISH AND SEAFOOD</v>
      </c>
      <c r="AH3840" s="115" t="str">
        <f t="array" ref="AH3840">XLOOKUP(F3840,'CLV2'!A:A,'CLV2'!F:F)</f>
        <v>3.FROZEN FISH AND SEAFOOD</v>
      </c>
      <c r="AI3840" s="115" t="str">
        <f t="shared" si="8"/>
        <v>Pack</v>
      </c>
      <c r="AJ3840" s="116">
        <f t="shared" si="9"/>
        <v>1</v>
      </c>
      <c r="AK3840" s="117" t="str">
        <f t="array" ref="AK3840">XLOOKUP(F3840,'GIÁ'!A:A,'GIÁ'!D:D)</f>
        <v>72715.05</v>
      </c>
      <c r="AL3840" s="118">
        <f t="shared" si="10"/>
        <v>145430.1</v>
      </c>
      <c r="AM3840" s="118">
        <f t="shared" si="11"/>
        <v>0</v>
      </c>
      <c r="AN3840" s="119">
        <f t="shared" si="12"/>
        <v>0</v>
      </c>
      <c r="AO3840" s="118">
        <f t="shared" si="13"/>
        <v>145430.1</v>
      </c>
      <c r="AP3840" s="121">
        <f t="shared" si="14"/>
        <v>0</v>
      </c>
      <c r="AQ3840" s="122"/>
      <c r="AR3840" s="119"/>
    </row>
    <row r="3841" ht="22.5" customHeight="1">
      <c r="A3841" s="89">
        <v>46233.0</v>
      </c>
      <c r="B3841" s="90">
        <v>0.4847222222222222</v>
      </c>
      <c r="C3841" s="91" t="s">
        <v>1406</v>
      </c>
      <c r="D3841" s="129" t="str">
        <f t="array" ref="D3841">XLOOKUP(C3841,'DS ST'!A:A,'DS ST'!B:B)</f>
        <v>NDT</v>
      </c>
      <c r="E3841" s="94" t="str">
        <f t="array" ref="E3841">XLOOKUP($F3841,'GIÁ'!$A:$A,'GIÁ'!$E:$E)</f>
        <v>MÁT</v>
      </c>
      <c r="F3841" s="94">
        <v>1100918.0</v>
      </c>
      <c r="G3841" s="95" t="s">
        <v>5511</v>
      </c>
      <c r="H3841" s="95" t="s">
        <v>273</v>
      </c>
      <c r="I3841" s="96">
        <v>18.0</v>
      </c>
      <c r="J3841" s="96">
        <v>0.0</v>
      </c>
      <c r="K3841" s="98">
        <f t="shared" si="4"/>
        <v>18</v>
      </c>
      <c r="L3841" s="99" t="s">
        <v>7145</v>
      </c>
      <c r="M3841" s="100" t="s">
        <v>7146</v>
      </c>
      <c r="N3841" s="101" t="str">
        <f t="shared" si="139"/>
        <v>TRBNDT1541100918</v>
      </c>
      <c r="O3841" s="128"/>
      <c r="P3841" s="100"/>
      <c r="Q3841" s="103">
        <f t="shared" si="166"/>
        <v>18</v>
      </c>
      <c r="R3841" s="161"/>
      <c r="S3841" s="105"/>
      <c r="T3841" s="106"/>
      <c r="U3841" s="107"/>
      <c r="V3841" s="108" t="s">
        <v>756</v>
      </c>
      <c r="W3841" s="109" t="s">
        <v>1312</v>
      </c>
      <c r="X3841" s="110" t="str">
        <f t="shared" si="176"/>
        <v/>
      </c>
      <c r="Y3841" s="110" t="str">
        <f t="shared" si="183"/>
        <v/>
      </c>
      <c r="Z3841" s="139" t="str">
        <f t="shared" ref="Z3841:Z3844" si="192">IF(N(Q3841)&lt;=0,"",IF(ISNUMBER(SEARCH("Thiếu kiện",V3841)),"Kho đông mát",IF(AND(N(Q3841)&gt;0,N(P3841)&gt;0,OR(ISNUMBER(SEARCH("Hình KDB",U3841)),ISNUMBER(SEARCH("Hình tele",U3841)),ISNUMBER(SEARCH("sai code",U3841)),ISNUMBER(SEARCH("ST nhận",U3841)))),"Kho đông mát",IF(AND(W3841="DC giao thiếu",OR(ISNUMBER(SEARCH("Hình KDB",U3841)),ISNUMBER(SEARCH("Hình tele",U3841)),ISNUMBER(SEARCH("sai code",U3841)))),"Kho đông mát",IF(W3841="DC giao thiếu","Chưa xác định",IF(AND(W3841="DC pick sai",OR(ISNUMBER(SEARCH("Hình KDB",U3841)),ISNUMBER(SEARCH("Hình tele",U3841)),ISNUMBER(SEARCH("sai code",U3841)),ISNUMBER(SEARCH("ST nhận",U3841)))),"Kho đông mát",IF(W3841="DC pick sai","Chưa xác định",IF(AND(W3841="Hao hụt",N(O3841)&gt;0,OR(ISNUMBER(SEARCH("Hình KDB",U3841)),ISNUMBER(SEARCH("Hình tele",U3841)),ISNUMBER(SEARCH("sai code",U3841)),ISNUMBER(SEARCH("ST nhận",U3841)))),"Kho đông mát",IF(W3841="Hao hụt","Chưa xác định",IF(OR(W3841="VT giao sai điểm",W3841="Không đạt nhiệt độ",W3841="TX giao thiếu kiện",W3841="Hàng không đạt CL"),"Kho đông mát",IF(W3841="Chưa xác định","Chưa xác định",IF(N(P3841)&gt;0,"Chưa xác định",""))))))))))))</f>
        <v>Chưa xác định</v>
      </c>
      <c r="AA3841" s="109" t="s">
        <v>5260</v>
      </c>
      <c r="AB3841" s="106"/>
      <c r="AC3841" s="158"/>
      <c r="AD3841" s="160"/>
      <c r="AE3841" s="127"/>
      <c r="AF3841" s="113"/>
      <c r="AG3841" s="165" t="str">
        <f t="array" ref="AG3841">XLOOKUP(F3841,'CLV2'!A:A,'CLV2'!E:E)</f>
        <v>2.FRUITS</v>
      </c>
      <c r="AH3841" s="115" t="str">
        <f t="array" ref="AH3841">XLOOKUP(F3841,'CLV2'!A:A,'CLV2'!F:F)</f>
        <v>3.IMPORT FRUITS</v>
      </c>
      <c r="AI3841" s="115" t="str">
        <f t="shared" si="8"/>
        <v>KG</v>
      </c>
      <c r="AJ3841" s="116">
        <f t="shared" si="9"/>
        <v>1</v>
      </c>
      <c r="AK3841" s="117" t="str">
        <f t="array" ref="AK3841">XLOOKUP(F3841,'GIÁ'!A:A,'GIÁ'!D:D)</f>
        <v>121296.91</v>
      </c>
      <c r="AL3841" s="118">
        <f t="shared" si="10"/>
        <v>2183344.38</v>
      </c>
      <c r="AM3841" s="118">
        <f t="shared" si="11"/>
        <v>0</v>
      </c>
      <c r="AN3841" s="119">
        <f t="shared" si="12"/>
        <v>0</v>
      </c>
      <c r="AO3841" s="118">
        <f t="shared" si="13"/>
        <v>0</v>
      </c>
      <c r="AP3841" s="121">
        <f t="shared" si="14"/>
        <v>2183344.38</v>
      </c>
      <c r="AQ3841" s="122"/>
      <c r="AR3841" s="119"/>
    </row>
    <row r="3842" ht="22.5" customHeight="1">
      <c r="A3842" s="89">
        <v>46233.0</v>
      </c>
      <c r="B3842" s="90">
        <v>0.4847222222222222</v>
      </c>
      <c r="C3842" s="91" t="s">
        <v>1406</v>
      </c>
      <c r="D3842" s="129" t="str">
        <f t="array" ref="D3842">XLOOKUP(C3842,'DS ST'!A:A,'DS ST'!B:B)</f>
        <v>NDT</v>
      </c>
      <c r="E3842" s="94" t="str">
        <f t="array" ref="E3842">XLOOKUP($F3842,'GIÁ'!$A:$A,'GIÁ'!$E:$E)</f>
        <v>MÁT</v>
      </c>
      <c r="F3842" s="94">
        <v>1100151.0</v>
      </c>
      <c r="G3842" s="95" t="s">
        <v>278</v>
      </c>
      <c r="H3842" s="95" t="s">
        <v>273</v>
      </c>
      <c r="I3842" s="96">
        <v>17.0</v>
      </c>
      <c r="J3842" s="96">
        <v>0.0</v>
      </c>
      <c r="K3842" s="98">
        <f t="shared" si="4"/>
        <v>17</v>
      </c>
      <c r="L3842" s="99" t="s">
        <v>7145</v>
      </c>
      <c r="M3842" s="100" t="s">
        <v>7147</v>
      </c>
      <c r="N3842" s="101" t="str">
        <f t="shared" si="139"/>
        <v>TRBNDT1901100151</v>
      </c>
      <c r="O3842" s="128"/>
      <c r="P3842" s="100"/>
      <c r="Q3842" s="103">
        <f t="shared" si="166"/>
        <v>17</v>
      </c>
      <c r="R3842" s="161"/>
      <c r="S3842" s="105"/>
      <c r="T3842" s="106"/>
      <c r="U3842" s="107"/>
      <c r="V3842" s="108" t="s">
        <v>756</v>
      </c>
      <c r="W3842" s="109" t="s">
        <v>1312</v>
      </c>
      <c r="X3842" s="110" t="str">
        <f t="shared" si="176"/>
        <v/>
      </c>
      <c r="Y3842" s="110" t="str">
        <f t="shared" si="183"/>
        <v/>
      </c>
      <c r="Z3842" s="139" t="str">
        <f t="shared" si="192"/>
        <v>Chưa xác định</v>
      </c>
      <c r="AA3842" s="109" t="s">
        <v>5260</v>
      </c>
      <c r="AB3842" s="106"/>
      <c r="AC3842" s="158"/>
      <c r="AD3842" s="160"/>
      <c r="AE3842" s="127"/>
      <c r="AF3842" s="113"/>
      <c r="AG3842" s="165" t="str">
        <f t="array" ref="AG3842">XLOOKUP(F3842,'CLV2'!A:A,'CLV2'!E:E)</f>
        <v>2.FRUITS</v>
      </c>
      <c r="AH3842" s="115" t="str">
        <f t="array" ref="AH3842">XLOOKUP(F3842,'CLV2'!A:A,'CLV2'!F:F)</f>
        <v>3.IMPORT FRUITS</v>
      </c>
      <c r="AI3842" s="115" t="str">
        <f t="shared" si="8"/>
        <v>KG</v>
      </c>
      <c r="AJ3842" s="116">
        <f t="shared" si="9"/>
        <v>1</v>
      </c>
      <c r="AK3842" s="117" t="str">
        <f t="array" ref="AK3842">XLOOKUP(F3842,'GIÁ'!A:A,'GIÁ'!D:D)</f>
        <v>86609.14</v>
      </c>
      <c r="AL3842" s="118">
        <f t="shared" si="10"/>
        <v>1472355.38</v>
      </c>
      <c r="AM3842" s="118">
        <f t="shared" si="11"/>
        <v>0</v>
      </c>
      <c r="AN3842" s="119">
        <f t="shared" si="12"/>
        <v>0</v>
      </c>
      <c r="AO3842" s="118">
        <f t="shared" si="13"/>
        <v>0</v>
      </c>
      <c r="AP3842" s="121">
        <f t="shared" si="14"/>
        <v>1472355.38</v>
      </c>
      <c r="AQ3842" s="122"/>
      <c r="AR3842" s="119"/>
    </row>
    <row r="3843" ht="22.5" customHeight="1">
      <c r="A3843" s="89">
        <v>46233.0</v>
      </c>
      <c r="B3843" s="90">
        <v>0.4847222222222222</v>
      </c>
      <c r="C3843" s="91" t="s">
        <v>1406</v>
      </c>
      <c r="D3843" s="129" t="str">
        <f t="array" ref="D3843">XLOOKUP(C3843,'DS ST'!A:A,'DS ST'!B:B)</f>
        <v>NDT</v>
      </c>
      <c r="E3843" s="94" t="str">
        <f t="array" ref="E3843">XLOOKUP($F3843,'GIÁ'!$A:$A,'GIÁ'!$E:$E)</f>
        <v>MÁT</v>
      </c>
      <c r="F3843" s="94">
        <v>8.934673605823E12</v>
      </c>
      <c r="G3843" s="95" t="s">
        <v>1689</v>
      </c>
      <c r="H3843" s="95" t="s">
        <v>57</v>
      </c>
      <c r="I3843" s="96">
        <v>51.0</v>
      </c>
      <c r="J3843" s="96">
        <v>48.0</v>
      </c>
      <c r="K3843" s="98">
        <f t="shared" si="4"/>
        <v>3</v>
      </c>
      <c r="L3843" s="99" t="s">
        <v>7145</v>
      </c>
      <c r="M3843" s="100" t="s">
        <v>7148</v>
      </c>
      <c r="N3843" s="101" t="str">
        <f t="shared" si="139"/>
        <v>TRBNDT1948934673605823</v>
      </c>
      <c r="O3843" s="128"/>
      <c r="P3843" s="100"/>
      <c r="Q3843" s="103">
        <f t="shared" si="166"/>
        <v>3</v>
      </c>
      <c r="R3843" s="161"/>
      <c r="S3843" s="105"/>
      <c r="T3843" s="106"/>
      <c r="U3843" s="107"/>
      <c r="V3843" s="108" t="s">
        <v>756</v>
      </c>
      <c r="W3843" s="109" t="s">
        <v>1312</v>
      </c>
      <c r="X3843" s="110" t="str">
        <f t="shared" si="176"/>
        <v/>
      </c>
      <c r="Y3843" s="110" t="str">
        <f t="shared" si="183"/>
        <v/>
      </c>
      <c r="Z3843" s="139" t="str">
        <f t="shared" si="192"/>
        <v>Chưa xác định</v>
      </c>
      <c r="AA3843" s="109" t="s">
        <v>5260</v>
      </c>
      <c r="AB3843" s="106"/>
      <c r="AC3843" s="158"/>
      <c r="AD3843" s="160"/>
      <c r="AE3843" s="127"/>
      <c r="AF3843" s="113"/>
      <c r="AG3843" s="165" t="str">
        <f t="array" ref="AG3843">XLOOKUP(F3843,'CLV2'!A:A,'CLV2'!E:E)</f>
        <v>2.DAIRY</v>
      </c>
      <c r="AH3843" s="115" t="str">
        <f t="array" ref="AH3843">XLOOKUP(F3843,'CLV2'!A:A,'CLV2'!F:F)</f>
        <v>3.YOGURT</v>
      </c>
      <c r="AI3843" s="115" t="str">
        <f t="shared" si="8"/>
        <v>Pack</v>
      </c>
      <c r="AJ3843" s="116">
        <f t="shared" si="9"/>
        <v>0.05882352941</v>
      </c>
      <c r="AK3843" s="117" t="str">
        <f t="array" ref="AK3843">XLOOKUP(F3843,'GIÁ'!A:A,'GIÁ'!D:D)</f>
        <v>5402.30</v>
      </c>
      <c r="AL3843" s="118">
        <f t="shared" si="10"/>
        <v>16206.9</v>
      </c>
      <c r="AM3843" s="118">
        <f t="shared" si="11"/>
        <v>0</v>
      </c>
      <c r="AN3843" s="119">
        <f t="shared" si="12"/>
        <v>0</v>
      </c>
      <c r="AO3843" s="118">
        <f t="shared" si="13"/>
        <v>0</v>
      </c>
      <c r="AP3843" s="121">
        <f t="shared" si="14"/>
        <v>16206.9</v>
      </c>
      <c r="AQ3843" s="122"/>
      <c r="AR3843" s="119"/>
    </row>
    <row r="3844" ht="22.5" customHeight="1">
      <c r="A3844" s="89">
        <v>46233.0</v>
      </c>
      <c r="B3844" s="90">
        <v>0.4847222222222222</v>
      </c>
      <c r="C3844" s="91" t="s">
        <v>1406</v>
      </c>
      <c r="D3844" s="129" t="str">
        <f t="array" ref="D3844">XLOOKUP(C3844,'DS ST'!A:A,'DS ST'!B:B)</f>
        <v>NDT</v>
      </c>
      <c r="E3844" s="94" t="str">
        <f t="array" ref="E3844">XLOOKUP($F3844,'GIÁ'!$A:$A,'GIÁ'!$E:$E)</f>
        <v>MÁT</v>
      </c>
      <c r="F3844" s="94">
        <v>1101310.0</v>
      </c>
      <c r="G3844" s="95" t="s">
        <v>430</v>
      </c>
      <c r="H3844" s="95" t="s">
        <v>273</v>
      </c>
      <c r="I3844" s="96">
        <v>8.6</v>
      </c>
      <c r="J3844" s="96">
        <v>0.0</v>
      </c>
      <c r="K3844" s="98">
        <f t="shared" si="4"/>
        <v>8.6</v>
      </c>
      <c r="L3844" s="99" t="s">
        <v>7145</v>
      </c>
      <c r="M3844" s="100" t="s">
        <v>7148</v>
      </c>
      <c r="N3844" s="101" t="str">
        <f t="shared" si="139"/>
        <v>TRBNDT1941101310</v>
      </c>
      <c r="O3844" s="128"/>
      <c r="P3844" s="100"/>
      <c r="Q3844" s="103">
        <f t="shared" si="166"/>
        <v>8.6</v>
      </c>
      <c r="R3844" s="161"/>
      <c r="S3844" s="105"/>
      <c r="T3844" s="106"/>
      <c r="U3844" s="107"/>
      <c r="V3844" s="108" t="s">
        <v>756</v>
      </c>
      <c r="W3844" s="109" t="s">
        <v>1312</v>
      </c>
      <c r="X3844" s="110" t="str">
        <f t="shared" si="176"/>
        <v/>
      </c>
      <c r="Y3844" s="110" t="str">
        <f t="shared" si="183"/>
        <v/>
      </c>
      <c r="Z3844" s="139" t="str">
        <f t="shared" si="192"/>
        <v>Chưa xác định</v>
      </c>
      <c r="AA3844" s="109" t="s">
        <v>5260</v>
      </c>
      <c r="AB3844" s="106"/>
      <c r="AC3844" s="158"/>
      <c r="AD3844" s="160"/>
      <c r="AE3844" s="127"/>
      <c r="AF3844" s="113"/>
      <c r="AG3844" s="165" t="str">
        <f t="array" ref="AG3844">XLOOKUP(F3844,'CLV2'!A:A,'CLV2'!E:E)</f>
        <v>2.FRUITS</v>
      </c>
      <c r="AH3844" s="115" t="str">
        <f t="array" ref="AH3844">XLOOKUP(F3844,'CLV2'!A:A,'CLV2'!F:F)</f>
        <v>3.IMPORT FRUITS</v>
      </c>
      <c r="AI3844" s="115" t="str">
        <f t="shared" si="8"/>
        <v>KG</v>
      </c>
      <c r="AJ3844" s="116">
        <f t="shared" si="9"/>
        <v>1</v>
      </c>
      <c r="AK3844" s="117" t="str">
        <f t="array" ref="AK3844">XLOOKUP(F3844,'GIÁ'!A:A,'GIÁ'!D:D)</f>
        <v>241014.36</v>
      </c>
      <c r="AL3844" s="118">
        <f t="shared" si="10"/>
        <v>2072723.496</v>
      </c>
      <c r="AM3844" s="118">
        <f t="shared" si="11"/>
        <v>0</v>
      </c>
      <c r="AN3844" s="119">
        <f t="shared" si="12"/>
        <v>0</v>
      </c>
      <c r="AO3844" s="118">
        <f t="shared" si="13"/>
        <v>0</v>
      </c>
      <c r="AP3844" s="121">
        <f t="shared" si="14"/>
        <v>2072723.496</v>
      </c>
      <c r="AQ3844" s="122"/>
      <c r="AR3844" s="119"/>
    </row>
    <row r="3845" ht="22.5" customHeight="1">
      <c r="A3845" s="89">
        <v>46233.0</v>
      </c>
      <c r="B3845" s="90">
        <v>0.44930555555555557</v>
      </c>
      <c r="C3845" s="91" t="s">
        <v>134</v>
      </c>
      <c r="D3845" s="129" t="str">
        <f t="array" ref="D3845">XLOOKUP(C3845,'DS ST'!A:A,'DS ST'!B:B)</f>
        <v>A108</v>
      </c>
      <c r="E3845" s="94" t="str">
        <f t="array" ref="E3845">XLOOKUP($F3845,'GIÁ'!$A:$A,'GIÁ'!$E:$E)</f>
        <v>ĐÔNG</v>
      </c>
      <c r="F3845" s="94">
        <v>8.934717275081E12</v>
      </c>
      <c r="G3845" s="95" t="s">
        <v>1735</v>
      </c>
      <c r="H3845" s="95" t="s">
        <v>224</v>
      </c>
      <c r="I3845" s="96">
        <v>8.0</v>
      </c>
      <c r="J3845" s="96">
        <v>0.0</v>
      </c>
      <c r="K3845" s="98">
        <f t="shared" si="4"/>
        <v>8</v>
      </c>
      <c r="L3845" s="99" t="s">
        <v>7149</v>
      </c>
      <c r="M3845" s="100" t="s">
        <v>7150</v>
      </c>
      <c r="N3845" s="101" t="str">
        <f t="shared" si="139"/>
        <v>PT1590293-T0018934717275081</v>
      </c>
      <c r="O3845" s="128"/>
      <c r="P3845" s="100"/>
      <c r="Q3845" s="103">
        <f t="shared" si="166"/>
        <v>8</v>
      </c>
      <c r="R3845" s="161"/>
      <c r="S3845" s="105"/>
      <c r="T3845" s="106"/>
      <c r="U3845" s="107" t="s">
        <v>6563</v>
      </c>
      <c r="V3845" s="108" t="s">
        <v>756</v>
      </c>
      <c r="W3845" s="109" t="s">
        <v>1908</v>
      </c>
      <c r="X3845" s="110" t="str">
        <f t="shared" si="176"/>
        <v/>
      </c>
      <c r="Y3845" s="110" t="str">
        <f t="shared" si="183"/>
        <v/>
      </c>
      <c r="Z3845" s="109" t="s">
        <v>797</v>
      </c>
      <c r="AA3845" s="109" t="s">
        <v>802</v>
      </c>
      <c r="AB3845" s="106"/>
      <c r="AC3845" s="158"/>
      <c r="AD3845" s="160"/>
      <c r="AE3845" s="127"/>
      <c r="AF3845" s="113"/>
      <c r="AG3845" s="165" t="str">
        <f t="array" ref="AG3845">XLOOKUP(F3845,'CLV2'!A:A,'CLV2'!E:E)</f>
        <v>2.FROZEN FOODS</v>
      </c>
      <c r="AH3845" s="115" t="str">
        <f t="array" ref="AH3845">XLOOKUP(F3845,'CLV2'!A:A,'CLV2'!F:F)</f>
        <v>3.DUMPLINGS</v>
      </c>
      <c r="AI3845" s="115" t="str">
        <f t="shared" si="8"/>
        <v>Pack</v>
      </c>
      <c r="AJ3845" s="116">
        <f t="shared" si="9"/>
        <v>1</v>
      </c>
      <c r="AK3845" s="117" t="str">
        <f t="array" ref="AK3845">XLOOKUP(F3845,'GIÁ'!A:A,'GIÁ'!D:D)</f>
        <v>42036.39</v>
      </c>
      <c r="AL3845" s="118">
        <f t="shared" si="10"/>
        <v>336291.12</v>
      </c>
      <c r="AM3845" s="118">
        <f t="shared" si="11"/>
        <v>0</v>
      </c>
      <c r="AN3845" s="119">
        <f t="shared" si="12"/>
        <v>0</v>
      </c>
      <c r="AO3845" s="118">
        <f t="shared" si="13"/>
        <v>336291.12</v>
      </c>
      <c r="AP3845" s="121">
        <f t="shared" si="14"/>
        <v>0</v>
      </c>
      <c r="AQ3845" s="122"/>
      <c r="AR3845" s="119"/>
    </row>
    <row r="3846" ht="22.5" customHeight="1">
      <c r="A3846" s="89">
        <v>46233.0</v>
      </c>
      <c r="B3846" s="90">
        <v>0.44930555555555557</v>
      </c>
      <c r="C3846" s="91" t="s">
        <v>134</v>
      </c>
      <c r="D3846" s="129" t="str">
        <f t="array" ref="D3846">XLOOKUP(C3846,'DS ST'!A:A,'DS ST'!B:B)</f>
        <v>A108</v>
      </c>
      <c r="E3846" s="94" t="str">
        <f t="array" ref="E3846">XLOOKUP($F3846,'GIÁ'!$A:$A,'GIÁ'!$E:$E)</f>
        <v>ĐÔNG</v>
      </c>
      <c r="F3846" s="94">
        <v>8.93608324335E12</v>
      </c>
      <c r="G3846" s="95" t="s">
        <v>2388</v>
      </c>
      <c r="H3846" s="95" t="s">
        <v>224</v>
      </c>
      <c r="I3846" s="96">
        <v>4.0</v>
      </c>
      <c r="J3846" s="96">
        <v>0.0</v>
      </c>
      <c r="K3846" s="98">
        <f t="shared" si="4"/>
        <v>4</v>
      </c>
      <c r="L3846" s="99" t="s">
        <v>7149</v>
      </c>
      <c r="M3846" s="100" t="s">
        <v>7150</v>
      </c>
      <c r="N3846" s="101" t="str">
        <f t="shared" si="139"/>
        <v>PT1590293-T0018936083243350</v>
      </c>
      <c r="O3846" s="128"/>
      <c r="P3846" s="100"/>
      <c r="Q3846" s="103">
        <f t="shared" si="166"/>
        <v>4</v>
      </c>
      <c r="R3846" s="161"/>
      <c r="S3846" s="105"/>
      <c r="T3846" s="106"/>
      <c r="U3846" s="107" t="s">
        <v>6670</v>
      </c>
      <c r="V3846" s="108" t="s">
        <v>756</v>
      </c>
      <c r="W3846" s="109" t="s">
        <v>1908</v>
      </c>
      <c r="X3846" s="110" t="str">
        <f t="shared" si="176"/>
        <v/>
      </c>
      <c r="Y3846" s="110" t="str">
        <f t="shared" si="183"/>
        <v/>
      </c>
      <c r="Z3846" s="109" t="s">
        <v>797</v>
      </c>
      <c r="AA3846" s="109" t="s">
        <v>802</v>
      </c>
      <c r="AB3846" s="106"/>
      <c r="AC3846" s="158"/>
      <c r="AD3846" s="160"/>
      <c r="AE3846" s="127"/>
      <c r="AF3846" s="113"/>
      <c r="AG3846" s="165" t="str">
        <f t="array" ref="AG3846">XLOOKUP(F3846,'CLV2'!A:A,'CLV2'!E:E)</f>
        <v>2.FROZEN FOODS</v>
      </c>
      <c r="AH3846" s="115" t="str">
        <f t="array" ref="AH3846">XLOOKUP(F3846,'CLV2'!A:A,'CLV2'!F:F)</f>
        <v>3.HOTPOT AND FRIED</v>
      </c>
      <c r="AI3846" s="115" t="str">
        <f t="shared" si="8"/>
        <v>Pack</v>
      </c>
      <c r="AJ3846" s="116">
        <f t="shared" si="9"/>
        <v>1</v>
      </c>
      <c r="AK3846" s="117" t="str">
        <f t="array" ref="AK3846">XLOOKUP(F3846,'GIÁ'!A:A,'GIÁ'!D:D)</f>
        <v>30731.38</v>
      </c>
      <c r="AL3846" s="118">
        <f t="shared" si="10"/>
        <v>122925.52</v>
      </c>
      <c r="AM3846" s="118">
        <f t="shared" si="11"/>
        <v>0</v>
      </c>
      <c r="AN3846" s="119">
        <f t="shared" si="12"/>
        <v>0</v>
      </c>
      <c r="AO3846" s="118">
        <f t="shared" si="13"/>
        <v>122925.52</v>
      </c>
      <c r="AP3846" s="121">
        <f t="shared" si="14"/>
        <v>0</v>
      </c>
      <c r="AQ3846" s="122"/>
      <c r="AR3846" s="119"/>
    </row>
    <row r="3847" ht="22.5" customHeight="1">
      <c r="A3847" s="89">
        <v>46233.0</v>
      </c>
      <c r="B3847" s="90">
        <v>0.44930555555555557</v>
      </c>
      <c r="C3847" s="91" t="s">
        <v>134</v>
      </c>
      <c r="D3847" s="129" t="str">
        <f t="array" ref="D3847">XLOOKUP(C3847,'DS ST'!A:A,'DS ST'!B:B)</f>
        <v>A108</v>
      </c>
      <c r="E3847" s="94" t="str">
        <f t="array" ref="E3847">XLOOKUP($F3847,'GIÁ'!$A:$A,'GIÁ'!$E:$E)</f>
        <v>ĐÔNG</v>
      </c>
      <c r="F3847" s="94">
        <v>8.934717401343E12</v>
      </c>
      <c r="G3847" s="95" t="s">
        <v>1752</v>
      </c>
      <c r="H3847" s="95" t="s">
        <v>224</v>
      </c>
      <c r="I3847" s="96">
        <v>2.0</v>
      </c>
      <c r="J3847" s="96">
        <v>0.0</v>
      </c>
      <c r="K3847" s="98">
        <f t="shared" si="4"/>
        <v>2</v>
      </c>
      <c r="L3847" s="99" t="s">
        <v>7149</v>
      </c>
      <c r="M3847" s="100" t="s">
        <v>7150</v>
      </c>
      <c r="N3847" s="101" t="str">
        <f t="shared" si="139"/>
        <v>PT1590293-T0018934717401343</v>
      </c>
      <c r="O3847" s="128"/>
      <c r="P3847" s="100"/>
      <c r="Q3847" s="103">
        <f t="shared" si="166"/>
        <v>2</v>
      </c>
      <c r="R3847" s="161"/>
      <c r="S3847" s="105"/>
      <c r="T3847" s="106"/>
      <c r="U3847" s="107" t="s">
        <v>6576</v>
      </c>
      <c r="V3847" s="108" t="s">
        <v>756</v>
      </c>
      <c r="W3847" s="109" t="s">
        <v>1908</v>
      </c>
      <c r="X3847" s="110" t="str">
        <f t="shared" si="176"/>
        <v/>
      </c>
      <c r="Y3847" s="110" t="str">
        <f t="shared" si="183"/>
        <v/>
      </c>
      <c r="Z3847" s="109" t="s">
        <v>797</v>
      </c>
      <c r="AA3847" s="109" t="s">
        <v>802</v>
      </c>
      <c r="AB3847" s="106"/>
      <c r="AC3847" s="158"/>
      <c r="AD3847" s="160"/>
      <c r="AE3847" s="127"/>
      <c r="AF3847" s="113"/>
      <c r="AG3847" s="165" t="str">
        <f t="array" ref="AG3847">XLOOKUP(F3847,'CLV2'!A:A,'CLV2'!E:E)</f>
        <v>2.FROZEN FOODS</v>
      </c>
      <c r="AH3847" s="115" t="str">
        <f t="array" ref="AH3847">XLOOKUP(F3847,'CLV2'!A:A,'CLV2'!F:F)</f>
        <v>3.DUMPLINGS</v>
      </c>
      <c r="AI3847" s="115" t="str">
        <f t="shared" si="8"/>
        <v>Pack</v>
      </c>
      <c r="AJ3847" s="116">
        <f t="shared" si="9"/>
        <v>1</v>
      </c>
      <c r="AK3847" s="117" t="str">
        <f t="array" ref="AK3847">XLOOKUP(F3847,'GIÁ'!A:A,'GIÁ'!D:D)</f>
        <v>20835.93</v>
      </c>
      <c r="AL3847" s="118">
        <f t="shared" si="10"/>
        <v>41671.86</v>
      </c>
      <c r="AM3847" s="118">
        <f t="shared" si="11"/>
        <v>0</v>
      </c>
      <c r="AN3847" s="119">
        <f t="shared" si="12"/>
        <v>0</v>
      </c>
      <c r="AO3847" s="118">
        <f t="shared" si="13"/>
        <v>41671.86</v>
      </c>
      <c r="AP3847" s="121">
        <f t="shared" si="14"/>
        <v>0</v>
      </c>
      <c r="AQ3847" s="122"/>
      <c r="AR3847" s="119"/>
    </row>
    <row r="3848" ht="22.5" customHeight="1">
      <c r="A3848" s="89">
        <v>46233.0</v>
      </c>
      <c r="B3848" s="90">
        <v>0.44930555555555557</v>
      </c>
      <c r="C3848" s="91" t="s">
        <v>134</v>
      </c>
      <c r="D3848" s="129" t="str">
        <f t="array" ref="D3848">XLOOKUP(C3848,'DS ST'!A:A,'DS ST'!B:B)</f>
        <v>A108</v>
      </c>
      <c r="E3848" s="94" t="str">
        <f t="array" ref="E3848">XLOOKUP($F3848,'GIÁ'!$A:$A,'GIÁ'!$E:$E)</f>
        <v>ĐÔNG</v>
      </c>
      <c r="F3848" s="94">
        <v>8.936077110187E12</v>
      </c>
      <c r="G3848" s="95" t="s">
        <v>2335</v>
      </c>
      <c r="H3848" s="95" t="s">
        <v>224</v>
      </c>
      <c r="I3848" s="96">
        <v>6.0</v>
      </c>
      <c r="J3848" s="96">
        <v>0.0</v>
      </c>
      <c r="K3848" s="98">
        <f t="shared" si="4"/>
        <v>6</v>
      </c>
      <c r="L3848" s="99" t="s">
        <v>7149</v>
      </c>
      <c r="M3848" s="100" t="s">
        <v>7150</v>
      </c>
      <c r="N3848" s="101" t="str">
        <f t="shared" si="139"/>
        <v>PT1590293-T0018936077110187</v>
      </c>
      <c r="O3848" s="128"/>
      <c r="P3848" s="100"/>
      <c r="Q3848" s="103">
        <f t="shared" si="166"/>
        <v>6</v>
      </c>
      <c r="R3848" s="161"/>
      <c r="S3848" s="105"/>
      <c r="T3848" s="106"/>
      <c r="U3848" s="107" t="s">
        <v>6565</v>
      </c>
      <c r="V3848" s="108" t="s">
        <v>756</v>
      </c>
      <c r="W3848" s="109" t="s">
        <v>1908</v>
      </c>
      <c r="X3848" s="110" t="str">
        <f t="shared" si="176"/>
        <v/>
      </c>
      <c r="Y3848" s="110" t="str">
        <f t="shared" si="183"/>
        <v/>
      </c>
      <c r="Z3848" s="109" t="s">
        <v>797</v>
      </c>
      <c r="AA3848" s="109" t="s">
        <v>802</v>
      </c>
      <c r="AB3848" s="106"/>
      <c r="AC3848" s="158"/>
      <c r="AD3848" s="160"/>
      <c r="AE3848" s="127"/>
      <c r="AF3848" s="113"/>
      <c r="AG3848" s="165" t="str">
        <f t="array" ref="AG3848">XLOOKUP(F3848,'CLV2'!A:A,'CLV2'!E:E)</f>
        <v>2.FROZEN FOODS</v>
      </c>
      <c r="AH3848" s="115" t="str">
        <f t="array" ref="AH3848">XLOOKUP(F3848,'CLV2'!A:A,'CLV2'!F:F)</f>
        <v>3.DUMPLINGS</v>
      </c>
      <c r="AI3848" s="115" t="str">
        <f t="shared" si="8"/>
        <v>Pack</v>
      </c>
      <c r="AJ3848" s="116">
        <f t="shared" si="9"/>
        <v>1</v>
      </c>
      <c r="AK3848" s="117" t="str">
        <f t="array" ref="AK3848">XLOOKUP(F3848,'GIÁ'!A:A,'GIÁ'!D:D)</f>
        <v>28137.41</v>
      </c>
      <c r="AL3848" s="118">
        <f t="shared" si="10"/>
        <v>168824.46</v>
      </c>
      <c r="AM3848" s="118">
        <f t="shared" si="11"/>
        <v>0</v>
      </c>
      <c r="AN3848" s="119">
        <f t="shared" si="12"/>
        <v>0</v>
      </c>
      <c r="AO3848" s="118">
        <f t="shared" si="13"/>
        <v>168824.46</v>
      </c>
      <c r="AP3848" s="121">
        <f t="shared" si="14"/>
        <v>0</v>
      </c>
      <c r="AQ3848" s="122"/>
      <c r="AR3848" s="119"/>
    </row>
    <row r="3849" ht="22.5" customHeight="1">
      <c r="A3849" s="89">
        <v>46233.0</v>
      </c>
      <c r="B3849" s="90">
        <v>0.44930555555555557</v>
      </c>
      <c r="C3849" s="91" t="s">
        <v>134</v>
      </c>
      <c r="D3849" s="129" t="str">
        <f t="array" ref="D3849">XLOOKUP(C3849,'DS ST'!A:A,'DS ST'!B:B)</f>
        <v>A108</v>
      </c>
      <c r="E3849" s="94" t="str">
        <f t="array" ref="E3849">XLOOKUP($F3849,'GIÁ'!$A:$A,'GIÁ'!$E:$E)</f>
        <v>ĐÔNG</v>
      </c>
      <c r="F3849" s="94">
        <v>8.936013238791E12</v>
      </c>
      <c r="G3849" s="95" t="s">
        <v>2178</v>
      </c>
      <c r="H3849" s="95" t="s">
        <v>57</v>
      </c>
      <c r="I3849" s="96">
        <v>6.0</v>
      </c>
      <c r="J3849" s="96">
        <v>0.0</v>
      </c>
      <c r="K3849" s="98">
        <f t="shared" si="4"/>
        <v>6</v>
      </c>
      <c r="L3849" s="99" t="s">
        <v>7149</v>
      </c>
      <c r="M3849" s="100" t="s">
        <v>7150</v>
      </c>
      <c r="N3849" s="101" t="str">
        <f t="shared" si="139"/>
        <v>PT1590293-T0018936013238791</v>
      </c>
      <c r="O3849" s="128"/>
      <c r="P3849" s="100"/>
      <c r="Q3849" s="103">
        <f t="shared" si="166"/>
        <v>6</v>
      </c>
      <c r="R3849" s="161"/>
      <c r="S3849" s="105"/>
      <c r="T3849" s="106"/>
      <c r="U3849" s="107" t="s">
        <v>6525</v>
      </c>
      <c r="V3849" s="108" t="s">
        <v>756</v>
      </c>
      <c r="W3849" s="109" t="s">
        <v>1908</v>
      </c>
      <c r="X3849" s="110" t="str">
        <f t="shared" si="176"/>
        <v/>
      </c>
      <c r="Y3849" s="110" t="str">
        <f t="shared" si="183"/>
        <v/>
      </c>
      <c r="Z3849" s="109" t="s">
        <v>797</v>
      </c>
      <c r="AA3849" s="109" t="s">
        <v>802</v>
      </c>
      <c r="AB3849" s="106"/>
      <c r="AC3849" s="158"/>
      <c r="AD3849" s="160"/>
      <c r="AE3849" s="127"/>
      <c r="AF3849" s="113"/>
      <c r="AG3849" s="165" t="str">
        <f t="array" ref="AG3849">XLOOKUP(F3849,'CLV2'!A:A,'CLV2'!E:E)</f>
        <v>2.FROZEN FOODS</v>
      </c>
      <c r="AH3849" s="115" t="str">
        <f t="array" ref="AH3849">XLOOKUP(F3849,'CLV2'!A:A,'CLV2'!F:F)</f>
        <v>3.PIZZA - READY MEALS</v>
      </c>
      <c r="AI3849" s="115" t="str">
        <f t="shared" si="8"/>
        <v>Pack</v>
      </c>
      <c r="AJ3849" s="116">
        <f t="shared" si="9"/>
        <v>1</v>
      </c>
      <c r="AK3849" s="117" t="str">
        <f t="array" ref="AK3849">XLOOKUP(F3849,'GIÁ'!A:A,'GIÁ'!D:D)</f>
        <v>22578.43</v>
      </c>
      <c r="AL3849" s="118">
        <f t="shared" si="10"/>
        <v>135470.58</v>
      </c>
      <c r="AM3849" s="118">
        <f t="shared" si="11"/>
        <v>0</v>
      </c>
      <c r="AN3849" s="119">
        <f t="shared" si="12"/>
        <v>0</v>
      </c>
      <c r="AO3849" s="118">
        <f t="shared" si="13"/>
        <v>135470.58</v>
      </c>
      <c r="AP3849" s="121">
        <f t="shared" si="14"/>
        <v>0</v>
      </c>
      <c r="AQ3849" s="122"/>
      <c r="AR3849" s="119"/>
    </row>
    <row r="3850" ht="22.5" customHeight="1">
      <c r="A3850" s="89">
        <v>46233.0</v>
      </c>
      <c r="B3850" s="90">
        <v>0.44930555555555557</v>
      </c>
      <c r="C3850" s="91" t="s">
        <v>134</v>
      </c>
      <c r="D3850" s="129" t="str">
        <f t="array" ref="D3850">XLOOKUP(C3850,'DS ST'!A:A,'DS ST'!B:B)</f>
        <v>A108</v>
      </c>
      <c r="E3850" s="94" t="str">
        <f t="array" ref="E3850">XLOOKUP($F3850,'GIÁ'!$A:$A,'GIÁ'!$E:$E)</f>
        <v>ĐÔNG</v>
      </c>
      <c r="F3850" s="94">
        <v>8.938532826121E12</v>
      </c>
      <c r="G3850" s="95" t="s">
        <v>3050</v>
      </c>
      <c r="H3850" s="95" t="s">
        <v>224</v>
      </c>
      <c r="I3850" s="96">
        <v>4.0</v>
      </c>
      <c r="J3850" s="96">
        <v>0.0</v>
      </c>
      <c r="K3850" s="98">
        <f t="shared" si="4"/>
        <v>4</v>
      </c>
      <c r="L3850" s="99" t="s">
        <v>7149</v>
      </c>
      <c r="M3850" s="100" t="s">
        <v>7150</v>
      </c>
      <c r="N3850" s="101" t="str">
        <f t="shared" si="139"/>
        <v>PT1590293-T0018938532826121</v>
      </c>
      <c r="O3850" s="128"/>
      <c r="P3850" s="100"/>
      <c r="Q3850" s="103">
        <f t="shared" si="166"/>
        <v>4</v>
      </c>
      <c r="R3850" s="161"/>
      <c r="S3850" s="105"/>
      <c r="T3850" s="106"/>
      <c r="U3850" s="107" t="s">
        <v>6541</v>
      </c>
      <c r="V3850" s="108" t="s">
        <v>756</v>
      </c>
      <c r="W3850" s="109" t="s">
        <v>1908</v>
      </c>
      <c r="X3850" s="110" t="str">
        <f t="shared" si="176"/>
        <v/>
      </c>
      <c r="Y3850" s="110" t="str">
        <f t="shared" si="183"/>
        <v/>
      </c>
      <c r="Z3850" s="109" t="s">
        <v>797</v>
      </c>
      <c r="AA3850" s="109" t="s">
        <v>802</v>
      </c>
      <c r="AB3850" s="106"/>
      <c r="AC3850" s="158"/>
      <c r="AD3850" s="160"/>
      <c r="AE3850" s="127"/>
      <c r="AF3850" s="113"/>
      <c r="AG3850" s="165" t="str">
        <f t="array" ref="AG3850">XLOOKUP(F3850,'CLV2'!A:A,'CLV2'!E:E)</f>
        <v>2.FROZEN FOODS</v>
      </c>
      <c r="AH3850" s="115" t="str">
        <f t="array" ref="AH3850">XLOOKUP(F3850,'CLV2'!A:A,'CLV2'!F:F)</f>
        <v>3.PASTRY AND DESSERTS</v>
      </c>
      <c r="AI3850" s="115" t="str">
        <f t="shared" si="8"/>
        <v>Pack</v>
      </c>
      <c r="AJ3850" s="116">
        <f t="shared" si="9"/>
        <v>1</v>
      </c>
      <c r="AK3850" s="117" t="str">
        <f t="array" ref="AK3850">XLOOKUP(F3850,'GIÁ'!A:A,'GIÁ'!D:D)</f>
        <v>21599.37</v>
      </c>
      <c r="AL3850" s="118">
        <f t="shared" si="10"/>
        <v>86397.48</v>
      </c>
      <c r="AM3850" s="118">
        <f t="shared" si="11"/>
        <v>0</v>
      </c>
      <c r="AN3850" s="119">
        <f t="shared" si="12"/>
        <v>0</v>
      </c>
      <c r="AO3850" s="118">
        <f t="shared" si="13"/>
        <v>86397.48</v>
      </c>
      <c r="AP3850" s="121">
        <f t="shared" si="14"/>
        <v>0</v>
      </c>
      <c r="AQ3850" s="122"/>
      <c r="AR3850" s="119"/>
    </row>
    <row r="3851" ht="22.5" customHeight="1">
      <c r="A3851" s="89">
        <v>46233.0</v>
      </c>
      <c r="B3851" s="90">
        <v>0.44930555555555557</v>
      </c>
      <c r="C3851" s="91" t="s">
        <v>134</v>
      </c>
      <c r="D3851" s="129" t="str">
        <f t="array" ref="D3851">XLOOKUP(C3851,'DS ST'!A:A,'DS ST'!B:B)</f>
        <v>A108</v>
      </c>
      <c r="E3851" s="94" t="str">
        <f t="array" ref="E3851">XLOOKUP($F3851,'GIÁ'!$A:$A,'GIÁ'!$E:$E)</f>
        <v>ĐÔNG</v>
      </c>
      <c r="F3851" s="94">
        <v>8.934717262012E12</v>
      </c>
      <c r="G3851" s="95" t="s">
        <v>1715</v>
      </c>
      <c r="H3851" s="95" t="s">
        <v>224</v>
      </c>
      <c r="I3851" s="96">
        <v>2.0</v>
      </c>
      <c r="J3851" s="96">
        <v>0.0</v>
      </c>
      <c r="K3851" s="98">
        <f t="shared" si="4"/>
        <v>2</v>
      </c>
      <c r="L3851" s="99" t="s">
        <v>7149</v>
      </c>
      <c r="M3851" s="100" t="s">
        <v>7150</v>
      </c>
      <c r="N3851" s="101" t="str">
        <f t="shared" si="139"/>
        <v>PT1590293-T0018934717262012</v>
      </c>
      <c r="O3851" s="128"/>
      <c r="P3851" s="100"/>
      <c r="Q3851" s="103">
        <f t="shared" si="166"/>
        <v>2</v>
      </c>
      <c r="R3851" s="161"/>
      <c r="S3851" s="105"/>
      <c r="T3851" s="106"/>
      <c r="U3851" s="107" t="s">
        <v>6528</v>
      </c>
      <c r="V3851" s="108" t="s">
        <v>756</v>
      </c>
      <c r="W3851" s="109" t="s">
        <v>1908</v>
      </c>
      <c r="X3851" s="110" t="str">
        <f t="shared" si="176"/>
        <v/>
      </c>
      <c r="Y3851" s="110" t="str">
        <f t="shared" si="183"/>
        <v/>
      </c>
      <c r="Z3851" s="109" t="s">
        <v>797</v>
      </c>
      <c r="AA3851" s="109" t="s">
        <v>802</v>
      </c>
      <c r="AB3851" s="106"/>
      <c r="AC3851" s="158"/>
      <c r="AD3851" s="160"/>
      <c r="AE3851" s="127"/>
      <c r="AF3851" s="113"/>
      <c r="AG3851" s="165" t="str">
        <f t="array" ref="AG3851">XLOOKUP(F3851,'CLV2'!A:A,'CLV2'!E:E)</f>
        <v>2.FROZEN FOODS</v>
      </c>
      <c r="AH3851" s="115" t="str">
        <f t="array" ref="AH3851">XLOOKUP(F3851,'CLV2'!A:A,'CLV2'!F:F)</f>
        <v>3.HOTPOT AND FRIED</v>
      </c>
      <c r="AI3851" s="115" t="str">
        <f t="shared" si="8"/>
        <v>Pack</v>
      </c>
      <c r="AJ3851" s="116">
        <f t="shared" si="9"/>
        <v>1</v>
      </c>
      <c r="AK3851" s="117" t="str">
        <f t="array" ref="AK3851">XLOOKUP(F3851,'GIÁ'!A:A,'GIÁ'!D:D)</f>
        <v>32686.96</v>
      </c>
      <c r="AL3851" s="118">
        <f t="shared" si="10"/>
        <v>65373.92</v>
      </c>
      <c r="AM3851" s="118">
        <f t="shared" si="11"/>
        <v>0</v>
      </c>
      <c r="AN3851" s="119">
        <f t="shared" si="12"/>
        <v>0</v>
      </c>
      <c r="AO3851" s="118">
        <f t="shared" si="13"/>
        <v>65373.92</v>
      </c>
      <c r="AP3851" s="121">
        <f t="shared" si="14"/>
        <v>0</v>
      </c>
      <c r="AQ3851" s="122"/>
      <c r="AR3851" s="119"/>
    </row>
    <row r="3852" ht="22.5" customHeight="1">
      <c r="A3852" s="89">
        <v>46233.0</v>
      </c>
      <c r="B3852" s="90">
        <v>0.44930555555555557</v>
      </c>
      <c r="C3852" s="91" t="s">
        <v>134</v>
      </c>
      <c r="D3852" s="129" t="str">
        <f t="array" ref="D3852">XLOOKUP(C3852,'DS ST'!A:A,'DS ST'!B:B)</f>
        <v>A108</v>
      </c>
      <c r="E3852" s="94" t="str">
        <f t="array" ref="E3852">XLOOKUP($F3852,'GIÁ'!$A:$A,'GIÁ'!$E:$E)</f>
        <v>ĐÔNG</v>
      </c>
      <c r="F3852" s="94">
        <v>8.801114175033E12</v>
      </c>
      <c r="G3852" s="95" t="s">
        <v>1424</v>
      </c>
      <c r="H3852" s="95" t="s">
        <v>224</v>
      </c>
      <c r="I3852" s="96">
        <v>4.0</v>
      </c>
      <c r="J3852" s="96">
        <v>0.0</v>
      </c>
      <c r="K3852" s="98">
        <f t="shared" si="4"/>
        <v>4</v>
      </c>
      <c r="L3852" s="99" t="s">
        <v>7149</v>
      </c>
      <c r="M3852" s="100" t="s">
        <v>7150</v>
      </c>
      <c r="N3852" s="101" t="str">
        <f t="shared" si="139"/>
        <v>PT1590293-T0018801114175033</v>
      </c>
      <c r="O3852" s="128"/>
      <c r="P3852" s="100"/>
      <c r="Q3852" s="103">
        <f t="shared" si="166"/>
        <v>4</v>
      </c>
      <c r="R3852" s="161"/>
      <c r="S3852" s="105"/>
      <c r="T3852" s="106"/>
      <c r="U3852" s="107" t="s">
        <v>6570</v>
      </c>
      <c r="V3852" s="108" t="s">
        <v>756</v>
      </c>
      <c r="W3852" s="109" t="s">
        <v>1908</v>
      </c>
      <c r="X3852" s="110" t="str">
        <f t="shared" si="176"/>
        <v/>
      </c>
      <c r="Y3852" s="110" t="str">
        <f t="shared" si="183"/>
        <v/>
      </c>
      <c r="Z3852" s="109" t="s">
        <v>797</v>
      </c>
      <c r="AA3852" s="109" t="s">
        <v>802</v>
      </c>
      <c r="AB3852" s="106"/>
      <c r="AC3852" s="158"/>
      <c r="AD3852" s="160"/>
      <c r="AE3852" s="127"/>
      <c r="AF3852" s="113"/>
      <c r="AG3852" s="165" t="str">
        <f t="array" ref="AG3852">XLOOKUP(F3852,'CLV2'!A:A,'CLV2'!E:E)</f>
        <v>2.FROZEN FOODS</v>
      </c>
      <c r="AH3852" s="115" t="str">
        <f t="array" ref="AH3852">XLOOKUP(F3852,'CLV2'!A:A,'CLV2'!F:F)</f>
        <v>3.HOTPOT AND FRIED</v>
      </c>
      <c r="AI3852" s="115" t="str">
        <f t="shared" si="8"/>
        <v>Pack</v>
      </c>
      <c r="AJ3852" s="116">
        <f t="shared" si="9"/>
        <v>1</v>
      </c>
      <c r="AK3852" s="117" t="str">
        <f t="array" ref="AK3852">XLOOKUP(F3852,'GIÁ'!A:A,'GIÁ'!D:D)</f>
        <v>80540.82</v>
      </c>
      <c r="AL3852" s="118">
        <f t="shared" si="10"/>
        <v>322163.28</v>
      </c>
      <c r="AM3852" s="118">
        <f t="shared" si="11"/>
        <v>0</v>
      </c>
      <c r="AN3852" s="119">
        <f t="shared" si="12"/>
        <v>0</v>
      </c>
      <c r="AO3852" s="118">
        <f t="shared" si="13"/>
        <v>322163.28</v>
      </c>
      <c r="AP3852" s="121">
        <f t="shared" si="14"/>
        <v>0</v>
      </c>
      <c r="AQ3852" s="122"/>
      <c r="AR3852" s="119"/>
    </row>
    <row r="3853" ht="22.5" customHeight="1">
      <c r="A3853" s="89">
        <v>46233.0</v>
      </c>
      <c r="B3853" s="90">
        <v>0.44930555555555557</v>
      </c>
      <c r="C3853" s="91" t="s">
        <v>134</v>
      </c>
      <c r="D3853" s="129" t="str">
        <f t="array" ref="D3853">XLOOKUP(C3853,'DS ST'!A:A,'DS ST'!B:B)</f>
        <v>A108</v>
      </c>
      <c r="E3853" s="94" t="str">
        <f t="array" ref="E3853">XLOOKUP($F3853,'GIÁ'!$A:$A,'GIÁ'!$E:$E)</f>
        <v>ĐÔNG</v>
      </c>
      <c r="F3853" s="94">
        <v>8.935319711311E12</v>
      </c>
      <c r="G3853" s="95" t="s">
        <v>2061</v>
      </c>
      <c r="H3853" s="95" t="s">
        <v>224</v>
      </c>
      <c r="I3853" s="96">
        <v>2.0</v>
      </c>
      <c r="J3853" s="96">
        <v>0.0</v>
      </c>
      <c r="K3853" s="98">
        <f t="shared" si="4"/>
        <v>2</v>
      </c>
      <c r="L3853" s="99" t="s">
        <v>7149</v>
      </c>
      <c r="M3853" s="100" t="s">
        <v>7150</v>
      </c>
      <c r="N3853" s="101" t="str">
        <f t="shared" si="139"/>
        <v>PT1590293-T0018935319711311</v>
      </c>
      <c r="O3853" s="128"/>
      <c r="P3853" s="100"/>
      <c r="Q3853" s="103">
        <f t="shared" si="166"/>
        <v>2</v>
      </c>
      <c r="R3853" s="161"/>
      <c r="S3853" s="105"/>
      <c r="T3853" s="106"/>
      <c r="U3853" s="107" t="s">
        <v>6529</v>
      </c>
      <c r="V3853" s="108" t="s">
        <v>756</v>
      </c>
      <c r="W3853" s="109" t="s">
        <v>1908</v>
      </c>
      <c r="X3853" s="110" t="str">
        <f t="shared" si="176"/>
        <v/>
      </c>
      <c r="Y3853" s="110" t="str">
        <f t="shared" si="183"/>
        <v/>
      </c>
      <c r="Z3853" s="109" t="s">
        <v>797</v>
      </c>
      <c r="AA3853" s="109" t="s">
        <v>802</v>
      </c>
      <c r="AB3853" s="106"/>
      <c r="AC3853" s="158"/>
      <c r="AD3853" s="160"/>
      <c r="AE3853" s="127"/>
      <c r="AF3853" s="113"/>
      <c r="AG3853" s="165" t="str">
        <f t="array" ref="AG3853">XLOOKUP(F3853,'CLV2'!A:A,'CLV2'!E:E)</f>
        <v>2.FROZEN FOODS</v>
      </c>
      <c r="AH3853" s="115" t="str">
        <f t="array" ref="AH3853">XLOOKUP(F3853,'CLV2'!A:A,'CLV2'!F:F)</f>
        <v>3.HOTPOT AND FRIED</v>
      </c>
      <c r="AI3853" s="115" t="str">
        <f t="shared" si="8"/>
        <v>Pack</v>
      </c>
      <c r="AJ3853" s="116">
        <f t="shared" si="9"/>
        <v>1</v>
      </c>
      <c r="AK3853" s="117" t="str">
        <f t="array" ref="AK3853">XLOOKUP(F3853,'GIÁ'!A:A,'GIÁ'!D:D)</f>
        <v>30542.46</v>
      </c>
      <c r="AL3853" s="118">
        <f t="shared" si="10"/>
        <v>61084.92</v>
      </c>
      <c r="AM3853" s="118">
        <f t="shared" si="11"/>
        <v>0</v>
      </c>
      <c r="AN3853" s="119">
        <f t="shared" si="12"/>
        <v>0</v>
      </c>
      <c r="AO3853" s="118">
        <f t="shared" si="13"/>
        <v>61084.92</v>
      </c>
      <c r="AP3853" s="121">
        <f t="shared" si="14"/>
        <v>0</v>
      </c>
      <c r="AQ3853" s="122"/>
      <c r="AR3853" s="119"/>
    </row>
    <row r="3854" ht="22.5" customHeight="1">
      <c r="A3854" s="89">
        <v>46233.0</v>
      </c>
      <c r="B3854" s="90">
        <v>0.44930555555555557</v>
      </c>
      <c r="C3854" s="91" t="s">
        <v>134</v>
      </c>
      <c r="D3854" s="129" t="str">
        <f t="array" ref="D3854">XLOOKUP(C3854,'DS ST'!A:A,'DS ST'!B:B)</f>
        <v>A108</v>
      </c>
      <c r="E3854" s="94" t="str">
        <f t="array" ref="E3854">XLOOKUP($F3854,'GIÁ'!$A:$A,'GIÁ'!$E:$E)</f>
        <v>ĐÔNG</v>
      </c>
      <c r="F3854" s="94">
        <v>8.93607627967E12</v>
      </c>
      <c r="G3854" s="95" t="s">
        <v>2317</v>
      </c>
      <c r="H3854" s="95" t="s">
        <v>224</v>
      </c>
      <c r="I3854" s="96">
        <v>4.0</v>
      </c>
      <c r="J3854" s="96">
        <v>0.0</v>
      </c>
      <c r="K3854" s="98">
        <f t="shared" si="4"/>
        <v>4</v>
      </c>
      <c r="L3854" s="99" t="s">
        <v>7149</v>
      </c>
      <c r="M3854" s="100" t="s">
        <v>7150</v>
      </c>
      <c r="N3854" s="101" t="str">
        <f t="shared" si="139"/>
        <v>PT1590293-T0018936076279670</v>
      </c>
      <c r="O3854" s="128"/>
      <c r="P3854" s="100"/>
      <c r="Q3854" s="103">
        <f t="shared" si="166"/>
        <v>4</v>
      </c>
      <c r="R3854" s="161"/>
      <c r="S3854" s="105"/>
      <c r="T3854" s="106"/>
      <c r="U3854" s="107" t="s">
        <v>6530</v>
      </c>
      <c r="V3854" s="108" t="s">
        <v>756</v>
      </c>
      <c r="W3854" s="109" t="s">
        <v>1908</v>
      </c>
      <c r="X3854" s="110" t="str">
        <f t="shared" si="176"/>
        <v/>
      </c>
      <c r="Y3854" s="110" t="str">
        <f t="shared" si="183"/>
        <v/>
      </c>
      <c r="Z3854" s="109" t="s">
        <v>797</v>
      </c>
      <c r="AA3854" s="109" t="s">
        <v>802</v>
      </c>
      <c r="AB3854" s="106"/>
      <c r="AC3854" s="158"/>
      <c r="AD3854" s="160"/>
      <c r="AE3854" s="127"/>
      <c r="AF3854" s="113"/>
      <c r="AG3854" s="165" t="str">
        <f t="array" ref="AG3854">XLOOKUP(F3854,'CLV2'!A:A,'CLV2'!E:E)</f>
        <v>2.FROZEN FOODS</v>
      </c>
      <c r="AH3854" s="115" t="str">
        <f t="array" ref="AH3854">XLOOKUP(F3854,'CLV2'!A:A,'CLV2'!F:F)</f>
        <v>3.PASTRY AND DESSERTS</v>
      </c>
      <c r="AI3854" s="115" t="str">
        <f t="shared" si="8"/>
        <v>Pack</v>
      </c>
      <c r="AJ3854" s="116">
        <f t="shared" si="9"/>
        <v>1</v>
      </c>
      <c r="AK3854" s="117" t="str">
        <f t="array" ref="AK3854">XLOOKUP(F3854,'GIÁ'!A:A,'GIÁ'!D:D)</f>
        <v>26872.96</v>
      </c>
      <c r="AL3854" s="118">
        <f t="shared" si="10"/>
        <v>107491.84</v>
      </c>
      <c r="AM3854" s="118">
        <f t="shared" si="11"/>
        <v>0</v>
      </c>
      <c r="AN3854" s="119">
        <f t="shared" si="12"/>
        <v>0</v>
      </c>
      <c r="AO3854" s="118">
        <f t="shared" si="13"/>
        <v>107491.84</v>
      </c>
      <c r="AP3854" s="121">
        <f t="shared" si="14"/>
        <v>0</v>
      </c>
      <c r="AQ3854" s="122"/>
      <c r="AR3854" s="119"/>
    </row>
    <row r="3855" ht="22.5" customHeight="1">
      <c r="A3855" s="89">
        <v>46233.0</v>
      </c>
      <c r="B3855" s="90">
        <v>0.44930555555555557</v>
      </c>
      <c r="C3855" s="91" t="s">
        <v>134</v>
      </c>
      <c r="D3855" s="129" t="str">
        <f t="array" ref="D3855">XLOOKUP(C3855,'DS ST'!A:A,'DS ST'!B:B)</f>
        <v>A108</v>
      </c>
      <c r="E3855" s="94" t="str">
        <f t="array" ref="E3855">XLOOKUP($F3855,'GIÁ'!$A:$A,'GIÁ'!$E:$E)</f>
        <v>ĐÔNG</v>
      </c>
      <c r="F3855" s="94">
        <v>8.938559140026E12</v>
      </c>
      <c r="G3855" s="95" t="s">
        <v>3177</v>
      </c>
      <c r="H3855" s="95" t="s">
        <v>57</v>
      </c>
      <c r="I3855" s="96">
        <v>4.0</v>
      </c>
      <c r="J3855" s="96">
        <v>0.0</v>
      </c>
      <c r="K3855" s="98">
        <f t="shared" si="4"/>
        <v>4</v>
      </c>
      <c r="L3855" s="99" t="s">
        <v>7149</v>
      </c>
      <c r="M3855" s="100" t="s">
        <v>7150</v>
      </c>
      <c r="N3855" s="101" t="str">
        <f t="shared" si="139"/>
        <v>PT1590293-T0018938559140026</v>
      </c>
      <c r="O3855" s="128"/>
      <c r="P3855" s="100"/>
      <c r="Q3855" s="103">
        <f t="shared" si="166"/>
        <v>4</v>
      </c>
      <c r="R3855" s="161"/>
      <c r="S3855" s="105"/>
      <c r="T3855" s="106"/>
      <c r="U3855" s="107" t="s">
        <v>6544</v>
      </c>
      <c r="V3855" s="108" t="s">
        <v>756</v>
      </c>
      <c r="W3855" s="109" t="s">
        <v>1908</v>
      </c>
      <c r="X3855" s="110" t="str">
        <f t="shared" si="176"/>
        <v/>
      </c>
      <c r="Y3855" s="110" t="str">
        <f t="shared" si="183"/>
        <v/>
      </c>
      <c r="Z3855" s="109" t="s">
        <v>797</v>
      </c>
      <c r="AA3855" s="109" t="s">
        <v>802</v>
      </c>
      <c r="AB3855" s="106"/>
      <c r="AC3855" s="158"/>
      <c r="AD3855" s="160"/>
      <c r="AE3855" s="127"/>
      <c r="AF3855" s="113"/>
      <c r="AG3855" s="165" t="str">
        <f t="array" ref="AG3855">XLOOKUP(F3855,'CLV2'!A:A,'CLV2'!E:E)</f>
        <v>2.MEAT</v>
      </c>
      <c r="AH3855" s="115" t="str">
        <f t="array" ref="AH3855">XLOOKUP(F3855,'CLV2'!A:A,'CLV2'!F:F)</f>
        <v>3.FROZEN MEAT</v>
      </c>
      <c r="AI3855" s="115" t="str">
        <f t="shared" si="8"/>
        <v>Pack</v>
      </c>
      <c r="AJ3855" s="116">
        <f t="shared" si="9"/>
        <v>1</v>
      </c>
      <c r="AK3855" s="117" t="str">
        <f t="array" ref="AK3855">XLOOKUP(F3855,'GIÁ'!A:A,'GIÁ'!D:D)</f>
        <v>122581.24</v>
      </c>
      <c r="AL3855" s="118">
        <f t="shared" si="10"/>
        <v>490324.96</v>
      </c>
      <c r="AM3855" s="118">
        <f t="shared" si="11"/>
        <v>0</v>
      </c>
      <c r="AN3855" s="119">
        <f t="shared" si="12"/>
        <v>0</v>
      </c>
      <c r="AO3855" s="118">
        <f t="shared" si="13"/>
        <v>490324.96</v>
      </c>
      <c r="AP3855" s="121">
        <f t="shared" si="14"/>
        <v>0</v>
      </c>
      <c r="AQ3855" s="122"/>
      <c r="AR3855" s="119"/>
    </row>
    <row r="3856" ht="22.5" customHeight="1">
      <c r="A3856" s="89">
        <v>46233.0</v>
      </c>
      <c r="B3856" s="90">
        <v>0.4722222222222222</v>
      </c>
      <c r="C3856" s="91" t="s">
        <v>438</v>
      </c>
      <c r="D3856" s="129" t="str">
        <f t="array" ref="D3856">XLOOKUP(C3856,'DS ST'!A:A,'DS ST'!B:B)</f>
        <v>A130</v>
      </c>
      <c r="E3856" s="94" t="str">
        <f t="array" ref="E3856">XLOOKUP($F3856,'GIÁ'!$A:$A,'GIÁ'!$E:$E)</f>
        <v>ĐÔNG</v>
      </c>
      <c r="F3856" s="94">
        <v>8.934717275081E12</v>
      </c>
      <c r="G3856" s="95" t="s">
        <v>1735</v>
      </c>
      <c r="H3856" s="95" t="s">
        <v>224</v>
      </c>
      <c r="I3856" s="96">
        <v>2.0</v>
      </c>
      <c r="J3856" s="96">
        <v>0.0</v>
      </c>
      <c r="K3856" s="98">
        <f t="shared" si="4"/>
        <v>2</v>
      </c>
      <c r="L3856" s="99" t="s">
        <v>7151</v>
      </c>
      <c r="M3856" s="100" t="s">
        <v>7152</v>
      </c>
      <c r="N3856" s="101" t="str">
        <f t="shared" si="139"/>
        <v>PT1590291-T0018934717275081</v>
      </c>
      <c r="O3856" s="128"/>
      <c r="P3856" s="100"/>
      <c r="Q3856" s="103">
        <f t="shared" si="166"/>
        <v>2</v>
      </c>
      <c r="R3856" s="161"/>
      <c r="S3856" s="105"/>
      <c r="T3856" s="106"/>
      <c r="U3856" s="107" t="s">
        <v>6563</v>
      </c>
      <c r="V3856" s="108" t="s">
        <v>756</v>
      </c>
      <c r="W3856" s="109" t="s">
        <v>1908</v>
      </c>
      <c r="X3856" s="110" t="str">
        <f t="shared" si="176"/>
        <v/>
      </c>
      <c r="Y3856" s="110" t="str">
        <f t="shared" si="183"/>
        <v/>
      </c>
      <c r="Z3856" s="109" t="s">
        <v>797</v>
      </c>
      <c r="AA3856" s="109" t="s">
        <v>802</v>
      </c>
      <c r="AB3856" s="106"/>
      <c r="AC3856" s="158"/>
      <c r="AD3856" s="160"/>
      <c r="AE3856" s="127"/>
      <c r="AF3856" s="113"/>
      <c r="AG3856" s="165" t="str">
        <f t="array" ref="AG3856">XLOOKUP(F3856,'CLV2'!A:A,'CLV2'!E:E)</f>
        <v>2.FROZEN FOODS</v>
      </c>
      <c r="AH3856" s="115" t="str">
        <f t="array" ref="AH3856">XLOOKUP(F3856,'CLV2'!A:A,'CLV2'!F:F)</f>
        <v>3.DUMPLINGS</v>
      </c>
      <c r="AI3856" s="115" t="str">
        <f t="shared" si="8"/>
        <v>Pack</v>
      </c>
      <c r="AJ3856" s="116">
        <f t="shared" si="9"/>
        <v>1</v>
      </c>
      <c r="AK3856" s="117" t="str">
        <f t="array" ref="AK3856">XLOOKUP(F3856,'GIÁ'!A:A,'GIÁ'!D:D)</f>
        <v>42036.39</v>
      </c>
      <c r="AL3856" s="118">
        <f t="shared" si="10"/>
        <v>84072.78</v>
      </c>
      <c r="AM3856" s="118">
        <f t="shared" si="11"/>
        <v>0</v>
      </c>
      <c r="AN3856" s="119">
        <f t="shared" si="12"/>
        <v>0</v>
      </c>
      <c r="AO3856" s="118">
        <f t="shared" si="13"/>
        <v>84072.78</v>
      </c>
      <c r="AP3856" s="121">
        <f t="shared" si="14"/>
        <v>0</v>
      </c>
      <c r="AQ3856" s="122"/>
      <c r="AR3856" s="119"/>
    </row>
    <row r="3857" ht="22.5" customHeight="1">
      <c r="A3857" s="89">
        <v>46233.0</v>
      </c>
      <c r="B3857" s="90">
        <v>0.4722222222222222</v>
      </c>
      <c r="C3857" s="91" t="s">
        <v>438</v>
      </c>
      <c r="D3857" s="129" t="str">
        <f t="array" ref="D3857">XLOOKUP(C3857,'DS ST'!A:A,'DS ST'!B:B)</f>
        <v>A130</v>
      </c>
      <c r="E3857" s="94" t="str">
        <f t="array" ref="E3857">XLOOKUP($F3857,'GIÁ'!$A:$A,'GIÁ'!$E:$E)</f>
        <v>ĐÔNG</v>
      </c>
      <c r="F3857" s="94">
        <v>8.938555386725E12</v>
      </c>
      <c r="G3857" s="95" t="s">
        <v>3156</v>
      </c>
      <c r="H3857" s="95" t="s">
        <v>224</v>
      </c>
      <c r="I3857" s="96">
        <v>2.0</v>
      </c>
      <c r="J3857" s="96">
        <v>0.0</v>
      </c>
      <c r="K3857" s="98">
        <f t="shared" si="4"/>
        <v>2</v>
      </c>
      <c r="L3857" s="99" t="s">
        <v>7151</v>
      </c>
      <c r="M3857" s="100" t="s">
        <v>7152</v>
      </c>
      <c r="N3857" s="101" t="str">
        <f t="shared" si="139"/>
        <v>PT1590291-T0018938555386725</v>
      </c>
      <c r="O3857" s="128"/>
      <c r="P3857" s="100"/>
      <c r="Q3857" s="103">
        <f t="shared" si="166"/>
        <v>2</v>
      </c>
      <c r="R3857" s="161"/>
      <c r="S3857" s="105"/>
      <c r="T3857" s="106"/>
      <c r="U3857" s="107" t="s">
        <v>6596</v>
      </c>
      <c r="V3857" s="108" t="s">
        <v>756</v>
      </c>
      <c r="W3857" s="109" t="s">
        <v>1908</v>
      </c>
      <c r="X3857" s="110" t="str">
        <f t="shared" si="176"/>
        <v/>
      </c>
      <c r="Y3857" s="110" t="str">
        <f t="shared" si="183"/>
        <v/>
      </c>
      <c r="Z3857" s="109" t="s">
        <v>797</v>
      </c>
      <c r="AA3857" s="109" t="s">
        <v>802</v>
      </c>
      <c r="AB3857" s="106"/>
      <c r="AC3857" s="158"/>
      <c r="AD3857" s="160"/>
      <c r="AE3857" s="127"/>
      <c r="AF3857" s="113"/>
      <c r="AG3857" s="165" t="str">
        <f t="array" ref="AG3857">XLOOKUP(F3857,'CLV2'!A:A,'CLV2'!E:E)</f>
        <v>2.FROZEN FOODS</v>
      </c>
      <c r="AH3857" s="115" t="str">
        <f t="array" ref="AH3857">XLOOKUP(F3857,'CLV2'!A:A,'CLV2'!F:F)</f>
        <v>3.PASTRY AND DESSERTS</v>
      </c>
      <c r="AI3857" s="115" t="str">
        <f t="shared" si="8"/>
        <v>Pack</v>
      </c>
      <c r="AJ3857" s="116">
        <f t="shared" si="9"/>
        <v>1</v>
      </c>
      <c r="AK3857" s="117" t="str">
        <f t="array" ref="AK3857">XLOOKUP(F3857,'GIÁ'!A:A,'GIÁ'!D:D)</f>
        <v>26016.14</v>
      </c>
      <c r="AL3857" s="118">
        <f t="shared" si="10"/>
        <v>52032.28</v>
      </c>
      <c r="AM3857" s="118">
        <f t="shared" si="11"/>
        <v>0</v>
      </c>
      <c r="AN3857" s="119">
        <f t="shared" si="12"/>
        <v>0</v>
      </c>
      <c r="AO3857" s="118">
        <f t="shared" si="13"/>
        <v>52032.28</v>
      </c>
      <c r="AP3857" s="121">
        <f t="shared" si="14"/>
        <v>0</v>
      </c>
      <c r="AQ3857" s="122"/>
      <c r="AR3857" s="119"/>
    </row>
    <row r="3858" ht="22.5" customHeight="1">
      <c r="A3858" s="89">
        <v>46233.0</v>
      </c>
      <c r="B3858" s="90">
        <v>0.4722222222222222</v>
      </c>
      <c r="C3858" s="91" t="s">
        <v>438</v>
      </c>
      <c r="D3858" s="129" t="str">
        <f t="array" ref="D3858">XLOOKUP(C3858,'DS ST'!A:A,'DS ST'!B:B)</f>
        <v>A130</v>
      </c>
      <c r="E3858" s="94" t="str">
        <f t="array" ref="E3858">XLOOKUP($F3858,'GIÁ'!$A:$A,'GIÁ'!$E:$E)</f>
        <v>ĐÔNG</v>
      </c>
      <c r="F3858" s="94">
        <v>8.935101607211E12</v>
      </c>
      <c r="G3858" s="95" t="s">
        <v>1879</v>
      </c>
      <c r="H3858" s="95" t="s">
        <v>224</v>
      </c>
      <c r="I3858" s="96">
        <v>12.0</v>
      </c>
      <c r="J3858" s="96">
        <v>0.0</v>
      </c>
      <c r="K3858" s="98">
        <f t="shared" si="4"/>
        <v>12</v>
      </c>
      <c r="L3858" s="99" t="s">
        <v>7151</v>
      </c>
      <c r="M3858" s="100" t="s">
        <v>7152</v>
      </c>
      <c r="N3858" s="101" t="str">
        <f t="shared" si="139"/>
        <v>PT1590291-T0018935101607211</v>
      </c>
      <c r="O3858" s="128"/>
      <c r="P3858" s="100"/>
      <c r="Q3858" s="103">
        <f t="shared" si="166"/>
        <v>12</v>
      </c>
      <c r="R3858" s="161"/>
      <c r="S3858" s="105"/>
      <c r="T3858" s="106"/>
      <c r="U3858" s="107" t="s">
        <v>6523</v>
      </c>
      <c r="V3858" s="108" t="s">
        <v>756</v>
      </c>
      <c r="W3858" s="109" t="s">
        <v>1908</v>
      </c>
      <c r="X3858" s="110" t="str">
        <f t="shared" si="176"/>
        <v/>
      </c>
      <c r="Y3858" s="110" t="str">
        <f t="shared" si="183"/>
        <v/>
      </c>
      <c r="Z3858" s="109" t="s">
        <v>797</v>
      </c>
      <c r="AA3858" s="109" t="s">
        <v>802</v>
      </c>
      <c r="AB3858" s="106"/>
      <c r="AC3858" s="158"/>
      <c r="AD3858" s="160"/>
      <c r="AE3858" s="127"/>
      <c r="AF3858" s="113"/>
      <c r="AG3858" s="165" t="str">
        <f t="array" ref="AG3858">XLOOKUP(F3858,'CLV2'!A:A,'CLV2'!E:E)</f>
        <v>2.FROZEN FOODS</v>
      </c>
      <c r="AH3858" s="115" t="str">
        <f t="array" ref="AH3858">XLOOKUP(F3858,'CLV2'!A:A,'CLV2'!F:F)</f>
        <v>3.DUMPLINGS</v>
      </c>
      <c r="AI3858" s="115" t="str">
        <f t="shared" si="8"/>
        <v>Pack</v>
      </c>
      <c r="AJ3858" s="116">
        <f t="shared" si="9"/>
        <v>1</v>
      </c>
      <c r="AK3858" s="117" t="str">
        <f t="array" ref="AK3858">XLOOKUP(F3858,'GIÁ'!A:A,'GIÁ'!D:D)</f>
        <v>22033.98</v>
      </c>
      <c r="AL3858" s="118">
        <f t="shared" si="10"/>
        <v>264407.76</v>
      </c>
      <c r="AM3858" s="118">
        <f t="shared" si="11"/>
        <v>0</v>
      </c>
      <c r="AN3858" s="119">
        <f t="shared" si="12"/>
        <v>0</v>
      </c>
      <c r="AO3858" s="118">
        <f t="shared" si="13"/>
        <v>264407.76</v>
      </c>
      <c r="AP3858" s="121">
        <f t="shared" si="14"/>
        <v>0</v>
      </c>
      <c r="AQ3858" s="122"/>
      <c r="AR3858" s="119"/>
    </row>
    <row r="3859" ht="22.5" customHeight="1">
      <c r="A3859" s="89">
        <v>46233.0</v>
      </c>
      <c r="B3859" s="90">
        <v>0.4722222222222222</v>
      </c>
      <c r="C3859" s="91" t="s">
        <v>438</v>
      </c>
      <c r="D3859" s="129" t="str">
        <f t="array" ref="D3859">XLOOKUP(C3859,'DS ST'!A:A,'DS ST'!B:B)</f>
        <v>A130</v>
      </c>
      <c r="E3859" s="94" t="str">
        <f t="array" ref="E3859">XLOOKUP($F3859,'GIÁ'!$A:$A,'GIÁ'!$E:$E)</f>
        <v>ĐÔNG</v>
      </c>
      <c r="F3859" s="94">
        <v>8.935297103726E12</v>
      </c>
      <c r="G3859" s="95" t="s">
        <v>2028</v>
      </c>
      <c r="H3859" s="95" t="s">
        <v>224</v>
      </c>
      <c r="I3859" s="96">
        <v>2.0</v>
      </c>
      <c r="J3859" s="96">
        <v>0.0</v>
      </c>
      <c r="K3859" s="98">
        <f t="shared" si="4"/>
        <v>2</v>
      </c>
      <c r="L3859" s="99" t="s">
        <v>7151</v>
      </c>
      <c r="M3859" s="100" t="s">
        <v>7152</v>
      </c>
      <c r="N3859" s="101" t="str">
        <f t="shared" si="139"/>
        <v>PT1590291-T0018935297103726</v>
      </c>
      <c r="O3859" s="128"/>
      <c r="P3859" s="100"/>
      <c r="Q3859" s="103">
        <f t="shared" si="166"/>
        <v>2</v>
      </c>
      <c r="R3859" s="161"/>
      <c r="S3859" s="105"/>
      <c r="T3859" s="106"/>
      <c r="U3859" s="107" t="s">
        <v>6526</v>
      </c>
      <c r="V3859" s="108" t="s">
        <v>756</v>
      </c>
      <c r="W3859" s="109" t="s">
        <v>1908</v>
      </c>
      <c r="X3859" s="110" t="str">
        <f t="shared" si="176"/>
        <v/>
      </c>
      <c r="Y3859" s="110" t="str">
        <f t="shared" si="183"/>
        <v/>
      </c>
      <c r="Z3859" s="109" t="s">
        <v>797</v>
      </c>
      <c r="AA3859" s="109" t="s">
        <v>802</v>
      </c>
      <c r="AB3859" s="106"/>
      <c r="AC3859" s="158"/>
      <c r="AD3859" s="160"/>
      <c r="AE3859" s="127"/>
      <c r="AF3859" s="113"/>
      <c r="AG3859" s="165" t="str">
        <f t="array" ref="AG3859">XLOOKUP(F3859,'CLV2'!A:A,'CLV2'!E:E)</f>
        <v>2.FROZEN FOODS</v>
      </c>
      <c r="AH3859" s="115" t="str">
        <f t="array" ref="AH3859">XLOOKUP(F3859,'CLV2'!A:A,'CLV2'!F:F)</f>
        <v>3.PIZZA - READY MEALS</v>
      </c>
      <c r="AI3859" s="115" t="str">
        <f t="shared" si="8"/>
        <v>Pack</v>
      </c>
      <c r="AJ3859" s="116">
        <f t="shared" si="9"/>
        <v>1</v>
      </c>
      <c r="AK3859" s="117" t="str">
        <f t="array" ref="AK3859">XLOOKUP(F3859,'GIÁ'!A:A,'GIÁ'!D:D)</f>
        <v>61056.95</v>
      </c>
      <c r="AL3859" s="118">
        <f t="shared" si="10"/>
        <v>122113.9</v>
      </c>
      <c r="AM3859" s="118">
        <f t="shared" si="11"/>
        <v>0</v>
      </c>
      <c r="AN3859" s="119">
        <f t="shared" si="12"/>
        <v>0</v>
      </c>
      <c r="AO3859" s="118">
        <f t="shared" si="13"/>
        <v>122113.9</v>
      </c>
      <c r="AP3859" s="121">
        <f t="shared" si="14"/>
        <v>0</v>
      </c>
      <c r="AQ3859" s="122"/>
      <c r="AR3859" s="119"/>
    </row>
    <row r="3860" ht="22.5" customHeight="1">
      <c r="A3860" s="89">
        <v>46233.0</v>
      </c>
      <c r="B3860" s="90">
        <v>0.4722222222222222</v>
      </c>
      <c r="C3860" s="91" t="s">
        <v>438</v>
      </c>
      <c r="D3860" s="129" t="str">
        <f t="array" ref="D3860">XLOOKUP(C3860,'DS ST'!A:A,'DS ST'!B:B)</f>
        <v>A130</v>
      </c>
      <c r="E3860" s="94" t="str">
        <f t="array" ref="E3860">XLOOKUP($F3860,'GIÁ'!$A:$A,'GIÁ'!$E:$E)</f>
        <v>ĐÔNG</v>
      </c>
      <c r="F3860" s="94">
        <v>8.938532826121E12</v>
      </c>
      <c r="G3860" s="95" t="s">
        <v>3050</v>
      </c>
      <c r="H3860" s="95" t="s">
        <v>224</v>
      </c>
      <c r="I3860" s="96">
        <v>2.0</v>
      </c>
      <c r="J3860" s="96">
        <v>0.0</v>
      </c>
      <c r="K3860" s="98">
        <f t="shared" si="4"/>
        <v>2</v>
      </c>
      <c r="L3860" s="99" t="s">
        <v>7151</v>
      </c>
      <c r="M3860" s="100" t="s">
        <v>7152</v>
      </c>
      <c r="N3860" s="101" t="str">
        <f t="shared" si="139"/>
        <v>PT1590291-T0018938532826121</v>
      </c>
      <c r="O3860" s="128"/>
      <c r="P3860" s="100"/>
      <c r="Q3860" s="103">
        <f t="shared" si="166"/>
        <v>2</v>
      </c>
      <c r="R3860" s="161"/>
      <c r="S3860" s="105"/>
      <c r="T3860" s="106"/>
      <c r="U3860" s="107" t="s">
        <v>6541</v>
      </c>
      <c r="V3860" s="108" t="s">
        <v>756</v>
      </c>
      <c r="W3860" s="109" t="s">
        <v>1908</v>
      </c>
      <c r="X3860" s="110" t="str">
        <f t="shared" si="176"/>
        <v/>
      </c>
      <c r="Y3860" s="110" t="str">
        <f t="shared" si="183"/>
        <v/>
      </c>
      <c r="Z3860" s="109" t="s">
        <v>797</v>
      </c>
      <c r="AA3860" s="109" t="s">
        <v>802</v>
      </c>
      <c r="AB3860" s="106"/>
      <c r="AC3860" s="158"/>
      <c r="AD3860" s="160"/>
      <c r="AE3860" s="127"/>
      <c r="AF3860" s="113"/>
      <c r="AG3860" s="165" t="str">
        <f t="array" ref="AG3860">XLOOKUP(F3860,'CLV2'!A:A,'CLV2'!E:E)</f>
        <v>2.FROZEN FOODS</v>
      </c>
      <c r="AH3860" s="115" t="str">
        <f t="array" ref="AH3860">XLOOKUP(F3860,'CLV2'!A:A,'CLV2'!F:F)</f>
        <v>3.PASTRY AND DESSERTS</v>
      </c>
      <c r="AI3860" s="115" t="str">
        <f t="shared" si="8"/>
        <v>Pack</v>
      </c>
      <c r="AJ3860" s="116">
        <f t="shared" si="9"/>
        <v>1</v>
      </c>
      <c r="AK3860" s="117" t="str">
        <f t="array" ref="AK3860">XLOOKUP(F3860,'GIÁ'!A:A,'GIÁ'!D:D)</f>
        <v>21599.37</v>
      </c>
      <c r="AL3860" s="118">
        <f t="shared" si="10"/>
        <v>43198.74</v>
      </c>
      <c r="AM3860" s="118">
        <f t="shared" si="11"/>
        <v>0</v>
      </c>
      <c r="AN3860" s="119">
        <f t="shared" si="12"/>
        <v>0</v>
      </c>
      <c r="AO3860" s="118">
        <f t="shared" si="13"/>
        <v>43198.74</v>
      </c>
      <c r="AP3860" s="121">
        <f t="shared" si="14"/>
        <v>0</v>
      </c>
      <c r="AQ3860" s="122"/>
      <c r="AR3860" s="119"/>
    </row>
    <row r="3861" ht="22.5" customHeight="1">
      <c r="A3861" s="89">
        <v>46233.0</v>
      </c>
      <c r="B3861" s="90">
        <v>0.4722222222222222</v>
      </c>
      <c r="C3861" s="91" t="s">
        <v>438</v>
      </c>
      <c r="D3861" s="129" t="str">
        <f t="array" ref="D3861">XLOOKUP(C3861,'DS ST'!A:A,'DS ST'!B:B)</f>
        <v>A130</v>
      </c>
      <c r="E3861" s="94" t="str">
        <f t="array" ref="E3861">XLOOKUP($F3861,'GIÁ'!$A:$A,'GIÁ'!$E:$E)</f>
        <v>ĐÔNG</v>
      </c>
      <c r="F3861" s="94">
        <v>8.935319711311E12</v>
      </c>
      <c r="G3861" s="95" t="s">
        <v>2061</v>
      </c>
      <c r="H3861" s="95" t="s">
        <v>224</v>
      </c>
      <c r="I3861" s="96">
        <v>4.0</v>
      </c>
      <c r="J3861" s="96">
        <v>0.0</v>
      </c>
      <c r="K3861" s="98">
        <f t="shared" si="4"/>
        <v>4</v>
      </c>
      <c r="L3861" s="99" t="s">
        <v>7151</v>
      </c>
      <c r="M3861" s="100" t="s">
        <v>7152</v>
      </c>
      <c r="N3861" s="101" t="str">
        <f t="shared" si="139"/>
        <v>PT1590291-T0018935319711311</v>
      </c>
      <c r="O3861" s="128"/>
      <c r="P3861" s="100"/>
      <c r="Q3861" s="103">
        <f t="shared" si="166"/>
        <v>4</v>
      </c>
      <c r="R3861" s="161"/>
      <c r="S3861" s="105"/>
      <c r="T3861" s="106"/>
      <c r="U3861" s="107" t="s">
        <v>6529</v>
      </c>
      <c r="V3861" s="108" t="s">
        <v>756</v>
      </c>
      <c r="W3861" s="109" t="s">
        <v>1908</v>
      </c>
      <c r="X3861" s="110" t="str">
        <f t="shared" si="176"/>
        <v/>
      </c>
      <c r="Y3861" s="110" t="str">
        <f t="shared" si="183"/>
        <v/>
      </c>
      <c r="Z3861" s="109" t="s">
        <v>797</v>
      </c>
      <c r="AA3861" s="109" t="s">
        <v>802</v>
      </c>
      <c r="AB3861" s="106"/>
      <c r="AC3861" s="158"/>
      <c r="AD3861" s="160"/>
      <c r="AE3861" s="127"/>
      <c r="AF3861" s="113"/>
      <c r="AG3861" s="165" t="str">
        <f t="array" ref="AG3861">XLOOKUP(F3861,'CLV2'!A:A,'CLV2'!E:E)</f>
        <v>2.FROZEN FOODS</v>
      </c>
      <c r="AH3861" s="115" t="str">
        <f t="array" ref="AH3861">XLOOKUP(F3861,'CLV2'!A:A,'CLV2'!F:F)</f>
        <v>3.HOTPOT AND FRIED</v>
      </c>
      <c r="AI3861" s="115" t="str">
        <f t="shared" si="8"/>
        <v>Pack</v>
      </c>
      <c r="AJ3861" s="116">
        <f t="shared" si="9"/>
        <v>1</v>
      </c>
      <c r="AK3861" s="117" t="str">
        <f t="array" ref="AK3861">XLOOKUP(F3861,'GIÁ'!A:A,'GIÁ'!D:D)</f>
        <v>30542.46</v>
      </c>
      <c r="AL3861" s="118">
        <f t="shared" si="10"/>
        <v>122169.84</v>
      </c>
      <c r="AM3861" s="118">
        <f t="shared" si="11"/>
        <v>0</v>
      </c>
      <c r="AN3861" s="119">
        <f t="shared" si="12"/>
        <v>0</v>
      </c>
      <c r="AO3861" s="118">
        <f t="shared" si="13"/>
        <v>122169.84</v>
      </c>
      <c r="AP3861" s="121">
        <f t="shared" si="14"/>
        <v>0</v>
      </c>
      <c r="AQ3861" s="122"/>
      <c r="AR3861" s="119"/>
    </row>
    <row r="3862" ht="22.5" customHeight="1">
      <c r="A3862" s="89">
        <v>46233.0</v>
      </c>
      <c r="B3862" s="90">
        <v>0.4722222222222222</v>
      </c>
      <c r="C3862" s="91" t="s">
        <v>438</v>
      </c>
      <c r="D3862" s="129" t="str">
        <f t="array" ref="D3862">XLOOKUP(C3862,'DS ST'!A:A,'DS ST'!B:B)</f>
        <v>A130</v>
      </c>
      <c r="E3862" s="94" t="str">
        <f t="array" ref="E3862">XLOOKUP($F3862,'GIÁ'!$A:$A,'GIÁ'!$E:$E)</f>
        <v>ĐÔNG</v>
      </c>
      <c r="F3862" s="94">
        <v>8.93607627967E12</v>
      </c>
      <c r="G3862" s="95" t="s">
        <v>2317</v>
      </c>
      <c r="H3862" s="95" t="s">
        <v>224</v>
      </c>
      <c r="I3862" s="96">
        <v>2.0</v>
      </c>
      <c r="J3862" s="96">
        <v>0.0</v>
      </c>
      <c r="K3862" s="98">
        <f t="shared" si="4"/>
        <v>2</v>
      </c>
      <c r="L3862" s="99" t="s">
        <v>7151</v>
      </c>
      <c r="M3862" s="100" t="s">
        <v>7152</v>
      </c>
      <c r="N3862" s="101" t="str">
        <f t="shared" si="139"/>
        <v>PT1590291-T0018936076279670</v>
      </c>
      <c r="O3862" s="128"/>
      <c r="P3862" s="100"/>
      <c r="Q3862" s="103">
        <f t="shared" si="166"/>
        <v>2</v>
      </c>
      <c r="R3862" s="161"/>
      <c r="S3862" s="105"/>
      <c r="T3862" s="106"/>
      <c r="U3862" s="107" t="s">
        <v>6530</v>
      </c>
      <c r="V3862" s="108" t="s">
        <v>756</v>
      </c>
      <c r="W3862" s="109" t="s">
        <v>1908</v>
      </c>
      <c r="X3862" s="110" t="str">
        <f t="shared" si="176"/>
        <v/>
      </c>
      <c r="Y3862" s="110" t="str">
        <f t="shared" si="183"/>
        <v/>
      </c>
      <c r="Z3862" s="109" t="s">
        <v>797</v>
      </c>
      <c r="AA3862" s="109" t="s">
        <v>802</v>
      </c>
      <c r="AB3862" s="106"/>
      <c r="AC3862" s="158"/>
      <c r="AD3862" s="160"/>
      <c r="AE3862" s="127"/>
      <c r="AF3862" s="113"/>
      <c r="AG3862" s="165" t="str">
        <f t="array" ref="AG3862">XLOOKUP(F3862,'CLV2'!A:A,'CLV2'!E:E)</f>
        <v>2.FROZEN FOODS</v>
      </c>
      <c r="AH3862" s="115" t="str">
        <f t="array" ref="AH3862">XLOOKUP(F3862,'CLV2'!A:A,'CLV2'!F:F)</f>
        <v>3.PASTRY AND DESSERTS</v>
      </c>
      <c r="AI3862" s="115" t="str">
        <f t="shared" si="8"/>
        <v>Pack</v>
      </c>
      <c r="AJ3862" s="116">
        <f t="shared" si="9"/>
        <v>1</v>
      </c>
      <c r="AK3862" s="117" t="str">
        <f t="array" ref="AK3862">XLOOKUP(F3862,'GIÁ'!A:A,'GIÁ'!D:D)</f>
        <v>26872.96</v>
      </c>
      <c r="AL3862" s="118">
        <f t="shared" si="10"/>
        <v>53745.92</v>
      </c>
      <c r="AM3862" s="118">
        <f t="shared" si="11"/>
        <v>0</v>
      </c>
      <c r="AN3862" s="119">
        <f t="shared" si="12"/>
        <v>0</v>
      </c>
      <c r="AO3862" s="118">
        <f t="shared" si="13"/>
        <v>53745.92</v>
      </c>
      <c r="AP3862" s="121">
        <f t="shared" si="14"/>
        <v>0</v>
      </c>
      <c r="AQ3862" s="122"/>
      <c r="AR3862" s="119"/>
    </row>
    <row r="3863" ht="22.5" customHeight="1">
      <c r="A3863" s="89">
        <v>46233.0</v>
      </c>
      <c r="B3863" s="90">
        <v>0.4722222222222222</v>
      </c>
      <c r="C3863" s="91" t="s">
        <v>438</v>
      </c>
      <c r="D3863" s="129" t="str">
        <f t="array" ref="D3863">XLOOKUP(C3863,'DS ST'!A:A,'DS ST'!B:B)</f>
        <v>A130</v>
      </c>
      <c r="E3863" s="94" t="str">
        <f t="array" ref="E3863">XLOOKUP($F3863,'GIÁ'!$A:$A,'GIÁ'!$E:$E)</f>
        <v>ĐÔNG</v>
      </c>
      <c r="F3863" s="94">
        <v>8.936077113829E12</v>
      </c>
      <c r="G3863" s="95" t="s">
        <v>2373</v>
      </c>
      <c r="H3863" s="95" t="s">
        <v>224</v>
      </c>
      <c r="I3863" s="96">
        <v>4.0</v>
      </c>
      <c r="J3863" s="96">
        <v>0.0</v>
      </c>
      <c r="K3863" s="98">
        <f t="shared" si="4"/>
        <v>4</v>
      </c>
      <c r="L3863" s="99" t="s">
        <v>7151</v>
      </c>
      <c r="M3863" s="100" t="s">
        <v>7152</v>
      </c>
      <c r="N3863" s="101" t="str">
        <f t="shared" si="139"/>
        <v>PT1590291-T0018936077113829</v>
      </c>
      <c r="O3863" s="128"/>
      <c r="P3863" s="100"/>
      <c r="Q3863" s="103">
        <f t="shared" si="166"/>
        <v>4</v>
      </c>
      <c r="R3863" s="161"/>
      <c r="S3863" s="105"/>
      <c r="T3863" s="106"/>
      <c r="U3863" s="107" t="s">
        <v>6606</v>
      </c>
      <c r="V3863" s="108" t="s">
        <v>756</v>
      </c>
      <c r="W3863" s="109" t="s">
        <v>1908</v>
      </c>
      <c r="X3863" s="110" t="str">
        <f t="shared" si="176"/>
        <v/>
      </c>
      <c r="Y3863" s="110" t="str">
        <f t="shared" si="183"/>
        <v/>
      </c>
      <c r="Z3863" s="109" t="s">
        <v>797</v>
      </c>
      <c r="AA3863" s="109" t="s">
        <v>802</v>
      </c>
      <c r="AB3863" s="106"/>
      <c r="AC3863" s="158"/>
      <c r="AD3863" s="160"/>
      <c r="AE3863" s="127"/>
      <c r="AF3863" s="113"/>
      <c r="AG3863" s="165" t="str">
        <f t="array" ref="AG3863">XLOOKUP(F3863,'CLV2'!A:A,'CLV2'!E:E)</f>
        <v>2.FROZEN FOODS</v>
      </c>
      <c r="AH3863" s="115" t="str">
        <f t="array" ref="AH3863">XLOOKUP(F3863,'CLV2'!A:A,'CLV2'!F:F)</f>
        <v>3.DUMPLINGS</v>
      </c>
      <c r="AI3863" s="115" t="str">
        <f t="shared" si="8"/>
        <v>Pack</v>
      </c>
      <c r="AJ3863" s="116">
        <f t="shared" si="9"/>
        <v>1</v>
      </c>
      <c r="AK3863" s="117" t="str">
        <f t="array" ref="AK3863">XLOOKUP(F3863,'GIÁ'!A:A,'GIÁ'!D:D)</f>
        <v>40010.98</v>
      </c>
      <c r="AL3863" s="118">
        <f t="shared" si="10"/>
        <v>160043.92</v>
      </c>
      <c r="AM3863" s="118">
        <f t="shared" si="11"/>
        <v>0</v>
      </c>
      <c r="AN3863" s="119">
        <f t="shared" si="12"/>
        <v>0</v>
      </c>
      <c r="AO3863" s="118">
        <f t="shared" si="13"/>
        <v>160043.92</v>
      </c>
      <c r="AP3863" s="121">
        <f t="shared" si="14"/>
        <v>0</v>
      </c>
      <c r="AQ3863" s="122"/>
      <c r="AR3863" s="119"/>
    </row>
    <row r="3864" ht="22.5" customHeight="1">
      <c r="A3864" s="89">
        <v>46233.0</v>
      </c>
      <c r="B3864" s="90">
        <v>0.4722222222222222</v>
      </c>
      <c r="C3864" s="91" t="s">
        <v>438</v>
      </c>
      <c r="D3864" s="129" t="str">
        <f t="array" ref="D3864">XLOOKUP(C3864,'DS ST'!A:A,'DS ST'!B:B)</f>
        <v>A130</v>
      </c>
      <c r="E3864" s="94" t="str">
        <f t="array" ref="E3864">XLOOKUP($F3864,'GIÁ'!$A:$A,'GIÁ'!$E:$E)</f>
        <v>ĐÔNG</v>
      </c>
      <c r="F3864" s="94">
        <v>8.936077110149E12</v>
      </c>
      <c r="G3864" s="95" t="s">
        <v>2333</v>
      </c>
      <c r="H3864" s="95" t="s">
        <v>224</v>
      </c>
      <c r="I3864" s="96">
        <v>2.0</v>
      </c>
      <c r="J3864" s="96">
        <v>0.0</v>
      </c>
      <c r="K3864" s="98">
        <f t="shared" si="4"/>
        <v>2</v>
      </c>
      <c r="L3864" s="99" t="s">
        <v>7151</v>
      </c>
      <c r="M3864" s="100" t="s">
        <v>7152</v>
      </c>
      <c r="N3864" s="101" t="str">
        <f t="shared" si="139"/>
        <v>PT1590291-T0018936077110149</v>
      </c>
      <c r="O3864" s="128"/>
      <c r="P3864" s="100"/>
      <c r="Q3864" s="103">
        <f t="shared" si="166"/>
        <v>2</v>
      </c>
      <c r="R3864" s="161"/>
      <c r="S3864" s="105"/>
      <c r="T3864" s="106"/>
      <c r="U3864" s="107" t="s">
        <v>6568</v>
      </c>
      <c r="V3864" s="108" t="s">
        <v>756</v>
      </c>
      <c r="W3864" s="109" t="s">
        <v>1908</v>
      </c>
      <c r="X3864" s="110" t="str">
        <f t="shared" si="176"/>
        <v/>
      </c>
      <c r="Y3864" s="110" t="str">
        <f t="shared" si="183"/>
        <v/>
      </c>
      <c r="Z3864" s="109" t="s">
        <v>797</v>
      </c>
      <c r="AA3864" s="109" t="s">
        <v>802</v>
      </c>
      <c r="AB3864" s="106"/>
      <c r="AC3864" s="158"/>
      <c r="AD3864" s="160"/>
      <c r="AE3864" s="127"/>
      <c r="AF3864" s="113"/>
      <c r="AG3864" s="165" t="str">
        <f t="array" ref="AG3864">XLOOKUP(F3864,'CLV2'!A:A,'CLV2'!E:E)</f>
        <v>2.FROZEN FOODS</v>
      </c>
      <c r="AH3864" s="115" t="str">
        <f t="array" ref="AH3864">XLOOKUP(F3864,'CLV2'!A:A,'CLV2'!F:F)</f>
        <v>3.DUMPLINGS</v>
      </c>
      <c r="AI3864" s="115" t="str">
        <f t="shared" si="8"/>
        <v>Pack</v>
      </c>
      <c r="AJ3864" s="116">
        <f t="shared" si="9"/>
        <v>1</v>
      </c>
      <c r="AK3864" s="117" t="str">
        <f t="array" ref="AK3864">XLOOKUP(F3864,'GIÁ'!A:A,'GIÁ'!D:D)</f>
        <v>41904.24</v>
      </c>
      <c r="AL3864" s="118">
        <f t="shared" si="10"/>
        <v>83808.48</v>
      </c>
      <c r="AM3864" s="118">
        <f t="shared" si="11"/>
        <v>0</v>
      </c>
      <c r="AN3864" s="119">
        <f t="shared" si="12"/>
        <v>0</v>
      </c>
      <c r="AO3864" s="118">
        <f t="shared" si="13"/>
        <v>83808.48</v>
      </c>
      <c r="AP3864" s="121">
        <f t="shared" si="14"/>
        <v>0</v>
      </c>
      <c r="AQ3864" s="122"/>
      <c r="AR3864" s="119"/>
    </row>
    <row r="3865" ht="22.5" customHeight="1">
      <c r="A3865" s="89">
        <v>46233.0</v>
      </c>
      <c r="B3865" s="90">
        <v>0.4722222222222222</v>
      </c>
      <c r="C3865" s="91" t="s">
        <v>438</v>
      </c>
      <c r="D3865" s="129" t="str">
        <f t="array" ref="D3865">XLOOKUP(C3865,'DS ST'!A:A,'DS ST'!B:B)</f>
        <v>A130</v>
      </c>
      <c r="E3865" s="94" t="str">
        <f t="array" ref="E3865">XLOOKUP($F3865,'GIÁ'!$A:$A,'GIÁ'!$E:$E)</f>
        <v>ĐÔNG</v>
      </c>
      <c r="F3865" s="94">
        <v>8.938535604047E12</v>
      </c>
      <c r="G3865" s="95" t="s">
        <v>3054</v>
      </c>
      <c r="H3865" s="95" t="s">
        <v>787</v>
      </c>
      <c r="I3865" s="96">
        <v>2.0</v>
      </c>
      <c r="J3865" s="96">
        <v>0.0</v>
      </c>
      <c r="K3865" s="98">
        <f t="shared" si="4"/>
        <v>2</v>
      </c>
      <c r="L3865" s="99" t="s">
        <v>7151</v>
      </c>
      <c r="M3865" s="100" t="s">
        <v>7152</v>
      </c>
      <c r="N3865" s="101" t="str">
        <f t="shared" si="139"/>
        <v>PT1590291-T0018938535604047</v>
      </c>
      <c r="O3865" s="128"/>
      <c r="P3865" s="100"/>
      <c r="Q3865" s="103">
        <f t="shared" si="166"/>
        <v>2</v>
      </c>
      <c r="R3865" s="161"/>
      <c r="S3865" s="105"/>
      <c r="T3865" s="106"/>
      <c r="U3865" s="107" t="s">
        <v>6541</v>
      </c>
      <c r="V3865" s="108" t="s">
        <v>756</v>
      </c>
      <c r="W3865" s="109" t="s">
        <v>1908</v>
      </c>
      <c r="X3865" s="110" t="str">
        <f t="shared" si="176"/>
        <v/>
      </c>
      <c r="Y3865" s="110" t="str">
        <f t="shared" si="183"/>
        <v/>
      </c>
      <c r="Z3865" s="109" t="s">
        <v>797</v>
      </c>
      <c r="AA3865" s="109" t="s">
        <v>802</v>
      </c>
      <c r="AB3865" s="106"/>
      <c r="AC3865" s="158"/>
      <c r="AD3865" s="160"/>
      <c r="AE3865" s="127"/>
      <c r="AF3865" s="113"/>
      <c r="AG3865" s="165" t="str">
        <f t="array" ref="AG3865">XLOOKUP(F3865,'CLV2'!A:A,'CLV2'!E:E)</f>
        <v>2.FISH AND SEAFOOD</v>
      </c>
      <c r="AH3865" s="115" t="str">
        <f t="array" ref="AH3865">XLOOKUP(F3865,'CLV2'!A:A,'CLV2'!F:F)</f>
        <v>3.FROZEN FISH AND SEAFOOD</v>
      </c>
      <c r="AI3865" s="115" t="str">
        <f t="shared" si="8"/>
        <v>Pack</v>
      </c>
      <c r="AJ3865" s="116">
        <f t="shared" si="9"/>
        <v>1</v>
      </c>
      <c r="AK3865" s="117" t="str">
        <f t="array" ref="AK3865">XLOOKUP(F3865,'GIÁ'!A:A,'GIÁ'!D:D)</f>
        <v>48011.15</v>
      </c>
      <c r="AL3865" s="118">
        <f t="shared" si="10"/>
        <v>96022.3</v>
      </c>
      <c r="AM3865" s="118">
        <f t="shared" si="11"/>
        <v>0</v>
      </c>
      <c r="AN3865" s="119">
        <f t="shared" si="12"/>
        <v>0</v>
      </c>
      <c r="AO3865" s="118">
        <f t="shared" si="13"/>
        <v>96022.3</v>
      </c>
      <c r="AP3865" s="121">
        <f t="shared" si="14"/>
        <v>0</v>
      </c>
      <c r="AQ3865" s="122"/>
      <c r="AR3865" s="119"/>
    </row>
    <row r="3866" ht="22.5" customHeight="1">
      <c r="A3866" s="89">
        <v>46233.0</v>
      </c>
      <c r="B3866" s="90">
        <v>0.4722222222222222</v>
      </c>
      <c r="C3866" s="91" t="s">
        <v>438</v>
      </c>
      <c r="D3866" s="129" t="str">
        <f t="array" ref="D3866">XLOOKUP(C3866,'DS ST'!A:A,'DS ST'!B:B)</f>
        <v>A130</v>
      </c>
      <c r="E3866" s="94" t="str">
        <f t="array" ref="E3866">XLOOKUP($F3866,'GIÁ'!$A:$A,'GIÁ'!$E:$E)</f>
        <v>ĐÔNG</v>
      </c>
      <c r="F3866" s="94">
        <v>8.936187610089E12</v>
      </c>
      <c r="G3866" s="95" t="s">
        <v>2590</v>
      </c>
      <c r="H3866" s="95" t="s">
        <v>224</v>
      </c>
      <c r="I3866" s="96">
        <v>2.0</v>
      </c>
      <c r="J3866" s="96">
        <v>0.0</v>
      </c>
      <c r="K3866" s="98">
        <f t="shared" si="4"/>
        <v>2</v>
      </c>
      <c r="L3866" s="99" t="s">
        <v>7151</v>
      </c>
      <c r="M3866" s="100" t="s">
        <v>7152</v>
      </c>
      <c r="N3866" s="101" t="str">
        <f t="shared" si="139"/>
        <v>PT1590291-T0018936187610089</v>
      </c>
      <c r="O3866" s="128"/>
      <c r="P3866" s="100"/>
      <c r="Q3866" s="103">
        <f t="shared" si="166"/>
        <v>2</v>
      </c>
      <c r="R3866" s="161"/>
      <c r="S3866" s="105"/>
      <c r="T3866" s="106"/>
      <c r="U3866" s="107" t="s">
        <v>6532</v>
      </c>
      <c r="V3866" s="108" t="s">
        <v>756</v>
      </c>
      <c r="W3866" s="109" t="s">
        <v>1908</v>
      </c>
      <c r="X3866" s="110" t="str">
        <f t="shared" si="176"/>
        <v/>
      </c>
      <c r="Y3866" s="110" t="str">
        <f t="shared" si="183"/>
        <v/>
      </c>
      <c r="Z3866" s="109" t="s">
        <v>797</v>
      </c>
      <c r="AA3866" s="109" t="s">
        <v>802</v>
      </c>
      <c r="AB3866" s="106"/>
      <c r="AC3866" s="158"/>
      <c r="AD3866" s="160"/>
      <c r="AE3866" s="127"/>
      <c r="AF3866" s="113"/>
      <c r="AG3866" s="165" t="str">
        <f t="array" ref="AG3866">XLOOKUP(F3866,'CLV2'!A:A,'CLV2'!E:E)</f>
        <v>2.FISH AND SEAFOOD</v>
      </c>
      <c r="AH3866" s="115" t="str">
        <f t="array" ref="AH3866">XLOOKUP(F3866,'CLV2'!A:A,'CLV2'!F:F)</f>
        <v>3.FROZEN FISH AND SEAFOOD</v>
      </c>
      <c r="AI3866" s="115" t="str">
        <f t="shared" si="8"/>
        <v>Pack</v>
      </c>
      <c r="AJ3866" s="116">
        <f t="shared" si="9"/>
        <v>1</v>
      </c>
      <c r="AK3866" s="117" t="str">
        <f t="array" ref="AK3866">XLOOKUP(F3866,'GIÁ'!A:A,'GIÁ'!D:D)</f>
        <v>73948.55</v>
      </c>
      <c r="AL3866" s="118">
        <f t="shared" si="10"/>
        <v>147897.1</v>
      </c>
      <c r="AM3866" s="118">
        <f t="shared" si="11"/>
        <v>0</v>
      </c>
      <c r="AN3866" s="119">
        <f t="shared" si="12"/>
        <v>0</v>
      </c>
      <c r="AO3866" s="118">
        <f t="shared" si="13"/>
        <v>147897.1</v>
      </c>
      <c r="AP3866" s="121">
        <f t="shared" si="14"/>
        <v>0</v>
      </c>
      <c r="AQ3866" s="122"/>
      <c r="AR3866" s="119"/>
    </row>
    <row r="3867" ht="22.5" customHeight="1">
      <c r="A3867" s="89">
        <v>46233.0</v>
      </c>
      <c r="B3867" s="90">
        <v>0.39305555555555555</v>
      </c>
      <c r="C3867" s="91" t="s">
        <v>438</v>
      </c>
      <c r="D3867" s="129" t="str">
        <f t="array" ref="D3867">XLOOKUP(C3867,'DS ST'!A:A,'DS ST'!B:B)</f>
        <v>A130</v>
      </c>
      <c r="E3867" s="94" t="str">
        <f t="array" ref="E3867">XLOOKUP($F3867,'GIÁ'!$A:$A,'GIÁ'!$E:$E)</f>
        <v>MÁT</v>
      </c>
      <c r="F3867" s="94">
        <v>1100918.0</v>
      </c>
      <c r="G3867" s="95" t="s">
        <v>5511</v>
      </c>
      <c r="H3867" s="95" t="s">
        <v>273</v>
      </c>
      <c r="I3867" s="96">
        <v>18.0</v>
      </c>
      <c r="J3867" s="96">
        <v>17.2</v>
      </c>
      <c r="K3867" s="98">
        <f t="shared" si="4"/>
        <v>0.8</v>
      </c>
      <c r="L3867" s="99" t="s">
        <v>7153</v>
      </c>
      <c r="M3867" s="100" t="s">
        <v>7154</v>
      </c>
      <c r="N3867" s="101" t="str">
        <f t="shared" si="139"/>
        <v>TRBA1305231100918</v>
      </c>
      <c r="O3867" s="128">
        <v>0.8000000000000007</v>
      </c>
      <c r="P3867" s="100"/>
      <c r="Q3867" s="103">
        <f t="shared" si="166"/>
        <v>0</v>
      </c>
      <c r="R3867" s="161"/>
      <c r="S3867" s="105"/>
      <c r="T3867" s="106"/>
      <c r="U3867" s="107"/>
      <c r="V3867" s="108" t="s">
        <v>756</v>
      </c>
      <c r="W3867" s="109" t="s">
        <v>505</v>
      </c>
      <c r="X3867" s="110" t="str">
        <f t="shared" si="176"/>
        <v>Hao hụt</v>
      </c>
      <c r="Y3867" s="110" t="str">
        <f t="shared" si="183"/>
        <v/>
      </c>
      <c r="Z3867" s="139" t="str">
        <f t="shared" ref="Z3867:Z3868" si="193">IF(N(Q3867)&lt;=0,"",IF(ISNUMBER(SEARCH("Thiếu kiện",V3867)),"Kho đông mát",IF(AND(N(Q3867)&gt;0,N(P3867)&gt;0,OR(ISNUMBER(SEARCH("Hình KDB",U3867)),ISNUMBER(SEARCH("Hình tele",U3867)),ISNUMBER(SEARCH("sai code",U3867)),ISNUMBER(SEARCH("ST nhận",U3867)))),"Kho đông mát",IF(AND(W3867="DC giao thiếu",OR(ISNUMBER(SEARCH("Hình KDB",U3867)),ISNUMBER(SEARCH("Hình tele",U3867)),ISNUMBER(SEARCH("sai code",U3867)))),"Kho đông mát",IF(W3867="DC giao thiếu","Chưa xác định",IF(AND(W3867="DC pick sai",OR(ISNUMBER(SEARCH("Hình KDB",U3867)),ISNUMBER(SEARCH("Hình tele",U3867)),ISNUMBER(SEARCH("sai code",U3867)),ISNUMBER(SEARCH("ST nhận",U3867)))),"Kho đông mát",IF(W3867="DC pick sai","Chưa xác định",IF(AND(W3867="Hao hụt",N(O3867)&gt;0,OR(ISNUMBER(SEARCH("Hình KDB",U3867)),ISNUMBER(SEARCH("Hình tele",U3867)),ISNUMBER(SEARCH("sai code",U3867)),ISNUMBER(SEARCH("ST nhận",U3867)))),"Kho đông mát",IF(W3867="Hao hụt","Chưa xác định",IF(OR(W3867="VT giao sai điểm",W3867="Không đạt nhiệt độ",W3867="TX giao thiếu kiện",W3867="Hàng không đạt CL"),"Kho đông mát",IF(W3867="Chưa xác định","Chưa xác định",IF(N(P3867)&gt;0,"Chưa xác định",""))))))))))))</f>
        <v/>
      </c>
      <c r="AA3867" s="109" t="s">
        <v>802</v>
      </c>
      <c r="AB3867" s="106"/>
      <c r="AC3867" s="158"/>
      <c r="AD3867" s="160"/>
      <c r="AE3867" s="127"/>
      <c r="AF3867" s="113"/>
      <c r="AG3867" s="165" t="str">
        <f t="array" ref="AG3867">XLOOKUP(F3867,'CLV2'!A:A,'CLV2'!E:E)</f>
        <v>2.FRUITS</v>
      </c>
      <c r="AH3867" s="115" t="str">
        <f t="array" ref="AH3867">XLOOKUP(F3867,'CLV2'!A:A,'CLV2'!F:F)</f>
        <v>3.IMPORT FRUITS</v>
      </c>
      <c r="AI3867" s="115" t="str">
        <f t="shared" si="8"/>
        <v>KG</v>
      </c>
      <c r="AJ3867" s="116">
        <f t="shared" si="9"/>
        <v>0.04444444444</v>
      </c>
      <c r="AK3867" s="117" t="str">
        <f t="array" ref="AK3867">XLOOKUP(F3867,'GIÁ'!A:A,'GIÁ'!D:D)</f>
        <v>121296.91</v>
      </c>
      <c r="AL3867" s="118">
        <f t="shared" si="10"/>
        <v>97037.528</v>
      </c>
      <c r="AM3867" s="118">
        <f t="shared" si="11"/>
        <v>97037.528</v>
      </c>
      <c r="AN3867" s="119">
        <f t="shared" si="12"/>
        <v>0</v>
      </c>
      <c r="AO3867" s="118">
        <f t="shared" si="13"/>
        <v>0</v>
      </c>
      <c r="AP3867" s="121">
        <f t="shared" si="14"/>
        <v>0</v>
      </c>
      <c r="AQ3867" s="122"/>
      <c r="AR3867" s="119"/>
    </row>
    <row r="3868" ht="22.5" customHeight="1">
      <c r="A3868" s="89">
        <v>46233.0</v>
      </c>
      <c r="B3868" s="90">
        <v>0.39305555555555555</v>
      </c>
      <c r="C3868" s="91" t="s">
        <v>438</v>
      </c>
      <c r="D3868" s="129" t="str">
        <f t="array" ref="D3868">XLOOKUP(C3868,'DS ST'!A:A,'DS ST'!B:B)</f>
        <v>A130</v>
      </c>
      <c r="E3868" s="94" t="str">
        <f t="array" ref="E3868">XLOOKUP($F3868,'GIÁ'!$A:$A,'GIÁ'!$E:$E)</f>
        <v>MÁT</v>
      </c>
      <c r="F3868" s="94">
        <v>8.938508547562E12</v>
      </c>
      <c r="G3868" s="95" t="s">
        <v>2900</v>
      </c>
      <c r="H3868" s="95" t="s">
        <v>224</v>
      </c>
      <c r="I3868" s="96">
        <v>4.0</v>
      </c>
      <c r="J3868" s="96">
        <v>0.0</v>
      </c>
      <c r="K3868" s="98">
        <f t="shared" si="4"/>
        <v>4</v>
      </c>
      <c r="L3868" s="99" t="s">
        <v>7153</v>
      </c>
      <c r="M3868" s="100" t="s">
        <v>7155</v>
      </c>
      <c r="N3868" s="101" t="str">
        <f t="shared" si="139"/>
        <v>TRBA1306518938508547562</v>
      </c>
      <c r="O3868" s="128"/>
      <c r="P3868" s="100"/>
      <c r="Q3868" s="103">
        <f t="shared" si="166"/>
        <v>4</v>
      </c>
      <c r="R3868" s="161"/>
      <c r="S3868" s="105"/>
      <c r="T3868" s="106"/>
      <c r="U3868" s="107"/>
      <c r="V3868" s="108" t="s">
        <v>756</v>
      </c>
      <c r="W3868" s="109" t="s">
        <v>1312</v>
      </c>
      <c r="X3868" s="110" t="str">
        <f t="shared" si="176"/>
        <v/>
      </c>
      <c r="Y3868" s="110" t="str">
        <f t="shared" si="183"/>
        <v/>
      </c>
      <c r="Z3868" s="139" t="str">
        <f t="shared" si="193"/>
        <v>Chưa xác định</v>
      </c>
      <c r="AA3868" s="109" t="s">
        <v>5260</v>
      </c>
      <c r="AB3868" s="106"/>
      <c r="AC3868" s="158"/>
      <c r="AD3868" s="160"/>
      <c r="AE3868" s="127"/>
      <c r="AF3868" s="113"/>
      <c r="AG3868" s="165" t="str">
        <f t="array" ref="AG3868">XLOOKUP(F3868,'CLV2'!A:A,'CLV2'!E:E)</f>
        <v>2.CHILLED FOODS</v>
      </c>
      <c r="AH3868" s="115" t="str">
        <f t="array" ref="AH3868">XLOOKUP(F3868,'CLV2'!A:A,'CLV2'!F:F)</f>
        <v>3.OTHER CHILLED PRODUCTS</v>
      </c>
      <c r="AI3868" s="115" t="str">
        <f t="shared" si="8"/>
        <v>Pack</v>
      </c>
      <c r="AJ3868" s="116">
        <f t="shared" si="9"/>
        <v>1</v>
      </c>
      <c r="AK3868" s="117" t="str">
        <f t="array" ref="AK3868">XLOOKUP(F3868,'GIÁ'!A:A,'GIÁ'!D:D)</f>
        <v>9361.71</v>
      </c>
      <c r="AL3868" s="118">
        <f t="shared" si="10"/>
        <v>37446.84</v>
      </c>
      <c r="AM3868" s="118">
        <f t="shared" si="11"/>
        <v>0</v>
      </c>
      <c r="AN3868" s="119">
        <f t="shared" si="12"/>
        <v>0</v>
      </c>
      <c r="AO3868" s="118">
        <f t="shared" si="13"/>
        <v>0</v>
      </c>
      <c r="AP3868" s="121">
        <f t="shared" si="14"/>
        <v>37446.84</v>
      </c>
      <c r="AQ3868" s="122"/>
      <c r="AR3868" s="119"/>
    </row>
    <row r="3869" ht="22.5" customHeight="1">
      <c r="A3869" s="89">
        <v>46233.0</v>
      </c>
      <c r="B3869" s="90">
        <v>0.6805555555555556</v>
      </c>
      <c r="C3869" s="91" t="s">
        <v>1665</v>
      </c>
      <c r="D3869" s="129" t="str">
        <f t="array" ref="D3869">XLOOKUP(C3869,'DS ST'!A:A,'DS ST'!B:B)</f>
        <v>TNO</v>
      </c>
      <c r="E3869" s="94" t="str">
        <f t="array" ref="E3869">XLOOKUP($F3869,'GIÁ'!$A:$A,'GIÁ'!$E:$E)</f>
        <v>ĐÔNG</v>
      </c>
      <c r="F3869" s="94">
        <v>8.934717275081E12</v>
      </c>
      <c r="G3869" s="95" t="s">
        <v>1735</v>
      </c>
      <c r="H3869" s="95" t="s">
        <v>224</v>
      </c>
      <c r="I3869" s="96">
        <v>6.0</v>
      </c>
      <c r="J3869" s="96">
        <v>0.0</v>
      </c>
      <c r="K3869" s="98">
        <f t="shared" si="4"/>
        <v>6</v>
      </c>
      <c r="L3869" s="99" t="s">
        <v>7156</v>
      </c>
      <c r="M3869" s="100" t="s">
        <v>7157</v>
      </c>
      <c r="N3869" s="101" t="str">
        <f t="shared" si="139"/>
        <v>PT1590317-T0018934717275081</v>
      </c>
      <c r="O3869" s="128"/>
      <c r="P3869" s="100"/>
      <c r="Q3869" s="103">
        <f t="shared" si="166"/>
        <v>6</v>
      </c>
      <c r="R3869" s="161"/>
      <c r="S3869" s="105"/>
      <c r="T3869" s="106"/>
      <c r="U3869" s="107" t="s">
        <v>6563</v>
      </c>
      <c r="V3869" s="108" t="s">
        <v>756</v>
      </c>
      <c r="W3869" s="109" t="s">
        <v>1908</v>
      </c>
      <c r="X3869" s="110" t="str">
        <f t="shared" si="176"/>
        <v/>
      </c>
      <c r="Y3869" s="110" t="str">
        <f t="shared" si="183"/>
        <v/>
      </c>
      <c r="Z3869" s="109" t="s">
        <v>797</v>
      </c>
      <c r="AA3869" s="109" t="s">
        <v>802</v>
      </c>
      <c r="AB3869" s="106"/>
      <c r="AC3869" s="158"/>
      <c r="AD3869" s="160"/>
      <c r="AE3869" s="127"/>
      <c r="AF3869" s="113"/>
      <c r="AG3869" s="165" t="str">
        <f t="array" ref="AG3869">XLOOKUP(F3869,'CLV2'!A:A,'CLV2'!E:E)</f>
        <v>2.FROZEN FOODS</v>
      </c>
      <c r="AH3869" s="115" t="str">
        <f t="array" ref="AH3869">XLOOKUP(F3869,'CLV2'!A:A,'CLV2'!F:F)</f>
        <v>3.DUMPLINGS</v>
      </c>
      <c r="AI3869" s="115" t="str">
        <f t="shared" si="8"/>
        <v>Pack</v>
      </c>
      <c r="AJ3869" s="116">
        <f t="shared" si="9"/>
        <v>1</v>
      </c>
      <c r="AK3869" s="117" t="str">
        <f t="array" ref="AK3869">XLOOKUP(F3869,'GIÁ'!A:A,'GIÁ'!D:D)</f>
        <v>42036.39</v>
      </c>
      <c r="AL3869" s="118">
        <f t="shared" si="10"/>
        <v>252218.34</v>
      </c>
      <c r="AM3869" s="118">
        <f t="shared" si="11"/>
        <v>0</v>
      </c>
      <c r="AN3869" s="119">
        <f t="shared" si="12"/>
        <v>0</v>
      </c>
      <c r="AO3869" s="118">
        <f t="shared" si="13"/>
        <v>252218.34</v>
      </c>
      <c r="AP3869" s="121">
        <f t="shared" si="14"/>
        <v>0</v>
      </c>
      <c r="AQ3869" s="122"/>
      <c r="AR3869" s="119"/>
    </row>
    <row r="3870" ht="22.5" customHeight="1">
      <c r="A3870" s="89">
        <v>46233.0</v>
      </c>
      <c r="B3870" s="90">
        <v>0.6805555555555556</v>
      </c>
      <c r="C3870" s="91" t="s">
        <v>1665</v>
      </c>
      <c r="D3870" s="129" t="str">
        <f t="array" ref="D3870">XLOOKUP(C3870,'DS ST'!A:A,'DS ST'!B:B)</f>
        <v>TNO</v>
      </c>
      <c r="E3870" s="94" t="str">
        <f t="array" ref="E3870">XLOOKUP($F3870,'GIÁ'!$A:$A,'GIÁ'!$E:$E)</f>
        <v>ĐÔNG</v>
      </c>
      <c r="F3870" s="94">
        <v>8.938555386725E12</v>
      </c>
      <c r="G3870" s="95" t="s">
        <v>3156</v>
      </c>
      <c r="H3870" s="95" t="s">
        <v>224</v>
      </c>
      <c r="I3870" s="96">
        <v>2.0</v>
      </c>
      <c r="J3870" s="96">
        <v>0.0</v>
      </c>
      <c r="K3870" s="98">
        <f t="shared" si="4"/>
        <v>2</v>
      </c>
      <c r="L3870" s="99" t="s">
        <v>7156</v>
      </c>
      <c r="M3870" s="100" t="s">
        <v>7157</v>
      </c>
      <c r="N3870" s="101" t="str">
        <f t="shared" si="139"/>
        <v>PT1590317-T0018938555386725</v>
      </c>
      <c r="O3870" s="128"/>
      <c r="P3870" s="100"/>
      <c r="Q3870" s="103">
        <f t="shared" si="166"/>
        <v>2</v>
      </c>
      <c r="R3870" s="161"/>
      <c r="S3870" s="105"/>
      <c r="T3870" s="106"/>
      <c r="U3870" s="107" t="s">
        <v>6596</v>
      </c>
      <c r="V3870" s="108" t="s">
        <v>756</v>
      </c>
      <c r="W3870" s="109" t="s">
        <v>1908</v>
      </c>
      <c r="X3870" s="110" t="str">
        <f t="shared" si="176"/>
        <v/>
      </c>
      <c r="Y3870" s="110" t="str">
        <f t="shared" si="183"/>
        <v/>
      </c>
      <c r="Z3870" s="109" t="s">
        <v>797</v>
      </c>
      <c r="AA3870" s="109" t="s">
        <v>802</v>
      </c>
      <c r="AB3870" s="106"/>
      <c r="AC3870" s="158"/>
      <c r="AD3870" s="160"/>
      <c r="AE3870" s="127"/>
      <c r="AF3870" s="113"/>
      <c r="AG3870" s="165" t="str">
        <f t="array" ref="AG3870">XLOOKUP(F3870,'CLV2'!A:A,'CLV2'!E:E)</f>
        <v>2.FROZEN FOODS</v>
      </c>
      <c r="AH3870" s="115" t="str">
        <f t="array" ref="AH3870">XLOOKUP(F3870,'CLV2'!A:A,'CLV2'!F:F)</f>
        <v>3.PASTRY AND DESSERTS</v>
      </c>
      <c r="AI3870" s="115" t="str">
        <f t="shared" si="8"/>
        <v>Pack</v>
      </c>
      <c r="AJ3870" s="116">
        <f t="shared" si="9"/>
        <v>1</v>
      </c>
      <c r="AK3870" s="117" t="str">
        <f t="array" ref="AK3870">XLOOKUP(F3870,'GIÁ'!A:A,'GIÁ'!D:D)</f>
        <v>26016.14</v>
      </c>
      <c r="AL3870" s="118">
        <f t="shared" si="10"/>
        <v>52032.28</v>
      </c>
      <c r="AM3870" s="118">
        <f t="shared" si="11"/>
        <v>0</v>
      </c>
      <c r="AN3870" s="119">
        <f t="shared" si="12"/>
        <v>0</v>
      </c>
      <c r="AO3870" s="118">
        <f t="shared" si="13"/>
        <v>52032.28</v>
      </c>
      <c r="AP3870" s="121">
        <f t="shared" si="14"/>
        <v>0</v>
      </c>
      <c r="AQ3870" s="122"/>
      <c r="AR3870" s="119"/>
    </row>
    <row r="3871" ht="22.5" customHeight="1">
      <c r="A3871" s="89">
        <v>46233.0</v>
      </c>
      <c r="B3871" s="90">
        <v>0.6805555555555556</v>
      </c>
      <c r="C3871" s="91" t="s">
        <v>1665</v>
      </c>
      <c r="D3871" s="129" t="str">
        <f t="array" ref="D3871">XLOOKUP(C3871,'DS ST'!A:A,'DS ST'!B:B)</f>
        <v>TNO</v>
      </c>
      <c r="E3871" s="94" t="str">
        <f t="array" ref="E3871">XLOOKUP($F3871,'GIÁ'!$A:$A,'GIÁ'!$E:$E)</f>
        <v>ĐÔNG</v>
      </c>
      <c r="F3871" s="94">
        <v>8.935101607211E12</v>
      </c>
      <c r="G3871" s="95" t="s">
        <v>1879</v>
      </c>
      <c r="H3871" s="95" t="s">
        <v>224</v>
      </c>
      <c r="I3871" s="96">
        <v>2.0</v>
      </c>
      <c r="J3871" s="96">
        <v>0.0</v>
      </c>
      <c r="K3871" s="98">
        <f t="shared" si="4"/>
        <v>2</v>
      </c>
      <c r="L3871" s="99" t="s">
        <v>7156</v>
      </c>
      <c r="M3871" s="100" t="s">
        <v>7157</v>
      </c>
      <c r="N3871" s="101" t="str">
        <f t="shared" si="139"/>
        <v>PT1590317-T0018935101607211</v>
      </c>
      <c r="O3871" s="128"/>
      <c r="P3871" s="100"/>
      <c r="Q3871" s="103">
        <f t="shared" si="166"/>
        <v>2</v>
      </c>
      <c r="R3871" s="161"/>
      <c r="S3871" s="105"/>
      <c r="T3871" s="106"/>
      <c r="U3871" s="107" t="s">
        <v>6523</v>
      </c>
      <c r="V3871" s="108" t="s">
        <v>756</v>
      </c>
      <c r="W3871" s="109" t="s">
        <v>1908</v>
      </c>
      <c r="X3871" s="110" t="str">
        <f t="shared" si="176"/>
        <v/>
      </c>
      <c r="Y3871" s="110" t="str">
        <f t="shared" si="183"/>
        <v/>
      </c>
      <c r="Z3871" s="109" t="s">
        <v>797</v>
      </c>
      <c r="AA3871" s="109" t="s">
        <v>802</v>
      </c>
      <c r="AB3871" s="106"/>
      <c r="AC3871" s="158"/>
      <c r="AD3871" s="160"/>
      <c r="AE3871" s="127"/>
      <c r="AF3871" s="113"/>
      <c r="AG3871" s="165" t="str">
        <f t="array" ref="AG3871">XLOOKUP(F3871,'CLV2'!A:A,'CLV2'!E:E)</f>
        <v>2.FROZEN FOODS</v>
      </c>
      <c r="AH3871" s="115" t="str">
        <f t="array" ref="AH3871">XLOOKUP(F3871,'CLV2'!A:A,'CLV2'!F:F)</f>
        <v>3.DUMPLINGS</v>
      </c>
      <c r="AI3871" s="115" t="str">
        <f t="shared" si="8"/>
        <v>Pack</v>
      </c>
      <c r="AJ3871" s="116">
        <f t="shared" si="9"/>
        <v>1</v>
      </c>
      <c r="AK3871" s="117" t="str">
        <f t="array" ref="AK3871">XLOOKUP(F3871,'GIÁ'!A:A,'GIÁ'!D:D)</f>
        <v>22033.98</v>
      </c>
      <c r="AL3871" s="118">
        <f t="shared" si="10"/>
        <v>44067.96</v>
      </c>
      <c r="AM3871" s="118">
        <f t="shared" si="11"/>
        <v>0</v>
      </c>
      <c r="AN3871" s="119">
        <f t="shared" si="12"/>
        <v>0</v>
      </c>
      <c r="AO3871" s="118">
        <f t="shared" si="13"/>
        <v>44067.96</v>
      </c>
      <c r="AP3871" s="121">
        <f t="shared" si="14"/>
        <v>0</v>
      </c>
      <c r="AQ3871" s="122"/>
      <c r="AR3871" s="119"/>
    </row>
    <row r="3872" ht="22.5" customHeight="1">
      <c r="A3872" s="89">
        <v>46233.0</v>
      </c>
      <c r="B3872" s="90">
        <v>0.6805555555555556</v>
      </c>
      <c r="C3872" s="91" t="s">
        <v>1665</v>
      </c>
      <c r="D3872" s="129" t="str">
        <f t="array" ref="D3872">XLOOKUP(C3872,'DS ST'!A:A,'DS ST'!B:B)</f>
        <v>TNO</v>
      </c>
      <c r="E3872" s="94" t="str">
        <f t="array" ref="E3872">XLOOKUP($F3872,'GIÁ'!$A:$A,'GIÁ'!$E:$E)</f>
        <v>ĐÔNG</v>
      </c>
      <c r="F3872" s="94">
        <v>8.936077110187E12</v>
      </c>
      <c r="G3872" s="95" t="s">
        <v>2335</v>
      </c>
      <c r="H3872" s="95" t="s">
        <v>224</v>
      </c>
      <c r="I3872" s="96">
        <v>6.0</v>
      </c>
      <c r="J3872" s="96">
        <v>0.0</v>
      </c>
      <c r="K3872" s="98">
        <f t="shared" si="4"/>
        <v>6</v>
      </c>
      <c r="L3872" s="99" t="s">
        <v>7156</v>
      </c>
      <c r="M3872" s="100" t="s">
        <v>7157</v>
      </c>
      <c r="N3872" s="101" t="str">
        <f t="shared" si="139"/>
        <v>PT1590317-T0018936077110187</v>
      </c>
      <c r="O3872" s="128"/>
      <c r="P3872" s="100"/>
      <c r="Q3872" s="103">
        <f t="shared" si="166"/>
        <v>6</v>
      </c>
      <c r="R3872" s="161"/>
      <c r="S3872" s="105"/>
      <c r="T3872" s="106"/>
      <c r="U3872" s="107" t="s">
        <v>6565</v>
      </c>
      <c r="V3872" s="108" t="s">
        <v>756</v>
      </c>
      <c r="W3872" s="109" t="s">
        <v>1908</v>
      </c>
      <c r="X3872" s="110" t="str">
        <f t="shared" si="176"/>
        <v/>
      </c>
      <c r="Y3872" s="110" t="str">
        <f t="shared" si="183"/>
        <v/>
      </c>
      <c r="Z3872" s="109" t="s">
        <v>797</v>
      </c>
      <c r="AA3872" s="109" t="s">
        <v>802</v>
      </c>
      <c r="AB3872" s="106"/>
      <c r="AC3872" s="158"/>
      <c r="AD3872" s="160"/>
      <c r="AE3872" s="127"/>
      <c r="AF3872" s="113"/>
      <c r="AG3872" s="165" t="str">
        <f t="array" ref="AG3872">XLOOKUP(F3872,'CLV2'!A:A,'CLV2'!E:E)</f>
        <v>2.FROZEN FOODS</v>
      </c>
      <c r="AH3872" s="115" t="str">
        <f t="array" ref="AH3872">XLOOKUP(F3872,'CLV2'!A:A,'CLV2'!F:F)</f>
        <v>3.DUMPLINGS</v>
      </c>
      <c r="AI3872" s="115" t="str">
        <f t="shared" si="8"/>
        <v>Pack</v>
      </c>
      <c r="AJ3872" s="116">
        <f t="shared" si="9"/>
        <v>1</v>
      </c>
      <c r="AK3872" s="117" t="str">
        <f t="array" ref="AK3872">XLOOKUP(F3872,'GIÁ'!A:A,'GIÁ'!D:D)</f>
        <v>28137.41</v>
      </c>
      <c r="AL3872" s="118">
        <f t="shared" si="10"/>
        <v>168824.46</v>
      </c>
      <c r="AM3872" s="118">
        <f t="shared" si="11"/>
        <v>0</v>
      </c>
      <c r="AN3872" s="119">
        <f t="shared" si="12"/>
        <v>0</v>
      </c>
      <c r="AO3872" s="118">
        <f t="shared" si="13"/>
        <v>168824.46</v>
      </c>
      <c r="AP3872" s="121">
        <f t="shared" si="14"/>
        <v>0</v>
      </c>
      <c r="AQ3872" s="122"/>
      <c r="AR3872" s="119"/>
    </row>
    <row r="3873" ht="22.5" customHeight="1">
      <c r="A3873" s="89">
        <v>46233.0</v>
      </c>
      <c r="B3873" s="90">
        <v>0.6805555555555556</v>
      </c>
      <c r="C3873" s="91" t="s">
        <v>1665</v>
      </c>
      <c r="D3873" s="129" t="str">
        <f t="array" ref="D3873">XLOOKUP(C3873,'DS ST'!A:A,'DS ST'!B:B)</f>
        <v>TNO</v>
      </c>
      <c r="E3873" s="94" t="str">
        <f t="array" ref="E3873">XLOOKUP($F3873,'GIÁ'!$A:$A,'GIÁ'!$E:$E)</f>
        <v>ĐÔNG</v>
      </c>
      <c r="F3873" s="94">
        <v>8.93531971013E12</v>
      </c>
      <c r="G3873" s="95" t="s">
        <v>2054</v>
      </c>
      <c r="H3873" s="95" t="s">
        <v>224</v>
      </c>
      <c r="I3873" s="96">
        <v>6.0</v>
      </c>
      <c r="J3873" s="96">
        <v>0.0</v>
      </c>
      <c r="K3873" s="98">
        <f t="shared" si="4"/>
        <v>6</v>
      </c>
      <c r="L3873" s="99" t="s">
        <v>7156</v>
      </c>
      <c r="M3873" s="100" t="s">
        <v>7157</v>
      </c>
      <c r="N3873" s="101" t="str">
        <f t="shared" si="139"/>
        <v>PT1590317-T0018935319710130</v>
      </c>
      <c r="O3873" s="128"/>
      <c r="P3873" s="100"/>
      <c r="Q3873" s="103">
        <f t="shared" si="166"/>
        <v>6</v>
      </c>
      <c r="R3873" s="161"/>
      <c r="S3873" s="105"/>
      <c r="T3873" s="106"/>
      <c r="U3873" s="107"/>
      <c r="V3873" s="108" t="s">
        <v>756</v>
      </c>
      <c r="W3873" s="109" t="s">
        <v>1312</v>
      </c>
      <c r="X3873" s="110" t="str">
        <f t="shared" si="176"/>
        <v/>
      </c>
      <c r="Y3873" s="110" t="str">
        <f t="shared" si="183"/>
        <v/>
      </c>
      <c r="Z3873" s="139" t="str">
        <f>IF(N(Q3873)&lt;=0,"",IF(ISNUMBER(SEARCH("Thiếu kiện",V3873)),"Kho đông mát",IF(AND(N(Q3873)&gt;0,N(P3873)&gt;0,OR(ISNUMBER(SEARCH("Hình KDB",U3873)),ISNUMBER(SEARCH("Hình tele",U3873)),ISNUMBER(SEARCH("sai code",U3873)),ISNUMBER(SEARCH("ST nhận",U3873)))),"Kho đông mát",IF(AND(W3873="DC giao thiếu",OR(ISNUMBER(SEARCH("Hình KDB",U3873)),ISNUMBER(SEARCH("Hình tele",U3873)),ISNUMBER(SEARCH("sai code",U3873)))),"Kho đông mát",IF(W3873="DC giao thiếu","Chưa xác định",IF(AND(W3873="DC pick sai",OR(ISNUMBER(SEARCH("Hình KDB",U3873)),ISNUMBER(SEARCH("Hình tele",U3873)),ISNUMBER(SEARCH("sai code",U3873)),ISNUMBER(SEARCH("ST nhận",U3873)))),"Kho đông mát",IF(W3873="DC pick sai","Chưa xác định",IF(AND(W3873="Hao hụt",N(O3873)&gt;0,OR(ISNUMBER(SEARCH("Hình KDB",U3873)),ISNUMBER(SEARCH("Hình tele",U3873)),ISNUMBER(SEARCH("sai code",U3873)),ISNUMBER(SEARCH("ST nhận",U3873)))),"Kho đông mát",IF(W3873="Hao hụt","Chưa xác định",IF(OR(W3873="VT giao sai điểm",W3873="Không đạt nhiệt độ",W3873="TX giao thiếu kiện",W3873="Hàng không đạt CL"),"Kho đông mát",IF(W3873="Chưa xác định","Chưa xác định",IF(N(P3873)&gt;0,"Chưa xác định",""))))))))))))</f>
        <v>Chưa xác định</v>
      </c>
      <c r="AA3873" s="109" t="s">
        <v>5260</v>
      </c>
      <c r="AB3873" s="106"/>
      <c r="AC3873" s="158"/>
      <c r="AD3873" s="160"/>
      <c r="AE3873" s="127"/>
      <c r="AF3873" s="113"/>
      <c r="AG3873" s="165" t="str">
        <f t="array" ref="AG3873">XLOOKUP(F3873,'CLV2'!A:A,'CLV2'!E:E)</f>
        <v>2.FROZEN FOODS</v>
      </c>
      <c r="AH3873" s="115" t="str">
        <f t="array" ref="AH3873">XLOOKUP(F3873,'CLV2'!A:A,'CLV2'!F:F)</f>
        <v>3.HOTPOT AND FRIED</v>
      </c>
      <c r="AI3873" s="115" t="str">
        <f t="shared" si="8"/>
        <v>Pack</v>
      </c>
      <c r="AJ3873" s="116">
        <f t="shared" si="9"/>
        <v>1</v>
      </c>
      <c r="AK3873" s="117" t="str">
        <f t="array" ref="AK3873">XLOOKUP(F3873,'GIÁ'!A:A,'GIÁ'!D:D)</f>
        <v>31343.02</v>
      </c>
      <c r="AL3873" s="118">
        <f t="shared" si="10"/>
        <v>188058.12</v>
      </c>
      <c r="AM3873" s="118">
        <f t="shared" si="11"/>
        <v>0</v>
      </c>
      <c r="AN3873" s="119">
        <f t="shared" si="12"/>
        <v>0</v>
      </c>
      <c r="AO3873" s="118">
        <f t="shared" si="13"/>
        <v>0</v>
      </c>
      <c r="AP3873" s="121">
        <f t="shared" si="14"/>
        <v>188058.12</v>
      </c>
      <c r="AQ3873" s="122"/>
      <c r="AR3873" s="119"/>
    </row>
    <row r="3874" ht="22.5" customHeight="1">
      <c r="A3874" s="89">
        <v>46233.0</v>
      </c>
      <c r="B3874" s="90">
        <v>0.6805555555555556</v>
      </c>
      <c r="C3874" s="91" t="s">
        <v>1665</v>
      </c>
      <c r="D3874" s="129" t="str">
        <f t="array" ref="D3874">XLOOKUP(C3874,'DS ST'!A:A,'DS ST'!B:B)</f>
        <v>TNO</v>
      </c>
      <c r="E3874" s="94" t="str">
        <f t="array" ref="E3874">XLOOKUP($F3874,'GIÁ'!$A:$A,'GIÁ'!$E:$E)</f>
        <v>ĐÔNG</v>
      </c>
      <c r="F3874" s="94">
        <v>8.936013238791E12</v>
      </c>
      <c r="G3874" s="95" t="s">
        <v>2178</v>
      </c>
      <c r="H3874" s="95" t="s">
        <v>57</v>
      </c>
      <c r="I3874" s="96">
        <v>2.0</v>
      </c>
      <c r="J3874" s="96">
        <v>0.0</v>
      </c>
      <c r="K3874" s="98">
        <f t="shared" si="4"/>
        <v>2</v>
      </c>
      <c r="L3874" s="99" t="s">
        <v>7156</v>
      </c>
      <c r="M3874" s="100" t="s">
        <v>7157</v>
      </c>
      <c r="N3874" s="101" t="str">
        <f t="shared" si="139"/>
        <v>PT1590317-T0018936013238791</v>
      </c>
      <c r="O3874" s="128"/>
      <c r="P3874" s="100"/>
      <c r="Q3874" s="103">
        <f t="shared" si="166"/>
        <v>2</v>
      </c>
      <c r="R3874" s="161"/>
      <c r="S3874" s="105"/>
      <c r="T3874" s="106"/>
      <c r="U3874" s="107" t="s">
        <v>6525</v>
      </c>
      <c r="V3874" s="108" t="s">
        <v>756</v>
      </c>
      <c r="W3874" s="109" t="s">
        <v>1908</v>
      </c>
      <c r="X3874" s="110" t="str">
        <f t="shared" si="176"/>
        <v/>
      </c>
      <c r="Y3874" s="110" t="str">
        <f t="shared" si="183"/>
        <v/>
      </c>
      <c r="Z3874" s="109" t="s">
        <v>797</v>
      </c>
      <c r="AA3874" s="109" t="s">
        <v>802</v>
      </c>
      <c r="AB3874" s="106"/>
      <c r="AC3874" s="158"/>
      <c r="AD3874" s="160"/>
      <c r="AE3874" s="127"/>
      <c r="AF3874" s="113"/>
      <c r="AG3874" s="165" t="str">
        <f t="array" ref="AG3874">XLOOKUP(F3874,'CLV2'!A:A,'CLV2'!E:E)</f>
        <v>2.FROZEN FOODS</v>
      </c>
      <c r="AH3874" s="115" t="str">
        <f t="array" ref="AH3874">XLOOKUP(F3874,'CLV2'!A:A,'CLV2'!F:F)</f>
        <v>3.PIZZA - READY MEALS</v>
      </c>
      <c r="AI3874" s="115" t="str">
        <f t="shared" si="8"/>
        <v>Pack</v>
      </c>
      <c r="AJ3874" s="116">
        <f t="shared" si="9"/>
        <v>1</v>
      </c>
      <c r="AK3874" s="117" t="str">
        <f t="array" ref="AK3874">XLOOKUP(F3874,'GIÁ'!A:A,'GIÁ'!D:D)</f>
        <v>22578.43</v>
      </c>
      <c r="AL3874" s="118">
        <f t="shared" si="10"/>
        <v>45156.86</v>
      </c>
      <c r="AM3874" s="118">
        <f t="shared" si="11"/>
        <v>0</v>
      </c>
      <c r="AN3874" s="119">
        <f t="shared" si="12"/>
        <v>0</v>
      </c>
      <c r="AO3874" s="118">
        <f t="shared" si="13"/>
        <v>45156.86</v>
      </c>
      <c r="AP3874" s="121">
        <f t="shared" si="14"/>
        <v>0</v>
      </c>
      <c r="AQ3874" s="122"/>
      <c r="AR3874" s="119"/>
    </row>
    <row r="3875" ht="22.5" customHeight="1">
      <c r="A3875" s="89">
        <v>46233.0</v>
      </c>
      <c r="B3875" s="90">
        <v>0.6805555555555556</v>
      </c>
      <c r="C3875" s="91" t="s">
        <v>1665</v>
      </c>
      <c r="D3875" s="129" t="str">
        <f t="array" ref="D3875">XLOOKUP(C3875,'DS ST'!A:A,'DS ST'!B:B)</f>
        <v>TNO</v>
      </c>
      <c r="E3875" s="94" t="str">
        <f t="array" ref="E3875">XLOOKUP($F3875,'GIÁ'!$A:$A,'GIÁ'!$E:$E)</f>
        <v>ĐÔNG</v>
      </c>
      <c r="F3875" s="94">
        <v>8.935297103726E12</v>
      </c>
      <c r="G3875" s="95" t="s">
        <v>2028</v>
      </c>
      <c r="H3875" s="95" t="s">
        <v>224</v>
      </c>
      <c r="I3875" s="96">
        <v>2.0</v>
      </c>
      <c r="J3875" s="96">
        <v>0.0</v>
      </c>
      <c r="K3875" s="98">
        <f t="shared" si="4"/>
        <v>2</v>
      </c>
      <c r="L3875" s="99" t="s">
        <v>7156</v>
      </c>
      <c r="M3875" s="100" t="s">
        <v>7157</v>
      </c>
      <c r="N3875" s="101" t="str">
        <f t="shared" si="139"/>
        <v>PT1590317-T0018935297103726</v>
      </c>
      <c r="O3875" s="128"/>
      <c r="P3875" s="100"/>
      <c r="Q3875" s="103">
        <f t="shared" si="166"/>
        <v>2</v>
      </c>
      <c r="R3875" s="161"/>
      <c r="S3875" s="105"/>
      <c r="T3875" s="106"/>
      <c r="U3875" s="107" t="s">
        <v>6526</v>
      </c>
      <c r="V3875" s="108" t="s">
        <v>756</v>
      </c>
      <c r="W3875" s="109" t="s">
        <v>1908</v>
      </c>
      <c r="X3875" s="110" t="str">
        <f t="shared" si="176"/>
        <v/>
      </c>
      <c r="Y3875" s="110" t="str">
        <f t="shared" si="183"/>
        <v/>
      </c>
      <c r="Z3875" s="109" t="s">
        <v>797</v>
      </c>
      <c r="AA3875" s="109" t="s">
        <v>802</v>
      </c>
      <c r="AB3875" s="106"/>
      <c r="AC3875" s="158"/>
      <c r="AD3875" s="160"/>
      <c r="AE3875" s="127"/>
      <c r="AF3875" s="113"/>
      <c r="AG3875" s="165" t="str">
        <f t="array" ref="AG3875">XLOOKUP(F3875,'CLV2'!A:A,'CLV2'!E:E)</f>
        <v>2.FROZEN FOODS</v>
      </c>
      <c r="AH3875" s="115" t="str">
        <f t="array" ref="AH3875">XLOOKUP(F3875,'CLV2'!A:A,'CLV2'!F:F)</f>
        <v>3.PIZZA - READY MEALS</v>
      </c>
      <c r="AI3875" s="115" t="str">
        <f t="shared" si="8"/>
        <v>Pack</v>
      </c>
      <c r="AJ3875" s="116">
        <f t="shared" si="9"/>
        <v>1</v>
      </c>
      <c r="AK3875" s="117" t="str">
        <f t="array" ref="AK3875">XLOOKUP(F3875,'GIÁ'!A:A,'GIÁ'!D:D)</f>
        <v>61056.95</v>
      </c>
      <c r="AL3875" s="118">
        <f t="shared" si="10"/>
        <v>122113.9</v>
      </c>
      <c r="AM3875" s="118">
        <f t="shared" si="11"/>
        <v>0</v>
      </c>
      <c r="AN3875" s="119">
        <f t="shared" si="12"/>
        <v>0</v>
      </c>
      <c r="AO3875" s="118">
        <f t="shared" si="13"/>
        <v>122113.9</v>
      </c>
      <c r="AP3875" s="121">
        <f t="shared" si="14"/>
        <v>0</v>
      </c>
      <c r="AQ3875" s="122"/>
      <c r="AR3875" s="119"/>
    </row>
    <row r="3876" ht="22.5" customHeight="1">
      <c r="A3876" s="89">
        <v>46233.0</v>
      </c>
      <c r="B3876" s="90">
        <v>0.6805555555555556</v>
      </c>
      <c r="C3876" s="91" t="s">
        <v>1665</v>
      </c>
      <c r="D3876" s="129" t="str">
        <f t="array" ref="D3876">XLOOKUP(C3876,'DS ST'!A:A,'DS ST'!B:B)</f>
        <v>TNO</v>
      </c>
      <c r="E3876" s="94" t="str">
        <f t="array" ref="E3876">XLOOKUP($F3876,'GIÁ'!$A:$A,'GIÁ'!$E:$E)</f>
        <v>ĐÔNG</v>
      </c>
      <c r="F3876" s="94">
        <v>8.934717401336E12</v>
      </c>
      <c r="G3876" s="95" t="s">
        <v>1750</v>
      </c>
      <c r="H3876" s="95" t="s">
        <v>224</v>
      </c>
      <c r="I3876" s="96">
        <v>2.0</v>
      </c>
      <c r="J3876" s="96">
        <v>0.0</v>
      </c>
      <c r="K3876" s="98">
        <f t="shared" si="4"/>
        <v>2</v>
      </c>
      <c r="L3876" s="99" t="s">
        <v>7156</v>
      </c>
      <c r="M3876" s="100" t="s">
        <v>7157</v>
      </c>
      <c r="N3876" s="101" t="str">
        <f t="shared" si="139"/>
        <v>PT1590317-T0018934717401336</v>
      </c>
      <c r="O3876" s="128"/>
      <c r="P3876" s="100"/>
      <c r="Q3876" s="103">
        <f t="shared" si="166"/>
        <v>2</v>
      </c>
      <c r="R3876" s="161"/>
      <c r="S3876" s="105"/>
      <c r="T3876" s="106"/>
      <c r="U3876" s="107" t="s">
        <v>6585</v>
      </c>
      <c r="V3876" s="108" t="s">
        <v>756</v>
      </c>
      <c r="W3876" s="109" t="s">
        <v>1908</v>
      </c>
      <c r="X3876" s="110" t="str">
        <f t="shared" si="176"/>
        <v/>
      </c>
      <c r="Y3876" s="110" t="str">
        <f t="shared" si="183"/>
        <v/>
      </c>
      <c r="Z3876" s="109" t="s">
        <v>797</v>
      </c>
      <c r="AA3876" s="109" t="s">
        <v>802</v>
      </c>
      <c r="AB3876" s="106"/>
      <c r="AC3876" s="158"/>
      <c r="AD3876" s="160"/>
      <c r="AE3876" s="127"/>
      <c r="AF3876" s="113"/>
      <c r="AG3876" s="165" t="str">
        <f t="array" ref="AG3876">XLOOKUP(F3876,'CLV2'!A:A,'CLV2'!E:E)</f>
        <v>2.FROZEN FOODS</v>
      </c>
      <c r="AH3876" s="115" t="str">
        <f t="array" ref="AH3876">XLOOKUP(F3876,'CLV2'!A:A,'CLV2'!F:F)</f>
        <v>3.DUMPLINGS</v>
      </c>
      <c r="AI3876" s="115" t="str">
        <f t="shared" si="8"/>
        <v>Pack</v>
      </c>
      <c r="AJ3876" s="116">
        <f t="shared" si="9"/>
        <v>1</v>
      </c>
      <c r="AK3876" s="117" t="str">
        <f t="array" ref="AK3876">XLOOKUP(F3876,'GIÁ'!A:A,'GIÁ'!D:D)</f>
        <v>39374.44</v>
      </c>
      <c r="AL3876" s="118">
        <f t="shared" si="10"/>
        <v>78748.88</v>
      </c>
      <c r="AM3876" s="118">
        <f t="shared" si="11"/>
        <v>0</v>
      </c>
      <c r="AN3876" s="119">
        <f t="shared" si="12"/>
        <v>0</v>
      </c>
      <c r="AO3876" s="118">
        <f t="shared" si="13"/>
        <v>78748.88</v>
      </c>
      <c r="AP3876" s="121">
        <f t="shared" si="14"/>
        <v>0</v>
      </c>
      <c r="AQ3876" s="122"/>
      <c r="AR3876" s="119"/>
    </row>
    <row r="3877" ht="22.5" customHeight="1">
      <c r="A3877" s="89">
        <v>46233.0</v>
      </c>
      <c r="B3877" s="90">
        <v>0.6805555555555556</v>
      </c>
      <c r="C3877" s="91" t="s">
        <v>1665</v>
      </c>
      <c r="D3877" s="129" t="str">
        <f t="array" ref="D3877">XLOOKUP(C3877,'DS ST'!A:A,'DS ST'!B:B)</f>
        <v>TNO</v>
      </c>
      <c r="E3877" s="94" t="str">
        <f t="array" ref="E3877">XLOOKUP($F3877,'GIÁ'!$A:$A,'GIÁ'!$E:$E)</f>
        <v>ĐÔNG</v>
      </c>
      <c r="F3877" s="94">
        <v>8.936210415551E12</v>
      </c>
      <c r="G3877" s="95" t="s">
        <v>2676</v>
      </c>
      <c r="H3877" s="95" t="s">
        <v>224</v>
      </c>
      <c r="I3877" s="96">
        <v>6.0</v>
      </c>
      <c r="J3877" s="96">
        <v>0.0</v>
      </c>
      <c r="K3877" s="98">
        <f t="shared" si="4"/>
        <v>6</v>
      </c>
      <c r="L3877" s="99" t="s">
        <v>7156</v>
      </c>
      <c r="M3877" s="100" t="s">
        <v>7157</v>
      </c>
      <c r="N3877" s="101" t="str">
        <f t="shared" si="139"/>
        <v>PT1590317-T0018936210415551</v>
      </c>
      <c r="O3877" s="128"/>
      <c r="P3877" s="100"/>
      <c r="Q3877" s="103">
        <f t="shared" si="166"/>
        <v>6</v>
      </c>
      <c r="R3877" s="161"/>
      <c r="S3877" s="105"/>
      <c r="T3877" s="106"/>
      <c r="U3877" s="107" t="s">
        <v>6554</v>
      </c>
      <c r="V3877" s="108" t="s">
        <v>756</v>
      </c>
      <c r="W3877" s="109" t="s">
        <v>1908</v>
      </c>
      <c r="X3877" s="110" t="str">
        <f t="shared" si="176"/>
        <v/>
      </c>
      <c r="Y3877" s="110" t="str">
        <f t="shared" si="183"/>
        <v/>
      </c>
      <c r="Z3877" s="109" t="s">
        <v>797</v>
      </c>
      <c r="AA3877" s="109" t="s">
        <v>802</v>
      </c>
      <c r="AB3877" s="106"/>
      <c r="AC3877" s="158"/>
      <c r="AD3877" s="160"/>
      <c r="AE3877" s="127"/>
      <c r="AF3877" s="113"/>
      <c r="AG3877" s="165" t="str">
        <f t="array" ref="AG3877">XLOOKUP(F3877,'CLV2'!A:A,'CLV2'!E:E)</f>
        <v>2.FROZEN FOODS</v>
      </c>
      <c r="AH3877" s="115" t="str">
        <f t="array" ref="AH3877">XLOOKUP(F3877,'CLV2'!A:A,'CLV2'!F:F)</f>
        <v>3.DUMPLINGS</v>
      </c>
      <c r="AI3877" s="115" t="str">
        <f t="shared" si="8"/>
        <v>Pack</v>
      </c>
      <c r="AJ3877" s="116">
        <f t="shared" si="9"/>
        <v>1</v>
      </c>
      <c r="AK3877" s="117" t="str">
        <f t="array" ref="AK3877">XLOOKUP(F3877,'GIÁ'!A:A,'GIÁ'!D:D)</f>
        <v>24150.20</v>
      </c>
      <c r="AL3877" s="118">
        <f t="shared" si="10"/>
        <v>144901.2</v>
      </c>
      <c r="AM3877" s="118">
        <f t="shared" si="11"/>
        <v>0</v>
      </c>
      <c r="AN3877" s="119">
        <f t="shared" si="12"/>
        <v>0</v>
      </c>
      <c r="AO3877" s="118">
        <f t="shared" si="13"/>
        <v>144901.2</v>
      </c>
      <c r="AP3877" s="121">
        <f t="shared" si="14"/>
        <v>0</v>
      </c>
      <c r="AQ3877" s="122"/>
      <c r="AR3877" s="119"/>
    </row>
    <row r="3878" ht="22.5" customHeight="1">
      <c r="A3878" s="89">
        <v>46233.0</v>
      </c>
      <c r="B3878" s="90">
        <v>0.6805555555555556</v>
      </c>
      <c r="C3878" s="91" t="s">
        <v>1665</v>
      </c>
      <c r="D3878" s="129" t="str">
        <f t="array" ref="D3878">XLOOKUP(C3878,'DS ST'!A:A,'DS ST'!B:B)</f>
        <v>TNO</v>
      </c>
      <c r="E3878" s="94" t="str">
        <f t="array" ref="E3878">XLOOKUP($F3878,'GIÁ'!$A:$A,'GIÁ'!$E:$E)</f>
        <v>ĐÔNG</v>
      </c>
      <c r="F3878" s="94">
        <v>8.935275600797E12</v>
      </c>
      <c r="G3878" s="95" t="s">
        <v>1996</v>
      </c>
      <c r="H3878" s="95" t="s">
        <v>224</v>
      </c>
      <c r="I3878" s="96">
        <v>2.0</v>
      </c>
      <c r="J3878" s="96">
        <v>0.0</v>
      </c>
      <c r="K3878" s="98">
        <f t="shared" si="4"/>
        <v>2</v>
      </c>
      <c r="L3878" s="99" t="s">
        <v>7156</v>
      </c>
      <c r="M3878" s="100" t="s">
        <v>7157</v>
      </c>
      <c r="N3878" s="101" t="str">
        <f t="shared" si="139"/>
        <v>PT1590317-T0018935275600797</v>
      </c>
      <c r="O3878" s="128"/>
      <c r="P3878" s="100"/>
      <c r="Q3878" s="103">
        <f t="shared" si="166"/>
        <v>2</v>
      </c>
      <c r="R3878" s="161"/>
      <c r="S3878" s="105"/>
      <c r="T3878" s="106"/>
      <c r="U3878" s="107" t="s">
        <v>6556</v>
      </c>
      <c r="V3878" s="108" t="s">
        <v>756</v>
      </c>
      <c r="W3878" s="109" t="s">
        <v>1908</v>
      </c>
      <c r="X3878" s="110" t="str">
        <f t="shared" si="176"/>
        <v/>
      </c>
      <c r="Y3878" s="110" t="str">
        <f t="shared" si="183"/>
        <v/>
      </c>
      <c r="Z3878" s="109" t="s">
        <v>797</v>
      </c>
      <c r="AA3878" s="109" t="s">
        <v>802</v>
      </c>
      <c r="AB3878" s="106"/>
      <c r="AC3878" s="158"/>
      <c r="AD3878" s="160"/>
      <c r="AE3878" s="127"/>
      <c r="AF3878" s="113"/>
      <c r="AG3878" s="165" t="str">
        <f t="array" ref="AG3878">XLOOKUP(F3878,'CLV2'!A:A,'CLV2'!E:E)</f>
        <v>2.FROZEN FOODS</v>
      </c>
      <c r="AH3878" s="115" t="str">
        <f t="array" ref="AH3878">XLOOKUP(F3878,'CLV2'!A:A,'CLV2'!F:F)</f>
        <v>3.HOTPOT AND FRIED</v>
      </c>
      <c r="AI3878" s="115" t="str">
        <f t="shared" si="8"/>
        <v>Pack</v>
      </c>
      <c r="AJ3878" s="116">
        <f t="shared" si="9"/>
        <v>1</v>
      </c>
      <c r="AK3878" s="117" t="str">
        <f t="array" ref="AK3878">XLOOKUP(F3878,'GIÁ'!A:A,'GIÁ'!D:D)</f>
        <v>27342.60</v>
      </c>
      <c r="AL3878" s="118">
        <f t="shared" si="10"/>
        <v>54685.2</v>
      </c>
      <c r="AM3878" s="118">
        <f t="shared" si="11"/>
        <v>0</v>
      </c>
      <c r="AN3878" s="119">
        <f t="shared" si="12"/>
        <v>0</v>
      </c>
      <c r="AO3878" s="118">
        <f t="shared" si="13"/>
        <v>54685.2</v>
      </c>
      <c r="AP3878" s="121">
        <f t="shared" si="14"/>
        <v>0</v>
      </c>
      <c r="AQ3878" s="122"/>
      <c r="AR3878" s="119"/>
    </row>
    <row r="3879" ht="22.5" customHeight="1">
      <c r="A3879" s="89">
        <v>46233.0</v>
      </c>
      <c r="B3879" s="90">
        <v>0.6805555555555556</v>
      </c>
      <c r="C3879" s="91" t="s">
        <v>1665</v>
      </c>
      <c r="D3879" s="129" t="str">
        <f t="array" ref="D3879">XLOOKUP(C3879,'DS ST'!A:A,'DS ST'!B:B)</f>
        <v>TNO</v>
      </c>
      <c r="E3879" s="94" t="str">
        <f t="array" ref="E3879">XLOOKUP($F3879,'GIÁ'!$A:$A,'GIÁ'!$E:$E)</f>
        <v>ĐÔNG</v>
      </c>
      <c r="F3879" s="94">
        <v>8.935319711311E12</v>
      </c>
      <c r="G3879" s="95" t="s">
        <v>2061</v>
      </c>
      <c r="H3879" s="95" t="s">
        <v>224</v>
      </c>
      <c r="I3879" s="96">
        <v>6.0</v>
      </c>
      <c r="J3879" s="96">
        <v>0.0</v>
      </c>
      <c r="K3879" s="98">
        <f t="shared" si="4"/>
        <v>6</v>
      </c>
      <c r="L3879" s="99" t="s">
        <v>7156</v>
      </c>
      <c r="M3879" s="100" t="s">
        <v>7157</v>
      </c>
      <c r="N3879" s="101" t="str">
        <f t="shared" si="139"/>
        <v>PT1590317-T0018935319711311</v>
      </c>
      <c r="O3879" s="128"/>
      <c r="P3879" s="100"/>
      <c r="Q3879" s="103">
        <f t="shared" si="166"/>
        <v>6</v>
      </c>
      <c r="R3879" s="161"/>
      <c r="S3879" s="105"/>
      <c r="T3879" s="106"/>
      <c r="U3879" s="107" t="s">
        <v>6529</v>
      </c>
      <c r="V3879" s="108" t="s">
        <v>756</v>
      </c>
      <c r="W3879" s="109" t="s">
        <v>1908</v>
      </c>
      <c r="X3879" s="110" t="str">
        <f t="shared" si="176"/>
        <v/>
      </c>
      <c r="Y3879" s="110" t="str">
        <f t="shared" si="183"/>
        <v/>
      </c>
      <c r="Z3879" s="109" t="s">
        <v>797</v>
      </c>
      <c r="AA3879" s="109" t="s">
        <v>802</v>
      </c>
      <c r="AB3879" s="106"/>
      <c r="AC3879" s="158"/>
      <c r="AD3879" s="160"/>
      <c r="AE3879" s="127"/>
      <c r="AF3879" s="113"/>
      <c r="AG3879" s="165" t="str">
        <f t="array" ref="AG3879">XLOOKUP(F3879,'CLV2'!A:A,'CLV2'!E:E)</f>
        <v>2.FROZEN FOODS</v>
      </c>
      <c r="AH3879" s="115" t="str">
        <f t="array" ref="AH3879">XLOOKUP(F3879,'CLV2'!A:A,'CLV2'!F:F)</f>
        <v>3.HOTPOT AND FRIED</v>
      </c>
      <c r="AI3879" s="115" t="str">
        <f t="shared" si="8"/>
        <v>Pack</v>
      </c>
      <c r="AJ3879" s="116">
        <f t="shared" si="9"/>
        <v>1</v>
      </c>
      <c r="AK3879" s="117" t="str">
        <f t="array" ref="AK3879">XLOOKUP(F3879,'GIÁ'!A:A,'GIÁ'!D:D)</f>
        <v>30542.46</v>
      </c>
      <c r="AL3879" s="118">
        <f t="shared" si="10"/>
        <v>183254.76</v>
      </c>
      <c r="AM3879" s="118">
        <f t="shared" si="11"/>
        <v>0</v>
      </c>
      <c r="AN3879" s="119">
        <f t="shared" si="12"/>
        <v>0</v>
      </c>
      <c r="AO3879" s="118">
        <f t="shared" si="13"/>
        <v>183254.76</v>
      </c>
      <c r="AP3879" s="121">
        <f t="shared" si="14"/>
        <v>0</v>
      </c>
      <c r="AQ3879" s="122"/>
      <c r="AR3879" s="119"/>
    </row>
    <row r="3880" ht="22.5" customHeight="1">
      <c r="A3880" s="89">
        <v>46233.0</v>
      </c>
      <c r="B3880" s="90">
        <v>0.6805555555555556</v>
      </c>
      <c r="C3880" s="91" t="s">
        <v>1665</v>
      </c>
      <c r="D3880" s="129" t="str">
        <f t="array" ref="D3880">XLOOKUP(C3880,'DS ST'!A:A,'DS ST'!B:B)</f>
        <v>TNO</v>
      </c>
      <c r="E3880" s="94" t="str">
        <f t="array" ref="E3880">XLOOKUP($F3880,'GIÁ'!$A:$A,'GIÁ'!$E:$E)</f>
        <v>ĐÔNG</v>
      </c>
      <c r="F3880" s="94">
        <v>8.934717264474E12</v>
      </c>
      <c r="G3880" s="95" t="s">
        <v>1717</v>
      </c>
      <c r="H3880" s="95" t="s">
        <v>224</v>
      </c>
      <c r="I3880" s="96">
        <v>4.0</v>
      </c>
      <c r="J3880" s="96">
        <v>0.0</v>
      </c>
      <c r="K3880" s="98">
        <f t="shared" si="4"/>
        <v>4</v>
      </c>
      <c r="L3880" s="99" t="s">
        <v>7156</v>
      </c>
      <c r="M3880" s="100" t="s">
        <v>7157</v>
      </c>
      <c r="N3880" s="101" t="str">
        <f t="shared" si="139"/>
        <v>PT1590317-T0018934717264474</v>
      </c>
      <c r="O3880" s="128"/>
      <c r="P3880" s="100"/>
      <c r="Q3880" s="103">
        <f t="shared" si="166"/>
        <v>4</v>
      </c>
      <c r="R3880" s="161"/>
      <c r="S3880" s="105"/>
      <c r="T3880" s="106"/>
      <c r="U3880" s="107" t="s">
        <v>6567</v>
      </c>
      <c r="V3880" s="108" t="s">
        <v>756</v>
      </c>
      <c r="W3880" s="109" t="s">
        <v>1908</v>
      </c>
      <c r="X3880" s="110" t="str">
        <f t="shared" si="176"/>
        <v/>
      </c>
      <c r="Y3880" s="110" t="str">
        <f t="shared" si="183"/>
        <v/>
      </c>
      <c r="Z3880" s="109" t="s">
        <v>797</v>
      </c>
      <c r="AA3880" s="109" t="s">
        <v>802</v>
      </c>
      <c r="AB3880" s="106"/>
      <c r="AC3880" s="158"/>
      <c r="AD3880" s="160"/>
      <c r="AE3880" s="127"/>
      <c r="AF3880" s="113"/>
      <c r="AG3880" s="165" t="str">
        <f t="array" ref="AG3880">XLOOKUP(F3880,'CLV2'!A:A,'CLV2'!E:E)</f>
        <v>2.FROZEN FOODS</v>
      </c>
      <c r="AH3880" s="115" t="str">
        <f t="array" ref="AH3880">XLOOKUP(F3880,'CLV2'!A:A,'CLV2'!F:F)</f>
        <v>3.HOTPOT AND FRIED</v>
      </c>
      <c r="AI3880" s="115" t="str">
        <f t="shared" si="8"/>
        <v>Pack</v>
      </c>
      <c r="AJ3880" s="116">
        <f t="shared" si="9"/>
        <v>1</v>
      </c>
      <c r="AK3880" s="117" t="str">
        <f t="array" ref="AK3880">XLOOKUP(F3880,'GIÁ'!A:A,'GIÁ'!D:D)</f>
        <v>45233.68</v>
      </c>
      <c r="AL3880" s="118">
        <f t="shared" si="10"/>
        <v>180934.72</v>
      </c>
      <c r="AM3880" s="118">
        <f t="shared" si="11"/>
        <v>0</v>
      </c>
      <c r="AN3880" s="119">
        <f t="shared" si="12"/>
        <v>0</v>
      </c>
      <c r="AO3880" s="118">
        <f t="shared" si="13"/>
        <v>180934.72</v>
      </c>
      <c r="AP3880" s="121">
        <f t="shared" si="14"/>
        <v>0</v>
      </c>
      <c r="AQ3880" s="122"/>
      <c r="AR3880" s="119"/>
    </row>
    <row r="3881" ht="22.5" customHeight="1">
      <c r="A3881" s="89">
        <v>46233.0</v>
      </c>
      <c r="B3881" s="90">
        <v>0.6805555555555556</v>
      </c>
      <c r="C3881" s="91" t="s">
        <v>1665</v>
      </c>
      <c r="D3881" s="129" t="str">
        <f t="array" ref="D3881">XLOOKUP(C3881,'DS ST'!A:A,'DS ST'!B:B)</f>
        <v>TNO</v>
      </c>
      <c r="E3881" s="94" t="str">
        <f t="array" ref="E3881">XLOOKUP($F3881,'GIÁ'!$A:$A,'GIÁ'!$E:$E)</f>
        <v>ĐÔNG</v>
      </c>
      <c r="F3881" s="94">
        <v>8.936077113829E12</v>
      </c>
      <c r="G3881" s="95" t="s">
        <v>2373</v>
      </c>
      <c r="H3881" s="95" t="s">
        <v>224</v>
      </c>
      <c r="I3881" s="96">
        <v>2.0</v>
      </c>
      <c r="J3881" s="96">
        <v>0.0</v>
      </c>
      <c r="K3881" s="98">
        <f t="shared" si="4"/>
        <v>2</v>
      </c>
      <c r="L3881" s="99" t="s">
        <v>7156</v>
      </c>
      <c r="M3881" s="100" t="s">
        <v>7157</v>
      </c>
      <c r="N3881" s="101" t="str">
        <f t="shared" si="139"/>
        <v>PT1590317-T0018936077113829</v>
      </c>
      <c r="O3881" s="128"/>
      <c r="P3881" s="100"/>
      <c r="Q3881" s="103">
        <f t="shared" si="166"/>
        <v>2</v>
      </c>
      <c r="R3881" s="161"/>
      <c r="S3881" s="105"/>
      <c r="T3881" s="106"/>
      <c r="U3881" s="107" t="s">
        <v>6606</v>
      </c>
      <c r="V3881" s="108" t="s">
        <v>756</v>
      </c>
      <c r="W3881" s="109" t="s">
        <v>1908</v>
      </c>
      <c r="X3881" s="110" t="str">
        <f t="shared" si="176"/>
        <v/>
      </c>
      <c r="Y3881" s="110" t="str">
        <f t="shared" si="183"/>
        <v/>
      </c>
      <c r="Z3881" s="109" t="s">
        <v>797</v>
      </c>
      <c r="AA3881" s="109" t="s">
        <v>802</v>
      </c>
      <c r="AB3881" s="106"/>
      <c r="AC3881" s="158"/>
      <c r="AD3881" s="160"/>
      <c r="AE3881" s="127"/>
      <c r="AF3881" s="113"/>
      <c r="AG3881" s="165" t="str">
        <f t="array" ref="AG3881">XLOOKUP(F3881,'CLV2'!A:A,'CLV2'!E:E)</f>
        <v>2.FROZEN FOODS</v>
      </c>
      <c r="AH3881" s="115" t="str">
        <f t="array" ref="AH3881">XLOOKUP(F3881,'CLV2'!A:A,'CLV2'!F:F)</f>
        <v>3.DUMPLINGS</v>
      </c>
      <c r="AI3881" s="115" t="str">
        <f t="shared" si="8"/>
        <v>Pack</v>
      </c>
      <c r="AJ3881" s="116">
        <f t="shared" si="9"/>
        <v>1</v>
      </c>
      <c r="AK3881" s="117" t="str">
        <f t="array" ref="AK3881">XLOOKUP(F3881,'GIÁ'!A:A,'GIÁ'!D:D)</f>
        <v>40010.98</v>
      </c>
      <c r="AL3881" s="118">
        <f t="shared" si="10"/>
        <v>80021.96</v>
      </c>
      <c r="AM3881" s="118">
        <f t="shared" si="11"/>
        <v>0</v>
      </c>
      <c r="AN3881" s="119">
        <f t="shared" si="12"/>
        <v>0</v>
      </c>
      <c r="AO3881" s="118">
        <f t="shared" si="13"/>
        <v>80021.96</v>
      </c>
      <c r="AP3881" s="121">
        <f t="shared" si="14"/>
        <v>0</v>
      </c>
      <c r="AQ3881" s="122"/>
      <c r="AR3881" s="119"/>
    </row>
    <row r="3882" ht="22.5" customHeight="1">
      <c r="A3882" s="89">
        <v>46233.0</v>
      </c>
      <c r="B3882" s="90">
        <v>0.6805555555555556</v>
      </c>
      <c r="C3882" s="91" t="s">
        <v>1665</v>
      </c>
      <c r="D3882" s="129" t="str">
        <f t="array" ref="D3882">XLOOKUP(C3882,'DS ST'!A:A,'DS ST'!B:B)</f>
        <v>TNO</v>
      </c>
      <c r="E3882" s="94" t="str">
        <f t="array" ref="E3882">XLOOKUP($F3882,'GIÁ'!$A:$A,'GIÁ'!$E:$E)</f>
        <v>ĐÔNG</v>
      </c>
      <c r="F3882" s="94">
        <v>8.935101608461E12</v>
      </c>
      <c r="G3882" s="95" t="s">
        <v>1899</v>
      </c>
      <c r="H3882" s="95" t="s">
        <v>224</v>
      </c>
      <c r="I3882" s="96">
        <v>6.0</v>
      </c>
      <c r="J3882" s="96">
        <v>0.0</v>
      </c>
      <c r="K3882" s="98">
        <f t="shared" si="4"/>
        <v>6</v>
      </c>
      <c r="L3882" s="99" t="s">
        <v>7156</v>
      </c>
      <c r="M3882" s="100" t="s">
        <v>7157</v>
      </c>
      <c r="N3882" s="101" t="str">
        <f t="shared" si="139"/>
        <v>PT1590317-T0018935101608461</v>
      </c>
      <c r="O3882" s="128"/>
      <c r="P3882" s="100"/>
      <c r="Q3882" s="103">
        <f t="shared" si="166"/>
        <v>6</v>
      </c>
      <c r="R3882" s="161"/>
      <c r="S3882" s="105"/>
      <c r="T3882" s="106"/>
      <c r="U3882" s="107" t="s">
        <v>6555</v>
      </c>
      <c r="V3882" s="108" t="s">
        <v>756</v>
      </c>
      <c r="W3882" s="109" t="s">
        <v>1908</v>
      </c>
      <c r="X3882" s="110" t="str">
        <f t="shared" si="176"/>
        <v/>
      </c>
      <c r="Y3882" s="110" t="str">
        <f t="shared" si="183"/>
        <v/>
      </c>
      <c r="Z3882" s="109" t="s">
        <v>797</v>
      </c>
      <c r="AA3882" s="109" t="s">
        <v>802</v>
      </c>
      <c r="AB3882" s="106"/>
      <c r="AC3882" s="158"/>
      <c r="AD3882" s="160"/>
      <c r="AE3882" s="127"/>
      <c r="AF3882" s="113"/>
      <c r="AG3882" s="165" t="str">
        <f t="array" ref="AG3882">XLOOKUP(F3882,'CLV2'!A:A,'CLV2'!E:E)</f>
        <v>2.FROZEN FOODS</v>
      </c>
      <c r="AH3882" s="115" t="str">
        <f t="array" ref="AH3882">XLOOKUP(F3882,'CLV2'!A:A,'CLV2'!F:F)</f>
        <v>3.HOTPOT AND FRIED</v>
      </c>
      <c r="AI3882" s="115" t="str">
        <f t="shared" si="8"/>
        <v>Pack</v>
      </c>
      <c r="AJ3882" s="116">
        <f t="shared" si="9"/>
        <v>1</v>
      </c>
      <c r="AK3882" s="117" t="str">
        <f t="array" ref="AK3882">XLOOKUP(F3882,'GIÁ'!A:A,'GIÁ'!D:D)</f>
        <v>16904.85</v>
      </c>
      <c r="AL3882" s="118">
        <f t="shared" si="10"/>
        <v>101429.1</v>
      </c>
      <c r="AM3882" s="118">
        <f t="shared" si="11"/>
        <v>0</v>
      </c>
      <c r="AN3882" s="119">
        <f t="shared" si="12"/>
        <v>0</v>
      </c>
      <c r="AO3882" s="118">
        <f t="shared" si="13"/>
        <v>101429.1</v>
      </c>
      <c r="AP3882" s="121">
        <f t="shared" si="14"/>
        <v>0</v>
      </c>
      <c r="AQ3882" s="122"/>
      <c r="AR3882" s="119"/>
    </row>
    <row r="3883" ht="22.5" customHeight="1">
      <c r="A3883" s="89">
        <v>46233.0</v>
      </c>
      <c r="B3883" s="90">
        <v>0.6805555555555556</v>
      </c>
      <c r="C3883" s="91" t="s">
        <v>1665</v>
      </c>
      <c r="D3883" s="129" t="str">
        <f t="array" ref="D3883">XLOOKUP(C3883,'DS ST'!A:A,'DS ST'!B:B)</f>
        <v>TNO</v>
      </c>
      <c r="E3883" s="94" t="str">
        <f t="array" ref="E3883">XLOOKUP($F3883,'GIÁ'!$A:$A,'GIÁ'!$E:$E)</f>
        <v>ĐÔNG</v>
      </c>
      <c r="F3883" s="94">
        <v>8.93607627967E12</v>
      </c>
      <c r="G3883" s="95" t="s">
        <v>2317</v>
      </c>
      <c r="H3883" s="95" t="s">
        <v>224</v>
      </c>
      <c r="I3883" s="96">
        <v>6.0</v>
      </c>
      <c r="J3883" s="96">
        <v>0.0</v>
      </c>
      <c r="K3883" s="98">
        <f t="shared" si="4"/>
        <v>6</v>
      </c>
      <c r="L3883" s="99" t="s">
        <v>7156</v>
      </c>
      <c r="M3883" s="100" t="s">
        <v>7157</v>
      </c>
      <c r="N3883" s="101" t="str">
        <f t="shared" si="139"/>
        <v>PT1590317-T0018936076279670</v>
      </c>
      <c r="O3883" s="128"/>
      <c r="P3883" s="100"/>
      <c r="Q3883" s="103">
        <f t="shared" si="166"/>
        <v>6</v>
      </c>
      <c r="R3883" s="161"/>
      <c r="S3883" s="105"/>
      <c r="T3883" s="106"/>
      <c r="U3883" s="107" t="s">
        <v>6530</v>
      </c>
      <c r="V3883" s="108" t="s">
        <v>756</v>
      </c>
      <c r="W3883" s="109" t="s">
        <v>1908</v>
      </c>
      <c r="X3883" s="110" t="str">
        <f t="shared" si="176"/>
        <v/>
      </c>
      <c r="Y3883" s="110" t="str">
        <f t="shared" si="183"/>
        <v/>
      </c>
      <c r="Z3883" s="109" t="s">
        <v>797</v>
      </c>
      <c r="AA3883" s="109" t="s">
        <v>802</v>
      </c>
      <c r="AB3883" s="106"/>
      <c r="AC3883" s="158"/>
      <c r="AD3883" s="160"/>
      <c r="AE3883" s="127"/>
      <c r="AF3883" s="113"/>
      <c r="AG3883" s="165" t="str">
        <f t="array" ref="AG3883">XLOOKUP(F3883,'CLV2'!A:A,'CLV2'!E:E)</f>
        <v>2.FROZEN FOODS</v>
      </c>
      <c r="AH3883" s="115" t="str">
        <f t="array" ref="AH3883">XLOOKUP(F3883,'CLV2'!A:A,'CLV2'!F:F)</f>
        <v>3.PASTRY AND DESSERTS</v>
      </c>
      <c r="AI3883" s="115" t="str">
        <f t="shared" si="8"/>
        <v>Pack</v>
      </c>
      <c r="AJ3883" s="116">
        <f t="shared" si="9"/>
        <v>1</v>
      </c>
      <c r="AK3883" s="117" t="str">
        <f t="array" ref="AK3883">XLOOKUP(F3883,'GIÁ'!A:A,'GIÁ'!D:D)</f>
        <v>26872.96</v>
      </c>
      <c r="AL3883" s="118">
        <f t="shared" si="10"/>
        <v>161237.76</v>
      </c>
      <c r="AM3883" s="118">
        <f t="shared" si="11"/>
        <v>0</v>
      </c>
      <c r="AN3883" s="119">
        <f t="shared" si="12"/>
        <v>0</v>
      </c>
      <c r="AO3883" s="118">
        <f t="shared" si="13"/>
        <v>161237.76</v>
      </c>
      <c r="AP3883" s="121">
        <f t="shared" si="14"/>
        <v>0</v>
      </c>
      <c r="AQ3883" s="122"/>
      <c r="AR3883" s="119"/>
    </row>
    <row r="3884" ht="22.5" customHeight="1">
      <c r="A3884" s="89">
        <v>46233.0</v>
      </c>
      <c r="B3884" s="90">
        <v>0.6805555555555556</v>
      </c>
      <c r="C3884" s="91" t="s">
        <v>1665</v>
      </c>
      <c r="D3884" s="129" t="str">
        <f t="array" ref="D3884">XLOOKUP(C3884,'DS ST'!A:A,'DS ST'!B:B)</f>
        <v>TNO</v>
      </c>
      <c r="E3884" s="94" t="str">
        <f t="array" ref="E3884">XLOOKUP($F3884,'GIÁ'!$A:$A,'GIÁ'!$E:$E)</f>
        <v>ĐÔNG</v>
      </c>
      <c r="F3884" s="94">
        <v>8.93607711369E12</v>
      </c>
      <c r="G3884" s="95" t="s">
        <v>2364</v>
      </c>
      <c r="H3884" s="95" t="s">
        <v>57</v>
      </c>
      <c r="I3884" s="96">
        <v>4.0</v>
      </c>
      <c r="J3884" s="96">
        <v>0.0</v>
      </c>
      <c r="K3884" s="98">
        <f t="shared" si="4"/>
        <v>4</v>
      </c>
      <c r="L3884" s="99" t="s">
        <v>7156</v>
      </c>
      <c r="M3884" s="100" t="s">
        <v>7157</v>
      </c>
      <c r="N3884" s="101" t="str">
        <f t="shared" si="139"/>
        <v>PT1590317-T0018936077113690</v>
      </c>
      <c r="O3884" s="128"/>
      <c r="P3884" s="100"/>
      <c r="Q3884" s="103">
        <f t="shared" si="166"/>
        <v>4</v>
      </c>
      <c r="R3884" s="161"/>
      <c r="S3884" s="105"/>
      <c r="T3884" s="106"/>
      <c r="U3884" s="107" t="s">
        <v>6672</v>
      </c>
      <c r="V3884" s="108" t="s">
        <v>756</v>
      </c>
      <c r="W3884" s="109" t="s">
        <v>1908</v>
      </c>
      <c r="X3884" s="110" t="str">
        <f t="shared" si="176"/>
        <v/>
      </c>
      <c r="Y3884" s="110" t="str">
        <f t="shared" si="183"/>
        <v/>
      </c>
      <c r="Z3884" s="109" t="s">
        <v>797</v>
      </c>
      <c r="AA3884" s="109" t="s">
        <v>802</v>
      </c>
      <c r="AB3884" s="106"/>
      <c r="AC3884" s="158"/>
      <c r="AD3884" s="160"/>
      <c r="AE3884" s="127"/>
      <c r="AF3884" s="113"/>
      <c r="AG3884" s="165" t="str">
        <f t="array" ref="AG3884">XLOOKUP(F3884,'CLV2'!A:A,'CLV2'!E:E)</f>
        <v>2.FROZEN FOODS</v>
      </c>
      <c r="AH3884" s="115" t="str">
        <f t="array" ref="AH3884">XLOOKUP(F3884,'CLV2'!A:A,'CLV2'!F:F)</f>
        <v>3.PASTRY AND DESSERTS</v>
      </c>
      <c r="AI3884" s="115" t="str">
        <f t="shared" si="8"/>
        <v>Pack</v>
      </c>
      <c r="AJ3884" s="116">
        <f t="shared" si="9"/>
        <v>1</v>
      </c>
      <c r="AK3884" s="117" t="str">
        <f t="array" ref="AK3884">XLOOKUP(F3884,'GIÁ'!A:A,'GIÁ'!D:D)</f>
        <v>40108.39</v>
      </c>
      <c r="AL3884" s="118">
        <f t="shared" si="10"/>
        <v>160433.56</v>
      </c>
      <c r="AM3884" s="118">
        <f t="shared" si="11"/>
        <v>0</v>
      </c>
      <c r="AN3884" s="119">
        <f t="shared" si="12"/>
        <v>0</v>
      </c>
      <c r="AO3884" s="118">
        <f t="shared" si="13"/>
        <v>160433.56</v>
      </c>
      <c r="AP3884" s="121">
        <f t="shared" si="14"/>
        <v>0</v>
      </c>
      <c r="AQ3884" s="122"/>
      <c r="AR3884" s="119"/>
    </row>
    <row r="3885" ht="22.5" customHeight="1">
      <c r="A3885" s="89">
        <v>46233.0</v>
      </c>
      <c r="B3885" s="90">
        <v>0.6805555555555556</v>
      </c>
      <c r="C3885" s="91" t="s">
        <v>1665</v>
      </c>
      <c r="D3885" s="129" t="str">
        <f t="array" ref="D3885">XLOOKUP(C3885,'DS ST'!A:A,'DS ST'!B:B)</f>
        <v>TNO</v>
      </c>
      <c r="E3885" s="94" t="str">
        <f t="array" ref="E3885">XLOOKUP($F3885,'GIÁ'!$A:$A,'GIÁ'!$E:$E)</f>
        <v>ĐÔNG</v>
      </c>
      <c r="F3885" s="94">
        <v>8.936220300274E12</v>
      </c>
      <c r="G3885" s="95" t="s">
        <v>2705</v>
      </c>
      <c r="H3885" s="95" t="s">
        <v>224</v>
      </c>
      <c r="I3885" s="96">
        <v>2.0</v>
      </c>
      <c r="J3885" s="96">
        <v>0.0</v>
      </c>
      <c r="K3885" s="98">
        <f t="shared" si="4"/>
        <v>2</v>
      </c>
      <c r="L3885" s="99" t="s">
        <v>7156</v>
      </c>
      <c r="M3885" s="100" t="s">
        <v>7157</v>
      </c>
      <c r="N3885" s="101" t="str">
        <f t="shared" si="139"/>
        <v>PT1590317-T0018936220300274</v>
      </c>
      <c r="O3885" s="128"/>
      <c r="P3885" s="100"/>
      <c r="Q3885" s="103">
        <f t="shared" si="166"/>
        <v>2</v>
      </c>
      <c r="R3885" s="161"/>
      <c r="S3885" s="105"/>
      <c r="T3885" s="106"/>
      <c r="U3885" s="107" t="s">
        <v>6578</v>
      </c>
      <c r="V3885" s="108" t="s">
        <v>756</v>
      </c>
      <c r="W3885" s="109" t="s">
        <v>1908</v>
      </c>
      <c r="X3885" s="110" t="str">
        <f t="shared" si="176"/>
        <v/>
      </c>
      <c r="Y3885" s="110" t="str">
        <f t="shared" si="183"/>
        <v/>
      </c>
      <c r="Z3885" s="109" t="s">
        <v>797</v>
      </c>
      <c r="AA3885" s="109" t="s">
        <v>802</v>
      </c>
      <c r="AB3885" s="106"/>
      <c r="AC3885" s="158"/>
      <c r="AD3885" s="160"/>
      <c r="AE3885" s="127"/>
      <c r="AF3885" s="113"/>
      <c r="AG3885" s="165" t="str">
        <f t="array" ref="AG3885">XLOOKUP(F3885,'CLV2'!A:A,'CLV2'!E:E)</f>
        <v>2.FROZEN FOODS</v>
      </c>
      <c r="AH3885" s="115" t="str">
        <f t="array" ref="AH3885">XLOOKUP(F3885,'CLV2'!A:A,'CLV2'!F:F)</f>
        <v>3.HOTPOT AND FRIED</v>
      </c>
      <c r="AI3885" s="115" t="str">
        <f t="shared" si="8"/>
        <v>Pack</v>
      </c>
      <c r="AJ3885" s="116">
        <f t="shared" si="9"/>
        <v>1</v>
      </c>
      <c r="AK3885" s="117" t="str">
        <f t="array" ref="AK3885">XLOOKUP(F3885,'GIÁ'!A:A,'GIÁ'!D:D)</f>
        <v>40500.00</v>
      </c>
      <c r="AL3885" s="118">
        <f t="shared" si="10"/>
        <v>81000</v>
      </c>
      <c r="AM3885" s="118">
        <f t="shared" si="11"/>
        <v>0</v>
      </c>
      <c r="AN3885" s="119">
        <f t="shared" si="12"/>
        <v>0</v>
      </c>
      <c r="AO3885" s="118">
        <f t="shared" si="13"/>
        <v>81000</v>
      </c>
      <c r="AP3885" s="121">
        <f t="shared" si="14"/>
        <v>0</v>
      </c>
      <c r="AQ3885" s="122"/>
      <c r="AR3885" s="119"/>
    </row>
    <row r="3886" ht="22.5" customHeight="1">
      <c r="A3886" s="89">
        <v>46233.0</v>
      </c>
      <c r="B3886" s="90">
        <v>0.6805555555555556</v>
      </c>
      <c r="C3886" s="91" t="s">
        <v>1665</v>
      </c>
      <c r="D3886" s="129" t="str">
        <f t="array" ref="D3886">XLOOKUP(C3886,'DS ST'!A:A,'DS ST'!B:B)</f>
        <v>TNO</v>
      </c>
      <c r="E3886" s="94" t="str">
        <f t="array" ref="E3886">XLOOKUP($F3886,'GIÁ'!$A:$A,'GIÁ'!$E:$E)</f>
        <v>ĐÔNG</v>
      </c>
      <c r="F3886" s="94">
        <v>8.938562334023E12</v>
      </c>
      <c r="G3886" s="95" t="s">
        <v>3181</v>
      </c>
      <c r="H3886" s="95" t="s">
        <v>57</v>
      </c>
      <c r="I3886" s="96">
        <v>4.0</v>
      </c>
      <c r="J3886" s="96">
        <v>0.0</v>
      </c>
      <c r="K3886" s="98">
        <f t="shared" si="4"/>
        <v>4</v>
      </c>
      <c r="L3886" s="99" t="s">
        <v>7156</v>
      </c>
      <c r="M3886" s="100" t="s">
        <v>7157</v>
      </c>
      <c r="N3886" s="101" t="str">
        <f t="shared" si="139"/>
        <v>PT1590317-T0018938562334023</v>
      </c>
      <c r="O3886" s="128"/>
      <c r="P3886" s="100"/>
      <c r="Q3886" s="103">
        <f t="shared" si="166"/>
        <v>4</v>
      </c>
      <c r="R3886" s="161"/>
      <c r="S3886" s="105"/>
      <c r="T3886" s="106"/>
      <c r="U3886" s="107" t="s">
        <v>6555</v>
      </c>
      <c r="V3886" s="108" t="s">
        <v>756</v>
      </c>
      <c r="W3886" s="109" t="s">
        <v>1908</v>
      </c>
      <c r="X3886" s="110" t="str">
        <f t="shared" si="176"/>
        <v/>
      </c>
      <c r="Y3886" s="110" t="str">
        <f t="shared" si="183"/>
        <v/>
      </c>
      <c r="Z3886" s="109" t="s">
        <v>797</v>
      </c>
      <c r="AA3886" s="109" t="s">
        <v>802</v>
      </c>
      <c r="AB3886" s="106"/>
      <c r="AC3886" s="158"/>
      <c r="AD3886" s="160"/>
      <c r="AE3886" s="127"/>
      <c r="AF3886" s="113"/>
      <c r="AG3886" s="165" t="str">
        <f t="array" ref="AG3886">XLOOKUP(F3886,'CLV2'!A:A,'CLV2'!E:E)</f>
        <v>2.FROZEN FOODS</v>
      </c>
      <c r="AH3886" s="115" t="str">
        <f t="array" ref="AH3886">XLOOKUP(F3886,'CLV2'!A:A,'CLV2'!F:F)</f>
        <v>3.PIZZA - READY MEALS</v>
      </c>
      <c r="AI3886" s="115" t="str">
        <f t="shared" si="8"/>
        <v>Pack</v>
      </c>
      <c r="AJ3886" s="116">
        <f t="shared" si="9"/>
        <v>1</v>
      </c>
      <c r="AK3886" s="117" t="str">
        <f t="array" ref="AK3886">XLOOKUP(F3886,'GIÁ'!A:A,'GIÁ'!D:D)</f>
        <v>43635.50</v>
      </c>
      <c r="AL3886" s="118">
        <f t="shared" si="10"/>
        <v>174542</v>
      </c>
      <c r="AM3886" s="118">
        <f t="shared" si="11"/>
        <v>0</v>
      </c>
      <c r="AN3886" s="119">
        <f t="shared" si="12"/>
        <v>0</v>
      </c>
      <c r="AO3886" s="118">
        <f t="shared" si="13"/>
        <v>174542</v>
      </c>
      <c r="AP3886" s="121">
        <f t="shared" si="14"/>
        <v>0</v>
      </c>
      <c r="AQ3886" s="122"/>
      <c r="AR3886" s="119"/>
    </row>
    <row r="3887" ht="22.5" customHeight="1">
      <c r="A3887" s="89">
        <v>46233.0</v>
      </c>
      <c r="B3887" s="90">
        <v>0.6805555555555556</v>
      </c>
      <c r="C3887" s="91" t="s">
        <v>1665</v>
      </c>
      <c r="D3887" s="129" t="str">
        <f t="array" ref="D3887">XLOOKUP(C3887,'DS ST'!A:A,'DS ST'!B:B)</f>
        <v>TNO</v>
      </c>
      <c r="E3887" s="94" t="str">
        <f t="array" ref="E3887">XLOOKUP($F3887,'GIÁ'!$A:$A,'GIÁ'!$E:$E)</f>
        <v>ĐÔNG</v>
      </c>
      <c r="F3887" s="94">
        <v>8.936190860716E12</v>
      </c>
      <c r="G3887" s="95" t="s">
        <v>2610</v>
      </c>
      <c r="H3887" s="95" t="s">
        <v>93</v>
      </c>
      <c r="I3887" s="96">
        <v>4.0</v>
      </c>
      <c r="J3887" s="96">
        <v>0.0</v>
      </c>
      <c r="K3887" s="98">
        <f t="shared" si="4"/>
        <v>4</v>
      </c>
      <c r="L3887" s="99" t="s">
        <v>7156</v>
      </c>
      <c r="M3887" s="100" t="s">
        <v>7157</v>
      </c>
      <c r="N3887" s="101" t="str">
        <f t="shared" si="139"/>
        <v>PT1590317-T0018936190860716</v>
      </c>
      <c r="O3887" s="128"/>
      <c r="P3887" s="100"/>
      <c r="Q3887" s="103">
        <f t="shared" si="166"/>
        <v>4</v>
      </c>
      <c r="R3887" s="161"/>
      <c r="S3887" s="105"/>
      <c r="T3887" s="106"/>
      <c r="U3887" s="107" t="s">
        <v>6539</v>
      </c>
      <c r="V3887" s="108" t="s">
        <v>756</v>
      </c>
      <c r="W3887" s="109" t="s">
        <v>1908</v>
      </c>
      <c r="X3887" s="110" t="str">
        <f t="shared" si="176"/>
        <v/>
      </c>
      <c r="Y3887" s="110" t="str">
        <f t="shared" si="183"/>
        <v/>
      </c>
      <c r="Z3887" s="109" t="s">
        <v>797</v>
      </c>
      <c r="AA3887" s="109" t="s">
        <v>802</v>
      </c>
      <c r="AB3887" s="106"/>
      <c r="AC3887" s="158"/>
      <c r="AD3887" s="160"/>
      <c r="AE3887" s="127"/>
      <c r="AF3887" s="113"/>
      <c r="AG3887" s="165" t="str">
        <f t="array" ref="AG3887">XLOOKUP(F3887,'CLV2'!A:A,'CLV2'!E:E)</f>
        <v>2.MEAT</v>
      </c>
      <c r="AH3887" s="115" t="str">
        <f t="array" ref="AH3887">XLOOKUP(F3887,'CLV2'!A:A,'CLV2'!F:F)</f>
        <v>3.FROZEN MEAT</v>
      </c>
      <c r="AI3887" s="115" t="str">
        <f t="shared" si="8"/>
        <v>Pack</v>
      </c>
      <c r="AJ3887" s="116">
        <f t="shared" si="9"/>
        <v>1</v>
      </c>
      <c r="AK3887" s="117" t="str">
        <f t="array" ref="AK3887">XLOOKUP(F3887,'GIÁ'!A:A,'GIÁ'!D:D)</f>
        <v>49176.27</v>
      </c>
      <c r="AL3887" s="118">
        <f t="shared" si="10"/>
        <v>196705.08</v>
      </c>
      <c r="AM3887" s="118">
        <f t="shared" si="11"/>
        <v>0</v>
      </c>
      <c r="AN3887" s="119">
        <f t="shared" si="12"/>
        <v>0</v>
      </c>
      <c r="AO3887" s="118">
        <f t="shared" si="13"/>
        <v>196705.08</v>
      </c>
      <c r="AP3887" s="121">
        <f t="shared" si="14"/>
        <v>0</v>
      </c>
      <c r="AQ3887" s="122"/>
      <c r="AR3887" s="119"/>
    </row>
    <row r="3888" ht="22.5" customHeight="1">
      <c r="A3888" s="89">
        <v>46233.0</v>
      </c>
      <c r="B3888" s="90">
        <v>0.6805555555555556</v>
      </c>
      <c r="C3888" s="91" t="s">
        <v>1665</v>
      </c>
      <c r="D3888" s="129" t="str">
        <f t="array" ref="D3888">XLOOKUP(C3888,'DS ST'!A:A,'DS ST'!B:B)</f>
        <v>TNO</v>
      </c>
      <c r="E3888" s="94" t="str">
        <f t="array" ref="E3888">XLOOKUP($F3888,'GIÁ'!$A:$A,'GIÁ'!$E:$E)</f>
        <v>ĐÔNG</v>
      </c>
      <c r="F3888" s="94">
        <v>8.938535604412E12</v>
      </c>
      <c r="G3888" s="95" t="s">
        <v>3061</v>
      </c>
      <c r="H3888" s="95" t="s">
        <v>224</v>
      </c>
      <c r="I3888" s="96">
        <v>4.0</v>
      </c>
      <c r="J3888" s="96">
        <v>1.0</v>
      </c>
      <c r="K3888" s="98">
        <f t="shared" si="4"/>
        <v>3</v>
      </c>
      <c r="L3888" s="99" t="s">
        <v>7156</v>
      </c>
      <c r="M3888" s="100" t="s">
        <v>7157</v>
      </c>
      <c r="N3888" s="101" t="str">
        <f t="shared" si="139"/>
        <v>PT1590317-T0018938535604412</v>
      </c>
      <c r="O3888" s="128"/>
      <c r="P3888" s="100"/>
      <c r="Q3888" s="103">
        <f t="shared" si="166"/>
        <v>3</v>
      </c>
      <c r="R3888" s="161"/>
      <c r="S3888" s="105"/>
      <c r="T3888" s="106"/>
      <c r="U3888" s="107"/>
      <c r="V3888" s="108" t="s">
        <v>756</v>
      </c>
      <c r="W3888" s="109" t="s">
        <v>1312</v>
      </c>
      <c r="X3888" s="110" t="str">
        <f t="shared" si="176"/>
        <v/>
      </c>
      <c r="Y3888" s="110" t="str">
        <f t="shared" si="183"/>
        <v/>
      </c>
      <c r="Z3888" s="139" t="str">
        <f>IF(N(Q3888)&lt;=0,"",IF(ISNUMBER(SEARCH("Thiếu kiện",V3888)),"Kho đông mát",IF(AND(N(Q3888)&gt;0,N(P3888)&gt;0,OR(ISNUMBER(SEARCH("Hình KDB",U3888)),ISNUMBER(SEARCH("Hình tele",U3888)),ISNUMBER(SEARCH("sai code",U3888)),ISNUMBER(SEARCH("ST nhận",U3888)))),"Kho đông mát",IF(AND(W3888="DC giao thiếu",OR(ISNUMBER(SEARCH("Hình KDB",U3888)),ISNUMBER(SEARCH("Hình tele",U3888)),ISNUMBER(SEARCH("sai code",U3888)))),"Kho đông mát",IF(W3888="DC giao thiếu","Chưa xác định",IF(AND(W3888="DC pick sai",OR(ISNUMBER(SEARCH("Hình KDB",U3888)),ISNUMBER(SEARCH("Hình tele",U3888)),ISNUMBER(SEARCH("sai code",U3888)),ISNUMBER(SEARCH("ST nhận",U3888)))),"Kho đông mát",IF(W3888="DC pick sai","Chưa xác định",IF(AND(W3888="Hao hụt",N(O3888)&gt;0,OR(ISNUMBER(SEARCH("Hình KDB",U3888)),ISNUMBER(SEARCH("Hình tele",U3888)),ISNUMBER(SEARCH("sai code",U3888)),ISNUMBER(SEARCH("ST nhận",U3888)))),"Kho đông mát",IF(W3888="Hao hụt","Chưa xác định",IF(OR(W3888="VT giao sai điểm",W3888="Không đạt nhiệt độ",W3888="TX giao thiếu kiện",W3888="Hàng không đạt CL"),"Kho đông mát",IF(W3888="Chưa xác định","Chưa xác định",IF(N(P3888)&gt;0,"Chưa xác định",""))))))))))))</f>
        <v>Chưa xác định</v>
      </c>
      <c r="AA3888" s="109" t="s">
        <v>5260</v>
      </c>
      <c r="AB3888" s="106"/>
      <c r="AC3888" s="158"/>
      <c r="AD3888" s="160"/>
      <c r="AE3888" s="127"/>
      <c r="AF3888" s="113"/>
      <c r="AG3888" s="165" t="str">
        <f t="array" ref="AG3888">XLOOKUP(F3888,'CLV2'!A:A,'CLV2'!E:E)</f>
        <v>2.FISH AND SEAFOOD</v>
      </c>
      <c r="AH3888" s="115" t="str">
        <f t="array" ref="AH3888">XLOOKUP(F3888,'CLV2'!A:A,'CLV2'!F:F)</f>
        <v>3.FROZEN FISH AND SEAFOOD</v>
      </c>
      <c r="AI3888" s="115" t="str">
        <f t="shared" si="8"/>
        <v>Pack</v>
      </c>
      <c r="AJ3888" s="116">
        <f t="shared" si="9"/>
        <v>0.75</v>
      </c>
      <c r="AK3888" s="117" t="str">
        <f t="array" ref="AK3888">XLOOKUP(F3888,'GIÁ'!A:A,'GIÁ'!D:D)</f>
        <v>31210.74</v>
      </c>
      <c r="AL3888" s="118">
        <f t="shared" si="10"/>
        <v>93632.22</v>
      </c>
      <c r="AM3888" s="118">
        <f t="shared" si="11"/>
        <v>0</v>
      </c>
      <c r="AN3888" s="119">
        <f t="shared" si="12"/>
        <v>0</v>
      </c>
      <c r="AO3888" s="118">
        <f t="shared" si="13"/>
        <v>0</v>
      </c>
      <c r="AP3888" s="121">
        <f t="shared" si="14"/>
        <v>93632.22</v>
      </c>
      <c r="AQ3888" s="122"/>
      <c r="AR3888" s="119"/>
    </row>
    <row r="3889" ht="22.5" customHeight="1">
      <c r="A3889" s="89">
        <v>46233.0</v>
      </c>
      <c r="B3889" s="90">
        <v>0.6805555555555556</v>
      </c>
      <c r="C3889" s="91" t="s">
        <v>1665</v>
      </c>
      <c r="D3889" s="129" t="str">
        <f t="array" ref="D3889">XLOOKUP(C3889,'DS ST'!A:A,'DS ST'!B:B)</f>
        <v>TNO</v>
      </c>
      <c r="E3889" s="94" t="str">
        <f t="array" ref="E3889">XLOOKUP($F3889,'GIÁ'!$A:$A,'GIÁ'!$E:$E)</f>
        <v>ĐÔNG</v>
      </c>
      <c r="F3889" s="94">
        <v>8.938535604047E12</v>
      </c>
      <c r="G3889" s="95" t="s">
        <v>3054</v>
      </c>
      <c r="H3889" s="95" t="s">
        <v>787</v>
      </c>
      <c r="I3889" s="96">
        <v>1.0</v>
      </c>
      <c r="J3889" s="96">
        <v>0.0</v>
      </c>
      <c r="K3889" s="98">
        <f t="shared" si="4"/>
        <v>1</v>
      </c>
      <c r="L3889" s="99" t="s">
        <v>7156</v>
      </c>
      <c r="M3889" s="100" t="s">
        <v>7157</v>
      </c>
      <c r="N3889" s="101" t="str">
        <f t="shared" si="139"/>
        <v>PT1590317-T0018938535604047</v>
      </c>
      <c r="O3889" s="128"/>
      <c r="P3889" s="100"/>
      <c r="Q3889" s="103">
        <f t="shared" si="166"/>
        <v>1</v>
      </c>
      <c r="R3889" s="161"/>
      <c r="S3889" s="105"/>
      <c r="T3889" s="106"/>
      <c r="U3889" s="107" t="s">
        <v>6541</v>
      </c>
      <c r="V3889" s="108" t="s">
        <v>756</v>
      </c>
      <c r="W3889" s="109" t="s">
        <v>1908</v>
      </c>
      <c r="X3889" s="110" t="str">
        <f t="shared" si="176"/>
        <v/>
      </c>
      <c r="Y3889" s="110" t="str">
        <f t="shared" si="183"/>
        <v/>
      </c>
      <c r="Z3889" s="109" t="s">
        <v>797</v>
      </c>
      <c r="AA3889" s="109" t="s">
        <v>802</v>
      </c>
      <c r="AB3889" s="106"/>
      <c r="AC3889" s="158"/>
      <c r="AD3889" s="160"/>
      <c r="AE3889" s="127"/>
      <c r="AF3889" s="113"/>
      <c r="AG3889" s="165" t="str">
        <f t="array" ref="AG3889">XLOOKUP(F3889,'CLV2'!A:A,'CLV2'!E:E)</f>
        <v>2.FISH AND SEAFOOD</v>
      </c>
      <c r="AH3889" s="115" t="str">
        <f t="array" ref="AH3889">XLOOKUP(F3889,'CLV2'!A:A,'CLV2'!F:F)</f>
        <v>3.FROZEN FISH AND SEAFOOD</v>
      </c>
      <c r="AI3889" s="115" t="str">
        <f t="shared" si="8"/>
        <v>Pack</v>
      </c>
      <c r="AJ3889" s="116">
        <f t="shared" si="9"/>
        <v>1</v>
      </c>
      <c r="AK3889" s="117" t="str">
        <f t="array" ref="AK3889">XLOOKUP(F3889,'GIÁ'!A:A,'GIÁ'!D:D)</f>
        <v>48011.15</v>
      </c>
      <c r="AL3889" s="118">
        <f t="shared" si="10"/>
        <v>48011.15</v>
      </c>
      <c r="AM3889" s="118">
        <f t="shared" si="11"/>
        <v>0</v>
      </c>
      <c r="AN3889" s="119">
        <f t="shared" si="12"/>
        <v>0</v>
      </c>
      <c r="AO3889" s="118">
        <f t="shared" si="13"/>
        <v>48011.15</v>
      </c>
      <c r="AP3889" s="121">
        <f t="shared" si="14"/>
        <v>0</v>
      </c>
      <c r="AQ3889" s="122"/>
      <c r="AR3889" s="119"/>
    </row>
    <row r="3890" ht="22.5" customHeight="1">
      <c r="A3890" s="89">
        <v>46233.0</v>
      </c>
      <c r="B3890" s="90">
        <v>0.6805555555555556</v>
      </c>
      <c r="C3890" s="91" t="s">
        <v>1665</v>
      </c>
      <c r="D3890" s="129" t="str">
        <f t="array" ref="D3890">XLOOKUP(C3890,'DS ST'!A:A,'DS ST'!B:B)</f>
        <v>TNO</v>
      </c>
      <c r="E3890" s="94" t="str">
        <f t="array" ref="E3890">XLOOKUP($F3890,'GIÁ'!$A:$A,'GIÁ'!$E:$E)</f>
        <v>ĐÔNG</v>
      </c>
      <c r="F3890" s="94">
        <v>8.936187610089E12</v>
      </c>
      <c r="G3890" s="95" t="s">
        <v>2590</v>
      </c>
      <c r="H3890" s="95" t="s">
        <v>224</v>
      </c>
      <c r="I3890" s="96">
        <v>4.0</v>
      </c>
      <c r="J3890" s="96">
        <v>0.0</v>
      </c>
      <c r="K3890" s="98">
        <f t="shared" si="4"/>
        <v>4</v>
      </c>
      <c r="L3890" s="99" t="s">
        <v>7156</v>
      </c>
      <c r="M3890" s="100" t="s">
        <v>7157</v>
      </c>
      <c r="N3890" s="101" t="str">
        <f t="shared" si="139"/>
        <v>PT1590317-T0018936187610089</v>
      </c>
      <c r="O3890" s="128"/>
      <c r="P3890" s="100"/>
      <c r="Q3890" s="103">
        <f t="shared" si="166"/>
        <v>4</v>
      </c>
      <c r="R3890" s="161"/>
      <c r="S3890" s="105"/>
      <c r="T3890" s="106"/>
      <c r="U3890" s="107" t="s">
        <v>6532</v>
      </c>
      <c r="V3890" s="108" t="s">
        <v>756</v>
      </c>
      <c r="W3890" s="109" t="s">
        <v>1908</v>
      </c>
      <c r="X3890" s="110" t="str">
        <f t="shared" si="176"/>
        <v/>
      </c>
      <c r="Y3890" s="110" t="str">
        <f t="shared" si="183"/>
        <v/>
      </c>
      <c r="Z3890" s="109" t="s">
        <v>797</v>
      </c>
      <c r="AA3890" s="109" t="s">
        <v>802</v>
      </c>
      <c r="AB3890" s="106"/>
      <c r="AC3890" s="158"/>
      <c r="AD3890" s="160"/>
      <c r="AE3890" s="127"/>
      <c r="AF3890" s="113"/>
      <c r="AG3890" s="165" t="str">
        <f t="array" ref="AG3890">XLOOKUP(F3890,'CLV2'!A:A,'CLV2'!E:E)</f>
        <v>2.FISH AND SEAFOOD</v>
      </c>
      <c r="AH3890" s="115" t="str">
        <f t="array" ref="AH3890">XLOOKUP(F3890,'CLV2'!A:A,'CLV2'!F:F)</f>
        <v>3.FROZEN FISH AND SEAFOOD</v>
      </c>
      <c r="AI3890" s="115" t="str">
        <f t="shared" si="8"/>
        <v>Pack</v>
      </c>
      <c r="AJ3890" s="116">
        <f t="shared" si="9"/>
        <v>1</v>
      </c>
      <c r="AK3890" s="117" t="str">
        <f t="array" ref="AK3890">XLOOKUP(F3890,'GIÁ'!A:A,'GIÁ'!D:D)</f>
        <v>73948.55</v>
      </c>
      <c r="AL3890" s="118">
        <f t="shared" si="10"/>
        <v>295794.2</v>
      </c>
      <c r="AM3890" s="118">
        <f t="shared" si="11"/>
        <v>0</v>
      </c>
      <c r="AN3890" s="119">
        <f t="shared" si="12"/>
        <v>0</v>
      </c>
      <c r="AO3890" s="118">
        <f t="shared" si="13"/>
        <v>295794.2</v>
      </c>
      <c r="AP3890" s="121">
        <f t="shared" si="14"/>
        <v>0</v>
      </c>
      <c r="AQ3890" s="122"/>
      <c r="AR3890" s="119"/>
    </row>
    <row r="3891" ht="22.5" customHeight="1">
      <c r="A3891" s="89">
        <v>46233.0</v>
      </c>
      <c r="B3891" s="90">
        <v>0.6805555555555556</v>
      </c>
      <c r="C3891" s="91" t="s">
        <v>1665</v>
      </c>
      <c r="D3891" s="129" t="str">
        <f t="array" ref="D3891">XLOOKUP(C3891,'DS ST'!A:A,'DS ST'!B:B)</f>
        <v>TNO</v>
      </c>
      <c r="E3891" s="94" t="str">
        <f t="array" ref="E3891">XLOOKUP($F3891,'GIÁ'!$A:$A,'GIÁ'!$E:$E)</f>
        <v>ĐÔNG</v>
      </c>
      <c r="F3891" s="94">
        <v>8.938535604597E12</v>
      </c>
      <c r="G3891" s="95" t="s">
        <v>3063</v>
      </c>
      <c r="H3891" s="95" t="s">
        <v>93</v>
      </c>
      <c r="I3891" s="96">
        <v>2.0</v>
      </c>
      <c r="J3891" s="96">
        <v>0.0</v>
      </c>
      <c r="K3891" s="98">
        <f t="shared" si="4"/>
        <v>2</v>
      </c>
      <c r="L3891" s="99" t="s">
        <v>7156</v>
      </c>
      <c r="M3891" s="100" t="s">
        <v>7157</v>
      </c>
      <c r="N3891" s="101" t="str">
        <f t="shared" si="139"/>
        <v>PT1590317-T0018938535604597</v>
      </c>
      <c r="O3891" s="128"/>
      <c r="P3891" s="100"/>
      <c r="Q3891" s="103">
        <f t="shared" si="166"/>
        <v>2</v>
      </c>
      <c r="R3891" s="161"/>
      <c r="S3891" s="105"/>
      <c r="T3891" s="106"/>
      <c r="U3891" s="107" t="s">
        <v>6542</v>
      </c>
      <c r="V3891" s="108" t="s">
        <v>756</v>
      </c>
      <c r="W3891" s="109" t="s">
        <v>1908</v>
      </c>
      <c r="X3891" s="110" t="str">
        <f t="shared" si="176"/>
        <v/>
      </c>
      <c r="Y3891" s="110" t="str">
        <f t="shared" si="183"/>
        <v/>
      </c>
      <c r="Z3891" s="109" t="s">
        <v>797</v>
      </c>
      <c r="AA3891" s="109" t="s">
        <v>802</v>
      </c>
      <c r="AB3891" s="106"/>
      <c r="AC3891" s="158"/>
      <c r="AD3891" s="160"/>
      <c r="AE3891" s="127"/>
      <c r="AF3891" s="113"/>
      <c r="AG3891" s="165" t="str">
        <f t="array" ref="AG3891">XLOOKUP(F3891,'CLV2'!A:A,'CLV2'!E:E)</f>
        <v>2.FISH AND SEAFOOD</v>
      </c>
      <c r="AH3891" s="115" t="str">
        <f t="array" ref="AH3891">XLOOKUP(F3891,'CLV2'!A:A,'CLV2'!F:F)</f>
        <v>3.FROZEN FISH AND SEAFOOD</v>
      </c>
      <c r="AI3891" s="115" t="str">
        <f t="shared" si="8"/>
        <v>Pack</v>
      </c>
      <c r="AJ3891" s="116">
        <f t="shared" si="9"/>
        <v>1</v>
      </c>
      <c r="AK3891" s="117" t="str">
        <f t="array" ref="AK3891">XLOOKUP(F3891,'GIÁ'!A:A,'GIÁ'!D:D)</f>
        <v>54841.46</v>
      </c>
      <c r="AL3891" s="118">
        <f t="shared" si="10"/>
        <v>109682.92</v>
      </c>
      <c r="AM3891" s="118">
        <f t="shared" si="11"/>
        <v>0</v>
      </c>
      <c r="AN3891" s="119">
        <f t="shared" si="12"/>
        <v>0</v>
      </c>
      <c r="AO3891" s="118">
        <f t="shared" si="13"/>
        <v>109682.92</v>
      </c>
      <c r="AP3891" s="121">
        <f t="shared" si="14"/>
        <v>0</v>
      </c>
      <c r="AQ3891" s="122"/>
      <c r="AR3891" s="119"/>
    </row>
    <row r="3892" ht="22.5" customHeight="1">
      <c r="A3892" s="89">
        <v>46233.0</v>
      </c>
      <c r="B3892" s="90">
        <v>0.7159722222222222</v>
      </c>
      <c r="C3892" s="91" t="s">
        <v>1665</v>
      </c>
      <c r="D3892" s="129" t="str">
        <f t="array" ref="D3892">XLOOKUP(C3892,'DS ST'!A:A,'DS ST'!B:B)</f>
        <v>TNO</v>
      </c>
      <c r="E3892" s="94" t="str">
        <f t="array" ref="E3892">XLOOKUP($F3892,'GIÁ'!$A:$A,'GIÁ'!$E:$E)</f>
        <v>MÁT</v>
      </c>
      <c r="F3892" s="94">
        <v>8.936219620192E12</v>
      </c>
      <c r="G3892" s="95" t="s">
        <v>1927</v>
      </c>
      <c r="H3892" s="95" t="s">
        <v>224</v>
      </c>
      <c r="I3892" s="96">
        <v>28.0</v>
      </c>
      <c r="J3892" s="96">
        <v>12.0</v>
      </c>
      <c r="K3892" s="98">
        <f t="shared" si="4"/>
        <v>16</v>
      </c>
      <c r="L3892" s="99" t="s">
        <v>7158</v>
      </c>
      <c r="M3892" s="100" t="s">
        <v>7159</v>
      </c>
      <c r="N3892" s="101" t="str">
        <f t="shared" si="139"/>
        <v>TRBTNO57078936219620192</v>
      </c>
      <c r="O3892" s="128"/>
      <c r="P3892" s="100"/>
      <c r="Q3892" s="103">
        <f t="shared" si="166"/>
        <v>16</v>
      </c>
      <c r="R3892" s="161"/>
      <c r="S3892" s="105"/>
      <c r="T3892" s="106"/>
      <c r="U3892" s="107"/>
      <c r="V3892" s="108" t="s">
        <v>756</v>
      </c>
      <c r="W3892" s="109" t="s">
        <v>1312</v>
      </c>
      <c r="X3892" s="110" t="str">
        <f t="shared" si="176"/>
        <v/>
      </c>
      <c r="Y3892" s="110" t="str">
        <f t="shared" si="183"/>
        <v/>
      </c>
      <c r="Z3892" s="139" t="str">
        <f>IF(N(Q3892)&lt;=0,"",IF(ISNUMBER(SEARCH("Thiếu kiện",V3892)),"Kho đông mát",IF(AND(N(Q3892)&gt;0,N(P3892)&gt;0,OR(ISNUMBER(SEARCH("Hình KDB",U3892)),ISNUMBER(SEARCH("Hình tele",U3892)),ISNUMBER(SEARCH("sai code",U3892)),ISNUMBER(SEARCH("ST nhận",U3892)))),"Kho đông mát",IF(AND(W3892="DC giao thiếu",OR(ISNUMBER(SEARCH("Hình KDB",U3892)),ISNUMBER(SEARCH("Hình tele",U3892)),ISNUMBER(SEARCH("sai code",U3892)))),"Kho đông mát",IF(W3892="DC giao thiếu","Chưa xác định",IF(AND(W3892="DC pick sai",OR(ISNUMBER(SEARCH("Hình KDB",U3892)),ISNUMBER(SEARCH("Hình tele",U3892)),ISNUMBER(SEARCH("sai code",U3892)),ISNUMBER(SEARCH("ST nhận",U3892)))),"Kho đông mát",IF(W3892="DC pick sai","Chưa xác định",IF(AND(W3892="Hao hụt",N(O3892)&gt;0,OR(ISNUMBER(SEARCH("Hình KDB",U3892)),ISNUMBER(SEARCH("Hình tele",U3892)),ISNUMBER(SEARCH("sai code",U3892)),ISNUMBER(SEARCH("ST nhận",U3892)))),"Kho đông mát",IF(W3892="Hao hụt","Chưa xác định",IF(OR(W3892="VT giao sai điểm",W3892="Không đạt nhiệt độ",W3892="TX giao thiếu kiện",W3892="Hàng không đạt CL"),"Kho đông mát",IF(W3892="Chưa xác định","Chưa xác định",IF(N(P3892)&gt;0,"Chưa xác định",""))))))))))))</f>
        <v>Chưa xác định</v>
      </c>
      <c r="AA3892" s="109" t="s">
        <v>5260</v>
      </c>
      <c r="AB3892" s="106"/>
      <c r="AC3892" s="158"/>
      <c r="AD3892" s="160"/>
      <c r="AE3892" s="127"/>
      <c r="AF3892" s="113"/>
      <c r="AG3892" s="165" t="str">
        <f t="array" ref="AG3892">XLOOKUP(F3892,'CLV2'!A:A,'CLV2'!E:E)</f>
        <v>2.DELICA</v>
      </c>
      <c r="AH3892" s="115" t="str">
        <f t="array" ref="AH3892">XLOOKUP(F3892,'CLV2'!A:A,'CLV2'!F:F)</f>
        <v>3.COLD AND HOT DELICA</v>
      </c>
      <c r="AI3892" s="115" t="str">
        <f t="shared" si="8"/>
        <v>Pack</v>
      </c>
      <c r="AJ3892" s="116">
        <f t="shared" si="9"/>
        <v>0.5714285714</v>
      </c>
      <c r="AK3892" s="117" t="str">
        <f t="array" ref="AK3892">XLOOKUP(F3892,'GIÁ'!A:A,'GIÁ'!D:D)</f>
        <v>9807.19</v>
      </c>
      <c r="AL3892" s="118">
        <f t="shared" si="10"/>
        <v>156915.04</v>
      </c>
      <c r="AM3892" s="118">
        <f t="shared" si="11"/>
        <v>0</v>
      </c>
      <c r="AN3892" s="119">
        <f t="shared" si="12"/>
        <v>0</v>
      </c>
      <c r="AO3892" s="118">
        <f t="shared" si="13"/>
        <v>0</v>
      </c>
      <c r="AP3892" s="121">
        <f t="shared" si="14"/>
        <v>156915.04</v>
      </c>
      <c r="AQ3892" s="122"/>
      <c r="AR3892" s="119"/>
    </row>
    <row r="3893" ht="22.5" customHeight="1">
      <c r="A3893" s="89">
        <v>46233.0</v>
      </c>
      <c r="B3893" s="90">
        <v>0.4270833333333333</v>
      </c>
      <c r="C3893" s="91" t="s">
        <v>1200</v>
      </c>
      <c r="D3893" s="129" t="str">
        <f t="array" ref="D3893">XLOOKUP(C3893,'DS ST'!A:A,'DS ST'!B:B)</f>
        <v>DXH</v>
      </c>
      <c r="E3893" s="94" t="str">
        <f t="array" ref="E3893">XLOOKUP($F3893,'GIÁ'!$A:$A,'GIÁ'!$E:$E)</f>
        <v>ĐÔNG</v>
      </c>
      <c r="F3893" s="94">
        <v>8.938532826121E12</v>
      </c>
      <c r="G3893" s="95" t="s">
        <v>3050</v>
      </c>
      <c r="H3893" s="95" t="s">
        <v>224</v>
      </c>
      <c r="I3893" s="96">
        <v>6.0</v>
      </c>
      <c r="J3893" s="96">
        <v>0.0</v>
      </c>
      <c r="K3893" s="98">
        <f t="shared" si="4"/>
        <v>6</v>
      </c>
      <c r="L3893" s="99" t="s">
        <v>7160</v>
      </c>
      <c r="M3893" s="100" t="s">
        <v>7161</v>
      </c>
      <c r="N3893" s="101" t="str">
        <f t="shared" si="139"/>
        <v>PT1590278-T0018938532826121</v>
      </c>
      <c r="O3893" s="128"/>
      <c r="P3893" s="100"/>
      <c r="Q3893" s="103">
        <f t="shared" si="166"/>
        <v>6</v>
      </c>
      <c r="R3893" s="161"/>
      <c r="S3893" s="105"/>
      <c r="T3893" s="106"/>
      <c r="U3893" s="107" t="s">
        <v>6541</v>
      </c>
      <c r="V3893" s="108" t="s">
        <v>756</v>
      </c>
      <c r="W3893" s="109" t="s">
        <v>1908</v>
      </c>
      <c r="X3893" s="110" t="str">
        <f t="shared" si="176"/>
        <v/>
      </c>
      <c r="Y3893" s="110" t="str">
        <f t="shared" si="183"/>
        <v/>
      </c>
      <c r="Z3893" s="109" t="s">
        <v>797</v>
      </c>
      <c r="AA3893" s="109" t="s">
        <v>802</v>
      </c>
      <c r="AB3893" s="106"/>
      <c r="AC3893" s="158"/>
      <c r="AD3893" s="160"/>
      <c r="AE3893" s="127"/>
      <c r="AF3893" s="113"/>
      <c r="AG3893" s="165" t="str">
        <f t="array" ref="AG3893">XLOOKUP(F3893,'CLV2'!A:A,'CLV2'!E:E)</f>
        <v>2.FROZEN FOODS</v>
      </c>
      <c r="AH3893" s="115" t="str">
        <f t="array" ref="AH3893">XLOOKUP(F3893,'CLV2'!A:A,'CLV2'!F:F)</f>
        <v>3.PASTRY AND DESSERTS</v>
      </c>
      <c r="AI3893" s="115" t="str">
        <f t="shared" si="8"/>
        <v>Pack</v>
      </c>
      <c r="AJ3893" s="116">
        <f t="shared" si="9"/>
        <v>1</v>
      </c>
      <c r="AK3893" s="117" t="str">
        <f t="array" ref="AK3893">XLOOKUP(F3893,'GIÁ'!A:A,'GIÁ'!D:D)</f>
        <v>21599.37</v>
      </c>
      <c r="AL3893" s="118">
        <f t="shared" si="10"/>
        <v>129596.22</v>
      </c>
      <c r="AM3893" s="118">
        <f t="shared" si="11"/>
        <v>0</v>
      </c>
      <c r="AN3893" s="119">
        <f t="shared" si="12"/>
        <v>0</v>
      </c>
      <c r="AO3893" s="118">
        <f t="shared" si="13"/>
        <v>129596.22</v>
      </c>
      <c r="AP3893" s="121">
        <f t="shared" si="14"/>
        <v>0</v>
      </c>
      <c r="AQ3893" s="122"/>
      <c r="AR3893" s="119"/>
    </row>
    <row r="3894" ht="22.5" customHeight="1">
      <c r="A3894" s="89">
        <v>46233.0</v>
      </c>
      <c r="B3894" s="90">
        <v>0.4270833333333333</v>
      </c>
      <c r="C3894" s="91" t="s">
        <v>1200</v>
      </c>
      <c r="D3894" s="129" t="str">
        <f t="array" ref="D3894">XLOOKUP(C3894,'DS ST'!A:A,'DS ST'!B:B)</f>
        <v>DXH</v>
      </c>
      <c r="E3894" s="94" t="str">
        <f t="array" ref="E3894">XLOOKUP($F3894,'GIÁ'!$A:$A,'GIÁ'!$E:$E)</f>
        <v>ĐÔNG</v>
      </c>
      <c r="F3894" s="94">
        <v>8.935101607211E12</v>
      </c>
      <c r="G3894" s="95" t="s">
        <v>1879</v>
      </c>
      <c r="H3894" s="95" t="s">
        <v>224</v>
      </c>
      <c r="I3894" s="96">
        <v>4.0</v>
      </c>
      <c r="J3894" s="96">
        <v>0.0</v>
      </c>
      <c r="K3894" s="98">
        <f t="shared" si="4"/>
        <v>4</v>
      </c>
      <c r="L3894" s="99" t="s">
        <v>7160</v>
      </c>
      <c r="M3894" s="100" t="s">
        <v>7161</v>
      </c>
      <c r="N3894" s="101" t="str">
        <f t="shared" si="139"/>
        <v>PT1590278-T0018935101607211</v>
      </c>
      <c r="O3894" s="128"/>
      <c r="P3894" s="100"/>
      <c r="Q3894" s="103">
        <f t="shared" si="166"/>
        <v>4</v>
      </c>
      <c r="R3894" s="161"/>
      <c r="S3894" s="105"/>
      <c r="T3894" s="106"/>
      <c r="U3894" s="107" t="s">
        <v>6523</v>
      </c>
      <c r="V3894" s="108" t="s">
        <v>756</v>
      </c>
      <c r="W3894" s="109" t="s">
        <v>1908</v>
      </c>
      <c r="X3894" s="110" t="str">
        <f t="shared" si="176"/>
        <v/>
      </c>
      <c r="Y3894" s="110" t="str">
        <f t="shared" si="183"/>
        <v/>
      </c>
      <c r="Z3894" s="109" t="s">
        <v>797</v>
      </c>
      <c r="AA3894" s="109" t="s">
        <v>802</v>
      </c>
      <c r="AB3894" s="106"/>
      <c r="AC3894" s="158"/>
      <c r="AD3894" s="160"/>
      <c r="AE3894" s="127"/>
      <c r="AF3894" s="113"/>
      <c r="AG3894" s="165" t="str">
        <f t="array" ref="AG3894">XLOOKUP(F3894,'CLV2'!A:A,'CLV2'!E:E)</f>
        <v>2.FROZEN FOODS</v>
      </c>
      <c r="AH3894" s="115" t="str">
        <f t="array" ref="AH3894">XLOOKUP(F3894,'CLV2'!A:A,'CLV2'!F:F)</f>
        <v>3.DUMPLINGS</v>
      </c>
      <c r="AI3894" s="115" t="str">
        <f t="shared" si="8"/>
        <v>Pack</v>
      </c>
      <c r="AJ3894" s="116">
        <f t="shared" si="9"/>
        <v>1</v>
      </c>
      <c r="AK3894" s="117" t="str">
        <f t="array" ref="AK3894">XLOOKUP(F3894,'GIÁ'!A:A,'GIÁ'!D:D)</f>
        <v>22033.98</v>
      </c>
      <c r="AL3894" s="118">
        <f t="shared" si="10"/>
        <v>88135.92</v>
      </c>
      <c r="AM3894" s="118">
        <f t="shared" si="11"/>
        <v>0</v>
      </c>
      <c r="AN3894" s="119">
        <f t="shared" si="12"/>
        <v>0</v>
      </c>
      <c r="AO3894" s="118">
        <f t="shared" si="13"/>
        <v>88135.92</v>
      </c>
      <c r="AP3894" s="121">
        <f t="shared" si="14"/>
        <v>0</v>
      </c>
      <c r="AQ3894" s="122"/>
      <c r="AR3894" s="119"/>
    </row>
    <row r="3895" ht="22.5" customHeight="1">
      <c r="A3895" s="89">
        <v>46233.0</v>
      </c>
      <c r="B3895" s="90">
        <v>0.4270833333333333</v>
      </c>
      <c r="C3895" s="91" t="s">
        <v>1200</v>
      </c>
      <c r="D3895" s="129" t="str">
        <f t="array" ref="D3895">XLOOKUP(C3895,'DS ST'!A:A,'DS ST'!B:B)</f>
        <v>DXH</v>
      </c>
      <c r="E3895" s="94" t="str">
        <f t="array" ref="E3895">XLOOKUP($F3895,'GIÁ'!$A:$A,'GIÁ'!$E:$E)</f>
        <v>ĐÔNG</v>
      </c>
      <c r="F3895" s="94">
        <v>8.93601323834E12</v>
      </c>
      <c r="G3895" s="95" t="s">
        <v>2176</v>
      </c>
      <c r="H3895" s="95" t="s">
        <v>224</v>
      </c>
      <c r="I3895" s="96">
        <v>4.0</v>
      </c>
      <c r="J3895" s="96">
        <v>0.0</v>
      </c>
      <c r="K3895" s="98">
        <f t="shared" si="4"/>
        <v>4</v>
      </c>
      <c r="L3895" s="99" t="s">
        <v>7160</v>
      </c>
      <c r="M3895" s="100" t="s">
        <v>7161</v>
      </c>
      <c r="N3895" s="101" t="str">
        <f t="shared" si="139"/>
        <v>PT1590278-T0018936013238340</v>
      </c>
      <c r="O3895" s="128"/>
      <c r="P3895" s="100"/>
      <c r="Q3895" s="103">
        <f t="shared" si="166"/>
        <v>4</v>
      </c>
      <c r="R3895" s="161"/>
      <c r="S3895" s="105"/>
      <c r="T3895" s="106"/>
      <c r="U3895" s="107" t="s">
        <v>6552</v>
      </c>
      <c r="V3895" s="108" t="s">
        <v>756</v>
      </c>
      <c r="W3895" s="109" t="s">
        <v>1908</v>
      </c>
      <c r="X3895" s="110" t="str">
        <f t="shared" si="176"/>
        <v/>
      </c>
      <c r="Y3895" s="110" t="str">
        <f t="shared" si="183"/>
        <v/>
      </c>
      <c r="Z3895" s="109" t="s">
        <v>797</v>
      </c>
      <c r="AA3895" s="109" t="s">
        <v>802</v>
      </c>
      <c r="AB3895" s="106"/>
      <c r="AC3895" s="158"/>
      <c r="AD3895" s="160"/>
      <c r="AE3895" s="127"/>
      <c r="AF3895" s="113"/>
      <c r="AG3895" s="165" t="str">
        <f t="array" ref="AG3895">XLOOKUP(F3895,'CLV2'!A:A,'CLV2'!E:E)</f>
        <v>2.FROZEN FOODS</v>
      </c>
      <c r="AH3895" s="115" t="str">
        <f t="array" ref="AH3895">XLOOKUP(F3895,'CLV2'!A:A,'CLV2'!F:F)</f>
        <v>3.PIZZA - READY MEALS</v>
      </c>
      <c r="AI3895" s="115" t="str">
        <f t="shared" si="8"/>
        <v>Pack</v>
      </c>
      <c r="AJ3895" s="116">
        <f t="shared" si="9"/>
        <v>1</v>
      </c>
      <c r="AK3895" s="117" t="str">
        <f t="array" ref="AK3895">XLOOKUP(F3895,'GIÁ'!A:A,'GIÁ'!D:D)</f>
        <v>15020.45</v>
      </c>
      <c r="AL3895" s="118">
        <f t="shared" si="10"/>
        <v>60081.8</v>
      </c>
      <c r="AM3895" s="118">
        <f t="shared" si="11"/>
        <v>0</v>
      </c>
      <c r="AN3895" s="119">
        <f t="shared" si="12"/>
        <v>0</v>
      </c>
      <c r="AO3895" s="118">
        <f t="shared" si="13"/>
        <v>60081.8</v>
      </c>
      <c r="AP3895" s="121">
        <f t="shared" si="14"/>
        <v>0</v>
      </c>
      <c r="AQ3895" s="122"/>
      <c r="AR3895" s="119"/>
    </row>
    <row r="3896" ht="22.5" customHeight="1">
      <c r="A3896" s="89">
        <v>46233.0</v>
      </c>
      <c r="B3896" s="90">
        <v>0.4270833333333333</v>
      </c>
      <c r="C3896" s="91" t="s">
        <v>1200</v>
      </c>
      <c r="D3896" s="129" t="str">
        <f t="array" ref="D3896">XLOOKUP(C3896,'DS ST'!A:A,'DS ST'!B:B)</f>
        <v>DXH</v>
      </c>
      <c r="E3896" s="94" t="str">
        <f t="array" ref="E3896">XLOOKUP($F3896,'GIÁ'!$A:$A,'GIÁ'!$E:$E)</f>
        <v>ĐÔNG</v>
      </c>
      <c r="F3896" s="94">
        <v>8.93621960004E12</v>
      </c>
      <c r="G3896" s="95" t="s">
        <v>2686</v>
      </c>
      <c r="H3896" s="95" t="s">
        <v>224</v>
      </c>
      <c r="I3896" s="96">
        <v>6.0</v>
      </c>
      <c r="J3896" s="96">
        <v>0.0</v>
      </c>
      <c r="K3896" s="98">
        <f t="shared" si="4"/>
        <v>6</v>
      </c>
      <c r="L3896" s="99" t="s">
        <v>7160</v>
      </c>
      <c r="M3896" s="100" t="s">
        <v>7161</v>
      </c>
      <c r="N3896" s="101" t="str">
        <f t="shared" si="139"/>
        <v>PT1590278-T0018936219600040</v>
      </c>
      <c r="O3896" s="128"/>
      <c r="P3896" s="100"/>
      <c r="Q3896" s="103">
        <f t="shared" si="166"/>
        <v>6</v>
      </c>
      <c r="R3896" s="161"/>
      <c r="S3896" s="105"/>
      <c r="T3896" s="106"/>
      <c r="U3896" s="107" t="s">
        <v>6605</v>
      </c>
      <c r="V3896" s="108" t="s">
        <v>756</v>
      </c>
      <c r="W3896" s="109" t="s">
        <v>1908</v>
      </c>
      <c r="X3896" s="110" t="str">
        <f t="shared" si="176"/>
        <v/>
      </c>
      <c r="Y3896" s="110" t="str">
        <f t="shared" si="183"/>
        <v/>
      </c>
      <c r="Z3896" s="109" t="s">
        <v>797</v>
      </c>
      <c r="AA3896" s="109" t="s">
        <v>802</v>
      </c>
      <c r="AB3896" s="106"/>
      <c r="AC3896" s="158"/>
      <c r="AD3896" s="160"/>
      <c r="AE3896" s="127"/>
      <c r="AF3896" s="113"/>
      <c r="AG3896" s="165" t="str">
        <f t="array" ref="AG3896">XLOOKUP(F3896,'CLV2'!A:A,'CLV2'!E:E)</f>
        <v>2.FROZEN FOODS</v>
      </c>
      <c r="AH3896" s="115" t="str">
        <f t="array" ref="AH3896">XLOOKUP(F3896,'CLV2'!A:A,'CLV2'!F:F)</f>
        <v>3.HOTPOT AND FRIED</v>
      </c>
      <c r="AI3896" s="115" t="str">
        <f t="shared" si="8"/>
        <v>Pack</v>
      </c>
      <c r="AJ3896" s="116">
        <f t="shared" si="9"/>
        <v>1</v>
      </c>
      <c r="AK3896" s="117" t="str">
        <f t="array" ref="AK3896">XLOOKUP(F3896,'GIÁ'!A:A,'GIÁ'!D:D)</f>
        <v>13306.66</v>
      </c>
      <c r="AL3896" s="118">
        <f t="shared" si="10"/>
        <v>79839.96</v>
      </c>
      <c r="AM3896" s="118">
        <f t="shared" si="11"/>
        <v>0</v>
      </c>
      <c r="AN3896" s="119">
        <f t="shared" si="12"/>
        <v>0</v>
      </c>
      <c r="AO3896" s="118">
        <f t="shared" si="13"/>
        <v>79839.96</v>
      </c>
      <c r="AP3896" s="121">
        <f t="shared" si="14"/>
        <v>0</v>
      </c>
      <c r="AQ3896" s="122"/>
      <c r="AR3896" s="119"/>
    </row>
    <row r="3897" ht="22.5" customHeight="1">
      <c r="A3897" s="89">
        <v>46233.0</v>
      </c>
      <c r="B3897" s="90">
        <v>0.4270833333333333</v>
      </c>
      <c r="C3897" s="91" t="s">
        <v>1200</v>
      </c>
      <c r="D3897" s="129" t="str">
        <f t="array" ref="D3897">XLOOKUP(C3897,'DS ST'!A:A,'DS ST'!B:B)</f>
        <v>DXH</v>
      </c>
      <c r="E3897" s="94" t="str">
        <f t="array" ref="E3897">XLOOKUP($F3897,'GIÁ'!$A:$A,'GIÁ'!$E:$E)</f>
        <v>ĐÔNG</v>
      </c>
      <c r="F3897" s="94">
        <v>8.936077110149E12</v>
      </c>
      <c r="G3897" s="95" t="s">
        <v>2333</v>
      </c>
      <c r="H3897" s="95" t="s">
        <v>224</v>
      </c>
      <c r="I3897" s="96">
        <v>2.0</v>
      </c>
      <c r="J3897" s="96">
        <v>0.0</v>
      </c>
      <c r="K3897" s="98">
        <f t="shared" si="4"/>
        <v>2</v>
      </c>
      <c r="L3897" s="99" t="s">
        <v>7160</v>
      </c>
      <c r="M3897" s="100" t="s">
        <v>7161</v>
      </c>
      <c r="N3897" s="101" t="str">
        <f t="shared" si="139"/>
        <v>PT1590278-T0018936077110149</v>
      </c>
      <c r="O3897" s="128"/>
      <c r="P3897" s="100"/>
      <c r="Q3897" s="103">
        <f t="shared" si="166"/>
        <v>2</v>
      </c>
      <c r="R3897" s="161"/>
      <c r="S3897" s="105"/>
      <c r="T3897" s="106"/>
      <c r="U3897" s="107" t="s">
        <v>6568</v>
      </c>
      <c r="V3897" s="108" t="s">
        <v>756</v>
      </c>
      <c r="W3897" s="109" t="s">
        <v>1908</v>
      </c>
      <c r="X3897" s="110" t="str">
        <f t="shared" si="176"/>
        <v/>
      </c>
      <c r="Y3897" s="110" t="str">
        <f t="shared" si="183"/>
        <v/>
      </c>
      <c r="Z3897" s="109" t="s">
        <v>797</v>
      </c>
      <c r="AA3897" s="109" t="s">
        <v>802</v>
      </c>
      <c r="AB3897" s="106"/>
      <c r="AC3897" s="158"/>
      <c r="AD3897" s="160"/>
      <c r="AE3897" s="127"/>
      <c r="AF3897" s="113"/>
      <c r="AG3897" s="165" t="str">
        <f t="array" ref="AG3897">XLOOKUP(F3897,'CLV2'!A:A,'CLV2'!E:E)</f>
        <v>2.FROZEN FOODS</v>
      </c>
      <c r="AH3897" s="115" t="str">
        <f t="array" ref="AH3897">XLOOKUP(F3897,'CLV2'!A:A,'CLV2'!F:F)</f>
        <v>3.DUMPLINGS</v>
      </c>
      <c r="AI3897" s="115" t="str">
        <f t="shared" si="8"/>
        <v>Pack</v>
      </c>
      <c r="AJ3897" s="116">
        <f t="shared" si="9"/>
        <v>1</v>
      </c>
      <c r="AK3897" s="117" t="str">
        <f t="array" ref="AK3897">XLOOKUP(F3897,'GIÁ'!A:A,'GIÁ'!D:D)</f>
        <v>41904.24</v>
      </c>
      <c r="AL3897" s="118">
        <f t="shared" si="10"/>
        <v>83808.48</v>
      </c>
      <c r="AM3897" s="118">
        <f t="shared" si="11"/>
        <v>0</v>
      </c>
      <c r="AN3897" s="119">
        <f t="shared" si="12"/>
        <v>0</v>
      </c>
      <c r="AO3897" s="118">
        <f t="shared" si="13"/>
        <v>83808.48</v>
      </c>
      <c r="AP3897" s="121">
        <f t="shared" si="14"/>
        <v>0</v>
      </c>
      <c r="AQ3897" s="122"/>
      <c r="AR3897" s="119"/>
    </row>
    <row r="3898" ht="22.5" customHeight="1">
      <c r="A3898" s="89">
        <v>46233.0</v>
      </c>
      <c r="B3898" s="90">
        <v>0.4270833333333333</v>
      </c>
      <c r="C3898" s="91" t="s">
        <v>1200</v>
      </c>
      <c r="D3898" s="129" t="str">
        <f t="array" ref="D3898">XLOOKUP(C3898,'DS ST'!A:A,'DS ST'!B:B)</f>
        <v>DXH</v>
      </c>
      <c r="E3898" s="94" t="str">
        <f t="array" ref="E3898">XLOOKUP($F3898,'GIÁ'!$A:$A,'GIÁ'!$E:$E)</f>
        <v>ĐÔNG</v>
      </c>
      <c r="F3898" s="94">
        <v>9.555894504567E12</v>
      </c>
      <c r="G3898" s="95" t="s">
        <v>3303</v>
      </c>
      <c r="H3898" s="95" t="s">
        <v>224</v>
      </c>
      <c r="I3898" s="96">
        <v>4.0</v>
      </c>
      <c r="J3898" s="96">
        <v>0.0</v>
      </c>
      <c r="K3898" s="98">
        <f t="shared" si="4"/>
        <v>4</v>
      </c>
      <c r="L3898" s="99" t="s">
        <v>7160</v>
      </c>
      <c r="M3898" s="100" t="s">
        <v>7161</v>
      </c>
      <c r="N3898" s="101" t="str">
        <f t="shared" si="139"/>
        <v>PT1590278-T0019555894504567</v>
      </c>
      <c r="O3898" s="128"/>
      <c r="P3898" s="100"/>
      <c r="Q3898" s="103">
        <f t="shared" si="166"/>
        <v>4</v>
      </c>
      <c r="R3898" s="161"/>
      <c r="S3898" s="105"/>
      <c r="T3898" s="106"/>
      <c r="U3898" s="107" t="s">
        <v>6577</v>
      </c>
      <c r="V3898" s="108" t="s">
        <v>756</v>
      </c>
      <c r="W3898" s="109" t="s">
        <v>1908</v>
      </c>
      <c r="X3898" s="110" t="str">
        <f t="shared" si="176"/>
        <v/>
      </c>
      <c r="Y3898" s="110" t="str">
        <f t="shared" si="183"/>
        <v/>
      </c>
      <c r="Z3898" s="109" t="s">
        <v>797</v>
      </c>
      <c r="AA3898" s="109" t="s">
        <v>802</v>
      </c>
      <c r="AB3898" s="106"/>
      <c r="AC3898" s="158"/>
      <c r="AD3898" s="160"/>
      <c r="AE3898" s="127"/>
      <c r="AF3898" s="113"/>
      <c r="AG3898" s="165" t="str">
        <f t="array" ref="AG3898">XLOOKUP(F3898,'CLV2'!A:A,'CLV2'!E:E)</f>
        <v>2.FROZEN FOODS</v>
      </c>
      <c r="AH3898" s="115" t="str">
        <f t="array" ref="AH3898">XLOOKUP(F3898,'CLV2'!A:A,'CLV2'!F:F)</f>
        <v>3.HOTPOT AND FRIED</v>
      </c>
      <c r="AI3898" s="115" t="str">
        <f t="shared" si="8"/>
        <v>Pack</v>
      </c>
      <c r="AJ3898" s="116">
        <f t="shared" si="9"/>
        <v>1</v>
      </c>
      <c r="AK3898" s="117" t="str">
        <f t="array" ref="AK3898">XLOOKUP(F3898,'GIÁ'!A:A,'GIÁ'!D:D)</f>
        <v>68779.37</v>
      </c>
      <c r="AL3898" s="118">
        <f t="shared" si="10"/>
        <v>275117.48</v>
      </c>
      <c r="AM3898" s="118">
        <f t="shared" si="11"/>
        <v>0</v>
      </c>
      <c r="AN3898" s="119">
        <f t="shared" si="12"/>
        <v>0</v>
      </c>
      <c r="AO3898" s="118">
        <f t="shared" si="13"/>
        <v>275117.48</v>
      </c>
      <c r="AP3898" s="121">
        <f t="shared" si="14"/>
        <v>0</v>
      </c>
      <c r="AQ3898" s="122"/>
      <c r="AR3898" s="119"/>
    </row>
    <row r="3899" ht="22.5" customHeight="1">
      <c r="A3899" s="89">
        <v>46233.0</v>
      </c>
      <c r="B3899" s="90">
        <v>0.4270833333333333</v>
      </c>
      <c r="C3899" s="91" t="s">
        <v>1200</v>
      </c>
      <c r="D3899" s="129" t="str">
        <f t="array" ref="D3899">XLOOKUP(C3899,'DS ST'!A:A,'DS ST'!B:B)</f>
        <v>DXH</v>
      </c>
      <c r="E3899" s="94" t="str">
        <f t="array" ref="E3899">XLOOKUP($F3899,'GIÁ'!$A:$A,'GIÁ'!$E:$E)</f>
        <v>ĐÔNG</v>
      </c>
      <c r="F3899" s="94">
        <v>8.936200101563E12</v>
      </c>
      <c r="G3899" s="95" t="s">
        <v>2637</v>
      </c>
      <c r="H3899" s="95" t="s">
        <v>224</v>
      </c>
      <c r="I3899" s="96">
        <v>2.0</v>
      </c>
      <c r="J3899" s="96">
        <v>0.0</v>
      </c>
      <c r="K3899" s="98">
        <f t="shared" si="4"/>
        <v>2</v>
      </c>
      <c r="L3899" s="99" t="s">
        <v>7160</v>
      </c>
      <c r="M3899" s="100" t="s">
        <v>7161</v>
      </c>
      <c r="N3899" s="101" t="str">
        <f t="shared" si="139"/>
        <v>PT1590278-T0018936200101563</v>
      </c>
      <c r="O3899" s="128"/>
      <c r="P3899" s="100"/>
      <c r="Q3899" s="103">
        <f t="shared" si="166"/>
        <v>2</v>
      </c>
      <c r="R3899" s="161"/>
      <c r="S3899" s="105"/>
      <c r="T3899" s="106"/>
      <c r="U3899" s="107" t="s">
        <v>6524</v>
      </c>
      <c r="V3899" s="108" t="s">
        <v>756</v>
      </c>
      <c r="W3899" s="109" t="s">
        <v>1908</v>
      </c>
      <c r="X3899" s="110" t="str">
        <f t="shared" si="176"/>
        <v/>
      </c>
      <c r="Y3899" s="110" t="str">
        <f t="shared" si="183"/>
        <v/>
      </c>
      <c r="Z3899" s="109" t="s">
        <v>797</v>
      </c>
      <c r="AA3899" s="109" t="s">
        <v>802</v>
      </c>
      <c r="AB3899" s="106"/>
      <c r="AC3899" s="158"/>
      <c r="AD3899" s="160"/>
      <c r="AE3899" s="127"/>
      <c r="AF3899" s="113"/>
      <c r="AG3899" s="165" t="str">
        <f t="array" ref="AG3899">XLOOKUP(F3899,'CLV2'!A:A,'CLV2'!E:E)</f>
        <v>2.FROZEN FOODS</v>
      </c>
      <c r="AH3899" s="115" t="str">
        <f t="array" ref="AH3899">XLOOKUP(F3899,'CLV2'!A:A,'CLV2'!F:F)</f>
        <v>3.PASTRY AND DESSERTS</v>
      </c>
      <c r="AI3899" s="115" t="str">
        <f t="shared" si="8"/>
        <v>Pack</v>
      </c>
      <c r="AJ3899" s="116">
        <f t="shared" si="9"/>
        <v>1</v>
      </c>
      <c r="AK3899" s="117" t="str">
        <f t="array" ref="AK3899">XLOOKUP(F3899,'GIÁ'!A:A,'GIÁ'!D:D)</f>
        <v>24299.49</v>
      </c>
      <c r="AL3899" s="118">
        <f t="shared" si="10"/>
        <v>48598.98</v>
      </c>
      <c r="AM3899" s="118">
        <f t="shared" si="11"/>
        <v>0</v>
      </c>
      <c r="AN3899" s="119">
        <f t="shared" si="12"/>
        <v>0</v>
      </c>
      <c r="AO3899" s="118">
        <f t="shared" si="13"/>
        <v>48598.98</v>
      </c>
      <c r="AP3899" s="121">
        <f t="shared" si="14"/>
        <v>0</v>
      </c>
      <c r="AQ3899" s="122"/>
      <c r="AR3899" s="119"/>
    </row>
    <row r="3900" ht="22.5" customHeight="1">
      <c r="A3900" s="89">
        <v>46233.0</v>
      </c>
      <c r="B3900" s="90">
        <v>0.4270833333333333</v>
      </c>
      <c r="C3900" s="91" t="s">
        <v>1200</v>
      </c>
      <c r="D3900" s="129" t="str">
        <f t="array" ref="D3900">XLOOKUP(C3900,'DS ST'!A:A,'DS ST'!B:B)</f>
        <v>DXH</v>
      </c>
      <c r="E3900" s="94" t="str">
        <f t="array" ref="E3900">XLOOKUP($F3900,'GIÁ'!$A:$A,'GIÁ'!$E:$E)</f>
        <v>ĐÔNG</v>
      </c>
      <c r="F3900" s="94">
        <v>8.936219600002E12</v>
      </c>
      <c r="G3900" s="95" t="s">
        <v>2684</v>
      </c>
      <c r="H3900" s="95" t="s">
        <v>224</v>
      </c>
      <c r="I3900" s="96">
        <v>4.0</v>
      </c>
      <c r="J3900" s="96">
        <v>0.0</v>
      </c>
      <c r="K3900" s="98">
        <f t="shared" si="4"/>
        <v>4</v>
      </c>
      <c r="L3900" s="99" t="s">
        <v>7160</v>
      </c>
      <c r="M3900" s="100" t="s">
        <v>7161</v>
      </c>
      <c r="N3900" s="101" t="str">
        <f t="shared" si="139"/>
        <v>PT1590278-T0018936219600002</v>
      </c>
      <c r="O3900" s="128"/>
      <c r="P3900" s="100"/>
      <c r="Q3900" s="103">
        <f t="shared" si="166"/>
        <v>4</v>
      </c>
      <c r="R3900" s="161"/>
      <c r="S3900" s="105"/>
      <c r="T3900" s="106"/>
      <c r="U3900" s="107" t="s">
        <v>6566</v>
      </c>
      <c r="V3900" s="108" t="s">
        <v>756</v>
      </c>
      <c r="W3900" s="109" t="s">
        <v>1908</v>
      </c>
      <c r="X3900" s="110" t="str">
        <f t="shared" si="176"/>
        <v/>
      </c>
      <c r="Y3900" s="110" t="str">
        <f t="shared" si="183"/>
        <v/>
      </c>
      <c r="Z3900" s="109" t="s">
        <v>797</v>
      </c>
      <c r="AA3900" s="109" t="s">
        <v>802</v>
      </c>
      <c r="AB3900" s="106"/>
      <c r="AC3900" s="158"/>
      <c r="AD3900" s="160"/>
      <c r="AE3900" s="127"/>
      <c r="AF3900" s="113"/>
      <c r="AG3900" s="165" t="str">
        <f t="array" ref="AG3900">XLOOKUP(F3900,'CLV2'!A:A,'CLV2'!E:E)</f>
        <v>2.FROZEN FOODS</v>
      </c>
      <c r="AH3900" s="115" t="str">
        <f t="array" ref="AH3900">XLOOKUP(F3900,'CLV2'!A:A,'CLV2'!F:F)</f>
        <v>3.HOTPOT AND FRIED</v>
      </c>
      <c r="AI3900" s="115" t="str">
        <f t="shared" si="8"/>
        <v>Pack</v>
      </c>
      <c r="AJ3900" s="116">
        <f t="shared" si="9"/>
        <v>1</v>
      </c>
      <c r="AK3900" s="117" t="str">
        <f t="array" ref="AK3900">XLOOKUP(F3900,'GIÁ'!A:A,'GIÁ'!D:D)</f>
        <v>11156.53</v>
      </c>
      <c r="AL3900" s="118">
        <f t="shared" si="10"/>
        <v>44626.12</v>
      </c>
      <c r="AM3900" s="118">
        <f t="shared" si="11"/>
        <v>0</v>
      </c>
      <c r="AN3900" s="119">
        <f t="shared" si="12"/>
        <v>0</v>
      </c>
      <c r="AO3900" s="118">
        <f t="shared" si="13"/>
        <v>44626.12</v>
      </c>
      <c r="AP3900" s="121">
        <f t="shared" si="14"/>
        <v>0</v>
      </c>
      <c r="AQ3900" s="122"/>
      <c r="AR3900" s="119"/>
    </row>
    <row r="3901" ht="22.5" customHeight="1">
      <c r="A3901" s="89">
        <v>46233.0</v>
      </c>
      <c r="B3901" s="90">
        <v>0.4270833333333333</v>
      </c>
      <c r="C3901" s="91" t="s">
        <v>1200</v>
      </c>
      <c r="D3901" s="129" t="str">
        <f t="array" ref="D3901">XLOOKUP(C3901,'DS ST'!A:A,'DS ST'!B:B)</f>
        <v>DXH</v>
      </c>
      <c r="E3901" s="94" t="str">
        <f t="array" ref="E3901">XLOOKUP($F3901,'GIÁ'!$A:$A,'GIÁ'!$E:$E)</f>
        <v>ĐÔNG</v>
      </c>
      <c r="F3901" s="94">
        <v>8.938555386725E12</v>
      </c>
      <c r="G3901" s="95" t="s">
        <v>3156</v>
      </c>
      <c r="H3901" s="95" t="s">
        <v>224</v>
      </c>
      <c r="I3901" s="96">
        <v>2.0</v>
      </c>
      <c r="J3901" s="96">
        <v>0.0</v>
      </c>
      <c r="K3901" s="98">
        <f t="shared" si="4"/>
        <v>2</v>
      </c>
      <c r="L3901" s="99" t="s">
        <v>7160</v>
      </c>
      <c r="M3901" s="100" t="s">
        <v>7161</v>
      </c>
      <c r="N3901" s="101" t="str">
        <f t="shared" si="139"/>
        <v>PT1590278-T0018938555386725</v>
      </c>
      <c r="O3901" s="128"/>
      <c r="P3901" s="100"/>
      <c r="Q3901" s="103">
        <f t="shared" si="166"/>
        <v>2</v>
      </c>
      <c r="R3901" s="161"/>
      <c r="S3901" s="105"/>
      <c r="T3901" s="106"/>
      <c r="U3901" s="107" t="s">
        <v>6596</v>
      </c>
      <c r="V3901" s="108" t="s">
        <v>756</v>
      </c>
      <c r="W3901" s="109" t="s">
        <v>1908</v>
      </c>
      <c r="X3901" s="110" t="str">
        <f t="shared" si="176"/>
        <v/>
      </c>
      <c r="Y3901" s="110" t="str">
        <f t="shared" si="183"/>
        <v/>
      </c>
      <c r="Z3901" s="109" t="s">
        <v>797</v>
      </c>
      <c r="AA3901" s="109" t="s">
        <v>802</v>
      </c>
      <c r="AB3901" s="106"/>
      <c r="AC3901" s="158"/>
      <c r="AD3901" s="160"/>
      <c r="AE3901" s="127"/>
      <c r="AF3901" s="113"/>
      <c r="AG3901" s="165" t="str">
        <f t="array" ref="AG3901">XLOOKUP(F3901,'CLV2'!A:A,'CLV2'!E:E)</f>
        <v>2.FROZEN FOODS</v>
      </c>
      <c r="AH3901" s="115" t="str">
        <f t="array" ref="AH3901">XLOOKUP(F3901,'CLV2'!A:A,'CLV2'!F:F)</f>
        <v>3.PASTRY AND DESSERTS</v>
      </c>
      <c r="AI3901" s="115" t="str">
        <f t="shared" si="8"/>
        <v>Pack</v>
      </c>
      <c r="AJ3901" s="116">
        <f t="shared" si="9"/>
        <v>1</v>
      </c>
      <c r="AK3901" s="117" t="str">
        <f t="array" ref="AK3901">XLOOKUP(F3901,'GIÁ'!A:A,'GIÁ'!D:D)</f>
        <v>26016.14</v>
      </c>
      <c r="AL3901" s="118">
        <f t="shared" si="10"/>
        <v>52032.28</v>
      </c>
      <c r="AM3901" s="118">
        <f t="shared" si="11"/>
        <v>0</v>
      </c>
      <c r="AN3901" s="119">
        <f t="shared" si="12"/>
        <v>0</v>
      </c>
      <c r="AO3901" s="118">
        <f t="shared" si="13"/>
        <v>52032.28</v>
      </c>
      <c r="AP3901" s="121">
        <f t="shared" si="14"/>
        <v>0</v>
      </c>
      <c r="AQ3901" s="122"/>
      <c r="AR3901" s="119"/>
    </row>
    <row r="3902" ht="22.5" customHeight="1">
      <c r="A3902" s="89">
        <v>46233.0</v>
      </c>
      <c r="B3902" s="90">
        <v>0.4270833333333333</v>
      </c>
      <c r="C3902" s="91" t="s">
        <v>1200</v>
      </c>
      <c r="D3902" s="129" t="str">
        <f t="array" ref="D3902">XLOOKUP(C3902,'DS ST'!A:A,'DS ST'!B:B)</f>
        <v>DXH</v>
      </c>
      <c r="E3902" s="94" t="str">
        <f t="array" ref="E3902">XLOOKUP($F3902,'GIÁ'!$A:$A,'GIÁ'!$E:$E)</f>
        <v>ĐÔNG</v>
      </c>
      <c r="F3902" s="94">
        <v>9.555715202061E12</v>
      </c>
      <c r="G3902" s="95" t="s">
        <v>3294</v>
      </c>
      <c r="H3902" s="95" t="s">
        <v>224</v>
      </c>
      <c r="I3902" s="96">
        <v>4.0</v>
      </c>
      <c r="J3902" s="96">
        <v>0.0</v>
      </c>
      <c r="K3902" s="98">
        <f t="shared" si="4"/>
        <v>4</v>
      </c>
      <c r="L3902" s="99" t="s">
        <v>7160</v>
      </c>
      <c r="M3902" s="100" t="s">
        <v>7161</v>
      </c>
      <c r="N3902" s="101" t="str">
        <f t="shared" si="139"/>
        <v>PT1590278-T0019555715202061</v>
      </c>
      <c r="O3902" s="128"/>
      <c r="P3902" s="100"/>
      <c r="Q3902" s="103">
        <f t="shared" si="166"/>
        <v>4</v>
      </c>
      <c r="R3902" s="161"/>
      <c r="S3902" s="105"/>
      <c r="T3902" s="106"/>
      <c r="U3902" s="107" t="s">
        <v>6689</v>
      </c>
      <c r="V3902" s="108" t="s">
        <v>756</v>
      </c>
      <c r="W3902" s="109" t="s">
        <v>1908</v>
      </c>
      <c r="X3902" s="110" t="str">
        <f t="shared" si="176"/>
        <v/>
      </c>
      <c r="Y3902" s="110" t="str">
        <f t="shared" si="183"/>
        <v/>
      </c>
      <c r="Z3902" s="109" t="s">
        <v>797</v>
      </c>
      <c r="AA3902" s="109" t="s">
        <v>802</v>
      </c>
      <c r="AB3902" s="106"/>
      <c r="AC3902" s="158"/>
      <c r="AD3902" s="160"/>
      <c r="AE3902" s="127"/>
      <c r="AF3902" s="113"/>
      <c r="AG3902" s="165" t="str">
        <f t="array" ref="AG3902">XLOOKUP(F3902,'CLV2'!A:A,'CLV2'!E:E)</f>
        <v>2.FROZEN FOODS</v>
      </c>
      <c r="AH3902" s="115" t="str">
        <f t="array" ref="AH3902">XLOOKUP(F3902,'CLV2'!A:A,'CLV2'!F:F)</f>
        <v>3.HOTPOT AND FRIED</v>
      </c>
      <c r="AI3902" s="115" t="str">
        <f t="shared" si="8"/>
        <v>Pack</v>
      </c>
      <c r="AJ3902" s="116">
        <f t="shared" si="9"/>
        <v>1</v>
      </c>
      <c r="AK3902" s="117" t="str">
        <f t="array" ref="AK3902">XLOOKUP(F3902,'GIÁ'!A:A,'GIÁ'!D:D)</f>
        <v>110339.90</v>
      </c>
      <c r="AL3902" s="118">
        <f t="shared" si="10"/>
        <v>441359.6</v>
      </c>
      <c r="AM3902" s="118">
        <f t="shared" si="11"/>
        <v>0</v>
      </c>
      <c r="AN3902" s="119">
        <f t="shared" si="12"/>
        <v>0</v>
      </c>
      <c r="AO3902" s="118">
        <f t="shared" si="13"/>
        <v>441359.6</v>
      </c>
      <c r="AP3902" s="121">
        <f t="shared" si="14"/>
        <v>0</v>
      </c>
      <c r="AQ3902" s="122"/>
      <c r="AR3902" s="119"/>
    </row>
    <row r="3903" ht="22.5" customHeight="1">
      <c r="A3903" s="89">
        <v>46233.0</v>
      </c>
      <c r="B3903" s="90">
        <v>0.4270833333333333</v>
      </c>
      <c r="C3903" s="91" t="s">
        <v>1200</v>
      </c>
      <c r="D3903" s="129" t="str">
        <f t="array" ref="D3903">XLOOKUP(C3903,'DS ST'!A:A,'DS ST'!B:B)</f>
        <v>DXH</v>
      </c>
      <c r="E3903" s="94" t="str">
        <f t="array" ref="E3903">XLOOKUP($F3903,'GIÁ'!$A:$A,'GIÁ'!$E:$E)</f>
        <v>ĐÔNG</v>
      </c>
      <c r="F3903" s="94">
        <v>8.935297103726E12</v>
      </c>
      <c r="G3903" s="95" t="s">
        <v>2028</v>
      </c>
      <c r="H3903" s="95" t="s">
        <v>224</v>
      </c>
      <c r="I3903" s="96">
        <v>4.0</v>
      </c>
      <c r="J3903" s="96">
        <v>0.0</v>
      </c>
      <c r="K3903" s="98">
        <f t="shared" si="4"/>
        <v>4</v>
      </c>
      <c r="L3903" s="99" t="s">
        <v>7160</v>
      </c>
      <c r="M3903" s="100" t="s">
        <v>7161</v>
      </c>
      <c r="N3903" s="101" t="str">
        <f t="shared" si="139"/>
        <v>PT1590278-T0018935297103726</v>
      </c>
      <c r="O3903" s="128"/>
      <c r="P3903" s="100"/>
      <c r="Q3903" s="103">
        <f t="shared" si="166"/>
        <v>4</v>
      </c>
      <c r="R3903" s="161"/>
      <c r="S3903" s="105"/>
      <c r="T3903" s="106"/>
      <c r="U3903" s="107" t="s">
        <v>6526</v>
      </c>
      <c r="V3903" s="108" t="s">
        <v>756</v>
      </c>
      <c r="W3903" s="109" t="s">
        <v>1908</v>
      </c>
      <c r="X3903" s="110" t="str">
        <f t="shared" si="176"/>
        <v/>
      </c>
      <c r="Y3903" s="110" t="str">
        <f t="shared" si="183"/>
        <v/>
      </c>
      <c r="Z3903" s="109" t="s">
        <v>797</v>
      </c>
      <c r="AA3903" s="109" t="s">
        <v>802</v>
      </c>
      <c r="AB3903" s="106"/>
      <c r="AC3903" s="158"/>
      <c r="AD3903" s="160"/>
      <c r="AE3903" s="127"/>
      <c r="AF3903" s="113"/>
      <c r="AG3903" s="165" t="str">
        <f t="array" ref="AG3903">XLOOKUP(F3903,'CLV2'!A:A,'CLV2'!E:E)</f>
        <v>2.FROZEN FOODS</v>
      </c>
      <c r="AH3903" s="115" t="str">
        <f t="array" ref="AH3903">XLOOKUP(F3903,'CLV2'!A:A,'CLV2'!F:F)</f>
        <v>3.PIZZA - READY MEALS</v>
      </c>
      <c r="AI3903" s="115" t="str">
        <f t="shared" si="8"/>
        <v>Pack</v>
      </c>
      <c r="AJ3903" s="116">
        <f t="shared" si="9"/>
        <v>1</v>
      </c>
      <c r="AK3903" s="117" t="str">
        <f t="array" ref="AK3903">XLOOKUP(F3903,'GIÁ'!A:A,'GIÁ'!D:D)</f>
        <v>61056.95</v>
      </c>
      <c r="AL3903" s="118">
        <f t="shared" si="10"/>
        <v>244227.8</v>
      </c>
      <c r="AM3903" s="118">
        <f t="shared" si="11"/>
        <v>0</v>
      </c>
      <c r="AN3903" s="119">
        <f t="shared" si="12"/>
        <v>0</v>
      </c>
      <c r="AO3903" s="118">
        <f t="shared" si="13"/>
        <v>244227.8</v>
      </c>
      <c r="AP3903" s="121">
        <f t="shared" si="14"/>
        <v>0</v>
      </c>
      <c r="AQ3903" s="122"/>
      <c r="AR3903" s="119"/>
    </row>
    <row r="3904" ht="22.5" customHeight="1">
      <c r="A3904" s="89">
        <v>46233.0</v>
      </c>
      <c r="B3904" s="90">
        <v>0.4270833333333333</v>
      </c>
      <c r="C3904" s="91" t="s">
        <v>1200</v>
      </c>
      <c r="D3904" s="129" t="str">
        <f t="array" ref="D3904">XLOOKUP(C3904,'DS ST'!A:A,'DS ST'!B:B)</f>
        <v>DXH</v>
      </c>
      <c r="E3904" s="94" t="str">
        <f t="array" ref="E3904">XLOOKUP($F3904,'GIÁ'!$A:$A,'GIÁ'!$E:$E)</f>
        <v>ĐÔNG</v>
      </c>
      <c r="F3904" s="94">
        <v>8.934717275081E12</v>
      </c>
      <c r="G3904" s="95" t="s">
        <v>1735</v>
      </c>
      <c r="H3904" s="95" t="s">
        <v>224</v>
      </c>
      <c r="I3904" s="96">
        <v>2.0</v>
      </c>
      <c r="J3904" s="96">
        <v>0.0</v>
      </c>
      <c r="K3904" s="98">
        <f t="shared" si="4"/>
        <v>2</v>
      </c>
      <c r="L3904" s="99" t="s">
        <v>7160</v>
      </c>
      <c r="M3904" s="100" t="s">
        <v>7161</v>
      </c>
      <c r="N3904" s="101" t="str">
        <f t="shared" si="139"/>
        <v>PT1590278-T0018934717275081</v>
      </c>
      <c r="O3904" s="128"/>
      <c r="P3904" s="100"/>
      <c r="Q3904" s="103">
        <f t="shared" si="166"/>
        <v>2</v>
      </c>
      <c r="R3904" s="161"/>
      <c r="S3904" s="105"/>
      <c r="T3904" s="106"/>
      <c r="U3904" s="107" t="s">
        <v>6563</v>
      </c>
      <c r="V3904" s="108" t="s">
        <v>756</v>
      </c>
      <c r="W3904" s="109" t="s">
        <v>1908</v>
      </c>
      <c r="X3904" s="110" t="str">
        <f t="shared" si="176"/>
        <v/>
      </c>
      <c r="Y3904" s="110" t="str">
        <f t="shared" si="183"/>
        <v/>
      </c>
      <c r="Z3904" s="109" t="s">
        <v>797</v>
      </c>
      <c r="AA3904" s="109" t="s">
        <v>802</v>
      </c>
      <c r="AB3904" s="106"/>
      <c r="AC3904" s="158"/>
      <c r="AD3904" s="160"/>
      <c r="AE3904" s="127"/>
      <c r="AF3904" s="113"/>
      <c r="AG3904" s="165" t="str">
        <f t="array" ref="AG3904">XLOOKUP(F3904,'CLV2'!A:A,'CLV2'!E:E)</f>
        <v>2.FROZEN FOODS</v>
      </c>
      <c r="AH3904" s="115" t="str">
        <f t="array" ref="AH3904">XLOOKUP(F3904,'CLV2'!A:A,'CLV2'!F:F)</f>
        <v>3.DUMPLINGS</v>
      </c>
      <c r="AI3904" s="115" t="str">
        <f t="shared" si="8"/>
        <v>Pack</v>
      </c>
      <c r="AJ3904" s="116">
        <f t="shared" si="9"/>
        <v>1</v>
      </c>
      <c r="AK3904" s="117" t="str">
        <f t="array" ref="AK3904">XLOOKUP(F3904,'GIÁ'!A:A,'GIÁ'!D:D)</f>
        <v>42036.39</v>
      </c>
      <c r="AL3904" s="118">
        <f t="shared" si="10"/>
        <v>84072.78</v>
      </c>
      <c r="AM3904" s="118">
        <f t="shared" si="11"/>
        <v>0</v>
      </c>
      <c r="AN3904" s="119">
        <f t="shared" si="12"/>
        <v>0</v>
      </c>
      <c r="AO3904" s="118">
        <f t="shared" si="13"/>
        <v>84072.78</v>
      </c>
      <c r="AP3904" s="121">
        <f t="shared" si="14"/>
        <v>0</v>
      </c>
      <c r="AQ3904" s="122"/>
      <c r="AR3904" s="119"/>
    </row>
    <row r="3905" ht="22.5" customHeight="1">
      <c r="A3905" s="89">
        <v>46233.0</v>
      </c>
      <c r="B3905" s="90">
        <v>0.4270833333333333</v>
      </c>
      <c r="C3905" s="91" t="s">
        <v>1200</v>
      </c>
      <c r="D3905" s="129" t="str">
        <f t="array" ref="D3905">XLOOKUP(C3905,'DS ST'!A:A,'DS ST'!B:B)</f>
        <v>DXH</v>
      </c>
      <c r="E3905" s="94" t="str">
        <f t="array" ref="E3905">XLOOKUP($F3905,'GIÁ'!$A:$A,'GIÁ'!$E:$E)</f>
        <v>ĐÔNG</v>
      </c>
      <c r="F3905" s="94">
        <v>8.936077110187E12</v>
      </c>
      <c r="G3905" s="95" t="s">
        <v>2335</v>
      </c>
      <c r="H3905" s="95" t="s">
        <v>224</v>
      </c>
      <c r="I3905" s="96">
        <v>2.0</v>
      </c>
      <c r="J3905" s="96">
        <v>0.0</v>
      </c>
      <c r="K3905" s="98">
        <f t="shared" si="4"/>
        <v>2</v>
      </c>
      <c r="L3905" s="99" t="s">
        <v>7160</v>
      </c>
      <c r="M3905" s="100" t="s">
        <v>7161</v>
      </c>
      <c r="N3905" s="101" t="str">
        <f t="shared" si="139"/>
        <v>PT1590278-T0018936077110187</v>
      </c>
      <c r="O3905" s="128"/>
      <c r="P3905" s="100"/>
      <c r="Q3905" s="103">
        <f t="shared" si="166"/>
        <v>2</v>
      </c>
      <c r="R3905" s="161"/>
      <c r="S3905" s="105"/>
      <c r="T3905" s="106"/>
      <c r="U3905" s="107" t="s">
        <v>6565</v>
      </c>
      <c r="V3905" s="108" t="s">
        <v>756</v>
      </c>
      <c r="W3905" s="109" t="s">
        <v>1908</v>
      </c>
      <c r="X3905" s="110" t="str">
        <f t="shared" si="176"/>
        <v/>
      </c>
      <c r="Y3905" s="110" t="str">
        <f t="shared" si="183"/>
        <v/>
      </c>
      <c r="Z3905" s="109" t="s">
        <v>797</v>
      </c>
      <c r="AA3905" s="109" t="s">
        <v>802</v>
      </c>
      <c r="AB3905" s="106"/>
      <c r="AC3905" s="158"/>
      <c r="AD3905" s="160"/>
      <c r="AE3905" s="127"/>
      <c r="AF3905" s="113"/>
      <c r="AG3905" s="165" t="str">
        <f t="array" ref="AG3905">XLOOKUP(F3905,'CLV2'!A:A,'CLV2'!E:E)</f>
        <v>2.FROZEN FOODS</v>
      </c>
      <c r="AH3905" s="115" t="str">
        <f t="array" ref="AH3905">XLOOKUP(F3905,'CLV2'!A:A,'CLV2'!F:F)</f>
        <v>3.DUMPLINGS</v>
      </c>
      <c r="AI3905" s="115" t="str">
        <f t="shared" si="8"/>
        <v>Pack</v>
      </c>
      <c r="AJ3905" s="116">
        <f t="shared" si="9"/>
        <v>1</v>
      </c>
      <c r="AK3905" s="117" t="str">
        <f t="array" ref="AK3905">XLOOKUP(F3905,'GIÁ'!A:A,'GIÁ'!D:D)</f>
        <v>28137.41</v>
      </c>
      <c r="AL3905" s="118">
        <f t="shared" si="10"/>
        <v>56274.82</v>
      </c>
      <c r="AM3905" s="118">
        <f t="shared" si="11"/>
        <v>0</v>
      </c>
      <c r="AN3905" s="119">
        <f t="shared" si="12"/>
        <v>0</v>
      </c>
      <c r="AO3905" s="118">
        <f t="shared" si="13"/>
        <v>56274.82</v>
      </c>
      <c r="AP3905" s="121">
        <f t="shared" si="14"/>
        <v>0</v>
      </c>
      <c r="AQ3905" s="122"/>
      <c r="AR3905" s="119"/>
    </row>
    <row r="3906" ht="22.5" customHeight="1">
      <c r="A3906" s="89">
        <v>46233.0</v>
      </c>
      <c r="B3906" s="90">
        <v>0.4270833333333333</v>
      </c>
      <c r="C3906" s="91" t="s">
        <v>1200</v>
      </c>
      <c r="D3906" s="129" t="str">
        <f t="array" ref="D3906">XLOOKUP(C3906,'DS ST'!A:A,'DS ST'!B:B)</f>
        <v>DXH</v>
      </c>
      <c r="E3906" s="94" t="str">
        <f t="array" ref="E3906">XLOOKUP($F3906,'GIÁ'!$A:$A,'GIÁ'!$E:$E)</f>
        <v>ĐÔNG</v>
      </c>
      <c r="F3906" s="94">
        <v>8.934717266003E12</v>
      </c>
      <c r="G3906" s="95" t="s">
        <v>1721</v>
      </c>
      <c r="H3906" s="95" t="s">
        <v>224</v>
      </c>
      <c r="I3906" s="96">
        <v>2.0</v>
      </c>
      <c r="J3906" s="96">
        <v>0.0</v>
      </c>
      <c r="K3906" s="98">
        <f t="shared" si="4"/>
        <v>2</v>
      </c>
      <c r="L3906" s="99" t="s">
        <v>7160</v>
      </c>
      <c r="M3906" s="100" t="s">
        <v>7161</v>
      </c>
      <c r="N3906" s="101" t="str">
        <f t="shared" si="139"/>
        <v>PT1590278-T0018934717266003</v>
      </c>
      <c r="O3906" s="128"/>
      <c r="P3906" s="100"/>
      <c r="Q3906" s="103">
        <f t="shared" si="166"/>
        <v>2</v>
      </c>
      <c r="R3906" s="161"/>
      <c r="S3906" s="105"/>
      <c r="T3906" s="106"/>
      <c r="U3906" s="107" t="s">
        <v>6564</v>
      </c>
      <c r="V3906" s="108" t="s">
        <v>756</v>
      </c>
      <c r="W3906" s="109" t="s">
        <v>1908</v>
      </c>
      <c r="X3906" s="110" t="str">
        <f t="shared" si="176"/>
        <v/>
      </c>
      <c r="Y3906" s="110" t="str">
        <f t="shared" si="183"/>
        <v/>
      </c>
      <c r="Z3906" s="109" t="s">
        <v>797</v>
      </c>
      <c r="AA3906" s="109" t="s">
        <v>802</v>
      </c>
      <c r="AB3906" s="106"/>
      <c r="AC3906" s="158"/>
      <c r="AD3906" s="160"/>
      <c r="AE3906" s="127"/>
      <c r="AF3906" s="113"/>
      <c r="AG3906" s="165" t="str">
        <f t="array" ref="AG3906">XLOOKUP(F3906,'CLV2'!A:A,'CLV2'!E:E)</f>
        <v>2.FROZEN FOODS</v>
      </c>
      <c r="AH3906" s="115" t="str">
        <f t="array" ref="AH3906">XLOOKUP(F3906,'CLV2'!A:A,'CLV2'!F:F)</f>
        <v>3.HOTPOT AND FRIED</v>
      </c>
      <c r="AI3906" s="115" t="str">
        <f t="shared" si="8"/>
        <v>Pack</v>
      </c>
      <c r="AJ3906" s="116">
        <f t="shared" si="9"/>
        <v>1</v>
      </c>
      <c r="AK3906" s="117" t="str">
        <f t="array" ref="AK3906">XLOOKUP(F3906,'GIÁ'!A:A,'GIÁ'!D:D)</f>
        <v>54599.71</v>
      </c>
      <c r="AL3906" s="118">
        <f t="shared" si="10"/>
        <v>109199.42</v>
      </c>
      <c r="AM3906" s="118">
        <f t="shared" si="11"/>
        <v>0</v>
      </c>
      <c r="AN3906" s="119">
        <f t="shared" si="12"/>
        <v>0</v>
      </c>
      <c r="AO3906" s="118">
        <f t="shared" si="13"/>
        <v>109199.42</v>
      </c>
      <c r="AP3906" s="121">
        <f t="shared" si="14"/>
        <v>0</v>
      </c>
      <c r="AQ3906" s="122"/>
      <c r="AR3906" s="119"/>
    </row>
    <row r="3907" ht="22.5" customHeight="1">
      <c r="A3907" s="89">
        <v>46233.0</v>
      </c>
      <c r="B3907" s="90">
        <v>0.4270833333333333</v>
      </c>
      <c r="C3907" s="91" t="s">
        <v>1200</v>
      </c>
      <c r="D3907" s="129" t="str">
        <f t="array" ref="D3907">XLOOKUP(C3907,'DS ST'!A:A,'DS ST'!B:B)</f>
        <v>DXH</v>
      </c>
      <c r="E3907" s="94" t="str">
        <f t="array" ref="E3907">XLOOKUP($F3907,'GIÁ'!$A:$A,'GIÁ'!$E:$E)</f>
        <v>ĐÔNG</v>
      </c>
      <c r="F3907" s="94">
        <v>8.936077110262E12</v>
      </c>
      <c r="G3907" s="95" t="s">
        <v>2339</v>
      </c>
      <c r="H3907" s="95" t="s">
        <v>224</v>
      </c>
      <c r="I3907" s="96">
        <v>2.0</v>
      </c>
      <c r="J3907" s="96">
        <v>0.0</v>
      </c>
      <c r="K3907" s="98">
        <f t="shared" si="4"/>
        <v>2</v>
      </c>
      <c r="L3907" s="99" t="s">
        <v>7160</v>
      </c>
      <c r="M3907" s="100" t="s">
        <v>7161</v>
      </c>
      <c r="N3907" s="101" t="str">
        <f t="shared" si="139"/>
        <v>PT1590278-T0018936077110262</v>
      </c>
      <c r="O3907" s="128"/>
      <c r="P3907" s="100"/>
      <c r="Q3907" s="103">
        <f t="shared" si="166"/>
        <v>2</v>
      </c>
      <c r="R3907" s="161"/>
      <c r="S3907" s="105"/>
      <c r="T3907" s="106"/>
      <c r="U3907" s="107" t="s">
        <v>6579</v>
      </c>
      <c r="V3907" s="108" t="s">
        <v>756</v>
      </c>
      <c r="W3907" s="109" t="s">
        <v>1908</v>
      </c>
      <c r="X3907" s="110" t="str">
        <f t="shared" si="176"/>
        <v/>
      </c>
      <c r="Y3907" s="110" t="str">
        <f t="shared" si="183"/>
        <v/>
      </c>
      <c r="Z3907" s="109" t="s">
        <v>797</v>
      </c>
      <c r="AA3907" s="109" t="s">
        <v>802</v>
      </c>
      <c r="AB3907" s="106"/>
      <c r="AC3907" s="158"/>
      <c r="AD3907" s="160"/>
      <c r="AE3907" s="127"/>
      <c r="AF3907" s="113"/>
      <c r="AG3907" s="165" t="str">
        <f t="array" ref="AG3907">XLOOKUP(F3907,'CLV2'!A:A,'CLV2'!E:E)</f>
        <v>2.FROZEN FOODS</v>
      </c>
      <c r="AH3907" s="115" t="str">
        <f t="array" ref="AH3907">XLOOKUP(F3907,'CLV2'!A:A,'CLV2'!F:F)</f>
        <v>3.DUMPLINGS</v>
      </c>
      <c r="AI3907" s="115" t="str">
        <f t="shared" si="8"/>
        <v>Pack</v>
      </c>
      <c r="AJ3907" s="116">
        <f t="shared" si="9"/>
        <v>1</v>
      </c>
      <c r="AK3907" s="117" t="str">
        <f t="array" ref="AK3907">XLOOKUP(F3907,'GIÁ'!A:A,'GIÁ'!D:D)</f>
        <v>34476.05</v>
      </c>
      <c r="AL3907" s="118">
        <f t="shared" si="10"/>
        <v>68952.1</v>
      </c>
      <c r="AM3907" s="118">
        <f t="shared" si="11"/>
        <v>0</v>
      </c>
      <c r="AN3907" s="119">
        <f t="shared" si="12"/>
        <v>0</v>
      </c>
      <c r="AO3907" s="118">
        <f t="shared" si="13"/>
        <v>68952.1</v>
      </c>
      <c r="AP3907" s="121">
        <f t="shared" si="14"/>
        <v>0</v>
      </c>
      <c r="AQ3907" s="122"/>
      <c r="AR3907" s="119"/>
    </row>
    <row r="3908" ht="22.5" customHeight="1">
      <c r="A3908" s="89">
        <v>46233.0</v>
      </c>
      <c r="B3908" s="90">
        <v>0.4270833333333333</v>
      </c>
      <c r="C3908" s="91" t="s">
        <v>1200</v>
      </c>
      <c r="D3908" s="129" t="str">
        <f t="array" ref="D3908">XLOOKUP(C3908,'DS ST'!A:A,'DS ST'!B:B)</f>
        <v>DXH</v>
      </c>
      <c r="E3908" s="94" t="str">
        <f t="array" ref="E3908">XLOOKUP($F3908,'GIÁ'!$A:$A,'GIÁ'!$E:$E)</f>
        <v>ĐÔNG</v>
      </c>
      <c r="F3908" s="94">
        <v>8.93607627967E12</v>
      </c>
      <c r="G3908" s="95" t="s">
        <v>2317</v>
      </c>
      <c r="H3908" s="95" t="s">
        <v>224</v>
      </c>
      <c r="I3908" s="96">
        <v>2.0</v>
      </c>
      <c r="J3908" s="96">
        <v>0.0</v>
      </c>
      <c r="K3908" s="98">
        <f t="shared" si="4"/>
        <v>2</v>
      </c>
      <c r="L3908" s="99" t="s">
        <v>7160</v>
      </c>
      <c r="M3908" s="100" t="s">
        <v>7161</v>
      </c>
      <c r="N3908" s="101" t="str">
        <f t="shared" si="139"/>
        <v>PT1590278-T0018936076279670</v>
      </c>
      <c r="O3908" s="128"/>
      <c r="P3908" s="100"/>
      <c r="Q3908" s="103">
        <f t="shared" si="166"/>
        <v>2</v>
      </c>
      <c r="R3908" s="161"/>
      <c r="S3908" s="105"/>
      <c r="T3908" s="106"/>
      <c r="U3908" s="107" t="s">
        <v>6530</v>
      </c>
      <c r="V3908" s="108" t="s">
        <v>756</v>
      </c>
      <c r="W3908" s="109" t="s">
        <v>1908</v>
      </c>
      <c r="X3908" s="110" t="str">
        <f t="shared" si="176"/>
        <v/>
      </c>
      <c r="Y3908" s="110" t="str">
        <f t="shared" si="183"/>
        <v/>
      </c>
      <c r="Z3908" s="109" t="s">
        <v>797</v>
      </c>
      <c r="AA3908" s="109" t="s">
        <v>802</v>
      </c>
      <c r="AB3908" s="106"/>
      <c r="AC3908" s="158"/>
      <c r="AD3908" s="160"/>
      <c r="AE3908" s="127"/>
      <c r="AF3908" s="113"/>
      <c r="AG3908" s="165" t="str">
        <f t="array" ref="AG3908">XLOOKUP(F3908,'CLV2'!A:A,'CLV2'!E:E)</f>
        <v>2.FROZEN FOODS</v>
      </c>
      <c r="AH3908" s="115" t="str">
        <f t="array" ref="AH3908">XLOOKUP(F3908,'CLV2'!A:A,'CLV2'!F:F)</f>
        <v>3.PASTRY AND DESSERTS</v>
      </c>
      <c r="AI3908" s="115" t="str">
        <f t="shared" si="8"/>
        <v>Pack</v>
      </c>
      <c r="AJ3908" s="116">
        <f t="shared" si="9"/>
        <v>1</v>
      </c>
      <c r="AK3908" s="117" t="str">
        <f t="array" ref="AK3908">XLOOKUP(F3908,'GIÁ'!A:A,'GIÁ'!D:D)</f>
        <v>26872.96</v>
      </c>
      <c r="AL3908" s="118">
        <f t="shared" si="10"/>
        <v>53745.92</v>
      </c>
      <c r="AM3908" s="118">
        <f t="shared" si="11"/>
        <v>0</v>
      </c>
      <c r="AN3908" s="119">
        <f t="shared" si="12"/>
        <v>0</v>
      </c>
      <c r="AO3908" s="118">
        <f t="shared" si="13"/>
        <v>53745.92</v>
      </c>
      <c r="AP3908" s="121">
        <f t="shared" si="14"/>
        <v>0</v>
      </c>
      <c r="AQ3908" s="122"/>
      <c r="AR3908" s="119"/>
    </row>
    <row r="3909" ht="22.5" customHeight="1">
      <c r="A3909" s="89">
        <v>46233.0</v>
      </c>
      <c r="B3909" s="90">
        <v>0.4270833333333333</v>
      </c>
      <c r="C3909" s="91" t="s">
        <v>1200</v>
      </c>
      <c r="D3909" s="129" t="str">
        <f t="array" ref="D3909">XLOOKUP(C3909,'DS ST'!A:A,'DS ST'!B:B)</f>
        <v>DXH</v>
      </c>
      <c r="E3909" s="94" t="str">
        <f t="array" ref="E3909">XLOOKUP($F3909,'GIÁ'!$A:$A,'GIÁ'!$E:$E)</f>
        <v>ĐÔNG</v>
      </c>
      <c r="F3909" s="94">
        <v>8.938535604047E12</v>
      </c>
      <c r="G3909" s="95" t="s">
        <v>3054</v>
      </c>
      <c r="H3909" s="95" t="s">
        <v>787</v>
      </c>
      <c r="I3909" s="96">
        <v>1.0</v>
      </c>
      <c r="J3909" s="96">
        <v>0.0</v>
      </c>
      <c r="K3909" s="98">
        <f t="shared" si="4"/>
        <v>1</v>
      </c>
      <c r="L3909" s="99" t="s">
        <v>7160</v>
      </c>
      <c r="M3909" s="100" t="s">
        <v>7161</v>
      </c>
      <c r="N3909" s="101" t="str">
        <f t="shared" si="139"/>
        <v>PT1590278-T0018938535604047</v>
      </c>
      <c r="O3909" s="128"/>
      <c r="P3909" s="100"/>
      <c r="Q3909" s="103">
        <f t="shared" si="166"/>
        <v>1</v>
      </c>
      <c r="R3909" s="161"/>
      <c r="S3909" s="105"/>
      <c r="T3909" s="106"/>
      <c r="U3909" s="107" t="s">
        <v>6541</v>
      </c>
      <c r="V3909" s="108" t="s">
        <v>756</v>
      </c>
      <c r="W3909" s="109" t="s">
        <v>1908</v>
      </c>
      <c r="X3909" s="110" t="str">
        <f t="shared" si="176"/>
        <v/>
      </c>
      <c r="Y3909" s="110" t="str">
        <f t="shared" si="183"/>
        <v/>
      </c>
      <c r="Z3909" s="109" t="s">
        <v>797</v>
      </c>
      <c r="AA3909" s="109" t="s">
        <v>802</v>
      </c>
      <c r="AB3909" s="106"/>
      <c r="AC3909" s="158"/>
      <c r="AD3909" s="160"/>
      <c r="AE3909" s="127"/>
      <c r="AF3909" s="113"/>
      <c r="AG3909" s="165" t="str">
        <f t="array" ref="AG3909">XLOOKUP(F3909,'CLV2'!A:A,'CLV2'!E:E)</f>
        <v>2.FISH AND SEAFOOD</v>
      </c>
      <c r="AH3909" s="115" t="str">
        <f t="array" ref="AH3909">XLOOKUP(F3909,'CLV2'!A:A,'CLV2'!F:F)</f>
        <v>3.FROZEN FISH AND SEAFOOD</v>
      </c>
      <c r="AI3909" s="115" t="str">
        <f t="shared" si="8"/>
        <v>Pack</v>
      </c>
      <c r="AJ3909" s="116">
        <f t="shared" si="9"/>
        <v>1</v>
      </c>
      <c r="AK3909" s="117" t="str">
        <f t="array" ref="AK3909">XLOOKUP(F3909,'GIÁ'!A:A,'GIÁ'!D:D)</f>
        <v>48011.15</v>
      </c>
      <c r="AL3909" s="118">
        <f t="shared" si="10"/>
        <v>48011.15</v>
      </c>
      <c r="AM3909" s="118">
        <f t="shared" si="11"/>
        <v>0</v>
      </c>
      <c r="AN3909" s="119">
        <f t="shared" si="12"/>
        <v>0</v>
      </c>
      <c r="AO3909" s="118">
        <f t="shared" si="13"/>
        <v>48011.15</v>
      </c>
      <c r="AP3909" s="121">
        <f t="shared" si="14"/>
        <v>0</v>
      </c>
      <c r="AQ3909" s="122"/>
      <c r="AR3909" s="119"/>
    </row>
    <row r="3910" ht="22.5" customHeight="1">
      <c r="A3910" s="89">
        <v>46233.0</v>
      </c>
      <c r="B3910" s="90">
        <v>0.4270833333333333</v>
      </c>
      <c r="C3910" s="91" t="s">
        <v>1200</v>
      </c>
      <c r="D3910" s="129" t="str">
        <f t="array" ref="D3910">XLOOKUP(C3910,'DS ST'!A:A,'DS ST'!B:B)</f>
        <v>DXH</v>
      </c>
      <c r="E3910" s="94" t="str">
        <f t="array" ref="E3910">XLOOKUP($F3910,'GIÁ'!$A:$A,'GIÁ'!$E:$E)</f>
        <v>ĐÔNG</v>
      </c>
      <c r="F3910" s="94">
        <v>8.936187610089E12</v>
      </c>
      <c r="G3910" s="95" t="s">
        <v>2590</v>
      </c>
      <c r="H3910" s="95" t="s">
        <v>224</v>
      </c>
      <c r="I3910" s="96">
        <v>2.0</v>
      </c>
      <c r="J3910" s="96">
        <v>0.0</v>
      </c>
      <c r="K3910" s="98">
        <f t="shared" si="4"/>
        <v>2</v>
      </c>
      <c r="L3910" s="99" t="s">
        <v>7160</v>
      </c>
      <c r="M3910" s="100" t="s">
        <v>7161</v>
      </c>
      <c r="N3910" s="101" t="str">
        <f t="shared" si="139"/>
        <v>PT1590278-T0018936187610089</v>
      </c>
      <c r="O3910" s="128"/>
      <c r="P3910" s="100"/>
      <c r="Q3910" s="103">
        <f t="shared" si="166"/>
        <v>2</v>
      </c>
      <c r="R3910" s="161"/>
      <c r="S3910" s="105"/>
      <c r="T3910" s="106"/>
      <c r="U3910" s="107" t="s">
        <v>6532</v>
      </c>
      <c r="V3910" s="108" t="s">
        <v>756</v>
      </c>
      <c r="W3910" s="109" t="s">
        <v>1908</v>
      </c>
      <c r="X3910" s="110" t="str">
        <f t="shared" si="176"/>
        <v/>
      </c>
      <c r="Y3910" s="110" t="str">
        <f t="shared" si="183"/>
        <v/>
      </c>
      <c r="Z3910" s="109" t="s">
        <v>797</v>
      </c>
      <c r="AA3910" s="109" t="s">
        <v>802</v>
      </c>
      <c r="AB3910" s="106"/>
      <c r="AC3910" s="158"/>
      <c r="AD3910" s="160"/>
      <c r="AE3910" s="127"/>
      <c r="AF3910" s="113"/>
      <c r="AG3910" s="165" t="str">
        <f t="array" ref="AG3910">XLOOKUP(F3910,'CLV2'!A:A,'CLV2'!E:E)</f>
        <v>2.FISH AND SEAFOOD</v>
      </c>
      <c r="AH3910" s="115" t="str">
        <f t="array" ref="AH3910">XLOOKUP(F3910,'CLV2'!A:A,'CLV2'!F:F)</f>
        <v>3.FROZEN FISH AND SEAFOOD</v>
      </c>
      <c r="AI3910" s="115" t="str">
        <f t="shared" si="8"/>
        <v>Pack</v>
      </c>
      <c r="AJ3910" s="116">
        <f t="shared" si="9"/>
        <v>1</v>
      </c>
      <c r="AK3910" s="117" t="str">
        <f t="array" ref="AK3910">XLOOKUP(F3910,'GIÁ'!A:A,'GIÁ'!D:D)</f>
        <v>73948.55</v>
      </c>
      <c r="AL3910" s="118">
        <f t="shared" si="10"/>
        <v>147897.1</v>
      </c>
      <c r="AM3910" s="118">
        <f t="shared" si="11"/>
        <v>0</v>
      </c>
      <c r="AN3910" s="119">
        <f t="shared" si="12"/>
        <v>0</v>
      </c>
      <c r="AO3910" s="118">
        <f t="shared" si="13"/>
        <v>147897.1</v>
      </c>
      <c r="AP3910" s="121">
        <f t="shared" si="14"/>
        <v>0</v>
      </c>
      <c r="AQ3910" s="122"/>
      <c r="AR3910" s="119"/>
    </row>
    <row r="3911" ht="22.5" customHeight="1">
      <c r="A3911" s="89">
        <v>46233.0</v>
      </c>
      <c r="B3911" s="90">
        <v>0.4270833333333333</v>
      </c>
      <c r="C3911" s="91" t="s">
        <v>1200</v>
      </c>
      <c r="D3911" s="129" t="str">
        <f t="array" ref="D3911">XLOOKUP(C3911,'DS ST'!A:A,'DS ST'!B:B)</f>
        <v>DXH</v>
      </c>
      <c r="E3911" s="94" t="str">
        <f t="array" ref="E3911">XLOOKUP($F3911,'GIÁ'!$A:$A,'GIÁ'!$E:$E)</f>
        <v>ĐÔNG</v>
      </c>
      <c r="F3911" s="94">
        <v>8.938559140026E12</v>
      </c>
      <c r="G3911" s="95" t="s">
        <v>3177</v>
      </c>
      <c r="H3911" s="95" t="s">
        <v>57</v>
      </c>
      <c r="I3911" s="96">
        <v>2.0</v>
      </c>
      <c r="J3911" s="96">
        <v>0.0</v>
      </c>
      <c r="K3911" s="98">
        <f t="shared" si="4"/>
        <v>2</v>
      </c>
      <c r="L3911" s="99" t="s">
        <v>7160</v>
      </c>
      <c r="M3911" s="100" t="s">
        <v>7161</v>
      </c>
      <c r="N3911" s="101" t="str">
        <f t="shared" si="139"/>
        <v>PT1590278-T0018938559140026</v>
      </c>
      <c r="O3911" s="128"/>
      <c r="P3911" s="100"/>
      <c r="Q3911" s="103">
        <f t="shared" si="166"/>
        <v>2</v>
      </c>
      <c r="R3911" s="161"/>
      <c r="S3911" s="105"/>
      <c r="T3911" s="106"/>
      <c r="U3911" s="107" t="s">
        <v>6544</v>
      </c>
      <c r="V3911" s="108" t="s">
        <v>756</v>
      </c>
      <c r="W3911" s="109" t="s">
        <v>1908</v>
      </c>
      <c r="X3911" s="110" t="str">
        <f t="shared" si="176"/>
        <v/>
      </c>
      <c r="Y3911" s="110" t="str">
        <f t="shared" si="183"/>
        <v/>
      </c>
      <c r="Z3911" s="109" t="s">
        <v>797</v>
      </c>
      <c r="AA3911" s="109" t="s">
        <v>802</v>
      </c>
      <c r="AB3911" s="106"/>
      <c r="AC3911" s="158"/>
      <c r="AD3911" s="160"/>
      <c r="AE3911" s="127"/>
      <c r="AF3911" s="113"/>
      <c r="AG3911" s="165" t="str">
        <f t="array" ref="AG3911">XLOOKUP(F3911,'CLV2'!A:A,'CLV2'!E:E)</f>
        <v>2.MEAT</v>
      </c>
      <c r="AH3911" s="115" t="str">
        <f t="array" ref="AH3911">XLOOKUP(F3911,'CLV2'!A:A,'CLV2'!F:F)</f>
        <v>3.FROZEN MEAT</v>
      </c>
      <c r="AI3911" s="115" t="str">
        <f t="shared" si="8"/>
        <v>Pack</v>
      </c>
      <c r="AJ3911" s="116">
        <f t="shared" si="9"/>
        <v>1</v>
      </c>
      <c r="AK3911" s="117" t="str">
        <f t="array" ref="AK3911">XLOOKUP(F3911,'GIÁ'!A:A,'GIÁ'!D:D)</f>
        <v>122581.24</v>
      </c>
      <c r="AL3911" s="118">
        <f t="shared" si="10"/>
        <v>245162.48</v>
      </c>
      <c r="AM3911" s="118">
        <f t="shared" si="11"/>
        <v>0</v>
      </c>
      <c r="AN3911" s="119">
        <f t="shared" si="12"/>
        <v>0</v>
      </c>
      <c r="AO3911" s="118">
        <f t="shared" si="13"/>
        <v>245162.48</v>
      </c>
      <c r="AP3911" s="121">
        <f t="shared" si="14"/>
        <v>0</v>
      </c>
      <c r="AQ3911" s="122"/>
      <c r="AR3911" s="119"/>
    </row>
    <row r="3912" ht="22.5" customHeight="1">
      <c r="A3912" s="89">
        <v>46233.0</v>
      </c>
      <c r="B3912" s="90">
        <v>0.4409722222222222</v>
      </c>
      <c r="C3912" s="91" t="s">
        <v>1200</v>
      </c>
      <c r="D3912" s="129" t="str">
        <f t="array" ref="D3912">XLOOKUP(C3912,'DS ST'!A:A,'DS ST'!B:B)</f>
        <v>DXH</v>
      </c>
      <c r="E3912" s="94" t="str">
        <f t="array" ref="E3912">XLOOKUP($F3912,'GIÁ'!$A:$A,'GIÁ'!$E:$E)</f>
        <v>MÁT</v>
      </c>
      <c r="F3912" s="94">
        <v>11751.0</v>
      </c>
      <c r="G3912" s="95" t="s">
        <v>1045</v>
      </c>
      <c r="H3912" s="95" t="s">
        <v>75</v>
      </c>
      <c r="I3912" s="96">
        <v>1.0</v>
      </c>
      <c r="J3912" s="96">
        <v>0.0</v>
      </c>
      <c r="K3912" s="98">
        <f t="shared" si="4"/>
        <v>1</v>
      </c>
      <c r="L3912" s="99" t="s">
        <v>7162</v>
      </c>
      <c r="M3912" s="100" t="s">
        <v>7163</v>
      </c>
      <c r="N3912" s="101" t="str">
        <f t="shared" si="139"/>
        <v>TRBDXH607611751</v>
      </c>
      <c r="O3912" s="128"/>
      <c r="P3912" s="145">
        <v>1.0</v>
      </c>
      <c r="Q3912" s="103">
        <f t="shared" si="166"/>
        <v>0</v>
      </c>
      <c r="R3912" s="161" t="s">
        <v>7164</v>
      </c>
      <c r="S3912" s="105"/>
      <c r="T3912" s="106"/>
      <c r="U3912" s="107"/>
      <c r="V3912" s="108" t="s">
        <v>756</v>
      </c>
      <c r="W3912" s="109" t="s">
        <v>1908</v>
      </c>
      <c r="X3912" s="110" t="str">
        <f t="shared" si="176"/>
        <v/>
      </c>
      <c r="Y3912" s="110" t="str">
        <f t="shared" si="183"/>
        <v>Siêu thị</v>
      </c>
      <c r="Z3912" s="139" t="str">
        <f t="shared" ref="Z3912:Z3937" si="194">IF(N(Q3912)&lt;=0,"",IF(ISNUMBER(SEARCH("Thiếu kiện",V3912)),"Kho đông mát",IF(AND(N(Q3912)&gt;0,N(P3912)&gt;0,OR(ISNUMBER(SEARCH("Hình KDB",U3912)),ISNUMBER(SEARCH("Hình tele",U3912)),ISNUMBER(SEARCH("sai code",U3912)),ISNUMBER(SEARCH("ST nhận",U3912)))),"Kho đông mát",IF(AND(W3912="DC giao thiếu",OR(ISNUMBER(SEARCH("Hình KDB",U3912)),ISNUMBER(SEARCH("Hình tele",U3912)),ISNUMBER(SEARCH("sai code",U3912)))),"Kho đông mát",IF(W3912="DC giao thiếu","Chưa xác định",IF(AND(W3912="DC pick sai",OR(ISNUMBER(SEARCH("Hình KDB",U3912)),ISNUMBER(SEARCH("Hình tele",U3912)),ISNUMBER(SEARCH("sai code",U3912)),ISNUMBER(SEARCH("ST nhận",U3912)))),"Kho đông mát",IF(W3912="DC pick sai","Chưa xác định",IF(AND(W3912="Hao hụt",N(O3912)&gt;0,OR(ISNUMBER(SEARCH("Hình KDB",U3912)),ISNUMBER(SEARCH("Hình tele",U3912)),ISNUMBER(SEARCH("sai code",U3912)),ISNUMBER(SEARCH("ST nhận",U3912)))),"Kho đông mát",IF(W3912="Hao hụt","Chưa xác định",IF(OR(W3912="VT giao sai điểm",W3912="Không đạt nhiệt độ",W3912="TX giao thiếu kiện",W3912="Hàng không đạt CL"),"Kho đông mát",IF(W3912="Chưa xác định","Chưa xác định",IF(N(P3912)&gt;0,"Chưa xác định",""))))))))))))</f>
        <v/>
      </c>
      <c r="AA3912" s="109" t="s">
        <v>802</v>
      </c>
      <c r="AB3912" s="106"/>
      <c r="AC3912" s="158"/>
      <c r="AD3912" s="160"/>
      <c r="AE3912" s="127"/>
      <c r="AF3912" s="113"/>
      <c r="AG3912" s="165" t="str">
        <f t="array" ref="AG3912">XLOOKUP(F3912,'CLV2'!A:A,'CLV2'!E:E)</f>
        <v>2.FRUITS</v>
      </c>
      <c r="AH3912" s="115" t="str">
        <f t="array" ref="AH3912">XLOOKUP(F3912,'CLV2'!A:A,'CLV2'!F:F)</f>
        <v>3.IMPORT FRUITS</v>
      </c>
      <c r="AI3912" s="115" t="str">
        <f t="shared" si="8"/>
        <v>Pack</v>
      </c>
      <c r="AJ3912" s="116">
        <f t="shared" si="9"/>
        <v>1</v>
      </c>
      <c r="AK3912" s="117" t="str">
        <f t="array" ref="AK3912">XLOOKUP(F3912,'GIÁ'!A:A,'GIÁ'!D:D)</f>
        <v>64445.12</v>
      </c>
      <c r="AL3912" s="118">
        <f t="shared" si="10"/>
        <v>64445.12</v>
      </c>
      <c r="AM3912" s="118">
        <f t="shared" si="11"/>
        <v>0</v>
      </c>
      <c r="AN3912" s="119">
        <f t="shared" si="12"/>
        <v>64445.12</v>
      </c>
      <c r="AO3912" s="118">
        <f t="shared" si="13"/>
        <v>0</v>
      </c>
      <c r="AP3912" s="121">
        <f t="shared" si="14"/>
        <v>0</v>
      </c>
      <c r="AQ3912" s="122"/>
      <c r="AR3912" s="119"/>
    </row>
    <row r="3913" ht="22.5" customHeight="1">
      <c r="A3913" s="89">
        <v>46233.0</v>
      </c>
      <c r="B3913" s="90">
        <v>0.4409722222222222</v>
      </c>
      <c r="C3913" s="91" t="s">
        <v>1200</v>
      </c>
      <c r="D3913" s="129" t="str">
        <f t="array" ref="D3913">XLOOKUP(C3913,'DS ST'!A:A,'DS ST'!B:B)</f>
        <v>DXH</v>
      </c>
      <c r="E3913" s="94" t="str">
        <f t="array" ref="E3913">XLOOKUP($F3913,'GIÁ'!$A:$A,'GIÁ'!$E:$E)</f>
        <v>MÁT</v>
      </c>
      <c r="F3913" s="94">
        <v>11547.0</v>
      </c>
      <c r="G3913" s="95" t="s">
        <v>860</v>
      </c>
      <c r="H3913" s="95" t="s">
        <v>57</v>
      </c>
      <c r="I3913" s="96">
        <v>1.0</v>
      </c>
      <c r="J3913" s="96">
        <v>0.0</v>
      </c>
      <c r="K3913" s="98">
        <f t="shared" si="4"/>
        <v>1</v>
      </c>
      <c r="L3913" s="99" t="s">
        <v>7162</v>
      </c>
      <c r="M3913" s="100" t="s">
        <v>7165</v>
      </c>
      <c r="N3913" s="101" t="str">
        <f t="shared" si="139"/>
        <v>TRBDXH607711547</v>
      </c>
      <c r="O3913" s="128"/>
      <c r="P3913" s="145">
        <v>1.0</v>
      </c>
      <c r="Q3913" s="103">
        <f t="shared" si="166"/>
        <v>0</v>
      </c>
      <c r="R3913" s="161" t="s">
        <v>7166</v>
      </c>
      <c r="S3913" s="105"/>
      <c r="T3913" s="106"/>
      <c r="U3913" s="107"/>
      <c r="V3913" s="108" t="s">
        <v>756</v>
      </c>
      <c r="W3913" s="109" t="s">
        <v>1908</v>
      </c>
      <c r="X3913" s="110" t="str">
        <f t="shared" si="176"/>
        <v/>
      </c>
      <c r="Y3913" s="110" t="str">
        <f t="shared" si="183"/>
        <v>Siêu thị</v>
      </c>
      <c r="Z3913" s="139" t="str">
        <f t="shared" si="194"/>
        <v/>
      </c>
      <c r="AA3913" s="109" t="s">
        <v>802</v>
      </c>
      <c r="AB3913" s="106"/>
      <c r="AC3913" s="158"/>
      <c r="AD3913" s="160"/>
      <c r="AE3913" s="127"/>
      <c r="AF3913" s="113"/>
      <c r="AG3913" s="165" t="str">
        <f t="array" ref="AG3913">XLOOKUP(F3913,'CLV2'!A:A,'CLV2'!E:E)</f>
        <v>2.VEGETABLES</v>
      </c>
      <c r="AH3913" s="115" t="str">
        <f t="array" ref="AH3913">XLOOKUP(F3913,'CLV2'!A:A,'CLV2'!F:F)</f>
        <v>3.PROCESSED VEGGIES</v>
      </c>
      <c r="AI3913" s="115" t="str">
        <f t="shared" si="8"/>
        <v>Pack</v>
      </c>
      <c r="AJ3913" s="116">
        <f t="shared" si="9"/>
        <v>1</v>
      </c>
      <c r="AK3913" s="117" t="str">
        <f t="array" ref="AK3913">XLOOKUP(F3913,'GIÁ'!A:A,'GIÁ'!D:D)</f>
        <v>7256.33</v>
      </c>
      <c r="AL3913" s="118">
        <f t="shared" si="10"/>
        <v>7256.33</v>
      </c>
      <c r="AM3913" s="118">
        <f t="shared" si="11"/>
        <v>0</v>
      </c>
      <c r="AN3913" s="119">
        <f t="shared" si="12"/>
        <v>7256.33</v>
      </c>
      <c r="AO3913" s="118">
        <f t="shared" si="13"/>
        <v>0</v>
      </c>
      <c r="AP3913" s="121">
        <f t="shared" si="14"/>
        <v>0</v>
      </c>
      <c r="AQ3913" s="122"/>
      <c r="AR3913" s="119"/>
    </row>
    <row r="3914" ht="22.5" customHeight="1">
      <c r="A3914" s="89">
        <v>46233.0</v>
      </c>
      <c r="B3914" s="90">
        <v>0.4409722222222222</v>
      </c>
      <c r="C3914" s="91" t="s">
        <v>1200</v>
      </c>
      <c r="D3914" s="129" t="str">
        <f t="array" ref="D3914">XLOOKUP(C3914,'DS ST'!A:A,'DS ST'!B:B)</f>
        <v>DXH</v>
      </c>
      <c r="E3914" s="94" t="str">
        <f t="array" ref="E3914">XLOOKUP($F3914,'GIÁ'!$A:$A,'GIÁ'!$E:$E)</f>
        <v>MÁT</v>
      </c>
      <c r="F3914" s="94">
        <v>8.936049694424E12</v>
      </c>
      <c r="G3914" s="95" t="s">
        <v>2251</v>
      </c>
      <c r="H3914" s="95" t="s">
        <v>57</v>
      </c>
      <c r="I3914" s="96">
        <v>1.0</v>
      </c>
      <c r="J3914" s="96">
        <v>0.0</v>
      </c>
      <c r="K3914" s="98">
        <f t="shared" si="4"/>
        <v>1</v>
      </c>
      <c r="L3914" s="99" t="s">
        <v>7162</v>
      </c>
      <c r="M3914" s="100" t="s">
        <v>7167</v>
      </c>
      <c r="N3914" s="101" t="str">
        <f t="shared" si="139"/>
        <v>TRBDXH60788936049694424</v>
      </c>
      <c r="O3914" s="128"/>
      <c r="P3914" s="145">
        <v>1.0</v>
      </c>
      <c r="Q3914" s="103">
        <f t="shared" si="166"/>
        <v>0</v>
      </c>
      <c r="R3914" s="161" t="s">
        <v>7166</v>
      </c>
      <c r="S3914" s="105"/>
      <c r="T3914" s="106"/>
      <c r="U3914" s="107"/>
      <c r="V3914" s="108" t="s">
        <v>756</v>
      </c>
      <c r="W3914" s="109" t="s">
        <v>1908</v>
      </c>
      <c r="X3914" s="110" t="str">
        <f t="shared" si="176"/>
        <v/>
      </c>
      <c r="Y3914" s="110" t="str">
        <f t="shared" si="183"/>
        <v>Siêu thị</v>
      </c>
      <c r="Z3914" s="139" t="str">
        <f t="shared" si="194"/>
        <v/>
      </c>
      <c r="AA3914" s="109" t="s">
        <v>802</v>
      </c>
      <c r="AB3914" s="106"/>
      <c r="AC3914" s="158"/>
      <c r="AD3914" s="160"/>
      <c r="AE3914" s="127"/>
      <c r="AF3914" s="113"/>
      <c r="AG3914" s="165" t="str">
        <f t="array" ref="AG3914">XLOOKUP(F3914,'CLV2'!A:A,'CLV2'!E:E)</f>
        <v>2.VEGETABLES</v>
      </c>
      <c r="AH3914" s="115" t="str">
        <f t="array" ref="AH3914">XLOOKUP(F3914,'CLV2'!A:A,'CLV2'!F:F)</f>
        <v>3.LETTUCE, SNACKABLES</v>
      </c>
      <c r="AI3914" s="115" t="str">
        <f t="shared" si="8"/>
        <v>Pack</v>
      </c>
      <c r="AJ3914" s="116">
        <f t="shared" si="9"/>
        <v>1</v>
      </c>
      <c r="AK3914" s="117" t="str">
        <f t="array" ref="AK3914">XLOOKUP(F3914,'GIÁ'!A:A,'GIÁ'!D:D)</f>
        <v>26058.45</v>
      </c>
      <c r="AL3914" s="118">
        <f t="shared" si="10"/>
        <v>26058.45</v>
      </c>
      <c r="AM3914" s="118">
        <f t="shared" si="11"/>
        <v>0</v>
      </c>
      <c r="AN3914" s="119">
        <f t="shared" si="12"/>
        <v>26058.45</v>
      </c>
      <c r="AO3914" s="118">
        <f t="shared" si="13"/>
        <v>0</v>
      </c>
      <c r="AP3914" s="121">
        <f t="shared" si="14"/>
        <v>0</v>
      </c>
      <c r="AQ3914" s="122"/>
      <c r="AR3914" s="119"/>
    </row>
    <row r="3915" ht="22.5" customHeight="1">
      <c r="A3915" s="89">
        <v>46233.0</v>
      </c>
      <c r="B3915" s="90">
        <v>0.4409722222222222</v>
      </c>
      <c r="C3915" s="91" t="s">
        <v>1200</v>
      </c>
      <c r="D3915" s="129" t="str">
        <f t="array" ref="D3915">XLOOKUP(C3915,'DS ST'!A:A,'DS ST'!B:B)</f>
        <v>DXH</v>
      </c>
      <c r="E3915" s="94" t="str">
        <f t="array" ref="E3915">XLOOKUP($F3915,'GIÁ'!$A:$A,'GIÁ'!$E:$E)</f>
        <v>MÁT</v>
      </c>
      <c r="F3915" s="94">
        <v>8.936204030586E12</v>
      </c>
      <c r="G3915" s="95" t="s">
        <v>2661</v>
      </c>
      <c r="H3915" s="95" t="s">
        <v>224</v>
      </c>
      <c r="I3915" s="96">
        <v>1.0</v>
      </c>
      <c r="J3915" s="96">
        <v>0.0</v>
      </c>
      <c r="K3915" s="98">
        <f t="shared" si="4"/>
        <v>1</v>
      </c>
      <c r="L3915" s="99" t="s">
        <v>7162</v>
      </c>
      <c r="M3915" s="100" t="s">
        <v>7167</v>
      </c>
      <c r="N3915" s="101" t="str">
        <f t="shared" si="139"/>
        <v>TRBDXH60788936204030586</v>
      </c>
      <c r="O3915" s="128"/>
      <c r="P3915" s="145">
        <v>1.0</v>
      </c>
      <c r="Q3915" s="103">
        <f t="shared" si="166"/>
        <v>0</v>
      </c>
      <c r="R3915" s="161" t="s">
        <v>7166</v>
      </c>
      <c r="S3915" s="105"/>
      <c r="T3915" s="106"/>
      <c r="U3915" s="107"/>
      <c r="V3915" s="108" t="s">
        <v>756</v>
      </c>
      <c r="W3915" s="109" t="s">
        <v>1908</v>
      </c>
      <c r="X3915" s="110" t="str">
        <f t="shared" si="176"/>
        <v/>
      </c>
      <c r="Y3915" s="110" t="str">
        <f t="shared" si="183"/>
        <v>Siêu thị</v>
      </c>
      <c r="Z3915" s="139" t="str">
        <f t="shared" si="194"/>
        <v/>
      </c>
      <c r="AA3915" s="109" t="s">
        <v>802</v>
      </c>
      <c r="AB3915" s="106"/>
      <c r="AC3915" s="158"/>
      <c r="AD3915" s="160"/>
      <c r="AE3915" s="127"/>
      <c r="AF3915" s="113"/>
      <c r="AG3915" s="165" t="str">
        <f t="array" ref="AG3915">XLOOKUP(F3915,'CLV2'!A:A,'CLV2'!E:E)</f>
        <v>2.VEGETABLES</v>
      </c>
      <c r="AH3915" s="115" t="str">
        <f t="array" ref="AH3915">XLOOKUP(F3915,'CLV2'!A:A,'CLV2'!F:F)</f>
        <v>3.PROCESSED VEGGIES</v>
      </c>
      <c r="AI3915" s="115" t="str">
        <f t="shared" si="8"/>
        <v>Pack</v>
      </c>
      <c r="AJ3915" s="116">
        <f t="shared" si="9"/>
        <v>1</v>
      </c>
      <c r="AK3915" s="117" t="str">
        <f t="array" ref="AK3915">XLOOKUP(F3915,'GIÁ'!A:A,'GIÁ'!D:D)</f>
        <v>19972.85</v>
      </c>
      <c r="AL3915" s="118">
        <f t="shared" si="10"/>
        <v>19972.85</v>
      </c>
      <c r="AM3915" s="118">
        <f t="shared" si="11"/>
        <v>0</v>
      </c>
      <c r="AN3915" s="119">
        <f t="shared" si="12"/>
        <v>19972.85</v>
      </c>
      <c r="AO3915" s="118">
        <f t="shared" si="13"/>
        <v>0</v>
      </c>
      <c r="AP3915" s="121">
        <f t="shared" si="14"/>
        <v>0</v>
      </c>
      <c r="AQ3915" s="122"/>
      <c r="AR3915" s="119"/>
    </row>
    <row r="3916" ht="22.5" customHeight="1">
      <c r="A3916" s="89">
        <v>46233.0</v>
      </c>
      <c r="B3916" s="90">
        <v>0.4409722222222222</v>
      </c>
      <c r="C3916" s="91" t="s">
        <v>1200</v>
      </c>
      <c r="D3916" s="129" t="str">
        <f t="array" ref="D3916">XLOOKUP(C3916,'DS ST'!A:A,'DS ST'!B:B)</f>
        <v>DXH</v>
      </c>
      <c r="E3916" s="94" t="str">
        <f t="array" ref="E3916">XLOOKUP($F3916,'GIÁ'!$A:$A,'GIÁ'!$E:$E)</f>
        <v>MÁT</v>
      </c>
      <c r="F3916" s="94">
        <v>11542.0</v>
      </c>
      <c r="G3916" s="95" t="s">
        <v>844</v>
      </c>
      <c r="H3916" s="95" t="s">
        <v>787</v>
      </c>
      <c r="I3916" s="96">
        <v>1.0</v>
      </c>
      <c r="J3916" s="96">
        <v>0.0</v>
      </c>
      <c r="K3916" s="98">
        <f t="shared" si="4"/>
        <v>1</v>
      </c>
      <c r="L3916" s="99" t="s">
        <v>7162</v>
      </c>
      <c r="M3916" s="100" t="s">
        <v>7167</v>
      </c>
      <c r="N3916" s="101" t="str">
        <f t="shared" si="139"/>
        <v>TRBDXH607811542</v>
      </c>
      <c r="O3916" s="128"/>
      <c r="P3916" s="145">
        <v>1.0</v>
      </c>
      <c r="Q3916" s="103">
        <f t="shared" si="166"/>
        <v>0</v>
      </c>
      <c r="R3916" s="161" t="s">
        <v>7166</v>
      </c>
      <c r="S3916" s="105"/>
      <c r="T3916" s="106"/>
      <c r="U3916" s="107"/>
      <c r="V3916" s="108" t="s">
        <v>756</v>
      </c>
      <c r="W3916" s="109" t="s">
        <v>1908</v>
      </c>
      <c r="X3916" s="110" t="str">
        <f t="shared" si="176"/>
        <v/>
      </c>
      <c r="Y3916" s="110" t="str">
        <f t="shared" si="183"/>
        <v>Siêu thị</v>
      </c>
      <c r="Z3916" s="139" t="str">
        <f t="shared" si="194"/>
        <v/>
      </c>
      <c r="AA3916" s="109" t="s">
        <v>802</v>
      </c>
      <c r="AB3916" s="106"/>
      <c r="AC3916" s="158"/>
      <c r="AD3916" s="160"/>
      <c r="AE3916" s="127"/>
      <c r="AF3916" s="113"/>
      <c r="AG3916" s="165" t="str">
        <f t="array" ref="AG3916">XLOOKUP(F3916,'CLV2'!A:A,'CLV2'!E:E)</f>
        <v>2.VEGETABLES</v>
      </c>
      <c r="AH3916" s="115" t="str">
        <f t="array" ref="AH3916">XLOOKUP(F3916,'CLV2'!A:A,'CLV2'!F:F)</f>
        <v>3.PROCESSED VEGGIES</v>
      </c>
      <c r="AI3916" s="115" t="str">
        <f t="shared" si="8"/>
        <v>Pack</v>
      </c>
      <c r="AJ3916" s="116">
        <f t="shared" si="9"/>
        <v>1</v>
      </c>
      <c r="AK3916" s="117" t="str">
        <f t="array" ref="AK3916">XLOOKUP(F3916,'GIÁ'!A:A,'GIÁ'!D:D)</f>
        <v>14473.30</v>
      </c>
      <c r="AL3916" s="118">
        <f t="shared" si="10"/>
        <v>14473.3</v>
      </c>
      <c r="AM3916" s="118">
        <f t="shared" si="11"/>
        <v>0</v>
      </c>
      <c r="AN3916" s="119">
        <f t="shared" si="12"/>
        <v>14473.3</v>
      </c>
      <c r="AO3916" s="118">
        <f t="shared" si="13"/>
        <v>0</v>
      </c>
      <c r="AP3916" s="121">
        <f t="shared" si="14"/>
        <v>0</v>
      </c>
      <c r="AQ3916" s="122"/>
      <c r="AR3916" s="119"/>
    </row>
    <row r="3917" ht="22.5" customHeight="1">
      <c r="A3917" s="89">
        <v>46233.0</v>
      </c>
      <c r="B3917" s="90">
        <v>0.4409722222222222</v>
      </c>
      <c r="C3917" s="91" t="s">
        <v>1200</v>
      </c>
      <c r="D3917" s="129" t="str">
        <f t="array" ref="D3917">XLOOKUP(C3917,'DS ST'!A:A,'DS ST'!B:B)</f>
        <v>DXH</v>
      </c>
      <c r="E3917" s="94" t="str">
        <f t="array" ref="E3917">XLOOKUP($F3917,'GIÁ'!$A:$A,'GIÁ'!$E:$E)</f>
        <v>MÁT</v>
      </c>
      <c r="F3917" s="94">
        <v>11106.0</v>
      </c>
      <c r="G3917" s="95" t="s">
        <v>652</v>
      </c>
      <c r="H3917" s="95" t="s">
        <v>93</v>
      </c>
      <c r="I3917" s="96">
        <v>2.0</v>
      </c>
      <c r="J3917" s="96">
        <v>0.0</v>
      </c>
      <c r="K3917" s="98">
        <f t="shared" si="4"/>
        <v>2</v>
      </c>
      <c r="L3917" s="99" t="s">
        <v>7162</v>
      </c>
      <c r="M3917" s="100" t="s">
        <v>7167</v>
      </c>
      <c r="N3917" s="101" t="str">
        <f t="shared" si="139"/>
        <v>TRBDXH607811106</v>
      </c>
      <c r="O3917" s="128"/>
      <c r="P3917" s="145">
        <v>2.0</v>
      </c>
      <c r="Q3917" s="103">
        <f t="shared" si="166"/>
        <v>0</v>
      </c>
      <c r="R3917" s="161" t="s">
        <v>7166</v>
      </c>
      <c r="S3917" s="105"/>
      <c r="T3917" s="106"/>
      <c r="U3917" s="107"/>
      <c r="V3917" s="108" t="s">
        <v>756</v>
      </c>
      <c r="W3917" s="109" t="s">
        <v>1908</v>
      </c>
      <c r="X3917" s="110" t="str">
        <f t="shared" si="176"/>
        <v/>
      </c>
      <c r="Y3917" s="110" t="str">
        <f t="shared" si="183"/>
        <v>Siêu thị</v>
      </c>
      <c r="Z3917" s="139" t="str">
        <f t="shared" si="194"/>
        <v/>
      </c>
      <c r="AA3917" s="109" t="s">
        <v>802</v>
      </c>
      <c r="AB3917" s="106"/>
      <c r="AC3917" s="158"/>
      <c r="AD3917" s="160"/>
      <c r="AE3917" s="127"/>
      <c r="AF3917" s="113"/>
      <c r="AG3917" s="165" t="str">
        <f t="array" ref="AG3917">XLOOKUP(F3917,'CLV2'!A:A,'CLV2'!E:E)</f>
        <v>2.VEGETABLES</v>
      </c>
      <c r="AH3917" s="115" t="str">
        <f t="array" ref="AH3917">XLOOKUP(F3917,'CLV2'!A:A,'CLV2'!F:F)</f>
        <v>3.PROCESSED VEGGIES</v>
      </c>
      <c r="AI3917" s="115" t="str">
        <f t="shared" si="8"/>
        <v>Pack</v>
      </c>
      <c r="AJ3917" s="116">
        <f t="shared" si="9"/>
        <v>1</v>
      </c>
      <c r="AK3917" s="117" t="str">
        <f t="array" ref="AK3917">XLOOKUP(F3917,'GIÁ'!A:A,'GIÁ'!D:D)</f>
        <v>25173.63</v>
      </c>
      <c r="AL3917" s="118">
        <f t="shared" si="10"/>
        <v>50347.26</v>
      </c>
      <c r="AM3917" s="118">
        <f t="shared" si="11"/>
        <v>0</v>
      </c>
      <c r="AN3917" s="119">
        <f t="shared" si="12"/>
        <v>50347.26</v>
      </c>
      <c r="AO3917" s="118">
        <f t="shared" si="13"/>
        <v>0</v>
      </c>
      <c r="AP3917" s="121">
        <f t="shared" si="14"/>
        <v>0</v>
      </c>
      <c r="AQ3917" s="122"/>
      <c r="AR3917" s="119"/>
    </row>
    <row r="3918" ht="22.5" customHeight="1">
      <c r="A3918" s="89">
        <v>46233.0</v>
      </c>
      <c r="B3918" s="90">
        <v>0.4409722222222222</v>
      </c>
      <c r="C3918" s="91" t="s">
        <v>1200</v>
      </c>
      <c r="D3918" s="129" t="str">
        <f t="array" ref="D3918">XLOOKUP(C3918,'DS ST'!A:A,'DS ST'!B:B)</f>
        <v>DXH</v>
      </c>
      <c r="E3918" s="94" t="str">
        <f t="array" ref="E3918">XLOOKUP($F3918,'GIÁ'!$A:$A,'GIÁ'!$E:$E)</f>
        <v>MÁT</v>
      </c>
      <c r="F3918" s="94">
        <v>11522.0</v>
      </c>
      <c r="G3918" s="95" t="s">
        <v>815</v>
      </c>
      <c r="H3918" s="95" t="s">
        <v>787</v>
      </c>
      <c r="I3918" s="96">
        <v>1.0</v>
      </c>
      <c r="J3918" s="96">
        <v>0.0</v>
      </c>
      <c r="K3918" s="98">
        <f t="shared" si="4"/>
        <v>1</v>
      </c>
      <c r="L3918" s="99" t="s">
        <v>7162</v>
      </c>
      <c r="M3918" s="100" t="s">
        <v>7167</v>
      </c>
      <c r="N3918" s="101" t="str">
        <f t="shared" si="139"/>
        <v>TRBDXH607811522</v>
      </c>
      <c r="O3918" s="128"/>
      <c r="P3918" s="145">
        <v>1.0</v>
      </c>
      <c r="Q3918" s="103">
        <f t="shared" si="166"/>
        <v>0</v>
      </c>
      <c r="R3918" s="161" t="s">
        <v>7166</v>
      </c>
      <c r="S3918" s="105"/>
      <c r="T3918" s="106"/>
      <c r="U3918" s="107"/>
      <c r="V3918" s="108" t="s">
        <v>756</v>
      </c>
      <c r="W3918" s="109" t="s">
        <v>1908</v>
      </c>
      <c r="X3918" s="110" t="str">
        <f t="shared" si="176"/>
        <v/>
      </c>
      <c r="Y3918" s="110" t="str">
        <f t="shared" si="183"/>
        <v>Siêu thị</v>
      </c>
      <c r="Z3918" s="139" t="str">
        <f t="shared" si="194"/>
        <v/>
      </c>
      <c r="AA3918" s="109" t="s">
        <v>802</v>
      </c>
      <c r="AB3918" s="106"/>
      <c r="AC3918" s="158"/>
      <c r="AD3918" s="160"/>
      <c r="AE3918" s="127"/>
      <c r="AF3918" s="113"/>
      <c r="AG3918" s="165" t="str">
        <f t="array" ref="AG3918">XLOOKUP(F3918,'CLV2'!A:A,'CLV2'!E:E)</f>
        <v>2.VEGETABLES</v>
      </c>
      <c r="AH3918" s="115" t="str">
        <f t="array" ref="AH3918">XLOOKUP(F3918,'CLV2'!A:A,'CLV2'!F:F)</f>
        <v>3.PROCESSED VEGGIES</v>
      </c>
      <c r="AI3918" s="115" t="str">
        <f t="shared" si="8"/>
        <v>Pack</v>
      </c>
      <c r="AJ3918" s="116">
        <f t="shared" si="9"/>
        <v>1</v>
      </c>
      <c r="AK3918" s="117" t="str">
        <f t="array" ref="AK3918">XLOOKUP(F3918,'GIÁ'!A:A,'GIÁ'!D:D)</f>
        <v>22481.29</v>
      </c>
      <c r="AL3918" s="118">
        <f t="shared" si="10"/>
        <v>22481.29</v>
      </c>
      <c r="AM3918" s="118">
        <f t="shared" si="11"/>
        <v>0</v>
      </c>
      <c r="AN3918" s="119">
        <f t="shared" si="12"/>
        <v>22481.29</v>
      </c>
      <c r="AO3918" s="118">
        <f t="shared" si="13"/>
        <v>0</v>
      </c>
      <c r="AP3918" s="121">
        <f t="shared" si="14"/>
        <v>0</v>
      </c>
      <c r="AQ3918" s="122"/>
      <c r="AR3918" s="119"/>
    </row>
    <row r="3919" ht="22.5" customHeight="1">
      <c r="A3919" s="89">
        <v>46233.0</v>
      </c>
      <c r="B3919" s="90">
        <v>0.4409722222222222</v>
      </c>
      <c r="C3919" s="91" t="s">
        <v>1200</v>
      </c>
      <c r="D3919" s="129" t="str">
        <f t="array" ref="D3919">XLOOKUP(C3919,'DS ST'!A:A,'DS ST'!B:B)</f>
        <v>DXH</v>
      </c>
      <c r="E3919" s="94" t="str">
        <f t="array" ref="E3919">XLOOKUP($F3919,'GIÁ'!$A:$A,'GIÁ'!$E:$E)</f>
        <v>MÁT</v>
      </c>
      <c r="F3919" s="94">
        <v>11526.0</v>
      </c>
      <c r="G3919" s="95" t="s">
        <v>820</v>
      </c>
      <c r="H3919" s="95" t="s">
        <v>787</v>
      </c>
      <c r="I3919" s="96">
        <v>1.0</v>
      </c>
      <c r="J3919" s="96">
        <v>0.0</v>
      </c>
      <c r="K3919" s="98">
        <f t="shared" si="4"/>
        <v>1</v>
      </c>
      <c r="L3919" s="99" t="s">
        <v>7162</v>
      </c>
      <c r="M3919" s="100" t="s">
        <v>7167</v>
      </c>
      <c r="N3919" s="101" t="str">
        <f t="shared" si="139"/>
        <v>TRBDXH607811526</v>
      </c>
      <c r="O3919" s="128"/>
      <c r="P3919" s="145">
        <v>1.0</v>
      </c>
      <c r="Q3919" s="103">
        <f t="shared" si="166"/>
        <v>0</v>
      </c>
      <c r="R3919" s="161" t="s">
        <v>7166</v>
      </c>
      <c r="S3919" s="105"/>
      <c r="T3919" s="106"/>
      <c r="U3919" s="107"/>
      <c r="V3919" s="108" t="s">
        <v>756</v>
      </c>
      <c r="W3919" s="109" t="s">
        <v>1908</v>
      </c>
      <c r="X3919" s="110" t="str">
        <f t="shared" si="176"/>
        <v/>
      </c>
      <c r="Y3919" s="110" t="str">
        <f t="shared" si="183"/>
        <v>Siêu thị</v>
      </c>
      <c r="Z3919" s="139" t="str">
        <f t="shared" si="194"/>
        <v/>
      </c>
      <c r="AA3919" s="109" t="s">
        <v>802</v>
      </c>
      <c r="AB3919" s="106"/>
      <c r="AC3919" s="158"/>
      <c r="AD3919" s="160"/>
      <c r="AE3919" s="127"/>
      <c r="AF3919" s="113"/>
      <c r="AG3919" s="165" t="str">
        <f t="array" ref="AG3919">XLOOKUP(F3919,'CLV2'!A:A,'CLV2'!E:E)</f>
        <v>2.VEGETABLES</v>
      </c>
      <c r="AH3919" s="115" t="str">
        <f t="array" ref="AH3919">XLOOKUP(F3919,'CLV2'!A:A,'CLV2'!F:F)</f>
        <v>3.PROCESSED VEGGIES</v>
      </c>
      <c r="AI3919" s="115" t="str">
        <f t="shared" si="8"/>
        <v>Pack</v>
      </c>
      <c r="AJ3919" s="116">
        <f t="shared" si="9"/>
        <v>1</v>
      </c>
      <c r="AK3919" s="117" t="str">
        <f t="array" ref="AK3919">XLOOKUP(F3919,'GIÁ'!A:A,'GIÁ'!D:D)</f>
        <v>25566.88</v>
      </c>
      <c r="AL3919" s="118">
        <f t="shared" si="10"/>
        <v>25566.88</v>
      </c>
      <c r="AM3919" s="118">
        <f t="shared" si="11"/>
        <v>0</v>
      </c>
      <c r="AN3919" s="119">
        <f t="shared" si="12"/>
        <v>25566.88</v>
      </c>
      <c r="AO3919" s="118">
        <f t="shared" si="13"/>
        <v>0</v>
      </c>
      <c r="AP3919" s="121">
        <f t="shared" si="14"/>
        <v>0</v>
      </c>
      <c r="AQ3919" s="122"/>
      <c r="AR3919" s="119"/>
    </row>
    <row r="3920" ht="22.5" customHeight="1">
      <c r="A3920" s="89">
        <v>46233.0</v>
      </c>
      <c r="B3920" s="90">
        <v>0.4409722222222222</v>
      </c>
      <c r="C3920" s="91" t="s">
        <v>1200</v>
      </c>
      <c r="D3920" s="129" t="str">
        <f t="array" ref="D3920">XLOOKUP(C3920,'DS ST'!A:A,'DS ST'!B:B)</f>
        <v>DXH</v>
      </c>
      <c r="E3920" s="94" t="str">
        <f t="array" ref="E3920">XLOOKUP($F3920,'GIÁ'!$A:$A,'GIÁ'!$E:$E)</f>
        <v>MÁT</v>
      </c>
      <c r="F3920" s="94">
        <v>11540.0</v>
      </c>
      <c r="G3920" s="95" t="s">
        <v>836</v>
      </c>
      <c r="H3920" s="95" t="s">
        <v>787</v>
      </c>
      <c r="I3920" s="96">
        <v>1.0</v>
      </c>
      <c r="J3920" s="96">
        <v>0.0</v>
      </c>
      <c r="K3920" s="98">
        <f t="shared" si="4"/>
        <v>1</v>
      </c>
      <c r="L3920" s="99" t="s">
        <v>7162</v>
      </c>
      <c r="M3920" s="100" t="s">
        <v>7167</v>
      </c>
      <c r="N3920" s="101" t="str">
        <f t="shared" si="139"/>
        <v>TRBDXH607811540</v>
      </c>
      <c r="O3920" s="128"/>
      <c r="P3920" s="145">
        <v>1.0</v>
      </c>
      <c r="Q3920" s="103">
        <f t="shared" si="166"/>
        <v>0</v>
      </c>
      <c r="R3920" s="161" t="s">
        <v>7166</v>
      </c>
      <c r="S3920" s="105"/>
      <c r="T3920" s="106"/>
      <c r="U3920" s="107"/>
      <c r="V3920" s="108" t="s">
        <v>756</v>
      </c>
      <c r="W3920" s="109" t="s">
        <v>1908</v>
      </c>
      <c r="X3920" s="110" t="str">
        <f t="shared" si="176"/>
        <v/>
      </c>
      <c r="Y3920" s="110" t="str">
        <f t="shared" si="183"/>
        <v>Siêu thị</v>
      </c>
      <c r="Z3920" s="139" t="str">
        <f t="shared" si="194"/>
        <v/>
      </c>
      <c r="AA3920" s="109" t="s">
        <v>802</v>
      </c>
      <c r="AB3920" s="106"/>
      <c r="AC3920" s="158"/>
      <c r="AD3920" s="160"/>
      <c r="AE3920" s="127"/>
      <c r="AF3920" s="113"/>
      <c r="AG3920" s="165" t="str">
        <f t="array" ref="AG3920">XLOOKUP(F3920,'CLV2'!A:A,'CLV2'!E:E)</f>
        <v>2.VEGETABLES</v>
      </c>
      <c r="AH3920" s="115" t="str">
        <f t="array" ref="AH3920">XLOOKUP(F3920,'CLV2'!A:A,'CLV2'!F:F)</f>
        <v>3.PROCESSED VEGGIES</v>
      </c>
      <c r="AI3920" s="115" t="str">
        <f t="shared" si="8"/>
        <v>Pack</v>
      </c>
      <c r="AJ3920" s="116">
        <f t="shared" si="9"/>
        <v>1</v>
      </c>
      <c r="AK3920" s="117" t="str">
        <f t="array" ref="AK3920">XLOOKUP(F3920,'GIÁ'!A:A,'GIÁ'!D:D)</f>
        <v>14900.00</v>
      </c>
      <c r="AL3920" s="118">
        <f t="shared" si="10"/>
        <v>14900</v>
      </c>
      <c r="AM3920" s="118">
        <f t="shared" si="11"/>
        <v>0</v>
      </c>
      <c r="AN3920" s="119">
        <f t="shared" si="12"/>
        <v>14900</v>
      </c>
      <c r="AO3920" s="118">
        <f t="shared" si="13"/>
        <v>0</v>
      </c>
      <c r="AP3920" s="121">
        <f t="shared" si="14"/>
        <v>0</v>
      </c>
      <c r="AQ3920" s="122"/>
      <c r="AR3920" s="119"/>
    </row>
    <row r="3921" ht="22.5" customHeight="1">
      <c r="A3921" s="89">
        <v>46233.0</v>
      </c>
      <c r="B3921" s="90">
        <v>0.4409722222222222</v>
      </c>
      <c r="C3921" s="91" t="s">
        <v>1200</v>
      </c>
      <c r="D3921" s="129" t="str">
        <f t="array" ref="D3921">XLOOKUP(C3921,'DS ST'!A:A,'DS ST'!B:B)</f>
        <v>DXH</v>
      </c>
      <c r="E3921" s="94" t="str">
        <f t="array" ref="E3921">XLOOKUP($F3921,'GIÁ'!$A:$A,'GIÁ'!$E:$E)</f>
        <v>MÁT</v>
      </c>
      <c r="F3921" s="94">
        <v>11546.0</v>
      </c>
      <c r="G3921" s="95" t="s">
        <v>857</v>
      </c>
      <c r="H3921" s="95" t="s">
        <v>75</v>
      </c>
      <c r="I3921" s="96">
        <v>1.0</v>
      </c>
      <c r="J3921" s="96">
        <v>0.0</v>
      </c>
      <c r="K3921" s="98">
        <f t="shared" si="4"/>
        <v>1</v>
      </c>
      <c r="L3921" s="99" t="s">
        <v>7162</v>
      </c>
      <c r="M3921" s="100" t="s">
        <v>7167</v>
      </c>
      <c r="N3921" s="101" t="str">
        <f t="shared" si="139"/>
        <v>TRBDXH607811546</v>
      </c>
      <c r="O3921" s="128"/>
      <c r="P3921" s="145">
        <v>1.0</v>
      </c>
      <c r="Q3921" s="103">
        <f t="shared" si="166"/>
        <v>0</v>
      </c>
      <c r="R3921" s="161" t="s">
        <v>7166</v>
      </c>
      <c r="S3921" s="105"/>
      <c r="T3921" s="106"/>
      <c r="U3921" s="107"/>
      <c r="V3921" s="108" t="s">
        <v>756</v>
      </c>
      <c r="W3921" s="109" t="s">
        <v>1908</v>
      </c>
      <c r="X3921" s="110" t="str">
        <f t="shared" si="176"/>
        <v/>
      </c>
      <c r="Y3921" s="110" t="str">
        <f t="shared" si="183"/>
        <v>Siêu thị</v>
      </c>
      <c r="Z3921" s="139" t="str">
        <f t="shared" si="194"/>
        <v/>
      </c>
      <c r="AA3921" s="109" t="s">
        <v>802</v>
      </c>
      <c r="AB3921" s="106"/>
      <c r="AC3921" s="158"/>
      <c r="AD3921" s="160"/>
      <c r="AE3921" s="127"/>
      <c r="AF3921" s="113"/>
      <c r="AG3921" s="165" t="str">
        <f t="array" ref="AG3921">XLOOKUP(F3921,'CLV2'!A:A,'CLV2'!E:E)</f>
        <v>2.VEGETABLES</v>
      </c>
      <c r="AH3921" s="115" t="str">
        <f t="array" ref="AH3921">XLOOKUP(F3921,'CLV2'!A:A,'CLV2'!F:F)</f>
        <v>3.PROCESSED VEGGIES</v>
      </c>
      <c r="AI3921" s="115" t="str">
        <f t="shared" si="8"/>
        <v>Pack</v>
      </c>
      <c r="AJ3921" s="116">
        <f t="shared" si="9"/>
        <v>1</v>
      </c>
      <c r="AK3921" s="117" t="str">
        <f t="array" ref="AK3921">XLOOKUP(F3921,'GIÁ'!A:A,'GIÁ'!D:D)</f>
        <v>11181.72</v>
      </c>
      <c r="AL3921" s="118">
        <f t="shared" si="10"/>
        <v>11181.72</v>
      </c>
      <c r="AM3921" s="118">
        <f t="shared" si="11"/>
        <v>0</v>
      </c>
      <c r="AN3921" s="119">
        <f t="shared" si="12"/>
        <v>11181.72</v>
      </c>
      <c r="AO3921" s="118">
        <f t="shared" si="13"/>
        <v>0</v>
      </c>
      <c r="AP3921" s="121">
        <f t="shared" si="14"/>
        <v>0</v>
      </c>
      <c r="AQ3921" s="122"/>
      <c r="AR3921" s="119"/>
    </row>
    <row r="3922" ht="22.5" customHeight="1">
      <c r="A3922" s="89">
        <v>46233.0</v>
      </c>
      <c r="B3922" s="90">
        <v>0.4409722222222222</v>
      </c>
      <c r="C3922" s="91" t="s">
        <v>1200</v>
      </c>
      <c r="D3922" s="129" t="str">
        <f t="array" ref="D3922">XLOOKUP(C3922,'DS ST'!A:A,'DS ST'!B:B)</f>
        <v>DXH</v>
      </c>
      <c r="E3922" s="94" t="str">
        <f t="array" ref="E3922">XLOOKUP($F3922,'GIÁ'!$A:$A,'GIÁ'!$E:$E)</f>
        <v>MÁT</v>
      </c>
      <c r="F3922" s="94">
        <v>11550.0</v>
      </c>
      <c r="G3922" s="95" t="s">
        <v>874</v>
      </c>
      <c r="H3922" s="95" t="s">
        <v>57</v>
      </c>
      <c r="I3922" s="96">
        <v>5.0</v>
      </c>
      <c r="J3922" s="96">
        <v>0.0</v>
      </c>
      <c r="K3922" s="98">
        <f t="shared" si="4"/>
        <v>5</v>
      </c>
      <c r="L3922" s="99" t="s">
        <v>7162</v>
      </c>
      <c r="M3922" s="100" t="s">
        <v>7167</v>
      </c>
      <c r="N3922" s="101" t="str">
        <f t="shared" si="139"/>
        <v>TRBDXH607811550</v>
      </c>
      <c r="O3922" s="128"/>
      <c r="P3922" s="145">
        <v>5.0</v>
      </c>
      <c r="Q3922" s="103">
        <f t="shared" si="166"/>
        <v>0</v>
      </c>
      <c r="R3922" s="161" t="s">
        <v>7166</v>
      </c>
      <c r="S3922" s="105"/>
      <c r="T3922" s="106"/>
      <c r="U3922" s="107"/>
      <c r="V3922" s="108" t="s">
        <v>756</v>
      </c>
      <c r="W3922" s="109" t="s">
        <v>1908</v>
      </c>
      <c r="X3922" s="110" t="str">
        <f t="shared" si="176"/>
        <v/>
      </c>
      <c r="Y3922" s="110" t="str">
        <f t="shared" si="183"/>
        <v>Siêu thị</v>
      </c>
      <c r="Z3922" s="139" t="str">
        <f t="shared" si="194"/>
        <v/>
      </c>
      <c r="AA3922" s="109" t="s">
        <v>802</v>
      </c>
      <c r="AB3922" s="106"/>
      <c r="AC3922" s="158"/>
      <c r="AD3922" s="160"/>
      <c r="AE3922" s="127"/>
      <c r="AF3922" s="113"/>
      <c r="AG3922" s="165" t="str">
        <f t="array" ref="AG3922">XLOOKUP(F3922,'CLV2'!A:A,'CLV2'!E:E)</f>
        <v>2.VEGETABLES</v>
      </c>
      <c r="AH3922" s="115" t="str">
        <f t="array" ref="AH3922">XLOOKUP(F3922,'CLV2'!A:A,'CLV2'!F:F)</f>
        <v>3.PROCESSED VEGGIES</v>
      </c>
      <c r="AI3922" s="115" t="str">
        <f t="shared" si="8"/>
        <v>Pack</v>
      </c>
      <c r="AJ3922" s="116">
        <f t="shared" si="9"/>
        <v>1</v>
      </c>
      <c r="AK3922" s="117" t="str">
        <f t="array" ref="AK3922">XLOOKUP(F3922,'GIÁ'!A:A,'GIÁ'!D:D)</f>
        <v>10364.97</v>
      </c>
      <c r="AL3922" s="118">
        <f t="shared" si="10"/>
        <v>51824.85</v>
      </c>
      <c r="AM3922" s="118">
        <f t="shared" si="11"/>
        <v>0</v>
      </c>
      <c r="AN3922" s="119">
        <f t="shared" si="12"/>
        <v>51824.85</v>
      </c>
      <c r="AO3922" s="118">
        <f t="shared" si="13"/>
        <v>0</v>
      </c>
      <c r="AP3922" s="121">
        <f t="shared" si="14"/>
        <v>0</v>
      </c>
      <c r="AQ3922" s="122"/>
      <c r="AR3922" s="119"/>
    </row>
    <row r="3923" ht="22.5" customHeight="1">
      <c r="A3923" s="89">
        <v>46233.0</v>
      </c>
      <c r="B3923" s="90">
        <v>0.4409722222222222</v>
      </c>
      <c r="C3923" s="91" t="s">
        <v>1200</v>
      </c>
      <c r="D3923" s="129" t="str">
        <f t="array" ref="D3923">XLOOKUP(C3923,'DS ST'!A:A,'DS ST'!B:B)</f>
        <v>DXH</v>
      </c>
      <c r="E3923" s="94" t="str">
        <f t="array" ref="E3923">XLOOKUP($F3923,'GIÁ'!$A:$A,'GIÁ'!$E:$E)</f>
        <v>MÁT</v>
      </c>
      <c r="F3923" s="94">
        <v>11682.0</v>
      </c>
      <c r="G3923" s="95" t="s">
        <v>996</v>
      </c>
      <c r="H3923" s="95" t="s">
        <v>93</v>
      </c>
      <c r="I3923" s="96">
        <v>1.0</v>
      </c>
      <c r="J3923" s="96">
        <v>0.0</v>
      </c>
      <c r="K3923" s="98">
        <f t="shared" si="4"/>
        <v>1</v>
      </c>
      <c r="L3923" s="99" t="s">
        <v>7162</v>
      </c>
      <c r="M3923" s="100" t="s">
        <v>7167</v>
      </c>
      <c r="N3923" s="101" t="str">
        <f t="shared" si="139"/>
        <v>TRBDXH607811682</v>
      </c>
      <c r="O3923" s="128"/>
      <c r="P3923" s="145">
        <v>1.0</v>
      </c>
      <c r="Q3923" s="103">
        <f t="shared" si="166"/>
        <v>0</v>
      </c>
      <c r="R3923" s="161" t="s">
        <v>7166</v>
      </c>
      <c r="S3923" s="105"/>
      <c r="T3923" s="106"/>
      <c r="U3923" s="107"/>
      <c r="V3923" s="108" t="s">
        <v>756</v>
      </c>
      <c r="W3923" s="109" t="s">
        <v>1908</v>
      </c>
      <c r="X3923" s="110" t="str">
        <f t="shared" si="176"/>
        <v/>
      </c>
      <c r="Y3923" s="110" t="str">
        <f t="shared" si="183"/>
        <v>Siêu thị</v>
      </c>
      <c r="Z3923" s="139" t="str">
        <f t="shared" si="194"/>
        <v/>
      </c>
      <c r="AA3923" s="109" t="s">
        <v>802</v>
      </c>
      <c r="AB3923" s="106"/>
      <c r="AC3923" s="158"/>
      <c r="AD3923" s="160"/>
      <c r="AE3923" s="127"/>
      <c r="AF3923" s="113"/>
      <c r="AG3923" s="165" t="str">
        <f t="array" ref="AG3923">XLOOKUP(F3923,'CLV2'!A:A,'CLV2'!E:E)</f>
        <v>2.VEGETABLES</v>
      </c>
      <c r="AH3923" s="115" t="str">
        <f t="array" ref="AH3923">XLOOKUP(F3923,'CLV2'!A:A,'CLV2'!F:F)</f>
        <v>3.PROCESSED VEGGIES</v>
      </c>
      <c r="AI3923" s="115" t="str">
        <f t="shared" si="8"/>
        <v>Pack</v>
      </c>
      <c r="AJ3923" s="116">
        <f t="shared" si="9"/>
        <v>1</v>
      </c>
      <c r="AK3923" s="117" t="str">
        <f t="array" ref="AK3923">XLOOKUP(F3923,'GIÁ'!A:A,'GIÁ'!D:D)</f>
        <v>26500.00</v>
      </c>
      <c r="AL3923" s="118">
        <f t="shared" si="10"/>
        <v>26500</v>
      </c>
      <c r="AM3923" s="118">
        <f t="shared" si="11"/>
        <v>0</v>
      </c>
      <c r="AN3923" s="119">
        <f t="shared" si="12"/>
        <v>26500</v>
      </c>
      <c r="AO3923" s="118">
        <f t="shared" si="13"/>
        <v>0</v>
      </c>
      <c r="AP3923" s="121">
        <f t="shared" si="14"/>
        <v>0</v>
      </c>
      <c r="AQ3923" s="122"/>
      <c r="AR3923" s="119"/>
    </row>
    <row r="3924" ht="22.5" customHeight="1">
      <c r="A3924" s="89">
        <v>46233.0</v>
      </c>
      <c r="B3924" s="90">
        <v>0.4409722222222222</v>
      </c>
      <c r="C3924" s="91" t="s">
        <v>1200</v>
      </c>
      <c r="D3924" s="129" t="str">
        <f t="array" ref="D3924">XLOOKUP(C3924,'DS ST'!A:A,'DS ST'!B:B)</f>
        <v>DXH</v>
      </c>
      <c r="E3924" s="94" t="str">
        <f t="array" ref="E3924">XLOOKUP($F3924,'GIÁ'!$A:$A,'GIÁ'!$E:$E)</f>
        <v>MÁT</v>
      </c>
      <c r="F3924" s="94">
        <v>11020.0</v>
      </c>
      <c r="G3924" s="95" t="s">
        <v>486</v>
      </c>
      <c r="H3924" s="95" t="s">
        <v>487</v>
      </c>
      <c r="I3924" s="96">
        <v>2.0</v>
      </c>
      <c r="J3924" s="96">
        <v>0.0</v>
      </c>
      <c r="K3924" s="98">
        <f t="shared" si="4"/>
        <v>2</v>
      </c>
      <c r="L3924" s="99" t="s">
        <v>7162</v>
      </c>
      <c r="M3924" s="100" t="s">
        <v>7167</v>
      </c>
      <c r="N3924" s="101" t="str">
        <f t="shared" si="139"/>
        <v>TRBDXH607811020</v>
      </c>
      <c r="O3924" s="128"/>
      <c r="P3924" s="145">
        <v>2.0</v>
      </c>
      <c r="Q3924" s="103">
        <f t="shared" si="166"/>
        <v>0</v>
      </c>
      <c r="R3924" s="161" t="s">
        <v>7166</v>
      </c>
      <c r="S3924" s="105"/>
      <c r="T3924" s="106"/>
      <c r="U3924" s="107"/>
      <c r="V3924" s="108" t="s">
        <v>756</v>
      </c>
      <c r="W3924" s="109" t="s">
        <v>1908</v>
      </c>
      <c r="X3924" s="110" t="str">
        <f t="shared" si="176"/>
        <v/>
      </c>
      <c r="Y3924" s="110" t="str">
        <f t="shared" si="183"/>
        <v>Siêu thị</v>
      </c>
      <c r="Z3924" s="139" t="str">
        <f t="shared" si="194"/>
        <v/>
      </c>
      <c r="AA3924" s="109" t="s">
        <v>802</v>
      </c>
      <c r="AB3924" s="106"/>
      <c r="AC3924" s="158"/>
      <c r="AD3924" s="160"/>
      <c r="AE3924" s="127"/>
      <c r="AF3924" s="113"/>
      <c r="AG3924" s="165" t="str">
        <f t="array" ref="AG3924">XLOOKUP(F3924,'CLV2'!A:A,'CLV2'!E:E)</f>
        <v>2.VEGETABLES</v>
      </c>
      <c r="AH3924" s="115" t="str">
        <f t="array" ref="AH3924">XLOOKUP(F3924,'CLV2'!A:A,'CLV2'!F:F)</f>
        <v>3.HERBS</v>
      </c>
      <c r="AI3924" s="115" t="str">
        <f t="shared" si="8"/>
        <v>Pack</v>
      </c>
      <c r="AJ3924" s="116">
        <f t="shared" si="9"/>
        <v>1</v>
      </c>
      <c r="AK3924" s="117" t="str">
        <f t="array" ref="AK3924">XLOOKUP(F3924,'GIÁ'!A:A,'GIÁ'!D:D)</f>
        <v>14771.69</v>
      </c>
      <c r="AL3924" s="118">
        <f t="shared" si="10"/>
        <v>29543.38</v>
      </c>
      <c r="AM3924" s="118">
        <f t="shared" si="11"/>
        <v>0</v>
      </c>
      <c r="AN3924" s="119">
        <f t="shared" si="12"/>
        <v>29543.38</v>
      </c>
      <c r="AO3924" s="118">
        <f t="shared" si="13"/>
        <v>0</v>
      </c>
      <c r="AP3924" s="121">
        <f t="shared" si="14"/>
        <v>0</v>
      </c>
      <c r="AQ3924" s="122"/>
      <c r="AR3924" s="119"/>
    </row>
    <row r="3925" ht="22.5" customHeight="1">
      <c r="A3925" s="89">
        <v>46233.0</v>
      </c>
      <c r="B3925" s="90">
        <v>0.4409722222222222</v>
      </c>
      <c r="C3925" s="91" t="s">
        <v>1200</v>
      </c>
      <c r="D3925" s="129" t="str">
        <f t="array" ref="D3925">XLOOKUP(C3925,'DS ST'!A:A,'DS ST'!B:B)</f>
        <v>DXH</v>
      </c>
      <c r="E3925" s="94" t="str">
        <f t="array" ref="E3925">XLOOKUP($F3925,'GIÁ'!$A:$A,'GIÁ'!$E:$E)</f>
        <v>MÁT</v>
      </c>
      <c r="F3925" s="94">
        <v>8.935217413508E12</v>
      </c>
      <c r="G3925" s="95" t="s">
        <v>1960</v>
      </c>
      <c r="H3925" s="95" t="s">
        <v>57</v>
      </c>
      <c r="I3925" s="96">
        <v>48.0</v>
      </c>
      <c r="J3925" s="96">
        <v>0.0</v>
      </c>
      <c r="K3925" s="98">
        <f t="shared" si="4"/>
        <v>48</v>
      </c>
      <c r="L3925" s="99" t="s">
        <v>7162</v>
      </c>
      <c r="M3925" s="100" t="s">
        <v>7168</v>
      </c>
      <c r="N3925" s="101" t="str">
        <f t="shared" si="139"/>
        <v>TRBDXH60798935217413508</v>
      </c>
      <c r="O3925" s="128"/>
      <c r="P3925" s="145">
        <v>48.0</v>
      </c>
      <c r="Q3925" s="103">
        <f t="shared" si="166"/>
        <v>0</v>
      </c>
      <c r="R3925" s="161" t="s">
        <v>7166</v>
      </c>
      <c r="S3925" s="105"/>
      <c r="T3925" s="106"/>
      <c r="U3925" s="107"/>
      <c r="V3925" s="108" t="s">
        <v>756</v>
      </c>
      <c r="W3925" s="109" t="s">
        <v>1908</v>
      </c>
      <c r="X3925" s="110" t="str">
        <f t="shared" si="176"/>
        <v/>
      </c>
      <c r="Y3925" s="110" t="str">
        <f t="shared" si="183"/>
        <v>Siêu thị</v>
      </c>
      <c r="Z3925" s="139" t="str">
        <f t="shared" si="194"/>
        <v/>
      </c>
      <c r="AA3925" s="109" t="s">
        <v>802</v>
      </c>
      <c r="AB3925" s="106"/>
      <c r="AC3925" s="158"/>
      <c r="AD3925" s="160"/>
      <c r="AE3925" s="127"/>
      <c r="AF3925" s="113"/>
      <c r="AG3925" s="165" t="str">
        <f t="array" ref="AG3925">XLOOKUP(F3925,'CLV2'!A:A,'CLV2'!E:E)</f>
        <v>2.DAIRY</v>
      </c>
      <c r="AH3925" s="115" t="str">
        <f t="array" ref="AH3925">XLOOKUP(F3925,'CLV2'!A:A,'CLV2'!F:F)</f>
        <v>3.YOGURT</v>
      </c>
      <c r="AI3925" s="115" t="str">
        <f t="shared" si="8"/>
        <v>Pack</v>
      </c>
      <c r="AJ3925" s="116">
        <f t="shared" si="9"/>
        <v>1</v>
      </c>
      <c r="AK3925" s="117" t="str">
        <f t="array" ref="AK3925">XLOOKUP(F3925,'GIÁ'!A:A,'GIÁ'!D:D)</f>
        <v>6168.43</v>
      </c>
      <c r="AL3925" s="118">
        <f t="shared" si="10"/>
        <v>296084.64</v>
      </c>
      <c r="AM3925" s="118">
        <f t="shared" si="11"/>
        <v>0</v>
      </c>
      <c r="AN3925" s="119">
        <f t="shared" si="12"/>
        <v>296084.64</v>
      </c>
      <c r="AO3925" s="118">
        <f t="shared" si="13"/>
        <v>0</v>
      </c>
      <c r="AP3925" s="121">
        <f t="shared" si="14"/>
        <v>0</v>
      </c>
      <c r="AQ3925" s="122"/>
      <c r="AR3925" s="119"/>
    </row>
    <row r="3926" ht="22.5" customHeight="1">
      <c r="A3926" s="89">
        <v>46233.0</v>
      </c>
      <c r="B3926" s="90">
        <v>0.4409722222222222</v>
      </c>
      <c r="C3926" s="91" t="s">
        <v>1200</v>
      </c>
      <c r="D3926" s="129" t="str">
        <f t="array" ref="D3926">XLOOKUP(C3926,'DS ST'!A:A,'DS ST'!B:B)</f>
        <v>DXH</v>
      </c>
      <c r="E3926" s="94" t="str">
        <f t="array" ref="E3926">XLOOKUP($F3926,'GIÁ'!$A:$A,'GIÁ'!$E:$E)</f>
        <v>MÁT</v>
      </c>
      <c r="F3926" s="94" t="s">
        <v>3340</v>
      </c>
      <c r="G3926" s="95" t="s">
        <v>3341</v>
      </c>
      <c r="H3926" s="95" t="s">
        <v>57</v>
      </c>
      <c r="I3926" s="96">
        <v>1.0</v>
      </c>
      <c r="J3926" s="96">
        <v>0.0</v>
      </c>
      <c r="K3926" s="98">
        <f t="shared" si="4"/>
        <v>1</v>
      </c>
      <c r="L3926" s="99" t="s">
        <v>7162</v>
      </c>
      <c r="M3926" s="100" t="s">
        <v>7169</v>
      </c>
      <c r="N3926" s="101" t="str">
        <f t="shared" si="139"/>
        <v>TRBDXH6080SP001578</v>
      </c>
      <c r="O3926" s="128"/>
      <c r="P3926" s="145">
        <v>1.0</v>
      </c>
      <c r="Q3926" s="103">
        <f t="shared" si="166"/>
        <v>0</v>
      </c>
      <c r="R3926" s="161" t="s">
        <v>7164</v>
      </c>
      <c r="S3926" s="105"/>
      <c r="T3926" s="106"/>
      <c r="U3926" s="107"/>
      <c r="V3926" s="108" t="s">
        <v>756</v>
      </c>
      <c r="W3926" s="109" t="s">
        <v>1908</v>
      </c>
      <c r="X3926" s="110" t="str">
        <f t="shared" si="176"/>
        <v/>
      </c>
      <c r="Y3926" s="110" t="str">
        <f t="shared" si="183"/>
        <v>Siêu thị</v>
      </c>
      <c r="Z3926" s="139" t="str">
        <f t="shared" si="194"/>
        <v/>
      </c>
      <c r="AA3926" s="109" t="s">
        <v>802</v>
      </c>
      <c r="AB3926" s="106"/>
      <c r="AC3926" s="158"/>
      <c r="AD3926" s="160"/>
      <c r="AE3926" s="127"/>
      <c r="AF3926" s="113"/>
      <c r="AG3926" s="165" t="str">
        <f t="array" ref="AG3926">XLOOKUP(F3926,'CLV2'!A:A,'CLV2'!E:E)</f>
        <v>2.BAKERY</v>
      </c>
      <c r="AH3926" s="115" t="str">
        <f t="array" ref="AH3926">XLOOKUP(F3926,'CLV2'!A:A,'CLV2'!F:F)</f>
        <v>3.CAKES</v>
      </c>
      <c r="AI3926" s="115" t="str">
        <f t="shared" si="8"/>
        <v>Pack</v>
      </c>
      <c r="AJ3926" s="116">
        <f t="shared" si="9"/>
        <v>1</v>
      </c>
      <c r="AK3926" s="117" t="str">
        <f t="array" ref="AK3926">XLOOKUP(F3926,'GIÁ'!A:A,'GIÁ'!D:D)</f>
        <v>21296.00</v>
      </c>
      <c r="AL3926" s="118">
        <f t="shared" si="10"/>
        <v>21296</v>
      </c>
      <c r="AM3926" s="118">
        <f t="shared" si="11"/>
        <v>0</v>
      </c>
      <c r="AN3926" s="119">
        <f t="shared" si="12"/>
        <v>21296</v>
      </c>
      <c r="AO3926" s="118">
        <f t="shared" si="13"/>
        <v>0</v>
      </c>
      <c r="AP3926" s="121">
        <f t="shared" si="14"/>
        <v>0</v>
      </c>
      <c r="AQ3926" s="122"/>
      <c r="AR3926" s="119"/>
    </row>
    <row r="3927" ht="22.5" customHeight="1">
      <c r="A3927" s="89">
        <v>46233.0</v>
      </c>
      <c r="B3927" s="90">
        <v>0.4409722222222222</v>
      </c>
      <c r="C3927" s="91" t="s">
        <v>1200</v>
      </c>
      <c r="D3927" s="129" t="str">
        <f t="array" ref="D3927">XLOOKUP(C3927,'DS ST'!A:A,'DS ST'!B:B)</f>
        <v>DXH</v>
      </c>
      <c r="E3927" s="94" t="str">
        <f t="array" ref="E3927">XLOOKUP($F3927,'GIÁ'!$A:$A,'GIÁ'!$E:$E)</f>
        <v>MÁT</v>
      </c>
      <c r="F3927" s="94">
        <v>11575.0</v>
      </c>
      <c r="G3927" s="95" t="s">
        <v>908</v>
      </c>
      <c r="H3927" s="95" t="s">
        <v>75</v>
      </c>
      <c r="I3927" s="96">
        <v>1.0</v>
      </c>
      <c r="J3927" s="96">
        <v>0.0</v>
      </c>
      <c r="K3927" s="98">
        <f t="shared" si="4"/>
        <v>1</v>
      </c>
      <c r="L3927" s="99" t="s">
        <v>7162</v>
      </c>
      <c r="M3927" s="100" t="s">
        <v>7169</v>
      </c>
      <c r="N3927" s="101" t="str">
        <f t="shared" si="139"/>
        <v>TRBDXH608011575</v>
      </c>
      <c r="O3927" s="128"/>
      <c r="P3927" s="145">
        <v>1.0</v>
      </c>
      <c r="Q3927" s="103">
        <f t="shared" si="166"/>
        <v>0</v>
      </c>
      <c r="R3927" s="161" t="s">
        <v>7170</v>
      </c>
      <c r="S3927" s="105"/>
      <c r="T3927" s="106"/>
      <c r="U3927" s="107"/>
      <c r="V3927" s="108" t="s">
        <v>756</v>
      </c>
      <c r="W3927" s="109" t="s">
        <v>1908</v>
      </c>
      <c r="X3927" s="110" t="str">
        <f t="shared" si="176"/>
        <v/>
      </c>
      <c r="Y3927" s="110" t="str">
        <f t="shared" si="183"/>
        <v>Siêu thị</v>
      </c>
      <c r="Z3927" s="139" t="str">
        <f t="shared" si="194"/>
        <v/>
      </c>
      <c r="AA3927" s="109" t="s">
        <v>802</v>
      </c>
      <c r="AB3927" s="106"/>
      <c r="AC3927" s="158"/>
      <c r="AD3927" s="160"/>
      <c r="AE3927" s="127"/>
      <c r="AF3927" s="113"/>
      <c r="AG3927" s="165" t="str">
        <f t="array" ref="AG3927">XLOOKUP(F3927,'CLV2'!A:A,'CLV2'!E:E)</f>
        <v>2.FRUITS</v>
      </c>
      <c r="AH3927" s="115" t="str">
        <f t="array" ref="AH3927">XLOOKUP(F3927,'CLV2'!A:A,'CLV2'!F:F)</f>
        <v>3.IMPORT FRUITS</v>
      </c>
      <c r="AI3927" s="115" t="str">
        <f t="shared" si="8"/>
        <v>Pack</v>
      </c>
      <c r="AJ3927" s="116">
        <f t="shared" si="9"/>
        <v>1</v>
      </c>
      <c r="AK3927" s="117" t="str">
        <f t="array" ref="AK3927">XLOOKUP(F3927,'GIÁ'!A:A,'GIÁ'!D:D)</f>
        <v>54909.18</v>
      </c>
      <c r="AL3927" s="118">
        <f t="shared" si="10"/>
        <v>54909.18</v>
      </c>
      <c r="AM3927" s="118">
        <f t="shared" si="11"/>
        <v>0</v>
      </c>
      <c r="AN3927" s="119">
        <f t="shared" si="12"/>
        <v>54909.18</v>
      </c>
      <c r="AO3927" s="118">
        <f t="shared" si="13"/>
        <v>0</v>
      </c>
      <c r="AP3927" s="121">
        <f t="shared" si="14"/>
        <v>0</v>
      </c>
      <c r="AQ3927" s="122"/>
      <c r="AR3927" s="119"/>
    </row>
    <row r="3928" ht="22.5" customHeight="1">
      <c r="A3928" s="89">
        <v>46233.0</v>
      </c>
      <c r="B3928" s="90">
        <v>0.4409722222222222</v>
      </c>
      <c r="C3928" s="91" t="s">
        <v>1200</v>
      </c>
      <c r="D3928" s="129" t="str">
        <f t="array" ref="D3928">XLOOKUP(C3928,'DS ST'!A:A,'DS ST'!B:B)</f>
        <v>DXH</v>
      </c>
      <c r="E3928" s="94" t="str">
        <f t="array" ref="E3928">XLOOKUP($F3928,'GIÁ'!$A:$A,'GIÁ'!$E:$E)</f>
        <v>MÁT</v>
      </c>
      <c r="F3928" s="94">
        <v>8.934673900928E12</v>
      </c>
      <c r="G3928" s="95" t="s">
        <v>1702</v>
      </c>
      <c r="H3928" s="95" t="s">
        <v>57</v>
      </c>
      <c r="I3928" s="96">
        <v>1.0</v>
      </c>
      <c r="J3928" s="96">
        <v>0.0</v>
      </c>
      <c r="K3928" s="98">
        <f t="shared" si="4"/>
        <v>1</v>
      </c>
      <c r="L3928" s="99" t="s">
        <v>7162</v>
      </c>
      <c r="M3928" s="100" t="s">
        <v>7169</v>
      </c>
      <c r="N3928" s="101" t="str">
        <f t="shared" si="139"/>
        <v>TRBDXH60808934673900928</v>
      </c>
      <c r="O3928" s="128"/>
      <c r="P3928" s="145">
        <v>1.0</v>
      </c>
      <c r="Q3928" s="103">
        <f t="shared" si="166"/>
        <v>0</v>
      </c>
      <c r="R3928" s="161" t="s">
        <v>7164</v>
      </c>
      <c r="S3928" s="105"/>
      <c r="T3928" s="106"/>
      <c r="U3928" s="107"/>
      <c r="V3928" s="108" t="s">
        <v>756</v>
      </c>
      <c r="W3928" s="109" t="s">
        <v>1908</v>
      </c>
      <c r="X3928" s="110" t="str">
        <f t="shared" si="176"/>
        <v/>
      </c>
      <c r="Y3928" s="110" t="str">
        <f t="shared" si="183"/>
        <v>Siêu thị</v>
      </c>
      <c r="Z3928" s="139" t="str">
        <f t="shared" si="194"/>
        <v/>
      </c>
      <c r="AA3928" s="109" t="s">
        <v>802</v>
      </c>
      <c r="AB3928" s="106"/>
      <c r="AC3928" s="158"/>
      <c r="AD3928" s="160"/>
      <c r="AE3928" s="127"/>
      <c r="AF3928" s="113"/>
      <c r="AG3928" s="165" t="str">
        <f t="array" ref="AG3928">XLOOKUP(F3928,'CLV2'!A:A,'CLV2'!E:E)</f>
        <v>2.DAIRY</v>
      </c>
      <c r="AH3928" s="115" t="str">
        <f t="array" ref="AH3928">XLOOKUP(F3928,'CLV2'!A:A,'CLV2'!F:F)</f>
        <v>3.BUTTER AND CHEESE</v>
      </c>
      <c r="AI3928" s="115" t="str">
        <f t="shared" si="8"/>
        <v>Pack</v>
      </c>
      <c r="AJ3928" s="116">
        <f t="shared" si="9"/>
        <v>1</v>
      </c>
      <c r="AK3928" s="117" t="str">
        <f t="array" ref="AK3928">XLOOKUP(F3928,'GIÁ'!A:A,'GIÁ'!D:D)</f>
        <v>27684.05</v>
      </c>
      <c r="AL3928" s="118">
        <f t="shared" si="10"/>
        <v>27684.05</v>
      </c>
      <c r="AM3928" s="118">
        <f t="shared" si="11"/>
        <v>0</v>
      </c>
      <c r="AN3928" s="119">
        <f t="shared" si="12"/>
        <v>27684.05</v>
      </c>
      <c r="AO3928" s="118">
        <f t="shared" si="13"/>
        <v>0</v>
      </c>
      <c r="AP3928" s="121">
        <f t="shared" si="14"/>
        <v>0</v>
      </c>
      <c r="AQ3928" s="122"/>
      <c r="AR3928" s="119"/>
    </row>
    <row r="3929" ht="22.5" customHeight="1">
      <c r="A3929" s="89">
        <v>46233.0</v>
      </c>
      <c r="B3929" s="90">
        <v>0.4409722222222222</v>
      </c>
      <c r="C3929" s="91" t="s">
        <v>1200</v>
      </c>
      <c r="D3929" s="129" t="str">
        <f t="array" ref="D3929">XLOOKUP(C3929,'DS ST'!A:A,'DS ST'!B:B)</f>
        <v>DXH</v>
      </c>
      <c r="E3929" s="94" t="str">
        <f t="array" ref="E3929">XLOOKUP($F3929,'GIÁ'!$A:$A,'GIÁ'!$E:$E)</f>
        <v>MÁT</v>
      </c>
      <c r="F3929" s="94">
        <v>8.934673608824E12</v>
      </c>
      <c r="G3929" s="95" t="s">
        <v>1696</v>
      </c>
      <c r="H3929" s="95" t="s">
        <v>57</v>
      </c>
      <c r="I3929" s="96">
        <v>8.0</v>
      </c>
      <c r="J3929" s="96">
        <v>0.0</v>
      </c>
      <c r="K3929" s="98">
        <f t="shared" si="4"/>
        <v>8</v>
      </c>
      <c r="L3929" s="99" t="s">
        <v>7162</v>
      </c>
      <c r="M3929" s="100" t="s">
        <v>7169</v>
      </c>
      <c r="N3929" s="101" t="str">
        <f t="shared" si="139"/>
        <v>TRBDXH60808934673608824</v>
      </c>
      <c r="O3929" s="128"/>
      <c r="P3929" s="145">
        <v>8.0</v>
      </c>
      <c r="Q3929" s="103">
        <f t="shared" si="166"/>
        <v>0</v>
      </c>
      <c r="R3929" s="161" t="s">
        <v>7170</v>
      </c>
      <c r="S3929" s="105"/>
      <c r="T3929" s="106"/>
      <c r="U3929" s="107"/>
      <c r="V3929" s="108" t="s">
        <v>756</v>
      </c>
      <c r="W3929" s="109" t="s">
        <v>1908</v>
      </c>
      <c r="X3929" s="110" t="str">
        <f t="shared" si="176"/>
        <v/>
      </c>
      <c r="Y3929" s="110" t="str">
        <f t="shared" si="183"/>
        <v>Siêu thị</v>
      </c>
      <c r="Z3929" s="139" t="str">
        <f t="shared" si="194"/>
        <v/>
      </c>
      <c r="AA3929" s="109" t="s">
        <v>802</v>
      </c>
      <c r="AB3929" s="106"/>
      <c r="AC3929" s="158"/>
      <c r="AD3929" s="160"/>
      <c r="AE3929" s="127"/>
      <c r="AF3929" s="113"/>
      <c r="AG3929" s="165" t="str">
        <f t="array" ref="AG3929">XLOOKUP(F3929,'CLV2'!A:A,'CLV2'!E:E)</f>
        <v>2.DAIRY</v>
      </c>
      <c r="AH3929" s="115" t="str">
        <f t="array" ref="AH3929">XLOOKUP(F3929,'CLV2'!A:A,'CLV2'!F:F)</f>
        <v>3.YOGURT</v>
      </c>
      <c r="AI3929" s="115" t="str">
        <f t="shared" si="8"/>
        <v>Pack</v>
      </c>
      <c r="AJ3929" s="116">
        <f t="shared" si="9"/>
        <v>1</v>
      </c>
      <c r="AK3929" s="117" t="str">
        <f t="array" ref="AK3929">XLOOKUP(F3929,'GIÁ'!A:A,'GIÁ'!D:D)</f>
        <v>6642.27</v>
      </c>
      <c r="AL3929" s="118">
        <f t="shared" si="10"/>
        <v>53138.16</v>
      </c>
      <c r="AM3929" s="118">
        <f t="shared" si="11"/>
        <v>0</v>
      </c>
      <c r="AN3929" s="119">
        <f t="shared" si="12"/>
        <v>53138.16</v>
      </c>
      <c r="AO3929" s="118">
        <f t="shared" si="13"/>
        <v>0</v>
      </c>
      <c r="AP3929" s="121">
        <f t="shared" si="14"/>
        <v>0</v>
      </c>
      <c r="AQ3929" s="122"/>
      <c r="AR3929" s="119"/>
    </row>
    <row r="3930" ht="22.5" customHeight="1">
      <c r="A3930" s="89">
        <v>46233.0</v>
      </c>
      <c r="B3930" s="90">
        <v>0.4409722222222222</v>
      </c>
      <c r="C3930" s="91" t="s">
        <v>1200</v>
      </c>
      <c r="D3930" s="129" t="str">
        <f t="array" ref="D3930">XLOOKUP(C3930,'DS ST'!A:A,'DS ST'!B:B)</f>
        <v>DXH</v>
      </c>
      <c r="E3930" s="94" t="str">
        <f t="array" ref="E3930">XLOOKUP($F3930,'GIÁ'!$A:$A,'GIÁ'!$E:$E)</f>
        <v>MÁT</v>
      </c>
      <c r="F3930" s="94">
        <v>8.938541439817E12</v>
      </c>
      <c r="G3930" s="95" t="s">
        <v>3077</v>
      </c>
      <c r="H3930" s="95" t="s">
        <v>75</v>
      </c>
      <c r="I3930" s="96">
        <v>1.0</v>
      </c>
      <c r="J3930" s="96">
        <v>0.0</v>
      </c>
      <c r="K3930" s="98">
        <f t="shared" si="4"/>
        <v>1</v>
      </c>
      <c r="L3930" s="99" t="s">
        <v>7162</v>
      </c>
      <c r="M3930" s="100" t="s">
        <v>7169</v>
      </c>
      <c r="N3930" s="101" t="str">
        <f t="shared" si="139"/>
        <v>TRBDXH60808938541439817</v>
      </c>
      <c r="O3930" s="128"/>
      <c r="P3930" s="145">
        <v>1.0</v>
      </c>
      <c r="Q3930" s="103">
        <f t="shared" si="166"/>
        <v>0</v>
      </c>
      <c r="R3930" s="161" t="s">
        <v>7170</v>
      </c>
      <c r="S3930" s="105"/>
      <c r="T3930" s="106"/>
      <c r="U3930" s="107"/>
      <c r="V3930" s="108" t="s">
        <v>756</v>
      </c>
      <c r="W3930" s="109" t="s">
        <v>1908</v>
      </c>
      <c r="X3930" s="110" t="str">
        <f t="shared" si="176"/>
        <v/>
      </c>
      <c r="Y3930" s="110" t="str">
        <f t="shared" si="183"/>
        <v>Siêu thị</v>
      </c>
      <c r="Z3930" s="139" t="str">
        <f t="shared" si="194"/>
        <v/>
      </c>
      <c r="AA3930" s="109" t="s">
        <v>802</v>
      </c>
      <c r="AB3930" s="106"/>
      <c r="AC3930" s="158"/>
      <c r="AD3930" s="160"/>
      <c r="AE3930" s="127"/>
      <c r="AF3930" s="113"/>
      <c r="AG3930" s="165" t="str">
        <f t="array" ref="AG3930">XLOOKUP(F3930,'CLV2'!A:A,'CLV2'!E:E)</f>
        <v>2.FRUITS</v>
      </c>
      <c r="AH3930" s="115" t="str">
        <f t="array" ref="AH3930">XLOOKUP(F3930,'CLV2'!A:A,'CLV2'!F:F)</f>
        <v>3.IMPORT FRUITS</v>
      </c>
      <c r="AI3930" s="115" t="str">
        <f t="shared" si="8"/>
        <v>Pack</v>
      </c>
      <c r="AJ3930" s="116">
        <f t="shared" si="9"/>
        <v>1</v>
      </c>
      <c r="AK3930" s="117" t="str">
        <f t="array" ref="AK3930">XLOOKUP(F3930,'GIÁ'!A:A,'GIÁ'!D:D)</f>
        <v>72485.08</v>
      </c>
      <c r="AL3930" s="118">
        <f t="shared" si="10"/>
        <v>72485.08</v>
      </c>
      <c r="AM3930" s="118">
        <f t="shared" si="11"/>
        <v>0</v>
      </c>
      <c r="AN3930" s="119">
        <f t="shared" si="12"/>
        <v>72485.08</v>
      </c>
      <c r="AO3930" s="118">
        <f t="shared" si="13"/>
        <v>0</v>
      </c>
      <c r="AP3930" s="121">
        <f t="shared" si="14"/>
        <v>0</v>
      </c>
      <c r="AQ3930" s="122"/>
      <c r="AR3930" s="119"/>
    </row>
    <row r="3931" ht="22.5" customHeight="1">
      <c r="A3931" s="89">
        <v>46233.0</v>
      </c>
      <c r="B3931" s="90">
        <v>0.4409722222222222</v>
      </c>
      <c r="C3931" s="91" t="s">
        <v>1200</v>
      </c>
      <c r="D3931" s="129" t="str">
        <f t="array" ref="D3931">XLOOKUP(C3931,'DS ST'!A:A,'DS ST'!B:B)</f>
        <v>DXH</v>
      </c>
      <c r="E3931" s="94" t="str">
        <f t="array" ref="E3931">XLOOKUP($F3931,'GIÁ'!$A:$A,'GIÁ'!$E:$E)</f>
        <v>MÁT</v>
      </c>
      <c r="F3931" s="94">
        <v>11702.0</v>
      </c>
      <c r="G3931" s="95" t="s">
        <v>1010</v>
      </c>
      <c r="H3931" s="95" t="s">
        <v>57</v>
      </c>
      <c r="I3931" s="96">
        <v>6.0</v>
      </c>
      <c r="J3931" s="96">
        <v>0.0</v>
      </c>
      <c r="K3931" s="98">
        <f t="shared" si="4"/>
        <v>6</v>
      </c>
      <c r="L3931" s="99" t="s">
        <v>7162</v>
      </c>
      <c r="M3931" s="100" t="s">
        <v>7169</v>
      </c>
      <c r="N3931" s="101" t="str">
        <f t="shared" si="139"/>
        <v>TRBDXH608011702</v>
      </c>
      <c r="O3931" s="128"/>
      <c r="P3931" s="145">
        <v>6.0</v>
      </c>
      <c r="Q3931" s="103">
        <f t="shared" si="166"/>
        <v>0</v>
      </c>
      <c r="R3931" s="161" t="s">
        <v>7170</v>
      </c>
      <c r="S3931" s="105"/>
      <c r="T3931" s="106"/>
      <c r="U3931" s="107"/>
      <c r="V3931" s="108" t="s">
        <v>756</v>
      </c>
      <c r="W3931" s="109" t="s">
        <v>1908</v>
      </c>
      <c r="X3931" s="110" t="str">
        <f t="shared" si="176"/>
        <v/>
      </c>
      <c r="Y3931" s="110" t="str">
        <f t="shared" si="183"/>
        <v>Siêu thị</v>
      </c>
      <c r="Z3931" s="139" t="str">
        <f t="shared" si="194"/>
        <v/>
      </c>
      <c r="AA3931" s="109" t="s">
        <v>802</v>
      </c>
      <c r="AB3931" s="106"/>
      <c r="AC3931" s="158"/>
      <c r="AD3931" s="160"/>
      <c r="AE3931" s="127"/>
      <c r="AF3931" s="113"/>
      <c r="AG3931" s="165" t="str">
        <f t="array" ref="AG3931">XLOOKUP(F3931,'CLV2'!A:A,'CLV2'!E:E)</f>
        <v>2.FRUITS</v>
      </c>
      <c r="AH3931" s="115" t="str">
        <f t="array" ref="AH3931">XLOOKUP(F3931,'CLV2'!A:A,'CLV2'!F:F)</f>
        <v>3.IMPORT FRUITS</v>
      </c>
      <c r="AI3931" s="115" t="str">
        <f t="shared" si="8"/>
        <v>Pack</v>
      </c>
      <c r="AJ3931" s="116">
        <f t="shared" si="9"/>
        <v>1</v>
      </c>
      <c r="AK3931" s="117" t="str">
        <f t="array" ref="AK3931">XLOOKUP(F3931,'GIÁ'!A:A,'GIÁ'!D:D)</f>
        <v>116909.30</v>
      </c>
      <c r="AL3931" s="118">
        <f t="shared" si="10"/>
        <v>701455.8</v>
      </c>
      <c r="AM3931" s="118">
        <f t="shared" si="11"/>
        <v>0</v>
      </c>
      <c r="AN3931" s="119">
        <f t="shared" si="12"/>
        <v>701455.8</v>
      </c>
      <c r="AO3931" s="118">
        <f t="shared" si="13"/>
        <v>0</v>
      </c>
      <c r="AP3931" s="121">
        <f t="shared" si="14"/>
        <v>0</v>
      </c>
      <c r="AQ3931" s="122"/>
      <c r="AR3931" s="119"/>
    </row>
    <row r="3932" ht="22.5" customHeight="1">
      <c r="A3932" s="89">
        <v>46233.0</v>
      </c>
      <c r="B3932" s="90">
        <v>0.4409722222222222</v>
      </c>
      <c r="C3932" s="91" t="s">
        <v>1200</v>
      </c>
      <c r="D3932" s="129" t="str">
        <f t="array" ref="D3932">XLOOKUP(C3932,'DS ST'!A:A,'DS ST'!B:B)</f>
        <v>DXH</v>
      </c>
      <c r="E3932" s="94" t="str">
        <f t="array" ref="E3932">XLOOKUP($F3932,'GIÁ'!$A:$A,'GIÁ'!$E:$E)</f>
        <v>MÁT</v>
      </c>
      <c r="F3932" s="94">
        <v>8.935360200086E12</v>
      </c>
      <c r="G3932" s="95" t="s">
        <v>2088</v>
      </c>
      <c r="H3932" s="95" t="s">
        <v>57</v>
      </c>
      <c r="I3932" s="96">
        <v>7.0</v>
      </c>
      <c r="J3932" s="96">
        <v>0.0</v>
      </c>
      <c r="K3932" s="98">
        <f t="shared" si="4"/>
        <v>7</v>
      </c>
      <c r="L3932" s="99" t="s">
        <v>7162</v>
      </c>
      <c r="M3932" s="100" t="s">
        <v>7169</v>
      </c>
      <c r="N3932" s="101" t="str">
        <f t="shared" si="139"/>
        <v>TRBDXH60808935360200086</v>
      </c>
      <c r="O3932" s="128"/>
      <c r="P3932" s="145">
        <v>7.0</v>
      </c>
      <c r="Q3932" s="103">
        <f t="shared" si="166"/>
        <v>0</v>
      </c>
      <c r="R3932" s="161" t="s">
        <v>7170</v>
      </c>
      <c r="S3932" s="105"/>
      <c r="T3932" s="106"/>
      <c r="U3932" s="107"/>
      <c r="V3932" s="108" t="s">
        <v>756</v>
      </c>
      <c r="W3932" s="109" t="s">
        <v>1908</v>
      </c>
      <c r="X3932" s="110" t="str">
        <f t="shared" si="176"/>
        <v/>
      </c>
      <c r="Y3932" s="110" t="str">
        <f t="shared" si="183"/>
        <v>Siêu thị</v>
      </c>
      <c r="Z3932" s="139" t="str">
        <f t="shared" si="194"/>
        <v/>
      </c>
      <c r="AA3932" s="109" t="s">
        <v>802</v>
      </c>
      <c r="AB3932" s="106"/>
      <c r="AC3932" s="158"/>
      <c r="AD3932" s="160"/>
      <c r="AE3932" s="127"/>
      <c r="AF3932" s="113"/>
      <c r="AG3932" s="165" t="str">
        <f t="array" ref="AG3932">XLOOKUP(F3932,'CLV2'!A:A,'CLV2'!E:E)</f>
        <v>2.FRUITS</v>
      </c>
      <c r="AH3932" s="115" t="str">
        <f t="array" ref="AH3932">XLOOKUP(F3932,'CLV2'!A:A,'CLV2'!F:F)</f>
        <v>3.IMPORT FRUITS</v>
      </c>
      <c r="AI3932" s="115" t="str">
        <f t="shared" si="8"/>
        <v>Pack</v>
      </c>
      <c r="AJ3932" s="116">
        <f t="shared" si="9"/>
        <v>1</v>
      </c>
      <c r="AK3932" s="117" t="str">
        <f t="array" ref="AK3932">XLOOKUP(F3932,'GIÁ'!A:A,'GIÁ'!D:D)</f>
        <v>117334.78</v>
      </c>
      <c r="AL3932" s="118">
        <f t="shared" si="10"/>
        <v>821343.46</v>
      </c>
      <c r="AM3932" s="118">
        <f t="shared" si="11"/>
        <v>0</v>
      </c>
      <c r="AN3932" s="119">
        <f t="shared" si="12"/>
        <v>821343.46</v>
      </c>
      <c r="AO3932" s="118">
        <f t="shared" si="13"/>
        <v>0</v>
      </c>
      <c r="AP3932" s="121">
        <f t="shared" si="14"/>
        <v>0</v>
      </c>
      <c r="AQ3932" s="122"/>
      <c r="AR3932" s="119"/>
    </row>
    <row r="3933" ht="22.5" customHeight="1">
      <c r="A3933" s="89">
        <v>46233.0</v>
      </c>
      <c r="B3933" s="90">
        <v>0.4409722222222222</v>
      </c>
      <c r="C3933" s="91" t="s">
        <v>1200</v>
      </c>
      <c r="D3933" s="129" t="str">
        <f t="array" ref="D3933">XLOOKUP(C3933,'DS ST'!A:A,'DS ST'!B:B)</f>
        <v>DXH</v>
      </c>
      <c r="E3933" s="94" t="str">
        <f t="array" ref="E3933">XLOOKUP($F3933,'GIÁ'!$A:$A,'GIÁ'!$E:$E)</f>
        <v>MÁT</v>
      </c>
      <c r="F3933" s="94">
        <v>8.850329183715E12</v>
      </c>
      <c r="G3933" s="95" t="s">
        <v>1456</v>
      </c>
      <c r="H3933" s="95" t="s">
        <v>57</v>
      </c>
      <c r="I3933" s="96">
        <v>2.0</v>
      </c>
      <c r="J3933" s="96">
        <v>0.0</v>
      </c>
      <c r="K3933" s="98">
        <f t="shared" si="4"/>
        <v>2</v>
      </c>
      <c r="L3933" s="99" t="s">
        <v>7162</v>
      </c>
      <c r="M3933" s="100" t="s">
        <v>7171</v>
      </c>
      <c r="N3933" s="101" t="str">
        <f t="shared" si="139"/>
        <v>TRBDXH7538850329183715</v>
      </c>
      <c r="O3933" s="128"/>
      <c r="P3933" s="145">
        <v>2.0</v>
      </c>
      <c r="Q3933" s="103">
        <f t="shared" si="166"/>
        <v>0</v>
      </c>
      <c r="R3933" s="161" t="s">
        <v>7170</v>
      </c>
      <c r="S3933" s="105"/>
      <c r="T3933" s="106"/>
      <c r="U3933" s="107"/>
      <c r="V3933" s="108" t="s">
        <v>756</v>
      </c>
      <c r="W3933" s="109" t="s">
        <v>1908</v>
      </c>
      <c r="X3933" s="110" t="str">
        <f t="shared" si="176"/>
        <v/>
      </c>
      <c r="Y3933" s="110" t="str">
        <f t="shared" si="183"/>
        <v>Siêu thị</v>
      </c>
      <c r="Z3933" s="139" t="str">
        <f t="shared" si="194"/>
        <v/>
      </c>
      <c r="AA3933" s="109" t="s">
        <v>802</v>
      </c>
      <c r="AB3933" s="106"/>
      <c r="AC3933" s="158"/>
      <c r="AD3933" s="160"/>
      <c r="AE3933" s="127"/>
      <c r="AF3933" s="113"/>
      <c r="AG3933" s="165" t="str">
        <f t="array" ref="AG3933">XLOOKUP(F3933,'CLV2'!A:A,'CLV2'!E:E)</f>
        <v>2.DAIRY</v>
      </c>
      <c r="AH3933" s="115" t="str">
        <f t="array" ref="AH3933">XLOOKUP(F3933,'CLV2'!A:A,'CLV2'!F:F)</f>
        <v>3.FRESH MILK</v>
      </c>
      <c r="AI3933" s="115" t="str">
        <f t="shared" si="8"/>
        <v>Pack</v>
      </c>
      <c r="AJ3933" s="116">
        <f t="shared" si="9"/>
        <v>1</v>
      </c>
      <c r="AK3933" s="117" t="str">
        <f t="array" ref="AK3933">XLOOKUP(F3933,'GIÁ'!A:A,'GIÁ'!D:D)</f>
        <v>55260.51</v>
      </c>
      <c r="AL3933" s="118">
        <f t="shared" si="10"/>
        <v>110521.02</v>
      </c>
      <c r="AM3933" s="118">
        <f t="shared" si="11"/>
        <v>0</v>
      </c>
      <c r="AN3933" s="119">
        <f t="shared" si="12"/>
        <v>110521.02</v>
      </c>
      <c r="AO3933" s="118">
        <f t="shared" si="13"/>
        <v>0</v>
      </c>
      <c r="AP3933" s="121">
        <f t="shared" si="14"/>
        <v>0</v>
      </c>
      <c r="AQ3933" s="122"/>
      <c r="AR3933" s="119"/>
    </row>
    <row r="3934" ht="22.5" customHeight="1">
      <c r="A3934" s="89">
        <v>46233.0</v>
      </c>
      <c r="B3934" s="90">
        <v>0.4409722222222222</v>
      </c>
      <c r="C3934" s="91" t="s">
        <v>1200</v>
      </c>
      <c r="D3934" s="129" t="str">
        <f t="array" ref="D3934">XLOOKUP(C3934,'DS ST'!A:A,'DS ST'!B:B)</f>
        <v>DXH</v>
      </c>
      <c r="E3934" s="94" t="str">
        <f t="array" ref="E3934">XLOOKUP($F3934,'GIÁ'!$A:$A,'GIÁ'!$E:$E)</f>
        <v>MÁT</v>
      </c>
      <c r="F3934" s="94">
        <v>8.850329003624E12</v>
      </c>
      <c r="G3934" s="95" t="s">
        <v>1428</v>
      </c>
      <c r="H3934" s="95" t="s">
        <v>57</v>
      </c>
      <c r="I3934" s="96">
        <v>2.0</v>
      </c>
      <c r="J3934" s="96">
        <v>0.0</v>
      </c>
      <c r="K3934" s="98">
        <f t="shared" si="4"/>
        <v>2</v>
      </c>
      <c r="L3934" s="99" t="s">
        <v>7162</v>
      </c>
      <c r="M3934" s="100" t="s">
        <v>7171</v>
      </c>
      <c r="N3934" s="101" t="str">
        <f t="shared" si="139"/>
        <v>TRBDXH7538850329003624</v>
      </c>
      <c r="O3934" s="128"/>
      <c r="P3934" s="145">
        <v>2.0</v>
      </c>
      <c r="Q3934" s="103">
        <f t="shared" si="166"/>
        <v>0</v>
      </c>
      <c r="R3934" s="161" t="s">
        <v>7170</v>
      </c>
      <c r="S3934" s="105"/>
      <c r="T3934" s="106"/>
      <c r="U3934" s="107"/>
      <c r="V3934" s="108" t="s">
        <v>756</v>
      </c>
      <c r="W3934" s="109" t="s">
        <v>1908</v>
      </c>
      <c r="X3934" s="110" t="str">
        <f t="shared" si="176"/>
        <v/>
      </c>
      <c r="Y3934" s="110" t="str">
        <f t="shared" si="183"/>
        <v>Siêu thị</v>
      </c>
      <c r="Z3934" s="139" t="str">
        <f t="shared" si="194"/>
        <v/>
      </c>
      <c r="AA3934" s="109" t="s">
        <v>802</v>
      </c>
      <c r="AB3934" s="106"/>
      <c r="AC3934" s="158"/>
      <c r="AD3934" s="160"/>
      <c r="AE3934" s="127"/>
      <c r="AF3934" s="113"/>
      <c r="AG3934" s="165" t="str">
        <f t="array" ref="AG3934">XLOOKUP(F3934,'CLV2'!A:A,'CLV2'!E:E)</f>
        <v>2.DAIRY</v>
      </c>
      <c r="AH3934" s="115" t="str">
        <f t="array" ref="AH3934">XLOOKUP(F3934,'CLV2'!A:A,'CLV2'!F:F)</f>
        <v>3.FRESH MILK</v>
      </c>
      <c r="AI3934" s="115" t="str">
        <f t="shared" si="8"/>
        <v>Pack</v>
      </c>
      <c r="AJ3934" s="116">
        <f t="shared" si="9"/>
        <v>1</v>
      </c>
      <c r="AK3934" s="117" t="str">
        <f t="array" ref="AK3934">XLOOKUP(F3934,'GIÁ'!A:A,'GIÁ'!D:D)</f>
        <v>66573.58</v>
      </c>
      <c r="AL3934" s="118">
        <f t="shared" si="10"/>
        <v>133147.16</v>
      </c>
      <c r="AM3934" s="118">
        <f t="shared" si="11"/>
        <v>0</v>
      </c>
      <c r="AN3934" s="119">
        <f t="shared" si="12"/>
        <v>133147.16</v>
      </c>
      <c r="AO3934" s="118">
        <f t="shared" si="13"/>
        <v>0</v>
      </c>
      <c r="AP3934" s="121">
        <f t="shared" si="14"/>
        <v>0</v>
      </c>
      <c r="AQ3934" s="122"/>
      <c r="AR3934" s="119"/>
    </row>
    <row r="3935" ht="22.5" customHeight="1">
      <c r="A3935" s="89">
        <v>46233.0</v>
      </c>
      <c r="B3935" s="90">
        <v>0.4409722222222222</v>
      </c>
      <c r="C3935" s="91" t="s">
        <v>1200</v>
      </c>
      <c r="D3935" s="129" t="str">
        <f t="array" ref="D3935">XLOOKUP(C3935,'DS ST'!A:A,'DS ST'!B:B)</f>
        <v>DXH</v>
      </c>
      <c r="E3935" s="94" t="str">
        <f t="array" ref="E3935">XLOOKUP($F3935,'GIÁ'!$A:$A,'GIÁ'!$E:$E)</f>
        <v>MÁT</v>
      </c>
      <c r="F3935" s="94">
        <v>8.938531579028E12</v>
      </c>
      <c r="G3935" s="95" t="s">
        <v>3034</v>
      </c>
      <c r="H3935" s="95" t="s">
        <v>1145</v>
      </c>
      <c r="I3935" s="96">
        <v>2.0</v>
      </c>
      <c r="J3935" s="96">
        <v>0.0</v>
      </c>
      <c r="K3935" s="98">
        <f t="shared" si="4"/>
        <v>2</v>
      </c>
      <c r="L3935" s="99" t="s">
        <v>7162</v>
      </c>
      <c r="M3935" s="100" t="s">
        <v>7171</v>
      </c>
      <c r="N3935" s="101" t="str">
        <f t="shared" si="139"/>
        <v>TRBDXH7538938531579028</v>
      </c>
      <c r="O3935" s="128"/>
      <c r="P3935" s="145">
        <v>2.0</v>
      </c>
      <c r="Q3935" s="103">
        <f t="shared" si="166"/>
        <v>0</v>
      </c>
      <c r="R3935" s="161" t="s">
        <v>7170</v>
      </c>
      <c r="S3935" s="105"/>
      <c r="T3935" s="106"/>
      <c r="U3935" s="107"/>
      <c r="V3935" s="108" t="s">
        <v>756</v>
      </c>
      <c r="W3935" s="109" t="s">
        <v>1908</v>
      </c>
      <c r="X3935" s="110" t="str">
        <f t="shared" si="176"/>
        <v/>
      </c>
      <c r="Y3935" s="110" t="str">
        <f t="shared" si="183"/>
        <v>Siêu thị</v>
      </c>
      <c r="Z3935" s="139" t="str">
        <f t="shared" si="194"/>
        <v/>
      </c>
      <c r="AA3935" s="109" t="s">
        <v>802</v>
      </c>
      <c r="AB3935" s="106"/>
      <c r="AC3935" s="158"/>
      <c r="AD3935" s="160"/>
      <c r="AE3935" s="127"/>
      <c r="AF3935" s="113"/>
      <c r="AG3935" s="165" t="str">
        <f t="array" ref="AG3935">XLOOKUP(F3935,'CLV2'!A:A,'CLV2'!E:E)</f>
        <v>2.DAIRY</v>
      </c>
      <c r="AH3935" s="115" t="str">
        <f t="array" ref="AH3935">XLOOKUP(F3935,'CLV2'!A:A,'CLV2'!F:F)</f>
        <v>3.FRESH MILK</v>
      </c>
      <c r="AI3935" s="115" t="str">
        <f t="shared" si="8"/>
        <v>Pack</v>
      </c>
      <c r="AJ3935" s="116">
        <f t="shared" si="9"/>
        <v>1</v>
      </c>
      <c r="AK3935" s="117" t="str">
        <f t="array" ref="AK3935">XLOOKUP(F3935,'GIÁ'!A:A,'GIÁ'!D:D)</f>
        <v>58007.18</v>
      </c>
      <c r="AL3935" s="118">
        <f t="shared" si="10"/>
        <v>116014.36</v>
      </c>
      <c r="AM3935" s="118">
        <f t="shared" si="11"/>
        <v>0</v>
      </c>
      <c r="AN3935" s="119">
        <f t="shared" si="12"/>
        <v>116014.36</v>
      </c>
      <c r="AO3935" s="118">
        <f t="shared" si="13"/>
        <v>0</v>
      </c>
      <c r="AP3935" s="121">
        <f t="shared" si="14"/>
        <v>0</v>
      </c>
      <c r="AQ3935" s="122"/>
      <c r="AR3935" s="119"/>
    </row>
    <row r="3936" ht="22.5" customHeight="1">
      <c r="A3936" s="89">
        <v>46233.0</v>
      </c>
      <c r="B3936" s="90">
        <v>0.4409722222222222</v>
      </c>
      <c r="C3936" s="91" t="s">
        <v>1200</v>
      </c>
      <c r="D3936" s="129" t="str">
        <f t="array" ref="D3936">XLOOKUP(C3936,'DS ST'!A:A,'DS ST'!B:B)</f>
        <v>DXH</v>
      </c>
      <c r="E3936" s="94" t="str">
        <f t="array" ref="E3936">XLOOKUP($F3936,'GIÁ'!$A:$A,'GIÁ'!$E:$E)</f>
        <v>MÁT</v>
      </c>
      <c r="F3936" s="94">
        <v>8.936009793167E12</v>
      </c>
      <c r="G3936" s="95" t="s">
        <v>2152</v>
      </c>
      <c r="H3936" s="95" t="s">
        <v>57</v>
      </c>
      <c r="I3936" s="96">
        <v>8.0</v>
      </c>
      <c r="J3936" s="96">
        <v>0.0</v>
      </c>
      <c r="K3936" s="98">
        <f t="shared" si="4"/>
        <v>8</v>
      </c>
      <c r="L3936" s="99" t="s">
        <v>7162</v>
      </c>
      <c r="M3936" s="100" t="s">
        <v>7171</v>
      </c>
      <c r="N3936" s="101" t="str">
        <f t="shared" si="139"/>
        <v>TRBDXH7538936009793167</v>
      </c>
      <c r="O3936" s="128"/>
      <c r="P3936" s="145">
        <v>8.0</v>
      </c>
      <c r="Q3936" s="103">
        <f t="shared" si="166"/>
        <v>0</v>
      </c>
      <c r="R3936" s="161" t="s">
        <v>7170</v>
      </c>
      <c r="S3936" s="105"/>
      <c r="T3936" s="106"/>
      <c r="U3936" s="107"/>
      <c r="V3936" s="108" t="s">
        <v>756</v>
      </c>
      <c r="W3936" s="109" t="s">
        <v>1908</v>
      </c>
      <c r="X3936" s="110" t="str">
        <f t="shared" si="176"/>
        <v/>
      </c>
      <c r="Y3936" s="110" t="str">
        <f t="shared" si="183"/>
        <v>Siêu thị</v>
      </c>
      <c r="Z3936" s="139" t="str">
        <f t="shared" si="194"/>
        <v/>
      </c>
      <c r="AA3936" s="109" t="s">
        <v>802</v>
      </c>
      <c r="AB3936" s="106"/>
      <c r="AC3936" s="158"/>
      <c r="AD3936" s="160"/>
      <c r="AE3936" s="127"/>
      <c r="AF3936" s="113"/>
      <c r="AG3936" s="165" t="str">
        <f t="array" ref="AG3936">XLOOKUP(F3936,'CLV2'!A:A,'CLV2'!E:E)</f>
        <v>2.DAIRY</v>
      </c>
      <c r="AH3936" s="115" t="str">
        <f t="array" ref="AH3936">XLOOKUP(F3936,'CLV2'!A:A,'CLV2'!F:F)</f>
        <v>3.YOGURT</v>
      </c>
      <c r="AI3936" s="115" t="str">
        <f t="shared" si="8"/>
        <v>Pack</v>
      </c>
      <c r="AJ3936" s="116">
        <f t="shared" si="9"/>
        <v>1</v>
      </c>
      <c r="AK3936" s="117" t="str">
        <f t="array" ref="AK3936">XLOOKUP(F3936,'GIÁ'!A:A,'GIÁ'!D:D)</f>
        <v>5248.68</v>
      </c>
      <c r="AL3936" s="118">
        <f t="shared" si="10"/>
        <v>41989.44</v>
      </c>
      <c r="AM3936" s="118">
        <f t="shared" si="11"/>
        <v>0</v>
      </c>
      <c r="AN3936" s="119">
        <f t="shared" si="12"/>
        <v>41989.44</v>
      </c>
      <c r="AO3936" s="118">
        <f t="shared" si="13"/>
        <v>0</v>
      </c>
      <c r="AP3936" s="121">
        <f t="shared" si="14"/>
        <v>0</v>
      </c>
      <c r="AQ3936" s="122"/>
      <c r="AR3936" s="119"/>
    </row>
    <row r="3937" ht="22.5" customHeight="1">
      <c r="A3937" s="89">
        <v>46233.0</v>
      </c>
      <c r="B3937" s="90">
        <v>0.4409722222222222</v>
      </c>
      <c r="C3937" s="91" t="s">
        <v>1200</v>
      </c>
      <c r="D3937" s="129" t="str">
        <f t="array" ref="D3937">XLOOKUP(C3937,'DS ST'!A:A,'DS ST'!B:B)</f>
        <v>DXH</v>
      </c>
      <c r="E3937" s="94" t="str">
        <f t="array" ref="E3937">XLOOKUP($F3937,'GIÁ'!$A:$A,'GIÁ'!$E:$E)</f>
        <v>MÁT</v>
      </c>
      <c r="F3937" s="94">
        <v>8.935007117135E12</v>
      </c>
      <c r="G3937" s="95" t="s">
        <v>1809</v>
      </c>
      <c r="H3937" s="95" t="s">
        <v>1785</v>
      </c>
      <c r="I3937" s="96">
        <v>2.0</v>
      </c>
      <c r="J3937" s="96">
        <v>0.0</v>
      </c>
      <c r="K3937" s="98">
        <f t="shared" si="4"/>
        <v>2</v>
      </c>
      <c r="L3937" s="99" t="s">
        <v>7162</v>
      </c>
      <c r="M3937" s="100" t="s">
        <v>7172</v>
      </c>
      <c r="N3937" s="101" t="str">
        <f t="shared" si="139"/>
        <v>PT1590609-T0018935007117135</v>
      </c>
      <c r="O3937" s="128"/>
      <c r="P3937" s="145">
        <v>2.0</v>
      </c>
      <c r="Q3937" s="103">
        <f t="shared" si="166"/>
        <v>0</v>
      </c>
      <c r="R3937" s="161" t="s">
        <v>7173</v>
      </c>
      <c r="S3937" s="105"/>
      <c r="T3937" s="106"/>
      <c r="U3937" s="107"/>
      <c r="V3937" s="108" t="s">
        <v>756</v>
      </c>
      <c r="W3937" s="109" t="s">
        <v>1908</v>
      </c>
      <c r="X3937" s="110" t="str">
        <f t="shared" si="176"/>
        <v/>
      </c>
      <c r="Y3937" s="110" t="str">
        <f t="shared" si="183"/>
        <v>Siêu thị</v>
      </c>
      <c r="Z3937" s="139" t="str">
        <f t="shared" si="194"/>
        <v/>
      </c>
      <c r="AA3937" s="109" t="s">
        <v>802</v>
      </c>
      <c r="AB3937" s="106"/>
      <c r="AC3937" s="158"/>
      <c r="AD3937" s="160"/>
      <c r="AE3937" s="127"/>
      <c r="AF3937" s="113"/>
      <c r="AG3937" s="165" t="str">
        <f t="array" ref="AG3937">XLOOKUP(F3937,'CLV2'!A:A,'CLV2'!E:E)</f>
        <v>2.DAIRY</v>
      </c>
      <c r="AH3937" s="115" t="str">
        <f t="array" ref="AH3937">XLOOKUP(F3937,'CLV2'!A:A,'CLV2'!F:F)</f>
        <v>3.FRESH MILK</v>
      </c>
      <c r="AI3937" s="115" t="str">
        <f t="shared" si="8"/>
        <v>Pack</v>
      </c>
      <c r="AJ3937" s="116">
        <f t="shared" si="9"/>
        <v>1</v>
      </c>
      <c r="AK3937" s="117" t="str">
        <f t="array" ref="AK3937">XLOOKUP(F3937,'GIÁ'!A:A,'GIÁ'!D:D)</f>
        <v>18613.38</v>
      </c>
      <c r="AL3937" s="118">
        <f t="shared" si="10"/>
        <v>37226.76</v>
      </c>
      <c r="AM3937" s="118">
        <f t="shared" si="11"/>
        <v>0</v>
      </c>
      <c r="AN3937" s="119">
        <f t="shared" si="12"/>
        <v>37226.76</v>
      </c>
      <c r="AO3937" s="118">
        <f t="shared" si="13"/>
        <v>0</v>
      </c>
      <c r="AP3937" s="121">
        <f t="shared" si="14"/>
        <v>0</v>
      </c>
      <c r="AQ3937" s="122"/>
      <c r="AR3937" s="119"/>
    </row>
    <row r="3938" ht="22.5" customHeight="1">
      <c r="A3938" s="89">
        <v>46233.0</v>
      </c>
      <c r="B3938" s="90">
        <v>0.5229166666666667</v>
      </c>
      <c r="C3938" s="91" t="s">
        <v>864</v>
      </c>
      <c r="D3938" s="129" t="str">
        <f t="array" ref="D3938">XLOOKUP(C3938,'DS ST'!A:A,'DS ST'!B:B)</f>
        <v>A187</v>
      </c>
      <c r="E3938" s="94" t="str">
        <f t="array" ref="E3938">XLOOKUP($F3938,'GIÁ'!$A:$A,'GIÁ'!$E:$E)</f>
        <v>ĐÔNG</v>
      </c>
      <c r="F3938" s="94">
        <v>8.93601323834E12</v>
      </c>
      <c r="G3938" s="95" t="s">
        <v>2176</v>
      </c>
      <c r="H3938" s="95" t="s">
        <v>224</v>
      </c>
      <c r="I3938" s="96">
        <v>2.0</v>
      </c>
      <c r="J3938" s="96">
        <v>0.0</v>
      </c>
      <c r="K3938" s="98">
        <f t="shared" si="4"/>
        <v>2</v>
      </c>
      <c r="L3938" s="99" t="s">
        <v>7174</v>
      </c>
      <c r="M3938" s="100" t="s">
        <v>7175</v>
      </c>
      <c r="N3938" s="101" t="str">
        <f t="shared" si="139"/>
        <v>PT1590276-T0018936013238340</v>
      </c>
      <c r="O3938" s="128"/>
      <c r="P3938" s="100"/>
      <c r="Q3938" s="103">
        <f t="shared" si="166"/>
        <v>2</v>
      </c>
      <c r="R3938" s="161"/>
      <c r="S3938" s="105"/>
      <c r="T3938" s="106"/>
      <c r="U3938" s="107" t="s">
        <v>6552</v>
      </c>
      <c r="V3938" s="108" t="s">
        <v>756</v>
      </c>
      <c r="W3938" s="109" t="s">
        <v>1908</v>
      </c>
      <c r="X3938" s="110" t="str">
        <f t="shared" si="176"/>
        <v/>
      </c>
      <c r="Y3938" s="110" t="str">
        <f t="shared" si="183"/>
        <v/>
      </c>
      <c r="Z3938" s="109" t="s">
        <v>797</v>
      </c>
      <c r="AA3938" s="109" t="s">
        <v>802</v>
      </c>
      <c r="AB3938" s="106"/>
      <c r="AC3938" s="158"/>
      <c r="AD3938" s="160"/>
      <c r="AE3938" s="127"/>
      <c r="AF3938" s="113"/>
      <c r="AG3938" s="165" t="str">
        <f t="array" ref="AG3938">XLOOKUP(F3938,'CLV2'!A:A,'CLV2'!E:E)</f>
        <v>2.FROZEN FOODS</v>
      </c>
      <c r="AH3938" s="115" t="str">
        <f t="array" ref="AH3938">XLOOKUP(F3938,'CLV2'!A:A,'CLV2'!F:F)</f>
        <v>3.PIZZA - READY MEALS</v>
      </c>
      <c r="AI3938" s="115" t="str">
        <f t="shared" si="8"/>
        <v>Pack</v>
      </c>
      <c r="AJ3938" s="116">
        <f t="shared" si="9"/>
        <v>1</v>
      </c>
      <c r="AK3938" s="117" t="str">
        <f t="array" ref="AK3938">XLOOKUP(F3938,'GIÁ'!A:A,'GIÁ'!D:D)</f>
        <v>15020.45</v>
      </c>
      <c r="AL3938" s="118">
        <f t="shared" si="10"/>
        <v>30040.9</v>
      </c>
      <c r="AM3938" s="118">
        <f t="shared" si="11"/>
        <v>0</v>
      </c>
      <c r="AN3938" s="119">
        <f t="shared" si="12"/>
        <v>0</v>
      </c>
      <c r="AO3938" s="118">
        <f t="shared" si="13"/>
        <v>30040.9</v>
      </c>
      <c r="AP3938" s="121">
        <f t="shared" si="14"/>
        <v>0</v>
      </c>
      <c r="AQ3938" s="122"/>
      <c r="AR3938" s="119"/>
    </row>
    <row r="3939" ht="22.5" customHeight="1">
      <c r="A3939" s="89">
        <v>46233.0</v>
      </c>
      <c r="B3939" s="90">
        <v>0.5229166666666667</v>
      </c>
      <c r="C3939" s="91" t="s">
        <v>864</v>
      </c>
      <c r="D3939" s="129" t="str">
        <f t="array" ref="D3939">XLOOKUP(C3939,'DS ST'!A:A,'DS ST'!B:B)</f>
        <v>A187</v>
      </c>
      <c r="E3939" s="94" t="str">
        <f t="array" ref="E3939">XLOOKUP($F3939,'GIÁ'!$A:$A,'GIÁ'!$E:$E)</f>
        <v>ĐÔNG</v>
      </c>
      <c r="F3939" s="94">
        <v>8.936077110187E12</v>
      </c>
      <c r="G3939" s="95" t="s">
        <v>2335</v>
      </c>
      <c r="H3939" s="95" t="s">
        <v>224</v>
      </c>
      <c r="I3939" s="96">
        <v>6.0</v>
      </c>
      <c r="J3939" s="96">
        <v>0.0</v>
      </c>
      <c r="K3939" s="98">
        <f t="shared" si="4"/>
        <v>6</v>
      </c>
      <c r="L3939" s="99" t="s">
        <v>7174</v>
      </c>
      <c r="M3939" s="100" t="s">
        <v>7175</v>
      </c>
      <c r="N3939" s="101" t="str">
        <f t="shared" si="139"/>
        <v>PT1590276-T0018936077110187</v>
      </c>
      <c r="O3939" s="128"/>
      <c r="P3939" s="100"/>
      <c r="Q3939" s="103">
        <f t="shared" si="166"/>
        <v>6</v>
      </c>
      <c r="R3939" s="161"/>
      <c r="S3939" s="105"/>
      <c r="T3939" s="106"/>
      <c r="U3939" s="107" t="s">
        <v>6565</v>
      </c>
      <c r="V3939" s="108" t="s">
        <v>756</v>
      </c>
      <c r="W3939" s="109" t="s">
        <v>1908</v>
      </c>
      <c r="X3939" s="110" t="str">
        <f t="shared" si="176"/>
        <v/>
      </c>
      <c r="Y3939" s="110" t="str">
        <f t="shared" si="183"/>
        <v/>
      </c>
      <c r="Z3939" s="109" t="s">
        <v>797</v>
      </c>
      <c r="AA3939" s="109" t="s">
        <v>802</v>
      </c>
      <c r="AB3939" s="106"/>
      <c r="AC3939" s="158"/>
      <c r="AD3939" s="160"/>
      <c r="AE3939" s="127"/>
      <c r="AF3939" s="113"/>
      <c r="AG3939" s="165" t="str">
        <f t="array" ref="AG3939">XLOOKUP(F3939,'CLV2'!A:A,'CLV2'!E:E)</f>
        <v>2.FROZEN FOODS</v>
      </c>
      <c r="AH3939" s="115" t="str">
        <f t="array" ref="AH3939">XLOOKUP(F3939,'CLV2'!A:A,'CLV2'!F:F)</f>
        <v>3.DUMPLINGS</v>
      </c>
      <c r="AI3939" s="115" t="str">
        <f t="shared" si="8"/>
        <v>Pack</v>
      </c>
      <c r="AJ3939" s="116">
        <f t="shared" si="9"/>
        <v>1</v>
      </c>
      <c r="AK3939" s="117" t="str">
        <f t="array" ref="AK3939">XLOOKUP(F3939,'GIÁ'!A:A,'GIÁ'!D:D)</f>
        <v>28137.41</v>
      </c>
      <c r="AL3939" s="118">
        <f t="shared" si="10"/>
        <v>168824.46</v>
      </c>
      <c r="AM3939" s="118">
        <f t="shared" si="11"/>
        <v>0</v>
      </c>
      <c r="AN3939" s="119">
        <f t="shared" si="12"/>
        <v>0</v>
      </c>
      <c r="AO3939" s="118">
        <f t="shared" si="13"/>
        <v>168824.46</v>
      </c>
      <c r="AP3939" s="121">
        <f t="shared" si="14"/>
        <v>0</v>
      </c>
      <c r="AQ3939" s="122"/>
      <c r="AR3939" s="119"/>
    </row>
    <row r="3940" ht="22.5" customHeight="1">
      <c r="A3940" s="89">
        <v>46233.0</v>
      </c>
      <c r="B3940" s="90">
        <v>0.5229166666666667</v>
      </c>
      <c r="C3940" s="91" t="s">
        <v>864</v>
      </c>
      <c r="D3940" s="129" t="str">
        <f t="array" ref="D3940">XLOOKUP(C3940,'DS ST'!A:A,'DS ST'!B:B)</f>
        <v>A187</v>
      </c>
      <c r="E3940" s="94" t="str">
        <f t="array" ref="E3940">XLOOKUP($F3940,'GIÁ'!$A:$A,'GIÁ'!$E:$E)</f>
        <v>ĐÔNG</v>
      </c>
      <c r="F3940" s="94">
        <v>8.936013238791E12</v>
      </c>
      <c r="G3940" s="95" t="s">
        <v>2178</v>
      </c>
      <c r="H3940" s="95" t="s">
        <v>57</v>
      </c>
      <c r="I3940" s="96">
        <v>8.0</v>
      </c>
      <c r="J3940" s="96">
        <v>0.0</v>
      </c>
      <c r="K3940" s="98">
        <f t="shared" si="4"/>
        <v>8</v>
      </c>
      <c r="L3940" s="99" t="s">
        <v>7174</v>
      </c>
      <c r="M3940" s="100" t="s">
        <v>7175</v>
      </c>
      <c r="N3940" s="101" t="str">
        <f t="shared" si="139"/>
        <v>PT1590276-T0018936013238791</v>
      </c>
      <c r="O3940" s="128"/>
      <c r="P3940" s="100"/>
      <c r="Q3940" s="103">
        <f t="shared" si="166"/>
        <v>8</v>
      </c>
      <c r="R3940" s="161"/>
      <c r="S3940" s="105"/>
      <c r="T3940" s="106"/>
      <c r="U3940" s="107" t="s">
        <v>6525</v>
      </c>
      <c r="V3940" s="108" t="s">
        <v>756</v>
      </c>
      <c r="W3940" s="109" t="s">
        <v>1908</v>
      </c>
      <c r="X3940" s="110" t="str">
        <f t="shared" si="176"/>
        <v/>
      </c>
      <c r="Y3940" s="110" t="str">
        <f t="shared" si="183"/>
        <v/>
      </c>
      <c r="Z3940" s="109" t="s">
        <v>797</v>
      </c>
      <c r="AA3940" s="109" t="s">
        <v>802</v>
      </c>
      <c r="AB3940" s="106"/>
      <c r="AC3940" s="158"/>
      <c r="AD3940" s="160"/>
      <c r="AE3940" s="127"/>
      <c r="AF3940" s="113"/>
      <c r="AG3940" s="165" t="str">
        <f t="array" ref="AG3940">XLOOKUP(F3940,'CLV2'!A:A,'CLV2'!E:E)</f>
        <v>2.FROZEN FOODS</v>
      </c>
      <c r="AH3940" s="115" t="str">
        <f t="array" ref="AH3940">XLOOKUP(F3940,'CLV2'!A:A,'CLV2'!F:F)</f>
        <v>3.PIZZA - READY MEALS</v>
      </c>
      <c r="AI3940" s="115" t="str">
        <f t="shared" si="8"/>
        <v>Pack</v>
      </c>
      <c r="AJ3940" s="116">
        <f t="shared" si="9"/>
        <v>1</v>
      </c>
      <c r="AK3940" s="117" t="str">
        <f t="array" ref="AK3940">XLOOKUP(F3940,'GIÁ'!A:A,'GIÁ'!D:D)</f>
        <v>22578.43</v>
      </c>
      <c r="AL3940" s="118">
        <f t="shared" si="10"/>
        <v>180627.44</v>
      </c>
      <c r="AM3940" s="118">
        <f t="shared" si="11"/>
        <v>0</v>
      </c>
      <c r="AN3940" s="119">
        <f t="shared" si="12"/>
        <v>0</v>
      </c>
      <c r="AO3940" s="118">
        <f t="shared" si="13"/>
        <v>180627.44</v>
      </c>
      <c r="AP3940" s="121">
        <f t="shared" si="14"/>
        <v>0</v>
      </c>
      <c r="AQ3940" s="122"/>
      <c r="AR3940" s="119"/>
    </row>
    <row r="3941" ht="22.5" customHeight="1">
      <c r="A3941" s="89">
        <v>46233.0</v>
      </c>
      <c r="B3941" s="90">
        <v>0.5229166666666667</v>
      </c>
      <c r="C3941" s="91" t="s">
        <v>864</v>
      </c>
      <c r="D3941" s="129" t="str">
        <f t="array" ref="D3941">XLOOKUP(C3941,'DS ST'!A:A,'DS ST'!B:B)</f>
        <v>A187</v>
      </c>
      <c r="E3941" s="94" t="str">
        <f t="array" ref="E3941">XLOOKUP($F3941,'GIÁ'!$A:$A,'GIÁ'!$E:$E)</f>
        <v>ĐÔNG</v>
      </c>
      <c r="F3941" s="94">
        <v>8.936013231662E12</v>
      </c>
      <c r="G3941" s="95" t="s">
        <v>2170</v>
      </c>
      <c r="H3941" s="95" t="s">
        <v>224</v>
      </c>
      <c r="I3941" s="96">
        <v>2.0</v>
      </c>
      <c r="J3941" s="96">
        <v>0.0</v>
      </c>
      <c r="K3941" s="98">
        <f t="shared" si="4"/>
        <v>2</v>
      </c>
      <c r="L3941" s="99" t="s">
        <v>7174</v>
      </c>
      <c r="M3941" s="100" t="s">
        <v>7175</v>
      </c>
      <c r="N3941" s="101" t="str">
        <f t="shared" si="139"/>
        <v>PT1590276-T0018936013231662</v>
      </c>
      <c r="O3941" s="128"/>
      <c r="P3941" s="100"/>
      <c r="Q3941" s="103">
        <f t="shared" si="166"/>
        <v>2</v>
      </c>
      <c r="R3941" s="161"/>
      <c r="S3941" s="105"/>
      <c r="T3941" s="106"/>
      <c r="U3941" s="107" t="s">
        <v>6556</v>
      </c>
      <c r="V3941" s="108" t="s">
        <v>756</v>
      </c>
      <c r="W3941" s="109" t="s">
        <v>1908</v>
      </c>
      <c r="X3941" s="110" t="str">
        <f t="shared" si="176"/>
        <v/>
      </c>
      <c r="Y3941" s="110" t="str">
        <f t="shared" si="183"/>
        <v/>
      </c>
      <c r="Z3941" s="109" t="s">
        <v>797</v>
      </c>
      <c r="AA3941" s="109" t="s">
        <v>802</v>
      </c>
      <c r="AB3941" s="106"/>
      <c r="AC3941" s="158"/>
      <c r="AD3941" s="160"/>
      <c r="AE3941" s="127"/>
      <c r="AF3941" s="113"/>
      <c r="AG3941" s="165" t="str">
        <f t="array" ref="AG3941">XLOOKUP(F3941,'CLV2'!A:A,'CLV2'!E:E)</f>
        <v>2.FROZEN FOODS</v>
      </c>
      <c r="AH3941" s="115" t="str">
        <f t="array" ref="AH3941">XLOOKUP(F3941,'CLV2'!A:A,'CLV2'!F:F)</f>
        <v>3.PIZZA - READY MEALS</v>
      </c>
      <c r="AI3941" s="115" t="str">
        <f t="shared" si="8"/>
        <v>Pack</v>
      </c>
      <c r="AJ3941" s="116">
        <f t="shared" si="9"/>
        <v>1</v>
      </c>
      <c r="AK3941" s="117" t="str">
        <f t="array" ref="AK3941">XLOOKUP(F3941,'GIÁ'!A:A,'GIÁ'!D:D)</f>
        <v>24941.44</v>
      </c>
      <c r="AL3941" s="118">
        <f t="shared" si="10"/>
        <v>49882.88</v>
      </c>
      <c r="AM3941" s="118">
        <f t="shared" si="11"/>
        <v>0</v>
      </c>
      <c r="AN3941" s="119">
        <f t="shared" si="12"/>
        <v>0</v>
      </c>
      <c r="AO3941" s="118">
        <f t="shared" si="13"/>
        <v>49882.88</v>
      </c>
      <c r="AP3941" s="121">
        <f t="shared" si="14"/>
        <v>0</v>
      </c>
      <c r="AQ3941" s="122"/>
      <c r="AR3941" s="119"/>
    </row>
    <row r="3942" ht="22.5" customHeight="1">
      <c r="A3942" s="89">
        <v>46233.0</v>
      </c>
      <c r="B3942" s="90">
        <v>0.5229166666666667</v>
      </c>
      <c r="C3942" s="91" t="s">
        <v>864</v>
      </c>
      <c r="D3942" s="129" t="str">
        <f t="array" ref="D3942">XLOOKUP(C3942,'DS ST'!A:A,'DS ST'!B:B)</f>
        <v>A187</v>
      </c>
      <c r="E3942" s="94" t="str">
        <f t="array" ref="E3942">XLOOKUP($F3942,'GIÁ'!$A:$A,'GIÁ'!$E:$E)</f>
        <v>ĐÔNG</v>
      </c>
      <c r="F3942" s="94">
        <v>8.93621960004E12</v>
      </c>
      <c r="G3942" s="95" t="s">
        <v>2686</v>
      </c>
      <c r="H3942" s="95" t="s">
        <v>224</v>
      </c>
      <c r="I3942" s="96">
        <v>6.0</v>
      </c>
      <c r="J3942" s="96">
        <v>0.0</v>
      </c>
      <c r="K3942" s="98">
        <f t="shared" si="4"/>
        <v>6</v>
      </c>
      <c r="L3942" s="99" t="s">
        <v>7174</v>
      </c>
      <c r="M3942" s="100" t="s">
        <v>7175</v>
      </c>
      <c r="N3942" s="101" t="str">
        <f t="shared" si="139"/>
        <v>PT1590276-T0018936219600040</v>
      </c>
      <c r="O3942" s="128"/>
      <c r="P3942" s="100"/>
      <c r="Q3942" s="103">
        <f t="shared" si="166"/>
        <v>6</v>
      </c>
      <c r="R3942" s="161"/>
      <c r="S3942" s="105"/>
      <c r="T3942" s="106"/>
      <c r="U3942" s="107" t="s">
        <v>6605</v>
      </c>
      <c r="V3942" s="108" t="s">
        <v>756</v>
      </c>
      <c r="W3942" s="109" t="s">
        <v>1908</v>
      </c>
      <c r="X3942" s="110" t="str">
        <f t="shared" si="176"/>
        <v/>
      </c>
      <c r="Y3942" s="110" t="str">
        <f t="shared" si="183"/>
        <v/>
      </c>
      <c r="Z3942" s="109" t="s">
        <v>797</v>
      </c>
      <c r="AA3942" s="109" t="s">
        <v>802</v>
      </c>
      <c r="AB3942" s="106"/>
      <c r="AC3942" s="158"/>
      <c r="AD3942" s="160"/>
      <c r="AE3942" s="127"/>
      <c r="AF3942" s="113"/>
      <c r="AG3942" s="165" t="str">
        <f t="array" ref="AG3942">XLOOKUP(F3942,'CLV2'!A:A,'CLV2'!E:E)</f>
        <v>2.FROZEN FOODS</v>
      </c>
      <c r="AH3942" s="115" t="str">
        <f t="array" ref="AH3942">XLOOKUP(F3942,'CLV2'!A:A,'CLV2'!F:F)</f>
        <v>3.HOTPOT AND FRIED</v>
      </c>
      <c r="AI3942" s="115" t="str">
        <f t="shared" si="8"/>
        <v>Pack</v>
      </c>
      <c r="AJ3942" s="116">
        <f t="shared" si="9"/>
        <v>1</v>
      </c>
      <c r="AK3942" s="117" t="str">
        <f t="array" ref="AK3942">XLOOKUP(F3942,'GIÁ'!A:A,'GIÁ'!D:D)</f>
        <v>13306.66</v>
      </c>
      <c r="AL3942" s="118">
        <f t="shared" si="10"/>
        <v>79839.96</v>
      </c>
      <c r="AM3942" s="118">
        <f t="shared" si="11"/>
        <v>0</v>
      </c>
      <c r="AN3942" s="119">
        <f t="shared" si="12"/>
        <v>0</v>
      </c>
      <c r="AO3942" s="118">
        <f t="shared" si="13"/>
        <v>79839.96</v>
      </c>
      <c r="AP3942" s="121">
        <f t="shared" si="14"/>
        <v>0</v>
      </c>
      <c r="AQ3942" s="122"/>
      <c r="AR3942" s="119"/>
    </row>
    <row r="3943" ht="22.5" customHeight="1">
      <c r="A3943" s="89">
        <v>46233.0</v>
      </c>
      <c r="B3943" s="90">
        <v>0.5229166666666667</v>
      </c>
      <c r="C3943" s="91" t="s">
        <v>864</v>
      </c>
      <c r="D3943" s="129" t="str">
        <f t="array" ref="D3943">XLOOKUP(C3943,'DS ST'!A:A,'DS ST'!B:B)</f>
        <v>A187</v>
      </c>
      <c r="E3943" s="94" t="str">
        <f t="array" ref="E3943">XLOOKUP($F3943,'GIÁ'!$A:$A,'GIÁ'!$E:$E)</f>
        <v>ĐÔNG</v>
      </c>
      <c r="F3943" s="94">
        <v>8.934717472008E12</v>
      </c>
      <c r="G3943" s="95" t="s">
        <v>1769</v>
      </c>
      <c r="H3943" s="95" t="s">
        <v>224</v>
      </c>
      <c r="I3943" s="96">
        <v>4.0</v>
      </c>
      <c r="J3943" s="96">
        <v>0.0</v>
      </c>
      <c r="K3943" s="98">
        <f t="shared" si="4"/>
        <v>4</v>
      </c>
      <c r="L3943" s="99" t="s">
        <v>7174</v>
      </c>
      <c r="M3943" s="100" t="s">
        <v>7175</v>
      </c>
      <c r="N3943" s="101" t="str">
        <f t="shared" si="139"/>
        <v>PT1590276-T0018934717472008</v>
      </c>
      <c r="O3943" s="128"/>
      <c r="P3943" s="100"/>
      <c r="Q3943" s="103">
        <f t="shared" si="166"/>
        <v>4</v>
      </c>
      <c r="R3943" s="161"/>
      <c r="S3943" s="105"/>
      <c r="T3943" s="106"/>
      <c r="U3943" s="107" t="s">
        <v>6597</v>
      </c>
      <c r="V3943" s="108" t="s">
        <v>756</v>
      </c>
      <c r="W3943" s="109" t="s">
        <v>1908</v>
      </c>
      <c r="X3943" s="110" t="str">
        <f t="shared" si="176"/>
        <v/>
      </c>
      <c r="Y3943" s="110" t="str">
        <f t="shared" si="183"/>
        <v/>
      </c>
      <c r="Z3943" s="109" t="s">
        <v>797</v>
      </c>
      <c r="AA3943" s="109" t="s">
        <v>802</v>
      </c>
      <c r="AB3943" s="106"/>
      <c r="AC3943" s="158"/>
      <c r="AD3943" s="160"/>
      <c r="AE3943" s="127"/>
      <c r="AF3943" s="113"/>
      <c r="AG3943" s="165" t="str">
        <f t="array" ref="AG3943">XLOOKUP(F3943,'CLV2'!A:A,'CLV2'!E:E)</f>
        <v>2.FROZEN FOODS</v>
      </c>
      <c r="AH3943" s="115" t="str">
        <f t="array" ref="AH3943">XLOOKUP(F3943,'CLV2'!A:A,'CLV2'!F:F)</f>
        <v>3.HOTPOT AND FRIED</v>
      </c>
      <c r="AI3943" s="115" t="str">
        <f t="shared" si="8"/>
        <v>Pack</v>
      </c>
      <c r="AJ3943" s="116">
        <f t="shared" si="9"/>
        <v>1</v>
      </c>
      <c r="AK3943" s="117" t="str">
        <f t="array" ref="AK3943">XLOOKUP(F3943,'GIÁ'!A:A,'GIÁ'!D:D)</f>
        <v>35456.20</v>
      </c>
      <c r="AL3943" s="118">
        <f t="shared" si="10"/>
        <v>141824.8</v>
      </c>
      <c r="AM3943" s="118">
        <f t="shared" si="11"/>
        <v>0</v>
      </c>
      <c r="AN3943" s="119">
        <f t="shared" si="12"/>
        <v>0</v>
      </c>
      <c r="AO3943" s="118">
        <f t="shared" si="13"/>
        <v>141824.8</v>
      </c>
      <c r="AP3943" s="121">
        <f t="shared" si="14"/>
        <v>0</v>
      </c>
      <c r="AQ3943" s="122"/>
      <c r="AR3943" s="119"/>
    </row>
    <row r="3944" ht="22.5" customHeight="1">
      <c r="A3944" s="89">
        <v>46233.0</v>
      </c>
      <c r="B3944" s="90">
        <v>0.5229166666666667</v>
      </c>
      <c r="C3944" s="91" t="s">
        <v>864</v>
      </c>
      <c r="D3944" s="129" t="str">
        <f t="array" ref="D3944">XLOOKUP(C3944,'DS ST'!A:A,'DS ST'!B:B)</f>
        <v>A187</v>
      </c>
      <c r="E3944" s="94" t="str">
        <f t="array" ref="E3944">XLOOKUP($F3944,'GIÁ'!$A:$A,'GIÁ'!$E:$E)</f>
        <v>ĐÔNG</v>
      </c>
      <c r="F3944" s="94">
        <v>8.934717262012E12</v>
      </c>
      <c r="G3944" s="95" t="s">
        <v>1715</v>
      </c>
      <c r="H3944" s="95" t="s">
        <v>224</v>
      </c>
      <c r="I3944" s="96">
        <v>2.0</v>
      </c>
      <c r="J3944" s="96">
        <v>0.0</v>
      </c>
      <c r="K3944" s="98">
        <f t="shared" si="4"/>
        <v>2</v>
      </c>
      <c r="L3944" s="99" t="s">
        <v>7174</v>
      </c>
      <c r="M3944" s="100" t="s">
        <v>7175</v>
      </c>
      <c r="N3944" s="101" t="str">
        <f t="shared" si="139"/>
        <v>PT1590276-T0018934717262012</v>
      </c>
      <c r="O3944" s="128"/>
      <c r="P3944" s="100"/>
      <c r="Q3944" s="103">
        <f t="shared" si="166"/>
        <v>2</v>
      </c>
      <c r="R3944" s="161"/>
      <c r="S3944" s="105"/>
      <c r="T3944" s="106"/>
      <c r="U3944" s="107" t="s">
        <v>6528</v>
      </c>
      <c r="V3944" s="108" t="s">
        <v>756</v>
      </c>
      <c r="W3944" s="109" t="s">
        <v>1908</v>
      </c>
      <c r="X3944" s="110" t="str">
        <f t="shared" si="176"/>
        <v/>
      </c>
      <c r="Y3944" s="110" t="str">
        <f t="shared" si="183"/>
        <v/>
      </c>
      <c r="Z3944" s="109" t="s">
        <v>797</v>
      </c>
      <c r="AA3944" s="109" t="s">
        <v>802</v>
      </c>
      <c r="AB3944" s="106"/>
      <c r="AC3944" s="158"/>
      <c r="AD3944" s="160"/>
      <c r="AE3944" s="127"/>
      <c r="AF3944" s="113"/>
      <c r="AG3944" s="165" t="str">
        <f t="array" ref="AG3944">XLOOKUP(F3944,'CLV2'!A:A,'CLV2'!E:E)</f>
        <v>2.FROZEN FOODS</v>
      </c>
      <c r="AH3944" s="115" t="str">
        <f t="array" ref="AH3944">XLOOKUP(F3944,'CLV2'!A:A,'CLV2'!F:F)</f>
        <v>3.HOTPOT AND FRIED</v>
      </c>
      <c r="AI3944" s="115" t="str">
        <f t="shared" si="8"/>
        <v>Pack</v>
      </c>
      <c r="AJ3944" s="116">
        <f t="shared" si="9"/>
        <v>1</v>
      </c>
      <c r="AK3944" s="117" t="str">
        <f t="array" ref="AK3944">XLOOKUP(F3944,'GIÁ'!A:A,'GIÁ'!D:D)</f>
        <v>32686.96</v>
      </c>
      <c r="AL3944" s="118">
        <f t="shared" si="10"/>
        <v>65373.92</v>
      </c>
      <c r="AM3944" s="118">
        <f t="shared" si="11"/>
        <v>0</v>
      </c>
      <c r="AN3944" s="119">
        <f t="shared" si="12"/>
        <v>0</v>
      </c>
      <c r="AO3944" s="118">
        <f t="shared" si="13"/>
        <v>65373.92</v>
      </c>
      <c r="AP3944" s="121">
        <f t="shared" si="14"/>
        <v>0</v>
      </c>
      <c r="AQ3944" s="122"/>
      <c r="AR3944" s="119"/>
    </row>
    <row r="3945" ht="22.5" customHeight="1">
      <c r="A3945" s="89">
        <v>46233.0</v>
      </c>
      <c r="B3945" s="90">
        <v>0.5229166666666667</v>
      </c>
      <c r="C3945" s="91" t="s">
        <v>864</v>
      </c>
      <c r="D3945" s="129" t="str">
        <f t="array" ref="D3945">XLOOKUP(C3945,'DS ST'!A:A,'DS ST'!B:B)</f>
        <v>A187</v>
      </c>
      <c r="E3945" s="94" t="str">
        <f t="array" ref="E3945">XLOOKUP($F3945,'GIÁ'!$A:$A,'GIÁ'!$E:$E)</f>
        <v>ĐÔNG</v>
      </c>
      <c r="F3945" s="94">
        <v>8.801114175033E12</v>
      </c>
      <c r="G3945" s="95" t="s">
        <v>1424</v>
      </c>
      <c r="H3945" s="95" t="s">
        <v>224</v>
      </c>
      <c r="I3945" s="96">
        <v>2.0</v>
      </c>
      <c r="J3945" s="96">
        <v>0.0</v>
      </c>
      <c r="K3945" s="98">
        <f t="shared" si="4"/>
        <v>2</v>
      </c>
      <c r="L3945" s="99" t="s">
        <v>7174</v>
      </c>
      <c r="M3945" s="100" t="s">
        <v>7175</v>
      </c>
      <c r="N3945" s="101" t="str">
        <f t="shared" si="139"/>
        <v>PT1590276-T0018801114175033</v>
      </c>
      <c r="O3945" s="128"/>
      <c r="P3945" s="100"/>
      <c r="Q3945" s="103">
        <f t="shared" si="166"/>
        <v>2</v>
      </c>
      <c r="R3945" s="161"/>
      <c r="S3945" s="105"/>
      <c r="T3945" s="106"/>
      <c r="U3945" s="107" t="s">
        <v>6570</v>
      </c>
      <c r="V3945" s="108" t="s">
        <v>756</v>
      </c>
      <c r="W3945" s="109" t="s">
        <v>1908</v>
      </c>
      <c r="X3945" s="110" t="str">
        <f t="shared" si="176"/>
        <v/>
      </c>
      <c r="Y3945" s="110" t="str">
        <f t="shared" si="183"/>
        <v/>
      </c>
      <c r="Z3945" s="109" t="s">
        <v>797</v>
      </c>
      <c r="AA3945" s="109" t="s">
        <v>802</v>
      </c>
      <c r="AB3945" s="106"/>
      <c r="AC3945" s="158"/>
      <c r="AD3945" s="160"/>
      <c r="AE3945" s="127"/>
      <c r="AF3945" s="113"/>
      <c r="AG3945" s="165" t="str">
        <f t="array" ref="AG3945">XLOOKUP(F3945,'CLV2'!A:A,'CLV2'!E:E)</f>
        <v>2.FROZEN FOODS</v>
      </c>
      <c r="AH3945" s="115" t="str">
        <f t="array" ref="AH3945">XLOOKUP(F3945,'CLV2'!A:A,'CLV2'!F:F)</f>
        <v>3.HOTPOT AND FRIED</v>
      </c>
      <c r="AI3945" s="115" t="str">
        <f t="shared" si="8"/>
        <v>Pack</v>
      </c>
      <c r="AJ3945" s="116">
        <f t="shared" si="9"/>
        <v>1</v>
      </c>
      <c r="AK3945" s="117" t="str">
        <f t="array" ref="AK3945">XLOOKUP(F3945,'GIÁ'!A:A,'GIÁ'!D:D)</f>
        <v>80540.82</v>
      </c>
      <c r="AL3945" s="118">
        <f t="shared" si="10"/>
        <v>161081.64</v>
      </c>
      <c r="AM3945" s="118">
        <f t="shared" si="11"/>
        <v>0</v>
      </c>
      <c r="AN3945" s="119">
        <f t="shared" si="12"/>
        <v>0</v>
      </c>
      <c r="AO3945" s="118">
        <f t="shared" si="13"/>
        <v>161081.64</v>
      </c>
      <c r="AP3945" s="121">
        <f t="shared" si="14"/>
        <v>0</v>
      </c>
      <c r="AQ3945" s="122"/>
      <c r="AR3945" s="119"/>
    </row>
    <row r="3946" ht="22.5" customHeight="1">
      <c r="A3946" s="89">
        <v>46233.0</v>
      </c>
      <c r="B3946" s="90">
        <v>0.5229166666666667</v>
      </c>
      <c r="C3946" s="91" t="s">
        <v>864</v>
      </c>
      <c r="D3946" s="129" t="str">
        <f t="array" ref="D3946">XLOOKUP(C3946,'DS ST'!A:A,'DS ST'!B:B)</f>
        <v>A187</v>
      </c>
      <c r="E3946" s="94" t="str">
        <f t="array" ref="E3946">XLOOKUP($F3946,'GIÁ'!$A:$A,'GIÁ'!$E:$E)</f>
        <v>ĐÔNG</v>
      </c>
      <c r="F3946" s="94">
        <v>8.935319711311E12</v>
      </c>
      <c r="G3946" s="95" t="s">
        <v>2061</v>
      </c>
      <c r="H3946" s="95" t="s">
        <v>224</v>
      </c>
      <c r="I3946" s="96">
        <v>4.0</v>
      </c>
      <c r="J3946" s="96">
        <v>0.0</v>
      </c>
      <c r="K3946" s="98">
        <f t="shared" si="4"/>
        <v>4</v>
      </c>
      <c r="L3946" s="99" t="s">
        <v>7174</v>
      </c>
      <c r="M3946" s="100" t="s">
        <v>7175</v>
      </c>
      <c r="N3946" s="101" t="str">
        <f t="shared" si="139"/>
        <v>PT1590276-T0018935319711311</v>
      </c>
      <c r="O3946" s="128"/>
      <c r="P3946" s="100"/>
      <c r="Q3946" s="103">
        <f t="shared" si="166"/>
        <v>4</v>
      </c>
      <c r="R3946" s="161"/>
      <c r="S3946" s="105"/>
      <c r="T3946" s="106"/>
      <c r="U3946" s="107" t="s">
        <v>6529</v>
      </c>
      <c r="V3946" s="108" t="s">
        <v>756</v>
      </c>
      <c r="W3946" s="109" t="s">
        <v>1908</v>
      </c>
      <c r="X3946" s="110" t="str">
        <f t="shared" si="176"/>
        <v/>
      </c>
      <c r="Y3946" s="110" t="str">
        <f t="shared" si="183"/>
        <v/>
      </c>
      <c r="Z3946" s="109" t="s">
        <v>797</v>
      </c>
      <c r="AA3946" s="109" t="s">
        <v>802</v>
      </c>
      <c r="AB3946" s="106"/>
      <c r="AC3946" s="158"/>
      <c r="AD3946" s="160"/>
      <c r="AE3946" s="127"/>
      <c r="AF3946" s="113"/>
      <c r="AG3946" s="165" t="str">
        <f t="array" ref="AG3946">XLOOKUP(F3946,'CLV2'!A:A,'CLV2'!E:E)</f>
        <v>2.FROZEN FOODS</v>
      </c>
      <c r="AH3946" s="115" t="str">
        <f t="array" ref="AH3946">XLOOKUP(F3946,'CLV2'!A:A,'CLV2'!F:F)</f>
        <v>3.HOTPOT AND FRIED</v>
      </c>
      <c r="AI3946" s="115" t="str">
        <f t="shared" si="8"/>
        <v>Pack</v>
      </c>
      <c r="AJ3946" s="116">
        <f t="shared" si="9"/>
        <v>1</v>
      </c>
      <c r="AK3946" s="117" t="str">
        <f t="array" ref="AK3946">XLOOKUP(F3946,'GIÁ'!A:A,'GIÁ'!D:D)</f>
        <v>30542.46</v>
      </c>
      <c r="AL3946" s="118">
        <f t="shared" si="10"/>
        <v>122169.84</v>
      </c>
      <c r="AM3946" s="118">
        <f t="shared" si="11"/>
        <v>0</v>
      </c>
      <c r="AN3946" s="119">
        <f t="shared" si="12"/>
        <v>0</v>
      </c>
      <c r="AO3946" s="118">
        <f t="shared" si="13"/>
        <v>122169.84</v>
      </c>
      <c r="AP3946" s="121">
        <f t="shared" si="14"/>
        <v>0</v>
      </c>
      <c r="AQ3946" s="122"/>
      <c r="AR3946" s="119"/>
    </row>
    <row r="3947" ht="22.5" customHeight="1">
      <c r="A3947" s="89">
        <v>46233.0</v>
      </c>
      <c r="B3947" s="90">
        <v>0.5229166666666667</v>
      </c>
      <c r="C3947" s="91" t="s">
        <v>864</v>
      </c>
      <c r="D3947" s="129" t="str">
        <f t="array" ref="D3947">XLOOKUP(C3947,'DS ST'!A:A,'DS ST'!B:B)</f>
        <v>A187</v>
      </c>
      <c r="E3947" s="94" t="str">
        <f t="array" ref="E3947">XLOOKUP($F3947,'GIÁ'!$A:$A,'GIÁ'!$E:$E)</f>
        <v>ĐÔNG</v>
      </c>
      <c r="F3947" s="94">
        <v>8.934717264474E12</v>
      </c>
      <c r="G3947" s="95" t="s">
        <v>1717</v>
      </c>
      <c r="H3947" s="95" t="s">
        <v>224</v>
      </c>
      <c r="I3947" s="96">
        <v>2.0</v>
      </c>
      <c r="J3947" s="96">
        <v>0.0</v>
      </c>
      <c r="K3947" s="98">
        <f t="shared" si="4"/>
        <v>2</v>
      </c>
      <c r="L3947" s="99" t="s">
        <v>7174</v>
      </c>
      <c r="M3947" s="100" t="s">
        <v>7175</v>
      </c>
      <c r="N3947" s="101" t="str">
        <f t="shared" si="139"/>
        <v>PT1590276-T0018934717264474</v>
      </c>
      <c r="O3947" s="128"/>
      <c r="P3947" s="100"/>
      <c r="Q3947" s="103">
        <f t="shared" si="166"/>
        <v>2</v>
      </c>
      <c r="R3947" s="161"/>
      <c r="S3947" s="105"/>
      <c r="T3947" s="106"/>
      <c r="U3947" s="107" t="s">
        <v>6567</v>
      </c>
      <c r="V3947" s="108" t="s">
        <v>756</v>
      </c>
      <c r="W3947" s="109" t="s">
        <v>1908</v>
      </c>
      <c r="X3947" s="110" t="str">
        <f t="shared" si="176"/>
        <v/>
      </c>
      <c r="Y3947" s="110" t="str">
        <f t="shared" si="183"/>
        <v/>
      </c>
      <c r="Z3947" s="109" t="s">
        <v>797</v>
      </c>
      <c r="AA3947" s="109" t="s">
        <v>802</v>
      </c>
      <c r="AB3947" s="106"/>
      <c r="AC3947" s="158"/>
      <c r="AD3947" s="160"/>
      <c r="AE3947" s="127"/>
      <c r="AF3947" s="113"/>
      <c r="AG3947" s="165" t="str">
        <f t="array" ref="AG3947">XLOOKUP(F3947,'CLV2'!A:A,'CLV2'!E:E)</f>
        <v>2.FROZEN FOODS</v>
      </c>
      <c r="AH3947" s="115" t="str">
        <f t="array" ref="AH3947">XLOOKUP(F3947,'CLV2'!A:A,'CLV2'!F:F)</f>
        <v>3.HOTPOT AND FRIED</v>
      </c>
      <c r="AI3947" s="115" t="str">
        <f t="shared" si="8"/>
        <v>Pack</v>
      </c>
      <c r="AJ3947" s="116">
        <f t="shared" si="9"/>
        <v>1</v>
      </c>
      <c r="AK3947" s="117" t="str">
        <f t="array" ref="AK3947">XLOOKUP(F3947,'GIÁ'!A:A,'GIÁ'!D:D)</f>
        <v>45233.68</v>
      </c>
      <c r="AL3947" s="118">
        <f t="shared" si="10"/>
        <v>90467.36</v>
      </c>
      <c r="AM3947" s="118">
        <f t="shared" si="11"/>
        <v>0</v>
      </c>
      <c r="AN3947" s="119">
        <f t="shared" si="12"/>
        <v>0</v>
      </c>
      <c r="AO3947" s="118">
        <f t="shared" si="13"/>
        <v>90467.36</v>
      </c>
      <c r="AP3947" s="121">
        <f t="shared" si="14"/>
        <v>0</v>
      </c>
      <c r="AQ3947" s="122"/>
      <c r="AR3947" s="119"/>
    </row>
    <row r="3948" ht="22.5" customHeight="1">
      <c r="A3948" s="89">
        <v>46233.0</v>
      </c>
      <c r="B3948" s="90">
        <v>0.5229166666666667</v>
      </c>
      <c r="C3948" s="91" t="s">
        <v>864</v>
      </c>
      <c r="D3948" s="129" t="str">
        <f t="array" ref="D3948">XLOOKUP(C3948,'DS ST'!A:A,'DS ST'!B:B)</f>
        <v>A187</v>
      </c>
      <c r="E3948" s="94" t="str">
        <f t="array" ref="E3948">XLOOKUP($F3948,'GIÁ'!$A:$A,'GIÁ'!$E:$E)</f>
        <v>ĐÔNG</v>
      </c>
      <c r="F3948" s="94">
        <v>8.936077110149E12</v>
      </c>
      <c r="G3948" s="95" t="s">
        <v>2333</v>
      </c>
      <c r="H3948" s="95" t="s">
        <v>224</v>
      </c>
      <c r="I3948" s="96">
        <v>2.0</v>
      </c>
      <c r="J3948" s="96">
        <v>0.0</v>
      </c>
      <c r="K3948" s="98">
        <f t="shared" si="4"/>
        <v>2</v>
      </c>
      <c r="L3948" s="99" t="s">
        <v>7174</v>
      </c>
      <c r="M3948" s="100" t="s">
        <v>7175</v>
      </c>
      <c r="N3948" s="101" t="str">
        <f t="shared" si="139"/>
        <v>PT1590276-T0018936077110149</v>
      </c>
      <c r="O3948" s="128"/>
      <c r="P3948" s="100"/>
      <c r="Q3948" s="103">
        <f t="shared" si="166"/>
        <v>2</v>
      </c>
      <c r="R3948" s="161"/>
      <c r="S3948" s="105"/>
      <c r="T3948" s="106"/>
      <c r="U3948" s="107" t="s">
        <v>6568</v>
      </c>
      <c r="V3948" s="108" t="s">
        <v>756</v>
      </c>
      <c r="W3948" s="109" t="s">
        <v>1908</v>
      </c>
      <c r="X3948" s="110" t="str">
        <f t="shared" si="176"/>
        <v/>
      </c>
      <c r="Y3948" s="110" t="str">
        <f t="shared" si="183"/>
        <v/>
      </c>
      <c r="Z3948" s="109" t="s">
        <v>797</v>
      </c>
      <c r="AA3948" s="109" t="s">
        <v>802</v>
      </c>
      <c r="AB3948" s="106"/>
      <c r="AC3948" s="158"/>
      <c r="AD3948" s="160"/>
      <c r="AE3948" s="127"/>
      <c r="AF3948" s="113"/>
      <c r="AG3948" s="165" t="str">
        <f t="array" ref="AG3948">XLOOKUP(F3948,'CLV2'!A:A,'CLV2'!E:E)</f>
        <v>2.FROZEN FOODS</v>
      </c>
      <c r="AH3948" s="115" t="str">
        <f t="array" ref="AH3948">XLOOKUP(F3948,'CLV2'!A:A,'CLV2'!F:F)</f>
        <v>3.DUMPLINGS</v>
      </c>
      <c r="AI3948" s="115" t="str">
        <f t="shared" si="8"/>
        <v>Pack</v>
      </c>
      <c r="AJ3948" s="116">
        <f t="shared" si="9"/>
        <v>1</v>
      </c>
      <c r="AK3948" s="117" t="str">
        <f t="array" ref="AK3948">XLOOKUP(F3948,'GIÁ'!A:A,'GIÁ'!D:D)</f>
        <v>41904.24</v>
      </c>
      <c r="AL3948" s="118">
        <f t="shared" si="10"/>
        <v>83808.48</v>
      </c>
      <c r="AM3948" s="118">
        <f t="shared" si="11"/>
        <v>0</v>
      </c>
      <c r="AN3948" s="119">
        <f t="shared" si="12"/>
        <v>0</v>
      </c>
      <c r="AO3948" s="118">
        <f t="shared" si="13"/>
        <v>83808.48</v>
      </c>
      <c r="AP3948" s="121">
        <f t="shared" si="14"/>
        <v>0</v>
      </c>
      <c r="AQ3948" s="122"/>
      <c r="AR3948" s="119"/>
    </row>
    <row r="3949" ht="22.5" customHeight="1">
      <c r="A3949" s="89">
        <v>46233.0</v>
      </c>
      <c r="B3949" s="90">
        <v>0.5229166666666667</v>
      </c>
      <c r="C3949" s="91" t="s">
        <v>864</v>
      </c>
      <c r="D3949" s="129" t="str">
        <f t="array" ref="D3949">XLOOKUP(C3949,'DS ST'!A:A,'DS ST'!B:B)</f>
        <v>A187</v>
      </c>
      <c r="E3949" s="94" t="str">
        <f t="array" ref="E3949">XLOOKUP($F3949,'GIÁ'!$A:$A,'GIÁ'!$E:$E)</f>
        <v>ĐÔNG</v>
      </c>
      <c r="F3949" s="94">
        <v>8.93607627967E12</v>
      </c>
      <c r="G3949" s="95" t="s">
        <v>2317</v>
      </c>
      <c r="H3949" s="95" t="s">
        <v>224</v>
      </c>
      <c r="I3949" s="96">
        <v>4.0</v>
      </c>
      <c r="J3949" s="96">
        <v>0.0</v>
      </c>
      <c r="K3949" s="98">
        <f t="shared" si="4"/>
        <v>4</v>
      </c>
      <c r="L3949" s="99" t="s">
        <v>7174</v>
      </c>
      <c r="M3949" s="100" t="s">
        <v>7175</v>
      </c>
      <c r="N3949" s="101" t="str">
        <f t="shared" si="139"/>
        <v>PT1590276-T0018936076279670</v>
      </c>
      <c r="O3949" s="128"/>
      <c r="P3949" s="100"/>
      <c r="Q3949" s="103">
        <f t="shared" si="166"/>
        <v>4</v>
      </c>
      <c r="R3949" s="161"/>
      <c r="S3949" s="105"/>
      <c r="T3949" s="106"/>
      <c r="U3949" s="107" t="s">
        <v>6530</v>
      </c>
      <c r="V3949" s="108" t="s">
        <v>756</v>
      </c>
      <c r="W3949" s="109" t="s">
        <v>1908</v>
      </c>
      <c r="X3949" s="110" t="str">
        <f t="shared" si="176"/>
        <v/>
      </c>
      <c r="Y3949" s="110" t="str">
        <f t="shared" si="183"/>
        <v/>
      </c>
      <c r="Z3949" s="109" t="s">
        <v>797</v>
      </c>
      <c r="AA3949" s="109" t="s">
        <v>802</v>
      </c>
      <c r="AB3949" s="106"/>
      <c r="AC3949" s="158"/>
      <c r="AD3949" s="160"/>
      <c r="AE3949" s="127"/>
      <c r="AF3949" s="113"/>
      <c r="AG3949" s="165" t="str">
        <f t="array" ref="AG3949">XLOOKUP(F3949,'CLV2'!A:A,'CLV2'!E:E)</f>
        <v>2.FROZEN FOODS</v>
      </c>
      <c r="AH3949" s="115" t="str">
        <f t="array" ref="AH3949">XLOOKUP(F3949,'CLV2'!A:A,'CLV2'!F:F)</f>
        <v>3.PASTRY AND DESSERTS</v>
      </c>
      <c r="AI3949" s="115" t="str">
        <f t="shared" si="8"/>
        <v>Pack</v>
      </c>
      <c r="AJ3949" s="116">
        <f t="shared" si="9"/>
        <v>1</v>
      </c>
      <c r="AK3949" s="117" t="str">
        <f t="array" ref="AK3949">XLOOKUP(F3949,'GIÁ'!A:A,'GIÁ'!D:D)</f>
        <v>26872.96</v>
      </c>
      <c r="AL3949" s="118">
        <f t="shared" si="10"/>
        <v>107491.84</v>
      </c>
      <c r="AM3949" s="118">
        <f t="shared" si="11"/>
        <v>0</v>
      </c>
      <c r="AN3949" s="119">
        <f t="shared" si="12"/>
        <v>0</v>
      </c>
      <c r="AO3949" s="118">
        <f t="shared" si="13"/>
        <v>107491.84</v>
      </c>
      <c r="AP3949" s="121">
        <f t="shared" si="14"/>
        <v>0</v>
      </c>
      <c r="AQ3949" s="122"/>
      <c r="AR3949" s="119"/>
    </row>
    <row r="3950" ht="22.5" customHeight="1">
      <c r="A3950" s="89">
        <v>46233.0</v>
      </c>
      <c r="B3950" s="90">
        <v>0.5229166666666667</v>
      </c>
      <c r="C3950" s="91" t="s">
        <v>864</v>
      </c>
      <c r="D3950" s="129" t="str">
        <f t="array" ref="D3950">XLOOKUP(C3950,'DS ST'!A:A,'DS ST'!B:B)</f>
        <v>A187</v>
      </c>
      <c r="E3950" s="94" t="str">
        <f t="array" ref="E3950">XLOOKUP($F3950,'GIÁ'!$A:$A,'GIÁ'!$E:$E)</f>
        <v>ĐÔNG</v>
      </c>
      <c r="F3950" s="94">
        <v>8.936220300274E12</v>
      </c>
      <c r="G3950" s="95" t="s">
        <v>2705</v>
      </c>
      <c r="H3950" s="95" t="s">
        <v>224</v>
      </c>
      <c r="I3950" s="96">
        <v>4.0</v>
      </c>
      <c r="J3950" s="96">
        <v>0.0</v>
      </c>
      <c r="K3950" s="98">
        <f t="shared" si="4"/>
        <v>4</v>
      </c>
      <c r="L3950" s="99" t="s">
        <v>7174</v>
      </c>
      <c r="M3950" s="100" t="s">
        <v>7175</v>
      </c>
      <c r="N3950" s="101" t="str">
        <f t="shared" si="139"/>
        <v>PT1590276-T0018936220300274</v>
      </c>
      <c r="O3950" s="128"/>
      <c r="P3950" s="100"/>
      <c r="Q3950" s="103">
        <f t="shared" si="166"/>
        <v>4</v>
      </c>
      <c r="R3950" s="161"/>
      <c r="S3950" s="105"/>
      <c r="T3950" s="106"/>
      <c r="U3950" s="107" t="s">
        <v>6578</v>
      </c>
      <c r="V3950" s="108" t="s">
        <v>756</v>
      </c>
      <c r="W3950" s="109" t="s">
        <v>1908</v>
      </c>
      <c r="X3950" s="110" t="str">
        <f t="shared" si="176"/>
        <v/>
      </c>
      <c r="Y3950" s="110" t="str">
        <f t="shared" si="183"/>
        <v/>
      </c>
      <c r="Z3950" s="109" t="s">
        <v>797</v>
      </c>
      <c r="AA3950" s="109" t="s">
        <v>802</v>
      </c>
      <c r="AB3950" s="106"/>
      <c r="AC3950" s="158"/>
      <c r="AD3950" s="160"/>
      <c r="AE3950" s="127"/>
      <c r="AF3950" s="113"/>
      <c r="AG3950" s="165" t="str">
        <f t="array" ref="AG3950">XLOOKUP(F3950,'CLV2'!A:A,'CLV2'!E:E)</f>
        <v>2.FROZEN FOODS</v>
      </c>
      <c r="AH3950" s="115" t="str">
        <f t="array" ref="AH3950">XLOOKUP(F3950,'CLV2'!A:A,'CLV2'!F:F)</f>
        <v>3.HOTPOT AND FRIED</v>
      </c>
      <c r="AI3950" s="115" t="str">
        <f t="shared" si="8"/>
        <v>Pack</v>
      </c>
      <c r="AJ3950" s="116">
        <f t="shared" si="9"/>
        <v>1</v>
      </c>
      <c r="AK3950" s="117" t="str">
        <f t="array" ref="AK3950">XLOOKUP(F3950,'GIÁ'!A:A,'GIÁ'!D:D)</f>
        <v>40500.00</v>
      </c>
      <c r="AL3950" s="118">
        <f t="shared" si="10"/>
        <v>162000</v>
      </c>
      <c r="AM3950" s="118">
        <f t="shared" si="11"/>
        <v>0</v>
      </c>
      <c r="AN3950" s="119">
        <f t="shared" si="12"/>
        <v>0</v>
      </c>
      <c r="AO3950" s="118">
        <f t="shared" si="13"/>
        <v>162000</v>
      </c>
      <c r="AP3950" s="121">
        <f t="shared" si="14"/>
        <v>0</v>
      </c>
      <c r="AQ3950" s="122"/>
      <c r="AR3950" s="119"/>
    </row>
    <row r="3951" ht="22.5" customHeight="1">
      <c r="A3951" s="89">
        <v>46233.0</v>
      </c>
      <c r="B3951" s="90">
        <v>0.5229166666666667</v>
      </c>
      <c r="C3951" s="91" t="s">
        <v>864</v>
      </c>
      <c r="D3951" s="129" t="str">
        <f t="array" ref="D3951">XLOOKUP(C3951,'DS ST'!A:A,'DS ST'!B:B)</f>
        <v>A187</v>
      </c>
      <c r="E3951" s="94" t="str">
        <f t="array" ref="E3951">XLOOKUP($F3951,'GIÁ'!$A:$A,'GIÁ'!$E:$E)</f>
        <v>ĐÔNG</v>
      </c>
      <c r="F3951" s="94">
        <v>8.93623909005E12</v>
      </c>
      <c r="G3951" s="95" t="s">
        <v>2717</v>
      </c>
      <c r="H3951" s="95" t="s">
        <v>75</v>
      </c>
      <c r="I3951" s="96">
        <v>2.0</v>
      </c>
      <c r="J3951" s="96">
        <v>0.0</v>
      </c>
      <c r="K3951" s="98">
        <f t="shared" si="4"/>
        <v>2</v>
      </c>
      <c r="L3951" s="99" t="s">
        <v>7174</v>
      </c>
      <c r="M3951" s="100" t="s">
        <v>7175</v>
      </c>
      <c r="N3951" s="101" t="str">
        <f t="shared" si="139"/>
        <v>PT1590276-T0018936239090050</v>
      </c>
      <c r="O3951" s="128"/>
      <c r="P3951" s="100"/>
      <c r="Q3951" s="103">
        <f t="shared" si="166"/>
        <v>2</v>
      </c>
      <c r="R3951" s="161"/>
      <c r="S3951" s="105"/>
      <c r="T3951" s="106"/>
      <c r="U3951" s="107" t="s">
        <v>6538</v>
      </c>
      <c r="V3951" s="108" t="s">
        <v>756</v>
      </c>
      <c r="W3951" s="109" t="s">
        <v>1908</v>
      </c>
      <c r="X3951" s="110" t="str">
        <f t="shared" si="176"/>
        <v/>
      </c>
      <c r="Y3951" s="110" t="str">
        <f t="shared" si="183"/>
        <v/>
      </c>
      <c r="Z3951" s="109" t="s">
        <v>797</v>
      </c>
      <c r="AA3951" s="109" t="s">
        <v>802</v>
      </c>
      <c r="AB3951" s="106"/>
      <c r="AC3951" s="158"/>
      <c r="AD3951" s="160"/>
      <c r="AE3951" s="127"/>
      <c r="AF3951" s="113"/>
      <c r="AG3951" s="165" t="str">
        <f t="array" ref="AG3951">XLOOKUP(F3951,'CLV2'!A:A,'CLV2'!E:E)</f>
        <v>2.MEAT</v>
      </c>
      <c r="AH3951" s="115" t="str">
        <f t="array" ref="AH3951">XLOOKUP(F3951,'CLV2'!A:A,'CLV2'!F:F)</f>
        <v>3.FROZEN MEAT</v>
      </c>
      <c r="AI3951" s="115" t="str">
        <f t="shared" si="8"/>
        <v>Pack</v>
      </c>
      <c r="AJ3951" s="116">
        <f t="shared" si="9"/>
        <v>1</v>
      </c>
      <c r="AK3951" s="117" t="str">
        <f t="array" ref="AK3951">XLOOKUP(F3951,'GIÁ'!A:A,'GIÁ'!D:D)</f>
        <v>118354.38</v>
      </c>
      <c r="AL3951" s="118">
        <f t="shared" si="10"/>
        <v>236708.76</v>
      </c>
      <c r="AM3951" s="118">
        <f t="shared" si="11"/>
        <v>0</v>
      </c>
      <c r="AN3951" s="119">
        <f t="shared" si="12"/>
        <v>0</v>
      </c>
      <c r="AO3951" s="118">
        <f t="shared" si="13"/>
        <v>236708.76</v>
      </c>
      <c r="AP3951" s="121">
        <f t="shared" si="14"/>
        <v>0</v>
      </c>
      <c r="AQ3951" s="122"/>
      <c r="AR3951" s="119"/>
    </row>
    <row r="3952" ht="22.5" customHeight="1">
      <c r="A3952" s="89">
        <v>46233.0</v>
      </c>
      <c r="B3952" s="90">
        <v>0.5229166666666667</v>
      </c>
      <c r="C3952" s="91" t="s">
        <v>864</v>
      </c>
      <c r="D3952" s="129" t="str">
        <f t="array" ref="D3952">XLOOKUP(C3952,'DS ST'!A:A,'DS ST'!B:B)</f>
        <v>A187</v>
      </c>
      <c r="E3952" s="94" t="str">
        <f t="array" ref="E3952">XLOOKUP($F3952,'GIÁ'!$A:$A,'GIÁ'!$E:$E)</f>
        <v>ĐÔNG</v>
      </c>
      <c r="F3952" s="94">
        <v>8.936239090036E12</v>
      </c>
      <c r="G3952" s="95" t="s">
        <v>2713</v>
      </c>
      <c r="H3952" s="95" t="s">
        <v>75</v>
      </c>
      <c r="I3952" s="96">
        <v>4.0</v>
      </c>
      <c r="J3952" s="96">
        <v>0.0</v>
      </c>
      <c r="K3952" s="98">
        <f t="shared" si="4"/>
        <v>4</v>
      </c>
      <c r="L3952" s="99" t="s">
        <v>7174</v>
      </c>
      <c r="M3952" s="100" t="s">
        <v>7175</v>
      </c>
      <c r="N3952" s="101" t="str">
        <f t="shared" si="139"/>
        <v>PT1590276-T0018936239090036</v>
      </c>
      <c r="O3952" s="128"/>
      <c r="P3952" s="100"/>
      <c r="Q3952" s="103">
        <f t="shared" si="166"/>
        <v>4</v>
      </c>
      <c r="R3952" s="161"/>
      <c r="S3952" s="105"/>
      <c r="T3952" s="106"/>
      <c r="U3952" s="107" t="s">
        <v>6539</v>
      </c>
      <c r="V3952" s="108" t="s">
        <v>756</v>
      </c>
      <c r="W3952" s="109" t="s">
        <v>1908</v>
      </c>
      <c r="X3952" s="110" t="str">
        <f t="shared" si="176"/>
        <v/>
      </c>
      <c r="Y3952" s="110" t="str">
        <f t="shared" si="183"/>
        <v/>
      </c>
      <c r="Z3952" s="109" t="s">
        <v>797</v>
      </c>
      <c r="AA3952" s="109" t="s">
        <v>802</v>
      </c>
      <c r="AB3952" s="106"/>
      <c r="AC3952" s="158"/>
      <c r="AD3952" s="160"/>
      <c r="AE3952" s="127"/>
      <c r="AF3952" s="113"/>
      <c r="AG3952" s="165" t="str">
        <f t="array" ref="AG3952">XLOOKUP(F3952,'CLV2'!A:A,'CLV2'!E:E)</f>
        <v>2.MEAT</v>
      </c>
      <c r="AH3952" s="115" t="str">
        <f t="array" ref="AH3952">XLOOKUP(F3952,'CLV2'!A:A,'CLV2'!F:F)</f>
        <v>3.FROZEN MEAT</v>
      </c>
      <c r="AI3952" s="115" t="str">
        <f t="shared" si="8"/>
        <v>Pack</v>
      </c>
      <c r="AJ3952" s="116">
        <f t="shared" si="9"/>
        <v>1</v>
      </c>
      <c r="AK3952" s="117" t="str">
        <f t="array" ref="AK3952">XLOOKUP(F3952,'GIÁ'!A:A,'GIÁ'!D:D)</f>
        <v>47814.16</v>
      </c>
      <c r="AL3952" s="118">
        <f t="shared" si="10"/>
        <v>191256.64</v>
      </c>
      <c r="AM3952" s="118">
        <f t="shared" si="11"/>
        <v>0</v>
      </c>
      <c r="AN3952" s="119">
        <f t="shared" si="12"/>
        <v>0</v>
      </c>
      <c r="AO3952" s="118">
        <f t="shared" si="13"/>
        <v>191256.64</v>
      </c>
      <c r="AP3952" s="121">
        <f t="shared" si="14"/>
        <v>0</v>
      </c>
      <c r="AQ3952" s="122"/>
      <c r="AR3952" s="119"/>
    </row>
    <row r="3953" ht="22.5" customHeight="1">
      <c r="A3953" s="89">
        <v>46233.0</v>
      </c>
      <c r="B3953" s="90">
        <v>0.5229166666666667</v>
      </c>
      <c r="C3953" s="91" t="s">
        <v>864</v>
      </c>
      <c r="D3953" s="129" t="str">
        <f t="array" ref="D3953">XLOOKUP(C3953,'DS ST'!A:A,'DS ST'!B:B)</f>
        <v>A187</v>
      </c>
      <c r="E3953" s="94" t="str">
        <f t="array" ref="E3953">XLOOKUP($F3953,'GIÁ'!$A:$A,'GIÁ'!$E:$E)</f>
        <v>ĐÔNG</v>
      </c>
      <c r="F3953" s="94">
        <v>8.938535604597E12</v>
      </c>
      <c r="G3953" s="95" t="s">
        <v>3063</v>
      </c>
      <c r="H3953" s="95" t="s">
        <v>93</v>
      </c>
      <c r="I3953" s="96">
        <v>2.0</v>
      </c>
      <c r="J3953" s="96">
        <v>0.0</v>
      </c>
      <c r="K3953" s="98">
        <f t="shared" si="4"/>
        <v>2</v>
      </c>
      <c r="L3953" s="99" t="s">
        <v>7174</v>
      </c>
      <c r="M3953" s="100" t="s">
        <v>7175</v>
      </c>
      <c r="N3953" s="101" t="str">
        <f t="shared" si="139"/>
        <v>PT1590276-T0018938535604597</v>
      </c>
      <c r="O3953" s="128"/>
      <c r="P3953" s="100"/>
      <c r="Q3953" s="103">
        <f t="shared" si="166"/>
        <v>2</v>
      </c>
      <c r="R3953" s="161"/>
      <c r="S3953" s="105"/>
      <c r="T3953" s="106"/>
      <c r="U3953" s="107" t="s">
        <v>6542</v>
      </c>
      <c r="V3953" s="108" t="s">
        <v>756</v>
      </c>
      <c r="W3953" s="109" t="s">
        <v>1908</v>
      </c>
      <c r="X3953" s="110" t="str">
        <f t="shared" si="176"/>
        <v/>
      </c>
      <c r="Y3953" s="110" t="str">
        <f t="shared" si="183"/>
        <v/>
      </c>
      <c r="Z3953" s="109" t="s">
        <v>797</v>
      </c>
      <c r="AA3953" s="109" t="s">
        <v>802</v>
      </c>
      <c r="AB3953" s="106"/>
      <c r="AC3953" s="158"/>
      <c r="AD3953" s="160"/>
      <c r="AE3953" s="127"/>
      <c r="AF3953" s="113"/>
      <c r="AG3953" s="165" t="str">
        <f t="array" ref="AG3953">XLOOKUP(F3953,'CLV2'!A:A,'CLV2'!E:E)</f>
        <v>2.FISH AND SEAFOOD</v>
      </c>
      <c r="AH3953" s="115" t="str">
        <f t="array" ref="AH3953">XLOOKUP(F3953,'CLV2'!A:A,'CLV2'!F:F)</f>
        <v>3.FROZEN FISH AND SEAFOOD</v>
      </c>
      <c r="AI3953" s="115" t="str">
        <f t="shared" si="8"/>
        <v>Pack</v>
      </c>
      <c r="AJ3953" s="116">
        <f t="shared" si="9"/>
        <v>1</v>
      </c>
      <c r="AK3953" s="117" t="str">
        <f t="array" ref="AK3953">XLOOKUP(F3953,'GIÁ'!A:A,'GIÁ'!D:D)</f>
        <v>54841.46</v>
      </c>
      <c r="AL3953" s="118">
        <f t="shared" si="10"/>
        <v>109682.92</v>
      </c>
      <c r="AM3953" s="118">
        <f t="shared" si="11"/>
        <v>0</v>
      </c>
      <c r="AN3953" s="119">
        <f t="shared" si="12"/>
        <v>0</v>
      </c>
      <c r="AO3953" s="118">
        <f t="shared" si="13"/>
        <v>109682.92</v>
      </c>
      <c r="AP3953" s="121">
        <f t="shared" si="14"/>
        <v>0</v>
      </c>
      <c r="AQ3953" s="122"/>
      <c r="AR3953" s="119"/>
    </row>
    <row r="3954" ht="22.5" customHeight="1">
      <c r="A3954" s="89">
        <v>46233.0</v>
      </c>
      <c r="B3954" s="90">
        <v>0.5229166666666667</v>
      </c>
      <c r="C3954" s="91" t="s">
        <v>864</v>
      </c>
      <c r="D3954" s="129" t="str">
        <f t="array" ref="D3954">XLOOKUP(C3954,'DS ST'!A:A,'DS ST'!B:B)</f>
        <v>A187</v>
      </c>
      <c r="E3954" s="94" t="str">
        <f t="array" ref="E3954">XLOOKUP($F3954,'GIÁ'!$A:$A,'GIÁ'!$E:$E)</f>
        <v>ĐÔNG</v>
      </c>
      <c r="F3954" s="94">
        <v>8.938559140026E12</v>
      </c>
      <c r="G3954" s="95" t="s">
        <v>3177</v>
      </c>
      <c r="H3954" s="95" t="s">
        <v>57</v>
      </c>
      <c r="I3954" s="96">
        <v>4.0</v>
      </c>
      <c r="J3954" s="96">
        <v>0.0</v>
      </c>
      <c r="K3954" s="98">
        <f t="shared" si="4"/>
        <v>4</v>
      </c>
      <c r="L3954" s="99" t="s">
        <v>7174</v>
      </c>
      <c r="M3954" s="100" t="s">
        <v>7175</v>
      </c>
      <c r="N3954" s="101" t="str">
        <f t="shared" si="139"/>
        <v>PT1590276-T0018938559140026</v>
      </c>
      <c r="O3954" s="128"/>
      <c r="P3954" s="100"/>
      <c r="Q3954" s="103">
        <f t="shared" si="166"/>
        <v>4</v>
      </c>
      <c r="R3954" s="161"/>
      <c r="S3954" s="105"/>
      <c r="T3954" s="106"/>
      <c r="U3954" s="107" t="s">
        <v>6544</v>
      </c>
      <c r="V3954" s="108" t="s">
        <v>756</v>
      </c>
      <c r="W3954" s="109" t="s">
        <v>1908</v>
      </c>
      <c r="X3954" s="110" t="str">
        <f t="shared" si="176"/>
        <v/>
      </c>
      <c r="Y3954" s="110" t="str">
        <f t="shared" si="183"/>
        <v/>
      </c>
      <c r="Z3954" s="109" t="s">
        <v>797</v>
      </c>
      <c r="AA3954" s="109" t="s">
        <v>802</v>
      </c>
      <c r="AB3954" s="106"/>
      <c r="AC3954" s="158"/>
      <c r="AD3954" s="160"/>
      <c r="AE3954" s="127"/>
      <c r="AF3954" s="113"/>
      <c r="AG3954" s="165" t="str">
        <f t="array" ref="AG3954">XLOOKUP(F3954,'CLV2'!A:A,'CLV2'!E:E)</f>
        <v>2.MEAT</v>
      </c>
      <c r="AH3954" s="115" t="str">
        <f t="array" ref="AH3954">XLOOKUP(F3954,'CLV2'!A:A,'CLV2'!F:F)</f>
        <v>3.FROZEN MEAT</v>
      </c>
      <c r="AI3954" s="115" t="str">
        <f t="shared" si="8"/>
        <v>Pack</v>
      </c>
      <c r="AJ3954" s="116">
        <f t="shared" si="9"/>
        <v>1</v>
      </c>
      <c r="AK3954" s="117" t="str">
        <f t="array" ref="AK3954">XLOOKUP(F3954,'GIÁ'!A:A,'GIÁ'!D:D)</f>
        <v>122581.24</v>
      </c>
      <c r="AL3954" s="118">
        <f t="shared" si="10"/>
        <v>490324.96</v>
      </c>
      <c r="AM3954" s="118">
        <f t="shared" si="11"/>
        <v>0</v>
      </c>
      <c r="AN3954" s="119">
        <f t="shared" si="12"/>
        <v>0</v>
      </c>
      <c r="AO3954" s="118">
        <f t="shared" si="13"/>
        <v>490324.96</v>
      </c>
      <c r="AP3954" s="121">
        <f t="shared" si="14"/>
        <v>0</v>
      </c>
      <c r="AQ3954" s="122"/>
      <c r="AR3954" s="119"/>
    </row>
    <row r="3955" ht="22.5" customHeight="1">
      <c r="A3955" s="89">
        <v>46233.0</v>
      </c>
      <c r="B3955" s="90">
        <v>0.5229166666666667</v>
      </c>
      <c r="C3955" s="91" t="s">
        <v>864</v>
      </c>
      <c r="D3955" s="129" t="str">
        <f t="array" ref="D3955">XLOOKUP(C3955,'DS ST'!A:A,'DS ST'!B:B)</f>
        <v>A187</v>
      </c>
      <c r="E3955" s="94" t="str">
        <f t="array" ref="E3955">XLOOKUP($F3955,'GIÁ'!$A:$A,'GIÁ'!$E:$E)</f>
        <v>ĐÔNG</v>
      </c>
      <c r="F3955" s="94">
        <v>8.936187610423E12</v>
      </c>
      <c r="G3955" s="95" t="s">
        <v>2596</v>
      </c>
      <c r="H3955" s="95" t="s">
        <v>224</v>
      </c>
      <c r="I3955" s="96">
        <v>2.0</v>
      </c>
      <c r="J3955" s="96">
        <v>0.0</v>
      </c>
      <c r="K3955" s="98">
        <f t="shared" si="4"/>
        <v>2</v>
      </c>
      <c r="L3955" s="99" t="s">
        <v>7174</v>
      </c>
      <c r="M3955" s="100" t="s">
        <v>7175</v>
      </c>
      <c r="N3955" s="101" t="str">
        <f t="shared" si="139"/>
        <v>PT1590276-T0018936187610423</v>
      </c>
      <c r="O3955" s="128"/>
      <c r="P3955" s="100"/>
      <c r="Q3955" s="103">
        <f t="shared" si="166"/>
        <v>2</v>
      </c>
      <c r="R3955" s="161"/>
      <c r="S3955" s="105"/>
      <c r="T3955" s="106"/>
      <c r="U3955" s="107" t="s">
        <v>6569</v>
      </c>
      <c r="V3955" s="108" t="s">
        <v>756</v>
      </c>
      <c r="W3955" s="109" t="s">
        <v>1908</v>
      </c>
      <c r="X3955" s="110" t="str">
        <f t="shared" si="176"/>
        <v/>
      </c>
      <c r="Y3955" s="110" t="str">
        <f t="shared" si="183"/>
        <v/>
      </c>
      <c r="Z3955" s="109" t="s">
        <v>797</v>
      </c>
      <c r="AA3955" s="109" t="s">
        <v>802</v>
      </c>
      <c r="AB3955" s="106"/>
      <c r="AC3955" s="158"/>
      <c r="AD3955" s="160"/>
      <c r="AE3955" s="127"/>
      <c r="AF3955" s="113"/>
      <c r="AG3955" s="165" t="str">
        <f t="array" ref="AG3955">XLOOKUP(F3955,'CLV2'!A:A,'CLV2'!E:E)</f>
        <v>2.FISH AND SEAFOOD</v>
      </c>
      <c r="AH3955" s="115" t="str">
        <f t="array" ref="AH3955">XLOOKUP(F3955,'CLV2'!A:A,'CLV2'!F:F)</f>
        <v>3.FROZEN FISH AND SEAFOOD</v>
      </c>
      <c r="AI3955" s="115" t="str">
        <f t="shared" si="8"/>
        <v>Pack</v>
      </c>
      <c r="AJ3955" s="116">
        <f t="shared" si="9"/>
        <v>1</v>
      </c>
      <c r="AK3955" s="117" t="str">
        <f t="array" ref="AK3955">XLOOKUP(F3955,'GIÁ'!A:A,'GIÁ'!D:D)</f>
        <v>241040.00</v>
      </c>
      <c r="AL3955" s="118">
        <f t="shared" si="10"/>
        <v>482080</v>
      </c>
      <c r="AM3955" s="118">
        <f t="shared" si="11"/>
        <v>0</v>
      </c>
      <c r="AN3955" s="119">
        <f t="shared" si="12"/>
        <v>0</v>
      </c>
      <c r="AO3955" s="118">
        <f t="shared" si="13"/>
        <v>482080</v>
      </c>
      <c r="AP3955" s="121">
        <f t="shared" si="14"/>
        <v>0</v>
      </c>
      <c r="AQ3955" s="122"/>
      <c r="AR3955" s="119"/>
    </row>
    <row r="3956" ht="22.5" customHeight="1">
      <c r="A3956" s="89">
        <v>46233.0</v>
      </c>
      <c r="B3956" s="90">
        <v>0.4284722222222222</v>
      </c>
      <c r="C3956" s="91" t="s">
        <v>1579</v>
      </c>
      <c r="D3956" s="129" t="str">
        <f t="array" ref="D3956">XLOOKUP(C3956,'DS ST'!A:A,'DS ST'!B:B)</f>
        <v>QHG</v>
      </c>
      <c r="E3956" s="94" t="str">
        <f t="array" ref="E3956">XLOOKUP($F3956,'GIÁ'!$A:$A,'GIÁ'!$E:$E)</f>
        <v>ĐÔNG</v>
      </c>
      <c r="F3956" s="94">
        <v>8.934717275081E12</v>
      </c>
      <c r="G3956" s="95" t="s">
        <v>1735</v>
      </c>
      <c r="H3956" s="95" t="s">
        <v>224</v>
      </c>
      <c r="I3956" s="96">
        <v>6.0</v>
      </c>
      <c r="J3956" s="96">
        <v>0.0</v>
      </c>
      <c r="K3956" s="98">
        <f t="shared" si="4"/>
        <v>6</v>
      </c>
      <c r="L3956" s="99" t="s">
        <v>7176</v>
      </c>
      <c r="M3956" s="100" t="s">
        <v>7177</v>
      </c>
      <c r="N3956" s="101" t="str">
        <f t="shared" si="139"/>
        <v>PT1590253-T0018934717275081</v>
      </c>
      <c r="O3956" s="128"/>
      <c r="P3956" s="100"/>
      <c r="Q3956" s="103">
        <f t="shared" si="166"/>
        <v>6</v>
      </c>
      <c r="R3956" s="161"/>
      <c r="S3956" s="105"/>
      <c r="T3956" s="106"/>
      <c r="U3956" s="107" t="s">
        <v>6563</v>
      </c>
      <c r="V3956" s="108" t="s">
        <v>756</v>
      </c>
      <c r="W3956" s="109" t="s">
        <v>1908</v>
      </c>
      <c r="X3956" s="110" t="str">
        <f t="shared" si="176"/>
        <v/>
      </c>
      <c r="Y3956" s="110" t="str">
        <f t="shared" si="183"/>
        <v/>
      </c>
      <c r="Z3956" s="109" t="s">
        <v>797</v>
      </c>
      <c r="AA3956" s="109" t="s">
        <v>802</v>
      </c>
      <c r="AB3956" s="106"/>
      <c r="AC3956" s="158"/>
      <c r="AD3956" s="160"/>
      <c r="AE3956" s="127"/>
      <c r="AF3956" s="113"/>
      <c r="AG3956" s="165" t="str">
        <f t="array" ref="AG3956">XLOOKUP(F3956,'CLV2'!A:A,'CLV2'!E:E)</f>
        <v>2.FROZEN FOODS</v>
      </c>
      <c r="AH3956" s="115" t="str">
        <f t="array" ref="AH3956">XLOOKUP(F3956,'CLV2'!A:A,'CLV2'!F:F)</f>
        <v>3.DUMPLINGS</v>
      </c>
      <c r="AI3956" s="115" t="str">
        <f t="shared" si="8"/>
        <v>Pack</v>
      </c>
      <c r="AJ3956" s="116">
        <f t="shared" si="9"/>
        <v>1</v>
      </c>
      <c r="AK3956" s="117" t="str">
        <f t="array" ref="AK3956">XLOOKUP(F3956,'GIÁ'!A:A,'GIÁ'!D:D)</f>
        <v>42036.39</v>
      </c>
      <c r="AL3956" s="118">
        <f t="shared" si="10"/>
        <v>252218.34</v>
      </c>
      <c r="AM3956" s="118">
        <f t="shared" si="11"/>
        <v>0</v>
      </c>
      <c r="AN3956" s="119">
        <f t="shared" si="12"/>
        <v>0</v>
      </c>
      <c r="AO3956" s="118">
        <f t="shared" si="13"/>
        <v>252218.34</v>
      </c>
      <c r="AP3956" s="121">
        <f t="shared" si="14"/>
        <v>0</v>
      </c>
      <c r="AQ3956" s="122"/>
      <c r="AR3956" s="119"/>
    </row>
    <row r="3957" ht="22.5" customHeight="1">
      <c r="A3957" s="89">
        <v>46233.0</v>
      </c>
      <c r="B3957" s="90">
        <v>0.4284722222222222</v>
      </c>
      <c r="C3957" s="91" t="s">
        <v>1579</v>
      </c>
      <c r="D3957" s="129" t="str">
        <f t="array" ref="D3957">XLOOKUP(C3957,'DS ST'!A:A,'DS ST'!B:B)</f>
        <v>QHG</v>
      </c>
      <c r="E3957" s="94" t="str">
        <f t="array" ref="E3957">XLOOKUP($F3957,'GIÁ'!$A:$A,'GIÁ'!$E:$E)</f>
        <v>ĐÔNG</v>
      </c>
      <c r="F3957" s="94">
        <v>8.938555386015E12</v>
      </c>
      <c r="G3957" s="95" t="s">
        <v>3152</v>
      </c>
      <c r="H3957" s="95" t="s">
        <v>224</v>
      </c>
      <c r="I3957" s="96">
        <v>4.0</v>
      </c>
      <c r="J3957" s="96">
        <v>0.0</v>
      </c>
      <c r="K3957" s="98">
        <f t="shared" si="4"/>
        <v>4</v>
      </c>
      <c r="L3957" s="99" t="s">
        <v>7176</v>
      </c>
      <c r="M3957" s="100" t="s">
        <v>7177</v>
      </c>
      <c r="N3957" s="101" t="str">
        <f t="shared" si="139"/>
        <v>PT1590253-T0018938555386015</v>
      </c>
      <c r="O3957" s="128"/>
      <c r="P3957" s="100"/>
      <c r="Q3957" s="103">
        <f t="shared" si="166"/>
        <v>4</v>
      </c>
      <c r="R3957" s="161"/>
      <c r="S3957" s="105"/>
      <c r="T3957" s="106"/>
      <c r="U3957" s="107" t="s">
        <v>6586</v>
      </c>
      <c r="V3957" s="108" t="s">
        <v>756</v>
      </c>
      <c r="W3957" s="109" t="s">
        <v>1908</v>
      </c>
      <c r="X3957" s="110" t="str">
        <f t="shared" si="176"/>
        <v/>
      </c>
      <c r="Y3957" s="110" t="str">
        <f t="shared" si="183"/>
        <v/>
      </c>
      <c r="Z3957" s="109" t="s">
        <v>797</v>
      </c>
      <c r="AA3957" s="109" t="s">
        <v>802</v>
      </c>
      <c r="AB3957" s="106"/>
      <c r="AC3957" s="158"/>
      <c r="AD3957" s="160"/>
      <c r="AE3957" s="127"/>
      <c r="AF3957" s="113"/>
      <c r="AG3957" s="165" t="str">
        <f t="array" ref="AG3957">XLOOKUP(F3957,'CLV2'!A:A,'CLV2'!E:E)</f>
        <v>2.FROZEN FOODS</v>
      </c>
      <c r="AH3957" s="115" t="str">
        <f t="array" ref="AH3957">XLOOKUP(F3957,'CLV2'!A:A,'CLV2'!F:F)</f>
        <v>3.PASTRY AND DESSERTS</v>
      </c>
      <c r="AI3957" s="115" t="str">
        <f t="shared" si="8"/>
        <v>Pack</v>
      </c>
      <c r="AJ3957" s="116">
        <f t="shared" si="9"/>
        <v>1</v>
      </c>
      <c r="AK3957" s="117" t="str">
        <f t="array" ref="AK3957">XLOOKUP(F3957,'GIÁ'!A:A,'GIÁ'!D:D)</f>
        <v>23068.13</v>
      </c>
      <c r="AL3957" s="118">
        <f t="shared" si="10"/>
        <v>92272.52</v>
      </c>
      <c r="AM3957" s="118">
        <f t="shared" si="11"/>
        <v>0</v>
      </c>
      <c r="AN3957" s="119">
        <f t="shared" si="12"/>
        <v>0</v>
      </c>
      <c r="AO3957" s="118">
        <f t="shared" si="13"/>
        <v>92272.52</v>
      </c>
      <c r="AP3957" s="121">
        <f t="shared" si="14"/>
        <v>0</v>
      </c>
      <c r="AQ3957" s="122"/>
      <c r="AR3957" s="119"/>
    </row>
    <row r="3958" ht="22.5" customHeight="1">
      <c r="A3958" s="89">
        <v>46233.0</v>
      </c>
      <c r="B3958" s="90">
        <v>0.4284722222222222</v>
      </c>
      <c r="C3958" s="91" t="s">
        <v>1579</v>
      </c>
      <c r="D3958" s="129" t="str">
        <f t="array" ref="D3958">XLOOKUP(C3958,'DS ST'!A:A,'DS ST'!B:B)</f>
        <v>QHG</v>
      </c>
      <c r="E3958" s="94" t="str">
        <f t="array" ref="E3958">XLOOKUP($F3958,'GIÁ'!$A:$A,'GIÁ'!$E:$E)</f>
        <v>ĐÔNG</v>
      </c>
      <c r="F3958" s="94">
        <v>9.555894504567E12</v>
      </c>
      <c r="G3958" s="95" t="s">
        <v>3303</v>
      </c>
      <c r="H3958" s="95" t="s">
        <v>224</v>
      </c>
      <c r="I3958" s="96">
        <v>6.0</v>
      </c>
      <c r="J3958" s="96">
        <v>0.0</v>
      </c>
      <c r="K3958" s="98">
        <f t="shared" si="4"/>
        <v>6</v>
      </c>
      <c r="L3958" s="99" t="s">
        <v>7176</v>
      </c>
      <c r="M3958" s="100" t="s">
        <v>7177</v>
      </c>
      <c r="N3958" s="101" t="str">
        <f t="shared" si="139"/>
        <v>PT1590253-T0019555894504567</v>
      </c>
      <c r="O3958" s="128"/>
      <c r="P3958" s="100"/>
      <c r="Q3958" s="103">
        <f t="shared" si="166"/>
        <v>6</v>
      </c>
      <c r="R3958" s="161"/>
      <c r="S3958" s="105"/>
      <c r="T3958" s="106"/>
      <c r="U3958" s="107" t="s">
        <v>6577</v>
      </c>
      <c r="V3958" s="108" t="s">
        <v>756</v>
      </c>
      <c r="W3958" s="109" t="s">
        <v>1908</v>
      </c>
      <c r="X3958" s="110" t="str">
        <f t="shared" si="176"/>
        <v/>
      </c>
      <c r="Y3958" s="110" t="str">
        <f t="shared" si="183"/>
        <v/>
      </c>
      <c r="Z3958" s="109" t="s">
        <v>797</v>
      </c>
      <c r="AA3958" s="109" t="s">
        <v>802</v>
      </c>
      <c r="AB3958" s="106"/>
      <c r="AC3958" s="158"/>
      <c r="AD3958" s="160"/>
      <c r="AE3958" s="127"/>
      <c r="AF3958" s="113"/>
      <c r="AG3958" s="165" t="str">
        <f t="array" ref="AG3958">XLOOKUP(F3958,'CLV2'!A:A,'CLV2'!E:E)</f>
        <v>2.FROZEN FOODS</v>
      </c>
      <c r="AH3958" s="115" t="str">
        <f t="array" ref="AH3958">XLOOKUP(F3958,'CLV2'!A:A,'CLV2'!F:F)</f>
        <v>3.HOTPOT AND FRIED</v>
      </c>
      <c r="AI3958" s="115" t="str">
        <f t="shared" si="8"/>
        <v>Pack</v>
      </c>
      <c r="AJ3958" s="116">
        <f t="shared" si="9"/>
        <v>1</v>
      </c>
      <c r="AK3958" s="117" t="str">
        <f t="array" ref="AK3958">XLOOKUP(F3958,'GIÁ'!A:A,'GIÁ'!D:D)</f>
        <v>68779.37</v>
      </c>
      <c r="AL3958" s="118">
        <f t="shared" si="10"/>
        <v>412676.22</v>
      </c>
      <c r="AM3958" s="118">
        <f t="shared" si="11"/>
        <v>0</v>
      </c>
      <c r="AN3958" s="119">
        <f t="shared" si="12"/>
        <v>0</v>
      </c>
      <c r="AO3958" s="118">
        <f t="shared" si="13"/>
        <v>412676.22</v>
      </c>
      <c r="AP3958" s="121">
        <f t="shared" si="14"/>
        <v>0</v>
      </c>
      <c r="AQ3958" s="122"/>
      <c r="AR3958" s="119"/>
    </row>
    <row r="3959" ht="22.5" customHeight="1">
      <c r="A3959" s="89">
        <v>46233.0</v>
      </c>
      <c r="B3959" s="90">
        <v>0.4284722222222222</v>
      </c>
      <c r="C3959" s="91" t="s">
        <v>1579</v>
      </c>
      <c r="D3959" s="129" t="str">
        <f t="array" ref="D3959">XLOOKUP(C3959,'DS ST'!A:A,'DS ST'!B:B)</f>
        <v>QHG</v>
      </c>
      <c r="E3959" s="94" t="str">
        <f t="array" ref="E3959">XLOOKUP($F3959,'GIÁ'!$A:$A,'GIÁ'!$E:$E)</f>
        <v>ĐÔNG</v>
      </c>
      <c r="F3959" s="94">
        <v>8.936077110187E12</v>
      </c>
      <c r="G3959" s="95" t="s">
        <v>2335</v>
      </c>
      <c r="H3959" s="95" t="s">
        <v>224</v>
      </c>
      <c r="I3959" s="96">
        <v>12.0</v>
      </c>
      <c r="J3959" s="96">
        <v>0.0</v>
      </c>
      <c r="K3959" s="98">
        <f t="shared" si="4"/>
        <v>12</v>
      </c>
      <c r="L3959" s="99" t="s">
        <v>7176</v>
      </c>
      <c r="M3959" s="100" t="s">
        <v>7177</v>
      </c>
      <c r="N3959" s="101" t="str">
        <f t="shared" si="139"/>
        <v>PT1590253-T0018936077110187</v>
      </c>
      <c r="O3959" s="128"/>
      <c r="P3959" s="100"/>
      <c r="Q3959" s="103">
        <f t="shared" si="166"/>
        <v>12</v>
      </c>
      <c r="R3959" s="161"/>
      <c r="S3959" s="105"/>
      <c r="T3959" s="106"/>
      <c r="U3959" s="107" t="s">
        <v>6565</v>
      </c>
      <c r="V3959" s="108" t="s">
        <v>756</v>
      </c>
      <c r="W3959" s="109" t="s">
        <v>1908</v>
      </c>
      <c r="X3959" s="110" t="str">
        <f t="shared" si="176"/>
        <v/>
      </c>
      <c r="Y3959" s="110" t="str">
        <f t="shared" si="183"/>
        <v/>
      </c>
      <c r="Z3959" s="109" t="s">
        <v>797</v>
      </c>
      <c r="AA3959" s="109" t="s">
        <v>802</v>
      </c>
      <c r="AB3959" s="106"/>
      <c r="AC3959" s="158"/>
      <c r="AD3959" s="160"/>
      <c r="AE3959" s="127"/>
      <c r="AF3959" s="113"/>
      <c r="AG3959" s="165" t="str">
        <f t="array" ref="AG3959">XLOOKUP(F3959,'CLV2'!A:A,'CLV2'!E:E)</f>
        <v>2.FROZEN FOODS</v>
      </c>
      <c r="AH3959" s="115" t="str">
        <f t="array" ref="AH3959">XLOOKUP(F3959,'CLV2'!A:A,'CLV2'!F:F)</f>
        <v>3.DUMPLINGS</v>
      </c>
      <c r="AI3959" s="115" t="str">
        <f t="shared" si="8"/>
        <v>Pack</v>
      </c>
      <c r="AJ3959" s="116">
        <f t="shared" si="9"/>
        <v>1</v>
      </c>
      <c r="AK3959" s="117" t="str">
        <f t="array" ref="AK3959">XLOOKUP(F3959,'GIÁ'!A:A,'GIÁ'!D:D)</f>
        <v>28137.41</v>
      </c>
      <c r="AL3959" s="118">
        <f t="shared" si="10"/>
        <v>337648.92</v>
      </c>
      <c r="AM3959" s="118">
        <f t="shared" si="11"/>
        <v>0</v>
      </c>
      <c r="AN3959" s="119">
        <f t="shared" si="12"/>
        <v>0</v>
      </c>
      <c r="AO3959" s="118">
        <f t="shared" si="13"/>
        <v>337648.92</v>
      </c>
      <c r="AP3959" s="121">
        <f t="shared" si="14"/>
        <v>0</v>
      </c>
      <c r="AQ3959" s="122"/>
      <c r="AR3959" s="119"/>
    </row>
    <row r="3960" ht="22.5" customHeight="1">
      <c r="A3960" s="89">
        <v>46233.0</v>
      </c>
      <c r="B3960" s="90">
        <v>0.4284722222222222</v>
      </c>
      <c r="C3960" s="91" t="s">
        <v>1579</v>
      </c>
      <c r="D3960" s="129" t="str">
        <f t="array" ref="D3960">XLOOKUP(C3960,'DS ST'!A:A,'DS ST'!B:B)</f>
        <v>QHG</v>
      </c>
      <c r="E3960" s="94" t="str">
        <f t="array" ref="E3960">XLOOKUP($F3960,'GIÁ'!$A:$A,'GIÁ'!$E:$E)</f>
        <v>ĐÔNG</v>
      </c>
      <c r="F3960" s="94">
        <v>8.936013231662E12</v>
      </c>
      <c r="G3960" s="95" t="s">
        <v>2170</v>
      </c>
      <c r="H3960" s="95" t="s">
        <v>224</v>
      </c>
      <c r="I3960" s="96">
        <v>4.0</v>
      </c>
      <c r="J3960" s="96">
        <v>0.0</v>
      </c>
      <c r="K3960" s="98">
        <f t="shared" si="4"/>
        <v>4</v>
      </c>
      <c r="L3960" s="99" t="s">
        <v>7176</v>
      </c>
      <c r="M3960" s="100" t="s">
        <v>7177</v>
      </c>
      <c r="N3960" s="101" t="str">
        <f t="shared" si="139"/>
        <v>PT1590253-T0018936013231662</v>
      </c>
      <c r="O3960" s="128"/>
      <c r="P3960" s="100"/>
      <c r="Q3960" s="103">
        <f t="shared" si="166"/>
        <v>4</v>
      </c>
      <c r="R3960" s="161"/>
      <c r="S3960" s="105"/>
      <c r="T3960" s="106"/>
      <c r="U3960" s="107" t="s">
        <v>6556</v>
      </c>
      <c r="V3960" s="108" t="s">
        <v>756</v>
      </c>
      <c r="W3960" s="109" t="s">
        <v>1908</v>
      </c>
      <c r="X3960" s="110" t="str">
        <f t="shared" si="176"/>
        <v/>
      </c>
      <c r="Y3960" s="110" t="str">
        <f t="shared" si="183"/>
        <v/>
      </c>
      <c r="Z3960" s="109" t="s">
        <v>797</v>
      </c>
      <c r="AA3960" s="109" t="s">
        <v>802</v>
      </c>
      <c r="AB3960" s="106"/>
      <c r="AC3960" s="158"/>
      <c r="AD3960" s="160"/>
      <c r="AE3960" s="127"/>
      <c r="AF3960" s="113"/>
      <c r="AG3960" s="165" t="str">
        <f t="array" ref="AG3960">XLOOKUP(F3960,'CLV2'!A:A,'CLV2'!E:E)</f>
        <v>2.FROZEN FOODS</v>
      </c>
      <c r="AH3960" s="115" t="str">
        <f t="array" ref="AH3960">XLOOKUP(F3960,'CLV2'!A:A,'CLV2'!F:F)</f>
        <v>3.PIZZA - READY MEALS</v>
      </c>
      <c r="AI3960" s="115" t="str">
        <f t="shared" si="8"/>
        <v>Pack</v>
      </c>
      <c r="AJ3960" s="116">
        <f t="shared" si="9"/>
        <v>1</v>
      </c>
      <c r="AK3960" s="117" t="str">
        <f t="array" ref="AK3960">XLOOKUP(F3960,'GIÁ'!A:A,'GIÁ'!D:D)</f>
        <v>24941.44</v>
      </c>
      <c r="AL3960" s="118">
        <f t="shared" si="10"/>
        <v>99765.76</v>
      </c>
      <c r="AM3960" s="118">
        <f t="shared" si="11"/>
        <v>0</v>
      </c>
      <c r="AN3960" s="119">
        <f t="shared" si="12"/>
        <v>0</v>
      </c>
      <c r="AO3960" s="118">
        <f t="shared" si="13"/>
        <v>99765.76</v>
      </c>
      <c r="AP3960" s="121">
        <f t="shared" si="14"/>
        <v>0</v>
      </c>
      <c r="AQ3960" s="122"/>
      <c r="AR3960" s="119"/>
    </row>
    <row r="3961" ht="22.5" customHeight="1">
      <c r="A3961" s="89">
        <v>46233.0</v>
      </c>
      <c r="B3961" s="90">
        <v>0.4284722222222222</v>
      </c>
      <c r="C3961" s="91" t="s">
        <v>1579</v>
      </c>
      <c r="D3961" s="129" t="str">
        <f t="array" ref="D3961">XLOOKUP(C3961,'DS ST'!A:A,'DS ST'!B:B)</f>
        <v>QHG</v>
      </c>
      <c r="E3961" s="94" t="str">
        <f t="array" ref="E3961">XLOOKUP($F3961,'GIÁ'!$A:$A,'GIÁ'!$E:$E)</f>
        <v>ĐÔNG</v>
      </c>
      <c r="F3961" s="94">
        <v>8.934717262005E12</v>
      </c>
      <c r="G3961" s="95" t="s">
        <v>1713</v>
      </c>
      <c r="H3961" s="95" t="s">
        <v>224</v>
      </c>
      <c r="I3961" s="96">
        <v>2.0</v>
      </c>
      <c r="J3961" s="96">
        <v>0.0</v>
      </c>
      <c r="K3961" s="98">
        <f t="shared" si="4"/>
        <v>2</v>
      </c>
      <c r="L3961" s="99" t="s">
        <v>7176</v>
      </c>
      <c r="M3961" s="100" t="s">
        <v>7177</v>
      </c>
      <c r="N3961" s="101" t="str">
        <f t="shared" si="139"/>
        <v>PT1590253-T0018934717262005</v>
      </c>
      <c r="O3961" s="128"/>
      <c r="P3961" s="100"/>
      <c r="Q3961" s="103">
        <f t="shared" si="166"/>
        <v>2</v>
      </c>
      <c r="R3961" s="161"/>
      <c r="S3961" s="105"/>
      <c r="T3961" s="106"/>
      <c r="U3961" s="107" t="s">
        <v>6527</v>
      </c>
      <c r="V3961" s="108" t="s">
        <v>756</v>
      </c>
      <c r="W3961" s="109" t="s">
        <v>1908</v>
      </c>
      <c r="X3961" s="110" t="str">
        <f t="shared" si="176"/>
        <v/>
      </c>
      <c r="Y3961" s="110" t="str">
        <f t="shared" si="183"/>
        <v/>
      </c>
      <c r="Z3961" s="109" t="s">
        <v>797</v>
      </c>
      <c r="AA3961" s="109" t="s">
        <v>802</v>
      </c>
      <c r="AB3961" s="106"/>
      <c r="AC3961" s="158"/>
      <c r="AD3961" s="160"/>
      <c r="AE3961" s="127"/>
      <c r="AF3961" s="113"/>
      <c r="AG3961" s="165" t="str">
        <f t="array" ref="AG3961">XLOOKUP(F3961,'CLV2'!A:A,'CLV2'!E:E)</f>
        <v>2.FROZEN FOODS</v>
      </c>
      <c r="AH3961" s="115" t="str">
        <f t="array" ref="AH3961">XLOOKUP(F3961,'CLV2'!A:A,'CLV2'!F:F)</f>
        <v>3.HOTPOT AND FRIED</v>
      </c>
      <c r="AI3961" s="115" t="str">
        <f t="shared" si="8"/>
        <v>Pack</v>
      </c>
      <c r="AJ3961" s="116">
        <f t="shared" si="9"/>
        <v>1</v>
      </c>
      <c r="AK3961" s="117" t="str">
        <f t="array" ref="AK3961">XLOOKUP(F3961,'GIÁ'!A:A,'GIÁ'!D:D)</f>
        <v>46743.25</v>
      </c>
      <c r="AL3961" s="118">
        <f t="shared" si="10"/>
        <v>93486.5</v>
      </c>
      <c r="AM3961" s="118">
        <f t="shared" si="11"/>
        <v>0</v>
      </c>
      <c r="AN3961" s="119">
        <f t="shared" si="12"/>
        <v>0</v>
      </c>
      <c r="AO3961" s="118">
        <f t="shared" si="13"/>
        <v>93486.5</v>
      </c>
      <c r="AP3961" s="121">
        <f t="shared" si="14"/>
        <v>0</v>
      </c>
      <c r="AQ3961" s="122"/>
      <c r="AR3961" s="119"/>
    </row>
    <row r="3962" ht="22.5" customHeight="1">
      <c r="A3962" s="89">
        <v>46233.0</v>
      </c>
      <c r="B3962" s="90">
        <v>0.4284722222222222</v>
      </c>
      <c r="C3962" s="91" t="s">
        <v>1579</v>
      </c>
      <c r="D3962" s="129" t="str">
        <f t="array" ref="D3962">XLOOKUP(C3962,'DS ST'!A:A,'DS ST'!B:B)</f>
        <v>QHG</v>
      </c>
      <c r="E3962" s="94" t="str">
        <f t="array" ref="E3962">XLOOKUP($F3962,'GIÁ'!$A:$A,'GIÁ'!$E:$E)</f>
        <v>ĐÔNG</v>
      </c>
      <c r="F3962" s="94">
        <v>8.936210415551E12</v>
      </c>
      <c r="G3962" s="95" t="s">
        <v>2676</v>
      </c>
      <c r="H3962" s="95" t="s">
        <v>224</v>
      </c>
      <c r="I3962" s="96">
        <v>6.0</v>
      </c>
      <c r="J3962" s="96">
        <v>0.0</v>
      </c>
      <c r="K3962" s="98">
        <f t="shared" si="4"/>
        <v>6</v>
      </c>
      <c r="L3962" s="99" t="s">
        <v>7176</v>
      </c>
      <c r="M3962" s="100" t="s">
        <v>7177</v>
      </c>
      <c r="N3962" s="101" t="str">
        <f t="shared" si="139"/>
        <v>PT1590253-T0018936210415551</v>
      </c>
      <c r="O3962" s="128"/>
      <c r="P3962" s="100"/>
      <c r="Q3962" s="103">
        <f t="shared" si="166"/>
        <v>6</v>
      </c>
      <c r="R3962" s="161"/>
      <c r="S3962" s="105"/>
      <c r="T3962" s="106"/>
      <c r="U3962" s="107" t="s">
        <v>6554</v>
      </c>
      <c r="V3962" s="108" t="s">
        <v>756</v>
      </c>
      <c r="W3962" s="109" t="s">
        <v>1908</v>
      </c>
      <c r="X3962" s="110" t="str">
        <f t="shared" si="176"/>
        <v/>
      </c>
      <c r="Y3962" s="110" t="str">
        <f t="shared" si="183"/>
        <v/>
      </c>
      <c r="Z3962" s="109" t="s">
        <v>797</v>
      </c>
      <c r="AA3962" s="109" t="s">
        <v>802</v>
      </c>
      <c r="AB3962" s="106"/>
      <c r="AC3962" s="158"/>
      <c r="AD3962" s="160"/>
      <c r="AE3962" s="127"/>
      <c r="AF3962" s="113"/>
      <c r="AG3962" s="165" t="str">
        <f t="array" ref="AG3962">XLOOKUP(F3962,'CLV2'!A:A,'CLV2'!E:E)</f>
        <v>2.FROZEN FOODS</v>
      </c>
      <c r="AH3962" s="115" t="str">
        <f t="array" ref="AH3962">XLOOKUP(F3962,'CLV2'!A:A,'CLV2'!F:F)</f>
        <v>3.DUMPLINGS</v>
      </c>
      <c r="AI3962" s="115" t="str">
        <f t="shared" si="8"/>
        <v>Pack</v>
      </c>
      <c r="AJ3962" s="116">
        <f t="shared" si="9"/>
        <v>1</v>
      </c>
      <c r="AK3962" s="117" t="str">
        <f t="array" ref="AK3962">XLOOKUP(F3962,'GIÁ'!A:A,'GIÁ'!D:D)</f>
        <v>24150.20</v>
      </c>
      <c r="AL3962" s="118">
        <f t="shared" si="10"/>
        <v>144901.2</v>
      </c>
      <c r="AM3962" s="118">
        <f t="shared" si="11"/>
        <v>0</v>
      </c>
      <c r="AN3962" s="119">
        <f t="shared" si="12"/>
        <v>0</v>
      </c>
      <c r="AO3962" s="118">
        <f t="shared" si="13"/>
        <v>144901.2</v>
      </c>
      <c r="AP3962" s="121">
        <f t="shared" si="14"/>
        <v>0</v>
      </c>
      <c r="AQ3962" s="122"/>
      <c r="AR3962" s="119"/>
    </row>
    <row r="3963" ht="22.5" customHeight="1">
      <c r="A3963" s="89">
        <v>46233.0</v>
      </c>
      <c r="B3963" s="90">
        <v>0.4284722222222222</v>
      </c>
      <c r="C3963" s="91" t="s">
        <v>1579</v>
      </c>
      <c r="D3963" s="129" t="str">
        <f t="array" ref="D3963">XLOOKUP(C3963,'DS ST'!A:A,'DS ST'!B:B)</f>
        <v>QHG</v>
      </c>
      <c r="E3963" s="94" t="str">
        <f t="array" ref="E3963">XLOOKUP($F3963,'GIÁ'!$A:$A,'GIÁ'!$E:$E)</f>
        <v>ĐÔNG</v>
      </c>
      <c r="F3963" s="94">
        <v>8.934717262012E12</v>
      </c>
      <c r="G3963" s="95" t="s">
        <v>1715</v>
      </c>
      <c r="H3963" s="95" t="s">
        <v>224</v>
      </c>
      <c r="I3963" s="96">
        <v>6.0</v>
      </c>
      <c r="J3963" s="96">
        <v>0.0</v>
      </c>
      <c r="K3963" s="98">
        <f t="shared" si="4"/>
        <v>6</v>
      </c>
      <c r="L3963" s="99" t="s">
        <v>7176</v>
      </c>
      <c r="M3963" s="100" t="s">
        <v>7177</v>
      </c>
      <c r="N3963" s="101" t="str">
        <f t="shared" si="139"/>
        <v>PT1590253-T0018934717262012</v>
      </c>
      <c r="O3963" s="128"/>
      <c r="P3963" s="100"/>
      <c r="Q3963" s="103">
        <f t="shared" si="166"/>
        <v>6</v>
      </c>
      <c r="R3963" s="161"/>
      <c r="S3963" s="105"/>
      <c r="T3963" s="106"/>
      <c r="U3963" s="107" t="s">
        <v>6528</v>
      </c>
      <c r="V3963" s="108" t="s">
        <v>756</v>
      </c>
      <c r="W3963" s="109" t="s">
        <v>1908</v>
      </c>
      <c r="X3963" s="110" t="str">
        <f t="shared" si="176"/>
        <v/>
      </c>
      <c r="Y3963" s="110" t="str">
        <f t="shared" si="183"/>
        <v/>
      </c>
      <c r="Z3963" s="109" t="s">
        <v>797</v>
      </c>
      <c r="AA3963" s="109" t="s">
        <v>802</v>
      </c>
      <c r="AB3963" s="106"/>
      <c r="AC3963" s="158"/>
      <c r="AD3963" s="160"/>
      <c r="AE3963" s="127"/>
      <c r="AF3963" s="113"/>
      <c r="AG3963" s="165" t="str">
        <f t="array" ref="AG3963">XLOOKUP(F3963,'CLV2'!A:A,'CLV2'!E:E)</f>
        <v>2.FROZEN FOODS</v>
      </c>
      <c r="AH3963" s="115" t="str">
        <f t="array" ref="AH3963">XLOOKUP(F3963,'CLV2'!A:A,'CLV2'!F:F)</f>
        <v>3.HOTPOT AND FRIED</v>
      </c>
      <c r="AI3963" s="115" t="str">
        <f t="shared" si="8"/>
        <v>Pack</v>
      </c>
      <c r="AJ3963" s="116">
        <f t="shared" si="9"/>
        <v>1</v>
      </c>
      <c r="AK3963" s="117" t="str">
        <f t="array" ref="AK3963">XLOOKUP(F3963,'GIÁ'!A:A,'GIÁ'!D:D)</f>
        <v>32686.96</v>
      </c>
      <c r="AL3963" s="118">
        <f t="shared" si="10"/>
        <v>196121.76</v>
      </c>
      <c r="AM3963" s="118">
        <f t="shared" si="11"/>
        <v>0</v>
      </c>
      <c r="AN3963" s="119">
        <f t="shared" si="12"/>
        <v>0</v>
      </c>
      <c r="AO3963" s="118">
        <f t="shared" si="13"/>
        <v>196121.76</v>
      </c>
      <c r="AP3963" s="121">
        <f t="shared" si="14"/>
        <v>0</v>
      </c>
      <c r="AQ3963" s="122"/>
      <c r="AR3963" s="119"/>
    </row>
    <row r="3964" ht="22.5" customHeight="1">
      <c r="A3964" s="89">
        <v>46233.0</v>
      </c>
      <c r="B3964" s="90">
        <v>0.4284722222222222</v>
      </c>
      <c r="C3964" s="91" t="s">
        <v>1579</v>
      </c>
      <c r="D3964" s="129" t="str">
        <f t="array" ref="D3964">XLOOKUP(C3964,'DS ST'!A:A,'DS ST'!B:B)</f>
        <v>QHG</v>
      </c>
      <c r="E3964" s="94" t="str">
        <f t="array" ref="E3964">XLOOKUP($F3964,'GIÁ'!$A:$A,'GIÁ'!$E:$E)</f>
        <v>ĐÔNG</v>
      </c>
      <c r="F3964" s="94">
        <v>8.935275600797E12</v>
      </c>
      <c r="G3964" s="95" t="s">
        <v>1996</v>
      </c>
      <c r="H3964" s="95" t="s">
        <v>224</v>
      </c>
      <c r="I3964" s="96">
        <v>2.0</v>
      </c>
      <c r="J3964" s="96">
        <v>0.0</v>
      </c>
      <c r="K3964" s="98">
        <f t="shared" si="4"/>
        <v>2</v>
      </c>
      <c r="L3964" s="99" t="s">
        <v>7176</v>
      </c>
      <c r="M3964" s="100" t="s">
        <v>7177</v>
      </c>
      <c r="N3964" s="101" t="str">
        <f t="shared" si="139"/>
        <v>PT1590253-T0018935275600797</v>
      </c>
      <c r="O3964" s="128"/>
      <c r="P3964" s="100"/>
      <c r="Q3964" s="103">
        <f t="shared" si="166"/>
        <v>2</v>
      </c>
      <c r="R3964" s="161"/>
      <c r="S3964" s="105"/>
      <c r="T3964" s="106"/>
      <c r="U3964" s="107" t="s">
        <v>6556</v>
      </c>
      <c r="V3964" s="108" t="s">
        <v>756</v>
      </c>
      <c r="W3964" s="109" t="s">
        <v>1908</v>
      </c>
      <c r="X3964" s="110" t="str">
        <f t="shared" si="176"/>
        <v/>
      </c>
      <c r="Y3964" s="110" t="str">
        <f t="shared" si="183"/>
        <v/>
      </c>
      <c r="Z3964" s="109" t="s">
        <v>797</v>
      </c>
      <c r="AA3964" s="109" t="s">
        <v>802</v>
      </c>
      <c r="AB3964" s="106"/>
      <c r="AC3964" s="158"/>
      <c r="AD3964" s="160"/>
      <c r="AE3964" s="127"/>
      <c r="AF3964" s="113"/>
      <c r="AG3964" s="165" t="str">
        <f t="array" ref="AG3964">XLOOKUP(F3964,'CLV2'!A:A,'CLV2'!E:E)</f>
        <v>2.FROZEN FOODS</v>
      </c>
      <c r="AH3964" s="115" t="str">
        <f t="array" ref="AH3964">XLOOKUP(F3964,'CLV2'!A:A,'CLV2'!F:F)</f>
        <v>3.HOTPOT AND FRIED</v>
      </c>
      <c r="AI3964" s="115" t="str">
        <f t="shared" si="8"/>
        <v>Pack</v>
      </c>
      <c r="AJ3964" s="116">
        <f t="shared" si="9"/>
        <v>1</v>
      </c>
      <c r="AK3964" s="117" t="str">
        <f t="array" ref="AK3964">XLOOKUP(F3964,'GIÁ'!A:A,'GIÁ'!D:D)</f>
        <v>27342.60</v>
      </c>
      <c r="AL3964" s="118">
        <f t="shared" si="10"/>
        <v>54685.2</v>
      </c>
      <c r="AM3964" s="118">
        <f t="shared" si="11"/>
        <v>0</v>
      </c>
      <c r="AN3964" s="119">
        <f t="shared" si="12"/>
        <v>0</v>
      </c>
      <c r="AO3964" s="118">
        <f t="shared" si="13"/>
        <v>54685.2</v>
      </c>
      <c r="AP3964" s="121">
        <f t="shared" si="14"/>
        <v>0</v>
      </c>
      <c r="AQ3964" s="122"/>
      <c r="AR3964" s="119"/>
    </row>
    <row r="3965" ht="22.5" customHeight="1">
      <c r="A3965" s="89">
        <v>46233.0</v>
      </c>
      <c r="B3965" s="90">
        <v>0.4284722222222222</v>
      </c>
      <c r="C3965" s="91" t="s">
        <v>1579</v>
      </c>
      <c r="D3965" s="129" t="str">
        <f t="array" ref="D3965">XLOOKUP(C3965,'DS ST'!A:A,'DS ST'!B:B)</f>
        <v>QHG</v>
      </c>
      <c r="E3965" s="94" t="str">
        <f t="array" ref="E3965">XLOOKUP($F3965,'GIÁ'!$A:$A,'GIÁ'!$E:$E)</f>
        <v>ĐÔNG</v>
      </c>
      <c r="F3965" s="94">
        <v>8.801114175033E12</v>
      </c>
      <c r="G3965" s="95" t="s">
        <v>1424</v>
      </c>
      <c r="H3965" s="95" t="s">
        <v>224</v>
      </c>
      <c r="I3965" s="96">
        <v>4.0</v>
      </c>
      <c r="J3965" s="96">
        <v>0.0</v>
      </c>
      <c r="K3965" s="98">
        <f t="shared" si="4"/>
        <v>4</v>
      </c>
      <c r="L3965" s="99" t="s">
        <v>7176</v>
      </c>
      <c r="M3965" s="100" t="s">
        <v>7177</v>
      </c>
      <c r="N3965" s="101" t="str">
        <f t="shared" si="139"/>
        <v>PT1590253-T0018801114175033</v>
      </c>
      <c r="O3965" s="128"/>
      <c r="P3965" s="100"/>
      <c r="Q3965" s="103">
        <f t="shared" si="166"/>
        <v>4</v>
      </c>
      <c r="R3965" s="161"/>
      <c r="S3965" s="105"/>
      <c r="T3965" s="106"/>
      <c r="U3965" s="107" t="s">
        <v>6570</v>
      </c>
      <c r="V3965" s="108" t="s">
        <v>756</v>
      </c>
      <c r="W3965" s="109" t="s">
        <v>1908</v>
      </c>
      <c r="X3965" s="110" t="str">
        <f t="shared" si="176"/>
        <v/>
      </c>
      <c r="Y3965" s="110" t="str">
        <f t="shared" si="183"/>
        <v/>
      </c>
      <c r="Z3965" s="109" t="s">
        <v>797</v>
      </c>
      <c r="AA3965" s="109" t="s">
        <v>802</v>
      </c>
      <c r="AB3965" s="106"/>
      <c r="AC3965" s="158"/>
      <c r="AD3965" s="160"/>
      <c r="AE3965" s="127"/>
      <c r="AF3965" s="113"/>
      <c r="AG3965" s="165" t="str">
        <f t="array" ref="AG3965">XLOOKUP(F3965,'CLV2'!A:A,'CLV2'!E:E)</f>
        <v>2.FROZEN FOODS</v>
      </c>
      <c r="AH3965" s="115" t="str">
        <f t="array" ref="AH3965">XLOOKUP(F3965,'CLV2'!A:A,'CLV2'!F:F)</f>
        <v>3.HOTPOT AND FRIED</v>
      </c>
      <c r="AI3965" s="115" t="str">
        <f t="shared" si="8"/>
        <v>Pack</v>
      </c>
      <c r="AJ3965" s="116">
        <f t="shared" si="9"/>
        <v>1</v>
      </c>
      <c r="AK3965" s="117" t="str">
        <f t="array" ref="AK3965">XLOOKUP(F3965,'GIÁ'!A:A,'GIÁ'!D:D)</f>
        <v>80540.82</v>
      </c>
      <c r="AL3965" s="118">
        <f t="shared" si="10"/>
        <v>322163.28</v>
      </c>
      <c r="AM3965" s="118">
        <f t="shared" si="11"/>
        <v>0</v>
      </c>
      <c r="AN3965" s="119">
        <f t="shared" si="12"/>
        <v>0</v>
      </c>
      <c r="AO3965" s="118">
        <f t="shared" si="13"/>
        <v>322163.28</v>
      </c>
      <c r="AP3965" s="121">
        <f t="shared" si="14"/>
        <v>0</v>
      </c>
      <c r="AQ3965" s="122"/>
      <c r="AR3965" s="119"/>
    </row>
    <row r="3966" ht="22.5" customHeight="1">
      <c r="A3966" s="89">
        <v>46233.0</v>
      </c>
      <c r="B3966" s="90">
        <v>0.4284722222222222</v>
      </c>
      <c r="C3966" s="91" t="s">
        <v>1579</v>
      </c>
      <c r="D3966" s="129" t="str">
        <f t="array" ref="D3966">XLOOKUP(C3966,'DS ST'!A:A,'DS ST'!B:B)</f>
        <v>QHG</v>
      </c>
      <c r="E3966" s="94" t="str">
        <f t="array" ref="E3966">XLOOKUP($F3966,'GIÁ'!$A:$A,'GIÁ'!$E:$E)</f>
        <v>ĐÔNG</v>
      </c>
      <c r="F3966" s="94">
        <v>8.935319711311E12</v>
      </c>
      <c r="G3966" s="95" t="s">
        <v>2061</v>
      </c>
      <c r="H3966" s="95" t="s">
        <v>224</v>
      </c>
      <c r="I3966" s="96">
        <v>2.0</v>
      </c>
      <c r="J3966" s="96">
        <v>0.0</v>
      </c>
      <c r="K3966" s="98">
        <f t="shared" si="4"/>
        <v>2</v>
      </c>
      <c r="L3966" s="99" t="s">
        <v>7176</v>
      </c>
      <c r="M3966" s="100" t="s">
        <v>7177</v>
      </c>
      <c r="N3966" s="101" t="str">
        <f t="shared" si="139"/>
        <v>PT1590253-T0018935319711311</v>
      </c>
      <c r="O3966" s="128"/>
      <c r="P3966" s="100"/>
      <c r="Q3966" s="103">
        <f t="shared" si="166"/>
        <v>2</v>
      </c>
      <c r="R3966" s="161"/>
      <c r="S3966" s="105"/>
      <c r="T3966" s="106"/>
      <c r="U3966" s="107" t="s">
        <v>6529</v>
      </c>
      <c r="V3966" s="108" t="s">
        <v>756</v>
      </c>
      <c r="W3966" s="109" t="s">
        <v>1908</v>
      </c>
      <c r="X3966" s="110" t="str">
        <f t="shared" si="176"/>
        <v/>
      </c>
      <c r="Y3966" s="110" t="str">
        <f t="shared" si="183"/>
        <v/>
      </c>
      <c r="Z3966" s="109" t="s">
        <v>797</v>
      </c>
      <c r="AA3966" s="109" t="s">
        <v>802</v>
      </c>
      <c r="AB3966" s="106"/>
      <c r="AC3966" s="158"/>
      <c r="AD3966" s="160"/>
      <c r="AE3966" s="127"/>
      <c r="AF3966" s="113"/>
      <c r="AG3966" s="165" t="str">
        <f t="array" ref="AG3966">XLOOKUP(F3966,'CLV2'!A:A,'CLV2'!E:E)</f>
        <v>2.FROZEN FOODS</v>
      </c>
      <c r="AH3966" s="115" t="str">
        <f t="array" ref="AH3966">XLOOKUP(F3966,'CLV2'!A:A,'CLV2'!F:F)</f>
        <v>3.HOTPOT AND FRIED</v>
      </c>
      <c r="AI3966" s="115" t="str">
        <f t="shared" si="8"/>
        <v>Pack</v>
      </c>
      <c r="AJ3966" s="116">
        <f t="shared" si="9"/>
        <v>1</v>
      </c>
      <c r="AK3966" s="117" t="str">
        <f t="array" ref="AK3966">XLOOKUP(F3966,'GIÁ'!A:A,'GIÁ'!D:D)</f>
        <v>30542.46</v>
      </c>
      <c r="AL3966" s="118">
        <f t="shared" si="10"/>
        <v>61084.92</v>
      </c>
      <c r="AM3966" s="118">
        <f t="shared" si="11"/>
        <v>0</v>
      </c>
      <c r="AN3966" s="119">
        <f t="shared" si="12"/>
        <v>0</v>
      </c>
      <c r="AO3966" s="118">
        <f t="shared" si="13"/>
        <v>61084.92</v>
      </c>
      <c r="AP3966" s="121">
        <f t="shared" si="14"/>
        <v>0</v>
      </c>
      <c r="AQ3966" s="122"/>
      <c r="AR3966" s="119"/>
    </row>
    <row r="3967" ht="22.5" customHeight="1">
      <c r="A3967" s="89">
        <v>46233.0</v>
      </c>
      <c r="B3967" s="90">
        <v>0.4284722222222222</v>
      </c>
      <c r="C3967" s="91" t="s">
        <v>1579</v>
      </c>
      <c r="D3967" s="129" t="str">
        <f t="array" ref="D3967">XLOOKUP(C3967,'DS ST'!A:A,'DS ST'!B:B)</f>
        <v>QHG</v>
      </c>
      <c r="E3967" s="94" t="str">
        <f t="array" ref="E3967">XLOOKUP($F3967,'GIÁ'!$A:$A,'GIÁ'!$E:$E)</f>
        <v>ĐÔNG</v>
      </c>
      <c r="F3967" s="94">
        <v>8.93607627967E12</v>
      </c>
      <c r="G3967" s="95" t="s">
        <v>2317</v>
      </c>
      <c r="H3967" s="95" t="s">
        <v>224</v>
      </c>
      <c r="I3967" s="96">
        <v>2.0</v>
      </c>
      <c r="J3967" s="96">
        <v>0.0</v>
      </c>
      <c r="K3967" s="98">
        <f t="shared" si="4"/>
        <v>2</v>
      </c>
      <c r="L3967" s="99" t="s">
        <v>7176</v>
      </c>
      <c r="M3967" s="100" t="s">
        <v>7177</v>
      </c>
      <c r="N3967" s="101" t="str">
        <f t="shared" si="139"/>
        <v>PT1590253-T0018936076279670</v>
      </c>
      <c r="O3967" s="128"/>
      <c r="P3967" s="100"/>
      <c r="Q3967" s="103">
        <f t="shared" si="166"/>
        <v>2</v>
      </c>
      <c r="R3967" s="161"/>
      <c r="S3967" s="105"/>
      <c r="T3967" s="106"/>
      <c r="U3967" s="107" t="s">
        <v>6530</v>
      </c>
      <c r="V3967" s="108" t="s">
        <v>756</v>
      </c>
      <c r="W3967" s="109" t="s">
        <v>1908</v>
      </c>
      <c r="X3967" s="110" t="str">
        <f t="shared" si="176"/>
        <v/>
      </c>
      <c r="Y3967" s="110" t="str">
        <f t="shared" si="183"/>
        <v/>
      </c>
      <c r="Z3967" s="109" t="s">
        <v>797</v>
      </c>
      <c r="AA3967" s="109" t="s">
        <v>802</v>
      </c>
      <c r="AB3967" s="106"/>
      <c r="AC3967" s="158"/>
      <c r="AD3967" s="160"/>
      <c r="AE3967" s="127"/>
      <c r="AF3967" s="113"/>
      <c r="AG3967" s="165" t="str">
        <f t="array" ref="AG3967">XLOOKUP(F3967,'CLV2'!A:A,'CLV2'!E:E)</f>
        <v>2.FROZEN FOODS</v>
      </c>
      <c r="AH3967" s="115" t="str">
        <f t="array" ref="AH3967">XLOOKUP(F3967,'CLV2'!A:A,'CLV2'!F:F)</f>
        <v>3.PASTRY AND DESSERTS</v>
      </c>
      <c r="AI3967" s="115" t="str">
        <f t="shared" si="8"/>
        <v>Pack</v>
      </c>
      <c r="AJ3967" s="116">
        <f t="shared" si="9"/>
        <v>1</v>
      </c>
      <c r="AK3967" s="117" t="str">
        <f t="array" ref="AK3967">XLOOKUP(F3967,'GIÁ'!A:A,'GIÁ'!D:D)</f>
        <v>26872.96</v>
      </c>
      <c r="AL3967" s="118">
        <f t="shared" si="10"/>
        <v>53745.92</v>
      </c>
      <c r="AM3967" s="118">
        <f t="shared" si="11"/>
        <v>0</v>
      </c>
      <c r="AN3967" s="119">
        <f t="shared" si="12"/>
        <v>0</v>
      </c>
      <c r="AO3967" s="118">
        <f t="shared" si="13"/>
        <v>53745.92</v>
      </c>
      <c r="AP3967" s="121">
        <f t="shared" si="14"/>
        <v>0</v>
      </c>
      <c r="AQ3967" s="122"/>
      <c r="AR3967" s="119"/>
    </row>
    <row r="3968" ht="22.5" customHeight="1">
      <c r="A3968" s="89">
        <v>46233.0</v>
      </c>
      <c r="B3968" s="90">
        <v>0.4284722222222222</v>
      </c>
      <c r="C3968" s="91" t="s">
        <v>1579</v>
      </c>
      <c r="D3968" s="129" t="str">
        <f t="array" ref="D3968">XLOOKUP(C3968,'DS ST'!A:A,'DS ST'!B:B)</f>
        <v>QHG</v>
      </c>
      <c r="E3968" s="94" t="str">
        <f t="array" ref="E3968">XLOOKUP($F3968,'GIÁ'!$A:$A,'GIÁ'!$E:$E)</f>
        <v>ĐÔNG</v>
      </c>
      <c r="F3968" s="94">
        <v>8.935101608461E12</v>
      </c>
      <c r="G3968" s="95" t="s">
        <v>1899</v>
      </c>
      <c r="H3968" s="95" t="s">
        <v>224</v>
      </c>
      <c r="I3968" s="96">
        <v>4.0</v>
      </c>
      <c r="J3968" s="96">
        <v>0.0</v>
      </c>
      <c r="K3968" s="98">
        <f t="shared" si="4"/>
        <v>4</v>
      </c>
      <c r="L3968" s="99" t="s">
        <v>7176</v>
      </c>
      <c r="M3968" s="100" t="s">
        <v>7177</v>
      </c>
      <c r="N3968" s="101" t="str">
        <f t="shared" si="139"/>
        <v>PT1590253-T0018935101608461</v>
      </c>
      <c r="O3968" s="128"/>
      <c r="P3968" s="100"/>
      <c r="Q3968" s="103">
        <f t="shared" si="166"/>
        <v>4</v>
      </c>
      <c r="R3968" s="161"/>
      <c r="S3968" s="105"/>
      <c r="T3968" s="106"/>
      <c r="U3968" s="107" t="s">
        <v>6555</v>
      </c>
      <c r="V3968" s="108" t="s">
        <v>756</v>
      </c>
      <c r="W3968" s="109" t="s">
        <v>1908</v>
      </c>
      <c r="X3968" s="110" t="str">
        <f t="shared" si="176"/>
        <v/>
      </c>
      <c r="Y3968" s="110" t="str">
        <f t="shared" si="183"/>
        <v/>
      </c>
      <c r="Z3968" s="109" t="s">
        <v>797</v>
      </c>
      <c r="AA3968" s="109" t="s">
        <v>802</v>
      </c>
      <c r="AB3968" s="106"/>
      <c r="AC3968" s="158"/>
      <c r="AD3968" s="160"/>
      <c r="AE3968" s="127"/>
      <c r="AF3968" s="113"/>
      <c r="AG3968" s="165" t="str">
        <f t="array" ref="AG3968">XLOOKUP(F3968,'CLV2'!A:A,'CLV2'!E:E)</f>
        <v>2.FROZEN FOODS</v>
      </c>
      <c r="AH3968" s="115" t="str">
        <f t="array" ref="AH3968">XLOOKUP(F3968,'CLV2'!A:A,'CLV2'!F:F)</f>
        <v>3.HOTPOT AND FRIED</v>
      </c>
      <c r="AI3968" s="115" t="str">
        <f t="shared" si="8"/>
        <v>Pack</v>
      </c>
      <c r="AJ3968" s="116">
        <f t="shared" si="9"/>
        <v>1</v>
      </c>
      <c r="AK3968" s="117" t="str">
        <f t="array" ref="AK3968">XLOOKUP(F3968,'GIÁ'!A:A,'GIÁ'!D:D)</f>
        <v>16904.85</v>
      </c>
      <c r="AL3968" s="118">
        <f t="shared" si="10"/>
        <v>67619.4</v>
      </c>
      <c r="AM3968" s="118">
        <f t="shared" si="11"/>
        <v>0</v>
      </c>
      <c r="AN3968" s="119">
        <f t="shared" si="12"/>
        <v>0</v>
      </c>
      <c r="AO3968" s="118">
        <f t="shared" si="13"/>
        <v>67619.4</v>
      </c>
      <c r="AP3968" s="121">
        <f t="shared" si="14"/>
        <v>0</v>
      </c>
      <c r="AQ3968" s="122"/>
      <c r="AR3968" s="119"/>
    </row>
    <row r="3969" ht="22.5" customHeight="1">
      <c r="A3969" s="89">
        <v>46233.0</v>
      </c>
      <c r="B3969" s="90">
        <v>0.4284722222222222</v>
      </c>
      <c r="C3969" s="91" t="s">
        <v>1579</v>
      </c>
      <c r="D3969" s="129" t="str">
        <f t="array" ref="D3969">XLOOKUP(C3969,'DS ST'!A:A,'DS ST'!B:B)</f>
        <v>QHG</v>
      </c>
      <c r="E3969" s="94" t="str">
        <f t="array" ref="E3969">XLOOKUP($F3969,'GIÁ'!$A:$A,'GIÁ'!$E:$E)</f>
        <v>ĐÔNG</v>
      </c>
      <c r="F3969" s="94">
        <v>8.936077112983E12</v>
      </c>
      <c r="G3969" s="95" t="s">
        <v>2345</v>
      </c>
      <c r="H3969" s="95" t="s">
        <v>224</v>
      </c>
      <c r="I3969" s="96">
        <v>6.0</v>
      </c>
      <c r="J3969" s="96">
        <v>0.0</v>
      </c>
      <c r="K3969" s="98">
        <f t="shared" si="4"/>
        <v>6</v>
      </c>
      <c r="L3969" s="99" t="s">
        <v>7176</v>
      </c>
      <c r="M3969" s="100" t="s">
        <v>7177</v>
      </c>
      <c r="N3969" s="101" t="str">
        <f t="shared" si="139"/>
        <v>PT1590253-T0018936077112983</v>
      </c>
      <c r="O3969" s="128"/>
      <c r="P3969" s="100"/>
      <c r="Q3969" s="103">
        <f t="shared" si="166"/>
        <v>6</v>
      </c>
      <c r="R3969" s="161"/>
      <c r="S3969" s="105"/>
      <c r="T3969" s="106"/>
      <c r="U3969" s="107" t="s">
        <v>6526</v>
      </c>
      <c r="V3969" s="108" t="s">
        <v>756</v>
      </c>
      <c r="W3969" s="109" t="s">
        <v>1908</v>
      </c>
      <c r="X3969" s="110" t="str">
        <f t="shared" si="176"/>
        <v/>
      </c>
      <c r="Y3969" s="110" t="str">
        <f t="shared" si="183"/>
        <v/>
      </c>
      <c r="Z3969" s="109" t="s">
        <v>797</v>
      </c>
      <c r="AA3969" s="109" t="s">
        <v>802</v>
      </c>
      <c r="AB3969" s="106"/>
      <c r="AC3969" s="158"/>
      <c r="AD3969" s="160"/>
      <c r="AE3969" s="127"/>
      <c r="AF3969" s="113"/>
      <c r="AG3969" s="165" t="str">
        <f t="array" ref="AG3969">XLOOKUP(F3969,'CLV2'!A:A,'CLV2'!E:E)</f>
        <v>2.FROZEN FOODS</v>
      </c>
      <c r="AH3969" s="115" t="str">
        <f t="array" ref="AH3969">XLOOKUP(F3969,'CLV2'!A:A,'CLV2'!F:F)</f>
        <v>3.DUMPLINGS</v>
      </c>
      <c r="AI3969" s="115" t="str">
        <f t="shared" si="8"/>
        <v>Pack</v>
      </c>
      <c r="AJ3969" s="116">
        <f t="shared" si="9"/>
        <v>1</v>
      </c>
      <c r="AK3969" s="117" t="str">
        <f t="array" ref="AK3969">XLOOKUP(F3969,'GIÁ'!A:A,'GIÁ'!D:D)</f>
        <v>30147.74</v>
      </c>
      <c r="AL3969" s="118">
        <f t="shared" si="10"/>
        <v>180886.44</v>
      </c>
      <c r="AM3969" s="118">
        <f t="shared" si="11"/>
        <v>0</v>
      </c>
      <c r="AN3969" s="119">
        <f t="shared" si="12"/>
        <v>0</v>
      </c>
      <c r="AO3969" s="118">
        <f t="shared" si="13"/>
        <v>180886.44</v>
      </c>
      <c r="AP3969" s="121">
        <f t="shared" si="14"/>
        <v>0</v>
      </c>
      <c r="AQ3969" s="122"/>
      <c r="AR3969" s="119"/>
    </row>
    <row r="3970" ht="22.5" customHeight="1">
      <c r="A3970" s="89">
        <v>46233.0</v>
      </c>
      <c r="B3970" s="90">
        <v>0.4284722222222222</v>
      </c>
      <c r="C3970" s="91" t="s">
        <v>1579</v>
      </c>
      <c r="D3970" s="129" t="str">
        <f t="array" ref="D3970">XLOOKUP(C3970,'DS ST'!A:A,'DS ST'!B:B)</f>
        <v>QHG</v>
      </c>
      <c r="E3970" s="94" t="str">
        <f t="array" ref="E3970">XLOOKUP($F3970,'GIÁ'!$A:$A,'GIÁ'!$E:$E)</f>
        <v>ĐÔNG</v>
      </c>
      <c r="F3970" s="94">
        <v>9.555894501924E12</v>
      </c>
      <c r="G3970" s="95" t="s">
        <v>3296</v>
      </c>
      <c r="H3970" s="95" t="s">
        <v>224</v>
      </c>
      <c r="I3970" s="96">
        <v>4.0</v>
      </c>
      <c r="J3970" s="96">
        <v>0.0</v>
      </c>
      <c r="K3970" s="98">
        <f t="shared" si="4"/>
        <v>4</v>
      </c>
      <c r="L3970" s="99" t="s">
        <v>7176</v>
      </c>
      <c r="M3970" s="100" t="s">
        <v>7177</v>
      </c>
      <c r="N3970" s="101" t="str">
        <f t="shared" si="139"/>
        <v>PT1590253-T0019555894501924</v>
      </c>
      <c r="O3970" s="128"/>
      <c r="P3970" s="100"/>
      <c r="Q3970" s="103">
        <f t="shared" si="166"/>
        <v>4</v>
      </c>
      <c r="R3970" s="161"/>
      <c r="S3970" s="105"/>
      <c r="T3970" s="106"/>
      <c r="U3970" s="107" t="s">
        <v>6929</v>
      </c>
      <c r="V3970" s="108" t="s">
        <v>756</v>
      </c>
      <c r="W3970" s="109" t="s">
        <v>1908</v>
      </c>
      <c r="X3970" s="110" t="str">
        <f t="shared" si="176"/>
        <v/>
      </c>
      <c r="Y3970" s="110" t="str">
        <f t="shared" si="183"/>
        <v/>
      </c>
      <c r="Z3970" s="109" t="s">
        <v>797</v>
      </c>
      <c r="AA3970" s="109" t="s">
        <v>802</v>
      </c>
      <c r="AB3970" s="106"/>
      <c r="AC3970" s="158"/>
      <c r="AD3970" s="160"/>
      <c r="AE3970" s="127"/>
      <c r="AF3970" s="113"/>
      <c r="AG3970" s="165" t="str">
        <f t="array" ref="AG3970">XLOOKUP(F3970,'CLV2'!A:A,'CLV2'!E:E)</f>
        <v>2.FROZEN FOODS</v>
      </c>
      <c r="AH3970" s="115" t="str">
        <f t="array" ref="AH3970">XLOOKUP(F3970,'CLV2'!A:A,'CLV2'!F:F)</f>
        <v>3.HOTPOT AND FRIED</v>
      </c>
      <c r="AI3970" s="115" t="str">
        <f t="shared" si="8"/>
        <v>Pack</v>
      </c>
      <c r="AJ3970" s="116">
        <f t="shared" si="9"/>
        <v>1</v>
      </c>
      <c r="AK3970" s="117" t="str">
        <f t="array" ref="AK3970">XLOOKUP(F3970,'GIÁ'!A:A,'GIÁ'!D:D)</f>
        <v>69289.18</v>
      </c>
      <c r="AL3970" s="118">
        <f t="shared" si="10"/>
        <v>277156.72</v>
      </c>
      <c r="AM3970" s="118">
        <f t="shared" si="11"/>
        <v>0</v>
      </c>
      <c r="AN3970" s="119">
        <f t="shared" si="12"/>
        <v>0</v>
      </c>
      <c r="AO3970" s="118">
        <f t="shared" si="13"/>
        <v>277156.72</v>
      </c>
      <c r="AP3970" s="121">
        <f t="shared" si="14"/>
        <v>0</v>
      </c>
      <c r="AQ3970" s="122"/>
      <c r="AR3970" s="119"/>
    </row>
    <row r="3971" ht="22.5" customHeight="1">
      <c r="A3971" s="89">
        <v>46233.0</v>
      </c>
      <c r="B3971" s="90">
        <v>0.4284722222222222</v>
      </c>
      <c r="C3971" s="91" t="s">
        <v>1579</v>
      </c>
      <c r="D3971" s="129" t="str">
        <f t="array" ref="D3971">XLOOKUP(C3971,'DS ST'!A:A,'DS ST'!B:B)</f>
        <v>QHG</v>
      </c>
      <c r="E3971" s="94" t="str">
        <f t="array" ref="E3971">XLOOKUP($F3971,'GIÁ'!$A:$A,'GIÁ'!$E:$E)</f>
        <v>ĐÔNG</v>
      </c>
      <c r="F3971" s="94">
        <v>9.555894515624E12</v>
      </c>
      <c r="G3971" s="95" t="s">
        <v>3305</v>
      </c>
      <c r="H3971" s="95" t="s">
        <v>224</v>
      </c>
      <c r="I3971" s="96">
        <v>6.0</v>
      </c>
      <c r="J3971" s="96">
        <v>0.0</v>
      </c>
      <c r="K3971" s="98">
        <f t="shared" si="4"/>
        <v>6</v>
      </c>
      <c r="L3971" s="99" t="s">
        <v>7176</v>
      </c>
      <c r="M3971" s="100" t="s">
        <v>7177</v>
      </c>
      <c r="N3971" s="101" t="str">
        <f t="shared" si="139"/>
        <v>PT1590253-T0019555894515624</v>
      </c>
      <c r="O3971" s="128"/>
      <c r="P3971" s="100"/>
      <c r="Q3971" s="103">
        <f t="shared" si="166"/>
        <v>6</v>
      </c>
      <c r="R3971" s="161"/>
      <c r="S3971" s="105"/>
      <c r="T3971" s="106"/>
      <c r="U3971" s="107" t="s">
        <v>6556</v>
      </c>
      <c r="V3971" s="108" t="s">
        <v>756</v>
      </c>
      <c r="W3971" s="109" t="s">
        <v>1908</v>
      </c>
      <c r="X3971" s="110" t="str">
        <f t="shared" si="176"/>
        <v/>
      </c>
      <c r="Y3971" s="110" t="str">
        <f t="shared" si="183"/>
        <v/>
      </c>
      <c r="Z3971" s="109" t="s">
        <v>797</v>
      </c>
      <c r="AA3971" s="109" t="s">
        <v>802</v>
      </c>
      <c r="AB3971" s="106"/>
      <c r="AC3971" s="158"/>
      <c r="AD3971" s="160"/>
      <c r="AE3971" s="127"/>
      <c r="AF3971" s="113"/>
      <c r="AG3971" s="165" t="str">
        <f t="array" ref="AG3971">XLOOKUP(F3971,'CLV2'!A:A,'CLV2'!E:E)</f>
        <v>2.FROZEN FOODS</v>
      </c>
      <c r="AH3971" s="115" t="str">
        <f t="array" ref="AH3971">XLOOKUP(F3971,'CLV2'!A:A,'CLV2'!F:F)</f>
        <v>3.HOTPOT AND FRIED</v>
      </c>
      <c r="AI3971" s="115" t="str">
        <f t="shared" si="8"/>
        <v>Pack</v>
      </c>
      <c r="AJ3971" s="116">
        <f t="shared" si="9"/>
        <v>1</v>
      </c>
      <c r="AK3971" s="117" t="str">
        <f t="array" ref="AK3971">XLOOKUP(F3971,'GIÁ'!A:A,'GIÁ'!D:D)</f>
        <v>87761.05</v>
      </c>
      <c r="AL3971" s="118">
        <f t="shared" si="10"/>
        <v>526566.3</v>
      </c>
      <c r="AM3971" s="118">
        <f t="shared" si="11"/>
        <v>0</v>
      </c>
      <c r="AN3971" s="119">
        <f t="shared" si="12"/>
        <v>0</v>
      </c>
      <c r="AO3971" s="118">
        <f t="shared" si="13"/>
        <v>526566.3</v>
      </c>
      <c r="AP3971" s="121">
        <f t="shared" si="14"/>
        <v>0</v>
      </c>
      <c r="AQ3971" s="122"/>
      <c r="AR3971" s="119"/>
    </row>
    <row r="3972" ht="22.5" customHeight="1">
      <c r="A3972" s="89">
        <v>46233.0</v>
      </c>
      <c r="B3972" s="90">
        <v>0.4284722222222222</v>
      </c>
      <c r="C3972" s="91" t="s">
        <v>1579</v>
      </c>
      <c r="D3972" s="129" t="str">
        <f t="array" ref="D3972">XLOOKUP(C3972,'DS ST'!A:A,'DS ST'!B:B)</f>
        <v>QHG</v>
      </c>
      <c r="E3972" s="94" t="str">
        <f t="array" ref="E3972">XLOOKUP($F3972,'GIÁ'!$A:$A,'GIÁ'!$E:$E)</f>
        <v>ĐÔNG</v>
      </c>
      <c r="F3972" s="94">
        <v>8.938562334023E12</v>
      </c>
      <c r="G3972" s="95" t="s">
        <v>3181</v>
      </c>
      <c r="H3972" s="95" t="s">
        <v>57</v>
      </c>
      <c r="I3972" s="96">
        <v>4.0</v>
      </c>
      <c r="J3972" s="96">
        <v>0.0</v>
      </c>
      <c r="K3972" s="98">
        <f t="shared" si="4"/>
        <v>4</v>
      </c>
      <c r="L3972" s="99" t="s">
        <v>7176</v>
      </c>
      <c r="M3972" s="100" t="s">
        <v>7177</v>
      </c>
      <c r="N3972" s="101" t="str">
        <f t="shared" si="139"/>
        <v>PT1590253-T0018938562334023</v>
      </c>
      <c r="O3972" s="128"/>
      <c r="P3972" s="100"/>
      <c r="Q3972" s="103">
        <f t="shared" si="166"/>
        <v>4</v>
      </c>
      <c r="R3972" s="161"/>
      <c r="S3972" s="105"/>
      <c r="T3972" s="106"/>
      <c r="U3972" s="107" t="s">
        <v>6555</v>
      </c>
      <c r="V3972" s="108" t="s">
        <v>756</v>
      </c>
      <c r="W3972" s="109" t="s">
        <v>1908</v>
      </c>
      <c r="X3972" s="110" t="str">
        <f t="shared" si="176"/>
        <v/>
      </c>
      <c r="Y3972" s="110" t="str">
        <f t="shared" si="183"/>
        <v/>
      </c>
      <c r="Z3972" s="109" t="s">
        <v>797</v>
      </c>
      <c r="AA3972" s="109" t="s">
        <v>802</v>
      </c>
      <c r="AB3972" s="106"/>
      <c r="AC3972" s="158"/>
      <c r="AD3972" s="160"/>
      <c r="AE3972" s="127"/>
      <c r="AF3972" s="113"/>
      <c r="AG3972" s="165" t="str">
        <f t="array" ref="AG3972">XLOOKUP(F3972,'CLV2'!A:A,'CLV2'!E:E)</f>
        <v>2.FROZEN FOODS</v>
      </c>
      <c r="AH3972" s="115" t="str">
        <f t="array" ref="AH3972">XLOOKUP(F3972,'CLV2'!A:A,'CLV2'!F:F)</f>
        <v>3.PIZZA - READY MEALS</v>
      </c>
      <c r="AI3972" s="115" t="str">
        <f t="shared" si="8"/>
        <v>Pack</v>
      </c>
      <c r="AJ3972" s="116">
        <f t="shared" si="9"/>
        <v>1</v>
      </c>
      <c r="AK3972" s="117" t="str">
        <f t="array" ref="AK3972">XLOOKUP(F3972,'GIÁ'!A:A,'GIÁ'!D:D)</f>
        <v>43635.50</v>
      </c>
      <c r="AL3972" s="118">
        <f t="shared" si="10"/>
        <v>174542</v>
      </c>
      <c r="AM3972" s="118">
        <f t="shared" si="11"/>
        <v>0</v>
      </c>
      <c r="AN3972" s="119">
        <f t="shared" si="12"/>
        <v>0</v>
      </c>
      <c r="AO3972" s="118">
        <f t="shared" si="13"/>
        <v>174542</v>
      </c>
      <c r="AP3972" s="121">
        <f t="shared" si="14"/>
        <v>0</v>
      </c>
      <c r="AQ3972" s="122"/>
      <c r="AR3972" s="119"/>
    </row>
    <row r="3973" ht="22.5" customHeight="1">
      <c r="A3973" s="89">
        <v>46233.0</v>
      </c>
      <c r="B3973" s="90">
        <v>0.4284722222222222</v>
      </c>
      <c r="C3973" s="91" t="s">
        <v>1579</v>
      </c>
      <c r="D3973" s="129" t="str">
        <f t="array" ref="D3973">XLOOKUP(C3973,'DS ST'!A:A,'DS ST'!B:B)</f>
        <v>QHG</v>
      </c>
      <c r="E3973" s="94" t="str">
        <f t="array" ref="E3973">XLOOKUP($F3973,'GIÁ'!$A:$A,'GIÁ'!$E:$E)</f>
        <v>ĐÔNG</v>
      </c>
      <c r="F3973" s="94">
        <v>8.93623909005E12</v>
      </c>
      <c r="G3973" s="95" t="s">
        <v>2717</v>
      </c>
      <c r="H3973" s="95" t="s">
        <v>75</v>
      </c>
      <c r="I3973" s="96">
        <v>6.0</v>
      </c>
      <c r="J3973" s="96">
        <v>0.0</v>
      </c>
      <c r="K3973" s="98">
        <f t="shared" si="4"/>
        <v>6</v>
      </c>
      <c r="L3973" s="99" t="s">
        <v>7176</v>
      </c>
      <c r="M3973" s="100" t="s">
        <v>7177</v>
      </c>
      <c r="N3973" s="101" t="str">
        <f t="shared" si="139"/>
        <v>PT1590253-T0018936239090050</v>
      </c>
      <c r="O3973" s="128"/>
      <c r="P3973" s="100"/>
      <c r="Q3973" s="103">
        <f t="shared" si="166"/>
        <v>6</v>
      </c>
      <c r="R3973" s="161"/>
      <c r="S3973" s="105"/>
      <c r="T3973" s="106"/>
      <c r="U3973" s="107" t="s">
        <v>6538</v>
      </c>
      <c r="V3973" s="108" t="s">
        <v>756</v>
      </c>
      <c r="W3973" s="109" t="s">
        <v>1908</v>
      </c>
      <c r="X3973" s="110" t="str">
        <f t="shared" si="176"/>
        <v/>
      </c>
      <c r="Y3973" s="110" t="str">
        <f t="shared" si="183"/>
        <v/>
      </c>
      <c r="Z3973" s="109" t="s">
        <v>797</v>
      </c>
      <c r="AA3973" s="109" t="s">
        <v>802</v>
      </c>
      <c r="AB3973" s="106"/>
      <c r="AC3973" s="158"/>
      <c r="AD3973" s="160"/>
      <c r="AE3973" s="127"/>
      <c r="AF3973" s="113"/>
      <c r="AG3973" s="165" t="str">
        <f t="array" ref="AG3973">XLOOKUP(F3973,'CLV2'!A:A,'CLV2'!E:E)</f>
        <v>2.MEAT</v>
      </c>
      <c r="AH3973" s="115" t="str">
        <f t="array" ref="AH3973">XLOOKUP(F3973,'CLV2'!A:A,'CLV2'!F:F)</f>
        <v>3.FROZEN MEAT</v>
      </c>
      <c r="AI3973" s="115" t="str">
        <f t="shared" si="8"/>
        <v>Pack</v>
      </c>
      <c r="AJ3973" s="116">
        <f t="shared" si="9"/>
        <v>1</v>
      </c>
      <c r="AK3973" s="117" t="str">
        <f t="array" ref="AK3973">XLOOKUP(F3973,'GIÁ'!A:A,'GIÁ'!D:D)</f>
        <v>118354.38</v>
      </c>
      <c r="AL3973" s="118">
        <f t="shared" si="10"/>
        <v>710126.28</v>
      </c>
      <c r="AM3973" s="118">
        <f t="shared" si="11"/>
        <v>0</v>
      </c>
      <c r="AN3973" s="119">
        <f t="shared" si="12"/>
        <v>0</v>
      </c>
      <c r="AO3973" s="118">
        <f t="shared" si="13"/>
        <v>710126.28</v>
      </c>
      <c r="AP3973" s="121">
        <f t="shared" si="14"/>
        <v>0</v>
      </c>
      <c r="AQ3973" s="122"/>
      <c r="AR3973" s="119"/>
    </row>
    <row r="3974" ht="22.5" customHeight="1">
      <c r="A3974" s="89">
        <v>46233.0</v>
      </c>
      <c r="B3974" s="90">
        <v>0.4284722222222222</v>
      </c>
      <c r="C3974" s="91" t="s">
        <v>1579</v>
      </c>
      <c r="D3974" s="129" t="str">
        <f t="array" ref="D3974">XLOOKUP(C3974,'DS ST'!A:A,'DS ST'!B:B)</f>
        <v>QHG</v>
      </c>
      <c r="E3974" s="94" t="str">
        <f t="array" ref="E3974">XLOOKUP($F3974,'GIÁ'!$A:$A,'GIÁ'!$E:$E)</f>
        <v>ĐÔNG</v>
      </c>
      <c r="F3974" s="94">
        <v>8.936190860716E12</v>
      </c>
      <c r="G3974" s="95" t="s">
        <v>2610</v>
      </c>
      <c r="H3974" s="95" t="s">
        <v>93</v>
      </c>
      <c r="I3974" s="96">
        <v>7.0</v>
      </c>
      <c r="J3974" s="96">
        <v>0.0</v>
      </c>
      <c r="K3974" s="98">
        <f t="shared" si="4"/>
        <v>7</v>
      </c>
      <c r="L3974" s="99" t="s">
        <v>7176</v>
      </c>
      <c r="M3974" s="100" t="s">
        <v>7177</v>
      </c>
      <c r="N3974" s="101" t="str">
        <f t="shared" si="139"/>
        <v>PT1590253-T0018936190860716</v>
      </c>
      <c r="O3974" s="128"/>
      <c r="P3974" s="100"/>
      <c r="Q3974" s="103">
        <f t="shared" si="166"/>
        <v>7</v>
      </c>
      <c r="R3974" s="161"/>
      <c r="S3974" s="105"/>
      <c r="T3974" s="106"/>
      <c r="U3974" s="107" t="s">
        <v>6539</v>
      </c>
      <c r="V3974" s="108" t="s">
        <v>756</v>
      </c>
      <c r="W3974" s="109" t="s">
        <v>1908</v>
      </c>
      <c r="X3974" s="110" t="str">
        <f t="shared" si="176"/>
        <v/>
      </c>
      <c r="Y3974" s="110" t="str">
        <f t="shared" si="183"/>
        <v/>
      </c>
      <c r="Z3974" s="109" t="s">
        <v>797</v>
      </c>
      <c r="AA3974" s="109" t="s">
        <v>802</v>
      </c>
      <c r="AB3974" s="106"/>
      <c r="AC3974" s="158"/>
      <c r="AD3974" s="160"/>
      <c r="AE3974" s="127"/>
      <c r="AF3974" s="113"/>
      <c r="AG3974" s="165" t="str">
        <f t="array" ref="AG3974">XLOOKUP(F3974,'CLV2'!A:A,'CLV2'!E:E)</f>
        <v>2.MEAT</v>
      </c>
      <c r="AH3974" s="115" t="str">
        <f t="array" ref="AH3974">XLOOKUP(F3974,'CLV2'!A:A,'CLV2'!F:F)</f>
        <v>3.FROZEN MEAT</v>
      </c>
      <c r="AI3974" s="115" t="str">
        <f t="shared" si="8"/>
        <v>Pack</v>
      </c>
      <c r="AJ3974" s="116">
        <f t="shared" si="9"/>
        <v>1</v>
      </c>
      <c r="AK3974" s="117" t="str">
        <f t="array" ref="AK3974">XLOOKUP(F3974,'GIÁ'!A:A,'GIÁ'!D:D)</f>
        <v>49176.27</v>
      </c>
      <c r="AL3974" s="118">
        <f t="shared" si="10"/>
        <v>344233.89</v>
      </c>
      <c r="AM3974" s="118">
        <f t="shared" si="11"/>
        <v>0</v>
      </c>
      <c r="AN3974" s="119">
        <f t="shared" si="12"/>
        <v>0</v>
      </c>
      <c r="AO3974" s="118">
        <f t="shared" si="13"/>
        <v>344233.89</v>
      </c>
      <c r="AP3974" s="121">
        <f t="shared" si="14"/>
        <v>0</v>
      </c>
      <c r="AQ3974" s="122"/>
      <c r="AR3974" s="119"/>
    </row>
    <row r="3975" ht="22.5" customHeight="1">
      <c r="A3975" s="89">
        <v>46233.0</v>
      </c>
      <c r="B3975" s="90">
        <v>0.4284722222222222</v>
      </c>
      <c r="C3975" s="91" t="s">
        <v>1579</v>
      </c>
      <c r="D3975" s="129" t="str">
        <f t="array" ref="D3975">XLOOKUP(C3975,'DS ST'!A:A,'DS ST'!B:B)</f>
        <v>QHG</v>
      </c>
      <c r="E3975" s="94" t="str">
        <f t="array" ref="E3975">XLOOKUP($F3975,'GIÁ'!$A:$A,'GIÁ'!$E:$E)</f>
        <v>ĐÔNG</v>
      </c>
      <c r="F3975" s="94">
        <v>8.936239090036E12</v>
      </c>
      <c r="G3975" s="95" t="s">
        <v>2713</v>
      </c>
      <c r="H3975" s="95" t="s">
        <v>75</v>
      </c>
      <c r="I3975" s="96">
        <v>6.0</v>
      </c>
      <c r="J3975" s="96">
        <v>0.0</v>
      </c>
      <c r="K3975" s="98">
        <f t="shared" si="4"/>
        <v>6</v>
      </c>
      <c r="L3975" s="99" t="s">
        <v>7176</v>
      </c>
      <c r="M3975" s="100" t="s">
        <v>7177</v>
      </c>
      <c r="N3975" s="101" t="str">
        <f t="shared" si="139"/>
        <v>PT1590253-T0018936239090036</v>
      </c>
      <c r="O3975" s="128"/>
      <c r="P3975" s="100"/>
      <c r="Q3975" s="103">
        <f t="shared" si="166"/>
        <v>6</v>
      </c>
      <c r="R3975" s="161"/>
      <c r="S3975" s="105"/>
      <c r="T3975" s="106"/>
      <c r="U3975" s="107" t="s">
        <v>6539</v>
      </c>
      <c r="V3975" s="108" t="s">
        <v>756</v>
      </c>
      <c r="W3975" s="109" t="s">
        <v>1908</v>
      </c>
      <c r="X3975" s="110" t="str">
        <f t="shared" si="176"/>
        <v/>
      </c>
      <c r="Y3975" s="110" t="str">
        <f t="shared" si="183"/>
        <v/>
      </c>
      <c r="Z3975" s="109" t="s">
        <v>797</v>
      </c>
      <c r="AA3975" s="109" t="s">
        <v>802</v>
      </c>
      <c r="AB3975" s="106"/>
      <c r="AC3975" s="158"/>
      <c r="AD3975" s="160"/>
      <c r="AE3975" s="127"/>
      <c r="AF3975" s="113"/>
      <c r="AG3975" s="165" t="str">
        <f t="array" ref="AG3975">XLOOKUP(F3975,'CLV2'!A:A,'CLV2'!E:E)</f>
        <v>2.MEAT</v>
      </c>
      <c r="AH3975" s="115" t="str">
        <f t="array" ref="AH3975">XLOOKUP(F3975,'CLV2'!A:A,'CLV2'!F:F)</f>
        <v>3.FROZEN MEAT</v>
      </c>
      <c r="AI3975" s="115" t="str">
        <f t="shared" si="8"/>
        <v>Pack</v>
      </c>
      <c r="AJ3975" s="116">
        <f t="shared" si="9"/>
        <v>1</v>
      </c>
      <c r="AK3975" s="117" t="str">
        <f t="array" ref="AK3975">XLOOKUP(F3975,'GIÁ'!A:A,'GIÁ'!D:D)</f>
        <v>47814.16</v>
      </c>
      <c r="AL3975" s="118">
        <f t="shared" si="10"/>
        <v>286884.96</v>
      </c>
      <c r="AM3975" s="118">
        <f t="shared" si="11"/>
        <v>0</v>
      </c>
      <c r="AN3975" s="119">
        <f t="shared" si="12"/>
        <v>0</v>
      </c>
      <c r="AO3975" s="118">
        <f t="shared" si="13"/>
        <v>286884.96</v>
      </c>
      <c r="AP3975" s="121">
        <f t="shared" si="14"/>
        <v>0</v>
      </c>
      <c r="AQ3975" s="122"/>
      <c r="AR3975" s="119"/>
    </row>
    <row r="3976" ht="22.5" customHeight="1">
      <c r="A3976" s="89">
        <v>46233.0</v>
      </c>
      <c r="B3976" s="90">
        <v>0.4284722222222222</v>
      </c>
      <c r="C3976" s="91" t="s">
        <v>1579</v>
      </c>
      <c r="D3976" s="129" t="str">
        <f t="array" ref="D3976">XLOOKUP(C3976,'DS ST'!A:A,'DS ST'!B:B)</f>
        <v>QHG</v>
      </c>
      <c r="E3976" s="94" t="str">
        <f t="array" ref="E3976">XLOOKUP($F3976,'GIÁ'!$A:$A,'GIÁ'!$E:$E)</f>
        <v>ĐÔNG</v>
      </c>
      <c r="F3976" s="94">
        <v>8.936190860464E12</v>
      </c>
      <c r="G3976" s="95" t="s">
        <v>2608</v>
      </c>
      <c r="H3976" s="95" t="s">
        <v>93</v>
      </c>
      <c r="I3976" s="96">
        <v>8.0</v>
      </c>
      <c r="J3976" s="96">
        <v>0.0</v>
      </c>
      <c r="K3976" s="98">
        <f t="shared" si="4"/>
        <v>8</v>
      </c>
      <c r="L3976" s="99" t="s">
        <v>7176</v>
      </c>
      <c r="M3976" s="100" t="s">
        <v>7177</v>
      </c>
      <c r="N3976" s="101" t="str">
        <f t="shared" si="139"/>
        <v>PT1590253-T0018936190860464</v>
      </c>
      <c r="O3976" s="128"/>
      <c r="P3976" s="100"/>
      <c r="Q3976" s="103">
        <f t="shared" si="166"/>
        <v>8</v>
      </c>
      <c r="R3976" s="161"/>
      <c r="S3976" s="105"/>
      <c r="T3976" s="106"/>
      <c r="U3976" s="107" t="s">
        <v>6543</v>
      </c>
      <c r="V3976" s="108" t="s">
        <v>756</v>
      </c>
      <c r="W3976" s="109" t="s">
        <v>1908</v>
      </c>
      <c r="X3976" s="110" t="str">
        <f t="shared" si="176"/>
        <v/>
      </c>
      <c r="Y3976" s="110" t="str">
        <f t="shared" si="183"/>
        <v/>
      </c>
      <c r="Z3976" s="109" t="s">
        <v>797</v>
      </c>
      <c r="AA3976" s="109" t="s">
        <v>802</v>
      </c>
      <c r="AB3976" s="106"/>
      <c r="AC3976" s="158"/>
      <c r="AD3976" s="160"/>
      <c r="AE3976" s="127"/>
      <c r="AF3976" s="113"/>
      <c r="AG3976" s="165" t="str">
        <f t="array" ref="AG3976">XLOOKUP(F3976,'CLV2'!A:A,'CLV2'!E:E)</f>
        <v>2.MEAT</v>
      </c>
      <c r="AH3976" s="115" t="str">
        <f t="array" ref="AH3976">XLOOKUP(F3976,'CLV2'!A:A,'CLV2'!F:F)</f>
        <v>3.FROZEN MEAT</v>
      </c>
      <c r="AI3976" s="115" t="str">
        <f t="shared" si="8"/>
        <v>Pack</v>
      </c>
      <c r="AJ3976" s="116">
        <f t="shared" si="9"/>
        <v>1</v>
      </c>
      <c r="AK3976" s="117" t="str">
        <f t="array" ref="AK3976">XLOOKUP(F3976,'GIÁ'!A:A,'GIÁ'!D:D)</f>
        <v>43621.31</v>
      </c>
      <c r="AL3976" s="118">
        <f t="shared" si="10"/>
        <v>348970.48</v>
      </c>
      <c r="AM3976" s="118">
        <f t="shared" si="11"/>
        <v>0</v>
      </c>
      <c r="AN3976" s="119">
        <f t="shared" si="12"/>
        <v>0</v>
      </c>
      <c r="AO3976" s="118">
        <f t="shared" si="13"/>
        <v>348970.48</v>
      </c>
      <c r="AP3976" s="121">
        <f t="shared" si="14"/>
        <v>0</v>
      </c>
      <c r="AQ3976" s="122"/>
      <c r="AR3976" s="119"/>
    </row>
    <row r="3977" ht="22.5" customHeight="1">
      <c r="A3977" s="89">
        <v>46233.0</v>
      </c>
      <c r="B3977" s="90">
        <v>0.4284722222222222</v>
      </c>
      <c r="C3977" s="91" t="s">
        <v>1579</v>
      </c>
      <c r="D3977" s="129" t="str">
        <f t="array" ref="D3977">XLOOKUP(C3977,'DS ST'!A:A,'DS ST'!B:B)</f>
        <v>QHG</v>
      </c>
      <c r="E3977" s="94" t="str">
        <f t="array" ref="E3977">XLOOKUP($F3977,'GIÁ'!$A:$A,'GIÁ'!$E:$E)</f>
        <v>ĐÔNG</v>
      </c>
      <c r="F3977" s="94">
        <v>8.938535604047E12</v>
      </c>
      <c r="G3977" s="95" t="s">
        <v>3054</v>
      </c>
      <c r="H3977" s="95" t="s">
        <v>787</v>
      </c>
      <c r="I3977" s="96">
        <v>3.0</v>
      </c>
      <c r="J3977" s="96">
        <v>0.0</v>
      </c>
      <c r="K3977" s="98">
        <f t="shared" si="4"/>
        <v>3</v>
      </c>
      <c r="L3977" s="99" t="s">
        <v>7176</v>
      </c>
      <c r="M3977" s="100" t="s">
        <v>7177</v>
      </c>
      <c r="N3977" s="101" t="str">
        <f t="shared" si="139"/>
        <v>PT1590253-T0018938535604047</v>
      </c>
      <c r="O3977" s="128"/>
      <c r="P3977" s="100"/>
      <c r="Q3977" s="103">
        <f t="shared" si="166"/>
        <v>3</v>
      </c>
      <c r="R3977" s="161"/>
      <c r="S3977" s="105"/>
      <c r="T3977" s="106"/>
      <c r="U3977" s="107" t="s">
        <v>6541</v>
      </c>
      <c r="V3977" s="108" t="s">
        <v>756</v>
      </c>
      <c r="W3977" s="109" t="s">
        <v>1908</v>
      </c>
      <c r="X3977" s="110" t="str">
        <f t="shared" si="176"/>
        <v/>
      </c>
      <c r="Y3977" s="110" t="str">
        <f t="shared" si="183"/>
        <v/>
      </c>
      <c r="Z3977" s="109" t="s">
        <v>797</v>
      </c>
      <c r="AA3977" s="109" t="s">
        <v>802</v>
      </c>
      <c r="AB3977" s="106"/>
      <c r="AC3977" s="158"/>
      <c r="AD3977" s="160"/>
      <c r="AE3977" s="127"/>
      <c r="AF3977" s="113"/>
      <c r="AG3977" s="165" t="str">
        <f t="array" ref="AG3977">XLOOKUP(F3977,'CLV2'!A:A,'CLV2'!E:E)</f>
        <v>2.FISH AND SEAFOOD</v>
      </c>
      <c r="AH3977" s="115" t="str">
        <f t="array" ref="AH3977">XLOOKUP(F3977,'CLV2'!A:A,'CLV2'!F:F)</f>
        <v>3.FROZEN FISH AND SEAFOOD</v>
      </c>
      <c r="AI3977" s="115" t="str">
        <f t="shared" si="8"/>
        <v>Pack</v>
      </c>
      <c r="AJ3977" s="116">
        <f t="shared" si="9"/>
        <v>1</v>
      </c>
      <c r="AK3977" s="117" t="str">
        <f t="array" ref="AK3977">XLOOKUP(F3977,'GIÁ'!A:A,'GIÁ'!D:D)</f>
        <v>48011.15</v>
      </c>
      <c r="AL3977" s="118">
        <f t="shared" si="10"/>
        <v>144033.45</v>
      </c>
      <c r="AM3977" s="118">
        <f t="shared" si="11"/>
        <v>0</v>
      </c>
      <c r="AN3977" s="119">
        <f t="shared" si="12"/>
        <v>0</v>
      </c>
      <c r="AO3977" s="118">
        <f t="shared" si="13"/>
        <v>144033.45</v>
      </c>
      <c r="AP3977" s="121">
        <f t="shared" si="14"/>
        <v>0</v>
      </c>
      <c r="AQ3977" s="122"/>
      <c r="AR3977" s="119"/>
    </row>
    <row r="3978" ht="22.5" customHeight="1">
      <c r="A3978" s="89">
        <v>46233.0</v>
      </c>
      <c r="B3978" s="90">
        <v>0.4284722222222222</v>
      </c>
      <c r="C3978" s="91" t="s">
        <v>1579</v>
      </c>
      <c r="D3978" s="129" t="str">
        <f t="array" ref="D3978">XLOOKUP(C3978,'DS ST'!A:A,'DS ST'!B:B)</f>
        <v>QHG</v>
      </c>
      <c r="E3978" s="94" t="str">
        <f t="array" ref="E3978">XLOOKUP($F3978,'GIÁ'!$A:$A,'GIÁ'!$E:$E)</f>
        <v>ĐÔNG</v>
      </c>
      <c r="F3978" s="94">
        <v>8.936187610089E12</v>
      </c>
      <c r="G3978" s="95" t="s">
        <v>2590</v>
      </c>
      <c r="H3978" s="95" t="s">
        <v>224</v>
      </c>
      <c r="I3978" s="96">
        <v>4.0</v>
      </c>
      <c r="J3978" s="96">
        <v>0.0</v>
      </c>
      <c r="K3978" s="98">
        <f t="shared" si="4"/>
        <v>4</v>
      </c>
      <c r="L3978" s="99" t="s">
        <v>7176</v>
      </c>
      <c r="M3978" s="100" t="s">
        <v>7177</v>
      </c>
      <c r="N3978" s="101" t="str">
        <f t="shared" si="139"/>
        <v>PT1590253-T0018936187610089</v>
      </c>
      <c r="O3978" s="128"/>
      <c r="P3978" s="100"/>
      <c r="Q3978" s="103">
        <f t="shared" si="166"/>
        <v>4</v>
      </c>
      <c r="R3978" s="161"/>
      <c r="S3978" s="105"/>
      <c r="T3978" s="106"/>
      <c r="U3978" s="107" t="s">
        <v>6532</v>
      </c>
      <c r="V3978" s="108" t="s">
        <v>756</v>
      </c>
      <c r="W3978" s="109" t="s">
        <v>1908</v>
      </c>
      <c r="X3978" s="110" t="str">
        <f t="shared" si="176"/>
        <v/>
      </c>
      <c r="Y3978" s="110" t="str">
        <f t="shared" si="183"/>
        <v/>
      </c>
      <c r="Z3978" s="109" t="s">
        <v>797</v>
      </c>
      <c r="AA3978" s="109" t="s">
        <v>802</v>
      </c>
      <c r="AB3978" s="106"/>
      <c r="AC3978" s="158"/>
      <c r="AD3978" s="160"/>
      <c r="AE3978" s="127"/>
      <c r="AF3978" s="113"/>
      <c r="AG3978" s="165" t="str">
        <f t="array" ref="AG3978">XLOOKUP(F3978,'CLV2'!A:A,'CLV2'!E:E)</f>
        <v>2.FISH AND SEAFOOD</v>
      </c>
      <c r="AH3978" s="115" t="str">
        <f t="array" ref="AH3978">XLOOKUP(F3978,'CLV2'!A:A,'CLV2'!F:F)</f>
        <v>3.FROZEN FISH AND SEAFOOD</v>
      </c>
      <c r="AI3978" s="115" t="str">
        <f t="shared" si="8"/>
        <v>Pack</v>
      </c>
      <c r="AJ3978" s="116">
        <f t="shared" si="9"/>
        <v>1</v>
      </c>
      <c r="AK3978" s="117" t="str">
        <f t="array" ref="AK3978">XLOOKUP(F3978,'GIÁ'!A:A,'GIÁ'!D:D)</f>
        <v>73948.55</v>
      </c>
      <c r="AL3978" s="118">
        <f t="shared" si="10"/>
        <v>295794.2</v>
      </c>
      <c r="AM3978" s="118">
        <f t="shared" si="11"/>
        <v>0</v>
      </c>
      <c r="AN3978" s="119">
        <f t="shared" si="12"/>
        <v>0</v>
      </c>
      <c r="AO3978" s="118">
        <f t="shared" si="13"/>
        <v>295794.2</v>
      </c>
      <c r="AP3978" s="121">
        <f t="shared" si="14"/>
        <v>0</v>
      </c>
      <c r="AQ3978" s="122"/>
      <c r="AR3978" s="119"/>
    </row>
    <row r="3979" ht="22.5" customHeight="1">
      <c r="A3979" s="89">
        <v>46233.0</v>
      </c>
      <c r="B3979" s="90">
        <v>0.4284722222222222</v>
      </c>
      <c r="C3979" s="91" t="s">
        <v>1579</v>
      </c>
      <c r="D3979" s="129" t="str">
        <f t="array" ref="D3979">XLOOKUP(C3979,'DS ST'!A:A,'DS ST'!B:B)</f>
        <v>QHG</v>
      </c>
      <c r="E3979" s="94" t="str">
        <f t="array" ref="E3979">XLOOKUP($F3979,'GIÁ'!$A:$A,'GIÁ'!$E:$E)</f>
        <v>ĐÔNG</v>
      </c>
      <c r="F3979" s="94">
        <v>8.938535604597E12</v>
      </c>
      <c r="G3979" s="95" t="s">
        <v>3063</v>
      </c>
      <c r="H3979" s="95" t="s">
        <v>93</v>
      </c>
      <c r="I3979" s="96">
        <v>4.0</v>
      </c>
      <c r="J3979" s="96">
        <v>0.0</v>
      </c>
      <c r="K3979" s="98">
        <f t="shared" si="4"/>
        <v>4</v>
      </c>
      <c r="L3979" s="99" t="s">
        <v>7176</v>
      </c>
      <c r="M3979" s="100" t="s">
        <v>7177</v>
      </c>
      <c r="N3979" s="101" t="str">
        <f t="shared" si="139"/>
        <v>PT1590253-T0018938535604597</v>
      </c>
      <c r="O3979" s="128"/>
      <c r="P3979" s="100"/>
      <c r="Q3979" s="103">
        <f t="shared" si="166"/>
        <v>4</v>
      </c>
      <c r="R3979" s="161"/>
      <c r="S3979" s="105"/>
      <c r="T3979" s="106"/>
      <c r="U3979" s="107" t="s">
        <v>6542</v>
      </c>
      <c r="V3979" s="108" t="s">
        <v>756</v>
      </c>
      <c r="W3979" s="109" t="s">
        <v>1908</v>
      </c>
      <c r="X3979" s="110" t="str">
        <f t="shared" si="176"/>
        <v/>
      </c>
      <c r="Y3979" s="110" t="str">
        <f t="shared" si="183"/>
        <v/>
      </c>
      <c r="Z3979" s="109" t="s">
        <v>797</v>
      </c>
      <c r="AA3979" s="109" t="s">
        <v>802</v>
      </c>
      <c r="AB3979" s="106"/>
      <c r="AC3979" s="158"/>
      <c r="AD3979" s="160"/>
      <c r="AE3979" s="127"/>
      <c r="AF3979" s="113"/>
      <c r="AG3979" s="165" t="str">
        <f t="array" ref="AG3979">XLOOKUP(F3979,'CLV2'!A:A,'CLV2'!E:E)</f>
        <v>2.FISH AND SEAFOOD</v>
      </c>
      <c r="AH3979" s="115" t="str">
        <f t="array" ref="AH3979">XLOOKUP(F3979,'CLV2'!A:A,'CLV2'!F:F)</f>
        <v>3.FROZEN FISH AND SEAFOOD</v>
      </c>
      <c r="AI3979" s="115" t="str">
        <f t="shared" si="8"/>
        <v>Pack</v>
      </c>
      <c r="AJ3979" s="116">
        <f t="shared" si="9"/>
        <v>1</v>
      </c>
      <c r="AK3979" s="117" t="str">
        <f t="array" ref="AK3979">XLOOKUP(F3979,'GIÁ'!A:A,'GIÁ'!D:D)</f>
        <v>54841.46</v>
      </c>
      <c r="AL3979" s="118">
        <f t="shared" si="10"/>
        <v>219365.84</v>
      </c>
      <c r="AM3979" s="118">
        <f t="shared" si="11"/>
        <v>0</v>
      </c>
      <c r="AN3979" s="119">
        <f t="shared" si="12"/>
        <v>0</v>
      </c>
      <c r="AO3979" s="118">
        <f t="shared" si="13"/>
        <v>219365.84</v>
      </c>
      <c r="AP3979" s="121">
        <f t="shared" si="14"/>
        <v>0</v>
      </c>
      <c r="AQ3979" s="122"/>
      <c r="AR3979" s="119"/>
    </row>
    <row r="3980" ht="22.5" customHeight="1">
      <c r="A3980" s="89">
        <v>46233.0</v>
      </c>
      <c r="B3980" s="90">
        <v>0.4284722222222222</v>
      </c>
      <c r="C3980" s="91" t="s">
        <v>1579</v>
      </c>
      <c r="D3980" s="129" t="str">
        <f t="array" ref="D3980">XLOOKUP(C3980,'DS ST'!A:A,'DS ST'!B:B)</f>
        <v>QHG</v>
      </c>
      <c r="E3980" s="94" t="str">
        <f t="array" ref="E3980">XLOOKUP($F3980,'GIÁ'!$A:$A,'GIÁ'!$E:$E)</f>
        <v>ĐÔNG</v>
      </c>
      <c r="F3980" s="94">
        <v>8.938559140026E12</v>
      </c>
      <c r="G3980" s="95" t="s">
        <v>3177</v>
      </c>
      <c r="H3980" s="95" t="s">
        <v>57</v>
      </c>
      <c r="I3980" s="96">
        <v>4.0</v>
      </c>
      <c r="J3980" s="96">
        <v>0.0</v>
      </c>
      <c r="K3980" s="98">
        <f t="shared" si="4"/>
        <v>4</v>
      </c>
      <c r="L3980" s="99" t="s">
        <v>7176</v>
      </c>
      <c r="M3980" s="100" t="s">
        <v>7177</v>
      </c>
      <c r="N3980" s="101" t="str">
        <f t="shared" si="139"/>
        <v>PT1590253-T0018938559140026</v>
      </c>
      <c r="O3980" s="128"/>
      <c r="P3980" s="100"/>
      <c r="Q3980" s="103">
        <f t="shared" si="166"/>
        <v>4</v>
      </c>
      <c r="R3980" s="161"/>
      <c r="S3980" s="105"/>
      <c r="T3980" s="106"/>
      <c r="U3980" s="107" t="s">
        <v>6544</v>
      </c>
      <c r="V3980" s="108" t="s">
        <v>756</v>
      </c>
      <c r="W3980" s="109" t="s">
        <v>1908</v>
      </c>
      <c r="X3980" s="110" t="str">
        <f t="shared" si="176"/>
        <v/>
      </c>
      <c r="Y3980" s="110" t="str">
        <f t="shared" si="183"/>
        <v/>
      </c>
      <c r="Z3980" s="109" t="s">
        <v>797</v>
      </c>
      <c r="AA3980" s="109" t="s">
        <v>802</v>
      </c>
      <c r="AB3980" s="106"/>
      <c r="AC3980" s="158"/>
      <c r="AD3980" s="160"/>
      <c r="AE3980" s="127"/>
      <c r="AF3980" s="113"/>
      <c r="AG3980" s="165" t="str">
        <f t="array" ref="AG3980">XLOOKUP(F3980,'CLV2'!A:A,'CLV2'!E:E)</f>
        <v>2.MEAT</v>
      </c>
      <c r="AH3980" s="115" t="str">
        <f t="array" ref="AH3980">XLOOKUP(F3980,'CLV2'!A:A,'CLV2'!F:F)</f>
        <v>3.FROZEN MEAT</v>
      </c>
      <c r="AI3980" s="115" t="str">
        <f t="shared" si="8"/>
        <v>Pack</v>
      </c>
      <c r="AJ3980" s="116">
        <f t="shared" si="9"/>
        <v>1</v>
      </c>
      <c r="AK3980" s="117" t="str">
        <f t="array" ref="AK3980">XLOOKUP(F3980,'GIÁ'!A:A,'GIÁ'!D:D)</f>
        <v>122581.24</v>
      </c>
      <c r="AL3980" s="118">
        <f t="shared" si="10"/>
        <v>490324.96</v>
      </c>
      <c r="AM3980" s="118">
        <f t="shared" si="11"/>
        <v>0</v>
      </c>
      <c r="AN3980" s="119">
        <f t="shared" si="12"/>
        <v>0</v>
      </c>
      <c r="AO3980" s="118">
        <f t="shared" si="13"/>
        <v>490324.96</v>
      </c>
      <c r="AP3980" s="121">
        <f t="shared" si="14"/>
        <v>0</v>
      </c>
      <c r="AQ3980" s="122"/>
      <c r="AR3980" s="119"/>
    </row>
    <row r="3981" ht="22.5" customHeight="1">
      <c r="A3981" s="89">
        <v>46233.0</v>
      </c>
      <c r="B3981" s="90">
        <v>0.4284722222222222</v>
      </c>
      <c r="C3981" s="91" t="s">
        <v>1579</v>
      </c>
      <c r="D3981" s="129" t="str">
        <f t="array" ref="D3981">XLOOKUP(C3981,'DS ST'!A:A,'DS ST'!B:B)</f>
        <v>QHG</v>
      </c>
      <c r="E3981" s="94" t="str">
        <f t="array" ref="E3981">XLOOKUP($F3981,'GIÁ'!$A:$A,'GIÁ'!$E:$E)</f>
        <v>ĐÔNG</v>
      </c>
      <c r="F3981" s="94">
        <v>8.936187610461E12</v>
      </c>
      <c r="G3981" s="95" t="s">
        <v>2598</v>
      </c>
      <c r="H3981" s="95" t="s">
        <v>224</v>
      </c>
      <c r="I3981" s="96">
        <v>4.0</v>
      </c>
      <c r="J3981" s="96">
        <v>0.0</v>
      </c>
      <c r="K3981" s="98">
        <f t="shared" si="4"/>
        <v>4</v>
      </c>
      <c r="L3981" s="99" t="s">
        <v>7176</v>
      </c>
      <c r="M3981" s="100" t="s">
        <v>7177</v>
      </c>
      <c r="N3981" s="101" t="str">
        <f t="shared" si="139"/>
        <v>PT1590253-T0018936187610461</v>
      </c>
      <c r="O3981" s="128"/>
      <c r="P3981" s="100"/>
      <c r="Q3981" s="103">
        <f t="shared" si="166"/>
        <v>4</v>
      </c>
      <c r="R3981" s="161"/>
      <c r="S3981" s="105"/>
      <c r="T3981" s="106"/>
      <c r="U3981" s="107" t="s">
        <v>6726</v>
      </c>
      <c r="V3981" s="108" t="s">
        <v>756</v>
      </c>
      <c r="W3981" s="109" t="s">
        <v>1908</v>
      </c>
      <c r="X3981" s="110" t="str">
        <f t="shared" si="176"/>
        <v/>
      </c>
      <c r="Y3981" s="110" t="str">
        <f t="shared" si="183"/>
        <v/>
      </c>
      <c r="Z3981" s="109" t="s">
        <v>797</v>
      </c>
      <c r="AA3981" s="109" t="s">
        <v>802</v>
      </c>
      <c r="AB3981" s="106"/>
      <c r="AC3981" s="158"/>
      <c r="AD3981" s="160"/>
      <c r="AE3981" s="127"/>
      <c r="AF3981" s="113"/>
      <c r="AG3981" s="165" t="str">
        <f t="array" ref="AG3981">XLOOKUP(F3981,'CLV2'!A:A,'CLV2'!E:E)</f>
        <v>2.FISH AND SEAFOOD</v>
      </c>
      <c r="AH3981" s="115" t="str">
        <f t="array" ref="AH3981">XLOOKUP(F3981,'CLV2'!A:A,'CLV2'!F:F)</f>
        <v>3.FROZEN FISH AND SEAFOOD</v>
      </c>
      <c r="AI3981" s="115" t="str">
        <f t="shared" si="8"/>
        <v>Pack</v>
      </c>
      <c r="AJ3981" s="116">
        <f t="shared" si="9"/>
        <v>1</v>
      </c>
      <c r="AK3981" s="117" t="str">
        <f t="array" ref="AK3981">XLOOKUP(F3981,'GIÁ'!A:A,'GIÁ'!D:D)</f>
        <v>72715.05</v>
      </c>
      <c r="AL3981" s="118">
        <f t="shared" si="10"/>
        <v>290860.2</v>
      </c>
      <c r="AM3981" s="118">
        <f t="shared" si="11"/>
        <v>0</v>
      </c>
      <c r="AN3981" s="119">
        <f t="shared" si="12"/>
        <v>0</v>
      </c>
      <c r="AO3981" s="118">
        <f t="shared" si="13"/>
        <v>290860.2</v>
      </c>
      <c r="AP3981" s="121">
        <f t="shared" si="14"/>
        <v>0</v>
      </c>
      <c r="AQ3981" s="122"/>
      <c r="AR3981" s="119"/>
    </row>
    <row r="3982" ht="22.5" customHeight="1">
      <c r="A3982" s="89">
        <v>46233.0</v>
      </c>
      <c r="B3982" s="90">
        <v>0.4284722222222222</v>
      </c>
      <c r="C3982" s="91" t="s">
        <v>1579</v>
      </c>
      <c r="D3982" s="129" t="str">
        <f t="array" ref="D3982">XLOOKUP(C3982,'DS ST'!A:A,'DS ST'!B:B)</f>
        <v>QHG</v>
      </c>
      <c r="E3982" s="94" t="str">
        <f t="array" ref="E3982">XLOOKUP($F3982,'GIÁ'!$A:$A,'GIÁ'!$E:$E)</f>
        <v>ĐÔNG</v>
      </c>
      <c r="F3982" s="94">
        <v>8.938521793335E12</v>
      </c>
      <c r="G3982" s="95" t="s">
        <v>3362</v>
      </c>
      <c r="H3982" s="95" t="s">
        <v>224</v>
      </c>
      <c r="I3982" s="96">
        <v>4.0</v>
      </c>
      <c r="J3982" s="96">
        <v>0.0</v>
      </c>
      <c r="K3982" s="98">
        <f t="shared" si="4"/>
        <v>4</v>
      </c>
      <c r="L3982" s="99" t="s">
        <v>7176</v>
      </c>
      <c r="M3982" s="100" t="s">
        <v>7177</v>
      </c>
      <c r="N3982" s="101" t="str">
        <f t="shared" si="139"/>
        <v>PT1590253-T0018938521793335</v>
      </c>
      <c r="O3982" s="128"/>
      <c r="P3982" s="100"/>
      <c r="Q3982" s="103">
        <f t="shared" si="166"/>
        <v>4</v>
      </c>
      <c r="R3982" s="161"/>
      <c r="S3982" s="105"/>
      <c r="T3982" s="106"/>
      <c r="U3982" s="107" t="s">
        <v>6570</v>
      </c>
      <c r="V3982" s="108" t="s">
        <v>756</v>
      </c>
      <c r="W3982" s="109" t="s">
        <v>1908</v>
      </c>
      <c r="X3982" s="110" t="str">
        <f t="shared" si="176"/>
        <v/>
      </c>
      <c r="Y3982" s="110" t="str">
        <f t="shared" si="183"/>
        <v/>
      </c>
      <c r="Z3982" s="109" t="s">
        <v>797</v>
      </c>
      <c r="AA3982" s="109" t="s">
        <v>802</v>
      </c>
      <c r="AB3982" s="106"/>
      <c r="AC3982" s="158"/>
      <c r="AD3982" s="160"/>
      <c r="AE3982" s="127"/>
      <c r="AF3982" s="113"/>
      <c r="AG3982" s="165" t="str">
        <f t="array" ref="AG3982">XLOOKUP(F3982,'CLV2'!A:A,'CLV2'!E:E)</f>
        <v>#N/A</v>
      </c>
      <c r="AH3982" s="115" t="str">
        <f t="array" ref="AH3982">XLOOKUP(F3982,'CLV2'!A:A,'CLV2'!F:F)</f>
        <v>#N/A</v>
      </c>
      <c r="AI3982" s="115" t="str">
        <f t="shared" si="8"/>
        <v>Pack</v>
      </c>
      <c r="AJ3982" s="116">
        <f t="shared" si="9"/>
        <v>1</v>
      </c>
      <c r="AK3982" s="117">
        <f t="array" ref="AK3982">XLOOKUP(F3982,'GIÁ'!A:A,'GIÁ'!D:D)</f>
        <v>133000</v>
      </c>
      <c r="AL3982" s="118">
        <f t="shared" si="10"/>
        <v>532000</v>
      </c>
      <c r="AM3982" s="118">
        <f t="shared" si="11"/>
        <v>0</v>
      </c>
      <c r="AN3982" s="119">
        <f t="shared" si="12"/>
        <v>0</v>
      </c>
      <c r="AO3982" s="118">
        <f t="shared" si="13"/>
        <v>532000</v>
      </c>
      <c r="AP3982" s="121">
        <f t="shared" si="14"/>
        <v>0</v>
      </c>
      <c r="AQ3982" s="122"/>
      <c r="AR3982" s="119"/>
    </row>
    <row r="3983" ht="22.5" customHeight="1">
      <c r="A3983" s="89">
        <v>46233.0</v>
      </c>
      <c r="B3983" s="90">
        <v>0.5229166666666667</v>
      </c>
      <c r="C3983" s="91" t="s">
        <v>1579</v>
      </c>
      <c r="D3983" s="129" t="str">
        <f t="array" ref="D3983">XLOOKUP(C3983,'DS ST'!A:A,'DS ST'!B:B)</f>
        <v>QHG</v>
      </c>
      <c r="E3983" s="94" t="str">
        <f t="array" ref="E3983">XLOOKUP($F3983,'GIÁ'!$A:$A,'GIÁ'!$E:$E)</f>
        <v>MÁT</v>
      </c>
      <c r="F3983" s="94">
        <v>8.936049693892E12</v>
      </c>
      <c r="G3983" s="95" t="s">
        <v>2242</v>
      </c>
      <c r="H3983" s="95" t="s">
        <v>57</v>
      </c>
      <c r="I3983" s="96">
        <v>6.0</v>
      </c>
      <c r="J3983" s="96">
        <v>4.0</v>
      </c>
      <c r="K3983" s="98">
        <f t="shared" si="4"/>
        <v>2</v>
      </c>
      <c r="L3983" s="99" t="s">
        <v>7178</v>
      </c>
      <c r="M3983" s="100" t="s">
        <v>7179</v>
      </c>
      <c r="N3983" s="101" t="str">
        <f t="shared" si="139"/>
        <v>TRBQHG60788936049693892</v>
      </c>
      <c r="O3983" s="128"/>
      <c r="P3983" s="100"/>
      <c r="Q3983" s="103">
        <f t="shared" si="166"/>
        <v>2</v>
      </c>
      <c r="R3983" s="161"/>
      <c r="S3983" s="105"/>
      <c r="T3983" s="106"/>
      <c r="U3983" s="107"/>
      <c r="V3983" s="108" t="s">
        <v>756</v>
      </c>
      <c r="W3983" s="109" t="s">
        <v>1312</v>
      </c>
      <c r="X3983" s="110" t="str">
        <f t="shared" si="176"/>
        <v/>
      </c>
      <c r="Y3983" s="110" t="str">
        <f t="shared" si="183"/>
        <v/>
      </c>
      <c r="Z3983" s="139" t="str">
        <f t="shared" ref="Z3983:Z3986" si="195">IF(N(Q3983)&lt;=0,"",IF(ISNUMBER(SEARCH("Thiếu kiện",V3983)),"Kho đông mát",IF(AND(N(Q3983)&gt;0,N(P3983)&gt;0,OR(ISNUMBER(SEARCH("Hình KDB",U3983)),ISNUMBER(SEARCH("Hình tele",U3983)),ISNUMBER(SEARCH("sai code",U3983)),ISNUMBER(SEARCH("ST nhận",U3983)))),"Kho đông mát",IF(AND(W3983="DC giao thiếu",OR(ISNUMBER(SEARCH("Hình KDB",U3983)),ISNUMBER(SEARCH("Hình tele",U3983)),ISNUMBER(SEARCH("sai code",U3983)))),"Kho đông mát",IF(W3983="DC giao thiếu","Chưa xác định",IF(AND(W3983="DC pick sai",OR(ISNUMBER(SEARCH("Hình KDB",U3983)),ISNUMBER(SEARCH("Hình tele",U3983)),ISNUMBER(SEARCH("sai code",U3983)),ISNUMBER(SEARCH("ST nhận",U3983)))),"Kho đông mát",IF(W3983="DC pick sai","Chưa xác định",IF(AND(W3983="Hao hụt",N(O3983)&gt;0,OR(ISNUMBER(SEARCH("Hình KDB",U3983)),ISNUMBER(SEARCH("Hình tele",U3983)),ISNUMBER(SEARCH("sai code",U3983)),ISNUMBER(SEARCH("ST nhận",U3983)))),"Kho đông mát",IF(W3983="Hao hụt","Chưa xác định",IF(OR(W3983="VT giao sai điểm",W3983="Không đạt nhiệt độ",W3983="TX giao thiếu kiện",W3983="Hàng không đạt CL"),"Kho đông mát",IF(W3983="Chưa xác định","Chưa xác định",IF(N(P3983)&gt;0,"Chưa xác định",""))))))))))))</f>
        <v>Chưa xác định</v>
      </c>
      <c r="AA3983" s="109" t="s">
        <v>5260</v>
      </c>
      <c r="AB3983" s="106"/>
      <c r="AC3983" s="158"/>
      <c r="AD3983" s="160"/>
      <c r="AE3983" s="127"/>
      <c r="AF3983" s="113"/>
      <c r="AG3983" s="165" t="str">
        <f t="array" ref="AG3983">XLOOKUP(F3983,'CLV2'!A:A,'CLV2'!E:E)</f>
        <v>2.VEGETABLES</v>
      </c>
      <c r="AH3983" s="115" t="str">
        <f t="array" ref="AH3983">XLOOKUP(F3983,'CLV2'!A:A,'CLV2'!F:F)</f>
        <v>3.LETTUCE, SNACKABLES</v>
      </c>
      <c r="AI3983" s="115" t="str">
        <f t="shared" si="8"/>
        <v>Pack</v>
      </c>
      <c r="AJ3983" s="116">
        <f t="shared" si="9"/>
        <v>0.3333333333</v>
      </c>
      <c r="AK3983" s="117" t="str">
        <f t="array" ref="AK3983">XLOOKUP(F3983,'GIÁ'!A:A,'GIÁ'!D:D)</f>
        <v>20378.31</v>
      </c>
      <c r="AL3983" s="118">
        <f t="shared" si="10"/>
        <v>40756.62</v>
      </c>
      <c r="AM3983" s="118">
        <f t="shared" si="11"/>
        <v>0</v>
      </c>
      <c r="AN3983" s="119">
        <f t="shared" si="12"/>
        <v>0</v>
      </c>
      <c r="AO3983" s="118">
        <f t="shared" si="13"/>
        <v>0</v>
      </c>
      <c r="AP3983" s="121">
        <f t="shared" si="14"/>
        <v>40756.62</v>
      </c>
      <c r="AQ3983" s="122"/>
      <c r="AR3983" s="119"/>
    </row>
    <row r="3984" ht="22.5" customHeight="1">
      <c r="A3984" s="89">
        <v>46233.0</v>
      </c>
      <c r="B3984" s="90">
        <v>0.5229166666666667</v>
      </c>
      <c r="C3984" s="91" t="s">
        <v>1579</v>
      </c>
      <c r="D3984" s="129" t="str">
        <f t="array" ref="D3984">XLOOKUP(C3984,'DS ST'!A:A,'DS ST'!B:B)</f>
        <v>QHG</v>
      </c>
      <c r="E3984" s="94" t="str">
        <f t="array" ref="E3984">XLOOKUP($F3984,'GIÁ'!$A:$A,'GIÁ'!$E:$E)</f>
        <v>MÁT</v>
      </c>
      <c r="F3984" s="94">
        <v>8.936219620178E12</v>
      </c>
      <c r="G3984" s="95" t="s">
        <v>2090</v>
      </c>
      <c r="H3984" s="95" t="s">
        <v>224</v>
      </c>
      <c r="I3984" s="96">
        <v>2.0</v>
      </c>
      <c r="J3984" s="96">
        <v>1.0</v>
      </c>
      <c r="K3984" s="98">
        <f t="shared" si="4"/>
        <v>1</v>
      </c>
      <c r="L3984" s="99" t="s">
        <v>7178</v>
      </c>
      <c r="M3984" s="100" t="s">
        <v>7180</v>
      </c>
      <c r="N3984" s="101" t="str">
        <f t="shared" si="139"/>
        <v>TRBQHG62528936219620178</v>
      </c>
      <c r="O3984" s="128"/>
      <c r="P3984" s="100"/>
      <c r="Q3984" s="103">
        <f t="shared" si="166"/>
        <v>1</v>
      </c>
      <c r="R3984" s="161"/>
      <c r="S3984" s="105"/>
      <c r="T3984" s="106"/>
      <c r="U3984" s="107"/>
      <c r="V3984" s="108" t="s">
        <v>756</v>
      </c>
      <c r="W3984" s="109" t="s">
        <v>1312</v>
      </c>
      <c r="X3984" s="110" t="str">
        <f t="shared" si="176"/>
        <v/>
      </c>
      <c r="Y3984" s="110" t="str">
        <f t="shared" si="183"/>
        <v/>
      </c>
      <c r="Z3984" s="139" t="str">
        <f t="shared" si="195"/>
        <v>Chưa xác định</v>
      </c>
      <c r="AA3984" s="109" t="s">
        <v>5260</v>
      </c>
      <c r="AB3984" s="106"/>
      <c r="AC3984" s="158"/>
      <c r="AD3984" s="160"/>
      <c r="AE3984" s="127"/>
      <c r="AF3984" s="113"/>
      <c r="AG3984" s="165" t="str">
        <f t="array" ref="AG3984">XLOOKUP(F3984,'CLV2'!A:A,'CLV2'!E:E)</f>
        <v>2.DELICA</v>
      </c>
      <c r="AH3984" s="115" t="str">
        <f t="array" ref="AH3984">XLOOKUP(F3984,'CLV2'!A:A,'CLV2'!F:F)</f>
        <v>3.COLD AND HOT DELICA</v>
      </c>
      <c r="AI3984" s="115" t="str">
        <f t="shared" si="8"/>
        <v>Pack</v>
      </c>
      <c r="AJ3984" s="116">
        <f t="shared" si="9"/>
        <v>0.5</v>
      </c>
      <c r="AK3984" s="117">
        <f t="array" ref="AK3984">XLOOKUP(F3984,'GIÁ'!A:A,'GIÁ'!D:D)</f>
        <v>6545</v>
      </c>
      <c r="AL3984" s="118">
        <f t="shared" si="10"/>
        <v>6545</v>
      </c>
      <c r="AM3984" s="118">
        <f t="shared" si="11"/>
        <v>0</v>
      </c>
      <c r="AN3984" s="119">
        <f t="shared" si="12"/>
        <v>0</v>
      </c>
      <c r="AO3984" s="118">
        <f t="shared" si="13"/>
        <v>0</v>
      </c>
      <c r="AP3984" s="121">
        <f t="shared" si="14"/>
        <v>6545</v>
      </c>
      <c r="AQ3984" s="122"/>
      <c r="AR3984" s="119"/>
    </row>
    <row r="3985" ht="22.5" customHeight="1">
      <c r="A3985" s="89">
        <v>46233.0</v>
      </c>
      <c r="B3985" s="90">
        <v>0.5229166666666667</v>
      </c>
      <c r="C3985" s="91" t="s">
        <v>1579</v>
      </c>
      <c r="D3985" s="129" t="str">
        <f t="array" ref="D3985">XLOOKUP(C3985,'DS ST'!A:A,'DS ST'!B:B)</f>
        <v>QHG</v>
      </c>
      <c r="E3985" s="94" t="str">
        <f t="array" ref="E3985">XLOOKUP($F3985,'GIÁ'!$A:$A,'GIÁ'!$E:$E)</f>
        <v>MÁT</v>
      </c>
      <c r="F3985" s="94">
        <v>8.934673605823E12</v>
      </c>
      <c r="G3985" s="95" t="s">
        <v>1689</v>
      </c>
      <c r="H3985" s="95" t="s">
        <v>57</v>
      </c>
      <c r="I3985" s="96">
        <v>52.0</v>
      </c>
      <c r="J3985" s="96">
        <v>48.0</v>
      </c>
      <c r="K3985" s="98">
        <f t="shared" si="4"/>
        <v>4</v>
      </c>
      <c r="L3985" s="99" t="s">
        <v>7178</v>
      </c>
      <c r="M3985" s="100" t="s">
        <v>7181</v>
      </c>
      <c r="N3985" s="101" t="str">
        <f t="shared" si="139"/>
        <v>TRBQHG62558934673605823</v>
      </c>
      <c r="O3985" s="128"/>
      <c r="P3985" s="100"/>
      <c r="Q3985" s="103">
        <f t="shared" si="166"/>
        <v>4</v>
      </c>
      <c r="R3985" s="161"/>
      <c r="S3985" s="105"/>
      <c r="T3985" s="106"/>
      <c r="U3985" s="107"/>
      <c r="V3985" s="108" t="s">
        <v>756</v>
      </c>
      <c r="W3985" s="109" t="s">
        <v>1312</v>
      </c>
      <c r="X3985" s="110" t="str">
        <f t="shared" si="176"/>
        <v/>
      </c>
      <c r="Y3985" s="110" t="str">
        <f t="shared" si="183"/>
        <v/>
      </c>
      <c r="Z3985" s="139" t="str">
        <f t="shared" si="195"/>
        <v>Chưa xác định</v>
      </c>
      <c r="AA3985" s="109" t="s">
        <v>5260</v>
      </c>
      <c r="AB3985" s="106"/>
      <c r="AC3985" s="158"/>
      <c r="AD3985" s="160"/>
      <c r="AE3985" s="127"/>
      <c r="AF3985" s="113"/>
      <c r="AG3985" s="165" t="str">
        <f t="array" ref="AG3985">XLOOKUP(F3985,'CLV2'!A:A,'CLV2'!E:E)</f>
        <v>2.DAIRY</v>
      </c>
      <c r="AH3985" s="115" t="str">
        <f t="array" ref="AH3985">XLOOKUP(F3985,'CLV2'!A:A,'CLV2'!F:F)</f>
        <v>3.YOGURT</v>
      </c>
      <c r="AI3985" s="115" t="str">
        <f t="shared" si="8"/>
        <v>Pack</v>
      </c>
      <c r="AJ3985" s="116">
        <f t="shared" si="9"/>
        <v>0.07692307692</v>
      </c>
      <c r="AK3985" s="117" t="str">
        <f t="array" ref="AK3985">XLOOKUP(F3985,'GIÁ'!A:A,'GIÁ'!D:D)</f>
        <v>5402.30</v>
      </c>
      <c r="AL3985" s="118">
        <f t="shared" si="10"/>
        <v>21609.2</v>
      </c>
      <c r="AM3985" s="118">
        <f t="shared" si="11"/>
        <v>0</v>
      </c>
      <c r="AN3985" s="119">
        <f t="shared" si="12"/>
        <v>0</v>
      </c>
      <c r="AO3985" s="118">
        <f t="shared" si="13"/>
        <v>0</v>
      </c>
      <c r="AP3985" s="121">
        <f t="shared" si="14"/>
        <v>21609.2</v>
      </c>
      <c r="AQ3985" s="122"/>
      <c r="AR3985" s="119"/>
    </row>
    <row r="3986" ht="22.5" customHeight="1">
      <c r="A3986" s="89">
        <v>46233.0</v>
      </c>
      <c r="B3986" s="90">
        <v>0.5229166666666667</v>
      </c>
      <c r="C3986" s="91" t="s">
        <v>1579</v>
      </c>
      <c r="D3986" s="129" t="str">
        <f t="array" ref="D3986">XLOOKUP(C3986,'DS ST'!A:A,'DS ST'!B:B)</f>
        <v>QHG</v>
      </c>
      <c r="E3986" s="94" t="str">
        <f t="array" ref="E3986">XLOOKUP($F3986,'GIÁ'!$A:$A,'GIÁ'!$E:$E)</f>
        <v>MÁT</v>
      </c>
      <c r="F3986" s="94">
        <v>8.850329003624E12</v>
      </c>
      <c r="G3986" s="95" t="s">
        <v>1428</v>
      </c>
      <c r="H3986" s="95" t="s">
        <v>57</v>
      </c>
      <c r="I3986" s="96">
        <v>6.0</v>
      </c>
      <c r="J3986" s="96">
        <v>5.0</v>
      </c>
      <c r="K3986" s="98">
        <f t="shared" si="4"/>
        <v>1</v>
      </c>
      <c r="L3986" s="99" t="s">
        <v>7178</v>
      </c>
      <c r="M3986" s="100" t="s">
        <v>7182</v>
      </c>
      <c r="N3986" s="101" t="str">
        <f t="shared" si="139"/>
        <v>TRBQHG62688850329003624</v>
      </c>
      <c r="O3986" s="128"/>
      <c r="P3986" s="100"/>
      <c r="Q3986" s="103">
        <f t="shared" si="166"/>
        <v>1</v>
      </c>
      <c r="R3986" s="161"/>
      <c r="S3986" s="105"/>
      <c r="T3986" s="106"/>
      <c r="U3986" s="107"/>
      <c r="V3986" s="108" t="s">
        <v>756</v>
      </c>
      <c r="W3986" s="109" t="s">
        <v>1312</v>
      </c>
      <c r="X3986" s="110" t="str">
        <f t="shared" si="176"/>
        <v/>
      </c>
      <c r="Y3986" s="110" t="str">
        <f t="shared" si="183"/>
        <v/>
      </c>
      <c r="Z3986" s="139" t="str">
        <f t="shared" si="195"/>
        <v>Chưa xác định</v>
      </c>
      <c r="AA3986" s="109" t="s">
        <v>5260</v>
      </c>
      <c r="AB3986" s="106"/>
      <c r="AC3986" s="158"/>
      <c r="AD3986" s="160"/>
      <c r="AE3986" s="127"/>
      <c r="AF3986" s="113"/>
      <c r="AG3986" s="165" t="str">
        <f t="array" ref="AG3986">XLOOKUP(F3986,'CLV2'!A:A,'CLV2'!E:E)</f>
        <v>2.DAIRY</v>
      </c>
      <c r="AH3986" s="115" t="str">
        <f t="array" ref="AH3986">XLOOKUP(F3986,'CLV2'!A:A,'CLV2'!F:F)</f>
        <v>3.FRESH MILK</v>
      </c>
      <c r="AI3986" s="115" t="str">
        <f t="shared" si="8"/>
        <v>Pack</v>
      </c>
      <c r="AJ3986" s="116">
        <f t="shared" si="9"/>
        <v>0.1666666667</v>
      </c>
      <c r="AK3986" s="117" t="str">
        <f t="array" ref="AK3986">XLOOKUP(F3986,'GIÁ'!A:A,'GIÁ'!D:D)</f>
        <v>66573.58</v>
      </c>
      <c r="AL3986" s="118">
        <f t="shared" si="10"/>
        <v>66573.58</v>
      </c>
      <c r="AM3986" s="118">
        <f t="shared" si="11"/>
        <v>0</v>
      </c>
      <c r="AN3986" s="119">
        <f t="shared" si="12"/>
        <v>0</v>
      </c>
      <c r="AO3986" s="118">
        <f t="shared" si="13"/>
        <v>0</v>
      </c>
      <c r="AP3986" s="121">
        <f t="shared" si="14"/>
        <v>66573.58</v>
      </c>
      <c r="AQ3986" s="122"/>
      <c r="AR3986" s="119"/>
    </row>
    <row r="3987" ht="22.5" customHeight="1">
      <c r="A3987" s="89">
        <v>46233.0</v>
      </c>
      <c r="B3987" s="90">
        <v>0.5479166666666667</v>
      </c>
      <c r="C3987" s="91" t="s">
        <v>508</v>
      </c>
      <c r="D3987" s="129" t="str">
        <f t="array" ref="D3987">XLOOKUP(C3987,'DS ST'!A:A,'DS ST'!B:B)</f>
        <v>A137</v>
      </c>
      <c r="E3987" s="94" t="str">
        <f t="array" ref="E3987">XLOOKUP($F3987,'GIÁ'!$A:$A,'GIÁ'!$E:$E)</f>
        <v>ĐÔNG</v>
      </c>
      <c r="F3987" s="94">
        <v>8.934717275081E12</v>
      </c>
      <c r="G3987" s="95" t="s">
        <v>1735</v>
      </c>
      <c r="H3987" s="95" t="s">
        <v>224</v>
      </c>
      <c r="I3987" s="96">
        <v>4.0</v>
      </c>
      <c r="J3987" s="96">
        <v>0.0</v>
      </c>
      <c r="K3987" s="98">
        <f t="shared" si="4"/>
        <v>4</v>
      </c>
      <c r="L3987" s="99" t="s">
        <v>7183</v>
      </c>
      <c r="M3987" s="100" t="s">
        <v>7184</v>
      </c>
      <c r="N3987" s="101" t="str">
        <f t="shared" si="139"/>
        <v>PT1590299-T0018934717275081</v>
      </c>
      <c r="O3987" s="128"/>
      <c r="P3987" s="100"/>
      <c r="Q3987" s="103">
        <f t="shared" si="166"/>
        <v>4</v>
      </c>
      <c r="R3987" s="161"/>
      <c r="S3987" s="105"/>
      <c r="T3987" s="106"/>
      <c r="U3987" s="107" t="s">
        <v>6563</v>
      </c>
      <c r="V3987" s="108" t="s">
        <v>756</v>
      </c>
      <c r="W3987" s="109" t="s">
        <v>1908</v>
      </c>
      <c r="X3987" s="110" t="str">
        <f t="shared" si="176"/>
        <v/>
      </c>
      <c r="Y3987" s="110" t="str">
        <f t="shared" si="183"/>
        <v/>
      </c>
      <c r="Z3987" s="109" t="s">
        <v>797</v>
      </c>
      <c r="AA3987" s="109" t="s">
        <v>802</v>
      </c>
      <c r="AB3987" s="106"/>
      <c r="AC3987" s="158"/>
      <c r="AD3987" s="160"/>
      <c r="AE3987" s="127"/>
      <c r="AF3987" s="113"/>
      <c r="AG3987" s="165" t="str">
        <f t="array" ref="AG3987">XLOOKUP(F3987,'CLV2'!A:A,'CLV2'!E:E)</f>
        <v>2.FROZEN FOODS</v>
      </c>
      <c r="AH3987" s="115" t="str">
        <f t="array" ref="AH3987">XLOOKUP(F3987,'CLV2'!A:A,'CLV2'!F:F)</f>
        <v>3.DUMPLINGS</v>
      </c>
      <c r="AI3987" s="115" t="str">
        <f t="shared" si="8"/>
        <v>Pack</v>
      </c>
      <c r="AJ3987" s="116">
        <f t="shared" si="9"/>
        <v>1</v>
      </c>
      <c r="AK3987" s="117" t="str">
        <f t="array" ref="AK3987">XLOOKUP(F3987,'GIÁ'!A:A,'GIÁ'!D:D)</f>
        <v>42036.39</v>
      </c>
      <c r="AL3987" s="118">
        <f t="shared" si="10"/>
        <v>168145.56</v>
      </c>
      <c r="AM3987" s="118">
        <f t="shared" si="11"/>
        <v>0</v>
      </c>
      <c r="AN3987" s="119">
        <f t="shared" si="12"/>
        <v>0</v>
      </c>
      <c r="AO3987" s="118">
        <f t="shared" si="13"/>
        <v>168145.56</v>
      </c>
      <c r="AP3987" s="121">
        <f t="shared" si="14"/>
        <v>0</v>
      </c>
      <c r="AQ3987" s="122"/>
      <c r="AR3987" s="119"/>
    </row>
    <row r="3988" ht="22.5" customHeight="1">
      <c r="A3988" s="89">
        <v>46233.0</v>
      </c>
      <c r="B3988" s="90">
        <v>0.5479166666666667</v>
      </c>
      <c r="C3988" s="91" t="s">
        <v>508</v>
      </c>
      <c r="D3988" s="129" t="str">
        <f t="array" ref="D3988">XLOOKUP(C3988,'DS ST'!A:A,'DS ST'!B:B)</f>
        <v>A137</v>
      </c>
      <c r="E3988" s="94" t="str">
        <f t="array" ref="E3988">XLOOKUP($F3988,'GIÁ'!$A:$A,'GIÁ'!$E:$E)</f>
        <v>ĐÔNG</v>
      </c>
      <c r="F3988" s="94">
        <v>8.93601323834E12</v>
      </c>
      <c r="G3988" s="95" t="s">
        <v>2176</v>
      </c>
      <c r="H3988" s="95" t="s">
        <v>224</v>
      </c>
      <c r="I3988" s="96">
        <v>4.0</v>
      </c>
      <c r="J3988" s="96">
        <v>0.0</v>
      </c>
      <c r="K3988" s="98">
        <f t="shared" si="4"/>
        <v>4</v>
      </c>
      <c r="L3988" s="99" t="s">
        <v>7183</v>
      </c>
      <c r="M3988" s="100" t="s">
        <v>7184</v>
      </c>
      <c r="N3988" s="101" t="str">
        <f t="shared" si="139"/>
        <v>PT1590299-T0018936013238340</v>
      </c>
      <c r="O3988" s="128"/>
      <c r="P3988" s="100"/>
      <c r="Q3988" s="103">
        <f t="shared" si="166"/>
        <v>4</v>
      </c>
      <c r="R3988" s="161"/>
      <c r="S3988" s="105"/>
      <c r="T3988" s="106"/>
      <c r="U3988" s="107" t="s">
        <v>6552</v>
      </c>
      <c r="V3988" s="108" t="s">
        <v>756</v>
      </c>
      <c r="W3988" s="109" t="s">
        <v>1908</v>
      </c>
      <c r="X3988" s="110" t="str">
        <f t="shared" si="176"/>
        <v/>
      </c>
      <c r="Y3988" s="110" t="str">
        <f t="shared" si="183"/>
        <v/>
      </c>
      <c r="Z3988" s="109" t="s">
        <v>797</v>
      </c>
      <c r="AA3988" s="109" t="s">
        <v>802</v>
      </c>
      <c r="AB3988" s="106"/>
      <c r="AC3988" s="158"/>
      <c r="AD3988" s="160"/>
      <c r="AE3988" s="127"/>
      <c r="AF3988" s="113"/>
      <c r="AG3988" s="165" t="str">
        <f t="array" ref="AG3988">XLOOKUP(F3988,'CLV2'!A:A,'CLV2'!E:E)</f>
        <v>2.FROZEN FOODS</v>
      </c>
      <c r="AH3988" s="115" t="str">
        <f t="array" ref="AH3988">XLOOKUP(F3988,'CLV2'!A:A,'CLV2'!F:F)</f>
        <v>3.PIZZA - READY MEALS</v>
      </c>
      <c r="AI3988" s="115" t="str">
        <f t="shared" si="8"/>
        <v>Pack</v>
      </c>
      <c r="AJ3988" s="116">
        <f t="shared" si="9"/>
        <v>1</v>
      </c>
      <c r="AK3988" s="117" t="str">
        <f t="array" ref="AK3988">XLOOKUP(F3988,'GIÁ'!A:A,'GIÁ'!D:D)</f>
        <v>15020.45</v>
      </c>
      <c r="AL3988" s="118">
        <f t="shared" si="10"/>
        <v>60081.8</v>
      </c>
      <c r="AM3988" s="118">
        <f t="shared" si="11"/>
        <v>0</v>
      </c>
      <c r="AN3988" s="119">
        <f t="shared" si="12"/>
        <v>0</v>
      </c>
      <c r="AO3988" s="118">
        <f t="shared" si="13"/>
        <v>60081.8</v>
      </c>
      <c r="AP3988" s="121">
        <f t="shared" si="14"/>
        <v>0</v>
      </c>
      <c r="AQ3988" s="122"/>
      <c r="AR3988" s="119"/>
    </row>
    <row r="3989" ht="22.5" customHeight="1">
      <c r="A3989" s="89">
        <v>46233.0</v>
      </c>
      <c r="B3989" s="90">
        <v>0.5479166666666667</v>
      </c>
      <c r="C3989" s="91" t="s">
        <v>508</v>
      </c>
      <c r="D3989" s="129" t="str">
        <f t="array" ref="D3989">XLOOKUP(C3989,'DS ST'!A:A,'DS ST'!B:B)</f>
        <v>A137</v>
      </c>
      <c r="E3989" s="94" t="str">
        <f t="array" ref="E3989">XLOOKUP($F3989,'GIÁ'!$A:$A,'GIÁ'!$E:$E)</f>
        <v>ĐÔNG</v>
      </c>
      <c r="F3989" s="94">
        <v>8.934717401343E12</v>
      </c>
      <c r="G3989" s="95" t="s">
        <v>1752</v>
      </c>
      <c r="H3989" s="95" t="s">
        <v>224</v>
      </c>
      <c r="I3989" s="96">
        <v>4.0</v>
      </c>
      <c r="J3989" s="96">
        <v>0.0</v>
      </c>
      <c r="K3989" s="98">
        <f t="shared" si="4"/>
        <v>4</v>
      </c>
      <c r="L3989" s="99" t="s">
        <v>7183</v>
      </c>
      <c r="M3989" s="100" t="s">
        <v>7184</v>
      </c>
      <c r="N3989" s="101" t="str">
        <f t="shared" si="139"/>
        <v>PT1590299-T0018934717401343</v>
      </c>
      <c r="O3989" s="128"/>
      <c r="P3989" s="100"/>
      <c r="Q3989" s="103">
        <f t="shared" si="166"/>
        <v>4</v>
      </c>
      <c r="R3989" s="161"/>
      <c r="S3989" s="105"/>
      <c r="T3989" s="106"/>
      <c r="U3989" s="107" t="s">
        <v>6576</v>
      </c>
      <c r="V3989" s="108" t="s">
        <v>756</v>
      </c>
      <c r="W3989" s="109" t="s">
        <v>1908</v>
      </c>
      <c r="X3989" s="110" t="str">
        <f t="shared" si="176"/>
        <v/>
      </c>
      <c r="Y3989" s="110" t="str">
        <f t="shared" si="183"/>
        <v/>
      </c>
      <c r="Z3989" s="109" t="s">
        <v>797</v>
      </c>
      <c r="AA3989" s="109" t="s">
        <v>802</v>
      </c>
      <c r="AB3989" s="106"/>
      <c r="AC3989" s="158"/>
      <c r="AD3989" s="160"/>
      <c r="AE3989" s="127"/>
      <c r="AF3989" s="113"/>
      <c r="AG3989" s="165" t="str">
        <f t="array" ref="AG3989">XLOOKUP(F3989,'CLV2'!A:A,'CLV2'!E:E)</f>
        <v>2.FROZEN FOODS</v>
      </c>
      <c r="AH3989" s="115" t="str">
        <f t="array" ref="AH3989">XLOOKUP(F3989,'CLV2'!A:A,'CLV2'!F:F)</f>
        <v>3.DUMPLINGS</v>
      </c>
      <c r="AI3989" s="115" t="str">
        <f t="shared" si="8"/>
        <v>Pack</v>
      </c>
      <c r="AJ3989" s="116">
        <f t="shared" si="9"/>
        <v>1</v>
      </c>
      <c r="AK3989" s="117" t="str">
        <f t="array" ref="AK3989">XLOOKUP(F3989,'GIÁ'!A:A,'GIÁ'!D:D)</f>
        <v>20835.93</v>
      </c>
      <c r="AL3989" s="118">
        <f t="shared" si="10"/>
        <v>83343.72</v>
      </c>
      <c r="AM3989" s="118">
        <f t="shared" si="11"/>
        <v>0</v>
      </c>
      <c r="AN3989" s="119">
        <f t="shared" si="12"/>
        <v>0</v>
      </c>
      <c r="AO3989" s="118">
        <f t="shared" si="13"/>
        <v>83343.72</v>
      </c>
      <c r="AP3989" s="121">
        <f t="shared" si="14"/>
        <v>0</v>
      </c>
      <c r="AQ3989" s="122"/>
      <c r="AR3989" s="119"/>
    </row>
    <row r="3990" ht="22.5" customHeight="1">
      <c r="A3990" s="89">
        <v>46233.0</v>
      </c>
      <c r="B3990" s="90">
        <v>0.5479166666666667</v>
      </c>
      <c r="C3990" s="91" t="s">
        <v>508</v>
      </c>
      <c r="D3990" s="129" t="str">
        <f t="array" ref="D3990">XLOOKUP(C3990,'DS ST'!A:A,'DS ST'!B:B)</f>
        <v>A137</v>
      </c>
      <c r="E3990" s="94" t="str">
        <f t="array" ref="E3990">XLOOKUP($F3990,'GIÁ'!$A:$A,'GIÁ'!$E:$E)</f>
        <v>ĐÔNG</v>
      </c>
      <c r="F3990" s="94">
        <v>9.555894504567E12</v>
      </c>
      <c r="G3990" s="95" t="s">
        <v>3303</v>
      </c>
      <c r="H3990" s="95" t="s">
        <v>224</v>
      </c>
      <c r="I3990" s="96">
        <v>2.0</v>
      </c>
      <c r="J3990" s="96">
        <v>0.0</v>
      </c>
      <c r="K3990" s="98">
        <f t="shared" si="4"/>
        <v>2</v>
      </c>
      <c r="L3990" s="99" t="s">
        <v>7183</v>
      </c>
      <c r="M3990" s="100" t="s">
        <v>7184</v>
      </c>
      <c r="N3990" s="101" t="str">
        <f t="shared" si="139"/>
        <v>PT1590299-T0019555894504567</v>
      </c>
      <c r="O3990" s="128"/>
      <c r="P3990" s="100"/>
      <c r="Q3990" s="103">
        <f t="shared" si="166"/>
        <v>2</v>
      </c>
      <c r="R3990" s="161"/>
      <c r="S3990" s="105"/>
      <c r="T3990" s="106"/>
      <c r="U3990" s="107" t="s">
        <v>6577</v>
      </c>
      <c r="V3990" s="108" t="s">
        <v>756</v>
      </c>
      <c r="W3990" s="109" t="s">
        <v>1908</v>
      </c>
      <c r="X3990" s="110" t="str">
        <f t="shared" si="176"/>
        <v/>
      </c>
      <c r="Y3990" s="110" t="str">
        <f t="shared" si="183"/>
        <v/>
      </c>
      <c r="Z3990" s="109" t="s">
        <v>797</v>
      </c>
      <c r="AA3990" s="109" t="s">
        <v>802</v>
      </c>
      <c r="AB3990" s="106"/>
      <c r="AC3990" s="158"/>
      <c r="AD3990" s="160"/>
      <c r="AE3990" s="127"/>
      <c r="AF3990" s="113"/>
      <c r="AG3990" s="165" t="str">
        <f t="array" ref="AG3990">XLOOKUP(F3990,'CLV2'!A:A,'CLV2'!E:E)</f>
        <v>2.FROZEN FOODS</v>
      </c>
      <c r="AH3990" s="115" t="str">
        <f t="array" ref="AH3990">XLOOKUP(F3990,'CLV2'!A:A,'CLV2'!F:F)</f>
        <v>3.HOTPOT AND FRIED</v>
      </c>
      <c r="AI3990" s="115" t="str">
        <f t="shared" si="8"/>
        <v>Pack</v>
      </c>
      <c r="AJ3990" s="116">
        <f t="shared" si="9"/>
        <v>1</v>
      </c>
      <c r="AK3990" s="117" t="str">
        <f t="array" ref="AK3990">XLOOKUP(F3990,'GIÁ'!A:A,'GIÁ'!D:D)</f>
        <v>68779.37</v>
      </c>
      <c r="AL3990" s="118">
        <f t="shared" si="10"/>
        <v>137558.74</v>
      </c>
      <c r="AM3990" s="118">
        <f t="shared" si="11"/>
        <v>0</v>
      </c>
      <c r="AN3990" s="119">
        <f t="shared" si="12"/>
        <v>0</v>
      </c>
      <c r="AO3990" s="118">
        <f t="shared" si="13"/>
        <v>137558.74</v>
      </c>
      <c r="AP3990" s="121">
        <f t="shared" si="14"/>
        <v>0</v>
      </c>
      <c r="AQ3990" s="122"/>
      <c r="AR3990" s="119"/>
    </row>
    <row r="3991" ht="22.5" customHeight="1">
      <c r="A3991" s="89">
        <v>46233.0</v>
      </c>
      <c r="B3991" s="90">
        <v>0.5479166666666667</v>
      </c>
      <c r="C3991" s="91" t="s">
        <v>508</v>
      </c>
      <c r="D3991" s="129" t="str">
        <f t="array" ref="D3991">XLOOKUP(C3991,'DS ST'!A:A,'DS ST'!B:B)</f>
        <v>A137</v>
      </c>
      <c r="E3991" s="94" t="str">
        <f t="array" ref="E3991">XLOOKUP($F3991,'GIÁ'!$A:$A,'GIÁ'!$E:$E)</f>
        <v>ĐÔNG</v>
      </c>
      <c r="F3991" s="94">
        <v>8.938555386725E12</v>
      </c>
      <c r="G3991" s="95" t="s">
        <v>3156</v>
      </c>
      <c r="H3991" s="95" t="s">
        <v>224</v>
      </c>
      <c r="I3991" s="96">
        <v>2.0</v>
      </c>
      <c r="J3991" s="96">
        <v>0.0</v>
      </c>
      <c r="K3991" s="98">
        <f t="shared" si="4"/>
        <v>2</v>
      </c>
      <c r="L3991" s="99" t="s">
        <v>7183</v>
      </c>
      <c r="M3991" s="100" t="s">
        <v>7184</v>
      </c>
      <c r="N3991" s="101" t="str">
        <f t="shared" si="139"/>
        <v>PT1590299-T0018938555386725</v>
      </c>
      <c r="O3991" s="128"/>
      <c r="P3991" s="100"/>
      <c r="Q3991" s="103">
        <f t="shared" si="166"/>
        <v>2</v>
      </c>
      <c r="R3991" s="161"/>
      <c r="S3991" s="105"/>
      <c r="T3991" s="106"/>
      <c r="U3991" s="107" t="s">
        <v>6596</v>
      </c>
      <c r="V3991" s="108" t="s">
        <v>756</v>
      </c>
      <c r="W3991" s="109" t="s">
        <v>1908</v>
      </c>
      <c r="X3991" s="110" t="str">
        <f t="shared" si="176"/>
        <v/>
      </c>
      <c r="Y3991" s="110" t="str">
        <f t="shared" si="183"/>
        <v/>
      </c>
      <c r="Z3991" s="109" t="s">
        <v>797</v>
      </c>
      <c r="AA3991" s="109" t="s">
        <v>802</v>
      </c>
      <c r="AB3991" s="106"/>
      <c r="AC3991" s="158"/>
      <c r="AD3991" s="160"/>
      <c r="AE3991" s="127"/>
      <c r="AF3991" s="113"/>
      <c r="AG3991" s="165" t="str">
        <f t="array" ref="AG3991">XLOOKUP(F3991,'CLV2'!A:A,'CLV2'!E:E)</f>
        <v>2.FROZEN FOODS</v>
      </c>
      <c r="AH3991" s="115" t="str">
        <f t="array" ref="AH3991">XLOOKUP(F3991,'CLV2'!A:A,'CLV2'!F:F)</f>
        <v>3.PASTRY AND DESSERTS</v>
      </c>
      <c r="AI3991" s="115" t="str">
        <f t="shared" si="8"/>
        <v>Pack</v>
      </c>
      <c r="AJ3991" s="116">
        <f t="shared" si="9"/>
        <v>1</v>
      </c>
      <c r="AK3991" s="117" t="str">
        <f t="array" ref="AK3991">XLOOKUP(F3991,'GIÁ'!A:A,'GIÁ'!D:D)</f>
        <v>26016.14</v>
      </c>
      <c r="AL3991" s="118">
        <f t="shared" si="10"/>
        <v>52032.28</v>
      </c>
      <c r="AM3991" s="118">
        <f t="shared" si="11"/>
        <v>0</v>
      </c>
      <c r="AN3991" s="119">
        <f t="shared" si="12"/>
        <v>0</v>
      </c>
      <c r="AO3991" s="118">
        <f t="shared" si="13"/>
        <v>52032.28</v>
      </c>
      <c r="AP3991" s="121">
        <f t="shared" si="14"/>
        <v>0</v>
      </c>
      <c r="AQ3991" s="122"/>
      <c r="AR3991" s="119"/>
    </row>
    <row r="3992" ht="22.5" customHeight="1">
      <c r="A3992" s="89">
        <v>46233.0</v>
      </c>
      <c r="B3992" s="90">
        <v>0.5479166666666667</v>
      </c>
      <c r="C3992" s="91" t="s">
        <v>508</v>
      </c>
      <c r="D3992" s="129" t="str">
        <f t="array" ref="D3992">XLOOKUP(C3992,'DS ST'!A:A,'DS ST'!B:B)</f>
        <v>A137</v>
      </c>
      <c r="E3992" s="94" t="str">
        <f t="array" ref="E3992">XLOOKUP($F3992,'GIÁ'!$A:$A,'GIÁ'!$E:$E)</f>
        <v>ĐÔNG</v>
      </c>
      <c r="F3992" s="94">
        <v>8.935101607211E12</v>
      </c>
      <c r="G3992" s="95" t="s">
        <v>1879</v>
      </c>
      <c r="H3992" s="95" t="s">
        <v>224</v>
      </c>
      <c r="I3992" s="96">
        <v>2.0</v>
      </c>
      <c r="J3992" s="96">
        <v>0.0</v>
      </c>
      <c r="K3992" s="98">
        <f t="shared" si="4"/>
        <v>2</v>
      </c>
      <c r="L3992" s="99" t="s">
        <v>7183</v>
      </c>
      <c r="M3992" s="100" t="s">
        <v>7184</v>
      </c>
      <c r="N3992" s="101" t="str">
        <f t="shared" si="139"/>
        <v>PT1590299-T0018935101607211</v>
      </c>
      <c r="O3992" s="128"/>
      <c r="P3992" s="100"/>
      <c r="Q3992" s="103">
        <f t="shared" si="166"/>
        <v>2</v>
      </c>
      <c r="R3992" s="161"/>
      <c r="S3992" s="105"/>
      <c r="T3992" s="106"/>
      <c r="U3992" s="107" t="s">
        <v>6523</v>
      </c>
      <c r="V3992" s="108" t="s">
        <v>756</v>
      </c>
      <c r="W3992" s="109" t="s">
        <v>1908</v>
      </c>
      <c r="X3992" s="110" t="str">
        <f t="shared" si="176"/>
        <v/>
      </c>
      <c r="Y3992" s="110" t="str">
        <f t="shared" si="183"/>
        <v/>
      </c>
      <c r="Z3992" s="109" t="s">
        <v>797</v>
      </c>
      <c r="AA3992" s="109" t="s">
        <v>802</v>
      </c>
      <c r="AB3992" s="106"/>
      <c r="AC3992" s="158"/>
      <c r="AD3992" s="160"/>
      <c r="AE3992" s="127"/>
      <c r="AF3992" s="113"/>
      <c r="AG3992" s="165" t="str">
        <f t="array" ref="AG3992">XLOOKUP(F3992,'CLV2'!A:A,'CLV2'!E:E)</f>
        <v>2.FROZEN FOODS</v>
      </c>
      <c r="AH3992" s="115" t="str">
        <f t="array" ref="AH3992">XLOOKUP(F3992,'CLV2'!A:A,'CLV2'!F:F)</f>
        <v>3.DUMPLINGS</v>
      </c>
      <c r="AI3992" s="115" t="str">
        <f t="shared" si="8"/>
        <v>Pack</v>
      </c>
      <c r="AJ3992" s="116">
        <f t="shared" si="9"/>
        <v>1</v>
      </c>
      <c r="AK3992" s="117" t="str">
        <f t="array" ref="AK3992">XLOOKUP(F3992,'GIÁ'!A:A,'GIÁ'!D:D)</f>
        <v>22033.98</v>
      </c>
      <c r="AL3992" s="118">
        <f t="shared" si="10"/>
        <v>44067.96</v>
      </c>
      <c r="AM3992" s="118">
        <f t="shared" si="11"/>
        <v>0</v>
      </c>
      <c r="AN3992" s="119">
        <f t="shared" si="12"/>
        <v>0</v>
      </c>
      <c r="AO3992" s="118">
        <f t="shared" si="13"/>
        <v>44067.96</v>
      </c>
      <c r="AP3992" s="121">
        <f t="shared" si="14"/>
        <v>0</v>
      </c>
      <c r="AQ3992" s="122"/>
      <c r="AR3992" s="119"/>
    </row>
    <row r="3993" ht="22.5" customHeight="1">
      <c r="A3993" s="89">
        <v>46233.0</v>
      </c>
      <c r="B3993" s="90">
        <v>0.5479166666666667</v>
      </c>
      <c r="C3993" s="91" t="s">
        <v>508</v>
      </c>
      <c r="D3993" s="129" t="str">
        <f t="array" ref="D3993">XLOOKUP(C3993,'DS ST'!A:A,'DS ST'!B:B)</f>
        <v>A137</v>
      </c>
      <c r="E3993" s="94" t="str">
        <f t="array" ref="E3993">XLOOKUP($F3993,'GIÁ'!$A:$A,'GIÁ'!$E:$E)</f>
        <v>ĐÔNG</v>
      </c>
      <c r="F3993" s="94">
        <v>8.936013238791E12</v>
      </c>
      <c r="G3993" s="95" t="s">
        <v>2178</v>
      </c>
      <c r="H3993" s="95" t="s">
        <v>57</v>
      </c>
      <c r="I3993" s="96">
        <v>4.0</v>
      </c>
      <c r="J3993" s="96">
        <v>0.0</v>
      </c>
      <c r="K3993" s="98">
        <f t="shared" si="4"/>
        <v>4</v>
      </c>
      <c r="L3993" s="99" t="s">
        <v>7183</v>
      </c>
      <c r="M3993" s="100" t="s">
        <v>7184</v>
      </c>
      <c r="N3993" s="101" t="str">
        <f t="shared" si="139"/>
        <v>PT1590299-T0018936013238791</v>
      </c>
      <c r="O3993" s="128"/>
      <c r="P3993" s="100"/>
      <c r="Q3993" s="103">
        <f t="shared" si="166"/>
        <v>4</v>
      </c>
      <c r="R3993" s="161"/>
      <c r="S3993" s="105"/>
      <c r="T3993" s="106"/>
      <c r="U3993" s="107" t="s">
        <v>6525</v>
      </c>
      <c r="V3993" s="108" t="s">
        <v>756</v>
      </c>
      <c r="W3993" s="109" t="s">
        <v>1908</v>
      </c>
      <c r="X3993" s="110" t="str">
        <f t="shared" si="176"/>
        <v/>
      </c>
      <c r="Y3993" s="110" t="str">
        <f t="shared" si="183"/>
        <v/>
      </c>
      <c r="Z3993" s="109" t="s">
        <v>797</v>
      </c>
      <c r="AA3993" s="109" t="s">
        <v>802</v>
      </c>
      <c r="AB3993" s="106"/>
      <c r="AC3993" s="158"/>
      <c r="AD3993" s="160"/>
      <c r="AE3993" s="127"/>
      <c r="AF3993" s="113"/>
      <c r="AG3993" s="165" t="str">
        <f t="array" ref="AG3993">XLOOKUP(F3993,'CLV2'!A:A,'CLV2'!E:E)</f>
        <v>2.FROZEN FOODS</v>
      </c>
      <c r="AH3993" s="115" t="str">
        <f t="array" ref="AH3993">XLOOKUP(F3993,'CLV2'!A:A,'CLV2'!F:F)</f>
        <v>3.PIZZA - READY MEALS</v>
      </c>
      <c r="AI3993" s="115" t="str">
        <f t="shared" si="8"/>
        <v>Pack</v>
      </c>
      <c r="AJ3993" s="116">
        <f t="shared" si="9"/>
        <v>1</v>
      </c>
      <c r="AK3993" s="117" t="str">
        <f t="array" ref="AK3993">XLOOKUP(F3993,'GIÁ'!A:A,'GIÁ'!D:D)</f>
        <v>22578.43</v>
      </c>
      <c r="AL3993" s="118">
        <f t="shared" si="10"/>
        <v>90313.72</v>
      </c>
      <c r="AM3993" s="118">
        <f t="shared" si="11"/>
        <v>0</v>
      </c>
      <c r="AN3993" s="119">
        <f t="shared" si="12"/>
        <v>0</v>
      </c>
      <c r="AO3993" s="118">
        <f t="shared" si="13"/>
        <v>90313.72</v>
      </c>
      <c r="AP3993" s="121">
        <f t="shared" si="14"/>
        <v>0</v>
      </c>
      <c r="AQ3993" s="122"/>
      <c r="AR3993" s="119"/>
    </row>
    <row r="3994" ht="22.5" customHeight="1">
      <c r="A3994" s="89">
        <v>46233.0</v>
      </c>
      <c r="B3994" s="90">
        <v>0.5479166666666667</v>
      </c>
      <c r="C3994" s="91" t="s">
        <v>508</v>
      </c>
      <c r="D3994" s="129" t="str">
        <f t="array" ref="D3994">XLOOKUP(C3994,'DS ST'!A:A,'DS ST'!B:B)</f>
        <v>A137</v>
      </c>
      <c r="E3994" s="94" t="str">
        <f t="array" ref="E3994">XLOOKUP($F3994,'GIÁ'!$A:$A,'GIÁ'!$E:$E)</f>
        <v>ĐÔNG</v>
      </c>
      <c r="F3994" s="94">
        <v>8.934717401336E12</v>
      </c>
      <c r="G3994" s="95" t="s">
        <v>1750</v>
      </c>
      <c r="H3994" s="95" t="s">
        <v>224</v>
      </c>
      <c r="I3994" s="96">
        <v>10.0</v>
      </c>
      <c r="J3994" s="96">
        <v>0.0</v>
      </c>
      <c r="K3994" s="98">
        <f t="shared" si="4"/>
        <v>10</v>
      </c>
      <c r="L3994" s="99" t="s">
        <v>7183</v>
      </c>
      <c r="M3994" s="100" t="s">
        <v>7184</v>
      </c>
      <c r="N3994" s="101" t="str">
        <f t="shared" si="139"/>
        <v>PT1590299-T0018934717401336</v>
      </c>
      <c r="O3994" s="128"/>
      <c r="P3994" s="100"/>
      <c r="Q3994" s="103">
        <f t="shared" si="166"/>
        <v>10</v>
      </c>
      <c r="R3994" s="161"/>
      <c r="S3994" s="105"/>
      <c r="T3994" s="106"/>
      <c r="U3994" s="107" t="s">
        <v>6585</v>
      </c>
      <c r="V3994" s="108" t="s">
        <v>756</v>
      </c>
      <c r="W3994" s="109" t="s">
        <v>1908</v>
      </c>
      <c r="X3994" s="110" t="str">
        <f t="shared" si="176"/>
        <v/>
      </c>
      <c r="Y3994" s="110" t="str">
        <f t="shared" si="183"/>
        <v/>
      </c>
      <c r="Z3994" s="109" t="s">
        <v>797</v>
      </c>
      <c r="AA3994" s="109" t="s">
        <v>802</v>
      </c>
      <c r="AB3994" s="106"/>
      <c r="AC3994" s="158"/>
      <c r="AD3994" s="160"/>
      <c r="AE3994" s="127"/>
      <c r="AF3994" s="113"/>
      <c r="AG3994" s="165" t="str">
        <f t="array" ref="AG3994">XLOOKUP(F3994,'CLV2'!A:A,'CLV2'!E:E)</f>
        <v>2.FROZEN FOODS</v>
      </c>
      <c r="AH3994" s="115" t="str">
        <f t="array" ref="AH3994">XLOOKUP(F3994,'CLV2'!A:A,'CLV2'!F:F)</f>
        <v>3.DUMPLINGS</v>
      </c>
      <c r="AI3994" s="115" t="str">
        <f t="shared" si="8"/>
        <v>Pack</v>
      </c>
      <c r="AJ3994" s="116">
        <f t="shared" si="9"/>
        <v>1</v>
      </c>
      <c r="AK3994" s="117" t="str">
        <f t="array" ref="AK3994">XLOOKUP(F3994,'GIÁ'!A:A,'GIÁ'!D:D)</f>
        <v>39374.44</v>
      </c>
      <c r="AL3994" s="118">
        <f t="shared" si="10"/>
        <v>393744.4</v>
      </c>
      <c r="AM3994" s="118">
        <f t="shared" si="11"/>
        <v>0</v>
      </c>
      <c r="AN3994" s="119">
        <f t="shared" si="12"/>
        <v>0</v>
      </c>
      <c r="AO3994" s="118">
        <f t="shared" si="13"/>
        <v>393744.4</v>
      </c>
      <c r="AP3994" s="121">
        <f t="shared" si="14"/>
        <v>0</v>
      </c>
      <c r="AQ3994" s="122"/>
      <c r="AR3994" s="119"/>
    </row>
    <row r="3995" ht="22.5" customHeight="1">
      <c r="A3995" s="89">
        <v>46233.0</v>
      </c>
      <c r="B3995" s="90">
        <v>0.5479166666666667</v>
      </c>
      <c r="C3995" s="91" t="s">
        <v>508</v>
      </c>
      <c r="D3995" s="129" t="str">
        <f t="array" ref="D3995">XLOOKUP(C3995,'DS ST'!A:A,'DS ST'!B:B)</f>
        <v>A137</v>
      </c>
      <c r="E3995" s="94" t="str">
        <f t="array" ref="E3995">XLOOKUP($F3995,'GIÁ'!$A:$A,'GIÁ'!$E:$E)</f>
        <v>ĐÔNG</v>
      </c>
      <c r="F3995" s="94">
        <v>8.936210415551E12</v>
      </c>
      <c r="G3995" s="95" t="s">
        <v>2676</v>
      </c>
      <c r="H3995" s="95" t="s">
        <v>224</v>
      </c>
      <c r="I3995" s="96">
        <v>10.0</v>
      </c>
      <c r="J3995" s="96">
        <v>0.0</v>
      </c>
      <c r="K3995" s="98">
        <f t="shared" si="4"/>
        <v>10</v>
      </c>
      <c r="L3995" s="99" t="s">
        <v>7183</v>
      </c>
      <c r="M3995" s="100" t="s">
        <v>7184</v>
      </c>
      <c r="N3995" s="101" t="str">
        <f t="shared" si="139"/>
        <v>PT1590299-T0018936210415551</v>
      </c>
      <c r="O3995" s="128"/>
      <c r="P3995" s="100"/>
      <c r="Q3995" s="103">
        <f t="shared" si="166"/>
        <v>10</v>
      </c>
      <c r="R3995" s="161"/>
      <c r="S3995" s="105"/>
      <c r="T3995" s="106"/>
      <c r="U3995" s="107" t="s">
        <v>6554</v>
      </c>
      <c r="V3995" s="108" t="s">
        <v>756</v>
      </c>
      <c r="W3995" s="109" t="s">
        <v>1908</v>
      </c>
      <c r="X3995" s="110" t="str">
        <f t="shared" si="176"/>
        <v/>
      </c>
      <c r="Y3995" s="110" t="str">
        <f t="shared" si="183"/>
        <v/>
      </c>
      <c r="Z3995" s="109" t="s">
        <v>797</v>
      </c>
      <c r="AA3995" s="109" t="s">
        <v>802</v>
      </c>
      <c r="AB3995" s="106"/>
      <c r="AC3995" s="158"/>
      <c r="AD3995" s="160"/>
      <c r="AE3995" s="127"/>
      <c r="AF3995" s="113"/>
      <c r="AG3995" s="165" t="str">
        <f t="array" ref="AG3995">XLOOKUP(F3995,'CLV2'!A:A,'CLV2'!E:E)</f>
        <v>2.FROZEN FOODS</v>
      </c>
      <c r="AH3995" s="115" t="str">
        <f t="array" ref="AH3995">XLOOKUP(F3995,'CLV2'!A:A,'CLV2'!F:F)</f>
        <v>3.DUMPLINGS</v>
      </c>
      <c r="AI3995" s="115" t="str">
        <f t="shared" si="8"/>
        <v>Pack</v>
      </c>
      <c r="AJ3995" s="116">
        <f t="shared" si="9"/>
        <v>1</v>
      </c>
      <c r="AK3995" s="117" t="str">
        <f t="array" ref="AK3995">XLOOKUP(F3995,'GIÁ'!A:A,'GIÁ'!D:D)</f>
        <v>24150.20</v>
      </c>
      <c r="AL3995" s="118">
        <f t="shared" si="10"/>
        <v>241502</v>
      </c>
      <c r="AM3995" s="118">
        <f t="shared" si="11"/>
        <v>0</v>
      </c>
      <c r="AN3995" s="119">
        <f t="shared" si="12"/>
        <v>0</v>
      </c>
      <c r="AO3995" s="118">
        <f t="shared" si="13"/>
        <v>241502</v>
      </c>
      <c r="AP3995" s="121">
        <f t="shared" si="14"/>
        <v>0</v>
      </c>
      <c r="AQ3995" s="122"/>
      <c r="AR3995" s="119"/>
    </row>
    <row r="3996" ht="22.5" customHeight="1">
      <c r="A3996" s="89">
        <v>46233.0</v>
      </c>
      <c r="B3996" s="90">
        <v>0.5479166666666667</v>
      </c>
      <c r="C3996" s="91" t="s">
        <v>508</v>
      </c>
      <c r="D3996" s="129" t="str">
        <f t="array" ref="D3996">XLOOKUP(C3996,'DS ST'!A:A,'DS ST'!B:B)</f>
        <v>A137</v>
      </c>
      <c r="E3996" s="94" t="str">
        <f t="array" ref="E3996">XLOOKUP($F3996,'GIÁ'!$A:$A,'GIÁ'!$E:$E)</f>
        <v>ĐÔNG</v>
      </c>
      <c r="F3996" s="94">
        <v>8.935319711311E12</v>
      </c>
      <c r="G3996" s="95" t="s">
        <v>2061</v>
      </c>
      <c r="H3996" s="95" t="s">
        <v>224</v>
      </c>
      <c r="I3996" s="96">
        <v>4.0</v>
      </c>
      <c r="J3996" s="96">
        <v>0.0</v>
      </c>
      <c r="K3996" s="98">
        <f t="shared" si="4"/>
        <v>4</v>
      </c>
      <c r="L3996" s="99" t="s">
        <v>7183</v>
      </c>
      <c r="M3996" s="100" t="s">
        <v>7184</v>
      </c>
      <c r="N3996" s="101" t="str">
        <f t="shared" si="139"/>
        <v>PT1590299-T0018935319711311</v>
      </c>
      <c r="O3996" s="128"/>
      <c r="P3996" s="100"/>
      <c r="Q3996" s="103">
        <f t="shared" si="166"/>
        <v>4</v>
      </c>
      <c r="R3996" s="161"/>
      <c r="S3996" s="105"/>
      <c r="T3996" s="106"/>
      <c r="U3996" s="107" t="s">
        <v>6529</v>
      </c>
      <c r="V3996" s="108" t="s">
        <v>756</v>
      </c>
      <c r="W3996" s="109" t="s">
        <v>1908</v>
      </c>
      <c r="X3996" s="110" t="str">
        <f t="shared" si="176"/>
        <v/>
      </c>
      <c r="Y3996" s="110" t="str">
        <f t="shared" si="183"/>
        <v/>
      </c>
      <c r="Z3996" s="109" t="s">
        <v>797</v>
      </c>
      <c r="AA3996" s="109" t="s">
        <v>802</v>
      </c>
      <c r="AB3996" s="106"/>
      <c r="AC3996" s="158"/>
      <c r="AD3996" s="160"/>
      <c r="AE3996" s="127"/>
      <c r="AF3996" s="113"/>
      <c r="AG3996" s="165" t="str">
        <f t="array" ref="AG3996">XLOOKUP(F3996,'CLV2'!A:A,'CLV2'!E:E)</f>
        <v>2.FROZEN FOODS</v>
      </c>
      <c r="AH3996" s="115" t="str">
        <f t="array" ref="AH3996">XLOOKUP(F3996,'CLV2'!A:A,'CLV2'!F:F)</f>
        <v>3.HOTPOT AND FRIED</v>
      </c>
      <c r="AI3996" s="115" t="str">
        <f t="shared" si="8"/>
        <v>Pack</v>
      </c>
      <c r="AJ3996" s="116">
        <f t="shared" si="9"/>
        <v>1</v>
      </c>
      <c r="AK3996" s="117" t="str">
        <f t="array" ref="AK3996">XLOOKUP(F3996,'GIÁ'!A:A,'GIÁ'!D:D)</f>
        <v>30542.46</v>
      </c>
      <c r="AL3996" s="118">
        <f t="shared" si="10"/>
        <v>122169.84</v>
      </c>
      <c r="AM3996" s="118">
        <f t="shared" si="11"/>
        <v>0</v>
      </c>
      <c r="AN3996" s="119">
        <f t="shared" si="12"/>
        <v>0</v>
      </c>
      <c r="AO3996" s="118">
        <f t="shared" si="13"/>
        <v>122169.84</v>
      </c>
      <c r="AP3996" s="121">
        <f t="shared" si="14"/>
        <v>0</v>
      </c>
      <c r="AQ3996" s="122"/>
      <c r="AR3996" s="119"/>
    </row>
    <row r="3997" ht="22.5" customHeight="1">
      <c r="A3997" s="89">
        <v>46233.0</v>
      </c>
      <c r="B3997" s="90">
        <v>0.5479166666666667</v>
      </c>
      <c r="C3997" s="91" t="s">
        <v>508</v>
      </c>
      <c r="D3997" s="129" t="str">
        <f t="array" ref="D3997">XLOOKUP(C3997,'DS ST'!A:A,'DS ST'!B:B)</f>
        <v>A137</v>
      </c>
      <c r="E3997" s="94" t="str">
        <f t="array" ref="E3997">XLOOKUP($F3997,'GIÁ'!$A:$A,'GIÁ'!$E:$E)</f>
        <v>ĐÔNG</v>
      </c>
      <c r="F3997" s="94">
        <v>8.93607627967E12</v>
      </c>
      <c r="G3997" s="95" t="s">
        <v>2317</v>
      </c>
      <c r="H3997" s="95" t="s">
        <v>224</v>
      </c>
      <c r="I3997" s="96">
        <v>2.0</v>
      </c>
      <c r="J3997" s="96">
        <v>0.0</v>
      </c>
      <c r="K3997" s="98">
        <f t="shared" si="4"/>
        <v>2</v>
      </c>
      <c r="L3997" s="99" t="s">
        <v>7183</v>
      </c>
      <c r="M3997" s="100" t="s">
        <v>7184</v>
      </c>
      <c r="N3997" s="101" t="str">
        <f t="shared" si="139"/>
        <v>PT1590299-T0018936076279670</v>
      </c>
      <c r="O3997" s="128"/>
      <c r="P3997" s="100"/>
      <c r="Q3997" s="103">
        <f t="shared" si="166"/>
        <v>2</v>
      </c>
      <c r="R3997" s="161"/>
      <c r="S3997" s="105"/>
      <c r="T3997" s="106"/>
      <c r="U3997" s="107" t="s">
        <v>6530</v>
      </c>
      <c r="V3997" s="108" t="s">
        <v>756</v>
      </c>
      <c r="W3997" s="109" t="s">
        <v>1908</v>
      </c>
      <c r="X3997" s="110" t="str">
        <f t="shared" si="176"/>
        <v/>
      </c>
      <c r="Y3997" s="110" t="str">
        <f t="shared" si="183"/>
        <v/>
      </c>
      <c r="Z3997" s="109" t="s">
        <v>797</v>
      </c>
      <c r="AA3997" s="109" t="s">
        <v>802</v>
      </c>
      <c r="AB3997" s="106"/>
      <c r="AC3997" s="158"/>
      <c r="AD3997" s="160"/>
      <c r="AE3997" s="127"/>
      <c r="AF3997" s="113"/>
      <c r="AG3997" s="165" t="str">
        <f t="array" ref="AG3997">XLOOKUP(F3997,'CLV2'!A:A,'CLV2'!E:E)</f>
        <v>2.FROZEN FOODS</v>
      </c>
      <c r="AH3997" s="115" t="str">
        <f t="array" ref="AH3997">XLOOKUP(F3997,'CLV2'!A:A,'CLV2'!F:F)</f>
        <v>3.PASTRY AND DESSERTS</v>
      </c>
      <c r="AI3997" s="115" t="str">
        <f t="shared" si="8"/>
        <v>Pack</v>
      </c>
      <c r="AJ3997" s="116">
        <f t="shared" si="9"/>
        <v>1</v>
      </c>
      <c r="AK3997" s="117" t="str">
        <f t="array" ref="AK3997">XLOOKUP(F3997,'GIÁ'!A:A,'GIÁ'!D:D)</f>
        <v>26872.96</v>
      </c>
      <c r="AL3997" s="118">
        <f t="shared" si="10"/>
        <v>53745.92</v>
      </c>
      <c r="AM3997" s="118">
        <f t="shared" si="11"/>
        <v>0</v>
      </c>
      <c r="AN3997" s="119">
        <f t="shared" si="12"/>
        <v>0</v>
      </c>
      <c r="AO3997" s="118">
        <f t="shared" si="13"/>
        <v>53745.92</v>
      </c>
      <c r="AP3997" s="121">
        <f t="shared" si="14"/>
        <v>0</v>
      </c>
      <c r="AQ3997" s="122"/>
      <c r="AR3997" s="119"/>
    </row>
    <row r="3998" ht="22.5" customHeight="1">
      <c r="A3998" s="89">
        <v>46233.0</v>
      </c>
      <c r="B3998" s="90">
        <v>0.5479166666666667</v>
      </c>
      <c r="C3998" s="91" t="s">
        <v>508</v>
      </c>
      <c r="D3998" s="129" t="str">
        <f t="array" ref="D3998">XLOOKUP(C3998,'DS ST'!A:A,'DS ST'!B:B)</f>
        <v>A137</v>
      </c>
      <c r="E3998" s="94" t="str">
        <f t="array" ref="E3998">XLOOKUP($F3998,'GIÁ'!$A:$A,'GIÁ'!$E:$E)</f>
        <v>ĐÔNG</v>
      </c>
      <c r="F3998" s="94">
        <v>8.934717264474E12</v>
      </c>
      <c r="G3998" s="95" t="s">
        <v>1717</v>
      </c>
      <c r="H3998" s="95" t="s">
        <v>224</v>
      </c>
      <c r="I3998" s="96">
        <v>2.0</v>
      </c>
      <c r="J3998" s="96">
        <v>0.0</v>
      </c>
      <c r="K3998" s="98">
        <f t="shared" si="4"/>
        <v>2</v>
      </c>
      <c r="L3998" s="99" t="s">
        <v>7183</v>
      </c>
      <c r="M3998" s="100" t="s">
        <v>7184</v>
      </c>
      <c r="N3998" s="101" t="str">
        <f t="shared" si="139"/>
        <v>PT1590299-T0018934717264474</v>
      </c>
      <c r="O3998" s="128"/>
      <c r="P3998" s="100"/>
      <c r="Q3998" s="103">
        <f t="shared" si="166"/>
        <v>2</v>
      </c>
      <c r="R3998" s="161"/>
      <c r="S3998" s="105"/>
      <c r="T3998" s="106"/>
      <c r="U3998" s="107" t="s">
        <v>6567</v>
      </c>
      <c r="V3998" s="108" t="s">
        <v>756</v>
      </c>
      <c r="W3998" s="109" t="s">
        <v>1908</v>
      </c>
      <c r="X3998" s="110" t="str">
        <f t="shared" si="176"/>
        <v/>
      </c>
      <c r="Y3998" s="110" t="str">
        <f t="shared" si="183"/>
        <v/>
      </c>
      <c r="Z3998" s="109" t="s">
        <v>797</v>
      </c>
      <c r="AA3998" s="109" t="s">
        <v>802</v>
      </c>
      <c r="AB3998" s="106"/>
      <c r="AC3998" s="158"/>
      <c r="AD3998" s="160"/>
      <c r="AE3998" s="127"/>
      <c r="AF3998" s="113"/>
      <c r="AG3998" s="165" t="str">
        <f t="array" ref="AG3998">XLOOKUP(F3998,'CLV2'!A:A,'CLV2'!E:E)</f>
        <v>2.FROZEN FOODS</v>
      </c>
      <c r="AH3998" s="115" t="str">
        <f t="array" ref="AH3998">XLOOKUP(F3998,'CLV2'!A:A,'CLV2'!F:F)</f>
        <v>3.HOTPOT AND FRIED</v>
      </c>
      <c r="AI3998" s="115" t="str">
        <f t="shared" si="8"/>
        <v>Pack</v>
      </c>
      <c r="AJ3998" s="116">
        <f t="shared" si="9"/>
        <v>1</v>
      </c>
      <c r="AK3998" s="117" t="str">
        <f t="array" ref="AK3998">XLOOKUP(F3998,'GIÁ'!A:A,'GIÁ'!D:D)</f>
        <v>45233.68</v>
      </c>
      <c r="AL3998" s="118">
        <f t="shared" si="10"/>
        <v>90467.36</v>
      </c>
      <c r="AM3998" s="118">
        <f t="shared" si="11"/>
        <v>0</v>
      </c>
      <c r="AN3998" s="119">
        <f t="shared" si="12"/>
        <v>0</v>
      </c>
      <c r="AO3998" s="118">
        <f t="shared" si="13"/>
        <v>90467.36</v>
      </c>
      <c r="AP3998" s="121">
        <f t="shared" si="14"/>
        <v>0</v>
      </c>
      <c r="AQ3998" s="122"/>
      <c r="AR3998" s="119"/>
    </row>
    <row r="3999" ht="22.5" customHeight="1">
      <c r="A3999" s="89">
        <v>46233.0</v>
      </c>
      <c r="B3999" s="90">
        <v>0.5479166666666667</v>
      </c>
      <c r="C3999" s="91" t="s">
        <v>508</v>
      </c>
      <c r="D3999" s="129" t="str">
        <f t="array" ref="D3999">XLOOKUP(C3999,'DS ST'!A:A,'DS ST'!B:B)</f>
        <v>A137</v>
      </c>
      <c r="E3999" s="94" t="str">
        <f t="array" ref="E3999">XLOOKUP($F3999,'GIÁ'!$A:$A,'GIÁ'!$E:$E)</f>
        <v>ĐÔNG</v>
      </c>
      <c r="F3999" s="94">
        <v>8.935101608461E12</v>
      </c>
      <c r="G3999" s="95" t="s">
        <v>1899</v>
      </c>
      <c r="H3999" s="95" t="s">
        <v>224</v>
      </c>
      <c r="I3999" s="96">
        <v>4.0</v>
      </c>
      <c r="J3999" s="96">
        <v>0.0</v>
      </c>
      <c r="K3999" s="98">
        <f t="shared" si="4"/>
        <v>4</v>
      </c>
      <c r="L3999" s="99" t="s">
        <v>7183</v>
      </c>
      <c r="M3999" s="100" t="s">
        <v>7184</v>
      </c>
      <c r="N3999" s="101" t="str">
        <f t="shared" si="139"/>
        <v>PT1590299-T0018935101608461</v>
      </c>
      <c r="O3999" s="128"/>
      <c r="P3999" s="100"/>
      <c r="Q3999" s="103">
        <f t="shared" si="166"/>
        <v>4</v>
      </c>
      <c r="R3999" s="161"/>
      <c r="S3999" s="105"/>
      <c r="T3999" s="106"/>
      <c r="U3999" s="107" t="s">
        <v>6555</v>
      </c>
      <c r="V3999" s="108" t="s">
        <v>756</v>
      </c>
      <c r="W3999" s="109" t="s">
        <v>1908</v>
      </c>
      <c r="X3999" s="110" t="str">
        <f t="shared" si="176"/>
        <v/>
      </c>
      <c r="Y3999" s="110" t="str">
        <f t="shared" si="183"/>
        <v/>
      </c>
      <c r="Z3999" s="109" t="s">
        <v>797</v>
      </c>
      <c r="AA3999" s="109" t="s">
        <v>802</v>
      </c>
      <c r="AB3999" s="106"/>
      <c r="AC3999" s="158"/>
      <c r="AD3999" s="160"/>
      <c r="AE3999" s="127"/>
      <c r="AF3999" s="113"/>
      <c r="AG3999" s="165" t="str">
        <f t="array" ref="AG3999">XLOOKUP(F3999,'CLV2'!A:A,'CLV2'!E:E)</f>
        <v>2.FROZEN FOODS</v>
      </c>
      <c r="AH3999" s="115" t="str">
        <f t="array" ref="AH3999">XLOOKUP(F3999,'CLV2'!A:A,'CLV2'!F:F)</f>
        <v>3.HOTPOT AND FRIED</v>
      </c>
      <c r="AI3999" s="115" t="str">
        <f t="shared" si="8"/>
        <v>Pack</v>
      </c>
      <c r="AJ3999" s="116">
        <f t="shared" si="9"/>
        <v>1</v>
      </c>
      <c r="AK3999" s="117" t="str">
        <f t="array" ref="AK3999">XLOOKUP(F3999,'GIÁ'!A:A,'GIÁ'!D:D)</f>
        <v>16904.85</v>
      </c>
      <c r="AL3999" s="118">
        <f t="shared" si="10"/>
        <v>67619.4</v>
      </c>
      <c r="AM3999" s="118">
        <f t="shared" si="11"/>
        <v>0</v>
      </c>
      <c r="AN3999" s="119">
        <f t="shared" si="12"/>
        <v>0</v>
      </c>
      <c r="AO3999" s="118">
        <f t="shared" si="13"/>
        <v>67619.4</v>
      </c>
      <c r="AP3999" s="121">
        <f t="shared" si="14"/>
        <v>0</v>
      </c>
      <c r="AQ3999" s="122"/>
      <c r="AR3999" s="119"/>
    </row>
    <row r="4000" ht="22.5" customHeight="1">
      <c r="A4000" s="89">
        <v>46233.0</v>
      </c>
      <c r="B4000" s="90">
        <v>0.5479166666666667</v>
      </c>
      <c r="C4000" s="91" t="s">
        <v>508</v>
      </c>
      <c r="D4000" s="129" t="str">
        <f t="array" ref="D4000">XLOOKUP(C4000,'DS ST'!A:A,'DS ST'!B:B)</f>
        <v>A137</v>
      </c>
      <c r="E4000" s="94" t="str">
        <f t="array" ref="E4000">XLOOKUP($F4000,'GIÁ'!$A:$A,'GIÁ'!$E:$E)</f>
        <v>ĐÔNG</v>
      </c>
      <c r="F4000" s="94">
        <v>8.938532826183E12</v>
      </c>
      <c r="G4000" s="95" t="s">
        <v>3052</v>
      </c>
      <c r="H4000" s="95" t="s">
        <v>224</v>
      </c>
      <c r="I4000" s="96">
        <v>4.0</v>
      </c>
      <c r="J4000" s="96">
        <v>0.0</v>
      </c>
      <c r="K4000" s="98">
        <f t="shared" si="4"/>
        <v>4</v>
      </c>
      <c r="L4000" s="99" t="s">
        <v>7183</v>
      </c>
      <c r="M4000" s="100" t="s">
        <v>7184</v>
      </c>
      <c r="N4000" s="101" t="str">
        <f t="shared" si="139"/>
        <v>PT1590299-T0018938532826183</v>
      </c>
      <c r="O4000" s="128"/>
      <c r="P4000" s="100"/>
      <c r="Q4000" s="103">
        <f t="shared" si="166"/>
        <v>4</v>
      </c>
      <c r="R4000" s="161"/>
      <c r="S4000" s="105"/>
      <c r="T4000" s="106"/>
      <c r="U4000" s="107" t="s">
        <v>6586</v>
      </c>
      <c r="V4000" s="108" t="s">
        <v>756</v>
      </c>
      <c r="W4000" s="109" t="s">
        <v>1908</v>
      </c>
      <c r="X4000" s="110" t="str">
        <f t="shared" si="176"/>
        <v/>
      </c>
      <c r="Y4000" s="110" t="str">
        <f t="shared" si="183"/>
        <v/>
      </c>
      <c r="Z4000" s="109" t="s">
        <v>797</v>
      </c>
      <c r="AA4000" s="109" t="s">
        <v>802</v>
      </c>
      <c r="AB4000" s="106"/>
      <c r="AC4000" s="158"/>
      <c r="AD4000" s="160"/>
      <c r="AE4000" s="127"/>
      <c r="AF4000" s="113"/>
      <c r="AG4000" s="165" t="str">
        <f t="array" ref="AG4000">XLOOKUP(F4000,'CLV2'!A:A,'CLV2'!E:E)</f>
        <v>2.FROZEN FOODS</v>
      </c>
      <c r="AH4000" s="115" t="str">
        <f t="array" ref="AH4000">XLOOKUP(F4000,'CLV2'!A:A,'CLV2'!F:F)</f>
        <v>3.PASTRY AND DESSERTS</v>
      </c>
      <c r="AI4000" s="115" t="str">
        <f t="shared" si="8"/>
        <v>Pack</v>
      </c>
      <c r="AJ4000" s="116">
        <f t="shared" si="9"/>
        <v>1</v>
      </c>
      <c r="AK4000" s="117" t="str">
        <f t="array" ref="AK4000">XLOOKUP(F4000,'GIÁ'!A:A,'GIÁ'!D:D)</f>
        <v>27480.45</v>
      </c>
      <c r="AL4000" s="118">
        <f t="shared" si="10"/>
        <v>109921.8</v>
      </c>
      <c r="AM4000" s="118">
        <f t="shared" si="11"/>
        <v>0</v>
      </c>
      <c r="AN4000" s="119">
        <f t="shared" si="12"/>
        <v>0</v>
      </c>
      <c r="AO4000" s="118">
        <f t="shared" si="13"/>
        <v>109921.8</v>
      </c>
      <c r="AP4000" s="121">
        <f t="shared" si="14"/>
        <v>0</v>
      </c>
      <c r="AQ4000" s="122"/>
      <c r="AR4000" s="119"/>
    </row>
    <row r="4001" ht="22.5" customHeight="1">
      <c r="A4001" s="89">
        <v>46233.0</v>
      </c>
      <c r="B4001" s="90">
        <v>0.5479166666666667</v>
      </c>
      <c r="C4001" s="91" t="s">
        <v>508</v>
      </c>
      <c r="D4001" s="129" t="str">
        <f t="array" ref="D4001">XLOOKUP(C4001,'DS ST'!A:A,'DS ST'!B:B)</f>
        <v>A137</v>
      </c>
      <c r="E4001" s="94" t="str">
        <f t="array" ref="E4001">XLOOKUP($F4001,'GIÁ'!$A:$A,'GIÁ'!$E:$E)</f>
        <v>ĐÔNG</v>
      </c>
      <c r="F4001" s="94">
        <v>8.934717271236E12</v>
      </c>
      <c r="G4001" s="95" t="s">
        <v>1731</v>
      </c>
      <c r="H4001" s="95" t="s">
        <v>224</v>
      </c>
      <c r="I4001" s="96">
        <v>2.0</v>
      </c>
      <c r="J4001" s="96">
        <v>0.0</v>
      </c>
      <c r="K4001" s="98">
        <f t="shared" si="4"/>
        <v>2</v>
      </c>
      <c r="L4001" s="99" t="s">
        <v>7183</v>
      </c>
      <c r="M4001" s="100" t="s">
        <v>7184</v>
      </c>
      <c r="N4001" s="101" t="str">
        <f t="shared" si="139"/>
        <v>PT1590299-T0018934717271236</v>
      </c>
      <c r="O4001" s="128"/>
      <c r="P4001" s="100"/>
      <c r="Q4001" s="103">
        <f t="shared" si="166"/>
        <v>2</v>
      </c>
      <c r="R4001" s="161"/>
      <c r="S4001" s="105"/>
      <c r="T4001" s="106"/>
      <c r="U4001" s="107" t="s">
        <v>6586</v>
      </c>
      <c r="V4001" s="108" t="s">
        <v>756</v>
      </c>
      <c r="W4001" s="109" t="s">
        <v>1908</v>
      </c>
      <c r="X4001" s="110" t="str">
        <f t="shared" si="176"/>
        <v/>
      </c>
      <c r="Y4001" s="110" t="str">
        <f t="shared" si="183"/>
        <v/>
      </c>
      <c r="Z4001" s="109" t="s">
        <v>797</v>
      </c>
      <c r="AA4001" s="109" t="s">
        <v>802</v>
      </c>
      <c r="AB4001" s="106"/>
      <c r="AC4001" s="158"/>
      <c r="AD4001" s="160"/>
      <c r="AE4001" s="127"/>
      <c r="AF4001" s="113"/>
      <c r="AG4001" s="165" t="str">
        <f t="array" ref="AG4001">XLOOKUP(F4001,'CLV2'!A:A,'CLV2'!E:E)</f>
        <v>2.FROZEN FOODS</v>
      </c>
      <c r="AH4001" s="115" t="str">
        <f t="array" ref="AH4001">XLOOKUP(F4001,'CLV2'!A:A,'CLV2'!F:F)</f>
        <v>3.DUMPLINGS</v>
      </c>
      <c r="AI4001" s="115" t="str">
        <f t="shared" si="8"/>
        <v>Pack</v>
      </c>
      <c r="AJ4001" s="116">
        <f t="shared" si="9"/>
        <v>1</v>
      </c>
      <c r="AK4001" s="117" t="str">
        <f t="array" ref="AK4001">XLOOKUP(F4001,'GIÁ'!A:A,'GIÁ'!D:D)</f>
        <v>52399.89</v>
      </c>
      <c r="AL4001" s="118">
        <f t="shared" si="10"/>
        <v>104799.78</v>
      </c>
      <c r="AM4001" s="118">
        <f t="shared" si="11"/>
        <v>0</v>
      </c>
      <c r="AN4001" s="119">
        <f t="shared" si="12"/>
        <v>0</v>
      </c>
      <c r="AO4001" s="118">
        <f t="shared" si="13"/>
        <v>104799.78</v>
      </c>
      <c r="AP4001" s="121">
        <f t="shared" si="14"/>
        <v>0</v>
      </c>
      <c r="AQ4001" s="122"/>
      <c r="AR4001" s="119"/>
    </row>
    <row r="4002" ht="22.5" customHeight="1">
      <c r="A4002" s="89">
        <v>46233.0</v>
      </c>
      <c r="B4002" s="90">
        <v>0.5479166666666667</v>
      </c>
      <c r="C4002" s="91" t="s">
        <v>508</v>
      </c>
      <c r="D4002" s="129" t="str">
        <f t="array" ref="D4002">XLOOKUP(C4002,'DS ST'!A:A,'DS ST'!B:B)</f>
        <v>A137</v>
      </c>
      <c r="E4002" s="94" t="str">
        <f t="array" ref="E4002">XLOOKUP($F4002,'GIÁ'!$A:$A,'GIÁ'!$E:$E)</f>
        <v>ĐÔNG</v>
      </c>
      <c r="F4002" s="94">
        <v>8.936220300274E12</v>
      </c>
      <c r="G4002" s="95" t="s">
        <v>2705</v>
      </c>
      <c r="H4002" s="95" t="s">
        <v>224</v>
      </c>
      <c r="I4002" s="96">
        <v>6.0</v>
      </c>
      <c r="J4002" s="96">
        <v>0.0</v>
      </c>
      <c r="K4002" s="98">
        <f t="shared" si="4"/>
        <v>6</v>
      </c>
      <c r="L4002" s="99" t="s">
        <v>7183</v>
      </c>
      <c r="M4002" s="100" t="s">
        <v>7184</v>
      </c>
      <c r="N4002" s="101" t="str">
        <f t="shared" si="139"/>
        <v>PT1590299-T0018936220300274</v>
      </c>
      <c r="O4002" s="128"/>
      <c r="P4002" s="100"/>
      <c r="Q4002" s="103">
        <f t="shared" si="166"/>
        <v>6</v>
      </c>
      <c r="R4002" s="161"/>
      <c r="S4002" s="105"/>
      <c r="T4002" s="106"/>
      <c r="U4002" s="107" t="s">
        <v>6578</v>
      </c>
      <c r="V4002" s="108" t="s">
        <v>756</v>
      </c>
      <c r="W4002" s="109" t="s">
        <v>1908</v>
      </c>
      <c r="X4002" s="110" t="str">
        <f t="shared" si="176"/>
        <v/>
      </c>
      <c r="Y4002" s="110" t="str">
        <f t="shared" si="183"/>
        <v/>
      </c>
      <c r="Z4002" s="109" t="s">
        <v>797</v>
      </c>
      <c r="AA4002" s="109" t="s">
        <v>802</v>
      </c>
      <c r="AB4002" s="106"/>
      <c r="AC4002" s="158"/>
      <c r="AD4002" s="160"/>
      <c r="AE4002" s="127"/>
      <c r="AF4002" s="113"/>
      <c r="AG4002" s="165" t="str">
        <f t="array" ref="AG4002">XLOOKUP(F4002,'CLV2'!A:A,'CLV2'!E:E)</f>
        <v>2.FROZEN FOODS</v>
      </c>
      <c r="AH4002" s="115" t="str">
        <f t="array" ref="AH4002">XLOOKUP(F4002,'CLV2'!A:A,'CLV2'!F:F)</f>
        <v>3.HOTPOT AND FRIED</v>
      </c>
      <c r="AI4002" s="115" t="str">
        <f t="shared" si="8"/>
        <v>Pack</v>
      </c>
      <c r="AJ4002" s="116">
        <f t="shared" si="9"/>
        <v>1</v>
      </c>
      <c r="AK4002" s="117" t="str">
        <f t="array" ref="AK4002">XLOOKUP(F4002,'GIÁ'!A:A,'GIÁ'!D:D)</f>
        <v>40500.00</v>
      </c>
      <c r="AL4002" s="118">
        <f t="shared" si="10"/>
        <v>243000</v>
      </c>
      <c r="AM4002" s="118">
        <f t="shared" si="11"/>
        <v>0</v>
      </c>
      <c r="AN4002" s="119">
        <f t="shared" si="12"/>
        <v>0</v>
      </c>
      <c r="AO4002" s="118">
        <f t="shared" si="13"/>
        <v>243000</v>
      </c>
      <c r="AP4002" s="121">
        <f t="shared" si="14"/>
        <v>0</v>
      </c>
      <c r="AQ4002" s="122"/>
      <c r="AR4002" s="119"/>
    </row>
    <row r="4003" ht="22.5" customHeight="1">
      <c r="A4003" s="89">
        <v>46233.0</v>
      </c>
      <c r="B4003" s="90">
        <v>0.5479166666666667</v>
      </c>
      <c r="C4003" s="91" t="s">
        <v>508</v>
      </c>
      <c r="D4003" s="129" t="str">
        <f t="array" ref="D4003">XLOOKUP(C4003,'DS ST'!A:A,'DS ST'!B:B)</f>
        <v>A137</v>
      </c>
      <c r="E4003" s="94" t="str">
        <f t="array" ref="E4003">XLOOKUP($F4003,'GIÁ'!$A:$A,'GIÁ'!$E:$E)</f>
        <v>ĐÔNG</v>
      </c>
      <c r="F4003" s="94">
        <v>8.935297105409E12</v>
      </c>
      <c r="G4003" s="95" t="s">
        <v>2034</v>
      </c>
      <c r="H4003" s="95" t="s">
        <v>224</v>
      </c>
      <c r="I4003" s="96">
        <v>2.0</v>
      </c>
      <c r="J4003" s="96">
        <v>0.0</v>
      </c>
      <c r="K4003" s="98">
        <f t="shared" si="4"/>
        <v>2</v>
      </c>
      <c r="L4003" s="99" t="s">
        <v>7183</v>
      </c>
      <c r="M4003" s="100" t="s">
        <v>7184</v>
      </c>
      <c r="N4003" s="101" t="str">
        <f t="shared" si="139"/>
        <v>PT1590299-T0018935297105409</v>
      </c>
      <c r="O4003" s="128"/>
      <c r="P4003" s="100"/>
      <c r="Q4003" s="103">
        <f t="shared" si="166"/>
        <v>2</v>
      </c>
      <c r="R4003" s="161"/>
      <c r="S4003" s="105"/>
      <c r="T4003" s="106"/>
      <c r="U4003" s="107" t="s">
        <v>6540</v>
      </c>
      <c r="V4003" s="108" t="s">
        <v>756</v>
      </c>
      <c r="W4003" s="109" t="s">
        <v>1908</v>
      </c>
      <c r="X4003" s="110" t="str">
        <f t="shared" si="176"/>
        <v/>
      </c>
      <c r="Y4003" s="110" t="str">
        <f t="shared" si="183"/>
        <v/>
      </c>
      <c r="Z4003" s="109" t="s">
        <v>797</v>
      </c>
      <c r="AA4003" s="109" t="s">
        <v>802</v>
      </c>
      <c r="AB4003" s="106"/>
      <c r="AC4003" s="158"/>
      <c r="AD4003" s="160"/>
      <c r="AE4003" s="127"/>
      <c r="AF4003" s="113"/>
      <c r="AG4003" s="165" t="str">
        <f t="array" ref="AG4003">XLOOKUP(F4003,'CLV2'!A:A,'CLV2'!E:E)</f>
        <v>2.FROZEN FOODS</v>
      </c>
      <c r="AH4003" s="115" t="str">
        <f t="array" ref="AH4003">XLOOKUP(F4003,'CLV2'!A:A,'CLV2'!F:F)</f>
        <v>3.PIZZA - READY MEALS</v>
      </c>
      <c r="AI4003" s="115" t="str">
        <f t="shared" si="8"/>
        <v>Pack</v>
      </c>
      <c r="AJ4003" s="116">
        <f t="shared" si="9"/>
        <v>1</v>
      </c>
      <c r="AK4003" s="117" t="str">
        <f t="array" ref="AK4003">XLOOKUP(F4003,'GIÁ'!A:A,'GIÁ'!D:D)</f>
        <v>60873.43</v>
      </c>
      <c r="AL4003" s="118">
        <f t="shared" si="10"/>
        <v>121746.86</v>
      </c>
      <c r="AM4003" s="118">
        <f t="shared" si="11"/>
        <v>0</v>
      </c>
      <c r="AN4003" s="119">
        <f t="shared" si="12"/>
        <v>0</v>
      </c>
      <c r="AO4003" s="118">
        <f t="shared" si="13"/>
        <v>121746.86</v>
      </c>
      <c r="AP4003" s="121">
        <f t="shared" si="14"/>
        <v>0</v>
      </c>
      <c r="AQ4003" s="122"/>
      <c r="AR4003" s="119"/>
    </row>
    <row r="4004" ht="22.5" customHeight="1">
      <c r="A4004" s="89">
        <v>46233.0</v>
      </c>
      <c r="B4004" s="90">
        <v>0.5479166666666667</v>
      </c>
      <c r="C4004" s="91" t="s">
        <v>508</v>
      </c>
      <c r="D4004" s="129" t="str">
        <f t="array" ref="D4004">XLOOKUP(C4004,'DS ST'!A:A,'DS ST'!B:B)</f>
        <v>A137</v>
      </c>
      <c r="E4004" s="94" t="str">
        <f t="array" ref="E4004">XLOOKUP($F4004,'GIÁ'!$A:$A,'GIÁ'!$E:$E)</f>
        <v>ĐÔNG</v>
      </c>
      <c r="F4004" s="94">
        <v>9.555894515624E12</v>
      </c>
      <c r="G4004" s="95" t="s">
        <v>3305</v>
      </c>
      <c r="H4004" s="95" t="s">
        <v>224</v>
      </c>
      <c r="I4004" s="96">
        <v>2.0</v>
      </c>
      <c r="J4004" s="96">
        <v>0.0</v>
      </c>
      <c r="K4004" s="98">
        <f t="shared" si="4"/>
        <v>2</v>
      </c>
      <c r="L4004" s="99" t="s">
        <v>7183</v>
      </c>
      <c r="M4004" s="100" t="s">
        <v>7184</v>
      </c>
      <c r="N4004" s="101" t="str">
        <f t="shared" si="139"/>
        <v>PT1590299-T0019555894515624</v>
      </c>
      <c r="O4004" s="128"/>
      <c r="P4004" s="100"/>
      <c r="Q4004" s="103">
        <f t="shared" si="166"/>
        <v>2</v>
      </c>
      <c r="R4004" s="161"/>
      <c r="S4004" s="105"/>
      <c r="T4004" s="106"/>
      <c r="U4004" s="107" t="s">
        <v>6556</v>
      </c>
      <c r="V4004" s="108" t="s">
        <v>756</v>
      </c>
      <c r="W4004" s="109" t="s">
        <v>1908</v>
      </c>
      <c r="X4004" s="110" t="str">
        <f t="shared" si="176"/>
        <v/>
      </c>
      <c r="Y4004" s="110" t="str">
        <f t="shared" si="183"/>
        <v/>
      </c>
      <c r="Z4004" s="109" t="s">
        <v>797</v>
      </c>
      <c r="AA4004" s="109" t="s">
        <v>802</v>
      </c>
      <c r="AB4004" s="106"/>
      <c r="AC4004" s="158"/>
      <c r="AD4004" s="160"/>
      <c r="AE4004" s="127"/>
      <c r="AF4004" s="113"/>
      <c r="AG4004" s="165" t="str">
        <f t="array" ref="AG4004">XLOOKUP(F4004,'CLV2'!A:A,'CLV2'!E:E)</f>
        <v>2.FROZEN FOODS</v>
      </c>
      <c r="AH4004" s="115" t="str">
        <f t="array" ref="AH4004">XLOOKUP(F4004,'CLV2'!A:A,'CLV2'!F:F)</f>
        <v>3.HOTPOT AND FRIED</v>
      </c>
      <c r="AI4004" s="115" t="str">
        <f t="shared" si="8"/>
        <v>Pack</v>
      </c>
      <c r="AJ4004" s="116">
        <f t="shared" si="9"/>
        <v>1</v>
      </c>
      <c r="AK4004" s="117" t="str">
        <f t="array" ref="AK4004">XLOOKUP(F4004,'GIÁ'!A:A,'GIÁ'!D:D)</f>
        <v>87761.05</v>
      </c>
      <c r="AL4004" s="118">
        <f t="shared" si="10"/>
        <v>175522.1</v>
      </c>
      <c r="AM4004" s="118">
        <f t="shared" si="11"/>
        <v>0</v>
      </c>
      <c r="AN4004" s="119">
        <f t="shared" si="12"/>
        <v>0</v>
      </c>
      <c r="AO4004" s="118">
        <f t="shared" si="13"/>
        <v>175522.1</v>
      </c>
      <c r="AP4004" s="121">
        <f t="shared" si="14"/>
        <v>0</v>
      </c>
      <c r="AQ4004" s="122"/>
      <c r="AR4004" s="119"/>
    </row>
    <row r="4005" ht="22.5" customHeight="1">
      <c r="A4005" s="89">
        <v>46233.0</v>
      </c>
      <c r="B4005" s="90">
        <v>0.5479166666666667</v>
      </c>
      <c r="C4005" s="91" t="s">
        <v>508</v>
      </c>
      <c r="D4005" s="129" t="str">
        <f t="array" ref="D4005">XLOOKUP(C4005,'DS ST'!A:A,'DS ST'!B:B)</f>
        <v>A137</v>
      </c>
      <c r="E4005" s="94" t="str">
        <f t="array" ref="E4005">XLOOKUP($F4005,'GIÁ'!$A:$A,'GIÁ'!$E:$E)</f>
        <v>ĐÔNG</v>
      </c>
      <c r="F4005" s="94">
        <v>8.938562334023E12</v>
      </c>
      <c r="G4005" s="95" t="s">
        <v>3181</v>
      </c>
      <c r="H4005" s="95" t="s">
        <v>57</v>
      </c>
      <c r="I4005" s="96">
        <v>6.0</v>
      </c>
      <c r="J4005" s="96">
        <v>0.0</v>
      </c>
      <c r="K4005" s="98">
        <f t="shared" si="4"/>
        <v>6</v>
      </c>
      <c r="L4005" s="99" t="s">
        <v>7183</v>
      </c>
      <c r="M4005" s="100" t="s">
        <v>7184</v>
      </c>
      <c r="N4005" s="101" t="str">
        <f t="shared" si="139"/>
        <v>PT1590299-T0018938562334023</v>
      </c>
      <c r="O4005" s="128"/>
      <c r="P4005" s="100"/>
      <c r="Q4005" s="103">
        <f t="shared" si="166"/>
        <v>6</v>
      </c>
      <c r="R4005" s="161"/>
      <c r="S4005" s="105"/>
      <c r="T4005" s="106"/>
      <c r="U4005" s="107" t="s">
        <v>6555</v>
      </c>
      <c r="V4005" s="108" t="s">
        <v>756</v>
      </c>
      <c r="W4005" s="109" t="s">
        <v>1908</v>
      </c>
      <c r="X4005" s="110" t="str">
        <f t="shared" si="176"/>
        <v/>
      </c>
      <c r="Y4005" s="110" t="str">
        <f t="shared" si="183"/>
        <v/>
      </c>
      <c r="Z4005" s="109" t="s">
        <v>797</v>
      </c>
      <c r="AA4005" s="109" t="s">
        <v>802</v>
      </c>
      <c r="AB4005" s="106"/>
      <c r="AC4005" s="158"/>
      <c r="AD4005" s="160"/>
      <c r="AE4005" s="127"/>
      <c r="AF4005" s="113"/>
      <c r="AG4005" s="165" t="str">
        <f t="array" ref="AG4005">XLOOKUP(F4005,'CLV2'!A:A,'CLV2'!E:E)</f>
        <v>2.FROZEN FOODS</v>
      </c>
      <c r="AH4005" s="115" t="str">
        <f t="array" ref="AH4005">XLOOKUP(F4005,'CLV2'!A:A,'CLV2'!F:F)</f>
        <v>3.PIZZA - READY MEALS</v>
      </c>
      <c r="AI4005" s="115" t="str">
        <f t="shared" si="8"/>
        <v>Pack</v>
      </c>
      <c r="AJ4005" s="116">
        <f t="shared" si="9"/>
        <v>1</v>
      </c>
      <c r="AK4005" s="117" t="str">
        <f t="array" ref="AK4005">XLOOKUP(F4005,'GIÁ'!A:A,'GIÁ'!D:D)</f>
        <v>43635.50</v>
      </c>
      <c r="AL4005" s="118">
        <f t="shared" si="10"/>
        <v>261813</v>
      </c>
      <c r="AM4005" s="118">
        <f t="shared" si="11"/>
        <v>0</v>
      </c>
      <c r="AN4005" s="119">
        <f t="shared" si="12"/>
        <v>0</v>
      </c>
      <c r="AO4005" s="118">
        <f t="shared" si="13"/>
        <v>261813</v>
      </c>
      <c r="AP4005" s="121">
        <f t="shared" si="14"/>
        <v>0</v>
      </c>
      <c r="AQ4005" s="122"/>
      <c r="AR4005" s="119"/>
    </row>
    <row r="4006" ht="22.5" customHeight="1">
      <c r="A4006" s="89">
        <v>46233.0</v>
      </c>
      <c r="B4006" s="90">
        <v>0.5479166666666667</v>
      </c>
      <c r="C4006" s="91" t="s">
        <v>508</v>
      </c>
      <c r="D4006" s="129" t="str">
        <f t="array" ref="D4006">XLOOKUP(C4006,'DS ST'!A:A,'DS ST'!B:B)</f>
        <v>A137</v>
      </c>
      <c r="E4006" s="94" t="str">
        <f t="array" ref="E4006">XLOOKUP($F4006,'GIÁ'!$A:$A,'GIÁ'!$E:$E)</f>
        <v>ĐÔNG</v>
      </c>
      <c r="F4006" s="94">
        <v>8.936239090036E12</v>
      </c>
      <c r="G4006" s="95" t="s">
        <v>2713</v>
      </c>
      <c r="H4006" s="95" t="s">
        <v>75</v>
      </c>
      <c r="I4006" s="96">
        <v>4.0</v>
      </c>
      <c r="J4006" s="96">
        <v>0.0</v>
      </c>
      <c r="K4006" s="98">
        <f t="shared" si="4"/>
        <v>4</v>
      </c>
      <c r="L4006" s="99" t="s">
        <v>7183</v>
      </c>
      <c r="M4006" s="100" t="s">
        <v>7184</v>
      </c>
      <c r="N4006" s="101" t="str">
        <f t="shared" si="139"/>
        <v>PT1590299-T0018936239090036</v>
      </c>
      <c r="O4006" s="128"/>
      <c r="P4006" s="100"/>
      <c r="Q4006" s="103">
        <f t="shared" si="166"/>
        <v>4</v>
      </c>
      <c r="R4006" s="161"/>
      <c r="S4006" s="105"/>
      <c r="T4006" s="106"/>
      <c r="U4006" s="107" t="s">
        <v>6539</v>
      </c>
      <c r="V4006" s="108" t="s">
        <v>756</v>
      </c>
      <c r="W4006" s="109" t="s">
        <v>1908</v>
      </c>
      <c r="X4006" s="110" t="str">
        <f t="shared" si="176"/>
        <v/>
      </c>
      <c r="Y4006" s="110" t="str">
        <f t="shared" si="183"/>
        <v/>
      </c>
      <c r="Z4006" s="109" t="s">
        <v>797</v>
      </c>
      <c r="AA4006" s="109" t="s">
        <v>802</v>
      </c>
      <c r="AB4006" s="106"/>
      <c r="AC4006" s="158"/>
      <c r="AD4006" s="160"/>
      <c r="AE4006" s="127"/>
      <c r="AF4006" s="113"/>
      <c r="AG4006" s="165" t="str">
        <f t="array" ref="AG4006">XLOOKUP(F4006,'CLV2'!A:A,'CLV2'!E:E)</f>
        <v>2.MEAT</v>
      </c>
      <c r="AH4006" s="115" t="str">
        <f t="array" ref="AH4006">XLOOKUP(F4006,'CLV2'!A:A,'CLV2'!F:F)</f>
        <v>3.FROZEN MEAT</v>
      </c>
      <c r="AI4006" s="115" t="str">
        <f t="shared" si="8"/>
        <v>Pack</v>
      </c>
      <c r="AJ4006" s="116">
        <f t="shared" si="9"/>
        <v>1</v>
      </c>
      <c r="AK4006" s="117" t="str">
        <f t="array" ref="AK4006">XLOOKUP(F4006,'GIÁ'!A:A,'GIÁ'!D:D)</f>
        <v>47814.16</v>
      </c>
      <c r="AL4006" s="118">
        <f t="shared" si="10"/>
        <v>191256.64</v>
      </c>
      <c r="AM4006" s="118">
        <f t="shared" si="11"/>
        <v>0</v>
      </c>
      <c r="AN4006" s="119">
        <f t="shared" si="12"/>
        <v>0</v>
      </c>
      <c r="AO4006" s="118">
        <f t="shared" si="13"/>
        <v>191256.64</v>
      </c>
      <c r="AP4006" s="121">
        <f t="shared" si="14"/>
        <v>0</v>
      </c>
      <c r="AQ4006" s="122"/>
      <c r="AR4006" s="119"/>
    </row>
    <row r="4007" ht="22.5" customHeight="1">
      <c r="A4007" s="89">
        <v>46233.0</v>
      </c>
      <c r="B4007" s="90">
        <v>0.5479166666666667</v>
      </c>
      <c r="C4007" s="91" t="s">
        <v>508</v>
      </c>
      <c r="D4007" s="129" t="str">
        <f t="array" ref="D4007">XLOOKUP(C4007,'DS ST'!A:A,'DS ST'!B:B)</f>
        <v>A137</v>
      </c>
      <c r="E4007" s="94" t="str">
        <f t="array" ref="E4007">XLOOKUP($F4007,'GIÁ'!$A:$A,'GIÁ'!$E:$E)</f>
        <v>ĐÔNG</v>
      </c>
      <c r="F4007" s="94">
        <v>8.936187610089E12</v>
      </c>
      <c r="G4007" s="95" t="s">
        <v>2590</v>
      </c>
      <c r="H4007" s="95" t="s">
        <v>224</v>
      </c>
      <c r="I4007" s="96">
        <v>4.0</v>
      </c>
      <c r="J4007" s="96">
        <v>0.0</v>
      </c>
      <c r="K4007" s="98">
        <f t="shared" si="4"/>
        <v>4</v>
      </c>
      <c r="L4007" s="99" t="s">
        <v>7183</v>
      </c>
      <c r="M4007" s="100" t="s">
        <v>7184</v>
      </c>
      <c r="N4007" s="101" t="str">
        <f t="shared" si="139"/>
        <v>PT1590299-T0018936187610089</v>
      </c>
      <c r="O4007" s="128"/>
      <c r="P4007" s="100"/>
      <c r="Q4007" s="103">
        <f t="shared" si="166"/>
        <v>4</v>
      </c>
      <c r="R4007" s="161"/>
      <c r="S4007" s="105"/>
      <c r="T4007" s="106"/>
      <c r="U4007" s="107" t="s">
        <v>6532</v>
      </c>
      <c r="V4007" s="108" t="s">
        <v>756</v>
      </c>
      <c r="W4007" s="109" t="s">
        <v>1908</v>
      </c>
      <c r="X4007" s="110" t="str">
        <f t="shared" si="176"/>
        <v/>
      </c>
      <c r="Y4007" s="110" t="str">
        <f t="shared" si="183"/>
        <v/>
      </c>
      <c r="Z4007" s="109" t="s">
        <v>797</v>
      </c>
      <c r="AA4007" s="109" t="s">
        <v>802</v>
      </c>
      <c r="AB4007" s="106"/>
      <c r="AC4007" s="158"/>
      <c r="AD4007" s="160"/>
      <c r="AE4007" s="127"/>
      <c r="AF4007" s="113"/>
      <c r="AG4007" s="165" t="str">
        <f t="array" ref="AG4007">XLOOKUP(F4007,'CLV2'!A:A,'CLV2'!E:E)</f>
        <v>2.FISH AND SEAFOOD</v>
      </c>
      <c r="AH4007" s="115" t="str">
        <f t="array" ref="AH4007">XLOOKUP(F4007,'CLV2'!A:A,'CLV2'!F:F)</f>
        <v>3.FROZEN FISH AND SEAFOOD</v>
      </c>
      <c r="AI4007" s="115" t="str">
        <f t="shared" si="8"/>
        <v>Pack</v>
      </c>
      <c r="AJ4007" s="116">
        <f t="shared" si="9"/>
        <v>1</v>
      </c>
      <c r="AK4007" s="117" t="str">
        <f t="array" ref="AK4007">XLOOKUP(F4007,'GIÁ'!A:A,'GIÁ'!D:D)</f>
        <v>73948.55</v>
      </c>
      <c r="AL4007" s="118">
        <f t="shared" si="10"/>
        <v>295794.2</v>
      </c>
      <c r="AM4007" s="118">
        <f t="shared" si="11"/>
        <v>0</v>
      </c>
      <c r="AN4007" s="119">
        <f t="shared" si="12"/>
        <v>0</v>
      </c>
      <c r="AO4007" s="118">
        <f t="shared" si="13"/>
        <v>295794.2</v>
      </c>
      <c r="AP4007" s="121">
        <f t="shared" si="14"/>
        <v>0</v>
      </c>
      <c r="AQ4007" s="122"/>
      <c r="AR4007" s="119"/>
    </row>
    <row r="4008" ht="22.5" customHeight="1">
      <c r="A4008" s="89">
        <v>46233.0</v>
      </c>
      <c r="B4008" s="90">
        <v>0.5479166666666667</v>
      </c>
      <c r="C4008" s="91" t="s">
        <v>508</v>
      </c>
      <c r="D4008" s="129" t="str">
        <f t="array" ref="D4008">XLOOKUP(C4008,'DS ST'!A:A,'DS ST'!B:B)</f>
        <v>A137</v>
      </c>
      <c r="E4008" s="94" t="str">
        <f t="array" ref="E4008">XLOOKUP($F4008,'GIÁ'!$A:$A,'GIÁ'!$E:$E)</f>
        <v>ĐÔNG</v>
      </c>
      <c r="F4008" s="94">
        <v>8.938535604597E12</v>
      </c>
      <c r="G4008" s="95" t="s">
        <v>3063</v>
      </c>
      <c r="H4008" s="95" t="s">
        <v>93</v>
      </c>
      <c r="I4008" s="96">
        <v>2.0</v>
      </c>
      <c r="J4008" s="96">
        <v>0.0</v>
      </c>
      <c r="K4008" s="98">
        <f t="shared" si="4"/>
        <v>2</v>
      </c>
      <c r="L4008" s="99" t="s">
        <v>7183</v>
      </c>
      <c r="M4008" s="100" t="s">
        <v>7184</v>
      </c>
      <c r="N4008" s="101" t="str">
        <f t="shared" si="139"/>
        <v>PT1590299-T0018938535604597</v>
      </c>
      <c r="O4008" s="128"/>
      <c r="P4008" s="100"/>
      <c r="Q4008" s="103">
        <f t="shared" si="166"/>
        <v>2</v>
      </c>
      <c r="R4008" s="161"/>
      <c r="S4008" s="105"/>
      <c r="T4008" s="106"/>
      <c r="U4008" s="107" t="s">
        <v>6542</v>
      </c>
      <c r="V4008" s="108" t="s">
        <v>756</v>
      </c>
      <c r="W4008" s="109" t="s">
        <v>1908</v>
      </c>
      <c r="X4008" s="110" t="str">
        <f t="shared" si="176"/>
        <v/>
      </c>
      <c r="Y4008" s="110" t="str">
        <f t="shared" si="183"/>
        <v/>
      </c>
      <c r="Z4008" s="109" t="s">
        <v>797</v>
      </c>
      <c r="AA4008" s="109" t="s">
        <v>802</v>
      </c>
      <c r="AB4008" s="106"/>
      <c r="AC4008" s="158"/>
      <c r="AD4008" s="160"/>
      <c r="AE4008" s="127"/>
      <c r="AF4008" s="113"/>
      <c r="AG4008" s="165" t="str">
        <f t="array" ref="AG4008">XLOOKUP(F4008,'CLV2'!A:A,'CLV2'!E:E)</f>
        <v>2.FISH AND SEAFOOD</v>
      </c>
      <c r="AH4008" s="115" t="str">
        <f t="array" ref="AH4008">XLOOKUP(F4008,'CLV2'!A:A,'CLV2'!F:F)</f>
        <v>3.FROZEN FISH AND SEAFOOD</v>
      </c>
      <c r="AI4008" s="115" t="str">
        <f t="shared" si="8"/>
        <v>Pack</v>
      </c>
      <c r="AJ4008" s="116">
        <f t="shared" si="9"/>
        <v>1</v>
      </c>
      <c r="AK4008" s="117" t="str">
        <f t="array" ref="AK4008">XLOOKUP(F4008,'GIÁ'!A:A,'GIÁ'!D:D)</f>
        <v>54841.46</v>
      </c>
      <c r="AL4008" s="118">
        <f t="shared" si="10"/>
        <v>109682.92</v>
      </c>
      <c r="AM4008" s="118">
        <f t="shared" si="11"/>
        <v>0</v>
      </c>
      <c r="AN4008" s="119">
        <f t="shared" si="12"/>
        <v>0</v>
      </c>
      <c r="AO4008" s="118">
        <f t="shared" si="13"/>
        <v>109682.92</v>
      </c>
      <c r="AP4008" s="121">
        <f t="shared" si="14"/>
        <v>0</v>
      </c>
      <c r="AQ4008" s="122"/>
      <c r="AR4008" s="119"/>
    </row>
    <row r="4009" ht="22.5" customHeight="1">
      <c r="A4009" s="89">
        <v>46233.0</v>
      </c>
      <c r="B4009" s="90">
        <v>0.5479166666666667</v>
      </c>
      <c r="C4009" s="91" t="s">
        <v>508</v>
      </c>
      <c r="D4009" s="129" t="str">
        <f t="array" ref="D4009">XLOOKUP(C4009,'DS ST'!A:A,'DS ST'!B:B)</f>
        <v>A137</v>
      </c>
      <c r="E4009" s="94" t="str">
        <f t="array" ref="E4009">XLOOKUP($F4009,'GIÁ'!$A:$A,'GIÁ'!$E:$E)</f>
        <v>ĐÔNG</v>
      </c>
      <c r="F4009" s="94">
        <v>8.936190860464E12</v>
      </c>
      <c r="G4009" s="95" t="s">
        <v>2608</v>
      </c>
      <c r="H4009" s="95" t="s">
        <v>93</v>
      </c>
      <c r="I4009" s="96">
        <v>2.0</v>
      </c>
      <c r="J4009" s="96">
        <v>0.0</v>
      </c>
      <c r="K4009" s="98">
        <f t="shared" si="4"/>
        <v>2</v>
      </c>
      <c r="L4009" s="99" t="s">
        <v>7183</v>
      </c>
      <c r="M4009" s="100" t="s">
        <v>7184</v>
      </c>
      <c r="N4009" s="101" t="str">
        <f t="shared" si="139"/>
        <v>PT1590299-T0018936190860464</v>
      </c>
      <c r="O4009" s="128"/>
      <c r="P4009" s="100"/>
      <c r="Q4009" s="103">
        <f t="shared" si="166"/>
        <v>2</v>
      </c>
      <c r="R4009" s="161"/>
      <c r="S4009" s="105"/>
      <c r="T4009" s="106"/>
      <c r="U4009" s="107" t="s">
        <v>6543</v>
      </c>
      <c r="V4009" s="108" t="s">
        <v>756</v>
      </c>
      <c r="W4009" s="109" t="s">
        <v>1908</v>
      </c>
      <c r="X4009" s="110" t="str">
        <f t="shared" si="176"/>
        <v/>
      </c>
      <c r="Y4009" s="110" t="str">
        <f t="shared" si="183"/>
        <v/>
      </c>
      <c r="Z4009" s="109" t="s">
        <v>797</v>
      </c>
      <c r="AA4009" s="109" t="s">
        <v>802</v>
      </c>
      <c r="AB4009" s="106"/>
      <c r="AC4009" s="158"/>
      <c r="AD4009" s="160"/>
      <c r="AE4009" s="127"/>
      <c r="AF4009" s="113"/>
      <c r="AG4009" s="165" t="str">
        <f t="array" ref="AG4009">XLOOKUP(F4009,'CLV2'!A:A,'CLV2'!E:E)</f>
        <v>2.MEAT</v>
      </c>
      <c r="AH4009" s="115" t="str">
        <f t="array" ref="AH4009">XLOOKUP(F4009,'CLV2'!A:A,'CLV2'!F:F)</f>
        <v>3.FROZEN MEAT</v>
      </c>
      <c r="AI4009" s="115" t="str">
        <f t="shared" si="8"/>
        <v>Pack</v>
      </c>
      <c r="AJ4009" s="116">
        <f t="shared" si="9"/>
        <v>1</v>
      </c>
      <c r="AK4009" s="117" t="str">
        <f t="array" ref="AK4009">XLOOKUP(F4009,'GIÁ'!A:A,'GIÁ'!D:D)</f>
        <v>43621.31</v>
      </c>
      <c r="AL4009" s="118">
        <f t="shared" si="10"/>
        <v>87242.62</v>
      </c>
      <c r="AM4009" s="118">
        <f t="shared" si="11"/>
        <v>0</v>
      </c>
      <c r="AN4009" s="119">
        <f t="shared" si="12"/>
        <v>0</v>
      </c>
      <c r="AO4009" s="118">
        <f t="shared" si="13"/>
        <v>87242.62</v>
      </c>
      <c r="AP4009" s="121">
        <f t="shared" si="14"/>
        <v>0</v>
      </c>
      <c r="AQ4009" s="122"/>
      <c r="AR4009" s="119"/>
    </row>
    <row r="4010" ht="22.5" customHeight="1">
      <c r="A4010" s="89">
        <v>46233.0</v>
      </c>
      <c r="B4010" s="90">
        <v>0.45069444444444445</v>
      </c>
      <c r="C4010" s="91" t="s">
        <v>1192</v>
      </c>
      <c r="D4010" s="129" t="str">
        <f t="array" ref="D4010">XLOOKUP(C4010,'DS ST'!A:A,'DS ST'!B:B)</f>
        <v>DS3</v>
      </c>
      <c r="E4010" s="94" t="str">
        <f t="array" ref="E4010">XLOOKUP($F4010,'GIÁ'!$A:$A,'GIÁ'!$E:$E)</f>
        <v>ĐÔNG</v>
      </c>
      <c r="F4010" s="94">
        <v>8.936077110132E12</v>
      </c>
      <c r="G4010" s="95" t="s">
        <v>2331</v>
      </c>
      <c r="H4010" s="95" t="s">
        <v>224</v>
      </c>
      <c r="I4010" s="96">
        <v>10.0</v>
      </c>
      <c r="J4010" s="96">
        <v>0.0</v>
      </c>
      <c r="K4010" s="98">
        <f t="shared" si="4"/>
        <v>10</v>
      </c>
      <c r="L4010" s="99" t="s">
        <v>7185</v>
      </c>
      <c r="M4010" s="100" t="s">
        <v>7186</v>
      </c>
      <c r="N4010" s="101" t="str">
        <f t="shared" si="139"/>
        <v>PT1590274-T0018936077110132</v>
      </c>
      <c r="O4010" s="128"/>
      <c r="P4010" s="100"/>
      <c r="Q4010" s="103">
        <f t="shared" si="166"/>
        <v>10</v>
      </c>
      <c r="R4010" s="161"/>
      <c r="S4010" s="105"/>
      <c r="T4010" s="106"/>
      <c r="U4010" s="107" t="s">
        <v>6562</v>
      </c>
      <c r="V4010" s="108" t="s">
        <v>756</v>
      </c>
      <c r="W4010" s="109" t="s">
        <v>1908</v>
      </c>
      <c r="X4010" s="110" t="str">
        <f t="shared" si="176"/>
        <v/>
      </c>
      <c r="Y4010" s="110" t="str">
        <f t="shared" si="183"/>
        <v/>
      </c>
      <c r="Z4010" s="109" t="s">
        <v>797</v>
      </c>
      <c r="AA4010" s="109" t="s">
        <v>802</v>
      </c>
      <c r="AB4010" s="106"/>
      <c r="AC4010" s="158"/>
      <c r="AD4010" s="160"/>
      <c r="AE4010" s="127"/>
      <c r="AF4010" s="113"/>
      <c r="AG4010" s="165" t="str">
        <f t="array" ref="AG4010">XLOOKUP(F4010,'CLV2'!A:A,'CLV2'!E:E)</f>
        <v>2.FROZEN FOODS</v>
      </c>
      <c r="AH4010" s="115" t="str">
        <f t="array" ref="AH4010">XLOOKUP(F4010,'CLV2'!A:A,'CLV2'!F:F)</f>
        <v>3.DUMPLINGS</v>
      </c>
      <c r="AI4010" s="115" t="str">
        <f t="shared" si="8"/>
        <v>Pack</v>
      </c>
      <c r="AJ4010" s="116">
        <f t="shared" si="9"/>
        <v>1</v>
      </c>
      <c r="AK4010" s="117" t="str">
        <f t="array" ref="AK4010">XLOOKUP(F4010,'GIÁ'!A:A,'GIÁ'!D:D)</f>
        <v>35838.13</v>
      </c>
      <c r="AL4010" s="118">
        <f t="shared" si="10"/>
        <v>358381.3</v>
      </c>
      <c r="AM4010" s="118">
        <f t="shared" si="11"/>
        <v>0</v>
      </c>
      <c r="AN4010" s="119">
        <f t="shared" si="12"/>
        <v>0</v>
      </c>
      <c r="AO4010" s="118">
        <f t="shared" si="13"/>
        <v>358381.3</v>
      </c>
      <c r="AP4010" s="121">
        <f t="shared" si="14"/>
        <v>0</v>
      </c>
      <c r="AQ4010" s="122"/>
      <c r="AR4010" s="119"/>
    </row>
    <row r="4011" ht="22.5" customHeight="1">
      <c r="A4011" s="89">
        <v>46233.0</v>
      </c>
      <c r="B4011" s="90">
        <v>0.45069444444444445</v>
      </c>
      <c r="C4011" s="91" t="s">
        <v>1192</v>
      </c>
      <c r="D4011" s="129" t="str">
        <f t="array" ref="D4011">XLOOKUP(C4011,'DS ST'!A:A,'DS ST'!B:B)</f>
        <v>DS3</v>
      </c>
      <c r="E4011" s="94" t="str">
        <f t="array" ref="E4011">XLOOKUP($F4011,'GIÁ'!$A:$A,'GIÁ'!$E:$E)</f>
        <v>ĐÔNG</v>
      </c>
      <c r="F4011" s="94">
        <v>8.934717275081E12</v>
      </c>
      <c r="G4011" s="95" t="s">
        <v>1735</v>
      </c>
      <c r="H4011" s="95" t="s">
        <v>224</v>
      </c>
      <c r="I4011" s="96">
        <v>6.0</v>
      </c>
      <c r="J4011" s="96">
        <v>0.0</v>
      </c>
      <c r="K4011" s="98">
        <f t="shared" si="4"/>
        <v>6</v>
      </c>
      <c r="L4011" s="99" t="s">
        <v>7185</v>
      </c>
      <c r="M4011" s="100" t="s">
        <v>7186</v>
      </c>
      <c r="N4011" s="101" t="str">
        <f t="shared" si="139"/>
        <v>PT1590274-T0018934717275081</v>
      </c>
      <c r="O4011" s="128"/>
      <c r="P4011" s="100"/>
      <c r="Q4011" s="103">
        <f t="shared" si="166"/>
        <v>6</v>
      </c>
      <c r="R4011" s="161"/>
      <c r="S4011" s="105"/>
      <c r="T4011" s="106"/>
      <c r="U4011" s="107" t="s">
        <v>6563</v>
      </c>
      <c r="V4011" s="108" t="s">
        <v>756</v>
      </c>
      <c r="W4011" s="109" t="s">
        <v>1908</v>
      </c>
      <c r="X4011" s="110" t="str">
        <f t="shared" si="176"/>
        <v/>
      </c>
      <c r="Y4011" s="110" t="str">
        <f t="shared" si="183"/>
        <v/>
      </c>
      <c r="Z4011" s="109" t="s">
        <v>797</v>
      </c>
      <c r="AA4011" s="109" t="s">
        <v>802</v>
      </c>
      <c r="AB4011" s="106"/>
      <c r="AC4011" s="158"/>
      <c r="AD4011" s="160"/>
      <c r="AE4011" s="127"/>
      <c r="AF4011" s="113"/>
      <c r="AG4011" s="165" t="str">
        <f t="array" ref="AG4011">XLOOKUP(F4011,'CLV2'!A:A,'CLV2'!E:E)</f>
        <v>2.FROZEN FOODS</v>
      </c>
      <c r="AH4011" s="115" t="str">
        <f t="array" ref="AH4011">XLOOKUP(F4011,'CLV2'!A:A,'CLV2'!F:F)</f>
        <v>3.DUMPLINGS</v>
      </c>
      <c r="AI4011" s="115" t="str">
        <f t="shared" si="8"/>
        <v>Pack</v>
      </c>
      <c r="AJ4011" s="116">
        <f t="shared" si="9"/>
        <v>1</v>
      </c>
      <c r="AK4011" s="117" t="str">
        <f t="array" ref="AK4011">XLOOKUP(F4011,'GIÁ'!A:A,'GIÁ'!D:D)</f>
        <v>42036.39</v>
      </c>
      <c r="AL4011" s="118">
        <f t="shared" si="10"/>
        <v>252218.34</v>
      </c>
      <c r="AM4011" s="118">
        <f t="shared" si="11"/>
        <v>0</v>
      </c>
      <c r="AN4011" s="119">
        <f t="shared" si="12"/>
        <v>0</v>
      </c>
      <c r="AO4011" s="118">
        <f t="shared" si="13"/>
        <v>252218.34</v>
      </c>
      <c r="AP4011" s="121">
        <f t="shared" si="14"/>
        <v>0</v>
      </c>
      <c r="AQ4011" s="122"/>
      <c r="AR4011" s="119"/>
    </row>
    <row r="4012" ht="22.5" customHeight="1">
      <c r="A4012" s="89">
        <v>46233.0</v>
      </c>
      <c r="B4012" s="90">
        <v>0.45069444444444445</v>
      </c>
      <c r="C4012" s="91" t="s">
        <v>1192</v>
      </c>
      <c r="D4012" s="129" t="str">
        <f t="array" ref="D4012">XLOOKUP(C4012,'DS ST'!A:A,'DS ST'!B:B)</f>
        <v>DS3</v>
      </c>
      <c r="E4012" s="94" t="str">
        <f t="array" ref="E4012">XLOOKUP($F4012,'GIÁ'!$A:$A,'GIÁ'!$E:$E)</f>
        <v>ĐÔNG</v>
      </c>
      <c r="F4012" s="94">
        <v>8.938555386015E12</v>
      </c>
      <c r="G4012" s="95" t="s">
        <v>3152</v>
      </c>
      <c r="H4012" s="95" t="s">
        <v>224</v>
      </c>
      <c r="I4012" s="96">
        <v>8.0</v>
      </c>
      <c r="J4012" s="96">
        <v>0.0</v>
      </c>
      <c r="K4012" s="98">
        <f t="shared" si="4"/>
        <v>8</v>
      </c>
      <c r="L4012" s="99" t="s">
        <v>7185</v>
      </c>
      <c r="M4012" s="100" t="s">
        <v>7186</v>
      </c>
      <c r="N4012" s="101" t="str">
        <f t="shared" si="139"/>
        <v>PT1590274-T0018938555386015</v>
      </c>
      <c r="O4012" s="128"/>
      <c r="P4012" s="100"/>
      <c r="Q4012" s="103">
        <f t="shared" si="166"/>
        <v>8</v>
      </c>
      <c r="R4012" s="161"/>
      <c r="S4012" s="105"/>
      <c r="T4012" s="106"/>
      <c r="U4012" s="107" t="s">
        <v>6586</v>
      </c>
      <c r="V4012" s="108" t="s">
        <v>756</v>
      </c>
      <c r="W4012" s="109" t="s">
        <v>1908</v>
      </c>
      <c r="X4012" s="110" t="str">
        <f t="shared" si="176"/>
        <v/>
      </c>
      <c r="Y4012" s="110" t="str">
        <f t="shared" si="183"/>
        <v/>
      </c>
      <c r="Z4012" s="109" t="s">
        <v>797</v>
      </c>
      <c r="AA4012" s="109" t="s">
        <v>802</v>
      </c>
      <c r="AB4012" s="106"/>
      <c r="AC4012" s="158"/>
      <c r="AD4012" s="160"/>
      <c r="AE4012" s="127"/>
      <c r="AF4012" s="113"/>
      <c r="AG4012" s="165" t="str">
        <f t="array" ref="AG4012">XLOOKUP(F4012,'CLV2'!A:A,'CLV2'!E:E)</f>
        <v>2.FROZEN FOODS</v>
      </c>
      <c r="AH4012" s="115" t="str">
        <f t="array" ref="AH4012">XLOOKUP(F4012,'CLV2'!A:A,'CLV2'!F:F)</f>
        <v>3.PASTRY AND DESSERTS</v>
      </c>
      <c r="AI4012" s="115" t="str">
        <f t="shared" si="8"/>
        <v>Pack</v>
      </c>
      <c r="AJ4012" s="116">
        <f t="shared" si="9"/>
        <v>1</v>
      </c>
      <c r="AK4012" s="117" t="str">
        <f t="array" ref="AK4012">XLOOKUP(F4012,'GIÁ'!A:A,'GIÁ'!D:D)</f>
        <v>23068.13</v>
      </c>
      <c r="AL4012" s="118">
        <f t="shared" si="10"/>
        <v>184545.04</v>
      </c>
      <c r="AM4012" s="118">
        <f t="shared" si="11"/>
        <v>0</v>
      </c>
      <c r="AN4012" s="119">
        <f t="shared" si="12"/>
        <v>0</v>
      </c>
      <c r="AO4012" s="118">
        <f t="shared" si="13"/>
        <v>184545.04</v>
      </c>
      <c r="AP4012" s="121">
        <f t="shared" si="14"/>
        <v>0</v>
      </c>
      <c r="AQ4012" s="122"/>
      <c r="AR4012" s="119"/>
    </row>
    <row r="4013" ht="22.5" customHeight="1">
      <c r="A4013" s="89">
        <v>46233.0</v>
      </c>
      <c r="B4013" s="90">
        <v>0.45069444444444445</v>
      </c>
      <c r="C4013" s="91" t="s">
        <v>1192</v>
      </c>
      <c r="D4013" s="129" t="str">
        <f t="array" ref="D4013">XLOOKUP(C4013,'DS ST'!A:A,'DS ST'!B:B)</f>
        <v>DS3</v>
      </c>
      <c r="E4013" s="94" t="str">
        <f t="array" ref="E4013">XLOOKUP($F4013,'GIÁ'!$A:$A,'GIÁ'!$E:$E)</f>
        <v>ĐÔNG</v>
      </c>
      <c r="F4013" s="94">
        <v>9.555894504567E12</v>
      </c>
      <c r="G4013" s="95" t="s">
        <v>3303</v>
      </c>
      <c r="H4013" s="95" t="s">
        <v>224</v>
      </c>
      <c r="I4013" s="96">
        <v>10.0</v>
      </c>
      <c r="J4013" s="96">
        <v>0.0</v>
      </c>
      <c r="K4013" s="98">
        <f t="shared" si="4"/>
        <v>10</v>
      </c>
      <c r="L4013" s="99" t="s">
        <v>7185</v>
      </c>
      <c r="M4013" s="100" t="s">
        <v>7186</v>
      </c>
      <c r="N4013" s="101" t="str">
        <f t="shared" si="139"/>
        <v>PT1590274-T0019555894504567</v>
      </c>
      <c r="O4013" s="128"/>
      <c r="P4013" s="100"/>
      <c r="Q4013" s="103">
        <f t="shared" si="166"/>
        <v>10</v>
      </c>
      <c r="R4013" s="161"/>
      <c r="S4013" s="105"/>
      <c r="T4013" s="106"/>
      <c r="U4013" s="107" t="s">
        <v>6577</v>
      </c>
      <c r="V4013" s="108" t="s">
        <v>756</v>
      </c>
      <c r="W4013" s="109" t="s">
        <v>1908</v>
      </c>
      <c r="X4013" s="110" t="str">
        <f t="shared" si="176"/>
        <v/>
      </c>
      <c r="Y4013" s="110" t="str">
        <f t="shared" si="183"/>
        <v/>
      </c>
      <c r="Z4013" s="109" t="s">
        <v>797</v>
      </c>
      <c r="AA4013" s="109" t="s">
        <v>802</v>
      </c>
      <c r="AB4013" s="106"/>
      <c r="AC4013" s="158"/>
      <c r="AD4013" s="160"/>
      <c r="AE4013" s="127"/>
      <c r="AF4013" s="113"/>
      <c r="AG4013" s="165" t="str">
        <f t="array" ref="AG4013">XLOOKUP(F4013,'CLV2'!A:A,'CLV2'!E:E)</f>
        <v>2.FROZEN FOODS</v>
      </c>
      <c r="AH4013" s="115" t="str">
        <f t="array" ref="AH4013">XLOOKUP(F4013,'CLV2'!A:A,'CLV2'!F:F)</f>
        <v>3.HOTPOT AND FRIED</v>
      </c>
      <c r="AI4013" s="115" t="str">
        <f t="shared" si="8"/>
        <v>Pack</v>
      </c>
      <c r="AJ4013" s="116">
        <f t="shared" si="9"/>
        <v>1</v>
      </c>
      <c r="AK4013" s="117" t="str">
        <f t="array" ref="AK4013">XLOOKUP(F4013,'GIÁ'!A:A,'GIÁ'!D:D)</f>
        <v>68779.37</v>
      </c>
      <c r="AL4013" s="118">
        <f t="shared" si="10"/>
        <v>687793.7</v>
      </c>
      <c r="AM4013" s="118">
        <f t="shared" si="11"/>
        <v>0</v>
      </c>
      <c r="AN4013" s="119">
        <f t="shared" si="12"/>
        <v>0</v>
      </c>
      <c r="AO4013" s="118">
        <f t="shared" si="13"/>
        <v>687793.7</v>
      </c>
      <c r="AP4013" s="121">
        <f t="shared" si="14"/>
        <v>0</v>
      </c>
      <c r="AQ4013" s="122"/>
      <c r="AR4013" s="119"/>
    </row>
    <row r="4014" ht="22.5" customHeight="1">
      <c r="A4014" s="89">
        <v>46233.0</v>
      </c>
      <c r="B4014" s="90">
        <v>0.45069444444444445</v>
      </c>
      <c r="C4014" s="91" t="s">
        <v>1192</v>
      </c>
      <c r="D4014" s="129" t="str">
        <f t="array" ref="D4014">XLOOKUP(C4014,'DS ST'!A:A,'DS ST'!B:B)</f>
        <v>DS3</v>
      </c>
      <c r="E4014" s="94" t="str">
        <f t="array" ref="E4014">XLOOKUP($F4014,'GIÁ'!$A:$A,'GIÁ'!$E:$E)</f>
        <v>ĐÔNG</v>
      </c>
      <c r="F4014" s="94">
        <v>8.8880036524E12</v>
      </c>
      <c r="G4014" s="95" t="s">
        <v>1541</v>
      </c>
      <c r="H4014" s="95" t="s">
        <v>224</v>
      </c>
      <c r="I4014" s="96">
        <v>4.0</v>
      </c>
      <c r="J4014" s="96">
        <v>0.0</v>
      </c>
      <c r="K4014" s="98">
        <f t="shared" si="4"/>
        <v>4</v>
      </c>
      <c r="L4014" s="99" t="s">
        <v>7185</v>
      </c>
      <c r="M4014" s="100" t="s">
        <v>7186</v>
      </c>
      <c r="N4014" s="101" t="str">
        <f t="shared" si="139"/>
        <v>PT1590274-T0018888003652400</v>
      </c>
      <c r="O4014" s="128"/>
      <c r="P4014" s="100"/>
      <c r="Q4014" s="103">
        <f t="shared" si="166"/>
        <v>4</v>
      </c>
      <c r="R4014" s="161"/>
      <c r="S4014" s="105"/>
      <c r="T4014" s="106"/>
      <c r="U4014" s="107" t="s">
        <v>6564</v>
      </c>
      <c r="V4014" s="108" t="s">
        <v>756</v>
      </c>
      <c r="W4014" s="109" t="s">
        <v>1908</v>
      </c>
      <c r="X4014" s="110" t="str">
        <f t="shared" si="176"/>
        <v/>
      </c>
      <c r="Y4014" s="110" t="str">
        <f t="shared" si="183"/>
        <v/>
      </c>
      <c r="Z4014" s="109" t="s">
        <v>797</v>
      </c>
      <c r="AA4014" s="109" t="s">
        <v>802</v>
      </c>
      <c r="AB4014" s="106"/>
      <c r="AC4014" s="158"/>
      <c r="AD4014" s="160"/>
      <c r="AE4014" s="127"/>
      <c r="AF4014" s="113"/>
      <c r="AG4014" s="165" t="str">
        <f t="array" ref="AG4014">XLOOKUP(F4014,'CLV2'!A:A,'CLV2'!E:E)</f>
        <v>2.FROZEN FOODS</v>
      </c>
      <c r="AH4014" s="115" t="str">
        <f t="array" ref="AH4014">XLOOKUP(F4014,'CLV2'!A:A,'CLV2'!F:F)</f>
        <v>3.PASTRY AND DESSERTS</v>
      </c>
      <c r="AI4014" s="115" t="str">
        <f t="shared" si="8"/>
        <v>Pack</v>
      </c>
      <c r="AJ4014" s="116">
        <f t="shared" si="9"/>
        <v>1</v>
      </c>
      <c r="AK4014" s="117" t="str">
        <f t="array" ref="AK4014">XLOOKUP(F4014,'GIÁ'!A:A,'GIÁ'!D:D)</f>
        <v>31762.47</v>
      </c>
      <c r="AL4014" s="118">
        <f t="shared" si="10"/>
        <v>127049.88</v>
      </c>
      <c r="AM4014" s="118">
        <f t="shared" si="11"/>
        <v>0</v>
      </c>
      <c r="AN4014" s="119">
        <f t="shared" si="12"/>
        <v>0</v>
      </c>
      <c r="AO4014" s="118">
        <f t="shared" si="13"/>
        <v>127049.88</v>
      </c>
      <c r="AP4014" s="121">
        <f t="shared" si="14"/>
        <v>0</v>
      </c>
      <c r="AQ4014" s="122"/>
      <c r="AR4014" s="119"/>
    </row>
    <row r="4015" ht="22.5" customHeight="1">
      <c r="A4015" s="89">
        <v>46233.0</v>
      </c>
      <c r="B4015" s="90">
        <v>0.45069444444444445</v>
      </c>
      <c r="C4015" s="91" t="s">
        <v>1192</v>
      </c>
      <c r="D4015" s="129" t="str">
        <f t="array" ref="D4015">XLOOKUP(C4015,'DS ST'!A:A,'DS ST'!B:B)</f>
        <v>DS3</v>
      </c>
      <c r="E4015" s="94" t="str">
        <f t="array" ref="E4015">XLOOKUP($F4015,'GIÁ'!$A:$A,'GIÁ'!$E:$E)</f>
        <v>ĐÔNG</v>
      </c>
      <c r="F4015" s="94">
        <v>8.935101607211E12</v>
      </c>
      <c r="G4015" s="95" t="s">
        <v>1879</v>
      </c>
      <c r="H4015" s="95" t="s">
        <v>224</v>
      </c>
      <c r="I4015" s="96">
        <v>6.0</v>
      </c>
      <c r="J4015" s="96">
        <v>0.0</v>
      </c>
      <c r="K4015" s="98">
        <f t="shared" si="4"/>
        <v>6</v>
      </c>
      <c r="L4015" s="99" t="s">
        <v>7185</v>
      </c>
      <c r="M4015" s="100" t="s">
        <v>7186</v>
      </c>
      <c r="N4015" s="101" t="str">
        <f t="shared" si="139"/>
        <v>PT1590274-T0018935101607211</v>
      </c>
      <c r="O4015" s="128"/>
      <c r="P4015" s="100"/>
      <c r="Q4015" s="103">
        <f t="shared" si="166"/>
        <v>6</v>
      </c>
      <c r="R4015" s="161"/>
      <c r="S4015" s="105"/>
      <c r="T4015" s="106"/>
      <c r="U4015" s="107" t="s">
        <v>6523</v>
      </c>
      <c r="V4015" s="108" t="s">
        <v>756</v>
      </c>
      <c r="W4015" s="109" t="s">
        <v>1908</v>
      </c>
      <c r="X4015" s="110" t="str">
        <f t="shared" si="176"/>
        <v/>
      </c>
      <c r="Y4015" s="110" t="str">
        <f t="shared" si="183"/>
        <v/>
      </c>
      <c r="Z4015" s="109" t="s">
        <v>797</v>
      </c>
      <c r="AA4015" s="109" t="s">
        <v>802</v>
      </c>
      <c r="AB4015" s="106"/>
      <c r="AC4015" s="158"/>
      <c r="AD4015" s="160"/>
      <c r="AE4015" s="127"/>
      <c r="AF4015" s="113"/>
      <c r="AG4015" s="165" t="str">
        <f t="array" ref="AG4015">XLOOKUP(F4015,'CLV2'!A:A,'CLV2'!E:E)</f>
        <v>2.FROZEN FOODS</v>
      </c>
      <c r="AH4015" s="115" t="str">
        <f t="array" ref="AH4015">XLOOKUP(F4015,'CLV2'!A:A,'CLV2'!F:F)</f>
        <v>3.DUMPLINGS</v>
      </c>
      <c r="AI4015" s="115" t="str">
        <f t="shared" si="8"/>
        <v>Pack</v>
      </c>
      <c r="AJ4015" s="116">
        <f t="shared" si="9"/>
        <v>1</v>
      </c>
      <c r="AK4015" s="117" t="str">
        <f t="array" ref="AK4015">XLOOKUP(F4015,'GIÁ'!A:A,'GIÁ'!D:D)</f>
        <v>22033.98</v>
      </c>
      <c r="AL4015" s="118">
        <f t="shared" si="10"/>
        <v>132203.88</v>
      </c>
      <c r="AM4015" s="118">
        <f t="shared" si="11"/>
        <v>0</v>
      </c>
      <c r="AN4015" s="119">
        <f t="shared" si="12"/>
        <v>0</v>
      </c>
      <c r="AO4015" s="118">
        <f t="shared" si="13"/>
        <v>132203.88</v>
      </c>
      <c r="AP4015" s="121">
        <f t="shared" si="14"/>
        <v>0</v>
      </c>
      <c r="AQ4015" s="122"/>
      <c r="AR4015" s="119"/>
    </row>
    <row r="4016" ht="22.5" customHeight="1">
      <c r="A4016" s="89">
        <v>46233.0</v>
      </c>
      <c r="B4016" s="90">
        <v>0.45069444444444445</v>
      </c>
      <c r="C4016" s="91" t="s">
        <v>1192</v>
      </c>
      <c r="D4016" s="129" t="str">
        <f t="array" ref="D4016">XLOOKUP(C4016,'DS ST'!A:A,'DS ST'!B:B)</f>
        <v>DS3</v>
      </c>
      <c r="E4016" s="94" t="str">
        <f t="array" ref="E4016">XLOOKUP($F4016,'GIÁ'!$A:$A,'GIÁ'!$E:$E)</f>
        <v>ĐÔNG</v>
      </c>
      <c r="F4016" s="94">
        <v>8.936219600002E12</v>
      </c>
      <c r="G4016" s="95" t="s">
        <v>2684</v>
      </c>
      <c r="H4016" s="95" t="s">
        <v>224</v>
      </c>
      <c r="I4016" s="96">
        <v>10.0</v>
      </c>
      <c r="J4016" s="96">
        <v>0.0</v>
      </c>
      <c r="K4016" s="98">
        <f t="shared" si="4"/>
        <v>10</v>
      </c>
      <c r="L4016" s="99" t="s">
        <v>7185</v>
      </c>
      <c r="M4016" s="100" t="s">
        <v>7186</v>
      </c>
      <c r="N4016" s="101" t="str">
        <f t="shared" si="139"/>
        <v>PT1590274-T0018936219600002</v>
      </c>
      <c r="O4016" s="128"/>
      <c r="P4016" s="100"/>
      <c r="Q4016" s="103">
        <f t="shared" si="166"/>
        <v>10</v>
      </c>
      <c r="R4016" s="161"/>
      <c r="S4016" s="105"/>
      <c r="T4016" s="106"/>
      <c r="U4016" s="107" t="s">
        <v>6566</v>
      </c>
      <c r="V4016" s="108" t="s">
        <v>756</v>
      </c>
      <c r="W4016" s="109" t="s">
        <v>1908</v>
      </c>
      <c r="X4016" s="110" t="str">
        <f t="shared" si="176"/>
        <v/>
      </c>
      <c r="Y4016" s="110" t="str">
        <f t="shared" si="183"/>
        <v/>
      </c>
      <c r="Z4016" s="109" t="s">
        <v>797</v>
      </c>
      <c r="AA4016" s="109" t="s">
        <v>802</v>
      </c>
      <c r="AB4016" s="106"/>
      <c r="AC4016" s="158"/>
      <c r="AD4016" s="160"/>
      <c r="AE4016" s="127"/>
      <c r="AF4016" s="113"/>
      <c r="AG4016" s="165" t="str">
        <f t="array" ref="AG4016">XLOOKUP(F4016,'CLV2'!A:A,'CLV2'!E:E)</f>
        <v>2.FROZEN FOODS</v>
      </c>
      <c r="AH4016" s="115" t="str">
        <f t="array" ref="AH4016">XLOOKUP(F4016,'CLV2'!A:A,'CLV2'!F:F)</f>
        <v>3.HOTPOT AND FRIED</v>
      </c>
      <c r="AI4016" s="115" t="str">
        <f t="shared" si="8"/>
        <v>Pack</v>
      </c>
      <c r="AJ4016" s="116">
        <f t="shared" si="9"/>
        <v>1</v>
      </c>
      <c r="AK4016" s="117" t="str">
        <f t="array" ref="AK4016">XLOOKUP(F4016,'GIÁ'!A:A,'GIÁ'!D:D)</f>
        <v>11156.53</v>
      </c>
      <c r="AL4016" s="118">
        <f t="shared" si="10"/>
        <v>111565.3</v>
      </c>
      <c r="AM4016" s="118">
        <f t="shared" si="11"/>
        <v>0</v>
      </c>
      <c r="AN4016" s="119">
        <f t="shared" si="12"/>
        <v>0</v>
      </c>
      <c r="AO4016" s="118">
        <f t="shared" si="13"/>
        <v>111565.3</v>
      </c>
      <c r="AP4016" s="121">
        <f t="shared" si="14"/>
        <v>0</v>
      </c>
      <c r="AQ4016" s="122"/>
      <c r="AR4016" s="119"/>
    </row>
    <row r="4017" ht="22.5" customHeight="1">
      <c r="A4017" s="89">
        <v>46233.0</v>
      </c>
      <c r="B4017" s="90">
        <v>0.45069444444444445</v>
      </c>
      <c r="C4017" s="91" t="s">
        <v>1192</v>
      </c>
      <c r="D4017" s="129" t="str">
        <f t="array" ref="D4017">XLOOKUP(C4017,'DS ST'!A:A,'DS ST'!B:B)</f>
        <v>DS3</v>
      </c>
      <c r="E4017" s="94" t="str">
        <f t="array" ref="E4017">XLOOKUP($F4017,'GIÁ'!$A:$A,'GIÁ'!$E:$E)</f>
        <v>ĐÔNG</v>
      </c>
      <c r="F4017" s="94">
        <v>8.934717472008E12</v>
      </c>
      <c r="G4017" s="95" t="s">
        <v>1769</v>
      </c>
      <c r="H4017" s="95" t="s">
        <v>224</v>
      </c>
      <c r="I4017" s="96">
        <v>4.0</v>
      </c>
      <c r="J4017" s="96">
        <v>0.0</v>
      </c>
      <c r="K4017" s="98">
        <f t="shared" si="4"/>
        <v>4</v>
      </c>
      <c r="L4017" s="99" t="s">
        <v>7185</v>
      </c>
      <c r="M4017" s="100" t="s">
        <v>7186</v>
      </c>
      <c r="N4017" s="101" t="str">
        <f t="shared" si="139"/>
        <v>PT1590274-T0018934717472008</v>
      </c>
      <c r="O4017" s="128"/>
      <c r="P4017" s="100"/>
      <c r="Q4017" s="103">
        <f t="shared" si="166"/>
        <v>4</v>
      </c>
      <c r="R4017" s="161"/>
      <c r="S4017" s="105"/>
      <c r="T4017" s="106"/>
      <c r="U4017" s="107" t="s">
        <v>6597</v>
      </c>
      <c r="V4017" s="108" t="s">
        <v>756</v>
      </c>
      <c r="W4017" s="109" t="s">
        <v>1908</v>
      </c>
      <c r="X4017" s="110" t="str">
        <f t="shared" si="176"/>
        <v/>
      </c>
      <c r="Y4017" s="110" t="str">
        <f t="shared" si="183"/>
        <v/>
      </c>
      <c r="Z4017" s="109" t="s">
        <v>797</v>
      </c>
      <c r="AA4017" s="109" t="s">
        <v>802</v>
      </c>
      <c r="AB4017" s="106"/>
      <c r="AC4017" s="158"/>
      <c r="AD4017" s="160"/>
      <c r="AE4017" s="127"/>
      <c r="AF4017" s="113"/>
      <c r="AG4017" s="165" t="str">
        <f t="array" ref="AG4017">XLOOKUP(F4017,'CLV2'!A:A,'CLV2'!E:E)</f>
        <v>2.FROZEN FOODS</v>
      </c>
      <c r="AH4017" s="115" t="str">
        <f t="array" ref="AH4017">XLOOKUP(F4017,'CLV2'!A:A,'CLV2'!F:F)</f>
        <v>3.HOTPOT AND FRIED</v>
      </c>
      <c r="AI4017" s="115" t="str">
        <f t="shared" si="8"/>
        <v>Pack</v>
      </c>
      <c r="AJ4017" s="116">
        <f t="shared" si="9"/>
        <v>1</v>
      </c>
      <c r="AK4017" s="117" t="str">
        <f t="array" ref="AK4017">XLOOKUP(F4017,'GIÁ'!A:A,'GIÁ'!D:D)</f>
        <v>35456.20</v>
      </c>
      <c r="AL4017" s="118">
        <f t="shared" si="10"/>
        <v>141824.8</v>
      </c>
      <c r="AM4017" s="118">
        <f t="shared" si="11"/>
        <v>0</v>
      </c>
      <c r="AN4017" s="119">
        <f t="shared" si="12"/>
        <v>0</v>
      </c>
      <c r="AO4017" s="118">
        <f t="shared" si="13"/>
        <v>141824.8</v>
      </c>
      <c r="AP4017" s="121">
        <f t="shared" si="14"/>
        <v>0</v>
      </c>
      <c r="AQ4017" s="122"/>
      <c r="AR4017" s="119"/>
    </row>
    <row r="4018" ht="22.5" customHeight="1">
      <c r="A4018" s="89">
        <v>46233.0</v>
      </c>
      <c r="B4018" s="90">
        <v>0.45069444444444445</v>
      </c>
      <c r="C4018" s="91" t="s">
        <v>1192</v>
      </c>
      <c r="D4018" s="129" t="str">
        <f t="array" ref="D4018">XLOOKUP(C4018,'DS ST'!A:A,'DS ST'!B:B)</f>
        <v>DS3</v>
      </c>
      <c r="E4018" s="94" t="str">
        <f t="array" ref="E4018">XLOOKUP($F4018,'GIÁ'!$A:$A,'GIÁ'!$E:$E)</f>
        <v>ĐÔNG</v>
      </c>
      <c r="F4018" s="94">
        <v>8.936210415551E12</v>
      </c>
      <c r="G4018" s="95" t="s">
        <v>2676</v>
      </c>
      <c r="H4018" s="95" t="s">
        <v>224</v>
      </c>
      <c r="I4018" s="96">
        <v>26.0</v>
      </c>
      <c r="J4018" s="96">
        <v>0.0</v>
      </c>
      <c r="K4018" s="98">
        <f t="shared" si="4"/>
        <v>26</v>
      </c>
      <c r="L4018" s="99" t="s">
        <v>7185</v>
      </c>
      <c r="M4018" s="100" t="s">
        <v>7186</v>
      </c>
      <c r="N4018" s="101" t="str">
        <f t="shared" si="139"/>
        <v>PT1590274-T0018936210415551</v>
      </c>
      <c r="O4018" s="128"/>
      <c r="P4018" s="100"/>
      <c r="Q4018" s="103">
        <f t="shared" si="166"/>
        <v>26</v>
      </c>
      <c r="R4018" s="161"/>
      <c r="S4018" s="105"/>
      <c r="T4018" s="106"/>
      <c r="U4018" s="107" t="s">
        <v>6554</v>
      </c>
      <c r="V4018" s="108" t="s">
        <v>756</v>
      </c>
      <c r="W4018" s="109" t="s">
        <v>1908</v>
      </c>
      <c r="X4018" s="110" t="str">
        <f t="shared" si="176"/>
        <v/>
      </c>
      <c r="Y4018" s="110" t="str">
        <f t="shared" si="183"/>
        <v/>
      </c>
      <c r="Z4018" s="109" t="s">
        <v>797</v>
      </c>
      <c r="AA4018" s="109" t="s">
        <v>802</v>
      </c>
      <c r="AB4018" s="106"/>
      <c r="AC4018" s="158"/>
      <c r="AD4018" s="160"/>
      <c r="AE4018" s="127"/>
      <c r="AF4018" s="113"/>
      <c r="AG4018" s="165" t="str">
        <f t="array" ref="AG4018">XLOOKUP(F4018,'CLV2'!A:A,'CLV2'!E:E)</f>
        <v>2.FROZEN FOODS</v>
      </c>
      <c r="AH4018" s="115" t="str">
        <f t="array" ref="AH4018">XLOOKUP(F4018,'CLV2'!A:A,'CLV2'!F:F)</f>
        <v>3.DUMPLINGS</v>
      </c>
      <c r="AI4018" s="115" t="str">
        <f t="shared" si="8"/>
        <v>Pack</v>
      </c>
      <c r="AJ4018" s="116">
        <f t="shared" si="9"/>
        <v>1</v>
      </c>
      <c r="AK4018" s="117" t="str">
        <f t="array" ref="AK4018">XLOOKUP(F4018,'GIÁ'!A:A,'GIÁ'!D:D)</f>
        <v>24150.20</v>
      </c>
      <c r="AL4018" s="118">
        <f t="shared" si="10"/>
        <v>627905.2</v>
      </c>
      <c r="AM4018" s="118">
        <f t="shared" si="11"/>
        <v>0</v>
      </c>
      <c r="AN4018" s="119">
        <f t="shared" si="12"/>
        <v>0</v>
      </c>
      <c r="AO4018" s="118">
        <f t="shared" si="13"/>
        <v>627905.2</v>
      </c>
      <c r="AP4018" s="121">
        <f t="shared" si="14"/>
        <v>0</v>
      </c>
      <c r="AQ4018" s="122"/>
      <c r="AR4018" s="119"/>
    </row>
    <row r="4019" ht="22.5" customHeight="1">
      <c r="A4019" s="89">
        <v>46233.0</v>
      </c>
      <c r="B4019" s="90">
        <v>0.45069444444444445</v>
      </c>
      <c r="C4019" s="91" t="s">
        <v>1192</v>
      </c>
      <c r="D4019" s="129" t="str">
        <f t="array" ref="D4019">XLOOKUP(C4019,'DS ST'!A:A,'DS ST'!B:B)</f>
        <v>DS3</v>
      </c>
      <c r="E4019" s="94" t="str">
        <f t="array" ref="E4019">XLOOKUP($F4019,'GIÁ'!$A:$A,'GIÁ'!$E:$E)</f>
        <v>ĐÔNG</v>
      </c>
      <c r="F4019" s="94">
        <v>8.934717262012E12</v>
      </c>
      <c r="G4019" s="95" t="s">
        <v>1715</v>
      </c>
      <c r="H4019" s="95" t="s">
        <v>224</v>
      </c>
      <c r="I4019" s="96">
        <v>6.0</v>
      </c>
      <c r="J4019" s="96">
        <v>0.0</v>
      </c>
      <c r="K4019" s="98">
        <f t="shared" si="4"/>
        <v>6</v>
      </c>
      <c r="L4019" s="99" t="s">
        <v>7185</v>
      </c>
      <c r="M4019" s="100" t="s">
        <v>7186</v>
      </c>
      <c r="N4019" s="101" t="str">
        <f t="shared" si="139"/>
        <v>PT1590274-T0018934717262012</v>
      </c>
      <c r="O4019" s="128"/>
      <c r="P4019" s="100"/>
      <c r="Q4019" s="103">
        <f t="shared" si="166"/>
        <v>6</v>
      </c>
      <c r="R4019" s="161"/>
      <c r="S4019" s="105"/>
      <c r="T4019" s="106"/>
      <c r="U4019" s="107" t="s">
        <v>6528</v>
      </c>
      <c r="V4019" s="108" t="s">
        <v>756</v>
      </c>
      <c r="W4019" s="109" t="s">
        <v>1908</v>
      </c>
      <c r="X4019" s="110" t="str">
        <f t="shared" si="176"/>
        <v/>
      </c>
      <c r="Y4019" s="110" t="str">
        <f t="shared" si="183"/>
        <v/>
      </c>
      <c r="Z4019" s="109" t="s">
        <v>797</v>
      </c>
      <c r="AA4019" s="109" t="s">
        <v>802</v>
      </c>
      <c r="AB4019" s="106"/>
      <c r="AC4019" s="158"/>
      <c r="AD4019" s="160"/>
      <c r="AE4019" s="127"/>
      <c r="AF4019" s="113"/>
      <c r="AG4019" s="165" t="str">
        <f t="array" ref="AG4019">XLOOKUP(F4019,'CLV2'!A:A,'CLV2'!E:E)</f>
        <v>2.FROZEN FOODS</v>
      </c>
      <c r="AH4019" s="115" t="str">
        <f t="array" ref="AH4019">XLOOKUP(F4019,'CLV2'!A:A,'CLV2'!F:F)</f>
        <v>3.HOTPOT AND FRIED</v>
      </c>
      <c r="AI4019" s="115" t="str">
        <f t="shared" si="8"/>
        <v>Pack</v>
      </c>
      <c r="AJ4019" s="116">
        <f t="shared" si="9"/>
        <v>1</v>
      </c>
      <c r="AK4019" s="117" t="str">
        <f t="array" ref="AK4019">XLOOKUP(F4019,'GIÁ'!A:A,'GIÁ'!D:D)</f>
        <v>32686.96</v>
      </c>
      <c r="AL4019" s="118">
        <f t="shared" si="10"/>
        <v>196121.76</v>
      </c>
      <c r="AM4019" s="118">
        <f t="shared" si="11"/>
        <v>0</v>
      </c>
      <c r="AN4019" s="119">
        <f t="shared" si="12"/>
        <v>0</v>
      </c>
      <c r="AO4019" s="118">
        <f t="shared" si="13"/>
        <v>196121.76</v>
      </c>
      <c r="AP4019" s="121">
        <f t="shared" si="14"/>
        <v>0</v>
      </c>
      <c r="AQ4019" s="122"/>
      <c r="AR4019" s="119"/>
    </row>
    <row r="4020" ht="22.5" customHeight="1">
      <c r="A4020" s="89">
        <v>46233.0</v>
      </c>
      <c r="B4020" s="90">
        <v>0.45069444444444445</v>
      </c>
      <c r="C4020" s="91" t="s">
        <v>1192</v>
      </c>
      <c r="D4020" s="129" t="str">
        <f t="array" ref="D4020">XLOOKUP(C4020,'DS ST'!A:A,'DS ST'!B:B)</f>
        <v>DS3</v>
      </c>
      <c r="E4020" s="94" t="str">
        <f t="array" ref="E4020">XLOOKUP($F4020,'GIÁ'!$A:$A,'GIÁ'!$E:$E)</f>
        <v>ĐÔNG</v>
      </c>
      <c r="F4020" s="94">
        <v>8.935319711311E12</v>
      </c>
      <c r="G4020" s="95" t="s">
        <v>2061</v>
      </c>
      <c r="H4020" s="95" t="s">
        <v>224</v>
      </c>
      <c r="I4020" s="96">
        <v>2.0</v>
      </c>
      <c r="J4020" s="96">
        <v>0.0</v>
      </c>
      <c r="K4020" s="98">
        <f t="shared" si="4"/>
        <v>2</v>
      </c>
      <c r="L4020" s="99" t="s">
        <v>7185</v>
      </c>
      <c r="M4020" s="100" t="s">
        <v>7186</v>
      </c>
      <c r="N4020" s="101" t="str">
        <f t="shared" si="139"/>
        <v>PT1590274-T0018935319711311</v>
      </c>
      <c r="O4020" s="128"/>
      <c r="P4020" s="100"/>
      <c r="Q4020" s="103">
        <f t="shared" si="166"/>
        <v>2</v>
      </c>
      <c r="R4020" s="161"/>
      <c r="S4020" s="105"/>
      <c r="T4020" s="106"/>
      <c r="U4020" s="107" t="s">
        <v>6529</v>
      </c>
      <c r="V4020" s="108" t="s">
        <v>756</v>
      </c>
      <c r="W4020" s="109" t="s">
        <v>1908</v>
      </c>
      <c r="X4020" s="110" t="str">
        <f t="shared" si="176"/>
        <v/>
      </c>
      <c r="Y4020" s="110" t="str">
        <f t="shared" si="183"/>
        <v/>
      </c>
      <c r="Z4020" s="109" t="s">
        <v>797</v>
      </c>
      <c r="AA4020" s="109" t="s">
        <v>802</v>
      </c>
      <c r="AB4020" s="106"/>
      <c r="AC4020" s="158"/>
      <c r="AD4020" s="160"/>
      <c r="AE4020" s="127"/>
      <c r="AF4020" s="113"/>
      <c r="AG4020" s="165" t="str">
        <f t="array" ref="AG4020">XLOOKUP(F4020,'CLV2'!A:A,'CLV2'!E:E)</f>
        <v>2.FROZEN FOODS</v>
      </c>
      <c r="AH4020" s="115" t="str">
        <f t="array" ref="AH4020">XLOOKUP(F4020,'CLV2'!A:A,'CLV2'!F:F)</f>
        <v>3.HOTPOT AND FRIED</v>
      </c>
      <c r="AI4020" s="115" t="str">
        <f t="shared" si="8"/>
        <v>Pack</v>
      </c>
      <c r="AJ4020" s="116">
        <f t="shared" si="9"/>
        <v>1</v>
      </c>
      <c r="AK4020" s="117" t="str">
        <f t="array" ref="AK4020">XLOOKUP(F4020,'GIÁ'!A:A,'GIÁ'!D:D)</f>
        <v>30542.46</v>
      </c>
      <c r="AL4020" s="118">
        <f t="shared" si="10"/>
        <v>61084.92</v>
      </c>
      <c r="AM4020" s="118">
        <f t="shared" si="11"/>
        <v>0</v>
      </c>
      <c r="AN4020" s="119">
        <f t="shared" si="12"/>
        <v>0</v>
      </c>
      <c r="AO4020" s="118">
        <f t="shared" si="13"/>
        <v>61084.92</v>
      </c>
      <c r="AP4020" s="121">
        <f t="shared" si="14"/>
        <v>0</v>
      </c>
      <c r="AQ4020" s="122"/>
      <c r="AR4020" s="119"/>
    </row>
    <row r="4021" ht="22.5" customHeight="1">
      <c r="A4021" s="89">
        <v>46233.0</v>
      </c>
      <c r="B4021" s="90">
        <v>0.45069444444444445</v>
      </c>
      <c r="C4021" s="91" t="s">
        <v>1192</v>
      </c>
      <c r="D4021" s="129" t="str">
        <f t="array" ref="D4021">XLOOKUP(C4021,'DS ST'!A:A,'DS ST'!B:B)</f>
        <v>DS3</v>
      </c>
      <c r="E4021" s="94" t="str">
        <f t="array" ref="E4021">XLOOKUP($F4021,'GIÁ'!$A:$A,'GIÁ'!$E:$E)</f>
        <v>ĐÔNG</v>
      </c>
      <c r="F4021" s="94">
        <v>8.936077113829E12</v>
      </c>
      <c r="G4021" s="95" t="s">
        <v>2373</v>
      </c>
      <c r="H4021" s="95" t="s">
        <v>224</v>
      </c>
      <c r="I4021" s="96">
        <v>4.0</v>
      </c>
      <c r="J4021" s="96">
        <v>0.0</v>
      </c>
      <c r="K4021" s="98">
        <f t="shared" si="4"/>
        <v>4</v>
      </c>
      <c r="L4021" s="99" t="s">
        <v>7185</v>
      </c>
      <c r="M4021" s="100" t="s">
        <v>7186</v>
      </c>
      <c r="N4021" s="101" t="str">
        <f t="shared" si="139"/>
        <v>PT1590274-T0018936077113829</v>
      </c>
      <c r="O4021" s="128"/>
      <c r="P4021" s="100"/>
      <c r="Q4021" s="103">
        <f t="shared" si="166"/>
        <v>4</v>
      </c>
      <c r="R4021" s="161"/>
      <c r="S4021" s="105"/>
      <c r="T4021" s="106"/>
      <c r="U4021" s="107" t="s">
        <v>6606</v>
      </c>
      <c r="V4021" s="108" t="s">
        <v>756</v>
      </c>
      <c r="W4021" s="109" t="s">
        <v>1908</v>
      </c>
      <c r="X4021" s="110" t="str">
        <f t="shared" si="176"/>
        <v/>
      </c>
      <c r="Y4021" s="110" t="str">
        <f t="shared" si="183"/>
        <v/>
      </c>
      <c r="Z4021" s="109" t="s">
        <v>797</v>
      </c>
      <c r="AA4021" s="109" t="s">
        <v>802</v>
      </c>
      <c r="AB4021" s="106"/>
      <c r="AC4021" s="158"/>
      <c r="AD4021" s="160"/>
      <c r="AE4021" s="127"/>
      <c r="AF4021" s="113"/>
      <c r="AG4021" s="165" t="str">
        <f t="array" ref="AG4021">XLOOKUP(F4021,'CLV2'!A:A,'CLV2'!E:E)</f>
        <v>2.FROZEN FOODS</v>
      </c>
      <c r="AH4021" s="115" t="str">
        <f t="array" ref="AH4021">XLOOKUP(F4021,'CLV2'!A:A,'CLV2'!F:F)</f>
        <v>3.DUMPLINGS</v>
      </c>
      <c r="AI4021" s="115" t="str">
        <f t="shared" si="8"/>
        <v>Pack</v>
      </c>
      <c r="AJ4021" s="116">
        <f t="shared" si="9"/>
        <v>1</v>
      </c>
      <c r="AK4021" s="117" t="str">
        <f t="array" ref="AK4021">XLOOKUP(F4021,'GIÁ'!A:A,'GIÁ'!D:D)</f>
        <v>40010.98</v>
      </c>
      <c r="AL4021" s="118">
        <f t="shared" si="10"/>
        <v>160043.92</v>
      </c>
      <c r="AM4021" s="118">
        <f t="shared" si="11"/>
        <v>0</v>
      </c>
      <c r="AN4021" s="119">
        <f t="shared" si="12"/>
        <v>0</v>
      </c>
      <c r="AO4021" s="118">
        <f t="shared" si="13"/>
        <v>160043.92</v>
      </c>
      <c r="AP4021" s="121">
        <f t="shared" si="14"/>
        <v>0</v>
      </c>
      <c r="AQ4021" s="122"/>
      <c r="AR4021" s="119"/>
    </row>
    <row r="4022" ht="22.5" customHeight="1">
      <c r="A4022" s="89">
        <v>46233.0</v>
      </c>
      <c r="B4022" s="90">
        <v>0.45069444444444445</v>
      </c>
      <c r="C4022" s="91" t="s">
        <v>1192</v>
      </c>
      <c r="D4022" s="129" t="str">
        <f t="array" ref="D4022">XLOOKUP(C4022,'DS ST'!A:A,'DS ST'!B:B)</f>
        <v>DS3</v>
      </c>
      <c r="E4022" s="94" t="str">
        <f t="array" ref="E4022">XLOOKUP($F4022,'GIÁ'!$A:$A,'GIÁ'!$E:$E)</f>
        <v>ĐÔNG</v>
      </c>
      <c r="F4022" s="94">
        <v>8.936077110149E12</v>
      </c>
      <c r="G4022" s="95" t="s">
        <v>2333</v>
      </c>
      <c r="H4022" s="95" t="s">
        <v>224</v>
      </c>
      <c r="I4022" s="96">
        <v>4.0</v>
      </c>
      <c r="J4022" s="96">
        <v>0.0</v>
      </c>
      <c r="K4022" s="98">
        <f t="shared" si="4"/>
        <v>4</v>
      </c>
      <c r="L4022" s="99" t="s">
        <v>7185</v>
      </c>
      <c r="M4022" s="100" t="s">
        <v>7186</v>
      </c>
      <c r="N4022" s="101" t="str">
        <f t="shared" si="139"/>
        <v>PT1590274-T0018936077110149</v>
      </c>
      <c r="O4022" s="128"/>
      <c r="P4022" s="100"/>
      <c r="Q4022" s="103">
        <f t="shared" si="166"/>
        <v>4</v>
      </c>
      <c r="R4022" s="161"/>
      <c r="S4022" s="105"/>
      <c r="T4022" s="106"/>
      <c r="U4022" s="107" t="s">
        <v>6568</v>
      </c>
      <c r="V4022" s="108" t="s">
        <v>756</v>
      </c>
      <c r="W4022" s="109" t="s">
        <v>1908</v>
      </c>
      <c r="X4022" s="110" t="str">
        <f t="shared" si="176"/>
        <v/>
      </c>
      <c r="Y4022" s="110" t="str">
        <f t="shared" si="183"/>
        <v/>
      </c>
      <c r="Z4022" s="109" t="s">
        <v>797</v>
      </c>
      <c r="AA4022" s="109" t="s">
        <v>802</v>
      </c>
      <c r="AB4022" s="106"/>
      <c r="AC4022" s="158"/>
      <c r="AD4022" s="160"/>
      <c r="AE4022" s="127"/>
      <c r="AF4022" s="113"/>
      <c r="AG4022" s="165" t="str">
        <f t="array" ref="AG4022">XLOOKUP(F4022,'CLV2'!A:A,'CLV2'!E:E)</f>
        <v>2.FROZEN FOODS</v>
      </c>
      <c r="AH4022" s="115" t="str">
        <f t="array" ref="AH4022">XLOOKUP(F4022,'CLV2'!A:A,'CLV2'!F:F)</f>
        <v>3.DUMPLINGS</v>
      </c>
      <c r="AI4022" s="115" t="str">
        <f t="shared" si="8"/>
        <v>Pack</v>
      </c>
      <c r="AJ4022" s="116">
        <f t="shared" si="9"/>
        <v>1</v>
      </c>
      <c r="AK4022" s="117" t="str">
        <f t="array" ref="AK4022">XLOOKUP(F4022,'GIÁ'!A:A,'GIÁ'!D:D)</f>
        <v>41904.24</v>
      </c>
      <c r="AL4022" s="118">
        <f t="shared" si="10"/>
        <v>167616.96</v>
      </c>
      <c r="AM4022" s="118">
        <f t="shared" si="11"/>
        <v>0</v>
      </c>
      <c r="AN4022" s="119">
        <f t="shared" si="12"/>
        <v>0</v>
      </c>
      <c r="AO4022" s="118">
        <f t="shared" si="13"/>
        <v>167616.96</v>
      </c>
      <c r="AP4022" s="121">
        <f t="shared" si="14"/>
        <v>0</v>
      </c>
      <c r="AQ4022" s="122"/>
      <c r="AR4022" s="119"/>
    </row>
    <row r="4023" ht="22.5" customHeight="1">
      <c r="A4023" s="89">
        <v>46233.0</v>
      </c>
      <c r="B4023" s="90">
        <v>0.45069444444444445</v>
      </c>
      <c r="C4023" s="91" t="s">
        <v>1192</v>
      </c>
      <c r="D4023" s="129" t="str">
        <f t="array" ref="D4023">XLOOKUP(C4023,'DS ST'!A:A,'DS ST'!B:B)</f>
        <v>DS3</v>
      </c>
      <c r="E4023" s="94" t="str">
        <f t="array" ref="E4023">XLOOKUP($F4023,'GIÁ'!$A:$A,'GIÁ'!$E:$E)</f>
        <v>ĐÔNG</v>
      </c>
      <c r="F4023" s="94">
        <v>8.935319710499E12</v>
      </c>
      <c r="G4023" s="95" t="s">
        <v>2056</v>
      </c>
      <c r="H4023" s="95" t="s">
        <v>224</v>
      </c>
      <c r="I4023" s="96">
        <v>6.0</v>
      </c>
      <c r="J4023" s="96">
        <v>0.0</v>
      </c>
      <c r="K4023" s="98">
        <f t="shared" si="4"/>
        <v>6</v>
      </c>
      <c r="L4023" s="99" t="s">
        <v>7185</v>
      </c>
      <c r="M4023" s="100" t="s">
        <v>7186</v>
      </c>
      <c r="N4023" s="101" t="str">
        <f t="shared" si="139"/>
        <v>PT1590274-T0018935319710499</v>
      </c>
      <c r="O4023" s="128"/>
      <c r="P4023" s="100"/>
      <c r="Q4023" s="103">
        <f t="shared" si="166"/>
        <v>6</v>
      </c>
      <c r="R4023" s="161"/>
      <c r="S4023" s="105"/>
      <c r="T4023" s="106"/>
      <c r="U4023" s="107" t="s">
        <v>6531</v>
      </c>
      <c r="V4023" s="108" t="s">
        <v>756</v>
      </c>
      <c r="W4023" s="109" t="s">
        <v>1908</v>
      </c>
      <c r="X4023" s="110" t="str">
        <f t="shared" si="176"/>
        <v/>
      </c>
      <c r="Y4023" s="110" t="str">
        <f t="shared" si="183"/>
        <v/>
      </c>
      <c r="Z4023" s="109" t="s">
        <v>797</v>
      </c>
      <c r="AA4023" s="109" t="s">
        <v>802</v>
      </c>
      <c r="AB4023" s="106"/>
      <c r="AC4023" s="158"/>
      <c r="AD4023" s="160"/>
      <c r="AE4023" s="127"/>
      <c r="AF4023" s="113"/>
      <c r="AG4023" s="165" t="str">
        <f t="array" ref="AG4023">XLOOKUP(F4023,'CLV2'!A:A,'CLV2'!E:E)</f>
        <v>2.FROZEN FOODS</v>
      </c>
      <c r="AH4023" s="115" t="str">
        <f t="array" ref="AH4023">XLOOKUP(F4023,'CLV2'!A:A,'CLV2'!F:F)</f>
        <v>3.HOTPOT AND FRIED</v>
      </c>
      <c r="AI4023" s="115" t="str">
        <f t="shared" si="8"/>
        <v>Pack</v>
      </c>
      <c r="AJ4023" s="116">
        <f t="shared" si="9"/>
        <v>1</v>
      </c>
      <c r="AK4023" s="117" t="str">
        <f t="array" ref="AK4023">XLOOKUP(F4023,'GIÁ'!A:A,'GIÁ'!D:D)</f>
        <v>39627.31</v>
      </c>
      <c r="AL4023" s="118">
        <f t="shared" si="10"/>
        <v>237763.86</v>
      </c>
      <c r="AM4023" s="118">
        <f t="shared" si="11"/>
        <v>0</v>
      </c>
      <c r="AN4023" s="119">
        <f t="shared" si="12"/>
        <v>0</v>
      </c>
      <c r="AO4023" s="118">
        <f t="shared" si="13"/>
        <v>237763.86</v>
      </c>
      <c r="AP4023" s="121">
        <f t="shared" si="14"/>
        <v>0</v>
      </c>
      <c r="AQ4023" s="122"/>
      <c r="AR4023" s="119"/>
    </row>
    <row r="4024" ht="22.5" customHeight="1">
      <c r="A4024" s="89">
        <v>46233.0</v>
      </c>
      <c r="B4024" s="90">
        <v>0.45069444444444445</v>
      </c>
      <c r="C4024" s="91" t="s">
        <v>1192</v>
      </c>
      <c r="D4024" s="129" t="str">
        <f t="array" ref="D4024">XLOOKUP(C4024,'DS ST'!A:A,'DS ST'!B:B)</f>
        <v>DS3</v>
      </c>
      <c r="E4024" s="94" t="str">
        <f t="array" ref="E4024">XLOOKUP($F4024,'GIÁ'!$A:$A,'GIÁ'!$E:$E)</f>
        <v>ĐÔNG</v>
      </c>
      <c r="F4024" s="94">
        <v>8.934717271236E12</v>
      </c>
      <c r="G4024" s="95" t="s">
        <v>1731</v>
      </c>
      <c r="H4024" s="95" t="s">
        <v>224</v>
      </c>
      <c r="I4024" s="96">
        <v>2.0</v>
      </c>
      <c r="J4024" s="96">
        <v>0.0</v>
      </c>
      <c r="K4024" s="98">
        <f t="shared" si="4"/>
        <v>2</v>
      </c>
      <c r="L4024" s="99" t="s">
        <v>7185</v>
      </c>
      <c r="M4024" s="100" t="s">
        <v>7186</v>
      </c>
      <c r="N4024" s="101" t="str">
        <f t="shared" si="139"/>
        <v>PT1590274-T0018934717271236</v>
      </c>
      <c r="O4024" s="128"/>
      <c r="P4024" s="100"/>
      <c r="Q4024" s="103">
        <f t="shared" si="166"/>
        <v>2</v>
      </c>
      <c r="R4024" s="161"/>
      <c r="S4024" s="105"/>
      <c r="T4024" s="106"/>
      <c r="U4024" s="107" t="s">
        <v>6586</v>
      </c>
      <c r="V4024" s="108" t="s">
        <v>756</v>
      </c>
      <c r="W4024" s="109" t="s">
        <v>1908</v>
      </c>
      <c r="X4024" s="110" t="str">
        <f t="shared" si="176"/>
        <v/>
      </c>
      <c r="Y4024" s="110" t="str">
        <f t="shared" si="183"/>
        <v/>
      </c>
      <c r="Z4024" s="109" t="s">
        <v>797</v>
      </c>
      <c r="AA4024" s="109" t="s">
        <v>802</v>
      </c>
      <c r="AB4024" s="106"/>
      <c r="AC4024" s="158"/>
      <c r="AD4024" s="160"/>
      <c r="AE4024" s="127"/>
      <c r="AF4024" s="113"/>
      <c r="AG4024" s="165" t="str">
        <f t="array" ref="AG4024">XLOOKUP(F4024,'CLV2'!A:A,'CLV2'!E:E)</f>
        <v>2.FROZEN FOODS</v>
      </c>
      <c r="AH4024" s="115" t="str">
        <f t="array" ref="AH4024">XLOOKUP(F4024,'CLV2'!A:A,'CLV2'!F:F)</f>
        <v>3.DUMPLINGS</v>
      </c>
      <c r="AI4024" s="115" t="str">
        <f t="shared" si="8"/>
        <v>Pack</v>
      </c>
      <c r="AJ4024" s="116">
        <f t="shared" si="9"/>
        <v>1</v>
      </c>
      <c r="AK4024" s="117" t="str">
        <f t="array" ref="AK4024">XLOOKUP(F4024,'GIÁ'!A:A,'GIÁ'!D:D)</f>
        <v>52399.89</v>
      </c>
      <c r="AL4024" s="118">
        <f t="shared" si="10"/>
        <v>104799.78</v>
      </c>
      <c r="AM4024" s="118">
        <f t="shared" si="11"/>
        <v>0</v>
      </c>
      <c r="AN4024" s="119">
        <f t="shared" si="12"/>
        <v>0</v>
      </c>
      <c r="AO4024" s="118">
        <f t="shared" si="13"/>
        <v>104799.78</v>
      </c>
      <c r="AP4024" s="121">
        <f t="shared" si="14"/>
        <v>0</v>
      </c>
      <c r="AQ4024" s="122"/>
      <c r="AR4024" s="119"/>
    </row>
    <row r="4025" ht="22.5" customHeight="1">
      <c r="A4025" s="89">
        <v>46233.0</v>
      </c>
      <c r="B4025" s="90">
        <v>0.45069444444444445</v>
      </c>
      <c r="C4025" s="91" t="s">
        <v>1192</v>
      </c>
      <c r="D4025" s="129" t="str">
        <f t="array" ref="D4025">XLOOKUP(C4025,'DS ST'!A:A,'DS ST'!B:B)</f>
        <v>DS3</v>
      </c>
      <c r="E4025" s="94" t="str">
        <f t="array" ref="E4025">XLOOKUP($F4025,'GIÁ'!$A:$A,'GIÁ'!$E:$E)</f>
        <v>ĐÔNG</v>
      </c>
      <c r="F4025" s="94">
        <v>8.936077112983E12</v>
      </c>
      <c r="G4025" s="95" t="s">
        <v>2345</v>
      </c>
      <c r="H4025" s="95" t="s">
        <v>224</v>
      </c>
      <c r="I4025" s="96">
        <v>6.0</v>
      </c>
      <c r="J4025" s="96">
        <v>0.0</v>
      </c>
      <c r="K4025" s="98">
        <f t="shared" si="4"/>
        <v>6</v>
      </c>
      <c r="L4025" s="99" t="s">
        <v>7185</v>
      </c>
      <c r="M4025" s="100" t="s">
        <v>7186</v>
      </c>
      <c r="N4025" s="101" t="str">
        <f t="shared" si="139"/>
        <v>PT1590274-T0018936077112983</v>
      </c>
      <c r="O4025" s="128"/>
      <c r="P4025" s="100"/>
      <c r="Q4025" s="103">
        <f t="shared" si="166"/>
        <v>6</v>
      </c>
      <c r="R4025" s="161"/>
      <c r="S4025" s="105"/>
      <c r="T4025" s="106"/>
      <c r="U4025" s="107" t="s">
        <v>6526</v>
      </c>
      <c r="V4025" s="108" t="s">
        <v>756</v>
      </c>
      <c r="W4025" s="109" t="s">
        <v>1908</v>
      </c>
      <c r="X4025" s="110" t="str">
        <f t="shared" si="176"/>
        <v/>
      </c>
      <c r="Y4025" s="110" t="str">
        <f t="shared" si="183"/>
        <v/>
      </c>
      <c r="Z4025" s="109" t="s">
        <v>797</v>
      </c>
      <c r="AA4025" s="109" t="s">
        <v>802</v>
      </c>
      <c r="AB4025" s="106"/>
      <c r="AC4025" s="158"/>
      <c r="AD4025" s="160"/>
      <c r="AE4025" s="127"/>
      <c r="AF4025" s="113"/>
      <c r="AG4025" s="165" t="str">
        <f t="array" ref="AG4025">XLOOKUP(F4025,'CLV2'!A:A,'CLV2'!E:E)</f>
        <v>2.FROZEN FOODS</v>
      </c>
      <c r="AH4025" s="115" t="str">
        <f t="array" ref="AH4025">XLOOKUP(F4025,'CLV2'!A:A,'CLV2'!F:F)</f>
        <v>3.DUMPLINGS</v>
      </c>
      <c r="AI4025" s="115" t="str">
        <f t="shared" si="8"/>
        <v>Pack</v>
      </c>
      <c r="AJ4025" s="116">
        <f t="shared" si="9"/>
        <v>1</v>
      </c>
      <c r="AK4025" s="117" t="str">
        <f t="array" ref="AK4025">XLOOKUP(F4025,'GIÁ'!A:A,'GIÁ'!D:D)</f>
        <v>30147.74</v>
      </c>
      <c r="AL4025" s="118">
        <f t="shared" si="10"/>
        <v>180886.44</v>
      </c>
      <c r="AM4025" s="118">
        <f t="shared" si="11"/>
        <v>0</v>
      </c>
      <c r="AN4025" s="119">
        <f t="shared" si="12"/>
        <v>0</v>
      </c>
      <c r="AO4025" s="118">
        <f t="shared" si="13"/>
        <v>180886.44</v>
      </c>
      <c r="AP4025" s="121">
        <f t="shared" si="14"/>
        <v>0</v>
      </c>
      <c r="AQ4025" s="122"/>
      <c r="AR4025" s="119"/>
    </row>
    <row r="4026" ht="22.5" customHeight="1">
      <c r="A4026" s="89">
        <v>46233.0</v>
      </c>
      <c r="B4026" s="90">
        <v>0.45069444444444445</v>
      </c>
      <c r="C4026" s="91" t="s">
        <v>1192</v>
      </c>
      <c r="D4026" s="129" t="str">
        <f t="array" ref="D4026">XLOOKUP(C4026,'DS ST'!A:A,'DS ST'!B:B)</f>
        <v>DS3</v>
      </c>
      <c r="E4026" s="94" t="str">
        <f t="array" ref="E4026">XLOOKUP($F4026,'GIÁ'!$A:$A,'GIÁ'!$E:$E)</f>
        <v>ĐÔNG</v>
      </c>
      <c r="F4026" s="94">
        <v>8.938562334023E12</v>
      </c>
      <c r="G4026" s="95" t="s">
        <v>3181</v>
      </c>
      <c r="H4026" s="95" t="s">
        <v>57</v>
      </c>
      <c r="I4026" s="96">
        <v>4.0</v>
      </c>
      <c r="J4026" s="96">
        <v>0.0</v>
      </c>
      <c r="K4026" s="98">
        <f t="shared" si="4"/>
        <v>4</v>
      </c>
      <c r="L4026" s="99" t="s">
        <v>7185</v>
      </c>
      <c r="M4026" s="100" t="s">
        <v>7186</v>
      </c>
      <c r="N4026" s="101" t="str">
        <f t="shared" si="139"/>
        <v>PT1590274-T0018938562334023</v>
      </c>
      <c r="O4026" s="128"/>
      <c r="P4026" s="100"/>
      <c r="Q4026" s="103">
        <f t="shared" si="166"/>
        <v>4</v>
      </c>
      <c r="R4026" s="161"/>
      <c r="S4026" s="105"/>
      <c r="T4026" s="106"/>
      <c r="U4026" s="107" t="s">
        <v>6555</v>
      </c>
      <c r="V4026" s="108" t="s">
        <v>756</v>
      </c>
      <c r="W4026" s="109" t="s">
        <v>1908</v>
      </c>
      <c r="X4026" s="110" t="str">
        <f t="shared" si="176"/>
        <v/>
      </c>
      <c r="Y4026" s="110" t="str">
        <f t="shared" si="183"/>
        <v/>
      </c>
      <c r="Z4026" s="109" t="s">
        <v>797</v>
      </c>
      <c r="AA4026" s="109" t="s">
        <v>802</v>
      </c>
      <c r="AB4026" s="106"/>
      <c r="AC4026" s="158"/>
      <c r="AD4026" s="160"/>
      <c r="AE4026" s="127"/>
      <c r="AF4026" s="113"/>
      <c r="AG4026" s="165" t="str">
        <f t="array" ref="AG4026">XLOOKUP(F4026,'CLV2'!A:A,'CLV2'!E:E)</f>
        <v>2.FROZEN FOODS</v>
      </c>
      <c r="AH4026" s="115" t="str">
        <f t="array" ref="AH4026">XLOOKUP(F4026,'CLV2'!A:A,'CLV2'!F:F)</f>
        <v>3.PIZZA - READY MEALS</v>
      </c>
      <c r="AI4026" s="115" t="str">
        <f t="shared" si="8"/>
        <v>Pack</v>
      </c>
      <c r="AJ4026" s="116">
        <f t="shared" si="9"/>
        <v>1</v>
      </c>
      <c r="AK4026" s="117" t="str">
        <f t="array" ref="AK4026">XLOOKUP(F4026,'GIÁ'!A:A,'GIÁ'!D:D)</f>
        <v>43635.50</v>
      </c>
      <c r="AL4026" s="118">
        <f t="shared" si="10"/>
        <v>174542</v>
      </c>
      <c r="AM4026" s="118">
        <f t="shared" si="11"/>
        <v>0</v>
      </c>
      <c r="AN4026" s="119">
        <f t="shared" si="12"/>
        <v>0</v>
      </c>
      <c r="AO4026" s="118">
        <f t="shared" si="13"/>
        <v>174542</v>
      </c>
      <c r="AP4026" s="121">
        <f t="shared" si="14"/>
        <v>0</v>
      </c>
      <c r="AQ4026" s="122"/>
      <c r="AR4026" s="119"/>
    </row>
    <row r="4027" ht="22.5" customHeight="1">
      <c r="A4027" s="89">
        <v>46233.0</v>
      </c>
      <c r="B4027" s="90">
        <v>0.45069444444444445</v>
      </c>
      <c r="C4027" s="91" t="s">
        <v>1192</v>
      </c>
      <c r="D4027" s="129" t="str">
        <f t="array" ref="D4027">XLOOKUP(C4027,'DS ST'!A:A,'DS ST'!B:B)</f>
        <v>DS3</v>
      </c>
      <c r="E4027" s="94" t="str">
        <f t="array" ref="E4027">XLOOKUP($F4027,'GIÁ'!$A:$A,'GIÁ'!$E:$E)</f>
        <v>ĐÔNG</v>
      </c>
      <c r="F4027" s="94">
        <v>8.936076279731E12</v>
      </c>
      <c r="G4027" s="95" t="s">
        <v>2319</v>
      </c>
      <c r="H4027" s="95" t="s">
        <v>224</v>
      </c>
      <c r="I4027" s="96">
        <v>2.0</v>
      </c>
      <c r="J4027" s="96">
        <v>0.0</v>
      </c>
      <c r="K4027" s="98">
        <f t="shared" si="4"/>
        <v>2</v>
      </c>
      <c r="L4027" s="99" t="s">
        <v>7185</v>
      </c>
      <c r="M4027" s="100" t="s">
        <v>7186</v>
      </c>
      <c r="N4027" s="101" t="str">
        <f t="shared" si="139"/>
        <v>PT1590274-T0018936076279731</v>
      </c>
      <c r="O4027" s="128"/>
      <c r="P4027" s="100"/>
      <c r="Q4027" s="103">
        <f t="shared" si="166"/>
        <v>2</v>
      </c>
      <c r="R4027" s="161"/>
      <c r="S4027" s="105"/>
      <c r="T4027" s="106"/>
      <c r="U4027" s="107" t="s">
        <v>6670</v>
      </c>
      <c r="V4027" s="108" t="s">
        <v>756</v>
      </c>
      <c r="W4027" s="109" t="s">
        <v>1908</v>
      </c>
      <c r="X4027" s="110" t="str">
        <f t="shared" si="176"/>
        <v/>
      </c>
      <c r="Y4027" s="110" t="str">
        <f t="shared" si="183"/>
        <v/>
      </c>
      <c r="Z4027" s="109" t="s">
        <v>797</v>
      </c>
      <c r="AA4027" s="109" t="s">
        <v>802</v>
      </c>
      <c r="AB4027" s="106"/>
      <c r="AC4027" s="158"/>
      <c r="AD4027" s="160"/>
      <c r="AE4027" s="127"/>
      <c r="AF4027" s="113"/>
      <c r="AG4027" s="165" t="str">
        <f t="array" ref="AG4027">XLOOKUP(F4027,'CLV2'!A:A,'CLV2'!E:E)</f>
        <v>2.FROZEN FOODS</v>
      </c>
      <c r="AH4027" s="115" t="str">
        <f t="array" ref="AH4027">XLOOKUP(F4027,'CLV2'!A:A,'CLV2'!F:F)</f>
        <v>3.PASTRY AND DESSERTS</v>
      </c>
      <c r="AI4027" s="115" t="str">
        <f t="shared" si="8"/>
        <v>Pack</v>
      </c>
      <c r="AJ4027" s="116">
        <f t="shared" si="9"/>
        <v>1</v>
      </c>
      <c r="AK4027" s="117" t="str">
        <f t="array" ref="AK4027">XLOOKUP(F4027,'GIÁ'!A:A,'GIÁ'!D:D)</f>
        <v>26958.44</v>
      </c>
      <c r="AL4027" s="118">
        <f t="shared" si="10"/>
        <v>53916.88</v>
      </c>
      <c r="AM4027" s="118">
        <f t="shared" si="11"/>
        <v>0</v>
      </c>
      <c r="AN4027" s="119">
        <f t="shared" si="12"/>
        <v>0</v>
      </c>
      <c r="AO4027" s="118">
        <f t="shared" si="13"/>
        <v>53916.88</v>
      </c>
      <c r="AP4027" s="121">
        <f t="shared" si="14"/>
        <v>0</v>
      </c>
      <c r="AQ4027" s="122"/>
      <c r="AR4027" s="119"/>
    </row>
    <row r="4028" ht="22.5" customHeight="1">
      <c r="A4028" s="89">
        <v>46233.0</v>
      </c>
      <c r="B4028" s="90">
        <v>0.45069444444444445</v>
      </c>
      <c r="C4028" s="91" t="s">
        <v>1192</v>
      </c>
      <c r="D4028" s="129" t="str">
        <f t="array" ref="D4028">XLOOKUP(C4028,'DS ST'!A:A,'DS ST'!B:B)</f>
        <v>DS3</v>
      </c>
      <c r="E4028" s="94" t="str">
        <f t="array" ref="E4028">XLOOKUP($F4028,'GIÁ'!$A:$A,'GIÁ'!$E:$E)</f>
        <v>ĐÔNG</v>
      </c>
      <c r="F4028" s="94">
        <v>8.938535604047E12</v>
      </c>
      <c r="G4028" s="95" t="s">
        <v>3054</v>
      </c>
      <c r="H4028" s="95" t="s">
        <v>787</v>
      </c>
      <c r="I4028" s="96">
        <v>2.0</v>
      </c>
      <c r="J4028" s="96">
        <v>0.0</v>
      </c>
      <c r="K4028" s="98">
        <f t="shared" si="4"/>
        <v>2</v>
      </c>
      <c r="L4028" s="99" t="s">
        <v>7185</v>
      </c>
      <c r="M4028" s="100" t="s">
        <v>7186</v>
      </c>
      <c r="N4028" s="101" t="str">
        <f t="shared" si="139"/>
        <v>PT1590274-T0018938535604047</v>
      </c>
      <c r="O4028" s="128"/>
      <c r="P4028" s="100"/>
      <c r="Q4028" s="103">
        <f t="shared" si="166"/>
        <v>2</v>
      </c>
      <c r="R4028" s="161"/>
      <c r="S4028" s="105"/>
      <c r="T4028" s="106"/>
      <c r="U4028" s="107" t="s">
        <v>6541</v>
      </c>
      <c r="V4028" s="108" t="s">
        <v>756</v>
      </c>
      <c r="W4028" s="109" t="s">
        <v>1908</v>
      </c>
      <c r="X4028" s="110" t="str">
        <f t="shared" si="176"/>
        <v/>
      </c>
      <c r="Y4028" s="110" t="str">
        <f t="shared" si="183"/>
        <v/>
      </c>
      <c r="Z4028" s="109" t="s">
        <v>797</v>
      </c>
      <c r="AA4028" s="109" t="s">
        <v>802</v>
      </c>
      <c r="AB4028" s="106"/>
      <c r="AC4028" s="158"/>
      <c r="AD4028" s="160"/>
      <c r="AE4028" s="127"/>
      <c r="AF4028" s="113"/>
      <c r="AG4028" s="165" t="str">
        <f t="array" ref="AG4028">XLOOKUP(F4028,'CLV2'!A:A,'CLV2'!E:E)</f>
        <v>2.FISH AND SEAFOOD</v>
      </c>
      <c r="AH4028" s="115" t="str">
        <f t="array" ref="AH4028">XLOOKUP(F4028,'CLV2'!A:A,'CLV2'!F:F)</f>
        <v>3.FROZEN FISH AND SEAFOOD</v>
      </c>
      <c r="AI4028" s="115" t="str">
        <f t="shared" si="8"/>
        <v>Pack</v>
      </c>
      <c r="AJ4028" s="116">
        <f t="shared" si="9"/>
        <v>1</v>
      </c>
      <c r="AK4028" s="117" t="str">
        <f t="array" ref="AK4028">XLOOKUP(F4028,'GIÁ'!A:A,'GIÁ'!D:D)</f>
        <v>48011.15</v>
      </c>
      <c r="AL4028" s="118">
        <f t="shared" si="10"/>
        <v>96022.3</v>
      </c>
      <c r="AM4028" s="118">
        <f t="shared" si="11"/>
        <v>0</v>
      </c>
      <c r="AN4028" s="119">
        <f t="shared" si="12"/>
        <v>0</v>
      </c>
      <c r="AO4028" s="118">
        <f t="shared" si="13"/>
        <v>96022.3</v>
      </c>
      <c r="AP4028" s="121">
        <f t="shared" si="14"/>
        <v>0</v>
      </c>
      <c r="AQ4028" s="122"/>
      <c r="AR4028" s="119"/>
    </row>
    <row r="4029" ht="22.5" customHeight="1">
      <c r="A4029" s="89">
        <v>46233.0</v>
      </c>
      <c r="B4029" s="90">
        <v>0.45069444444444445</v>
      </c>
      <c r="C4029" s="91" t="s">
        <v>1192</v>
      </c>
      <c r="D4029" s="129" t="str">
        <f t="array" ref="D4029">XLOOKUP(C4029,'DS ST'!A:A,'DS ST'!B:B)</f>
        <v>DS3</v>
      </c>
      <c r="E4029" s="94" t="str">
        <f t="array" ref="E4029">XLOOKUP($F4029,'GIÁ'!$A:$A,'GIÁ'!$E:$E)</f>
        <v>ĐÔNG</v>
      </c>
      <c r="F4029" s="94">
        <v>8.936187610089E12</v>
      </c>
      <c r="G4029" s="95" t="s">
        <v>2590</v>
      </c>
      <c r="H4029" s="95" t="s">
        <v>224</v>
      </c>
      <c r="I4029" s="96">
        <v>6.0</v>
      </c>
      <c r="J4029" s="96">
        <v>0.0</v>
      </c>
      <c r="K4029" s="98">
        <f t="shared" si="4"/>
        <v>6</v>
      </c>
      <c r="L4029" s="99" t="s">
        <v>7185</v>
      </c>
      <c r="M4029" s="100" t="s">
        <v>7186</v>
      </c>
      <c r="N4029" s="101" t="str">
        <f t="shared" si="139"/>
        <v>PT1590274-T0018936187610089</v>
      </c>
      <c r="O4029" s="128"/>
      <c r="P4029" s="100"/>
      <c r="Q4029" s="103">
        <f t="shared" si="166"/>
        <v>6</v>
      </c>
      <c r="R4029" s="161"/>
      <c r="S4029" s="105"/>
      <c r="T4029" s="106"/>
      <c r="U4029" s="107" t="s">
        <v>6532</v>
      </c>
      <c r="V4029" s="108" t="s">
        <v>756</v>
      </c>
      <c r="W4029" s="109" t="s">
        <v>1908</v>
      </c>
      <c r="X4029" s="110" t="str">
        <f t="shared" si="176"/>
        <v/>
      </c>
      <c r="Y4029" s="110" t="str">
        <f t="shared" si="183"/>
        <v/>
      </c>
      <c r="Z4029" s="109" t="s">
        <v>797</v>
      </c>
      <c r="AA4029" s="109" t="s">
        <v>802</v>
      </c>
      <c r="AB4029" s="106"/>
      <c r="AC4029" s="158"/>
      <c r="AD4029" s="160"/>
      <c r="AE4029" s="127"/>
      <c r="AF4029" s="113"/>
      <c r="AG4029" s="165" t="str">
        <f t="array" ref="AG4029">XLOOKUP(F4029,'CLV2'!A:A,'CLV2'!E:E)</f>
        <v>2.FISH AND SEAFOOD</v>
      </c>
      <c r="AH4029" s="115" t="str">
        <f t="array" ref="AH4029">XLOOKUP(F4029,'CLV2'!A:A,'CLV2'!F:F)</f>
        <v>3.FROZEN FISH AND SEAFOOD</v>
      </c>
      <c r="AI4029" s="115" t="str">
        <f t="shared" si="8"/>
        <v>Pack</v>
      </c>
      <c r="AJ4029" s="116">
        <f t="shared" si="9"/>
        <v>1</v>
      </c>
      <c r="AK4029" s="117" t="str">
        <f t="array" ref="AK4029">XLOOKUP(F4029,'GIÁ'!A:A,'GIÁ'!D:D)</f>
        <v>73948.55</v>
      </c>
      <c r="AL4029" s="118">
        <f t="shared" si="10"/>
        <v>443691.3</v>
      </c>
      <c r="AM4029" s="118">
        <f t="shared" si="11"/>
        <v>0</v>
      </c>
      <c r="AN4029" s="119">
        <f t="shared" si="12"/>
        <v>0</v>
      </c>
      <c r="AO4029" s="118">
        <f t="shared" si="13"/>
        <v>443691.3</v>
      </c>
      <c r="AP4029" s="121">
        <f t="shared" si="14"/>
        <v>0</v>
      </c>
      <c r="AQ4029" s="122"/>
      <c r="AR4029" s="119"/>
    </row>
    <row r="4030" ht="22.5" customHeight="1">
      <c r="A4030" s="89">
        <v>46233.0</v>
      </c>
      <c r="B4030" s="90">
        <v>0.45069444444444445</v>
      </c>
      <c r="C4030" s="91" t="s">
        <v>1192</v>
      </c>
      <c r="D4030" s="129" t="str">
        <f t="array" ref="D4030">XLOOKUP(C4030,'DS ST'!A:A,'DS ST'!B:B)</f>
        <v>DS3</v>
      </c>
      <c r="E4030" s="94" t="str">
        <f t="array" ref="E4030">XLOOKUP($F4030,'GIÁ'!$A:$A,'GIÁ'!$E:$E)</f>
        <v>ĐÔNG</v>
      </c>
      <c r="F4030" s="94">
        <v>8.938535604597E12</v>
      </c>
      <c r="G4030" s="95" t="s">
        <v>3063</v>
      </c>
      <c r="H4030" s="95" t="s">
        <v>93</v>
      </c>
      <c r="I4030" s="96">
        <v>6.0</v>
      </c>
      <c r="J4030" s="96">
        <v>0.0</v>
      </c>
      <c r="K4030" s="98">
        <f t="shared" si="4"/>
        <v>6</v>
      </c>
      <c r="L4030" s="99" t="s">
        <v>7185</v>
      </c>
      <c r="M4030" s="100" t="s">
        <v>7186</v>
      </c>
      <c r="N4030" s="101" t="str">
        <f t="shared" si="139"/>
        <v>PT1590274-T0018938535604597</v>
      </c>
      <c r="O4030" s="128"/>
      <c r="P4030" s="100"/>
      <c r="Q4030" s="103">
        <f t="shared" si="166"/>
        <v>6</v>
      </c>
      <c r="R4030" s="161"/>
      <c r="S4030" s="105"/>
      <c r="T4030" s="106"/>
      <c r="U4030" s="107" t="s">
        <v>6542</v>
      </c>
      <c r="V4030" s="108" t="s">
        <v>756</v>
      </c>
      <c r="W4030" s="109" t="s">
        <v>1908</v>
      </c>
      <c r="X4030" s="110" t="str">
        <f t="shared" si="176"/>
        <v/>
      </c>
      <c r="Y4030" s="110" t="str">
        <f t="shared" si="183"/>
        <v/>
      </c>
      <c r="Z4030" s="109" t="s">
        <v>797</v>
      </c>
      <c r="AA4030" s="109" t="s">
        <v>802</v>
      </c>
      <c r="AB4030" s="106"/>
      <c r="AC4030" s="158"/>
      <c r="AD4030" s="160"/>
      <c r="AE4030" s="127"/>
      <c r="AF4030" s="113"/>
      <c r="AG4030" s="165" t="str">
        <f t="array" ref="AG4030">XLOOKUP(F4030,'CLV2'!A:A,'CLV2'!E:E)</f>
        <v>2.FISH AND SEAFOOD</v>
      </c>
      <c r="AH4030" s="115" t="str">
        <f t="array" ref="AH4030">XLOOKUP(F4030,'CLV2'!A:A,'CLV2'!F:F)</f>
        <v>3.FROZEN FISH AND SEAFOOD</v>
      </c>
      <c r="AI4030" s="115" t="str">
        <f t="shared" si="8"/>
        <v>Pack</v>
      </c>
      <c r="AJ4030" s="116">
        <f t="shared" si="9"/>
        <v>1</v>
      </c>
      <c r="AK4030" s="117" t="str">
        <f t="array" ref="AK4030">XLOOKUP(F4030,'GIÁ'!A:A,'GIÁ'!D:D)</f>
        <v>54841.46</v>
      </c>
      <c r="AL4030" s="118">
        <f t="shared" si="10"/>
        <v>329048.76</v>
      </c>
      <c r="AM4030" s="118">
        <f t="shared" si="11"/>
        <v>0</v>
      </c>
      <c r="AN4030" s="119">
        <f t="shared" si="12"/>
        <v>0</v>
      </c>
      <c r="AO4030" s="118">
        <f t="shared" si="13"/>
        <v>329048.76</v>
      </c>
      <c r="AP4030" s="121">
        <f t="shared" si="14"/>
        <v>0</v>
      </c>
      <c r="AQ4030" s="122"/>
      <c r="AR4030" s="119"/>
    </row>
    <row r="4031" ht="22.5" customHeight="1">
      <c r="A4031" s="89">
        <v>46233.0</v>
      </c>
      <c r="B4031" s="90">
        <v>0.45069444444444445</v>
      </c>
      <c r="C4031" s="91" t="s">
        <v>1192</v>
      </c>
      <c r="D4031" s="129" t="str">
        <f t="array" ref="D4031">XLOOKUP(C4031,'DS ST'!A:A,'DS ST'!B:B)</f>
        <v>DS3</v>
      </c>
      <c r="E4031" s="94" t="str">
        <f t="array" ref="E4031">XLOOKUP($F4031,'GIÁ'!$A:$A,'GIÁ'!$E:$E)</f>
        <v>ĐÔNG</v>
      </c>
      <c r="F4031" s="94">
        <v>8.936190860464E12</v>
      </c>
      <c r="G4031" s="95" t="s">
        <v>2608</v>
      </c>
      <c r="H4031" s="95" t="s">
        <v>93</v>
      </c>
      <c r="I4031" s="96">
        <v>6.0</v>
      </c>
      <c r="J4031" s="96">
        <v>0.0</v>
      </c>
      <c r="K4031" s="98">
        <f t="shared" si="4"/>
        <v>6</v>
      </c>
      <c r="L4031" s="99" t="s">
        <v>7185</v>
      </c>
      <c r="M4031" s="100" t="s">
        <v>7186</v>
      </c>
      <c r="N4031" s="101" t="str">
        <f t="shared" si="139"/>
        <v>PT1590274-T0018936190860464</v>
      </c>
      <c r="O4031" s="128"/>
      <c r="P4031" s="100"/>
      <c r="Q4031" s="103">
        <f t="shared" si="166"/>
        <v>6</v>
      </c>
      <c r="R4031" s="161"/>
      <c r="S4031" s="105"/>
      <c r="T4031" s="106"/>
      <c r="U4031" s="107" t="s">
        <v>6543</v>
      </c>
      <c r="V4031" s="108" t="s">
        <v>756</v>
      </c>
      <c r="W4031" s="109" t="s">
        <v>1908</v>
      </c>
      <c r="X4031" s="110" t="str">
        <f t="shared" si="176"/>
        <v/>
      </c>
      <c r="Y4031" s="110" t="str">
        <f t="shared" si="183"/>
        <v/>
      </c>
      <c r="Z4031" s="109" t="s">
        <v>797</v>
      </c>
      <c r="AA4031" s="109" t="s">
        <v>802</v>
      </c>
      <c r="AB4031" s="106"/>
      <c r="AC4031" s="158"/>
      <c r="AD4031" s="160"/>
      <c r="AE4031" s="127"/>
      <c r="AF4031" s="113"/>
      <c r="AG4031" s="165" t="str">
        <f t="array" ref="AG4031">XLOOKUP(F4031,'CLV2'!A:A,'CLV2'!E:E)</f>
        <v>2.MEAT</v>
      </c>
      <c r="AH4031" s="115" t="str">
        <f t="array" ref="AH4031">XLOOKUP(F4031,'CLV2'!A:A,'CLV2'!F:F)</f>
        <v>3.FROZEN MEAT</v>
      </c>
      <c r="AI4031" s="115" t="str">
        <f t="shared" si="8"/>
        <v>Pack</v>
      </c>
      <c r="AJ4031" s="116">
        <f t="shared" si="9"/>
        <v>1</v>
      </c>
      <c r="AK4031" s="117" t="str">
        <f t="array" ref="AK4031">XLOOKUP(F4031,'GIÁ'!A:A,'GIÁ'!D:D)</f>
        <v>43621.31</v>
      </c>
      <c r="AL4031" s="118">
        <f t="shared" si="10"/>
        <v>261727.86</v>
      </c>
      <c r="AM4031" s="118">
        <f t="shared" si="11"/>
        <v>0</v>
      </c>
      <c r="AN4031" s="119">
        <f t="shared" si="12"/>
        <v>0</v>
      </c>
      <c r="AO4031" s="118">
        <f t="shared" si="13"/>
        <v>261727.86</v>
      </c>
      <c r="AP4031" s="121">
        <f t="shared" si="14"/>
        <v>0</v>
      </c>
      <c r="AQ4031" s="122"/>
      <c r="AR4031" s="119"/>
    </row>
    <row r="4032" ht="22.5" customHeight="1">
      <c r="A4032" s="89">
        <v>46233.0</v>
      </c>
      <c r="B4032" s="90">
        <v>0.45069444444444445</v>
      </c>
      <c r="C4032" s="91" t="s">
        <v>1192</v>
      </c>
      <c r="D4032" s="129" t="str">
        <f t="array" ref="D4032">XLOOKUP(C4032,'DS ST'!A:A,'DS ST'!B:B)</f>
        <v>DS3</v>
      </c>
      <c r="E4032" s="94" t="str">
        <f t="array" ref="E4032">XLOOKUP($F4032,'GIÁ'!$A:$A,'GIÁ'!$E:$E)</f>
        <v>ĐÔNG</v>
      </c>
      <c r="F4032" s="94">
        <v>8.938559140026E12</v>
      </c>
      <c r="G4032" s="95" t="s">
        <v>3177</v>
      </c>
      <c r="H4032" s="95" t="s">
        <v>57</v>
      </c>
      <c r="I4032" s="96">
        <v>2.0</v>
      </c>
      <c r="J4032" s="96">
        <v>0.0</v>
      </c>
      <c r="K4032" s="98">
        <f t="shared" si="4"/>
        <v>2</v>
      </c>
      <c r="L4032" s="99" t="s">
        <v>7185</v>
      </c>
      <c r="M4032" s="100" t="s">
        <v>7186</v>
      </c>
      <c r="N4032" s="101" t="str">
        <f t="shared" si="139"/>
        <v>PT1590274-T0018938559140026</v>
      </c>
      <c r="O4032" s="128"/>
      <c r="P4032" s="100"/>
      <c r="Q4032" s="103">
        <f t="shared" si="166"/>
        <v>2</v>
      </c>
      <c r="R4032" s="161"/>
      <c r="S4032" s="105"/>
      <c r="T4032" s="106"/>
      <c r="U4032" s="107" t="s">
        <v>6544</v>
      </c>
      <c r="V4032" s="108" t="s">
        <v>756</v>
      </c>
      <c r="W4032" s="109" t="s">
        <v>1908</v>
      </c>
      <c r="X4032" s="110" t="str">
        <f t="shared" si="176"/>
        <v/>
      </c>
      <c r="Y4032" s="110" t="str">
        <f t="shared" si="183"/>
        <v/>
      </c>
      <c r="Z4032" s="109" t="s">
        <v>797</v>
      </c>
      <c r="AA4032" s="109" t="s">
        <v>802</v>
      </c>
      <c r="AB4032" s="106"/>
      <c r="AC4032" s="158"/>
      <c r="AD4032" s="160"/>
      <c r="AE4032" s="127"/>
      <c r="AF4032" s="113"/>
      <c r="AG4032" s="165" t="str">
        <f t="array" ref="AG4032">XLOOKUP(F4032,'CLV2'!A:A,'CLV2'!E:E)</f>
        <v>2.MEAT</v>
      </c>
      <c r="AH4032" s="115" t="str">
        <f t="array" ref="AH4032">XLOOKUP(F4032,'CLV2'!A:A,'CLV2'!F:F)</f>
        <v>3.FROZEN MEAT</v>
      </c>
      <c r="AI4032" s="115" t="str">
        <f t="shared" si="8"/>
        <v>Pack</v>
      </c>
      <c r="AJ4032" s="116">
        <f t="shared" si="9"/>
        <v>1</v>
      </c>
      <c r="AK4032" s="117" t="str">
        <f t="array" ref="AK4032">XLOOKUP(F4032,'GIÁ'!A:A,'GIÁ'!D:D)</f>
        <v>122581.24</v>
      </c>
      <c r="AL4032" s="118">
        <f t="shared" si="10"/>
        <v>245162.48</v>
      </c>
      <c r="AM4032" s="118">
        <f t="shared" si="11"/>
        <v>0</v>
      </c>
      <c r="AN4032" s="119">
        <f t="shared" si="12"/>
        <v>0</v>
      </c>
      <c r="AO4032" s="118">
        <f t="shared" si="13"/>
        <v>245162.48</v>
      </c>
      <c r="AP4032" s="121">
        <f t="shared" si="14"/>
        <v>0</v>
      </c>
      <c r="AQ4032" s="122"/>
      <c r="AR4032" s="119"/>
    </row>
    <row r="4033" ht="22.5" customHeight="1">
      <c r="A4033" s="89">
        <v>46233.0</v>
      </c>
      <c r="B4033" s="90">
        <v>0.5770833333333333</v>
      </c>
      <c r="C4033" s="91" t="s">
        <v>1192</v>
      </c>
      <c r="D4033" s="129" t="str">
        <f t="array" ref="D4033">XLOOKUP(C4033,'DS ST'!A:A,'DS ST'!B:B)</f>
        <v>DS3</v>
      </c>
      <c r="E4033" s="94" t="str">
        <f t="array" ref="E4033">XLOOKUP($F4033,'GIÁ'!$A:$A,'GIÁ'!$E:$E)</f>
        <v>MÁT</v>
      </c>
      <c r="F4033" s="94">
        <v>8.936204030265E12</v>
      </c>
      <c r="G4033" s="95" t="s">
        <v>2655</v>
      </c>
      <c r="H4033" s="95" t="s">
        <v>224</v>
      </c>
      <c r="I4033" s="96">
        <v>2.0</v>
      </c>
      <c r="J4033" s="96">
        <v>0.0</v>
      </c>
      <c r="K4033" s="98">
        <f t="shared" si="4"/>
        <v>2</v>
      </c>
      <c r="L4033" s="99" t="s">
        <v>7187</v>
      </c>
      <c r="M4033" s="100" t="s">
        <v>7188</v>
      </c>
      <c r="N4033" s="101" t="str">
        <f t="shared" si="139"/>
        <v>TRBDS360768936204030265</v>
      </c>
      <c r="O4033" s="128"/>
      <c r="P4033" s="100"/>
      <c r="Q4033" s="103">
        <f t="shared" si="166"/>
        <v>2</v>
      </c>
      <c r="R4033" s="161"/>
      <c r="S4033" s="105"/>
      <c r="T4033" s="106"/>
      <c r="U4033" s="107"/>
      <c r="V4033" s="108" t="s">
        <v>756</v>
      </c>
      <c r="W4033" s="109" t="s">
        <v>1312</v>
      </c>
      <c r="X4033" s="110" t="str">
        <f t="shared" si="176"/>
        <v/>
      </c>
      <c r="Y4033" s="110" t="str">
        <f t="shared" si="183"/>
        <v/>
      </c>
      <c r="Z4033" s="139" t="str">
        <f t="shared" ref="Z4033:Z4042" si="196">IF(N(Q4033)&lt;=0,"",IF(ISNUMBER(SEARCH("Thiếu kiện",V4033)),"Kho đông mát",IF(AND(N(Q4033)&gt;0,N(P4033)&gt;0,OR(ISNUMBER(SEARCH("Hình KDB",U4033)),ISNUMBER(SEARCH("Hình tele",U4033)),ISNUMBER(SEARCH("sai code",U4033)),ISNUMBER(SEARCH("ST nhận",U4033)))),"Kho đông mát",IF(AND(W4033="DC giao thiếu",OR(ISNUMBER(SEARCH("Hình KDB",U4033)),ISNUMBER(SEARCH("Hình tele",U4033)),ISNUMBER(SEARCH("sai code",U4033)))),"Kho đông mát",IF(W4033="DC giao thiếu","Chưa xác định",IF(AND(W4033="DC pick sai",OR(ISNUMBER(SEARCH("Hình KDB",U4033)),ISNUMBER(SEARCH("Hình tele",U4033)),ISNUMBER(SEARCH("sai code",U4033)),ISNUMBER(SEARCH("ST nhận",U4033)))),"Kho đông mát",IF(W4033="DC pick sai","Chưa xác định",IF(AND(W4033="Hao hụt",N(O4033)&gt;0,OR(ISNUMBER(SEARCH("Hình KDB",U4033)),ISNUMBER(SEARCH("Hình tele",U4033)),ISNUMBER(SEARCH("sai code",U4033)),ISNUMBER(SEARCH("ST nhận",U4033)))),"Kho đông mát",IF(W4033="Hao hụt","Chưa xác định",IF(OR(W4033="VT giao sai điểm",W4033="Không đạt nhiệt độ",W4033="TX giao thiếu kiện",W4033="Hàng không đạt CL"),"Kho đông mát",IF(W4033="Chưa xác định","Chưa xác định",IF(N(P4033)&gt;0,"Chưa xác định",""))))))))))))</f>
        <v>Chưa xác định</v>
      </c>
      <c r="AA4033" s="109" t="s">
        <v>5260</v>
      </c>
      <c r="AB4033" s="106"/>
      <c r="AC4033" s="158"/>
      <c r="AD4033" s="160"/>
      <c r="AE4033" s="127"/>
      <c r="AF4033" s="113"/>
      <c r="AG4033" s="165" t="str">
        <f t="array" ref="AG4033">XLOOKUP(F4033,'CLV2'!A:A,'CLV2'!E:E)</f>
        <v>2.VEGETABLES</v>
      </c>
      <c r="AH4033" s="115" t="str">
        <f t="array" ref="AH4033">XLOOKUP(F4033,'CLV2'!A:A,'CLV2'!F:F)</f>
        <v>3.PROCESSED VEGGIES</v>
      </c>
      <c r="AI4033" s="115" t="str">
        <f t="shared" si="8"/>
        <v>Pack</v>
      </c>
      <c r="AJ4033" s="116">
        <f t="shared" si="9"/>
        <v>1</v>
      </c>
      <c r="AK4033" s="117" t="str">
        <f t="array" ref="AK4033">XLOOKUP(F4033,'GIÁ'!A:A,'GIÁ'!D:D)</f>
        <v>9708.46</v>
      </c>
      <c r="AL4033" s="118">
        <f t="shared" si="10"/>
        <v>19416.92</v>
      </c>
      <c r="AM4033" s="118">
        <f t="shared" si="11"/>
        <v>0</v>
      </c>
      <c r="AN4033" s="119">
        <f t="shared" si="12"/>
        <v>0</v>
      </c>
      <c r="AO4033" s="118">
        <f t="shared" si="13"/>
        <v>0</v>
      </c>
      <c r="AP4033" s="121">
        <f t="shared" si="14"/>
        <v>19416.92</v>
      </c>
      <c r="AQ4033" s="122"/>
      <c r="AR4033" s="119"/>
    </row>
    <row r="4034" ht="22.5" customHeight="1">
      <c r="A4034" s="89">
        <v>46233.0</v>
      </c>
      <c r="B4034" s="90">
        <v>0.5770833333333333</v>
      </c>
      <c r="C4034" s="91" t="s">
        <v>1192</v>
      </c>
      <c r="D4034" s="129" t="str">
        <f t="array" ref="D4034">XLOOKUP(C4034,'DS ST'!A:A,'DS ST'!B:B)</f>
        <v>DS3</v>
      </c>
      <c r="E4034" s="94" t="str">
        <f t="array" ref="E4034">XLOOKUP($F4034,'GIÁ'!$A:$A,'GIÁ'!$E:$E)</f>
        <v>MÁT</v>
      </c>
      <c r="F4034" s="94">
        <v>8.936110051361E12</v>
      </c>
      <c r="G4034" s="95" t="s">
        <v>2428</v>
      </c>
      <c r="H4034" s="95" t="s">
        <v>667</v>
      </c>
      <c r="I4034" s="96">
        <v>1.0</v>
      </c>
      <c r="J4034" s="96">
        <v>0.0</v>
      </c>
      <c r="K4034" s="98">
        <f t="shared" si="4"/>
        <v>1</v>
      </c>
      <c r="L4034" s="99" t="s">
        <v>7187</v>
      </c>
      <c r="M4034" s="100" t="s">
        <v>7189</v>
      </c>
      <c r="N4034" s="101" t="str">
        <f t="shared" si="139"/>
        <v>TRBDS360778936110051361</v>
      </c>
      <c r="O4034" s="128"/>
      <c r="P4034" s="100"/>
      <c r="Q4034" s="103">
        <f t="shared" si="166"/>
        <v>1</v>
      </c>
      <c r="R4034" s="161"/>
      <c r="S4034" s="105"/>
      <c r="T4034" s="106"/>
      <c r="U4034" s="107"/>
      <c r="V4034" s="108" t="s">
        <v>756</v>
      </c>
      <c r="W4034" s="109" t="s">
        <v>1312</v>
      </c>
      <c r="X4034" s="110" t="str">
        <f t="shared" si="176"/>
        <v/>
      </c>
      <c r="Y4034" s="110" t="str">
        <f t="shared" si="183"/>
        <v/>
      </c>
      <c r="Z4034" s="139" t="str">
        <f t="shared" si="196"/>
        <v>Chưa xác định</v>
      </c>
      <c r="AA4034" s="109" t="s">
        <v>5260</v>
      </c>
      <c r="AB4034" s="106"/>
      <c r="AC4034" s="158"/>
      <c r="AD4034" s="160"/>
      <c r="AE4034" s="127"/>
      <c r="AF4034" s="113"/>
      <c r="AG4034" s="165" t="str">
        <f t="array" ref="AG4034">XLOOKUP(F4034,'CLV2'!A:A,'CLV2'!E:E)</f>
        <v>2.DELICA</v>
      </c>
      <c r="AH4034" s="115" t="str">
        <f t="array" ref="AH4034">XLOOKUP(F4034,'CLV2'!A:A,'CLV2'!F:F)</f>
        <v>3.DESSERTS</v>
      </c>
      <c r="AI4034" s="115" t="str">
        <f t="shared" si="8"/>
        <v>Pack</v>
      </c>
      <c r="AJ4034" s="116">
        <f t="shared" si="9"/>
        <v>1</v>
      </c>
      <c r="AK4034" s="117" t="str">
        <f t="array" ref="AK4034">XLOOKUP(F4034,'GIÁ'!A:A,'GIÁ'!D:D)</f>
        <v>6397.47</v>
      </c>
      <c r="AL4034" s="118">
        <f t="shared" si="10"/>
        <v>6397.47</v>
      </c>
      <c r="AM4034" s="118">
        <f t="shared" si="11"/>
        <v>0</v>
      </c>
      <c r="AN4034" s="119">
        <f t="shared" si="12"/>
        <v>0</v>
      </c>
      <c r="AO4034" s="118">
        <f t="shared" si="13"/>
        <v>0</v>
      </c>
      <c r="AP4034" s="121">
        <f t="shared" si="14"/>
        <v>6397.47</v>
      </c>
      <c r="AQ4034" s="122"/>
      <c r="AR4034" s="119"/>
    </row>
    <row r="4035" ht="22.5" customHeight="1">
      <c r="A4035" s="89">
        <v>46233.0</v>
      </c>
      <c r="B4035" s="90">
        <v>0.5770833333333333</v>
      </c>
      <c r="C4035" s="91" t="s">
        <v>1192</v>
      </c>
      <c r="D4035" s="129" t="str">
        <f t="array" ref="D4035">XLOOKUP(C4035,'DS ST'!A:A,'DS ST'!B:B)</f>
        <v>DS3</v>
      </c>
      <c r="E4035" s="94" t="str">
        <f t="array" ref="E4035">XLOOKUP($F4035,'GIÁ'!$A:$A,'GIÁ'!$E:$E)</f>
        <v>MÁT</v>
      </c>
      <c r="F4035" s="94">
        <v>11682.0</v>
      </c>
      <c r="G4035" s="95" t="s">
        <v>996</v>
      </c>
      <c r="H4035" s="95" t="s">
        <v>93</v>
      </c>
      <c r="I4035" s="96">
        <v>4.0</v>
      </c>
      <c r="J4035" s="96">
        <v>3.0</v>
      </c>
      <c r="K4035" s="98">
        <f t="shared" si="4"/>
        <v>1</v>
      </c>
      <c r="L4035" s="99" t="s">
        <v>7187</v>
      </c>
      <c r="M4035" s="100" t="s">
        <v>7190</v>
      </c>
      <c r="N4035" s="101" t="str">
        <f t="shared" si="139"/>
        <v>TRBDS3610111682</v>
      </c>
      <c r="O4035" s="128"/>
      <c r="P4035" s="100"/>
      <c r="Q4035" s="103">
        <f t="shared" si="166"/>
        <v>1</v>
      </c>
      <c r="R4035" s="161"/>
      <c r="S4035" s="105"/>
      <c r="T4035" s="106"/>
      <c r="U4035" s="107"/>
      <c r="V4035" s="108" t="s">
        <v>756</v>
      </c>
      <c r="W4035" s="109" t="s">
        <v>1312</v>
      </c>
      <c r="X4035" s="110" t="str">
        <f t="shared" si="176"/>
        <v/>
      </c>
      <c r="Y4035" s="110" t="str">
        <f t="shared" si="183"/>
        <v/>
      </c>
      <c r="Z4035" s="139" t="str">
        <f t="shared" si="196"/>
        <v>Chưa xác định</v>
      </c>
      <c r="AA4035" s="109" t="s">
        <v>5260</v>
      </c>
      <c r="AB4035" s="106"/>
      <c r="AC4035" s="158"/>
      <c r="AD4035" s="160"/>
      <c r="AE4035" s="127"/>
      <c r="AF4035" s="113"/>
      <c r="AG4035" s="165" t="str">
        <f t="array" ref="AG4035">XLOOKUP(F4035,'CLV2'!A:A,'CLV2'!E:E)</f>
        <v>2.VEGETABLES</v>
      </c>
      <c r="AH4035" s="115" t="str">
        <f t="array" ref="AH4035">XLOOKUP(F4035,'CLV2'!A:A,'CLV2'!F:F)</f>
        <v>3.PROCESSED VEGGIES</v>
      </c>
      <c r="AI4035" s="115" t="str">
        <f t="shared" si="8"/>
        <v>Pack</v>
      </c>
      <c r="AJ4035" s="116">
        <f t="shared" si="9"/>
        <v>0.25</v>
      </c>
      <c r="AK4035" s="117" t="str">
        <f t="array" ref="AK4035">XLOOKUP(F4035,'GIÁ'!A:A,'GIÁ'!D:D)</f>
        <v>26500.00</v>
      </c>
      <c r="AL4035" s="118">
        <f t="shared" si="10"/>
        <v>26500</v>
      </c>
      <c r="AM4035" s="118">
        <f t="shared" si="11"/>
        <v>0</v>
      </c>
      <c r="AN4035" s="119">
        <f t="shared" si="12"/>
        <v>0</v>
      </c>
      <c r="AO4035" s="118">
        <f t="shared" si="13"/>
        <v>0</v>
      </c>
      <c r="AP4035" s="121">
        <f t="shared" si="14"/>
        <v>26500</v>
      </c>
      <c r="AQ4035" s="122"/>
      <c r="AR4035" s="119"/>
    </row>
    <row r="4036" ht="22.5" customHeight="1">
      <c r="A4036" s="89">
        <v>46233.0</v>
      </c>
      <c r="B4036" s="90">
        <v>0.5770833333333333</v>
      </c>
      <c r="C4036" s="91" t="s">
        <v>1192</v>
      </c>
      <c r="D4036" s="129" t="str">
        <f t="array" ref="D4036">XLOOKUP(C4036,'DS ST'!A:A,'DS ST'!B:B)</f>
        <v>DS3</v>
      </c>
      <c r="E4036" s="94" t="str">
        <f t="array" ref="E4036">XLOOKUP($F4036,'GIÁ'!$A:$A,'GIÁ'!$E:$E)</f>
        <v>MÁT</v>
      </c>
      <c r="F4036" s="94">
        <v>1100102.0</v>
      </c>
      <c r="G4036" s="95" t="s">
        <v>5692</v>
      </c>
      <c r="H4036" s="95" t="s">
        <v>273</v>
      </c>
      <c r="I4036" s="96">
        <v>10.0</v>
      </c>
      <c r="J4036" s="96">
        <v>9.92</v>
      </c>
      <c r="K4036" s="98">
        <f t="shared" si="4"/>
        <v>0.08</v>
      </c>
      <c r="L4036" s="99" t="s">
        <v>7187</v>
      </c>
      <c r="M4036" s="100" t="s">
        <v>7191</v>
      </c>
      <c r="N4036" s="101" t="str">
        <f t="shared" si="139"/>
        <v>TRBDS362601100102</v>
      </c>
      <c r="O4036" s="128">
        <v>0.08000000000000007</v>
      </c>
      <c r="P4036" s="100"/>
      <c r="Q4036" s="103">
        <f t="shared" si="166"/>
        <v>0</v>
      </c>
      <c r="R4036" s="161"/>
      <c r="S4036" s="105"/>
      <c r="T4036" s="106"/>
      <c r="U4036" s="107"/>
      <c r="V4036" s="108" t="s">
        <v>756</v>
      </c>
      <c r="W4036" s="109" t="s">
        <v>505</v>
      </c>
      <c r="X4036" s="110" t="str">
        <f t="shared" si="176"/>
        <v>Hao hụt</v>
      </c>
      <c r="Y4036" s="110" t="str">
        <f t="shared" si="183"/>
        <v/>
      </c>
      <c r="Z4036" s="139" t="str">
        <f t="shared" si="196"/>
        <v/>
      </c>
      <c r="AA4036" s="109" t="s">
        <v>802</v>
      </c>
      <c r="AB4036" s="106"/>
      <c r="AC4036" s="158"/>
      <c r="AD4036" s="160"/>
      <c r="AE4036" s="127"/>
      <c r="AF4036" s="113"/>
      <c r="AG4036" s="165" t="str">
        <f t="array" ref="AG4036">XLOOKUP(F4036,'CLV2'!A:A,'CLV2'!E:E)</f>
        <v>2.FRUITS</v>
      </c>
      <c r="AH4036" s="115" t="str">
        <f t="array" ref="AH4036">XLOOKUP(F4036,'CLV2'!A:A,'CLV2'!F:F)</f>
        <v>3.IMPORT FRUITS</v>
      </c>
      <c r="AI4036" s="115" t="str">
        <f t="shared" si="8"/>
        <v>KG</v>
      </c>
      <c r="AJ4036" s="116">
        <f t="shared" si="9"/>
        <v>0.008</v>
      </c>
      <c r="AK4036" s="117" t="str">
        <f t="array" ref="AK4036">XLOOKUP(F4036,'GIÁ'!A:A,'GIÁ'!D:D)</f>
        <v>164217.42</v>
      </c>
      <c r="AL4036" s="118">
        <f t="shared" si="10"/>
        <v>13137.3936</v>
      </c>
      <c r="AM4036" s="118">
        <f t="shared" si="11"/>
        <v>13137.3936</v>
      </c>
      <c r="AN4036" s="119">
        <f t="shared" si="12"/>
        <v>0</v>
      </c>
      <c r="AO4036" s="118">
        <f t="shared" si="13"/>
        <v>0</v>
      </c>
      <c r="AP4036" s="121">
        <f t="shared" si="14"/>
        <v>0</v>
      </c>
      <c r="AQ4036" s="122"/>
      <c r="AR4036" s="119"/>
    </row>
    <row r="4037" ht="22.5" customHeight="1">
      <c r="A4037" s="89">
        <v>46233.0</v>
      </c>
      <c r="B4037" s="90">
        <v>0.5770833333333333</v>
      </c>
      <c r="C4037" s="91" t="s">
        <v>1192</v>
      </c>
      <c r="D4037" s="129" t="str">
        <f t="array" ref="D4037">XLOOKUP(C4037,'DS ST'!A:A,'DS ST'!B:B)</f>
        <v>DS3</v>
      </c>
      <c r="E4037" s="94" t="str">
        <f t="array" ref="E4037">XLOOKUP($F4037,'GIÁ'!$A:$A,'GIÁ'!$E:$E)</f>
        <v>MÁT</v>
      </c>
      <c r="F4037" s="94">
        <v>11570.0</v>
      </c>
      <c r="G4037" s="95" t="s">
        <v>901</v>
      </c>
      <c r="H4037" s="95" t="s">
        <v>75</v>
      </c>
      <c r="I4037" s="96">
        <v>15.0</v>
      </c>
      <c r="J4037" s="96">
        <v>13.0</v>
      </c>
      <c r="K4037" s="98">
        <f t="shared" si="4"/>
        <v>2</v>
      </c>
      <c r="L4037" s="99" t="s">
        <v>7187</v>
      </c>
      <c r="M4037" s="100" t="s">
        <v>7192</v>
      </c>
      <c r="N4037" s="101" t="str">
        <f t="shared" si="139"/>
        <v>TRBDS3626411570</v>
      </c>
      <c r="O4037" s="128"/>
      <c r="P4037" s="100"/>
      <c r="Q4037" s="103">
        <f t="shared" si="166"/>
        <v>2</v>
      </c>
      <c r="R4037" s="161"/>
      <c r="S4037" s="105"/>
      <c r="T4037" s="106"/>
      <c r="U4037" s="107"/>
      <c r="V4037" s="108" t="s">
        <v>756</v>
      </c>
      <c r="W4037" s="109" t="s">
        <v>1312</v>
      </c>
      <c r="X4037" s="110" t="str">
        <f t="shared" si="176"/>
        <v/>
      </c>
      <c r="Y4037" s="110" t="str">
        <f t="shared" si="183"/>
        <v/>
      </c>
      <c r="Z4037" s="139" t="str">
        <f t="shared" si="196"/>
        <v>Chưa xác định</v>
      </c>
      <c r="AA4037" s="109" t="s">
        <v>5260</v>
      </c>
      <c r="AB4037" s="106"/>
      <c r="AC4037" s="158"/>
      <c r="AD4037" s="160"/>
      <c r="AE4037" s="127"/>
      <c r="AF4037" s="113"/>
      <c r="AG4037" s="165" t="str">
        <f t="array" ref="AG4037">XLOOKUP(F4037,'CLV2'!A:A,'CLV2'!E:E)</f>
        <v>2.FRUITS</v>
      </c>
      <c r="AH4037" s="115" t="str">
        <f t="array" ref="AH4037">XLOOKUP(F4037,'CLV2'!A:A,'CLV2'!F:F)</f>
        <v>3.IMPORT FRUITS</v>
      </c>
      <c r="AI4037" s="115" t="str">
        <f t="shared" si="8"/>
        <v>Pack</v>
      </c>
      <c r="AJ4037" s="116">
        <f t="shared" si="9"/>
        <v>0.1333333333</v>
      </c>
      <c r="AK4037" s="117" t="str">
        <f t="array" ref="AK4037">XLOOKUP(F4037,'GIÁ'!A:A,'GIÁ'!D:D)</f>
        <v>67482.80</v>
      </c>
      <c r="AL4037" s="118">
        <f t="shared" si="10"/>
        <v>134965.6</v>
      </c>
      <c r="AM4037" s="118">
        <f t="shared" si="11"/>
        <v>0</v>
      </c>
      <c r="AN4037" s="119">
        <f t="shared" si="12"/>
        <v>0</v>
      </c>
      <c r="AO4037" s="118">
        <f t="shared" si="13"/>
        <v>0</v>
      </c>
      <c r="AP4037" s="121">
        <f t="shared" si="14"/>
        <v>134965.6</v>
      </c>
      <c r="AQ4037" s="122"/>
      <c r="AR4037" s="119"/>
    </row>
    <row r="4038" ht="22.5" customHeight="1">
      <c r="A4038" s="89">
        <v>46233.0</v>
      </c>
      <c r="B4038" s="90">
        <v>0.4027777777777778</v>
      </c>
      <c r="C4038" s="91" t="s">
        <v>984</v>
      </c>
      <c r="D4038" s="129" t="str">
        <f t="array" ref="D4038">XLOOKUP(C4038,'DS ST'!A:A,'DS ST'!B:B)</f>
        <v>A204</v>
      </c>
      <c r="E4038" s="94" t="str">
        <f t="array" ref="E4038">XLOOKUP($F4038,'GIÁ'!$A:$A,'GIÁ'!$E:$E)</f>
        <v>MÁT</v>
      </c>
      <c r="F4038" s="94">
        <v>1100918.0</v>
      </c>
      <c r="G4038" s="95" t="s">
        <v>5511</v>
      </c>
      <c r="H4038" s="95" t="s">
        <v>273</v>
      </c>
      <c r="I4038" s="96">
        <v>18.0</v>
      </c>
      <c r="J4038" s="96">
        <v>16.5</v>
      </c>
      <c r="K4038" s="98">
        <f t="shared" si="4"/>
        <v>1.5</v>
      </c>
      <c r="L4038" s="99" t="s">
        <v>7193</v>
      </c>
      <c r="M4038" s="100" t="s">
        <v>7194</v>
      </c>
      <c r="N4038" s="101" t="str">
        <f t="shared" si="139"/>
        <v>TRBA20458141100918</v>
      </c>
      <c r="O4038" s="128"/>
      <c r="P4038" s="100"/>
      <c r="Q4038" s="103">
        <f t="shared" si="166"/>
        <v>1.5</v>
      </c>
      <c r="R4038" s="161"/>
      <c r="S4038" s="105"/>
      <c r="T4038" s="106"/>
      <c r="U4038" s="107"/>
      <c r="V4038" s="108" t="s">
        <v>756</v>
      </c>
      <c r="W4038" s="109" t="s">
        <v>1312</v>
      </c>
      <c r="X4038" s="110" t="str">
        <f t="shared" si="176"/>
        <v/>
      </c>
      <c r="Y4038" s="110" t="str">
        <f t="shared" si="183"/>
        <v/>
      </c>
      <c r="Z4038" s="139" t="str">
        <f t="shared" si="196"/>
        <v>Chưa xác định</v>
      </c>
      <c r="AA4038" s="109" t="s">
        <v>5260</v>
      </c>
      <c r="AB4038" s="106"/>
      <c r="AC4038" s="158"/>
      <c r="AD4038" s="160"/>
      <c r="AE4038" s="127"/>
      <c r="AF4038" s="113"/>
      <c r="AG4038" s="165" t="str">
        <f t="array" ref="AG4038">XLOOKUP(F4038,'CLV2'!A:A,'CLV2'!E:E)</f>
        <v>2.FRUITS</v>
      </c>
      <c r="AH4038" s="115" t="str">
        <f t="array" ref="AH4038">XLOOKUP(F4038,'CLV2'!A:A,'CLV2'!F:F)</f>
        <v>3.IMPORT FRUITS</v>
      </c>
      <c r="AI4038" s="115" t="str">
        <f t="shared" si="8"/>
        <v>KG</v>
      </c>
      <c r="AJ4038" s="116">
        <f t="shared" si="9"/>
        <v>0.08333333333</v>
      </c>
      <c r="AK4038" s="117" t="str">
        <f t="array" ref="AK4038">XLOOKUP(F4038,'GIÁ'!A:A,'GIÁ'!D:D)</f>
        <v>121296.91</v>
      </c>
      <c r="AL4038" s="118">
        <f t="shared" si="10"/>
        <v>181945.365</v>
      </c>
      <c r="AM4038" s="118">
        <f t="shared" si="11"/>
        <v>0</v>
      </c>
      <c r="AN4038" s="119">
        <f t="shared" si="12"/>
        <v>0</v>
      </c>
      <c r="AO4038" s="118">
        <f t="shared" si="13"/>
        <v>0</v>
      </c>
      <c r="AP4038" s="121">
        <f t="shared" si="14"/>
        <v>181945.365</v>
      </c>
      <c r="AQ4038" s="122"/>
      <c r="AR4038" s="119"/>
    </row>
    <row r="4039" ht="22.5" customHeight="1">
      <c r="A4039" s="89">
        <v>46233.0</v>
      </c>
      <c r="B4039" s="90">
        <v>0.4027777777777778</v>
      </c>
      <c r="C4039" s="91" t="s">
        <v>984</v>
      </c>
      <c r="D4039" s="129" t="str">
        <f t="array" ref="D4039">XLOOKUP(C4039,'DS ST'!A:A,'DS ST'!B:B)</f>
        <v>A204</v>
      </c>
      <c r="E4039" s="94" t="str">
        <f t="array" ref="E4039">XLOOKUP($F4039,'GIÁ'!$A:$A,'GIÁ'!$E:$E)</f>
        <v>MÁT</v>
      </c>
      <c r="F4039" s="94">
        <v>8.93467350104E12</v>
      </c>
      <c r="G4039" s="95" t="s">
        <v>1660</v>
      </c>
      <c r="H4039" s="95" t="s">
        <v>57</v>
      </c>
      <c r="I4039" s="96">
        <v>8.0</v>
      </c>
      <c r="J4039" s="96">
        <v>4.0</v>
      </c>
      <c r="K4039" s="98">
        <f t="shared" si="4"/>
        <v>4</v>
      </c>
      <c r="L4039" s="99" t="s">
        <v>7193</v>
      </c>
      <c r="M4039" s="100" t="s">
        <v>7195</v>
      </c>
      <c r="N4039" s="101" t="str">
        <f t="shared" si="139"/>
        <v>TRBA20458158934673501040</v>
      </c>
      <c r="O4039" s="128"/>
      <c r="P4039" s="100"/>
      <c r="Q4039" s="103">
        <f t="shared" si="166"/>
        <v>4</v>
      </c>
      <c r="R4039" s="161"/>
      <c r="S4039" s="105"/>
      <c r="T4039" s="106"/>
      <c r="U4039" s="107"/>
      <c r="V4039" s="108" t="s">
        <v>756</v>
      </c>
      <c r="W4039" s="109" t="s">
        <v>1312</v>
      </c>
      <c r="X4039" s="110" t="str">
        <f t="shared" si="176"/>
        <v/>
      </c>
      <c r="Y4039" s="110" t="str">
        <f t="shared" si="183"/>
        <v/>
      </c>
      <c r="Z4039" s="139" t="str">
        <f t="shared" si="196"/>
        <v>Chưa xác định</v>
      </c>
      <c r="AA4039" s="109" t="s">
        <v>5260</v>
      </c>
      <c r="AB4039" s="106"/>
      <c r="AC4039" s="158"/>
      <c r="AD4039" s="160"/>
      <c r="AE4039" s="127"/>
      <c r="AF4039" s="113"/>
      <c r="AG4039" s="165" t="str">
        <f t="array" ref="AG4039">XLOOKUP(F4039,'CLV2'!A:A,'CLV2'!E:E)</f>
        <v>2.DAIRY</v>
      </c>
      <c r="AH4039" s="115" t="str">
        <f t="array" ref="AH4039">XLOOKUP(F4039,'CLV2'!A:A,'CLV2'!F:F)</f>
        <v>3.YOGURT</v>
      </c>
      <c r="AI4039" s="115" t="str">
        <f t="shared" si="8"/>
        <v>Pack</v>
      </c>
      <c r="AJ4039" s="116">
        <f t="shared" si="9"/>
        <v>0.5</v>
      </c>
      <c r="AK4039" s="117" t="str">
        <f t="array" ref="AK4039">XLOOKUP(F4039,'GIÁ'!A:A,'GIÁ'!D:D)</f>
        <v>21503.10</v>
      </c>
      <c r="AL4039" s="118">
        <f t="shared" si="10"/>
        <v>86012.4</v>
      </c>
      <c r="AM4039" s="118">
        <f t="shared" si="11"/>
        <v>0</v>
      </c>
      <c r="AN4039" s="119">
        <f t="shared" si="12"/>
        <v>0</v>
      </c>
      <c r="AO4039" s="118">
        <f t="shared" si="13"/>
        <v>0</v>
      </c>
      <c r="AP4039" s="121">
        <f t="shared" si="14"/>
        <v>86012.4</v>
      </c>
      <c r="AQ4039" s="122"/>
      <c r="AR4039" s="119"/>
    </row>
    <row r="4040" ht="22.5" customHeight="1">
      <c r="A4040" s="89">
        <v>46233.0</v>
      </c>
      <c r="B4040" s="90">
        <v>0.4027777777777778</v>
      </c>
      <c r="C4040" s="91" t="s">
        <v>984</v>
      </c>
      <c r="D4040" s="129" t="str">
        <f t="array" ref="D4040">XLOOKUP(C4040,'DS ST'!A:A,'DS ST'!B:B)</f>
        <v>A204</v>
      </c>
      <c r="E4040" s="94" t="str">
        <f t="array" ref="E4040">XLOOKUP($F4040,'GIÁ'!$A:$A,'GIÁ'!$E:$E)</f>
        <v>MÁT</v>
      </c>
      <c r="F4040" s="94">
        <v>1100102.0</v>
      </c>
      <c r="G4040" s="95" t="s">
        <v>5692</v>
      </c>
      <c r="H4040" s="95" t="s">
        <v>273</v>
      </c>
      <c r="I4040" s="96">
        <v>10.0</v>
      </c>
      <c r="J4040" s="96">
        <v>9.94</v>
      </c>
      <c r="K4040" s="98">
        <f t="shared" si="4"/>
        <v>0.06</v>
      </c>
      <c r="L4040" s="99" t="s">
        <v>7193</v>
      </c>
      <c r="M4040" s="100" t="s">
        <v>7196</v>
      </c>
      <c r="N4040" s="101" t="str">
        <f t="shared" si="139"/>
        <v>TRBA20458221100102</v>
      </c>
      <c r="O4040" s="128">
        <v>0.0600000000000005</v>
      </c>
      <c r="P4040" s="100"/>
      <c r="Q4040" s="103">
        <f t="shared" si="166"/>
        <v>0</v>
      </c>
      <c r="R4040" s="161"/>
      <c r="S4040" s="105"/>
      <c r="T4040" s="106"/>
      <c r="U4040" s="107"/>
      <c r="V4040" s="108" t="s">
        <v>756</v>
      </c>
      <c r="W4040" s="109" t="s">
        <v>505</v>
      </c>
      <c r="X4040" s="110" t="str">
        <f t="shared" si="176"/>
        <v>Hao hụt</v>
      </c>
      <c r="Y4040" s="110" t="str">
        <f t="shared" si="183"/>
        <v/>
      </c>
      <c r="Z4040" s="139" t="str">
        <f t="shared" si="196"/>
        <v/>
      </c>
      <c r="AA4040" s="109" t="s">
        <v>802</v>
      </c>
      <c r="AB4040" s="106"/>
      <c r="AC4040" s="158"/>
      <c r="AD4040" s="160"/>
      <c r="AE4040" s="127"/>
      <c r="AF4040" s="113"/>
      <c r="AG4040" s="165" t="str">
        <f t="array" ref="AG4040">XLOOKUP(F4040,'CLV2'!A:A,'CLV2'!E:E)</f>
        <v>2.FRUITS</v>
      </c>
      <c r="AH4040" s="115" t="str">
        <f t="array" ref="AH4040">XLOOKUP(F4040,'CLV2'!A:A,'CLV2'!F:F)</f>
        <v>3.IMPORT FRUITS</v>
      </c>
      <c r="AI4040" s="115" t="str">
        <f t="shared" si="8"/>
        <v>KG</v>
      </c>
      <c r="AJ4040" s="116">
        <f t="shared" si="9"/>
        <v>0.006</v>
      </c>
      <c r="AK4040" s="117" t="str">
        <f t="array" ref="AK4040">XLOOKUP(F4040,'GIÁ'!A:A,'GIÁ'!D:D)</f>
        <v>164217.42</v>
      </c>
      <c r="AL4040" s="118">
        <f t="shared" si="10"/>
        <v>9853.0452</v>
      </c>
      <c r="AM4040" s="118">
        <f t="shared" si="11"/>
        <v>9853.0452</v>
      </c>
      <c r="AN4040" s="119">
        <f t="shared" si="12"/>
        <v>0</v>
      </c>
      <c r="AO4040" s="118">
        <f t="shared" si="13"/>
        <v>0</v>
      </c>
      <c r="AP4040" s="121">
        <f t="shared" si="14"/>
        <v>0</v>
      </c>
      <c r="AQ4040" s="122"/>
      <c r="AR4040" s="119"/>
    </row>
    <row r="4041" ht="22.5" customHeight="1">
      <c r="A4041" s="89">
        <v>46233.0</v>
      </c>
      <c r="B4041" s="90">
        <v>0.4027777777777778</v>
      </c>
      <c r="C4041" s="91" t="s">
        <v>984</v>
      </c>
      <c r="D4041" s="129" t="str">
        <f t="array" ref="D4041">XLOOKUP(C4041,'DS ST'!A:A,'DS ST'!B:B)</f>
        <v>A204</v>
      </c>
      <c r="E4041" s="94" t="str">
        <f t="array" ref="E4041">XLOOKUP($F4041,'GIÁ'!$A:$A,'GIÁ'!$E:$E)</f>
        <v>MÁT</v>
      </c>
      <c r="F4041" s="94">
        <v>8.936076278758E12</v>
      </c>
      <c r="G4041" s="95" t="s">
        <v>2307</v>
      </c>
      <c r="H4041" s="95" t="s">
        <v>57</v>
      </c>
      <c r="I4041" s="96">
        <v>3.0</v>
      </c>
      <c r="J4041" s="96">
        <v>1.0</v>
      </c>
      <c r="K4041" s="98">
        <f t="shared" si="4"/>
        <v>2</v>
      </c>
      <c r="L4041" s="99" t="s">
        <v>7193</v>
      </c>
      <c r="M4041" s="100" t="s">
        <v>7197</v>
      </c>
      <c r="N4041" s="101" t="str">
        <f t="shared" si="139"/>
        <v>TRBA20459678936076278758</v>
      </c>
      <c r="O4041" s="128"/>
      <c r="P4041" s="100"/>
      <c r="Q4041" s="103">
        <f t="shared" si="166"/>
        <v>2</v>
      </c>
      <c r="R4041" s="161"/>
      <c r="S4041" s="105"/>
      <c r="T4041" s="106"/>
      <c r="U4041" s="107"/>
      <c r="V4041" s="108" t="s">
        <v>756</v>
      </c>
      <c r="W4041" s="109" t="s">
        <v>1312</v>
      </c>
      <c r="X4041" s="110" t="str">
        <f t="shared" si="176"/>
        <v/>
      </c>
      <c r="Y4041" s="110" t="str">
        <f t="shared" si="183"/>
        <v/>
      </c>
      <c r="Z4041" s="139" t="str">
        <f t="shared" si="196"/>
        <v>Chưa xác định</v>
      </c>
      <c r="AA4041" s="109" t="s">
        <v>5260</v>
      </c>
      <c r="AB4041" s="106"/>
      <c r="AC4041" s="158"/>
      <c r="AD4041" s="160"/>
      <c r="AE4041" s="127"/>
      <c r="AF4041" s="113"/>
      <c r="AG4041" s="165" t="str">
        <f t="array" ref="AG4041">XLOOKUP(F4041,'CLV2'!A:A,'CLV2'!E:E)</f>
        <v>2.BAKERY</v>
      </c>
      <c r="AH4041" s="115" t="str">
        <f t="array" ref="AH4041">XLOOKUP(F4041,'CLV2'!A:A,'CLV2'!F:F)</f>
        <v>3.CAKES</v>
      </c>
      <c r="AI4041" s="115" t="str">
        <f t="shared" si="8"/>
        <v>Pack</v>
      </c>
      <c r="AJ4041" s="116">
        <f t="shared" si="9"/>
        <v>0.6666666667</v>
      </c>
      <c r="AK4041" s="117" t="str">
        <f t="array" ref="AK4041">XLOOKUP(F4041,'GIÁ'!A:A,'GIÁ'!D:D)</f>
        <v>11225.80</v>
      </c>
      <c r="AL4041" s="118">
        <f t="shared" si="10"/>
        <v>22451.6</v>
      </c>
      <c r="AM4041" s="118">
        <f t="shared" si="11"/>
        <v>0</v>
      </c>
      <c r="AN4041" s="119">
        <f t="shared" si="12"/>
        <v>0</v>
      </c>
      <c r="AO4041" s="118">
        <f t="shared" si="13"/>
        <v>0</v>
      </c>
      <c r="AP4041" s="121">
        <f t="shared" si="14"/>
        <v>22451.6</v>
      </c>
      <c r="AQ4041" s="122"/>
      <c r="AR4041" s="119"/>
    </row>
    <row r="4042" ht="22.5" customHeight="1">
      <c r="A4042" s="89">
        <v>46233.0</v>
      </c>
      <c r="B4042" s="90">
        <v>0.4027777777777778</v>
      </c>
      <c r="C4042" s="91" t="s">
        <v>984</v>
      </c>
      <c r="D4042" s="129" t="str">
        <f t="array" ref="D4042">XLOOKUP(C4042,'DS ST'!A:A,'DS ST'!B:B)</f>
        <v>A204</v>
      </c>
      <c r="E4042" s="94" t="str">
        <f t="array" ref="E4042">XLOOKUP($F4042,'GIÁ'!$A:$A,'GIÁ'!$E:$E)</f>
        <v>MÁT</v>
      </c>
      <c r="F4042" s="94">
        <v>8.93850313181E12</v>
      </c>
      <c r="G4042" s="95" t="s">
        <v>2858</v>
      </c>
      <c r="H4042" s="95" t="s">
        <v>57</v>
      </c>
      <c r="I4042" s="96">
        <v>8.0</v>
      </c>
      <c r="J4042" s="96">
        <v>0.0</v>
      </c>
      <c r="K4042" s="98">
        <f t="shared" si="4"/>
        <v>8</v>
      </c>
      <c r="L4042" s="99" t="s">
        <v>7193</v>
      </c>
      <c r="M4042" s="100" t="s">
        <v>7197</v>
      </c>
      <c r="N4042" s="101" t="str">
        <f t="shared" si="139"/>
        <v>TRBA20459678938503131810</v>
      </c>
      <c r="O4042" s="128"/>
      <c r="P4042" s="100"/>
      <c r="Q4042" s="103">
        <f t="shared" si="166"/>
        <v>8</v>
      </c>
      <c r="R4042" s="161"/>
      <c r="S4042" s="105"/>
      <c r="T4042" s="106"/>
      <c r="U4042" s="107"/>
      <c r="V4042" s="108" t="s">
        <v>756</v>
      </c>
      <c r="W4042" s="109" t="s">
        <v>1312</v>
      </c>
      <c r="X4042" s="110" t="str">
        <f t="shared" si="176"/>
        <v/>
      </c>
      <c r="Y4042" s="110" t="str">
        <f t="shared" si="183"/>
        <v/>
      </c>
      <c r="Z4042" s="139" t="str">
        <f t="shared" si="196"/>
        <v>Chưa xác định</v>
      </c>
      <c r="AA4042" s="109" t="s">
        <v>5260</v>
      </c>
      <c r="AB4042" s="106"/>
      <c r="AC4042" s="158"/>
      <c r="AD4042" s="160"/>
      <c r="AE4042" s="127"/>
      <c r="AF4042" s="113"/>
      <c r="AG4042" s="165" t="str">
        <f t="array" ref="AG4042">XLOOKUP(F4042,'CLV2'!A:A,'CLV2'!E:E)</f>
        <v>2.DAIRY</v>
      </c>
      <c r="AH4042" s="115" t="str">
        <f t="array" ref="AH4042">XLOOKUP(F4042,'CLV2'!A:A,'CLV2'!F:F)</f>
        <v>3.FRESH MILK</v>
      </c>
      <c r="AI4042" s="115" t="str">
        <f t="shared" si="8"/>
        <v>Pack</v>
      </c>
      <c r="AJ4042" s="116">
        <f t="shared" si="9"/>
        <v>1</v>
      </c>
      <c r="AK4042" s="117" t="str">
        <f t="array" ref="AK4042">XLOOKUP(F4042,'GIÁ'!A:A,'GIÁ'!D:D)</f>
        <v>35554.88</v>
      </c>
      <c r="AL4042" s="118">
        <f t="shared" si="10"/>
        <v>284439.04</v>
      </c>
      <c r="AM4042" s="118">
        <f t="shared" si="11"/>
        <v>0</v>
      </c>
      <c r="AN4042" s="119">
        <f t="shared" si="12"/>
        <v>0</v>
      </c>
      <c r="AO4042" s="118">
        <f t="shared" si="13"/>
        <v>0</v>
      </c>
      <c r="AP4042" s="121">
        <f t="shared" si="14"/>
        <v>284439.04</v>
      </c>
      <c r="AQ4042" s="122"/>
      <c r="AR4042" s="119"/>
    </row>
    <row r="4043" ht="22.5" customHeight="1">
      <c r="A4043" s="89">
        <v>46233.0</v>
      </c>
      <c r="B4043" s="90">
        <v>0.9965277777777778</v>
      </c>
      <c r="C4043" s="91" t="s">
        <v>363</v>
      </c>
      <c r="D4043" s="129" t="str">
        <f t="array" ref="D4043">XLOOKUP(C4043,'DS ST'!A:A,'DS ST'!B:B)</f>
        <v>A124</v>
      </c>
      <c r="E4043" s="94" t="str">
        <f t="array" ref="E4043">XLOOKUP($F4043,'GIÁ'!$A:$A,'GIÁ'!$E:$E)</f>
        <v>ĐÔNG</v>
      </c>
      <c r="F4043" s="94">
        <v>8.936210415551E12</v>
      </c>
      <c r="G4043" s="95" t="s">
        <v>2676</v>
      </c>
      <c r="H4043" s="95" t="s">
        <v>224</v>
      </c>
      <c r="I4043" s="96">
        <v>2.0</v>
      </c>
      <c r="J4043" s="96">
        <v>0.0</v>
      </c>
      <c r="K4043" s="98">
        <f t="shared" si="4"/>
        <v>2</v>
      </c>
      <c r="L4043" s="99" t="s">
        <v>7198</v>
      </c>
      <c r="M4043" s="100" t="s">
        <v>7199</v>
      </c>
      <c r="N4043" s="101" t="str">
        <f t="shared" si="139"/>
        <v>PT1590310-T0018936210415551</v>
      </c>
      <c r="O4043" s="128"/>
      <c r="P4043" s="100"/>
      <c r="Q4043" s="103">
        <f t="shared" si="166"/>
        <v>2</v>
      </c>
      <c r="R4043" s="161"/>
      <c r="S4043" s="105"/>
      <c r="T4043" s="106"/>
      <c r="U4043" s="107" t="s">
        <v>6554</v>
      </c>
      <c r="V4043" s="108" t="s">
        <v>756</v>
      </c>
      <c r="W4043" s="109" t="s">
        <v>1908</v>
      </c>
      <c r="X4043" s="110" t="str">
        <f t="shared" si="176"/>
        <v/>
      </c>
      <c r="Y4043" s="110" t="str">
        <f t="shared" si="183"/>
        <v/>
      </c>
      <c r="Z4043" s="109" t="s">
        <v>797</v>
      </c>
      <c r="AA4043" s="109" t="s">
        <v>802</v>
      </c>
      <c r="AB4043" s="106"/>
      <c r="AC4043" s="158"/>
      <c r="AD4043" s="160"/>
      <c r="AE4043" s="127"/>
      <c r="AF4043" s="113"/>
      <c r="AG4043" s="165" t="str">
        <f t="array" ref="AG4043">XLOOKUP(F4043,'CLV2'!A:A,'CLV2'!E:E)</f>
        <v>2.FROZEN FOODS</v>
      </c>
      <c r="AH4043" s="115" t="str">
        <f t="array" ref="AH4043">XLOOKUP(F4043,'CLV2'!A:A,'CLV2'!F:F)</f>
        <v>3.DUMPLINGS</v>
      </c>
      <c r="AI4043" s="115" t="str">
        <f t="shared" si="8"/>
        <v>Pack</v>
      </c>
      <c r="AJ4043" s="116">
        <f t="shared" si="9"/>
        <v>1</v>
      </c>
      <c r="AK4043" s="117" t="str">
        <f t="array" ref="AK4043">XLOOKUP(F4043,'GIÁ'!A:A,'GIÁ'!D:D)</f>
        <v>24150.20</v>
      </c>
      <c r="AL4043" s="118">
        <f t="shared" si="10"/>
        <v>48300.4</v>
      </c>
      <c r="AM4043" s="118">
        <f t="shared" si="11"/>
        <v>0</v>
      </c>
      <c r="AN4043" s="119">
        <f t="shared" si="12"/>
        <v>0</v>
      </c>
      <c r="AO4043" s="118">
        <f t="shared" si="13"/>
        <v>48300.4</v>
      </c>
      <c r="AP4043" s="121">
        <f t="shared" si="14"/>
        <v>0</v>
      </c>
      <c r="AQ4043" s="122"/>
      <c r="AR4043" s="119"/>
    </row>
    <row r="4044" ht="22.5" customHeight="1">
      <c r="A4044" s="89">
        <v>46233.0</v>
      </c>
      <c r="B4044" s="90">
        <v>0.9965277777777778</v>
      </c>
      <c r="C4044" s="91" t="s">
        <v>363</v>
      </c>
      <c r="D4044" s="129" t="str">
        <f t="array" ref="D4044">XLOOKUP(C4044,'DS ST'!A:A,'DS ST'!B:B)</f>
        <v>A124</v>
      </c>
      <c r="E4044" s="94" t="str">
        <f t="array" ref="E4044">XLOOKUP($F4044,'GIÁ'!$A:$A,'GIÁ'!$E:$E)</f>
        <v>ĐÔNG</v>
      </c>
      <c r="F4044" s="94">
        <v>8.935101607211E12</v>
      </c>
      <c r="G4044" s="95" t="s">
        <v>1879</v>
      </c>
      <c r="H4044" s="95" t="s">
        <v>224</v>
      </c>
      <c r="I4044" s="96">
        <v>6.0</v>
      </c>
      <c r="J4044" s="96">
        <v>0.0</v>
      </c>
      <c r="K4044" s="98">
        <f t="shared" si="4"/>
        <v>6</v>
      </c>
      <c r="L4044" s="99" t="s">
        <v>7198</v>
      </c>
      <c r="M4044" s="100" t="s">
        <v>7199</v>
      </c>
      <c r="N4044" s="101" t="str">
        <f t="shared" si="139"/>
        <v>PT1590310-T0018935101607211</v>
      </c>
      <c r="O4044" s="128"/>
      <c r="P4044" s="100"/>
      <c r="Q4044" s="103">
        <f t="shared" si="166"/>
        <v>6</v>
      </c>
      <c r="R4044" s="161"/>
      <c r="S4044" s="105"/>
      <c r="T4044" s="106"/>
      <c r="U4044" s="107" t="s">
        <v>6523</v>
      </c>
      <c r="V4044" s="108" t="s">
        <v>756</v>
      </c>
      <c r="W4044" s="109" t="s">
        <v>1908</v>
      </c>
      <c r="X4044" s="110" t="str">
        <f t="shared" si="176"/>
        <v/>
      </c>
      <c r="Y4044" s="110" t="str">
        <f t="shared" si="183"/>
        <v/>
      </c>
      <c r="Z4044" s="109" t="s">
        <v>797</v>
      </c>
      <c r="AA4044" s="109" t="s">
        <v>802</v>
      </c>
      <c r="AB4044" s="106"/>
      <c r="AC4044" s="158"/>
      <c r="AD4044" s="160"/>
      <c r="AE4044" s="127"/>
      <c r="AF4044" s="113"/>
      <c r="AG4044" s="165" t="str">
        <f t="array" ref="AG4044">XLOOKUP(F4044,'CLV2'!A:A,'CLV2'!E:E)</f>
        <v>2.FROZEN FOODS</v>
      </c>
      <c r="AH4044" s="115" t="str">
        <f t="array" ref="AH4044">XLOOKUP(F4044,'CLV2'!A:A,'CLV2'!F:F)</f>
        <v>3.DUMPLINGS</v>
      </c>
      <c r="AI4044" s="115" t="str">
        <f t="shared" si="8"/>
        <v>Pack</v>
      </c>
      <c r="AJ4044" s="116">
        <f t="shared" si="9"/>
        <v>1</v>
      </c>
      <c r="AK4044" s="117" t="str">
        <f t="array" ref="AK4044">XLOOKUP(F4044,'GIÁ'!A:A,'GIÁ'!D:D)</f>
        <v>22033.98</v>
      </c>
      <c r="AL4044" s="118">
        <f t="shared" si="10"/>
        <v>132203.88</v>
      </c>
      <c r="AM4044" s="118">
        <f t="shared" si="11"/>
        <v>0</v>
      </c>
      <c r="AN4044" s="119">
        <f t="shared" si="12"/>
        <v>0</v>
      </c>
      <c r="AO4044" s="118">
        <f t="shared" si="13"/>
        <v>132203.88</v>
      </c>
      <c r="AP4044" s="121">
        <f t="shared" si="14"/>
        <v>0</v>
      </c>
      <c r="AQ4044" s="122"/>
      <c r="AR4044" s="119"/>
    </row>
    <row r="4045" ht="22.5" customHeight="1">
      <c r="A4045" s="89">
        <v>46233.0</v>
      </c>
      <c r="B4045" s="90">
        <v>0.9965277777777778</v>
      </c>
      <c r="C4045" s="91" t="s">
        <v>363</v>
      </c>
      <c r="D4045" s="129" t="str">
        <f t="array" ref="D4045">XLOOKUP(C4045,'DS ST'!A:A,'DS ST'!B:B)</f>
        <v>A124</v>
      </c>
      <c r="E4045" s="94" t="str">
        <f t="array" ref="E4045">XLOOKUP($F4045,'GIÁ'!$A:$A,'GIÁ'!$E:$E)</f>
        <v>ĐÔNG</v>
      </c>
      <c r="F4045" s="94">
        <v>8.936013238791E12</v>
      </c>
      <c r="G4045" s="95" t="s">
        <v>2178</v>
      </c>
      <c r="H4045" s="95" t="s">
        <v>57</v>
      </c>
      <c r="I4045" s="96">
        <v>2.0</v>
      </c>
      <c r="J4045" s="96">
        <v>0.0</v>
      </c>
      <c r="K4045" s="98">
        <f t="shared" si="4"/>
        <v>2</v>
      </c>
      <c r="L4045" s="99" t="s">
        <v>7198</v>
      </c>
      <c r="M4045" s="100" t="s">
        <v>7199</v>
      </c>
      <c r="N4045" s="101" t="str">
        <f t="shared" si="139"/>
        <v>PT1590310-T0018936013238791</v>
      </c>
      <c r="O4045" s="128"/>
      <c r="P4045" s="100"/>
      <c r="Q4045" s="103">
        <f t="shared" si="166"/>
        <v>2</v>
      </c>
      <c r="R4045" s="161"/>
      <c r="S4045" s="105"/>
      <c r="T4045" s="106"/>
      <c r="U4045" s="107" t="s">
        <v>6525</v>
      </c>
      <c r="V4045" s="108" t="s">
        <v>756</v>
      </c>
      <c r="W4045" s="109" t="s">
        <v>1908</v>
      </c>
      <c r="X4045" s="110" t="str">
        <f t="shared" si="176"/>
        <v/>
      </c>
      <c r="Y4045" s="110" t="str">
        <f t="shared" si="183"/>
        <v/>
      </c>
      <c r="Z4045" s="109" t="s">
        <v>797</v>
      </c>
      <c r="AA4045" s="109" t="s">
        <v>802</v>
      </c>
      <c r="AB4045" s="106"/>
      <c r="AC4045" s="158"/>
      <c r="AD4045" s="160"/>
      <c r="AE4045" s="127"/>
      <c r="AF4045" s="113"/>
      <c r="AG4045" s="165" t="str">
        <f t="array" ref="AG4045">XLOOKUP(F4045,'CLV2'!A:A,'CLV2'!E:E)</f>
        <v>2.FROZEN FOODS</v>
      </c>
      <c r="AH4045" s="115" t="str">
        <f t="array" ref="AH4045">XLOOKUP(F4045,'CLV2'!A:A,'CLV2'!F:F)</f>
        <v>3.PIZZA - READY MEALS</v>
      </c>
      <c r="AI4045" s="115" t="str">
        <f t="shared" si="8"/>
        <v>Pack</v>
      </c>
      <c r="AJ4045" s="116">
        <f t="shared" si="9"/>
        <v>1</v>
      </c>
      <c r="AK4045" s="117" t="str">
        <f t="array" ref="AK4045">XLOOKUP(F4045,'GIÁ'!A:A,'GIÁ'!D:D)</f>
        <v>22578.43</v>
      </c>
      <c r="AL4045" s="118">
        <f t="shared" si="10"/>
        <v>45156.86</v>
      </c>
      <c r="AM4045" s="118">
        <f t="shared" si="11"/>
        <v>0</v>
      </c>
      <c r="AN4045" s="119">
        <f t="shared" si="12"/>
        <v>0</v>
      </c>
      <c r="AO4045" s="118">
        <f t="shared" si="13"/>
        <v>45156.86</v>
      </c>
      <c r="AP4045" s="121">
        <f t="shared" si="14"/>
        <v>0</v>
      </c>
      <c r="AQ4045" s="122"/>
      <c r="AR4045" s="119"/>
    </row>
    <row r="4046" ht="22.5" customHeight="1">
      <c r="A4046" s="89">
        <v>46233.0</v>
      </c>
      <c r="B4046" s="90">
        <v>0.9965277777777778</v>
      </c>
      <c r="C4046" s="91" t="s">
        <v>363</v>
      </c>
      <c r="D4046" s="129" t="str">
        <f t="array" ref="D4046">XLOOKUP(C4046,'DS ST'!A:A,'DS ST'!B:B)</f>
        <v>A124</v>
      </c>
      <c r="E4046" s="94" t="str">
        <f t="array" ref="E4046">XLOOKUP($F4046,'GIÁ'!$A:$A,'GIÁ'!$E:$E)</f>
        <v>ĐÔNG</v>
      </c>
      <c r="F4046" s="94">
        <v>8.934717472008E12</v>
      </c>
      <c r="G4046" s="95" t="s">
        <v>1769</v>
      </c>
      <c r="H4046" s="95" t="s">
        <v>224</v>
      </c>
      <c r="I4046" s="96">
        <v>4.0</v>
      </c>
      <c r="J4046" s="96">
        <v>0.0</v>
      </c>
      <c r="K4046" s="98">
        <f t="shared" si="4"/>
        <v>4</v>
      </c>
      <c r="L4046" s="99" t="s">
        <v>7198</v>
      </c>
      <c r="M4046" s="100" t="s">
        <v>7199</v>
      </c>
      <c r="N4046" s="101" t="str">
        <f t="shared" si="139"/>
        <v>PT1590310-T0018934717472008</v>
      </c>
      <c r="O4046" s="128"/>
      <c r="P4046" s="100"/>
      <c r="Q4046" s="103">
        <f t="shared" si="166"/>
        <v>4</v>
      </c>
      <c r="R4046" s="161"/>
      <c r="S4046" s="105"/>
      <c r="T4046" s="106"/>
      <c r="U4046" s="107" t="s">
        <v>6597</v>
      </c>
      <c r="V4046" s="108" t="s">
        <v>756</v>
      </c>
      <c r="W4046" s="109" t="s">
        <v>1908</v>
      </c>
      <c r="X4046" s="110" t="str">
        <f t="shared" si="176"/>
        <v/>
      </c>
      <c r="Y4046" s="110" t="str">
        <f t="shared" si="183"/>
        <v/>
      </c>
      <c r="Z4046" s="109" t="s">
        <v>797</v>
      </c>
      <c r="AA4046" s="109" t="s">
        <v>802</v>
      </c>
      <c r="AB4046" s="106"/>
      <c r="AC4046" s="158"/>
      <c r="AD4046" s="160"/>
      <c r="AE4046" s="127"/>
      <c r="AF4046" s="113"/>
      <c r="AG4046" s="165" t="str">
        <f t="array" ref="AG4046">XLOOKUP(F4046,'CLV2'!A:A,'CLV2'!E:E)</f>
        <v>2.FROZEN FOODS</v>
      </c>
      <c r="AH4046" s="115" t="str">
        <f t="array" ref="AH4046">XLOOKUP(F4046,'CLV2'!A:A,'CLV2'!F:F)</f>
        <v>3.HOTPOT AND FRIED</v>
      </c>
      <c r="AI4046" s="115" t="str">
        <f t="shared" si="8"/>
        <v>Pack</v>
      </c>
      <c r="AJ4046" s="116">
        <f t="shared" si="9"/>
        <v>1</v>
      </c>
      <c r="AK4046" s="117" t="str">
        <f t="array" ref="AK4046">XLOOKUP(F4046,'GIÁ'!A:A,'GIÁ'!D:D)</f>
        <v>35456.20</v>
      </c>
      <c r="AL4046" s="118">
        <f t="shared" si="10"/>
        <v>141824.8</v>
      </c>
      <c r="AM4046" s="118">
        <f t="shared" si="11"/>
        <v>0</v>
      </c>
      <c r="AN4046" s="119">
        <f t="shared" si="12"/>
        <v>0</v>
      </c>
      <c r="AO4046" s="118">
        <f t="shared" si="13"/>
        <v>141824.8</v>
      </c>
      <c r="AP4046" s="121">
        <f t="shared" si="14"/>
        <v>0</v>
      </c>
      <c r="AQ4046" s="122"/>
      <c r="AR4046" s="119"/>
    </row>
    <row r="4047" ht="22.5" customHeight="1">
      <c r="A4047" s="89">
        <v>46233.0</v>
      </c>
      <c r="B4047" s="90">
        <v>0.9965277777777778</v>
      </c>
      <c r="C4047" s="91" t="s">
        <v>363</v>
      </c>
      <c r="D4047" s="129" t="str">
        <f t="array" ref="D4047">XLOOKUP(C4047,'DS ST'!A:A,'DS ST'!B:B)</f>
        <v>A124</v>
      </c>
      <c r="E4047" s="94" t="str">
        <f t="array" ref="E4047">XLOOKUP($F4047,'GIÁ'!$A:$A,'GIÁ'!$E:$E)</f>
        <v>ĐÔNG</v>
      </c>
      <c r="F4047" s="94">
        <v>8.936200101563E12</v>
      </c>
      <c r="G4047" s="95" t="s">
        <v>2637</v>
      </c>
      <c r="H4047" s="95" t="s">
        <v>224</v>
      </c>
      <c r="I4047" s="96">
        <v>4.0</v>
      </c>
      <c r="J4047" s="96">
        <v>0.0</v>
      </c>
      <c r="K4047" s="98">
        <f t="shared" si="4"/>
        <v>4</v>
      </c>
      <c r="L4047" s="99" t="s">
        <v>7198</v>
      </c>
      <c r="M4047" s="100" t="s">
        <v>7199</v>
      </c>
      <c r="N4047" s="101" t="str">
        <f t="shared" si="139"/>
        <v>PT1590310-T0018936200101563</v>
      </c>
      <c r="O4047" s="128"/>
      <c r="P4047" s="100"/>
      <c r="Q4047" s="103">
        <f t="shared" si="166"/>
        <v>4</v>
      </c>
      <c r="R4047" s="161"/>
      <c r="S4047" s="105"/>
      <c r="T4047" s="106"/>
      <c r="U4047" s="107" t="s">
        <v>6524</v>
      </c>
      <c r="V4047" s="108" t="s">
        <v>756</v>
      </c>
      <c r="W4047" s="109" t="s">
        <v>1908</v>
      </c>
      <c r="X4047" s="110" t="str">
        <f t="shared" si="176"/>
        <v/>
      </c>
      <c r="Y4047" s="110" t="str">
        <f t="shared" si="183"/>
        <v/>
      </c>
      <c r="Z4047" s="109" t="s">
        <v>797</v>
      </c>
      <c r="AA4047" s="109" t="s">
        <v>802</v>
      </c>
      <c r="AB4047" s="106"/>
      <c r="AC4047" s="158"/>
      <c r="AD4047" s="160"/>
      <c r="AE4047" s="127"/>
      <c r="AF4047" s="113"/>
      <c r="AG4047" s="165" t="str">
        <f t="array" ref="AG4047">XLOOKUP(F4047,'CLV2'!A:A,'CLV2'!E:E)</f>
        <v>2.FROZEN FOODS</v>
      </c>
      <c r="AH4047" s="115" t="str">
        <f t="array" ref="AH4047">XLOOKUP(F4047,'CLV2'!A:A,'CLV2'!F:F)</f>
        <v>3.PASTRY AND DESSERTS</v>
      </c>
      <c r="AI4047" s="115" t="str">
        <f t="shared" si="8"/>
        <v>Pack</v>
      </c>
      <c r="AJ4047" s="116">
        <f t="shared" si="9"/>
        <v>1</v>
      </c>
      <c r="AK4047" s="117" t="str">
        <f t="array" ref="AK4047">XLOOKUP(F4047,'GIÁ'!A:A,'GIÁ'!D:D)</f>
        <v>24299.49</v>
      </c>
      <c r="AL4047" s="118">
        <f t="shared" si="10"/>
        <v>97197.96</v>
      </c>
      <c r="AM4047" s="118">
        <f t="shared" si="11"/>
        <v>0</v>
      </c>
      <c r="AN4047" s="119">
        <f t="shared" si="12"/>
        <v>0</v>
      </c>
      <c r="AO4047" s="118">
        <f t="shared" si="13"/>
        <v>97197.96</v>
      </c>
      <c r="AP4047" s="121">
        <f t="shared" si="14"/>
        <v>0</v>
      </c>
      <c r="AQ4047" s="122"/>
      <c r="AR4047" s="119"/>
    </row>
    <row r="4048" ht="22.5" customHeight="1">
      <c r="A4048" s="89">
        <v>46233.0</v>
      </c>
      <c r="B4048" s="90">
        <v>0.9965277777777778</v>
      </c>
      <c r="C4048" s="91" t="s">
        <v>363</v>
      </c>
      <c r="D4048" s="129" t="str">
        <f t="array" ref="D4048">XLOOKUP(C4048,'DS ST'!A:A,'DS ST'!B:B)</f>
        <v>A124</v>
      </c>
      <c r="E4048" s="94" t="str">
        <f t="array" ref="E4048">XLOOKUP($F4048,'GIÁ'!$A:$A,'GIÁ'!$E:$E)</f>
        <v>ĐÔNG</v>
      </c>
      <c r="F4048" s="94">
        <v>8.93850822885E12</v>
      </c>
      <c r="G4048" s="95" t="s">
        <v>2897</v>
      </c>
      <c r="H4048" s="95" t="s">
        <v>57</v>
      </c>
      <c r="I4048" s="96">
        <v>2.0</v>
      </c>
      <c r="J4048" s="96">
        <v>0.0</v>
      </c>
      <c r="K4048" s="98">
        <f t="shared" si="4"/>
        <v>2</v>
      </c>
      <c r="L4048" s="99" t="s">
        <v>7198</v>
      </c>
      <c r="M4048" s="100" t="s">
        <v>7199</v>
      </c>
      <c r="N4048" s="101" t="str">
        <f t="shared" si="139"/>
        <v>PT1590310-T0018938508228850</v>
      </c>
      <c r="O4048" s="128"/>
      <c r="P4048" s="100"/>
      <c r="Q4048" s="103">
        <f t="shared" si="166"/>
        <v>2</v>
      </c>
      <c r="R4048" s="161"/>
      <c r="S4048" s="105"/>
      <c r="T4048" s="106"/>
      <c r="U4048" s="107" t="s">
        <v>6609</v>
      </c>
      <c r="V4048" s="108" t="s">
        <v>756</v>
      </c>
      <c r="W4048" s="109" t="s">
        <v>1908</v>
      </c>
      <c r="X4048" s="110" t="str">
        <f t="shared" si="176"/>
        <v/>
      </c>
      <c r="Y4048" s="110" t="str">
        <f t="shared" si="183"/>
        <v/>
      </c>
      <c r="Z4048" s="109" t="s">
        <v>797</v>
      </c>
      <c r="AA4048" s="109" t="s">
        <v>802</v>
      </c>
      <c r="AB4048" s="106"/>
      <c r="AC4048" s="158"/>
      <c r="AD4048" s="160"/>
      <c r="AE4048" s="127"/>
      <c r="AF4048" s="113"/>
      <c r="AG4048" s="165" t="str">
        <f t="array" ref="AG4048">XLOOKUP(F4048,'CLV2'!A:A,'CLV2'!E:E)</f>
        <v>2.FROZEN FOODS</v>
      </c>
      <c r="AH4048" s="115" t="str">
        <f t="array" ref="AH4048">XLOOKUP(F4048,'CLV2'!A:A,'CLV2'!F:F)</f>
        <v>3.PIZZA - READY MEALS</v>
      </c>
      <c r="AI4048" s="115" t="str">
        <f t="shared" si="8"/>
        <v>Pack</v>
      </c>
      <c r="AJ4048" s="116">
        <f t="shared" si="9"/>
        <v>1</v>
      </c>
      <c r="AK4048" s="117" t="str">
        <f t="array" ref="AK4048">XLOOKUP(F4048,'GIÁ'!A:A,'GIÁ'!D:D)</f>
        <v>51620.00</v>
      </c>
      <c r="AL4048" s="118">
        <f t="shared" si="10"/>
        <v>103240</v>
      </c>
      <c r="AM4048" s="118">
        <f t="shared" si="11"/>
        <v>0</v>
      </c>
      <c r="AN4048" s="119">
        <f t="shared" si="12"/>
        <v>0</v>
      </c>
      <c r="AO4048" s="118">
        <f t="shared" si="13"/>
        <v>103240</v>
      </c>
      <c r="AP4048" s="121">
        <f t="shared" si="14"/>
        <v>0</v>
      </c>
      <c r="AQ4048" s="122"/>
      <c r="AR4048" s="119"/>
    </row>
    <row r="4049" ht="22.5" customHeight="1">
      <c r="A4049" s="89">
        <v>46233.0</v>
      </c>
      <c r="B4049" s="90">
        <v>0.9965277777777778</v>
      </c>
      <c r="C4049" s="91" t="s">
        <v>363</v>
      </c>
      <c r="D4049" s="129" t="str">
        <f t="array" ref="D4049">XLOOKUP(C4049,'DS ST'!A:A,'DS ST'!B:B)</f>
        <v>A124</v>
      </c>
      <c r="E4049" s="94" t="str">
        <f t="array" ref="E4049">XLOOKUP($F4049,'GIÁ'!$A:$A,'GIÁ'!$E:$E)</f>
        <v>ĐÔNG</v>
      </c>
      <c r="F4049" s="94">
        <v>8.936077113829E12</v>
      </c>
      <c r="G4049" s="95" t="s">
        <v>2373</v>
      </c>
      <c r="H4049" s="95" t="s">
        <v>224</v>
      </c>
      <c r="I4049" s="96">
        <v>4.0</v>
      </c>
      <c r="J4049" s="96">
        <v>0.0</v>
      </c>
      <c r="K4049" s="98">
        <f t="shared" si="4"/>
        <v>4</v>
      </c>
      <c r="L4049" s="99" t="s">
        <v>7198</v>
      </c>
      <c r="M4049" s="100" t="s">
        <v>7199</v>
      </c>
      <c r="N4049" s="101" t="str">
        <f t="shared" si="139"/>
        <v>PT1590310-T0018936077113829</v>
      </c>
      <c r="O4049" s="128"/>
      <c r="P4049" s="100"/>
      <c r="Q4049" s="103">
        <f t="shared" si="166"/>
        <v>4</v>
      </c>
      <c r="R4049" s="161"/>
      <c r="S4049" s="105"/>
      <c r="T4049" s="106"/>
      <c r="U4049" s="107" t="s">
        <v>6606</v>
      </c>
      <c r="V4049" s="108" t="s">
        <v>756</v>
      </c>
      <c r="W4049" s="109" t="s">
        <v>1908</v>
      </c>
      <c r="X4049" s="110" t="str">
        <f t="shared" si="176"/>
        <v/>
      </c>
      <c r="Y4049" s="110" t="str">
        <f t="shared" si="183"/>
        <v/>
      </c>
      <c r="Z4049" s="109" t="s">
        <v>797</v>
      </c>
      <c r="AA4049" s="109" t="s">
        <v>802</v>
      </c>
      <c r="AB4049" s="106"/>
      <c r="AC4049" s="158"/>
      <c r="AD4049" s="160"/>
      <c r="AE4049" s="127"/>
      <c r="AF4049" s="113"/>
      <c r="AG4049" s="165" t="str">
        <f t="array" ref="AG4049">XLOOKUP(F4049,'CLV2'!A:A,'CLV2'!E:E)</f>
        <v>2.FROZEN FOODS</v>
      </c>
      <c r="AH4049" s="115" t="str">
        <f t="array" ref="AH4049">XLOOKUP(F4049,'CLV2'!A:A,'CLV2'!F:F)</f>
        <v>3.DUMPLINGS</v>
      </c>
      <c r="AI4049" s="115" t="str">
        <f t="shared" si="8"/>
        <v>Pack</v>
      </c>
      <c r="AJ4049" s="116">
        <f t="shared" si="9"/>
        <v>1</v>
      </c>
      <c r="AK4049" s="117" t="str">
        <f t="array" ref="AK4049">XLOOKUP(F4049,'GIÁ'!A:A,'GIÁ'!D:D)</f>
        <v>40010.98</v>
      </c>
      <c r="AL4049" s="118">
        <f t="shared" si="10"/>
        <v>160043.92</v>
      </c>
      <c r="AM4049" s="118">
        <f t="shared" si="11"/>
        <v>0</v>
      </c>
      <c r="AN4049" s="119">
        <f t="shared" si="12"/>
        <v>0</v>
      </c>
      <c r="AO4049" s="118">
        <f t="shared" si="13"/>
        <v>160043.92</v>
      </c>
      <c r="AP4049" s="121">
        <f t="shared" si="14"/>
        <v>0</v>
      </c>
      <c r="AQ4049" s="122"/>
      <c r="AR4049" s="119"/>
    </row>
    <row r="4050" ht="22.5" customHeight="1">
      <c r="A4050" s="89">
        <v>46233.0</v>
      </c>
      <c r="B4050" s="90">
        <v>0.9965277777777778</v>
      </c>
      <c r="C4050" s="91" t="s">
        <v>363</v>
      </c>
      <c r="D4050" s="129" t="str">
        <f t="array" ref="D4050">XLOOKUP(C4050,'DS ST'!A:A,'DS ST'!B:B)</f>
        <v>A124</v>
      </c>
      <c r="E4050" s="94" t="str">
        <f t="array" ref="E4050">XLOOKUP($F4050,'GIÁ'!$A:$A,'GIÁ'!$E:$E)</f>
        <v>ĐÔNG</v>
      </c>
      <c r="F4050" s="94">
        <v>8.935275600797E12</v>
      </c>
      <c r="G4050" s="95" t="s">
        <v>1996</v>
      </c>
      <c r="H4050" s="95" t="s">
        <v>224</v>
      </c>
      <c r="I4050" s="96">
        <v>2.0</v>
      </c>
      <c r="J4050" s="96">
        <v>0.0</v>
      </c>
      <c r="K4050" s="98">
        <f t="shared" si="4"/>
        <v>2</v>
      </c>
      <c r="L4050" s="99" t="s">
        <v>7198</v>
      </c>
      <c r="M4050" s="100" t="s">
        <v>7199</v>
      </c>
      <c r="N4050" s="101" t="str">
        <f t="shared" si="139"/>
        <v>PT1590310-T0018935275600797</v>
      </c>
      <c r="O4050" s="128"/>
      <c r="P4050" s="100"/>
      <c r="Q4050" s="103">
        <f t="shared" si="166"/>
        <v>2</v>
      </c>
      <c r="R4050" s="161"/>
      <c r="S4050" s="105"/>
      <c r="T4050" s="106"/>
      <c r="U4050" s="107" t="s">
        <v>6556</v>
      </c>
      <c r="V4050" s="108" t="s">
        <v>756</v>
      </c>
      <c r="W4050" s="109" t="s">
        <v>1908</v>
      </c>
      <c r="X4050" s="110" t="str">
        <f t="shared" si="176"/>
        <v/>
      </c>
      <c r="Y4050" s="110" t="str">
        <f t="shared" si="183"/>
        <v/>
      </c>
      <c r="Z4050" s="109" t="s">
        <v>797</v>
      </c>
      <c r="AA4050" s="109" t="s">
        <v>802</v>
      </c>
      <c r="AB4050" s="106"/>
      <c r="AC4050" s="158"/>
      <c r="AD4050" s="160"/>
      <c r="AE4050" s="127"/>
      <c r="AF4050" s="113"/>
      <c r="AG4050" s="165" t="str">
        <f t="array" ref="AG4050">XLOOKUP(F4050,'CLV2'!A:A,'CLV2'!E:E)</f>
        <v>2.FROZEN FOODS</v>
      </c>
      <c r="AH4050" s="115" t="str">
        <f t="array" ref="AH4050">XLOOKUP(F4050,'CLV2'!A:A,'CLV2'!F:F)</f>
        <v>3.HOTPOT AND FRIED</v>
      </c>
      <c r="AI4050" s="115" t="str">
        <f t="shared" si="8"/>
        <v>Pack</v>
      </c>
      <c r="AJ4050" s="116">
        <f t="shared" si="9"/>
        <v>1</v>
      </c>
      <c r="AK4050" s="117" t="str">
        <f t="array" ref="AK4050">XLOOKUP(F4050,'GIÁ'!A:A,'GIÁ'!D:D)</f>
        <v>27342.60</v>
      </c>
      <c r="AL4050" s="118">
        <f t="shared" si="10"/>
        <v>54685.2</v>
      </c>
      <c r="AM4050" s="118">
        <f t="shared" si="11"/>
        <v>0</v>
      </c>
      <c r="AN4050" s="119">
        <f t="shared" si="12"/>
        <v>0</v>
      </c>
      <c r="AO4050" s="118">
        <f t="shared" si="13"/>
        <v>54685.2</v>
      </c>
      <c r="AP4050" s="121">
        <f t="shared" si="14"/>
        <v>0</v>
      </c>
      <c r="AQ4050" s="122"/>
      <c r="AR4050" s="119"/>
    </row>
    <row r="4051" ht="22.5" customHeight="1">
      <c r="A4051" s="89">
        <v>46233.0</v>
      </c>
      <c r="B4051" s="90">
        <v>0.9965277777777778</v>
      </c>
      <c r="C4051" s="91" t="s">
        <v>363</v>
      </c>
      <c r="D4051" s="129" t="str">
        <f t="array" ref="D4051">XLOOKUP(C4051,'DS ST'!A:A,'DS ST'!B:B)</f>
        <v>A124</v>
      </c>
      <c r="E4051" s="94" t="str">
        <f t="array" ref="E4051">XLOOKUP($F4051,'GIÁ'!$A:$A,'GIÁ'!$E:$E)</f>
        <v>ĐÔNG</v>
      </c>
      <c r="F4051" s="94">
        <v>8.93607627967E12</v>
      </c>
      <c r="G4051" s="95" t="s">
        <v>2317</v>
      </c>
      <c r="H4051" s="95" t="s">
        <v>224</v>
      </c>
      <c r="I4051" s="96">
        <v>4.0</v>
      </c>
      <c r="J4051" s="96">
        <v>0.0</v>
      </c>
      <c r="K4051" s="98">
        <f t="shared" si="4"/>
        <v>4</v>
      </c>
      <c r="L4051" s="99" t="s">
        <v>7198</v>
      </c>
      <c r="M4051" s="100" t="s">
        <v>7199</v>
      </c>
      <c r="N4051" s="101" t="str">
        <f t="shared" si="139"/>
        <v>PT1590310-T0018936076279670</v>
      </c>
      <c r="O4051" s="128"/>
      <c r="P4051" s="100"/>
      <c r="Q4051" s="103">
        <f t="shared" si="166"/>
        <v>4</v>
      </c>
      <c r="R4051" s="161"/>
      <c r="S4051" s="105"/>
      <c r="T4051" s="106"/>
      <c r="U4051" s="107" t="s">
        <v>6530</v>
      </c>
      <c r="V4051" s="108" t="s">
        <v>756</v>
      </c>
      <c r="W4051" s="109" t="s">
        <v>1908</v>
      </c>
      <c r="X4051" s="110" t="str">
        <f t="shared" si="176"/>
        <v/>
      </c>
      <c r="Y4051" s="110" t="str">
        <f t="shared" si="183"/>
        <v/>
      </c>
      <c r="Z4051" s="109" t="s">
        <v>797</v>
      </c>
      <c r="AA4051" s="109" t="s">
        <v>802</v>
      </c>
      <c r="AB4051" s="106"/>
      <c r="AC4051" s="158"/>
      <c r="AD4051" s="160"/>
      <c r="AE4051" s="127"/>
      <c r="AF4051" s="113"/>
      <c r="AG4051" s="165" t="str">
        <f t="array" ref="AG4051">XLOOKUP(F4051,'CLV2'!A:A,'CLV2'!E:E)</f>
        <v>2.FROZEN FOODS</v>
      </c>
      <c r="AH4051" s="115" t="str">
        <f t="array" ref="AH4051">XLOOKUP(F4051,'CLV2'!A:A,'CLV2'!F:F)</f>
        <v>3.PASTRY AND DESSERTS</v>
      </c>
      <c r="AI4051" s="115" t="str">
        <f t="shared" si="8"/>
        <v>Pack</v>
      </c>
      <c r="AJ4051" s="116">
        <f t="shared" si="9"/>
        <v>1</v>
      </c>
      <c r="AK4051" s="117" t="str">
        <f t="array" ref="AK4051">XLOOKUP(F4051,'GIÁ'!A:A,'GIÁ'!D:D)</f>
        <v>26872.96</v>
      </c>
      <c r="AL4051" s="118">
        <f t="shared" si="10"/>
        <v>107491.84</v>
      </c>
      <c r="AM4051" s="118">
        <f t="shared" si="11"/>
        <v>0</v>
      </c>
      <c r="AN4051" s="119">
        <f t="shared" si="12"/>
        <v>0</v>
      </c>
      <c r="AO4051" s="118">
        <f t="shared" si="13"/>
        <v>107491.84</v>
      </c>
      <c r="AP4051" s="121">
        <f t="shared" si="14"/>
        <v>0</v>
      </c>
      <c r="AQ4051" s="122"/>
      <c r="AR4051" s="119"/>
    </row>
    <row r="4052" ht="22.5" customHeight="1">
      <c r="A4052" s="89">
        <v>46233.0</v>
      </c>
      <c r="B4052" s="90">
        <v>0.9965277777777778</v>
      </c>
      <c r="C4052" s="91" t="s">
        <v>363</v>
      </c>
      <c r="D4052" s="129" t="str">
        <f t="array" ref="D4052">XLOOKUP(C4052,'DS ST'!A:A,'DS ST'!B:B)</f>
        <v>A124</v>
      </c>
      <c r="E4052" s="94" t="str">
        <f t="array" ref="E4052">XLOOKUP($F4052,'GIÁ'!$A:$A,'GIÁ'!$E:$E)</f>
        <v>ĐÔNG</v>
      </c>
      <c r="F4052" s="94">
        <v>8.934717264474E12</v>
      </c>
      <c r="G4052" s="95" t="s">
        <v>1717</v>
      </c>
      <c r="H4052" s="95" t="s">
        <v>224</v>
      </c>
      <c r="I4052" s="96">
        <v>2.0</v>
      </c>
      <c r="J4052" s="96">
        <v>0.0</v>
      </c>
      <c r="K4052" s="98">
        <f t="shared" si="4"/>
        <v>2</v>
      </c>
      <c r="L4052" s="99" t="s">
        <v>7198</v>
      </c>
      <c r="M4052" s="100" t="s">
        <v>7199</v>
      </c>
      <c r="N4052" s="101" t="str">
        <f t="shared" si="139"/>
        <v>PT1590310-T0018934717264474</v>
      </c>
      <c r="O4052" s="128"/>
      <c r="P4052" s="100"/>
      <c r="Q4052" s="103">
        <f t="shared" si="166"/>
        <v>2</v>
      </c>
      <c r="R4052" s="161"/>
      <c r="S4052" s="105"/>
      <c r="T4052" s="106"/>
      <c r="U4052" s="107" t="s">
        <v>6567</v>
      </c>
      <c r="V4052" s="108" t="s">
        <v>756</v>
      </c>
      <c r="W4052" s="109" t="s">
        <v>1908</v>
      </c>
      <c r="X4052" s="110" t="str">
        <f t="shared" si="176"/>
        <v/>
      </c>
      <c r="Y4052" s="110" t="str">
        <f t="shared" si="183"/>
        <v/>
      </c>
      <c r="Z4052" s="109" t="s">
        <v>797</v>
      </c>
      <c r="AA4052" s="109" t="s">
        <v>802</v>
      </c>
      <c r="AB4052" s="106"/>
      <c r="AC4052" s="158"/>
      <c r="AD4052" s="160"/>
      <c r="AE4052" s="127"/>
      <c r="AF4052" s="113"/>
      <c r="AG4052" s="165" t="str">
        <f t="array" ref="AG4052">XLOOKUP(F4052,'CLV2'!A:A,'CLV2'!E:E)</f>
        <v>2.FROZEN FOODS</v>
      </c>
      <c r="AH4052" s="115" t="str">
        <f t="array" ref="AH4052">XLOOKUP(F4052,'CLV2'!A:A,'CLV2'!F:F)</f>
        <v>3.HOTPOT AND FRIED</v>
      </c>
      <c r="AI4052" s="115" t="str">
        <f t="shared" si="8"/>
        <v>Pack</v>
      </c>
      <c r="AJ4052" s="116">
        <f t="shared" si="9"/>
        <v>1</v>
      </c>
      <c r="AK4052" s="117" t="str">
        <f t="array" ref="AK4052">XLOOKUP(F4052,'GIÁ'!A:A,'GIÁ'!D:D)</f>
        <v>45233.68</v>
      </c>
      <c r="AL4052" s="118">
        <f t="shared" si="10"/>
        <v>90467.36</v>
      </c>
      <c r="AM4052" s="118">
        <f t="shared" si="11"/>
        <v>0</v>
      </c>
      <c r="AN4052" s="119">
        <f t="shared" si="12"/>
        <v>0</v>
      </c>
      <c r="AO4052" s="118">
        <f t="shared" si="13"/>
        <v>90467.36</v>
      </c>
      <c r="AP4052" s="121">
        <f t="shared" si="14"/>
        <v>0</v>
      </c>
      <c r="AQ4052" s="122"/>
      <c r="AR4052" s="119"/>
    </row>
    <row r="4053" ht="22.5" customHeight="1">
      <c r="A4053" s="89">
        <v>46233.0</v>
      </c>
      <c r="B4053" s="90">
        <v>0.9965277777777778</v>
      </c>
      <c r="C4053" s="91" t="s">
        <v>363</v>
      </c>
      <c r="D4053" s="129" t="str">
        <f t="array" ref="D4053">XLOOKUP(C4053,'DS ST'!A:A,'DS ST'!B:B)</f>
        <v>A124</v>
      </c>
      <c r="E4053" s="94" t="str">
        <f t="array" ref="E4053">XLOOKUP($F4053,'GIÁ'!$A:$A,'GIÁ'!$E:$E)</f>
        <v>ĐÔNG</v>
      </c>
      <c r="F4053" s="94">
        <v>8.935319711311E12</v>
      </c>
      <c r="G4053" s="95" t="s">
        <v>2061</v>
      </c>
      <c r="H4053" s="95" t="s">
        <v>224</v>
      </c>
      <c r="I4053" s="96">
        <v>4.0</v>
      </c>
      <c r="J4053" s="96">
        <v>0.0</v>
      </c>
      <c r="K4053" s="98">
        <f t="shared" si="4"/>
        <v>4</v>
      </c>
      <c r="L4053" s="99" t="s">
        <v>7198</v>
      </c>
      <c r="M4053" s="100" t="s">
        <v>7199</v>
      </c>
      <c r="N4053" s="101" t="str">
        <f t="shared" si="139"/>
        <v>PT1590310-T0018935319711311</v>
      </c>
      <c r="O4053" s="128"/>
      <c r="P4053" s="100"/>
      <c r="Q4053" s="103">
        <f t="shared" si="166"/>
        <v>4</v>
      </c>
      <c r="R4053" s="161"/>
      <c r="S4053" s="105"/>
      <c r="T4053" s="106"/>
      <c r="U4053" s="107" t="s">
        <v>6529</v>
      </c>
      <c r="V4053" s="108" t="s">
        <v>756</v>
      </c>
      <c r="W4053" s="109" t="s">
        <v>1908</v>
      </c>
      <c r="X4053" s="110" t="str">
        <f t="shared" si="176"/>
        <v/>
      </c>
      <c r="Y4053" s="110" t="str">
        <f t="shared" si="183"/>
        <v/>
      </c>
      <c r="Z4053" s="109" t="s">
        <v>797</v>
      </c>
      <c r="AA4053" s="109" t="s">
        <v>802</v>
      </c>
      <c r="AB4053" s="106"/>
      <c r="AC4053" s="158"/>
      <c r="AD4053" s="160"/>
      <c r="AE4053" s="127"/>
      <c r="AF4053" s="113"/>
      <c r="AG4053" s="165" t="str">
        <f t="array" ref="AG4053">XLOOKUP(F4053,'CLV2'!A:A,'CLV2'!E:E)</f>
        <v>2.FROZEN FOODS</v>
      </c>
      <c r="AH4053" s="115" t="str">
        <f t="array" ref="AH4053">XLOOKUP(F4053,'CLV2'!A:A,'CLV2'!F:F)</f>
        <v>3.HOTPOT AND FRIED</v>
      </c>
      <c r="AI4053" s="115" t="str">
        <f t="shared" si="8"/>
        <v>Pack</v>
      </c>
      <c r="AJ4053" s="116">
        <f t="shared" si="9"/>
        <v>1</v>
      </c>
      <c r="AK4053" s="117" t="str">
        <f t="array" ref="AK4053">XLOOKUP(F4053,'GIÁ'!A:A,'GIÁ'!D:D)</f>
        <v>30542.46</v>
      </c>
      <c r="AL4053" s="118">
        <f t="shared" si="10"/>
        <v>122169.84</v>
      </c>
      <c r="AM4053" s="118">
        <f t="shared" si="11"/>
        <v>0</v>
      </c>
      <c r="AN4053" s="119">
        <f t="shared" si="12"/>
        <v>0</v>
      </c>
      <c r="AO4053" s="118">
        <f t="shared" si="13"/>
        <v>122169.84</v>
      </c>
      <c r="AP4053" s="121">
        <f t="shared" si="14"/>
        <v>0</v>
      </c>
      <c r="AQ4053" s="122"/>
      <c r="AR4053" s="119"/>
    </row>
    <row r="4054" ht="22.5" customHeight="1">
      <c r="A4054" s="89">
        <v>46233.0</v>
      </c>
      <c r="B4054" s="90">
        <v>0.9965277777777778</v>
      </c>
      <c r="C4054" s="91" t="s">
        <v>363</v>
      </c>
      <c r="D4054" s="129" t="str">
        <f t="array" ref="D4054">XLOOKUP(C4054,'DS ST'!A:A,'DS ST'!B:B)</f>
        <v>A124</v>
      </c>
      <c r="E4054" s="94" t="str">
        <f t="array" ref="E4054">XLOOKUP($F4054,'GIÁ'!$A:$A,'GIÁ'!$E:$E)</f>
        <v>ĐÔNG</v>
      </c>
      <c r="F4054" s="94">
        <v>9.555894515624E12</v>
      </c>
      <c r="G4054" s="95" t="s">
        <v>3305</v>
      </c>
      <c r="H4054" s="95" t="s">
        <v>224</v>
      </c>
      <c r="I4054" s="96">
        <v>2.0</v>
      </c>
      <c r="J4054" s="96">
        <v>0.0</v>
      </c>
      <c r="K4054" s="98">
        <f t="shared" si="4"/>
        <v>2</v>
      </c>
      <c r="L4054" s="99" t="s">
        <v>7198</v>
      </c>
      <c r="M4054" s="100" t="s">
        <v>7199</v>
      </c>
      <c r="N4054" s="101" t="str">
        <f t="shared" si="139"/>
        <v>PT1590310-T0019555894515624</v>
      </c>
      <c r="O4054" s="128"/>
      <c r="P4054" s="100"/>
      <c r="Q4054" s="103">
        <f t="shared" si="166"/>
        <v>2</v>
      </c>
      <c r="R4054" s="161"/>
      <c r="S4054" s="105"/>
      <c r="T4054" s="106"/>
      <c r="U4054" s="107" t="s">
        <v>6556</v>
      </c>
      <c r="V4054" s="108" t="s">
        <v>756</v>
      </c>
      <c r="W4054" s="109" t="s">
        <v>1908</v>
      </c>
      <c r="X4054" s="110" t="str">
        <f t="shared" si="176"/>
        <v/>
      </c>
      <c r="Y4054" s="110" t="str">
        <f t="shared" si="183"/>
        <v/>
      </c>
      <c r="Z4054" s="109" t="s">
        <v>797</v>
      </c>
      <c r="AA4054" s="109" t="s">
        <v>802</v>
      </c>
      <c r="AB4054" s="106"/>
      <c r="AC4054" s="158"/>
      <c r="AD4054" s="160"/>
      <c r="AE4054" s="127"/>
      <c r="AF4054" s="113"/>
      <c r="AG4054" s="165" t="str">
        <f t="array" ref="AG4054">XLOOKUP(F4054,'CLV2'!A:A,'CLV2'!E:E)</f>
        <v>2.FROZEN FOODS</v>
      </c>
      <c r="AH4054" s="115" t="str">
        <f t="array" ref="AH4054">XLOOKUP(F4054,'CLV2'!A:A,'CLV2'!F:F)</f>
        <v>3.HOTPOT AND FRIED</v>
      </c>
      <c r="AI4054" s="115" t="str">
        <f t="shared" si="8"/>
        <v>Pack</v>
      </c>
      <c r="AJ4054" s="116">
        <f t="shared" si="9"/>
        <v>1</v>
      </c>
      <c r="AK4054" s="117" t="str">
        <f t="array" ref="AK4054">XLOOKUP(F4054,'GIÁ'!A:A,'GIÁ'!D:D)</f>
        <v>87761.05</v>
      </c>
      <c r="AL4054" s="118">
        <f t="shared" si="10"/>
        <v>175522.1</v>
      </c>
      <c r="AM4054" s="118">
        <f t="shared" si="11"/>
        <v>0</v>
      </c>
      <c r="AN4054" s="119">
        <f t="shared" si="12"/>
        <v>0</v>
      </c>
      <c r="AO4054" s="118">
        <f t="shared" si="13"/>
        <v>175522.1</v>
      </c>
      <c r="AP4054" s="121">
        <f t="shared" si="14"/>
        <v>0</v>
      </c>
      <c r="AQ4054" s="122"/>
      <c r="AR4054" s="119"/>
    </row>
    <row r="4055" ht="22.5" customHeight="1">
      <c r="A4055" s="89">
        <v>46233.0</v>
      </c>
      <c r="B4055" s="90">
        <v>0.9965277777777778</v>
      </c>
      <c r="C4055" s="91" t="s">
        <v>363</v>
      </c>
      <c r="D4055" s="129" t="str">
        <f t="array" ref="D4055">XLOOKUP(C4055,'DS ST'!A:A,'DS ST'!B:B)</f>
        <v>A124</v>
      </c>
      <c r="E4055" s="94" t="str">
        <f t="array" ref="E4055">XLOOKUP($F4055,'GIÁ'!$A:$A,'GIÁ'!$E:$E)</f>
        <v>ĐÔNG</v>
      </c>
      <c r="F4055" s="94">
        <v>8.934717401336E12</v>
      </c>
      <c r="G4055" s="95" t="s">
        <v>1750</v>
      </c>
      <c r="H4055" s="95" t="s">
        <v>224</v>
      </c>
      <c r="I4055" s="96">
        <v>2.0</v>
      </c>
      <c r="J4055" s="96">
        <v>0.0</v>
      </c>
      <c r="K4055" s="98">
        <f t="shared" si="4"/>
        <v>2</v>
      </c>
      <c r="L4055" s="99" t="s">
        <v>7198</v>
      </c>
      <c r="M4055" s="100" t="s">
        <v>7199</v>
      </c>
      <c r="N4055" s="101" t="str">
        <f t="shared" si="139"/>
        <v>PT1590310-T0018934717401336</v>
      </c>
      <c r="O4055" s="128"/>
      <c r="P4055" s="100"/>
      <c r="Q4055" s="103">
        <f t="shared" si="166"/>
        <v>2</v>
      </c>
      <c r="R4055" s="161"/>
      <c r="S4055" s="105"/>
      <c r="T4055" s="106"/>
      <c r="U4055" s="107" t="s">
        <v>6585</v>
      </c>
      <c r="V4055" s="108" t="s">
        <v>756</v>
      </c>
      <c r="W4055" s="109" t="s">
        <v>1908</v>
      </c>
      <c r="X4055" s="110" t="str">
        <f t="shared" si="176"/>
        <v/>
      </c>
      <c r="Y4055" s="110" t="str">
        <f t="shared" si="183"/>
        <v/>
      </c>
      <c r="Z4055" s="109" t="s">
        <v>797</v>
      </c>
      <c r="AA4055" s="109" t="s">
        <v>802</v>
      </c>
      <c r="AB4055" s="106"/>
      <c r="AC4055" s="158"/>
      <c r="AD4055" s="160"/>
      <c r="AE4055" s="127"/>
      <c r="AF4055" s="113"/>
      <c r="AG4055" s="165" t="str">
        <f t="array" ref="AG4055">XLOOKUP(F4055,'CLV2'!A:A,'CLV2'!E:E)</f>
        <v>2.FROZEN FOODS</v>
      </c>
      <c r="AH4055" s="115" t="str">
        <f t="array" ref="AH4055">XLOOKUP(F4055,'CLV2'!A:A,'CLV2'!F:F)</f>
        <v>3.DUMPLINGS</v>
      </c>
      <c r="AI4055" s="115" t="str">
        <f t="shared" si="8"/>
        <v>Pack</v>
      </c>
      <c r="AJ4055" s="116">
        <f t="shared" si="9"/>
        <v>1</v>
      </c>
      <c r="AK4055" s="117" t="str">
        <f t="array" ref="AK4055">XLOOKUP(F4055,'GIÁ'!A:A,'GIÁ'!D:D)</f>
        <v>39374.44</v>
      </c>
      <c r="AL4055" s="118">
        <f t="shared" si="10"/>
        <v>78748.88</v>
      </c>
      <c r="AM4055" s="118">
        <f t="shared" si="11"/>
        <v>0</v>
      </c>
      <c r="AN4055" s="119">
        <f t="shared" si="12"/>
        <v>0</v>
      </c>
      <c r="AO4055" s="118">
        <f t="shared" si="13"/>
        <v>78748.88</v>
      </c>
      <c r="AP4055" s="121">
        <f t="shared" si="14"/>
        <v>0</v>
      </c>
      <c r="AQ4055" s="122"/>
      <c r="AR4055" s="119"/>
    </row>
    <row r="4056" ht="22.5" customHeight="1">
      <c r="A4056" s="89">
        <v>46233.0</v>
      </c>
      <c r="B4056" s="90">
        <v>0.9965277777777778</v>
      </c>
      <c r="C4056" s="91" t="s">
        <v>363</v>
      </c>
      <c r="D4056" s="129" t="str">
        <f t="array" ref="D4056">XLOOKUP(C4056,'DS ST'!A:A,'DS ST'!B:B)</f>
        <v>A124</v>
      </c>
      <c r="E4056" s="94" t="str">
        <f t="array" ref="E4056">XLOOKUP($F4056,'GIÁ'!$A:$A,'GIÁ'!$E:$E)</f>
        <v>ĐÔNG</v>
      </c>
      <c r="F4056" s="94">
        <v>8.936190860716E12</v>
      </c>
      <c r="G4056" s="95" t="s">
        <v>2610</v>
      </c>
      <c r="H4056" s="95" t="s">
        <v>93</v>
      </c>
      <c r="I4056" s="96">
        <v>4.0</v>
      </c>
      <c r="J4056" s="96">
        <v>0.0</v>
      </c>
      <c r="K4056" s="98">
        <f t="shared" si="4"/>
        <v>4</v>
      </c>
      <c r="L4056" s="99" t="s">
        <v>7198</v>
      </c>
      <c r="M4056" s="100" t="s">
        <v>7199</v>
      </c>
      <c r="N4056" s="101" t="str">
        <f t="shared" si="139"/>
        <v>PT1590310-T0018936190860716</v>
      </c>
      <c r="O4056" s="128"/>
      <c r="P4056" s="100"/>
      <c r="Q4056" s="103">
        <f t="shared" si="166"/>
        <v>4</v>
      </c>
      <c r="R4056" s="161"/>
      <c r="S4056" s="105"/>
      <c r="T4056" s="106"/>
      <c r="U4056" s="107" t="s">
        <v>6539</v>
      </c>
      <c r="V4056" s="108" t="s">
        <v>756</v>
      </c>
      <c r="W4056" s="109" t="s">
        <v>1908</v>
      </c>
      <c r="X4056" s="110" t="str">
        <f t="shared" si="176"/>
        <v/>
      </c>
      <c r="Y4056" s="110" t="str">
        <f t="shared" si="183"/>
        <v/>
      </c>
      <c r="Z4056" s="109" t="s">
        <v>797</v>
      </c>
      <c r="AA4056" s="109" t="s">
        <v>802</v>
      </c>
      <c r="AB4056" s="106"/>
      <c r="AC4056" s="158"/>
      <c r="AD4056" s="160"/>
      <c r="AE4056" s="127"/>
      <c r="AF4056" s="113"/>
      <c r="AG4056" s="165" t="str">
        <f t="array" ref="AG4056">XLOOKUP(F4056,'CLV2'!A:A,'CLV2'!E:E)</f>
        <v>2.MEAT</v>
      </c>
      <c r="AH4056" s="115" t="str">
        <f t="array" ref="AH4056">XLOOKUP(F4056,'CLV2'!A:A,'CLV2'!F:F)</f>
        <v>3.FROZEN MEAT</v>
      </c>
      <c r="AI4056" s="115" t="str">
        <f t="shared" si="8"/>
        <v>Pack</v>
      </c>
      <c r="AJ4056" s="116">
        <f t="shared" si="9"/>
        <v>1</v>
      </c>
      <c r="AK4056" s="117" t="str">
        <f t="array" ref="AK4056">XLOOKUP(F4056,'GIÁ'!A:A,'GIÁ'!D:D)</f>
        <v>49176.27</v>
      </c>
      <c r="AL4056" s="118">
        <f t="shared" si="10"/>
        <v>196705.08</v>
      </c>
      <c r="AM4056" s="118">
        <f t="shared" si="11"/>
        <v>0</v>
      </c>
      <c r="AN4056" s="119">
        <f t="shared" si="12"/>
        <v>0</v>
      </c>
      <c r="AO4056" s="118">
        <f t="shared" si="13"/>
        <v>196705.08</v>
      </c>
      <c r="AP4056" s="121">
        <f t="shared" si="14"/>
        <v>0</v>
      </c>
      <c r="AQ4056" s="122"/>
      <c r="AR4056" s="119"/>
    </row>
    <row r="4057" ht="22.5" customHeight="1">
      <c r="A4057" s="89">
        <v>46233.0</v>
      </c>
      <c r="B4057" s="90">
        <v>0.9965277777777778</v>
      </c>
      <c r="C4057" s="91" t="s">
        <v>363</v>
      </c>
      <c r="D4057" s="129" t="str">
        <f t="array" ref="D4057">XLOOKUP(C4057,'DS ST'!A:A,'DS ST'!B:B)</f>
        <v>A124</v>
      </c>
      <c r="E4057" s="94" t="str">
        <f t="array" ref="E4057">XLOOKUP($F4057,'GIÁ'!$A:$A,'GIÁ'!$E:$E)</f>
        <v>ĐÔNG</v>
      </c>
      <c r="F4057" s="94">
        <v>8.938535604047E12</v>
      </c>
      <c r="G4057" s="95" t="s">
        <v>3054</v>
      </c>
      <c r="H4057" s="95" t="s">
        <v>787</v>
      </c>
      <c r="I4057" s="96">
        <v>2.0</v>
      </c>
      <c r="J4057" s="96">
        <v>0.0</v>
      </c>
      <c r="K4057" s="98">
        <f t="shared" si="4"/>
        <v>2</v>
      </c>
      <c r="L4057" s="99" t="s">
        <v>7198</v>
      </c>
      <c r="M4057" s="100" t="s">
        <v>7199</v>
      </c>
      <c r="N4057" s="101" t="str">
        <f t="shared" si="139"/>
        <v>PT1590310-T0018938535604047</v>
      </c>
      <c r="O4057" s="128"/>
      <c r="P4057" s="100"/>
      <c r="Q4057" s="103">
        <f t="shared" si="166"/>
        <v>2</v>
      </c>
      <c r="R4057" s="161"/>
      <c r="S4057" s="105"/>
      <c r="T4057" s="106"/>
      <c r="U4057" s="107" t="s">
        <v>6541</v>
      </c>
      <c r="V4057" s="108" t="s">
        <v>756</v>
      </c>
      <c r="W4057" s="109" t="s">
        <v>1908</v>
      </c>
      <c r="X4057" s="110" t="str">
        <f t="shared" si="176"/>
        <v/>
      </c>
      <c r="Y4057" s="110" t="str">
        <f t="shared" si="183"/>
        <v/>
      </c>
      <c r="Z4057" s="109" t="s">
        <v>797</v>
      </c>
      <c r="AA4057" s="109" t="s">
        <v>802</v>
      </c>
      <c r="AB4057" s="106"/>
      <c r="AC4057" s="158"/>
      <c r="AD4057" s="160"/>
      <c r="AE4057" s="127"/>
      <c r="AF4057" s="113"/>
      <c r="AG4057" s="165" t="str">
        <f t="array" ref="AG4057">XLOOKUP(F4057,'CLV2'!A:A,'CLV2'!E:E)</f>
        <v>2.FISH AND SEAFOOD</v>
      </c>
      <c r="AH4057" s="115" t="str">
        <f t="array" ref="AH4057">XLOOKUP(F4057,'CLV2'!A:A,'CLV2'!F:F)</f>
        <v>3.FROZEN FISH AND SEAFOOD</v>
      </c>
      <c r="AI4057" s="115" t="str">
        <f t="shared" si="8"/>
        <v>Pack</v>
      </c>
      <c r="AJ4057" s="116">
        <f t="shared" si="9"/>
        <v>1</v>
      </c>
      <c r="AK4057" s="117" t="str">
        <f t="array" ref="AK4057">XLOOKUP(F4057,'GIÁ'!A:A,'GIÁ'!D:D)</f>
        <v>48011.15</v>
      </c>
      <c r="AL4057" s="118">
        <f t="shared" si="10"/>
        <v>96022.3</v>
      </c>
      <c r="AM4057" s="118">
        <f t="shared" si="11"/>
        <v>0</v>
      </c>
      <c r="AN4057" s="119">
        <f t="shared" si="12"/>
        <v>0</v>
      </c>
      <c r="AO4057" s="118">
        <f t="shared" si="13"/>
        <v>96022.3</v>
      </c>
      <c r="AP4057" s="121">
        <f t="shared" si="14"/>
        <v>0</v>
      </c>
      <c r="AQ4057" s="122"/>
      <c r="AR4057" s="119"/>
    </row>
    <row r="4058" ht="22.5" customHeight="1">
      <c r="A4058" s="89">
        <v>46233.0</v>
      </c>
      <c r="B4058" s="90">
        <v>0.9965277777777778</v>
      </c>
      <c r="C4058" s="91" t="s">
        <v>363</v>
      </c>
      <c r="D4058" s="129" t="str">
        <f t="array" ref="D4058">XLOOKUP(C4058,'DS ST'!A:A,'DS ST'!B:B)</f>
        <v>A124</v>
      </c>
      <c r="E4058" s="94" t="str">
        <f t="array" ref="E4058">XLOOKUP($F4058,'GIÁ'!$A:$A,'GIÁ'!$E:$E)</f>
        <v>ĐÔNG</v>
      </c>
      <c r="F4058" s="94">
        <v>8.936187610089E12</v>
      </c>
      <c r="G4058" s="95" t="s">
        <v>2590</v>
      </c>
      <c r="H4058" s="95" t="s">
        <v>224</v>
      </c>
      <c r="I4058" s="96">
        <v>2.0</v>
      </c>
      <c r="J4058" s="96">
        <v>0.0</v>
      </c>
      <c r="K4058" s="98">
        <f t="shared" si="4"/>
        <v>2</v>
      </c>
      <c r="L4058" s="99" t="s">
        <v>7198</v>
      </c>
      <c r="M4058" s="100" t="s">
        <v>7199</v>
      </c>
      <c r="N4058" s="101" t="str">
        <f t="shared" si="139"/>
        <v>PT1590310-T0018936187610089</v>
      </c>
      <c r="O4058" s="128"/>
      <c r="P4058" s="100"/>
      <c r="Q4058" s="103">
        <f t="shared" si="166"/>
        <v>2</v>
      </c>
      <c r="R4058" s="161"/>
      <c r="S4058" s="105"/>
      <c r="T4058" s="106"/>
      <c r="U4058" s="107" t="s">
        <v>6532</v>
      </c>
      <c r="V4058" s="108" t="s">
        <v>756</v>
      </c>
      <c r="W4058" s="109" t="s">
        <v>1908</v>
      </c>
      <c r="X4058" s="110" t="str">
        <f t="shared" si="176"/>
        <v/>
      </c>
      <c r="Y4058" s="110" t="str">
        <f t="shared" si="183"/>
        <v/>
      </c>
      <c r="Z4058" s="109" t="s">
        <v>797</v>
      </c>
      <c r="AA4058" s="109" t="s">
        <v>802</v>
      </c>
      <c r="AB4058" s="106"/>
      <c r="AC4058" s="158"/>
      <c r="AD4058" s="160"/>
      <c r="AE4058" s="127"/>
      <c r="AF4058" s="113"/>
      <c r="AG4058" s="165" t="str">
        <f t="array" ref="AG4058">XLOOKUP(F4058,'CLV2'!A:A,'CLV2'!E:E)</f>
        <v>2.FISH AND SEAFOOD</v>
      </c>
      <c r="AH4058" s="115" t="str">
        <f t="array" ref="AH4058">XLOOKUP(F4058,'CLV2'!A:A,'CLV2'!F:F)</f>
        <v>3.FROZEN FISH AND SEAFOOD</v>
      </c>
      <c r="AI4058" s="115" t="str">
        <f t="shared" si="8"/>
        <v>Pack</v>
      </c>
      <c r="AJ4058" s="116">
        <f t="shared" si="9"/>
        <v>1</v>
      </c>
      <c r="AK4058" s="117" t="str">
        <f t="array" ref="AK4058">XLOOKUP(F4058,'GIÁ'!A:A,'GIÁ'!D:D)</f>
        <v>73948.55</v>
      </c>
      <c r="AL4058" s="118">
        <f t="shared" si="10"/>
        <v>147897.1</v>
      </c>
      <c r="AM4058" s="118">
        <f t="shared" si="11"/>
        <v>0</v>
      </c>
      <c r="AN4058" s="119">
        <f t="shared" si="12"/>
        <v>0</v>
      </c>
      <c r="AO4058" s="118">
        <f t="shared" si="13"/>
        <v>147897.1</v>
      </c>
      <c r="AP4058" s="121">
        <f t="shared" si="14"/>
        <v>0</v>
      </c>
      <c r="AQ4058" s="122"/>
      <c r="AR4058" s="119"/>
    </row>
    <row r="4059" ht="22.5" customHeight="1">
      <c r="A4059" s="89">
        <v>46233.0</v>
      </c>
      <c r="B4059" s="90">
        <v>0.9965277777777778</v>
      </c>
      <c r="C4059" s="91" t="s">
        <v>363</v>
      </c>
      <c r="D4059" s="129" t="str">
        <f t="array" ref="D4059">XLOOKUP(C4059,'DS ST'!A:A,'DS ST'!B:B)</f>
        <v>A124</v>
      </c>
      <c r="E4059" s="94" t="str">
        <f t="array" ref="E4059">XLOOKUP($F4059,'GIÁ'!$A:$A,'GIÁ'!$E:$E)</f>
        <v>ĐÔNG</v>
      </c>
      <c r="F4059" s="94">
        <v>8.938535604597E12</v>
      </c>
      <c r="G4059" s="95" t="s">
        <v>3063</v>
      </c>
      <c r="H4059" s="95" t="s">
        <v>93</v>
      </c>
      <c r="I4059" s="96">
        <v>4.0</v>
      </c>
      <c r="J4059" s="96">
        <v>0.0</v>
      </c>
      <c r="K4059" s="98">
        <f t="shared" si="4"/>
        <v>4</v>
      </c>
      <c r="L4059" s="99" t="s">
        <v>7198</v>
      </c>
      <c r="M4059" s="100" t="s">
        <v>7199</v>
      </c>
      <c r="N4059" s="101" t="str">
        <f t="shared" si="139"/>
        <v>PT1590310-T0018938535604597</v>
      </c>
      <c r="O4059" s="128"/>
      <c r="P4059" s="100"/>
      <c r="Q4059" s="103">
        <f t="shared" si="166"/>
        <v>4</v>
      </c>
      <c r="R4059" s="161"/>
      <c r="S4059" s="105"/>
      <c r="T4059" s="106"/>
      <c r="U4059" s="107" t="s">
        <v>6542</v>
      </c>
      <c r="V4059" s="108" t="s">
        <v>756</v>
      </c>
      <c r="W4059" s="109" t="s">
        <v>1908</v>
      </c>
      <c r="X4059" s="110" t="str">
        <f t="shared" si="176"/>
        <v/>
      </c>
      <c r="Y4059" s="110" t="str">
        <f t="shared" si="183"/>
        <v/>
      </c>
      <c r="Z4059" s="109" t="s">
        <v>797</v>
      </c>
      <c r="AA4059" s="109" t="s">
        <v>802</v>
      </c>
      <c r="AB4059" s="106"/>
      <c r="AC4059" s="158"/>
      <c r="AD4059" s="160"/>
      <c r="AE4059" s="127"/>
      <c r="AF4059" s="113"/>
      <c r="AG4059" s="165" t="str">
        <f t="array" ref="AG4059">XLOOKUP(F4059,'CLV2'!A:A,'CLV2'!E:E)</f>
        <v>2.FISH AND SEAFOOD</v>
      </c>
      <c r="AH4059" s="115" t="str">
        <f t="array" ref="AH4059">XLOOKUP(F4059,'CLV2'!A:A,'CLV2'!F:F)</f>
        <v>3.FROZEN FISH AND SEAFOOD</v>
      </c>
      <c r="AI4059" s="115" t="str">
        <f t="shared" si="8"/>
        <v>Pack</v>
      </c>
      <c r="AJ4059" s="116">
        <f t="shared" si="9"/>
        <v>1</v>
      </c>
      <c r="AK4059" s="117" t="str">
        <f t="array" ref="AK4059">XLOOKUP(F4059,'GIÁ'!A:A,'GIÁ'!D:D)</f>
        <v>54841.46</v>
      </c>
      <c r="AL4059" s="118">
        <f t="shared" si="10"/>
        <v>219365.84</v>
      </c>
      <c r="AM4059" s="118">
        <f t="shared" si="11"/>
        <v>0</v>
      </c>
      <c r="AN4059" s="119">
        <f t="shared" si="12"/>
        <v>0</v>
      </c>
      <c r="AO4059" s="118">
        <f t="shared" si="13"/>
        <v>219365.84</v>
      </c>
      <c r="AP4059" s="121">
        <f t="shared" si="14"/>
        <v>0</v>
      </c>
      <c r="AQ4059" s="122"/>
      <c r="AR4059" s="119"/>
    </row>
    <row r="4060" ht="22.5" customHeight="1">
      <c r="A4060" s="89">
        <v>46233.0</v>
      </c>
      <c r="B4060" s="90">
        <v>0.9965277777777778</v>
      </c>
      <c r="C4060" s="91" t="s">
        <v>363</v>
      </c>
      <c r="D4060" s="129" t="str">
        <f t="array" ref="D4060">XLOOKUP(C4060,'DS ST'!A:A,'DS ST'!B:B)</f>
        <v>A124</v>
      </c>
      <c r="E4060" s="94" t="str">
        <f t="array" ref="E4060">XLOOKUP($F4060,'GIÁ'!$A:$A,'GIÁ'!$E:$E)</f>
        <v>ĐÔNG</v>
      </c>
      <c r="F4060" s="94">
        <v>8.936190860464E12</v>
      </c>
      <c r="G4060" s="95" t="s">
        <v>2608</v>
      </c>
      <c r="H4060" s="95" t="s">
        <v>93</v>
      </c>
      <c r="I4060" s="96">
        <v>2.0</v>
      </c>
      <c r="J4060" s="96">
        <v>0.0</v>
      </c>
      <c r="K4060" s="98">
        <f t="shared" si="4"/>
        <v>2</v>
      </c>
      <c r="L4060" s="99" t="s">
        <v>7198</v>
      </c>
      <c r="M4060" s="100" t="s">
        <v>7199</v>
      </c>
      <c r="N4060" s="101" t="str">
        <f t="shared" si="139"/>
        <v>PT1590310-T0018936190860464</v>
      </c>
      <c r="O4060" s="128"/>
      <c r="P4060" s="100"/>
      <c r="Q4060" s="103">
        <f t="shared" si="166"/>
        <v>2</v>
      </c>
      <c r="R4060" s="161"/>
      <c r="S4060" s="105"/>
      <c r="T4060" s="106"/>
      <c r="U4060" s="107" t="s">
        <v>6543</v>
      </c>
      <c r="V4060" s="108" t="s">
        <v>756</v>
      </c>
      <c r="W4060" s="109" t="s">
        <v>1908</v>
      </c>
      <c r="X4060" s="110" t="str">
        <f t="shared" si="176"/>
        <v/>
      </c>
      <c r="Y4060" s="110" t="str">
        <f t="shared" si="183"/>
        <v/>
      </c>
      <c r="Z4060" s="109" t="s">
        <v>797</v>
      </c>
      <c r="AA4060" s="109" t="s">
        <v>802</v>
      </c>
      <c r="AB4060" s="106"/>
      <c r="AC4060" s="158"/>
      <c r="AD4060" s="160"/>
      <c r="AE4060" s="127"/>
      <c r="AF4060" s="113"/>
      <c r="AG4060" s="165" t="str">
        <f t="array" ref="AG4060">XLOOKUP(F4060,'CLV2'!A:A,'CLV2'!E:E)</f>
        <v>2.MEAT</v>
      </c>
      <c r="AH4060" s="115" t="str">
        <f t="array" ref="AH4060">XLOOKUP(F4060,'CLV2'!A:A,'CLV2'!F:F)</f>
        <v>3.FROZEN MEAT</v>
      </c>
      <c r="AI4060" s="115" t="str">
        <f t="shared" si="8"/>
        <v>Pack</v>
      </c>
      <c r="AJ4060" s="116">
        <f t="shared" si="9"/>
        <v>1</v>
      </c>
      <c r="AK4060" s="117" t="str">
        <f t="array" ref="AK4060">XLOOKUP(F4060,'GIÁ'!A:A,'GIÁ'!D:D)</f>
        <v>43621.31</v>
      </c>
      <c r="AL4060" s="118">
        <f t="shared" si="10"/>
        <v>87242.62</v>
      </c>
      <c r="AM4060" s="118">
        <f t="shared" si="11"/>
        <v>0</v>
      </c>
      <c r="AN4060" s="119">
        <f t="shared" si="12"/>
        <v>0</v>
      </c>
      <c r="AO4060" s="118">
        <f t="shared" si="13"/>
        <v>87242.62</v>
      </c>
      <c r="AP4060" s="121">
        <f t="shared" si="14"/>
        <v>0</v>
      </c>
      <c r="AQ4060" s="122"/>
      <c r="AR4060" s="119"/>
    </row>
    <row r="4061" ht="22.5" customHeight="1">
      <c r="A4061" s="89">
        <v>46233.0</v>
      </c>
      <c r="B4061" s="90">
        <v>0.9965277777777778</v>
      </c>
      <c r="C4061" s="91" t="s">
        <v>363</v>
      </c>
      <c r="D4061" s="129" t="str">
        <f t="array" ref="D4061">XLOOKUP(C4061,'DS ST'!A:A,'DS ST'!B:B)</f>
        <v>A124</v>
      </c>
      <c r="E4061" s="94" t="str">
        <f t="array" ref="E4061">XLOOKUP($F4061,'GIÁ'!$A:$A,'GIÁ'!$E:$E)</f>
        <v>ĐÔNG</v>
      </c>
      <c r="F4061" s="94">
        <v>8.938559140026E12</v>
      </c>
      <c r="G4061" s="95" t="s">
        <v>3177</v>
      </c>
      <c r="H4061" s="95" t="s">
        <v>57</v>
      </c>
      <c r="I4061" s="96">
        <v>2.0</v>
      </c>
      <c r="J4061" s="96">
        <v>0.0</v>
      </c>
      <c r="K4061" s="98">
        <f t="shared" si="4"/>
        <v>2</v>
      </c>
      <c r="L4061" s="99" t="s">
        <v>7198</v>
      </c>
      <c r="M4061" s="100" t="s">
        <v>7199</v>
      </c>
      <c r="N4061" s="101" t="str">
        <f t="shared" si="139"/>
        <v>PT1590310-T0018938559140026</v>
      </c>
      <c r="O4061" s="128"/>
      <c r="P4061" s="100"/>
      <c r="Q4061" s="103">
        <f t="shared" si="166"/>
        <v>2</v>
      </c>
      <c r="R4061" s="161"/>
      <c r="S4061" s="105"/>
      <c r="T4061" s="106"/>
      <c r="U4061" s="107" t="s">
        <v>6544</v>
      </c>
      <c r="V4061" s="108" t="s">
        <v>756</v>
      </c>
      <c r="W4061" s="109" t="s">
        <v>1908</v>
      </c>
      <c r="X4061" s="110" t="str">
        <f t="shared" si="176"/>
        <v/>
      </c>
      <c r="Y4061" s="110" t="str">
        <f t="shared" si="183"/>
        <v/>
      </c>
      <c r="Z4061" s="109" t="s">
        <v>797</v>
      </c>
      <c r="AA4061" s="109" t="s">
        <v>802</v>
      </c>
      <c r="AB4061" s="106"/>
      <c r="AC4061" s="158"/>
      <c r="AD4061" s="160"/>
      <c r="AE4061" s="127"/>
      <c r="AF4061" s="113"/>
      <c r="AG4061" s="165" t="str">
        <f t="array" ref="AG4061">XLOOKUP(F4061,'CLV2'!A:A,'CLV2'!E:E)</f>
        <v>2.MEAT</v>
      </c>
      <c r="AH4061" s="115" t="str">
        <f t="array" ref="AH4061">XLOOKUP(F4061,'CLV2'!A:A,'CLV2'!F:F)</f>
        <v>3.FROZEN MEAT</v>
      </c>
      <c r="AI4061" s="115" t="str">
        <f t="shared" si="8"/>
        <v>Pack</v>
      </c>
      <c r="AJ4061" s="116">
        <f t="shared" si="9"/>
        <v>1</v>
      </c>
      <c r="AK4061" s="117" t="str">
        <f t="array" ref="AK4061">XLOOKUP(F4061,'GIÁ'!A:A,'GIÁ'!D:D)</f>
        <v>122581.24</v>
      </c>
      <c r="AL4061" s="118">
        <f t="shared" si="10"/>
        <v>245162.48</v>
      </c>
      <c r="AM4061" s="118">
        <f t="shared" si="11"/>
        <v>0</v>
      </c>
      <c r="AN4061" s="119">
        <f t="shared" si="12"/>
        <v>0</v>
      </c>
      <c r="AO4061" s="118">
        <f t="shared" si="13"/>
        <v>245162.48</v>
      </c>
      <c r="AP4061" s="121">
        <f t="shared" si="14"/>
        <v>0</v>
      </c>
      <c r="AQ4061" s="122"/>
      <c r="AR4061" s="119"/>
    </row>
    <row r="4062" ht="22.5" customHeight="1">
      <c r="A4062" s="89">
        <v>46233.0</v>
      </c>
      <c r="B4062" s="90">
        <v>0.4548611111111111</v>
      </c>
      <c r="C4062" s="91" t="s">
        <v>363</v>
      </c>
      <c r="D4062" s="129" t="str">
        <f t="array" ref="D4062">XLOOKUP(C4062,'DS ST'!A:A,'DS ST'!B:B)</f>
        <v>A124</v>
      </c>
      <c r="E4062" s="94" t="str">
        <f t="array" ref="E4062">XLOOKUP($F4062,'GIÁ'!$A:$A,'GIÁ'!$E:$E)</f>
        <v>MÁT</v>
      </c>
      <c r="F4062" s="94">
        <v>8.936012063066E12</v>
      </c>
      <c r="G4062" s="95" t="s">
        <v>2161</v>
      </c>
      <c r="H4062" s="95" t="s">
        <v>57</v>
      </c>
      <c r="I4062" s="96">
        <v>24.0</v>
      </c>
      <c r="J4062" s="96">
        <v>20.0</v>
      </c>
      <c r="K4062" s="98">
        <f t="shared" si="4"/>
        <v>4</v>
      </c>
      <c r="L4062" s="99" t="s">
        <v>7200</v>
      </c>
      <c r="M4062" s="100" t="s">
        <v>7201</v>
      </c>
      <c r="N4062" s="101" t="str">
        <f t="shared" si="139"/>
        <v>TRBA12460798936012063066</v>
      </c>
      <c r="O4062" s="128"/>
      <c r="P4062" s="100"/>
      <c r="Q4062" s="103">
        <f t="shared" si="166"/>
        <v>4</v>
      </c>
      <c r="R4062" s="161"/>
      <c r="S4062" s="105"/>
      <c r="T4062" s="106"/>
      <c r="U4062" s="107"/>
      <c r="V4062" s="108" t="s">
        <v>756</v>
      </c>
      <c r="W4062" s="109" t="s">
        <v>1312</v>
      </c>
      <c r="X4062" s="110" t="str">
        <f t="shared" si="176"/>
        <v/>
      </c>
      <c r="Y4062" s="110" t="str">
        <f t="shared" si="183"/>
        <v/>
      </c>
      <c r="Z4062" s="139" t="str">
        <f>IF(N(Q4062)&lt;=0,"",IF(ISNUMBER(SEARCH("Thiếu kiện",V4062)),"Kho đông mát",IF(AND(N(Q4062)&gt;0,N(P4062)&gt;0,OR(ISNUMBER(SEARCH("Hình KDB",U4062)),ISNUMBER(SEARCH("Hình tele",U4062)),ISNUMBER(SEARCH("sai code",U4062)),ISNUMBER(SEARCH("ST nhận",U4062)))),"Kho đông mát",IF(AND(W4062="DC giao thiếu",OR(ISNUMBER(SEARCH("Hình KDB",U4062)),ISNUMBER(SEARCH("Hình tele",U4062)),ISNUMBER(SEARCH("sai code",U4062)))),"Kho đông mát",IF(W4062="DC giao thiếu","Chưa xác định",IF(AND(W4062="DC pick sai",OR(ISNUMBER(SEARCH("Hình KDB",U4062)),ISNUMBER(SEARCH("Hình tele",U4062)),ISNUMBER(SEARCH("sai code",U4062)),ISNUMBER(SEARCH("ST nhận",U4062)))),"Kho đông mát",IF(W4062="DC pick sai","Chưa xác định",IF(AND(W4062="Hao hụt",N(O4062)&gt;0,OR(ISNUMBER(SEARCH("Hình KDB",U4062)),ISNUMBER(SEARCH("Hình tele",U4062)),ISNUMBER(SEARCH("sai code",U4062)),ISNUMBER(SEARCH("ST nhận",U4062)))),"Kho đông mát",IF(W4062="Hao hụt","Chưa xác định",IF(OR(W4062="VT giao sai điểm",W4062="Không đạt nhiệt độ",W4062="TX giao thiếu kiện",W4062="Hàng không đạt CL"),"Kho đông mát",IF(W4062="Chưa xác định","Chưa xác định",IF(N(P4062)&gt;0,"Chưa xác định",""))))))))))))</f>
        <v>Chưa xác định</v>
      </c>
      <c r="AA4062" s="109" t="s">
        <v>5260</v>
      </c>
      <c r="AB4062" s="106"/>
      <c r="AC4062" s="158"/>
      <c r="AD4062" s="160"/>
      <c r="AE4062" s="127"/>
      <c r="AF4062" s="113"/>
      <c r="AG4062" s="165" t="str">
        <f t="array" ref="AG4062">XLOOKUP(F4062,'CLV2'!A:A,'CLV2'!E:E)</f>
        <v>2.DAIRY</v>
      </c>
      <c r="AH4062" s="115" t="str">
        <f t="array" ref="AH4062">XLOOKUP(F4062,'CLV2'!A:A,'CLV2'!F:F)</f>
        <v>3.YOGURT</v>
      </c>
      <c r="AI4062" s="115" t="str">
        <f t="shared" si="8"/>
        <v>Pack</v>
      </c>
      <c r="AJ4062" s="116">
        <f t="shared" si="9"/>
        <v>0.1666666667</v>
      </c>
      <c r="AK4062" s="117" t="str">
        <f t="array" ref="AK4062">XLOOKUP(F4062,'GIÁ'!A:A,'GIÁ'!D:D)</f>
        <v>6380.00</v>
      </c>
      <c r="AL4062" s="118">
        <f t="shared" si="10"/>
        <v>25520</v>
      </c>
      <c r="AM4062" s="118">
        <f t="shared" si="11"/>
        <v>0</v>
      </c>
      <c r="AN4062" s="119">
        <f t="shared" si="12"/>
        <v>0</v>
      </c>
      <c r="AO4062" s="118">
        <f t="shared" si="13"/>
        <v>0</v>
      </c>
      <c r="AP4062" s="121">
        <f t="shared" si="14"/>
        <v>25520</v>
      </c>
      <c r="AQ4062" s="122"/>
      <c r="AR4062" s="119"/>
    </row>
    <row r="4063" ht="22.5" customHeight="1">
      <c r="A4063" s="89">
        <v>46233.0</v>
      </c>
      <c r="B4063" s="90">
        <v>0.6638888888888889</v>
      </c>
      <c r="C4063" s="91" t="s">
        <v>835</v>
      </c>
      <c r="D4063" s="129" t="str">
        <f t="array" ref="D4063">XLOOKUP(C4063,'DS ST'!A:A,'DS ST'!B:B)</f>
        <v>A183</v>
      </c>
      <c r="E4063" s="94" t="str">
        <f t="array" ref="E4063">XLOOKUP($F4063,'GIÁ'!$A:$A,'GIÁ'!$E:$E)</f>
        <v>ĐÔNG</v>
      </c>
      <c r="F4063" s="94">
        <v>8.934717275081E12</v>
      </c>
      <c r="G4063" s="95" t="s">
        <v>1735</v>
      </c>
      <c r="H4063" s="95" t="s">
        <v>224</v>
      </c>
      <c r="I4063" s="96">
        <v>4.0</v>
      </c>
      <c r="J4063" s="96">
        <v>0.0</v>
      </c>
      <c r="K4063" s="98">
        <f t="shared" si="4"/>
        <v>4</v>
      </c>
      <c r="L4063" s="99" t="s">
        <v>7202</v>
      </c>
      <c r="M4063" s="100" t="s">
        <v>7203</v>
      </c>
      <c r="N4063" s="101" t="str">
        <f t="shared" si="139"/>
        <v>PT1590241-T0018934717275081</v>
      </c>
      <c r="O4063" s="128"/>
      <c r="P4063" s="100"/>
      <c r="Q4063" s="103">
        <f t="shared" si="166"/>
        <v>4</v>
      </c>
      <c r="R4063" s="161"/>
      <c r="S4063" s="105"/>
      <c r="T4063" s="106"/>
      <c r="U4063" s="107" t="s">
        <v>6563</v>
      </c>
      <c r="V4063" s="108" t="s">
        <v>756</v>
      </c>
      <c r="W4063" s="109" t="s">
        <v>1908</v>
      </c>
      <c r="X4063" s="110" t="str">
        <f t="shared" si="176"/>
        <v/>
      </c>
      <c r="Y4063" s="110" t="str">
        <f t="shared" si="183"/>
        <v/>
      </c>
      <c r="Z4063" s="109" t="s">
        <v>797</v>
      </c>
      <c r="AA4063" s="109" t="s">
        <v>802</v>
      </c>
      <c r="AB4063" s="106"/>
      <c r="AC4063" s="158"/>
      <c r="AD4063" s="160"/>
      <c r="AE4063" s="127"/>
      <c r="AF4063" s="113"/>
      <c r="AG4063" s="165" t="str">
        <f t="array" ref="AG4063">XLOOKUP(F4063,'CLV2'!A:A,'CLV2'!E:E)</f>
        <v>2.FROZEN FOODS</v>
      </c>
      <c r="AH4063" s="115" t="str">
        <f t="array" ref="AH4063">XLOOKUP(F4063,'CLV2'!A:A,'CLV2'!F:F)</f>
        <v>3.DUMPLINGS</v>
      </c>
      <c r="AI4063" s="115" t="str">
        <f t="shared" si="8"/>
        <v>Pack</v>
      </c>
      <c r="AJ4063" s="116">
        <f t="shared" si="9"/>
        <v>1</v>
      </c>
      <c r="AK4063" s="117" t="str">
        <f t="array" ref="AK4063">XLOOKUP(F4063,'GIÁ'!A:A,'GIÁ'!D:D)</f>
        <v>42036.39</v>
      </c>
      <c r="AL4063" s="118">
        <f t="shared" si="10"/>
        <v>168145.56</v>
      </c>
      <c r="AM4063" s="118">
        <f t="shared" si="11"/>
        <v>0</v>
      </c>
      <c r="AN4063" s="119">
        <f t="shared" si="12"/>
        <v>0</v>
      </c>
      <c r="AO4063" s="118">
        <f t="shared" si="13"/>
        <v>168145.56</v>
      </c>
      <c r="AP4063" s="121">
        <f t="shared" si="14"/>
        <v>0</v>
      </c>
      <c r="AQ4063" s="122"/>
      <c r="AR4063" s="119"/>
    </row>
    <row r="4064" ht="22.5" customHeight="1">
      <c r="A4064" s="89">
        <v>46233.0</v>
      </c>
      <c r="B4064" s="90">
        <v>0.6638888888888889</v>
      </c>
      <c r="C4064" s="91" t="s">
        <v>835</v>
      </c>
      <c r="D4064" s="129" t="str">
        <f t="array" ref="D4064">XLOOKUP(C4064,'DS ST'!A:A,'DS ST'!B:B)</f>
        <v>A183</v>
      </c>
      <c r="E4064" s="94" t="str">
        <f t="array" ref="E4064">XLOOKUP($F4064,'GIÁ'!$A:$A,'GIÁ'!$E:$E)</f>
        <v>ĐÔNG</v>
      </c>
      <c r="F4064" s="94">
        <v>8.934717401343E12</v>
      </c>
      <c r="G4064" s="95" t="s">
        <v>1752</v>
      </c>
      <c r="H4064" s="95" t="s">
        <v>224</v>
      </c>
      <c r="I4064" s="96">
        <v>2.0</v>
      </c>
      <c r="J4064" s="96">
        <v>0.0</v>
      </c>
      <c r="K4064" s="98">
        <f t="shared" si="4"/>
        <v>2</v>
      </c>
      <c r="L4064" s="99" t="s">
        <v>7202</v>
      </c>
      <c r="M4064" s="100" t="s">
        <v>7203</v>
      </c>
      <c r="N4064" s="101" t="str">
        <f t="shared" si="139"/>
        <v>PT1590241-T0018934717401343</v>
      </c>
      <c r="O4064" s="128"/>
      <c r="P4064" s="100"/>
      <c r="Q4064" s="103">
        <f t="shared" si="166"/>
        <v>2</v>
      </c>
      <c r="R4064" s="161"/>
      <c r="S4064" s="105"/>
      <c r="T4064" s="106"/>
      <c r="U4064" s="107" t="s">
        <v>6576</v>
      </c>
      <c r="V4064" s="108" t="s">
        <v>756</v>
      </c>
      <c r="W4064" s="109" t="s">
        <v>1908</v>
      </c>
      <c r="X4064" s="110" t="str">
        <f t="shared" si="176"/>
        <v/>
      </c>
      <c r="Y4064" s="110" t="str">
        <f t="shared" si="183"/>
        <v/>
      </c>
      <c r="Z4064" s="109" t="s">
        <v>797</v>
      </c>
      <c r="AA4064" s="109" t="s">
        <v>802</v>
      </c>
      <c r="AB4064" s="106"/>
      <c r="AC4064" s="158"/>
      <c r="AD4064" s="160"/>
      <c r="AE4064" s="127"/>
      <c r="AF4064" s="113"/>
      <c r="AG4064" s="165" t="str">
        <f t="array" ref="AG4064">XLOOKUP(F4064,'CLV2'!A:A,'CLV2'!E:E)</f>
        <v>2.FROZEN FOODS</v>
      </c>
      <c r="AH4064" s="115" t="str">
        <f t="array" ref="AH4064">XLOOKUP(F4064,'CLV2'!A:A,'CLV2'!F:F)</f>
        <v>3.DUMPLINGS</v>
      </c>
      <c r="AI4064" s="115" t="str">
        <f t="shared" si="8"/>
        <v>Pack</v>
      </c>
      <c r="AJ4064" s="116">
        <f t="shared" si="9"/>
        <v>1</v>
      </c>
      <c r="AK4064" s="117" t="str">
        <f t="array" ref="AK4064">XLOOKUP(F4064,'GIÁ'!A:A,'GIÁ'!D:D)</f>
        <v>20835.93</v>
      </c>
      <c r="AL4064" s="118">
        <f t="shared" si="10"/>
        <v>41671.86</v>
      </c>
      <c r="AM4064" s="118">
        <f t="shared" si="11"/>
        <v>0</v>
      </c>
      <c r="AN4064" s="119">
        <f t="shared" si="12"/>
        <v>0</v>
      </c>
      <c r="AO4064" s="118">
        <f t="shared" si="13"/>
        <v>41671.86</v>
      </c>
      <c r="AP4064" s="121">
        <f t="shared" si="14"/>
        <v>0</v>
      </c>
      <c r="AQ4064" s="122"/>
      <c r="AR4064" s="119"/>
    </row>
    <row r="4065" ht="22.5" customHeight="1">
      <c r="A4065" s="89">
        <v>46233.0</v>
      </c>
      <c r="B4065" s="90">
        <v>0.6638888888888889</v>
      </c>
      <c r="C4065" s="91" t="s">
        <v>835</v>
      </c>
      <c r="D4065" s="129" t="str">
        <f t="array" ref="D4065">XLOOKUP(C4065,'DS ST'!A:A,'DS ST'!B:B)</f>
        <v>A183</v>
      </c>
      <c r="E4065" s="94" t="str">
        <f t="array" ref="E4065">XLOOKUP($F4065,'GIÁ'!$A:$A,'GIÁ'!$E:$E)</f>
        <v>ĐÔNG</v>
      </c>
      <c r="F4065" s="94">
        <v>8.935101607211E12</v>
      </c>
      <c r="G4065" s="95" t="s">
        <v>1879</v>
      </c>
      <c r="H4065" s="95" t="s">
        <v>224</v>
      </c>
      <c r="I4065" s="96">
        <v>2.0</v>
      </c>
      <c r="J4065" s="96">
        <v>0.0</v>
      </c>
      <c r="K4065" s="98">
        <f t="shared" si="4"/>
        <v>2</v>
      </c>
      <c r="L4065" s="99" t="s">
        <v>7202</v>
      </c>
      <c r="M4065" s="100" t="s">
        <v>7203</v>
      </c>
      <c r="N4065" s="101" t="str">
        <f t="shared" si="139"/>
        <v>PT1590241-T0018935101607211</v>
      </c>
      <c r="O4065" s="128"/>
      <c r="P4065" s="100"/>
      <c r="Q4065" s="103">
        <f t="shared" si="166"/>
        <v>2</v>
      </c>
      <c r="R4065" s="161"/>
      <c r="S4065" s="105"/>
      <c r="T4065" s="106"/>
      <c r="U4065" s="107" t="s">
        <v>6523</v>
      </c>
      <c r="V4065" s="108" t="s">
        <v>756</v>
      </c>
      <c r="W4065" s="109" t="s">
        <v>1908</v>
      </c>
      <c r="X4065" s="110" t="str">
        <f t="shared" si="176"/>
        <v/>
      </c>
      <c r="Y4065" s="110" t="str">
        <f t="shared" si="183"/>
        <v/>
      </c>
      <c r="Z4065" s="109" t="s">
        <v>797</v>
      </c>
      <c r="AA4065" s="109" t="s">
        <v>802</v>
      </c>
      <c r="AB4065" s="106"/>
      <c r="AC4065" s="158"/>
      <c r="AD4065" s="160"/>
      <c r="AE4065" s="127"/>
      <c r="AF4065" s="113"/>
      <c r="AG4065" s="165" t="str">
        <f t="array" ref="AG4065">XLOOKUP(F4065,'CLV2'!A:A,'CLV2'!E:E)</f>
        <v>2.FROZEN FOODS</v>
      </c>
      <c r="AH4065" s="115" t="str">
        <f t="array" ref="AH4065">XLOOKUP(F4065,'CLV2'!A:A,'CLV2'!F:F)</f>
        <v>3.DUMPLINGS</v>
      </c>
      <c r="AI4065" s="115" t="str">
        <f t="shared" si="8"/>
        <v>Pack</v>
      </c>
      <c r="AJ4065" s="116">
        <f t="shared" si="9"/>
        <v>1</v>
      </c>
      <c r="AK4065" s="117" t="str">
        <f t="array" ref="AK4065">XLOOKUP(F4065,'GIÁ'!A:A,'GIÁ'!D:D)</f>
        <v>22033.98</v>
      </c>
      <c r="AL4065" s="118">
        <f t="shared" si="10"/>
        <v>44067.96</v>
      </c>
      <c r="AM4065" s="118">
        <f t="shared" si="11"/>
        <v>0</v>
      </c>
      <c r="AN4065" s="119">
        <f t="shared" si="12"/>
        <v>0</v>
      </c>
      <c r="AO4065" s="118">
        <f t="shared" si="13"/>
        <v>44067.96</v>
      </c>
      <c r="AP4065" s="121">
        <f t="shared" si="14"/>
        <v>0</v>
      </c>
      <c r="AQ4065" s="122"/>
      <c r="AR4065" s="119"/>
    </row>
    <row r="4066" ht="22.5" customHeight="1">
      <c r="A4066" s="89">
        <v>46233.0</v>
      </c>
      <c r="B4066" s="90">
        <v>0.6638888888888889</v>
      </c>
      <c r="C4066" s="91" t="s">
        <v>835</v>
      </c>
      <c r="D4066" s="129" t="str">
        <f t="array" ref="D4066">XLOOKUP(C4066,'DS ST'!A:A,'DS ST'!B:B)</f>
        <v>A183</v>
      </c>
      <c r="E4066" s="94" t="str">
        <f t="array" ref="E4066">XLOOKUP($F4066,'GIÁ'!$A:$A,'GIÁ'!$E:$E)</f>
        <v>ĐÔNG</v>
      </c>
      <c r="F4066" s="94">
        <v>8.936077110187E12</v>
      </c>
      <c r="G4066" s="95" t="s">
        <v>2335</v>
      </c>
      <c r="H4066" s="95" t="s">
        <v>224</v>
      </c>
      <c r="I4066" s="96">
        <v>4.0</v>
      </c>
      <c r="J4066" s="96">
        <v>0.0</v>
      </c>
      <c r="K4066" s="98">
        <f t="shared" si="4"/>
        <v>4</v>
      </c>
      <c r="L4066" s="99" t="s">
        <v>7202</v>
      </c>
      <c r="M4066" s="100" t="s">
        <v>7203</v>
      </c>
      <c r="N4066" s="101" t="str">
        <f t="shared" si="139"/>
        <v>PT1590241-T0018936077110187</v>
      </c>
      <c r="O4066" s="128"/>
      <c r="P4066" s="100"/>
      <c r="Q4066" s="103">
        <f t="shared" si="166"/>
        <v>4</v>
      </c>
      <c r="R4066" s="161"/>
      <c r="S4066" s="105"/>
      <c r="T4066" s="106"/>
      <c r="U4066" s="107" t="s">
        <v>6565</v>
      </c>
      <c r="V4066" s="108" t="s">
        <v>756</v>
      </c>
      <c r="W4066" s="109" t="s">
        <v>1908</v>
      </c>
      <c r="X4066" s="110" t="str">
        <f t="shared" si="176"/>
        <v/>
      </c>
      <c r="Y4066" s="110" t="str">
        <f t="shared" si="183"/>
        <v/>
      </c>
      <c r="Z4066" s="109" t="s">
        <v>797</v>
      </c>
      <c r="AA4066" s="109" t="s">
        <v>802</v>
      </c>
      <c r="AB4066" s="106"/>
      <c r="AC4066" s="158"/>
      <c r="AD4066" s="160"/>
      <c r="AE4066" s="127"/>
      <c r="AF4066" s="113"/>
      <c r="AG4066" s="165" t="str">
        <f t="array" ref="AG4066">XLOOKUP(F4066,'CLV2'!A:A,'CLV2'!E:E)</f>
        <v>2.FROZEN FOODS</v>
      </c>
      <c r="AH4066" s="115" t="str">
        <f t="array" ref="AH4066">XLOOKUP(F4066,'CLV2'!A:A,'CLV2'!F:F)</f>
        <v>3.DUMPLINGS</v>
      </c>
      <c r="AI4066" s="115" t="str">
        <f t="shared" si="8"/>
        <v>Pack</v>
      </c>
      <c r="AJ4066" s="116">
        <f t="shared" si="9"/>
        <v>1</v>
      </c>
      <c r="AK4066" s="117" t="str">
        <f t="array" ref="AK4066">XLOOKUP(F4066,'GIÁ'!A:A,'GIÁ'!D:D)</f>
        <v>28137.41</v>
      </c>
      <c r="AL4066" s="118">
        <f t="shared" si="10"/>
        <v>112549.64</v>
      </c>
      <c r="AM4066" s="118">
        <f t="shared" si="11"/>
        <v>0</v>
      </c>
      <c r="AN4066" s="119">
        <f t="shared" si="12"/>
        <v>0</v>
      </c>
      <c r="AO4066" s="118">
        <f t="shared" si="13"/>
        <v>112549.64</v>
      </c>
      <c r="AP4066" s="121">
        <f t="shared" si="14"/>
        <v>0</v>
      </c>
      <c r="AQ4066" s="122"/>
      <c r="AR4066" s="119"/>
    </row>
    <row r="4067" ht="22.5" customHeight="1">
      <c r="A4067" s="89">
        <v>46233.0</v>
      </c>
      <c r="B4067" s="90">
        <v>0.6638888888888889</v>
      </c>
      <c r="C4067" s="91" t="s">
        <v>835</v>
      </c>
      <c r="D4067" s="129" t="str">
        <f t="array" ref="D4067">XLOOKUP(C4067,'DS ST'!A:A,'DS ST'!B:B)</f>
        <v>A183</v>
      </c>
      <c r="E4067" s="94" t="str">
        <f t="array" ref="E4067">XLOOKUP($F4067,'GIÁ'!$A:$A,'GIÁ'!$E:$E)</f>
        <v>ĐÔNG</v>
      </c>
      <c r="F4067" s="94">
        <v>8.936219600002E12</v>
      </c>
      <c r="G4067" s="95" t="s">
        <v>2684</v>
      </c>
      <c r="H4067" s="95" t="s">
        <v>224</v>
      </c>
      <c r="I4067" s="96">
        <v>4.0</v>
      </c>
      <c r="J4067" s="96">
        <v>0.0</v>
      </c>
      <c r="K4067" s="98">
        <f t="shared" si="4"/>
        <v>4</v>
      </c>
      <c r="L4067" s="99" t="s">
        <v>7202</v>
      </c>
      <c r="M4067" s="100" t="s">
        <v>7203</v>
      </c>
      <c r="N4067" s="101" t="str">
        <f t="shared" si="139"/>
        <v>PT1590241-T0018936219600002</v>
      </c>
      <c r="O4067" s="128"/>
      <c r="P4067" s="100"/>
      <c r="Q4067" s="103">
        <f t="shared" si="166"/>
        <v>4</v>
      </c>
      <c r="R4067" s="161"/>
      <c r="S4067" s="105"/>
      <c r="T4067" s="106"/>
      <c r="U4067" s="107" t="s">
        <v>6566</v>
      </c>
      <c r="V4067" s="108" t="s">
        <v>756</v>
      </c>
      <c r="W4067" s="109" t="s">
        <v>1908</v>
      </c>
      <c r="X4067" s="110" t="str">
        <f t="shared" si="176"/>
        <v/>
      </c>
      <c r="Y4067" s="110" t="str">
        <f t="shared" si="183"/>
        <v/>
      </c>
      <c r="Z4067" s="109" t="s">
        <v>797</v>
      </c>
      <c r="AA4067" s="109" t="s">
        <v>802</v>
      </c>
      <c r="AB4067" s="106"/>
      <c r="AC4067" s="158"/>
      <c r="AD4067" s="160"/>
      <c r="AE4067" s="127"/>
      <c r="AF4067" s="113"/>
      <c r="AG4067" s="165" t="str">
        <f t="array" ref="AG4067">XLOOKUP(F4067,'CLV2'!A:A,'CLV2'!E:E)</f>
        <v>2.FROZEN FOODS</v>
      </c>
      <c r="AH4067" s="115" t="str">
        <f t="array" ref="AH4067">XLOOKUP(F4067,'CLV2'!A:A,'CLV2'!F:F)</f>
        <v>3.HOTPOT AND FRIED</v>
      </c>
      <c r="AI4067" s="115" t="str">
        <f t="shared" si="8"/>
        <v>Pack</v>
      </c>
      <c r="AJ4067" s="116">
        <f t="shared" si="9"/>
        <v>1</v>
      </c>
      <c r="AK4067" s="117" t="str">
        <f t="array" ref="AK4067">XLOOKUP(F4067,'GIÁ'!A:A,'GIÁ'!D:D)</f>
        <v>11156.53</v>
      </c>
      <c r="AL4067" s="118">
        <f t="shared" si="10"/>
        <v>44626.12</v>
      </c>
      <c r="AM4067" s="118">
        <f t="shared" si="11"/>
        <v>0</v>
      </c>
      <c r="AN4067" s="119">
        <f t="shared" si="12"/>
        <v>0</v>
      </c>
      <c r="AO4067" s="118">
        <f t="shared" si="13"/>
        <v>44626.12</v>
      </c>
      <c r="AP4067" s="121">
        <f t="shared" si="14"/>
        <v>0</v>
      </c>
      <c r="AQ4067" s="122"/>
      <c r="AR4067" s="119"/>
    </row>
    <row r="4068" ht="22.5" customHeight="1">
      <c r="A4068" s="89">
        <v>46233.0</v>
      </c>
      <c r="B4068" s="90">
        <v>0.6638888888888889</v>
      </c>
      <c r="C4068" s="91" t="s">
        <v>835</v>
      </c>
      <c r="D4068" s="129" t="str">
        <f t="array" ref="D4068">XLOOKUP(C4068,'DS ST'!A:A,'DS ST'!B:B)</f>
        <v>A183</v>
      </c>
      <c r="E4068" s="94" t="str">
        <f t="array" ref="E4068">XLOOKUP($F4068,'GIÁ'!$A:$A,'GIÁ'!$E:$E)</f>
        <v>ĐÔNG</v>
      </c>
      <c r="F4068" s="94">
        <v>8.936013238791E12</v>
      </c>
      <c r="G4068" s="95" t="s">
        <v>2178</v>
      </c>
      <c r="H4068" s="95" t="s">
        <v>57</v>
      </c>
      <c r="I4068" s="96">
        <v>4.0</v>
      </c>
      <c r="J4068" s="96">
        <v>0.0</v>
      </c>
      <c r="K4068" s="98">
        <f t="shared" si="4"/>
        <v>4</v>
      </c>
      <c r="L4068" s="99" t="s">
        <v>7202</v>
      </c>
      <c r="M4068" s="100" t="s">
        <v>7203</v>
      </c>
      <c r="N4068" s="101" t="str">
        <f t="shared" si="139"/>
        <v>PT1590241-T0018936013238791</v>
      </c>
      <c r="O4068" s="128"/>
      <c r="P4068" s="100"/>
      <c r="Q4068" s="103">
        <f t="shared" si="166"/>
        <v>4</v>
      </c>
      <c r="R4068" s="161"/>
      <c r="S4068" s="105"/>
      <c r="T4068" s="106"/>
      <c r="U4068" s="107" t="s">
        <v>6525</v>
      </c>
      <c r="V4068" s="108" t="s">
        <v>756</v>
      </c>
      <c r="W4068" s="109" t="s">
        <v>1908</v>
      </c>
      <c r="X4068" s="110" t="str">
        <f t="shared" si="176"/>
        <v/>
      </c>
      <c r="Y4068" s="110" t="str">
        <f t="shared" si="183"/>
        <v/>
      </c>
      <c r="Z4068" s="109" t="s">
        <v>797</v>
      </c>
      <c r="AA4068" s="109" t="s">
        <v>802</v>
      </c>
      <c r="AB4068" s="106"/>
      <c r="AC4068" s="158"/>
      <c r="AD4068" s="160"/>
      <c r="AE4068" s="127"/>
      <c r="AF4068" s="113"/>
      <c r="AG4068" s="165" t="str">
        <f t="array" ref="AG4068">XLOOKUP(F4068,'CLV2'!A:A,'CLV2'!E:E)</f>
        <v>2.FROZEN FOODS</v>
      </c>
      <c r="AH4068" s="115" t="str">
        <f t="array" ref="AH4068">XLOOKUP(F4068,'CLV2'!A:A,'CLV2'!F:F)</f>
        <v>3.PIZZA - READY MEALS</v>
      </c>
      <c r="AI4068" s="115" t="str">
        <f t="shared" si="8"/>
        <v>Pack</v>
      </c>
      <c r="AJ4068" s="116">
        <f t="shared" si="9"/>
        <v>1</v>
      </c>
      <c r="AK4068" s="117" t="str">
        <f t="array" ref="AK4068">XLOOKUP(F4068,'GIÁ'!A:A,'GIÁ'!D:D)</f>
        <v>22578.43</v>
      </c>
      <c r="AL4068" s="118">
        <f t="shared" si="10"/>
        <v>90313.72</v>
      </c>
      <c r="AM4068" s="118">
        <f t="shared" si="11"/>
        <v>0</v>
      </c>
      <c r="AN4068" s="119">
        <f t="shared" si="12"/>
        <v>0</v>
      </c>
      <c r="AO4068" s="118">
        <f t="shared" si="13"/>
        <v>90313.72</v>
      </c>
      <c r="AP4068" s="121">
        <f t="shared" si="14"/>
        <v>0</v>
      </c>
      <c r="AQ4068" s="122"/>
      <c r="AR4068" s="119"/>
    </row>
    <row r="4069" ht="22.5" customHeight="1">
      <c r="A4069" s="89">
        <v>46233.0</v>
      </c>
      <c r="B4069" s="90">
        <v>0.6638888888888889</v>
      </c>
      <c r="C4069" s="91" t="s">
        <v>835</v>
      </c>
      <c r="D4069" s="129" t="str">
        <f t="array" ref="D4069">XLOOKUP(C4069,'DS ST'!A:A,'DS ST'!B:B)</f>
        <v>A183</v>
      </c>
      <c r="E4069" s="94" t="str">
        <f t="array" ref="E4069">XLOOKUP($F4069,'GIÁ'!$A:$A,'GIÁ'!$E:$E)</f>
        <v>ĐÔNG</v>
      </c>
      <c r="F4069" s="94">
        <v>8.938532826121E12</v>
      </c>
      <c r="G4069" s="95" t="s">
        <v>3050</v>
      </c>
      <c r="H4069" s="95" t="s">
        <v>224</v>
      </c>
      <c r="I4069" s="96">
        <v>2.0</v>
      </c>
      <c r="J4069" s="96">
        <v>0.0</v>
      </c>
      <c r="K4069" s="98">
        <f t="shared" si="4"/>
        <v>2</v>
      </c>
      <c r="L4069" s="99" t="s">
        <v>7202</v>
      </c>
      <c r="M4069" s="100" t="s">
        <v>7203</v>
      </c>
      <c r="N4069" s="101" t="str">
        <f t="shared" si="139"/>
        <v>PT1590241-T0018938532826121</v>
      </c>
      <c r="O4069" s="128"/>
      <c r="P4069" s="100"/>
      <c r="Q4069" s="103">
        <f t="shared" si="166"/>
        <v>2</v>
      </c>
      <c r="R4069" s="161"/>
      <c r="S4069" s="105"/>
      <c r="T4069" s="106"/>
      <c r="U4069" s="107" t="s">
        <v>6541</v>
      </c>
      <c r="V4069" s="108" t="s">
        <v>756</v>
      </c>
      <c r="W4069" s="109" t="s">
        <v>1908</v>
      </c>
      <c r="X4069" s="110" t="str">
        <f t="shared" si="176"/>
        <v/>
      </c>
      <c r="Y4069" s="110" t="str">
        <f t="shared" si="183"/>
        <v/>
      </c>
      <c r="Z4069" s="109" t="s">
        <v>797</v>
      </c>
      <c r="AA4069" s="109" t="s">
        <v>802</v>
      </c>
      <c r="AB4069" s="106"/>
      <c r="AC4069" s="158"/>
      <c r="AD4069" s="160"/>
      <c r="AE4069" s="127"/>
      <c r="AF4069" s="113"/>
      <c r="AG4069" s="165" t="str">
        <f t="array" ref="AG4069">XLOOKUP(F4069,'CLV2'!A:A,'CLV2'!E:E)</f>
        <v>2.FROZEN FOODS</v>
      </c>
      <c r="AH4069" s="115" t="str">
        <f t="array" ref="AH4069">XLOOKUP(F4069,'CLV2'!A:A,'CLV2'!F:F)</f>
        <v>3.PASTRY AND DESSERTS</v>
      </c>
      <c r="AI4069" s="115" t="str">
        <f t="shared" si="8"/>
        <v>Pack</v>
      </c>
      <c r="AJ4069" s="116">
        <f t="shared" si="9"/>
        <v>1</v>
      </c>
      <c r="AK4069" s="117" t="str">
        <f t="array" ref="AK4069">XLOOKUP(F4069,'GIÁ'!A:A,'GIÁ'!D:D)</f>
        <v>21599.37</v>
      </c>
      <c r="AL4069" s="118">
        <f t="shared" si="10"/>
        <v>43198.74</v>
      </c>
      <c r="AM4069" s="118">
        <f t="shared" si="11"/>
        <v>0</v>
      </c>
      <c r="AN4069" s="119">
        <f t="shared" si="12"/>
        <v>0</v>
      </c>
      <c r="AO4069" s="118">
        <f t="shared" si="13"/>
        <v>43198.74</v>
      </c>
      <c r="AP4069" s="121">
        <f t="shared" si="14"/>
        <v>0</v>
      </c>
      <c r="AQ4069" s="122"/>
      <c r="AR4069" s="119"/>
    </row>
    <row r="4070" ht="22.5" customHeight="1">
      <c r="A4070" s="89">
        <v>46233.0</v>
      </c>
      <c r="B4070" s="90">
        <v>0.6638888888888889</v>
      </c>
      <c r="C4070" s="91" t="s">
        <v>835</v>
      </c>
      <c r="D4070" s="129" t="str">
        <f t="array" ref="D4070">XLOOKUP(C4070,'DS ST'!A:A,'DS ST'!B:B)</f>
        <v>A183</v>
      </c>
      <c r="E4070" s="94" t="str">
        <f t="array" ref="E4070">XLOOKUP($F4070,'GIÁ'!$A:$A,'GIÁ'!$E:$E)</f>
        <v>ĐÔNG</v>
      </c>
      <c r="F4070" s="94">
        <v>8.934717472008E12</v>
      </c>
      <c r="G4070" s="95" t="s">
        <v>1769</v>
      </c>
      <c r="H4070" s="95" t="s">
        <v>224</v>
      </c>
      <c r="I4070" s="96">
        <v>6.0</v>
      </c>
      <c r="J4070" s="96">
        <v>0.0</v>
      </c>
      <c r="K4070" s="98">
        <f t="shared" si="4"/>
        <v>6</v>
      </c>
      <c r="L4070" s="99" t="s">
        <v>7202</v>
      </c>
      <c r="M4070" s="100" t="s">
        <v>7203</v>
      </c>
      <c r="N4070" s="101" t="str">
        <f t="shared" si="139"/>
        <v>PT1590241-T0018934717472008</v>
      </c>
      <c r="O4070" s="128"/>
      <c r="P4070" s="100"/>
      <c r="Q4070" s="103">
        <f t="shared" si="166"/>
        <v>6</v>
      </c>
      <c r="R4070" s="161"/>
      <c r="S4070" s="105"/>
      <c r="T4070" s="106"/>
      <c r="U4070" s="107" t="s">
        <v>6597</v>
      </c>
      <c r="V4070" s="108" t="s">
        <v>756</v>
      </c>
      <c r="W4070" s="109" t="s">
        <v>1908</v>
      </c>
      <c r="X4070" s="110" t="str">
        <f t="shared" si="176"/>
        <v/>
      </c>
      <c r="Y4070" s="110" t="str">
        <f t="shared" si="183"/>
        <v/>
      </c>
      <c r="Z4070" s="109" t="s">
        <v>797</v>
      </c>
      <c r="AA4070" s="109" t="s">
        <v>802</v>
      </c>
      <c r="AB4070" s="106"/>
      <c r="AC4070" s="158"/>
      <c r="AD4070" s="160"/>
      <c r="AE4070" s="127"/>
      <c r="AF4070" s="113"/>
      <c r="AG4070" s="165" t="str">
        <f t="array" ref="AG4070">XLOOKUP(F4070,'CLV2'!A:A,'CLV2'!E:E)</f>
        <v>2.FROZEN FOODS</v>
      </c>
      <c r="AH4070" s="115" t="str">
        <f t="array" ref="AH4070">XLOOKUP(F4070,'CLV2'!A:A,'CLV2'!F:F)</f>
        <v>3.HOTPOT AND FRIED</v>
      </c>
      <c r="AI4070" s="115" t="str">
        <f t="shared" si="8"/>
        <v>Pack</v>
      </c>
      <c r="AJ4070" s="116">
        <f t="shared" si="9"/>
        <v>1</v>
      </c>
      <c r="AK4070" s="117" t="str">
        <f t="array" ref="AK4070">XLOOKUP(F4070,'GIÁ'!A:A,'GIÁ'!D:D)</f>
        <v>35456.20</v>
      </c>
      <c r="AL4070" s="118">
        <f t="shared" si="10"/>
        <v>212737.2</v>
      </c>
      <c r="AM4070" s="118">
        <f t="shared" si="11"/>
        <v>0</v>
      </c>
      <c r="AN4070" s="119">
        <f t="shared" si="12"/>
        <v>0</v>
      </c>
      <c r="AO4070" s="118">
        <f t="shared" si="13"/>
        <v>212737.2</v>
      </c>
      <c r="AP4070" s="121">
        <f t="shared" si="14"/>
        <v>0</v>
      </c>
      <c r="AQ4070" s="122"/>
      <c r="AR4070" s="119"/>
    </row>
    <row r="4071" ht="22.5" customHeight="1">
      <c r="A4071" s="89">
        <v>46233.0</v>
      </c>
      <c r="B4071" s="90">
        <v>0.6638888888888889</v>
      </c>
      <c r="C4071" s="91" t="s">
        <v>835</v>
      </c>
      <c r="D4071" s="129" t="str">
        <f t="array" ref="D4071">XLOOKUP(C4071,'DS ST'!A:A,'DS ST'!B:B)</f>
        <v>A183</v>
      </c>
      <c r="E4071" s="94" t="str">
        <f t="array" ref="E4071">XLOOKUP($F4071,'GIÁ'!$A:$A,'GIÁ'!$E:$E)</f>
        <v>ĐÔNG</v>
      </c>
      <c r="F4071" s="94">
        <v>8.93607627967E12</v>
      </c>
      <c r="G4071" s="95" t="s">
        <v>2317</v>
      </c>
      <c r="H4071" s="95" t="s">
        <v>224</v>
      </c>
      <c r="I4071" s="96">
        <v>6.0</v>
      </c>
      <c r="J4071" s="96">
        <v>0.0</v>
      </c>
      <c r="K4071" s="98">
        <f t="shared" si="4"/>
        <v>6</v>
      </c>
      <c r="L4071" s="99" t="s">
        <v>7202</v>
      </c>
      <c r="M4071" s="100" t="s">
        <v>7203</v>
      </c>
      <c r="N4071" s="101" t="str">
        <f t="shared" si="139"/>
        <v>PT1590241-T0018936076279670</v>
      </c>
      <c r="O4071" s="128"/>
      <c r="P4071" s="100"/>
      <c r="Q4071" s="103">
        <f t="shared" si="166"/>
        <v>6</v>
      </c>
      <c r="R4071" s="161"/>
      <c r="S4071" s="105"/>
      <c r="T4071" s="106"/>
      <c r="U4071" s="107" t="s">
        <v>6530</v>
      </c>
      <c r="V4071" s="108" t="s">
        <v>756</v>
      </c>
      <c r="W4071" s="109" t="s">
        <v>1908</v>
      </c>
      <c r="X4071" s="110" t="str">
        <f t="shared" si="176"/>
        <v/>
      </c>
      <c r="Y4071" s="110" t="str">
        <f t="shared" si="183"/>
        <v/>
      </c>
      <c r="Z4071" s="109" t="s">
        <v>797</v>
      </c>
      <c r="AA4071" s="109" t="s">
        <v>802</v>
      </c>
      <c r="AB4071" s="106"/>
      <c r="AC4071" s="158"/>
      <c r="AD4071" s="160"/>
      <c r="AE4071" s="127"/>
      <c r="AF4071" s="113"/>
      <c r="AG4071" s="165" t="str">
        <f t="array" ref="AG4071">XLOOKUP(F4071,'CLV2'!A:A,'CLV2'!E:E)</f>
        <v>2.FROZEN FOODS</v>
      </c>
      <c r="AH4071" s="115" t="str">
        <f t="array" ref="AH4071">XLOOKUP(F4071,'CLV2'!A:A,'CLV2'!F:F)</f>
        <v>3.PASTRY AND DESSERTS</v>
      </c>
      <c r="AI4071" s="115" t="str">
        <f t="shared" si="8"/>
        <v>Pack</v>
      </c>
      <c r="AJ4071" s="116">
        <f t="shared" si="9"/>
        <v>1</v>
      </c>
      <c r="AK4071" s="117" t="str">
        <f t="array" ref="AK4071">XLOOKUP(F4071,'GIÁ'!A:A,'GIÁ'!D:D)</f>
        <v>26872.96</v>
      </c>
      <c r="AL4071" s="118">
        <f t="shared" si="10"/>
        <v>161237.76</v>
      </c>
      <c r="AM4071" s="118">
        <f t="shared" si="11"/>
        <v>0</v>
      </c>
      <c r="AN4071" s="119">
        <f t="shared" si="12"/>
        <v>0</v>
      </c>
      <c r="AO4071" s="118">
        <f t="shared" si="13"/>
        <v>161237.76</v>
      </c>
      <c r="AP4071" s="121">
        <f t="shared" si="14"/>
        <v>0</v>
      </c>
      <c r="AQ4071" s="122"/>
      <c r="AR4071" s="119"/>
    </row>
    <row r="4072" ht="22.5" customHeight="1">
      <c r="A4072" s="89">
        <v>46233.0</v>
      </c>
      <c r="B4072" s="90">
        <v>0.6638888888888889</v>
      </c>
      <c r="C4072" s="91" t="s">
        <v>835</v>
      </c>
      <c r="D4072" s="129" t="str">
        <f t="array" ref="D4072">XLOOKUP(C4072,'DS ST'!A:A,'DS ST'!B:B)</f>
        <v>A183</v>
      </c>
      <c r="E4072" s="94" t="str">
        <f t="array" ref="E4072">XLOOKUP($F4072,'GIÁ'!$A:$A,'GIÁ'!$E:$E)</f>
        <v>ĐÔNG</v>
      </c>
      <c r="F4072" s="94">
        <v>8.936077113829E12</v>
      </c>
      <c r="G4072" s="95" t="s">
        <v>2373</v>
      </c>
      <c r="H4072" s="95" t="s">
        <v>224</v>
      </c>
      <c r="I4072" s="96">
        <v>2.0</v>
      </c>
      <c r="J4072" s="96">
        <v>0.0</v>
      </c>
      <c r="K4072" s="98">
        <f t="shared" si="4"/>
        <v>2</v>
      </c>
      <c r="L4072" s="99" t="s">
        <v>7202</v>
      </c>
      <c r="M4072" s="100" t="s">
        <v>7203</v>
      </c>
      <c r="N4072" s="101" t="str">
        <f t="shared" si="139"/>
        <v>PT1590241-T0018936077113829</v>
      </c>
      <c r="O4072" s="128"/>
      <c r="P4072" s="100"/>
      <c r="Q4072" s="103">
        <f t="shared" si="166"/>
        <v>2</v>
      </c>
      <c r="R4072" s="161"/>
      <c r="S4072" s="105"/>
      <c r="T4072" s="106"/>
      <c r="U4072" s="107" t="s">
        <v>6606</v>
      </c>
      <c r="V4072" s="108" t="s">
        <v>756</v>
      </c>
      <c r="W4072" s="109" t="s">
        <v>1908</v>
      </c>
      <c r="X4072" s="110" t="str">
        <f t="shared" si="176"/>
        <v/>
      </c>
      <c r="Y4072" s="110" t="str">
        <f t="shared" si="183"/>
        <v/>
      </c>
      <c r="Z4072" s="109" t="s">
        <v>797</v>
      </c>
      <c r="AA4072" s="109" t="s">
        <v>802</v>
      </c>
      <c r="AB4072" s="106"/>
      <c r="AC4072" s="158"/>
      <c r="AD4072" s="160"/>
      <c r="AE4072" s="127"/>
      <c r="AF4072" s="113"/>
      <c r="AG4072" s="165" t="str">
        <f t="array" ref="AG4072">XLOOKUP(F4072,'CLV2'!A:A,'CLV2'!E:E)</f>
        <v>2.FROZEN FOODS</v>
      </c>
      <c r="AH4072" s="115" t="str">
        <f t="array" ref="AH4072">XLOOKUP(F4072,'CLV2'!A:A,'CLV2'!F:F)</f>
        <v>3.DUMPLINGS</v>
      </c>
      <c r="AI4072" s="115" t="str">
        <f t="shared" si="8"/>
        <v>Pack</v>
      </c>
      <c r="AJ4072" s="116">
        <f t="shared" si="9"/>
        <v>1</v>
      </c>
      <c r="AK4072" s="117" t="str">
        <f t="array" ref="AK4072">XLOOKUP(F4072,'GIÁ'!A:A,'GIÁ'!D:D)</f>
        <v>40010.98</v>
      </c>
      <c r="AL4072" s="118">
        <f t="shared" si="10"/>
        <v>80021.96</v>
      </c>
      <c r="AM4072" s="118">
        <f t="shared" si="11"/>
        <v>0</v>
      </c>
      <c r="AN4072" s="119">
        <f t="shared" si="12"/>
        <v>0</v>
      </c>
      <c r="AO4072" s="118">
        <f t="shared" si="13"/>
        <v>80021.96</v>
      </c>
      <c r="AP4072" s="121">
        <f t="shared" si="14"/>
        <v>0</v>
      </c>
      <c r="AQ4072" s="122"/>
      <c r="AR4072" s="119"/>
    </row>
    <row r="4073" ht="22.5" customHeight="1">
      <c r="A4073" s="89">
        <v>46233.0</v>
      </c>
      <c r="B4073" s="90">
        <v>0.6638888888888889</v>
      </c>
      <c r="C4073" s="91" t="s">
        <v>835</v>
      </c>
      <c r="D4073" s="129" t="str">
        <f t="array" ref="D4073">XLOOKUP(C4073,'DS ST'!A:A,'DS ST'!B:B)</f>
        <v>A183</v>
      </c>
      <c r="E4073" s="94" t="str">
        <f t="array" ref="E4073">XLOOKUP($F4073,'GIÁ'!$A:$A,'GIÁ'!$E:$E)</f>
        <v>ĐÔNG</v>
      </c>
      <c r="F4073" s="94">
        <v>8.936220300274E12</v>
      </c>
      <c r="G4073" s="95" t="s">
        <v>2705</v>
      </c>
      <c r="H4073" s="95" t="s">
        <v>224</v>
      </c>
      <c r="I4073" s="96">
        <v>6.0</v>
      </c>
      <c r="J4073" s="96">
        <v>0.0</v>
      </c>
      <c r="K4073" s="98">
        <f t="shared" si="4"/>
        <v>6</v>
      </c>
      <c r="L4073" s="99" t="s">
        <v>7202</v>
      </c>
      <c r="M4073" s="100" t="s">
        <v>7203</v>
      </c>
      <c r="N4073" s="101" t="str">
        <f t="shared" si="139"/>
        <v>PT1590241-T0018936220300274</v>
      </c>
      <c r="O4073" s="128"/>
      <c r="P4073" s="100"/>
      <c r="Q4073" s="103">
        <f t="shared" si="166"/>
        <v>6</v>
      </c>
      <c r="R4073" s="161"/>
      <c r="S4073" s="105"/>
      <c r="T4073" s="106"/>
      <c r="U4073" s="107" t="s">
        <v>6578</v>
      </c>
      <c r="V4073" s="108" t="s">
        <v>756</v>
      </c>
      <c r="W4073" s="109" t="s">
        <v>1908</v>
      </c>
      <c r="X4073" s="110" t="str">
        <f t="shared" si="176"/>
        <v/>
      </c>
      <c r="Y4073" s="110" t="str">
        <f t="shared" si="183"/>
        <v/>
      </c>
      <c r="Z4073" s="109" t="s">
        <v>797</v>
      </c>
      <c r="AA4073" s="109" t="s">
        <v>802</v>
      </c>
      <c r="AB4073" s="106"/>
      <c r="AC4073" s="158"/>
      <c r="AD4073" s="160"/>
      <c r="AE4073" s="127"/>
      <c r="AF4073" s="113"/>
      <c r="AG4073" s="165" t="str">
        <f t="array" ref="AG4073">XLOOKUP(F4073,'CLV2'!A:A,'CLV2'!E:E)</f>
        <v>2.FROZEN FOODS</v>
      </c>
      <c r="AH4073" s="115" t="str">
        <f t="array" ref="AH4073">XLOOKUP(F4073,'CLV2'!A:A,'CLV2'!F:F)</f>
        <v>3.HOTPOT AND FRIED</v>
      </c>
      <c r="AI4073" s="115" t="str">
        <f t="shared" si="8"/>
        <v>Pack</v>
      </c>
      <c r="AJ4073" s="116">
        <f t="shared" si="9"/>
        <v>1</v>
      </c>
      <c r="AK4073" s="117" t="str">
        <f t="array" ref="AK4073">XLOOKUP(F4073,'GIÁ'!A:A,'GIÁ'!D:D)</f>
        <v>40500.00</v>
      </c>
      <c r="AL4073" s="118">
        <f t="shared" si="10"/>
        <v>243000</v>
      </c>
      <c r="AM4073" s="118">
        <f t="shared" si="11"/>
        <v>0</v>
      </c>
      <c r="AN4073" s="119">
        <f t="shared" si="12"/>
        <v>0</v>
      </c>
      <c r="AO4073" s="118">
        <f t="shared" si="13"/>
        <v>243000</v>
      </c>
      <c r="AP4073" s="121">
        <f t="shared" si="14"/>
        <v>0</v>
      </c>
      <c r="AQ4073" s="122"/>
      <c r="AR4073" s="119"/>
    </row>
    <row r="4074" ht="22.5" customHeight="1">
      <c r="A4074" s="89">
        <v>46233.0</v>
      </c>
      <c r="B4074" s="90">
        <v>0.6638888888888889</v>
      </c>
      <c r="C4074" s="91" t="s">
        <v>835</v>
      </c>
      <c r="D4074" s="129" t="str">
        <f t="array" ref="D4074">XLOOKUP(C4074,'DS ST'!A:A,'DS ST'!B:B)</f>
        <v>A183</v>
      </c>
      <c r="E4074" s="94" t="str">
        <f t="array" ref="E4074">XLOOKUP($F4074,'GIÁ'!$A:$A,'GIÁ'!$E:$E)</f>
        <v>ĐÔNG</v>
      </c>
      <c r="F4074" s="94">
        <v>8.93623909005E12</v>
      </c>
      <c r="G4074" s="95" t="s">
        <v>2717</v>
      </c>
      <c r="H4074" s="95" t="s">
        <v>75</v>
      </c>
      <c r="I4074" s="96">
        <v>2.0</v>
      </c>
      <c r="J4074" s="96">
        <v>0.0</v>
      </c>
      <c r="K4074" s="98">
        <f t="shared" si="4"/>
        <v>2</v>
      </c>
      <c r="L4074" s="99" t="s">
        <v>7202</v>
      </c>
      <c r="M4074" s="100" t="s">
        <v>7203</v>
      </c>
      <c r="N4074" s="101" t="str">
        <f t="shared" si="139"/>
        <v>PT1590241-T0018936239090050</v>
      </c>
      <c r="O4074" s="128"/>
      <c r="P4074" s="100"/>
      <c r="Q4074" s="103">
        <f t="shared" si="166"/>
        <v>2</v>
      </c>
      <c r="R4074" s="161"/>
      <c r="S4074" s="105"/>
      <c r="T4074" s="106"/>
      <c r="U4074" s="107" t="s">
        <v>6538</v>
      </c>
      <c r="V4074" s="108" t="s">
        <v>756</v>
      </c>
      <c r="W4074" s="109" t="s">
        <v>1908</v>
      </c>
      <c r="X4074" s="110" t="str">
        <f t="shared" si="176"/>
        <v/>
      </c>
      <c r="Y4074" s="110" t="str">
        <f t="shared" si="183"/>
        <v/>
      </c>
      <c r="Z4074" s="109" t="s">
        <v>797</v>
      </c>
      <c r="AA4074" s="109" t="s">
        <v>802</v>
      </c>
      <c r="AB4074" s="106"/>
      <c r="AC4074" s="158"/>
      <c r="AD4074" s="160"/>
      <c r="AE4074" s="127"/>
      <c r="AF4074" s="113"/>
      <c r="AG4074" s="165" t="str">
        <f t="array" ref="AG4074">XLOOKUP(F4074,'CLV2'!A:A,'CLV2'!E:E)</f>
        <v>2.MEAT</v>
      </c>
      <c r="AH4074" s="115" t="str">
        <f t="array" ref="AH4074">XLOOKUP(F4074,'CLV2'!A:A,'CLV2'!F:F)</f>
        <v>3.FROZEN MEAT</v>
      </c>
      <c r="AI4074" s="115" t="str">
        <f t="shared" si="8"/>
        <v>Pack</v>
      </c>
      <c r="AJ4074" s="116">
        <f t="shared" si="9"/>
        <v>1</v>
      </c>
      <c r="AK4074" s="117" t="str">
        <f t="array" ref="AK4074">XLOOKUP(F4074,'GIÁ'!A:A,'GIÁ'!D:D)</f>
        <v>118354.38</v>
      </c>
      <c r="AL4074" s="118">
        <f t="shared" si="10"/>
        <v>236708.76</v>
      </c>
      <c r="AM4074" s="118">
        <f t="shared" si="11"/>
        <v>0</v>
      </c>
      <c r="AN4074" s="119">
        <f t="shared" si="12"/>
        <v>0</v>
      </c>
      <c r="AO4074" s="118">
        <f t="shared" si="13"/>
        <v>236708.76</v>
      </c>
      <c r="AP4074" s="121">
        <f t="shared" si="14"/>
        <v>0</v>
      </c>
      <c r="AQ4074" s="122"/>
      <c r="AR4074" s="119"/>
    </row>
    <row r="4075" ht="22.5" customHeight="1">
      <c r="A4075" s="89">
        <v>46233.0</v>
      </c>
      <c r="B4075" s="90">
        <v>0.6638888888888889</v>
      </c>
      <c r="C4075" s="91" t="s">
        <v>835</v>
      </c>
      <c r="D4075" s="129" t="str">
        <f t="array" ref="D4075">XLOOKUP(C4075,'DS ST'!A:A,'DS ST'!B:B)</f>
        <v>A183</v>
      </c>
      <c r="E4075" s="94" t="str">
        <f t="array" ref="E4075">XLOOKUP($F4075,'GIÁ'!$A:$A,'GIÁ'!$E:$E)</f>
        <v>ĐÔNG</v>
      </c>
      <c r="F4075" s="94">
        <v>8.936239090036E12</v>
      </c>
      <c r="G4075" s="95" t="s">
        <v>2713</v>
      </c>
      <c r="H4075" s="95" t="s">
        <v>75</v>
      </c>
      <c r="I4075" s="96">
        <v>4.0</v>
      </c>
      <c r="J4075" s="96">
        <v>0.0</v>
      </c>
      <c r="K4075" s="98">
        <f t="shared" si="4"/>
        <v>4</v>
      </c>
      <c r="L4075" s="99" t="s">
        <v>7202</v>
      </c>
      <c r="M4075" s="100" t="s">
        <v>7203</v>
      </c>
      <c r="N4075" s="101" t="str">
        <f t="shared" si="139"/>
        <v>PT1590241-T0018936239090036</v>
      </c>
      <c r="O4075" s="128"/>
      <c r="P4075" s="100"/>
      <c r="Q4075" s="103">
        <f t="shared" si="166"/>
        <v>4</v>
      </c>
      <c r="R4075" s="161"/>
      <c r="S4075" s="105"/>
      <c r="T4075" s="106"/>
      <c r="U4075" s="107" t="s">
        <v>6539</v>
      </c>
      <c r="V4075" s="108" t="s">
        <v>756</v>
      </c>
      <c r="W4075" s="109" t="s">
        <v>1908</v>
      </c>
      <c r="X4075" s="110" t="str">
        <f t="shared" si="176"/>
        <v/>
      </c>
      <c r="Y4075" s="110" t="str">
        <f t="shared" si="183"/>
        <v/>
      </c>
      <c r="Z4075" s="109" t="s">
        <v>797</v>
      </c>
      <c r="AA4075" s="109" t="s">
        <v>802</v>
      </c>
      <c r="AB4075" s="106"/>
      <c r="AC4075" s="158"/>
      <c r="AD4075" s="160"/>
      <c r="AE4075" s="127"/>
      <c r="AF4075" s="113"/>
      <c r="AG4075" s="165" t="str">
        <f t="array" ref="AG4075">XLOOKUP(F4075,'CLV2'!A:A,'CLV2'!E:E)</f>
        <v>2.MEAT</v>
      </c>
      <c r="AH4075" s="115" t="str">
        <f t="array" ref="AH4075">XLOOKUP(F4075,'CLV2'!A:A,'CLV2'!F:F)</f>
        <v>3.FROZEN MEAT</v>
      </c>
      <c r="AI4075" s="115" t="str">
        <f t="shared" si="8"/>
        <v>Pack</v>
      </c>
      <c r="AJ4075" s="116">
        <f t="shared" si="9"/>
        <v>1</v>
      </c>
      <c r="AK4075" s="117" t="str">
        <f t="array" ref="AK4075">XLOOKUP(F4075,'GIÁ'!A:A,'GIÁ'!D:D)</f>
        <v>47814.16</v>
      </c>
      <c r="AL4075" s="118">
        <f t="shared" si="10"/>
        <v>191256.64</v>
      </c>
      <c r="AM4075" s="118">
        <f t="shared" si="11"/>
        <v>0</v>
      </c>
      <c r="AN4075" s="119">
        <f t="shared" si="12"/>
        <v>0</v>
      </c>
      <c r="AO4075" s="118">
        <f t="shared" si="13"/>
        <v>191256.64</v>
      </c>
      <c r="AP4075" s="121">
        <f t="shared" si="14"/>
        <v>0</v>
      </c>
      <c r="AQ4075" s="122"/>
      <c r="AR4075" s="119"/>
    </row>
    <row r="4076" ht="22.5" customHeight="1">
      <c r="A4076" s="89">
        <v>46233.0</v>
      </c>
      <c r="B4076" s="90">
        <v>0.6638888888888889</v>
      </c>
      <c r="C4076" s="91" t="s">
        <v>835</v>
      </c>
      <c r="D4076" s="129" t="str">
        <f t="array" ref="D4076">XLOOKUP(C4076,'DS ST'!A:A,'DS ST'!B:B)</f>
        <v>A183</v>
      </c>
      <c r="E4076" s="94" t="str">
        <f t="array" ref="E4076">XLOOKUP($F4076,'GIÁ'!$A:$A,'GIÁ'!$E:$E)</f>
        <v>ĐÔNG</v>
      </c>
      <c r="F4076" s="94">
        <v>8.936187610089E12</v>
      </c>
      <c r="G4076" s="95" t="s">
        <v>2590</v>
      </c>
      <c r="H4076" s="95" t="s">
        <v>224</v>
      </c>
      <c r="I4076" s="96">
        <v>2.0</v>
      </c>
      <c r="J4076" s="96">
        <v>0.0</v>
      </c>
      <c r="K4076" s="98">
        <f t="shared" si="4"/>
        <v>2</v>
      </c>
      <c r="L4076" s="99" t="s">
        <v>7202</v>
      </c>
      <c r="M4076" s="100" t="s">
        <v>7203</v>
      </c>
      <c r="N4076" s="101" t="str">
        <f t="shared" si="139"/>
        <v>PT1590241-T0018936187610089</v>
      </c>
      <c r="O4076" s="128"/>
      <c r="P4076" s="100"/>
      <c r="Q4076" s="103">
        <f t="shared" si="166"/>
        <v>2</v>
      </c>
      <c r="R4076" s="161"/>
      <c r="S4076" s="105"/>
      <c r="T4076" s="106"/>
      <c r="U4076" s="107" t="s">
        <v>6532</v>
      </c>
      <c r="V4076" s="108" t="s">
        <v>756</v>
      </c>
      <c r="W4076" s="109" t="s">
        <v>1908</v>
      </c>
      <c r="X4076" s="110" t="str">
        <f t="shared" si="176"/>
        <v/>
      </c>
      <c r="Y4076" s="110" t="str">
        <f t="shared" si="183"/>
        <v/>
      </c>
      <c r="Z4076" s="109" t="s">
        <v>797</v>
      </c>
      <c r="AA4076" s="109" t="s">
        <v>802</v>
      </c>
      <c r="AB4076" s="106"/>
      <c r="AC4076" s="158"/>
      <c r="AD4076" s="160"/>
      <c r="AE4076" s="127"/>
      <c r="AF4076" s="113"/>
      <c r="AG4076" s="165" t="str">
        <f t="array" ref="AG4076">XLOOKUP(F4076,'CLV2'!A:A,'CLV2'!E:E)</f>
        <v>2.FISH AND SEAFOOD</v>
      </c>
      <c r="AH4076" s="115" t="str">
        <f t="array" ref="AH4076">XLOOKUP(F4076,'CLV2'!A:A,'CLV2'!F:F)</f>
        <v>3.FROZEN FISH AND SEAFOOD</v>
      </c>
      <c r="AI4076" s="115" t="str">
        <f t="shared" si="8"/>
        <v>Pack</v>
      </c>
      <c r="AJ4076" s="116">
        <f t="shared" si="9"/>
        <v>1</v>
      </c>
      <c r="AK4076" s="117" t="str">
        <f t="array" ref="AK4076">XLOOKUP(F4076,'GIÁ'!A:A,'GIÁ'!D:D)</f>
        <v>73948.55</v>
      </c>
      <c r="AL4076" s="118">
        <f t="shared" si="10"/>
        <v>147897.1</v>
      </c>
      <c r="AM4076" s="118">
        <f t="shared" si="11"/>
        <v>0</v>
      </c>
      <c r="AN4076" s="119">
        <f t="shared" si="12"/>
        <v>0</v>
      </c>
      <c r="AO4076" s="118">
        <f t="shared" si="13"/>
        <v>147897.1</v>
      </c>
      <c r="AP4076" s="121">
        <f t="shared" si="14"/>
        <v>0</v>
      </c>
      <c r="AQ4076" s="122"/>
      <c r="AR4076" s="119"/>
    </row>
    <row r="4077" ht="22.5" customHeight="1">
      <c r="A4077" s="89">
        <v>46233.0</v>
      </c>
      <c r="B4077" s="90">
        <v>0.6638888888888889</v>
      </c>
      <c r="C4077" s="91" t="s">
        <v>835</v>
      </c>
      <c r="D4077" s="129" t="str">
        <f t="array" ref="D4077">XLOOKUP(C4077,'DS ST'!A:A,'DS ST'!B:B)</f>
        <v>A183</v>
      </c>
      <c r="E4077" s="94" t="str">
        <f t="array" ref="E4077">XLOOKUP($F4077,'GIÁ'!$A:$A,'GIÁ'!$E:$E)</f>
        <v>ĐÔNG</v>
      </c>
      <c r="F4077" s="94">
        <v>8.936190860464E12</v>
      </c>
      <c r="G4077" s="95" t="s">
        <v>2608</v>
      </c>
      <c r="H4077" s="95" t="s">
        <v>93</v>
      </c>
      <c r="I4077" s="96">
        <v>4.0</v>
      </c>
      <c r="J4077" s="96">
        <v>0.0</v>
      </c>
      <c r="K4077" s="98">
        <f t="shared" si="4"/>
        <v>4</v>
      </c>
      <c r="L4077" s="99" t="s">
        <v>7202</v>
      </c>
      <c r="M4077" s="100" t="s">
        <v>7203</v>
      </c>
      <c r="N4077" s="101" t="str">
        <f t="shared" si="139"/>
        <v>PT1590241-T0018936190860464</v>
      </c>
      <c r="O4077" s="128"/>
      <c r="P4077" s="100"/>
      <c r="Q4077" s="103">
        <f t="shared" si="166"/>
        <v>4</v>
      </c>
      <c r="R4077" s="161"/>
      <c r="S4077" s="105"/>
      <c r="T4077" s="106"/>
      <c r="U4077" s="107" t="s">
        <v>6543</v>
      </c>
      <c r="V4077" s="108" t="s">
        <v>756</v>
      </c>
      <c r="W4077" s="109" t="s">
        <v>1908</v>
      </c>
      <c r="X4077" s="110" t="str">
        <f t="shared" si="176"/>
        <v/>
      </c>
      <c r="Y4077" s="110" t="str">
        <f t="shared" si="183"/>
        <v/>
      </c>
      <c r="Z4077" s="109" t="s">
        <v>797</v>
      </c>
      <c r="AA4077" s="109" t="s">
        <v>802</v>
      </c>
      <c r="AB4077" s="106"/>
      <c r="AC4077" s="158"/>
      <c r="AD4077" s="160"/>
      <c r="AE4077" s="127"/>
      <c r="AF4077" s="113"/>
      <c r="AG4077" s="165" t="str">
        <f t="array" ref="AG4077">XLOOKUP(F4077,'CLV2'!A:A,'CLV2'!E:E)</f>
        <v>2.MEAT</v>
      </c>
      <c r="AH4077" s="115" t="str">
        <f t="array" ref="AH4077">XLOOKUP(F4077,'CLV2'!A:A,'CLV2'!F:F)</f>
        <v>3.FROZEN MEAT</v>
      </c>
      <c r="AI4077" s="115" t="str">
        <f t="shared" si="8"/>
        <v>Pack</v>
      </c>
      <c r="AJ4077" s="116">
        <f t="shared" si="9"/>
        <v>1</v>
      </c>
      <c r="AK4077" s="117" t="str">
        <f t="array" ref="AK4077">XLOOKUP(F4077,'GIÁ'!A:A,'GIÁ'!D:D)</f>
        <v>43621.31</v>
      </c>
      <c r="AL4077" s="118">
        <f t="shared" si="10"/>
        <v>174485.24</v>
      </c>
      <c r="AM4077" s="118">
        <f t="shared" si="11"/>
        <v>0</v>
      </c>
      <c r="AN4077" s="119">
        <f t="shared" si="12"/>
        <v>0</v>
      </c>
      <c r="AO4077" s="118">
        <f t="shared" si="13"/>
        <v>174485.24</v>
      </c>
      <c r="AP4077" s="121">
        <f t="shared" si="14"/>
        <v>0</v>
      </c>
      <c r="AQ4077" s="122"/>
      <c r="AR4077" s="119"/>
    </row>
    <row r="4078" ht="22.5" customHeight="1">
      <c r="A4078" s="89">
        <v>46233.0</v>
      </c>
      <c r="B4078" s="90">
        <v>0.6701388888888888</v>
      </c>
      <c r="C4078" s="91" t="s">
        <v>835</v>
      </c>
      <c r="D4078" s="129" t="str">
        <f t="array" ref="D4078">XLOOKUP(C4078,'DS ST'!A:A,'DS ST'!B:B)</f>
        <v>A183</v>
      </c>
      <c r="E4078" s="94" t="str">
        <f t="array" ref="E4078">XLOOKUP($F4078,'GIÁ'!$A:$A,'GIÁ'!$E:$E)</f>
        <v>MÁT</v>
      </c>
      <c r="F4078" s="94">
        <v>8.938531579028E12</v>
      </c>
      <c r="G4078" s="95" t="s">
        <v>3034</v>
      </c>
      <c r="H4078" s="95" t="s">
        <v>1145</v>
      </c>
      <c r="I4078" s="96">
        <v>2.0</v>
      </c>
      <c r="J4078" s="96">
        <v>0.0</v>
      </c>
      <c r="K4078" s="98">
        <f t="shared" si="4"/>
        <v>2</v>
      </c>
      <c r="L4078" s="99" t="s">
        <v>7204</v>
      </c>
      <c r="M4078" s="100" t="s">
        <v>7205</v>
      </c>
      <c r="N4078" s="101" t="str">
        <f t="shared" si="139"/>
        <v>TRBA18357078938531579028</v>
      </c>
      <c r="O4078" s="128"/>
      <c r="P4078" s="145">
        <v>2.0</v>
      </c>
      <c r="Q4078" s="103">
        <f t="shared" si="166"/>
        <v>0</v>
      </c>
      <c r="R4078" s="161" t="s">
        <v>7206</v>
      </c>
      <c r="S4078" s="105"/>
      <c r="T4078" s="106"/>
      <c r="U4078" s="107"/>
      <c r="V4078" s="108" t="s">
        <v>756</v>
      </c>
      <c r="W4078" s="109" t="s">
        <v>1908</v>
      </c>
      <c r="X4078" s="110" t="str">
        <f t="shared" si="176"/>
        <v/>
      </c>
      <c r="Y4078" s="110" t="str">
        <f t="shared" si="183"/>
        <v>Siêu thị</v>
      </c>
      <c r="Z4078" s="139" t="str">
        <f t="shared" ref="Z4078:Z4085" si="197">IF(N(Q4078)&lt;=0,"",IF(ISNUMBER(SEARCH("Thiếu kiện",V4078)),"Kho đông mát",IF(AND(N(Q4078)&gt;0,N(P4078)&gt;0,OR(ISNUMBER(SEARCH("Hình KDB",U4078)),ISNUMBER(SEARCH("Hình tele",U4078)),ISNUMBER(SEARCH("sai code",U4078)),ISNUMBER(SEARCH("ST nhận",U4078)))),"Kho đông mát",IF(AND(W4078="DC giao thiếu",OR(ISNUMBER(SEARCH("Hình KDB",U4078)),ISNUMBER(SEARCH("Hình tele",U4078)),ISNUMBER(SEARCH("sai code",U4078)))),"Kho đông mát",IF(W4078="DC giao thiếu","Chưa xác định",IF(AND(W4078="DC pick sai",OR(ISNUMBER(SEARCH("Hình KDB",U4078)),ISNUMBER(SEARCH("Hình tele",U4078)),ISNUMBER(SEARCH("sai code",U4078)),ISNUMBER(SEARCH("ST nhận",U4078)))),"Kho đông mát",IF(W4078="DC pick sai","Chưa xác định",IF(AND(W4078="Hao hụt",N(O4078)&gt;0,OR(ISNUMBER(SEARCH("Hình KDB",U4078)),ISNUMBER(SEARCH("Hình tele",U4078)),ISNUMBER(SEARCH("sai code",U4078)),ISNUMBER(SEARCH("ST nhận",U4078)))),"Kho đông mát",IF(W4078="Hao hụt","Chưa xác định",IF(OR(W4078="VT giao sai điểm",W4078="Không đạt nhiệt độ",W4078="TX giao thiếu kiện",W4078="Hàng không đạt CL"),"Kho đông mát",IF(W4078="Chưa xác định","Chưa xác định",IF(N(P4078)&gt;0,"Chưa xác định",""))))))))))))</f>
        <v/>
      </c>
      <c r="AA4078" s="109" t="s">
        <v>802</v>
      </c>
      <c r="AB4078" s="106"/>
      <c r="AC4078" s="158"/>
      <c r="AD4078" s="160"/>
      <c r="AE4078" s="127"/>
      <c r="AF4078" s="113"/>
      <c r="AG4078" s="165" t="str">
        <f t="array" ref="AG4078">XLOOKUP(F4078,'CLV2'!A:A,'CLV2'!E:E)</f>
        <v>2.DAIRY</v>
      </c>
      <c r="AH4078" s="115" t="str">
        <f t="array" ref="AH4078">XLOOKUP(F4078,'CLV2'!A:A,'CLV2'!F:F)</f>
        <v>3.FRESH MILK</v>
      </c>
      <c r="AI4078" s="115" t="str">
        <f t="shared" si="8"/>
        <v>Pack</v>
      </c>
      <c r="AJ4078" s="116">
        <f t="shared" si="9"/>
        <v>1</v>
      </c>
      <c r="AK4078" s="117" t="str">
        <f t="array" ref="AK4078">XLOOKUP(F4078,'GIÁ'!A:A,'GIÁ'!D:D)</f>
        <v>58007.18</v>
      </c>
      <c r="AL4078" s="118">
        <f t="shared" si="10"/>
        <v>116014.36</v>
      </c>
      <c r="AM4078" s="118">
        <f t="shared" si="11"/>
        <v>0</v>
      </c>
      <c r="AN4078" s="119">
        <f t="shared" si="12"/>
        <v>116014.36</v>
      </c>
      <c r="AO4078" s="118">
        <f t="shared" si="13"/>
        <v>0</v>
      </c>
      <c r="AP4078" s="121">
        <f t="shared" si="14"/>
        <v>0</v>
      </c>
      <c r="AQ4078" s="122"/>
      <c r="AR4078" s="119"/>
    </row>
    <row r="4079" ht="22.5" customHeight="1">
      <c r="A4079" s="89">
        <v>46233.0</v>
      </c>
      <c r="B4079" s="90">
        <v>0.6701388888888888</v>
      </c>
      <c r="C4079" s="91" t="s">
        <v>835</v>
      </c>
      <c r="D4079" s="129" t="str">
        <f t="array" ref="D4079">XLOOKUP(C4079,'DS ST'!A:A,'DS ST'!B:B)</f>
        <v>A183</v>
      </c>
      <c r="E4079" s="94" t="str">
        <f t="array" ref="E4079">XLOOKUP($F4079,'GIÁ'!$A:$A,'GIÁ'!$E:$E)</f>
        <v>MÁT</v>
      </c>
      <c r="F4079" s="94">
        <v>8.934673320566E12</v>
      </c>
      <c r="G4079" s="95" t="s">
        <v>1619</v>
      </c>
      <c r="H4079" s="95" t="s">
        <v>1197</v>
      </c>
      <c r="I4079" s="96">
        <v>10.0</v>
      </c>
      <c r="J4079" s="96">
        <v>0.0</v>
      </c>
      <c r="K4079" s="98">
        <f t="shared" si="4"/>
        <v>10</v>
      </c>
      <c r="L4079" s="99" t="s">
        <v>7204</v>
      </c>
      <c r="M4079" s="100" t="s">
        <v>7205</v>
      </c>
      <c r="N4079" s="101" t="str">
        <f t="shared" si="139"/>
        <v>TRBA18357078934673320566</v>
      </c>
      <c r="O4079" s="128"/>
      <c r="P4079" s="145">
        <v>10.0</v>
      </c>
      <c r="Q4079" s="103">
        <f t="shared" si="166"/>
        <v>0</v>
      </c>
      <c r="R4079" s="161" t="s">
        <v>7206</v>
      </c>
      <c r="S4079" s="105"/>
      <c r="T4079" s="106"/>
      <c r="U4079" s="107"/>
      <c r="V4079" s="108" t="s">
        <v>756</v>
      </c>
      <c r="W4079" s="109" t="s">
        <v>1908</v>
      </c>
      <c r="X4079" s="110" t="str">
        <f t="shared" si="176"/>
        <v/>
      </c>
      <c r="Y4079" s="110" t="str">
        <f t="shared" si="183"/>
        <v>Siêu thị</v>
      </c>
      <c r="Z4079" s="139" t="str">
        <f t="shared" si="197"/>
        <v/>
      </c>
      <c r="AA4079" s="109" t="s">
        <v>802</v>
      </c>
      <c r="AB4079" s="106"/>
      <c r="AC4079" s="158"/>
      <c r="AD4079" s="160"/>
      <c r="AE4079" s="127"/>
      <c r="AF4079" s="113"/>
      <c r="AG4079" s="165" t="str">
        <f t="array" ref="AG4079">XLOOKUP(F4079,'CLV2'!A:A,'CLV2'!E:E)</f>
        <v>2.DAIRY</v>
      </c>
      <c r="AH4079" s="115" t="str">
        <f t="array" ref="AH4079">XLOOKUP(F4079,'CLV2'!A:A,'CLV2'!F:F)</f>
        <v>3.DRINKING YOGURT</v>
      </c>
      <c r="AI4079" s="115" t="str">
        <f t="shared" si="8"/>
        <v>Pack</v>
      </c>
      <c r="AJ4079" s="116">
        <f t="shared" si="9"/>
        <v>1</v>
      </c>
      <c r="AK4079" s="117" t="str">
        <f t="array" ref="AK4079">XLOOKUP(F4079,'GIÁ'!A:A,'GIÁ'!D:D)</f>
        <v>19688.16</v>
      </c>
      <c r="AL4079" s="118">
        <f t="shared" si="10"/>
        <v>196881.6</v>
      </c>
      <c r="AM4079" s="118">
        <f t="shared" si="11"/>
        <v>0</v>
      </c>
      <c r="AN4079" s="119">
        <f t="shared" si="12"/>
        <v>196881.6</v>
      </c>
      <c r="AO4079" s="118">
        <f t="shared" si="13"/>
        <v>0</v>
      </c>
      <c r="AP4079" s="121">
        <f t="shared" si="14"/>
        <v>0</v>
      </c>
      <c r="AQ4079" s="122"/>
      <c r="AR4079" s="119"/>
    </row>
    <row r="4080" ht="22.5" customHeight="1">
      <c r="A4080" s="89">
        <v>46233.0</v>
      </c>
      <c r="B4080" s="90">
        <v>0.6701388888888888</v>
      </c>
      <c r="C4080" s="91" t="s">
        <v>835</v>
      </c>
      <c r="D4080" s="129" t="str">
        <f t="array" ref="D4080">XLOOKUP(C4080,'DS ST'!A:A,'DS ST'!B:B)</f>
        <v>A183</v>
      </c>
      <c r="E4080" s="94" t="str">
        <f t="array" ref="E4080">XLOOKUP($F4080,'GIÁ'!$A:$A,'GIÁ'!$E:$E)</f>
        <v>MÁT</v>
      </c>
      <c r="F4080" s="94">
        <v>8.93504900648E12</v>
      </c>
      <c r="G4080" s="95" t="s">
        <v>1834</v>
      </c>
      <c r="H4080" s="95" t="s">
        <v>1831</v>
      </c>
      <c r="I4080" s="96">
        <v>7.0</v>
      </c>
      <c r="J4080" s="96">
        <v>0.0</v>
      </c>
      <c r="K4080" s="98">
        <f t="shared" si="4"/>
        <v>7</v>
      </c>
      <c r="L4080" s="99" t="s">
        <v>7204</v>
      </c>
      <c r="M4080" s="100" t="s">
        <v>7205</v>
      </c>
      <c r="N4080" s="101" t="str">
        <f t="shared" si="139"/>
        <v>TRBA18357078935049006480</v>
      </c>
      <c r="O4080" s="128"/>
      <c r="P4080" s="100"/>
      <c r="Q4080" s="103">
        <f t="shared" si="166"/>
        <v>7</v>
      </c>
      <c r="R4080" s="161"/>
      <c r="S4080" s="105"/>
      <c r="T4080" s="106"/>
      <c r="U4080" s="107"/>
      <c r="V4080" s="108" t="s">
        <v>756</v>
      </c>
      <c r="W4080" s="109" t="s">
        <v>1312</v>
      </c>
      <c r="X4080" s="110" t="str">
        <f t="shared" si="176"/>
        <v/>
      </c>
      <c r="Y4080" s="110" t="str">
        <f t="shared" si="183"/>
        <v/>
      </c>
      <c r="Z4080" s="139" t="str">
        <f t="shared" si="197"/>
        <v>Chưa xác định</v>
      </c>
      <c r="AA4080" s="109" t="s">
        <v>5260</v>
      </c>
      <c r="AB4080" s="106"/>
      <c r="AC4080" s="158"/>
      <c r="AD4080" s="160"/>
      <c r="AE4080" s="127"/>
      <c r="AF4080" s="113"/>
      <c r="AG4080" s="165" t="str">
        <f t="array" ref="AG4080">XLOOKUP(F4080,'CLV2'!A:A,'CLV2'!E:E)</f>
        <v>2.DAIRY</v>
      </c>
      <c r="AH4080" s="115" t="str">
        <f t="array" ref="AH4080">XLOOKUP(F4080,'CLV2'!A:A,'CLV2'!F:F)</f>
        <v>3.YOGURT</v>
      </c>
      <c r="AI4080" s="115" t="str">
        <f t="shared" si="8"/>
        <v>Pack</v>
      </c>
      <c r="AJ4080" s="116">
        <f t="shared" si="9"/>
        <v>1</v>
      </c>
      <c r="AK4080" s="117" t="str">
        <f t="array" ref="AK4080">XLOOKUP(F4080,'GIÁ'!A:A,'GIÁ'!D:D)</f>
        <v>5140.97</v>
      </c>
      <c r="AL4080" s="118">
        <f t="shared" si="10"/>
        <v>35986.79</v>
      </c>
      <c r="AM4080" s="118">
        <f t="shared" si="11"/>
        <v>0</v>
      </c>
      <c r="AN4080" s="119">
        <f t="shared" si="12"/>
        <v>0</v>
      </c>
      <c r="AO4080" s="118">
        <f t="shared" si="13"/>
        <v>0</v>
      </c>
      <c r="AP4080" s="121">
        <f t="shared" si="14"/>
        <v>35986.79</v>
      </c>
      <c r="AQ4080" s="122"/>
      <c r="AR4080" s="119"/>
    </row>
    <row r="4081" ht="22.5" customHeight="1">
      <c r="A4081" s="89">
        <v>46233.0</v>
      </c>
      <c r="B4081" s="90">
        <v>0.6701388888888888</v>
      </c>
      <c r="C4081" s="91" t="s">
        <v>835</v>
      </c>
      <c r="D4081" s="129" t="str">
        <f t="array" ref="D4081">XLOOKUP(C4081,'DS ST'!A:A,'DS ST'!B:B)</f>
        <v>A183</v>
      </c>
      <c r="E4081" s="94" t="str">
        <f t="array" ref="E4081">XLOOKUP($F4081,'GIÁ'!$A:$A,'GIÁ'!$E:$E)</f>
        <v>MÁT</v>
      </c>
      <c r="F4081" s="94">
        <v>11570.0</v>
      </c>
      <c r="G4081" s="95" t="s">
        <v>901</v>
      </c>
      <c r="H4081" s="95" t="s">
        <v>75</v>
      </c>
      <c r="I4081" s="96">
        <v>4.0</v>
      </c>
      <c r="J4081" s="96">
        <v>0.0</v>
      </c>
      <c r="K4081" s="98">
        <f t="shared" si="4"/>
        <v>4</v>
      </c>
      <c r="L4081" s="99" t="s">
        <v>7204</v>
      </c>
      <c r="M4081" s="100" t="s">
        <v>7205</v>
      </c>
      <c r="N4081" s="101" t="str">
        <f t="shared" si="139"/>
        <v>TRBA183570711570</v>
      </c>
      <c r="O4081" s="128"/>
      <c r="P4081" s="145">
        <v>4.0</v>
      </c>
      <c r="Q4081" s="103">
        <f t="shared" si="166"/>
        <v>0</v>
      </c>
      <c r="R4081" s="161" t="s">
        <v>7206</v>
      </c>
      <c r="S4081" s="105"/>
      <c r="T4081" s="106"/>
      <c r="U4081" s="107"/>
      <c r="V4081" s="108" t="s">
        <v>756</v>
      </c>
      <c r="W4081" s="109" t="s">
        <v>1908</v>
      </c>
      <c r="X4081" s="110" t="str">
        <f t="shared" si="176"/>
        <v/>
      </c>
      <c r="Y4081" s="110" t="str">
        <f t="shared" si="183"/>
        <v>Siêu thị</v>
      </c>
      <c r="Z4081" s="139" t="str">
        <f t="shared" si="197"/>
        <v/>
      </c>
      <c r="AA4081" s="109" t="s">
        <v>802</v>
      </c>
      <c r="AB4081" s="106"/>
      <c r="AC4081" s="158"/>
      <c r="AD4081" s="160"/>
      <c r="AE4081" s="127"/>
      <c r="AF4081" s="113"/>
      <c r="AG4081" s="165" t="str">
        <f t="array" ref="AG4081">XLOOKUP(F4081,'CLV2'!A:A,'CLV2'!E:E)</f>
        <v>2.FRUITS</v>
      </c>
      <c r="AH4081" s="115" t="str">
        <f t="array" ref="AH4081">XLOOKUP(F4081,'CLV2'!A:A,'CLV2'!F:F)</f>
        <v>3.IMPORT FRUITS</v>
      </c>
      <c r="AI4081" s="115" t="str">
        <f t="shared" si="8"/>
        <v>Pack</v>
      </c>
      <c r="AJ4081" s="116">
        <f t="shared" si="9"/>
        <v>1</v>
      </c>
      <c r="AK4081" s="117" t="str">
        <f t="array" ref="AK4081">XLOOKUP(F4081,'GIÁ'!A:A,'GIÁ'!D:D)</f>
        <v>67482.80</v>
      </c>
      <c r="AL4081" s="118">
        <f t="shared" si="10"/>
        <v>269931.2</v>
      </c>
      <c r="AM4081" s="118">
        <f t="shared" si="11"/>
        <v>0</v>
      </c>
      <c r="AN4081" s="119">
        <f t="shared" si="12"/>
        <v>269931.2</v>
      </c>
      <c r="AO4081" s="118">
        <f t="shared" si="13"/>
        <v>0</v>
      </c>
      <c r="AP4081" s="121">
        <f t="shared" si="14"/>
        <v>0</v>
      </c>
      <c r="AQ4081" s="122"/>
      <c r="AR4081" s="119"/>
    </row>
    <row r="4082" ht="22.5" customHeight="1">
      <c r="A4082" s="89">
        <v>46233.0</v>
      </c>
      <c r="B4082" s="90">
        <v>0.6701388888888888</v>
      </c>
      <c r="C4082" s="91" t="s">
        <v>835</v>
      </c>
      <c r="D4082" s="129" t="str">
        <f t="array" ref="D4082">XLOOKUP(C4082,'DS ST'!A:A,'DS ST'!B:B)</f>
        <v>A183</v>
      </c>
      <c r="E4082" s="94" t="str">
        <f t="array" ref="E4082">XLOOKUP($F4082,'GIÁ'!$A:$A,'GIÁ'!$E:$E)</f>
        <v>MÁT</v>
      </c>
      <c r="F4082" s="94">
        <v>11702.0</v>
      </c>
      <c r="G4082" s="95" t="s">
        <v>1010</v>
      </c>
      <c r="H4082" s="95" t="s">
        <v>57</v>
      </c>
      <c r="I4082" s="96">
        <v>1.0</v>
      </c>
      <c r="J4082" s="96">
        <v>0.0</v>
      </c>
      <c r="K4082" s="98">
        <f t="shared" si="4"/>
        <v>1</v>
      </c>
      <c r="L4082" s="99" t="s">
        <v>7204</v>
      </c>
      <c r="M4082" s="100" t="s">
        <v>7205</v>
      </c>
      <c r="N4082" s="101" t="str">
        <f t="shared" si="139"/>
        <v>TRBA183570711702</v>
      </c>
      <c r="O4082" s="128"/>
      <c r="P4082" s="145">
        <v>1.0</v>
      </c>
      <c r="Q4082" s="103">
        <f t="shared" si="166"/>
        <v>0</v>
      </c>
      <c r="R4082" s="161" t="s">
        <v>7206</v>
      </c>
      <c r="S4082" s="105"/>
      <c r="T4082" s="106"/>
      <c r="U4082" s="107"/>
      <c r="V4082" s="108" t="s">
        <v>756</v>
      </c>
      <c r="W4082" s="109" t="s">
        <v>1908</v>
      </c>
      <c r="X4082" s="110" t="str">
        <f t="shared" si="176"/>
        <v/>
      </c>
      <c r="Y4082" s="110" t="str">
        <f t="shared" si="183"/>
        <v>Siêu thị</v>
      </c>
      <c r="Z4082" s="139" t="str">
        <f t="shared" si="197"/>
        <v/>
      </c>
      <c r="AA4082" s="109" t="s">
        <v>802</v>
      </c>
      <c r="AB4082" s="106"/>
      <c r="AC4082" s="158"/>
      <c r="AD4082" s="160"/>
      <c r="AE4082" s="127"/>
      <c r="AF4082" s="113"/>
      <c r="AG4082" s="165" t="str">
        <f t="array" ref="AG4082">XLOOKUP(F4082,'CLV2'!A:A,'CLV2'!E:E)</f>
        <v>2.FRUITS</v>
      </c>
      <c r="AH4082" s="115" t="str">
        <f t="array" ref="AH4082">XLOOKUP(F4082,'CLV2'!A:A,'CLV2'!F:F)</f>
        <v>3.IMPORT FRUITS</v>
      </c>
      <c r="AI4082" s="115" t="str">
        <f t="shared" si="8"/>
        <v>Pack</v>
      </c>
      <c r="AJ4082" s="116">
        <f t="shared" si="9"/>
        <v>1</v>
      </c>
      <c r="AK4082" s="117" t="str">
        <f t="array" ref="AK4082">XLOOKUP(F4082,'GIÁ'!A:A,'GIÁ'!D:D)</f>
        <v>116909.30</v>
      </c>
      <c r="AL4082" s="118">
        <f t="shared" si="10"/>
        <v>116909.3</v>
      </c>
      <c r="AM4082" s="118">
        <f t="shared" si="11"/>
        <v>0</v>
      </c>
      <c r="AN4082" s="119">
        <f t="shared" si="12"/>
        <v>116909.3</v>
      </c>
      <c r="AO4082" s="118">
        <f t="shared" si="13"/>
        <v>0</v>
      </c>
      <c r="AP4082" s="121">
        <f t="shared" si="14"/>
        <v>0</v>
      </c>
      <c r="AQ4082" s="122"/>
      <c r="AR4082" s="119"/>
    </row>
    <row r="4083" ht="22.5" customHeight="1">
      <c r="A4083" s="89">
        <v>46233.0</v>
      </c>
      <c r="B4083" s="90">
        <v>0.6701388888888888</v>
      </c>
      <c r="C4083" s="91" t="s">
        <v>835</v>
      </c>
      <c r="D4083" s="129" t="str">
        <f t="array" ref="D4083">XLOOKUP(C4083,'DS ST'!A:A,'DS ST'!B:B)</f>
        <v>A183</v>
      </c>
      <c r="E4083" s="94" t="str">
        <f t="array" ref="E4083">XLOOKUP($F4083,'GIÁ'!$A:$A,'GIÁ'!$E:$E)</f>
        <v>MÁT</v>
      </c>
      <c r="F4083" s="94">
        <v>8.935360200055E12</v>
      </c>
      <c r="G4083" s="95" t="s">
        <v>2085</v>
      </c>
      <c r="H4083" s="95" t="s">
        <v>57</v>
      </c>
      <c r="I4083" s="96">
        <v>3.0</v>
      </c>
      <c r="J4083" s="96">
        <v>0.0</v>
      </c>
      <c r="K4083" s="98">
        <f t="shared" si="4"/>
        <v>3</v>
      </c>
      <c r="L4083" s="99" t="s">
        <v>7204</v>
      </c>
      <c r="M4083" s="100" t="s">
        <v>7205</v>
      </c>
      <c r="N4083" s="101" t="str">
        <f t="shared" si="139"/>
        <v>TRBA18357078935360200055</v>
      </c>
      <c r="O4083" s="128"/>
      <c r="P4083" s="145">
        <v>3.0</v>
      </c>
      <c r="Q4083" s="103">
        <f t="shared" si="166"/>
        <v>0</v>
      </c>
      <c r="R4083" s="161" t="s">
        <v>7206</v>
      </c>
      <c r="S4083" s="105"/>
      <c r="T4083" s="106"/>
      <c r="U4083" s="107"/>
      <c r="V4083" s="108" t="s">
        <v>756</v>
      </c>
      <c r="W4083" s="109" t="s">
        <v>1908</v>
      </c>
      <c r="X4083" s="110" t="str">
        <f t="shared" si="176"/>
        <v/>
      </c>
      <c r="Y4083" s="110" t="str">
        <f t="shared" si="183"/>
        <v>Siêu thị</v>
      </c>
      <c r="Z4083" s="139" t="str">
        <f t="shared" si="197"/>
        <v/>
      </c>
      <c r="AA4083" s="109" t="s">
        <v>802</v>
      </c>
      <c r="AB4083" s="106"/>
      <c r="AC4083" s="158"/>
      <c r="AD4083" s="160"/>
      <c r="AE4083" s="127"/>
      <c r="AF4083" s="113"/>
      <c r="AG4083" s="165" t="str">
        <f t="array" ref="AG4083">XLOOKUP(F4083,'CLV2'!A:A,'CLV2'!E:E)</f>
        <v>2.FRUITS</v>
      </c>
      <c r="AH4083" s="115" t="str">
        <f t="array" ref="AH4083">XLOOKUP(F4083,'CLV2'!A:A,'CLV2'!F:F)</f>
        <v>3.IMPORT FRUITS</v>
      </c>
      <c r="AI4083" s="115" t="str">
        <f t="shared" si="8"/>
        <v>Pack</v>
      </c>
      <c r="AJ4083" s="116">
        <f t="shared" si="9"/>
        <v>1</v>
      </c>
      <c r="AK4083" s="117" t="str">
        <f t="array" ref="AK4083">XLOOKUP(F4083,'GIÁ'!A:A,'GIÁ'!D:D)</f>
        <v>188179.52</v>
      </c>
      <c r="AL4083" s="118">
        <f t="shared" si="10"/>
        <v>564538.56</v>
      </c>
      <c r="AM4083" s="118">
        <f t="shared" si="11"/>
        <v>0</v>
      </c>
      <c r="AN4083" s="119">
        <f t="shared" si="12"/>
        <v>564538.56</v>
      </c>
      <c r="AO4083" s="118">
        <f t="shared" si="13"/>
        <v>0</v>
      </c>
      <c r="AP4083" s="121">
        <f t="shared" si="14"/>
        <v>0</v>
      </c>
      <c r="AQ4083" s="122"/>
      <c r="AR4083" s="119"/>
    </row>
    <row r="4084" ht="22.5" customHeight="1">
      <c r="A4084" s="89">
        <v>46233.0</v>
      </c>
      <c r="B4084" s="90">
        <v>0.6701388888888888</v>
      </c>
      <c r="C4084" s="91" t="s">
        <v>835</v>
      </c>
      <c r="D4084" s="129" t="str">
        <f t="array" ref="D4084">XLOOKUP(C4084,'DS ST'!A:A,'DS ST'!B:B)</f>
        <v>A183</v>
      </c>
      <c r="E4084" s="94" t="str">
        <f t="array" ref="E4084">XLOOKUP($F4084,'GIÁ'!$A:$A,'GIÁ'!$E:$E)</f>
        <v>MÁT</v>
      </c>
      <c r="F4084" s="94">
        <v>8.935007117135E12</v>
      </c>
      <c r="G4084" s="95" t="s">
        <v>1809</v>
      </c>
      <c r="H4084" s="95" t="s">
        <v>1785</v>
      </c>
      <c r="I4084" s="96">
        <v>4.0</v>
      </c>
      <c r="J4084" s="96">
        <v>0.0</v>
      </c>
      <c r="K4084" s="98">
        <f t="shared" si="4"/>
        <v>4</v>
      </c>
      <c r="L4084" s="99" t="s">
        <v>7204</v>
      </c>
      <c r="M4084" s="100" t="s">
        <v>7207</v>
      </c>
      <c r="N4084" s="101" t="str">
        <f t="shared" si="139"/>
        <v>PT1590688-T0018935007117135</v>
      </c>
      <c r="O4084" s="128"/>
      <c r="P4084" s="145">
        <v>4.0</v>
      </c>
      <c r="Q4084" s="103">
        <f t="shared" si="166"/>
        <v>0</v>
      </c>
      <c r="R4084" s="161" t="s">
        <v>7206</v>
      </c>
      <c r="S4084" s="105"/>
      <c r="T4084" s="106"/>
      <c r="U4084" s="107"/>
      <c r="V4084" s="108" t="s">
        <v>756</v>
      </c>
      <c r="W4084" s="109" t="s">
        <v>1908</v>
      </c>
      <c r="X4084" s="110" t="str">
        <f t="shared" si="176"/>
        <v/>
      </c>
      <c r="Y4084" s="110" t="str">
        <f t="shared" si="183"/>
        <v>Siêu thị</v>
      </c>
      <c r="Z4084" s="139" t="str">
        <f t="shared" si="197"/>
        <v/>
      </c>
      <c r="AA4084" s="109" t="s">
        <v>802</v>
      </c>
      <c r="AB4084" s="106"/>
      <c r="AC4084" s="158"/>
      <c r="AD4084" s="160"/>
      <c r="AE4084" s="127"/>
      <c r="AF4084" s="113"/>
      <c r="AG4084" s="165" t="str">
        <f t="array" ref="AG4084">XLOOKUP(F4084,'CLV2'!A:A,'CLV2'!E:E)</f>
        <v>2.DAIRY</v>
      </c>
      <c r="AH4084" s="115" t="str">
        <f t="array" ref="AH4084">XLOOKUP(F4084,'CLV2'!A:A,'CLV2'!F:F)</f>
        <v>3.FRESH MILK</v>
      </c>
      <c r="AI4084" s="115" t="str">
        <f t="shared" si="8"/>
        <v>Pack</v>
      </c>
      <c r="AJ4084" s="116">
        <f t="shared" si="9"/>
        <v>1</v>
      </c>
      <c r="AK4084" s="117" t="str">
        <f t="array" ref="AK4084">XLOOKUP(F4084,'GIÁ'!A:A,'GIÁ'!D:D)</f>
        <v>18613.38</v>
      </c>
      <c r="AL4084" s="118">
        <f t="shared" si="10"/>
        <v>74453.52</v>
      </c>
      <c r="AM4084" s="118">
        <f t="shared" si="11"/>
        <v>0</v>
      </c>
      <c r="AN4084" s="119">
        <f t="shared" si="12"/>
        <v>74453.52</v>
      </c>
      <c r="AO4084" s="118">
        <f t="shared" si="13"/>
        <v>0</v>
      </c>
      <c r="AP4084" s="121">
        <f t="shared" si="14"/>
        <v>0</v>
      </c>
      <c r="AQ4084" s="122"/>
      <c r="AR4084" s="119"/>
    </row>
    <row r="4085" ht="22.5" customHeight="1">
      <c r="A4085" s="89">
        <v>46233.0</v>
      </c>
      <c r="B4085" s="90">
        <v>0.5125</v>
      </c>
      <c r="C4085" s="91" t="s">
        <v>1075</v>
      </c>
      <c r="D4085" s="129" t="str">
        <f t="array" ref="D4085">XLOOKUP(C4085,'DS ST'!A:A,'DS ST'!B:B)</f>
        <v>A225</v>
      </c>
      <c r="E4085" s="94" t="str">
        <f t="array" ref="E4085">XLOOKUP($F4085,'GIÁ'!$A:$A,'GIÁ'!$E:$E)</f>
        <v>ĐÔNG</v>
      </c>
      <c r="F4085" s="94">
        <v>8.934717402432E12</v>
      </c>
      <c r="G4085" s="95" t="s">
        <v>1764</v>
      </c>
      <c r="H4085" s="95" t="s">
        <v>224</v>
      </c>
      <c r="I4085" s="96">
        <v>6.0</v>
      </c>
      <c r="J4085" s="96">
        <v>5.0</v>
      </c>
      <c r="K4085" s="98">
        <f t="shared" si="4"/>
        <v>1</v>
      </c>
      <c r="L4085" s="99" t="s">
        <v>7208</v>
      </c>
      <c r="M4085" s="100" t="s">
        <v>7209</v>
      </c>
      <c r="N4085" s="101" t="str">
        <f t="shared" si="139"/>
        <v>PT1590237-T0018934717402432</v>
      </c>
      <c r="O4085" s="128"/>
      <c r="P4085" s="100"/>
      <c r="Q4085" s="103">
        <f t="shared" si="166"/>
        <v>1</v>
      </c>
      <c r="R4085" s="161"/>
      <c r="S4085" s="105"/>
      <c r="T4085" s="106"/>
      <c r="U4085" s="107"/>
      <c r="V4085" s="108" t="s">
        <v>756</v>
      </c>
      <c r="W4085" s="109" t="s">
        <v>1312</v>
      </c>
      <c r="X4085" s="110" t="str">
        <f t="shared" si="176"/>
        <v/>
      </c>
      <c r="Y4085" s="110" t="str">
        <f t="shared" si="183"/>
        <v/>
      </c>
      <c r="Z4085" s="139" t="str">
        <f t="shared" si="197"/>
        <v>Chưa xác định</v>
      </c>
      <c r="AA4085" s="109" t="s">
        <v>5260</v>
      </c>
      <c r="AB4085" s="106"/>
      <c r="AC4085" s="158"/>
      <c r="AD4085" s="160"/>
      <c r="AE4085" s="127"/>
      <c r="AF4085" s="113"/>
      <c r="AG4085" s="165" t="str">
        <f t="array" ref="AG4085">XLOOKUP(F4085,'CLV2'!A:A,'CLV2'!E:E)</f>
        <v>2.FROZEN FOODS</v>
      </c>
      <c r="AH4085" s="115" t="str">
        <f t="array" ref="AH4085">XLOOKUP(F4085,'CLV2'!A:A,'CLV2'!F:F)</f>
        <v>3.DUMPLINGS</v>
      </c>
      <c r="AI4085" s="115" t="str">
        <f t="shared" si="8"/>
        <v>Pack</v>
      </c>
      <c r="AJ4085" s="116">
        <f t="shared" si="9"/>
        <v>0.1666666667</v>
      </c>
      <c r="AK4085" s="117" t="str">
        <f t="array" ref="AK4085">XLOOKUP(F4085,'GIÁ'!A:A,'GIÁ'!D:D)</f>
        <v>48599.58</v>
      </c>
      <c r="AL4085" s="118">
        <f t="shared" si="10"/>
        <v>48599.58</v>
      </c>
      <c r="AM4085" s="118">
        <f t="shared" si="11"/>
        <v>0</v>
      </c>
      <c r="AN4085" s="119">
        <f t="shared" si="12"/>
        <v>0</v>
      </c>
      <c r="AO4085" s="118">
        <f t="shared" si="13"/>
        <v>0</v>
      </c>
      <c r="AP4085" s="121">
        <f t="shared" si="14"/>
        <v>48599.58</v>
      </c>
      <c r="AQ4085" s="122"/>
      <c r="AR4085" s="119"/>
    </row>
    <row r="4086" ht="22.5" customHeight="1">
      <c r="A4086" s="89">
        <v>46233.0</v>
      </c>
      <c r="B4086" s="90">
        <v>0.5125</v>
      </c>
      <c r="C4086" s="91" t="s">
        <v>1075</v>
      </c>
      <c r="D4086" s="129" t="str">
        <f t="array" ref="D4086">XLOOKUP(C4086,'DS ST'!A:A,'DS ST'!B:B)</f>
        <v>A225</v>
      </c>
      <c r="E4086" s="94" t="str">
        <f t="array" ref="E4086">XLOOKUP($F4086,'GIÁ'!$A:$A,'GIÁ'!$E:$E)</f>
        <v>ĐÔNG</v>
      </c>
      <c r="F4086" s="94">
        <v>8.936077110187E12</v>
      </c>
      <c r="G4086" s="95" t="s">
        <v>2335</v>
      </c>
      <c r="H4086" s="95" t="s">
        <v>224</v>
      </c>
      <c r="I4086" s="96">
        <v>8.0</v>
      </c>
      <c r="J4086" s="96">
        <v>0.0</v>
      </c>
      <c r="K4086" s="98">
        <f t="shared" si="4"/>
        <v>8</v>
      </c>
      <c r="L4086" s="99" t="s">
        <v>7208</v>
      </c>
      <c r="M4086" s="100" t="s">
        <v>7209</v>
      </c>
      <c r="N4086" s="101" t="str">
        <f t="shared" si="139"/>
        <v>PT1590237-T0018936077110187</v>
      </c>
      <c r="O4086" s="128"/>
      <c r="P4086" s="100"/>
      <c r="Q4086" s="103">
        <f t="shared" si="166"/>
        <v>8</v>
      </c>
      <c r="R4086" s="161"/>
      <c r="S4086" s="105"/>
      <c r="T4086" s="106"/>
      <c r="U4086" s="107" t="s">
        <v>6565</v>
      </c>
      <c r="V4086" s="108" t="s">
        <v>756</v>
      </c>
      <c r="W4086" s="109" t="s">
        <v>1908</v>
      </c>
      <c r="X4086" s="110" t="str">
        <f t="shared" si="176"/>
        <v/>
      </c>
      <c r="Y4086" s="110" t="str">
        <f t="shared" si="183"/>
        <v/>
      </c>
      <c r="Z4086" s="109" t="s">
        <v>797</v>
      </c>
      <c r="AA4086" s="109" t="s">
        <v>802</v>
      </c>
      <c r="AB4086" s="106"/>
      <c r="AC4086" s="158"/>
      <c r="AD4086" s="160"/>
      <c r="AE4086" s="127"/>
      <c r="AF4086" s="113"/>
      <c r="AG4086" s="165" t="str">
        <f t="array" ref="AG4086">XLOOKUP(F4086,'CLV2'!A:A,'CLV2'!E:E)</f>
        <v>2.FROZEN FOODS</v>
      </c>
      <c r="AH4086" s="115" t="str">
        <f t="array" ref="AH4086">XLOOKUP(F4086,'CLV2'!A:A,'CLV2'!F:F)</f>
        <v>3.DUMPLINGS</v>
      </c>
      <c r="AI4086" s="115" t="str">
        <f t="shared" si="8"/>
        <v>Pack</v>
      </c>
      <c r="AJ4086" s="116">
        <f t="shared" si="9"/>
        <v>1</v>
      </c>
      <c r="AK4086" s="117" t="str">
        <f t="array" ref="AK4086">XLOOKUP(F4086,'GIÁ'!A:A,'GIÁ'!D:D)</f>
        <v>28137.41</v>
      </c>
      <c r="AL4086" s="118">
        <f t="shared" si="10"/>
        <v>225099.28</v>
      </c>
      <c r="AM4086" s="118">
        <f t="shared" si="11"/>
        <v>0</v>
      </c>
      <c r="AN4086" s="119">
        <f t="shared" si="12"/>
        <v>0</v>
      </c>
      <c r="AO4086" s="118">
        <f t="shared" si="13"/>
        <v>225099.28</v>
      </c>
      <c r="AP4086" s="121">
        <f t="shared" si="14"/>
        <v>0</v>
      </c>
      <c r="AQ4086" s="122"/>
      <c r="AR4086" s="119"/>
    </row>
    <row r="4087" ht="22.5" customHeight="1">
      <c r="A4087" s="89">
        <v>46233.0</v>
      </c>
      <c r="B4087" s="90">
        <v>0.5125</v>
      </c>
      <c r="C4087" s="91" t="s">
        <v>1075</v>
      </c>
      <c r="D4087" s="129" t="str">
        <f t="array" ref="D4087">XLOOKUP(C4087,'DS ST'!A:A,'DS ST'!B:B)</f>
        <v>A225</v>
      </c>
      <c r="E4087" s="94" t="str">
        <f t="array" ref="E4087">XLOOKUP($F4087,'GIÁ'!$A:$A,'GIÁ'!$E:$E)</f>
        <v>ĐÔNG</v>
      </c>
      <c r="F4087" s="94">
        <v>8.936013238791E12</v>
      </c>
      <c r="G4087" s="95" t="s">
        <v>2178</v>
      </c>
      <c r="H4087" s="95" t="s">
        <v>57</v>
      </c>
      <c r="I4087" s="96">
        <v>2.0</v>
      </c>
      <c r="J4087" s="96">
        <v>0.0</v>
      </c>
      <c r="K4087" s="98">
        <f t="shared" si="4"/>
        <v>2</v>
      </c>
      <c r="L4087" s="99" t="s">
        <v>7208</v>
      </c>
      <c r="M4087" s="100" t="s">
        <v>7209</v>
      </c>
      <c r="N4087" s="101" t="str">
        <f t="shared" si="139"/>
        <v>PT1590237-T0018936013238791</v>
      </c>
      <c r="O4087" s="128"/>
      <c r="P4087" s="100"/>
      <c r="Q4087" s="103">
        <f t="shared" si="166"/>
        <v>2</v>
      </c>
      <c r="R4087" s="161"/>
      <c r="S4087" s="105"/>
      <c r="T4087" s="106"/>
      <c r="U4087" s="107" t="s">
        <v>6525</v>
      </c>
      <c r="V4087" s="108" t="s">
        <v>756</v>
      </c>
      <c r="W4087" s="109" t="s">
        <v>1908</v>
      </c>
      <c r="X4087" s="110" t="str">
        <f t="shared" si="176"/>
        <v/>
      </c>
      <c r="Y4087" s="110" t="str">
        <f t="shared" si="183"/>
        <v/>
      </c>
      <c r="Z4087" s="109" t="s">
        <v>797</v>
      </c>
      <c r="AA4087" s="109" t="s">
        <v>802</v>
      </c>
      <c r="AB4087" s="106"/>
      <c r="AC4087" s="158"/>
      <c r="AD4087" s="160"/>
      <c r="AE4087" s="127"/>
      <c r="AF4087" s="113"/>
      <c r="AG4087" s="165" t="str">
        <f t="array" ref="AG4087">XLOOKUP(F4087,'CLV2'!A:A,'CLV2'!E:E)</f>
        <v>2.FROZEN FOODS</v>
      </c>
      <c r="AH4087" s="115" t="str">
        <f t="array" ref="AH4087">XLOOKUP(F4087,'CLV2'!A:A,'CLV2'!F:F)</f>
        <v>3.PIZZA - READY MEALS</v>
      </c>
      <c r="AI4087" s="115" t="str">
        <f t="shared" si="8"/>
        <v>Pack</v>
      </c>
      <c r="AJ4087" s="116">
        <f t="shared" si="9"/>
        <v>1</v>
      </c>
      <c r="AK4087" s="117" t="str">
        <f t="array" ref="AK4087">XLOOKUP(F4087,'GIÁ'!A:A,'GIÁ'!D:D)</f>
        <v>22578.43</v>
      </c>
      <c r="AL4087" s="118">
        <f t="shared" si="10"/>
        <v>45156.86</v>
      </c>
      <c r="AM4087" s="118">
        <f t="shared" si="11"/>
        <v>0</v>
      </c>
      <c r="AN4087" s="119">
        <f t="shared" si="12"/>
        <v>0</v>
      </c>
      <c r="AO4087" s="118">
        <f t="shared" si="13"/>
        <v>45156.86</v>
      </c>
      <c r="AP4087" s="121">
        <f t="shared" si="14"/>
        <v>0</v>
      </c>
      <c r="AQ4087" s="122"/>
      <c r="AR4087" s="119"/>
    </row>
    <row r="4088" ht="22.5" customHeight="1">
      <c r="A4088" s="89">
        <v>46233.0</v>
      </c>
      <c r="B4088" s="90">
        <v>0.5125</v>
      </c>
      <c r="C4088" s="91" t="s">
        <v>1075</v>
      </c>
      <c r="D4088" s="129" t="str">
        <f t="array" ref="D4088">XLOOKUP(C4088,'DS ST'!A:A,'DS ST'!B:B)</f>
        <v>A225</v>
      </c>
      <c r="E4088" s="94" t="str">
        <f t="array" ref="E4088">XLOOKUP($F4088,'GIÁ'!$A:$A,'GIÁ'!$E:$E)</f>
        <v>ĐÔNG</v>
      </c>
      <c r="F4088" s="94">
        <v>8.936190860716E12</v>
      </c>
      <c r="G4088" s="95" t="s">
        <v>2610</v>
      </c>
      <c r="H4088" s="95" t="s">
        <v>93</v>
      </c>
      <c r="I4088" s="96">
        <v>9.0</v>
      </c>
      <c r="J4088" s="96">
        <v>0.0</v>
      </c>
      <c r="K4088" s="98">
        <f t="shared" si="4"/>
        <v>9</v>
      </c>
      <c r="L4088" s="99" t="s">
        <v>7208</v>
      </c>
      <c r="M4088" s="100" t="s">
        <v>7209</v>
      </c>
      <c r="N4088" s="101" t="str">
        <f t="shared" si="139"/>
        <v>PT1590237-T0018936190860716</v>
      </c>
      <c r="O4088" s="128"/>
      <c r="P4088" s="100"/>
      <c r="Q4088" s="103">
        <f t="shared" si="166"/>
        <v>9</v>
      </c>
      <c r="R4088" s="161"/>
      <c r="S4088" s="105"/>
      <c r="T4088" s="106"/>
      <c r="U4088" s="107" t="s">
        <v>6539</v>
      </c>
      <c r="V4088" s="108" t="s">
        <v>756</v>
      </c>
      <c r="W4088" s="109" t="s">
        <v>1908</v>
      </c>
      <c r="X4088" s="110" t="str">
        <f t="shared" si="176"/>
        <v/>
      </c>
      <c r="Y4088" s="110" t="str">
        <f t="shared" si="183"/>
        <v/>
      </c>
      <c r="Z4088" s="109" t="s">
        <v>797</v>
      </c>
      <c r="AA4088" s="109" t="s">
        <v>802</v>
      </c>
      <c r="AB4088" s="106"/>
      <c r="AC4088" s="158"/>
      <c r="AD4088" s="160"/>
      <c r="AE4088" s="127"/>
      <c r="AF4088" s="113"/>
      <c r="AG4088" s="165" t="str">
        <f t="array" ref="AG4088">XLOOKUP(F4088,'CLV2'!A:A,'CLV2'!E:E)</f>
        <v>2.MEAT</v>
      </c>
      <c r="AH4088" s="115" t="str">
        <f t="array" ref="AH4088">XLOOKUP(F4088,'CLV2'!A:A,'CLV2'!F:F)</f>
        <v>3.FROZEN MEAT</v>
      </c>
      <c r="AI4088" s="115" t="str">
        <f t="shared" si="8"/>
        <v>Pack</v>
      </c>
      <c r="AJ4088" s="116">
        <f t="shared" si="9"/>
        <v>1</v>
      </c>
      <c r="AK4088" s="117" t="str">
        <f t="array" ref="AK4088">XLOOKUP(F4088,'GIÁ'!A:A,'GIÁ'!D:D)</f>
        <v>49176.27</v>
      </c>
      <c r="AL4088" s="118">
        <f t="shared" si="10"/>
        <v>442586.43</v>
      </c>
      <c r="AM4088" s="118">
        <f t="shared" si="11"/>
        <v>0</v>
      </c>
      <c r="AN4088" s="119">
        <f t="shared" si="12"/>
        <v>0</v>
      </c>
      <c r="AO4088" s="118">
        <f t="shared" si="13"/>
        <v>442586.43</v>
      </c>
      <c r="AP4088" s="121">
        <f t="shared" si="14"/>
        <v>0</v>
      </c>
      <c r="AQ4088" s="122"/>
      <c r="AR4088" s="119"/>
    </row>
    <row r="4089" ht="22.5" customHeight="1">
      <c r="A4089" s="89">
        <v>46233.0</v>
      </c>
      <c r="B4089" s="90">
        <v>0.5125</v>
      </c>
      <c r="C4089" s="91" t="s">
        <v>1075</v>
      </c>
      <c r="D4089" s="129" t="str">
        <f t="array" ref="D4089">XLOOKUP(C4089,'DS ST'!A:A,'DS ST'!B:B)</f>
        <v>A225</v>
      </c>
      <c r="E4089" s="94" t="str">
        <f t="array" ref="E4089">XLOOKUP($F4089,'GIÁ'!$A:$A,'GIÁ'!$E:$E)</f>
        <v>ĐÔNG</v>
      </c>
      <c r="F4089" s="94">
        <v>8.936190860464E12</v>
      </c>
      <c r="G4089" s="95" t="s">
        <v>2608</v>
      </c>
      <c r="H4089" s="95" t="s">
        <v>93</v>
      </c>
      <c r="I4089" s="96">
        <v>4.0</v>
      </c>
      <c r="J4089" s="96">
        <v>0.0</v>
      </c>
      <c r="K4089" s="98">
        <f t="shared" si="4"/>
        <v>4</v>
      </c>
      <c r="L4089" s="99" t="s">
        <v>7208</v>
      </c>
      <c r="M4089" s="100" t="s">
        <v>7209</v>
      </c>
      <c r="N4089" s="101" t="str">
        <f t="shared" si="139"/>
        <v>PT1590237-T0018936190860464</v>
      </c>
      <c r="O4089" s="128"/>
      <c r="P4089" s="100"/>
      <c r="Q4089" s="103">
        <f t="shared" si="166"/>
        <v>4</v>
      </c>
      <c r="R4089" s="161"/>
      <c r="S4089" s="105"/>
      <c r="T4089" s="106"/>
      <c r="U4089" s="107" t="s">
        <v>6543</v>
      </c>
      <c r="V4089" s="108" t="s">
        <v>756</v>
      </c>
      <c r="W4089" s="109" t="s">
        <v>1908</v>
      </c>
      <c r="X4089" s="110" t="str">
        <f t="shared" si="176"/>
        <v/>
      </c>
      <c r="Y4089" s="110" t="str">
        <f t="shared" si="183"/>
        <v/>
      </c>
      <c r="Z4089" s="109" t="s">
        <v>797</v>
      </c>
      <c r="AA4089" s="109" t="s">
        <v>802</v>
      </c>
      <c r="AB4089" s="106"/>
      <c r="AC4089" s="158"/>
      <c r="AD4089" s="160"/>
      <c r="AE4089" s="127"/>
      <c r="AF4089" s="113"/>
      <c r="AG4089" s="165" t="str">
        <f t="array" ref="AG4089">XLOOKUP(F4089,'CLV2'!A:A,'CLV2'!E:E)</f>
        <v>2.MEAT</v>
      </c>
      <c r="AH4089" s="115" t="str">
        <f t="array" ref="AH4089">XLOOKUP(F4089,'CLV2'!A:A,'CLV2'!F:F)</f>
        <v>3.FROZEN MEAT</v>
      </c>
      <c r="AI4089" s="115" t="str">
        <f t="shared" si="8"/>
        <v>Pack</v>
      </c>
      <c r="AJ4089" s="116">
        <f t="shared" si="9"/>
        <v>1</v>
      </c>
      <c r="AK4089" s="117" t="str">
        <f t="array" ref="AK4089">XLOOKUP(F4089,'GIÁ'!A:A,'GIÁ'!D:D)</f>
        <v>43621.31</v>
      </c>
      <c r="AL4089" s="118">
        <f t="shared" si="10"/>
        <v>174485.24</v>
      </c>
      <c r="AM4089" s="118">
        <f t="shared" si="11"/>
        <v>0</v>
      </c>
      <c r="AN4089" s="119">
        <f t="shared" si="12"/>
        <v>0</v>
      </c>
      <c r="AO4089" s="118">
        <f t="shared" si="13"/>
        <v>174485.24</v>
      </c>
      <c r="AP4089" s="121">
        <f t="shared" si="14"/>
        <v>0</v>
      </c>
      <c r="AQ4089" s="122"/>
      <c r="AR4089" s="119"/>
    </row>
    <row r="4090" ht="22.5" customHeight="1">
      <c r="A4090" s="89">
        <v>46233.0</v>
      </c>
      <c r="B4090" s="90">
        <v>0.7097222222222223</v>
      </c>
      <c r="C4090" s="91" t="s">
        <v>1075</v>
      </c>
      <c r="D4090" s="129" t="str">
        <f t="array" ref="D4090">XLOOKUP(C4090,'DS ST'!A:A,'DS ST'!B:B)</f>
        <v>A225</v>
      </c>
      <c r="E4090" s="94" t="str">
        <f t="array" ref="E4090">XLOOKUP($F4090,'GIÁ'!$A:$A,'GIÁ'!$E:$E)</f>
        <v>MÁT</v>
      </c>
      <c r="F4090" s="94">
        <v>8.938508547579E12</v>
      </c>
      <c r="G4090" s="95" t="s">
        <v>2905</v>
      </c>
      <c r="H4090" s="95" t="s">
        <v>57</v>
      </c>
      <c r="I4090" s="96">
        <v>4.0</v>
      </c>
      <c r="J4090" s="96">
        <v>2.0</v>
      </c>
      <c r="K4090" s="98">
        <f t="shared" si="4"/>
        <v>2</v>
      </c>
      <c r="L4090" s="99" t="s">
        <v>7210</v>
      </c>
      <c r="M4090" s="100" t="s">
        <v>7211</v>
      </c>
      <c r="N4090" s="101" t="str">
        <f t="shared" si="139"/>
        <v>TRBA22557048938508547579</v>
      </c>
      <c r="O4090" s="128"/>
      <c r="P4090" s="100"/>
      <c r="Q4090" s="103">
        <f t="shared" si="166"/>
        <v>2</v>
      </c>
      <c r="R4090" s="161"/>
      <c r="S4090" s="105"/>
      <c r="T4090" s="106"/>
      <c r="U4090" s="107"/>
      <c r="V4090" s="108" t="s">
        <v>756</v>
      </c>
      <c r="W4090" s="109" t="s">
        <v>1312</v>
      </c>
      <c r="X4090" s="110" t="str">
        <f t="shared" si="176"/>
        <v/>
      </c>
      <c r="Y4090" s="110" t="str">
        <f t="shared" si="183"/>
        <v/>
      </c>
      <c r="Z4090" s="139" t="str">
        <f>IF(N(Q4090)&lt;=0,"",IF(ISNUMBER(SEARCH("Thiếu kiện",V4090)),"Kho đông mát",IF(AND(N(Q4090)&gt;0,N(P4090)&gt;0,OR(ISNUMBER(SEARCH("Hình KDB",U4090)),ISNUMBER(SEARCH("Hình tele",U4090)),ISNUMBER(SEARCH("sai code",U4090)),ISNUMBER(SEARCH("ST nhận",U4090)))),"Kho đông mát",IF(AND(W4090="DC giao thiếu",OR(ISNUMBER(SEARCH("Hình KDB",U4090)),ISNUMBER(SEARCH("Hình tele",U4090)),ISNUMBER(SEARCH("sai code",U4090)))),"Kho đông mát",IF(W4090="DC giao thiếu","Chưa xác định",IF(AND(W4090="DC pick sai",OR(ISNUMBER(SEARCH("Hình KDB",U4090)),ISNUMBER(SEARCH("Hình tele",U4090)),ISNUMBER(SEARCH("sai code",U4090)),ISNUMBER(SEARCH("ST nhận",U4090)))),"Kho đông mát",IF(W4090="DC pick sai","Chưa xác định",IF(AND(W4090="Hao hụt",N(O4090)&gt;0,OR(ISNUMBER(SEARCH("Hình KDB",U4090)),ISNUMBER(SEARCH("Hình tele",U4090)),ISNUMBER(SEARCH("sai code",U4090)),ISNUMBER(SEARCH("ST nhận",U4090)))),"Kho đông mát",IF(W4090="Hao hụt","Chưa xác định",IF(OR(W4090="VT giao sai điểm",W4090="Không đạt nhiệt độ",W4090="TX giao thiếu kiện",W4090="Hàng không đạt CL"),"Kho đông mát",IF(W4090="Chưa xác định","Chưa xác định",IF(N(P4090)&gt;0,"Chưa xác định",""))))))))))))</f>
        <v>Chưa xác định</v>
      </c>
      <c r="AA4090" s="109" t="s">
        <v>5260</v>
      </c>
      <c r="AB4090" s="106"/>
      <c r="AC4090" s="158"/>
      <c r="AD4090" s="160"/>
      <c r="AE4090" s="127"/>
      <c r="AF4090" s="113"/>
      <c r="AG4090" s="165" t="str">
        <f t="array" ref="AG4090">XLOOKUP(F4090,'CLV2'!A:A,'CLV2'!E:E)</f>
        <v>2.CHILLED FOODS</v>
      </c>
      <c r="AH4090" s="115" t="str">
        <f t="array" ref="AH4090">XLOOKUP(F4090,'CLV2'!A:A,'CLV2'!F:F)</f>
        <v>3.OTHER CHILLED PRODUCTS</v>
      </c>
      <c r="AI4090" s="115" t="str">
        <f t="shared" si="8"/>
        <v>Pack</v>
      </c>
      <c r="AJ4090" s="116">
        <f t="shared" si="9"/>
        <v>0.5</v>
      </c>
      <c r="AK4090" s="117" t="str">
        <f t="array" ref="AK4090">XLOOKUP(F4090,'GIÁ'!A:A,'GIÁ'!D:D)</f>
        <v>30485.44</v>
      </c>
      <c r="AL4090" s="118">
        <f t="shared" si="10"/>
        <v>60970.88</v>
      </c>
      <c r="AM4090" s="118">
        <f t="shared" si="11"/>
        <v>0</v>
      </c>
      <c r="AN4090" s="119">
        <f t="shared" si="12"/>
        <v>0</v>
      </c>
      <c r="AO4090" s="118">
        <f t="shared" si="13"/>
        <v>0</v>
      </c>
      <c r="AP4090" s="121">
        <f t="shared" si="14"/>
        <v>60970.88</v>
      </c>
      <c r="AQ4090" s="122"/>
      <c r="AR4090" s="119"/>
    </row>
    <row r="4091" ht="22.5" customHeight="1">
      <c r="A4091" s="89">
        <v>46233.0</v>
      </c>
      <c r="B4091" s="90">
        <v>0.47430555555555554</v>
      </c>
      <c r="C4091" s="91" t="s">
        <v>1229</v>
      </c>
      <c r="D4091" s="129" t="str">
        <f t="array" ref="D4091">XLOOKUP(C4091,'DS ST'!A:A,'DS ST'!B:B)</f>
        <v>EHS</v>
      </c>
      <c r="E4091" s="94" t="str">
        <f t="array" ref="E4091">XLOOKUP($F4091,'GIÁ'!$A:$A,'GIÁ'!$E:$E)</f>
        <v>ĐÔNG</v>
      </c>
      <c r="F4091" s="94">
        <v>8.936077110132E12</v>
      </c>
      <c r="G4091" s="95" t="s">
        <v>2331</v>
      </c>
      <c r="H4091" s="95" t="s">
        <v>224</v>
      </c>
      <c r="I4091" s="96">
        <v>4.0</v>
      </c>
      <c r="J4091" s="96">
        <v>0.0</v>
      </c>
      <c r="K4091" s="98">
        <f t="shared" si="4"/>
        <v>4</v>
      </c>
      <c r="L4091" s="99" t="s">
        <v>7212</v>
      </c>
      <c r="M4091" s="100" t="s">
        <v>7213</v>
      </c>
      <c r="N4091" s="101" t="str">
        <f t="shared" si="139"/>
        <v>PT1590235-T0018936077110132</v>
      </c>
      <c r="O4091" s="128"/>
      <c r="P4091" s="100"/>
      <c r="Q4091" s="103">
        <f t="shared" si="166"/>
        <v>4</v>
      </c>
      <c r="R4091" s="161"/>
      <c r="S4091" s="105"/>
      <c r="T4091" s="106"/>
      <c r="U4091" s="107" t="s">
        <v>6562</v>
      </c>
      <c r="V4091" s="108" t="s">
        <v>756</v>
      </c>
      <c r="W4091" s="109" t="s">
        <v>1908</v>
      </c>
      <c r="X4091" s="110" t="str">
        <f t="shared" si="176"/>
        <v/>
      </c>
      <c r="Y4091" s="110" t="str">
        <f t="shared" si="183"/>
        <v/>
      </c>
      <c r="Z4091" s="109" t="s">
        <v>797</v>
      </c>
      <c r="AA4091" s="109" t="s">
        <v>802</v>
      </c>
      <c r="AB4091" s="106"/>
      <c r="AC4091" s="158"/>
      <c r="AD4091" s="160"/>
      <c r="AE4091" s="127"/>
      <c r="AF4091" s="113"/>
      <c r="AG4091" s="165" t="str">
        <f t="array" ref="AG4091">XLOOKUP(F4091,'CLV2'!A:A,'CLV2'!E:E)</f>
        <v>2.FROZEN FOODS</v>
      </c>
      <c r="AH4091" s="115" t="str">
        <f t="array" ref="AH4091">XLOOKUP(F4091,'CLV2'!A:A,'CLV2'!F:F)</f>
        <v>3.DUMPLINGS</v>
      </c>
      <c r="AI4091" s="115" t="str">
        <f t="shared" si="8"/>
        <v>Pack</v>
      </c>
      <c r="AJ4091" s="116">
        <f t="shared" si="9"/>
        <v>1</v>
      </c>
      <c r="AK4091" s="117" t="str">
        <f t="array" ref="AK4091">XLOOKUP(F4091,'GIÁ'!A:A,'GIÁ'!D:D)</f>
        <v>35838.13</v>
      </c>
      <c r="AL4091" s="118">
        <f t="shared" si="10"/>
        <v>143352.52</v>
      </c>
      <c r="AM4091" s="118">
        <f t="shared" si="11"/>
        <v>0</v>
      </c>
      <c r="AN4091" s="119">
        <f t="shared" si="12"/>
        <v>0</v>
      </c>
      <c r="AO4091" s="118">
        <f t="shared" si="13"/>
        <v>143352.52</v>
      </c>
      <c r="AP4091" s="121">
        <f t="shared" si="14"/>
        <v>0</v>
      </c>
      <c r="AQ4091" s="122"/>
      <c r="AR4091" s="119"/>
    </row>
    <row r="4092" ht="22.5" customHeight="1">
      <c r="A4092" s="89">
        <v>46233.0</v>
      </c>
      <c r="B4092" s="90">
        <v>0.47430555555555554</v>
      </c>
      <c r="C4092" s="91" t="s">
        <v>1229</v>
      </c>
      <c r="D4092" s="129" t="str">
        <f t="array" ref="D4092">XLOOKUP(C4092,'DS ST'!A:A,'DS ST'!B:B)</f>
        <v>EHS</v>
      </c>
      <c r="E4092" s="94" t="str">
        <f t="array" ref="E4092">XLOOKUP($F4092,'GIÁ'!$A:$A,'GIÁ'!$E:$E)</f>
        <v>ĐÔNG</v>
      </c>
      <c r="F4092" s="94">
        <v>8.938555386015E12</v>
      </c>
      <c r="G4092" s="95" t="s">
        <v>3152</v>
      </c>
      <c r="H4092" s="95" t="s">
        <v>224</v>
      </c>
      <c r="I4092" s="96">
        <v>6.0</v>
      </c>
      <c r="J4092" s="96">
        <v>0.0</v>
      </c>
      <c r="K4092" s="98">
        <f t="shared" si="4"/>
        <v>6</v>
      </c>
      <c r="L4092" s="99" t="s">
        <v>7212</v>
      </c>
      <c r="M4092" s="100" t="s">
        <v>7213</v>
      </c>
      <c r="N4092" s="101" t="str">
        <f t="shared" si="139"/>
        <v>PT1590235-T0018938555386015</v>
      </c>
      <c r="O4092" s="128"/>
      <c r="P4092" s="100"/>
      <c r="Q4092" s="103">
        <f t="shared" si="166"/>
        <v>6</v>
      </c>
      <c r="R4092" s="161"/>
      <c r="S4092" s="105"/>
      <c r="T4092" s="106"/>
      <c r="U4092" s="107" t="s">
        <v>6586</v>
      </c>
      <c r="V4092" s="108" t="s">
        <v>756</v>
      </c>
      <c r="W4092" s="109" t="s">
        <v>1908</v>
      </c>
      <c r="X4092" s="110" t="str">
        <f t="shared" si="176"/>
        <v/>
      </c>
      <c r="Y4092" s="110" t="str">
        <f t="shared" si="183"/>
        <v/>
      </c>
      <c r="Z4092" s="109" t="s">
        <v>797</v>
      </c>
      <c r="AA4092" s="109" t="s">
        <v>802</v>
      </c>
      <c r="AB4092" s="106"/>
      <c r="AC4092" s="158"/>
      <c r="AD4092" s="160"/>
      <c r="AE4092" s="127"/>
      <c r="AF4092" s="113"/>
      <c r="AG4092" s="165" t="str">
        <f t="array" ref="AG4092">XLOOKUP(F4092,'CLV2'!A:A,'CLV2'!E:E)</f>
        <v>2.FROZEN FOODS</v>
      </c>
      <c r="AH4092" s="115" t="str">
        <f t="array" ref="AH4092">XLOOKUP(F4092,'CLV2'!A:A,'CLV2'!F:F)</f>
        <v>3.PASTRY AND DESSERTS</v>
      </c>
      <c r="AI4092" s="115" t="str">
        <f t="shared" si="8"/>
        <v>Pack</v>
      </c>
      <c r="AJ4092" s="116">
        <f t="shared" si="9"/>
        <v>1</v>
      </c>
      <c r="AK4092" s="117" t="str">
        <f t="array" ref="AK4092">XLOOKUP(F4092,'GIÁ'!A:A,'GIÁ'!D:D)</f>
        <v>23068.13</v>
      </c>
      <c r="AL4092" s="118">
        <f t="shared" si="10"/>
        <v>138408.78</v>
      </c>
      <c r="AM4092" s="118">
        <f t="shared" si="11"/>
        <v>0</v>
      </c>
      <c r="AN4092" s="119">
        <f t="shared" si="12"/>
        <v>0</v>
      </c>
      <c r="AO4092" s="118">
        <f t="shared" si="13"/>
        <v>138408.78</v>
      </c>
      <c r="AP4092" s="121">
        <f t="shared" si="14"/>
        <v>0</v>
      </c>
      <c r="AQ4092" s="122"/>
      <c r="AR4092" s="119"/>
    </row>
    <row r="4093" ht="22.5" customHeight="1">
      <c r="A4093" s="89">
        <v>46233.0</v>
      </c>
      <c r="B4093" s="90">
        <v>0.47430555555555554</v>
      </c>
      <c r="C4093" s="91" t="s">
        <v>1229</v>
      </c>
      <c r="D4093" s="129" t="str">
        <f t="array" ref="D4093">XLOOKUP(C4093,'DS ST'!A:A,'DS ST'!B:B)</f>
        <v>EHS</v>
      </c>
      <c r="E4093" s="94" t="str">
        <f t="array" ref="E4093">XLOOKUP($F4093,'GIÁ'!$A:$A,'GIÁ'!$E:$E)</f>
        <v>ĐÔNG</v>
      </c>
      <c r="F4093" s="94">
        <v>8.938555386725E12</v>
      </c>
      <c r="G4093" s="95" t="s">
        <v>3156</v>
      </c>
      <c r="H4093" s="95" t="s">
        <v>224</v>
      </c>
      <c r="I4093" s="96">
        <v>2.0</v>
      </c>
      <c r="J4093" s="96">
        <v>0.0</v>
      </c>
      <c r="K4093" s="98">
        <f t="shared" si="4"/>
        <v>2</v>
      </c>
      <c r="L4093" s="99" t="s">
        <v>7212</v>
      </c>
      <c r="M4093" s="100" t="s">
        <v>7213</v>
      </c>
      <c r="N4093" s="101" t="str">
        <f t="shared" si="139"/>
        <v>PT1590235-T0018938555386725</v>
      </c>
      <c r="O4093" s="128"/>
      <c r="P4093" s="100"/>
      <c r="Q4093" s="103">
        <f t="shared" si="166"/>
        <v>2</v>
      </c>
      <c r="R4093" s="161"/>
      <c r="S4093" s="105"/>
      <c r="T4093" s="106"/>
      <c r="U4093" s="107" t="s">
        <v>6596</v>
      </c>
      <c r="V4093" s="108" t="s">
        <v>756</v>
      </c>
      <c r="W4093" s="109" t="s">
        <v>1908</v>
      </c>
      <c r="X4093" s="110" t="str">
        <f t="shared" si="176"/>
        <v/>
      </c>
      <c r="Y4093" s="110" t="str">
        <f t="shared" si="183"/>
        <v/>
      </c>
      <c r="Z4093" s="109" t="s">
        <v>797</v>
      </c>
      <c r="AA4093" s="109" t="s">
        <v>802</v>
      </c>
      <c r="AB4093" s="106"/>
      <c r="AC4093" s="158"/>
      <c r="AD4093" s="160"/>
      <c r="AE4093" s="127"/>
      <c r="AF4093" s="113"/>
      <c r="AG4093" s="165" t="str">
        <f t="array" ref="AG4093">XLOOKUP(F4093,'CLV2'!A:A,'CLV2'!E:E)</f>
        <v>2.FROZEN FOODS</v>
      </c>
      <c r="AH4093" s="115" t="str">
        <f t="array" ref="AH4093">XLOOKUP(F4093,'CLV2'!A:A,'CLV2'!F:F)</f>
        <v>3.PASTRY AND DESSERTS</v>
      </c>
      <c r="AI4093" s="115" t="str">
        <f t="shared" si="8"/>
        <v>Pack</v>
      </c>
      <c r="AJ4093" s="116">
        <f t="shared" si="9"/>
        <v>1</v>
      </c>
      <c r="AK4093" s="117" t="str">
        <f t="array" ref="AK4093">XLOOKUP(F4093,'GIÁ'!A:A,'GIÁ'!D:D)</f>
        <v>26016.14</v>
      </c>
      <c r="AL4093" s="118">
        <f t="shared" si="10"/>
        <v>52032.28</v>
      </c>
      <c r="AM4093" s="118">
        <f t="shared" si="11"/>
        <v>0</v>
      </c>
      <c r="AN4093" s="119">
        <f t="shared" si="12"/>
        <v>0</v>
      </c>
      <c r="AO4093" s="118">
        <f t="shared" si="13"/>
        <v>52032.28</v>
      </c>
      <c r="AP4093" s="121">
        <f t="shared" si="14"/>
        <v>0</v>
      </c>
      <c r="AQ4093" s="122"/>
      <c r="AR4093" s="119"/>
    </row>
    <row r="4094" ht="22.5" customHeight="1">
      <c r="A4094" s="89">
        <v>46233.0</v>
      </c>
      <c r="B4094" s="90">
        <v>0.47430555555555554</v>
      </c>
      <c r="C4094" s="91" t="s">
        <v>1229</v>
      </c>
      <c r="D4094" s="129" t="str">
        <f t="array" ref="D4094">XLOOKUP(C4094,'DS ST'!A:A,'DS ST'!B:B)</f>
        <v>EHS</v>
      </c>
      <c r="E4094" s="94" t="str">
        <f t="array" ref="E4094">XLOOKUP($F4094,'GIÁ'!$A:$A,'GIÁ'!$E:$E)</f>
        <v>ĐÔNG</v>
      </c>
      <c r="F4094" s="94">
        <v>8.934717266003E12</v>
      </c>
      <c r="G4094" s="95" t="s">
        <v>1721</v>
      </c>
      <c r="H4094" s="95" t="s">
        <v>224</v>
      </c>
      <c r="I4094" s="96">
        <v>2.0</v>
      </c>
      <c r="J4094" s="96">
        <v>0.0</v>
      </c>
      <c r="K4094" s="98">
        <f t="shared" si="4"/>
        <v>2</v>
      </c>
      <c r="L4094" s="99" t="s">
        <v>7212</v>
      </c>
      <c r="M4094" s="100" t="s">
        <v>7213</v>
      </c>
      <c r="N4094" s="101" t="str">
        <f t="shared" si="139"/>
        <v>PT1590235-T0018934717266003</v>
      </c>
      <c r="O4094" s="128"/>
      <c r="P4094" s="100"/>
      <c r="Q4094" s="103">
        <f t="shared" si="166"/>
        <v>2</v>
      </c>
      <c r="R4094" s="161"/>
      <c r="S4094" s="105"/>
      <c r="T4094" s="106"/>
      <c r="U4094" s="107" t="s">
        <v>6564</v>
      </c>
      <c r="V4094" s="108" t="s">
        <v>756</v>
      </c>
      <c r="W4094" s="109" t="s">
        <v>1908</v>
      </c>
      <c r="X4094" s="110" t="str">
        <f t="shared" si="176"/>
        <v/>
      </c>
      <c r="Y4094" s="110" t="str">
        <f t="shared" si="183"/>
        <v/>
      </c>
      <c r="Z4094" s="109" t="s">
        <v>797</v>
      </c>
      <c r="AA4094" s="109" t="s">
        <v>802</v>
      </c>
      <c r="AB4094" s="106"/>
      <c r="AC4094" s="158"/>
      <c r="AD4094" s="160"/>
      <c r="AE4094" s="127"/>
      <c r="AF4094" s="113"/>
      <c r="AG4094" s="165" t="str">
        <f t="array" ref="AG4094">XLOOKUP(F4094,'CLV2'!A:A,'CLV2'!E:E)</f>
        <v>2.FROZEN FOODS</v>
      </c>
      <c r="AH4094" s="115" t="str">
        <f t="array" ref="AH4094">XLOOKUP(F4094,'CLV2'!A:A,'CLV2'!F:F)</f>
        <v>3.HOTPOT AND FRIED</v>
      </c>
      <c r="AI4094" s="115" t="str">
        <f t="shared" si="8"/>
        <v>Pack</v>
      </c>
      <c r="AJ4094" s="116">
        <f t="shared" si="9"/>
        <v>1</v>
      </c>
      <c r="AK4094" s="117" t="str">
        <f t="array" ref="AK4094">XLOOKUP(F4094,'GIÁ'!A:A,'GIÁ'!D:D)</f>
        <v>54599.71</v>
      </c>
      <c r="AL4094" s="118">
        <f t="shared" si="10"/>
        <v>109199.42</v>
      </c>
      <c r="AM4094" s="118">
        <f t="shared" si="11"/>
        <v>0</v>
      </c>
      <c r="AN4094" s="119">
        <f t="shared" si="12"/>
        <v>0</v>
      </c>
      <c r="AO4094" s="118">
        <f t="shared" si="13"/>
        <v>109199.42</v>
      </c>
      <c r="AP4094" s="121">
        <f t="shared" si="14"/>
        <v>0</v>
      </c>
      <c r="AQ4094" s="122"/>
      <c r="AR4094" s="119"/>
    </row>
    <row r="4095" ht="22.5" customHeight="1">
      <c r="A4095" s="89">
        <v>46233.0</v>
      </c>
      <c r="B4095" s="90">
        <v>0.47430555555555554</v>
      </c>
      <c r="C4095" s="91" t="s">
        <v>1229</v>
      </c>
      <c r="D4095" s="129" t="str">
        <f t="array" ref="D4095">XLOOKUP(C4095,'DS ST'!A:A,'DS ST'!B:B)</f>
        <v>EHS</v>
      </c>
      <c r="E4095" s="94" t="str">
        <f t="array" ref="E4095">XLOOKUP($F4095,'GIÁ'!$A:$A,'GIÁ'!$E:$E)</f>
        <v>ĐÔNG</v>
      </c>
      <c r="F4095" s="94">
        <v>8.938532826121E12</v>
      </c>
      <c r="G4095" s="95" t="s">
        <v>3050</v>
      </c>
      <c r="H4095" s="95" t="s">
        <v>224</v>
      </c>
      <c r="I4095" s="96">
        <v>4.0</v>
      </c>
      <c r="J4095" s="96">
        <v>0.0</v>
      </c>
      <c r="K4095" s="98">
        <f t="shared" si="4"/>
        <v>4</v>
      </c>
      <c r="L4095" s="99" t="s">
        <v>7212</v>
      </c>
      <c r="M4095" s="100" t="s">
        <v>7213</v>
      </c>
      <c r="N4095" s="101" t="str">
        <f t="shared" si="139"/>
        <v>PT1590235-T0018938532826121</v>
      </c>
      <c r="O4095" s="128"/>
      <c r="P4095" s="100"/>
      <c r="Q4095" s="103">
        <f t="shared" si="166"/>
        <v>4</v>
      </c>
      <c r="R4095" s="161"/>
      <c r="S4095" s="105"/>
      <c r="T4095" s="106"/>
      <c r="U4095" s="107" t="s">
        <v>6541</v>
      </c>
      <c r="V4095" s="108" t="s">
        <v>756</v>
      </c>
      <c r="W4095" s="109" t="s">
        <v>1908</v>
      </c>
      <c r="X4095" s="110" t="str">
        <f t="shared" si="176"/>
        <v/>
      </c>
      <c r="Y4095" s="110" t="str">
        <f t="shared" si="183"/>
        <v/>
      </c>
      <c r="Z4095" s="109" t="s">
        <v>797</v>
      </c>
      <c r="AA4095" s="109" t="s">
        <v>802</v>
      </c>
      <c r="AB4095" s="106"/>
      <c r="AC4095" s="158"/>
      <c r="AD4095" s="160"/>
      <c r="AE4095" s="127"/>
      <c r="AF4095" s="113"/>
      <c r="AG4095" s="165" t="str">
        <f t="array" ref="AG4095">XLOOKUP(F4095,'CLV2'!A:A,'CLV2'!E:E)</f>
        <v>2.FROZEN FOODS</v>
      </c>
      <c r="AH4095" s="115" t="str">
        <f t="array" ref="AH4095">XLOOKUP(F4095,'CLV2'!A:A,'CLV2'!F:F)</f>
        <v>3.PASTRY AND DESSERTS</v>
      </c>
      <c r="AI4095" s="115" t="str">
        <f t="shared" si="8"/>
        <v>Pack</v>
      </c>
      <c r="AJ4095" s="116">
        <f t="shared" si="9"/>
        <v>1</v>
      </c>
      <c r="AK4095" s="117" t="str">
        <f t="array" ref="AK4095">XLOOKUP(F4095,'GIÁ'!A:A,'GIÁ'!D:D)</f>
        <v>21599.37</v>
      </c>
      <c r="AL4095" s="118">
        <f t="shared" si="10"/>
        <v>86397.48</v>
      </c>
      <c r="AM4095" s="118">
        <f t="shared" si="11"/>
        <v>0</v>
      </c>
      <c r="AN4095" s="119">
        <f t="shared" si="12"/>
        <v>0</v>
      </c>
      <c r="AO4095" s="118">
        <f t="shared" si="13"/>
        <v>86397.48</v>
      </c>
      <c r="AP4095" s="121">
        <f t="shared" si="14"/>
        <v>0</v>
      </c>
      <c r="AQ4095" s="122"/>
      <c r="AR4095" s="119"/>
    </row>
    <row r="4096" ht="22.5" customHeight="1">
      <c r="A4096" s="89">
        <v>46233.0</v>
      </c>
      <c r="B4096" s="90">
        <v>0.47430555555555554</v>
      </c>
      <c r="C4096" s="91" t="s">
        <v>1229</v>
      </c>
      <c r="D4096" s="129" t="str">
        <f t="array" ref="D4096">XLOOKUP(C4096,'DS ST'!A:A,'DS ST'!B:B)</f>
        <v>EHS</v>
      </c>
      <c r="E4096" s="94" t="str">
        <f t="array" ref="E4096">XLOOKUP($F4096,'GIÁ'!$A:$A,'GIÁ'!$E:$E)</f>
        <v>ĐÔNG</v>
      </c>
      <c r="F4096" s="94">
        <v>8.934717401336E12</v>
      </c>
      <c r="G4096" s="95" t="s">
        <v>1750</v>
      </c>
      <c r="H4096" s="95" t="s">
        <v>224</v>
      </c>
      <c r="I4096" s="96">
        <v>6.0</v>
      </c>
      <c r="J4096" s="96">
        <v>0.0</v>
      </c>
      <c r="K4096" s="98">
        <f t="shared" si="4"/>
        <v>6</v>
      </c>
      <c r="L4096" s="99" t="s">
        <v>7212</v>
      </c>
      <c r="M4096" s="100" t="s">
        <v>7213</v>
      </c>
      <c r="N4096" s="101" t="str">
        <f t="shared" si="139"/>
        <v>PT1590235-T0018934717401336</v>
      </c>
      <c r="O4096" s="128"/>
      <c r="P4096" s="100"/>
      <c r="Q4096" s="103">
        <f t="shared" si="166"/>
        <v>6</v>
      </c>
      <c r="R4096" s="161"/>
      <c r="S4096" s="105"/>
      <c r="T4096" s="106"/>
      <c r="U4096" s="107" t="s">
        <v>6585</v>
      </c>
      <c r="V4096" s="108" t="s">
        <v>756</v>
      </c>
      <c r="W4096" s="109" t="s">
        <v>1908</v>
      </c>
      <c r="X4096" s="110" t="str">
        <f t="shared" si="176"/>
        <v/>
      </c>
      <c r="Y4096" s="110" t="str">
        <f t="shared" si="183"/>
        <v/>
      </c>
      <c r="Z4096" s="109" t="s">
        <v>797</v>
      </c>
      <c r="AA4096" s="109" t="s">
        <v>802</v>
      </c>
      <c r="AB4096" s="106"/>
      <c r="AC4096" s="158"/>
      <c r="AD4096" s="160"/>
      <c r="AE4096" s="127"/>
      <c r="AF4096" s="113"/>
      <c r="AG4096" s="165" t="str">
        <f t="array" ref="AG4096">XLOOKUP(F4096,'CLV2'!A:A,'CLV2'!E:E)</f>
        <v>2.FROZEN FOODS</v>
      </c>
      <c r="AH4096" s="115" t="str">
        <f t="array" ref="AH4096">XLOOKUP(F4096,'CLV2'!A:A,'CLV2'!F:F)</f>
        <v>3.DUMPLINGS</v>
      </c>
      <c r="AI4096" s="115" t="str">
        <f t="shared" si="8"/>
        <v>Pack</v>
      </c>
      <c r="AJ4096" s="116">
        <f t="shared" si="9"/>
        <v>1</v>
      </c>
      <c r="AK4096" s="117" t="str">
        <f t="array" ref="AK4096">XLOOKUP(F4096,'GIÁ'!A:A,'GIÁ'!D:D)</f>
        <v>39374.44</v>
      </c>
      <c r="AL4096" s="118">
        <f t="shared" si="10"/>
        <v>236246.64</v>
      </c>
      <c r="AM4096" s="118">
        <f t="shared" si="11"/>
        <v>0</v>
      </c>
      <c r="AN4096" s="119">
        <f t="shared" si="12"/>
        <v>0</v>
      </c>
      <c r="AO4096" s="118">
        <f t="shared" si="13"/>
        <v>236246.64</v>
      </c>
      <c r="AP4096" s="121">
        <f t="shared" si="14"/>
        <v>0</v>
      </c>
      <c r="AQ4096" s="122"/>
      <c r="AR4096" s="119"/>
    </row>
    <row r="4097" ht="22.5" customHeight="1">
      <c r="A4097" s="89">
        <v>46233.0</v>
      </c>
      <c r="B4097" s="90">
        <v>0.47430555555555554</v>
      </c>
      <c r="C4097" s="91" t="s">
        <v>1229</v>
      </c>
      <c r="D4097" s="129" t="str">
        <f t="array" ref="D4097">XLOOKUP(C4097,'DS ST'!A:A,'DS ST'!B:B)</f>
        <v>EHS</v>
      </c>
      <c r="E4097" s="94" t="str">
        <f t="array" ref="E4097">XLOOKUP($F4097,'GIÁ'!$A:$A,'GIÁ'!$E:$E)</f>
        <v>ĐÔNG</v>
      </c>
      <c r="F4097" s="94">
        <v>8.934717262005E12</v>
      </c>
      <c r="G4097" s="95" t="s">
        <v>1713</v>
      </c>
      <c r="H4097" s="95" t="s">
        <v>224</v>
      </c>
      <c r="I4097" s="96">
        <v>4.0</v>
      </c>
      <c r="J4097" s="96">
        <v>0.0</v>
      </c>
      <c r="K4097" s="98">
        <f t="shared" si="4"/>
        <v>4</v>
      </c>
      <c r="L4097" s="99" t="s">
        <v>7212</v>
      </c>
      <c r="M4097" s="100" t="s">
        <v>7213</v>
      </c>
      <c r="N4097" s="101" t="str">
        <f t="shared" si="139"/>
        <v>PT1590235-T0018934717262005</v>
      </c>
      <c r="O4097" s="128"/>
      <c r="P4097" s="100"/>
      <c r="Q4097" s="103">
        <f t="shared" si="166"/>
        <v>4</v>
      </c>
      <c r="R4097" s="161"/>
      <c r="S4097" s="105"/>
      <c r="T4097" s="106"/>
      <c r="U4097" s="107" t="s">
        <v>6527</v>
      </c>
      <c r="V4097" s="108" t="s">
        <v>756</v>
      </c>
      <c r="W4097" s="109" t="s">
        <v>1908</v>
      </c>
      <c r="X4097" s="110" t="str">
        <f t="shared" si="176"/>
        <v/>
      </c>
      <c r="Y4097" s="110" t="str">
        <f t="shared" si="183"/>
        <v/>
      </c>
      <c r="Z4097" s="109" t="s">
        <v>797</v>
      </c>
      <c r="AA4097" s="109" t="s">
        <v>802</v>
      </c>
      <c r="AB4097" s="106"/>
      <c r="AC4097" s="158"/>
      <c r="AD4097" s="160"/>
      <c r="AE4097" s="127"/>
      <c r="AF4097" s="113"/>
      <c r="AG4097" s="165" t="str">
        <f t="array" ref="AG4097">XLOOKUP(F4097,'CLV2'!A:A,'CLV2'!E:E)</f>
        <v>2.FROZEN FOODS</v>
      </c>
      <c r="AH4097" s="115" t="str">
        <f t="array" ref="AH4097">XLOOKUP(F4097,'CLV2'!A:A,'CLV2'!F:F)</f>
        <v>3.HOTPOT AND FRIED</v>
      </c>
      <c r="AI4097" s="115" t="str">
        <f t="shared" si="8"/>
        <v>Pack</v>
      </c>
      <c r="AJ4097" s="116">
        <f t="shared" si="9"/>
        <v>1</v>
      </c>
      <c r="AK4097" s="117" t="str">
        <f t="array" ref="AK4097">XLOOKUP(F4097,'GIÁ'!A:A,'GIÁ'!D:D)</f>
        <v>46743.25</v>
      </c>
      <c r="AL4097" s="118">
        <f t="shared" si="10"/>
        <v>186973</v>
      </c>
      <c r="AM4097" s="118">
        <f t="shared" si="11"/>
        <v>0</v>
      </c>
      <c r="AN4097" s="119">
        <f t="shared" si="12"/>
        <v>0</v>
      </c>
      <c r="AO4097" s="118">
        <f t="shared" si="13"/>
        <v>186973</v>
      </c>
      <c r="AP4097" s="121">
        <f t="shared" si="14"/>
        <v>0</v>
      </c>
      <c r="AQ4097" s="122"/>
      <c r="AR4097" s="119"/>
    </row>
    <row r="4098" ht="22.5" customHeight="1">
      <c r="A4098" s="89">
        <v>46233.0</v>
      </c>
      <c r="B4098" s="90">
        <v>0.47430555555555554</v>
      </c>
      <c r="C4098" s="91" t="s">
        <v>1229</v>
      </c>
      <c r="D4098" s="129" t="str">
        <f t="array" ref="D4098">XLOOKUP(C4098,'DS ST'!A:A,'DS ST'!B:B)</f>
        <v>EHS</v>
      </c>
      <c r="E4098" s="94" t="str">
        <f t="array" ref="E4098">XLOOKUP($F4098,'GIÁ'!$A:$A,'GIÁ'!$E:$E)</f>
        <v>ĐÔNG</v>
      </c>
      <c r="F4098" s="94">
        <v>8.936210415551E12</v>
      </c>
      <c r="G4098" s="95" t="s">
        <v>2676</v>
      </c>
      <c r="H4098" s="95" t="s">
        <v>224</v>
      </c>
      <c r="I4098" s="96">
        <v>4.0</v>
      </c>
      <c r="J4098" s="96">
        <v>0.0</v>
      </c>
      <c r="K4098" s="98">
        <f t="shared" si="4"/>
        <v>4</v>
      </c>
      <c r="L4098" s="99" t="s">
        <v>7212</v>
      </c>
      <c r="M4098" s="100" t="s">
        <v>7213</v>
      </c>
      <c r="N4098" s="101" t="str">
        <f t="shared" si="139"/>
        <v>PT1590235-T0018936210415551</v>
      </c>
      <c r="O4098" s="128"/>
      <c r="P4098" s="100"/>
      <c r="Q4098" s="103">
        <f t="shared" si="166"/>
        <v>4</v>
      </c>
      <c r="R4098" s="161"/>
      <c r="S4098" s="105"/>
      <c r="T4098" s="106"/>
      <c r="U4098" s="107" t="s">
        <v>6554</v>
      </c>
      <c r="V4098" s="108" t="s">
        <v>756</v>
      </c>
      <c r="W4098" s="109" t="s">
        <v>1908</v>
      </c>
      <c r="X4098" s="110" t="str">
        <f t="shared" si="176"/>
        <v/>
      </c>
      <c r="Y4098" s="110" t="str">
        <f t="shared" si="183"/>
        <v/>
      </c>
      <c r="Z4098" s="109" t="s">
        <v>797</v>
      </c>
      <c r="AA4098" s="109" t="s">
        <v>802</v>
      </c>
      <c r="AB4098" s="106"/>
      <c r="AC4098" s="158"/>
      <c r="AD4098" s="160"/>
      <c r="AE4098" s="127"/>
      <c r="AF4098" s="113"/>
      <c r="AG4098" s="165" t="str">
        <f t="array" ref="AG4098">XLOOKUP(F4098,'CLV2'!A:A,'CLV2'!E:E)</f>
        <v>2.FROZEN FOODS</v>
      </c>
      <c r="AH4098" s="115" t="str">
        <f t="array" ref="AH4098">XLOOKUP(F4098,'CLV2'!A:A,'CLV2'!F:F)</f>
        <v>3.DUMPLINGS</v>
      </c>
      <c r="AI4098" s="115" t="str">
        <f t="shared" si="8"/>
        <v>Pack</v>
      </c>
      <c r="AJ4098" s="116">
        <f t="shared" si="9"/>
        <v>1</v>
      </c>
      <c r="AK4098" s="117" t="str">
        <f t="array" ref="AK4098">XLOOKUP(F4098,'GIÁ'!A:A,'GIÁ'!D:D)</f>
        <v>24150.20</v>
      </c>
      <c r="AL4098" s="118">
        <f t="shared" si="10"/>
        <v>96600.8</v>
      </c>
      <c r="AM4098" s="118">
        <f t="shared" si="11"/>
        <v>0</v>
      </c>
      <c r="AN4098" s="119">
        <f t="shared" si="12"/>
        <v>0</v>
      </c>
      <c r="AO4098" s="118">
        <f t="shared" si="13"/>
        <v>96600.8</v>
      </c>
      <c r="AP4098" s="121">
        <f t="shared" si="14"/>
        <v>0</v>
      </c>
      <c r="AQ4098" s="122"/>
      <c r="AR4098" s="119"/>
    </row>
    <row r="4099" ht="22.5" customHeight="1">
      <c r="A4099" s="89">
        <v>46233.0</v>
      </c>
      <c r="B4099" s="90">
        <v>0.47430555555555554</v>
      </c>
      <c r="C4099" s="91" t="s">
        <v>1229</v>
      </c>
      <c r="D4099" s="129" t="str">
        <f t="array" ref="D4099">XLOOKUP(C4099,'DS ST'!A:A,'DS ST'!B:B)</f>
        <v>EHS</v>
      </c>
      <c r="E4099" s="94" t="str">
        <f t="array" ref="E4099">XLOOKUP($F4099,'GIÁ'!$A:$A,'GIÁ'!$E:$E)</f>
        <v>ĐÔNG</v>
      </c>
      <c r="F4099" s="94">
        <v>8.935319711311E12</v>
      </c>
      <c r="G4099" s="95" t="s">
        <v>2061</v>
      </c>
      <c r="H4099" s="95" t="s">
        <v>224</v>
      </c>
      <c r="I4099" s="96">
        <v>6.0</v>
      </c>
      <c r="J4099" s="96">
        <v>0.0</v>
      </c>
      <c r="K4099" s="98">
        <f t="shared" si="4"/>
        <v>6</v>
      </c>
      <c r="L4099" s="99" t="s">
        <v>7212</v>
      </c>
      <c r="M4099" s="100" t="s">
        <v>7213</v>
      </c>
      <c r="N4099" s="101" t="str">
        <f t="shared" si="139"/>
        <v>PT1590235-T0018935319711311</v>
      </c>
      <c r="O4099" s="128"/>
      <c r="P4099" s="100"/>
      <c r="Q4099" s="103">
        <f t="shared" si="166"/>
        <v>6</v>
      </c>
      <c r="R4099" s="161"/>
      <c r="S4099" s="105"/>
      <c r="T4099" s="106"/>
      <c r="U4099" s="107" t="s">
        <v>6529</v>
      </c>
      <c r="V4099" s="108" t="s">
        <v>756</v>
      </c>
      <c r="W4099" s="109" t="s">
        <v>1908</v>
      </c>
      <c r="X4099" s="110" t="str">
        <f t="shared" si="176"/>
        <v/>
      </c>
      <c r="Y4099" s="110" t="str">
        <f t="shared" si="183"/>
        <v/>
      </c>
      <c r="Z4099" s="109" t="s">
        <v>797</v>
      </c>
      <c r="AA4099" s="109" t="s">
        <v>802</v>
      </c>
      <c r="AB4099" s="106"/>
      <c r="AC4099" s="158"/>
      <c r="AD4099" s="160"/>
      <c r="AE4099" s="127"/>
      <c r="AF4099" s="113"/>
      <c r="AG4099" s="165" t="str">
        <f t="array" ref="AG4099">XLOOKUP(F4099,'CLV2'!A:A,'CLV2'!E:E)</f>
        <v>2.FROZEN FOODS</v>
      </c>
      <c r="AH4099" s="115" t="str">
        <f t="array" ref="AH4099">XLOOKUP(F4099,'CLV2'!A:A,'CLV2'!F:F)</f>
        <v>3.HOTPOT AND FRIED</v>
      </c>
      <c r="AI4099" s="115" t="str">
        <f t="shared" si="8"/>
        <v>Pack</v>
      </c>
      <c r="AJ4099" s="116">
        <f t="shared" si="9"/>
        <v>1</v>
      </c>
      <c r="AK4099" s="117" t="str">
        <f t="array" ref="AK4099">XLOOKUP(F4099,'GIÁ'!A:A,'GIÁ'!D:D)</f>
        <v>30542.46</v>
      </c>
      <c r="AL4099" s="118">
        <f t="shared" si="10"/>
        <v>183254.76</v>
      </c>
      <c r="AM4099" s="118">
        <f t="shared" si="11"/>
        <v>0</v>
      </c>
      <c r="AN4099" s="119">
        <f t="shared" si="12"/>
        <v>0</v>
      </c>
      <c r="AO4099" s="118">
        <f t="shared" si="13"/>
        <v>183254.76</v>
      </c>
      <c r="AP4099" s="121">
        <f t="shared" si="14"/>
        <v>0</v>
      </c>
      <c r="AQ4099" s="122"/>
      <c r="AR4099" s="119"/>
    </row>
    <row r="4100" ht="22.5" customHeight="1">
      <c r="A4100" s="89">
        <v>46233.0</v>
      </c>
      <c r="B4100" s="90">
        <v>0.47430555555555554</v>
      </c>
      <c r="C4100" s="91" t="s">
        <v>1229</v>
      </c>
      <c r="D4100" s="129" t="str">
        <f t="array" ref="D4100">XLOOKUP(C4100,'DS ST'!A:A,'DS ST'!B:B)</f>
        <v>EHS</v>
      </c>
      <c r="E4100" s="94" t="str">
        <f t="array" ref="E4100">XLOOKUP($F4100,'GIÁ'!$A:$A,'GIÁ'!$E:$E)</f>
        <v>ĐÔNG</v>
      </c>
      <c r="F4100" s="94">
        <v>8.93607627967E12</v>
      </c>
      <c r="G4100" s="95" t="s">
        <v>2317</v>
      </c>
      <c r="H4100" s="95" t="s">
        <v>224</v>
      </c>
      <c r="I4100" s="96">
        <v>4.0</v>
      </c>
      <c r="J4100" s="96">
        <v>0.0</v>
      </c>
      <c r="K4100" s="98">
        <f t="shared" si="4"/>
        <v>4</v>
      </c>
      <c r="L4100" s="99" t="s">
        <v>7212</v>
      </c>
      <c r="M4100" s="100" t="s">
        <v>7213</v>
      </c>
      <c r="N4100" s="101" t="str">
        <f t="shared" si="139"/>
        <v>PT1590235-T0018936076279670</v>
      </c>
      <c r="O4100" s="128"/>
      <c r="P4100" s="100"/>
      <c r="Q4100" s="103">
        <f t="shared" si="166"/>
        <v>4</v>
      </c>
      <c r="R4100" s="161"/>
      <c r="S4100" s="105"/>
      <c r="T4100" s="106"/>
      <c r="U4100" s="107" t="s">
        <v>6530</v>
      </c>
      <c r="V4100" s="108" t="s">
        <v>756</v>
      </c>
      <c r="W4100" s="109" t="s">
        <v>1908</v>
      </c>
      <c r="X4100" s="110" t="str">
        <f t="shared" si="176"/>
        <v/>
      </c>
      <c r="Y4100" s="110" t="str">
        <f t="shared" si="183"/>
        <v/>
      </c>
      <c r="Z4100" s="109" t="s">
        <v>797</v>
      </c>
      <c r="AA4100" s="109" t="s">
        <v>802</v>
      </c>
      <c r="AB4100" s="106"/>
      <c r="AC4100" s="158"/>
      <c r="AD4100" s="160"/>
      <c r="AE4100" s="127"/>
      <c r="AF4100" s="113"/>
      <c r="AG4100" s="165" t="str">
        <f t="array" ref="AG4100">XLOOKUP(F4100,'CLV2'!A:A,'CLV2'!E:E)</f>
        <v>2.FROZEN FOODS</v>
      </c>
      <c r="AH4100" s="115" t="str">
        <f t="array" ref="AH4100">XLOOKUP(F4100,'CLV2'!A:A,'CLV2'!F:F)</f>
        <v>3.PASTRY AND DESSERTS</v>
      </c>
      <c r="AI4100" s="115" t="str">
        <f t="shared" si="8"/>
        <v>Pack</v>
      </c>
      <c r="AJ4100" s="116">
        <f t="shared" si="9"/>
        <v>1</v>
      </c>
      <c r="AK4100" s="117" t="str">
        <f t="array" ref="AK4100">XLOOKUP(F4100,'GIÁ'!A:A,'GIÁ'!D:D)</f>
        <v>26872.96</v>
      </c>
      <c r="AL4100" s="118">
        <f t="shared" si="10"/>
        <v>107491.84</v>
      </c>
      <c r="AM4100" s="118">
        <f t="shared" si="11"/>
        <v>0</v>
      </c>
      <c r="AN4100" s="119">
        <f t="shared" si="12"/>
        <v>0</v>
      </c>
      <c r="AO4100" s="118">
        <f t="shared" si="13"/>
        <v>107491.84</v>
      </c>
      <c r="AP4100" s="121">
        <f t="shared" si="14"/>
        <v>0</v>
      </c>
      <c r="AQ4100" s="122"/>
      <c r="AR4100" s="119"/>
    </row>
    <row r="4101" ht="22.5" customHeight="1">
      <c r="A4101" s="89">
        <v>46233.0</v>
      </c>
      <c r="B4101" s="90">
        <v>0.47430555555555554</v>
      </c>
      <c r="C4101" s="91" t="s">
        <v>1229</v>
      </c>
      <c r="D4101" s="129" t="str">
        <f t="array" ref="D4101">XLOOKUP(C4101,'DS ST'!A:A,'DS ST'!B:B)</f>
        <v>EHS</v>
      </c>
      <c r="E4101" s="94" t="str">
        <f t="array" ref="E4101">XLOOKUP($F4101,'GIÁ'!$A:$A,'GIÁ'!$E:$E)</f>
        <v>ĐÔNG</v>
      </c>
      <c r="F4101" s="94">
        <v>8.934717264474E12</v>
      </c>
      <c r="G4101" s="95" t="s">
        <v>1717</v>
      </c>
      <c r="H4101" s="95" t="s">
        <v>224</v>
      </c>
      <c r="I4101" s="96">
        <v>2.0</v>
      </c>
      <c r="J4101" s="96">
        <v>0.0</v>
      </c>
      <c r="K4101" s="98">
        <f t="shared" si="4"/>
        <v>2</v>
      </c>
      <c r="L4101" s="99" t="s">
        <v>7212</v>
      </c>
      <c r="M4101" s="100" t="s">
        <v>7213</v>
      </c>
      <c r="N4101" s="101" t="str">
        <f t="shared" si="139"/>
        <v>PT1590235-T0018934717264474</v>
      </c>
      <c r="O4101" s="128"/>
      <c r="P4101" s="100"/>
      <c r="Q4101" s="103">
        <f t="shared" si="166"/>
        <v>2</v>
      </c>
      <c r="R4101" s="161"/>
      <c r="S4101" s="105"/>
      <c r="T4101" s="106"/>
      <c r="U4101" s="107" t="s">
        <v>6567</v>
      </c>
      <c r="V4101" s="108" t="s">
        <v>756</v>
      </c>
      <c r="W4101" s="109" t="s">
        <v>1908</v>
      </c>
      <c r="X4101" s="110" t="str">
        <f t="shared" si="176"/>
        <v/>
      </c>
      <c r="Y4101" s="110" t="str">
        <f t="shared" si="183"/>
        <v/>
      </c>
      <c r="Z4101" s="109" t="s">
        <v>797</v>
      </c>
      <c r="AA4101" s="109" t="s">
        <v>802</v>
      </c>
      <c r="AB4101" s="106"/>
      <c r="AC4101" s="158"/>
      <c r="AD4101" s="160"/>
      <c r="AE4101" s="127"/>
      <c r="AF4101" s="113"/>
      <c r="AG4101" s="165" t="str">
        <f t="array" ref="AG4101">XLOOKUP(F4101,'CLV2'!A:A,'CLV2'!E:E)</f>
        <v>2.FROZEN FOODS</v>
      </c>
      <c r="AH4101" s="115" t="str">
        <f t="array" ref="AH4101">XLOOKUP(F4101,'CLV2'!A:A,'CLV2'!F:F)</f>
        <v>3.HOTPOT AND FRIED</v>
      </c>
      <c r="AI4101" s="115" t="str">
        <f t="shared" si="8"/>
        <v>Pack</v>
      </c>
      <c r="AJ4101" s="116">
        <f t="shared" si="9"/>
        <v>1</v>
      </c>
      <c r="AK4101" s="117" t="str">
        <f t="array" ref="AK4101">XLOOKUP(F4101,'GIÁ'!A:A,'GIÁ'!D:D)</f>
        <v>45233.68</v>
      </c>
      <c r="AL4101" s="118">
        <f t="shared" si="10"/>
        <v>90467.36</v>
      </c>
      <c r="AM4101" s="118">
        <f t="shared" si="11"/>
        <v>0</v>
      </c>
      <c r="AN4101" s="119">
        <f t="shared" si="12"/>
        <v>0</v>
      </c>
      <c r="AO4101" s="118">
        <f t="shared" si="13"/>
        <v>90467.36</v>
      </c>
      <c r="AP4101" s="121">
        <f t="shared" si="14"/>
        <v>0</v>
      </c>
      <c r="AQ4101" s="122"/>
      <c r="AR4101" s="119"/>
    </row>
    <row r="4102" ht="22.5" customHeight="1">
      <c r="A4102" s="89">
        <v>46233.0</v>
      </c>
      <c r="B4102" s="90">
        <v>0.47430555555555554</v>
      </c>
      <c r="C4102" s="91" t="s">
        <v>1229</v>
      </c>
      <c r="D4102" s="129" t="str">
        <f t="array" ref="D4102">XLOOKUP(C4102,'DS ST'!A:A,'DS ST'!B:B)</f>
        <v>EHS</v>
      </c>
      <c r="E4102" s="94" t="str">
        <f t="array" ref="E4102">XLOOKUP($F4102,'GIÁ'!$A:$A,'GIÁ'!$E:$E)</f>
        <v>ĐÔNG</v>
      </c>
      <c r="F4102" s="94">
        <v>8.935101608461E12</v>
      </c>
      <c r="G4102" s="95" t="s">
        <v>1899</v>
      </c>
      <c r="H4102" s="95" t="s">
        <v>224</v>
      </c>
      <c r="I4102" s="96">
        <v>10.0</v>
      </c>
      <c r="J4102" s="96">
        <v>0.0</v>
      </c>
      <c r="K4102" s="98">
        <f t="shared" si="4"/>
        <v>10</v>
      </c>
      <c r="L4102" s="99" t="s">
        <v>7212</v>
      </c>
      <c r="M4102" s="100" t="s">
        <v>7213</v>
      </c>
      <c r="N4102" s="101" t="str">
        <f t="shared" si="139"/>
        <v>PT1590235-T0018935101608461</v>
      </c>
      <c r="O4102" s="128"/>
      <c r="P4102" s="100"/>
      <c r="Q4102" s="103">
        <f t="shared" si="166"/>
        <v>10</v>
      </c>
      <c r="R4102" s="161"/>
      <c r="S4102" s="105"/>
      <c r="T4102" s="106"/>
      <c r="U4102" s="107" t="s">
        <v>6555</v>
      </c>
      <c r="V4102" s="108" t="s">
        <v>756</v>
      </c>
      <c r="W4102" s="109" t="s">
        <v>1908</v>
      </c>
      <c r="X4102" s="110" t="str">
        <f t="shared" si="176"/>
        <v/>
      </c>
      <c r="Y4102" s="110" t="str">
        <f t="shared" si="183"/>
        <v/>
      </c>
      <c r="Z4102" s="109" t="s">
        <v>797</v>
      </c>
      <c r="AA4102" s="109" t="s">
        <v>802</v>
      </c>
      <c r="AB4102" s="106"/>
      <c r="AC4102" s="158"/>
      <c r="AD4102" s="160"/>
      <c r="AE4102" s="127"/>
      <c r="AF4102" s="113"/>
      <c r="AG4102" s="165" t="str">
        <f t="array" ref="AG4102">XLOOKUP(F4102,'CLV2'!A:A,'CLV2'!E:E)</f>
        <v>2.FROZEN FOODS</v>
      </c>
      <c r="AH4102" s="115" t="str">
        <f t="array" ref="AH4102">XLOOKUP(F4102,'CLV2'!A:A,'CLV2'!F:F)</f>
        <v>3.HOTPOT AND FRIED</v>
      </c>
      <c r="AI4102" s="115" t="str">
        <f t="shared" si="8"/>
        <v>Pack</v>
      </c>
      <c r="AJ4102" s="116">
        <f t="shared" si="9"/>
        <v>1</v>
      </c>
      <c r="AK4102" s="117" t="str">
        <f t="array" ref="AK4102">XLOOKUP(F4102,'GIÁ'!A:A,'GIÁ'!D:D)</f>
        <v>16904.85</v>
      </c>
      <c r="AL4102" s="118">
        <f t="shared" si="10"/>
        <v>169048.5</v>
      </c>
      <c r="AM4102" s="118">
        <f t="shared" si="11"/>
        <v>0</v>
      </c>
      <c r="AN4102" s="119">
        <f t="shared" si="12"/>
        <v>0</v>
      </c>
      <c r="AO4102" s="118">
        <f t="shared" si="13"/>
        <v>169048.5</v>
      </c>
      <c r="AP4102" s="121">
        <f t="shared" si="14"/>
        <v>0</v>
      </c>
      <c r="AQ4102" s="122"/>
      <c r="AR4102" s="119"/>
    </row>
    <row r="4103" ht="22.5" customHeight="1">
      <c r="A4103" s="89">
        <v>46233.0</v>
      </c>
      <c r="B4103" s="90">
        <v>0.47430555555555554</v>
      </c>
      <c r="C4103" s="91" t="s">
        <v>1229</v>
      </c>
      <c r="D4103" s="129" t="str">
        <f t="array" ref="D4103">XLOOKUP(C4103,'DS ST'!A:A,'DS ST'!B:B)</f>
        <v>EHS</v>
      </c>
      <c r="E4103" s="94" t="str">
        <f t="array" ref="E4103">XLOOKUP($F4103,'GIÁ'!$A:$A,'GIÁ'!$E:$E)</f>
        <v>ĐÔNG</v>
      </c>
      <c r="F4103" s="94">
        <v>8.934717271236E12</v>
      </c>
      <c r="G4103" s="95" t="s">
        <v>1731</v>
      </c>
      <c r="H4103" s="95" t="s">
        <v>224</v>
      </c>
      <c r="I4103" s="96">
        <v>4.0</v>
      </c>
      <c r="J4103" s="96">
        <v>0.0</v>
      </c>
      <c r="K4103" s="98">
        <f t="shared" si="4"/>
        <v>4</v>
      </c>
      <c r="L4103" s="99" t="s">
        <v>7212</v>
      </c>
      <c r="M4103" s="100" t="s">
        <v>7213</v>
      </c>
      <c r="N4103" s="101" t="str">
        <f t="shared" si="139"/>
        <v>PT1590235-T0018934717271236</v>
      </c>
      <c r="O4103" s="128"/>
      <c r="P4103" s="100"/>
      <c r="Q4103" s="103">
        <f t="shared" si="166"/>
        <v>4</v>
      </c>
      <c r="R4103" s="161"/>
      <c r="S4103" s="105"/>
      <c r="T4103" s="106"/>
      <c r="U4103" s="107" t="s">
        <v>6586</v>
      </c>
      <c r="V4103" s="108" t="s">
        <v>756</v>
      </c>
      <c r="W4103" s="109" t="s">
        <v>1908</v>
      </c>
      <c r="X4103" s="110" t="str">
        <f t="shared" si="176"/>
        <v/>
      </c>
      <c r="Y4103" s="110" t="str">
        <f t="shared" si="183"/>
        <v/>
      </c>
      <c r="Z4103" s="109" t="s">
        <v>797</v>
      </c>
      <c r="AA4103" s="109" t="s">
        <v>802</v>
      </c>
      <c r="AB4103" s="106"/>
      <c r="AC4103" s="158"/>
      <c r="AD4103" s="160"/>
      <c r="AE4103" s="127"/>
      <c r="AF4103" s="113"/>
      <c r="AG4103" s="165" t="str">
        <f t="array" ref="AG4103">XLOOKUP(F4103,'CLV2'!A:A,'CLV2'!E:E)</f>
        <v>2.FROZEN FOODS</v>
      </c>
      <c r="AH4103" s="115" t="str">
        <f t="array" ref="AH4103">XLOOKUP(F4103,'CLV2'!A:A,'CLV2'!F:F)</f>
        <v>3.DUMPLINGS</v>
      </c>
      <c r="AI4103" s="115" t="str">
        <f t="shared" si="8"/>
        <v>Pack</v>
      </c>
      <c r="AJ4103" s="116">
        <f t="shared" si="9"/>
        <v>1</v>
      </c>
      <c r="AK4103" s="117" t="str">
        <f t="array" ref="AK4103">XLOOKUP(F4103,'GIÁ'!A:A,'GIÁ'!D:D)</f>
        <v>52399.89</v>
      </c>
      <c r="AL4103" s="118">
        <f t="shared" si="10"/>
        <v>209599.56</v>
      </c>
      <c r="AM4103" s="118">
        <f t="shared" si="11"/>
        <v>0</v>
      </c>
      <c r="AN4103" s="119">
        <f t="shared" si="12"/>
        <v>0</v>
      </c>
      <c r="AO4103" s="118">
        <f t="shared" si="13"/>
        <v>209599.56</v>
      </c>
      <c r="AP4103" s="121">
        <f t="shared" si="14"/>
        <v>0</v>
      </c>
      <c r="AQ4103" s="122"/>
      <c r="AR4103" s="119"/>
    </row>
    <row r="4104" ht="22.5" customHeight="1">
      <c r="A4104" s="89">
        <v>46233.0</v>
      </c>
      <c r="B4104" s="90">
        <v>0.47430555555555554</v>
      </c>
      <c r="C4104" s="91" t="s">
        <v>1229</v>
      </c>
      <c r="D4104" s="129" t="str">
        <f t="array" ref="D4104">XLOOKUP(C4104,'DS ST'!A:A,'DS ST'!B:B)</f>
        <v>EHS</v>
      </c>
      <c r="E4104" s="94" t="str">
        <f t="array" ref="E4104">XLOOKUP($F4104,'GIÁ'!$A:$A,'GIÁ'!$E:$E)</f>
        <v>ĐÔNG</v>
      </c>
      <c r="F4104" s="94">
        <v>8.938562334023E12</v>
      </c>
      <c r="G4104" s="95" t="s">
        <v>3181</v>
      </c>
      <c r="H4104" s="95" t="s">
        <v>57</v>
      </c>
      <c r="I4104" s="96">
        <v>2.0</v>
      </c>
      <c r="J4104" s="96">
        <v>0.0</v>
      </c>
      <c r="K4104" s="98">
        <f t="shared" si="4"/>
        <v>2</v>
      </c>
      <c r="L4104" s="99" t="s">
        <v>7212</v>
      </c>
      <c r="M4104" s="100" t="s">
        <v>7213</v>
      </c>
      <c r="N4104" s="101" t="str">
        <f t="shared" si="139"/>
        <v>PT1590235-T0018938562334023</v>
      </c>
      <c r="O4104" s="128"/>
      <c r="P4104" s="100"/>
      <c r="Q4104" s="103">
        <f t="shared" si="166"/>
        <v>2</v>
      </c>
      <c r="R4104" s="161"/>
      <c r="S4104" s="105"/>
      <c r="T4104" s="106"/>
      <c r="U4104" s="107" t="s">
        <v>6555</v>
      </c>
      <c r="V4104" s="108" t="s">
        <v>756</v>
      </c>
      <c r="W4104" s="109" t="s">
        <v>1908</v>
      </c>
      <c r="X4104" s="110" t="str">
        <f t="shared" si="176"/>
        <v/>
      </c>
      <c r="Y4104" s="110" t="str">
        <f t="shared" si="183"/>
        <v/>
      </c>
      <c r="Z4104" s="109" t="s">
        <v>797</v>
      </c>
      <c r="AA4104" s="109" t="s">
        <v>802</v>
      </c>
      <c r="AB4104" s="106"/>
      <c r="AC4104" s="158"/>
      <c r="AD4104" s="160"/>
      <c r="AE4104" s="127"/>
      <c r="AF4104" s="113"/>
      <c r="AG4104" s="165" t="str">
        <f t="array" ref="AG4104">XLOOKUP(F4104,'CLV2'!A:A,'CLV2'!E:E)</f>
        <v>2.FROZEN FOODS</v>
      </c>
      <c r="AH4104" s="115" t="str">
        <f t="array" ref="AH4104">XLOOKUP(F4104,'CLV2'!A:A,'CLV2'!F:F)</f>
        <v>3.PIZZA - READY MEALS</v>
      </c>
      <c r="AI4104" s="115" t="str">
        <f t="shared" si="8"/>
        <v>Pack</v>
      </c>
      <c r="AJ4104" s="116">
        <f t="shared" si="9"/>
        <v>1</v>
      </c>
      <c r="AK4104" s="117" t="str">
        <f t="array" ref="AK4104">XLOOKUP(F4104,'GIÁ'!A:A,'GIÁ'!D:D)</f>
        <v>43635.50</v>
      </c>
      <c r="AL4104" s="118">
        <f t="shared" si="10"/>
        <v>87271</v>
      </c>
      <c r="AM4104" s="118">
        <f t="shared" si="11"/>
        <v>0</v>
      </c>
      <c r="AN4104" s="119">
        <f t="shared" si="12"/>
        <v>0</v>
      </c>
      <c r="AO4104" s="118">
        <f t="shared" si="13"/>
        <v>87271</v>
      </c>
      <c r="AP4104" s="121">
        <f t="shared" si="14"/>
        <v>0</v>
      </c>
      <c r="AQ4104" s="122"/>
      <c r="AR4104" s="119"/>
    </row>
    <row r="4105" ht="22.5" customHeight="1">
      <c r="A4105" s="89">
        <v>46233.0</v>
      </c>
      <c r="B4105" s="90">
        <v>0.47430555555555554</v>
      </c>
      <c r="C4105" s="91" t="s">
        <v>1229</v>
      </c>
      <c r="D4105" s="129" t="str">
        <f t="array" ref="D4105">XLOOKUP(C4105,'DS ST'!A:A,'DS ST'!B:B)</f>
        <v>EHS</v>
      </c>
      <c r="E4105" s="94" t="str">
        <f t="array" ref="E4105">XLOOKUP($F4105,'GIÁ'!$A:$A,'GIÁ'!$E:$E)</f>
        <v>ĐÔNG</v>
      </c>
      <c r="F4105" s="94">
        <v>8.936190860716E12</v>
      </c>
      <c r="G4105" s="95" t="s">
        <v>2610</v>
      </c>
      <c r="H4105" s="95" t="s">
        <v>93</v>
      </c>
      <c r="I4105" s="96">
        <v>4.0</v>
      </c>
      <c r="J4105" s="96">
        <v>0.0</v>
      </c>
      <c r="K4105" s="98">
        <f t="shared" si="4"/>
        <v>4</v>
      </c>
      <c r="L4105" s="99" t="s">
        <v>7212</v>
      </c>
      <c r="M4105" s="100" t="s">
        <v>7213</v>
      </c>
      <c r="N4105" s="101" t="str">
        <f t="shared" si="139"/>
        <v>PT1590235-T0018936190860716</v>
      </c>
      <c r="O4105" s="128"/>
      <c r="P4105" s="100"/>
      <c r="Q4105" s="103">
        <f t="shared" si="166"/>
        <v>4</v>
      </c>
      <c r="R4105" s="161"/>
      <c r="S4105" s="105"/>
      <c r="T4105" s="106"/>
      <c r="U4105" s="107" t="s">
        <v>6539</v>
      </c>
      <c r="V4105" s="108" t="s">
        <v>756</v>
      </c>
      <c r="W4105" s="109" t="s">
        <v>1908</v>
      </c>
      <c r="X4105" s="110" t="str">
        <f t="shared" si="176"/>
        <v/>
      </c>
      <c r="Y4105" s="110" t="str">
        <f t="shared" si="183"/>
        <v/>
      </c>
      <c r="Z4105" s="109" t="s">
        <v>797</v>
      </c>
      <c r="AA4105" s="109" t="s">
        <v>802</v>
      </c>
      <c r="AB4105" s="106"/>
      <c r="AC4105" s="158"/>
      <c r="AD4105" s="160"/>
      <c r="AE4105" s="127"/>
      <c r="AF4105" s="113"/>
      <c r="AG4105" s="165" t="str">
        <f t="array" ref="AG4105">XLOOKUP(F4105,'CLV2'!A:A,'CLV2'!E:E)</f>
        <v>2.MEAT</v>
      </c>
      <c r="AH4105" s="115" t="str">
        <f t="array" ref="AH4105">XLOOKUP(F4105,'CLV2'!A:A,'CLV2'!F:F)</f>
        <v>3.FROZEN MEAT</v>
      </c>
      <c r="AI4105" s="115" t="str">
        <f t="shared" si="8"/>
        <v>Pack</v>
      </c>
      <c r="AJ4105" s="116">
        <f t="shared" si="9"/>
        <v>1</v>
      </c>
      <c r="AK4105" s="117" t="str">
        <f t="array" ref="AK4105">XLOOKUP(F4105,'GIÁ'!A:A,'GIÁ'!D:D)</f>
        <v>49176.27</v>
      </c>
      <c r="AL4105" s="118">
        <f t="shared" si="10"/>
        <v>196705.08</v>
      </c>
      <c r="AM4105" s="118">
        <f t="shared" si="11"/>
        <v>0</v>
      </c>
      <c r="AN4105" s="119">
        <f t="shared" si="12"/>
        <v>0</v>
      </c>
      <c r="AO4105" s="118">
        <f t="shared" si="13"/>
        <v>196705.08</v>
      </c>
      <c r="AP4105" s="121">
        <f t="shared" si="14"/>
        <v>0</v>
      </c>
      <c r="AQ4105" s="122"/>
      <c r="AR4105" s="119"/>
    </row>
    <row r="4106" ht="22.5" customHeight="1">
      <c r="A4106" s="89">
        <v>46233.0</v>
      </c>
      <c r="B4106" s="90">
        <v>0.47430555555555554</v>
      </c>
      <c r="C4106" s="91" t="s">
        <v>1229</v>
      </c>
      <c r="D4106" s="129" t="str">
        <f t="array" ref="D4106">XLOOKUP(C4106,'DS ST'!A:A,'DS ST'!B:B)</f>
        <v>EHS</v>
      </c>
      <c r="E4106" s="94" t="str">
        <f t="array" ref="E4106">XLOOKUP($F4106,'GIÁ'!$A:$A,'GIÁ'!$E:$E)</f>
        <v>ĐÔNG</v>
      </c>
      <c r="F4106" s="94">
        <v>8.938535604047E12</v>
      </c>
      <c r="G4106" s="95" t="s">
        <v>3054</v>
      </c>
      <c r="H4106" s="95" t="s">
        <v>787</v>
      </c>
      <c r="I4106" s="96">
        <v>1.0</v>
      </c>
      <c r="J4106" s="96">
        <v>0.0</v>
      </c>
      <c r="K4106" s="98">
        <f t="shared" si="4"/>
        <v>1</v>
      </c>
      <c r="L4106" s="99" t="s">
        <v>7212</v>
      </c>
      <c r="M4106" s="100" t="s">
        <v>7213</v>
      </c>
      <c r="N4106" s="101" t="str">
        <f t="shared" si="139"/>
        <v>PT1590235-T0018938535604047</v>
      </c>
      <c r="O4106" s="128"/>
      <c r="P4106" s="100"/>
      <c r="Q4106" s="103">
        <f t="shared" si="166"/>
        <v>1</v>
      </c>
      <c r="R4106" s="161"/>
      <c r="S4106" s="105"/>
      <c r="T4106" s="106"/>
      <c r="U4106" s="107" t="s">
        <v>6541</v>
      </c>
      <c r="V4106" s="108" t="s">
        <v>756</v>
      </c>
      <c r="W4106" s="109" t="s">
        <v>1908</v>
      </c>
      <c r="X4106" s="110" t="str">
        <f t="shared" si="176"/>
        <v/>
      </c>
      <c r="Y4106" s="110" t="str">
        <f t="shared" si="183"/>
        <v/>
      </c>
      <c r="Z4106" s="109" t="s">
        <v>797</v>
      </c>
      <c r="AA4106" s="109" t="s">
        <v>802</v>
      </c>
      <c r="AB4106" s="106"/>
      <c r="AC4106" s="158"/>
      <c r="AD4106" s="160"/>
      <c r="AE4106" s="127"/>
      <c r="AF4106" s="113"/>
      <c r="AG4106" s="165" t="str">
        <f t="array" ref="AG4106">XLOOKUP(F4106,'CLV2'!A:A,'CLV2'!E:E)</f>
        <v>2.FISH AND SEAFOOD</v>
      </c>
      <c r="AH4106" s="115" t="str">
        <f t="array" ref="AH4106">XLOOKUP(F4106,'CLV2'!A:A,'CLV2'!F:F)</f>
        <v>3.FROZEN FISH AND SEAFOOD</v>
      </c>
      <c r="AI4106" s="115" t="str">
        <f t="shared" si="8"/>
        <v>Pack</v>
      </c>
      <c r="AJ4106" s="116">
        <f t="shared" si="9"/>
        <v>1</v>
      </c>
      <c r="AK4106" s="117" t="str">
        <f t="array" ref="AK4106">XLOOKUP(F4106,'GIÁ'!A:A,'GIÁ'!D:D)</f>
        <v>48011.15</v>
      </c>
      <c r="AL4106" s="118">
        <f t="shared" si="10"/>
        <v>48011.15</v>
      </c>
      <c r="AM4106" s="118">
        <f t="shared" si="11"/>
        <v>0</v>
      </c>
      <c r="AN4106" s="119">
        <f t="shared" si="12"/>
        <v>0</v>
      </c>
      <c r="AO4106" s="118">
        <f t="shared" si="13"/>
        <v>48011.15</v>
      </c>
      <c r="AP4106" s="121">
        <f t="shared" si="14"/>
        <v>0</v>
      </c>
      <c r="AQ4106" s="122"/>
      <c r="AR4106" s="119"/>
    </row>
    <row r="4107" ht="22.5" customHeight="1">
      <c r="A4107" s="89">
        <v>46233.0</v>
      </c>
      <c r="B4107" s="90">
        <v>0.47430555555555554</v>
      </c>
      <c r="C4107" s="91" t="s">
        <v>1229</v>
      </c>
      <c r="D4107" s="129" t="str">
        <f t="array" ref="D4107">XLOOKUP(C4107,'DS ST'!A:A,'DS ST'!B:B)</f>
        <v>EHS</v>
      </c>
      <c r="E4107" s="94" t="str">
        <f t="array" ref="E4107">XLOOKUP($F4107,'GIÁ'!$A:$A,'GIÁ'!$E:$E)</f>
        <v>ĐÔNG</v>
      </c>
      <c r="F4107" s="94">
        <v>8.936187610089E12</v>
      </c>
      <c r="G4107" s="95" t="s">
        <v>2590</v>
      </c>
      <c r="H4107" s="95" t="s">
        <v>224</v>
      </c>
      <c r="I4107" s="96">
        <v>4.0</v>
      </c>
      <c r="J4107" s="96">
        <v>0.0</v>
      </c>
      <c r="K4107" s="98">
        <f t="shared" si="4"/>
        <v>4</v>
      </c>
      <c r="L4107" s="99" t="s">
        <v>7212</v>
      </c>
      <c r="M4107" s="100" t="s">
        <v>7213</v>
      </c>
      <c r="N4107" s="101" t="str">
        <f t="shared" si="139"/>
        <v>PT1590235-T0018936187610089</v>
      </c>
      <c r="O4107" s="128"/>
      <c r="P4107" s="100"/>
      <c r="Q4107" s="103">
        <f t="shared" si="166"/>
        <v>4</v>
      </c>
      <c r="R4107" s="161"/>
      <c r="S4107" s="105"/>
      <c r="T4107" s="106"/>
      <c r="U4107" s="107" t="s">
        <v>6532</v>
      </c>
      <c r="V4107" s="108" t="s">
        <v>756</v>
      </c>
      <c r="W4107" s="109" t="s">
        <v>1908</v>
      </c>
      <c r="X4107" s="110" t="str">
        <f t="shared" si="176"/>
        <v/>
      </c>
      <c r="Y4107" s="110" t="str">
        <f t="shared" si="183"/>
        <v/>
      </c>
      <c r="Z4107" s="109" t="s">
        <v>797</v>
      </c>
      <c r="AA4107" s="109" t="s">
        <v>802</v>
      </c>
      <c r="AB4107" s="106"/>
      <c r="AC4107" s="158"/>
      <c r="AD4107" s="160"/>
      <c r="AE4107" s="127"/>
      <c r="AF4107" s="113"/>
      <c r="AG4107" s="165" t="str">
        <f t="array" ref="AG4107">XLOOKUP(F4107,'CLV2'!A:A,'CLV2'!E:E)</f>
        <v>2.FISH AND SEAFOOD</v>
      </c>
      <c r="AH4107" s="115" t="str">
        <f t="array" ref="AH4107">XLOOKUP(F4107,'CLV2'!A:A,'CLV2'!F:F)</f>
        <v>3.FROZEN FISH AND SEAFOOD</v>
      </c>
      <c r="AI4107" s="115" t="str">
        <f t="shared" si="8"/>
        <v>Pack</v>
      </c>
      <c r="AJ4107" s="116">
        <f t="shared" si="9"/>
        <v>1</v>
      </c>
      <c r="AK4107" s="117" t="str">
        <f t="array" ref="AK4107">XLOOKUP(F4107,'GIÁ'!A:A,'GIÁ'!D:D)</f>
        <v>73948.55</v>
      </c>
      <c r="AL4107" s="118">
        <f t="shared" si="10"/>
        <v>295794.2</v>
      </c>
      <c r="AM4107" s="118">
        <f t="shared" si="11"/>
        <v>0</v>
      </c>
      <c r="AN4107" s="119">
        <f t="shared" si="12"/>
        <v>0</v>
      </c>
      <c r="AO4107" s="118">
        <f t="shared" si="13"/>
        <v>295794.2</v>
      </c>
      <c r="AP4107" s="121">
        <f t="shared" si="14"/>
        <v>0</v>
      </c>
      <c r="AQ4107" s="122"/>
      <c r="AR4107" s="119"/>
    </row>
    <row r="4108" ht="22.5" customHeight="1">
      <c r="A4108" s="89">
        <v>46233.0</v>
      </c>
      <c r="B4108" s="90">
        <v>0.47430555555555554</v>
      </c>
      <c r="C4108" s="91" t="s">
        <v>1229</v>
      </c>
      <c r="D4108" s="129" t="str">
        <f t="array" ref="D4108">XLOOKUP(C4108,'DS ST'!A:A,'DS ST'!B:B)</f>
        <v>EHS</v>
      </c>
      <c r="E4108" s="94" t="str">
        <f t="array" ref="E4108">XLOOKUP($F4108,'GIÁ'!$A:$A,'GIÁ'!$E:$E)</f>
        <v>ĐÔNG</v>
      </c>
      <c r="F4108" s="94">
        <v>8.938535604597E12</v>
      </c>
      <c r="G4108" s="95" t="s">
        <v>3063</v>
      </c>
      <c r="H4108" s="95" t="s">
        <v>93</v>
      </c>
      <c r="I4108" s="96">
        <v>2.0</v>
      </c>
      <c r="J4108" s="96">
        <v>0.0</v>
      </c>
      <c r="K4108" s="98">
        <f t="shared" si="4"/>
        <v>2</v>
      </c>
      <c r="L4108" s="99" t="s">
        <v>7212</v>
      </c>
      <c r="M4108" s="100" t="s">
        <v>7213</v>
      </c>
      <c r="N4108" s="101" t="str">
        <f t="shared" si="139"/>
        <v>PT1590235-T0018938535604597</v>
      </c>
      <c r="O4108" s="128"/>
      <c r="P4108" s="100"/>
      <c r="Q4108" s="103">
        <f t="shared" si="166"/>
        <v>2</v>
      </c>
      <c r="R4108" s="161"/>
      <c r="S4108" s="105"/>
      <c r="T4108" s="106"/>
      <c r="U4108" s="107" t="s">
        <v>6542</v>
      </c>
      <c r="V4108" s="108" t="s">
        <v>756</v>
      </c>
      <c r="W4108" s="109" t="s">
        <v>1908</v>
      </c>
      <c r="X4108" s="110" t="str">
        <f t="shared" si="176"/>
        <v/>
      </c>
      <c r="Y4108" s="110" t="str">
        <f t="shared" si="183"/>
        <v/>
      </c>
      <c r="Z4108" s="109" t="s">
        <v>797</v>
      </c>
      <c r="AA4108" s="109" t="s">
        <v>802</v>
      </c>
      <c r="AB4108" s="106"/>
      <c r="AC4108" s="158"/>
      <c r="AD4108" s="160"/>
      <c r="AE4108" s="127"/>
      <c r="AF4108" s="113"/>
      <c r="AG4108" s="165" t="str">
        <f t="array" ref="AG4108">XLOOKUP(F4108,'CLV2'!A:A,'CLV2'!E:E)</f>
        <v>2.FISH AND SEAFOOD</v>
      </c>
      <c r="AH4108" s="115" t="str">
        <f t="array" ref="AH4108">XLOOKUP(F4108,'CLV2'!A:A,'CLV2'!F:F)</f>
        <v>3.FROZEN FISH AND SEAFOOD</v>
      </c>
      <c r="AI4108" s="115" t="str">
        <f t="shared" si="8"/>
        <v>Pack</v>
      </c>
      <c r="AJ4108" s="116">
        <f t="shared" si="9"/>
        <v>1</v>
      </c>
      <c r="AK4108" s="117" t="str">
        <f t="array" ref="AK4108">XLOOKUP(F4108,'GIÁ'!A:A,'GIÁ'!D:D)</f>
        <v>54841.46</v>
      </c>
      <c r="AL4108" s="118">
        <f t="shared" si="10"/>
        <v>109682.92</v>
      </c>
      <c r="AM4108" s="118">
        <f t="shared" si="11"/>
        <v>0</v>
      </c>
      <c r="AN4108" s="119">
        <f t="shared" si="12"/>
        <v>0</v>
      </c>
      <c r="AO4108" s="118">
        <f t="shared" si="13"/>
        <v>109682.92</v>
      </c>
      <c r="AP4108" s="121">
        <f t="shared" si="14"/>
        <v>0</v>
      </c>
      <c r="AQ4108" s="122"/>
      <c r="AR4108" s="119"/>
    </row>
    <row r="4109" ht="22.5" customHeight="1">
      <c r="A4109" s="89">
        <v>46233.0</v>
      </c>
      <c r="B4109" s="90">
        <v>0.7388888888888889</v>
      </c>
      <c r="C4109" s="91" t="s">
        <v>1229</v>
      </c>
      <c r="D4109" s="129" t="str">
        <f t="array" ref="D4109">XLOOKUP(C4109,'DS ST'!A:A,'DS ST'!B:B)</f>
        <v>EHS</v>
      </c>
      <c r="E4109" s="94" t="str">
        <f t="array" ref="E4109">XLOOKUP($F4109,'GIÁ'!$A:$A,'GIÁ'!$E:$E)</f>
        <v>MÁT</v>
      </c>
      <c r="F4109" s="94">
        <v>8.934673605823E12</v>
      </c>
      <c r="G4109" s="95" t="s">
        <v>1689</v>
      </c>
      <c r="H4109" s="95" t="s">
        <v>57</v>
      </c>
      <c r="I4109" s="96">
        <v>51.0</v>
      </c>
      <c r="J4109" s="96">
        <v>48.0</v>
      </c>
      <c r="K4109" s="98">
        <f t="shared" si="4"/>
        <v>3</v>
      </c>
      <c r="L4109" s="99" t="s">
        <v>7214</v>
      </c>
      <c r="M4109" s="100" t="s">
        <v>7215</v>
      </c>
      <c r="N4109" s="101" t="str">
        <f t="shared" si="139"/>
        <v>TRBEHS5168934673605823</v>
      </c>
      <c r="O4109" s="128"/>
      <c r="P4109" s="100"/>
      <c r="Q4109" s="103">
        <f t="shared" si="166"/>
        <v>3</v>
      </c>
      <c r="R4109" s="161"/>
      <c r="S4109" s="105"/>
      <c r="T4109" s="106"/>
      <c r="U4109" s="107"/>
      <c r="V4109" s="108" t="s">
        <v>756</v>
      </c>
      <c r="W4109" s="109" t="s">
        <v>1312</v>
      </c>
      <c r="X4109" s="110" t="str">
        <f t="shared" si="176"/>
        <v/>
      </c>
      <c r="Y4109" s="110" t="str">
        <f t="shared" si="183"/>
        <v/>
      </c>
      <c r="Z4109" s="139" t="str">
        <f t="shared" ref="Z4109:Z4111" si="198">IF(N(Q4109)&lt;=0,"",IF(ISNUMBER(SEARCH("Thiếu kiện",V4109)),"Kho đông mát",IF(AND(N(Q4109)&gt;0,N(P4109)&gt;0,OR(ISNUMBER(SEARCH("Hình KDB",U4109)),ISNUMBER(SEARCH("Hình tele",U4109)),ISNUMBER(SEARCH("sai code",U4109)),ISNUMBER(SEARCH("ST nhận",U4109)))),"Kho đông mát",IF(AND(W4109="DC giao thiếu",OR(ISNUMBER(SEARCH("Hình KDB",U4109)),ISNUMBER(SEARCH("Hình tele",U4109)),ISNUMBER(SEARCH("sai code",U4109)))),"Kho đông mát",IF(W4109="DC giao thiếu","Chưa xác định",IF(AND(W4109="DC pick sai",OR(ISNUMBER(SEARCH("Hình KDB",U4109)),ISNUMBER(SEARCH("Hình tele",U4109)),ISNUMBER(SEARCH("sai code",U4109)),ISNUMBER(SEARCH("ST nhận",U4109)))),"Kho đông mát",IF(W4109="DC pick sai","Chưa xác định",IF(AND(W4109="Hao hụt",N(O4109)&gt;0,OR(ISNUMBER(SEARCH("Hình KDB",U4109)),ISNUMBER(SEARCH("Hình tele",U4109)),ISNUMBER(SEARCH("sai code",U4109)),ISNUMBER(SEARCH("ST nhận",U4109)))),"Kho đông mát",IF(W4109="Hao hụt","Chưa xác định",IF(OR(W4109="VT giao sai điểm",W4109="Không đạt nhiệt độ",W4109="TX giao thiếu kiện",W4109="Hàng không đạt CL"),"Kho đông mát",IF(W4109="Chưa xác định","Chưa xác định",IF(N(P4109)&gt;0,"Chưa xác định",""))))))))))))</f>
        <v>Chưa xác định</v>
      </c>
      <c r="AA4109" s="109" t="s">
        <v>5260</v>
      </c>
      <c r="AB4109" s="106"/>
      <c r="AC4109" s="158"/>
      <c r="AD4109" s="160"/>
      <c r="AE4109" s="127"/>
      <c r="AF4109" s="113"/>
      <c r="AG4109" s="165" t="str">
        <f t="array" ref="AG4109">XLOOKUP(F4109,'CLV2'!A:A,'CLV2'!E:E)</f>
        <v>2.DAIRY</v>
      </c>
      <c r="AH4109" s="115" t="str">
        <f t="array" ref="AH4109">XLOOKUP(F4109,'CLV2'!A:A,'CLV2'!F:F)</f>
        <v>3.YOGURT</v>
      </c>
      <c r="AI4109" s="115" t="str">
        <f t="shared" si="8"/>
        <v>Pack</v>
      </c>
      <c r="AJ4109" s="116">
        <f t="shared" si="9"/>
        <v>0.05882352941</v>
      </c>
      <c r="AK4109" s="117" t="str">
        <f t="array" ref="AK4109">XLOOKUP(F4109,'GIÁ'!A:A,'GIÁ'!D:D)</f>
        <v>5402.30</v>
      </c>
      <c r="AL4109" s="118">
        <f t="shared" si="10"/>
        <v>16206.9</v>
      </c>
      <c r="AM4109" s="118">
        <f t="shared" si="11"/>
        <v>0</v>
      </c>
      <c r="AN4109" s="119">
        <f t="shared" si="12"/>
        <v>0</v>
      </c>
      <c r="AO4109" s="118">
        <f t="shared" si="13"/>
        <v>0</v>
      </c>
      <c r="AP4109" s="121">
        <f t="shared" si="14"/>
        <v>16206.9</v>
      </c>
      <c r="AQ4109" s="122"/>
      <c r="AR4109" s="119"/>
    </row>
    <row r="4110" ht="22.5" customHeight="1">
      <c r="A4110" s="89">
        <v>46233.0</v>
      </c>
      <c r="B4110" s="90">
        <v>0.7388888888888889</v>
      </c>
      <c r="C4110" s="91" t="s">
        <v>1229</v>
      </c>
      <c r="D4110" s="129" t="str">
        <f t="array" ref="D4110">XLOOKUP(C4110,'DS ST'!A:A,'DS ST'!B:B)</f>
        <v>EHS</v>
      </c>
      <c r="E4110" s="94" t="str">
        <f t="array" ref="E4110">XLOOKUP($F4110,'GIÁ'!$A:$A,'GIÁ'!$E:$E)</f>
        <v>MÁT</v>
      </c>
      <c r="F4110" s="94">
        <v>1100151.0</v>
      </c>
      <c r="G4110" s="95" t="s">
        <v>278</v>
      </c>
      <c r="H4110" s="95" t="s">
        <v>273</v>
      </c>
      <c r="I4110" s="96">
        <v>17.0</v>
      </c>
      <c r="J4110" s="96">
        <v>16.96</v>
      </c>
      <c r="K4110" s="98">
        <f t="shared" si="4"/>
        <v>0.04</v>
      </c>
      <c r="L4110" s="99" t="s">
        <v>7214</v>
      </c>
      <c r="M4110" s="100" t="s">
        <v>7216</v>
      </c>
      <c r="N4110" s="101" t="str">
        <f t="shared" si="139"/>
        <v>TRBEHS6621100151</v>
      </c>
      <c r="O4110" s="128">
        <v>0.03999999999999915</v>
      </c>
      <c r="P4110" s="100"/>
      <c r="Q4110" s="103">
        <f t="shared" si="166"/>
        <v>0</v>
      </c>
      <c r="R4110" s="161"/>
      <c r="S4110" s="105"/>
      <c r="T4110" s="106"/>
      <c r="U4110" s="107"/>
      <c r="V4110" s="108" t="s">
        <v>756</v>
      </c>
      <c r="W4110" s="109" t="s">
        <v>505</v>
      </c>
      <c r="X4110" s="110" t="str">
        <f t="shared" si="176"/>
        <v>Hao hụt</v>
      </c>
      <c r="Y4110" s="110" t="str">
        <f t="shared" si="183"/>
        <v/>
      </c>
      <c r="Z4110" s="139" t="str">
        <f t="shared" si="198"/>
        <v/>
      </c>
      <c r="AA4110" s="109" t="s">
        <v>802</v>
      </c>
      <c r="AB4110" s="106"/>
      <c r="AC4110" s="158"/>
      <c r="AD4110" s="160"/>
      <c r="AE4110" s="127"/>
      <c r="AF4110" s="113"/>
      <c r="AG4110" s="165" t="str">
        <f t="array" ref="AG4110">XLOOKUP(F4110,'CLV2'!A:A,'CLV2'!E:E)</f>
        <v>2.FRUITS</v>
      </c>
      <c r="AH4110" s="115" t="str">
        <f t="array" ref="AH4110">XLOOKUP(F4110,'CLV2'!A:A,'CLV2'!F:F)</f>
        <v>3.IMPORT FRUITS</v>
      </c>
      <c r="AI4110" s="115" t="str">
        <f t="shared" si="8"/>
        <v>KG</v>
      </c>
      <c r="AJ4110" s="116">
        <f t="shared" si="9"/>
        <v>0.002352941176</v>
      </c>
      <c r="AK4110" s="117" t="str">
        <f t="array" ref="AK4110">XLOOKUP(F4110,'GIÁ'!A:A,'GIÁ'!D:D)</f>
        <v>86609.14</v>
      </c>
      <c r="AL4110" s="118">
        <f t="shared" si="10"/>
        <v>3464.3656</v>
      </c>
      <c r="AM4110" s="118">
        <f t="shared" si="11"/>
        <v>3464.3656</v>
      </c>
      <c r="AN4110" s="119">
        <f t="shared" si="12"/>
        <v>0</v>
      </c>
      <c r="AO4110" s="118">
        <f t="shared" si="13"/>
        <v>0</v>
      </c>
      <c r="AP4110" s="121">
        <f t="shared" si="14"/>
        <v>0</v>
      </c>
      <c r="AQ4110" s="122"/>
      <c r="AR4110" s="119"/>
    </row>
    <row r="4111" ht="22.5" customHeight="1">
      <c r="A4111" s="89">
        <v>46233.0</v>
      </c>
      <c r="B4111" s="90">
        <v>0.7388888888888889</v>
      </c>
      <c r="C4111" s="91" t="s">
        <v>1229</v>
      </c>
      <c r="D4111" s="129" t="str">
        <f t="array" ref="D4111">XLOOKUP(C4111,'DS ST'!A:A,'DS ST'!B:B)</f>
        <v>EHS</v>
      </c>
      <c r="E4111" s="94" t="str">
        <f t="array" ref="E4111">XLOOKUP($F4111,'GIÁ'!$A:$A,'GIÁ'!$E:$E)</f>
        <v>MÁT</v>
      </c>
      <c r="F4111" s="94">
        <v>8.935007117135E12</v>
      </c>
      <c r="G4111" s="95" t="s">
        <v>1809</v>
      </c>
      <c r="H4111" s="95" t="s">
        <v>1785</v>
      </c>
      <c r="I4111" s="96">
        <v>2.0</v>
      </c>
      <c r="J4111" s="96">
        <v>0.0</v>
      </c>
      <c r="K4111" s="98">
        <f t="shared" si="4"/>
        <v>2</v>
      </c>
      <c r="L4111" s="99" t="s">
        <v>7214</v>
      </c>
      <c r="M4111" s="100" t="s">
        <v>7217</v>
      </c>
      <c r="N4111" s="101" t="str">
        <f t="shared" si="139"/>
        <v>PT1590571-T0018935007117135</v>
      </c>
      <c r="O4111" s="128"/>
      <c r="P4111" s="100"/>
      <c r="Q4111" s="103">
        <f t="shared" si="166"/>
        <v>2</v>
      </c>
      <c r="R4111" s="161"/>
      <c r="S4111" s="105"/>
      <c r="T4111" s="106"/>
      <c r="U4111" s="107"/>
      <c r="V4111" s="108" t="s">
        <v>756</v>
      </c>
      <c r="W4111" s="109" t="s">
        <v>1312</v>
      </c>
      <c r="X4111" s="110" t="str">
        <f t="shared" si="176"/>
        <v/>
      </c>
      <c r="Y4111" s="110" t="str">
        <f t="shared" si="183"/>
        <v/>
      </c>
      <c r="Z4111" s="139" t="str">
        <f t="shared" si="198"/>
        <v>Chưa xác định</v>
      </c>
      <c r="AA4111" s="109" t="s">
        <v>5260</v>
      </c>
      <c r="AB4111" s="106"/>
      <c r="AC4111" s="158"/>
      <c r="AD4111" s="160"/>
      <c r="AE4111" s="127"/>
      <c r="AF4111" s="113"/>
      <c r="AG4111" s="165" t="str">
        <f t="array" ref="AG4111">XLOOKUP(F4111,'CLV2'!A:A,'CLV2'!E:E)</f>
        <v>2.DAIRY</v>
      </c>
      <c r="AH4111" s="115" t="str">
        <f t="array" ref="AH4111">XLOOKUP(F4111,'CLV2'!A:A,'CLV2'!F:F)</f>
        <v>3.FRESH MILK</v>
      </c>
      <c r="AI4111" s="115" t="str">
        <f t="shared" si="8"/>
        <v>Pack</v>
      </c>
      <c r="AJ4111" s="116">
        <f t="shared" si="9"/>
        <v>1</v>
      </c>
      <c r="AK4111" s="117" t="str">
        <f t="array" ref="AK4111">XLOOKUP(F4111,'GIÁ'!A:A,'GIÁ'!D:D)</f>
        <v>18613.38</v>
      </c>
      <c r="AL4111" s="118">
        <f t="shared" si="10"/>
        <v>37226.76</v>
      </c>
      <c r="AM4111" s="118">
        <f t="shared" si="11"/>
        <v>0</v>
      </c>
      <c r="AN4111" s="119">
        <f t="shared" si="12"/>
        <v>0</v>
      </c>
      <c r="AO4111" s="118">
        <f t="shared" si="13"/>
        <v>0</v>
      </c>
      <c r="AP4111" s="121">
        <f t="shared" si="14"/>
        <v>37226.76</v>
      </c>
      <c r="AQ4111" s="122"/>
      <c r="AR4111" s="119"/>
    </row>
    <row r="4112" ht="22.5" customHeight="1">
      <c r="A4112" s="89">
        <v>46233.0</v>
      </c>
      <c r="B4112" s="90">
        <v>0.49027777777777776</v>
      </c>
      <c r="C4112" s="91" t="s">
        <v>807</v>
      </c>
      <c r="D4112" s="129" t="str">
        <f t="array" ref="D4112">XLOOKUP(C4112,'DS ST'!A:A,'DS ST'!B:B)</f>
        <v>A179</v>
      </c>
      <c r="E4112" s="94" t="str">
        <f t="array" ref="E4112">XLOOKUP($F4112,'GIÁ'!$A:$A,'GIÁ'!$E:$E)</f>
        <v>ĐÔNG</v>
      </c>
      <c r="F4112" s="94">
        <v>8.936077110132E12</v>
      </c>
      <c r="G4112" s="95" t="s">
        <v>2331</v>
      </c>
      <c r="H4112" s="95" t="s">
        <v>224</v>
      </c>
      <c r="I4112" s="96">
        <v>6.0</v>
      </c>
      <c r="J4112" s="96">
        <v>0.0</v>
      </c>
      <c r="K4112" s="98">
        <f t="shared" si="4"/>
        <v>6</v>
      </c>
      <c r="L4112" s="99" t="s">
        <v>7218</v>
      </c>
      <c r="M4112" s="100" t="s">
        <v>7219</v>
      </c>
      <c r="N4112" s="101" t="str">
        <f t="shared" si="139"/>
        <v>PT1590213-T0018936077110132</v>
      </c>
      <c r="O4112" s="128"/>
      <c r="P4112" s="100"/>
      <c r="Q4112" s="103">
        <f t="shared" si="166"/>
        <v>6</v>
      </c>
      <c r="R4112" s="161"/>
      <c r="S4112" s="105"/>
      <c r="T4112" s="106"/>
      <c r="U4112" s="107" t="s">
        <v>6562</v>
      </c>
      <c r="V4112" s="108" t="s">
        <v>756</v>
      </c>
      <c r="W4112" s="109" t="s">
        <v>1908</v>
      </c>
      <c r="X4112" s="110" t="str">
        <f t="shared" si="176"/>
        <v/>
      </c>
      <c r="Y4112" s="110" t="str">
        <f t="shared" si="183"/>
        <v/>
      </c>
      <c r="Z4112" s="109" t="s">
        <v>797</v>
      </c>
      <c r="AA4112" s="109" t="s">
        <v>802</v>
      </c>
      <c r="AB4112" s="106"/>
      <c r="AC4112" s="158"/>
      <c r="AD4112" s="160"/>
      <c r="AE4112" s="127"/>
      <c r="AF4112" s="113"/>
      <c r="AG4112" s="165" t="str">
        <f t="array" ref="AG4112">XLOOKUP(F4112,'CLV2'!A:A,'CLV2'!E:E)</f>
        <v>2.FROZEN FOODS</v>
      </c>
      <c r="AH4112" s="115" t="str">
        <f t="array" ref="AH4112">XLOOKUP(F4112,'CLV2'!A:A,'CLV2'!F:F)</f>
        <v>3.DUMPLINGS</v>
      </c>
      <c r="AI4112" s="115" t="str">
        <f t="shared" si="8"/>
        <v>Pack</v>
      </c>
      <c r="AJ4112" s="116">
        <f t="shared" si="9"/>
        <v>1</v>
      </c>
      <c r="AK4112" s="117" t="str">
        <f t="array" ref="AK4112">XLOOKUP(F4112,'GIÁ'!A:A,'GIÁ'!D:D)</f>
        <v>35838.13</v>
      </c>
      <c r="AL4112" s="118">
        <f t="shared" si="10"/>
        <v>215028.78</v>
      </c>
      <c r="AM4112" s="118">
        <f t="shared" si="11"/>
        <v>0</v>
      </c>
      <c r="AN4112" s="119">
        <f t="shared" si="12"/>
        <v>0</v>
      </c>
      <c r="AO4112" s="118">
        <f t="shared" si="13"/>
        <v>215028.78</v>
      </c>
      <c r="AP4112" s="121">
        <f t="shared" si="14"/>
        <v>0</v>
      </c>
      <c r="AQ4112" s="122"/>
      <c r="AR4112" s="119"/>
    </row>
    <row r="4113" ht="22.5" customHeight="1">
      <c r="A4113" s="89">
        <v>46233.0</v>
      </c>
      <c r="B4113" s="90">
        <v>0.49027777777777776</v>
      </c>
      <c r="C4113" s="91" t="s">
        <v>807</v>
      </c>
      <c r="D4113" s="129" t="str">
        <f t="array" ref="D4113">XLOOKUP(C4113,'DS ST'!A:A,'DS ST'!B:B)</f>
        <v>A179</v>
      </c>
      <c r="E4113" s="94" t="str">
        <f t="array" ref="E4113">XLOOKUP($F4113,'GIÁ'!$A:$A,'GIÁ'!$E:$E)</f>
        <v>ĐÔNG</v>
      </c>
      <c r="F4113" s="94">
        <v>8.936077110187E12</v>
      </c>
      <c r="G4113" s="95" t="s">
        <v>2335</v>
      </c>
      <c r="H4113" s="95" t="s">
        <v>224</v>
      </c>
      <c r="I4113" s="96">
        <v>6.0</v>
      </c>
      <c r="J4113" s="96">
        <v>0.0</v>
      </c>
      <c r="K4113" s="98">
        <f t="shared" si="4"/>
        <v>6</v>
      </c>
      <c r="L4113" s="99" t="s">
        <v>7218</v>
      </c>
      <c r="M4113" s="100" t="s">
        <v>7219</v>
      </c>
      <c r="N4113" s="101" t="str">
        <f t="shared" si="139"/>
        <v>PT1590213-T0018936077110187</v>
      </c>
      <c r="O4113" s="128"/>
      <c r="P4113" s="100"/>
      <c r="Q4113" s="103">
        <f t="shared" si="166"/>
        <v>6</v>
      </c>
      <c r="R4113" s="161"/>
      <c r="S4113" s="105"/>
      <c r="T4113" s="106"/>
      <c r="U4113" s="107" t="s">
        <v>6565</v>
      </c>
      <c r="V4113" s="108" t="s">
        <v>756</v>
      </c>
      <c r="W4113" s="109" t="s">
        <v>1908</v>
      </c>
      <c r="X4113" s="110" t="str">
        <f t="shared" si="176"/>
        <v/>
      </c>
      <c r="Y4113" s="110" t="str">
        <f t="shared" si="183"/>
        <v/>
      </c>
      <c r="Z4113" s="109" t="s">
        <v>797</v>
      </c>
      <c r="AA4113" s="109" t="s">
        <v>802</v>
      </c>
      <c r="AB4113" s="106"/>
      <c r="AC4113" s="158"/>
      <c r="AD4113" s="160"/>
      <c r="AE4113" s="127"/>
      <c r="AF4113" s="113"/>
      <c r="AG4113" s="165" t="str">
        <f t="array" ref="AG4113">XLOOKUP(F4113,'CLV2'!A:A,'CLV2'!E:E)</f>
        <v>2.FROZEN FOODS</v>
      </c>
      <c r="AH4113" s="115" t="str">
        <f t="array" ref="AH4113">XLOOKUP(F4113,'CLV2'!A:A,'CLV2'!F:F)</f>
        <v>3.DUMPLINGS</v>
      </c>
      <c r="AI4113" s="115" t="str">
        <f t="shared" si="8"/>
        <v>Pack</v>
      </c>
      <c r="AJ4113" s="116">
        <f t="shared" si="9"/>
        <v>1</v>
      </c>
      <c r="AK4113" s="117" t="str">
        <f t="array" ref="AK4113">XLOOKUP(F4113,'GIÁ'!A:A,'GIÁ'!D:D)</f>
        <v>28137.41</v>
      </c>
      <c r="AL4113" s="118">
        <f t="shared" si="10"/>
        <v>168824.46</v>
      </c>
      <c r="AM4113" s="118">
        <f t="shared" si="11"/>
        <v>0</v>
      </c>
      <c r="AN4113" s="119">
        <f t="shared" si="12"/>
        <v>0</v>
      </c>
      <c r="AO4113" s="118">
        <f t="shared" si="13"/>
        <v>168824.46</v>
      </c>
      <c r="AP4113" s="121">
        <f t="shared" si="14"/>
        <v>0</v>
      </c>
      <c r="AQ4113" s="122"/>
      <c r="AR4113" s="119"/>
    </row>
    <row r="4114" ht="22.5" customHeight="1">
      <c r="A4114" s="89">
        <v>46233.0</v>
      </c>
      <c r="B4114" s="90">
        <v>0.49027777777777776</v>
      </c>
      <c r="C4114" s="91" t="s">
        <v>807</v>
      </c>
      <c r="D4114" s="129" t="str">
        <f t="array" ref="D4114">XLOOKUP(C4114,'DS ST'!A:A,'DS ST'!B:B)</f>
        <v>A179</v>
      </c>
      <c r="E4114" s="94" t="str">
        <f t="array" ref="E4114">XLOOKUP($F4114,'GIÁ'!$A:$A,'GIÁ'!$E:$E)</f>
        <v>ĐÔNG</v>
      </c>
      <c r="F4114" s="94">
        <v>8.936013238791E12</v>
      </c>
      <c r="G4114" s="95" t="s">
        <v>2178</v>
      </c>
      <c r="H4114" s="95" t="s">
        <v>57</v>
      </c>
      <c r="I4114" s="96">
        <v>6.0</v>
      </c>
      <c r="J4114" s="96">
        <v>0.0</v>
      </c>
      <c r="K4114" s="98">
        <f t="shared" si="4"/>
        <v>6</v>
      </c>
      <c r="L4114" s="99" t="s">
        <v>7218</v>
      </c>
      <c r="M4114" s="100" t="s">
        <v>7219</v>
      </c>
      <c r="N4114" s="101" t="str">
        <f t="shared" si="139"/>
        <v>PT1590213-T0018936013238791</v>
      </c>
      <c r="O4114" s="128"/>
      <c r="P4114" s="100"/>
      <c r="Q4114" s="103">
        <f t="shared" si="166"/>
        <v>6</v>
      </c>
      <c r="R4114" s="161"/>
      <c r="S4114" s="105"/>
      <c r="T4114" s="106"/>
      <c r="U4114" s="107" t="s">
        <v>6525</v>
      </c>
      <c r="V4114" s="108" t="s">
        <v>756</v>
      </c>
      <c r="W4114" s="109" t="s">
        <v>1908</v>
      </c>
      <c r="X4114" s="110" t="str">
        <f t="shared" si="176"/>
        <v/>
      </c>
      <c r="Y4114" s="110" t="str">
        <f t="shared" si="183"/>
        <v/>
      </c>
      <c r="Z4114" s="109" t="s">
        <v>797</v>
      </c>
      <c r="AA4114" s="109" t="s">
        <v>802</v>
      </c>
      <c r="AB4114" s="106"/>
      <c r="AC4114" s="158"/>
      <c r="AD4114" s="160"/>
      <c r="AE4114" s="127"/>
      <c r="AF4114" s="113"/>
      <c r="AG4114" s="165" t="str">
        <f t="array" ref="AG4114">XLOOKUP(F4114,'CLV2'!A:A,'CLV2'!E:E)</f>
        <v>2.FROZEN FOODS</v>
      </c>
      <c r="AH4114" s="115" t="str">
        <f t="array" ref="AH4114">XLOOKUP(F4114,'CLV2'!A:A,'CLV2'!F:F)</f>
        <v>3.PIZZA - READY MEALS</v>
      </c>
      <c r="AI4114" s="115" t="str">
        <f t="shared" si="8"/>
        <v>Pack</v>
      </c>
      <c r="AJ4114" s="116">
        <f t="shared" si="9"/>
        <v>1</v>
      </c>
      <c r="AK4114" s="117" t="str">
        <f t="array" ref="AK4114">XLOOKUP(F4114,'GIÁ'!A:A,'GIÁ'!D:D)</f>
        <v>22578.43</v>
      </c>
      <c r="AL4114" s="118">
        <f t="shared" si="10"/>
        <v>135470.58</v>
      </c>
      <c r="AM4114" s="118">
        <f t="shared" si="11"/>
        <v>0</v>
      </c>
      <c r="AN4114" s="119">
        <f t="shared" si="12"/>
        <v>0</v>
      </c>
      <c r="AO4114" s="118">
        <f t="shared" si="13"/>
        <v>135470.58</v>
      </c>
      <c r="AP4114" s="121">
        <f t="shared" si="14"/>
        <v>0</v>
      </c>
      <c r="AQ4114" s="122"/>
      <c r="AR4114" s="119"/>
    </row>
    <row r="4115" ht="22.5" customHeight="1">
      <c r="A4115" s="89">
        <v>46233.0</v>
      </c>
      <c r="B4115" s="90">
        <v>0.49027777777777776</v>
      </c>
      <c r="C4115" s="91" t="s">
        <v>807</v>
      </c>
      <c r="D4115" s="129" t="str">
        <f t="array" ref="D4115">XLOOKUP(C4115,'DS ST'!A:A,'DS ST'!B:B)</f>
        <v>A179</v>
      </c>
      <c r="E4115" s="94" t="str">
        <f t="array" ref="E4115">XLOOKUP($F4115,'GIÁ'!$A:$A,'GIÁ'!$E:$E)</f>
        <v>ĐÔNG</v>
      </c>
      <c r="F4115" s="94">
        <v>8.938532826121E12</v>
      </c>
      <c r="G4115" s="95" t="s">
        <v>3050</v>
      </c>
      <c r="H4115" s="95" t="s">
        <v>224</v>
      </c>
      <c r="I4115" s="96">
        <v>4.0</v>
      </c>
      <c r="J4115" s="96">
        <v>0.0</v>
      </c>
      <c r="K4115" s="98">
        <f t="shared" si="4"/>
        <v>4</v>
      </c>
      <c r="L4115" s="99" t="s">
        <v>7218</v>
      </c>
      <c r="M4115" s="100" t="s">
        <v>7219</v>
      </c>
      <c r="N4115" s="101" t="str">
        <f t="shared" si="139"/>
        <v>PT1590213-T0018938532826121</v>
      </c>
      <c r="O4115" s="128"/>
      <c r="P4115" s="100"/>
      <c r="Q4115" s="103">
        <f t="shared" si="166"/>
        <v>4</v>
      </c>
      <c r="R4115" s="161"/>
      <c r="S4115" s="105"/>
      <c r="T4115" s="106"/>
      <c r="U4115" s="107" t="s">
        <v>6541</v>
      </c>
      <c r="V4115" s="108" t="s">
        <v>756</v>
      </c>
      <c r="W4115" s="109" t="s">
        <v>1908</v>
      </c>
      <c r="X4115" s="110" t="str">
        <f t="shared" si="176"/>
        <v/>
      </c>
      <c r="Y4115" s="110" t="str">
        <f t="shared" si="183"/>
        <v/>
      </c>
      <c r="Z4115" s="109" t="s">
        <v>797</v>
      </c>
      <c r="AA4115" s="109" t="s">
        <v>802</v>
      </c>
      <c r="AB4115" s="106"/>
      <c r="AC4115" s="158"/>
      <c r="AD4115" s="160"/>
      <c r="AE4115" s="127"/>
      <c r="AF4115" s="113"/>
      <c r="AG4115" s="165" t="str">
        <f t="array" ref="AG4115">XLOOKUP(F4115,'CLV2'!A:A,'CLV2'!E:E)</f>
        <v>2.FROZEN FOODS</v>
      </c>
      <c r="AH4115" s="115" t="str">
        <f t="array" ref="AH4115">XLOOKUP(F4115,'CLV2'!A:A,'CLV2'!F:F)</f>
        <v>3.PASTRY AND DESSERTS</v>
      </c>
      <c r="AI4115" s="115" t="str">
        <f t="shared" si="8"/>
        <v>Pack</v>
      </c>
      <c r="AJ4115" s="116">
        <f t="shared" si="9"/>
        <v>1</v>
      </c>
      <c r="AK4115" s="117" t="str">
        <f t="array" ref="AK4115">XLOOKUP(F4115,'GIÁ'!A:A,'GIÁ'!D:D)</f>
        <v>21599.37</v>
      </c>
      <c r="AL4115" s="118">
        <f t="shared" si="10"/>
        <v>86397.48</v>
      </c>
      <c r="AM4115" s="118">
        <f t="shared" si="11"/>
        <v>0</v>
      </c>
      <c r="AN4115" s="119">
        <f t="shared" si="12"/>
        <v>0</v>
      </c>
      <c r="AO4115" s="118">
        <f t="shared" si="13"/>
        <v>86397.48</v>
      </c>
      <c r="AP4115" s="121">
        <f t="shared" si="14"/>
        <v>0</v>
      </c>
      <c r="AQ4115" s="122"/>
      <c r="AR4115" s="119"/>
    </row>
    <row r="4116" ht="22.5" customHeight="1">
      <c r="A4116" s="89">
        <v>46233.0</v>
      </c>
      <c r="B4116" s="90">
        <v>0.49027777777777776</v>
      </c>
      <c r="C4116" s="91" t="s">
        <v>807</v>
      </c>
      <c r="D4116" s="129" t="str">
        <f t="array" ref="D4116">XLOOKUP(C4116,'DS ST'!A:A,'DS ST'!B:B)</f>
        <v>A179</v>
      </c>
      <c r="E4116" s="94" t="str">
        <f t="array" ref="E4116">XLOOKUP($F4116,'GIÁ'!$A:$A,'GIÁ'!$E:$E)</f>
        <v>ĐÔNG</v>
      </c>
      <c r="F4116" s="94">
        <v>8.934717264474E12</v>
      </c>
      <c r="G4116" s="95" t="s">
        <v>1717</v>
      </c>
      <c r="H4116" s="95" t="s">
        <v>224</v>
      </c>
      <c r="I4116" s="96">
        <v>4.0</v>
      </c>
      <c r="J4116" s="96">
        <v>0.0</v>
      </c>
      <c r="K4116" s="98">
        <f t="shared" si="4"/>
        <v>4</v>
      </c>
      <c r="L4116" s="99" t="s">
        <v>7218</v>
      </c>
      <c r="M4116" s="100" t="s">
        <v>7219</v>
      </c>
      <c r="N4116" s="101" t="str">
        <f t="shared" si="139"/>
        <v>PT1590213-T0018934717264474</v>
      </c>
      <c r="O4116" s="128"/>
      <c r="P4116" s="100"/>
      <c r="Q4116" s="103">
        <f t="shared" si="166"/>
        <v>4</v>
      </c>
      <c r="R4116" s="161"/>
      <c r="S4116" s="105"/>
      <c r="T4116" s="106"/>
      <c r="U4116" s="107" t="s">
        <v>6567</v>
      </c>
      <c r="V4116" s="108" t="s">
        <v>756</v>
      </c>
      <c r="W4116" s="109" t="s">
        <v>1908</v>
      </c>
      <c r="X4116" s="110" t="str">
        <f t="shared" si="176"/>
        <v/>
      </c>
      <c r="Y4116" s="110" t="str">
        <f t="shared" si="183"/>
        <v/>
      </c>
      <c r="Z4116" s="109" t="s">
        <v>797</v>
      </c>
      <c r="AA4116" s="109" t="s">
        <v>802</v>
      </c>
      <c r="AB4116" s="106"/>
      <c r="AC4116" s="158"/>
      <c r="AD4116" s="160"/>
      <c r="AE4116" s="127"/>
      <c r="AF4116" s="113"/>
      <c r="AG4116" s="165" t="str">
        <f t="array" ref="AG4116">XLOOKUP(F4116,'CLV2'!A:A,'CLV2'!E:E)</f>
        <v>2.FROZEN FOODS</v>
      </c>
      <c r="AH4116" s="115" t="str">
        <f t="array" ref="AH4116">XLOOKUP(F4116,'CLV2'!A:A,'CLV2'!F:F)</f>
        <v>3.HOTPOT AND FRIED</v>
      </c>
      <c r="AI4116" s="115" t="str">
        <f t="shared" si="8"/>
        <v>Pack</v>
      </c>
      <c r="AJ4116" s="116">
        <f t="shared" si="9"/>
        <v>1</v>
      </c>
      <c r="AK4116" s="117" t="str">
        <f t="array" ref="AK4116">XLOOKUP(F4116,'GIÁ'!A:A,'GIÁ'!D:D)</f>
        <v>45233.68</v>
      </c>
      <c r="AL4116" s="118">
        <f t="shared" si="10"/>
        <v>180934.72</v>
      </c>
      <c r="AM4116" s="118">
        <f t="shared" si="11"/>
        <v>0</v>
      </c>
      <c r="AN4116" s="119">
        <f t="shared" si="12"/>
        <v>0</v>
      </c>
      <c r="AO4116" s="118">
        <f t="shared" si="13"/>
        <v>180934.72</v>
      </c>
      <c r="AP4116" s="121">
        <f t="shared" si="14"/>
        <v>0</v>
      </c>
      <c r="AQ4116" s="122"/>
      <c r="AR4116" s="119"/>
    </row>
    <row r="4117" ht="22.5" customHeight="1">
      <c r="A4117" s="89">
        <v>46233.0</v>
      </c>
      <c r="B4117" s="90">
        <v>0.49027777777777776</v>
      </c>
      <c r="C4117" s="91" t="s">
        <v>807</v>
      </c>
      <c r="D4117" s="129" t="str">
        <f t="array" ref="D4117">XLOOKUP(C4117,'DS ST'!A:A,'DS ST'!B:B)</f>
        <v>A179</v>
      </c>
      <c r="E4117" s="94" t="str">
        <f t="array" ref="E4117">XLOOKUP($F4117,'GIÁ'!$A:$A,'GIÁ'!$E:$E)</f>
        <v>ĐÔNG</v>
      </c>
      <c r="F4117" s="94">
        <v>8.93623909005E12</v>
      </c>
      <c r="G4117" s="95" t="s">
        <v>2717</v>
      </c>
      <c r="H4117" s="95" t="s">
        <v>75</v>
      </c>
      <c r="I4117" s="96">
        <v>2.0</v>
      </c>
      <c r="J4117" s="96">
        <v>0.0</v>
      </c>
      <c r="K4117" s="98">
        <f t="shared" si="4"/>
        <v>2</v>
      </c>
      <c r="L4117" s="99" t="s">
        <v>7218</v>
      </c>
      <c r="M4117" s="100" t="s">
        <v>7219</v>
      </c>
      <c r="N4117" s="101" t="str">
        <f t="shared" si="139"/>
        <v>PT1590213-T0018936239090050</v>
      </c>
      <c r="O4117" s="128"/>
      <c r="P4117" s="100"/>
      <c r="Q4117" s="103">
        <f t="shared" si="166"/>
        <v>2</v>
      </c>
      <c r="R4117" s="161"/>
      <c r="S4117" s="105"/>
      <c r="T4117" s="106"/>
      <c r="U4117" s="107" t="s">
        <v>6538</v>
      </c>
      <c r="V4117" s="108" t="s">
        <v>756</v>
      </c>
      <c r="W4117" s="109" t="s">
        <v>1908</v>
      </c>
      <c r="X4117" s="110" t="str">
        <f t="shared" si="176"/>
        <v/>
      </c>
      <c r="Y4117" s="110" t="str">
        <f t="shared" si="183"/>
        <v/>
      </c>
      <c r="Z4117" s="109" t="s">
        <v>797</v>
      </c>
      <c r="AA4117" s="109" t="s">
        <v>802</v>
      </c>
      <c r="AB4117" s="106"/>
      <c r="AC4117" s="158"/>
      <c r="AD4117" s="160"/>
      <c r="AE4117" s="127"/>
      <c r="AF4117" s="113"/>
      <c r="AG4117" s="165" t="str">
        <f t="array" ref="AG4117">XLOOKUP(F4117,'CLV2'!A:A,'CLV2'!E:E)</f>
        <v>2.MEAT</v>
      </c>
      <c r="AH4117" s="115" t="str">
        <f t="array" ref="AH4117">XLOOKUP(F4117,'CLV2'!A:A,'CLV2'!F:F)</f>
        <v>3.FROZEN MEAT</v>
      </c>
      <c r="AI4117" s="115" t="str">
        <f t="shared" si="8"/>
        <v>Pack</v>
      </c>
      <c r="AJ4117" s="116">
        <f t="shared" si="9"/>
        <v>1</v>
      </c>
      <c r="AK4117" s="117" t="str">
        <f t="array" ref="AK4117">XLOOKUP(F4117,'GIÁ'!A:A,'GIÁ'!D:D)</f>
        <v>118354.38</v>
      </c>
      <c r="AL4117" s="118">
        <f t="shared" si="10"/>
        <v>236708.76</v>
      </c>
      <c r="AM4117" s="118">
        <f t="shared" si="11"/>
        <v>0</v>
      </c>
      <c r="AN4117" s="119">
        <f t="shared" si="12"/>
        <v>0</v>
      </c>
      <c r="AO4117" s="118">
        <f t="shared" si="13"/>
        <v>236708.76</v>
      </c>
      <c r="AP4117" s="121">
        <f t="shared" si="14"/>
        <v>0</v>
      </c>
      <c r="AQ4117" s="122"/>
      <c r="AR4117" s="119"/>
    </row>
    <row r="4118" ht="22.5" customHeight="1">
      <c r="A4118" s="89">
        <v>46233.0</v>
      </c>
      <c r="B4118" s="90">
        <v>0.49027777777777776</v>
      </c>
      <c r="C4118" s="91" t="s">
        <v>807</v>
      </c>
      <c r="D4118" s="129" t="str">
        <f t="array" ref="D4118">XLOOKUP(C4118,'DS ST'!A:A,'DS ST'!B:B)</f>
        <v>A179</v>
      </c>
      <c r="E4118" s="94" t="str">
        <f t="array" ref="E4118">XLOOKUP($F4118,'GIÁ'!$A:$A,'GIÁ'!$E:$E)</f>
        <v>ĐÔNG</v>
      </c>
      <c r="F4118" s="94">
        <v>8.938535604047E12</v>
      </c>
      <c r="G4118" s="95" t="s">
        <v>3054</v>
      </c>
      <c r="H4118" s="95" t="s">
        <v>787</v>
      </c>
      <c r="I4118" s="96">
        <v>2.0</v>
      </c>
      <c r="J4118" s="96">
        <v>0.0</v>
      </c>
      <c r="K4118" s="98">
        <f t="shared" si="4"/>
        <v>2</v>
      </c>
      <c r="L4118" s="99" t="s">
        <v>7218</v>
      </c>
      <c r="M4118" s="100" t="s">
        <v>7219</v>
      </c>
      <c r="N4118" s="101" t="str">
        <f t="shared" si="139"/>
        <v>PT1590213-T0018938535604047</v>
      </c>
      <c r="O4118" s="128"/>
      <c r="P4118" s="100"/>
      <c r="Q4118" s="103">
        <f t="shared" si="166"/>
        <v>2</v>
      </c>
      <c r="R4118" s="161"/>
      <c r="S4118" s="105"/>
      <c r="T4118" s="106"/>
      <c r="U4118" s="107" t="s">
        <v>6541</v>
      </c>
      <c r="V4118" s="108" t="s">
        <v>756</v>
      </c>
      <c r="W4118" s="109" t="s">
        <v>1908</v>
      </c>
      <c r="X4118" s="110" t="str">
        <f t="shared" si="176"/>
        <v/>
      </c>
      <c r="Y4118" s="110" t="str">
        <f t="shared" si="183"/>
        <v/>
      </c>
      <c r="Z4118" s="109" t="s">
        <v>797</v>
      </c>
      <c r="AA4118" s="109" t="s">
        <v>802</v>
      </c>
      <c r="AB4118" s="106"/>
      <c r="AC4118" s="158"/>
      <c r="AD4118" s="160"/>
      <c r="AE4118" s="127"/>
      <c r="AF4118" s="113"/>
      <c r="AG4118" s="165" t="str">
        <f t="array" ref="AG4118">XLOOKUP(F4118,'CLV2'!A:A,'CLV2'!E:E)</f>
        <v>2.FISH AND SEAFOOD</v>
      </c>
      <c r="AH4118" s="115" t="str">
        <f t="array" ref="AH4118">XLOOKUP(F4118,'CLV2'!A:A,'CLV2'!F:F)</f>
        <v>3.FROZEN FISH AND SEAFOOD</v>
      </c>
      <c r="AI4118" s="115" t="str">
        <f t="shared" si="8"/>
        <v>Pack</v>
      </c>
      <c r="AJ4118" s="116">
        <f t="shared" si="9"/>
        <v>1</v>
      </c>
      <c r="AK4118" s="117" t="str">
        <f t="array" ref="AK4118">XLOOKUP(F4118,'GIÁ'!A:A,'GIÁ'!D:D)</f>
        <v>48011.15</v>
      </c>
      <c r="AL4118" s="118">
        <f t="shared" si="10"/>
        <v>96022.3</v>
      </c>
      <c r="AM4118" s="118">
        <f t="shared" si="11"/>
        <v>0</v>
      </c>
      <c r="AN4118" s="119">
        <f t="shared" si="12"/>
        <v>0</v>
      </c>
      <c r="AO4118" s="118">
        <f t="shared" si="13"/>
        <v>96022.3</v>
      </c>
      <c r="AP4118" s="121">
        <f t="shared" si="14"/>
        <v>0</v>
      </c>
      <c r="AQ4118" s="122"/>
      <c r="AR4118" s="119"/>
    </row>
    <row r="4119" ht="22.5" customHeight="1">
      <c r="A4119" s="89">
        <v>46233.0</v>
      </c>
      <c r="B4119" s="90">
        <v>0.49027777777777776</v>
      </c>
      <c r="C4119" s="91" t="s">
        <v>807</v>
      </c>
      <c r="D4119" s="129" t="str">
        <f t="array" ref="D4119">XLOOKUP(C4119,'DS ST'!A:A,'DS ST'!B:B)</f>
        <v>A179</v>
      </c>
      <c r="E4119" s="94" t="str">
        <f t="array" ref="E4119">XLOOKUP($F4119,'GIÁ'!$A:$A,'GIÁ'!$E:$E)</f>
        <v>ĐÔNG</v>
      </c>
      <c r="F4119" s="94">
        <v>8.936187610089E12</v>
      </c>
      <c r="G4119" s="95" t="s">
        <v>2590</v>
      </c>
      <c r="H4119" s="95" t="s">
        <v>224</v>
      </c>
      <c r="I4119" s="96">
        <v>2.0</v>
      </c>
      <c r="J4119" s="96">
        <v>0.0</v>
      </c>
      <c r="K4119" s="98">
        <f t="shared" si="4"/>
        <v>2</v>
      </c>
      <c r="L4119" s="99" t="s">
        <v>7218</v>
      </c>
      <c r="M4119" s="100" t="s">
        <v>7219</v>
      </c>
      <c r="N4119" s="101" t="str">
        <f t="shared" si="139"/>
        <v>PT1590213-T0018936187610089</v>
      </c>
      <c r="O4119" s="128"/>
      <c r="P4119" s="100"/>
      <c r="Q4119" s="103">
        <f t="shared" si="166"/>
        <v>2</v>
      </c>
      <c r="R4119" s="161"/>
      <c r="S4119" s="105"/>
      <c r="T4119" s="106"/>
      <c r="U4119" s="107" t="s">
        <v>6532</v>
      </c>
      <c r="V4119" s="108" t="s">
        <v>756</v>
      </c>
      <c r="W4119" s="109" t="s">
        <v>1908</v>
      </c>
      <c r="X4119" s="110" t="str">
        <f t="shared" si="176"/>
        <v/>
      </c>
      <c r="Y4119" s="110" t="str">
        <f t="shared" si="183"/>
        <v/>
      </c>
      <c r="Z4119" s="109" t="s">
        <v>797</v>
      </c>
      <c r="AA4119" s="109" t="s">
        <v>802</v>
      </c>
      <c r="AB4119" s="106"/>
      <c r="AC4119" s="158"/>
      <c r="AD4119" s="160"/>
      <c r="AE4119" s="127"/>
      <c r="AF4119" s="113"/>
      <c r="AG4119" s="165" t="str">
        <f t="array" ref="AG4119">XLOOKUP(F4119,'CLV2'!A:A,'CLV2'!E:E)</f>
        <v>2.FISH AND SEAFOOD</v>
      </c>
      <c r="AH4119" s="115" t="str">
        <f t="array" ref="AH4119">XLOOKUP(F4119,'CLV2'!A:A,'CLV2'!F:F)</f>
        <v>3.FROZEN FISH AND SEAFOOD</v>
      </c>
      <c r="AI4119" s="115" t="str">
        <f t="shared" si="8"/>
        <v>Pack</v>
      </c>
      <c r="AJ4119" s="116">
        <f t="shared" si="9"/>
        <v>1</v>
      </c>
      <c r="AK4119" s="117" t="str">
        <f t="array" ref="AK4119">XLOOKUP(F4119,'GIÁ'!A:A,'GIÁ'!D:D)</f>
        <v>73948.55</v>
      </c>
      <c r="AL4119" s="118">
        <f t="shared" si="10"/>
        <v>147897.1</v>
      </c>
      <c r="AM4119" s="118">
        <f t="shared" si="11"/>
        <v>0</v>
      </c>
      <c r="AN4119" s="119">
        <f t="shared" si="12"/>
        <v>0</v>
      </c>
      <c r="AO4119" s="118">
        <f t="shared" si="13"/>
        <v>147897.1</v>
      </c>
      <c r="AP4119" s="121">
        <f t="shared" si="14"/>
        <v>0</v>
      </c>
      <c r="AQ4119" s="122"/>
      <c r="AR4119" s="119"/>
    </row>
    <row r="4120" ht="22.5" customHeight="1">
      <c r="A4120" s="89">
        <v>46233.0</v>
      </c>
      <c r="B4120" s="90">
        <v>0.48680555555555555</v>
      </c>
      <c r="C4120" s="91" t="s">
        <v>807</v>
      </c>
      <c r="D4120" s="129" t="str">
        <f t="array" ref="D4120">XLOOKUP(C4120,'DS ST'!A:A,'DS ST'!B:B)</f>
        <v>A179</v>
      </c>
      <c r="E4120" s="94" t="str">
        <f t="array" ref="E4120">XLOOKUP($F4120,'GIÁ'!$A:$A,'GIÁ'!$E:$E)</f>
        <v>MÁT</v>
      </c>
      <c r="F4120" s="94">
        <v>1100918.0</v>
      </c>
      <c r="G4120" s="95" t="s">
        <v>5511</v>
      </c>
      <c r="H4120" s="95" t="s">
        <v>273</v>
      </c>
      <c r="I4120" s="96">
        <v>18.0</v>
      </c>
      <c r="J4120" s="96">
        <v>17.44</v>
      </c>
      <c r="K4120" s="98">
        <f t="shared" si="4"/>
        <v>0.56</v>
      </c>
      <c r="L4120" s="99" t="s">
        <v>7220</v>
      </c>
      <c r="M4120" s="100" t="s">
        <v>7221</v>
      </c>
      <c r="N4120" s="101" t="str">
        <f t="shared" si="139"/>
        <v>TRBA17950241100918</v>
      </c>
      <c r="O4120" s="128">
        <v>0.5599999999999987</v>
      </c>
      <c r="P4120" s="100"/>
      <c r="Q4120" s="103">
        <f t="shared" si="166"/>
        <v>0</v>
      </c>
      <c r="R4120" s="161"/>
      <c r="S4120" s="105"/>
      <c r="T4120" s="106"/>
      <c r="U4120" s="107"/>
      <c r="V4120" s="108" t="s">
        <v>756</v>
      </c>
      <c r="W4120" s="109" t="s">
        <v>505</v>
      </c>
      <c r="X4120" s="110" t="str">
        <f t="shared" si="176"/>
        <v>Hao hụt</v>
      </c>
      <c r="Y4120" s="110" t="str">
        <f t="shared" si="183"/>
        <v/>
      </c>
      <c r="Z4120" s="139" t="str">
        <f>IF(N(Q4120)&lt;=0,"",IF(ISNUMBER(SEARCH("Thiếu kiện",V4120)),"Kho đông mát",IF(AND(N(Q4120)&gt;0,N(P4120)&gt;0,OR(ISNUMBER(SEARCH("Hình KDB",U4120)),ISNUMBER(SEARCH("Hình tele",U4120)),ISNUMBER(SEARCH("sai code",U4120)),ISNUMBER(SEARCH("ST nhận",U4120)))),"Kho đông mát",IF(AND(W4120="DC giao thiếu",OR(ISNUMBER(SEARCH("Hình KDB",U4120)),ISNUMBER(SEARCH("Hình tele",U4120)),ISNUMBER(SEARCH("sai code",U4120)))),"Kho đông mát",IF(W4120="DC giao thiếu","Chưa xác định",IF(AND(W4120="DC pick sai",OR(ISNUMBER(SEARCH("Hình KDB",U4120)),ISNUMBER(SEARCH("Hình tele",U4120)),ISNUMBER(SEARCH("sai code",U4120)),ISNUMBER(SEARCH("ST nhận",U4120)))),"Kho đông mát",IF(W4120="DC pick sai","Chưa xác định",IF(AND(W4120="Hao hụt",N(O4120)&gt;0,OR(ISNUMBER(SEARCH("Hình KDB",U4120)),ISNUMBER(SEARCH("Hình tele",U4120)),ISNUMBER(SEARCH("sai code",U4120)),ISNUMBER(SEARCH("ST nhận",U4120)))),"Kho đông mát",IF(W4120="Hao hụt","Chưa xác định",IF(OR(W4120="VT giao sai điểm",W4120="Không đạt nhiệt độ",W4120="TX giao thiếu kiện",W4120="Hàng không đạt CL"),"Kho đông mát",IF(W4120="Chưa xác định","Chưa xác định",IF(N(P4120)&gt;0,"Chưa xác định",""))))))))))))</f>
        <v/>
      </c>
      <c r="AA4120" s="109" t="s">
        <v>802</v>
      </c>
      <c r="AB4120" s="106"/>
      <c r="AC4120" s="158"/>
      <c r="AD4120" s="160"/>
      <c r="AE4120" s="127"/>
      <c r="AF4120" s="113"/>
      <c r="AG4120" s="165" t="str">
        <f t="array" ref="AG4120">XLOOKUP(F4120,'CLV2'!A:A,'CLV2'!E:E)</f>
        <v>2.FRUITS</v>
      </c>
      <c r="AH4120" s="115" t="str">
        <f t="array" ref="AH4120">XLOOKUP(F4120,'CLV2'!A:A,'CLV2'!F:F)</f>
        <v>3.IMPORT FRUITS</v>
      </c>
      <c r="AI4120" s="115" t="str">
        <f t="shared" si="8"/>
        <v>KG</v>
      </c>
      <c r="AJ4120" s="116">
        <f t="shared" si="9"/>
        <v>0.03111111111</v>
      </c>
      <c r="AK4120" s="117" t="str">
        <f t="array" ref="AK4120">XLOOKUP(F4120,'GIÁ'!A:A,'GIÁ'!D:D)</f>
        <v>121296.91</v>
      </c>
      <c r="AL4120" s="118">
        <f t="shared" si="10"/>
        <v>67926.2696</v>
      </c>
      <c r="AM4120" s="118">
        <f t="shared" si="11"/>
        <v>67926.2696</v>
      </c>
      <c r="AN4120" s="119">
        <f t="shared" si="12"/>
        <v>0</v>
      </c>
      <c r="AO4120" s="118">
        <f t="shared" si="13"/>
        <v>0</v>
      </c>
      <c r="AP4120" s="121">
        <f t="shared" si="14"/>
        <v>0</v>
      </c>
      <c r="AQ4120" s="122"/>
      <c r="AR4120" s="119"/>
    </row>
    <row r="4121" ht="22.5" customHeight="1">
      <c r="A4121" s="89">
        <v>46233.0</v>
      </c>
      <c r="B4121" s="90">
        <v>0.5902777777777778</v>
      </c>
      <c r="C4121" s="91" t="s">
        <v>1319</v>
      </c>
      <c r="D4121" s="129" t="str">
        <f t="array" ref="D4121">XLOOKUP(C4121,'DS ST'!A:A,'DS ST'!B:B)</f>
        <v>JKD</v>
      </c>
      <c r="E4121" s="94" t="str">
        <f t="array" ref="E4121">XLOOKUP($F4121,'GIÁ'!$A:$A,'GIÁ'!$E:$E)</f>
        <v>ĐÔNG</v>
      </c>
      <c r="F4121" s="94">
        <v>8.936077110132E12</v>
      </c>
      <c r="G4121" s="95" t="s">
        <v>2331</v>
      </c>
      <c r="H4121" s="95" t="s">
        <v>224</v>
      </c>
      <c r="I4121" s="96">
        <v>4.0</v>
      </c>
      <c r="J4121" s="96">
        <v>0.0</v>
      </c>
      <c r="K4121" s="98">
        <f t="shared" si="4"/>
        <v>4</v>
      </c>
      <c r="L4121" s="99" t="s">
        <v>7222</v>
      </c>
      <c r="M4121" s="100" t="s">
        <v>7223</v>
      </c>
      <c r="N4121" s="101" t="str">
        <f t="shared" si="139"/>
        <v>PT1590261-T0018936077110132</v>
      </c>
      <c r="O4121" s="128"/>
      <c r="P4121" s="100"/>
      <c r="Q4121" s="103">
        <f t="shared" si="166"/>
        <v>4</v>
      </c>
      <c r="R4121" s="161"/>
      <c r="S4121" s="105"/>
      <c r="T4121" s="106"/>
      <c r="U4121" s="107" t="s">
        <v>6562</v>
      </c>
      <c r="V4121" s="108" t="s">
        <v>756</v>
      </c>
      <c r="W4121" s="109" t="s">
        <v>1908</v>
      </c>
      <c r="X4121" s="110" t="str">
        <f t="shared" si="176"/>
        <v/>
      </c>
      <c r="Y4121" s="110" t="str">
        <f t="shared" si="183"/>
        <v/>
      </c>
      <c r="Z4121" s="109" t="s">
        <v>797</v>
      </c>
      <c r="AA4121" s="109" t="s">
        <v>802</v>
      </c>
      <c r="AB4121" s="106"/>
      <c r="AC4121" s="158"/>
      <c r="AD4121" s="160"/>
      <c r="AE4121" s="127"/>
      <c r="AF4121" s="113"/>
      <c r="AG4121" s="165" t="str">
        <f t="array" ref="AG4121">XLOOKUP(F4121,'CLV2'!A:A,'CLV2'!E:E)</f>
        <v>2.FROZEN FOODS</v>
      </c>
      <c r="AH4121" s="115" t="str">
        <f t="array" ref="AH4121">XLOOKUP(F4121,'CLV2'!A:A,'CLV2'!F:F)</f>
        <v>3.DUMPLINGS</v>
      </c>
      <c r="AI4121" s="115" t="str">
        <f t="shared" si="8"/>
        <v>Pack</v>
      </c>
      <c r="AJ4121" s="116">
        <f t="shared" si="9"/>
        <v>1</v>
      </c>
      <c r="AK4121" s="117" t="str">
        <f t="array" ref="AK4121">XLOOKUP(F4121,'GIÁ'!A:A,'GIÁ'!D:D)</f>
        <v>35838.13</v>
      </c>
      <c r="AL4121" s="118">
        <f t="shared" si="10"/>
        <v>143352.52</v>
      </c>
      <c r="AM4121" s="118">
        <f t="shared" si="11"/>
        <v>0</v>
      </c>
      <c r="AN4121" s="119">
        <f t="shared" si="12"/>
        <v>0</v>
      </c>
      <c r="AO4121" s="118">
        <f t="shared" si="13"/>
        <v>143352.52</v>
      </c>
      <c r="AP4121" s="121">
        <f t="shared" si="14"/>
        <v>0</v>
      </c>
      <c r="AQ4121" s="122"/>
      <c r="AR4121" s="119"/>
    </row>
    <row r="4122" ht="22.5" customHeight="1">
      <c r="A4122" s="89">
        <v>46233.0</v>
      </c>
      <c r="B4122" s="90">
        <v>0.5902777777777778</v>
      </c>
      <c r="C4122" s="91" t="s">
        <v>1319</v>
      </c>
      <c r="D4122" s="129" t="str">
        <f t="array" ref="D4122">XLOOKUP(C4122,'DS ST'!A:A,'DS ST'!B:B)</f>
        <v>JKD</v>
      </c>
      <c r="E4122" s="94" t="str">
        <f t="array" ref="E4122">XLOOKUP($F4122,'GIÁ'!$A:$A,'GIÁ'!$E:$E)</f>
        <v>ĐÔNG</v>
      </c>
      <c r="F4122" s="94">
        <v>8.938555386015E12</v>
      </c>
      <c r="G4122" s="95" t="s">
        <v>3152</v>
      </c>
      <c r="H4122" s="95" t="s">
        <v>224</v>
      </c>
      <c r="I4122" s="96">
        <v>8.0</v>
      </c>
      <c r="J4122" s="96">
        <v>0.0</v>
      </c>
      <c r="K4122" s="98">
        <f t="shared" si="4"/>
        <v>8</v>
      </c>
      <c r="L4122" s="99" t="s">
        <v>7222</v>
      </c>
      <c r="M4122" s="100" t="s">
        <v>7223</v>
      </c>
      <c r="N4122" s="101" t="str">
        <f t="shared" si="139"/>
        <v>PT1590261-T0018938555386015</v>
      </c>
      <c r="O4122" s="128"/>
      <c r="P4122" s="100"/>
      <c r="Q4122" s="103">
        <f t="shared" si="166"/>
        <v>8</v>
      </c>
      <c r="R4122" s="161"/>
      <c r="S4122" s="105"/>
      <c r="T4122" s="106"/>
      <c r="U4122" s="107" t="s">
        <v>6586</v>
      </c>
      <c r="V4122" s="108" t="s">
        <v>756</v>
      </c>
      <c r="W4122" s="109" t="s">
        <v>1908</v>
      </c>
      <c r="X4122" s="110" t="str">
        <f t="shared" si="176"/>
        <v/>
      </c>
      <c r="Y4122" s="110" t="str">
        <f t="shared" si="183"/>
        <v/>
      </c>
      <c r="Z4122" s="109" t="s">
        <v>797</v>
      </c>
      <c r="AA4122" s="109" t="s">
        <v>802</v>
      </c>
      <c r="AB4122" s="106"/>
      <c r="AC4122" s="158"/>
      <c r="AD4122" s="160"/>
      <c r="AE4122" s="127"/>
      <c r="AF4122" s="113"/>
      <c r="AG4122" s="165" t="str">
        <f t="array" ref="AG4122">XLOOKUP(F4122,'CLV2'!A:A,'CLV2'!E:E)</f>
        <v>2.FROZEN FOODS</v>
      </c>
      <c r="AH4122" s="115" t="str">
        <f t="array" ref="AH4122">XLOOKUP(F4122,'CLV2'!A:A,'CLV2'!F:F)</f>
        <v>3.PASTRY AND DESSERTS</v>
      </c>
      <c r="AI4122" s="115" t="str">
        <f t="shared" si="8"/>
        <v>Pack</v>
      </c>
      <c r="AJ4122" s="116">
        <f t="shared" si="9"/>
        <v>1</v>
      </c>
      <c r="AK4122" s="117" t="str">
        <f t="array" ref="AK4122">XLOOKUP(F4122,'GIÁ'!A:A,'GIÁ'!D:D)</f>
        <v>23068.13</v>
      </c>
      <c r="AL4122" s="118">
        <f t="shared" si="10"/>
        <v>184545.04</v>
      </c>
      <c r="AM4122" s="118">
        <f t="shared" si="11"/>
        <v>0</v>
      </c>
      <c r="AN4122" s="119">
        <f t="shared" si="12"/>
        <v>0</v>
      </c>
      <c r="AO4122" s="118">
        <f t="shared" si="13"/>
        <v>184545.04</v>
      </c>
      <c r="AP4122" s="121">
        <f t="shared" si="14"/>
        <v>0</v>
      </c>
      <c r="AQ4122" s="122"/>
      <c r="AR4122" s="119"/>
    </row>
    <row r="4123" ht="22.5" customHeight="1">
      <c r="A4123" s="89">
        <v>46233.0</v>
      </c>
      <c r="B4123" s="90">
        <v>0.5902777777777778</v>
      </c>
      <c r="C4123" s="91" t="s">
        <v>1319</v>
      </c>
      <c r="D4123" s="129" t="str">
        <f t="array" ref="D4123">XLOOKUP(C4123,'DS ST'!A:A,'DS ST'!B:B)</f>
        <v>JKD</v>
      </c>
      <c r="E4123" s="94" t="str">
        <f t="array" ref="E4123">XLOOKUP($F4123,'GIÁ'!$A:$A,'GIÁ'!$E:$E)</f>
        <v>ĐÔNG</v>
      </c>
      <c r="F4123" s="94">
        <v>8.935101607211E12</v>
      </c>
      <c r="G4123" s="95" t="s">
        <v>1879</v>
      </c>
      <c r="H4123" s="95" t="s">
        <v>224</v>
      </c>
      <c r="I4123" s="96">
        <v>4.0</v>
      </c>
      <c r="J4123" s="96">
        <v>0.0</v>
      </c>
      <c r="K4123" s="98">
        <f t="shared" si="4"/>
        <v>4</v>
      </c>
      <c r="L4123" s="99" t="s">
        <v>7222</v>
      </c>
      <c r="M4123" s="100" t="s">
        <v>7223</v>
      </c>
      <c r="N4123" s="101" t="str">
        <f t="shared" si="139"/>
        <v>PT1590261-T0018935101607211</v>
      </c>
      <c r="O4123" s="128"/>
      <c r="P4123" s="100"/>
      <c r="Q4123" s="103">
        <f t="shared" si="166"/>
        <v>4</v>
      </c>
      <c r="R4123" s="161"/>
      <c r="S4123" s="105"/>
      <c r="T4123" s="106"/>
      <c r="U4123" s="107" t="s">
        <v>6523</v>
      </c>
      <c r="V4123" s="108" t="s">
        <v>756</v>
      </c>
      <c r="W4123" s="109" t="s">
        <v>1908</v>
      </c>
      <c r="X4123" s="110" t="str">
        <f t="shared" si="176"/>
        <v/>
      </c>
      <c r="Y4123" s="110" t="str">
        <f t="shared" si="183"/>
        <v/>
      </c>
      <c r="Z4123" s="109" t="s">
        <v>797</v>
      </c>
      <c r="AA4123" s="109" t="s">
        <v>802</v>
      </c>
      <c r="AB4123" s="106"/>
      <c r="AC4123" s="158"/>
      <c r="AD4123" s="160"/>
      <c r="AE4123" s="127"/>
      <c r="AF4123" s="113"/>
      <c r="AG4123" s="165" t="str">
        <f t="array" ref="AG4123">XLOOKUP(F4123,'CLV2'!A:A,'CLV2'!E:E)</f>
        <v>2.FROZEN FOODS</v>
      </c>
      <c r="AH4123" s="115" t="str">
        <f t="array" ref="AH4123">XLOOKUP(F4123,'CLV2'!A:A,'CLV2'!F:F)</f>
        <v>3.DUMPLINGS</v>
      </c>
      <c r="AI4123" s="115" t="str">
        <f t="shared" si="8"/>
        <v>Pack</v>
      </c>
      <c r="AJ4123" s="116">
        <f t="shared" si="9"/>
        <v>1</v>
      </c>
      <c r="AK4123" s="117" t="str">
        <f t="array" ref="AK4123">XLOOKUP(F4123,'GIÁ'!A:A,'GIÁ'!D:D)</f>
        <v>22033.98</v>
      </c>
      <c r="AL4123" s="118">
        <f t="shared" si="10"/>
        <v>88135.92</v>
      </c>
      <c r="AM4123" s="118">
        <f t="shared" si="11"/>
        <v>0</v>
      </c>
      <c r="AN4123" s="119">
        <f t="shared" si="12"/>
        <v>0</v>
      </c>
      <c r="AO4123" s="118">
        <f t="shared" si="13"/>
        <v>88135.92</v>
      </c>
      <c r="AP4123" s="121">
        <f t="shared" si="14"/>
        <v>0</v>
      </c>
      <c r="AQ4123" s="122"/>
      <c r="AR4123" s="119"/>
    </row>
    <row r="4124" ht="22.5" customHeight="1">
      <c r="A4124" s="89">
        <v>46233.0</v>
      </c>
      <c r="B4124" s="90">
        <v>0.5902777777777778</v>
      </c>
      <c r="C4124" s="91" t="s">
        <v>1319</v>
      </c>
      <c r="D4124" s="129" t="str">
        <f t="array" ref="D4124">XLOOKUP(C4124,'DS ST'!A:A,'DS ST'!B:B)</f>
        <v>JKD</v>
      </c>
      <c r="E4124" s="94" t="str">
        <f t="array" ref="E4124">XLOOKUP($F4124,'GIÁ'!$A:$A,'GIÁ'!$E:$E)</f>
        <v>ĐÔNG</v>
      </c>
      <c r="F4124" s="94">
        <v>8.936077110187E12</v>
      </c>
      <c r="G4124" s="95" t="s">
        <v>2335</v>
      </c>
      <c r="H4124" s="95" t="s">
        <v>224</v>
      </c>
      <c r="I4124" s="96">
        <v>4.0</v>
      </c>
      <c r="J4124" s="96">
        <v>0.0</v>
      </c>
      <c r="K4124" s="98">
        <f t="shared" si="4"/>
        <v>4</v>
      </c>
      <c r="L4124" s="99" t="s">
        <v>7222</v>
      </c>
      <c r="M4124" s="100" t="s">
        <v>7223</v>
      </c>
      <c r="N4124" s="101" t="str">
        <f t="shared" si="139"/>
        <v>PT1590261-T0018936077110187</v>
      </c>
      <c r="O4124" s="128"/>
      <c r="P4124" s="100"/>
      <c r="Q4124" s="103">
        <f t="shared" si="166"/>
        <v>4</v>
      </c>
      <c r="R4124" s="161"/>
      <c r="S4124" s="105"/>
      <c r="T4124" s="106"/>
      <c r="U4124" s="107" t="s">
        <v>6565</v>
      </c>
      <c r="V4124" s="108" t="s">
        <v>756</v>
      </c>
      <c r="W4124" s="109" t="s">
        <v>1908</v>
      </c>
      <c r="X4124" s="110" t="str">
        <f t="shared" si="176"/>
        <v/>
      </c>
      <c r="Y4124" s="110" t="str">
        <f t="shared" si="183"/>
        <v/>
      </c>
      <c r="Z4124" s="109" t="s">
        <v>797</v>
      </c>
      <c r="AA4124" s="109" t="s">
        <v>802</v>
      </c>
      <c r="AB4124" s="106"/>
      <c r="AC4124" s="158"/>
      <c r="AD4124" s="160"/>
      <c r="AE4124" s="127"/>
      <c r="AF4124" s="113"/>
      <c r="AG4124" s="165" t="str">
        <f t="array" ref="AG4124">XLOOKUP(F4124,'CLV2'!A:A,'CLV2'!E:E)</f>
        <v>2.FROZEN FOODS</v>
      </c>
      <c r="AH4124" s="115" t="str">
        <f t="array" ref="AH4124">XLOOKUP(F4124,'CLV2'!A:A,'CLV2'!F:F)</f>
        <v>3.DUMPLINGS</v>
      </c>
      <c r="AI4124" s="115" t="str">
        <f t="shared" si="8"/>
        <v>Pack</v>
      </c>
      <c r="AJ4124" s="116">
        <f t="shared" si="9"/>
        <v>1</v>
      </c>
      <c r="AK4124" s="117" t="str">
        <f t="array" ref="AK4124">XLOOKUP(F4124,'GIÁ'!A:A,'GIÁ'!D:D)</f>
        <v>28137.41</v>
      </c>
      <c r="AL4124" s="118">
        <f t="shared" si="10"/>
        <v>112549.64</v>
      </c>
      <c r="AM4124" s="118">
        <f t="shared" si="11"/>
        <v>0</v>
      </c>
      <c r="AN4124" s="119">
        <f t="shared" si="12"/>
        <v>0</v>
      </c>
      <c r="AO4124" s="118">
        <f t="shared" si="13"/>
        <v>112549.64</v>
      </c>
      <c r="AP4124" s="121">
        <f t="shared" si="14"/>
        <v>0</v>
      </c>
      <c r="AQ4124" s="122"/>
      <c r="AR4124" s="119"/>
    </row>
    <row r="4125" ht="22.5" customHeight="1">
      <c r="A4125" s="89">
        <v>46233.0</v>
      </c>
      <c r="B4125" s="90">
        <v>0.5902777777777778</v>
      </c>
      <c r="C4125" s="91" t="s">
        <v>1319</v>
      </c>
      <c r="D4125" s="129" t="str">
        <f t="array" ref="D4125">XLOOKUP(C4125,'DS ST'!A:A,'DS ST'!B:B)</f>
        <v>JKD</v>
      </c>
      <c r="E4125" s="94" t="str">
        <f t="array" ref="E4125">XLOOKUP($F4125,'GIÁ'!$A:$A,'GIÁ'!$E:$E)</f>
        <v>ĐÔNG</v>
      </c>
      <c r="F4125" s="94">
        <v>8.936013238791E12</v>
      </c>
      <c r="G4125" s="95" t="s">
        <v>2178</v>
      </c>
      <c r="H4125" s="95" t="s">
        <v>57</v>
      </c>
      <c r="I4125" s="96">
        <v>4.0</v>
      </c>
      <c r="J4125" s="96">
        <v>0.0</v>
      </c>
      <c r="K4125" s="98">
        <f t="shared" si="4"/>
        <v>4</v>
      </c>
      <c r="L4125" s="99" t="s">
        <v>7222</v>
      </c>
      <c r="M4125" s="100" t="s">
        <v>7223</v>
      </c>
      <c r="N4125" s="101" t="str">
        <f t="shared" si="139"/>
        <v>PT1590261-T0018936013238791</v>
      </c>
      <c r="O4125" s="128"/>
      <c r="P4125" s="100"/>
      <c r="Q4125" s="103">
        <f t="shared" si="166"/>
        <v>4</v>
      </c>
      <c r="R4125" s="161"/>
      <c r="S4125" s="105"/>
      <c r="T4125" s="106"/>
      <c r="U4125" s="107" t="s">
        <v>6525</v>
      </c>
      <c r="V4125" s="108" t="s">
        <v>756</v>
      </c>
      <c r="W4125" s="109" t="s">
        <v>1908</v>
      </c>
      <c r="X4125" s="110" t="str">
        <f t="shared" si="176"/>
        <v/>
      </c>
      <c r="Y4125" s="110" t="str">
        <f t="shared" si="183"/>
        <v/>
      </c>
      <c r="Z4125" s="109" t="s">
        <v>797</v>
      </c>
      <c r="AA4125" s="109" t="s">
        <v>802</v>
      </c>
      <c r="AB4125" s="106"/>
      <c r="AC4125" s="158"/>
      <c r="AD4125" s="160"/>
      <c r="AE4125" s="127"/>
      <c r="AF4125" s="113"/>
      <c r="AG4125" s="165" t="str">
        <f t="array" ref="AG4125">XLOOKUP(F4125,'CLV2'!A:A,'CLV2'!E:E)</f>
        <v>2.FROZEN FOODS</v>
      </c>
      <c r="AH4125" s="115" t="str">
        <f t="array" ref="AH4125">XLOOKUP(F4125,'CLV2'!A:A,'CLV2'!F:F)</f>
        <v>3.PIZZA - READY MEALS</v>
      </c>
      <c r="AI4125" s="115" t="str">
        <f t="shared" si="8"/>
        <v>Pack</v>
      </c>
      <c r="AJ4125" s="116">
        <f t="shared" si="9"/>
        <v>1</v>
      </c>
      <c r="AK4125" s="117" t="str">
        <f t="array" ref="AK4125">XLOOKUP(F4125,'GIÁ'!A:A,'GIÁ'!D:D)</f>
        <v>22578.43</v>
      </c>
      <c r="AL4125" s="118">
        <f t="shared" si="10"/>
        <v>90313.72</v>
      </c>
      <c r="AM4125" s="118">
        <f t="shared" si="11"/>
        <v>0</v>
      </c>
      <c r="AN4125" s="119">
        <f t="shared" si="12"/>
        <v>0</v>
      </c>
      <c r="AO4125" s="118">
        <f t="shared" si="13"/>
        <v>90313.72</v>
      </c>
      <c r="AP4125" s="121">
        <f t="shared" si="14"/>
        <v>0</v>
      </c>
      <c r="AQ4125" s="122"/>
      <c r="AR4125" s="119"/>
    </row>
    <row r="4126" ht="22.5" customHeight="1">
      <c r="A4126" s="89">
        <v>46233.0</v>
      </c>
      <c r="B4126" s="90">
        <v>0.5902777777777778</v>
      </c>
      <c r="C4126" s="91" t="s">
        <v>1319</v>
      </c>
      <c r="D4126" s="129" t="str">
        <f t="array" ref="D4126">XLOOKUP(C4126,'DS ST'!A:A,'DS ST'!B:B)</f>
        <v>JKD</v>
      </c>
      <c r="E4126" s="94" t="str">
        <f t="array" ref="E4126">XLOOKUP($F4126,'GIÁ'!$A:$A,'GIÁ'!$E:$E)</f>
        <v>ĐÔNG</v>
      </c>
      <c r="F4126" s="94">
        <v>8.934717266003E12</v>
      </c>
      <c r="G4126" s="95" t="s">
        <v>1721</v>
      </c>
      <c r="H4126" s="95" t="s">
        <v>224</v>
      </c>
      <c r="I4126" s="96">
        <v>2.0</v>
      </c>
      <c r="J4126" s="96">
        <v>0.0</v>
      </c>
      <c r="K4126" s="98">
        <f t="shared" si="4"/>
        <v>2</v>
      </c>
      <c r="L4126" s="99" t="s">
        <v>7222</v>
      </c>
      <c r="M4126" s="100" t="s">
        <v>7223</v>
      </c>
      <c r="N4126" s="101" t="str">
        <f t="shared" si="139"/>
        <v>PT1590261-T0018934717266003</v>
      </c>
      <c r="O4126" s="128"/>
      <c r="P4126" s="100"/>
      <c r="Q4126" s="103">
        <f t="shared" si="166"/>
        <v>2</v>
      </c>
      <c r="R4126" s="161"/>
      <c r="S4126" s="105"/>
      <c r="T4126" s="106"/>
      <c r="U4126" s="107" t="s">
        <v>6564</v>
      </c>
      <c r="V4126" s="108" t="s">
        <v>756</v>
      </c>
      <c r="W4126" s="109" t="s">
        <v>1908</v>
      </c>
      <c r="X4126" s="110" t="str">
        <f t="shared" si="176"/>
        <v/>
      </c>
      <c r="Y4126" s="110" t="str">
        <f t="shared" si="183"/>
        <v/>
      </c>
      <c r="Z4126" s="109" t="s">
        <v>797</v>
      </c>
      <c r="AA4126" s="109" t="s">
        <v>802</v>
      </c>
      <c r="AB4126" s="106"/>
      <c r="AC4126" s="158"/>
      <c r="AD4126" s="160"/>
      <c r="AE4126" s="127"/>
      <c r="AF4126" s="113"/>
      <c r="AG4126" s="165" t="str">
        <f t="array" ref="AG4126">XLOOKUP(F4126,'CLV2'!A:A,'CLV2'!E:E)</f>
        <v>2.FROZEN FOODS</v>
      </c>
      <c r="AH4126" s="115" t="str">
        <f t="array" ref="AH4126">XLOOKUP(F4126,'CLV2'!A:A,'CLV2'!F:F)</f>
        <v>3.HOTPOT AND FRIED</v>
      </c>
      <c r="AI4126" s="115" t="str">
        <f t="shared" si="8"/>
        <v>Pack</v>
      </c>
      <c r="AJ4126" s="116">
        <f t="shared" si="9"/>
        <v>1</v>
      </c>
      <c r="AK4126" s="117" t="str">
        <f t="array" ref="AK4126">XLOOKUP(F4126,'GIÁ'!A:A,'GIÁ'!D:D)</f>
        <v>54599.71</v>
      </c>
      <c r="AL4126" s="118">
        <f t="shared" si="10"/>
        <v>109199.42</v>
      </c>
      <c r="AM4126" s="118">
        <f t="shared" si="11"/>
        <v>0</v>
      </c>
      <c r="AN4126" s="119">
        <f t="shared" si="12"/>
        <v>0</v>
      </c>
      <c r="AO4126" s="118">
        <f t="shared" si="13"/>
        <v>109199.42</v>
      </c>
      <c r="AP4126" s="121">
        <f t="shared" si="14"/>
        <v>0</v>
      </c>
      <c r="AQ4126" s="122"/>
      <c r="AR4126" s="119"/>
    </row>
    <row r="4127" ht="22.5" customHeight="1">
      <c r="A4127" s="89">
        <v>46233.0</v>
      </c>
      <c r="B4127" s="90">
        <v>0.5902777777777778</v>
      </c>
      <c r="C4127" s="91" t="s">
        <v>1319</v>
      </c>
      <c r="D4127" s="129" t="str">
        <f t="array" ref="D4127">XLOOKUP(C4127,'DS ST'!A:A,'DS ST'!B:B)</f>
        <v>JKD</v>
      </c>
      <c r="E4127" s="94" t="str">
        <f t="array" ref="E4127">XLOOKUP($F4127,'GIÁ'!$A:$A,'GIÁ'!$E:$E)</f>
        <v>ĐÔNG</v>
      </c>
      <c r="F4127" s="94">
        <v>8.936013231662E12</v>
      </c>
      <c r="G4127" s="95" t="s">
        <v>2170</v>
      </c>
      <c r="H4127" s="95" t="s">
        <v>224</v>
      </c>
      <c r="I4127" s="96">
        <v>2.0</v>
      </c>
      <c r="J4127" s="96">
        <v>0.0</v>
      </c>
      <c r="K4127" s="98">
        <f t="shared" si="4"/>
        <v>2</v>
      </c>
      <c r="L4127" s="99" t="s">
        <v>7222</v>
      </c>
      <c r="M4127" s="100" t="s">
        <v>7223</v>
      </c>
      <c r="N4127" s="101" t="str">
        <f t="shared" si="139"/>
        <v>PT1590261-T0018936013231662</v>
      </c>
      <c r="O4127" s="128"/>
      <c r="P4127" s="100"/>
      <c r="Q4127" s="103">
        <f t="shared" si="166"/>
        <v>2</v>
      </c>
      <c r="R4127" s="161"/>
      <c r="S4127" s="105"/>
      <c r="T4127" s="106"/>
      <c r="U4127" s="107" t="s">
        <v>6556</v>
      </c>
      <c r="V4127" s="108" t="s">
        <v>756</v>
      </c>
      <c r="W4127" s="109" t="s">
        <v>1908</v>
      </c>
      <c r="X4127" s="110" t="str">
        <f t="shared" si="176"/>
        <v/>
      </c>
      <c r="Y4127" s="110" t="str">
        <f t="shared" si="183"/>
        <v/>
      </c>
      <c r="Z4127" s="109" t="s">
        <v>797</v>
      </c>
      <c r="AA4127" s="109" t="s">
        <v>802</v>
      </c>
      <c r="AB4127" s="106"/>
      <c r="AC4127" s="158"/>
      <c r="AD4127" s="160"/>
      <c r="AE4127" s="127"/>
      <c r="AF4127" s="113"/>
      <c r="AG4127" s="165" t="str">
        <f t="array" ref="AG4127">XLOOKUP(F4127,'CLV2'!A:A,'CLV2'!E:E)</f>
        <v>2.FROZEN FOODS</v>
      </c>
      <c r="AH4127" s="115" t="str">
        <f t="array" ref="AH4127">XLOOKUP(F4127,'CLV2'!A:A,'CLV2'!F:F)</f>
        <v>3.PIZZA - READY MEALS</v>
      </c>
      <c r="AI4127" s="115" t="str">
        <f t="shared" si="8"/>
        <v>Pack</v>
      </c>
      <c r="AJ4127" s="116">
        <f t="shared" si="9"/>
        <v>1</v>
      </c>
      <c r="AK4127" s="117" t="str">
        <f t="array" ref="AK4127">XLOOKUP(F4127,'GIÁ'!A:A,'GIÁ'!D:D)</f>
        <v>24941.44</v>
      </c>
      <c r="AL4127" s="118">
        <f t="shared" si="10"/>
        <v>49882.88</v>
      </c>
      <c r="AM4127" s="118">
        <f t="shared" si="11"/>
        <v>0</v>
      </c>
      <c r="AN4127" s="119">
        <f t="shared" si="12"/>
        <v>0</v>
      </c>
      <c r="AO4127" s="118">
        <f t="shared" si="13"/>
        <v>49882.88</v>
      </c>
      <c r="AP4127" s="121">
        <f t="shared" si="14"/>
        <v>0</v>
      </c>
      <c r="AQ4127" s="122"/>
      <c r="AR4127" s="119"/>
    </row>
    <row r="4128" ht="22.5" customHeight="1">
      <c r="A4128" s="89">
        <v>46233.0</v>
      </c>
      <c r="B4128" s="90">
        <v>0.5902777777777778</v>
      </c>
      <c r="C4128" s="91" t="s">
        <v>1319</v>
      </c>
      <c r="D4128" s="129" t="str">
        <f t="array" ref="D4128">XLOOKUP(C4128,'DS ST'!A:A,'DS ST'!B:B)</f>
        <v>JKD</v>
      </c>
      <c r="E4128" s="94" t="str">
        <f t="array" ref="E4128">XLOOKUP($F4128,'GIÁ'!$A:$A,'GIÁ'!$E:$E)</f>
        <v>ĐÔNG</v>
      </c>
      <c r="F4128" s="94">
        <v>8.934717401336E12</v>
      </c>
      <c r="G4128" s="95" t="s">
        <v>1750</v>
      </c>
      <c r="H4128" s="95" t="s">
        <v>224</v>
      </c>
      <c r="I4128" s="96">
        <v>4.0</v>
      </c>
      <c r="J4128" s="96">
        <v>0.0</v>
      </c>
      <c r="K4128" s="98">
        <f t="shared" si="4"/>
        <v>4</v>
      </c>
      <c r="L4128" s="99" t="s">
        <v>7222</v>
      </c>
      <c r="M4128" s="100" t="s">
        <v>7223</v>
      </c>
      <c r="N4128" s="101" t="str">
        <f t="shared" si="139"/>
        <v>PT1590261-T0018934717401336</v>
      </c>
      <c r="O4128" s="128"/>
      <c r="P4128" s="100"/>
      <c r="Q4128" s="103">
        <f t="shared" si="166"/>
        <v>4</v>
      </c>
      <c r="R4128" s="161"/>
      <c r="S4128" s="105"/>
      <c r="T4128" s="106"/>
      <c r="U4128" s="107" t="s">
        <v>6585</v>
      </c>
      <c r="V4128" s="108" t="s">
        <v>756</v>
      </c>
      <c r="W4128" s="109" t="s">
        <v>1908</v>
      </c>
      <c r="X4128" s="110" t="str">
        <f t="shared" si="176"/>
        <v/>
      </c>
      <c r="Y4128" s="110" t="str">
        <f t="shared" si="183"/>
        <v/>
      </c>
      <c r="Z4128" s="109" t="s">
        <v>797</v>
      </c>
      <c r="AA4128" s="109" t="s">
        <v>802</v>
      </c>
      <c r="AB4128" s="106"/>
      <c r="AC4128" s="158"/>
      <c r="AD4128" s="160"/>
      <c r="AE4128" s="127"/>
      <c r="AF4128" s="113"/>
      <c r="AG4128" s="165" t="str">
        <f t="array" ref="AG4128">XLOOKUP(F4128,'CLV2'!A:A,'CLV2'!E:E)</f>
        <v>2.FROZEN FOODS</v>
      </c>
      <c r="AH4128" s="115" t="str">
        <f t="array" ref="AH4128">XLOOKUP(F4128,'CLV2'!A:A,'CLV2'!F:F)</f>
        <v>3.DUMPLINGS</v>
      </c>
      <c r="AI4128" s="115" t="str">
        <f t="shared" si="8"/>
        <v>Pack</v>
      </c>
      <c r="AJ4128" s="116">
        <f t="shared" si="9"/>
        <v>1</v>
      </c>
      <c r="AK4128" s="117" t="str">
        <f t="array" ref="AK4128">XLOOKUP(F4128,'GIÁ'!A:A,'GIÁ'!D:D)</f>
        <v>39374.44</v>
      </c>
      <c r="AL4128" s="118">
        <f t="shared" si="10"/>
        <v>157497.76</v>
      </c>
      <c r="AM4128" s="118">
        <f t="shared" si="11"/>
        <v>0</v>
      </c>
      <c r="AN4128" s="119">
        <f t="shared" si="12"/>
        <v>0</v>
      </c>
      <c r="AO4128" s="118">
        <f t="shared" si="13"/>
        <v>157497.76</v>
      </c>
      <c r="AP4128" s="121">
        <f t="shared" si="14"/>
        <v>0</v>
      </c>
      <c r="AQ4128" s="122"/>
      <c r="AR4128" s="119"/>
    </row>
    <row r="4129" ht="22.5" customHeight="1">
      <c r="A4129" s="89">
        <v>46233.0</v>
      </c>
      <c r="B4129" s="90">
        <v>0.5902777777777778</v>
      </c>
      <c r="C4129" s="91" t="s">
        <v>1319</v>
      </c>
      <c r="D4129" s="129" t="str">
        <f t="array" ref="D4129">XLOOKUP(C4129,'DS ST'!A:A,'DS ST'!B:B)</f>
        <v>JKD</v>
      </c>
      <c r="E4129" s="94" t="str">
        <f t="array" ref="E4129">XLOOKUP($F4129,'GIÁ'!$A:$A,'GIÁ'!$E:$E)</f>
        <v>ĐÔNG</v>
      </c>
      <c r="F4129" s="94">
        <v>8.934717472008E12</v>
      </c>
      <c r="G4129" s="95" t="s">
        <v>1769</v>
      </c>
      <c r="H4129" s="95" t="s">
        <v>224</v>
      </c>
      <c r="I4129" s="96">
        <v>4.0</v>
      </c>
      <c r="J4129" s="96">
        <v>0.0</v>
      </c>
      <c r="K4129" s="98">
        <f t="shared" si="4"/>
        <v>4</v>
      </c>
      <c r="L4129" s="99" t="s">
        <v>7222</v>
      </c>
      <c r="M4129" s="100" t="s">
        <v>7223</v>
      </c>
      <c r="N4129" s="101" t="str">
        <f t="shared" si="139"/>
        <v>PT1590261-T0018934717472008</v>
      </c>
      <c r="O4129" s="128"/>
      <c r="P4129" s="100"/>
      <c r="Q4129" s="103">
        <f t="shared" si="166"/>
        <v>4</v>
      </c>
      <c r="R4129" s="161"/>
      <c r="S4129" s="105"/>
      <c r="T4129" s="106"/>
      <c r="U4129" s="107" t="s">
        <v>6597</v>
      </c>
      <c r="V4129" s="108" t="s">
        <v>756</v>
      </c>
      <c r="W4129" s="109" t="s">
        <v>1908</v>
      </c>
      <c r="X4129" s="110" t="str">
        <f t="shared" si="176"/>
        <v/>
      </c>
      <c r="Y4129" s="110" t="str">
        <f t="shared" si="183"/>
        <v/>
      </c>
      <c r="Z4129" s="109" t="s">
        <v>797</v>
      </c>
      <c r="AA4129" s="109" t="s">
        <v>802</v>
      </c>
      <c r="AB4129" s="106"/>
      <c r="AC4129" s="158"/>
      <c r="AD4129" s="160"/>
      <c r="AE4129" s="127"/>
      <c r="AF4129" s="113"/>
      <c r="AG4129" s="165" t="str">
        <f t="array" ref="AG4129">XLOOKUP(F4129,'CLV2'!A:A,'CLV2'!E:E)</f>
        <v>2.FROZEN FOODS</v>
      </c>
      <c r="AH4129" s="115" t="str">
        <f t="array" ref="AH4129">XLOOKUP(F4129,'CLV2'!A:A,'CLV2'!F:F)</f>
        <v>3.HOTPOT AND FRIED</v>
      </c>
      <c r="AI4129" s="115" t="str">
        <f t="shared" si="8"/>
        <v>Pack</v>
      </c>
      <c r="AJ4129" s="116">
        <f t="shared" si="9"/>
        <v>1</v>
      </c>
      <c r="AK4129" s="117" t="str">
        <f t="array" ref="AK4129">XLOOKUP(F4129,'GIÁ'!A:A,'GIÁ'!D:D)</f>
        <v>35456.20</v>
      </c>
      <c r="AL4129" s="118">
        <f t="shared" si="10"/>
        <v>141824.8</v>
      </c>
      <c r="AM4129" s="118">
        <f t="shared" si="11"/>
        <v>0</v>
      </c>
      <c r="AN4129" s="119">
        <f t="shared" si="12"/>
        <v>0</v>
      </c>
      <c r="AO4129" s="118">
        <f t="shared" si="13"/>
        <v>141824.8</v>
      </c>
      <c r="AP4129" s="121">
        <f t="shared" si="14"/>
        <v>0</v>
      </c>
      <c r="AQ4129" s="122"/>
      <c r="AR4129" s="119"/>
    </row>
    <row r="4130" ht="22.5" customHeight="1">
      <c r="A4130" s="89">
        <v>46233.0</v>
      </c>
      <c r="B4130" s="90">
        <v>0.5902777777777778</v>
      </c>
      <c r="C4130" s="91" t="s">
        <v>1319</v>
      </c>
      <c r="D4130" s="129" t="str">
        <f t="array" ref="D4130">XLOOKUP(C4130,'DS ST'!A:A,'DS ST'!B:B)</f>
        <v>JKD</v>
      </c>
      <c r="E4130" s="94" t="str">
        <f t="array" ref="E4130">XLOOKUP($F4130,'GIÁ'!$A:$A,'GIÁ'!$E:$E)</f>
        <v>ĐÔNG</v>
      </c>
      <c r="F4130" s="94">
        <v>8.936210415551E12</v>
      </c>
      <c r="G4130" s="95" t="s">
        <v>2676</v>
      </c>
      <c r="H4130" s="95" t="s">
        <v>224</v>
      </c>
      <c r="I4130" s="96">
        <v>6.0</v>
      </c>
      <c r="J4130" s="96">
        <v>0.0</v>
      </c>
      <c r="K4130" s="98">
        <f t="shared" si="4"/>
        <v>6</v>
      </c>
      <c r="L4130" s="99" t="s">
        <v>7222</v>
      </c>
      <c r="M4130" s="100" t="s">
        <v>7223</v>
      </c>
      <c r="N4130" s="101" t="str">
        <f t="shared" si="139"/>
        <v>PT1590261-T0018936210415551</v>
      </c>
      <c r="O4130" s="128"/>
      <c r="P4130" s="100"/>
      <c r="Q4130" s="103">
        <f t="shared" si="166"/>
        <v>6</v>
      </c>
      <c r="R4130" s="161"/>
      <c r="S4130" s="105"/>
      <c r="T4130" s="106"/>
      <c r="U4130" s="107" t="s">
        <v>6554</v>
      </c>
      <c r="V4130" s="108" t="s">
        <v>756</v>
      </c>
      <c r="W4130" s="109" t="s">
        <v>1908</v>
      </c>
      <c r="X4130" s="110" t="str">
        <f t="shared" si="176"/>
        <v/>
      </c>
      <c r="Y4130" s="110" t="str">
        <f t="shared" si="183"/>
        <v/>
      </c>
      <c r="Z4130" s="109" t="s">
        <v>797</v>
      </c>
      <c r="AA4130" s="109" t="s">
        <v>802</v>
      </c>
      <c r="AB4130" s="106"/>
      <c r="AC4130" s="158"/>
      <c r="AD4130" s="160"/>
      <c r="AE4130" s="127"/>
      <c r="AF4130" s="113"/>
      <c r="AG4130" s="165" t="str">
        <f t="array" ref="AG4130">XLOOKUP(F4130,'CLV2'!A:A,'CLV2'!E:E)</f>
        <v>2.FROZEN FOODS</v>
      </c>
      <c r="AH4130" s="115" t="str">
        <f t="array" ref="AH4130">XLOOKUP(F4130,'CLV2'!A:A,'CLV2'!F:F)</f>
        <v>3.DUMPLINGS</v>
      </c>
      <c r="AI4130" s="115" t="str">
        <f t="shared" si="8"/>
        <v>Pack</v>
      </c>
      <c r="AJ4130" s="116">
        <f t="shared" si="9"/>
        <v>1</v>
      </c>
      <c r="AK4130" s="117" t="str">
        <f t="array" ref="AK4130">XLOOKUP(F4130,'GIÁ'!A:A,'GIÁ'!D:D)</f>
        <v>24150.20</v>
      </c>
      <c r="AL4130" s="118">
        <f t="shared" si="10"/>
        <v>144901.2</v>
      </c>
      <c r="AM4130" s="118">
        <f t="shared" si="11"/>
        <v>0</v>
      </c>
      <c r="AN4130" s="119">
        <f t="shared" si="12"/>
        <v>0</v>
      </c>
      <c r="AO4130" s="118">
        <f t="shared" si="13"/>
        <v>144901.2</v>
      </c>
      <c r="AP4130" s="121">
        <f t="shared" si="14"/>
        <v>0</v>
      </c>
      <c r="AQ4130" s="122"/>
      <c r="AR4130" s="119"/>
    </row>
    <row r="4131" ht="22.5" customHeight="1">
      <c r="A4131" s="89">
        <v>46233.0</v>
      </c>
      <c r="B4131" s="90">
        <v>0.5902777777777778</v>
      </c>
      <c r="C4131" s="91" t="s">
        <v>1319</v>
      </c>
      <c r="D4131" s="129" t="str">
        <f t="array" ref="D4131">XLOOKUP(C4131,'DS ST'!A:A,'DS ST'!B:B)</f>
        <v>JKD</v>
      </c>
      <c r="E4131" s="94" t="str">
        <f t="array" ref="E4131">XLOOKUP($F4131,'GIÁ'!$A:$A,'GIÁ'!$E:$E)</f>
        <v>ĐÔNG</v>
      </c>
      <c r="F4131" s="94">
        <v>8.934717262012E12</v>
      </c>
      <c r="G4131" s="95" t="s">
        <v>1715</v>
      </c>
      <c r="H4131" s="95" t="s">
        <v>224</v>
      </c>
      <c r="I4131" s="96">
        <v>2.0</v>
      </c>
      <c r="J4131" s="96">
        <v>0.0</v>
      </c>
      <c r="K4131" s="98">
        <f t="shared" si="4"/>
        <v>2</v>
      </c>
      <c r="L4131" s="99" t="s">
        <v>7222</v>
      </c>
      <c r="M4131" s="100" t="s">
        <v>7223</v>
      </c>
      <c r="N4131" s="101" t="str">
        <f t="shared" si="139"/>
        <v>PT1590261-T0018934717262012</v>
      </c>
      <c r="O4131" s="128"/>
      <c r="P4131" s="100"/>
      <c r="Q4131" s="103">
        <f t="shared" si="166"/>
        <v>2</v>
      </c>
      <c r="R4131" s="161"/>
      <c r="S4131" s="105"/>
      <c r="T4131" s="106"/>
      <c r="U4131" s="107" t="s">
        <v>6528</v>
      </c>
      <c r="V4131" s="108" t="s">
        <v>756</v>
      </c>
      <c r="W4131" s="109" t="s">
        <v>1908</v>
      </c>
      <c r="X4131" s="110" t="str">
        <f t="shared" si="176"/>
        <v/>
      </c>
      <c r="Y4131" s="110" t="str">
        <f t="shared" si="183"/>
        <v/>
      </c>
      <c r="Z4131" s="109" t="s">
        <v>797</v>
      </c>
      <c r="AA4131" s="109" t="s">
        <v>802</v>
      </c>
      <c r="AB4131" s="106"/>
      <c r="AC4131" s="158"/>
      <c r="AD4131" s="160"/>
      <c r="AE4131" s="127"/>
      <c r="AF4131" s="113"/>
      <c r="AG4131" s="165" t="str">
        <f t="array" ref="AG4131">XLOOKUP(F4131,'CLV2'!A:A,'CLV2'!E:E)</f>
        <v>2.FROZEN FOODS</v>
      </c>
      <c r="AH4131" s="115" t="str">
        <f t="array" ref="AH4131">XLOOKUP(F4131,'CLV2'!A:A,'CLV2'!F:F)</f>
        <v>3.HOTPOT AND FRIED</v>
      </c>
      <c r="AI4131" s="115" t="str">
        <f t="shared" si="8"/>
        <v>Pack</v>
      </c>
      <c r="AJ4131" s="116">
        <f t="shared" si="9"/>
        <v>1</v>
      </c>
      <c r="AK4131" s="117" t="str">
        <f t="array" ref="AK4131">XLOOKUP(F4131,'GIÁ'!A:A,'GIÁ'!D:D)</f>
        <v>32686.96</v>
      </c>
      <c r="AL4131" s="118">
        <f t="shared" si="10"/>
        <v>65373.92</v>
      </c>
      <c r="AM4131" s="118">
        <f t="shared" si="11"/>
        <v>0</v>
      </c>
      <c r="AN4131" s="119">
        <f t="shared" si="12"/>
        <v>0</v>
      </c>
      <c r="AO4131" s="118">
        <f t="shared" si="13"/>
        <v>65373.92</v>
      </c>
      <c r="AP4131" s="121">
        <f t="shared" si="14"/>
        <v>0</v>
      </c>
      <c r="AQ4131" s="122"/>
      <c r="AR4131" s="119"/>
    </row>
    <row r="4132" ht="22.5" customHeight="1">
      <c r="A4132" s="89">
        <v>46233.0</v>
      </c>
      <c r="B4132" s="90">
        <v>0.5902777777777778</v>
      </c>
      <c r="C4132" s="91" t="s">
        <v>1319</v>
      </c>
      <c r="D4132" s="129" t="str">
        <f t="array" ref="D4132">XLOOKUP(C4132,'DS ST'!A:A,'DS ST'!B:B)</f>
        <v>JKD</v>
      </c>
      <c r="E4132" s="94" t="str">
        <f t="array" ref="E4132">XLOOKUP($F4132,'GIÁ'!$A:$A,'GIÁ'!$E:$E)</f>
        <v>ĐÔNG</v>
      </c>
      <c r="F4132" s="94">
        <v>8.935319711311E12</v>
      </c>
      <c r="G4132" s="95" t="s">
        <v>2061</v>
      </c>
      <c r="H4132" s="95" t="s">
        <v>224</v>
      </c>
      <c r="I4132" s="96">
        <v>4.0</v>
      </c>
      <c r="J4132" s="96">
        <v>0.0</v>
      </c>
      <c r="K4132" s="98">
        <f t="shared" si="4"/>
        <v>4</v>
      </c>
      <c r="L4132" s="99" t="s">
        <v>7222</v>
      </c>
      <c r="M4132" s="100" t="s">
        <v>7223</v>
      </c>
      <c r="N4132" s="101" t="str">
        <f t="shared" si="139"/>
        <v>PT1590261-T0018935319711311</v>
      </c>
      <c r="O4132" s="128"/>
      <c r="P4132" s="100"/>
      <c r="Q4132" s="103">
        <f t="shared" si="166"/>
        <v>4</v>
      </c>
      <c r="R4132" s="161"/>
      <c r="S4132" s="105"/>
      <c r="T4132" s="106"/>
      <c r="U4132" s="107" t="s">
        <v>6529</v>
      </c>
      <c r="V4132" s="108" t="s">
        <v>756</v>
      </c>
      <c r="W4132" s="109" t="s">
        <v>1908</v>
      </c>
      <c r="X4132" s="110" t="str">
        <f t="shared" si="176"/>
        <v/>
      </c>
      <c r="Y4132" s="110" t="str">
        <f t="shared" si="183"/>
        <v/>
      </c>
      <c r="Z4132" s="109" t="s">
        <v>797</v>
      </c>
      <c r="AA4132" s="109" t="s">
        <v>802</v>
      </c>
      <c r="AB4132" s="106"/>
      <c r="AC4132" s="158"/>
      <c r="AD4132" s="160"/>
      <c r="AE4132" s="127"/>
      <c r="AF4132" s="113"/>
      <c r="AG4132" s="165" t="str">
        <f t="array" ref="AG4132">XLOOKUP(F4132,'CLV2'!A:A,'CLV2'!E:E)</f>
        <v>2.FROZEN FOODS</v>
      </c>
      <c r="AH4132" s="115" t="str">
        <f t="array" ref="AH4132">XLOOKUP(F4132,'CLV2'!A:A,'CLV2'!F:F)</f>
        <v>3.HOTPOT AND FRIED</v>
      </c>
      <c r="AI4132" s="115" t="str">
        <f t="shared" si="8"/>
        <v>Pack</v>
      </c>
      <c r="AJ4132" s="116">
        <f t="shared" si="9"/>
        <v>1</v>
      </c>
      <c r="AK4132" s="117" t="str">
        <f t="array" ref="AK4132">XLOOKUP(F4132,'GIÁ'!A:A,'GIÁ'!D:D)</f>
        <v>30542.46</v>
      </c>
      <c r="AL4132" s="118">
        <f t="shared" si="10"/>
        <v>122169.84</v>
      </c>
      <c r="AM4132" s="118">
        <f t="shared" si="11"/>
        <v>0</v>
      </c>
      <c r="AN4132" s="119">
        <f t="shared" si="12"/>
        <v>0</v>
      </c>
      <c r="AO4132" s="118">
        <f t="shared" si="13"/>
        <v>122169.84</v>
      </c>
      <c r="AP4132" s="121">
        <f t="shared" si="14"/>
        <v>0</v>
      </c>
      <c r="AQ4132" s="122"/>
      <c r="AR4132" s="119"/>
    </row>
    <row r="4133" ht="22.5" customHeight="1">
      <c r="A4133" s="89">
        <v>46233.0</v>
      </c>
      <c r="B4133" s="90">
        <v>0.5902777777777778</v>
      </c>
      <c r="C4133" s="91" t="s">
        <v>1319</v>
      </c>
      <c r="D4133" s="129" t="str">
        <f t="array" ref="D4133">XLOOKUP(C4133,'DS ST'!A:A,'DS ST'!B:B)</f>
        <v>JKD</v>
      </c>
      <c r="E4133" s="94" t="str">
        <f t="array" ref="E4133">XLOOKUP($F4133,'GIÁ'!$A:$A,'GIÁ'!$E:$E)</f>
        <v>ĐÔNG</v>
      </c>
      <c r="F4133" s="94">
        <v>8.935101608461E12</v>
      </c>
      <c r="G4133" s="95" t="s">
        <v>1899</v>
      </c>
      <c r="H4133" s="95" t="s">
        <v>224</v>
      </c>
      <c r="I4133" s="96">
        <v>4.0</v>
      </c>
      <c r="J4133" s="96">
        <v>0.0</v>
      </c>
      <c r="K4133" s="98">
        <f t="shared" si="4"/>
        <v>4</v>
      </c>
      <c r="L4133" s="99" t="s">
        <v>7222</v>
      </c>
      <c r="M4133" s="100" t="s">
        <v>7223</v>
      </c>
      <c r="N4133" s="101" t="str">
        <f t="shared" si="139"/>
        <v>PT1590261-T0018935101608461</v>
      </c>
      <c r="O4133" s="128"/>
      <c r="P4133" s="100"/>
      <c r="Q4133" s="103">
        <f t="shared" si="166"/>
        <v>4</v>
      </c>
      <c r="R4133" s="161"/>
      <c r="S4133" s="105"/>
      <c r="T4133" s="106"/>
      <c r="U4133" s="107" t="s">
        <v>6555</v>
      </c>
      <c r="V4133" s="108" t="s">
        <v>756</v>
      </c>
      <c r="W4133" s="109" t="s">
        <v>1908</v>
      </c>
      <c r="X4133" s="110" t="str">
        <f t="shared" si="176"/>
        <v/>
      </c>
      <c r="Y4133" s="110" t="str">
        <f t="shared" si="183"/>
        <v/>
      </c>
      <c r="Z4133" s="109" t="s">
        <v>797</v>
      </c>
      <c r="AA4133" s="109" t="s">
        <v>802</v>
      </c>
      <c r="AB4133" s="106"/>
      <c r="AC4133" s="158"/>
      <c r="AD4133" s="160"/>
      <c r="AE4133" s="127"/>
      <c r="AF4133" s="113"/>
      <c r="AG4133" s="165" t="str">
        <f t="array" ref="AG4133">XLOOKUP(F4133,'CLV2'!A:A,'CLV2'!E:E)</f>
        <v>2.FROZEN FOODS</v>
      </c>
      <c r="AH4133" s="115" t="str">
        <f t="array" ref="AH4133">XLOOKUP(F4133,'CLV2'!A:A,'CLV2'!F:F)</f>
        <v>3.HOTPOT AND FRIED</v>
      </c>
      <c r="AI4133" s="115" t="str">
        <f t="shared" si="8"/>
        <v>Pack</v>
      </c>
      <c r="AJ4133" s="116">
        <f t="shared" si="9"/>
        <v>1</v>
      </c>
      <c r="AK4133" s="117" t="str">
        <f t="array" ref="AK4133">XLOOKUP(F4133,'GIÁ'!A:A,'GIÁ'!D:D)</f>
        <v>16904.85</v>
      </c>
      <c r="AL4133" s="118">
        <f t="shared" si="10"/>
        <v>67619.4</v>
      </c>
      <c r="AM4133" s="118">
        <f t="shared" si="11"/>
        <v>0</v>
      </c>
      <c r="AN4133" s="119">
        <f t="shared" si="12"/>
        <v>0</v>
      </c>
      <c r="AO4133" s="118">
        <f t="shared" si="13"/>
        <v>67619.4</v>
      </c>
      <c r="AP4133" s="121">
        <f t="shared" si="14"/>
        <v>0</v>
      </c>
      <c r="AQ4133" s="122"/>
      <c r="AR4133" s="119"/>
    </row>
    <row r="4134" ht="22.5" customHeight="1">
      <c r="A4134" s="89">
        <v>46233.0</v>
      </c>
      <c r="B4134" s="90">
        <v>0.5902777777777778</v>
      </c>
      <c r="C4134" s="91" t="s">
        <v>1319</v>
      </c>
      <c r="D4134" s="129" t="str">
        <f t="array" ref="D4134">XLOOKUP(C4134,'DS ST'!A:A,'DS ST'!B:B)</f>
        <v>JKD</v>
      </c>
      <c r="E4134" s="94" t="str">
        <f t="array" ref="E4134">XLOOKUP($F4134,'GIÁ'!$A:$A,'GIÁ'!$E:$E)</f>
        <v>ĐÔNG</v>
      </c>
      <c r="F4134" s="94">
        <v>8.93607627967E12</v>
      </c>
      <c r="G4134" s="95" t="s">
        <v>2317</v>
      </c>
      <c r="H4134" s="95" t="s">
        <v>224</v>
      </c>
      <c r="I4134" s="96">
        <v>4.0</v>
      </c>
      <c r="J4134" s="96">
        <v>0.0</v>
      </c>
      <c r="K4134" s="98">
        <f t="shared" si="4"/>
        <v>4</v>
      </c>
      <c r="L4134" s="99" t="s">
        <v>7222</v>
      </c>
      <c r="M4134" s="100" t="s">
        <v>7223</v>
      </c>
      <c r="N4134" s="101" t="str">
        <f t="shared" si="139"/>
        <v>PT1590261-T0018936076279670</v>
      </c>
      <c r="O4134" s="128"/>
      <c r="P4134" s="100"/>
      <c r="Q4134" s="103">
        <f t="shared" si="166"/>
        <v>4</v>
      </c>
      <c r="R4134" s="161"/>
      <c r="S4134" s="105"/>
      <c r="T4134" s="106"/>
      <c r="U4134" s="107" t="s">
        <v>6530</v>
      </c>
      <c r="V4134" s="108" t="s">
        <v>756</v>
      </c>
      <c r="W4134" s="109" t="s">
        <v>1908</v>
      </c>
      <c r="X4134" s="110" t="str">
        <f t="shared" si="176"/>
        <v/>
      </c>
      <c r="Y4134" s="110" t="str">
        <f t="shared" si="183"/>
        <v/>
      </c>
      <c r="Z4134" s="109" t="s">
        <v>797</v>
      </c>
      <c r="AA4134" s="109" t="s">
        <v>802</v>
      </c>
      <c r="AB4134" s="106"/>
      <c r="AC4134" s="158"/>
      <c r="AD4134" s="160"/>
      <c r="AE4134" s="127"/>
      <c r="AF4134" s="113"/>
      <c r="AG4134" s="165" t="str">
        <f t="array" ref="AG4134">XLOOKUP(F4134,'CLV2'!A:A,'CLV2'!E:E)</f>
        <v>2.FROZEN FOODS</v>
      </c>
      <c r="AH4134" s="115" t="str">
        <f t="array" ref="AH4134">XLOOKUP(F4134,'CLV2'!A:A,'CLV2'!F:F)</f>
        <v>3.PASTRY AND DESSERTS</v>
      </c>
      <c r="AI4134" s="115" t="str">
        <f t="shared" si="8"/>
        <v>Pack</v>
      </c>
      <c r="AJ4134" s="116">
        <f t="shared" si="9"/>
        <v>1</v>
      </c>
      <c r="AK4134" s="117" t="str">
        <f t="array" ref="AK4134">XLOOKUP(F4134,'GIÁ'!A:A,'GIÁ'!D:D)</f>
        <v>26872.96</v>
      </c>
      <c r="AL4134" s="118">
        <f t="shared" si="10"/>
        <v>107491.84</v>
      </c>
      <c r="AM4134" s="118">
        <f t="shared" si="11"/>
        <v>0</v>
      </c>
      <c r="AN4134" s="119">
        <f t="shared" si="12"/>
        <v>0</v>
      </c>
      <c r="AO4134" s="118">
        <f t="shared" si="13"/>
        <v>107491.84</v>
      </c>
      <c r="AP4134" s="121">
        <f t="shared" si="14"/>
        <v>0</v>
      </c>
      <c r="AQ4134" s="122"/>
      <c r="AR4134" s="119"/>
    </row>
    <row r="4135" ht="22.5" customHeight="1">
      <c r="A4135" s="89">
        <v>46233.0</v>
      </c>
      <c r="B4135" s="90">
        <v>0.5902777777777778</v>
      </c>
      <c r="C4135" s="91" t="s">
        <v>1319</v>
      </c>
      <c r="D4135" s="129" t="str">
        <f t="array" ref="D4135">XLOOKUP(C4135,'DS ST'!A:A,'DS ST'!B:B)</f>
        <v>JKD</v>
      </c>
      <c r="E4135" s="94" t="str">
        <f t="array" ref="E4135">XLOOKUP($F4135,'GIÁ'!$A:$A,'GIÁ'!$E:$E)</f>
        <v>ĐÔNG</v>
      </c>
      <c r="F4135" s="94">
        <v>8.935319710499E12</v>
      </c>
      <c r="G4135" s="95" t="s">
        <v>2056</v>
      </c>
      <c r="H4135" s="95" t="s">
        <v>224</v>
      </c>
      <c r="I4135" s="96">
        <v>2.0</v>
      </c>
      <c r="J4135" s="96">
        <v>0.0</v>
      </c>
      <c r="K4135" s="98">
        <f t="shared" si="4"/>
        <v>2</v>
      </c>
      <c r="L4135" s="99" t="s">
        <v>7222</v>
      </c>
      <c r="M4135" s="100" t="s">
        <v>7223</v>
      </c>
      <c r="N4135" s="101" t="str">
        <f t="shared" si="139"/>
        <v>PT1590261-T0018935319710499</v>
      </c>
      <c r="O4135" s="128"/>
      <c r="P4135" s="100"/>
      <c r="Q4135" s="103">
        <f t="shared" si="166"/>
        <v>2</v>
      </c>
      <c r="R4135" s="161"/>
      <c r="S4135" s="105"/>
      <c r="T4135" s="106"/>
      <c r="U4135" s="107" t="s">
        <v>6531</v>
      </c>
      <c r="V4135" s="108" t="s">
        <v>756</v>
      </c>
      <c r="W4135" s="109" t="s">
        <v>1908</v>
      </c>
      <c r="X4135" s="110" t="str">
        <f t="shared" si="176"/>
        <v/>
      </c>
      <c r="Y4135" s="110" t="str">
        <f t="shared" si="183"/>
        <v/>
      </c>
      <c r="Z4135" s="109" t="s">
        <v>797</v>
      </c>
      <c r="AA4135" s="109" t="s">
        <v>802</v>
      </c>
      <c r="AB4135" s="106"/>
      <c r="AC4135" s="158"/>
      <c r="AD4135" s="160"/>
      <c r="AE4135" s="127"/>
      <c r="AF4135" s="113"/>
      <c r="AG4135" s="165" t="str">
        <f t="array" ref="AG4135">XLOOKUP(F4135,'CLV2'!A:A,'CLV2'!E:E)</f>
        <v>2.FROZEN FOODS</v>
      </c>
      <c r="AH4135" s="115" t="str">
        <f t="array" ref="AH4135">XLOOKUP(F4135,'CLV2'!A:A,'CLV2'!F:F)</f>
        <v>3.HOTPOT AND FRIED</v>
      </c>
      <c r="AI4135" s="115" t="str">
        <f t="shared" si="8"/>
        <v>Pack</v>
      </c>
      <c r="AJ4135" s="116">
        <f t="shared" si="9"/>
        <v>1</v>
      </c>
      <c r="AK4135" s="117" t="str">
        <f t="array" ref="AK4135">XLOOKUP(F4135,'GIÁ'!A:A,'GIÁ'!D:D)</f>
        <v>39627.31</v>
      </c>
      <c r="AL4135" s="118">
        <f t="shared" si="10"/>
        <v>79254.62</v>
      </c>
      <c r="AM4135" s="118">
        <f t="shared" si="11"/>
        <v>0</v>
      </c>
      <c r="AN4135" s="119">
        <f t="shared" si="12"/>
        <v>0</v>
      </c>
      <c r="AO4135" s="118">
        <f t="shared" si="13"/>
        <v>79254.62</v>
      </c>
      <c r="AP4135" s="121">
        <f t="shared" si="14"/>
        <v>0</v>
      </c>
      <c r="AQ4135" s="122"/>
      <c r="AR4135" s="119"/>
    </row>
    <row r="4136" ht="22.5" customHeight="1">
      <c r="A4136" s="89">
        <v>46233.0</v>
      </c>
      <c r="B4136" s="90">
        <v>0.5902777777777778</v>
      </c>
      <c r="C4136" s="91" t="s">
        <v>1319</v>
      </c>
      <c r="D4136" s="129" t="str">
        <f t="array" ref="D4136">XLOOKUP(C4136,'DS ST'!A:A,'DS ST'!B:B)</f>
        <v>JKD</v>
      </c>
      <c r="E4136" s="94" t="str">
        <f t="array" ref="E4136">XLOOKUP($F4136,'GIÁ'!$A:$A,'GIÁ'!$E:$E)</f>
        <v>ĐÔNG</v>
      </c>
      <c r="F4136" s="94">
        <v>8.934717271236E12</v>
      </c>
      <c r="G4136" s="95" t="s">
        <v>1731</v>
      </c>
      <c r="H4136" s="95" t="s">
        <v>224</v>
      </c>
      <c r="I4136" s="96">
        <v>2.0</v>
      </c>
      <c r="J4136" s="96">
        <v>0.0</v>
      </c>
      <c r="K4136" s="98">
        <f t="shared" si="4"/>
        <v>2</v>
      </c>
      <c r="L4136" s="99" t="s">
        <v>7222</v>
      </c>
      <c r="M4136" s="100" t="s">
        <v>7223</v>
      </c>
      <c r="N4136" s="101" t="str">
        <f t="shared" si="139"/>
        <v>PT1590261-T0018934717271236</v>
      </c>
      <c r="O4136" s="128"/>
      <c r="P4136" s="100"/>
      <c r="Q4136" s="103">
        <f t="shared" si="166"/>
        <v>2</v>
      </c>
      <c r="R4136" s="161"/>
      <c r="S4136" s="105"/>
      <c r="T4136" s="106"/>
      <c r="U4136" s="107" t="s">
        <v>6586</v>
      </c>
      <c r="V4136" s="108" t="s">
        <v>756</v>
      </c>
      <c r="W4136" s="109" t="s">
        <v>1908</v>
      </c>
      <c r="X4136" s="110" t="str">
        <f t="shared" si="176"/>
        <v/>
      </c>
      <c r="Y4136" s="110" t="str">
        <f t="shared" si="183"/>
        <v/>
      </c>
      <c r="Z4136" s="109" t="s">
        <v>797</v>
      </c>
      <c r="AA4136" s="109" t="s">
        <v>802</v>
      </c>
      <c r="AB4136" s="106"/>
      <c r="AC4136" s="158"/>
      <c r="AD4136" s="160"/>
      <c r="AE4136" s="127"/>
      <c r="AF4136" s="113"/>
      <c r="AG4136" s="165" t="str">
        <f t="array" ref="AG4136">XLOOKUP(F4136,'CLV2'!A:A,'CLV2'!E:E)</f>
        <v>2.FROZEN FOODS</v>
      </c>
      <c r="AH4136" s="115" t="str">
        <f t="array" ref="AH4136">XLOOKUP(F4136,'CLV2'!A:A,'CLV2'!F:F)</f>
        <v>3.DUMPLINGS</v>
      </c>
      <c r="AI4136" s="115" t="str">
        <f t="shared" si="8"/>
        <v>Pack</v>
      </c>
      <c r="AJ4136" s="116">
        <f t="shared" si="9"/>
        <v>1</v>
      </c>
      <c r="AK4136" s="117" t="str">
        <f t="array" ref="AK4136">XLOOKUP(F4136,'GIÁ'!A:A,'GIÁ'!D:D)</f>
        <v>52399.89</v>
      </c>
      <c r="AL4136" s="118">
        <f t="shared" si="10"/>
        <v>104799.78</v>
      </c>
      <c r="AM4136" s="118">
        <f t="shared" si="11"/>
        <v>0</v>
      </c>
      <c r="AN4136" s="119">
        <f t="shared" si="12"/>
        <v>0</v>
      </c>
      <c r="AO4136" s="118">
        <f t="shared" si="13"/>
        <v>104799.78</v>
      </c>
      <c r="AP4136" s="121">
        <f t="shared" si="14"/>
        <v>0</v>
      </c>
      <c r="AQ4136" s="122"/>
      <c r="AR4136" s="119"/>
    </row>
    <row r="4137" ht="22.5" customHeight="1">
      <c r="A4137" s="89">
        <v>46233.0</v>
      </c>
      <c r="B4137" s="90">
        <v>0.5902777777777778</v>
      </c>
      <c r="C4137" s="91" t="s">
        <v>1319</v>
      </c>
      <c r="D4137" s="129" t="str">
        <f t="array" ref="D4137">XLOOKUP(C4137,'DS ST'!A:A,'DS ST'!B:B)</f>
        <v>JKD</v>
      </c>
      <c r="E4137" s="94" t="str">
        <f t="array" ref="E4137">XLOOKUP($F4137,'GIÁ'!$A:$A,'GIÁ'!$E:$E)</f>
        <v>ĐÔNG</v>
      </c>
      <c r="F4137" s="94">
        <v>9.555894501924E12</v>
      </c>
      <c r="G4137" s="95" t="s">
        <v>3296</v>
      </c>
      <c r="H4137" s="95" t="s">
        <v>224</v>
      </c>
      <c r="I4137" s="96">
        <v>2.0</v>
      </c>
      <c r="J4137" s="96">
        <v>0.0</v>
      </c>
      <c r="K4137" s="98">
        <f t="shared" si="4"/>
        <v>2</v>
      </c>
      <c r="L4137" s="99" t="s">
        <v>7222</v>
      </c>
      <c r="M4137" s="100" t="s">
        <v>7223</v>
      </c>
      <c r="N4137" s="101" t="str">
        <f t="shared" si="139"/>
        <v>PT1590261-T0019555894501924</v>
      </c>
      <c r="O4137" s="128"/>
      <c r="P4137" s="100"/>
      <c r="Q4137" s="103">
        <f t="shared" si="166"/>
        <v>2</v>
      </c>
      <c r="R4137" s="161"/>
      <c r="S4137" s="105"/>
      <c r="T4137" s="106"/>
      <c r="U4137" s="107" t="s">
        <v>6929</v>
      </c>
      <c r="V4137" s="108" t="s">
        <v>756</v>
      </c>
      <c r="W4137" s="109" t="s">
        <v>1908</v>
      </c>
      <c r="X4137" s="110" t="str">
        <f t="shared" si="176"/>
        <v/>
      </c>
      <c r="Y4137" s="110" t="str">
        <f t="shared" si="183"/>
        <v/>
      </c>
      <c r="Z4137" s="109" t="s">
        <v>797</v>
      </c>
      <c r="AA4137" s="109" t="s">
        <v>802</v>
      </c>
      <c r="AB4137" s="106"/>
      <c r="AC4137" s="158"/>
      <c r="AD4137" s="160"/>
      <c r="AE4137" s="127"/>
      <c r="AF4137" s="113"/>
      <c r="AG4137" s="165" t="str">
        <f t="array" ref="AG4137">XLOOKUP(F4137,'CLV2'!A:A,'CLV2'!E:E)</f>
        <v>2.FROZEN FOODS</v>
      </c>
      <c r="AH4137" s="115" t="str">
        <f t="array" ref="AH4137">XLOOKUP(F4137,'CLV2'!A:A,'CLV2'!F:F)</f>
        <v>3.HOTPOT AND FRIED</v>
      </c>
      <c r="AI4137" s="115" t="str">
        <f t="shared" si="8"/>
        <v>Pack</v>
      </c>
      <c r="AJ4137" s="116">
        <f t="shared" si="9"/>
        <v>1</v>
      </c>
      <c r="AK4137" s="117" t="str">
        <f t="array" ref="AK4137">XLOOKUP(F4137,'GIÁ'!A:A,'GIÁ'!D:D)</f>
        <v>69289.18</v>
      </c>
      <c r="AL4137" s="118">
        <f t="shared" si="10"/>
        <v>138578.36</v>
      </c>
      <c r="AM4137" s="118">
        <f t="shared" si="11"/>
        <v>0</v>
      </c>
      <c r="AN4137" s="119">
        <f t="shared" si="12"/>
        <v>0</v>
      </c>
      <c r="AO4137" s="118">
        <f t="shared" si="13"/>
        <v>138578.36</v>
      </c>
      <c r="AP4137" s="121">
        <f t="shared" si="14"/>
        <v>0</v>
      </c>
      <c r="AQ4137" s="122"/>
      <c r="AR4137" s="119"/>
    </row>
    <row r="4138" ht="22.5" customHeight="1">
      <c r="A4138" s="89">
        <v>46233.0</v>
      </c>
      <c r="B4138" s="90">
        <v>0.5902777777777778</v>
      </c>
      <c r="C4138" s="91" t="s">
        <v>1319</v>
      </c>
      <c r="D4138" s="129" t="str">
        <f t="array" ref="D4138">XLOOKUP(C4138,'DS ST'!A:A,'DS ST'!B:B)</f>
        <v>JKD</v>
      </c>
      <c r="E4138" s="94" t="str">
        <f t="array" ref="E4138">XLOOKUP($F4138,'GIÁ'!$A:$A,'GIÁ'!$E:$E)</f>
        <v>ĐÔNG</v>
      </c>
      <c r="F4138" s="94">
        <v>8.938562334023E12</v>
      </c>
      <c r="G4138" s="95" t="s">
        <v>3181</v>
      </c>
      <c r="H4138" s="95" t="s">
        <v>57</v>
      </c>
      <c r="I4138" s="96">
        <v>6.0</v>
      </c>
      <c r="J4138" s="96">
        <v>0.0</v>
      </c>
      <c r="K4138" s="98">
        <f t="shared" si="4"/>
        <v>6</v>
      </c>
      <c r="L4138" s="99" t="s">
        <v>7222</v>
      </c>
      <c r="M4138" s="100" t="s">
        <v>7223</v>
      </c>
      <c r="N4138" s="101" t="str">
        <f t="shared" si="139"/>
        <v>PT1590261-T0018938562334023</v>
      </c>
      <c r="O4138" s="128"/>
      <c r="P4138" s="100"/>
      <c r="Q4138" s="103">
        <f t="shared" si="166"/>
        <v>6</v>
      </c>
      <c r="R4138" s="161"/>
      <c r="S4138" s="105"/>
      <c r="T4138" s="106"/>
      <c r="U4138" s="107" t="s">
        <v>6555</v>
      </c>
      <c r="V4138" s="108" t="s">
        <v>756</v>
      </c>
      <c r="W4138" s="109" t="s">
        <v>1908</v>
      </c>
      <c r="X4138" s="110" t="str">
        <f t="shared" si="176"/>
        <v/>
      </c>
      <c r="Y4138" s="110" t="str">
        <f t="shared" si="183"/>
        <v/>
      </c>
      <c r="Z4138" s="109" t="s">
        <v>797</v>
      </c>
      <c r="AA4138" s="109" t="s">
        <v>802</v>
      </c>
      <c r="AB4138" s="106"/>
      <c r="AC4138" s="158"/>
      <c r="AD4138" s="160"/>
      <c r="AE4138" s="127"/>
      <c r="AF4138" s="113"/>
      <c r="AG4138" s="165" t="str">
        <f t="array" ref="AG4138">XLOOKUP(F4138,'CLV2'!A:A,'CLV2'!E:E)</f>
        <v>2.FROZEN FOODS</v>
      </c>
      <c r="AH4138" s="115" t="str">
        <f t="array" ref="AH4138">XLOOKUP(F4138,'CLV2'!A:A,'CLV2'!F:F)</f>
        <v>3.PIZZA - READY MEALS</v>
      </c>
      <c r="AI4138" s="115" t="str">
        <f t="shared" si="8"/>
        <v>Pack</v>
      </c>
      <c r="AJ4138" s="116">
        <f t="shared" si="9"/>
        <v>1</v>
      </c>
      <c r="AK4138" s="117" t="str">
        <f t="array" ref="AK4138">XLOOKUP(F4138,'GIÁ'!A:A,'GIÁ'!D:D)</f>
        <v>43635.50</v>
      </c>
      <c r="AL4138" s="118">
        <f t="shared" si="10"/>
        <v>261813</v>
      </c>
      <c r="AM4138" s="118">
        <f t="shared" si="11"/>
        <v>0</v>
      </c>
      <c r="AN4138" s="119">
        <f t="shared" si="12"/>
        <v>0</v>
      </c>
      <c r="AO4138" s="118">
        <f t="shared" si="13"/>
        <v>261813</v>
      </c>
      <c r="AP4138" s="121">
        <f t="shared" si="14"/>
        <v>0</v>
      </c>
      <c r="AQ4138" s="122"/>
      <c r="AR4138" s="119"/>
    </row>
    <row r="4139" ht="22.5" customHeight="1">
      <c r="A4139" s="89">
        <v>46233.0</v>
      </c>
      <c r="B4139" s="90">
        <v>0.5902777777777778</v>
      </c>
      <c r="C4139" s="91" t="s">
        <v>1319</v>
      </c>
      <c r="D4139" s="129" t="str">
        <f t="array" ref="D4139">XLOOKUP(C4139,'DS ST'!A:A,'DS ST'!B:B)</f>
        <v>JKD</v>
      </c>
      <c r="E4139" s="94" t="str">
        <f t="array" ref="E4139">XLOOKUP($F4139,'GIÁ'!$A:$A,'GIÁ'!$E:$E)</f>
        <v>ĐÔNG</v>
      </c>
      <c r="F4139" s="94">
        <v>8.93623909005E12</v>
      </c>
      <c r="G4139" s="95" t="s">
        <v>2717</v>
      </c>
      <c r="H4139" s="95" t="s">
        <v>75</v>
      </c>
      <c r="I4139" s="96">
        <v>4.0</v>
      </c>
      <c r="J4139" s="96">
        <v>0.0</v>
      </c>
      <c r="K4139" s="98">
        <f t="shared" si="4"/>
        <v>4</v>
      </c>
      <c r="L4139" s="99" t="s">
        <v>7222</v>
      </c>
      <c r="M4139" s="100" t="s">
        <v>7223</v>
      </c>
      <c r="N4139" s="101" t="str">
        <f t="shared" si="139"/>
        <v>PT1590261-T0018936239090050</v>
      </c>
      <c r="O4139" s="128"/>
      <c r="P4139" s="100"/>
      <c r="Q4139" s="103">
        <f t="shared" si="166"/>
        <v>4</v>
      </c>
      <c r="R4139" s="161"/>
      <c r="S4139" s="105"/>
      <c r="T4139" s="106"/>
      <c r="U4139" s="107" t="s">
        <v>6538</v>
      </c>
      <c r="V4139" s="108" t="s">
        <v>756</v>
      </c>
      <c r="W4139" s="109" t="s">
        <v>1908</v>
      </c>
      <c r="X4139" s="110" t="str">
        <f t="shared" si="176"/>
        <v/>
      </c>
      <c r="Y4139" s="110" t="str">
        <f t="shared" si="183"/>
        <v/>
      </c>
      <c r="Z4139" s="109" t="s">
        <v>797</v>
      </c>
      <c r="AA4139" s="109" t="s">
        <v>802</v>
      </c>
      <c r="AB4139" s="106"/>
      <c r="AC4139" s="158"/>
      <c r="AD4139" s="160"/>
      <c r="AE4139" s="127"/>
      <c r="AF4139" s="113"/>
      <c r="AG4139" s="165" t="str">
        <f t="array" ref="AG4139">XLOOKUP(F4139,'CLV2'!A:A,'CLV2'!E:E)</f>
        <v>2.MEAT</v>
      </c>
      <c r="AH4139" s="115" t="str">
        <f t="array" ref="AH4139">XLOOKUP(F4139,'CLV2'!A:A,'CLV2'!F:F)</f>
        <v>3.FROZEN MEAT</v>
      </c>
      <c r="AI4139" s="115" t="str">
        <f t="shared" si="8"/>
        <v>Pack</v>
      </c>
      <c r="AJ4139" s="116">
        <f t="shared" si="9"/>
        <v>1</v>
      </c>
      <c r="AK4139" s="117" t="str">
        <f t="array" ref="AK4139">XLOOKUP(F4139,'GIÁ'!A:A,'GIÁ'!D:D)</f>
        <v>118354.38</v>
      </c>
      <c r="AL4139" s="118">
        <f t="shared" si="10"/>
        <v>473417.52</v>
      </c>
      <c r="AM4139" s="118">
        <f t="shared" si="11"/>
        <v>0</v>
      </c>
      <c r="AN4139" s="119">
        <f t="shared" si="12"/>
        <v>0</v>
      </c>
      <c r="AO4139" s="118">
        <f t="shared" si="13"/>
        <v>473417.52</v>
      </c>
      <c r="AP4139" s="121">
        <f t="shared" si="14"/>
        <v>0</v>
      </c>
      <c r="AQ4139" s="122"/>
      <c r="AR4139" s="119"/>
    </row>
    <row r="4140" ht="22.5" customHeight="1">
      <c r="A4140" s="89">
        <v>46233.0</v>
      </c>
      <c r="B4140" s="90">
        <v>0.5902777777777778</v>
      </c>
      <c r="C4140" s="91" t="s">
        <v>1319</v>
      </c>
      <c r="D4140" s="129" t="str">
        <f t="array" ref="D4140">XLOOKUP(C4140,'DS ST'!A:A,'DS ST'!B:B)</f>
        <v>JKD</v>
      </c>
      <c r="E4140" s="94" t="str">
        <f t="array" ref="E4140">XLOOKUP($F4140,'GIÁ'!$A:$A,'GIÁ'!$E:$E)</f>
        <v>ĐÔNG</v>
      </c>
      <c r="F4140" s="94">
        <v>8.936190860716E12</v>
      </c>
      <c r="G4140" s="95" t="s">
        <v>2610</v>
      </c>
      <c r="H4140" s="95" t="s">
        <v>93</v>
      </c>
      <c r="I4140" s="96">
        <v>2.0</v>
      </c>
      <c r="J4140" s="96">
        <v>0.0</v>
      </c>
      <c r="K4140" s="98">
        <f t="shared" si="4"/>
        <v>2</v>
      </c>
      <c r="L4140" s="99" t="s">
        <v>7222</v>
      </c>
      <c r="M4140" s="100" t="s">
        <v>7223</v>
      </c>
      <c r="N4140" s="101" t="str">
        <f t="shared" si="139"/>
        <v>PT1590261-T0018936190860716</v>
      </c>
      <c r="O4140" s="128"/>
      <c r="P4140" s="100"/>
      <c r="Q4140" s="103">
        <f t="shared" si="166"/>
        <v>2</v>
      </c>
      <c r="R4140" s="161"/>
      <c r="S4140" s="105"/>
      <c r="T4140" s="106"/>
      <c r="U4140" s="107" t="s">
        <v>6539</v>
      </c>
      <c r="V4140" s="108" t="s">
        <v>756</v>
      </c>
      <c r="W4140" s="109" t="s">
        <v>1908</v>
      </c>
      <c r="X4140" s="110" t="str">
        <f t="shared" si="176"/>
        <v/>
      </c>
      <c r="Y4140" s="110" t="str">
        <f t="shared" si="183"/>
        <v/>
      </c>
      <c r="Z4140" s="109" t="s">
        <v>797</v>
      </c>
      <c r="AA4140" s="109" t="s">
        <v>802</v>
      </c>
      <c r="AB4140" s="106"/>
      <c r="AC4140" s="158"/>
      <c r="AD4140" s="160"/>
      <c r="AE4140" s="127"/>
      <c r="AF4140" s="113"/>
      <c r="AG4140" s="165" t="str">
        <f t="array" ref="AG4140">XLOOKUP(F4140,'CLV2'!A:A,'CLV2'!E:E)</f>
        <v>2.MEAT</v>
      </c>
      <c r="AH4140" s="115" t="str">
        <f t="array" ref="AH4140">XLOOKUP(F4140,'CLV2'!A:A,'CLV2'!F:F)</f>
        <v>3.FROZEN MEAT</v>
      </c>
      <c r="AI4140" s="115" t="str">
        <f t="shared" si="8"/>
        <v>Pack</v>
      </c>
      <c r="AJ4140" s="116">
        <f t="shared" si="9"/>
        <v>1</v>
      </c>
      <c r="AK4140" s="117" t="str">
        <f t="array" ref="AK4140">XLOOKUP(F4140,'GIÁ'!A:A,'GIÁ'!D:D)</f>
        <v>49176.27</v>
      </c>
      <c r="AL4140" s="118">
        <f t="shared" si="10"/>
        <v>98352.54</v>
      </c>
      <c r="AM4140" s="118">
        <f t="shared" si="11"/>
        <v>0</v>
      </c>
      <c r="AN4140" s="119">
        <f t="shared" si="12"/>
        <v>0</v>
      </c>
      <c r="AO4140" s="118">
        <f t="shared" si="13"/>
        <v>98352.54</v>
      </c>
      <c r="AP4140" s="121">
        <f t="shared" si="14"/>
        <v>0</v>
      </c>
      <c r="AQ4140" s="122"/>
      <c r="AR4140" s="119"/>
    </row>
    <row r="4141" ht="22.5" customHeight="1">
      <c r="A4141" s="89">
        <v>46233.0</v>
      </c>
      <c r="B4141" s="90">
        <v>0.5902777777777778</v>
      </c>
      <c r="C4141" s="91" t="s">
        <v>1319</v>
      </c>
      <c r="D4141" s="129" t="str">
        <f t="array" ref="D4141">XLOOKUP(C4141,'DS ST'!A:A,'DS ST'!B:B)</f>
        <v>JKD</v>
      </c>
      <c r="E4141" s="94" t="str">
        <f t="array" ref="E4141">XLOOKUP($F4141,'GIÁ'!$A:$A,'GIÁ'!$E:$E)</f>
        <v>ĐÔNG</v>
      </c>
      <c r="F4141" s="94">
        <v>8.936187610089E12</v>
      </c>
      <c r="G4141" s="95" t="s">
        <v>2590</v>
      </c>
      <c r="H4141" s="95" t="s">
        <v>224</v>
      </c>
      <c r="I4141" s="96">
        <v>2.0</v>
      </c>
      <c r="J4141" s="96">
        <v>0.0</v>
      </c>
      <c r="K4141" s="98">
        <f t="shared" si="4"/>
        <v>2</v>
      </c>
      <c r="L4141" s="99" t="s">
        <v>7222</v>
      </c>
      <c r="M4141" s="100" t="s">
        <v>7223</v>
      </c>
      <c r="N4141" s="101" t="str">
        <f t="shared" si="139"/>
        <v>PT1590261-T0018936187610089</v>
      </c>
      <c r="O4141" s="128"/>
      <c r="P4141" s="100"/>
      <c r="Q4141" s="103">
        <f t="shared" si="166"/>
        <v>2</v>
      </c>
      <c r="R4141" s="161"/>
      <c r="S4141" s="105"/>
      <c r="T4141" s="106"/>
      <c r="U4141" s="107" t="s">
        <v>6532</v>
      </c>
      <c r="V4141" s="108" t="s">
        <v>756</v>
      </c>
      <c r="W4141" s="109" t="s">
        <v>1908</v>
      </c>
      <c r="X4141" s="110" t="str">
        <f t="shared" si="176"/>
        <v/>
      </c>
      <c r="Y4141" s="110" t="str">
        <f t="shared" si="183"/>
        <v/>
      </c>
      <c r="Z4141" s="109" t="s">
        <v>797</v>
      </c>
      <c r="AA4141" s="109" t="s">
        <v>802</v>
      </c>
      <c r="AB4141" s="106"/>
      <c r="AC4141" s="158"/>
      <c r="AD4141" s="160"/>
      <c r="AE4141" s="127"/>
      <c r="AF4141" s="113"/>
      <c r="AG4141" s="165" t="str">
        <f t="array" ref="AG4141">XLOOKUP(F4141,'CLV2'!A:A,'CLV2'!E:E)</f>
        <v>2.FISH AND SEAFOOD</v>
      </c>
      <c r="AH4141" s="115" t="str">
        <f t="array" ref="AH4141">XLOOKUP(F4141,'CLV2'!A:A,'CLV2'!F:F)</f>
        <v>3.FROZEN FISH AND SEAFOOD</v>
      </c>
      <c r="AI4141" s="115" t="str">
        <f t="shared" si="8"/>
        <v>Pack</v>
      </c>
      <c r="AJ4141" s="116">
        <f t="shared" si="9"/>
        <v>1</v>
      </c>
      <c r="AK4141" s="117" t="str">
        <f t="array" ref="AK4141">XLOOKUP(F4141,'GIÁ'!A:A,'GIÁ'!D:D)</f>
        <v>73948.55</v>
      </c>
      <c r="AL4141" s="118">
        <f t="shared" si="10"/>
        <v>147897.1</v>
      </c>
      <c r="AM4141" s="118">
        <f t="shared" si="11"/>
        <v>0</v>
      </c>
      <c r="AN4141" s="119">
        <f t="shared" si="12"/>
        <v>0</v>
      </c>
      <c r="AO4141" s="118">
        <f t="shared" si="13"/>
        <v>147897.1</v>
      </c>
      <c r="AP4141" s="121">
        <f t="shared" si="14"/>
        <v>0</v>
      </c>
      <c r="AQ4141" s="122"/>
      <c r="AR4141" s="119"/>
    </row>
    <row r="4142" ht="22.5" customHeight="1">
      <c r="A4142" s="89">
        <v>46233.0</v>
      </c>
      <c r="B4142" s="90">
        <v>0.5902777777777778</v>
      </c>
      <c r="C4142" s="91" t="s">
        <v>1319</v>
      </c>
      <c r="D4142" s="129" t="str">
        <f t="array" ref="D4142">XLOOKUP(C4142,'DS ST'!A:A,'DS ST'!B:B)</f>
        <v>JKD</v>
      </c>
      <c r="E4142" s="94" t="str">
        <f t="array" ref="E4142">XLOOKUP($F4142,'GIÁ'!$A:$A,'GIÁ'!$E:$E)</f>
        <v>ĐÔNG</v>
      </c>
      <c r="F4142" s="94">
        <v>8.938559140026E12</v>
      </c>
      <c r="G4142" s="95" t="s">
        <v>3177</v>
      </c>
      <c r="H4142" s="95" t="s">
        <v>57</v>
      </c>
      <c r="I4142" s="96">
        <v>4.0</v>
      </c>
      <c r="J4142" s="96">
        <v>0.0</v>
      </c>
      <c r="K4142" s="98">
        <f t="shared" si="4"/>
        <v>4</v>
      </c>
      <c r="L4142" s="99" t="s">
        <v>7222</v>
      </c>
      <c r="M4142" s="100" t="s">
        <v>7223</v>
      </c>
      <c r="N4142" s="101" t="str">
        <f t="shared" si="139"/>
        <v>PT1590261-T0018938559140026</v>
      </c>
      <c r="O4142" s="128"/>
      <c r="P4142" s="100"/>
      <c r="Q4142" s="103">
        <f t="shared" si="166"/>
        <v>4</v>
      </c>
      <c r="R4142" s="161"/>
      <c r="S4142" s="105"/>
      <c r="T4142" s="106"/>
      <c r="U4142" s="107" t="s">
        <v>6544</v>
      </c>
      <c r="V4142" s="108" t="s">
        <v>756</v>
      </c>
      <c r="W4142" s="109" t="s">
        <v>1908</v>
      </c>
      <c r="X4142" s="110" t="str">
        <f t="shared" si="176"/>
        <v/>
      </c>
      <c r="Y4142" s="110" t="str">
        <f t="shared" si="183"/>
        <v/>
      </c>
      <c r="Z4142" s="109" t="s">
        <v>797</v>
      </c>
      <c r="AA4142" s="109" t="s">
        <v>802</v>
      </c>
      <c r="AB4142" s="106"/>
      <c r="AC4142" s="158"/>
      <c r="AD4142" s="160"/>
      <c r="AE4142" s="127"/>
      <c r="AF4142" s="113"/>
      <c r="AG4142" s="165" t="str">
        <f t="array" ref="AG4142">XLOOKUP(F4142,'CLV2'!A:A,'CLV2'!E:E)</f>
        <v>2.MEAT</v>
      </c>
      <c r="AH4142" s="115" t="str">
        <f t="array" ref="AH4142">XLOOKUP(F4142,'CLV2'!A:A,'CLV2'!F:F)</f>
        <v>3.FROZEN MEAT</v>
      </c>
      <c r="AI4142" s="115" t="str">
        <f t="shared" si="8"/>
        <v>Pack</v>
      </c>
      <c r="AJ4142" s="116">
        <f t="shared" si="9"/>
        <v>1</v>
      </c>
      <c r="AK4142" s="117" t="str">
        <f t="array" ref="AK4142">XLOOKUP(F4142,'GIÁ'!A:A,'GIÁ'!D:D)</f>
        <v>122581.24</v>
      </c>
      <c r="AL4142" s="118">
        <f t="shared" si="10"/>
        <v>490324.96</v>
      </c>
      <c r="AM4142" s="118">
        <f t="shared" si="11"/>
        <v>0</v>
      </c>
      <c r="AN4142" s="119">
        <f t="shared" si="12"/>
        <v>0</v>
      </c>
      <c r="AO4142" s="118">
        <f t="shared" si="13"/>
        <v>490324.96</v>
      </c>
      <c r="AP4142" s="121">
        <f t="shared" si="14"/>
        <v>0</v>
      </c>
      <c r="AQ4142" s="122"/>
      <c r="AR4142" s="119"/>
    </row>
    <row r="4143" ht="22.5" customHeight="1">
      <c r="A4143" s="89">
        <v>46233.0</v>
      </c>
      <c r="B4143" s="90">
        <v>0.5027777777777778</v>
      </c>
      <c r="C4143" s="91" t="s">
        <v>1319</v>
      </c>
      <c r="D4143" s="129" t="str">
        <f t="array" ref="D4143">XLOOKUP(C4143,'DS ST'!A:A,'DS ST'!B:B)</f>
        <v>JKD</v>
      </c>
      <c r="E4143" s="94" t="str">
        <f t="array" ref="E4143">XLOOKUP($F4143,'GIÁ'!$A:$A,'GIÁ'!$E:$E)</f>
        <v>MÁT</v>
      </c>
      <c r="F4143" s="94">
        <v>8.93850313181E12</v>
      </c>
      <c r="G4143" s="95" t="s">
        <v>2858</v>
      </c>
      <c r="H4143" s="95" t="s">
        <v>57</v>
      </c>
      <c r="I4143" s="96">
        <v>8.0</v>
      </c>
      <c r="J4143" s="96">
        <v>0.0</v>
      </c>
      <c r="K4143" s="98">
        <f t="shared" si="4"/>
        <v>8</v>
      </c>
      <c r="L4143" s="99" t="s">
        <v>7224</v>
      </c>
      <c r="M4143" s="100" t="s">
        <v>6338</v>
      </c>
      <c r="N4143" s="101" t="str">
        <f t="shared" si="139"/>
        <v>TRBJKD0018938503131810</v>
      </c>
      <c r="O4143" s="128"/>
      <c r="P4143" s="100"/>
      <c r="Q4143" s="103">
        <f t="shared" si="166"/>
        <v>8</v>
      </c>
      <c r="R4143" s="161"/>
      <c r="S4143" s="105"/>
      <c r="T4143" s="106"/>
      <c r="U4143" s="107"/>
      <c r="V4143" s="108" t="s">
        <v>756</v>
      </c>
      <c r="W4143" s="109" t="s">
        <v>1312</v>
      </c>
      <c r="X4143" s="110" t="str">
        <f t="shared" si="176"/>
        <v/>
      </c>
      <c r="Y4143" s="110" t="str">
        <f t="shared" si="183"/>
        <v/>
      </c>
      <c r="Z4143" s="139" t="str">
        <f t="shared" ref="Z4143:Z4156" si="199">IF(N(Q4143)&lt;=0,"",IF(ISNUMBER(SEARCH("Thiếu kiện",V4143)),"Kho đông mát",IF(AND(N(Q4143)&gt;0,N(P4143)&gt;0,OR(ISNUMBER(SEARCH("Hình KDB",U4143)),ISNUMBER(SEARCH("Hình tele",U4143)),ISNUMBER(SEARCH("sai code",U4143)),ISNUMBER(SEARCH("ST nhận",U4143)))),"Kho đông mát",IF(AND(W4143="DC giao thiếu",OR(ISNUMBER(SEARCH("Hình KDB",U4143)),ISNUMBER(SEARCH("Hình tele",U4143)),ISNUMBER(SEARCH("sai code",U4143)))),"Kho đông mát",IF(W4143="DC giao thiếu","Chưa xác định",IF(AND(W4143="DC pick sai",OR(ISNUMBER(SEARCH("Hình KDB",U4143)),ISNUMBER(SEARCH("Hình tele",U4143)),ISNUMBER(SEARCH("sai code",U4143)),ISNUMBER(SEARCH("ST nhận",U4143)))),"Kho đông mát",IF(W4143="DC pick sai","Chưa xác định",IF(AND(W4143="Hao hụt",N(O4143)&gt;0,OR(ISNUMBER(SEARCH("Hình KDB",U4143)),ISNUMBER(SEARCH("Hình tele",U4143)),ISNUMBER(SEARCH("sai code",U4143)),ISNUMBER(SEARCH("ST nhận",U4143)))),"Kho đông mát",IF(W4143="Hao hụt","Chưa xác định",IF(OR(W4143="VT giao sai điểm",W4143="Không đạt nhiệt độ",W4143="TX giao thiếu kiện",W4143="Hàng không đạt CL"),"Kho đông mát",IF(W4143="Chưa xác định","Chưa xác định",IF(N(P4143)&gt;0,"Chưa xác định",""))))))))))))</f>
        <v>Chưa xác định</v>
      </c>
      <c r="AA4143" s="109" t="s">
        <v>5260</v>
      </c>
      <c r="AB4143" s="106"/>
      <c r="AC4143" s="158"/>
      <c r="AD4143" s="160"/>
      <c r="AE4143" s="127"/>
      <c r="AF4143" s="113"/>
      <c r="AG4143" s="165" t="str">
        <f t="array" ref="AG4143">XLOOKUP(F4143,'CLV2'!A:A,'CLV2'!E:E)</f>
        <v>2.DAIRY</v>
      </c>
      <c r="AH4143" s="115" t="str">
        <f t="array" ref="AH4143">XLOOKUP(F4143,'CLV2'!A:A,'CLV2'!F:F)</f>
        <v>3.FRESH MILK</v>
      </c>
      <c r="AI4143" s="115" t="str">
        <f t="shared" si="8"/>
        <v>Pack</v>
      </c>
      <c r="AJ4143" s="116">
        <f t="shared" si="9"/>
        <v>1</v>
      </c>
      <c r="AK4143" s="117" t="str">
        <f t="array" ref="AK4143">XLOOKUP(F4143,'GIÁ'!A:A,'GIÁ'!D:D)</f>
        <v>35554.88</v>
      </c>
      <c r="AL4143" s="118">
        <f t="shared" si="10"/>
        <v>284439.04</v>
      </c>
      <c r="AM4143" s="118">
        <f t="shared" si="11"/>
        <v>0</v>
      </c>
      <c r="AN4143" s="119">
        <f t="shared" si="12"/>
        <v>0</v>
      </c>
      <c r="AO4143" s="118">
        <f t="shared" si="13"/>
        <v>0</v>
      </c>
      <c r="AP4143" s="121">
        <f t="shared" si="14"/>
        <v>284439.04</v>
      </c>
      <c r="AQ4143" s="122"/>
      <c r="AR4143" s="119"/>
    </row>
    <row r="4144" ht="22.5" customHeight="1">
      <c r="A4144" s="89">
        <v>46233.0</v>
      </c>
      <c r="B4144" s="90">
        <v>0.5027777777777778</v>
      </c>
      <c r="C4144" s="91" t="s">
        <v>1319</v>
      </c>
      <c r="D4144" s="129" t="str">
        <f t="array" ref="D4144">XLOOKUP(C4144,'DS ST'!A:A,'DS ST'!B:B)</f>
        <v>JKD</v>
      </c>
      <c r="E4144" s="94" t="str">
        <f t="array" ref="E4144">XLOOKUP($F4144,'GIÁ'!$A:$A,'GIÁ'!$E:$E)</f>
        <v>MÁT</v>
      </c>
      <c r="F4144" s="94">
        <v>8.935007110921E12</v>
      </c>
      <c r="G4144" s="95" t="s">
        <v>1795</v>
      </c>
      <c r="H4144" s="95" t="s">
        <v>1145</v>
      </c>
      <c r="I4144" s="96">
        <v>2.0</v>
      </c>
      <c r="J4144" s="96">
        <v>0.0</v>
      </c>
      <c r="K4144" s="98">
        <f t="shared" si="4"/>
        <v>2</v>
      </c>
      <c r="L4144" s="99" t="s">
        <v>7224</v>
      </c>
      <c r="M4144" s="100" t="s">
        <v>6338</v>
      </c>
      <c r="N4144" s="101" t="str">
        <f t="shared" si="139"/>
        <v>TRBJKD0018935007110921</v>
      </c>
      <c r="O4144" s="128"/>
      <c r="P4144" s="100"/>
      <c r="Q4144" s="103">
        <f t="shared" si="166"/>
        <v>2</v>
      </c>
      <c r="R4144" s="161"/>
      <c r="S4144" s="105"/>
      <c r="T4144" s="106"/>
      <c r="U4144" s="107"/>
      <c r="V4144" s="108" t="s">
        <v>756</v>
      </c>
      <c r="W4144" s="109" t="s">
        <v>1312</v>
      </c>
      <c r="X4144" s="110" t="str">
        <f t="shared" si="176"/>
        <v/>
      </c>
      <c r="Y4144" s="110" t="str">
        <f t="shared" si="183"/>
        <v/>
      </c>
      <c r="Z4144" s="139" t="str">
        <f t="shared" si="199"/>
        <v>Chưa xác định</v>
      </c>
      <c r="AA4144" s="109" t="s">
        <v>5260</v>
      </c>
      <c r="AB4144" s="106"/>
      <c r="AC4144" s="158"/>
      <c r="AD4144" s="160"/>
      <c r="AE4144" s="127"/>
      <c r="AF4144" s="113"/>
      <c r="AG4144" s="165" t="str">
        <f t="array" ref="AG4144">XLOOKUP(F4144,'CLV2'!A:A,'CLV2'!E:E)</f>
        <v>2.DAIRY</v>
      </c>
      <c r="AH4144" s="115" t="str">
        <f t="array" ref="AH4144">XLOOKUP(F4144,'CLV2'!A:A,'CLV2'!F:F)</f>
        <v>3.FRESH MILK</v>
      </c>
      <c r="AI4144" s="115" t="str">
        <f t="shared" si="8"/>
        <v>Pack</v>
      </c>
      <c r="AJ4144" s="116">
        <f t="shared" si="9"/>
        <v>1</v>
      </c>
      <c r="AK4144" s="117" t="str">
        <f t="array" ref="AK4144">XLOOKUP(F4144,'GIÁ'!A:A,'GIÁ'!D:D)</f>
        <v>30226.04</v>
      </c>
      <c r="AL4144" s="118">
        <f t="shared" si="10"/>
        <v>60452.08</v>
      </c>
      <c r="AM4144" s="118">
        <f t="shared" si="11"/>
        <v>0</v>
      </c>
      <c r="AN4144" s="119">
        <f t="shared" si="12"/>
        <v>0</v>
      </c>
      <c r="AO4144" s="118">
        <f t="shared" si="13"/>
        <v>0</v>
      </c>
      <c r="AP4144" s="121">
        <f t="shared" si="14"/>
        <v>60452.08</v>
      </c>
      <c r="AQ4144" s="122"/>
      <c r="AR4144" s="119"/>
    </row>
    <row r="4145" ht="22.5" customHeight="1">
      <c r="A4145" s="89">
        <v>46233.0</v>
      </c>
      <c r="B4145" s="90">
        <v>0.5027777777777778</v>
      </c>
      <c r="C4145" s="91" t="s">
        <v>1319</v>
      </c>
      <c r="D4145" s="129" t="str">
        <f t="array" ref="D4145">XLOOKUP(C4145,'DS ST'!A:A,'DS ST'!B:B)</f>
        <v>JKD</v>
      </c>
      <c r="E4145" s="94" t="str">
        <f t="array" ref="E4145">XLOOKUP($F4145,'GIÁ'!$A:$A,'GIÁ'!$E:$E)</f>
        <v>MÁT</v>
      </c>
      <c r="F4145" s="94">
        <v>11295.0</v>
      </c>
      <c r="G4145" s="95" t="s">
        <v>728</v>
      </c>
      <c r="H4145" s="95" t="s">
        <v>75</v>
      </c>
      <c r="I4145" s="96">
        <v>1.0</v>
      </c>
      <c r="J4145" s="96">
        <v>0.0</v>
      </c>
      <c r="K4145" s="98">
        <f t="shared" si="4"/>
        <v>1</v>
      </c>
      <c r="L4145" s="99" t="s">
        <v>7224</v>
      </c>
      <c r="M4145" s="100" t="s">
        <v>6338</v>
      </c>
      <c r="N4145" s="101" t="str">
        <f t="shared" si="139"/>
        <v>TRBJKD00111295</v>
      </c>
      <c r="O4145" s="128"/>
      <c r="P4145" s="100"/>
      <c r="Q4145" s="103">
        <f t="shared" si="166"/>
        <v>1</v>
      </c>
      <c r="R4145" s="161"/>
      <c r="S4145" s="105"/>
      <c r="T4145" s="106"/>
      <c r="U4145" s="107"/>
      <c r="V4145" s="108" t="s">
        <v>756</v>
      </c>
      <c r="W4145" s="109" t="s">
        <v>1312</v>
      </c>
      <c r="X4145" s="110" t="str">
        <f t="shared" si="176"/>
        <v/>
      </c>
      <c r="Y4145" s="110" t="str">
        <f t="shared" si="183"/>
        <v/>
      </c>
      <c r="Z4145" s="139" t="str">
        <f t="shared" si="199"/>
        <v>Chưa xác định</v>
      </c>
      <c r="AA4145" s="109" t="s">
        <v>5260</v>
      </c>
      <c r="AB4145" s="106"/>
      <c r="AC4145" s="158"/>
      <c r="AD4145" s="160"/>
      <c r="AE4145" s="127"/>
      <c r="AF4145" s="113"/>
      <c r="AG4145" s="165" t="str">
        <f t="array" ref="AG4145">XLOOKUP(F4145,'CLV2'!A:A,'CLV2'!E:E)</f>
        <v>2.FRUITS</v>
      </c>
      <c r="AH4145" s="115" t="str">
        <f t="array" ref="AH4145">XLOOKUP(F4145,'CLV2'!A:A,'CLV2'!F:F)</f>
        <v>3.IMPORT FRUITS</v>
      </c>
      <c r="AI4145" s="115" t="str">
        <f t="shared" si="8"/>
        <v>Pack</v>
      </c>
      <c r="AJ4145" s="116">
        <f t="shared" si="9"/>
        <v>1</v>
      </c>
      <c r="AK4145" s="117" t="str">
        <f t="array" ref="AK4145">XLOOKUP(F4145,'GIÁ'!A:A,'GIÁ'!D:D)</f>
        <v>108559.08</v>
      </c>
      <c r="AL4145" s="118">
        <f t="shared" si="10"/>
        <v>108559.08</v>
      </c>
      <c r="AM4145" s="118">
        <f t="shared" si="11"/>
        <v>0</v>
      </c>
      <c r="AN4145" s="119">
        <f t="shared" si="12"/>
        <v>0</v>
      </c>
      <c r="AO4145" s="118">
        <f t="shared" si="13"/>
        <v>0</v>
      </c>
      <c r="AP4145" s="121">
        <f t="shared" si="14"/>
        <v>108559.08</v>
      </c>
      <c r="AQ4145" s="122"/>
      <c r="AR4145" s="119"/>
    </row>
    <row r="4146" ht="22.5" customHeight="1">
      <c r="A4146" s="89">
        <v>46233.0</v>
      </c>
      <c r="B4146" s="90">
        <v>0.5027777777777778</v>
      </c>
      <c r="C4146" s="91" t="s">
        <v>1319</v>
      </c>
      <c r="D4146" s="129" t="str">
        <f t="array" ref="D4146">XLOOKUP(C4146,'DS ST'!A:A,'DS ST'!B:B)</f>
        <v>JKD</v>
      </c>
      <c r="E4146" s="94" t="str">
        <f t="array" ref="E4146">XLOOKUP($F4146,'GIÁ'!$A:$A,'GIÁ'!$E:$E)</f>
        <v>MÁT</v>
      </c>
      <c r="F4146" s="94">
        <v>8.936219620178E12</v>
      </c>
      <c r="G4146" s="95" t="s">
        <v>2090</v>
      </c>
      <c r="H4146" s="95" t="s">
        <v>224</v>
      </c>
      <c r="I4146" s="96">
        <v>1.0</v>
      </c>
      <c r="J4146" s="96">
        <v>0.0</v>
      </c>
      <c r="K4146" s="98">
        <f t="shared" si="4"/>
        <v>1</v>
      </c>
      <c r="L4146" s="99" t="s">
        <v>7224</v>
      </c>
      <c r="M4146" s="100" t="s">
        <v>6338</v>
      </c>
      <c r="N4146" s="101" t="str">
        <f t="shared" si="139"/>
        <v>TRBJKD0018936219620178</v>
      </c>
      <c r="O4146" s="128"/>
      <c r="P4146" s="100"/>
      <c r="Q4146" s="103">
        <f t="shared" si="166"/>
        <v>1</v>
      </c>
      <c r="R4146" s="161"/>
      <c r="S4146" s="105"/>
      <c r="T4146" s="106"/>
      <c r="U4146" s="107"/>
      <c r="V4146" s="108" t="s">
        <v>756</v>
      </c>
      <c r="W4146" s="109" t="s">
        <v>1312</v>
      </c>
      <c r="X4146" s="110" t="str">
        <f t="shared" si="176"/>
        <v/>
      </c>
      <c r="Y4146" s="110" t="str">
        <f t="shared" si="183"/>
        <v/>
      </c>
      <c r="Z4146" s="139" t="str">
        <f t="shared" si="199"/>
        <v>Chưa xác định</v>
      </c>
      <c r="AA4146" s="109" t="s">
        <v>5260</v>
      </c>
      <c r="AB4146" s="106"/>
      <c r="AC4146" s="158"/>
      <c r="AD4146" s="160"/>
      <c r="AE4146" s="127"/>
      <c r="AF4146" s="113"/>
      <c r="AG4146" s="165" t="str">
        <f t="array" ref="AG4146">XLOOKUP(F4146,'CLV2'!A:A,'CLV2'!E:E)</f>
        <v>2.DELICA</v>
      </c>
      <c r="AH4146" s="115" t="str">
        <f t="array" ref="AH4146">XLOOKUP(F4146,'CLV2'!A:A,'CLV2'!F:F)</f>
        <v>3.COLD AND HOT DELICA</v>
      </c>
      <c r="AI4146" s="115" t="str">
        <f t="shared" si="8"/>
        <v>Pack</v>
      </c>
      <c r="AJ4146" s="116">
        <f t="shared" si="9"/>
        <v>1</v>
      </c>
      <c r="AK4146" s="117">
        <f t="array" ref="AK4146">XLOOKUP(F4146,'GIÁ'!A:A,'GIÁ'!D:D)</f>
        <v>6545</v>
      </c>
      <c r="AL4146" s="118">
        <f t="shared" si="10"/>
        <v>6545</v>
      </c>
      <c r="AM4146" s="118">
        <f t="shared" si="11"/>
        <v>0</v>
      </c>
      <c r="AN4146" s="119">
        <f t="shared" si="12"/>
        <v>0</v>
      </c>
      <c r="AO4146" s="118">
        <f t="shared" si="13"/>
        <v>0</v>
      </c>
      <c r="AP4146" s="121">
        <f t="shared" si="14"/>
        <v>6545</v>
      </c>
      <c r="AQ4146" s="122"/>
      <c r="AR4146" s="119"/>
    </row>
    <row r="4147" ht="22.5" customHeight="1">
      <c r="A4147" s="89">
        <v>46233.0</v>
      </c>
      <c r="B4147" s="90">
        <v>0.5027777777777778</v>
      </c>
      <c r="C4147" s="91" t="s">
        <v>1319</v>
      </c>
      <c r="D4147" s="129" t="str">
        <f t="array" ref="D4147">XLOOKUP(C4147,'DS ST'!A:A,'DS ST'!B:B)</f>
        <v>JKD</v>
      </c>
      <c r="E4147" s="94" t="str">
        <f t="array" ref="E4147">XLOOKUP($F4147,'GIÁ'!$A:$A,'GIÁ'!$E:$E)</f>
        <v>MÁT</v>
      </c>
      <c r="F4147" s="94">
        <v>8.934673605823E12</v>
      </c>
      <c r="G4147" s="95" t="s">
        <v>1689</v>
      </c>
      <c r="H4147" s="95" t="s">
        <v>57</v>
      </c>
      <c r="I4147" s="96">
        <v>48.0</v>
      </c>
      <c r="J4147" s="96">
        <v>0.0</v>
      </c>
      <c r="K4147" s="98">
        <f t="shared" si="4"/>
        <v>48</v>
      </c>
      <c r="L4147" s="99" t="s">
        <v>7224</v>
      </c>
      <c r="M4147" s="100" t="s">
        <v>6338</v>
      </c>
      <c r="N4147" s="101" t="str">
        <f t="shared" si="139"/>
        <v>TRBJKD0018934673605823</v>
      </c>
      <c r="O4147" s="128"/>
      <c r="P4147" s="100"/>
      <c r="Q4147" s="103">
        <f t="shared" si="166"/>
        <v>48</v>
      </c>
      <c r="R4147" s="161"/>
      <c r="S4147" s="105"/>
      <c r="T4147" s="106"/>
      <c r="U4147" s="107"/>
      <c r="V4147" s="108" t="s">
        <v>756</v>
      </c>
      <c r="W4147" s="109" t="s">
        <v>1312</v>
      </c>
      <c r="X4147" s="110" t="str">
        <f t="shared" si="176"/>
        <v/>
      </c>
      <c r="Y4147" s="110" t="str">
        <f t="shared" si="183"/>
        <v/>
      </c>
      <c r="Z4147" s="139" t="str">
        <f t="shared" si="199"/>
        <v>Chưa xác định</v>
      </c>
      <c r="AA4147" s="109" t="s">
        <v>5260</v>
      </c>
      <c r="AB4147" s="106"/>
      <c r="AC4147" s="158"/>
      <c r="AD4147" s="160"/>
      <c r="AE4147" s="127"/>
      <c r="AF4147" s="113"/>
      <c r="AG4147" s="165" t="str">
        <f t="array" ref="AG4147">XLOOKUP(F4147,'CLV2'!A:A,'CLV2'!E:E)</f>
        <v>2.DAIRY</v>
      </c>
      <c r="AH4147" s="115" t="str">
        <f t="array" ref="AH4147">XLOOKUP(F4147,'CLV2'!A:A,'CLV2'!F:F)</f>
        <v>3.YOGURT</v>
      </c>
      <c r="AI4147" s="115" t="str">
        <f t="shared" si="8"/>
        <v>Pack</v>
      </c>
      <c r="AJ4147" s="116">
        <f t="shared" si="9"/>
        <v>1</v>
      </c>
      <c r="AK4147" s="117" t="str">
        <f t="array" ref="AK4147">XLOOKUP(F4147,'GIÁ'!A:A,'GIÁ'!D:D)</f>
        <v>5402.30</v>
      </c>
      <c r="AL4147" s="118">
        <f t="shared" si="10"/>
        <v>259310.4</v>
      </c>
      <c r="AM4147" s="118">
        <f t="shared" si="11"/>
        <v>0</v>
      </c>
      <c r="AN4147" s="119">
        <f t="shared" si="12"/>
        <v>0</v>
      </c>
      <c r="AO4147" s="118">
        <f t="shared" si="13"/>
        <v>0</v>
      </c>
      <c r="AP4147" s="121">
        <f t="shared" si="14"/>
        <v>259310.4</v>
      </c>
      <c r="AQ4147" s="122"/>
      <c r="AR4147" s="119"/>
    </row>
    <row r="4148" ht="22.5" customHeight="1">
      <c r="A4148" s="89">
        <v>46233.0</v>
      </c>
      <c r="B4148" s="90">
        <v>0.5027777777777778</v>
      </c>
      <c r="C4148" s="91" t="s">
        <v>1319</v>
      </c>
      <c r="D4148" s="129" t="str">
        <f t="array" ref="D4148">XLOOKUP(C4148,'DS ST'!A:A,'DS ST'!B:B)</f>
        <v>JKD</v>
      </c>
      <c r="E4148" s="94" t="str">
        <f t="array" ref="E4148">XLOOKUP($F4148,'GIÁ'!$A:$A,'GIÁ'!$E:$E)</f>
        <v>MÁT</v>
      </c>
      <c r="F4148" s="94">
        <v>8.935217413508E12</v>
      </c>
      <c r="G4148" s="95" t="s">
        <v>1960</v>
      </c>
      <c r="H4148" s="95" t="s">
        <v>57</v>
      </c>
      <c r="I4148" s="96">
        <v>48.0</v>
      </c>
      <c r="J4148" s="96">
        <v>0.0</v>
      </c>
      <c r="K4148" s="98">
        <f t="shared" si="4"/>
        <v>48</v>
      </c>
      <c r="L4148" s="99" t="s">
        <v>7224</v>
      </c>
      <c r="M4148" s="100" t="s">
        <v>6338</v>
      </c>
      <c r="N4148" s="101" t="str">
        <f t="shared" si="139"/>
        <v>TRBJKD0018935217413508</v>
      </c>
      <c r="O4148" s="128"/>
      <c r="P4148" s="100"/>
      <c r="Q4148" s="103">
        <f t="shared" si="166"/>
        <v>48</v>
      </c>
      <c r="R4148" s="161"/>
      <c r="S4148" s="105"/>
      <c r="T4148" s="106"/>
      <c r="U4148" s="107"/>
      <c r="V4148" s="108" t="s">
        <v>756</v>
      </c>
      <c r="W4148" s="109" t="s">
        <v>1312</v>
      </c>
      <c r="X4148" s="110" t="str">
        <f t="shared" si="176"/>
        <v/>
      </c>
      <c r="Y4148" s="110" t="str">
        <f t="shared" si="183"/>
        <v/>
      </c>
      <c r="Z4148" s="139" t="str">
        <f t="shared" si="199"/>
        <v>Chưa xác định</v>
      </c>
      <c r="AA4148" s="109" t="s">
        <v>5260</v>
      </c>
      <c r="AB4148" s="106"/>
      <c r="AC4148" s="158"/>
      <c r="AD4148" s="160"/>
      <c r="AE4148" s="127"/>
      <c r="AF4148" s="113"/>
      <c r="AG4148" s="165" t="str">
        <f t="array" ref="AG4148">XLOOKUP(F4148,'CLV2'!A:A,'CLV2'!E:E)</f>
        <v>2.DAIRY</v>
      </c>
      <c r="AH4148" s="115" t="str">
        <f t="array" ref="AH4148">XLOOKUP(F4148,'CLV2'!A:A,'CLV2'!F:F)</f>
        <v>3.YOGURT</v>
      </c>
      <c r="AI4148" s="115" t="str">
        <f t="shared" si="8"/>
        <v>Pack</v>
      </c>
      <c r="AJ4148" s="116">
        <f t="shared" si="9"/>
        <v>1</v>
      </c>
      <c r="AK4148" s="117" t="str">
        <f t="array" ref="AK4148">XLOOKUP(F4148,'GIÁ'!A:A,'GIÁ'!D:D)</f>
        <v>6168.43</v>
      </c>
      <c r="AL4148" s="118">
        <f t="shared" si="10"/>
        <v>296084.64</v>
      </c>
      <c r="AM4148" s="118">
        <f t="shared" si="11"/>
        <v>0</v>
      </c>
      <c r="AN4148" s="119">
        <f t="shared" si="12"/>
        <v>0</v>
      </c>
      <c r="AO4148" s="118">
        <f t="shared" si="13"/>
        <v>0</v>
      </c>
      <c r="AP4148" s="121">
        <f t="shared" si="14"/>
        <v>296084.64</v>
      </c>
      <c r="AQ4148" s="122"/>
      <c r="AR4148" s="119"/>
    </row>
    <row r="4149" ht="22.5" customHeight="1">
      <c r="A4149" s="89">
        <v>46233.0</v>
      </c>
      <c r="B4149" s="90">
        <v>0.5027777777777778</v>
      </c>
      <c r="C4149" s="91" t="s">
        <v>1319</v>
      </c>
      <c r="D4149" s="129" t="str">
        <f t="array" ref="D4149">XLOOKUP(C4149,'DS ST'!A:A,'DS ST'!B:B)</f>
        <v>JKD</v>
      </c>
      <c r="E4149" s="94" t="str">
        <f t="array" ref="E4149">XLOOKUP($F4149,'GIÁ'!$A:$A,'GIÁ'!$E:$E)</f>
        <v>MÁT</v>
      </c>
      <c r="F4149" s="94">
        <v>8.936076279328E12</v>
      </c>
      <c r="G4149" s="95" t="s">
        <v>2313</v>
      </c>
      <c r="H4149" s="95" t="s">
        <v>57</v>
      </c>
      <c r="I4149" s="96">
        <v>2.0</v>
      </c>
      <c r="J4149" s="96">
        <v>0.0</v>
      </c>
      <c r="K4149" s="98">
        <f t="shared" si="4"/>
        <v>2</v>
      </c>
      <c r="L4149" s="99" t="s">
        <v>7224</v>
      </c>
      <c r="M4149" s="100" t="s">
        <v>7225</v>
      </c>
      <c r="N4149" s="101" t="str">
        <f t="shared" si="139"/>
        <v>TRBJKD60778936076279328</v>
      </c>
      <c r="O4149" s="128"/>
      <c r="P4149" s="100"/>
      <c r="Q4149" s="103">
        <f t="shared" si="166"/>
        <v>2</v>
      </c>
      <c r="R4149" s="161"/>
      <c r="S4149" s="105"/>
      <c r="T4149" s="106"/>
      <c r="U4149" s="107"/>
      <c r="V4149" s="108" t="s">
        <v>756</v>
      </c>
      <c r="W4149" s="109" t="s">
        <v>1312</v>
      </c>
      <c r="X4149" s="110" t="str">
        <f t="shared" si="176"/>
        <v/>
      </c>
      <c r="Y4149" s="110" t="str">
        <f t="shared" si="183"/>
        <v/>
      </c>
      <c r="Z4149" s="139" t="str">
        <f t="shared" si="199"/>
        <v>Chưa xác định</v>
      </c>
      <c r="AA4149" s="109" t="s">
        <v>5260</v>
      </c>
      <c r="AB4149" s="106"/>
      <c r="AC4149" s="158"/>
      <c r="AD4149" s="160"/>
      <c r="AE4149" s="127"/>
      <c r="AF4149" s="113"/>
      <c r="AG4149" s="165" t="str">
        <f t="array" ref="AG4149">XLOOKUP(F4149,'CLV2'!A:A,'CLV2'!E:E)</f>
        <v>2.BAKERY</v>
      </c>
      <c r="AH4149" s="115" t="str">
        <f t="array" ref="AH4149">XLOOKUP(F4149,'CLV2'!A:A,'CLV2'!F:F)</f>
        <v>3.CAKES</v>
      </c>
      <c r="AI4149" s="115" t="str">
        <f t="shared" si="8"/>
        <v>Pack</v>
      </c>
      <c r="AJ4149" s="116">
        <f t="shared" si="9"/>
        <v>1</v>
      </c>
      <c r="AK4149" s="117" t="str">
        <f t="array" ref="AK4149">XLOOKUP(F4149,'GIÁ'!A:A,'GIÁ'!D:D)</f>
        <v>22950.25</v>
      </c>
      <c r="AL4149" s="118">
        <f t="shared" si="10"/>
        <v>45900.5</v>
      </c>
      <c r="AM4149" s="118">
        <f t="shared" si="11"/>
        <v>0</v>
      </c>
      <c r="AN4149" s="119">
        <f t="shared" si="12"/>
        <v>0</v>
      </c>
      <c r="AO4149" s="118">
        <f t="shared" si="13"/>
        <v>0</v>
      </c>
      <c r="AP4149" s="121">
        <f t="shared" si="14"/>
        <v>45900.5</v>
      </c>
      <c r="AQ4149" s="122"/>
      <c r="AR4149" s="119"/>
    </row>
    <row r="4150" ht="22.5" customHeight="1">
      <c r="A4150" s="89">
        <v>46233.0</v>
      </c>
      <c r="B4150" s="90">
        <v>0.5027777777777778</v>
      </c>
      <c r="C4150" s="91" t="s">
        <v>1319</v>
      </c>
      <c r="D4150" s="129" t="str">
        <f t="array" ref="D4150">XLOOKUP(C4150,'DS ST'!A:A,'DS ST'!B:B)</f>
        <v>JKD</v>
      </c>
      <c r="E4150" s="94" t="str">
        <f t="array" ref="E4150">XLOOKUP($F4150,'GIÁ'!$A:$A,'GIÁ'!$E:$E)</f>
        <v>MÁT</v>
      </c>
      <c r="F4150" s="94">
        <v>11763.0</v>
      </c>
      <c r="G4150" s="95" t="s">
        <v>1062</v>
      </c>
      <c r="H4150" s="95" t="s">
        <v>57</v>
      </c>
      <c r="I4150" s="96">
        <v>5.0</v>
      </c>
      <c r="J4150" s="96">
        <v>1.0</v>
      </c>
      <c r="K4150" s="98">
        <f t="shared" si="4"/>
        <v>4</v>
      </c>
      <c r="L4150" s="99" t="s">
        <v>7224</v>
      </c>
      <c r="M4150" s="100" t="s">
        <v>7225</v>
      </c>
      <c r="N4150" s="101" t="str">
        <f t="shared" si="139"/>
        <v>TRBJKD607711763</v>
      </c>
      <c r="O4150" s="128"/>
      <c r="P4150" s="100"/>
      <c r="Q4150" s="103">
        <f t="shared" si="166"/>
        <v>4</v>
      </c>
      <c r="R4150" s="161"/>
      <c r="S4150" s="105"/>
      <c r="T4150" s="106"/>
      <c r="U4150" s="107"/>
      <c r="V4150" s="108" t="s">
        <v>756</v>
      </c>
      <c r="W4150" s="109" t="s">
        <v>1312</v>
      </c>
      <c r="X4150" s="110" t="str">
        <f t="shared" si="176"/>
        <v/>
      </c>
      <c r="Y4150" s="110" t="str">
        <f t="shared" si="183"/>
        <v/>
      </c>
      <c r="Z4150" s="139" t="str">
        <f t="shared" si="199"/>
        <v>Chưa xác định</v>
      </c>
      <c r="AA4150" s="109" t="s">
        <v>5260</v>
      </c>
      <c r="AB4150" s="106"/>
      <c r="AC4150" s="158"/>
      <c r="AD4150" s="160"/>
      <c r="AE4150" s="127"/>
      <c r="AF4150" s="113"/>
      <c r="AG4150" s="165" t="str">
        <f t="array" ref="AG4150">XLOOKUP(F4150,'CLV2'!A:A,'CLV2'!E:E)</f>
        <v>2.FRUITS</v>
      </c>
      <c r="AH4150" s="115" t="str">
        <f t="array" ref="AH4150">XLOOKUP(F4150,'CLV2'!A:A,'CLV2'!F:F)</f>
        <v>3.IMPORT FRUITS</v>
      </c>
      <c r="AI4150" s="115" t="str">
        <f t="shared" si="8"/>
        <v>Pack</v>
      </c>
      <c r="AJ4150" s="116">
        <f t="shared" si="9"/>
        <v>0.8</v>
      </c>
      <c r="AK4150" s="117" t="str">
        <f t="array" ref="AK4150">XLOOKUP(F4150,'GIÁ'!A:A,'GIÁ'!D:D)</f>
        <v>45773.45</v>
      </c>
      <c r="AL4150" s="118">
        <f t="shared" si="10"/>
        <v>183093.8</v>
      </c>
      <c r="AM4150" s="118">
        <f t="shared" si="11"/>
        <v>0</v>
      </c>
      <c r="AN4150" s="119">
        <f t="shared" si="12"/>
        <v>0</v>
      </c>
      <c r="AO4150" s="118">
        <f t="shared" si="13"/>
        <v>0</v>
      </c>
      <c r="AP4150" s="121">
        <f t="shared" si="14"/>
        <v>183093.8</v>
      </c>
      <c r="AQ4150" s="122"/>
      <c r="AR4150" s="119"/>
    </row>
    <row r="4151" ht="22.5" customHeight="1">
      <c r="A4151" s="89">
        <v>46233.0</v>
      </c>
      <c r="B4151" s="90">
        <v>0.5027777777777778</v>
      </c>
      <c r="C4151" s="91" t="s">
        <v>1319</v>
      </c>
      <c r="D4151" s="129" t="str">
        <f t="array" ref="D4151">XLOOKUP(C4151,'DS ST'!A:A,'DS ST'!B:B)</f>
        <v>JKD</v>
      </c>
      <c r="E4151" s="94" t="str">
        <f t="array" ref="E4151">XLOOKUP($F4151,'GIÁ'!$A:$A,'GIÁ'!$E:$E)</f>
        <v>MÁT</v>
      </c>
      <c r="F4151" s="94">
        <v>10216.0</v>
      </c>
      <c r="G4151" s="95" t="s">
        <v>81</v>
      </c>
      <c r="H4151" s="95" t="s">
        <v>57</v>
      </c>
      <c r="I4151" s="96">
        <v>1.0</v>
      </c>
      <c r="J4151" s="96">
        <v>0.0</v>
      </c>
      <c r="K4151" s="98">
        <f t="shared" si="4"/>
        <v>1</v>
      </c>
      <c r="L4151" s="99" t="s">
        <v>7224</v>
      </c>
      <c r="M4151" s="100" t="s">
        <v>7225</v>
      </c>
      <c r="N4151" s="101" t="str">
        <f t="shared" si="139"/>
        <v>TRBJKD607710216</v>
      </c>
      <c r="O4151" s="128"/>
      <c r="P4151" s="100"/>
      <c r="Q4151" s="103">
        <f t="shared" si="166"/>
        <v>1</v>
      </c>
      <c r="R4151" s="161"/>
      <c r="S4151" s="105"/>
      <c r="T4151" s="106"/>
      <c r="U4151" s="107"/>
      <c r="V4151" s="108" t="s">
        <v>756</v>
      </c>
      <c r="W4151" s="109" t="s">
        <v>1312</v>
      </c>
      <c r="X4151" s="110" t="str">
        <f t="shared" si="176"/>
        <v/>
      </c>
      <c r="Y4151" s="110" t="str">
        <f t="shared" si="183"/>
        <v/>
      </c>
      <c r="Z4151" s="139" t="str">
        <f t="shared" si="199"/>
        <v>Chưa xác định</v>
      </c>
      <c r="AA4151" s="109" t="s">
        <v>5260</v>
      </c>
      <c r="AB4151" s="106"/>
      <c r="AC4151" s="158"/>
      <c r="AD4151" s="160"/>
      <c r="AE4151" s="127"/>
      <c r="AF4151" s="113"/>
      <c r="AG4151" s="165" t="str">
        <f t="array" ref="AG4151">XLOOKUP(F4151,'CLV2'!A:A,'CLV2'!E:E)</f>
        <v>2.VEGETABLES</v>
      </c>
      <c r="AH4151" s="115" t="str">
        <f t="array" ref="AH4151">XLOOKUP(F4151,'CLV2'!A:A,'CLV2'!F:F)</f>
        <v>3.MUSHROOM</v>
      </c>
      <c r="AI4151" s="115" t="str">
        <f t="shared" si="8"/>
        <v>Pack</v>
      </c>
      <c r="AJ4151" s="116">
        <f t="shared" si="9"/>
        <v>1</v>
      </c>
      <c r="AK4151" s="117" t="str">
        <f t="array" ref="AK4151">XLOOKUP(F4151,'GIÁ'!A:A,'GIÁ'!D:D)</f>
        <v>41977.50</v>
      </c>
      <c r="AL4151" s="118">
        <f t="shared" si="10"/>
        <v>41977.5</v>
      </c>
      <c r="AM4151" s="118">
        <f t="shared" si="11"/>
        <v>0</v>
      </c>
      <c r="AN4151" s="119">
        <f t="shared" si="12"/>
        <v>0</v>
      </c>
      <c r="AO4151" s="118">
        <f t="shared" si="13"/>
        <v>0</v>
      </c>
      <c r="AP4151" s="121">
        <f t="shared" si="14"/>
        <v>41977.5</v>
      </c>
      <c r="AQ4151" s="122"/>
      <c r="AR4151" s="119"/>
    </row>
    <row r="4152" ht="22.5" customHeight="1">
      <c r="A4152" s="89">
        <v>46233.0</v>
      </c>
      <c r="B4152" s="90">
        <v>0.5027777777777778</v>
      </c>
      <c r="C4152" s="91" t="s">
        <v>1319</v>
      </c>
      <c r="D4152" s="129" t="str">
        <f t="array" ref="D4152">XLOOKUP(C4152,'DS ST'!A:A,'DS ST'!B:B)</f>
        <v>JKD</v>
      </c>
      <c r="E4152" s="94" t="str">
        <f t="array" ref="E4152">XLOOKUP($F4152,'GIÁ'!$A:$A,'GIÁ'!$E:$E)</f>
        <v>MÁT</v>
      </c>
      <c r="F4152" s="94">
        <v>11751.0</v>
      </c>
      <c r="G4152" s="95" t="s">
        <v>1045</v>
      </c>
      <c r="H4152" s="95" t="s">
        <v>75</v>
      </c>
      <c r="I4152" s="96">
        <v>1.0</v>
      </c>
      <c r="J4152" s="96">
        <v>0.0</v>
      </c>
      <c r="K4152" s="98">
        <f t="shared" si="4"/>
        <v>1</v>
      </c>
      <c r="L4152" s="99" t="s">
        <v>7224</v>
      </c>
      <c r="M4152" s="100" t="s">
        <v>7225</v>
      </c>
      <c r="N4152" s="101" t="str">
        <f t="shared" si="139"/>
        <v>TRBJKD607711751</v>
      </c>
      <c r="O4152" s="128"/>
      <c r="P4152" s="100"/>
      <c r="Q4152" s="103">
        <f t="shared" si="166"/>
        <v>1</v>
      </c>
      <c r="R4152" s="161"/>
      <c r="S4152" s="105"/>
      <c r="T4152" s="106"/>
      <c r="U4152" s="107"/>
      <c r="V4152" s="108" t="s">
        <v>756</v>
      </c>
      <c r="W4152" s="109" t="s">
        <v>1312</v>
      </c>
      <c r="X4152" s="110" t="str">
        <f t="shared" si="176"/>
        <v/>
      </c>
      <c r="Y4152" s="110" t="str">
        <f t="shared" si="183"/>
        <v/>
      </c>
      <c r="Z4152" s="139" t="str">
        <f t="shared" si="199"/>
        <v>Chưa xác định</v>
      </c>
      <c r="AA4152" s="109" t="s">
        <v>5260</v>
      </c>
      <c r="AB4152" s="106"/>
      <c r="AC4152" s="158"/>
      <c r="AD4152" s="160"/>
      <c r="AE4152" s="127"/>
      <c r="AF4152" s="113"/>
      <c r="AG4152" s="165" t="str">
        <f t="array" ref="AG4152">XLOOKUP(F4152,'CLV2'!A:A,'CLV2'!E:E)</f>
        <v>2.FRUITS</v>
      </c>
      <c r="AH4152" s="115" t="str">
        <f t="array" ref="AH4152">XLOOKUP(F4152,'CLV2'!A:A,'CLV2'!F:F)</f>
        <v>3.IMPORT FRUITS</v>
      </c>
      <c r="AI4152" s="115" t="str">
        <f t="shared" si="8"/>
        <v>Pack</v>
      </c>
      <c r="AJ4152" s="116">
        <f t="shared" si="9"/>
        <v>1</v>
      </c>
      <c r="AK4152" s="117" t="str">
        <f t="array" ref="AK4152">XLOOKUP(F4152,'GIÁ'!A:A,'GIÁ'!D:D)</f>
        <v>64445.12</v>
      </c>
      <c r="AL4152" s="118">
        <f t="shared" si="10"/>
        <v>64445.12</v>
      </c>
      <c r="AM4152" s="118">
        <f t="shared" si="11"/>
        <v>0</v>
      </c>
      <c r="AN4152" s="119">
        <f t="shared" si="12"/>
        <v>0</v>
      </c>
      <c r="AO4152" s="118">
        <f t="shared" si="13"/>
        <v>0</v>
      </c>
      <c r="AP4152" s="121">
        <f t="shared" si="14"/>
        <v>64445.12</v>
      </c>
      <c r="AQ4152" s="122"/>
      <c r="AR4152" s="119"/>
    </row>
    <row r="4153" ht="22.5" customHeight="1">
      <c r="A4153" s="89">
        <v>46233.0</v>
      </c>
      <c r="B4153" s="90">
        <v>0.5027777777777778</v>
      </c>
      <c r="C4153" s="91" t="s">
        <v>1319</v>
      </c>
      <c r="D4153" s="129" t="str">
        <f t="array" ref="D4153">XLOOKUP(C4153,'DS ST'!A:A,'DS ST'!B:B)</f>
        <v>JKD</v>
      </c>
      <c r="E4153" s="94" t="str">
        <f t="array" ref="E4153">XLOOKUP($F4153,'GIÁ'!$A:$A,'GIÁ'!$E:$E)</f>
        <v>MÁT</v>
      </c>
      <c r="F4153" s="94">
        <v>10165.0</v>
      </c>
      <c r="G4153" s="95" t="s">
        <v>77</v>
      </c>
      <c r="H4153" s="95" t="s">
        <v>75</v>
      </c>
      <c r="I4153" s="96">
        <v>2.0</v>
      </c>
      <c r="J4153" s="96">
        <v>0.0</v>
      </c>
      <c r="K4153" s="98">
        <f t="shared" si="4"/>
        <v>2</v>
      </c>
      <c r="L4153" s="99" t="s">
        <v>7224</v>
      </c>
      <c r="M4153" s="100" t="s">
        <v>7225</v>
      </c>
      <c r="N4153" s="101" t="str">
        <f t="shared" si="139"/>
        <v>TRBJKD607710165</v>
      </c>
      <c r="O4153" s="128"/>
      <c r="P4153" s="100"/>
      <c r="Q4153" s="103">
        <f t="shared" si="166"/>
        <v>2</v>
      </c>
      <c r="R4153" s="161"/>
      <c r="S4153" s="105"/>
      <c r="T4153" s="106"/>
      <c r="U4153" s="107"/>
      <c r="V4153" s="108" t="s">
        <v>756</v>
      </c>
      <c r="W4153" s="109" t="s">
        <v>1312</v>
      </c>
      <c r="X4153" s="110" t="str">
        <f t="shared" si="176"/>
        <v/>
      </c>
      <c r="Y4153" s="110" t="str">
        <f t="shared" si="183"/>
        <v/>
      </c>
      <c r="Z4153" s="139" t="str">
        <f t="shared" si="199"/>
        <v>Chưa xác định</v>
      </c>
      <c r="AA4153" s="109" t="s">
        <v>5260</v>
      </c>
      <c r="AB4153" s="106"/>
      <c r="AC4153" s="158"/>
      <c r="AD4153" s="160"/>
      <c r="AE4153" s="127"/>
      <c r="AF4153" s="113"/>
      <c r="AG4153" s="165" t="str">
        <f t="array" ref="AG4153">XLOOKUP(F4153,'CLV2'!A:A,'CLV2'!E:E)</f>
        <v>2.FRUITS</v>
      </c>
      <c r="AH4153" s="115" t="str">
        <f t="array" ref="AH4153">XLOOKUP(F4153,'CLV2'!A:A,'CLV2'!F:F)</f>
        <v>3.IMPORT FRUITS</v>
      </c>
      <c r="AI4153" s="115" t="str">
        <f t="shared" si="8"/>
        <v>Pack</v>
      </c>
      <c r="AJ4153" s="116">
        <f t="shared" si="9"/>
        <v>1</v>
      </c>
      <c r="AK4153" s="117" t="str">
        <f t="array" ref="AK4153">XLOOKUP(F4153,'GIÁ'!A:A,'GIÁ'!D:D)</f>
        <v>72832.86</v>
      </c>
      <c r="AL4153" s="118">
        <f t="shared" si="10"/>
        <v>145665.72</v>
      </c>
      <c r="AM4153" s="118">
        <f t="shared" si="11"/>
        <v>0</v>
      </c>
      <c r="AN4153" s="119">
        <f t="shared" si="12"/>
        <v>0</v>
      </c>
      <c r="AO4153" s="118">
        <f t="shared" si="13"/>
        <v>0</v>
      </c>
      <c r="AP4153" s="121">
        <f t="shared" si="14"/>
        <v>145665.72</v>
      </c>
      <c r="AQ4153" s="122"/>
      <c r="AR4153" s="119"/>
    </row>
    <row r="4154" ht="22.5" customHeight="1">
      <c r="A4154" s="89">
        <v>46233.0</v>
      </c>
      <c r="B4154" s="90">
        <v>0.5027777777777778</v>
      </c>
      <c r="C4154" s="91" t="s">
        <v>1319</v>
      </c>
      <c r="D4154" s="129" t="str">
        <f t="array" ref="D4154">XLOOKUP(C4154,'DS ST'!A:A,'DS ST'!B:B)</f>
        <v>JKD</v>
      </c>
      <c r="E4154" s="94" t="str">
        <f t="array" ref="E4154">XLOOKUP($F4154,'GIÁ'!$A:$A,'GIÁ'!$E:$E)</f>
        <v>MÁT</v>
      </c>
      <c r="F4154" s="94">
        <v>8.938511301731E12</v>
      </c>
      <c r="G4154" s="95" t="s">
        <v>2957</v>
      </c>
      <c r="H4154" s="95" t="s">
        <v>1831</v>
      </c>
      <c r="I4154" s="96">
        <v>2.0</v>
      </c>
      <c r="J4154" s="96">
        <v>0.0</v>
      </c>
      <c r="K4154" s="98">
        <f t="shared" si="4"/>
        <v>2</v>
      </c>
      <c r="L4154" s="99" t="s">
        <v>7224</v>
      </c>
      <c r="M4154" s="100" t="s">
        <v>7226</v>
      </c>
      <c r="N4154" s="101" t="str">
        <f t="shared" si="139"/>
        <v>TRBJKD60808938511301731</v>
      </c>
      <c r="O4154" s="128"/>
      <c r="P4154" s="100"/>
      <c r="Q4154" s="103">
        <f t="shared" si="166"/>
        <v>2</v>
      </c>
      <c r="R4154" s="161"/>
      <c r="S4154" s="105"/>
      <c r="T4154" s="106"/>
      <c r="U4154" s="107"/>
      <c r="V4154" s="108" t="s">
        <v>756</v>
      </c>
      <c r="W4154" s="109" t="s">
        <v>1312</v>
      </c>
      <c r="X4154" s="110" t="str">
        <f t="shared" si="176"/>
        <v/>
      </c>
      <c r="Y4154" s="110" t="str">
        <f t="shared" si="183"/>
        <v/>
      </c>
      <c r="Z4154" s="139" t="str">
        <f t="shared" si="199"/>
        <v>Chưa xác định</v>
      </c>
      <c r="AA4154" s="109" t="s">
        <v>5260</v>
      </c>
      <c r="AB4154" s="106"/>
      <c r="AC4154" s="158"/>
      <c r="AD4154" s="160"/>
      <c r="AE4154" s="127"/>
      <c r="AF4154" s="113"/>
      <c r="AG4154" s="165" t="str">
        <f t="array" ref="AG4154">XLOOKUP(F4154,'CLV2'!A:A,'CLV2'!E:E)</f>
        <v>2.DELICA</v>
      </c>
      <c r="AH4154" s="115" t="str">
        <f t="array" ref="AH4154">XLOOKUP(F4154,'CLV2'!A:A,'CLV2'!F:F)</f>
        <v>3.DESSERTS</v>
      </c>
      <c r="AI4154" s="115" t="str">
        <f t="shared" si="8"/>
        <v>Pack</v>
      </c>
      <c r="AJ4154" s="116">
        <f t="shared" si="9"/>
        <v>1</v>
      </c>
      <c r="AK4154" s="117" t="str">
        <f t="array" ref="AK4154">XLOOKUP(F4154,'GIÁ'!A:A,'GIÁ'!D:D)</f>
        <v>12537.09</v>
      </c>
      <c r="AL4154" s="118">
        <f t="shared" si="10"/>
        <v>25074.18</v>
      </c>
      <c r="AM4154" s="118">
        <f t="shared" si="11"/>
        <v>0</v>
      </c>
      <c r="AN4154" s="119">
        <f t="shared" si="12"/>
        <v>0</v>
      </c>
      <c r="AO4154" s="118">
        <f t="shared" si="13"/>
        <v>0</v>
      </c>
      <c r="AP4154" s="121">
        <f t="shared" si="14"/>
        <v>25074.18</v>
      </c>
      <c r="AQ4154" s="122"/>
      <c r="AR4154" s="119"/>
    </row>
    <row r="4155" ht="22.5" customHeight="1">
      <c r="A4155" s="89">
        <v>46233.0</v>
      </c>
      <c r="B4155" s="90">
        <v>0.5027777777777778</v>
      </c>
      <c r="C4155" s="91" t="s">
        <v>1319</v>
      </c>
      <c r="D4155" s="129" t="str">
        <f t="array" ref="D4155">XLOOKUP(C4155,'DS ST'!A:A,'DS ST'!B:B)</f>
        <v>JKD</v>
      </c>
      <c r="E4155" s="94" t="str">
        <f t="array" ref="E4155">XLOOKUP($F4155,'GIÁ'!$A:$A,'GIÁ'!$E:$E)</f>
        <v>MÁT</v>
      </c>
      <c r="F4155" s="94">
        <v>8.938562884405E12</v>
      </c>
      <c r="G4155" s="95" t="s">
        <v>3229</v>
      </c>
      <c r="H4155" s="95" t="s">
        <v>57</v>
      </c>
      <c r="I4155" s="96">
        <v>3.0</v>
      </c>
      <c r="J4155" s="96">
        <v>0.0</v>
      </c>
      <c r="K4155" s="98">
        <f t="shared" si="4"/>
        <v>3</v>
      </c>
      <c r="L4155" s="99" t="s">
        <v>7224</v>
      </c>
      <c r="M4155" s="100" t="s">
        <v>7226</v>
      </c>
      <c r="N4155" s="101" t="str">
        <f t="shared" si="139"/>
        <v>TRBJKD60808938562884405</v>
      </c>
      <c r="O4155" s="128"/>
      <c r="P4155" s="100"/>
      <c r="Q4155" s="103">
        <f t="shared" si="166"/>
        <v>3</v>
      </c>
      <c r="R4155" s="161"/>
      <c r="S4155" s="105"/>
      <c r="T4155" s="106"/>
      <c r="U4155" s="107"/>
      <c r="V4155" s="108" t="s">
        <v>756</v>
      </c>
      <c r="W4155" s="109" t="s">
        <v>1312</v>
      </c>
      <c r="X4155" s="110" t="str">
        <f t="shared" si="176"/>
        <v/>
      </c>
      <c r="Y4155" s="110" t="str">
        <f t="shared" si="183"/>
        <v/>
      </c>
      <c r="Z4155" s="139" t="str">
        <f t="shared" si="199"/>
        <v>Chưa xác định</v>
      </c>
      <c r="AA4155" s="109" t="s">
        <v>5260</v>
      </c>
      <c r="AB4155" s="106"/>
      <c r="AC4155" s="158"/>
      <c r="AD4155" s="160"/>
      <c r="AE4155" s="127"/>
      <c r="AF4155" s="113"/>
      <c r="AG4155" s="165" t="str">
        <f t="array" ref="AG4155">XLOOKUP(F4155,'CLV2'!A:A,'CLV2'!E:E)</f>
        <v>2.DELICA</v>
      </c>
      <c r="AH4155" s="115" t="str">
        <f t="array" ref="AH4155">XLOOKUP(F4155,'CLV2'!A:A,'CLV2'!F:F)</f>
        <v>3.DESSERTS</v>
      </c>
      <c r="AI4155" s="115" t="str">
        <f t="shared" si="8"/>
        <v>Pack</v>
      </c>
      <c r="AJ4155" s="116">
        <f t="shared" si="9"/>
        <v>1</v>
      </c>
      <c r="AK4155" s="117" t="str">
        <f t="array" ref="AK4155">XLOOKUP(F4155,'GIÁ'!A:A,'GIÁ'!D:D)</f>
        <v>9500.00</v>
      </c>
      <c r="AL4155" s="118">
        <f t="shared" si="10"/>
        <v>28500</v>
      </c>
      <c r="AM4155" s="118">
        <f t="shared" si="11"/>
        <v>0</v>
      </c>
      <c r="AN4155" s="119">
        <f t="shared" si="12"/>
        <v>0</v>
      </c>
      <c r="AO4155" s="118">
        <f t="shared" si="13"/>
        <v>0</v>
      </c>
      <c r="AP4155" s="121">
        <f t="shared" si="14"/>
        <v>28500</v>
      </c>
      <c r="AQ4155" s="122"/>
      <c r="AR4155" s="119"/>
    </row>
    <row r="4156" ht="22.5" customHeight="1">
      <c r="A4156" s="89">
        <v>46233.0</v>
      </c>
      <c r="B4156" s="90">
        <v>0.5027777777777778</v>
      </c>
      <c r="C4156" s="91" t="s">
        <v>1319</v>
      </c>
      <c r="D4156" s="129" t="str">
        <f t="array" ref="D4156">XLOOKUP(C4156,'DS ST'!A:A,'DS ST'!B:B)</f>
        <v>JKD</v>
      </c>
      <c r="E4156" s="94" t="str">
        <f t="array" ref="E4156">XLOOKUP($F4156,'GIÁ'!$A:$A,'GIÁ'!$E:$E)</f>
        <v>MÁT</v>
      </c>
      <c r="F4156" s="94">
        <v>11547.0</v>
      </c>
      <c r="G4156" s="95" t="s">
        <v>860</v>
      </c>
      <c r="H4156" s="95" t="s">
        <v>57</v>
      </c>
      <c r="I4156" s="96">
        <v>2.0</v>
      </c>
      <c r="J4156" s="96">
        <v>0.0</v>
      </c>
      <c r="K4156" s="98">
        <f t="shared" si="4"/>
        <v>2</v>
      </c>
      <c r="L4156" s="99" t="s">
        <v>7224</v>
      </c>
      <c r="M4156" s="100" t="s">
        <v>7226</v>
      </c>
      <c r="N4156" s="101" t="str">
        <f t="shared" si="139"/>
        <v>TRBJKD608011547</v>
      </c>
      <c r="O4156" s="128"/>
      <c r="P4156" s="100"/>
      <c r="Q4156" s="103">
        <f t="shared" si="166"/>
        <v>2</v>
      </c>
      <c r="R4156" s="161"/>
      <c r="S4156" s="105"/>
      <c r="T4156" s="106"/>
      <c r="U4156" s="107"/>
      <c r="V4156" s="108" t="s">
        <v>756</v>
      </c>
      <c r="W4156" s="109" t="s">
        <v>1312</v>
      </c>
      <c r="X4156" s="110" t="str">
        <f t="shared" si="176"/>
        <v/>
      </c>
      <c r="Y4156" s="110" t="str">
        <f t="shared" si="183"/>
        <v/>
      </c>
      <c r="Z4156" s="139" t="str">
        <f t="shared" si="199"/>
        <v>Chưa xác định</v>
      </c>
      <c r="AA4156" s="109" t="s">
        <v>5260</v>
      </c>
      <c r="AB4156" s="106"/>
      <c r="AC4156" s="158"/>
      <c r="AD4156" s="160"/>
      <c r="AE4156" s="127"/>
      <c r="AF4156" s="113"/>
      <c r="AG4156" s="165" t="str">
        <f t="array" ref="AG4156">XLOOKUP(F4156,'CLV2'!A:A,'CLV2'!E:E)</f>
        <v>2.VEGETABLES</v>
      </c>
      <c r="AH4156" s="115" t="str">
        <f t="array" ref="AH4156">XLOOKUP(F4156,'CLV2'!A:A,'CLV2'!F:F)</f>
        <v>3.PROCESSED VEGGIES</v>
      </c>
      <c r="AI4156" s="115" t="str">
        <f t="shared" si="8"/>
        <v>Pack</v>
      </c>
      <c r="AJ4156" s="116">
        <f t="shared" si="9"/>
        <v>1</v>
      </c>
      <c r="AK4156" s="117" t="str">
        <f t="array" ref="AK4156">XLOOKUP(F4156,'GIÁ'!A:A,'GIÁ'!D:D)</f>
        <v>7256.33</v>
      </c>
      <c r="AL4156" s="118">
        <f t="shared" si="10"/>
        <v>14512.66</v>
      </c>
      <c r="AM4156" s="118">
        <f t="shared" si="11"/>
        <v>0</v>
      </c>
      <c r="AN4156" s="119">
        <f t="shared" si="12"/>
        <v>0</v>
      </c>
      <c r="AO4156" s="118">
        <f t="shared" si="13"/>
        <v>0</v>
      </c>
      <c r="AP4156" s="121">
        <f t="shared" si="14"/>
        <v>14512.66</v>
      </c>
      <c r="AQ4156" s="122"/>
      <c r="AR4156" s="119"/>
    </row>
    <row r="4157" ht="22.5" customHeight="1">
      <c r="A4157" s="89">
        <v>46233.0</v>
      </c>
      <c r="B4157" s="90">
        <v>0.4965277777777778</v>
      </c>
      <c r="C4157" s="91" t="s">
        <v>816</v>
      </c>
      <c r="D4157" s="129" t="str">
        <f t="array" ref="D4157">XLOOKUP(C4157,'DS ST'!A:A,'DS ST'!B:B)</f>
        <v>A181</v>
      </c>
      <c r="E4157" s="94" t="str">
        <f t="array" ref="E4157">XLOOKUP($F4157,'GIÁ'!$A:$A,'GIÁ'!$E:$E)</f>
        <v>ĐÔNG</v>
      </c>
      <c r="F4157" s="94">
        <v>8.934717275081E12</v>
      </c>
      <c r="G4157" s="95" t="s">
        <v>1735</v>
      </c>
      <c r="H4157" s="95" t="s">
        <v>224</v>
      </c>
      <c r="I4157" s="96">
        <v>6.0</v>
      </c>
      <c r="J4157" s="96">
        <v>0.0</v>
      </c>
      <c r="K4157" s="98">
        <f t="shared" si="4"/>
        <v>6</v>
      </c>
      <c r="L4157" s="99" t="s">
        <v>7227</v>
      </c>
      <c r="M4157" s="100" t="s">
        <v>7228</v>
      </c>
      <c r="N4157" s="101" t="str">
        <f t="shared" si="139"/>
        <v>PT1590240-T0018934717275081</v>
      </c>
      <c r="O4157" s="128"/>
      <c r="P4157" s="100"/>
      <c r="Q4157" s="103">
        <f t="shared" si="166"/>
        <v>6</v>
      </c>
      <c r="R4157" s="161"/>
      <c r="S4157" s="105"/>
      <c r="T4157" s="106"/>
      <c r="U4157" s="107" t="s">
        <v>6563</v>
      </c>
      <c r="V4157" s="108" t="s">
        <v>756</v>
      </c>
      <c r="W4157" s="109" t="s">
        <v>1908</v>
      </c>
      <c r="X4157" s="110" t="str">
        <f t="shared" si="176"/>
        <v/>
      </c>
      <c r="Y4157" s="110" t="str">
        <f t="shared" si="183"/>
        <v/>
      </c>
      <c r="Z4157" s="109" t="s">
        <v>797</v>
      </c>
      <c r="AA4157" s="109" t="s">
        <v>802</v>
      </c>
      <c r="AB4157" s="106"/>
      <c r="AC4157" s="158"/>
      <c r="AD4157" s="160"/>
      <c r="AE4157" s="127"/>
      <c r="AF4157" s="113"/>
      <c r="AG4157" s="165" t="str">
        <f t="array" ref="AG4157">XLOOKUP(F4157,'CLV2'!A:A,'CLV2'!E:E)</f>
        <v>2.FROZEN FOODS</v>
      </c>
      <c r="AH4157" s="115" t="str">
        <f t="array" ref="AH4157">XLOOKUP(F4157,'CLV2'!A:A,'CLV2'!F:F)</f>
        <v>3.DUMPLINGS</v>
      </c>
      <c r="AI4157" s="115" t="str">
        <f t="shared" si="8"/>
        <v>Pack</v>
      </c>
      <c r="AJ4157" s="116">
        <f t="shared" si="9"/>
        <v>1</v>
      </c>
      <c r="AK4157" s="117" t="str">
        <f t="array" ref="AK4157">XLOOKUP(F4157,'GIÁ'!A:A,'GIÁ'!D:D)</f>
        <v>42036.39</v>
      </c>
      <c r="AL4157" s="118">
        <f t="shared" si="10"/>
        <v>252218.34</v>
      </c>
      <c r="AM4157" s="118">
        <f t="shared" si="11"/>
        <v>0</v>
      </c>
      <c r="AN4157" s="119">
        <f t="shared" si="12"/>
        <v>0</v>
      </c>
      <c r="AO4157" s="118">
        <f t="shared" si="13"/>
        <v>252218.34</v>
      </c>
      <c r="AP4157" s="121">
        <f t="shared" si="14"/>
        <v>0</v>
      </c>
      <c r="AQ4157" s="122"/>
      <c r="AR4157" s="119"/>
    </row>
    <row r="4158" ht="22.5" customHeight="1">
      <c r="A4158" s="89">
        <v>46233.0</v>
      </c>
      <c r="B4158" s="90">
        <v>0.4965277777777778</v>
      </c>
      <c r="C4158" s="91" t="s">
        <v>816</v>
      </c>
      <c r="D4158" s="129" t="str">
        <f t="array" ref="D4158">XLOOKUP(C4158,'DS ST'!A:A,'DS ST'!B:B)</f>
        <v>A181</v>
      </c>
      <c r="E4158" s="94" t="str">
        <f t="array" ref="E4158">XLOOKUP($F4158,'GIÁ'!$A:$A,'GIÁ'!$E:$E)</f>
        <v>ĐÔNG</v>
      </c>
      <c r="F4158" s="94">
        <v>8.936077110187E12</v>
      </c>
      <c r="G4158" s="95" t="s">
        <v>2335</v>
      </c>
      <c r="H4158" s="95" t="s">
        <v>224</v>
      </c>
      <c r="I4158" s="96">
        <v>4.0</v>
      </c>
      <c r="J4158" s="96">
        <v>0.0</v>
      </c>
      <c r="K4158" s="98">
        <f t="shared" si="4"/>
        <v>4</v>
      </c>
      <c r="L4158" s="99" t="s">
        <v>7227</v>
      </c>
      <c r="M4158" s="100" t="s">
        <v>7228</v>
      </c>
      <c r="N4158" s="101" t="str">
        <f t="shared" si="139"/>
        <v>PT1590240-T0018936077110187</v>
      </c>
      <c r="O4158" s="128"/>
      <c r="P4158" s="100"/>
      <c r="Q4158" s="103">
        <f t="shared" si="166"/>
        <v>4</v>
      </c>
      <c r="R4158" s="161"/>
      <c r="S4158" s="105"/>
      <c r="T4158" s="106"/>
      <c r="U4158" s="107" t="s">
        <v>6565</v>
      </c>
      <c r="V4158" s="108" t="s">
        <v>756</v>
      </c>
      <c r="W4158" s="109" t="s">
        <v>1908</v>
      </c>
      <c r="X4158" s="110" t="str">
        <f t="shared" si="176"/>
        <v/>
      </c>
      <c r="Y4158" s="110" t="str">
        <f t="shared" si="183"/>
        <v/>
      </c>
      <c r="Z4158" s="109" t="s">
        <v>797</v>
      </c>
      <c r="AA4158" s="109" t="s">
        <v>802</v>
      </c>
      <c r="AB4158" s="106"/>
      <c r="AC4158" s="158"/>
      <c r="AD4158" s="160"/>
      <c r="AE4158" s="127"/>
      <c r="AF4158" s="113"/>
      <c r="AG4158" s="165" t="str">
        <f t="array" ref="AG4158">XLOOKUP(F4158,'CLV2'!A:A,'CLV2'!E:E)</f>
        <v>2.FROZEN FOODS</v>
      </c>
      <c r="AH4158" s="115" t="str">
        <f t="array" ref="AH4158">XLOOKUP(F4158,'CLV2'!A:A,'CLV2'!F:F)</f>
        <v>3.DUMPLINGS</v>
      </c>
      <c r="AI4158" s="115" t="str">
        <f t="shared" si="8"/>
        <v>Pack</v>
      </c>
      <c r="AJ4158" s="116">
        <f t="shared" si="9"/>
        <v>1</v>
      </c>
      <c r="AK4158" s="117" t="str">
        <f t="array" ref="AK4158">XLOOKUP(F4158,'GIÁ'!A:A,'GIÁ'!D:D)</f>
        <v>28137.41</v>
      </c>
      <c r="AL4158" s="118">
        <f t="shared" si="10"/>
        <v>112549.64</v>
      </c>
      <c r="AM4158" s="118">
        <f t="shared" si="11"/>
        <v>0</v>
      </c>
      <c r="AN4158" s="119">
        <f t="shared" si="12"/>
        <v>0</v>
      </c>
      <c r="AO4158" s="118">
        <f t="shared" si="13"/>
        <v>112549.64</v>
      </c>
      <c r="AP4158" s="121">
        <f t="shared" si="14"/>
        <v>0</v>
      </c>
      <c r="AQ4158" s="122"/>
      <c r="AR4158" s="119"/>
    </row>
    <row r="4159" ht="22.5" customHeight="1">
      <c r="A4159" s="89">
        <v>46233.0</v>
      </c>
      <c r="B4159" s="90">
        <v>0.4965277777777778</v>
      </c>
      <c r="C4159" s="91" t="s">
        <v>816</v>
      </c>
      <c r="D4159" s="129" t="str">
        <f t="array" ref="D4159">XLOOKUP(C4159,'DS ST'!A:A,'DS ST'!B:B)</f>
        <v>A181</v>
      </c>
      <c r="E4159" s="94" t="str">
        <f t="array" ref="E4159">XLOOKUP($F4159,'GIÁ'!$A:$A,'GIÁ'!$E:$E)</f>
        <v>ĐÔNG</v>
      </c>
      <c r="F4159" s="94">
        <v>8.936013238791E12</v>
      </c>
      <c r="G4159" s="95" t="s">
        <v>2178</v>
      </c>
      <c r="H4159" s="95" t="s">
        <v>57</v>
      </c>
      <c r="I4159" s="96">
        <v>6.0</v>
      </c>
      <c r="J4159" s="96">
        <v>0.0</v>
      </c>
      <c r="K4159" s="98">
        <f t="shared" si="4"/>
        <v>6</v>
      </c>
      <c r="L4159" s="99" t="s">
        <v>7227</v>
      </c>
      <c r="M4159" s="100" t="s">
        <v>7228</v>
      </c>
      <c r="N4159" s="101" t="str">
        <f t="shared" si="139"/>
        <v>PT1590240-T0018936013238791</v>
      </c>
      <c r="O4159" s="128"/>
      <c r="P4159" s="100"/>
      <c r="Q4159" s="103">
        <f t="shared" si="166"/>
        <v>6</v>
      </c>
      <c r="R4159" s="161"/>
      <c r="S4159" s="105"/>
      <c r="T4159" s="106"/>
      <c r="U4159" s="107" t="s">
        <v>6525</v>
      </c>
      <c r="V4159" s="108" t="s">
        <v>756</v>
      </c>
      <c r="W4159" s="109" t="s">
        <v>1908</v>
      </c>
      <c r="X4159" s="110" t="str">
        <f t="shared" si="176"/>
        <v/>
      </c>
      <c r="Y4159" s="110" t="str">
        <f t="shared" si="183"/>
        <v/>
      </c>
      <c r="Z4159" s="109" t="s">
        <v>797</v>
      </c>
      <c r="AA4159" s="109" t="s">
        <v>802</v>
      </c>
      <c r="AB4159" s="106"/>
      <c r="AC4159" s="158"/>
      <c r="AD4159" s="160"/>
      <c r="AE4159" s="127"/>
      <c r="AF4159" s="113"/>
      <c r="AG4159" s="165" t="str">
        <f t="array" ref="AG4159">XLOOKUP(F4159,'CLV2'!A:A,'CLV2'!E:E)</f>
        <v>2.FROZEN FOODS</v>
      </c>
      <c r="AH4159" s="115" t="str">
        <f t="array" ref="AH4159">XLOOKUP(F4159,'CLV2'!A:A,'CLV2'!F:F)</f>
        <v>3.PIZZA - READY MEALS</v>
      </c>
      <c r="AI4159" s="115" t="str">
        <f t="shared" si="8"/>
        <v>Pack</v>
      </c>
      <c r="AJ4159" s="116">
        <f t="shared" si="9"/>
        <v>1</v>
      </c>
      <c r="AK4159" s="117" t="str">
        <f t="array" ref="AK4159">XLOOKUP(F4159,'GIÁ'!A:A,'GIÁ'!D:D)</f>
        <v>22578.43</v>
      </c>
      <c r="AL4159" s="118">
        <f t="shared" si="10"/>
        <v>135470.58</v>
      </c>
      <c r="AM4159" s="118">
        <f t="shared" si="11"/>
        <v>0</v>
      </c>
      <c r="AN4159" s="119">
        <f t="shared" si="12"/>
        <v>0</v>
      </c>
      <c r="AO4159" s="118">
        <f t="shared" si="13"/>
        <v>135470.58</v>
      </c>
      <c r="AP4159" s="121">
        <f t="shared" si="14"/>
        <v>0</v>
      </c>
      <c r="AQ4159" s="122"/>
      <c r="AR4159" s="119"/>
    </row>
    <row r="4160" ht="22.5" customHeight="1">
      <c r="A4160" s="89">
        <v>46233.0</v>
      </c>
      <c r="B4160" s="90">
        <v>0.4965277777777778</v>
      </c>
      <c r="C4160" s="91" t="s">
        <v>816</v>
      </c>
      <c r="D4160" s="129" t="str">
        <f t="array" ref="D4160">XLOOKUP(C4160,'DS ST'!A:A,'DS ST'!B:B)</f>
        <v>A181</v>
      </c>
      <c r="E4160" s="94" t="str">
        <f t="array" ref="E4160">XLOOKUP($F4160,'GIÁ'!$A:$A,'GIÁ'!$E:$E)</f>
        <v>ĐÔNG</v>
      </c>
      <c r="F4160" s="94">
        <v>8.934717266003E12</v>
      </c>
      <c r="G4160" s="95" t="s">
        <v>1721</v>
      </c>
      <c r="H4160" s="95" t="s">
        <v>224</v>
      </c>
      <c r="I4160" s="96">
        <v>4.0</v>
      </c>
      <c r="J4160" s="96">
        <v>0.0</v>
      </c>
      <c r="K4160" s="98">
        <f t="shared" si="4"/>
        <v>4</v>
      </c>
      <c r="L4160" s="99" t="s">
        <v>7227</v>
      </c>
      <c r="M4160" s="100" t="s">
        <v>7228</v>
      </c>
      <c r="N4160" s="101" t="str">
        <f t="shared" si="139"/>
        <v>PT1590240-T0018934717266003</v>
      </c>
      <c r="O4160" s="128"/>
      <c r="P4160" s="100"/>
      <c r="Q4160" s="103">
        <f t="shared" si="166"/>
        <v>4</v>
      </c>
      <c r="R4160" s="161"/>
      <c r="S4160" s="105"/>
      <c r="T4160" s="106"/>
      <c r="U4160" s="107" t="s">
        <v>6564</v>
      </c>
      <c r="V4160" s="108" t="s">
        <v>756</v>
      </c>
      <c r="W4160" s="109" t="s">
        <v>1908</v>
      </c>
      <c r="X4160" s="110" t="str">
        <f t="shared" si="176"/>
        <v/>
      </c>
      <c r="Y4160" s="110" t="str">
        <f t="shared" si="183"/>
        <v/>
      </c>
      <c r="Z4160" s="109" t="s">
        <v>797</v>
      </c>
      <c r="AA4160" s="109" t="s">
        <v>802</v>
      </c>
      <c r="AB4160" s="106"/>
      <c r="AC4160" s="158"/>
      <c r="AD4160" s="160"/>
      <c r="AE4160" s="127"/>
      <c r="AF4160" s="113"/>
      <c r="AG4160" s="165" t="str">
        <f t="array" ref="AG4160">XLOOKUP(F4160,'CLV2'!A:A,'CLV2'!E:E)</f>
        <v>2.FROZEN FOODS</v>
      </c>
      <c r="AH4160" s="115" t="str">
        <f t="array" ref="AH4160">XLOOKUP(F4160,'CLV2'!A:A,'CLV2'!F:F)</f>
        <v>3.HOTPOT AND FRIED</v>
      </c>
      <c r="AI4160" s="115" t="str">
        <f t="shared" si="8"/>
        <v>Pack</v>
      </c>
      <c r="AJ4160" s="116">
        <f t="shared" si="9"/>
        <v>1</v>
      </c>
      <c r="AK4160" s="117" t="str">
        <f t="array" ref="AK4160">XLOOKUP(F4160,'GIÁ'!A:A,'GIÁ'!D:D)</f>
        <v>54599.71</v>
      </c>
      <c r="AL4160" s="118">
        <f t="shared" si="10"/>
        <v>218398.84</v>
      </c>
      <c r="AM4160" s="118">
        <f t="shared" si="11"/>
        <v>0</v>
      </c>
      <c r="AN4160" s="119">
        <f t="shared" si="12"/>
        <v>0</v>
      </c>
      <c r="AO4160" s="118">
        <f t="shared" si="13"/>
        <v>218398.84</v>
      </c>
      <c r="AP4160" s="121">
        <f t="shared" si="14"/>
        <v>0</v>
      </c>
      <c r="AQ4160" s="122"/>
      <c r="AR4160" s="119"/>
    </row>
    <row r="4161" ht="22.5" customHeight="1">
      <c r="A4161" s="89">
        <v>46233.0</v>
      </c>
      <c r="B4161" s="90">
        <v>0.4965277777777778</v>
      </c>
      <c r="C4161" s="91" t="s">
        <v>816</v>
      </c>
      <c r="D4161" s="129" t="str">
        <f t="array" ref="D4161">XLOOKUP(C4161,'DS ST'!A:A,'DS ST'!B:B)</f>
        <v>A181</v>
      </c>
      <c r="E4161" s="94" t="str">
        <f t="array" ref="E4161">XLOOKUP($F4161,'GIÁ'!$A:$A,'GIÁ'!$E:$E)</f>
        <v>ĐÔNG</v>
      </c>
      <c r="F4161" s="94">
        <v>8.938532826121E12</v>
      </c>
      <c r="G4161" s="95" t="s">
        <v>3050</v>
      </c>
      <c r="H4161" s="95" t="s">
        <v>224</v>
      </c>
      <c r="I4161" s="96">
        <v>6.0</v>
      </c>
      <c r="J4161" s="96">
        <v>0.0</v>
      </c>
      <c r="K4161" s="98">
        <f t="shared" si="4"/>
        <v>6</v>
      </c>
      <c r="L4161" s="99" t="s">
        <v>7227</v>
      </c>
      <c r="M4161" s="100" t="s">
        <v>7228</v>
      </c>
      <c r="N4161" s="101" t="str">
        <f t="shared" si="139"/>
        <v>PT1590240-T0018938532826121</v>
      </c>
      <c r="O4161" s="128"/>
      <c r="P4161" s="100"/>
      <c r="Q4161" s="103">
        <f t="shared" si="166"/>
        <v>6</v>
      </c>
      <c r="R4161" s="161"/>
      <c r="S4161" s="105"/>
      <c r="T4161" s="106"/>
      <c r="U4161" s="107" t="s">
        <v>6541</v>
      </c>
      <c r="V4161" s="108" t="s">
        <v>756</v>
      </c>
      <c r="W4161" s="109" t="s">
        <v>1908</v>
      </c>
      <c r="X4161" s="110" t="str">
        <f t="shared" si="176"/>
        <v/>
      </c>
      <c r="Y4161" s="110" t="str">
        <f t="shared" si="183"/>
        <v/>
      </c>
      <c r="Z4161" s="109" t="s">
        <v>797</v>
      </c>
      <c r="AA4161" s="109" t="s">
        <v>802</v>
      </c>
      <c r="AB4161" s="106"/>
      <c r="AC4161" s="158"/>
      <c r="AD4161" s="160"/>
      <c r="AE4161" s="127"/>
      <c r="AF4161" s="113"/>
      <c r="AG4161" s="165" t="str">
        <f t="array" ref="AG4161">XLOOKUP(F4161,'CLV2'!A:A,'CLV2'!E:E)</f>
        <v>2.FROZEN FOODS</v>
      </c>
      <c r="AH4161" s="115" t="str">
        <f t="array" ref="AH4161">XLOOKUP(F4161,'CLV2'!A:A,'CLV2'!F:F)</f>
        <v>3.PASTRY AND DESSERTS</v>
      </c>
      <c r="AI4161" s="115" t="str">
        <f t="shared" si="8"/>
        <v>Pack</v>
      </c>
      <c r="AJ4161" s="116">
        <f t="shared" si="9"/>
        <v>1</v>
      </c>
      <c r="AK4161" s="117" t="str">
        <f t="array" ref="AK4161">XLOOKUP(F4161,'GIÁ'!A:A,'GIÁ'!D:D)</f>
        <v>21599.37</v>
      </c>
      <c r="AL4161" s="118">
        <f t="shared" si="10"/>
        <v>129596.22</v>
      </c>
      <c r="AM4161" s="118">
        <f t="shared" si="11"/>
        <v>0</v>
      </c>
      <c r="AN4161" s="119">
        <f t="shared" si="12"/>
        <v>0</v>
      </c>
      <c r="AO4161" s="118">
        <f t="shared" si="13"/>
        <v>129596.22</v>
      </c>
      <c r="AP4161" s="121">
        <f t="shared" si="14"/>
        <v>0</v>
      </c>
      <c r="AQ4161" s="122"/>
      <c r="AR4161" s="119"/>
    </row>
    <row r="4162" ht="22.5" customHeight="1">
      <c r="A4162" s="89">
        <v>46233.0</v>
      </c>
      <c r="B4162" s="90">
        <v>0.4965277777777778</v>
      </c>
      <c r="C4162" s="91" t="s">
        <v>816</v>
      </c>
      <c r="D4162" s="129" t="str">
        <f t="array" ref="D4162">XLOOKUP(C4162,'DS ST'!A:A,'DS ST'!B:B)</f>
        <v>A181</v>
      </c>
      <c r="E4162" s="94" t="str">
        <f t="array" ref="E4162">XLOOKUP($F4162,'GIÁ'!$A:$A,'GIÁ'!$E:$E)</f>
        <v>ĐÔNG</v>
      </c>
      <c r="F4162" s="94">
        <v>8.934717262005E12</v>
      </c>
      <c r="G4162" s="95" t="s">
        <v>1713</v>
      </c>
      <c r="H4162" s="95" t="s">
        <v>224</v>
      </c>
      <c r="I4162" s="96">
        <v>2.0</v>
      </c>
      <c r="J4162" s="96">
        <v>0.0</v>
      </c>
      <c r="K4162" s="98">
        <f t="shared" si="4"/>
        <v>2</v>
      </c>
      <c r="L4162" s="99" t="s">
        <v>7227</v>
      </c>
      <c r="M4162" s="100" t="s">
        <v>7228</v>
      </c>
      <c r="N4162" s="101" t="str">
        <f t="shared" si="139"/>
        <v>PT1590240-T0018934717262005</v>
      </c>
      <c r="O4162" s="128"/>
      <c r="P4162" s="100"/>
      <c r="Q4162" s="103">
        <f t="shared" si="166"/>
        <v>2</v>
      </c>
      <c r="R4162" s="161"/>
      <c r="S4162" s="105"/>
      <c r="T4162" s="106"/>
      <c r="U4162" s="107" t="s">
        <v>6527</v>
      </c>
      <c r="V4162" s="108" t="s">
        <v>756</v>
      </c>
      <c r="W4162" s="109" t="s">
        <v>1908</v>
      </c>
      <c r="X4162" s="110" t="str">
        <f t="shared" si="176"/>
        <v/>
      </c>
      <c r="Y4162" s="110" t="str">
        <f t="shared" si="183"/>
        <v/>
      </c>
      <c r="Z4162" s="109" t="s">
        <v>797</v>
      </c>
      <c r="AA4162" s="109" t="s">
        <v>802</v>
      </c>
      <c r="AB4162" s="106"/>
      <c r="AC4162" s="158"/>
      <c r="AD4162" s="160"/>
      <c r="AE4162" s="127"/>
      <c r="AF4162" s="113"/>
      <c r="AG4162" s="165" t="str">
        <f t="array" ref="AG4162">XLOOKUP(F4162,'CLV2'!A:A,'CLV2'!E:E)</f>
        <v>2.FROZEN FOODS</v>
      </c>
      <c r="AH4162" s="115" t="str">
        <f t="array" ref="AH4162">XLOOKUP(F4162,'CLV2'!A:A,'CLV2'!F:F)</f>
        <v>3.HOTPOT AND FRIED</v>
      </c>
      <c r="AI4162" s="115" t="str">
        <f t="shared" si="8"/>
        <v>Pack</v>
      </c>
      <c r="AJ4162" s="116">
        <f t="shared" si="9"/>
        <v>1</v>
      </c>
      <c r="AK4162" s="117" t="str">
        <f t="array" ref="AK4162">XLOOKUP(F4162,'GIÁ'!A:A,'GIÁ'!D:D)</f>
        <v>46743.25</v>
      </c>
      <c r="AL4162" s="118">
        <f t="shared" si="10"/>
        <v>93486.5</v>
      </c>
      <c r="AM4162" s="118">
        <f t="shared" si="11"/>
        <v>0</v>
      </c>
      <c r="AN4162" s="119">
        <f t="shared" si="12"/>
        <v>0</v>
      </c>
      <c r="AO4162" s="118">
        <f t="shared" si="13"/>
        <v>93486.5</v>
      </c>
      <c r="AP4162" s="121">
        <f t="shared" si="14"/>
        <v>0</v>
      </c>
      <c r="AQ4162" s="122"/>
      <c r="AR4162" s="119"/>
    </row>
    <row r="4163" ht="22.5" customHeight="1">
      <c r="A4163" s="89">
        <v>46233.0</v>
      </c>
      <c r="B4163" s="90">
        <v>0.4965277777777778</v>
      </c>
      <c r="C4163" s="91" t="s">
        <v>816</v>
      </c>
      <c r="D4163" s="129" t="str">
        <f t="array" ref="D4163">XLOOKUP(C4163,'DS ST'!A:A,'DS ST'!B:B)</f>
        <v>A181</v>
      </c>
      <c r="E4163" s="94" t="str">
        <f t="array" ref="E4163">XLOOKUP($F4163,'GIÁ'!$A:$A,'GIÁ'!$E:$E)</f>
        <v>ĐÔNG</v>
      </c>
      <c r="F4163" s="94">
        <v>8.934717264474E12</v>
      </c>
      <c r="G4163" s="95" t="s">
        <v>1717</v>
      </c>
      <c r="H4163" s="95" t="s">
        <v>224</v>
      </c>
      <c r="I4163" s="96">
        <v>2.0</v>
      </c>
      <c r="J4163" s="96">
        <v>0.0</v>
      </c>
      <c r="K4163" s="98">
        <f t="shared" si="4"/>
        <v>2</v>
      </c>
      <c r="L4163" s="99" t="s">
        <v>7227</v>
      </c>
      <c r="M4163" s="100" t="s">
        <v>7228</v>
      </c>
      <c r="N4163" s="101" t="str">
        <f t="shared" si="139"/>
        <v>PT1590240-T0018934717264474</v>
      </c>
      <c r="O4163" s="128"/>
      <c r="P4163" s="100"/>
      <c r="Q4163" s="103">
        <f t="shared" si="166"/>
        <v>2</v>
      </c>
      <c r="R4163" s="161"/>
      <c r="S4163" s="105"/>
      <c r="T4163" s="106"/>
      <c r="U4163" s="107" t="s">
        <v>6567</v>
      </c>
      <c r="V4163" s="108" t="s">
        <v>756</v>
      </c>
      <c r="W4163" s="109" t="s">
        <v>1908</v>
      </c>
      <c r="X4163" s="110" t="str">
        <f t="shared" si="176"/>
        <v/>
      </c>
      <c r="Y4163" s="110" t="str">
        <f t="shared" si="183"/>
        <v/>
      </c>
      <c r="Z4163" s="109" t="s">
        <v>797</v>
      </c>
      <c r="AA4163" s="109" t="s">
        <v>802</v>
      </c>
      <c r="AB4163" s="106"/>
      <c r="AC4163" s="158"/>
      <c r="AD4163" s="160"/>
      <c r="AE4163" s="127"/>
      <c r="AF4163" s="113"/>
      <c r="AG4163" s="165" t="str">
        <f t="array" ref="AG4163">XLOOKUP(F4163,'CLV2'!A:A,'CLV2'!E:E)</f>
        <v>2.FROZEN FOODS</v>
      </c>
      <c r="AH4163" s="115" t="str">
        <f t="array" ref="AH4163">XLOOKUP(F4163,'CLV2'!A:A,'CLV2'!F:F)</f>
        <v>3.HOTPOT AND FRIED</v>
      </c>
      <c r="AI4163" s="115" t="str">
        <f t="shared" si="8"/>
        <v>Pack</v>
      </c>
      <c r="AJ4163" s="116">
        <f t="shared" si="9"/>
        <v>1</v>
      </c>
      <c r="AK4163" s="117" t="str">
        <f t="array" ref="AK4163">XLOOKUP(F4163,'GIÁ'!A:A,'GIÁ'!D:D)</f>
        <v>45233.68</v>
      </c>
      <c r="AL4163" s="118">
        <f t="shared" si="10"/>
        <v>90467.36</v>
      </c>
      <c r="AM4163" s="118">
        <f t="shared" si="11"/>
        <v>0</v>
      </c>
      <c r="AN4163" s="119">
        <f t="shared" si="12"/>
        <v>0</v>
      </c>
      <c r="AO4163" s="118">
        <f t="shared" si="13"/>
        <v>90467.36</v>
      </c>
      <c r="AP4163" s="121">
        <f t="shared" si="14"/>
        <v>0</v>
      </c>
      <c r="AQ4163" s="122"/>
      <c r="AR4163" s="119"/>
    </row>
    <row r="4164" ht="22.5" customHeight="1">
      <c r="A4164" s="89">
        <v>46233.0</v>
      </c>
      <c r="B4164" s="90">
        <v>0.4965277777777778</v>
      </c>
      <c r="C4164" s="91" t="s">
        <v>816</v>
      </c>
      <c r="D4164" s="129" t="str">
        <f t="array" ref="D4164">XLOOKUP(C4164,'DS ST'!A:A,'DS ST'!B:B)</f>
        <v>A181</v>
      </c>
      <c r="E4164" s="94" t="str">
        <f t="array" ref="E4164">XLOOKUP($F4164,'GIÁ'!$A:$A,'GIÁ'!$E:$E)</f>
        <v>ĐÔNG</v>
      </c>
      <c r="F4164" s="94">
        <v>8.935319710499E12</v>
      </c>
      <c r="G4164" s="95" t="s">
        <v>2056</v>
      </c>
      <c r="H4164" s="95" t="s">
        <v>224</v>
      </c>
      <c r="I4164" s="96">
        <v>4.0</v>
      </c>
      <c r="J4164" s="96">
        <v>0.0</v>
      </c>
      <c r="K4164" s="98">
        <f t="shared" si="4"/>
        <v>4</v>
      </c>
      <c r="L4164" s="99" t="s">
        <v>7227</v>
      </c>
      <c r="M4164" s="100" t="s">
        <v>7228</v>
      </c>
      <c r="N4164" s="101" t="str">
        <f t="shared" si="139"/>
        <v>PT1590240-T0018935319710499</v>
      </c>
      <c r="O4164" s="128"/>
      <c r="P4164" s="100"/>
      <c r="Q4164" s="103">
        <f t="shared" si="166"/>
        <v>4</v>
      </c>
      <c r="R4164" s="161"/>
      <c r="S4164" s="105"/>
      <c r="T4164" s="106"/>
      <c r="U4164" s="107" t="s">
        <v>6531</v>
      </c>
      <c r="V4164" s="108" t="s">
        <v>756</v>
      </c>
      <c r="W4164" s="109" t="s">
        <v>1908</v>
      </c>
      <c r="X4164" s="110" t="str">
        <f t="shared" si="176"/>
        <v/>
      </c>
      <c r="Y4164" s="110" t="str">
        <f t="shared" si="183"/>
        <v/>
      </c>
      <c r="Z4164" s="109" t="s">
        <v>797</v>
      </c>
      <c r="AA4164" s="109" t="s">
        <v>802</v>
      </c>
      <c r="AB4164" s="106"/>
      <c r="AC4164" s="158"/>
      <c r="AD4164" s="160"/>
      <c r="AE4164" s="127"/>
      <c r="AF4164" s="113"/>
      <c r="AG4164" s="165" t="str">
        <f t="array" ref="AG4164">XLOOKUP(F4164,'CLV2'!A:A,'CLV2'!E:E)</f>
        <v>2.FROZEN FOODS</v>
      </c>
      <c r="AH4164" s="115" t="str">
        <f t="array" ref="AH4164">XLOOKUP(F4164,'CLV2'!A:A,'CLV2'!F:F)</f>
        <v>3.HOTPOT AND FRIED</v>
      </c>
      <c r="AI4164" s="115" t="str">
        <f t="shared" si="8"/>
        <v>Pack</v>
      </c>
      <c r="AJ4164" s="116">
        <f t="shared" si="9"/>
        <v>1</v>
      </c>
      <c r="AK4164" s="117" t="str">
        <f t="array" ref="AK4164">XLOOKUP(F4164,'GIÁ'!A:A,'GIÁ'!D:D)</f>
        <v>39627.31</v>
      </c>
      <c r="AL4164" s="118">
        <f t="shared" si="10"/>
        <v>158509.24</v>
      </c>
      <c r="AM4164" s="118">
        <f t="shared" si="11"/>
        <v>0</v>
      </c>
      <c r="AN4164" s="119">
        <f t="shared" si="12"/>
        <v>0</v>
      </c>
      <c r="AO4164" s="118">
        <f t="shared" si="13"/>
        <v>158509.24</v>
      </c>
      <c r="AP4164" s="121">
        <f t="shared" si="14"/>
        <v>0</v>
      </c>
      <c r="AQ4164" s="122"/>
      <c r="AR4164" s="119"/>
    </row>
    <row r="4165" ht="22.5" customHeight="1">
      <c r="A4165" s="89">
        <v>46233.0</v>
      </c>
      <c r="B4165" s="90">
        <v>0.4965277777777778</v>
      </c>
      <c r="C4165" s="91" t="s">
        <v>816</v>
      </c>
      <c r="D4165" s="129" t="str">
        <f t="array" ref="D4165">XLOOKUP(C4165,'DS ST'!A:A,'DS ST'!B:B)</f>
        <v>A181</v>
      </c>
      <c r="E4165" s="94" t="str">
        <f t="array" ref="E4165">XLOOKUP($F4165,'GIÁ'!$A:$A,'GIÁ'!$E:$E)</f>
        <v>ĐÔNG</v>
      </c>
      <c r="F4165" s="94">
        <v>8.936239090036E12</v>
      </c>
      <c r="G4165" s="95" t="s">
        <v>2713</v>
      </c>
      <c r="H4165" s="95" t="s">
        <v>75</v>
      </c>
      <c r="I4165" s="96">
        <v>6.0</v>
      </c>
      <c r="J4165" s="96">
        <v>0.0</v>
      </c>
      <c r="K4165" s="98">
        <f t="shared" si="4"/>
        <v>6</v>
      </c>
      <c r="L4165" s="99" t="s">
        <v>7227</v>
      </c>
      <c r="M4165" s="100" t="s">
        <v>7228</v>
      </c>
      <c r="N4165" s="101" t="str">
        <f t="shared" si="139"/>
        <v>PT1590240-T0018936239090036</v>
      </c>
      <c r="O4165" s="128"/>
      <c r="P4165" s="100"/>
      <c r="Q4165" s="103">
        <f t="shared" si="166"/>
        <v>6</v>
      </c>
      <c r="R4165" s="161"/>
      <c r="S4165" s="105"/>
      <c r="T4165" s="106"/>
      <c r="U4165" s="107" t="s">
        <v>6539</v>
      </c>
      <c r="V4165" s="108" t="s">
        <v>756</v>
      </c>
      <c r="W4165" s="109" t="s">
        <v>1908</v>
      </c>
      <c r="X4165" s="110" t="str">
        <f t="shared" si="176"/>
        <v/>
      </c>
      <c r="Y4165" s="110" t="str">
        <f t="shared" si="183"/>
        <v/>
      </c>
      <c r="Z4165" s="109" t="s">
        <v>797</v>
      </c>
      <c r="AA4165" s="109" t="s">
        <v>802</v>
      </c>
      <c r="AB4165" s="106"/>
      <c r="AC4165" s="158"/>
      <c r="AD4165" s="160"/>
      <c r="AE4165" s="127"/>
      <c r="AF4165" s="113"/>
      <c r="AG4165" s="165" t="str">
        <f t="array" ref="AG4165">XLOOKUP(F4165,'CLV2'!A:A,'CLV2'!E:E)</f>
        <v>2.MEAT</v>
      </c>
      <c r="AH4165" s="115" t="str">
        <f t="array" ref="AH4165">XLOOKUP(F4165,'CLV2'!A:A,'CLV2'!F:F)</f>
        <v>3.FROZEN MEAT</v>
      </c>
      <c r="AI4165" s="115" t="str">
        <f t="shared" si="8"/>
        <v>Pack</v>
      </c>
      <c r="AJ4165" s="116">
        <f t="shared" si="9"/>
        <v>1</v>
      </c>
      <c r="AK4165" s="117" t="str">
        <f t="array" ref="AK4165">XLOOKUP(F4165,'GIÁ'!A:A,'GIÁ'!D:D)</f>
        <v>47814.16</v>
      </c>
      <c r="AL4165" s="118">
        <f t="shared" si="10"/>
        <v>286884.96</v>
      </c>
      <c r="AM4165" s="118">
        <f t="shared" si="11"/>
        <v>0</v>
      </c>
      <c r="AN4165" s="119">
        <f t="shared" si="12"/>
        <v>0</v>
      </c>
      <c r="AO4165" s="118">
        <f t="shared" si="13"/>
        <v>286884.96</v>
      </c>
      <c r="AP4165" s="121">
        <f t="shared" si="14"/>
        <v>0</v>
      </c>
      <c r="AQ4165" s="122"/>
      <c r="AR4165" s="119"/>
    </row>
    <row r="4166" ht="22.5" customHeight="1">
      <c r="A4166" s="89">
        <v>46233.0</v>
      </c>
      <c r="B4166" s="90">
        <v>0.4965277777777778</v>
      </c>
      <c r="C4166" s="91" t="s">
        <v>816</v>
      </c>
      <c r="D4166" s="129" t="str">
        <f t="array" ref="D4166">XLOOKUP(C4166,'DS ST'!A:A,'DS ST'!B:B)</f>
        <v>A181</v>
      </c>
      <c r="E4166" s="94" t="str">
        <f t="array" ref="E4166">XLOOKUP($F4166,'GIÁ'!$A:$A,'GIÁ'!$E:$E)</f>
        <v>ĐÔNG</v>
      </c>
      <c r="F4166" s="94">
        <v>8.938535604047E12</v>
      </c>
      <c r="G4166" s="95" t="s">
        <v>3054</v>
      </c>
      <c r="H4166" s="95" t="s">
        <v>787</v>
      </c>
      <c r="I4166" s="96">
        <v>2.0</v>
      </c>
      <c r="J4166" s="96">
        <v>0.0</v>
      </c>
      <c r="K4166" s="98">
        <f t="shared" si="4"/>
        <v>2</v>
      </c>
      <c r="L4166" s="99" t="s">
        <v>7227</v>
      </c>
      <c r="M4166" s="100" t="s">
        <v>7228</v>
      </c>
      <c r="N4166" s="101" t="str">
        <f t="shared" si="139"/>
        <v>PT1590240-T0018938535604047</v>
      </c>
      <c r="O4166" s="128"/>
      <c r="P4166" s="100"/>
      <c r="Q4166" s="103">
        <f t="shared" si="166"/>
        <v>2</v>
      </c>
      <c r="R4166" s="161"/>
      <c r="S4166" s="105"/>
      <c r="T4166" s="106"/>
      <c r="U4166" s="107" t="s">
        <v>6541</v>
      </c>
      <c r="V4166" s="108" t="s">
        <v>756</v>
      </c>
      <c r="W4166" s="109" t="s">
        <v>1908</v>
      </c>
      <c r="X4166" s="110" t="str">
        <f t="shared" si="176"/>
        <v/>
      </c>
      <c r="Y4166" s="110" t="str">
        <f t="shared" si="183"/>
        <v/>
      </c>
      <c r="Z4166" s="109" t="s">
        <v>797</v>
      </c>
      <c r="AA4166" s="109" t="s">
        <v>802</v>
      </c>
      <c r="AB4166" s="106"/>
      <c r="AC4166" s="158"/>
      <c r="AD4166" s="160"/>
      <c r="AE4166" s="127"/>
      <c r="AF4166" s="113"/>
      <c r="AG4166" s="165" t="str">
        <f t="array" ref="AG4166">XLOOKUP(F4166,'CLV2'!A:A,'CLV2'!E:E)</f>
        <v>2.FISH AND SEAFOOD</v>
      </c>
      <c r="AH4166" s="115" t="str">
        <f t="array" ref="AH4166">XLOOKUP(F4166,'CLV2'!A:A,'CLV2'!F:F)</f>
        <v>3.FROZEN FISH AND SEAFOOD</v>
      </c>
      <c r="AI4166" s="115" t="str">
        <f t="shared" si="8"/>
        <v>Pack</v>
      </c>
      <c r="AJ4166" s="116">
        <f t="shared" si="9"/>
        <v>1</v>
      </c>
      <c r="AK4166" s="117" t="str">
        <f t="array" ref="AK4166">XLOOKUP(F4166,'GIÁ'!A:A,'GIÁ'!D:D)</f>
        <v>48011.15</v>
      </c>
      <c r="AL4166" s="118">
        <f t="shared" si="10"/>
        <v>96022.3</v>
      </c>
      <c r="AM4166" s="118">
        <f t="shared" si="11"/>
        <v>0</v>
      </c>
      <c r="AN4166" s="119">
        <f t="shared" si="12"/>
        <v>0</v>
      </c>
      <c r="AO4166" s="118">
        <f t="shared" si="13"/>
        <v>96022.3</v>
      </c>
      <c r="AP4166" s="121">
        <f t="shared" si="14"/>
        <v>0</v>
      </c>
      <c r="AQ4166" s="122"/>
      <c r="AR4166" s="119"/>
    </row>
    <row r="4167" ht="22.5" customHeight="1">
      <c r="A4167" s="89">
        <v>46233.0</v>
      </c>
      <c r="B4167" s="90">
        <v>0.4965277777777778</v>
      </c>
      <c r="C4167" s="91" t="s">
        <v>816</v>
      </c>
      <c r="D4167" s="129" t="str">
        <f t="array" ref="D4167">XLOOKUP(C4167,'DS ST'!A:A,'DS ST'!B:B)</f>
        <v>A181</v>
      </c>
      <c r="E4167" s="94" t="str">
        <f t="array" ref="E4167">XLOOKUP($F4167,'GIÁ'!$A:$A,'GIÁ'!$E:$E)</f>
        <v>ĐÔNG</v>
      </c>
      <c r="F4167" s="94">
        <v>8.938559140026E12</v>
      </c>
      <c r="G4167" s="95" t="s">
        <v>3177</v>
      </c>
      <c r="H4167" s="95" t="s">
        <v>57</v>
      </c>
      <c r="I4167" s="96">
        <v>4.0</v>
      </c>
      <c r="J4167" s="96">
        <v>0.0</v>
      </c>
      <c r="K4167" s="98">
        <f t="shared" si="4"/>
        <v>4</v>
      </c>
      <c r="L4167" s="99" t="s">
        <v>7227</v>
      </c>
      <c r="M4167" s="100" t="s">
        <v>7228</v>
      </c>
      <c r="N4167" s="101" t="str">
        <f t="shared" si="139"/>
        <v>PT1590240-T0018938559140026</v>
      </c>
      <c r="O4167" s="128"/>
      <c r="P4167" s="100"/>
      <c r="Q4167" s="103">
        <f t="shared" si="166"/>
        <v>4</v>
      </c>
      <c r="R4167" s="161"/>
      <c r="S4167" s="105"/>
      <c r="T4167" s="106"/>
      <c r="U4167" s="107" t="s">
        <v>6544</v>
      </c>
      <c r="V4167" s="108" t="s">
        <v>756</v>
      </c>
      <c r="W4167" s="109" t="s">
        <v>1908</v>
      </c>
      <c r="X4167" s="110" t="str">
        <f t="shared" si="176"/>
        <v/>
      </c>
      <c r="Y4167" s="110" t="str">
        <f t="shared" si="183"/>
        <v/>
      </c>
      <c r="Z4167" s="109" t="s">
        <v>797</v>
      </c>
      <c r="AA4167" s="109" t="s">
        <v>802</v>
      </c>
      <c r="AB4167" s="106"/>
      <c r="AC4167" s="158"/>
      <c r="AD4167" s="160"/>
      <c r="AE4167" s="127"/>
      <c r="AF4167" s="113"/>
      <c r="AG4167" s="165" t="str">
        <f t="array" ref="AG4167">XLOOKUP(F4167,'CLV2'!A:A,'CLV2'!E:E)</f>
        <v>2.MEAT</v>
      </c>
      <c r="AH4167" s="115" t="str">
        <f t="array" ref="AH4167">XLOOKUP(F4167,'CLV2'!A:A,'CLV2'!F:F)</f>
        <v>3.FROZEN MEAT</v>
      </c>
      <c r="AI4167" s="115" t="str">
        <f t="shared" si="8"/>
        <v>Pack</v>
      </c>
      <c r="AJ4167" s="116">
        <f t="shared" si="9"/>
        <v>1</v>
      </c>
      <c r="AK4167" s="117" t="str">
        <f t="array" ref="AK4167">XLOOKUP(F4167,'GIÁ'!A:A,'GIÁ'!D:D)</f>
        <v>122581.24</v>
      </c>
      <c r="AL4167" s="118">
        <f t="shared" si="10"/>
        <v>490324.96</v>
      </c>
      <c r="AM4167" s="118">
        <f t="shared" si="11"/>
        <v>0</v>
      </c>
      <c r="AN4167" s="119">
        <f t="shared" si="12"/>
        <v>0</v>
      </c>
      <c r="AO4167" s="118">
        <f t="shared" si="13"/>
        <v>490324.96</v>
      </c>
      <c r="AP4167" s="121">
        <f t="shared" si="14"/>
        <v>0</v>
      </c>
      <c r="AQ4167" s="122"/>
      <c r="AR4167" s="119"/>
    </row>
    <row r="4168" ht="22.5" customHeight="1">
      <c r="A4168" s="89">
        <v>46233.0</v>
      </c>
      <c r="B4168" s="90">
        <v>0.5145833333333333</v>
      </c>
      <c r="C4168" s="91" t="s">
        <v>163</v>
      </c>
      <c r="D4168" s="129" t="str">
        <f t="array" ref="D4168">XLOOKUP(C4168,'DS ST'!A:A,'DS ST'!B:B)</f>
        <v>A111</v>
      </c>
      <c r="E4168" s="94" t="str">
        <f t="array" ref="E4168">XLOOKUP($F4168,'GIÁ'!$A:$A,'GIÁ'!$E:$E)</f>
        <v>ĐÔNG</v>
      </c>
      <c r="F4168" s="94">
        <v>8.934717401343E12</v>
      </c>
      <c r="G4168" s="95" t="s">
        <v>1752</v>
      </c>
      <c r="H4168" s="95" t="s">
        <v>224</v>
      </c>
      <c r="I4168" s="96">
        <v>2.0</v>
      </c>
      <c r="J4168" s="96">
        <v>0.0</v>
      </c>
      <c r="K4168" s="98">
        <f t="shared" si="4"/>
        <v>2</v>
      </c>
      <c r="L4168" s="99" t="s">
        <v>7229</v>
      </c>
      <c r="M4168" s="100" t="s">
        <v>7230</v>
      </c>
      <c r="N4168" s="101" t="str">
        <f t="shared" si="139"/>
        <v>PT1590228-T0018934717401343</v>
      </c>
      <c r="O4168" s="128"/>
      <c r="P4168" s="100"/>
      <c r="Q4168" s="103">
        <f t="shared" si="166"/>
        <v>2</v>
      </c>
      <c r="R4168" s="161"/>
      <c r="S4168" s="105"/>
      <c r="T4168" s="106"/>
      <c r="U4168" s="107" t="s">
        <v>6576</v>
      </c>
      <c r="V4168" s="108" t="s">
        <v>756</v>
      </c>
      <c r="W4168" s="109" t="s">
        <v>1908</v>
      </c>
      <c r="X4168" s="110" t="str">
        <f t="shared" si="176"/>
        <v/>
      </c>
      <c r="Y4168" s="110" t="str">
        <f t="shared" si="183"/>
        <v/>
      </c>
      <c r="Z4168" s="109" t="s">
        <v>797</v>
      </c>
      <c r="AA4168" s="109" t="s">
        <v>802</v>
      </c>
      <c r="AB4168" s="106"/>
      <c r="AC4168" s="158"/>
      <c r="AD4168" s="160"/>
      <c r="AE4168" s="127"/>
      <c r="AF4168" s="113"/>
      <c r="AG4168" s="165" t="str">
        <f t="array" ref="AG4168">XLOOKUP(F4168,'CLV2'!A:A,'CLV2'!E:E)</f>
        <v>2.FROZEN FOODS</v>
      </c>
      <c r="AH4168" s="115" t="str">
        <f t="array" ref="AH4168">XLOOKUP(F4168,'CLV2'!A:A,'CLV2'!F:F)</f>
        <v>3.DUMPLINGS</v>
      </c>
      <c r="AI4168" s="115" t="str">
        <f t="shared" si="8"/>
        <v>Pack</v>
      </c>
      <c r="AJ4168" s="116">
        <f t="shared" si="9"/>
        <v>1</v>
      </c>
      <c r="AK4168" s="117" t="str">
        <f t="array" ref="AK4168">XLOOKUP(F4168,'GIÁ'!A:A,'GIÁ'!D:D)</f>
        <v>20835.93</v>
      </c>
      <c r="AL4168" s="118">
        <f t="shared" si="10"/>
        <v>41671.86</v>
      </c>
      <c r="AM4168" s="118">
        <f t="shared" si="11"/>
        <v>0</v>
      </c>
      <c r="AN4168" s="119">
        <f t="shared" si="12"/>
        <v>0</v>
      </c>
      <c r="AO4168" s="118">
        <f t="shared" si="13"/>
        <v>41671.86</v>
      </c>
      <c r="AP4168" s="121">
        <f t="shared" si="14"/>
        <v>0</v>
      </c>
      <c r="AQ4168" s="122"/>
      <c r="AR4168" s="119"/>
    </row>
    <row r="4169" ht="22.5" customHeight="1">
      <c r="A4169" s="89">
        <v>46233.0</v>
      </c>
      <c r="B4169" s="90">
        <v>0.5145833333333333</v>
      </c>
      <c r="C4169" s="91" t="s">
        <v>163</v>
      </c>
      <c r="D4169" s="129" t="str">
        <f t="array" ref="D4169">XLOOKUP(C4169,'DS ST'!A:A,'DS ST'!B:B)</f>
        <v>A111</v>
      </c>
      <c r="E4169" s="94" t="str">
        <f t="array" ref="E4169">XLOOKUP($F4169,'GIÁ'!$A:$A,'GIÁ'!$E:$E)</f>
        <v>ĐÔNG</v>
      </c>
      <c r="F4169" s="94">
        <v>9.555894504567E12</v>
      </c>
      <c r="G4169" s="95" t="s">
        <v>3303</v>
      </c>
      <c r="H4169" s="95" t="s">
        <v>224</v>
      </c>
      <c r="I4169" s="96">
        <v>4.0</v>
      </c>
      <c r="J4169" s="96">
        <v>0.0</v>
      </c>
      <c r="K4169" s="98">
        <f t="shared" si="4"/>
        <v>4</v>
      </c>
      <c r="L4169" s="99" t="s">
        <v>7229</v>
      </c>
      <c r="M4169" s="100" t="s">
        <v>7230</v>
      </c>
      <c r="N4169" s="101" t="str">
        <f t="shared" si="139"/>
        <v>PT1590228-T0019555894504567</v>
      </c>
      <c r="O4169" s="128"/>
      <c r="P4169" s="100"/>
      <c r="Q4169" s="103">
        <f t="shared" si="166"/>
        <v>4</v>
      </c>
      <c r="R4169" s="161"/>
      <c r="S4169" s="105"/>
      <c r="T4169" s="106"/>
      <c r="U4169" s="107" t="s">
        <v>6577</v>
      </c>
      <c r="V4169" s="108" t="s">
        <v>756</v>
      </c>
      <c r="W4169" s="109" t="s">
        <v>1908</v>
      </c>
      <c r="X4169" s="110" t="str">
        <f t="shared" si="176"/>
        <v/>
      </c>
      <c r="Y4169" s="110" t="str">
        <f t="shared" si="183"/>
        <v/>
      </c>
      <c r="Z4169" s="109" t="s">
        <v>797</v>
      </c>
      <c r="AA4169" s="109" t="s">
        <v>802</v>
      </c>
      <c r="AB4169" s="106"/>
      <c r="AC4169" s="158"/>
      <c r="AD4169" s="160"/>
      <c r="AE4169" s="127"/>
      <c r="AF4169" s="113"/>
      <c r="AG4169" s="165" t="str">
        <f t="array" ref="AG4169">XLOOKUP(F4169,'CLV2'!A:A,'CLV2'!E:E)</f>
        <v>2.FROZEN FOODS</v>
      </c>
      <c r="AH4169" s="115" t="str">
        <f t="array" ref="AH4169">XLOOKUP(F4169,'CLV2'!A:A,'CLV2'!F:F)</f>
        <v>3.HOTPOT AND FRIED</v>
      </c>
      <c r="AI4169" s="115" t="str">
        <f t="shared" si="8"/>
        <v>Pack</v>
      </c>
      <c r="AJ4169" s="116">
        <f t="shared" si="9"/>
        <v>1</v>
      </c>
      <c r="AK4169" s="117" t="str">
        <f t="array" ref="AK4169">XLOOKUP(F4169,'GIÁ'!A:A,'GIÁ'!D:D)</f>
        <v>68779.37</v>
      </c>
      <c r="AL4169" s="118">
        <f t="shared" si="10"/>
        <v>275117.48</v>
      </c>
      <c r="AM4169" s="118">
        <f t="shared" si="11"/>
        <v>0</v>
      </c>
      <c r="AN4169" s="119">
        <f t="shared" si="12"/>
        <v>0</v>
      </c>
      <c r="AO4169" s="118">
        <f t="shared" si="13"/>
        <v>275117.48</v>
      </c>
      <c r="AP4169" s="121">
        <f t="shared" si="14"/>
        <v>0</v>
      </c>
      <c r="AQ4169" s="122"/>
      <c r="AR4169" s="119"/>
    </row>
    <row r="4170" ht="22.5" customHeight="1">
      <c r="A4170" s="89">
        <v>46233.0</v>
      </c>
      <c r="B4170" s="90">
        <v>0.5145833333333333</v>
      </c>
      <c r="C4170" s="91" t="s">
        <v>163</v>
      </c>
      <c r="D4170" s="129" t="str">
        <f t="array" ref="D4170">XLOOKUP(C4170,'DS ST'!A:A,'DS ST'!B:B)</f>
        <v>A111</v>
      </c>
      <c r="E4170" s="94" t="str">
        <f t="array" ref="E4170">XLOOKUP($F4170,'GIÁ'!$A:$A,'GIÁ'!$E:$E)</f>
        <v>ĐÔNG</v>
      </c>
      <c r="F4170" s="94">
        <v>8.8880036524E12</v>
      </c>
      <c r="G4170" s="95" t="s">
        <v>1541</v>
      </c>
      <c r="H4170" s="95" t="s">
        <v>224</v>
      </c>
      <c r="I4170" s="96">
        <v>2.0</v>
      </c>
      <c r="J4170" s="96">
        <v>0.0</v>
      </c>
      <c r="K4170" s="98">
        <f t="shared" si="4"/>
        <v>2</v>
      </c>
      <c r="L4170" s="99" t="s">
        <v>7229</v>
      </c>
      <c r="M4170" s="100" t="s">
        <v>7230</v>
      </c>
      <c r="N4170" s="101" t="str">
        <f t="shared" si="139"/>
        <v>PT1590228-T0018888003652400</v>
      </c>
      <c r="O4170" s="128"/>
      <c r="P4170" s="100"/>
      <c r="Q4170" s="103">
        <f t="shared" si="166"/>
        <v>2</v>
      </c>
      <c r="R4170" s="161"/>
      <c r="S4170" s="105"/>
      <c r="T4170" s="106"/>
      <c r="U4170" s="107" t="s">
        <v>6564</v>
      </c>
      <c r="V4170" s="108" t="s">
        <v>756</v>
      </c>
      <c r="W4170" s="109" t="s">
        <v>1908</v>
      </c>
      <c r="X4170" s="110" t="str">
        <f t="shared" si="176"/>
        <v/>
      </c>
      <c r="Y4170" s="110" t="str">
        <f t="shared" si="183"/>
        <v/>
      </c>
      <c r="Z4170" s="109" t="s">
        <v>797</v>
      </c>
      <c r="AA4170" s="109" t="s">
        <v>802</v>
      </c>
      <c r="AB4170" s="106"/>
      <c r="AC4170" s="158"/>
      <c r="AD4170" s="160"/>
      <c r="AE4170" s="127"/>
      <c r="AF4170" s="113"/>
      <c r="AG4170" s="165" t="str">
        <f t="array" ref="AG4170">XLOOKUP(F4170,'CLV2'!A:A,'CLV2'!E:E)</f>
        <v>2.FROZEN FOODS</v>
      </c>
      <c r="AH4170" s="115" t="str">
        <f t="array" ref="AH4170">XLOOKUP(F4170,'CLV2'!A:A,'CLV2'!F:F)</f>
        <v>3.PASTRY AND DESSERTS</v>
      </c>
      <c r="AI4170" s="115" t="str">
        <f t="shared" si="8"/>
        <v>Pack</v>
      </c>
      <c r="AJ4170" s="116">
        <f t="shared" si="9"/>
        <v>1</v>
      </c>
      <c r="AK4170" s="117" t="str">
        <f t="array" ref="AK4170">XLOOKUP(F4170,'GIÁ'!A:A,'GIÁ'!D:D)</f>
        <v>31762.47</v>
      </c>
      <c r="AL4170" s="118">
        <f t="shared" si="10"/>
        <v>63524.94</v>
      </c>
      <c r="AM4170" s="118">
        <f t="shared" si="11"/>
        <v>0</v>
      </c>
      <c r="AN4170" s="119">
        <f t="shared" si="12"/>
        <v>0</v>
      </c>
      <c r="AO4170" s="118">
        <f t="shared" si="13"/>
        <v>63524.94</v>
      </c>
      <c r="AP4170" s="121">
        <f t="shared" si="14"/>
        <v>0</v>
      </c>
      <c r="AQ4170" s="122"/>
      <c r="AR4170" s="119"/>
    </row>
    <row r="4171" ht="22.5" customHeight="1">
      <c r="A4171" s="89">
        <v>46233.0</v>
      </c>
      <c r="B4171" s="90">
        <v>0.5145833333333333</v>
      </c>
      <c r="C4171" s="91" t="s">
        <v>163</v>
      </c>
      <c r="D4171" s="129" t="str">
        <f t="array" ref="D4171">XLOOKUP(C4171,'DS ST'!A:A,'DS ST'!B:B)</f>
        <v>A111</v>
      </c>
      <c r="E4171" s="94" t="str">
        <f t="array" ref="E4171">XLOOKUP($F4171,'GIÁ'!$A:$A,'GIÁ'!$E:$E)</f>
        <v>ĐÔNG</v>
      </c>
      <c r="F4171" s="94">
        <v>8.936200101563E12</v>
      </c>
      <c r="G4171" s="95" t="s">
        <v>2637</v>
      </c>
      <c r="H4171" s="95" t="s">
        <v>224</v>
      </c>
      <c r="I4171" s="96">
        <v>4.0</v>
      </c>
      <c r="J4171" s="96">
        <v>0.0</v>
      </c>
      <c r="K4171" s="98">
        <f t="shared" si="4"/>
        <v>4</v>
      </c>
      <c r="L4171" s="99" t="s">
        <v>7229</v>
      </c>
      <c r="M4171" s="100" t="s">
        <v>7230</v>
      </c>
      <c r="N4171" s="101" t="str">
        <f t="shared" si="139"/>
        <v>PT1590228-T0018936200101563</v>
      </c>
      <c r="O4171" s="128"/>
      <c r="P4171" s="100"/>
      <c r="Q4171" s="103">
        <f t="shared" si="166"/>
        <v>4</v>
      </c>
      <c r="R4171" s="161"/>
      <c r="S4171" s="105"/>
      <c r="T4171" s="106"/>
      <c r="U4171" s="107" t="s">
        <v>6524</v>
      </c>
      <c r="V4171" s="108" t="s">
        <v>756</v>
      </c>
      <c r="W4171" s="109" t="s">
        <v>1908</v>
      </c>
      <c r="X4171" s="110" t="str">
        <f t="shared" si="176"/>
        <v/>
      </c>
      <c r="Y4171" s="110" t="str">
        <f t="shared" si="183"/>
        <v/>
      </c>
      <c r="Z4171" s="109" t="s">
        <v>797</v>
      </c>
      <c r="AA4171" s="109" t="s">
        <v>802</v>
      </c>
      <c r="AB4171" s="106"/>
      <c r="AC4171" s="158"/>
      <c r="AD4171" s="160"/>
      <c r="AE4171" s="127"/>
      <c r="AF4171" s="113"/>
      <c r="AG4171" s="165" t="str">
        <f t="array" ref="AG4171">XLOOKUP(F4171,'CLV2'!A:A,'CLV2'!E:E)</f>
        <v>2.FROZEN FOODS</v>
      </c>
      <c r="AH4171" s="115" t="str">
        <f t="array" ref="AH4171">XLOOKUP(F4171,'CLV2'!A:A,'CLV2'!F:F)</f>
        <v>3.PASTRY AND DESSERTS</v>
      </c>
      <c r="AI4171" s="115" t="str">
        <f t="shared" si="8"/>
        <v>Pack</v>
      </c>
      <c r="AJ4171" s="116">
        <f t="shared" si="9"/>
        <v>1</v>
      </c>
      <c r="AK4171" s="117" t="str">
        <f t="array" ref="AK4171">XLOOKUP(F4171,'GIÁ'!A:A,'GIÁ'!D:D)</f>
        <v>24299.49</v>
      </c>
      <c r="AL4171" s="118">
        <f t="shared" si="10"/>
        <v>97197.96</v>
      </c>
      <c r="AM4171" s="118">
        <f t="shared" si="11"/>
        <v>0</v>
      </c>
      <c r="AN4171" s="119">
        <f t="shared" si="12"/>
        <v>0</v>
      </c>
      <c r="AO4171" s="118">
        <f t="shared" si="13"/>
        <v>97197.96</v>
      </c>
      <c r="AP4171" s="121">
        <f t="shared" si="14"/>
        <v>0</v>
      </c>
      <c r="AQ4171" s="122"/>
      <c r="AR4171" s="119"/>
    </row>
    <row r="4172" ht="22.5" customHeight="1">
      <c r="A4172" s="89">
        <v>46233.0</v>
      </c>
      <c r="B4172" s="90">
        <v>0.5145833333333333</v>
      </c>
      <c r="C4172" s="91" t="s">
        <v>163</v>
      </c>
      <c r="D4172" s="129" t="str">
        <f t="array" ref="D4172">XLOOKUP(C4172,'DS ST'!A:A,'DS ST'!B:B)</f>
        <v>A111</v>
      </c>
      <c r="E4172" s="94" t="str">
        <f t="array" ref="E4172">XLOOKUP($F4172,'GIÁ'!$A:$A,'GIÁ'!$E:$E)</f>
        <v>ĐÔNG</v>
      </c>
      <c r="F4172" s="94">
        <v>8.935101607211E12</v>
      </c>
      <c r="G4172" s="95" t="s">
        <v>1879</v>
      </c>
      <c r="H4172" s="95" t="s">
        <v>224</v>
      </c>
      <c r="I4172" s="96">
        <v>2.0</v>
      </c>
      <c r="J4172" s="96">
        <v>0.0</v>
      </c>
      <c r="K4172" s="98">
        <f t="shared" si="4"/>
        <v>2</v>
      </c>
      <c r="L4172" s="99" t="s">
        <v>7229</v>
      </c>
      <c r="M4172" s="100" t="s">
        <v>7230</v>
      </c>
      <c r="N4172" s="101" t="str">
        <f t="shared" si="139"/>
        <v>PT1590228-T0018935101607211</v>
      </c>
      <c r="O4172" s="128"/>
      <c r="P4172" s="100"/>
      <c r="Q4172" s="103">
        <f t="shared" si="166"/>
        <v>2</v>
      </c>
      <c r="R4172" s="161"/>
      <c r="S4172" s="105"/>
      <c r="T4172" s="106"/>
      <c r="U4172" s="107" t="s">
        <v>6523</v>
      </c>
      <c r="V4172" s="108" t="s">
        <v>756</v>
      </c>
      <c r="W4172" s="109" t="s">
        <v>1908</v>
      </c>
      <c r="X4172" s="110" t="str">
        <f t="shared" si="176"/>
        <v/>
      </c>
      <c r="Y4172" s="110" t="str">
        <f t="shared" si="183"/>
        <v/>
      </c>
      <c r="Z4172" s="109" t="s">
        <v>797</v>
      </c>
      <c r="AA4172" s="109" t="s">
        <v>802</v>
      </c>
      <c r="AB4172" s="106"/>
      <c r="AC4172" s="158"/>
      <c r="AD4172" s="160"/>
      <c r="AE4172" s="127"/>
      <c r="AF4172" s="113"/>
      <c r="AG4172" s="165" t="str">
        <f t="array" ref="AG4172">XLOOKUP(F4172,'CLV2'!A:A,'CLV2'!E:E)</f>
        <v>2.FROZEN FOODS</v>
      </c>
      <c r="AH4172" s="115" t="str">
        <f t="array" ref="AH4172">XLOOKUP(F4172,'CLV2'!A:A,'CLV2'!F:F)</f>
        <v>3.DUMPLINGS</v>
      </c>
      <c r="AI4172" s="115" t="str">
        <f t="shared" si="8"/>
        <v>Pack</v>
      </c>
      <c r="AJ4172" s="116">
        <f t="shared" si="9"/>
        <v>1</v>
      </c>
      <c r="AK4172" s="117" t="str">
        <f t="array" ref="AK4172">XLOOKUP(F4172,'GIÁ'!A:A,'GIÁ'!D:D)</f>
        <v>22033.98</v>
      </c>
      <c r="AL4172" s="118">
        <f t="shared" si="10"/>
        <v>44067.96</v>
      </c>
      <c r="AM4172" s="118">
        <f t="shared" si="11"/>
        <v>0</v>
      </c>
      <c r="AN4172" s="119">
        <f t="shared" si="12"/>
        <v>0</v>
      </c>
      <c r="AO4172" s="118">
        <f t="shared" si="13"/>
        <v>44067.96</v>
      </c>
      <c r="AP4172" s="121">
        <f t="shared" si="14"/>
        <v>0</v>
      </c>
      <c r="AQ4172" s="122"/>
      <c r="AR4172" s="119"/>
    </row>
    <row r="4173" ht="22.5" customHeight="1">
      <c r="A4173" s="89">
        <v>46233.0</v>
      </c>
      <c r="B4173" s="90">
        <v>0.5145833333333333</v>
      </c>
      <c r="C4173" s="91" t="s">
        <v>163</v>
      </c>
      <c r="D4173" s="129" t="str">
        <f t="array" ref="D4173">XLOOKUP(C4173,'DS ST'!A:A,'DS ST'!B:B)</f>
        <v>A111</v>
      </c>
      <c r="E4173" s="94" t="str">
        <f t="array" ref="E4173">XLOOKUP($F4173,'GIÁ'!$A:$A,'GIÁ'!$E:$E)</f>
        <v>ĐÔNG</v>
      </c>
      <c r="F4173" s="94">
        <v>8.936219600002E12</v>
      </c>
      <c r="G4173" s="95" t="s">
        <v>2684</v>
      </c>
      <c r="H4173" s="95" t="s">
        <v>224</v>
      </c>
      <c r="I4173" s="96">
        <v>4.0</v>
      </c>
      <c r="J4173" s="96">
        <v>0.0</v>
      </c>
      <c r="K4173" s="98">
        <f t="shared" si="4"/>
        <v>4</v>
      </c>
      <c r="L4173" s="99" t="s">
        <v>7229</v>
      </c>
      <c r="M4173" s="100" t="s">
        <v>7230</v>
      </c>
      <c r="N4173" s="101" t="str">
        <f t="shared" si="139"/>
        <v>PT1590228-T0018936219600002</v>
      </c>
      <c r="O4173" s="128"/>
      <c r="P4173" s="100"/>
      <c r="Q4173" s="103">
        <f t="shared" si="166"/>
        <v>4</v>
      </c>
      <c r="R4173" s="161"/>
      <c r="S4173" s="105"/>
      <c r="T4173" s="106"/>
      <c r="U4173" s="107" t="s">
        <v>6566</v>
      </c>
      <c r="V4173" s="108" t="s">
        <v>756</v>
      </c>
      <c r="W4173" s="109" t="s">
        <v>1908</v>
      </c>
      <c r="X4173" s="110" t="str">
        <f t="shared" si="176"/>
        <v/>
      </c>
      <c r="Y4173" s="110" t="str">
        <f t="shared" si="183"/>
        <v/>
      </c>
      <c r="Z4173" s="109" t="s">
        <v>797</v>
      </c>
      <c r="AA4173" s="109" t="s">
        <v>802</v>
      </c>
      <c r="AB4173" s="106"/>
      <c r="AC4173" s="158"/>
      <c r="AD4173" s="160"/>
      <c r="AE4173" s="127"/>
      <c r="AF4173" s="113"/>
      <c r="AG4173" s="165" t="str">
        <f t="array" ref="AG4173">XLOOKUP(F4173,'CLV2'!A:A,'CLV2'!E:E)</f>
        <v>2.FROZEN FOODS</v>
      </c>
      <c r="AH4173" s="115" t="str">
        <f t="array" ref="AH4173">XLOOKUP(F4173,'CLV2'!A:A,'CLV2'!F:F)</f>
        <v>3.HOTPOT AND FRIED</v>
      </c>
      <c r="AI4173" s="115" t="str">
        <f t="shared" si="8"/>
        <v>Pack</v>
      </c>
      <c r="AJ4173" s="116">
        <f t="shared" si="9"/>
        <v>1</v>
      </c>
      <c r="AK4173" s="117" t="str">
        <f t="array" ref="AK4173">XLOOKUP(F4173,'GIÁ'!A:A,'GIÁ'!D:D)</f>
        <v>11156.53</v>
      </c>
      <c r="AL4173" s="118">
        <f t="shared" si="10"/>
        <v>44626.12</v>
      </c>
      <c r="AM4173" s="118">
        <f t="shared" si="11"/>
        <v>0</v>
      </c>
      <c r="AN4173" s="119">
        <f t="shared" si="12"/>
        <v>0</v>
      </c>
      <c r="AO4173" s="118">
        <f t="shared" si="13"/>
        <v>44626.12</v>
      </c>
      <c r="AP4173" s="121">
        <f t="shared" si="14"/>
        <v>0</v>
      </c>
      <c r="AQ4173" s="122"/>
      <c r="AR4173" s="119"/>
    </row>
    <row r="4174" ht="22.5" customHeight="1">
      <c r="A4174" s="89">
        <v>46233.0</v>
      </c>
      <c r="B4174" s="90">
        <v>0.5145833333333333</v>
      </c>
      <c r="C4174" s="91" t="s">
        <v>163</v>
      </c>
      <c r="D4174" s="129" t="str">
        <f t="array" ref="D4174">XLOOKUP(C4174,'DS ST'!A:A,'DS ST'!B:B)</f>
        <v>A111</v>
      </c>
      <c r="E4174" s="94" t="str">
        <f t="array" ref="E4174">XLOOKUP($F4174,'GIÁ'!$A:$A,'GIÁ'!$E:$E)</f>
        <v>ĐÔNG</v>
      </c>
      <c r="F4174" s="94">
        <v>8.936013238791E12</v>
      </c>
      <c r="G4174" s="95" t="s">
        <v>2178</v>
      </c>
      <c r="H4174" s="95" t="s">
        <v>57</v>
      </c>
      <c r="I4174" s="96">
        <v>6.0</v>
      </c>
      <c r="J4174" s="96">
        <v>0.0</v>
      </c>
      <c r="K4174" s="98">
        <f t="shared" si="4"/>
        <v>6</v>
      </c>
      <c r="L4174" s="99" t="s">
        <v>7229</v>
      </c>
      <c r="M4174" s="100" t="s">
        <v>7230</v>
      </c>
      <c r="N4174" s="101" t="str">
        <f t="shared" si="139"/>
        <v>PT1590228-T0018936013238791</v>
      </c>
      <c r="O4174" s="128"/>
      <c r="P4174" s="100"/>
      <c r="Q4174" s="103">
        <f t="shared" si="166"/>
        <v>6</v>
      </c>
      <c r="R4174" s="161"/>
      <c r="S4174" s="105"/>
      <c r="T4174" s="106"/>
      <c r="U4174" s="107" t="s">
        <v>6525</v>
      </c>
      <c r="V4174" s="108" t="s">
        <v>756</v>
      </c>
      <c r="W4174" s="109" t="s">
        <v>1908</v>
      </c>
      <c r="X4174" s="110" t="str">
        <f t="shared" si="176"/>
        <v/>
      </c>
      <c r="Y4174" s="110" t="str">
        <f t="shared" si="183"/>
        <v/>
      </c>
      <c r="Z4174" s="109" t="s">
        <v>797</v>
      </c>
      <c r="AA4174" s="109" t="s">
        <v>802</v>
      </c>
      <c r="AB4174" s="106"/>
      <c r="AC4174" s="158"/>
      <c r="AD4174" s="160"/>
      <c r="AE4174" s="127"/>
      <c r="AF4174" s="113"/>
      <c r="AG4174" s="165" t="str">
        <f t="array" ref="AG4174">XLOOKUP(F4174,'CLV2'!A:A,'CLV2'!E:E)</f>
        <v>2.FROZEN FOODS</v>
      </c>
      <c r="AH4174" s="115" t="str">
        <f t="array" ref="AH4174">XLOOKUP(F4174,'CLV2'!A:A,'CLV2'!F:F)</f>
        <v>3.PIZZA - READY MEALS</v>
      </c>
      <c r="AI4174" s="115" t="str">
        <f t="shared" si="8"/>
        <v>Pack</v>
      </c>
      <c r="AJ4174" s="116">
        <f t="shared" si="9"/>
        <v>1</v>
      </c>
      <c r="AK4174" s="117" t="str">
        <f t="array" ref="AK4174">XLOOKUP(F4174,'GIÁ'!A:A,'GIÁ'!D:D)</f>
        <v>22578.43</v>
      </c>
      <c r="AL4174" s="118">
        <f t="shared" si="10"/>
        <v>135470.58</v>
      </c>
      <c r="AM4174" s="118">
        <f t="shared" si="11"/>
        <v>0</v>
      </c>
      <c r="AN4174" s="119">
        <f t="shared" si="12"/>
        <v>0</v>
      </c>
      <c r="AO4174" s="118">
        <f t="shared" si="13"/>
        <v>135470.58</v>
      </c>
      <c r="AP4174" s="121">
        <f t="shared" si="14"/>
        <v>0</v>
      </c>
      <c r="AQ4174" s="122"/>
      <c r="AR4174" s="119"/>
    </row>
    <row r="4175" ht="22.5" customHeight="1">
      <c r="A4175" s="89">
        <v>46233.0</v>
      </c>
      <c r="B4175" s="90">
        <v>0.5145833333333333</v>
      </c>
      <c r="C4175" s="91" t="s">
        <v>163</v>
      </c>
      <c r="D4175" s="129" t="str">
        <f t="array" ref="D4175">XLOOKUP(C4175,'DS ST'!A:A,'DS ST'!B:B)</f>
        <v>A111</v>
      </c>
      <c r="E4175" s="94" t="str">
        <f t="array" ref="E4175">XLOOKUP($F4175,'GIÁ'!$A:$A,'GIÁ'!$E:$E)</f>
        <v>ĐÔNG</v>
      </c>
      <c r="F4175" s="94">
        <v>8.934717266003E12</v>
      </c>
      <c r="G4175" s="95" t="s">
        <v>1721</v>
      </c>
      <c r="H4175" s="95" t="s">
        <v>224</v>
      </c>
      <c r="I4175" s="96">
        <v>2.0</v>
      </c>
      <c r="J4175" s="96">
        <v>0.0</v>
      </c>
      <c r="K4175" s="98">
        <f t="shared" si="4"/>
        <v>2</v>
      </c>
      <c r="L4175" s="99" t="s">
        <v>7229</v>
      </c>
      <c r="M4175" s="100" t="s">
        <v>7230</v>
      </c>
      <c r="N4175" s="101" t="str">
        <f t="shared" si="139"/>
        <v>PT1590228-T0018934717266003</v>
      </c>
      <c r="O4175" s="128"/>
      <c r="P4175" s="100"/>
      <c r="Q4175" s="103">
        <f t="shared" si="166"/>
        <v>2</v>
      </c>
      <c r="R4175" s="161"/>
      <c r="S4175" s="105"/>
      <c r="T4175" s="106"/>
      <c r="U4175" s="107" t="s">
        <v>6564</v>
      </c>
      <c r="V4175" s="108" t="s">
        <v>756</v>
      </c>
      <c r="W4175" s="109" t="s">
        <v>1908</v>
      </c>
      <c r="X4175" s="110" t="str">
        <f t="shared" si="176"/>
        <v/>
      </c>
      <c r="Y4175" s="110" t="str">
        <f t="shared" si="183"/>
        <v/>
      </c>
      <c r="Z4175" s="109" t="s">
        <v>797</v>
      </c>
      <c r="AA4175" s="109" t="s">
        <v>802</v>
      </c>
      <c r="AB4175" s="106"/>
      <c r="AC4175" s="158"/>
      <c r="AD4175" s="160"/>
      <c r="AE4175" s="127"/>
      <c r="AF4175" s="113"/>
      <c r="AG4175" s="165" t="str">
        <f t="array" ref="AG4175">XLOOKUP(F4175,'CLV2'!A:A,'CLV2'!E:E)</f>
        <v>2.FROZEN FOODS</v>
      </c>
      <c r="AH4175" s="115" t="str">
        <f t="array" ref="AH4175">XLOOKUP(F4175,'CLV2'!A:A,'CLV2'!F:F)</f>
        <v>3.HOTPOT AND FRIED</v>
      </c>
      <c r="AI4175" s="115" t="str">
        <f t="shared" si="8"/>
        <v>Pack</v>
      </c>
      <c r="AJ4175" s="116">
        <f t="shared" si="9"/>
        <v>1</v>
      </c>
      <c r="AK4175" s="117" t="str">
        <f t="array" ref="AK4175">XLOOKUP(F4175,'GIÁ'!A:A,'GIÁ'!D:D)</f>
        <v>54599.71</v>
      </c>
      <c r="AL4175" s="118">
        <f t="shared" si="10"/>
        <v>109199.42</v>
      </c>
      <c r="AM4175" s="118">
        <f t="shared" si="11"/>
        <v>0</v>
      </c>
      <c r="AN4175" s="119">
        <f t="shared" si="12"/>
        <v>0</v>
      </c>
      <c r="AO4175" s="118">
        <f t="shared" si="13"/>
        <v>109199.42</v>
      </c>
      <c r="AP4175" s="121">
        <f t="shared" si="14"/>
        <v>0</v>
      </c>
      <c r="AQ4175" s="122"/>
      <c r="AR4175" s="119"/>
    </row>
    <row r="4176" ht="22.5" customHeight="1">
      <c r="A4176" s="89">
        <v>46233.0</v>
      </c>
      <c r="B4176" s="90">
        <v>0.5145833333333333</v>
      </c>
      <c r="C4176" s="91" t="s">
        <v>163</v>
      </c>
      <c r="D4176" s="129" t="str">
        <f t="array" ref="D4176">XLOOKUP(C4176,'DS ST'!A:A,'DS ST'!B:B)</f>
        <v>A111</v>
      </c>
      <c r="E4176" s="94" t="str">
        <f t="array" ref="E4176">XLOOKUP($F4176,'GIÁ'!$A:$A,'GIÁ'!$E:$E)</f>
        <v>ĐÔNG</v>
      </c>
      <c r="F4176" s="94">
        <v>8.934717401336E12</v>
      </c>
      <c r="G4176" s="95" t="s">
        <v>1750</v>
      </c>
      <c r="H4176" s="95" t="s">
        <v>224</v>
      </c>
      <c r="I4176" s="96">
        <v>4.0</v>
      </c>
      <c r="J4176" s="96">
        <v>0.0</v>
      </c>
      <c r="K4176" s="98">
        <f t="shared" si="4"/>
        <v>4</v>
      </c>
      <c r="L4176" s="99" t="s">
        <v>7229</v>
      </c>
      <c r="M4176" s="100" t="s">
        <v>7230</v>
      </c>
      <c r="N4176" s="101" t="str">
        <f t="shared" si="139"/>
        <v>PT1590228-T0018934717401336</v>
      </c>
      <c r="O4176" s="128"/>
      <c r="P4176" s="100"/>
      <c r="Q4176" s="103">
        <f t="shared" si="166"/>
        <v>4</v>
      </c>
      <c r="R4176" s="161"/>
      <c r="S4176" s="105"/>
      <c r="T4176" s="106"/>
      <c r="U4176" s="107" t="s">
        <v>6585</v>
      </c>
      <c r="V4176" s="108" t="s">
        <v>756</v>
      </c>
      <c r="W4176" s="109" t="s">
        <v>1908</v>
      </c>
      <c r="X4176" s="110" t="str">
        <f t="shared" si="176"/>
        <v/>
      </c>
      <c r="Y4176" s="110" t="str">
        <f t="shared" si="183"/>
        <v/>
      </c>
      <c r="Z4176" s="109" t="s">
        <v>797</v>
      </c>
      <c r="AA4176" s="109" t="s">
        <v>802</v>
      </c>
      <c r="AB4176" s="106"/>
      <c r="AC4176" s="158"/>
      <c r="AD4176" s="160"/>
      <c r="AE4176" s="127"/>
      <c r="AF4176" s="113"/>
      <c r="AG4176" s="165" t="str">
        <f t="array" ref="AG4176">XLOOKUP(F4176,'CLV2'!A:A,'CLV2'!E:E)</f>
        <v>2.FROZEN FOODS</v>
      </c>
      <c r="AH4176" s="115" t="str">
        <f t="array" ref="AH4176">XLOOKUP(F4176,'CLV2'!A:A,'CLV2'!F:F)</f>
        <v>3.DUMPLINGS</v>
      </c>
      <c r="AI4176" s="115" t="str">
        <f t="shared" si="8"/>
        <v>Pack</v>
      </c>
      <c r="AJ4176" s="116">
        <f t="shared" si="9"/>
        <v>1</v>
      </c>
      <c r="AK4176" s="117" t="str">
        <f t="array" ref="AK4176">XLOOKUP(F4176,'GIÁ'!A:A,'GIÁ'!D:D)</f>
        <v>39374.44</v>
      </c>
      <c r="AL4176" s="118">
        <f t="shared" si="10"/>
        <v>157497.76</v>
      </c>
      <c r="AM4176" s="118">
        <f t="shared" si="11"/>
        <v>0</v>
      </c>
      <c r="AN4176" s="119">
        <f t="shared" si="12"/>
        <v>0</v>
      </c>
      <c r="AO4176" s="118">
        <f t="shared" si="13"/>
        <v>157497.76</v>
      </c>
      <c r="AP4176" s="121">
        <f t="shared" si="14"/>
        <v>0</v>
      </c>
      <c r="AQ4176" s="122"/>
      <c r="AR4176" s="119"/>
    </row>
    <row r="4177" ht="22.5" customHeight="1">
      <c r="A4177" s="89">
        <v>46233.0</v>
      </c>
      <c r="B4177" s="90">
        <v>0.5145833333333333</v>
      </c>
      <c r="C4177" s="91" t="s">
        <v>163</v>
      </c>
      <c r="D4177" s="129" t="str">
        <f t="array" ref="D4177">XLOOKUP(C4177,'DS ST'!A:A,'DS ST'!B:B)</f>
        <v>A111</v>
      </c>
      <c r="E4177" s="94" t="str">
        <f t="array" ref="E4177">XLOOKUP($F4177,'GIÁ'!$A:$A,'GIÁ'!$E:$E)</f>
        <v>ĐÔNG</v>
      </c>
      <c r="F4177" s="94">
        <v>8.936210415551E12</v>
      </c>
      <c r="G4177" s="95" t="s">
        <v>2676</v>
      </c>
      <c r="H4177" s="95" t="s">
        <v>224</v>
      </c>
      <c r="I4177" s="96">
        <v>2.0</v>
      </c>
      <c r="J4177" s="96">
        <v>0.0</v>
      </c>
      <c r="K4177" s="98">
        <f t="shared" si="4"/>
        <v>2</v>
      </c>
      <c r="L4177" s="99" t="s">
        <v>7229</v>
      </c>
      <c r="M4177" s="100" t="s">
        <v>7230</v>
      </c>
      <c r="N4177" s="101" t="str">
        <f t="shared" si="139"/>
        <v>PT1590228-T0018936210415551</v>
      </c>
      <c r="O4177" s="128"/>
      <c r="P4177" s="100"/>
      <c r="Q4177" s="103">
        <f t="shared" si="166"/>
        <v>2</v>
      </c>
      <c r="R4177" s="161"/>
      <c r="S4177" s="105"/>
      <c r="T4177" s="106"/>
      <c r="U4177" s="107" t="s">
        <v>6554</v>
      </c>
      <c r="V4177" s="108" t="s">
        <v>756</v>
      </c>
      <c r="W4177" s="109" t="s">
        <v>1908</v>
      </c>
      <c r="X4177" s="110" t="str">
        <f t="shared" si="176"/>
        <v/>
      </c>
      <c r="Y4177" s="110" t="str">
        <f t="shared" si="183"/>
        <v/>
      </c>
      <c r="Z4177" s="109" t="s">
        <v>797</v>
      </c>
      <c r="AA4177" s="109" t="s">
        <v>802</v>
      </c>
      <c r="AB4177" s="106"/>
      <c r="AC4177" s="158"/>
      <c r="AD4177" s="160"/>
      <c r="AE4177" s="127"/>
      <c r="AF4177" s="113"/>
      <c r="AG4177" s="165" t="str">
        <f t="array" ref="AG4177">XLOOKUP(F4177,'CLV2'!A:A,'CLV2'!E:E)</f>
        <v>2.FROZEN FOODS</v>
      </c>
      <c r="AH4177" s="115" t="str">
        <f t="array" ref="AH4177">XLOOKUP(F4177,'CLV2'!A:A,'CLV2'!F:F)</f>
        <v>3.DUMPLINGS</v>
      </c>
      <c r="AI4177" s="115" t="str">
        <f t="shared" si="8"/>
        <v>Pack</v>
      </c>
      <c r="AJ4177" s="116">
        <f t="shared" si="9"/>
        <v>1</v>
      </c>
      <c r="AK4177" s="117" t="str">
        <f t="array" ref="AK4177">XLOOKUP(F4177,'GIÁ'!A:A,'GIÁ'!D:D)</f>
        <v>24150.20</v>
      </c>
      <c r="AL4177" s="118">
        <f t="shared" si="10"/>
        <v>48300.4</v>
      </c>
      <c r="AM4177" s="118">
        <f t="shared" si="11"/>
        <v>0</v>
      </c>
      <c r="AN4177" s="119">
        <f t="shared" si="12"/>
        <v>0</v>
      </c>
      <c r="AO4177" s="118">
        <f t="shared" si="13"/>
        <v>48300.4</v>
      </c>
      <c r="AP4177" s="121">
        <f t="shared" si="14"/>
        <v>0</v>
      </c>
      <c r="AQ4177" s="122"/>
      <c r="AR4177" s="119"/>
    </row>
    <row r="4178" ht="22.5" customHeight="1">
      <c r="A4178" s="89">
        <v>46233.0</v>
      </c>
      <c r="B4178" s="90">
        <v>0.5145833333333333</v>
      </c>
      <c r="C4178" s="91" t="s">
        <v>163</v>
      </c>
      <c r="D4178" s="129" t="str">
        <f t="array" ref="D4178">XLOOKUP(C4178,'DS ST'!A:A,'DS ST'!B:B)</f>
        <v>A111</v>
      </c>
      <c r="E4178" s="94" t="str">
        <f t="array" ref="E4178">XLOOKUP($F4178,'GIÁ'!$A:$A,'GIÁ'!$E:$E)</f>
        <v>ĐÔNG</v>
      </c>
      <c r="F4178" s="94">
        <v>8.934717262012E12</v>
      </c>
      <c r="G4178" s="95" t="s">
        <v>1715</v>
      </c>
      <c r="H4178" s="95" t="s">
        <v>224</v>
      </c>
      <c r="I4178" s="96">
        <v>2.0</v>
      </c>
      <c r="J4178" s="96">
        <v>0.0</v>
      </c>
      <c r="K4178" s="98">
        <f t="shared" si="4"/>
        <v>2</v>
      </c>
      <c r="L4178" s="99" t="s">
        <v>7229</v>
      </c>
      <c r="M4178" s="100" t="s">
        <v>7230</v>
      </c>
      <c r="N4178" s="101" t="str">
        <f t="shared" si="139"/>
        <v>PT1590228-T0018934717262012</v>
      </c>
      <c r="O4178" s="128"/>
      <c r="P4178" s="100"/>
      <c r="Q4178" s="103">
        <f t="shared" si="166"/>
        <v>2</v>
      </c>
      <c r="R4178" s="161"/>
      <c r="S4178" s="105"/>
      <c r="T4178" s="106"/>
      <c r="U4178" s="107" t="s">
        <v>6528</v>
      </c>
      <c r="V4178" s="108" t="s">
        <v>756</v>
      </c>
      <c r="W4178" s="109" t="s">
        <v>1908</v>
      </c>
      <c r="X4178" s="110" t="str">
        <f t="shared" si="176"/>
        <v/>
      </c>
      <c r="Y4178" s="110" t="str">
        <f t="shared" si="183"/>
        <v/>
      </c>
      <c r="Z4178" s="109" t="s">
        <v>797</v>
      </c>
      <c r="AA4178" s="109" t="s">
        <v>802</v>
      </c>
      <c r="AB4178" s="106"/>
      <c r="AC4178" s="158"/>
      <c r="AD4178" s="160"/>
      <c r="AE4178" s="127"/>
      <c r="AF4178" s="113"/>
      <c r="AG4178" s="165" t="str">
        <f t="array" ref="AG4178">XLOOKUP(F4178,'CLV2'!A:A,'CLV2'!E:E)</f>
        <v>2.FROZEN FOODS</v>
      </c>
      <c r="AH4178" s="115" t="str">
        <f t="array" ref="AH4178">XLOOKUP(F4178,'CLV2'!A:A,'CLV2'!F:F)</f>
        <v>3.HOTPOT AND FRIED</v>
      </c>
      <c r="AI4178" s="115" t="str">
        <f t="shared" si="8"/>
        <v>Pack</v>
      </c>
      <c r="AJ4178" s="116">
        <f t="shared" si="9"/>
        <v>1</v>
      </c>
      <c r="AK4178" s="117" t="str">
        <f t="array" ref="AK4178">XLOOKUP(F4178,'GIÁ'!A:A,'GIÁ'!D:D)</f>
        <v>32686.96</v>
      </c>
      <c r="AL4178" s="118">
        <f t="shared" si="10"/>
        <v>65373.92</v>
      </c>
      <c r="AM4178" s="118">
        <f t="shared" si="11"/>
        <v>0</v>
      </c>
      <c r="AN4178" s="119">
        <f t="shared" si="12"/>
        <v>0</v>
      </c>
      <c r="AO4178" s="118">
        <f t="shared" si="13"/>
        <v>65373.92</v>
      </c>
      <c r="AP4178" s="121">
        <f t="shared" si="14"/>
        <v>0</v>
      </c>
      <c r="AQ4178" s="122"/>
      <c r="AR4178" s="119"/>
    </row>
    <row r="4179" ht="22.5" customHeight="1">
      <c r="A4179" s="89">
        <v>46233.0</v>
      </c>
      <c r="B4179" s="90">
        <v>0.5145833333333333</v>
      </c>
      <c r="C4179" s="91" t="s">
        <v>163</v>
      </c>
      <c r="D4179" s="129" t="str">
        <f t="array" ref="D4179">XLOOKUP(C4179,'DS ST'!A:A,'DS ST'!B:B)</f>
        <v>A111</v>
      </c>
      <c r="E4179" s="94" t="str">
        <f t="array" ref="E4179">XLOOKUP($F4179,'GIÁ'!$A:$A,'GIÁ'!$E:$E)</f>
        <v>ĐÔNG</v>
      </c>
      <c r="F4179" s="94">
        <v>8.935275600797E12</v>
      </c>
      <c r="G4179" s="95" t="s">
        <v>1996</v>
      </c>
      <c r="H4179" s="95" t="s">
        <v>224</v>
      </c>
      <c r="I4179" s="96">
        <v>2.0</v>
      </c>
      <c r="J4179" s="96">
        <v>0.0</v>
      </c>
      <c r="K4179" s="98">
        <f t="shared" si="4"/>
        <v>2</v>
      </c>
      <c r="L4179" s="99" t="s">
        <v>7229</v>
      </c>
      <c r="M4179" s="100" t="s">
        <v>7230</v>
      </c>
      <c r="N4179" s="101" t="str">
        <f t="shared" si="139"/>
        <v>PT1590228-T0018935275600797</v>
      </c>
      <c r="O4179" s="128"/>
      <c r="P4179" s="100"/>
      <c r="Q4179" s="103">
        <f t="shared" si="166"/>
        <v>2</v>
      </c>
      <c r="R4179" s="161"/>
      <c r="S4179" s="105"/>
      <c r="T4179" s="106"/>
      <c r="U4179" s="107" t="s">
        <v>6556</v>
      </c>
      <c r="V4179" s="108" t="s">
        <v>756</v>
      </c>
      <c r="W4179" s="109" t="s">
        <v>1908</v>
      </c>
      <c r="X4179" s="110" t="str">
        <f t="shared" si="176"/>
        <v/>
      </c>
      <c r="Y4179" s="110" t="str">
        <f t="shared" si="183"/>
        <v/>
      </c>
      <c r="Z4179" s="109" t="s">
        <v>797</v>
      </c>
      <c r="AA4179" s="109" t="s">
        <v>802</v>
      </c>
      <c r="AB4179" s="106"/>
      <c r="AC4179" s="158"/>
      <c r="AD4179" s="160"/>
      <c r="AE4179" s="127"/>
      <c r="AF4179" s="113"/>
      <c r="AG4179" s="165" t="str">
        <f t="array" ref="AG4179">XLOOKUP(F4179,'CLV2'!A:A,'CLV2'!E:E)</f>
        <v>2.FROZEN FOODS</v>
      </c>
      <c r="AH4179" s="115" t="str">
        <f t="array" ref="AH4179">XLOOKUP(F4179,'CLV2'!A:A,'CLV2'!F:F)</f>
        <v>3.HOTPOT AND FRIED</v>
      </c>
      <c r="AI4179" s="115" t="str">
        <f t="shared" si="8"/>
        <v>Pack</v>
      </c>
      <c r="AJ4179" s="116">
        <f t="shared" si="9"/>
        <v>1</v>
      </c>
      <c r="AK4179" s="117" t="str">
        <f t="array" ref="AK4179">XLOOKUP(F4179,'GIÁ'!A:A,'GIÁ'!D:D)</f>
        <v>27342.60</v>
      </c>
      <c r="AL4179" s="118">
        <f t="shared" si="10"/>
        <v>54685.2</v>
      </c>
      <c r="AM4179" s="118">
        <f t="shared" si="11"/>
        <v>0</v>
      </c>
      <c r="AN4179" s="119">
        <f t="shared" si="12"/>
        <v>0</v>
      </c>
      <c r="AO4179" s="118">
        <f t="shared" si="13"/>
        <v>54685.2</v>
      </c>
      <c r="AP4179" s="121">
        <f t="shared" si="14"/>
        <v>0</v>
      </c>
      <c r="AQ4179" s="122"/>
      <c r="AR4179" s="119"/>
    </row>
    <row r="4180" ht="22.5" customHeight="1">
      <c r="A4180" s="89">
        <v>46233.0</v>
      </c>
      <c r="B4180" s="90">
        <v>0.5145833333333333</v>
      </c>
      <c r="C4180" s="91" t="s">
        <v>163</v>
      </c>
      <c r="D4180" s="129" t="str">
        <f t="array" ref="D4180">XLOOKUP(C4180,'DS ST'!A:A,'DS ST'!B:B)</f>
        <v>A111</v>
      </c>
      <c r="E4180" s="94" t="str">
        <f t="array" ref="E4180">XLOOKUP($F4180,'GIÁ'!$A:$A,'GIÁ'!$E:$E)</f>
        <v>ĐÔNG</v>
      </c>
      <c r="F4180" s="94">
        <v>8.935319711311E12</v>
      </c>
      <c r="G4180" s="95" t="s">
        <v>2061</v>
      </c>
      <c r="H4180" s="95" t="s">
        <v>224</v>
      </c>
      <c r="I4180" s="96">
        <v>6.0</v>
      </c>
      <c r="J4180" s="96">
        <v>0.0</v>
      </c>
      <c r="K4180" s="98">
        <f t="shared" si="4"/>
        <v>6</v>
      </c>
      <c r="L4180" s="99" t="s">
        <v>7229</v>
      </c>
      <c r="M4180" s="100" t="s">
        <v>7230</v>
      </c>
      <c r="N4180" s="101" t="str">
        <f t="shared" si="139"/>
        <v>PT1590228-T0018935319711311</v>
      </c>
      <c r="O4180" s="128"/>
      <c r="P4180" s="100"/>
      <c r="Q4180" s="103">
        <f t="shared" si="166"/>
        <v>6</v>
      </c>
      <c r="R4180" s="161"/>
      <c r="S4180" s="105"/>
      <c r="T4180" s="106"/>
      <c r="U4180" s="107" t="s">
        <v>6529</v>
      </c>
      <c r="V4180" s="108" t="s">
        <v>756</v>
      </c>
      <c r="W4180" s="109" t="s">
        <v>1908</v>
      </c>
      <c r="X4180" s="110" t="str">
        <f t="shared" si="176"/>
        <v/>
      </c>
      <c r="Y4180" s="110" t="str">
        <f t="shared" si="183"/>
        <v/>
      </c>
      <c r="Z4180" s="109" t="s">
        <v>797</v>
      </c>
      <c r="AA4180" s="109" t="s">
        <v>802</v>
      </c>
      <c r="AB4180" s="106"/>
      <c r="AC4180" s="158"/>
      <c r="AD4180" s="160"/>
      <c r="AE4180" s="127"/>
      <c r="AF4180" s="113"/>
      <c r="AG4180" s="165" t="str">
        <f t="array" ref="AG4180">XLOOKUP(F4180,'CLV2'!A:A,'CLV2'!E:E)</f>
        <v>2.FROZEN FOODS</v>
      </c>
      <c r="AH4180" s="115" t="str">
        <f t="array" ref="AH4180">XLOOKUP(F4180,'CLV2'!A:A,'CLV2'!F:F)</f>
        <v>3.HOTPOT AND FRIED</v>
      </c>
      <c r="AI4180" s="115" t="str">
        <f t="shared" si="8"/>
        <v>Pack</v>
      </c>
      <c r="AJ4180" s="116">
        <f t="shared" si="9"/>
        <v>1</v>
      </c>
      <c r="AK4180" s="117" t="str">
        <f t="array" ref="AK4180">XLOOKUP(F4180,'GIÁ'!A:A,'GIÁ'!D:D)</f>
        <v>30542.46</v>
      </c>
      <c r="AL4180" s="118">
        <f t="shared" si="10"/>
        <v>183254.76</v>
      </c>
      <c r="AM4180" s="118">
        <f t="shared" si="11"/>
        <v>0</v>
      </c>
      <c r="AN4180" s="119">
        <f t="shared" si="12"/>
        <v>0</v>
      </c>
      <c r="AO4180" s="118">
        <f t="shared" si="13"/>
        <v>183254.76</v>
      </c>
      <c r="AP4180" s="121">
        <f t="shared" si="14"/>
        <v>0</v>
      </c>
      <c r="AQ4180" s="122"/>
      <c r="AR4180" s="119"/>
    </row>
    <row r="4181" ht="22.5" customHeight="1">
      <c r="A4181" s="89">
        <v>46233.0</v>
      </c>
      <c r="B4181" s="90">
        <v>0.5145833333333333</v>
      </c>
      <c r="C4181" s="91" t="s">
        <v>163</v>
      </c>
      <c r="D4181" s="129" t="str">
        <f t="array" ref="D4181">XLOOKUP(C4181,'DS ST'!A:A,'DS ST'!B:B)</f>
        <v>A111</v>
      </c>
      <c r="E4181" s="94" t="str">
        <f t="array" ref="E4181">XLOOKUP($F4181,'GIÁ'!$A:$A,'GIÁ'!$E:$E)</f>
        <v>ĐÔNG</v>
      </c>
      <c r="F4181" s="94">
        <v>8.93607627967E12</v>
      </c>
      <c r="G4181" s="95" t="s">
        <v>2317</v>
      </c>
      <c r="H4181" s="95" t="s">
        <v>224</v>
      </c>
      <c r="I4181" s="96">
        <v>2.0</v>
      </c>
      <c r="J4181" s="96">
        <v>0.0</v>
      </c>
      <c r="K4181" s="98">
        <f t="shared" si="4"/>
        <v>2</v>
      </c>
      <c r="L4181" s="99" t="s">
        <v>7229</v>
      </c>
      <c r="M4181" s="100" t="s">
        <v>7230</v>
      </c>
      <c r="N4181" s="101" t="str">
        <f t="shared" si="139"/>
        <v>PT1590228-T0018936076279670</v>
      </c>
      <c r="O4181" s="128"/>
      <c r="P4181" s="100"/>
      <c r="Q4181" s="103">
        <f t="shared" si="166"/>
        <v>2</v>
      </c>
      <c r="R4181" s="161"/>
      <c r="S4181" s="105"/>
      <c r="T4181" s="106"/>
      <c r="U4181" s="107" t="s">
        <v>6530</v>
      </c>
      <c r="V4181" s="108" t="s">
        <v>756</v>
      </c>
      <c r="W4181" s="109" t="s">
        <v>1908</v>
      </c>
      <c r="X4181" s="110" t="str">
        <f t="shared" si="176"/>
        <v/>
      </c>
      <c r="Y4181" s="110" t="str">
        <f t="shared" si="183"/>
        <v/>
      </c>
      <c r="Z4181" s="109" t="s">
        <v>797</v>
      </c>
      <c r="AA4181" s="109" t="s">
        <v>802</v>
      </c>
      <c r="AB4181" s="106"/>
      <c r="AC4181" s="158"/>
      <c r="AD4181" s="160"/>
      <c r="AE4181" s="127"/>
      <c r="AF4181" s="113"/>
      <c r="AG4181" s="165" t="str">
        <f t="array" ref="AG4181">XLOOKUP(F4181,'CLV2'!A:A,'CLV2'!E:E)</f>
        <v>2.FROZEN FOODS</v>
      </c>
      <c r="AH4181" s="115" t="str">
        <f t="array" ref="AH4181">XLOOKUP(F4181,'CLV2'!A:A,'CLV2'!F:F)</f>
        <v>3.PASTRY AND DESSERTS</v>
      </c>
      <c r="AI4181" s="115" t="str">
        <f t="shared" si="8"/>
        <v>Pack</v>
      </c>
      <c r="AJ4181" s="116">
        <f t="shared" si="9"/>
        <v>1</v>
      </c>
      <c r="AK4181" s="117" t="str">
        <f t="array" ref="AK4181">XLOOKUP(F4181,'GIÁ'!A:A,'GIÁ'!D:D)</f>
        <v>26872.96</v>
      </c>
      <c r="AL4181" s="118">
        <f t="shared" si="10"/>
        <v>53745.92</v>
      </c>
      <c r="AM4181" s="118">
        <f t="shared" si="11"/>
        <v>0</v>
      </c>
      <c r="AN4181" s="119">
        <f t="shared" si="12"/>
        <v>0</v>
      </c>
      <c r="AO4181" s="118">
        <f t="shared" si="13"/>
        <v>53745.92</v>
      </c>
      <c r="AP4181" s="121">
        <f t="shared" si="14"/>
        <v>0</v>
      </c>
      <c r="AQ4181" s="122"/>
      <c r="AR4181" s="119"/>
    </row>
    <row r="4182" ht="22.5" customHeight="1">
      <c r="A4182" s="89">
        <v>46233.0</v>
      </c>
      <c r="B4182" s="90">
        <v>0.5145833333333333</v>
      </c>
      <c r="C4182" s="91" t="s">
        <v>163</v>
      </c>
      <c r="D4182" s="129" t="str">
        <f t="array" ref="D4182">XLOOKUP(C4182,'DS ST'!A:A,'DS ST'!B:B)</f>
        <v>A111</v>
      </c>
      <c r="E4182" s="94" t="str">
        <f t="array" ref="E4182">XLOOKUP($F4182,'GIÁ'!$A:$A,'GIÁ'!$E:$E)</f>
        <v>ĐÔNG</v>
      </c>
      <c r="F4182" s="94">
        <v>8.934717264474E12</v>
      </c>
      <c r="G4182" s="95" t="s">
        <v>1717</v>
      </c>
      <c r="H4182" s="95" t="s">
        <v>224</v>
      </c>
      <c r="I4182" s="96">
        <v>2.0</v>
      </c>
      <c r="J4182" s="96">
        <v>0.0</v>
      </c>
      <c r="K4182" s="98">
        <f t="shared" si="4"/>
        <v>2</v>
      </c>
      <c r="L4182" s="99" t="s">
        <v>7229</v>
      </c>
      <c r="M4182" s="100" t="s">
        <v>7230</v>
      </c>
      <c r="N4182" s="101" t="str">
        <f t="shared" si="139"/>
        <v>PT1590228-T0018934717264474</v>
      </c>
      <c r="O4182" s="128"/>
      <c r="P4182" s="100"/>
      <c r="Q4182" s="103">
        <f t="shared" si="166"/>
        <v>2</v>
      </c>
      <c r="R4182" s="161"/>
      <c r="S4182" s="105"/>
      <c r="T4182" s="106"/>
      <c r="U4182" s="107" t="s">
        <v>6567</v>
      </c>
      <c r="V4182" s="108" t="s">
        <v>756</v>
      </c>
      <c r="W4182" s="109" t="s">
        <v>1908</v>
      </c>
      <c r="X4182" s="110" t="str">
        <f t="shared" si="176"/>
        <v/>
      </c>
      <c r="Y4182" s="110" t="str">
        <f t="shared" si="183"/>
        <v/>
      </c>
      <c r="Z4182" s="109" t="s">
        <v>797</v>
      </c>
      <c r="AA4182" s="109" t="s">
        <v>802</v>
      </c>
      <c r="AB4182" s="106"/>
      <c r="AC4182" s="158"/>
      <c r="AD4182" s="160"/>
      <c r="AE4182" s="127"/>
      <c r="AF4182" s="113"/>
      <c r="AG4182" s="165" t="str">
        <f t="array" ref="AG4182">XLOOKUP(F4182,'CLV2'!A:A,'CLV2'!E:E)</f>
        <v>2.FROZEN FOODS</v>
      </c>
      <c r="AH4182" s="115" t="str">
        <f t="array" ref="AH4182">XLOOKUP(F4182,'CLV2'!A:A,'CLV2'!F:F)</f>
        <v>3.HOTPOT AND FRIED</v>
      </c>
      <c r="AI4182" s="115" t="str">
        <f t="shared" si="8"/>
        <v>Pack</v>
      </c>
      <c r="AJ4182" s="116">
        <f t="shared" si="9"/>
        <v>1</v>
      </c>
      <c r="AK4182" s="117" t="str">
        <f t="array" ref="AK4182">XLOOKUP(F4182,'GIÁ'!A:A,'GIÁ'!D:D)</f>
        <v>45233.68</v>
      </c>
      <c r="AL4182" s="118">
        <f t="shared" si="10"/>
        <v>90467.36</v>
      </c>
      <c r="AM4182" s="118">
        <f t="shared" si="11"/>
        <v>0</v>
      </c>
      <c r="AN4182" s="119">
        <f t="shared" si="12"/>
        <v>0</v>
      </c>
      <c r="AO4182" s="118">
        <f t="shared" si="13"/>
        <v>90467.36</v>
      </c>
      <c r="AP4182" s="121">
        <f t="shared" si="14"/>
        <v>0</v>
      </c>
      <c r="AQ4182" s="122"/>
      <c r="AR4182" s="119"/>
    </row>
    <row r="4183" ht="22.5" customHeight="1">
      <c r="A4183" s="89">
        <v>46233.0</v>
      </c>
      <c r="B4183" s="90">
        <v>0.5145833333333333</v>
      </c>
      <c r="C4183" s="91" t="s">
        <v>163</v>
      </c>
      <c r="D4183" s="129" t="str">
        <f t="array" ref="D4183">XLOOKUP(C4183,'DS ST'!A:A,'DS ST'!B:B)</f>
        <v>A111</v>
      </c>
      <c r="E4183" s="94" t="str">
        <f t="array" ref="E4183">XLOOKUP($F4183,'GIÁ'!$A:$A,'GIÁ'!$E:$E)</f>
        <v>ĐÔNG</v>
      </c>
      <c r="F4183" s="94">
        <v>8.936077113829E12</v>
      </c>
      <c r="G4183" s="95" t="s">
        <v>2373</v>
      </c>
      <c r="H4183" s="95" t="s">
        <v>224</v>
      </c>
      <c r="I4183" s="96">
        <v>6.0</v>
      </c>
      <c r="J4183" s="96">
        <v>0.0</v>
      </c>
      <c r="K4183" s="98">
        <f t="shared" si="4"/>
        <v>6</v>
      </c>
      <c r="L4183" s="99" t="s">
        <v>7229</v>
      </c>
      <c r="M4183" s="100" t="s">
        <v>7230</v>
      </c>
      <c r="N4183" s="101" t="str">
        <f t="shared" si="139"/>
        <v>PT1590228-T0018936077113829</v>
      </c>
      <c r="O4183" s="128"/>
      <c r="P4183" s="100"/>
      <c r="Q4183" s="103">
        <f t="shared" si="166"/>
        <v>6</v>
      </c>
      <c r="R4183" s="161"/>
      <c r="S4183" s="105"/>
      <c r="T4183" s="106"/>
      <c r="U4183" s="107" t="s">
        <v>6606</v>
      </c>
      <c r="V4183" s="108" t="s">
        <v>756</v>
      </c>
      <c r="W4183" s="109" t="s">
        <v>1908</v>
      </c>
      <c r="X4183" s="110" t="str">
        <f t="shared" si="176"/>
        <v/>
      </c>
      <c r="Y4183" s="110" t="str">
        <f t="shared" si="183"/>
        <v/>
      </c>
      <c r="Z4183" s="109" t="s">
        <v>797</v>
      </c>
      <c r="AA4183" s="109" t="s">
        <v>802</v>
      </c>
      <c r="AB4183" s="106"/>
      <c r="AC4183" s="158"/>
      <c r="AD4183" s="160"/>
      <c r="AE4183" s="127"/>
      <c r="AF4183" s="113"/>
      <c r="AG4183" s="165" t="str">
        <f t="array" ref="AG4183">XLOOKUP(F4183,'CLV2'!A:A,'CLV2'!E:E)</f>
        <v>2.FROZEN FOODS</v>
      </c>
      <c r="AH4183" s="115" t="str">
        <f t="array" ref="AH4183">XLOOKUP(F4183,'CLV2'!A:A,'CLV2'!F:F)</f>
        <v>3.DUMPLINGS</v>
      </c>
      <c r="AI4183" s="115" t="str">
        <f t="shared" si="8"/>
        <v>Pack</v>
      </c>
      <c r="AJ4183" s="116">
        <f t="shared" si="9"/>
        <v>1</v>
      </c>
      <c r="AK4183" s="117" t="str">
        <f t="array" ref="AK4183">XLOOKUP(F4183,'GIÁ'!A:A,'GIÁ'!D:D)</f>
        <v>40010.98</v>
      </c>
      <c r="AL4183" s="118">
        <f t="shared" si="10"/>
        <v>240065.88</v>
      </c>
      <c r="AM4183" s="118">
        <f t="shared" si="11"/>
        <v>0</v>
      </c>
      <c r="AN4183" s="119">
        <f t="shared" si="12"/>
        <v>0</v>
      </c>
      <c r="AO4183" s="118">
        <f t="shared" si="13"/>
        <v>240065.88</v>
      </c>
      <c r="AP4183" s="121">
        <f t="shared" si="14"/>
        <v>0</v>
      </c>
      <c r="AQ4183" s="122"/>
      <c r="AR4183" s="119"/>
    </row>
    <row r="4184" ht="22.5" customHeight="1">
      <c r="A4184" s="89">
        <v>46233.0</v>
      </c>
      <c r="B4184" s="90">
        <v>0.5145833333333333</v>
      </c>
      <c r="C4184" s="91" t="s">
        <v>163</v>
      </c>
      <c r="D4184" s="129" t="str">
        <f t="array" ref="D4184">XLOOKUP(C4184,'DS ST'!A:A,'DS ST'!B:B)</f>
        <v>A111</v>
      </c>
      <c r="E4184" s="94" t="str">
        <f t="array" ref="E4184">XLOOKUP($F4184,'GIÁ'!$A:$A,'GIÁ'!$E:$E)</f>
        <v>ĐÔNG</v>
      </c>
      <c r="F4184" s="94">
        <v>8.935101608461E12</v>
      </c>
      <c r="G4184" s="95" t="s">
        <v>1899</v>
      </c>
      <c r="H4184" s="95" t="s">
        <v>224</v>
      </c>
      <c r="I4184" s="96">
        <v>4.0</v>
      </c>
      <c r="J4184" s="96">
        <v>0.0</v>
      </c>
      <c r="K4184" s="98">
        <f t="shared" si="4"/>
        <v>4</v>
      </c>
      <c r="L4184" s="99" t="s">
        <v>7229</v>
      </c>
      <c r="M4184" s="100" t="s">
        <v>7230</v>
      </c>
      <c r="N4184" s="101" t="str">
        <f t="shared" si="139"/>
        <v>PT1590228-T0018935101608461</v>
      </c>
      <c r="O4184" s="128"/>
      <c r="P4184" s="100"/>
      <c r="Q4184" s="103">
        <f t="shared" si="166"/>
        <v>4</v>
      </c>
      <c r="R4184" s="161"/>
      <c r="S4184" s="105"/>
      <c r="T4184" s="106"/>
      <c r="U4184" s="107" t="s">
        <v>6555</v>
      </c>
      <c r="V4184" s="108" t="s">
        <v>756</v>
      </c>
      <c r="W4184" s="109" t="s">
        <v>1908</v>
      </c>
      <c r="X4184" s="110" t="str">
        <f t="shared" si="176"/>
        <v/>
      </c>
      <c r="Y4184" s="110" t="str">
        <f t="shared" si="183"/>
        <v/>
      </c>
      <c r="Z4184" s="109" t="s">
        <v>797</v>
      </c>
      <c r="AA4184" s="109" t="s">
        <v>802</v>
      </c>
      <c r="AB4184" s="106"/>
      <c r="AC4184" s="158"/>
      <c r="AD4184" s="160"/>
      <c r="AE4184" s="127"/>
      <c r="AF4184" s="113"/>
      <c r="AG4184" s="165" t="str">
        <f t="array" ref="AG4184">XLOOKUP(F4184,'CLV2'!A:A,'CLV2'!E:E)</f>
        <v>2.FROZEN FOODS</v>
      </c>
      <c r="AH4184" s="115" t="str">
        <f t="array" ref="AH4184">XLOOKUP(F4184,'CLV2'!A:A,'CLV2'!F:F)</f>
        <v>3.HOTPOT AND FRIED</v>
      </c>
      <c r="AI4184" s="115" t="str">
        <f t="shared" si="8"/>
        <v>Pack</v>
      </c>
      <c r="AJ4184" s="116">
        <f t="shared" si="9"/>
        <v>1</v>
      </c>
      <c r="AK4184" s="117" t="str">
        <f t="array" ref="AK4184">XLOOKUP(F4184,'GIÁ'!A:A,'GIÁ'!D:D)</f>
        <v>16904.85</v>
      </c>
      <c r="AL4184" s="118">
        <f t="shared" si="10"/>
        <v>67619.4</v>
      </c>
      <c r="AM4184" s="118">
        <f t="shared" si="11"/>
        <v>0</v>
      </c>
      <c r="AN4184" s="119">
        <f t="shared" si="12"/>
        <v>0</v>
      </c>
      <c r="AO4184" s="118">
        <f t="shared" si="13"/>
        <v>67619.4</v>
      </c>
      <c r="AP4184" s="121">
        <f t="shared" si="14"/>
        <v>0</v>
      </c>
      <c r="AQ4184" s="122"/>
      <c r="AR4184" s="119"/>
    </row>
    <row r="4185" ht="22.5" customHeight="1">
      <c r="A4185" s="89">
        <v>46233.0</v>
      </c>
      <c r="B4185" s="90">
        <v>0.5145833333333333</v>
      </c>
      <c r="C4185" s="91" t="s">
        <v>163</v>
      </c>
      <c r="D4185" s="129" t="str">
        <f t="array" ref="D4185">XLOOKUP(C4185,'DS ST'!A:A,'DS ST'!B:B)</f>
        <v>A111</v>
      </c>
      <c r="E4185" s="94" t="str">
        <f t="array" ref="E4185">XLOOKUP($F4185,'GIÁ'!$A:$A,'GIÁ'!$E:$E)</f>
        <v>ĐÔNG</v>
      </c>
      <c r="F4185" s="94">
        <v>8.935319710499E12</v>
      </c>
      <c r="G4185" s="95" t="s">
        <v>2056</v>
      </c>
      <c r="H4185" s="95" t="s">
        <v>224</v>
      </c>
      <c r="I4185" s="96">
        <v>2.0</v>
      </c>
      <c r="J4185" s="96">
        <v>0.0</v>
      </c>
      <c r="K4185" s="98">
        <f t="shared" si="4"/>
        <v>2</v>
      </c>
      <c r="L4185" s="99" t="s">
        <v>7229</v>
      </c>
      <c r="M4185" s="100" t="s">
        <v>7230</v>
      </c>
      <c r="N4185" s="101" t="str">
        <f t="shared" si="139"/>
        <v>PT1590228-T0018935319710499</v>
      </c>
      <c r="O4185" s="128"/>
      <c r="P4185" s="100"/>
      <c r="Q4185" s="103">
        <f t="shared" si="166"/>
        <v>2</v>
      </c>
      <c r="R4185" s="161"/>
      <c r="S4185" s="105"/>
      <c r="T4185" s="106"/>
      <c r="U4185" s="107" t="s">
        <v>6531</v>
      </c>
      <c r="V4185" s="108" t="s">
        <v>756</v>
      </c>
      <c r="W4185" s="109" t="s">
        <v>1908</v>
      </c>
      <c r="X4185" s="110" t="str">
        <f t="shared" si="176"/>
        <v/>
      </c>
      <c r="Y4185" s="110" t="str">
        <f t="shared" si="183"/>
        <v/>
      </c>
      <c r="Z4185" s="109" t="s">
        <v>797</v>
      </c>
      <c r="AA4185" s="109" t="s">
        <v>802</v>
      </c>
      <c r="AB4185" s="106"/>
      <c r="AC4185" s="158"/>
      <c r="AD4185" s="160"/>
      <c r="AE4185" s="127"/>
      <c r="AF4185" s="113"/>
      <c r="AG4185" s="165" t="str">
        <f t="array" ref="AG4185">XLOOKUP(F4185,'CLV2'!A:A,'CLV2'!E:E)</f>
        <v>2.FROZEN FOODS</v>
      </c>
      <c r="AH4185" s="115" t="str">
        <f t="array" ref="AH4185">XLOOKUP(F4185,'CLV2'!A:A,'CLV2'!F:F)</f>
        <v>3.HOTPOT AND FRIED</v>
      </c>
      <c r="AI4185" s="115" t="str">
        <f t="shared" si="8"/>
        <v>Pack</v>
      </c>
      <c r="AJ4185" s="116">
        <f t="shared" si="9"/>
        <v>1</v>
      </c>
      <c r="AK4185" s="117" t="str">
        <f t="array" ref="AK4185">XLOOKUP(F4185,'GIÁ'!A:A,'GIÁ'!D:D)</f>
        <v>39627.31</v>
      </c>
      <c r="AL4185" s="118">
        <f t="shared" si="10"/>
        <v>79254.62</v>
      </c>
      <c r="AM4185" s="118">
        <f t="shared" si="11"/>
        <v>0</v>
      </c>
      <c r="AN4185" s="119">
        <f t="shared" si="12"/>
        <v>0</v>
      </c>
      <c r="AO4185" s="118">
        <f t="shared" si="13"/>
        <v>79254.62</v>
      </c>
      <c r="AP4185" s="121">
        <f t="shared" si="14"/>
        <v>0</v>
      </c>
      <c r="AQ4185" s="122"/>
      <c r="AR4185" s="119"/>
    </row>
    <row r="4186" ht="22.5" customHeight="1">
      <c r="A4186" s="89">
        <v>46233.0</v>
      </c>
      <c r="B4186" s="90">
        <v>0.5145833333333333</v>
      </c>
      <c r="C4186" s="91" t="s">
        <v>163</v>
      </c>
      <c r="D4186" s="129" t="str">
        <f t="array" ref="D4186">XLOOKUP(C4186,'DS ST'!A:A,'DS ST'!B:B)</f>
        <v>A111</v>
      </c>
      <c r="E4186" s="94" t="str">
        <f t="array" ref="E4186">XLOOKUP($F4186,'GIÁ'!$A:$A,'GIÁ'!$E:$E)</f>
        <v>ĐÔNG</v>
      </c>
      <c r="F4186" s="94">
        <v>9.555894501924E12</v>
      </c>
      <c r="G4186" s="95" t="s">
        <v>3296</v>
      </c>
      <c r="H4186" s="95" t="s">
        <v>224</v>
      </c>
      <c r="I4186" s="96">
        <v>3.0</v>
      </c>
      <c r="J4186" s="96">
        <v>0.0</v>
      </c>
      <c r="K4186" s="98">
        <f t="shared" si="4"/>
        <v>3</v>
      </c>
      <c r="L4186" s="99" t="s">
        <v>7229</v>
      </c>
      <c r="M4186" s="100" t="s">
        <v>7230</v>
      </c>
      <c r="N4186" s="101" t="str">
        <f t="shared" si="139"/>
        <v>PT1590228-T0019555894501924</v>
      </c>
      <c r="O4186" s="128"/>
      <c r="P4186" s="100"/>
      <c r="Q4186" s="103">
        <f t="shared" si="166"/>
        <v>3</v>
      </c>
      <c r="R4186" s="161"/>
      <c r="S4186" s="105"/>
      <c r="T4186" s="106"/>
      <c r="U4186" s="107" t="s">
        <v>6929</v>
      </c>
      <c r="V4186" s="108" t="s">
        <v>756</v>
      </c>
      <c r="W4186" s="109" t="s">
        <v>1908</v>
      </c>
      <c r="X4186" s="110" t="str">
        <f t="shared" si="176"/>
        <v/>
      </c>
      <c r="Y4186" s="110" t="str">
        <f t="shared" si="183"/>
        <v/>
      </c>
      <c r="Z4186" s="109" t="s">
        <v>797</v>
      </c>
      <c r="AA4186" s="109" t="s">
        <v>802</v>
      </c>
      <c r="AB4186" s="106"/>
      <c r="AC4186" s="158"/>
      <c r="AD4186" s="160"/>
      <c r="AE4186" s="127"/>
      <c r="AF4186" s="113"/>
      <c r="AG4186" s="165" t="str">
        <f t="array" ref="AG4186">XLOOKUP(F4186,'CLV2'!A:A,'CLV2'!E:E)</f>
        <v>2.FROZEN FOODS</v>
      </c>
      <c r="AH4186" s="115" t="str">
        <f t="array" ref="AH4186">XLOOKUP(F4186,'CLV2'!A:A,'CLV2'!F:F)</f>
        <v>3.HOTPOT AND FRIED</v>
      </c>
      <c r="AI4186" s="115" t="str">
        <f t="shared" si="8"/>
        <v>Pack</v>
      </c>
      <c r="AJ4186" s="116">
        <f t="shared" si="9"/>
        <v>1</v>
      </c>
      <c r="AK4186" s="117" t="str">
        <f t="array" ref="AK4186">XLOOKUP(F4186,'GIÁ'!A:A,'GIÁ'!D:D)</f>
        <v>69289.18</v>
      </c>
      <c r="AL4186" s="118">
        <f t="shared" si="10"/>
        <v>207867.54</v>
      </c>
      <c r="AM4186" s="118">
        <f t="shared" si="11"/>
        <v>0</v>
      </c>
      <c r="AN4186" s="119">
        <f t="shared" si="12"/>
        <v>0</v>
      </c>
      <c r="AO4186" s="118">
        <f t="shared" si="13"/>
        <v>207867.54</v>
      </c>
      <c r="AP4186" s="121">
        <f t="shared" si="14"/>
        <v>0</v>
      </c>
      <c r="AQ4186" s="122"/>
      <c r="AR4186" s="119"/>
    </row>
    <row r="4187" ht="22.5" customHeight="1">
      <c r="A4187" s="89">
        <v>46233.0</v>
      </c>
      <c r="B4187" s="90">
        <v>0.5145833333333333</v>
      </c>
      <c r="C4187" s="91" t="s">
        <v>163</v>
      </c>
      <c r="D4187" s="129" t="str">
        <f t="array" ref="D4187">XLOOKUP(C4187,'DS ST'!A:A,'DS ST'!B:B)</f>
        <v>A111</v>
      </c>
      <c r="E4187" s="94" t="str">
        <f t="array" ref="E4187">XLOOKUP($F4187,'GIÁ'!$A:$A,'GIÁ'!$E:$E)</f>
        <v>ĐÔNG</v>
      </c>
      <c r="F4187" s="94">
        <v>8.938562334023E12</v>
      </c>
      <c r="G4187" s="95" t="s">
        <v>3181</v>
      </c>
      <c r="H4187" s="95" t="s">
        <v>57</v>
      </c>
      <c r="I4187" s="96">
        <v>6.0</v>
      </c>
      <c r="J4187" s="96">
        <v>0.0</v>
      </c>
      <c r="K4187" s="98">
        <f t="shared" si="4"/>
        <v>6</v>
      </c>
      <c r="L4187" s="99" t="s">
        <v>7229</v>
      </c>
      <c r="M4187" s="100" t="s">
        <v>7230</v>
      </c>
      <c r="N4187" s="101" t="str">
        <f t="shared" si="139"/>
        <v>PT1590228-T0018938562334023</v>
      </c>
      <c r="O4187" s="128"/>
      <c r="P4187" s="100"/>
      <c r="Q4187" s="103">
        <f t="shared" si="166"/>
        <v>6</v>
      </c>
      <c r="R4187" s="161"/>
      <c r="S4187" s="105"/>
      <c r="T4187" s="106"/>
      <c r="U4187" s="107" t="s">
        <v>6555</v>
      </c>
      <c r="V4187" s="108" t="s">
        <v>756</v>
      </c>
      <c r="W4187" s="109" t="s">
        <v>1908</v>
      </c>
      <c r="X4187" s="110" t="str">
        <f t="shared" si="176"/>
        <v/>
      </c>
      <c r="Y4187" s="110" t="str">
        <f t="shared" si="183"/>
        <v/>
      </c>
      <c r="Z4187" s="109" t="s">
        <v>797</v>
      </c>
      <c r="AA4187" s="109" t="s">
        <v>802</v>
      </c>
      <c r="AB4187" s="106"/>
      <c r="AC4187" s="158"/>
      <c r="AD4187" s="160"/>
      <c r="AE4187" s="127"/>
      <c r="AF4187" s="113"/>
      <c r="AG4187" s="165" t="str">
        <f t="array" ref="AG4187">XLOOKUP(F4187,'CLV2'!A:A,'CLV2'!E:E)</f>
        <v>2.FROZEN FOODS</v>
      </c>
      <c r="AH4187" s="115" t="str">
        <f t="array" ref="AH4187">XLOOKUP(F4187,'CLV2'!A:A,'CLV2'!F:F)</f>
        <v>3.PIZZA - READY MEALS</v>
      </c>
      <c r="AI4187" s="115" t="str">
        <f t="shared" si="8"/>
        <v>Pack</v>
      </c>
      <c r="AJ4187" s="116">
        <f t="shared" si="9"/>
        <v>1</v>
      </c>
      <c r="AK4187" s="117" t="str">
        <f t="array" ref="AK4187">XLOOKUP(F4187,'GIÁ'!A:A,'GIÁ'!D:D)</f>
        <v>43635.50</v>
      </c>
      <c r="AL4187" s="118">
        <f t="shared" si="10"/>
        <v>261813</v>
      </c>
      <c r="AM4187" s="118">
        <f t="shared" si="11"/>
        <v>0</v>
      </c>
      <c r="AN4187" s="119">
        <f t="shared" si="12"/>
        <v>0</v>
      </c>
      <c r="AO4187" s="118">
        <f t="shared" si="13"/>
        <v>261813</v>
      </c>
      <c r="AP4187" s="121">
        <f t="shared" si="14"/>
        <v>0</v>
      </c>
      <c r="AQ4187" s="122"/>
      <c r="AR4187" s="119"/>
    </row>
    <row r="4188" ht="22.5" customHeight="1">
      <c r="A4188" s="89">
        <v>46233.0</v>
      </c>
      <c r="B4188" s="90">
        <v>0.5145833333333333</v>
      </c>
      <c r="C4188" s="91" t="s">
        <v>163</v>
      </c>
      <c r="D4188" s="129" t="str">
        <f t="array" ref="D4188">XLOOKUP(C4188,'DS ST'!A:A,'DS ST'!B:B)</f>
        <v>A111</v>
      </c>
      <c r="E4188" s="94" t="str">
        <f t="array" ref="E4188">XLOOKUP($F4188,'GIÁ'!$A:$A,'GIÁ'!$E:$E)</f>
        <v>ĐÔNG</v>
      </c>
      <c r="F4188" s="94">
        <v>8.93623909005E12</v>
      </c>
      <c r="G4188" s="95" t="s">
        <v>2717</v>
      </c>
      <c r="H4188" s="95" t="s">
        <v>75</v>
      </c>
      <c r="I4188" s="96">
        <v>2.0</v>
      </c>
      <c r="J4188" s="96">
        <v>0.0</v>
      </c>
      <c r="K4188" s="98">
        <f t="shared" si="4"/>
        <v>2</v>
      </c>
      <c r="L4188" s="99" t="s">
        <v>7229</v>
      </c>
      <c r="M4188" s="100" t="s">
        <v>7230</v>
      </c>
      <c r="N4188" s="101" t="str">
        <f t="shared" si="139"/>
        <v>PT1590228-T0018936239090050</v>
      </c>
      <c r="O4188" s="128"/>
      <c r="P4188" s="100"/>
      <c r="Q4188" s="103">
        <f t="shared" si="166"/>
        <v>2</v>
      </c>
      <c r="R4188" s="161"/>
      <c r="S4188" s="105"/>
      <c r="T4188" s="106"/>
      <c r="U4188" s="107" t="s">
        <v>6538</v>
      </c>
      <c r="V4188" s="108" t="s">
        <v>756</v>
      </c>
      <c r="W4188" s="109" t="s">
        <v>1908</v>
      </c>
      <c r="X4188" s="110" t="str">
        <f t="shared" si="176"/>
        <v/>
      </c>
      <c r="Y4188" s="110" t="str">
        <f t="shared" si="183"/>
        <v/>
      </c>
      <c r="Z4188" s="109" t="s">
        <v>797</v>
      </c>
      <c r="AA4188" s="109" t="s">
        <v>802</v>
      </c>
      <c r="AB4188" s="106"/>
      <c r="AC4188" s="158"/>
      <c r="AD4188" s="160"/>
      <c r="AE4188" s="127"/>
      <c r="AF4188" s="113"/>
      <c r="AG4188" s="165" t="str">
        <f t="array" ref="AG4188">XLOOKUP(F4188,'CLV2'!A:A,'CLV2'!E:E)</f>
        <v>2.MEAT</v>
      </c>
      <c r="AH4188" s="115" t="str">
        <f t="array" ref="AH4188">XLOOKUP(F4188,'CLV2'!A:A,'CLV2'!F:F)</f>
        <v>3.FROZEN MEAT</v>
      </c>
      <c r="AI4188" s="115" t="str">
        <f t="shared" si="8"/>
        <v>Pack</v>
      </c>
      <c r="AJ4188" s="116">
        <f t="shared" si="9"/>
        <v>1</v>
      </c>
      <c r="AK4188" s="117" t="str">
        <f t="array" ref="AK4188">XLOOKUP(F4188,'GIÁ'!A:A,'GIÁ'!D:D)</f>
        <v>118354.38</v>
      </c>
      <c r="AL4188" s="118">
        <f t="shared" si="10"/>
        <v>236708.76</v>
      </c>
      <c r="AM4188" s="118">
        <f t="shared" si="11"/>
        <v>0</v>
      </c>
      <c r="AN4188" s="119">
        <f t="shared" si="12"/>
        <v>0</v>
      </c>
      <c r="AO4188" s="118">
        <f t="shared" si="13"/>
        <v>236708.76</v>
      </c>
      <c r="AP4188" s="121">
        <f t="shared" si="14"/>
        <v>0</v>
      </c>
      <c r="AQ4188" s="122"/>
      <c r="AR4188" s="119"/>
    </row>
    <row r="4189" ht="22.5" customHeight="1">
      <c r="A4189" s="89">
        <v>46233.0</v>
      </c>
      <c r="B4189" s="90">
        <v>0.5145833333333333</v>
      </c>
      <c r="C4189" s="91" t="s">
        <v>163</v>
      </c>
      <c r="D4189" s="129" t="str">
        <f t="array" ref="D4189">XLOOKUP(C4189,'DS ST'!A:A,'DS ST'!B:B)</f>
        <v>A111</v>
      </c>
      <c r="E4189" s="94" t="str">
        <f t="array" ref="E4189">XLOOKUP($F4189,'GIÁ'!$A:$A,'GIÁ'!$E:$E)</f>
        <v>ĐÔNG</v>
      </c>
      <c r="F4189" s="94">
        <v>8.936239090036E12</v>
      </c>
      <c r="G4189" s="95" t="s">
        <v>2713</v>
      </c>
      <c r="H4189" s="95" t="s">
        <v>75</v>
      </c>
      <c r="I4189" s="96">
        <v>4.0</v>
      </c>
      <c r="J4189" s="96">
        <v>0.0</v>
      </c>
      <c r="K4189" s="98">
        <f t="shared" si="4"/>
        <v>4</v>
      </c>
      <c r="L4189" s="99" t="s">
        <v>7229</v>
      </c>
      <c r="M4189" s="100" t="s">
        <v>7230</v>
      </c>
      <c r="N4189" s="101" t="str">
        <f t="shared" si="139"/>
        <v>PT1590228-T0018936239090036</v>
      </c>
      <c r="O4189" s="128"/>
      <c r="P4189" s="100"/>
      <c r="Q4189" s="103">
        <f t="shared" si="166"/>
        <v>4</v>
      </c>
      <c r="R4189" s="161"/>
      <c r="S4189" s="105"/>
      <c r="T4189" s="106"/>
      <c r="U4189" s="107" t="s">
        <v>6539</v>
      </c>
      <c r="V4189" s="108" t="s">
        <v>756</v>
      </c>
      <c r="W4189" s="109" t="s">
        <v>1908</v>
      </c>
      <c r="X4189" s="110" t="str">
        <f t="shared" si="176"/>
        <v/>
      </c>
      <c r="Y4189" s="110" t="str">
        <f t="shared" si="183"/>
        <v/>
      </c>
      <c r="Z4189" s="109" t="s">
        <v>797</v>
      </c>
      <c r="AA4189" s="109" t="s">
        <v>802</v>
      </c>
      <c r="AB4189" s="106"/>
      <c r="AC4189" s="158"/>
      <c r="AD4189" s="160"/>
      <c r="AE4189" s="127"/>
      <c r="AF4189" s="113"/>
      <c r="AG4189" s="165" t="str">
        <f t="array" ref="AG4189">XLOOKUP(F4189,'CLV2'!A:A,'CLV2'!E:E)</f>
        <v>2.MEAT</v>
      </c>
      <c r="AH4189" s="115" t="str">
        <f t="array" ref="AH4189">XLOOKUP(F4189,'CLV2'!A:A,'CLV2'!F:F)</f>
        <v>3.FROZEN MEAT</v>
      </c>
      <c r="AI4189" s="115" t="str">
        <f t="shared" si="8"/>
        <v>Pack</v>
      </c>
      <c r="AJ4189" s="116">
        <f t="shared" si="9"/>
        <v>1</v>
      </c>
      <c r="AK4189" s="117" t="str">
        <f t="array" ref="AK4189">XLOOKUP(F4189,'GIÁ'!A:A,'GIÁ'!D:D)</f>
        <v>47814.16</v>
      </c>
      <c r="AL4189" s="118">
        <f t="shared" si="10"/>
        <v>191256.64</v>
      </c>
      <c r="AM4189" s="118">
        <f t="shared" si="11"/>
        <v>0</v>
      </c>
      <c r="AN4189" s="119">
        <f t="shared" si="12"/>
        <v>0</v>
      </c>
      <c r="AO4189" s="118">
        <f t="shared" si="13"/>
        <v>191256.64</v>
      </c>
      <c r="AP4189" s="121">
        <f t="shared" si="14"/>
        <v>0</v>
      </c>
      <c r="AQ4189" s="122"/>
      <c r="AR4189" s="119"/>
    </row>
    <row r="4190" ht="22.5" customHeight="1">
      <c r="A4190" s="89">
        <v>46233.0</v>
      </c>
      <c r="B4190" s="90">
        <v>0.5145833333333333</v>
      </c>
      <c r="C4190" s="91" t="s">
        <v>163</v>
      </c>
      <c r="D4190" s="129" t="str">
        <f t="array" ref="D4190">XLOOKUP(C4190,'DS ST'!A:A,'DS ST'!B:B)</f>
        <v>A111</v>
      </c>
      <c r="E4190" s="94" t="str">
        <f t="array" ref="E4190">XLOOKUP($F4190,'GIÁ'!$A:$A,'GIÁ'!$E:$E)</f>
        <v>ĐÔNG</v>
      </c>
      <c r="F4190" s="94">
        <v>8.938535604047E12</v>
      </c>
      <c r="G4190" s="95" t="s">
        <v>3054</v>
      </c>
      <c r="H4190" s="95" t="s">
        <v>787</v>
      </c>
      <c r="I4190" s="96">
        <v>2.0</v>
      </c>
      <c r="J4190" s="96">
        <v>0.0</v>
      </c>
      <c r="K4190" s="98">
        <f t="shared" si="4"/>
        <v>2</v>
      </c>
      <c r="L4190" s="99" t="s">
        <v>7229</v>
      </c>
      <c r="M4190" s="100" t="s">
        <v>7230</v>
      </c>
      <c r="N4190" s="101" t="str">
        <f t="shared" si="139"/>
        <v>PT1590228-T0018938535604047</v>
      </c>
      <c r="O4190" s="128"/>
      <c r="P4190" s="100"/>
      <c r="Q4190" s="103">
        <f t="shared" si="166"/>
        <v>2</v>
      </c>
      <c r="R4190" s="161"/>
      <c r="S4190" s="105"/>
      <c r="T4190" s="106"/>
      <c r="U4190" s="107" t="s">
        <v>6541</v>
      </c>
      <c r="V4190" s="108" t="s">
        <v>756</v>
      </c>
      <c r="W4190" s="109" t="s">
        <v>1908</v>
      </c>
      <c r="X4190" s="110" t="str">
        <f t="shared" si="176"/>
        <v/>
      </c>
      <c r="Y4190" s="110" t="str">
        <f t="shared" si="183"/>
        <v/>
      </c>
      <c r="Z4190" s="109" t="s">
        <v>797</v>
      </c>
      <c r="AA4190" s="109" t="s">
        <v>802</v>
      </c>
      <c r="AB4190" s="106"/>
      <c r="AC4190" s="158"/>
      <c r="AD4190" s="160"/>
      <c r="AE4190" s="127"/>
      <c r="AF4190" s="113"/>
      <c r="AG4190" s="165" t="str">
        <f t="array" ref="AG4190">XLOOKUP(F4190,'CLV2'!A:A,'CLV2'!E:E)</f>
        <v>2.FISH AND SEAFOOD</v>
      </c>
      <c r="AH4190" s="115" t="str">
        <f t="array" ref="AH4190">XLOOKUP(F4190,'CLV2'!A:A,'CLV2'!F:F)</f>
        <v>3.FROZEN FISH AND SEAFOOD</v>
      </c>
      <c r="AI4190" s="115" t="str">
        <f t="shared" si="8"/>
        <v>Pack</v>
      </c>
      <c r="AJ4190" s="116">
        <f t="shared" si="9"/>
        <v>1</v>
      </c>
      <c r="AK4190" s="117" t="str">
        <f t="array" ref="AK4190">XLOOKUP(F4190,'GIÁ'!A:A,'GIÁ'!D:D)</f>
        <v>48011.15</v>
      </c>
      <c r="AL4190" s="118">
        <f t="shared" si="10"/>
        <v>96022.3</v>
      </c>
      <c r="AM4190" s="118">
        <f t="shared" si="11"/>
        <v>0</v>
      </c>
      <c r="AN4190" s="119">
        <f t="shared" si="12"/>
        <v>0</v>
      </c>
      <c r="AO4190" s="118">
        <f t="shared" si="13"/>
        <v>96022.3</v>
      </c>
      <c r="AP4190" s="121">
        <f t="shared" si="14"/>
        <v>0</v>
      </c>
      <c r="AQ4190" s="122"/>
      <c r="AR4190" s="119"/>
    </row>
    <row r="4191" ht="22.5" customHeight="1">
      <c r="A4191" s="89">
        <v>46233.0</v>
      </c>
      <c r="B4191" s="90">
        <v>0.5145833333333333</v>
      </c>
      <c r="C4191" s="91" t="s">
        <v>163</v>
      </c>
      <c r="D4191" s="129" t="str">
        <f t="array" ref="D4191">XLOOKUP(C4191,'DS ST'!A:A,'DS ST'!B:B)</f>
        <v>A111</v>
      </c>
      <c r="E4191" s="94" t="str">
        <f t="array" ref="E4191">XLOOKUP($F4191,'GIÁ'!$A:$A,'GIÁ'!$E:$E)</f>
        <v>ĐÔNG</v>
      </c>
      <c r="F4191" s="94">
        <v>8.936190860464E12</v>
      </c>
      <c r="G4191" s="95" t="s">
        <v>2608</v>
      </c>
      <c r="H4191" s="95" t="s">
        <v>93</v>
      </c>
      <c r="I4191" s="96">
        <v>2.0</v>
      </c>
      <c r="J4191" s="96">
        <v>0.0</v>
      </c>
      <c r="K4191" s="98">
        <f t="shared" si="4"/>
        <v>2</v>
      </c>
      <c r="L4191" s="99" t="s">
        <v>7229</v>
      </c>
      <c r="M4191" s="100" t="s">
        <v>7230</v>
      </c>
      <c r="N4191" s="101" t="str">
        <f t="shared" si="139"/>
        <v>PT1590228-T0018936190860464</v>
      </c>
      <c r="O4191" s="128"/>
      <c r="P4191" s="100"/>
      <c r="Q4191" s="103">
        <f t="shared" si="166"/>
        <v>2</v>
      </c>
      <c r="R4191" s="161"/>
      <c r="S4191" s="105"/>
      <c r="T4191" s="106"/>
      <c r="U4191" s="107" t="s">
        <v>6543</v>
      </c>
      <c r="V4191" s="108" t="s">
        <v>756</v>
      </c>
      <c r="W4191" s="109" t="s">
        <v>1908</v>
      </c>
      <c r="X4191" s="110" t="str">
        <f t="shared" si="176"/>
        <v/>
      </c>
      <c r="Y4191" s="110" t="str">
        <f t="shared" si="183"/>
        <v/>
      </c>
      <c r="Z4191" s="109" t="s">
        <v>797</v>
      </c>
      <c r="AA4191" s="109" t="s">
        <v>802</v>
      </c>
      <c r="AB4191" s="106"/>
      <c r="AC4191" s="158"/>
      <c r="AD4191" s="160"/>
      <c r="AE4191" s="127"/>
      <c r="AF4191" s="113"/>
      <c r="AG4191" s="165" t="str">
        <f t="array" ref="AG4191">XLOOKUP(F4191,'CLV2'!A:A,'CLV2'!E:E)</f>
        <v>2.MEAT</v>
      </c>
      <c r="AH4191" s="115" t="str">
        <f t="array" ref="AH4191">XLOOKUP(F4191,'CLV2'!A:A,'CLV2'!F:F)</f>
        <v>3.FROZEN MEAT</v>
      </c>
      <c r="AI4191" s="115" t="str">
        <f t="shared" si="8"/>
        <v>Pack</v>
      </c>
      <c r="AJ4191" s="116">
        <f t="shared" si="9"/>
        <v>1</v>
      </c>
      <c r="AK4191" s="117" t="str">
        <f t="array" ref="AK4191">XLOOKUP(F4191,'GIÁ'!A:A,'GIÁ'!D:D)</f>
        <v>43621.31</v>
      </c>
      <c r="AL4191" s="118">
        <f t="shared" si="10"/>
        <v>87242.62</v>
      </c>
      <c r="AM4191" s="118">
        <f t="shared" si="11"/>
        <v>0</v>
      </c>
      <c r="AN4191" s="119">
        <f t="shared" si="12"/>
        <v>0</v>
      </c>
      <c r="AO4191" s="118">
        <f t="shared" si="13"/>
        <v>87242.62</v>
      </c>
      <c r="AP4191" s="121">
        <f t="shared" si="14"/>
        <v>0</v>
      </c>
      <c r="AQ4191" s="122"/>
      <c r="AR4191" s="119"/>
    </row>
    <row r="4192" ht="22.5" customHeight="1">
      <c r="A4192" s="89">
        <v>46233.0</v>
      </c>
      <c r="B4192" s="90">
        <v>0.5013888888888889</v>
      </c>
      <c r="C4192" s="91" t="s">
        <v>1315</v>
      </c>
      <c r="D4192" s="129" t="str">
        <f t="array" ref="D4192">XLOOKUP(C4192,'DS ST'!A:A,'DS ST'!B:B)</f>
        <v>IAP</v>
      </c>
      <c r="E4192" s="94" t="str">
        <f t="array" ref="E4192">XLOOKUP($F4192,'GIÁ'!$A:$A,'GIÁ'!$E:$E)</f>
        <v>ĐÔNG</v>
      </c>
      <c r="F4192" s="94">
        <v>8.934717275081E12</v>
      </c>
      <c r="G4192" s="95" t="s">
        <v>1735</v>
      </c>
      <c r="H4192" s="95" t="s">
        <v>224</v>
      </c>
      <c r="I4192" s="96">
        <v>10.0</v>
      </c>
      <c r="J4192" s="96">
        <v>0.0</v>
      </c>
      <c r="K4192" s="98">
        <f t="shared" si="4"/>
        <v>10</v>
      </c>
      <c r="L4192" s="99" t="s">
        <v>7231</v>
      </c>
      <c r="M4192" s="100" t="s">
        <v>7232</v>
      </c>
      <c r="N4192" s="101" t="str">
        <f t="shared" si="139"/>
        <v>PT1590283-T0018934717275081</v>
      </c>
      <c r="O4192" s="128"/>
      <c r="P4192" s="100"/>
      <c r="Q4192" s="103">
        <f t="shared" si="166"/>
        <v>10</v>
      </c>
      <c r="R4192" s="161"/>
      <c r="S4192" s="105"/>
      <c r="T4192" s="106"/>
      <c r="U4192" s="107" t="s">
        <v>6563</v>
      </c>
      <c r="V4192" s="108" t="s">
        <v>756</v>
      </c>
      <c r="W4192" s="109" t="s">
        <v>1908</v>
      </c>
      <c r="X4192" s="110" t="str">
        <f t="shared" si="176"/>
        <v/>
      </c>
      <c r="Y4192" s="110" t="str">
        <f t="shared" si="183"/>
        <v/>
      </c>
      <c r="Z4192" s="109" t="s">
        <v>797</v>
      </c>
      <c r="AA4192" s="109" t="s">
        <v>802</v>
      </c>
      <c r="AB4192" s="106"/>
      <c r="AC4192" s="158"/>
      <c r="AD4192" s="160"/>
      <c r="AE4192" s="127"/>
      <c r="AF4192" s="113"/>
      <c r="AG4192" s="165" t="str">
        <f t="array" ref="AG4192">XLOOKUP(F4192,'CLV2'!A:A,'CLV2'!E:E)</f>
        <v>2.FROZEN FOODS</v>
      </c>
      <c r="AH4192" s="115" t="str">
        <f t="array" ref="AH4192">XLOOKUP(F4192,'CLV2'!A:A,'CLV2'!F:F)</f>
        <v>3.DUMPLINGS</v>
      </c>
      <c r="AI4192" s="115" t="str">
        <f t="shared" si="8"/>
        <v>Pack</v>
      </c>
      <c r="AJ4192" s="116">
        <f t="shared" si="9"/>
        <v>1</v>
      </c>
      <c r="AK4192" s="117" t="str">
        <f t="array" ref="AK4192">XLOOKUP(F4192,'GIÁ'!A:A,'GIÁ'!D:D)</f>
        <v>42036.39</v>
      </c>
      <c r="AL4192" s="118">
        <f t="shared" si="10"/>
        <v>420363.9</v>
      </c>
      <c r="AM4192" s="118">
        <f t="shared" si="11"/>
        <v>0</v>
      </c>
      <c r="AN4192" s="119">
        <f t="shared" si="12"/>
        <v>0</v>
      </c>
      <c r="AO4192" s="118">
        <f t="shared" si="13"/>
        <v>420363.9</v>
      </c>
      <c r="AP4192" s="121">
        <f t="shared" si="14"/>
        <v>0</v>
      </c>
      <c r="AQ4192" s="122"/>
      <c r="AR4192" s="119"/>
    </row>
    <row r="4193" ht="22.5" customHeight="1">
      <c r="A4193" s="89">
        <v>46233.0</v>
      </c>
      <c r="B4193" s="90">
        <v>0.5013888888888889</v>
      </c>
      <c r="C4193" s="91" t="s">
        <v>1315</v>
      </c>
      <c r="D4193" s="129" t="str">
        <f t="array" ref="D4193">XLOOKUP(C4193,'DS ST'!A:A,'DS ST'!B:B)</f>
        <v>IAP</v>
      </c>
      <c r="E4193" s="94" t="str">
        <f t="array" ref="E4193">XLOOKUP($F4193,'GIÁ'!$A:$A,'GIÁ'!$E:$E)</f>
        <v>ĐÔNG</v>
      </c>
      <c r="F4193" s="94">
        <v>9.555894504567E12</v>
      </c>
      <c r="G4193" s="95" t="s">
        <v>3303</v>
      </c>
      <c r="H4193" s="95" t="s">
        <v>224</v>
      </c>
      <c r="I4193" s="96">
        <v>16.0</v>
      </c>
      <c r="J4193" s="96">
        <v>0.0</v>
      </c>
      <c r="K4193" s="98">
        <f t="shared" si="4"/>
        <v>16</v>
      </c>
      <c r="L4193" s="99" t="s">
        <v>7231</v>
      </c>
      <c r="M4193" s="100" t="s">
        <v>7232</v>
      </c>
      <c r="N4193" s="101" t="str">
        <f t="shared" si="139"/>
        <v>PT1590283-T0019555894504567</v>
      </c>
      <c r="O4193" s="128"/>
      <c r="P4193" s="100"/>
      <c r="Q4193" s="103">
        <f t="shared" si="166"/>
        <v>16</v>
      </c>
      <c r="R4193" s="161"/>
      <c r="S4193" s="105"/>
      <c r="T4193" s="106"/>
      <c r="U4193" s="107" t="s">
        <v>6577</v>
      </c>
      <c r="V4193" s="108" t="s">
        <v>756</v>
      </c>
      <c r="W4193" s="109" t="s">
        <v>1908</v>
      </c>
      <c r="X4193" s="110" t="str">
        <f t="shared" si="176"/>
        <v/>
      </c>
      <c r="Y4193" s="110" t="str">
        <f t="shared" si="183"/>
        <v/>
      </c>
      <c r="Z4193" s="109" t="s">
        <v>797</v>
      </c>
      <c r="AA4193" s="109" t="s">
        <v>802</v>
      </c>
      <c r="AB4193" s="106"/>
      <c r="AC4193" s="158"/>
      <c r="AD4193" s="160"/>
      <c r="AE4193" s="127"/>
      <c r="AF4193" s="113"/>
      <c r="AG4193" s="165" t="str">
        <f t="array" ref="AG4193">XLOOKUP(F4193,'CLV2'!A:A,'CLV2'!E:E)</f>
        <v>2.FROZEN FOODS</v>
      </c>
      <c r="AH4193" s="115" t="str">
        <f t="array" ref="AH4193">XLOOKUP(F4193,'CLV2'!A:A,'CLV2'!F:F)</f>
        <v>3.HOTPOT AND FRIED</v>
      </c>
      <c r="AI4193" s="115" t="str">
        <f t="shared" si="8"/>
        <v>Pack</v>
      </c>
      <c r="AJ4193" s="116">
        <f t="shared" si="9"/>
        <v>1</v>
      </c>
      <c r="AK4193" s="117" t="str">
        <f t="array" ref="AK4193">XLOOKUP(F4193,'GIÁ'!A:A,'GIÁ'!D:D)</f>
        <v>68779.37</v>
      </c>
      <c r="AL4193" s="118">
        <f t="shared" si="10"/>
        <v>1100469.92</v>
      </c>
      <c r="AM4193" s="118">
        <f t="shared" si="11"/>
        <v>0</v>
      </c>
      <c r="AN4193" s="119">
        <f t="shared" si="12"/>
        <v>0</v>
      </c>
      <c r="AO4193" s="118">
        <f t="shared" si="13"/>
        <v>1100469.92</v>
      </c>
      <c r="AP4193" s="121">
        <f t="shared" si="14"/>
        <v>0</v>
      </c>
      <c r="AQ4193" s="122"/>
      <c r="AR4193" s="119"/>
    </row>
    <row r="4194" ht="22.5" customHeight="1">
      <c r="A4194" s="89">
        <v>46233.0</v>
      </c>
      <c r="B4194" s="90">
        <v>0.5013888888888889</v>
      </c>
      <c r="C4194" s="91" t="s">
        <v>1315</v>
      </c>
      <c r="D4194" s="129" t="str">
        <f t="array" ref="D4194">XLOOKUP(C4194,'DS ST'!A:A,'DS ST'!B:B)</f>
        <v>IAP</v>
      </c>
      <c r="E4194" s="94" t="str">
        <f t="array" ref="E4194">XLOOKUP($F4194,'GIÁ'!$A:$A,'GIÁ'!$E:$E)</f>
        <v>ĐÔNG</v>
      </c>
      <c r="F4194" s="94">
        <v>8.8880036524E12</v>
      </c>
      <c r="G4194" s="95" t="s">
        <v>1541</v>
      </c>
      <c r="H4194" s="95" t="s">
        <v>224</v>
      </c>
      <c r="I4194" s="96">
        <v>8.0</v>
      </c>
      <c r="J4194" s="96">
        <v>0.0</v>
      </c>
      <c r="K4194" s="98">
        <f t="shared" si="4"/>
        <v>8</v>
      </c>
      <c r="L4194" s="99" t="s">
        <v>7231</v>
      </c>
      <c r="M4194" s="100" t="s">
        <v>7232</v>
      </c>
      <c r="N4194" s="101" t="str">
        <f t="shared" si="139"/>
        <v>PT1590283-T0018888003652400</v>
      </c>
      <c r="O4194" s="128"/>
      <c r="P4194" s="100"/>
      <c r="Q4194" s="103">
        <f t="shared" si="166"/>
        <v>8</v>
      </c>
      <c r="R4194" s="161"/>
      <c r="S4194" s="105"/>
      <c r="T4194" s="106"/>
      <c r="U4194" s="107" t="s">
        <v>6564</v>
      </c>
      <c r="V4194" s="108" t="s">
        <v>756</v>
      </c>
      <c r="W4194" s="109" t="s">
        <v>1908</v>
      </c>
      <c r="X4194" s="110" t="str">
        <f t="shared" si="176"/>
        <v/>
      </c>
      <c r="Y4194" s="110" t="str">
        <f t="shared" si="183"/>
        <v/>
      </c>
      <c r="Z4194" s="109" t="s">
        <v>797</v>
      </c>
      <c r="AA4194" s="109" t="s">
        <v>802</v>
      </c>
      <c r="AB4194" s="106"/>
      <c r="AC4194" s="158"/>
      <c r="AD4194" s="160"/>
      <c r="AE4194" s="127"/>
      <c r="AF4194" s="113"/>
      <c r="AG4194" s="165" t="str">
        <f t="array" ref="AG4194">XLOOKUP(F4194,'CLV2'!A:A,'CLV2'!E:E)</f>
        <v>2.FROZEN FOODS</v>
      </c>
      <c r="AH4194" s="115" t="str">
        <f t="array" ref="AH4194">XLOOKUP(F4194,'CLV2'!A:A,'CLV2'!F:F)</f>
        <v>3.PASTRY AND DESSERTS</v>
      </c>
      <c r="AI4194" s="115" t="str">
        <f t="shared" si="8"/>
        <v>Pack</v>
      </c>
      <c r="AJ4194" s="116">
        <f t="shared" si="9"/>
        <v>1</v>
      </c>
      <c r="AK4194" s="117" t="str">
        <f t="array" ref="AK4194">XLOOKUP(F4194,'GIÁ'!A:A,'GIÁ'!D:D)</f>
        <v>31762.47</v>
      </c>
      <c r="AL4194" s="118">
        <f t="shared" si="10"/>
        <v>254099.76</v>
      </c>
      <c r="AM4194" s="118">
        <f t="shared" si="11"/>
        <v>0</v>
      </c>
      <c r="AN4194" s="119">
        <f t="shared" si="12"/>
        <v>0</v>
      </c>
      <c r="AO4194" s="118">
        <f t="shared" si="13"/>
        <v>254099.76</v>
      </c>
      <c r="AP4194" s="121">
        <f t="shared" si="14"/>
        <v>0</v>
      </c>
      <c r="AQ4194" s="122"/>
      <c r="AR4194" s="119"/>
    </row>
    <row r="4195" ht="22.5" customHeight="1">
      <c r="A4195" s="89">
        <v>46233.0</v>
      </c>
      <c r="B4195" s="90">
        <v>0.5013888888888889</v>
      </c>
      <c r="C4195" s="91" t="s">
        <v>1315</v>
      </c>
      <c r="D4195" s="129" t="str">
        <f t="array" ref="D4195">XLOOKUP(C4195,'DS ST'!A:A,'DS ST'!B:B)</f>
        <v>IAP</v>
      </c>
      <c r="E4195" s="94" t="str">
        <f t="array" ref="E4195">XLOOKUP($F4195,'GIÁ'!$A:$A,'GIÁ'!$E:$E)</f>
        <v>ĐÔNG</v>
      </c>
      <c r="F4195" s="94">
        <v>8.936200101563E12</v>
      </c>
      <c r="G4195" s="95" t="s">
        <v>2637</v>
      </c>
      <c r="H4195" s="95" t="s">
        <v>224</v>
      </c>
      <c r="I4195" s="96">
        <v>4.0</v>
      </c>
      <c r="J4195" s="96">
        <v>0.0</v>
      </c>
      <c r="K4195" s="98">
        <f t="shared" si="4"/>
        <v>4</v>
      </c>
      <c r="L4195" s="99" t="s">
        <v>7231</v>
      </c>
      <c r="M4195" s="100" t="s">
        <v>7232</v>
      </c>
      <c r="N4195" s="101" t="str">
        <f t="shared" si="139"/>
        <v>PT1590283-T0018936200101563</v>
      </c>
      <c r="O4195" s="128"/>
      <c r="P4195" s="100"/>
      <c r="Q4195" s="103">
        <f t="shared" si="166"/>
        <v>4</v>
      </c>
      <c r="R4195" s="161"/>
      <c r="S4195" s="105"/>
      <c r="T4195" s="106"/>
      <c r="U4195" s="107" t="s">
        <v>6524</v>
      </c>
      <c r="V4195" s="108" t="s">
        <v>756</v>
      </c>
      <c r="W4195" s="109" t="s">
        <v>1908</v>
      </c>
      <c r="X4195" s="110" t="str">
        <f t="shared" si="176"/>
        <v/>
      </c>
      <c r="Y4195" s="110" t="str">
        <f t="shared" si="183"/>
        <v/>
      </c>
      <c r="Z4195" s="109" t="s">
        <v>797</v>
      </c>
      <c r="AA4195" s="109" t="s">
        <v>802</v>
      </c>
      <c r="AB4195" s="106"/>
      <c r="AC4195" s="158"/>
      <c r="AD4195" s="160"/>
      <c r="AE4195" s="127"/>
      <c r="AF4195" s="113"/>
      <c r="AG4195" s="165" t="str">
        <f t="array" ref="AG4195">XLOOKUP(F4195,'CLV2'!A:A,'CLV2'!E:E)</f>
        <v>2.FROZEN FOODS</v>
      </c>
      <c r="AH4195" s="115" t="str">
        <f t="array" ref="AH4195">XLOOKUP(F4195,'CLV2'!A:A,'CLV2'!F:F)</f>
        <v>3.PASTRY AND DESSERTS</v>
      </c>
      <c r="AI4195" s="115" t="str">
        <f t="shared" si="8"/>
        <v>Pack</v>
      </c>
      <c r="AJ4195" s="116">
        <f t="shared" si="9"/>
        <v>1</v>
      </c>
      <c r="AK4195" s="117" t="str">
        <f t="array" ref="AK4195">XLOOKUP(F4195,'GIÁ'!A:A,'GIÁ'!D:D)</f>
        <v>24299.49</v>
      </c>
      <c r="AL4195" s="118">
        <f t="shared" si="10"/>
        <v>97197.96</v>
      </c>
      <c r="AM4195" s="118">
        <f t="shared" si="11"/>
        <v>0</v>
      </c>
      <c r="AN4195" s="119">
        <f t="shared" si="12"/>
        <v>0</v>
      </c>
      <c r="AO4195" s="118">
        <f t="shared" si="13"/>
        <v>97197.96</v>
      </c>
      <c r="AP4195" s="121">
        <f t="shared" si="14"/>
        <v>0</v>
      </c>
      <c r="AQ4195" s="122"/>
      <c r="AR4195" s="119"/>
    </row>
    <row r="4196" ht="22.5" customHeight="1">
      <c r="A4196" s="89">
        <v>46233.0</v>
      </c>
      <c r="B4196" s="90">
        <v>0.5013888888888889</v>
      </c>
      <c r="C4196" s="91" t="s">
        <v>1315</v>
      </c>
      <c r="D4196" s="129" t="str">
        <f t="array" ref="D4196">XLOOKUP(C4196,'DS ST'!A:A,'DS ST'!B:B)</f>
        <v>IAP</v>
      </c>
      <c r="E4196" s="94" t="str">
        <f t="array" ref="E4196">XLOOKUP($F4196,'GIÁ'!$A:$A,'GIÁ'!$E:$E)</f>
        <v>ĐÔNG</v>
      </c>
      <c r="F4196" s="94">
        <v>8.938555386725E12</v>
      </c>
      <c r="G4196" s="95" t="s">
        <v>3156</v>
      </c>
      <c r="H4196" s="95" t="s">
        <v>224</v>
      </c>
      <c r="I4196" s="96">
        <v>8.0</v>
      </c>
      <c r="J4196" s="96">
        <v>0.0</v>
      </c>
      <c r="K4196" s="98">
        <f t="shared" si="4"/>
        <v>8</v>
      </c>
      <c r="L4196" s="99" t="s">
        <v>7231</v>
      </c>
      <c r="M4196" s="100" t="s">
        <v>7232</v>
      </c>
      <c r="N4196" s="101" t="str">
        <f t="shared" si="139"/>
        <v>PT1590283-T0018938555386725</v>
      </c>
      <c r="O4196" s="128"/>
      <c r="P4196" s="100"/>
      <c r="Q4196" s="103">
        <f t="shared" si="166"/>
        <v>8</v>
      </c>
      <c r="R4196" s="161"/>
      <c r="S4196" s="105"/>
      <c r="T4196" s="106"/>
      <c r="U4196" s="107" t="s">
        <v>6596</v>
      </c>
      <c r="V4196" s="108" t="s">
        <v>756</v>
      </c>
      <c r="W4196" s="109" t="s">
        <v>1908</v>
      </c>
      <c r="X4196" s="110" t="str">
        <f t="shared" si="176"/>
        <v/>
      </c>
      <c r="Y4196" s="110" t="str">
        <f t="shared" si="183"/>
        <v/>
      </c>
      <c r="Z4196" s="109" t="s">
        <v>797</v>
      </c>
      <c r="AA4196" s="109" t="s">
        <v>802</v>
      </c>
      <c r="AB4196" s="106"/>
      <c r="AC4196" s="158"/>
      <c r="AD4196" s="160"/>
      <c r="AE4196" s="127"/>
      <c r="AF4196" s="113"/>
      <c r="AG4196" s="165" t="str">
        <f t="array" ref="AG4196">XLOOKUP(F4196,'CLV2'!A:A,'CLV2'!E:E)</f>
        <v>2.FROZEN FOODS</v>
      </c>
      <c r="AH4196" s="115" t="str">
        <f t="array" ref="AH4196">XLOOKUP(F4196,'CLV2'!A:A,'CLV2'!F:F)</f>
        <v>3.PASTRY AND DESSERTS</v>
      </c>
      <c r="AI4196" s="115" t="str">
        <f t="shared" si="8"/>
        <v>Pack</v>
      </c>
      <c r="AJ4196" s="116">
        <f t="shared" si="9"/>
        <v>1</v>
      </c>
      <c r="AK4196" s="117" t="str">
        <f t="array" ref="AK4196">XLOOKUP(F4196,'GIÁ'!A:A,'GIÁ'!D:D)</f>
        <v>26016.14</v>
      </c>
      <c r="AL4196" s="118">
        <f t="shared" si="10"/>
        <v>208129.12</v>
      </c>
      <c r="AM4196" s="118">
        <f t="shared" si="11"/>
        <v>0</v>
      </c>
      <c r="AN4196" s="119">
        <f t="shared" si="12"/>
        <v>0</v>
      </c>
      <c r="AO4196" s="118">
        <f t="shared" si="13"/>
        <v>208129.12</v>
      </c>
      <c r="AP4196" s="121">
        <f t="shared" si="14"/>
        <v>0</v>
      </c>
      <c r="AQ4196" s="122"/>
      <c r="AR4196" s="119"/>
    </row>
    <row r="4197" ht="22.5" customHeight="1">
      <c r="A4197" s="89">
        <v>46233.0</v>
      </c>
      <c r="B4197" s="90">
        <v>0.5013888888888889</v>
      </c>
      <c r="C4197" s="91" t="s">
        <v>1315</v>
      </c>
      <c r="D4197" s="129" t="str">
        <f t="array" ref="D4197">XLOOKUP(C4197,'DS ST'!A:A,'DS ST'!B:B)</f>
        <v>IAP</v>
      </c>
      <c r="E4197" s="94" t="str">
        <f t="array" ref="E4197">XLOOKUP($F4197,'GIÁ'!$A:$A,'GIÁ'!$E:$E)</f>
        <v>ĐÔNG</v>
      </c>
      <c r="F4197" s="94">
        <v>8.935101607211E12</v>
      </c>
      <c r="G4197" s="95" t="s">
        <v>1879</v>
      </c>
      <c r="H4197" s="95" t="s">
        <v>224</v>
      </c>
      <c r="I4197" s="96">
        <v>4.0</v>
      </c>
      <c r="J4197" s="96">
        <v>0.0</v>
      </c>
      <c r="K4197" s="98">
        <f t="shared" si="4"/>
        <v>4</v>
      </c>
      <c r="L4197" s="99" t="s">
        <v>7231</v>
      </c>
      <c r="M4197" s="100" t="s">
        <v>7232</v>
      </c>
      <c r="N4197" s="101" t="str">
        <f t="shared" si="139"/>
        <v>PT1590283-T0018935101607211</v>
      </c>
      <c r="O4197" s="128"/>
      <c r="P4197" s="100"/>
      <c r="Q4197" s="103">
        <f t="shared" si="166"/>
        <v>4</v>
      </c>
      <c r="R4197" s="161"/>
      <c r="S4197" s="105"/>
      <c r="T4197" s="106"/>
      <c r="U4197" s="107" t="s">
        <v>6523</v>
      </c>
      <c r="V4197" s="108" t="s">
        <v>756</v>
      </c>
      <c r="W4197" s="109" t="s">
        <v>1908</v>
      </c>
      <c r="X4197" s="110" t="str">
        <f t="shared" si="176"/>
        <v/>
      </c>
      <c r="Y4197" s="110" t="str">
        <f t="shared" si="183"/>
        <v/>
      </c>
      <c r="Z4197" s="109" t="s">
        <v>797</v>
      </c>
      <c r="AA4197" s="109" t="s">
        <v>802</v>
      </c>
      <c r="AB4197" s="106"/>
      <c r="AC4197" s="158"/>
      <c r="AD4197" s="160"/>
      <c r="AE4197" s="127"/>
      <c r="AF4197" s="113"/>
      <c r="AG4197" s="165" t="str">
        <f t="array" ref="AG4197">XLOOKUP(F4197,'CLV2'!A:A,'CLV2'!E:E)</f>
        <v>2.FROZEN FOODS</v>
      </c>
      <c r="AH4197" s="115" t="str">
        <f t="array" ref="AH4197">XLOOKUP(F4197,'CLV2'!A:A,'CLV2'!F:F)</f>
        <v>3.DUMPLINGS</v>
      </c>
      <c r="AI4197" s="115" t="str">
        <f t="shared" si="8"/>
        <v>Pack</v>
      </c>
      <c r="AJ4197" s="116">
        <f t="shared" si="9"/>
        <v>1</v>
      </c>
      <c r="AK4197" s="117" t="str">
        <f t="array" ref="AK4197">XLOOKUP(F4197,'GIÁ'!A:A,'GIÁ'!D:D)</f>
        <v>22033.98</v>
      </c>
      <c r="AL4197" s="118">
        <f t="shared" si="10"/>
        <v>88135.92</v>
      </c>
      <c r="AM4197" s="118">
        <f t="shared" si="11"/>
        <v>0</v>
      </c>
      <c r="AN4197" s="119">
        <f t="shared" si="12"/>
        <v>0</v>
      </c>
      <c r="AO4197" s="118">
        <f t="shared" si="13"/>
        <v>88135.92</v>
      </c>
      <c r="AP4197" s="121">
        <f t="shared" si="14"/>
        <v>0</v>
      </c>
      <c r="AQ4197" s="122"/>
      <c r="AR4197" s="119"/>
    </row>
    <row r="4198" ht="22.5" customHeight="1">
      <c r="A4198" s="89">
        <v>46233.0</v>
      </c>
      <c r="B4198" s="90">
        <v>0.5013888888888889</v>
      </c>
      <c r="C4198" s="91" t="s">
        <v>1315</v>
      </c>
      <c r="D4198" s="129" t="str">
        <f t="array" ref="D4198">XLOOKUP(C4198,'DS ST'!A:A,'DS ST'!B:B)</f>
        <v>IAP</v>
      </c>
      <c r="E4198" s="94" t="str">
        <f t="array" ref="E4198">XLOOKUP($F4198,'GIÁ'!$A:$A,'GIÁ'!$E:$E)</f>
        <v>ĐÔNG</v>
      </c>
      <c r="F4198" s="94">
        <v>8.936219600002E12</v>
      </c>
      <c r="G4198" s="95" t="s">
        <v>2684</v>
      </c>
      <c r="H4198" s="95" t="s">
        <v>224</v>
      </c>
      <c r="I4198" s="96">
        <v>4.0</v>
      </c>
      <c r="J4198" s="96">
        <v>0.0</v>
      </c>
      <c r="K4198" s="98">
        <f t="shared" si="4"/>
        <v>4</v>
      </c>
      <c r="L4198" s="99" t="s">
        <v>7231</v>
      </c>
      <c r="M4198" s="100" t="s">
        <v>7232</v>
      </c>
      <c r="N4198" s="101" t="str">
        <f t="shared" si="139"/>
        <v>PT1590283-T0018936219600002</v>
      </c>
      <c r="O4198" s="128"/>
      <c r="P4198" s="100"/>
      <c r="Q4198" s="103">
        <f t="shared" si="166"/>
        <v>4</v>
      </c>
      <c r="R4198" s="161"/>
      <c r="S4198" s="105"/>
      <c r="T4198" s="106"/>
      <c r="U4198" s="107" t="s">
        <v>6566</v>
      </c>
      <c r="V4198" s="108" t="s">
        <v>756</v>
      </c>
      <c r="W4198" s="109" t="s">
        <v>1908</v>
      </c>
      <c r="X4198" s="110" t="str">
        <f t="shared" si="176"/>
        <v/>
      </c>
      <c r="Y4198" s="110" t="str">
        <f t="shared" si="183"/>
        <v/>
      </c>
      <c r="Z4198" s="109" t="s">
        <v>797</v>
      </c>
      <c r="AA4198" s="109" t="s">
        <v>802</v>
      </c>
      <c r="AB4198" s="106"/>
      <c r="AC4198" s="158"/>
      <c r="AD4198" s="160"/>
      <c r="AE4198" s="127"/>
      <c r="AF4198" s="113"/>
      <c r="AG4198" s="165" t="str">
        <f t="array" ref="AG4198">XLOOKUP(F4198,'CLV2'!A:A,'CLV2'!E:E)</f>
        <v>2.FROZEN FOODS</v>
      </c>
      <c r="AH4198" s="115" t="str">
        <f t="array" ref="AH4198">XLOOKUP(F4198,'CLV2'!A:A,'CLV2'!F:F)</f>
        <v>3.HOTPOT AND FRIED</v>
      </c>
      <c r="AI4198" s="115" t="str">
        <f t="shared" si="8"/>
        <v>Pack</v>
      </c>
      <c r="AJ4198" s="116">
        <f t="shared" si="9"/>
        <v>1</v>
      </c>
      <c r="AK4198" s="117" t="str">
        <f t="array" ref="AK4198">XLOOKUP(F4198,'GIÁ'!A:A,'GIÁ'!D:D)</f>
        <v>11156.53</v>
      </c>
      <c r="AL4198" s="118">
        <f t="shared" si="10"/>
        <v>44626.12</v>
      </c>
      <c r="AM4198" s="118">
        <f t="shared" si="11"/>
        <v>0</v>
      </c>
      <c r="AN4198" s="119">
        <f t="shared" si="12"/>
        <v>0</v>
      </c>
      <c r="AO4198" s="118">
        <f t="shared" si="13"/>
        <v>44626.12</v>
      </c>
      <c r="AP4198" s="121">
        <f t="shared" si="14"/>
        <v>0</v>
      </c>
      <c r="AQ4198" s="122"/>
      <c r="AR4198" s="119"/>
    </row>
    <row r="4199" ht="22.5" customHeight="1">
      <c r="A4199" s="89">
        <v>46233.0</v>
      </c>
      <c r="B4199" s="90">
        <v>0.5013888888888889</v>
      </c>
      <c r="C4199" s="91" t="s">
        <v>1315</v>
      </c>
      <c r="D4199" s="129" t="str">
        <f t="array" ref="D4199">XLOOKUP(C4199,'DS ST'!A:A,'DS ST'!B:B)</f>
        <v>IAP</v>
      </c>
      <c r="E4199" s="94" t="str">
        <f t="array" ref="E4199">XLOOKUP($F4199,'GIÁ'!$A:$A,'GIÁ'!$E:$E)</f>
        <v>ĐÔNG</v>
      </c>
      <c r="F4199" s="94">
        <v>8.936013238791E12</v>
      </c>
      <c r="G4199" s="95" t="s">
        <v>2178</v>
      </c>
      <c r="H4199" s="95" t="s">
        <v>57</v>
      </c>
      <c r="I4199" s="96">
        <v>22.0</v>
      </c>
      <c r="J4199" s="96">
        <v>0.0</v>
      </c>
      <c r="K4199" s="98">
        <f t="shared" si="4"/>
        <v>22</v>
      </c>
      <c r="L4199" s="99" t="s">
        <v>7231</v>
      </c>
      <c r="M4199" s="100" t="s">
        <v>7232</v>
      </c>
      <c r="N4199" s="101" t="str">
        <f t="shared" si="139"/>
        <v>PT1590283-T0018936013238791</v>
      </c>
      <c r="O4199" s="128"/>
      <c r="P4199" s="100"/>
      <c r="Q4199" s="103">
        <f t="shared" si="166"/>
        <v>22</v>
      </c>
      <c r="R4199" s="161"/>
      <c r="S4199" s="105"/>
      <c r="T4199" s="106"/>
      <c r="U4199" s="107" t="s">
        <v>6525</v>
      </c>
      <c r="V4199" s="108" t="s">
        <v>756</v>
      </c>
      <c r="W4199" s="109" t="s">
        <v>1908</v>
      </c>
      <c r="X4199" s="110" t="str">
        <f t="shared" si="176"/>
        <v/>
      </c>
      <c r="Y4199" s="110" t="str">
        <f t="shared" si="183"/>
        <v/>
      </c>
      <c r="Z4199" s="109" t="s">
        <v>797</v>
      </c>
      <c r="AA4199" s="109" t="s">
        <v>802</v>
      </c>
      <c r="AB4199" s="106"/>
      <c r="AC4199" s="158"/>
      <c r="AD4199" s="160"/>
      <c r="AE4199" s="127"/>
      <c r="AF4199" s="113"/>
      <c r="AG4199" s="165" t="str">
        <f t="array" ref="AG4199">XLOOKUP(F4199,'CLV2'!A:A,'CLV2'!E:E)</f>
        <v>2.FROZEN FOODS</v>
      </c>
      <c r="AH4199" s="115" t="str">
        <f t="array" ref="AH4199">XLOOKUP(F4199,'CLV2'!A:A,'CLV2'!F:F)</f>
        <v>3.PIZZA - READY MEALS</v>
      </c>
      <c r="AI4199" s="115" t="str">
        <f t="shared" si="8"/>
        <v>Pack</v>
      </c>
      <c r="AJ4199" s="116">
        <f t="shared" si="9"/>
        <v>1</v>
      </c>
      <c r="AK4199" s="117" t="str">
        <f t="array" ref="AK4199">XLOOKUP(F4199,'GIÁ'!A:A,'GIÁ'!D:D)</f>
        <v>22578.43</v>
      </c>
      <c r="AL4199" s="118">
        <f t="shared" si="10"/>
        <v>496725.46</v>
      </c>
      <c r="AM4199" s="118">
        <f t="shared" si="11"/>
        <v>0</v>
      </c>
      <c r="AN4199" s="119">
        <f t="shared" si="12"/>
        <v>0</v>
      </c>
      <c r="AO4199" s="118">
        <f t="shared" si="13"/>
        <v>496725.46</v>
      </c>
      <c r="AP4199" s="121">
        <f t="shared" si="14"/>
        <v>0</v>
      </c>
      <c r="AQ4199" s="122"/>
      <c r="AR4199" s="119"/>
    </row>
    <row r="4200" ht="22.5" customHeight="1">
      <c r="A4200" s="89">
        <v>46233.0</v>
      </c>
      <c r="B4200" s="90">
        <v>0.5013888888888889</v>
      </c>
      <c r="C4200" s="91" t="s">
        <v>1315</v>
      </c>
      <c r="D4200" s="129" t="str">
        <f t="array" ref="D4200">XLOOKUP(C4200,'DS ST'!A:A,'DS ST'!B:B)</f>
        <v>IAP</v>
      </c>
      <c r="E4200" s="94" t="str">
        <f t="array" ref="E4200">XLOOKUP($F4200,'GIÁ'!$A:$A,'GIÁ'!$E:$E)</f>
        <v>ĐÔNG</v>
      </c>
      <c r="F4200" s="94">
        <v>8.935297103726E12</v>
      </c>
      <c r="G4200" s="95" t="s">
        <v>2028</v>
      </c>
      <c r="H4200" s="95" t="s">
        <v>224</v>
      </c>
      <c r="I4200" s="96">
        <v>2.0</v>
      </c>
      <c r="J4200" s="96">
        <v>0.0</v>
      </c>
      <c r="K4200" s="98">
        <f t="shared" si="4"/>
        <v>2</v>
      </c>
      <c r="L4200" s="99" t="s">
        <v>7231</v>
      </c>
      <c r="M4200" s="100" t="s">
        <v>7232</v>
      </c>
      <c r="N4200" s="101" t="str">
        <f t="shared" si="139"/>
        <v>PT1590283-T0018935297103726</v>
      </c>
      <c r="O4200" s="128"/>
      <c r="P4200" s="100"/>
      <c r="Q4200" s="103">
        <f t="shared" si="166"/>
        <v>2</v>
      </c>
      <c r="R4200" s="161"/>
      <c r="S4200" s="105"/>
      <c r="T4200" s="106"/>
      <c r="U4200" s="107" t="s">
        <v>6526</v>
      </c>
      <c r="V4200" s="108" t="s">
        <v>756</v>
      </c>
      <c r="W4200" s="109" t="s">
        <v>1908</v>
      </c>
      <c r="X4200" s="110" t="str">
        <f t="shared" si="176"/>
        <v/>
      </c>
      <c r="Y4200" s="110" t="str">
        <f t="shared" si="183"/>
        <v/>
      </c>
      <c r="Z4200" s="109" t="s">
        <v>797</v>
      </c>
      <c r="AA4200" s="109" t="s">
        <v>802</v>
      </c>
      <c r="AB4200" s="106"/>
      <c r="AC4200" s="158"/>
      <c r="AD4200" s="160"/>
      <c r="AE4200" s="127"/>
      <c r="AF4200" s="113"/>
      <c r="AG4200" s="165" t="str">
        <f t="array" ref="AG4200">XLOOKUP(F4200,'CLV2'!A:A,'CLV2'!E:E)</f>
        <v>2.FROZEN FOODS</v>
      </c>
      <c r="AH4200" s="115" t="str">
        <f t="array" ref="AH4200">XLOOKUP(F4200,'CLV2'!A:A,'CLV2'!F:F)</f>
        <v>3.PIZZA - READY MEALS</v>
      </c>
      <c r="AI4200" s="115" t="str">
        <f t="shared" si="8"/>
        <v>Pack</v>
      </c>
      <c r="AJ4200" s="116">
        <f t="shared" si="9"/>
        <v>1</v>
      </c>
      <c r="AK4200" s="117" t="str">
        <f t="array" ref="AK4200">XLOOKUP(F4200,'GIÁ'!A:A,'GIÁ'!D:D)</f>
        <v>61056.95</v>
      </c>
      <c r="AL4200" s="118">
        <f t="shared" si="10"/>
        <v>122113.9</v>
      </c>
      <c r="AM4200" s="118">
        <f t="shared" si="11"/>
        <v>0</v>
      </c>
      <c r="AN4200" s="119">
        <f t="shared" si="12"/>
        <v>0</v>
      </c>
      <c r="AO4200" s="118">
        <f t="shared" si="13"/>
        <v>122113.9</v>
      </c>
      <c r="AP4200" s="121">
        <f t="shared" si="14"/>
        <v>0</v>
      </c>
      <c r="AQ4200" s="122"/>
      <c r="AR4200" s="119"/>
    </row>
    <row r="4201" ht="22.5" customHeight="1">
      <c r="A4201" s="89">
        <v>46233.0</v>
      </c>
      <c r="B4201" s="90">
        <v>0.5013888888888889</v>
      </c>
      <c r="C4201" s="91" t="s">
        <v>1315</v>
      </c>
      <c r="D4201" s="129" t="str">
        <f t="array" ref="D4201">XLOOKUP(C4201,'DS ST'!A:A,'DS ST'!B:B)</f>
        <v>IAP</v>
      </c>
      <c r="E4201" s="94" t="str">
        <f t="array" ref="E4201">XLOOKUP($F4201,'GIÁ'!$A:$A,'GIÁ'!$E:$E)</f>
        <v>ĐÔNG</v>
      </c>
      <c r="F4201" s="94">
        <v>8.934717266003E12</v>
      </c>
      <c r="G4201" s="95" t="s">
        <v>1721</v>
      </c>
      <c r="H4201" s="95" t="s">
        <v>224</v>
      </c>
      <c r="I4201" s="96">
        <v>2.0</v>
      </c>
      <c r="J4201" s="96">
        <v>0.0</v>
      </c>
      <c r="K4201" s="98">
        <f t="shared" si="4"/>
        <v>2</v>
      </c>
      <c r="L4201" s="99" t="s">
        <v>7231</v>
      </c>
      <c r="M4201" s="100" t="s">
        <v>7232</v>
      </c>
      <c r="N4201" s="101" t="str">
        <f t="shared" si="139"/>
        <v>PT1590283-T0018934717266003</v>
      </c>
      <c r="O4201" s="128"/>
      <c r="P4201" s="100"/>
      <c r="Q4201" s="103">
        <f t="shared" si="166"/>
        <v>2</v>
      </c>
      <c r="R4201" s="161"/>
      <c r="S4201" s="105"/>
      <c r="T4201" s="106"/>
      <c r="U4201" s="107" t="s">
        <v>6564</v>
      </c>
      <c r="V4201" s="108" t="s">
        <v>756</v>
      </c>
      <c r="W4201" s="109" t="s">
        <v>1908</v>
      </c>
      <c r="X4201" s="110" t="str">
        <f t="shared" si="176"/>
        <v/>
      </c>
      <c r="Y4201" s="110" t="str">
        <f t="shared" si="183"/>
        <v/>
      </c>
      <c r="Z4201" s="109" t="s">
        <v>797</v>
      </c>
      <c r="AA4201" s="109" t="s">
        <v>802</v>
      </c>
      <c r="AB4201" s="106"/>
      <c r="AC4201" s="158"/>
      <c r="AD4201" s="160"/>
      <c r="AE4201" s="127"/>
      <c r="AF4201" s="113"/>
      <c r="AG4201" s="165" t="str">
        <f t="array" ref="AG4201">XLOOKUP(F4201,'CLV2'!A:A,'CLV2'!E:E)</f>
        <v>2.FROZEN FOODS</v>
      </c>
      <c r="AH4201" s="115" t="str">
        <f t="array" ref="AH4201">XLOOKUP(F4201,'CLV2'!A:A,'CLV2'!F:F)</f>
        <v>3.HOTPOT AND FRIED</v>
      </c>
      <c r="AI4201" s="115" t="str">
        <f t="shared" si="8"/>
        <v>Pack</v>
      </c>
      <c r="AJ4201" s="116">
        <f t="shared" si="9"/>
        <v>1</v>
      </c>
      <c r="AK4201" s="117" t="str">
        <f t="array" ref="AK4201">XLOOKUP(F4201,'GIÁ'!A:A,'GIÁ'!D:D)</f>
        <v>54599.71</v>
      </c>
      <c r="AL4201" s="118">
        <f t="shared" si="10"/>
        <v>109199.42</v>
      </c>
      <c r="AM4201" s="118">
        <f t="shared" si="11"/>
        <v>0</v>
      </c>
      <c r="AN4201" s="119">
        <f t="shared" si="12"/>
        <v>0</v>
      </c>
      <c r="AO4201" s="118">
        <f t="shared" si="13"/>
        <v>109199.42</v>
      </c>
      <c r="AP4201" s="121">
        <f t="shared" si="14"/>
        <v>0</v>
      </c>
      <c r="AQ4201" s="122"/>
      <c r="AR4201" s="119"/>
    </row>
    <row r="4202" ht="22.5" customHeight="1">
      <c r="A4202" s="89">
        <v>46233.0</v>
      </c>
      <c r="B4202" s="90">
        <v>0.5013888888888889</v>
      </c>
      <c r="C4202" s="91" t="s">
        <v>1315</v>
      </c>
      <c r="D4202" s="129" t="str">
        <f t="array" ref="D4202">XLOOKUP(C4202,'DS ST'!A:A,'DS ST'!B:B)</f>
        <v>IAP</v>
      </c>
      <c r="E4202" s="94" t="str">
        <f t="array" ref="E4202">XLOOKUP($F4202,'GIÁ'!$A:$A,'GIÁ'!$E:$E)</f>
        <v>ĐÔNG</v>
      </c>
      <c r="F4202" s="94">
        <v>8.938532826121E12</v>
      </c>
      <c r="G4202" s="95" t="s">
        <v>3050</v>
      </c>
      <c r="H4202" s="95" t="s">
        <v>224</v>
      </c>
      <c r="I4202" s="96">
        <v>6.0</v>
      </c>
      <c r="J4202" s="96">
        <v>0.0</v>
      </c>
      <c r="K4202" s="98">
        <f t="shared" si="4"/>
        <v>6</v>
      </c>
      <c r="L4202" s="99" t="s">
        <v>7231</v>
      </c>
      <c r="M4202" s="100" t="s">
        <v>7232</v>
      </c>
      <c r="N4202" s="101" t="str">
        <f t="shared" si="139"/>
        <v>PT1590283-T0018938532826121</v>
      </c>
      <c r="O4202" s="128"/>
      <c r="P4202" s="100"/>
      <c r="Q4202" s="103">
        <f t="shared" si="166"/>
        <v>6</v>
      </c>
      <c r="R4202" s="161"/>
      <c r="S4202" s="105"/>
      <c r="T4202" s="106"/>
      <c r="U4202" s="107" t="s">
        <v>6541</v>
      </c>
      <c r="V4202" s="108" t="s">
        <v>756</v>
      </c>
      <c r="W4202" s="109" t="s">
        <v>1908</v>
      </c>
      <c r="X4202" s="110" t="str">
        <f t="shared" si="176"/>
        <v/>
      </c>
      <c r="Y4202" s="110" t="str">
        <f t="shared" si="183"/>
        <v/>
      </c>
      <c r="Z4202" s="109" t="s">
        <v>797</v>
      </c>
      <c r="AA4202" s="109" t="s">
        <v>802</v>
      </c>
      <c r="AB4202" s="106"/>
      <c r="AC4202" s="158"/>
      <c r="AD4202" s="160"/>
      <c r="AE4202" s="127"/>
      <c r="AF4202" s="113"/>
      <c r="AG4202" s="165" t="str">
        <f t="array" ref="AG4202">XLOOKUP(F4202,'CLV2'!A:A,'CLV2'!E:E)</f>
        <v>2.FROZEN FOODS</v>
      </c>
      <c r="AH4202" s="115" t="str">
        <f t="array" ref="AH4202">XLOOKUP(F4202,'CLV2'!A:A,'CLV2'!F:F)</f>
        <v>3.PASTRY AND DESSERTS</v>
      </c>
      <c r="AI4202" s="115" t="str">
        <f t="shared" si="8"/>
        <v>Pack</v>
      </c>
      <c r="AJ4202" s="116">
        <f t="shared" si="9"/>
        <v>1</v>
      </c>
      <c r="AK4202" s="117" t="str">
        <f t="array" ref="AK4202">XLOOKUP(F4202,'GIÁ'!A:A,'GIÁ'!D:D)</f>
        <v>21599.37</v>
      </c>
      <c r="AL4202" s="118">
        <f t="shared" si="10"/>
        <v>129596.22</v>
      </c>
      <c r="AM4202" s="118">
        <f t="shared" si="11"/>
        <v>0</v>
      </c>
      <c r="AN4202" s="119">
        <f t="shared" si="12"/>
        <v>0</v>
      </c>
      <c r="AO4202" s="118">
        <f t="shared" si="13"/>
        <v>129596.22</v>
      </c>
      <c r="AP4202" s="121">
        <f t="shared" si="14"/>
        <v>0</v>
      </c>
      <c r="AQ4202" s="122"/>
      <c r="AR4202" s="119"/>
    </row>
    <row r="4203" ht="22.5" customHeight="1">
      <c r="A4203" s="89">
        <v>46233.0</v>
      </c>
      <c r="B4203" s="90">
        <v>0.5013888888888889</v>
      </c>
      <c r="C4203" s="91" t="s">
        <v>1315</v>
      </c>
      <c r="D4203" s="129" t="str">
        <f t="array" ref="D4203">XLOOKUP(C4203,'DS ST'!A:A,'DS ST'!B:B)</f>
        <v>IAP</v>
      </c>
      <c r="E4203" s="94" t="str">
        <f t="array" ref="E4203">XLOOKUP($F4203,'GIÁ'!$A:$A,'GIÁ'!$E:$E)</f>
        <v>ĐÔNG</v>
      </c>
      <c r="F4203" s="94">
        <v>8.934717401336E12</v>
      </c>
      <c r="G4203" s="95" t="s">
        <v>1750</v>
      </c>
      <c r="H4203" s="95" t="s">
        <v>224</v>
      </c>
      <c r="I4203" s="96">
        <v>6.0</v>
      </c>
      <c r="J4203" s="96">
        <v>0.0</v>
      </c>
      <c r="K4203" s="98">
        <f t="shared" si="4"/>
        <v>6</v>
      </c>
      <c r="L4203" s="99" t="s">
        <v>7231</v>
      </c>
      <c r="M4203" s="100" t="s">
        <v>7232</v>
      </c>
      <c r="N4203" s="101" t="str">
        <f t="shared" si="139"/>
        <v>PT1590283-T0018934717401336</v>
      </c>
      <c r="O4203" s="128"/>
      <c r="P4203" s="100"/>
      <c r="Q4203" s="103">
        <f t="shared" si="166"/>
        <v>6</v>
      </c>
      <c r="R4203" s="161"/>
      <c r="S4203" s="105"/>
      <c r="T4203" s="106"/>
      <c r="U4203" s="107" t="s">
        <v>6585</v>
      </c>
      <c r="V4203" s="108" t="s">
        <v>756</v>
      </c>
      <c r="W4203" s="109" t="s">
        <v>1908</v>
      </c>
      <c r="X4203" s="110" t="str">
        <f t="shared" si="176"/>
        <v/>
      </c>
      <c r="Y4203" s="110" t="str">
        <f t="shared" si="183"/>
        <v/>
      </c>
      <c r="Z4203" s="109" t="s">
        <v>797</v>
      </c>
      <c r="AA4203" s="109" t="s">
        <v>802</v>
      </c>
      <c r="AB4203" s="106"/>
      <c r="AC4203" s="158"/>
      <c r="AD4203" s="160"/>
      <c r="AE4203" s="127"/>
      <c r="AF4203" s="113"/>
      <c r="AG4203" s="165" t="str">
        <f t="array" ref="AG4203">XLOOKUP(F4203,'CLV2'!A:A,'CLV2'!E:E)</f>
        <v>2.FROZEN FOODS</v>
      </c>
      <c r="AH4203" s="115" t="str">
        <f t="array" ref="AH4203">XLOOKUP(F4203,'CLV2'!A:A,'CLV2'!F:F)</f>
        <v>3.DUMPLINGS</v>
      </c>
      <c r="AI4203" s="115" t="str">
        <f t="shared" si="8"/>
        <v>Pack</v>
      </c>
      <c r="AJ4203" s="116">
        <f t="shared" si="9"/>
        <v>1</v>
      </c>
      <c r="AK4203" s="117" t="str">
        <f t="array" ref="AK4203">XLOOKUP(F4203,'GIÁ'!A:A,'GIÁ'!D:D)</f>
        <v>39374.44</v>
      </c>
      <c r="AL4203" s="118">
        <f t="shared" si="10"/>
        <v>236246.64</v>
      </c>
      <c r="AM4203" s="118">
        <f t="shared" si="11"/>
        <v>0</v>
      </c>
      <c r="AN4203" s="119">
        <f t="shared" si="12"/>
        <v>0</v>
      </c>
      <c r="AO4203" s="118">
        <f t="shared" si="13"/>
        <v>236246.64</v>
      </c>
      <c r="AP4203" s="121">
        <f t="shared" si="14"/>
        <v>0</v>
      </c>
      <c r="AQ4203" s="122"/>
      <c r="AR4203" s="119"/>
    </row>
    <row r="4204" ht="22.5" customHeight="1">
      <c r="A4204" s="89">
        <v>46233.0</v>
      </c>
      <c r="B4204" s="90">
        <v>0.5013888888888889</v>
      </c>
      <c r="C4204" s="91" t="s">
        <v>1315</v>
      </c>
      <c r="D4204" s="129" t="str">
        <f t="array" ref="D4204">XLOOKUP(C4204,'DS ST'!A:A,'DS ST'!B:B)</f>
        <v>IAP</v>
      </c>
      <c r="E4204" s="94" t="str">
        <f t="array" ref="E4204">XLOOKUP($F4204,'GIÁ'!$A:$A,'GIÁ'!$E:$E)</f>
        <v>ĐÔNG</v>
      </c>
      <c r="F4204" s="94">
        <v>8.934717472008E12</v>
      </c>
      <c r="G4204" s="95" t="s">
        <v>1769</v>
      </c>
      <c r="H4204" s="95" t="s">
        <v>224</v>
      </c>
      <c r="I4204" s="96">
        <v>2.0</v>
      </c>
      <c r="J4204" s="96">
        <v>0.0</v>
      </c>
      <c r="K4204" s="98">
        <f t="shared" si="4"/>
        <v>2</v>
      </c>
      <c r="L4204" s="99" t="s">
        <v>7231</v>
      </c>
      <c r="M4204" s="100" t="s">
        <v>7232</v>
      </c>
      <c r="N4204" s="101" t="str">
        <f t="shared" si="139"/>
        <v>PT1590283-T0018934717472008</v>
      </c>
      <c r="O4204" s="128"/>
      <c r="P4204" s="100"/>
      <c r="Q4204" s="103">
        <f t="shared" si="166"/>
        <v>2</v>
      </c>
      <c r="R4204" s="161"/>
      <c r="S4204" s="105"/>
      <c r="T4204" s="106"/>
      <c r="U4204" s="107" t="s">
        <v>6597</v>
      </c>
      <c r="V4204" s="108" t="s">
        <v>756</v>
      </c>
      <c r="W4204" s="109" t="s">
        <v>1908</v>
      </c>
      <c r="X4204" s="110" t="str">
        <f t="shared" si="176"/>
        <v/>
      </c>
      <c r="Y4204" s="110" t="str">
        <f t="shared" si="183"/>
        <v/>
      </c>
      <c r="Z4204" s="109" t="s">
        <v>797</v>
      </c>
      <c r="AA4204" s="109" t="s">
        <v>802</v>
      </c>
      <c r="AB4204" s="106"/>
      <c r="AC4204" s="158"/>
      <c r="AD4204" s="160"/>
      <c r="AE4204" s="127"/>
      <c r="AF4204" s="113"/>
      <c r="AG4204" s="165" t="str">
        <f t="array" ref="AG4204">XLOOKUP(F4204,'CLV2'!A:A,'CLV2'!E:E)</f>
        <v>2.FROZEN FOODS</v>
      </c>
      <c r="AH4204" s="115" t="str">
        <f t="array" ref="AH4204">XLOOKUP(F4204,'CLV2'!A:A,'CLV2'!F:F)</f>
        <v>3.HOTPOT AND FRIED</v>
      </c>
      <c r="AI4204" s="115" t="str">
        <f t="shared" si="8"/>
        <v>Pack</v>
      </c>
      <c r="AJ4204" s="116">
        <f t="shared" si="9"/>
        <v>1</v>
      </c>
      <c r="AK4204" s="117" t="str">
        <f t="array" ref="AK4204">XLOOKUP(F4204,'GIÁ'!A:A,'GIÁ'!D:D)</f>
        <v>35456.20</v>
      </c>
      <c r="AL4204" s="118">
        <f t="shared" si="10"/>
        <v>70912.4</v>
      </c>
      <c r="AM4204" s="118">
        <f t="shared" si="11"/>
        <v>0</v>
      </c>
      <c r="AN4204" s="119">
        <f t="shared" si="12"/>
        <v>0</v>
      </c>
      <c r="AO4204" s="118">
        <f t="shared" si="13"/>
        <v>70912.4</v>
      </c>
      <c r="AP4204" s="121">
        <f t="shared" si="14"/>
        <v>0</v>
      </c>
      <c r="AQ4204" s="122"/>
      <c r="AR4204" s="119"/>
    </row>
    <row r="4205" ht="22.5" customHeight="1">
      <c r="A4205" s="89">
        <v>46233.0</v>
      </c>
      <c r="B4205" s="90">
        <v>0.5013888888888889</v>
      </c>
      <c r="C4205" s="91" t="s">
        <v>1315</v>
      </c>
      <c r="D4205" s="129" t="str">
        <f t="array" ref="D4205">XLOOKUP(C4205,'DS ST'!A:A,'DS ST'!B:B)</f>
        <v>IAP</v>
      </c>
      <c r="E4205" s="94" t="str">
        <f t="array" ref="E4205">XLOOKUP($F4205,'GIÁ'!$A:$A,'GIÁ'!$E:$E)</f>
        <v>ĐÔNG</v>
      </c>
      <c r="F4205" s="94">
        <v>8.936210415551E12</v>
      </c>
      <c r="G4205" s="95" t="s">
        <v>2676</v>
      </c>
      <c r="H4205" s="95" t="s">
        <v>224</v>
      </c>
      <c r="I4205" s="96">
        <v>2.0</v>
      </c>
      <c r="J4205" s="96">
        <v>0.0</v>
      </c>
      <c r="K4205" s="98">
        <f t="shared" si="4"/>
        <v>2</v>
      </c>
      <c r="L4205" s="99" t="s">
        <v>7231</v>
      </c>
      <c r="M4205" s="100" t="s">
        <v>7232</v>
      </c>
      <c r="N4205" s="101" t="str">
        <f t="shared" si="139"/>
        <v>PT1590283-T0018936210415551</v>
      </c>
      <c r="O4205" s="128"/>
      <c r="P4205" s="100"/>
      <c r="Q4205" s="103">
        <f t="shared" si="166"/>
        <v>2</v>
      </c>
      <c r="R4205" s="161"/>
      <c r="S4205" s="105"/>
      <c r="T4205" s="106"/>
      <c r="U4205" s="107" t="s">
        <v>6554</v>
      </c>
      <c r="V4205" s="108" t="s">
        <v>756</v>
      </c>
      <c r="W4205" s="109" t="s">
        <v>1908</v>
      </c>
      <c r="X4205" s="110" t="str">
        <f t="shared" si="176"/>
        <v/>
      </c>
      <c r="Y4205" s="110" t="str">
        <f t="shared" si="183"/>
        <v/>
      </c>
      <c r="Z4205" s="109" t="s">
        <v>797</v>
      </c>
      <c r="AA4205" s="109" t="s">
        <v>802</v>
      </c>
      <c r="AB4205" s="106"/>
      <c r="AC4205" s="158"/>
      <c r="AD4205" s="160"/>
      <c r="AE4205" s="127"/>
      <c r="AF4205" s="113"/>
      <c r="AG4205" s="165" t="str">
        <f t="array" ref="AG4205">XLOOKUP(F4205,'CLV2'!A:A,'CLV2'!E:E)</f>
        <v>2.FROZEN FOODS</v>
      </c>
      <c r="AH4205" s="115" t="str">
        <f t="array" ref="AH4205">XLOOKUP(F4205,'CLV2'!A:A,'CLV2'!F:F)</f>
        <v>3.DUMPLINGS</v>
      </c>
      <c r="AI4205" s="115" t="str">
        <f t="shared" si="8"/>
        <v>Pack</v>
      </c>
      <c r="AJ4205" s="116">
        <f t="shared" si="9"/>
        <v>1</v>
      </c>
      <c r="AK4205" s="117" t="str">
        <f t="array" ref="AK4205">XLOOKUP(F4205,'GIÁ'!A:A,'GIÁ'!D:D)</f>
        <v>24150.20</v>
      </c>
      <c r="AL4205" s="118">
        <f t="shared" si="10"/>
        <v>48300.4</v>
      </c>
      <c r="AM4205" s="118">
        <f t="shared" si="11"/>
        <v>0</v>
      </c>
      <c r="AN4205" s="119">
        <f t="shared" si="12"/>
        <v>0</v>
      </c>
      <c r="AO4205" s="118">
        <f t="shared" si="13"/>
        <v>48300.4</v>
      </c>
      <c r="AP4205" s="121">
        <f t="shared" si="14"/>
        <v>0</v>
      </c>
      <c r="AQ4205" s="122"/>
      <c r="AR4205" s="119"/>
    </row>
    <row r="4206" ht="22.5" customHeight="1">
      <c r="A4206" s="89">
        <v>46233.0</v>
      </c>
      <c r="B4206" s="90">
        <v>0.5013888888888889</v>
      </c>
      <c r="C4206" s="91" t="s">
        <v>1315</v>
      </c>
      <c r="D4206" s="129" t="str">
        <f t="array" ref="D4206">XLOOKUP(C4206,'DS ST'!A:A,'DS ST'!B:B)</f>
        <v>IAP</v>
      </c>
      <c r="E4206" s="94" t="str">
        <f t="array" ref="E4206">XLOOKUP($F4206,'GIÁ'!$A:$A,'GIÁ'!$E:$E)</f>
        <v>ĐÔNG</v>
      </c>
      <c r="F4206" s="94">
        <v>8.935319711311E12</v>
      </c>
      <c r="G4206" s="95" t="s">
        <v>2061</v>
      </c>
      <c r="H4206" s="95" t="s">
        <v>224</v>
      </c>
      <c r="I4206" s="96">
        <v>2.0</v>
      </c>
      <c r="J4206" s="96">
        <v>0.0</v>
      </c>
      <c r="K4206" s="98">
        <f t="shared" si="4"/>
        <v>2</v>
      </c>
      <c r="L4206" s="99" t="s">
        <v>7231</v>
      </c>
      <c r="M4206" s="100" t="s">
        <v>7232</v>
      </c>
      <c r="N4206" s="101" t="str">
        <f t="shared" si="139"/>
        <v>PT1590283-T0018935319711311</v>
      </c>
      <c r="O4206" s="128"/>
      <c r="P4206" s="100"/>
      <c r="Q4206" s="103">
        <f t="shared" si="166"/>
        <v>2</v>
      </c>
      <c r="R4206" s="161"/>
      <c r="S4206" s="105"/>
      <c r="T4206" s="106"/>
      <c r="U4206" s="107" t="s">
        <v>6529</v>
      </c>
      <c r="V4206" s="108" t="s">
        <v>756</v>
      </c>
      <c r="W4206" s="109" t="s">
        <v>1908</v>
      </c>
      <c r="X4206" s="110" t="str">
        <f t="shared" si="176"/>
        <v/>
      </c>
      <c r="Y4206" s="110" t="str">
        <f t="shared" si="183"/>
        <v/>
      </c>
      <c r="Z4206" s="109" t="s">
        <v>797</v>
      </c>
      <c r="AA4206" s="109" t="s">
        <v>802</v>
      </c>
      <c r="AB4206" s="106"/>
      <c r="AC4206" s="158"/>
      <c r="AD4206" s="160"/>
      <c r="AE4206" s="127"/>
      <c r="AF4206" s="113"/>
      <c r="AG4206" s="165" t="str">
        <f t="array" ref="AG4206">XLOOKUP(F4206,'CLV2'!A:A,'CLV2'!E:E)</f>
        <v>2.FROZEN FOODS</v>
      </c>
      <c r="AH4206" s="115" t="str">
        <f t="array" ref="AH4206">XLOOKUP(F4206,'CLV2'!A:A,'CLV2'!F:F)</f>
        <v>3.HOTPOT AND FRIED</v>
      </c>
      <c r="AI4206" s="115" t="str">
        <f t="shared" si="8"/>
        <v>Pack</v>
      </c>
      <c r="AJ4206" s="116">
        <f t="shared" si="9"/>
        <v>1</v>
      </c>
      <c r="AK4206" s="117" t="str">
        <f t="array" ref="AK4206">XLOOKUP(F4206,'GIÁ'!A:A,'GIÁ'!D:D)</f>
        <v>30542.46</v>
      </c>
      <c r="AL4206" s="118">
        <f t="shared" si="10"/>
        <v>61084.92</v>
      </c>
      <c r="AM4206" s="118">
        <f t="shared" si="11"/>
        <v>0</v>
      </c>
      <c r="AN4206" s="119">
        <f t="shared" si="12"/>
        <v>0</v>
      </c>
      <c r="AO4206" s="118">
        <f t="shared" si="13"/>
        <v>61084.92</v>
      </c>
      <c r="AP4206" s="121">
        <f t="shared" si="14"/>
        <v>0</v>
      </c>
      <c r="AQ4206" s="122"/>
      <c r="AR4206" s="119"/>
    </row>
    <row r="4207" ht="22.5" customHeight="1">
      <c r="A4207" s="89">
        <v>46233.0</v>
      </c>
      <c r="B4207" s="90">
        <v>0.5013888888888889</v>
      </c>
      <c r="C4207" s="91" t="s">
        <v>1315</v>
      </c>
      <c r="D4207" s="129" t="str">
        <f t="array" ref="D4207">XLOOKUP(C4207,'DS ST'!A:A,'DS ST'!B:B)</f>
        <v>IAP</v>
      </c>
      <c r="E4207" s="94" t="str">
        <f t="array" ref="E4207">XLOOKUP($F4207,'GIÁ'!$A:$A,'GIÁ'!$E:$E)</f>
        <v>ĐÔNG</v>
      </c>
      <c r="F4207" s="94">
        <v>8.934717261336E12</v>
      </c>
      <c r="G4207" s="95" t="s">
        <v>1710</v>
      </c>
      <c r="H4207" s="95" t="s">
        <v>224</v>
      </c>
      <c r="I4207" s="96">
        <v>6.0</v>
      </c>
      <c r="J4207" s="96">
        <v>0.0</v>
      </c>
      <c r="K4207" s="98">
        <f t="shared" si="4"/>
        <v>6</v>
      </c>
      <c r="L4207" s="99" t="s">
        <v>7231</v>
      </c>
      <c r="M4207" s="100" t="s">
        <v>7232</v>
      </c>
      <c r="N4207" s="101" t="str">
        <f t="shared" si="139"/>
        <v>PT1590283-T0018934717261336</v>
      </c>
      <c r="O4207" s="128"/>
      <c r="P4207" s="100"/>
      <c r="Q4207" s="103">
        <f t="shared" si="166"/>
        <v>6</v>
      </c>
      <c r="R4207" s="161"/>
      <c r="S4207" s="105"/>
      <c r="T4207" s="106"/>
      <c r="U4207" s="107" t="s">
        <v>6677</v>
      </c>
      <c r="V4207" s="108" t="s">
        <v>756</v>
      </c>
      <c r="W4207" s="109" t="s">
        <v>1908</v>
      </c>
      <c r="X4207" s="110" t="str">
        <f t="shared" si="176"/>
        <v/>
      </c>
      <c r="Y4207" s="110" t="str">
        <f t="shared" si="183"/>
        <v/>
      </c>
      <c r="Z4207" s="109" t="s">
        <v>797</v>
      </c>
      <c r="AA4207" s="109" t="s">
        <v>802</v>
      </c>
      <c r="AB4207" s="106"/>
      <c r="AC4207" s="158"/>
      <c r="AD4207" s="160"/>
      <c r="AE4207" s="127"/>
      <c r="AF4207" s="113"/>
      <c r="AG4207" s="165" t="str">
        <f t="array" ref="AG4207">XLOOKUP(F4207,'CLV2'!A:A,'CLV2'!E:E)</f>
        <v>2.FROZEN FOODS</v>
      </c>
      <c r="AH4207" s="115" t="str">
        <f t="array" ref="AH4207">XLOOKUP(F4207,'CLV2'!A:A,'CLV2'!F:F)</f>
        <v>3.HOTPOT AND FRIED</v>
      </c>
      <c r="AI4207" s="115" t="str">
        <f t="shared" si="8"/>
        <v>Pack</v>
      </c>
      <c r="AJ4207" s="116">
        <f t="shared" si="9"/>
        <v>1</v>
      </c>
      <c r="AK4207" s="117" t="str">
        <f t="array" ref="AK4207">XLOOKUP(F4207,'GIÁ'!A:A,'GIÁ'!D:D)</f>
        <v>46253.48</v>
      </c>
      <c r="AL4207" s="118">
        <f t="shared" si="10"/>
        <v>277520.88</v>
      </c>
      <c r="AM4207" s="118">
        <f t="shared" si="11"/>
        <v>0</v>
      </c>
      <c r="AN4207" s="119">
        <f t="shared" si="12"/>
        <v>0</v>
      </c>
      <c r="AO4207" s="118">
        <f t="shared" si="13"/>
        <v>277520.88</v>
      </c>
      <c r="AP4207" s="121">
        <f t="shared" si="14"/>
        <v>0</v>
      </c>
      <c r="AQ4207" s="122"/>
      <c r="AR4207" s="119"/>
    </row>
    <row r="4208" ht="22.5" customHeight="1">
      <c r="A4208" s="89">
        <v>46233.0</v>
      </c>
      <c r="B4208" s="90">
        <v>0.5013888888888889</v>
      </c>
      <c r="C4208" s="91" t="s">
        <v>1315</v>
      </c>
      <c r="D4208" s="129" t="str">
        <f t="array" ref="D4208">XLOOKUP(C4208,'DS ST'!A:A,'DS ST'!B:B)</f>
        <v>IAP</v>
      </c>
      <c r="E4208" s="94" t="str">
        <f t="array" ref="E4208">XLOOKUP($F4208,'GIÁ'!$A:$A,'GIÁ'!$E:$E)</f>
        <v>ĐÔNG</v>
      </c>
      <c r="F4208" s="94">
        <v>8.936077113829E12</v>
      </c>
      <c r="G4208" s="95" t="s">
        <v>2373</v>
      </c>
      <c r="H4208" s="95" t="s">
        <v>224</v>
      </c>
      <c r="I4208" s="96">
        <v>2.0</v>
      </c>
      <c r="J4208" s="96">
        <v>0.0</v>
      </c>
      <c r="K4208" s="98">
        <f t="shared" si="4"/>
        <v>2</v>
      </c>
      <c r="L4208" s="99" t="s">
        <v>7231</v>
      </c>
      <c r="M4208" s="100" t="s">
        <v>7232</v>
      </c>
      <c r="N4208" s="101" t="str">
        <f t="shared" si="139"/>
        <v>PT1590283-T0018936077113829</v>
      </c>
      <c r="O4208" s="128"/>
      <c r="P4208" s="100"/>
      <c r="Q4208" s="103">
        <f t="shared" si="166"/>
        <v>2</v>
      </c>
      <c r="R4208" s="161"/>
      <c r="S4208" s="105"/>
      <c r="T4208" s="106"/>
      <c r="U4208" s="107" t="s">
        <v>6606</v>
      </c>
      <c r="V4208" s="108" t="s">
        <v>756</v>
      </c>
      <c r="W4208" s="109" t="s">
        <v>1908</v>
      </c>
      <c r="X4208" s="110" t="str">
        <f t="shared" si="176"/>
        <v/>
      </c>
      <c r="Y4208" s="110" t="str">
        <f t="shared" si="183"/>
        <v/>
      </c>
      <c r="Z4208" s="109" t="s">
        <v>797</v>
      </c>
      <c r="AA4208" s="109" t="s">
        <v>802</v>
      </c>
      <c r="AB4208" s="106"/>
      <c r="AC4208" s="158"/>
      <c r="AD4208" s="160"/>
      <c r="AE4208" s="127"/>
      <c r="AF4208" s="113"/>
      <c r="AG4208" s="165" t="str">
        <f t="array" ref="AG4208">XLOOKUP(F4208,'CLV2'!A:A,'CLV2'!E:E)</f>
        <v>2.FROZEN FOODS</v>
      </c>
      <c r="AH4208" s="115" t="str">
        <f t="array" ref="AH4208">XLOOKUP(F4208,'CLV2'!A:A,'CLV2'!F:F)</f>
        <v>3.DUMPLINGS</v>
      </c>
      <c r="AI4208" s="115" t="str">
        <f t="shared" si="8"/>
        <v>Pack</v>
      </c>
      <c r="AJ4208" s="116">
        <f t="shared" si="9"/>
        <v>1</v>
      </c>
      <c r="AK4208" s="117" t="str">
        <f t="array" ref="AK4208">XLOOKUP(F4208,'GIÁ'!A:A,'GIÁ'!D:D)</f>
        <v>40010.98</v>
      </c>
      <c r="AL4208" s="118">
        <f t="shared" si="10"/>
        <v>80021.96</v>
      </c>
      <c r="AM4208" s="118">
        <f t="shared" si="11"/>
        <v>0</v>
      </c>
      <c r="AN4208" s="119">
        <f t="shared" si="12"/>
        <v>0</v>
      </c>
      <c r="AO4208" s="118">
        <f t="shared" si="13"/>
        <v>80021.96</v>
      </c>
      <c r="AP4208" s="121">
        <f t="shared" si="14"/>
        <v>0</v>
      </c>
      <c r="AQ4208" s="122"/>
      <c r="AR4208" s="119"/>
    </row>
    <row r="4209" ht="22.5" customHeight="1">
      <c r="A4209" s="89">
        <v>46233.0</v>
      </c>
      <c r="B4209" s="90">
        <v>0.5013888888888889</v>
      </c>
      <c r="C4209" s="91" t="s">
        <v>1315</v>
      </c>
      <c r="D4209" s="129" t="str">
        <f t="array" ref="D4209">XLOOKUP(C4209,'DS ST'!A:A,'DS ST'!B:B)</f>
        <v>IAP</v>
      </c>
      <c r="E4209" s="94" t="str">
        <f t="array" ref="E4209">XLOOKUP($F4209,'GIÁ'!$A:$A,'GIÁ'!$E:$E)</f>
        <v>ĐÔNG</v>
      </c>
      <c r="F4209" s="94">
        <v>8.935101608461E12</v>
      </c>
      <c r="G4209" s="95" t="s">
        <v>1899</v>
      </c>
      <c r="H4209" s="95" t="s">
        <v>224</v>
      </c>
      <c r="I4209" s="96">
        <v>4.0</v>
      </c>
      <c r="J4209" s="96">
        <v>0.0</v>
      </c>
      <c r="K4209" s="98">
        <f t="shared" si="4"/>
        <v>4</v>
      </c>
      <c r="L4209" s="99" t="s">
        <v>7231</v>
      </c>
      <c r="M4209" s="100" t="s">
        <v>7232</v>
      </c>
      <c r="N4209" s="101" t="str">
        <f t="shared" si="139"/>
        <v>PT1590283-T0018935101608461</v>
      </c>
      <c r="O4209" s="128"/>
      <c r="P4209" s="100"/>
      <c r="Q4209" s="103">
        <f t="shared" si="166"/>
        <v>4</v>
      </c>
      <c r="R4209" s="161"/>
      <c r="S4209" s="105"/>
      <c r="T4209" s="106"/>
      <c r="U4209" s="107" t="s">
        <v>6555</v>
      </c>
      <c r="V4209" s="108" t="s">
        <v>756</v>
      </c>
      <c r="W4209" s="109" t="s">
        <v>1908</v>
      </c>
      <c r="X4209" s="110" t="str">
        <f t="shared" si="176"/>
        <v/>
      </c>
      <c r="Y4209" s="110" t="str">
        <f t="shared" si="183"/>
        <v/>
      </c>
      <c r="Z4209" s="109" t="s">
        <v>797</v>
      </c>
      <c r="AA4209" s="109" t="s">
        <v>802</v>
      </c>
      <c r="AB4209" s="106"/>
      <c r="AC4209" s="158"/>
      <c r="AD4209" s="160"/>
      <c r="AE4209" s="127"/>
      <c r="AF4209" s="113"/>
      <c r="AG4209" s="165" t="str">
        <f t="array" ref="AG4209">XLOOKUP(F4209,'CLV2'!A:A,'CLV2'!E:E)</f>
        <v>2.FROZEN FOODS</v>
      </c>
      <c r="AH4209" s="115" t="str">
        <f t="array" ref="AH4209">XLOOKUP(F4209,'CLV2'!A:A,'CLV2'!F:F)</f>
        <v>3.HOTPOT AND FRIED</v>
      </c>
      <c r="AI4209" s="115" t="str">
        <f t="shared" si="8"/>
        <v>Pack</v>
      </c>
      <c r="AJ4209" s="116">
        <f t="shared" si="9"/>
        <v>1</v>
      </c>
      <c r="AK4209" s="117" t="str">
        <f t="array" ref="AK4209">XLOOKUP(F4209,'GIÁ'!A:A,'GIÁ'!D:D)</f>
        <v>16904.85</v>
      </c>
      <c r="AL4209" s="118">
        <f t="shared" si="10"/>
        <v>67619.4</v>
      </c>
      <c r="AM4209" s="118">
        <f t="shared" si="11"/>
        <v>0</v>
      </c>
      <c r="AN4209" s="119">
        <f t="shared" si="12"/>
        <v>0</v>
      </c>
      <c r="AO4209" s="118">
        <f t="shared" si="13"/>
        <v>67619.4</v>
      </c>
      <c r="AP4209" s="121">
        <f t="shared" si="14"/>
        <v>0</v>
      </c>
      <c r="AQ4209" s="122"/>
      <c r="AR4209" s="119"/>
    </row>
    <row r="4210" ht="22.5" customHeight="1">
      <c r="A4210" s="89">
        <v>46233.0</v>
      </c>
      <c r="B4210" s="90">
        <v>0.5013888888888889</v>
      </c>
      <c r="C4210" s="91" t="s">
        <v>1315</v>
      </c>
      <c r="D4210" s="129" t="str">
        <f t="array" ref="D4210">XLOOKUP(C4210,'DS ST'!A:A,'DS ST'!B:B)</f>
        <v>IAP</v>
      </c>
      <c r="E4210" s="94" t="str">
        <f t="array" ref="E4210">XLOOKUP($F4210,'GIÁ'!$A:$A,'GIÁ'!$E:$E)</f>
        <v>ĐÔNG</v>
      </c>
      <c r="F4210" s="94">
        <v>9.555894515624E12</v>
      </c>
      <c r="G4210" s="95" t="s">
        <v>3305</v>
      </c>
      <c r="H4210" s="95" t="s">
        <v>224</v>
      </c>
      <c r="I4210" s="96">
        <v>2.0</v>
      </c>
      <c r="J4210" s="96">
        <v>0.0</v>
      </c>
      <c r="K4210" s="98">
        <f t="shared" si="4"/>
        <v>2</v>
      </c>
      <c r="L4210" s="99" t="s">
        <v>7231</v>
      </c>
      <c r="M4210" s="100" t="s">
        <v>7232</v>
      </c>
      <c r="N4210" s="101" t="str">
        <f t="shared" si="139"/>
        <v>PT1590283-T0019555894515624</v>
      </c>
      <c r="O4210" s="128"/>
      <c r="P4210" s="100"/>
      <c r="Q4210" s="103">
        <f t="shared" si="166"/>
        <v>2</v>
      </c>
      <c r="R4210" s="161"/>
      <c r="S4210" s="105"/>
      <c r="T4210" s="106"/>
      <c r="U4210" s="107" t="s">
        <v>6556</v>
      </c>
      <c r="V4210" s="108" t="s">
        <v>756</v>
      </c>
      <c r="W4210" s="109" t="s">
        <v>1908</v>
      </c>
      <c r="X4210" s="110" t="str">
        <f t="shared" si="176"/>
        <v/>
      </c>
      <c r="Y4210" s="110" t="str">
        <f t="shared" si="183"/>
        <v/>
      </c>
      <c r="Z4210" s="109" t="s">
        <v>797</v>
      </c>
      <c r="AA4210" s="109" t="s">
        <v>802</v>
      </c>
      <c r="AB4210" s="106"/>
      <c r="AC4210" s="158"/>
      <c r="AD4210" s="160"/>
      <c r="AE4210" s="127"/>
      <c r="AF4210" s="113"/>
      <c r="AG4210" s="165" t="str">
        <f t="array" ref="AG4210">XLOOKUP(F4210,'CLV2'!A:A,'CLV2'!E:E)</f>
        <v>2.FROZEN FOODS</v>
      </c>
      <c r="AH4210" s="115" t="str">
        <f t="array" ref="AH4210">XLOOKUP(F4210,'CLV2'!A:A,'CLV2'!F:F)</f>
        <v>3.HOTPOT AND FRIED</v>
      </c>
      <c r="AI4210" s="115" t="str">
        <f t="shared" si="8"/>
        <v>Pack</v>
      </c>
      <c r="AJ4210" s="116">
        <f t="shared" si="9"/>
        <v>1</v>
      </c>
      <c r="AK4210" s="117" t="str">
        <f t="array" ref="AK4210">XLOOKUP(F4210,'GIÁ'!A:A,'GIÁ'!D:D)</f>
        <v>87761.05</v>
      </c>
      <c r="AL4210" s="118">
        <f t="shared" si="10"/>
        <v>175522.1</v>
      </c>
      <c r="AM4210" s="118">
        <f t="shared" si="11"/>
        <v>0</v>
      </c>
      <c r="AN4210" s="119">
        <f t="shared" si="12"/>
        <v>0</v>
      </c>
      <c r="AO4210" s="118">
        <f t="shared" si="13"/>
        <v>175522.1</v>
      </c>
      <c r="AP4210" s="121">
        <f t="shared" si="14"/>
        <v>0</v>
      </c>
      <c r="AQ4210" s="122"/>
      <c r="AR4210" s="119"/>
    </row>
    <row r="4211" ht="22.5" customHeight="1">
      <c r="A4211" s="89">
        <v>46233.0</v>
      </c>
      <c r="B4211" s="90">
        <v>0.5013888888888889</v>
      </c>
      <c r="C4211" s="91" t="s">
        <v>1315</v>
      </c>
      <c r="D4211" s="129" t="str">
        <f t="array" ref="D4211">XLOOKUP(C4211,'DS ST'!A:A,'DS ST'!B:B)</f>
        <v>IAP</v>
      </c>
      <c r="E4211" s="94" t="str">
        <f t="array" ref="E4211">XLOOKUP($F4211,'GIÁ'!$A:$A,'GIÁ'!$E:$E)</f>
        <v>ĐÔNG</v>
      </c>
      <c r="F4211" s="94">
        <v>8.938562334023E12</v>
      </c>
      <c r="G4211" s="95" t="s">
        <v>3181</v>
      </c>
      <c r="H4211" s="95" t="s">
        <v>57</v>
      </c>
      <c r="I4211" s="96">
        <v>6.0</v>
      </c>
      <c r="J4211" s="96">
        <v>0.0</v>
      </c>
      <c r="K4211" s="98">
        <f t="shared" si="4"/>
        <v>6</v>
      </c>
      <c r="L4211" s="99" t="s">
        <v>7231</v>
      </c>
      <c r="M4211" s="100" t="s">
        <v>7232</v>
      </c>
      <c r="N4211" s="101" t="str">
        <f t="shared" si="139"/>
        <v>PT1590283-T0018938562334023</v>
      </c>
      <c r="O4211" s="128"/>
      <c r="P4211" s="100"/>
      <c r="Q4211" s="103">
        <f t="shared" si="166"/>
        <v>6</v>
      </c>
      <c r="R4211" s="161"/>
      <c r="S4211" s="105"/>
      <c r="T4211" s="106"/>
      <c r="U4211" s="107" t="s">
        <v>6555</v>
      </c>
      <c r="V4211" s="108" t="s">
        <v>756</v>
      </c>
      <c r="W4211" s="109" t="s">
        <v>1908</v>
      </c>
      <c r="X4211" s="110" t="str">
        <f t="shared" si="176"/>
        <v/>
      </c>
      <c r="Y4211" s="110" t="str">
        <f t="shared" si="183"/>
        <v/>
      </c>
      <c r="Z4211" s="109" t="s">
        <v>797</v>
      </c>
      <c r="AA4211" s="109" t="s">
        <v>802</v>
      </c>
      <c r="AB4211" s="106"/>
      <c r="AC4211" s="158"/>
      <c r="AD4211" s="160"/>
      <c r="AE4211" s="127"/>
      <c r="AF4211" s="113"/>
      <c r="AG4211" s="165" t="str">
        <f t="array" ref="AG4211">XLOOKUP(F4211,'CLV2'!A:A,'CLV2'!E:E)</f>
        <v>2.FROZEN FOODS</v>
      </c>
      <c r="AH4211" s="115" t="str">
        <f t="array" ref="AH4211">XLOOKUP(F4211,'CLV2'!A:A,'CLV2'!F:F)</f>
        <v>3.PIZZA - READY MEALS</v>
      </c>
      <c r="AI4211" s="115" t="str">
        <f t="shared" si="8"/>
        <v>Pack</v>
      </c>
      <c r="AJ4211" s="116">
        <f t="shared" si="9"/>
        <v>1</v>
      </c>
      <c r="AK4211" s="117" t="str">
        <f t="array" ref="AK4211">XLOOKUP(F4211,'GIÁ'!A:A,'GIÁ'!D:D)</f>
        <v>43635.50</v>
      </c>
      <c r="AL4211" s="118">
        <f t="shared" si="10"/>
        <v>261813</v>
      </c>
      <c r="AM4211" s="118">
        <f t="shared" si="11"/>
        <v>0</v>
      </c>
      <c r="AN4211" s="119">
        <f t="shared" si="12"/>
        <v>0</v>
      </c>
      <c r="AO4211" s="118">
        <f t="shared" si="13"/>
        <v>261813</v>
      </c>
      <c r="AP4211" s="121">
        <f t="shared" si="14"/>
        <v>0</v>
      </c>
      <c r="AQ4211" s="122"/>
      <c r="AR4211" s="119"/>
    </row>
    <row r="4212" ht="22.5" customHeight="1">
      <c r="A4212" s="89">
        <v>46233.0</v>
      </c>
      <c r="B4212" s="90">
        <v>0.5013888888888889</v>
      </c>
      <c r="C4212" s="91" t="s">
        <v>1315</v>
      </c>
      <c r="D4212" s="129" t="str">
        <f t="array" ref="D4212">XLOOKUP(C4212,'DS ST'!A:A,'DS ST'!B:B)</f>
        <v>IAP</v>
      </c>
      <c r="E4212" s="94" t="str">
        <f t="array" ref="E4212">XLOOKUP($F4212,'GIÁ'!$A:$A,'GIÁ'!$E:$E)</f>
        <v>ĐÔNG</v>
      </c>
      <c r="F4212" s="94">
        <v>8.936190860716E12</v>
      </c>
      <c r="G4212" s="95" t="s">
        <v>2610</v>
      </c>
      <c r="H4212" s="95" t="s">
        <v>93</v>
      </c>
      <c r="I4212" s="96">
        <v>15.0</v>
      </c>
      <c r="J4212" s="96">
        <v>0.0</v>
      </c>
      <c r="K4212" s="98">
        <f t="shared" si="4"/>
        <v>15</v>
      </c>
      <c r="L4212" s="99" t="s">
        <v>7231</v>
      </c>
      <c r="M4212" s="100" t="s">
        <v>7232</v>
      </c>
      <c r="N4212" s="101" t="str">
        <f t="shared" si="139"/>
        <v>PT1590283-T0018936190860716</v>
      </c>
      <c r="O4212" s="128"/>
      <c r="P4212" s="100"/>
      <c r="Q4212" s="103">
        <f t="shared" si="166"/>
        <v>15</v>
      </c>
      <c r="R4212" s="161"/>
      <c r="S4212" s="105"/>
      <c r="T4212" s="106"/>
      <c r="U4212" s="107" t="s">
        <v>6539</v>
      </c>
      <c r="V4212" s="108" t="s">
        <v>756</v>
      </c>
      <c r="W4212" s="109" t="s">
        <v>1908</v>
      </c>
      <c r="X4212" s="110" t="str">
        <f t="shared" si="176"/>
        <v/>
      </c>
      <c r="Y4212" s="110" t="str">
        <f t="shared" si="183"/>
        <v/>
      </c>
      <c r="Z4212" s="109" t="s">
        <v>797</v>
      </c>
      <c r="AA4212" s="109" t="s">
        <v>802</v>
      </c>
      <c r="AB4212" s="106"/>
      <c r="AC4212" s="158"/>
      <c r="AD4212" s="160"/>
      <c r="AE4212" s="127"/>
      <c r="AF4212" s="113"/>
      <c r="AG4212" s="165" t="str">
        <f t="array" ref="AG4212">XLOOKUP(F4212,'CLV2'!A:A,'CLV2'!E:E)</f>
        <v>2.MEAT</v>
      </c>
      <c r="AH4212" s="115" t="str">
        <f t="array" ref="AH4212">XLOOKUP(F4212,'CLV2'!A:A,'CLV2'!F:F)</f>
        <v>3.FROZEN MEAT</v>
      </c>
      <c r="AI4212" s="115" t="str">
        <f t="shared" si="8"/>
        <v>Pack</v>
      </c>
      <c r="AJ4212" s="116">
        <f t="shared" si="9"/>
        <v>1</v>
      </c>
      <c r="AK4212" s="117" t="str">
        <f t="array" ref="AK4212">XLOOKUP(F4212,'GIÁ'!A:A,'GIÁ'!D:D)</f>
        <v>49176.27</v>
      </c>
      <c r="AL4212" s="118">
        <f t="shared" si="10"/>
        <v>737644.05</v>
      </c>
      <c r="AM4212" s="118">
        <f t="shared" si="11"/>
        <v>0</v>
      </c>
      <c r="AN4212" s="119">
        <f t="shared" si="12"/>
        <v>0</v>
      </c>
      <c r="AO4212" s="118">
        <f t="shared" si="13"/>
        <v>737644.05</v>
      </c>
      <c r="AP4212" s="121">
        <f t="shared" si="14"/>
        <v>0</v>
      </c>
      <c r="AQ4212" s="122"/>
      <c r="AR4212" s="119"/>
    </row>
    <row r="4213" ht="22.5" customHeight="1">
      <c r="A4213" s="89">
        <v>46233.0</v>
      </c>
      <c r="B4213" s="90">
        <v>0.5013888888888889</v>
      </c>
      <c r="C4213" s="91" t="s">
        <v>1315</v>
      </c>
      <c r="D4213" s="129" t="str">
        <f t="array" ref="D4213">XLOOKUP(C4213,'DS ST'!A:A,'DS ST'!B:B)</f>
        <v>IAP</v>
      </c>
      <c r="E4213" s="94" t="str">
        <f t="array" ref="E4213">XLOOKUP($F4213,'GIÁ'!$A:$A,'GIÁ'!$E:$E)</f>
        <v>ĐÔNG</v>
      </c>
      <c r="F4213" s="94">
        <v>8.93852179309E12</v>
      </c>
      <c r="G4213" s="95" t="s">
        <v>2985</v>
      </c>
      <c r="H4213" s="95" t="s">
        <v>224</v>
      </c>
      <c r="I4213" s="96">
        <v>4.0</v>
      </c>
      <c r="J4213" s="96">
        <v>0.0</v>
      </c>
      <c r="K4213" s="98">
        <f t="shared" si="4"/>
        <v>4</v>
      </c>
      <c r="L4213" s="99" t="s">
        <v>7231</v>
      </c>
      <c r="M4213" s="100" t="s">
        <v>7232</v>
      </c>
      <c r="N4213" s="101" t="str">
        <f t="shared" si="139"/>
        <v>PT1590283-T0018938521793090</v>
      </c>
      <c r="O4213" s="128"/>
      <c r="P4213" s="100"/>
      <c r="Q4213" s="103">
        <f t="shared" si="166"/>
        <v>4</v>
      </c>
      <c r="R4213" s="161"/>
      <c r="S4213" s="105"/>
      <c r="T4213" s="106"/>
      <c r="U4213" s="107" t="s">
        <v>6540</v>
      </c>
      <c r="V4213" s="108" t="s">
        <v>756</v>
      </c>
      <c r="W4213" s="109" t="s">
        <v>1908</v>
      </c>
      <c r="X4213" s="110" t="str">
        <f t="shared" si="176"/>
        <v/>
      </c>
      <c r="Y4213" s="110" t="str">
        <f t="shared" si="183"/>
        <v/>
      </c>
      <c r="Z4213" s="109" t="s">
        <v>797</v>
      </c>
      <c r="AA4213" s="109" t="s">
        <v>802</v>
      </c>
      <c r="AB4213" s="106"/>
      <c r="AC4213" s="158"/>
      <c r="AD4213" s="160"/>
      <c r="AE4213" s="127"/>
      <c r="AF4213" s="113"/>
      <c r="AG4213" s="165" t="str">
        <f t="array" ref="AG4213">XLOOKUP(F4213,'CLV2'!A:A,'CLV2'!E:E)</f>
        <v>2.FISH AND SEAFOOD</v>
      </c>
      <c r="AH4213" s="115" t="str">
        <f t="array" ref="AH4213">XLOOKUP(F4213,'CLV2'!A:A,'CLV2'!F:F)</f>
        <v>3.FROZEN FISH AND SEAFOOD</v>
      </c>
      <c r="AI4213" s="115" t="str">
        <f t="shared" si="8"/>
        <v>Pack</v>
      </c>
      <c r="AJ4213" s="116">
        <f t="shared" si="9"/>
        <v>1</v>
      </c>
      <c r="AK4213" s="117" t="str">
        <f t="array" ref="AK4213">XLOOKUP(F4213,'GIÁ'!A:A,'GIÁ'!D:D)</f>
        <v>73671.00</v>
      </c>
      <c r="AL4213" s="118">
        <f t="shared" si="10"/>
        <v>294684</v>
      </c>
      <c r="AM4213" s="118">
        <f t="shared" si="11"/>
        <v>0</v>
      </c>
      <c r="AN4213" s="119">
        <f t="shared" si="12"/>
        <v>0</v>
      </c>
      <c r="AO4213" s="118">
        <f t="shared" si="13"/>
        <v>294684</v>
      </c>
      <c r="AP4213" s="121">
        <f t="shared" si="14"/>
        <v>0</v>
      </c>
      <c r="AQ4213" s="122"/>
      <c r="AR4213" s="119"/>
    </row>
    <row r="4214" ht="22.5" customHeight="1">
      <c r="A4214" s="89">
        <v>46233.0</v>
      </c>
      <c r="B4214" s="90">
        <v>0.5013888888888889</v>
      </c>
      <c r="C4214" s="91" t="s">
        <v>1315</v>
      </c>
      <c r="D4214" s="129" t="str">
        <f t="array" ref="D4214">XLOOKUP(C4214,'DS ST'!A:A,'DS ST'!B:B)</f>
        <v>IAP</v>
      </c>
      <c r="E4214" s="94" t="str">
        <f t="array" ref="E4214">XLOOKUP($F4214,'GIÁ'!$A:$A,'GIÁ'!$E:$E)</f>
        <v>ĐÔNG</v>
      </c>
      <c r="F4214" s="94">
        <v>8.938559140026E12</v>
      </c>
      <c r="G4214" s="95" t="s">
        <v>3177</v>
      </c>
      <c r="H4214" s="95" t="s">
        <v>57</v>
      </c>
      <c r="I4214" s="96">
        <v>4.0</v>
      </c>
      <c r="J4214" s="96">
        <v>0.0</v>
      </c>
      <c r="K4214" s="98">
        <f t="shared" si="4"/>
        <v>4</v>
      </c>
      <c r="L4214" s="99" t="s">
        <v>7231</v>
      </c>
      <c r="M4214" s="100" t="s">
        <v>7232</v>
      </c>
      <c r="N4214" s="101" t="str">
        <f t="shared" si="139"/>
        <v>PT1590283-T0018938559140026</v>
      </c>
      <c r="O4214" s="128"/>
      <c r="P4214" s="100"/>
      <c r="Q4214" s="103">
        <f t="shared" si="166"/>
        <v>4</v>
      </c>
      <c r="R4214" s="161"/>
      <c r="S4214" s="105"/>
      <c r="T4214" s="106"/>
      <c r="U4214" s="107" t="s">
        <v>6544</v>
      </c>
      <c r="V4214" s="108" t="s">
        <v>756</v>
      </c>
      <c r="W4214" s="109" t="s">
        <v>1908</v>
      </c>
      <c r="X4214" s="110" t="str">
        <f t="shared" si="176"/>
        <v/>
      </c>
      <c r="Y4214" s="110" t="str">
        <f t="shared" si="183"/>
        <v/>
      </c>
      <c r="Z4214" s="109" t="s">
        <v>797</v>
      </c>
      <c r="AA4214" s="109" t="s">
        <v>802</v>
      </c>
      <c r="AB4214" s="106"/>
      <c r="AC4214" s="158"/>
      <c r="AD4214" s="160"/>
      <c r="AE4214" s="127"/>
      <c r="AF4214" s="113"/>
      <c r="AG4214" s="165" t="str">
        <f t="array" ref="AG4214">XLOOKUP(F4214,'CLV2'!A:A,'CLV2'!E:E)</f>
        <v>2.MEAT</v>
      </c>
      <c r="AH4214" s="115" t="str">
        <f t="array" ref="AH4214">XLOOKUP(F4214,'CLV2'!A:A,'CLV2'!F:F)</f>
        <v>3.FROZEN MEAT</v>
      </c>
      <c r="AI4214" s="115" t="str">
        <f t="shared" si="8"/>
        <v>Pack</v>
      </c>
      <c r="AJ4214" s="116">
        <f t="shared" si="9"/>
        <v>1</v>
      </c>
      <c r="AK4214" s="117" t="str">
        <f t="array" ref="AK4214">XLOOKUP(F4214,'GIÁ'!A:A,'GIÁ'!D:D)</f>
        <v>122581.24</v>
      </c>
      <c r="AL4214" s="118">
        <f t="shared" si="10"/>
        <v>490324.96</v>
      </c>
      <c r="AM4214" s="118">
        <f t="shared" si="11"/>
        <v>0</v>
      </c>
      <c r="AN4214" s="119">
        <f t="shared" si="12"/>
        <v>0</v>
      </c>
      <c r="AO4214" s="118">
        <f t="shared" si="13"/>
        <v>490324.96</v>
      </c>
      <c r="AP4214" s="121">
        <f t="shared" si="14"/>
        <v>0</v>
      </c>
      <c r="AQ4214" s="122"/>
      <c r="AR4214" s="119"/>
    </row>
    <row r="4215" ht="22.5" customHeight="1">
      <c r="A4215" s="89">
        <v>46233.0</v>
      </c>
      <c r="B4215" s="90">
        <v>0.5013888888888889</v>
      </c>
      <c r="C4215" s="91" t="s">
        <v>1315</v>
      </c>
      <c r="D4215" s="129" t="str">
        <f t="array" ref="D4215">XLOOKUP(C4215,'DS ST'!A:A,'DS ST'!B:B)</f>
        <v>IAP</v>
      </c>
      <c r="E4215" s="94" t="str">
        <f t="array" ref="E4215">XLOOKUP($F4215,'GIÁ'!$A:$A,'GIÁ'!$E:$E)</f>
        <v>ĐÔNG</v>
      </c>
      <c r="F4215" s="94">
        <v>8.936187610461E12</v>
      </c>
      <c r="G4215" s="95" t="s">
        <v>2598</v>
      </c>
      <c r="H4215" s="95" t="s">
        <v>224</v>
      </c>
      <c r="I4215" s="96">
        <v>2.0</v>
      </c>
      <c r="J4215" s="96">
        <v>0.0</v>
      </c>
      <c r="K4215" s="98">
        <f t="shared" si="4"/>
        <v>2</v>
      </c>
      <c r="L4215" s="99" t="s">
        <v>7231</v>
      </c>
      <c r="M4215" s="100" t="s">
        <v>7232</v>
      </c>
      <c r="N4215" s="101" t="str">
        <f t="shared" si="139"/>
        <v>PT1590283-T0018936187610461</v>
      </c>
      <c r="O4215" s="128"/>
      <c r="P4215" s="100"/>
      <c r="Q4215" s="103">
        <f t="shared" si="166"/>
        <v>2</v>
      </c>
      <c r="R4215" s="161"/>
      <c r="S4215" s="105"/>
      <c r="T4215" s="106"/>
      <c r="U4215" s="107" t="s">
        <v>6726</v>
      </c>
      <c r="V4215" s="108" t="s">
        <v>756</v>
      </c>
      <c r="W4215" s="109" t="s">
        <v>1908</v>
      </c>
      <c r="X4215" s="110" t="str">
        <f t="shared" si="176"/>
        <v/>
      </c>
      <c r="Y4215" s="110" t="str">
        <f t="shared" si="183"/>
        <v/>
      </c>
      <c r="Z4215" s="109" t="s">
        <v>797</v>
      </c>
      <c r="AA4215" s="109" t="s">
        <v>802</v>
      </c>
      <c r="AB4215" s="106"/>
      <c r="AC4215" s="158"/>
      <c r="AD4215" s="160"/>
      <c r="AE4215" s="127"/>
      <c r="AF4215" s="113"/>
      <c r="AG4215" s="165" t="str">
        <f t="array" ref="AG4215">XLOOKUP(F4215,'CLV2'!A:A,'CLV2'!E:E)</f>
        <v>2.FISH AND SEAFOOD</v>
      </c>
      <c r="AH4215" s="115" t="str">
        <f t="array" ref="AH4215">XLOOKUP(F4215,'CLV2'!A:A,'CLV2'!F:F)</f>
        <v>3.FROZEN FISH AND SEAFOOD</v>
      </c>
      <c r="AI4215" s="115" t="str">
        <f t="shared" si="8"/>
        <v>Pack</v>
      </c>
      <c r="AJ4215" s="116">
        <f t="shared" si="9"/>
        <v>1</v>
      </c>
      <c r="AK4215" s="117" t="str">
        <f t="array" ref="AK4215">XLOOKUP(F4215,'GIÁ'!A:A,'GIÁ'!D:D)</f>
        <v>72715.05</v>
      </c>
      <c r="AL4215" s="118">
        <f t="shared" si="10"/>
        <v>145430.1</v>
      </c>
      <c r="AM4215" s="118">
        <f t="shared" si="11"/>
        <v>0</v>
      </c>
      <c r="AN4215" s="119">
        <f t="shared" si="12"/>
        <v>0</v>
      </c>
      <c r="AO4215" s="118">
        <f t="shared" si="13"/>
        <v>145430.1</v>
      </c>
      <c r="AP4215" s="121">
        <f t="shared" si="14"/>
        <v>0</v>
      </c>
      <c r="AQ4215" s="122"/>
      <c r="AR4215" s="119"/>
    </row>
    <row r="4216" ht="22.5" customHeight="1">
      <c r="A4216" s="89">
        <v>46233.0</v>
      </c>
      <c r="B4216" s="90">
        <v>0.5277777777777778</v>
      </c>
      <c r="C4216" s="91" t="s">
        <v>1315</v>
      </c>
      <c r="D4216" s="129" t="str">
        <f t="array" ref="D4216">XLOOKUP(C4216,'DS ST'!A:A,'DS ST'!B:B)</f>
        <v>IAP</v>
      </c>
      <c r="E4216" s="94" t="str">
        <f t="array" ref="E4216">XLOOKUP($F4216,'GIÁ'!$A:$A,'GIÁ'!$E:$E)</f>
        <v>MÁT</v>
      </c>
      <c r="F4216" s="94">
        <v>8.938503131728E12</v>
      </c>
      <c r="G4216" s="95" t="s">
        <v>2852</v>
      </c>
      <c r="H4216" s="95" t="s">
        <v>57</v>
      </c>
      <c r="I4216" s="96">
        <v>24.0</v>
      </c>
      <c r="J4216" s="96">
        <v>22.0</v>
      </c>
      <c r="K4216" s="98">
        <f t="shared" si="4"/>
        <v>2</v>
      </c>
      <c r="L4216" s="99" t="s">
        <v>7233</v>
      </c>
      <c r="M4216" s="100" t="s">
        <v>7234</v>
      </c>
      <c r="N4216" s="101" t="str">
        <f t="shared" si="139"/>
        <v>TRBIAP60768938503131728</v>
      </c>
      <c r="O4216" s="128"/>
      <c r="P4216" s="100"/>
      <c r="Q4216" s="103">
        <f t="shared" si="166"/>
        <v>2</v>
      </c>
      <c r="R4216" s="161"/>
      <c r="S4216" s="105"/>
      <c r="T4216" s="106"/>
      <c r="U4216" s="107"/>
      <c r="V4216" s="108" t="s">
        <v>756</v>
      </c>
      <c r="W4216" s="109" t="s">
        <v>1312</v>
      </c>
      <c r="X4216" s="110" t="str">
        <f t="shared" si="176"/>
        <v/>
      </c>
      <c r="Y4216" s="110" t="str">
        <f t="shared" si="183"/>
        <v/>
      </c>
      <c r="Z4216" s="139" t="str">
        <f t="shared" ref="Z4216:Z4217" si="200">IF(N(Q4216)&lt;=0,"",IF(ISNUMBER(SEARCH("Thiếu kiện",V4216)),"Kho đông mát",IF(AND(N(Q4216)&gt;0,N(P4216)&gt;0,OR(ISNUMBER(SEARCH("Hình KDB",U4216)),ISNUMBER(SEARCH("Hình tele",U4216)),ISNUMBER(SEARCH("sai code",U4216)),ISNUMBER(SEARCH("ST nhận",U4216)))),"Kho đông mát",IF(AND(W4216="DC giao thiếu",OR(ISNUMBER(SEARCH("Hình KDB",U4216)),ISNUMBER(SEARCH("Hình tele",U4216)),ISNUMBER(SEARCH("sai code",U4216)))),"Kho đông mát",IF(W4216="DC giao thiếu","Chưa xác định",IF(AND(W4216="DC pick sai",OR(ISNUMBER(SEARCH("Hình KDB",U4216)),ISNUMBER(SEARCH("Hình tele",U4216)),ISNUMBER(SEARCH("sai code",U4216)),ISNUMBER(SEARCH("ST nhận",U4216)))),"Kho đông mát",IF(W4216="DC pick sai","Chưa xác định",IF(AND(W4216="Hao hụt",N(O4216)&gt;0,OR(ISNUMBER(SEARCH("Hình KDB",U4216)),ISNUMBER(SEARCH("Hình tele",U4216)),ISNUMBER(SEARCH("sai code",U4216)),ISNUMBER(SEARCH("ST nhận",U4216)))),"Kho đông mát",IF(W4216="Hao hụt","Chưa xác định",IF(OR(W4216="VT giao sai điểm",W4216="Không đạt nhiệt độ",W4216="TX giao thiếu kiện",W4216="Hàng không đạt CL"),"Kho đông mát",IF(W4216="Chưa xác định","Chưa xác định",IF(N(P4216)&gt;0,"Chưa xác định",""))))))))))))</f>
        <v>Chưa xác định</v>
      </c>
      <c r="AA4216" s="109" t="s">
        <v>5260</v>
      </c>
      <c r="AB4216" s="106"/>
      <c r="AC4216" s="158"/>
      <c r="AD4216" s="160"/>
      <c r="AE4216" s="127"/>
      <c r="AF4216" s="113"/>
      <c r="AG4216" s="165" t="str">
        <f t="array" ref="AG4216">XLOOKUP(F4216,'CLV2'!A:A,'CLV2'!E:E)</f>
        <v>2.DAIRY</v>
      </c>
      <c r="AH4216" s="115" t="str">
        <f t="array" ref="AH4216">XLOOKUP(F4216,'CLV2'!A:A,'CLV2'!F:F)</f>
        <v>3.FRESH MILK</v>
      </c>
      <c r="AI4216" s="115" t="str">
        <f t="shared" si="8"/>
        <v>Pack</v>
      </c>
      <c r="AJ4216" s="116">
        <f t="shared" si="9"/>
        <v>0.08333333333</v>
      </c>
      <c r="AK4216" s="117" t="str">
        <f t="array" ref="AK4216">XLOOKUP(F4216,'GIÁ'!A:A,'GIÁ'!D:D)</f>
        <v>9180.00</v>
      </c>
      <c r="AL4216" s="118">
        <f t="shared" si="10"/>
        <v>18360</v>
      </c>
      <c r="AM4216" s="118">
        <f t="shared" si="11"/>
        <v>0</v>
      </c>
      <c r="AN4216" s="119">
        <f t="shared" si="12"/>
        <v>0</v>
      </c>
      <c r="AO4216" s="118">
        <f t="shared" si="13"/>
        <v>0</v>
      </c>
      <c r="AP4216" s="121">
        <f t="shared" si="14"/>
        <v>18360</v>
      </c>
      <c r="AQ4216" s="122"/>
      <c r="AR4216" s="119"/>
    </row>
    <row r="4217" ht="22.5" customHeight="1">
      <c r="A4217" s="89">
        <v>46233.0</v>
      </c>
      <c r="B4217" s="90">
        <v>0.5277777777777778</v>
      </c>
      <c r="C4217" s="91" t="s">
        <v>1315</v>
      </c>
      <c r="D4217" s="129" t="str">
        <f t="array" ref="D4217">XLOOKUP(C4217,'DS ST'!A:A,'DS ST'!B:B)</f>
        <v>IAP</v>
      </c>
      <c r="E4217" s="94" t="str">
        <f t="array" ref="E4217">XLOOKUP($F4217,'GIÁ'!$A:$A,'GIÁ'!$E:$E)</f>
        <v>MÁT</v>
      </c>
      <c r="F4217" s="94">
        <v>1101310.0</v>
      </c>
      <c r="G4217" s="95" t="s">
        <v>430</v>
      </c>
      <c r="H4217" s="95" t="s">
        <v>273</v>
      </c>
      <c r="I4217" s="96">
        <v>8.6</v>
      </c>
      <c r="J4217" s="96">
        <v>8.2</v>
      </c>
      <c r="K4217" s="98">
        <f t="shared" si="4"/>
        <v>0.4</v>
      </c>
      <c r="L4217" s="99" t="s">
        <v>7233</v>
      </c>
      <c r="M4217" s="100" t="s">
        <v>7235</v>
      </c>
      <c r="N4217" s="101" t="str">
        <f t="shared" si="139"/>
        <v>TRBIAP64001101310</v>
      </c>
      <c r="O4217" s="128">
        <v>0.40000000000000036</v>
      </c>
      <c r="P4217" s="100"/>
      <c r="Q4217" s="103">
        <f t="shared" si="166"/>
        <v>0</v>
      </c>
      <c r="R4217" s="161"/>
      <c r="S4217" s="105"/>
      <c r="T4217" s="106"/>
      <c r="U4217" s="107"/>
      <c r="V4217" s="108" t="s">
        <v>756</v>
      </c>
      <c r="W4217" s="109" t="s">
        <v>505</v>
      </c>
      <c r="X4217" s="110" t="str">
        <f t="shared" si="176"/>
        <v>Hao hụt</v>
      </c>
      <c r="Y4217" s="110" t="str">
        <f t="shared" si="183"/>
        <v/>
      </c>
      <c r="Z4217" s="139" t="str">
        <f t="shared" si="200"/>
        <v/>
      </c>
      <c r="AA4217" s="109" t="s">
        <v>802</v>
      </c>
      <c r="AB4217" s="106"/>
      <c r="AC4217" s="158"/>
      <c r="AD4217" s="160"/>
      <c r="AE4217" s="127"/>
      <c r="AF4217" s="113"/>
      <c r="AG4217" s="165" t="str">
        <f t="array" ref="AG4217">XLOOKUP(F4217,'CLV2'!A:A,'CLV2'!E:E)</f>
        <v>2.FRUITS</v>
      </c>
      <c r="AH4217" s="115" t="str">
        <f t="array" ref="AH4217">XLOOKUP(F4217,'CLV2'!A:A,'CLV2'!F:F)</f>
        <v>3.IMPORT FRUITS</v>
      </c>
      <c r="AI4217" s="115" t="str">
        <f t="shared" si="8"/>
        <v>KG</v>
      </c>
      <c r="AJ4217" s="116">
        <f t="shared" si="9"/>
        <v>0.04651162791</v>
      </c>
      <c r="AK4217" s="117" t="str">
        <f t="array" ref="AK4217">XLOOKUP(F4217,'GIÁ'!A:A,'GIÁ'!D:D)</f>
        <v>241014.36</v>
      </c>
      <c r="AL4217" s="118">
        <f t="shared" si="10"/>
        <v>96405.744</v>
      </c>
      <c r="AM4217" s="118">
        <f t="shared" si="11"/>
        <v>96405.744</v>
      </c>
      <c r="AN4217" s="119">
        <f t="shared" si="12"/>
        <v>0</v>
      </c>
      <c r="AO4217" s="118">
        <f t="shared" si="13"/>
        <v>0</v>
      </c>
      <c r="AP4217" s="121">
        <f t="shared" si="14"/>
        <v>0</v>
      </c>
      <c r="AQ4217" s="122"/>
      <c r="AR4217" s="119"/>
    </row>
    <row r="4218" ht="22.5" customHeight="1">
      <c r="A4218" s="89">
        <v>46233.0</v>
      </c>
      <c r="B4218" s="90">
        <v>0.41180555555555554</v>
      </c>
      <c r="C4218" s="91" t="s">
        <v>1753</v>
      </c>
      <c r="D4218" s="129" t="str">
        <f t="array" ref="D4218">XLOOKUP(C4218,'DS ST'!A:A,'DS ST'!B:B)</f>
        <v>VH7</v>
      </c>
      <c r="E4218" s="94" t="str">
        <f t="array" ref="E4218">XLOOKUP($F4218,'GIÁ'!$A:$A,'GIÁ'!$E:$E)</f>
        <v>ĐÔNG</v>
      </c>
      <c r="F4218" s="94">
        <v>8.934717275081E12</v>
      </c>
      <c r="G4218" s="95" t="s">
        <v>1735</v>
      </c>
      <c r="H4218" s="95" t="s">
        <v>224</v>
      </c>
      <c r="I4218" s="96">
        <v>4.0</v>
      </c>
      <c r="J4218" s="96">
        <v>0.0</v>
      </c>
      <c r="K4218" s="98">
        <f t="shared" si="4"/>
        <v>4</v>
      </c>
      <c r="L4218" s="99" t="s">
        <v>7236</v>
      </c>
      <c r="M4218" s="100" t="s">
        <v>7237</v>
      </c>
      <c r="N4218" s="101" t="str">
        <f t="shared" si="139"/>
        <v>PT1590249-T0018934717275081</v>
      </c>
      <c r="O4218" s="128"/>
      <c r="P4218" s="100"/>
      <c r="Q4218" s="103">
        <f t="shared" si="166"/>
        <v>4</v>
      </c>
      <c r="R4218" s="161"/>
      <c r="S4218" s="105"/>
      <c r="T4218" s="106"/>
      <c r="U4218" s="107" t="s">
        <v>6563</v>
      </c>
      <c r="V4218" s="108" t="s">
        <v>756</v>
      </c>
      <c r="W4218" s="109" t="s">
        <v>1908</v>
      </c>
      <c r="X4218" s="110" t="str">
        <f t="shared" si="176"/>
        <v/>
      </c>
      <c r="Y4218" s="110" t="str">
        <f t="shared" si="183"/>
        <v/>
      </c>
      <c r="Z4218" s="109" t="s">
        <v>797</v>
      </c>
      <c r="AA4218" s="109" t="s">
        <v>802</v>
      </c>
      <c r="AB4218" s="106"/>
      <c r="AC4218" s="158"/>
      <c r="AD4218" s="160"/>
      <c r="AE4218" s="127"/>
      <c r="AF4218" s="113"/>
      <c r="AG4218" s="165" t="str">
        <f t="array" ref="AG4218">XLOOKUP(F4218,'CLV2'!A:A,'CLV2'!E:E)</f>
        <v>2.FROZEN FOODS</v>
      </c>
      <c r="AH4218" s="115" t="str">
        <f t="array" ref="AH4218">XLOOKUP(F4218,'CLV2'!A:A,'CLV2'!F:F)</f>
        <v>3.DUMPLINGS</v>
      </c>
      <c r="AI4218" s="115" t="str">
        <f t="shared" si="8"/>
        <v>Pack</v>
      </c>
      <c r="AJ4218" s="116">
        <f t="shared" si="9"/>
        <v>1</v>
      </c>
      <c r="AK4218" s="117" t="str">
        <f t="array" ref="AK4218">XLOOKUP(F4218,'GIÁ'!A:A,'GIÁ'!D:D)</f>
        <v>42036.39</v>
      </c>
      <c r="AL4218" s="118">
        <f t="shared" si="10"/>
        <v>168145.56</v>
      </c>
      <c r="AM4218" s="118">
        <f t="shared" si="11"/>
        <v>0</v>
      </c>
      <c r="AN4218" s="119">
        <f t="shared" si="12"/>
        <v>0</v>
      </c>
      <c r="AO4218" s="118">
        <f t="shared" si="13"/>
        <v>168145.56</v>
      </c>
      <c r="AP4218" s="121">
        <f t="shared" si="14"/>
        <v>0</v>
      </c>
      <c r="AQ4218" s="122"/>
      <c r="AR4218" s="119"/>
    </row>
    <row r="4219" ht="22.5" customHeight="1">
      <c r="A4219" s="89">
        <v>46233.0</v>
      </c>
      <c r="B4219" s="90">
        <v>0.41180555555555554</v>
      </c>
      <c r="C4219" s="91" t="s">
        <v>1753</v>
      </c>
      <c r="D4219" s="129" t="str">
        <f t="array" ref="D4219">XLOOKUP(C4219,'DS ST'!A:A,'DS ST'!B:B)</f>
        <v>VH7</v>
      </c>
      <c r="E4219" s="94" t="str">
        <f t="array" ref="E4219">XLOOKUP($F4219,'GIÁ'!$A:$A,'GIÁ'!$E:$E)</f>
        <v>ĐÔNG</v>
      </c>
      <c r="F4219" s="94">
        <v>8.93601323834E12</v>
      </c>
      <c r="G4219" s="95" t="s">
        <v>2176</v>
      </c>
      <c r="H4219" s="95" t="s">
        <v>224</v>
      </c>
      <c r="I4219" s="96">
        <v>2.0</v>
      </c>
      <c r="J4219" s="96">
        <v>0.0</v>
      </c>
      <c r="K4219" s="98">
        <f t="shared" si="4"/>
        <v>2</v>
      </c>
      <c r="L4219" s="99" t="s">
        <v>7236</v>
      </c>
      <c r="M4219" s="100" t="s">
        <v>7237</v>
      </c>
      <c r="N4219" s="101" t="str">
        <f t="shared" si="139"/>
        <v>PT1590249-T0018936013238340</v>
      </c>
      <c r="O4219" s="128"/>
      <c r="P4219" s="100"/>
      <c r="Q4219" s="103">
        <f t="shared" si="166"/>
        <v>2</v>
      </c>
      <c r="R4219" s="161"/>
      <c r="S4219" s="105"/>
      <c r="T4219" s="106"/>
      <c r="U4219" s="107" t="s">
        <v>6552</v>
      </c>
      <c r="V4219" s="108" t="s">
        <v>756</v>
      </c>
      <c r="W4219" s="109" t="s">
        <v>1908</v>
      </c>
      <c r="X4219" s="110" t="str">
        <f t="shared" si="176"/>
        <v/>
      </c>
      <c r="Y4219" s="110" t="str">
        <f t="shared" si="183"/>
        <v/>
      </c>
      <c r="Z4219" s="109" t="s">
        <v>797</v>
      </c>
      <c r="AA4219" s="109" t="s">
        <v>802</v>
      </c>
      <c r="AB4219" s="106"/>
      <c r="AC4219" s="158"/>
      <c r="AD4219" s="160"/>
      <c r="AE4219" s="127"/>
      <c r="AF4219" s="113"/>
      <c r="AG4219" s="165" t="str">
        <f t="array" ref="AG4219">XLOOKUP(F4219,'CLV2'!A:A,'CLV2'!E:E)</f>
        <v>2.FROZEN FOODS</v>
      </c>
      <c r="AH4219" s="115" t="str">
        <f t="array" ref="AH4219">XLOOKUP(F4219,'CLV2'!A:A,'CLV2'!F:F)</f>
        <v>3.PIZZA - READY MEALS</v>
      </c>
      <c r="AI4219" s="115" t="str">
        <f t="shared" si="8"/>
        <v>Pack</v>
      </c>
      <c r="AJ4219" s="116">
        <f t="shared" si="9"/>
        <v>1</v>
      </c>
      <c r="AK4219" s="117" t="str">
        <f t="array" ref="AK4219">XLOOKUP(F4219,'GIÁ'!A:A,'GIÁ'!D:D)</f>
        <v>15020.45</v>
      </c>
      <c r="AL4219" s="118">
        <f t="shared" si="10"/>
        <v>30040.9</v>
      </c>
      <c r="AM4219" s="118">
        <f t="shared" si="11"/>
        <v>0</v>
      </c>
      <c r="AN4219" s="119">
        <f t="shared" si="12"/>
        <v>0</v>
      </c>
      <c r="AO4219" s="118">
        <f t="shared" si="13"/>
        <v>30040.9</v>
      </c>
      <c r="AP4219" s="121">
        <f t="shared" si="14"/>
        <v>0</v>
      </c>
      <c r="AQ4219" s="122"/>
      <c r="AR4219" s="119"/>
    </row>
    <row r="4220" ht="22.5" customHeight="1">
      <c r="A4220" s="89">
        <v>46233.0</v>
      </c>
      <c r="B4220" s="90">
        <v>0.41180555555555554</v>
      </c>
      <c r="C4220" s="91" t="s">
        <v>1753</v>
      </c>
      <c r="D4220" s="129" t="str">
        <f t="array" ref="D4220">XLOOKUP(C4220,'DS ST'!A:A,'DS ST'!B:B)</f>
        <v>VH7</v>
      </c>
      <c r="E4220" s="94" t="str">
        <f t="array" ref="E4220">XLOOKUP($F4220,'GIÁ'!$A:$A,'GIÁ'!$E:$E)</f>
        <v>ĐÔNG</v>
      </c>
      <c r="F4220" s="94">
        <v>9.555894504567E12</v>
      </c>
      <c r="G4220" s="95" t="s">
        <v>3303</v>
      </c>
      <c r="H4220" s="95" t="s">
        <v>224</v>
      </c>
      <c r="I4220" s="96">
        <v>6.0</v>
      </c>
      <c r="J4220" s="96">
        <v>0.0</v>
      </c>
      <c r="K4220" s="98">
        <f t="shared" si="4"/>
        <v>6</v>
      </c>
      <c r="L4220" s="99" t="s">
        <v>7236</v>
      </c>
      <c r="M4220" s="100" t="s">
        <v>7237</v>
      </c>
      <c r="N4220" s="101" t="str">
        <f t="shared" si="139"/>
        <v>PT1590249-T0019555894504567</v>
      </c>
      <c r="O4220" s="128"/>
      <c r="P4220" s="100"/>
      <c r="Q4220" s="103">
        <f t="shared" si="166"/>
        <v>6</v>
      </c>
      <c r="R4220" s="161"/>
      <c r="S4220" s="105"/>
      <c r="T4220" s="106"/>
      <c r="U4220" s="107" t="s">
        <v>6577</v>
      </c>
      <c r="V4220" s="108" t="s">
        <v>756</v>
      </c>
      <c r="W4220" s="109" t="s">
        <v>1908</v>
      </c>
      <c r="X4220" s="110" t="str">
        <f t="shared" si="176"/>
        <v/>
      </c>
      <c r="Y4220" s="110" t="str">
        <f t="shared" si="183"/>
        <v/>
      </c>
      <c r="Z4220" s="109" t="s">
        <v>797</v>
      </c>
      <c r="AA4220" s="109" t="s">
        <v>802</v>
      </c>
      <c r="AB4220" s="106"/>
      <c r="AC4220" s="158"/>
      <c r="AD4220" s="160"/>
      <c r="AE4220" s="127"/>
      <c r="AF4220" s="113"/>
      <c r="AG4220" s="165" t="str">
        <f t="array" ref="AG4220">XLOOKUP(F4220,'CLV2'!A:A,'CLV2'!E:E)</f>
        <v>2.FROZEN FOODS</v>
      </c>
      <c r="AH4220" s="115" t="str">
        <f t="array" ref="AH4220">XLOOKUP(F4220,'CLV2'!A:A,'CLV2'!F:F)</f>
        <v>3.HOTPOT AND FRIED</v>
      </c>
      <c r="AI4220" s="115" t="str">
        <f t="shared" si="8"/>
        <v>Pack</v>
      </c>
      <c r="AJ4220" s="116">
        <f t="shared" si="9"/>
        <v>1</v>
      </c>
      <c r="AK4220" s="117" t="str">
        <f t="array" ref="AK4220">XLOOKUP(F4220,'GIÁ'!A:A,'GIÁ'!D:D)</f>
        <v>68779.37</v>
      </c>
      <c r="AL4220" s="118">
        <f t="shared" si="10"/>
        <v>412676.22</v>
      </c>
      <c r="AM4220" s="118">
        <f t="shared" si="11"/>
        <v>0</v>
      </c>
      <c r="AN4220" s="119">
        <f t="shared" si="12"/>
        <v>0</v>
      </c>
      <c r="AO4220" s="118">
        <f t="shared" si="13"/>
        <v>412676.22</v>
      </c>
      <c r="AP4220" s="121">
        <f t="shared" si="14"/>
        <v>0</v>
      </c>
      <c r="AQ4220" s="122"/>
      <c r="AR4220" s="119"/>
    </row>
    <row r="4221" ht="22.5" customHeight="1">
      <c r="A4221" s="89">
        <v>46233.0</v>
      </c>
      <c r="B4221" s="90">
        <v>0.41180555555555554</v>
      </c>
      <c r="C4221" s="91" t="s">
        <v>1753</v>
      </c>
      <c r="D4221" s="129" t="str">
        <f t="array" ref="D4221">XLOOKUP(C4221,'DS ST'!A:A,'DS ST'!B:B)</f>
        <v>VH7</v>
      </c>
      <c r="E4221" s="94" t="str">
        <f t="array" ref="E4221">XLOOKUP($F4221,'GIÁ'!$A:$A,'GIÁ'!$E:$E)</f>
        <v>ĐÔNG</v>
      </c>
      <c r="F4221" s="94">
        <v>8.935101607211E12</v>
      </c>
      <c r="G4221" s="95" t="s">
        <v>1879</v>
      </c>
      <c r="H4221" s="95" t="s">
        <v>224</v>
      </c>
      <c r="I4221" s="96">
        <v>2.0</v>
      </c>
      <c r="J4221" s="96">
        <v>0.0</v>
      </c>
      <c r="K4221" s="98">
        <f t="shared" si="4"/>
        <v>2</v>
      </c>
      <c r="L4221" s="99" t="s">
        <v>7236</v>
      </c>
      <c r="M4221" s="100" t="s">
        <v>7237</v>
      </c>
      <c r="N4221" s="101" t="str">
        <f t="shared" si="139"/>
        <v>PT1590249-T0018935101607211</v>
      </c>
      <c r="O4221" s="128"/>
      <c r="P4221" s="100"/>
      <c r="Q4221" s="103">
        <f t="shared" si="166"/>
        <v>2</v>
      </c>
      <c r="R4221" s="161"/>
      <c r="S4221" s="105"/>
      <c r="T4221" s="106"/>
      <c r="U4221" s="107" t="s">
        <v>6523</v>
      </c>
      <c r="V4221" s="108" t="s">
        <v>756</v>
      </c>
      <c r="W4221" s="109" t="s">
        <v>1908</v>
      </c>
      <c r="X4221" s="110" t="str">
        <f t="shared" si="176"/>
        <v/>
      </c>
      <c r="Y4221" s="110" t="str">
        <f t="shared" si="183"/>
        <v/>
      </c>
      <c r="Z4221" s="109" t="s">
        <v>797</v>
      </c>
      <c r="AA4221" s="109" t="s">
        <v>802</v>
      </c>
      <c r="AB4221" s="106"/>
      <c r="AC4221" s="158"/>
      <c r="AD4221" s="160"/>
      <c r="AE4221" s="127"/>
      <c r="AF4221" s="113"/>
      <c r="AG4221" s="165" t="str">
        <f t="array" ref="AG4221">XLOOKUP(F4221,'CLV2'!A:A,'CLV2'!E:E)</f>
        <v>2.FROZEN FOODS</v>
      </c>
      <c r="AH4221" s="115" t="str">
        <f t="array" ref="AH4221">XLOOKUP(F4221,'CLV2'!A:A,'CLV2'!F:F)</f>
        <v>3.DUMPLINGS</v>
      </c>
      <c r="AI4221" s="115" t="str">
        <f t="shared" si="8"/>
        <v>Pack</v>
      </c>
      <c r="AJ4221" s="116">
        <f t="shared" si="9"/>
        <v>1</v>
      </c>
      <c r="AK4221" s="117" t="str">
        <f t="array" ref="AK4221">XLOOKUP(F4221,'GIÁ'!A:A,'GIÁ'!D:D)</f>
        <v>22033.98</v>
      </c>
      <c r="AL4221" s="118">
        <f t="shared" si="10"/>
        <v>44067.96</v>
      </c>
      <c r="AM4221" s="118">
        <f t="shared" si="11"/>
        <v>0</v>
      </c>
      <c r="AN4221" s="119">
        <f t="shared" si="12"/>
        <v>0</v>
      </c>
      <c r="AO4221" s="118">
        <f t="shared" si="13"/>
        <v>44067.96</v>
      </c>
      <c r="AP4221" s="121">
        <f t="shared" si="14"/>
        <v>0</v>
      </c>
      <c r="AQ4221" s="122"/>
      <c r="AR4221" s="119"/>
    </row>
    <row r="4222" ht="22.5" customHeight="1">
      <c r="A4222" s="89">
        <v>46233.0</v>
      </c>
      <c r="B4222" s="90">
        <v>0.41180555555555554</v>
      </c>
      <c r="C4222" s="91" t="s">
        <v>1753</v>
      </c>
      <c r="D4222" s="129" t="str">
        <f t="array" ref="D4222">XLOOKUP(C4222,'DS ST'!A:A,'DS ST'!B:B)</f>
        <v>VH7</v>
      </c>
      <c r="E4222" s="94" t="str">
        <f t="array" ref="E4222">XLOOKUP($F4222,'GIÁ'!$A:$A,'GIÁ'!$E:$E)</f>
        <v>ĐÔNG</v>
      </c>
      <c r="F4222" s="94">
        <v>8.936077110187E12</v>
      </c>
      <c r="G4222" s="95" t="s">
        <v>2335</v>
      </c>
      <c r="H4222" s="95" t="s">
        <v>224</v>
      </c>
      <c r="I4222" s="96">
        <v>4.0</v>
      </c>
      <c r="J4222" s="96">
        <v>0.0</v>
      </c>
      <c r="K4222" s="98">
        <f t="shared" si="4"/>
        <v>4</v>
      </c>
      <c r="L4222" s="99" t="s">
        <v>7236</v>
      </c>
      <c r="M4222" s="100" t="s">
        <v>7237</v>
      </c>
      <c r="N4222" s="101" t="str">
        <f t="shared" si="139"/>
        <v>PT1590249-T0018936077110187</v>
      </c>
      <c r="O4222" s="128"/>
      <c r="P4222" s="100"/>
      <c r="Q4222" s="103">
        <f t="shared" si="166"/>
        <v>4</v>
      </c>
      <c r="R4222" s="161"/>
      <c r="S4222" s="105"/>
      <c r="T4222" s="106"/>
      <c r="U4222" s="107" t="s">
        <v>6565</v>
      </c>
      <c r="V4222" s="108" t="s">
        <v>756</v>
      </c>
      <c r="W4222" s="109" t="s">
        <v>1908</v>
      </c>
      <c r="X4222" s="110" t="str">
        <f t="shared" si="176"/>
        <v/>
      </c>
      <c r="Y4222" s="110" t="str">
        <f t="shared" si="183"/>
        <v/>
      </c>
      <c r="Z4222" s="109" t="s">
        <v>797</v>
      </c>
      <c r="AA4222" s="109" t="s">
        <v>802</v>
      </c>
      <c r="AB4222" s="106"/>
      <c r="AC4222" s="158"/>
      <c r="AD4222" s="160"/>
      <c r="AE4222" s="127"/>
      <c r="AF4222" s="113"/>
      <c r="AG4222" s="165" t="str">
        <f t="array" ref="AG4222">XLOOKUP(F4222,'CLV2'!A:A,'CLV2'!E:E)</f>
        <v>2.FROZEN FOODS</v>
      </c>
      <c r="AH4222" s="115" t="str">
        <f t="array" ref="AH4222">XLOOKUP(F4222,'CLV2'!A:A,'CLV2'!F:F)</f>
        <v>3.DUMPLINGS</v>
      </c>
      <c r="AI4222" s="115" t="str">
        <f t="shared" si="8"/>
        <v>Pack</v>
      </c>
      <c r="AJ4222" s="116">
        <f t="shared" si="9"/>
        <v>1</v>
      </c>
      <c r="AK4222" s="117" t="str">
        <f t="array" ref="AK4222">XLOOKUP(F4222,'GIÁ'!A:A,'GIÁ'!D:D)</f>
        <v>28137.41</v>
      </c>
      <c r="AL4222" s="118">
        <f t="shared" si="10"/>
        <v>112549.64</v>
      </c>
      <c r="AM4222" s="118">
        <f t="shared" si="11"/>
        <v>0</v>
      </c>
      <c r="AN4222" s="119">
        <f t="shared" si="12"/>
        <v>0</v>
      </c>
      <c r="AO4222" s="118">
        <f t="shared" si="13"/>
        <v>112549.64</v>
      </c>
      <c r="AP4222" s="121">
        <f t="shared" si="14"/>
        <v>0</v>
      </c>
      <c r="AQ4222" s="122"/>
      <c r="AR4222" s="119"/>
    </row>
    <row r="4223" ht="22.5" customHeight="1">
      <c r="A4223" s="89">
        <v>46233.0</v>
      </c>
      <c r="B4223" s="90">
        <v>0.41180555555555554</v>
      </c>
      <c r="C4223" s="91" t="s">
        <v>1753</v>
      </c>
      <c r="D4223" s="129" t="str">
        <f t="array" ref="D4223">XLOOKUP(C4223,'DS ST'!A:A,'DS ST'!B:B)</f>
        <v>VH7</v>
      </c>
      <c r="E4223" s="94" t="str">
        <f t="array" ref="E4223">XLOOKUP($F4223,'GIÁ'!$A:$A,'GIÁ'!$E:$E)</f>
        <v>ĐÔNG</v>
      </c>
      <c r="F4223" s="94">
        <v>8.936013238791E12</v>
      </c>
      <c r="G4223" s="95" t="s">
        <v>2178</v>
      </c>
      <c r="H4223" s="95" t="s">
        <v>57</v>
      </c>
      <c r="I4223" s="96">
        <v>2.0</v>
      </c>
      <c r="J4223" s="96">
        <v>0.0</v>
      </c>
      <c r="K4223" s="98">
        <f t="shared" si="4"/>
        <v>2</v>
      </c>
      <c r="L4223" s="99" t="s">
        <v>7236</v>
      </c>
      <c r="M4223" s="100" t="s">
        <v>7237</v>
      </c>
      <c r="N4223" s="101" t="str">
        <f t="shared" si="139"/>
        <v>PT1590249-T0018936013238791</v>
      </c>
      <c r="O4223" s="128"/>
      <c r="P4223" s="100"/>
      <c r="Q4223" s="103">
        <f t="shared" si="166"/>
        <v>2</v>
      </c>
      <c r="R4223" s="161"/>
      <c r="S4223" s="105"/>
      <c r="T4223" s="106"/>
      <c r="U4223" s="107" t="s">
        <v>6525</v>
      </c>
      <c r="V4223" s="108" t="s">
        <v>756</v>
      </c>
      <c r="W4223" s="109" t="s">
        <v>1908</v>
      </c>
      <c r="X4223" s="110" t="str">
        <f t="shared" si="176"/>
        <v/>
      </c>
      <c r="Y4223" s="110" t="str">
        <f t="shared" si="183"/>
        <v/>
      </c>
      <c r="Z4223" s="109" t="s">
        <v>797</v>
      </c>
      <c r="AA4223" s="109" t="s">
        <v>802</v>
      </c>
      <c r="AB4223" s="106"/>
      <c r="AC4223" s="158"/>
      <c r="AD4223" s="160"/>
      <c r="AE4223" s="127"/>
      <c r="AF4223" s="113"/>
      <c r="AG4223" s="165" t="str">
        <f t="array" ref="AG4223">XLOOKUP(F4223,'CLV2'!A:A,'CLV2'!E:E)</f>
        <v>2.FROZEN FOODS</v>
      </c>
      <c r="AH4223" s="115" t="str">
        <f t="array" ref="AH4223">XLOOKUP(F4223,'CLV2'!A:A,'CLV2'!F:F)</f>
        <v>3.PIZZA - READY MEALS</v>
      </c>
      <c r="AI4223" s="115" t="str">
        <f t="shared" si="8"/>
        <v>Pack</v>
      </c>
      <c r="AJ4223" s="116">
        <f t="shared" si="9"/>
        <v>1</v>
      </c>
      <c r="AK4223" s="117" t="str">
        <f t="array" ref="AK4223">XLOOKUP(F4223,'GIÁ'!A:A,'GIÁ'!D:D)</f>
        <v>22578.43</v>
      </c>
      <c r="AL4223" s="118">
        <f t="shared" si="10"/>
        <v>45156.86</v>
      </c>
      <c r="AM4223" s="118">
        <f t="shared" si="11"/>
        <v>0</v>
      </c>
      <c r="AN4223" s="119">
        <f t="shared" si="12"/>
        <v>0</v>
      </c>
      <c r="AO4223" s="118">
        <f t="shared" si="13"/>
        <v>45156.86</v>
      </c>
      <c r="AP4223" s="121">
        <f t="shared" si="14"/>
        <v>0</v>
      </c>
      <c r="AQ4223" s="122"/>
      <c r="AR4223" s="119"/>
    </row>
    <row r="4224" ht="22.5" customHeight="1">
      <c r="A4224" s="89">
        <v>46233.0</v>
      </c>
      <c r="B4224" s="90">
        <v>0.41180555555555554</v>
      </c>
      <c r="C4224" s="91" t="s">
        <v>1753</v>
      </c>
      <c r="D4224" s="129" t="str">
        <f t="array" ref="D4224">XLOOKUP(C4224,'DS ST'!A:A,'DS ST'!B:B)</f>
        <v>VH7</v>
      </c>
      <c r="E4224" s="94" t="str">
        <f t="array" ref="E4224">XLOOKUP($F4224,'GIÁ'!$A:$A,'GIÁ'!$E:$E)</f>
        <v>ĐÔNG</v>
      </c>
      <c r="F4224" s="94">
        <v>8.935297103726E12</v>
      </c>
      <c r="G4224" s="95" t="s">
        <v>2028</v>
      </c>
      <c r="H4224" s="95" t="s">
        <v>224</v>
      </c>
      <c r="I4224" s="96">
        <v>4.0</v>
      </c>
      <c r="J4224" s="96">
        <v>0.0</v>
      </c>
      <c r="K4224" s="98">
        <f t="shared" si="4"/>
        <v>4</v>
      </c>
      <c r="L4224" s="99" t="s">
        <v>7236</v>
      </c>
      <c r="M4224" s="100" t="s">
        <v>7237</v>
      </c>
      <c r="N4224" s="101" t="str">
        <f t="shared" si="139"/>
        <v>PT1590249-T0018935297103726</v>
      </c>
      <c r="O4224" s="128"/>
      <c r="P4224" s="100"/>
      <c r="Q4224" s="103">
        <f t="shared" si="166"/>
        <v>4</v>
      </c>
      <c r="R4224" s="161"/>
      <c r="S4224" s="105"/>
      <c r="T4224" s="106"/>
      <c r="U4224" s="107" t="s">
        <v>6526</v>
      </c>
      <c r="V4224" s="108" t="s">
        <v>756</v>
      </c>
      <c r="W4224" s="109" t="s">
        <v>1908</v>
      </c>
      <c r="X4224" s="110" t="str">
        <f t="shared" si="176"/>
        <v/>
      </c>
      <c r="Y4224" s="110" t="str">
        <f t="shared" si="183"/>
        <v/>
      </c>
      <c r="Z4224" s="109" t="s">
        <v>797</v>
      </c>
      <c r="AA4224" s="109" t="s">
        <v>802</v>
      </c>
      <c r="AB4224" s="106"/>
      <c r="AC4224" s="158"/>
      <c r="AD4224" s="160"/>
      <c r="AE4224" s="127"/>
      <c r="AF4224" s="113"/>
      <c r="AG4224" s="165" t="str">
        <f t="array" ref="AG4224">XLOOKUP(F4224,'CLV2'!A:A,'CLV2'!E:E)</f>
        <v>2.FROZEN FOODS</v>
      </c>
      <c r="AH4224" s="115" t="str">
        <f t="array" ref="AH4224">XLOOKUP(F4224,'CLV2'!A:A,'CLV2'!F:F)</f>
        <v>3.PIZZA - READY MEALS</v>
      </c>
      <c r="AI4224" s="115" t="str">
        <f t="shared" si="8"/>
        <v>Pack</v>
      </c>
      <c r="AJ4224" s="116">
        <f t="shared" si="9"/>
        <v>1</v>
      </c>
      <c r="AK4224" s="117" t="str">
        <f t="array" ref="AK4224">XLOOKUP(F4224,'GIÁ'!A:A,'GIÁ'!D:D)</f>
        <v>61056.95</v>
      </c>
      <c r="AL4224" s="118">
        <f t="shared" si="10"/>
        <v>244227.8</v>
      </c>
      <c r="AM4224" s="118">
        <f t="shared" si="11"/>
        <v>0</v>
      </c>
      <c r="AN4224" s="119">
        <f t="shared" si="12"/>
        <v>0</v>
      </c>
      <c r="AO4224" s="118">
        <f t="shared" si="13"/>
        <v>244227.8</v>
      </c>
      <c r="AP4224" s="121">
        <f t="shared" si="14"/>
        <v>0</v>
      </c>
      <c r="AQ4224" s="122"/>
      <c r="AR4224" s="119"/>
    </row>
    <row r="4225" ht="22.5" customHeight="1">
      <c r="A4225" s="89">
        <v>46233.0</v>
      </c>
      <c r="B4225" s="90">
        <v>0.41180555555555554</v>
      </c>
      <c r="C4225" s="91" t="s">
        <v>1753</v>
      </c>
      <c r="D4225" s="129" t="str">
        <f t="array" ref="D4225">XLOOKUP(C4225,'DS ST'!A:A,'DS ST'!B:B)</f>
        <v>VH7</v>
      </c>
      <c r="E4225" s="94" t="str">
        <f t="array" ref="E4225">XLOOKUP($F4225,'GIÁ'!$A:$A,'GIÁ'!$E:$E)</f>
        <v>ĐÔNG</v>
      </c>
      <c r="F4225" s="94">
        <v>8.93850822885E12</v>
      </c>
      <c r="G4225" s="95" t="s">
        <v>2897</v>
      </c>
      <c r="H4225" s="95" t="s">
        <v>57</v>
      </c>
      <c r="I4225" s="96">
        <v>2.0</v>
      </c>
      <c r="J4225" s="96">
        <v>0.0</v>
      </c>
      <c r="K4225" s="98">
        <f t="shared" si="4"/>
        <v>2</v>
      </c>
      <c r="L4225" s="99" t="s">
        <v>7236</v>
      </c>
      <c r="M4225" s="100" t="s">
        <v>7237</v>
      </c>
      <c r="N4225" s="101" t="str">
        <f t="shared" si="139"/>
        <v>PT1590249-T0018938508228850</v>
      </c>
      <c r="O4225" s="128"/>
      <c r="P4225" s="100"/>
      <c r="Q4225" s="103">
        <f t="shared" si="166"/>
        <v>2</v>
      </c>
      <c r="R4225" s="161"/>
      <c r="S4225" s="105"/>
      <c r="T4225" s="106"/>
      <c r="U4225" s="107" t="s">
        <v>6609</v>
      </c>
      <c r="V4225" s="108" t="s">
        <v>756</v>
      </c>
      <c r="W4225" s="109" t="s">
        <v>1908</v>
      </c>
      <c r="X4225" s="110" t="str">
        <f t="shared" si="176"/>
        <v/>
      </c>
      <c r="Y4225" s="110" t="str">
        <f t="shared" si="183"/>
        <v/>
      </c>
      <c r="Z4225" s="109" t="s">
        <v>797</v>
      </c>
      <c r="AA4225" s="109" t="s">
        <v>802</v>
      </c>
      <c r="AB4225" s="106"/>
      <c r="AC4225" s="158"/>
      <c r="AD4225" s="160"/>
      <c r="AE4225" s="127"/>
      <c r="AF4225" s="113"/>
      <c r="AG4225" s="165" t="str">
        <f t="array" ref="AG4225">XLOOKUP(F4225,'CLV2'!A:A,'CLV2'!E:E)</f>
        <v>2.FROZEN FOODS</v>
      </c>
      <c r="AH4225" s="115" t="str">
        <f t="array" ref="AH4225">XLOOKUP(F4225,'CLV2'!A:A,'CLV2'!F:F)</f>
        <v>3.PIZZA - READY MEALS</v>
      </c>
      <c r="AI4225" s="115" t="str">
        <f t="shared" si="8"/>
        <v>Pack</v>
      </c>
      <c r="AJ4225" s="116">
        <f t="shared" si="9"/>
        <v>1</v>
      </c>
      <c r="AK4225" s="117" t="str">
        <f t="array" ref="AK4225">XLOOKUP(F4225,'GIÁ'!A:A,'GIÁ'!D:D)</f>
        <v>51620.00</v>
      </c>
      <c r="AL4225" s="118">
        <f t="shared" si="10"/>
        <v>103240</v>
      </c>
      <c r="AM4225" s="118">
        <f t="shared" si="11"/>
        <v>0</v>
      </c>
      <c r="AN4225" s="119">
        <f t="shared" si="12"/>
        <v>0</v>
      </c>
      <c r="AO4225" s="118">
        <f t="shared" si="13"/>
        <v>103240</v>
      </c>
      <c r="AP4225" s="121">
        <f t="shared" si="14"/>
        <v>0</v>
      </c>
      <c r="AQ4225" s="122"/>
      <c r="AR4225" s="119"/>
    </row>
    <row r="4226" ht="22.5" customHeight="1">
      <c r="A4226" s="89">
        <v>46233.0</v>
      </c>
      <c r="B4226" s="90">
        <v>0.41180555555555554</v>
      </c>
      <c r="C4226" s="91" t="s">
        <v>1753</v>
      </c>
      <c r="D4226" s="129" t="str">
        <f t="array" ref="D4226">XLOOKUP(C4226,'DS ST'!A:A,'DS ST'!B:B)</f>
        <v>VH7</v>
      </c>
      <c r="E4226" s="94" t="str">
        <f t="array" ref="E4226">XLOOKUP($F4226,'GIÁ'!$A:$A,'GIÁ'!$E:$E)</f>
        <v>ĐÔNG</v>
      </c>
      <c r="F4226" s="94">
        <v>8.934717401336E12</v>
      </c>
      <c r="G4226" s="95" t="s">
        <v>1750</v>
      </c>
      <c r="H4226" s="95" t="s">
        <v>224</v>
      </c>
      <c r="I4226" s="96">
        <v>2.0</v>
      </c>
      <c r="J4226" s="96">
        <v>0.0</v>
      </c>
      <c r="K4226" s="98">
        <f t="shared" si="4"/>
        <v>2</v>
      </c>
      <c r="L4226" s="99" t="s">
        <v>7236</v>
      </c>
      <c r="M4226" s="100" t="s">
        <v>7237</v>
      </c>
      <c r="N4226" s="101" t="str">
        <f t="shared" si="139"/>
        <v>PT1590249-T0018934717401336</v>
      </c>
      <c r="O4226" s="128"/>
      <c r="P4226" s="100"/>
      <c r="Q4226" s="103">
        <f t="shared" si="166"/>
        <v>2</v>
      </c>
      <c r="R4226" s="161"/>
      <c r="S4226" s="105"/>
      <c r="T4226" s="106"/>
      <c r="U4226" s="107" t="s">
        <v>6585</v>
      </c>
      <c r="V4226" s="108" t="s">
        <v>756</v>
      </c>
      <c r="W4226" s="109" t="s">
        <v>1908</v>
      </c>
      <c r="X4226" s="110" t="str">
        <f t="shared" si="176"/>
        <v/>
      </c>
      <c r="Y4226" s="110" t="str">
        <f t="shared" si="183"/>
        <v/>
      </c>
      <c r="Z4226" s="109" t="s">
        <v>797</v>
      </c>
      <c r="AA4226" s="109" t="s">
        <v>802</v>
      </c>
      <c r="AB4226" s="106"/>
      <c r="AC4226" s="158"/>
      <c r="AD4226" s="160"/>
      <c r="AE4226" s="127"/>
      <c r="AF4226" s="113"/>
      <c r="AG4226" s="165" t="str">
        <f t="array" ref="AG4226">XLOOKUP(F4226,'CLV2'!A:A,'CLV2'!E:E)</f>
        <v>2.FROZEN FOODS</v>
      </c>
      <c r="AH4226" s="115" t="str">
        <f t="array" ref="AH4226">XLOOKUP(F4226,'CLV2'!A:A,'CLV2'!F:F)</f>
        <v>3.DUMPLINGS</v>
      </c>
      <c r="AI4226" s="115" t="str">
        <f t="shared" si="8"/>
        <v>Pack</v>
      </c>
      <c r="AJ4226" s="116">
        <f t="shared" si="9"/>
        <v>1</v>
      </c>
      <c r="AK4226" s="117" t="str">
        <f t="array" ref="AK4226">XLOOKUP(F4226,'GIÁ'!A:A,'GIÁ'!D:D)</f>
        <v>39374.44</v>
      </c>
      <c r="AL4226" s="118">
        <f t="shared" si="10"/>
        <v>78748.88</v>
      </c>
      <c r="AM4226" s="118">
        <f t="shared" si="11"/>
        <v>0</v>
      </c>
      <c r="AN4226" s="119">
        <f t="shared" si="12"/>
        <v>0</v>
      </c>
      <c r="AO4226" s="118">
        <f t="shared" si="13"/>
        <v>78748.88</v>
      </c>
      <c r="AP4226" s="121">
        <f t="shared" si="14"/>
        <v>0</v>
      </c>
      <c r="AQ4226" s="122"/>
      <c r="AR4226" s="119"/>
    </row>
    <row r="4227" ht="22.5" customHeight="1">
      <c r="A4227" s="89">
        <v>46233.0</v>
      </c>
      <c r="B4227" s="90">
        <v>0.41180555555555554</v>
      </c>
      <c r="C4227" s="91" t="s">
        <v>1753</v>
      </c>
      <c r="D4227" s="129" t="str">
        <f t="array" ref="D4227">XLOOKUP(C4227,'DS ST'!A:A,'DS ST'!B:B)</f>
        <v>VH7</v>
      </c>
      <c r="E4227" s="94" t="str">
        <f t="array" ref="E4227">XLOOKUP($F4227,'GIÁ'!$A:$A,'GIÁ'!$E:$E)</f>
        <v>ĐÔNG</v>
      </c>
      <c r="F4227" s="94">
        <v>8.936210415551E12</v>
      </c>
      <c r="G4227" s="95" t="s">
        <v>2676</v>
      </c>
      <c r="H4227" s="95" t="s">
        <v>224</v>
      </c>
      <c r="I4227" s="96">
        <v>14.0</v>
      </c>
      <c r="J4227" s="96">
        <v>0.0</v>
      </c>
      <c r="K4227" s="98">
        <f t="shared" si="4"/>
        <v>14</v>
      </c>
      <c r="L4227" s="99" t="s">
        <v>7236</v>
      </c>
      <c r="M4227" s="100" t="s">
        <v>7237</v>
      </c>
      <c r="N4227" s="101" t="str">
        <f t="shared" si="139"/>
        <v>PT1590249-T0018936210415551</v>
      </c>
      <c r="O4227" s="128"/>
      <c r="P4227" s="100"/>
      <c r="Q4227" s="103">
        <f t="shared" si="166"/>
        <v>14</v>
      </c>
      <c r="R4227" s="161"/>
      <c r="S4227" s="105"/>
      <c r="T4227" s="106"/>
      <c r="U4227" s="107" t="s">
        <v>6554</v>
      </c>
      <c r="V4227" s="108" t="s">
        <v>756</v>
      </c>
      <c r="W4227" s="109" t="s">
        <v>1908</v>
      </c>
      <c r="X4227" s="110" t="str">
        <f t="shared" si="176"/>
        <v/>
      </c>
      <c r="Y4227" s="110" t="str">
        <f t="shared" si="183"/>
        <v/>
      </c>
      <c r="Z4227" s="109" t="s">
        <v>797</v>
      </c>
      <c r="AA4227" s="109" t="s">
        <v>802</v>
      </c>
      <c r="AB4227" s="106"/>
      <c r="AC4227" s="158"/>
      <c r="AD4227" s="160"/>
      <c r="AE4227" s="127"/>
      <c r="AF4227" s="113"/>
      <c r="AG4227" s="165" t="str">
        <f t="array" ref="AG4227">XLOOKUP(F4227,'CLV2'!A:A,'CLV2'!E:E)</f>
        <v>2.FROZEN FOODS</v>
      </c>
      <c r="AH4227" s="115" t="str">
        <f t="array" ref="AH4227">XLOOKUP(F4227,'CLV2'!A:A,'CLV2'!F:F)</f>
        <v>3.DUMPLINGS</v>
      </c>
      <c r="AI4227" s="115" t="str">
        <f t="shared" si="8"/>
        <v>Pack</v>
      </c>
      <c r="AJ4227" s="116">
        <f t="shared" si="9"/>
        <v>1</v>
      </c>
      <c r="AK4227" s="117" t="str">
        <f t="array" ref="AK4227">XLOOKUP(F4227,'GIÁ'!A:A,'GIÁ'!D:D)</f>
        <v>24150.20</v>
      </c>
      <c r="AL4227" s="118">
        <f t="shared" si="10"/>
        <v>338102.8</v>
      </c>
      <c r="AM4227" s="118">
        <f t="shared" si="11"/>
        <v>0</v>
      </c>
      <c r="AN4227" s="119">
        <f t="shared" si="12"/>
        <v>0</v>
      </c>
      <c r="AO4227" s="118">
        <f t="shared" si="13"/>
        <v>338102.8</v>
      </c>
      <c r="AP4227" s="121">
        <f t="shared" si="14"/>
        <v>0</v>
      </c>
      <c r="AQ4227" s="122"/>
      <c r="AR4227" s="119"/>
    </row>
    <row r="4228" ht="22.5" customHeight="1">
      <c r="A4228" s="89">
        <v>46233.0</v>
      </c>
      <c r="B4228" s="90">
        <v>0.41180555555555554</v>
      </c>
      <c r="C4228" s="91" t="s">
        <v>1753</v>
      </c>
      <c r="D4228" s="129" t="str">
        <f t="array" ref="D4228">XLOOKUP(C4228,'DS ST'!A:A,'DS ST'!B:B)</f>
        <v>VH7</v>
      </c>
      <c r="E4228" s="94" t="str">
        <f t="array" ref="E4228">XLOOKUP($F4228,'GIÁ'!$A:$A,'GIÁ'!$E:$E)</f>
        <v>ĐÔNG</v>
      </c>
      <c r="F4228" s="94">
        <v>8.935319711311E12</v>
      </c>
      <c r="G4228" s="95" t="s">
        <v>2061</v>
      </c>
      <c r="H4228" s="95" t="s">
        <v>224</v>
      </c>
      <c r="I4228" s="96">
        <v>6.0</v>
      </c>
      <c r="J4228" s="96">
        <v>0.0</v>
      </c>
      <c r="K4228" s="98">
        <f t="shared" si="4"/>
        <v>6</v>
      </c>
      <c r="L4228" s="99" t="s">
        <v>7236</v>
      </c>
      <c r="M4228" s="100" t="s">
        <v>7237</v>
      </c>
      <c r="N4228" s="101" t="str">
        <f t="shared" si="139"/>
        <v>PT1590249-T0018935319711311</v>
      </c>
      <c r="O4228" s="128"/>
      <c r="P4228" s="100"/>
      <c r="Q4228" s="103">
        <f t="shared" si="166"/>
        <v>6</v>
      </c>
      <c r="R4228" s="161"/>
      <c r="S4228" s="105"/>
      <c r="T4228" s="106"/>
      <c r="U4228" s="107" t="s">
        <v>6529</v>
      </c>
      <c r="V4228" s="108" t="s">
        <v>756</v>
      </c>
      <c r="W4228" s="109" t="s">
        <v>1908</v>
      </c>
      <c r="X4228" s="110" t="str">
        <f t="shared" si="176"/>
        <v/>
      </c>
      <c r="Y4228" s="110" t="str">
        <f t="shared" si="183"/>
        <v/>
      </c>
      <c r="Z4228" s="109" t="s">
        <v>797</v>
      </c>
      <c r="AA4228" s="109" t="s">
        <v>802</v>
      </c>
      <c r="AB4228" s="106"/>
      <c r="AC4228" s="158"/>
      <c r="AD4228" s="160"/>
      <c r="AE4228" s="127"/>
      <c r="AF4228" s="113"/>
      <c r="AG4228" s="165" t="str">
        <f t="array" ref="AG4228">XLOOKUP(F4228,'CLV2'!A:A,'CLV2'!E:E)</f>
        <v>2.FROZEN FOODS</v>
      </c>
      <c r="AH4228" s="115" t="str">
        <f t="array" ref="AH4228">XLOOKUP(F4228,'CLV2'!A:A,'CLV2'!F:F)</f>
        <v>3.HOTPOT AND FRIED</v>
      </c>
      <c r="AI4228" s="115" t="str">
        <f t="shared" si="8"/>
        <v>Pack</v>
      </c>
      <c r="AJ4228" s="116">
        <f t="shared" si="9"/>
        <v>1</v>
      </c>
      <c r="AK4228" s="117" t="str">
        <f t="array" ref="AK4228">XLOOKUP(F4228,'GIÁ'!A:A,'GIÁ'!D:D)</f>
        <v>30542.46</v>
      </c>
      <c r="AL4228" s="118">
        <f t="shared" si="10"/>
        <v>183254.76</v>
      </c>
      <c r="AM4228" s="118">
        <f t="shared" si="11"/>
        <v>0</v>
      </c>
      <c r="AN4228" s="119">
        <f t="shared" si="12"/>
        <v>0</v>
      </c>
      <c r="AO4228" s="118">
        <f t="shared" si="13"/>
        <v>183254.76</v>
      </c>
      <c r="AP4228" s="121">
        <f t="shared" si="14"/>
        <v>0</v>
      </c>
      <c r="AQ4228" s="122"/>
      <c r="AR4228" s="119"/>
    </row>
    <row r="4229" ht="22.5" customHeight="1">
      <c r="A4229" s="89">
        <v>46233.0</v>
      </c>
      <c r="B4229" s="90">
        <v>0.41180555555555554</v>
      </c>
      <c r="C4229" s="91" t="s">
        <v>1753</v>
      </c>
      <c r="D4229" s="129" t="str">
        <f t="array" ref="D4229">XLOOKUP(C4229,'DS ST'!A:A,'DS ST'!B:B)</f>
        <v>VH7</v>
      </c>
      <c r="E4229" s="94" t="str">
        <f t="array" ref="E4229">XLOOKUP($F4229,'GIÁ'!$A:$A,'GIÁ'!$E:$E)</f>
        <v>ĐÔNG</v>
      </c>
      <c r="F4229" s="94">
        <v>8.935101608461E12</v>
      </c>
      <c r="G4229" s="95" t="s">
        <v>1899</v>
      </c>
      <c r="H4229" s="95" t="s">
        <v>224</v>
      </c>
      <c r="I4229" s="96">
        <v>8.0</v>
      </c>
      <c r="J4229" s="96">
        <v>0.0</v>
      </c>
      <c r="K4229" s="98">
        <f t="shared" si="4"/>
        <v>8</v>
      </c>
      <c r="L4229" s="99" t="s">
        <v>7236</v>
      </c>
      <c r="M4229" s="100" t="s">
        <v>7237</v>
      </c>
      <c r="N4229" s="101" t="str">
        <f t="shared" si="139"/>
        <v>PT1590249-T0018935101608461</v>
      </c>
      <c r="O4229" s="128"/>
      <c r="P4229" s="100"/>
      <c r="Q4229" s="103">
        <f t="shared" si="166"/>
        <v>8</v>
      </c>
      <c r="R4229" s="161"/>
      <c r="S4229" s="105"/>
      <c r="T4229" s="106"/>
      <c r="U4229" s="107" t="s">
        <v>6555</v>
      </c>
      <c r="V4229" s="108" t="s">
        <v>756</v>
      </c>
      <c r="W4229" s="109" t="s">
        <v>1908</v>
      </c>
      <c r="X4229" s="110" t="str">
        <f t="shared" si="176"/>
        <v/>
      </c>
      <c r="Y4229" s="110" t="str">
        <f t="shared" si="183"/>
        <v/>
      </c>
      <c r="Z4229" s="109" t="s">
        <v>797</v>
      </c>
      <c r="AA4229" s="109" t="s">
        <v>802</v>
      </c>
      <c r="AB4229" s="106"/>
      <c r="AC4229" s="158"/>
      <c r="AD4229" s="160"/>
      <c r="AE4229" s="127"/>
      <c r="AF4229" s="113"/>
      <c r="AG4229" s="165" t="str">
        <f t="array" ref="AG4229">XLOOKUP(F4229,'CLV2'!A:A,'CLV2'!E:E)</f>
        <v>2.FROZEN FOODS</v>
      </c>
      <c r="AH4229" s="115" t="str">
        <f t="array" ref="AH4229">XLOOKUP(F4229,'CLV2'!A:A,'CLV2'!F:F)</f>
        <v>3.HOTPOT AND FRIED</v>
      </c>
      <c r="AI4229" s="115" t="str">
        <f t="shared" si="8"/>
        <v>Pack</v>
      </c>
      <c r="AJ4229" s="116">
        <f t="shared" si="9"/>
        <v>1</v>
      </c>
      <c r="AK4229" s="117" t="str">
        <f t="array" ref="AK4229">XLOOKUP(F4229,'GIÁ'!A:A,'GIÁ'!D:D)</f>
        <v>16904.85</v>
      </c>
      <c r="AL4229" s="118">
        <f t="shared" si="10"/>
        <v>135238.8</v>
      </c>
      <c r="AM4229" s="118">
        <f t="shared" si="11"/>
        <v>0</v>
      </c>
      <c r="AN4229" s="119">
        <f t="shared" si="12"/>
        <v>0</v>
      </c>
      <c r="AO4229" s="118">
        <f t="shared" si="13"/>
        <v>135238.8</v>
      </c>
      <c r="AP4229" s="121">
        <f t="shared" si="14"/>
        <v>0</v>
      </c>
      <c r="AQ4229" s="122"/>
      <c r="AR4229" s="119"/>
    </row>
    <row r="4230" ht="22.5" customHeight="1">
      <c r="A4230" s="89">
        <v>46233.0</v>
      </c>
      <c r="B4230" s="90">
        <v>0.41180555555555554</v>
      </c>
      <c r="C4230" s="91" t="s">
        <v>1753</v>
      </c>
      <c r="D4230" s="129" t="str">
        <f t="array" ref="D4230">XLOOKUP(C4230,'DS ST'!A:A,'DS ST'!B:B)</f>
        <v>VH7</v>
      </c>
      <c r="E4230" s="94" t="str">
        <f t="array" ref="E4230">XLOOKUP($F4230,'GIÁ'!$A:$A,'GIÁ'!$E:$E)</f>
        <v>ĐÔNG</v>
      </c>
      <c r="F4230" s="94">
        <v>8.93607627967E12</v>
      </c>
      <c r="G4230" s="95" t="s">
        <v>2317</v>
      </c>
      <c r="H4230" s="95" t="s">
        <v>224</v>
      </c>
      <c r="I4230" s="96">
        <v>4.0</v>
      </c>
      <c r="J4230" s="96">
        <v>0.0</v>
      </c>
      <c r="K4230" s="98">
        <f t="shared" si="4"/>
        <v>4</v>
      </c>
      <c r="L4230" s="99" t="s">
        <v>7236</v>
      </c>
      <c r="M4230" s="100" t="s">
        <v>7237</v>
      </c>
      <c r="N4230" s="101" t="str">
        <f t="shared" si="139"/>
        <v>PT1590249-T0018936076279670</v>
      </c>
      <c r="O4230" s="128"/>
      <c r="P4230" s="100"/>
      <c r="Q4230" s="103">
        <f t="shared" si="166"/>
        <v>4</v>
      </c>
      <c r="R4230" s="161"/>
      <c r="S4230" s="105"/>
      <c r="T4230" s="106"/>
      <c r="U4230" s="107" t="s">
        <v>6530</v>
      </c>
      <c r="V4230" s="108" t="s">
        <v>756</v>
      </c>
      <c r="W4230" s="109" t="s">
        <v>1908</v>
      </c>
      <c r="X4230" s="110" t="str">
        <f t="shared" si="176"/>
        <v/>
      </c>
      <c r="Y4230" s="110" t="str">
        <f t="shared" si="183"/>
        <v/>
      </c>
      <c r="Z4230" s="109" t="s">
        <v>797</v>
      </c>
      <c r="AA4230" s="109" t="s">
        <v>802</v>
      </c>
      <c r="AB4230" s="106"/>
      <c r="AC4230" s="158"/>
      <c r="AD4230" s="160"/>
      <c r="AE4230" s="127"/>
      <c r="AF4230" s="113"/>
      <c r="AG4230" s="165" t="str">
        <f t="array" ref="AG4230">XLOOKUP(F4230,'CLV2'!A:A,'CLV2'!E:E)</f>
        <v>2.FROZEN FOODS</v>
      </c>
      <c r="AH4230" s="115" t="str">
        <f t="array" ref="AH4230">XLOOKUP(F4230,'CLV2'!A:A,'CLV2'!F:F)</f>
        <v>3.PASTRY AND DESSERTS</v>
      </c>
      <c r="AI4230" s="115" t="str">
        <f t="shared" si="8"/>
        <v>Pack</v>
      </c>
      <c r="AJ4230" s="116">
        <f t="shared" si="9"/>
        <v>1</v>
      </c>
      <c r="AK4230" s="117" t="str">
        <f t="array" ref="AK4230">XLOOKUP(F4230,'GIÁ'!A:A,'GIÁ'!D:D)</f>
        <v>26872.96</v>
      </c>
      <c r="AL4230" s="118">
        <f t="shared" si="10"/>
        <v>107491.84</v>
      </c>
      <c r="AM4230" s="118">
        <f t="shared" si="11"/>
        <v>0</v>
      </c>
      <c r="AN4230" s="119">
        <f t="shared" si="12"/>
        <v>0</v>
      </c>
      <c r="AO4230" s="118">
        <f t="shared" si="13"/>
        <v>107491.84</v>
      </c>
      <c r="AP4230" s="121">
        <f t="shared" si="14"/>
        <v>0</v>
      </c>
      <c r="AQ4230" s="122"/>
      <c r="AR4230" s="119"/>
    </row>
    <row r="4231" ht="22.5" customHeight="1">
      <c r="A4231" s="89">
        <v>46233.0</v>
      </c>
      <c r="B4231" s="90">
        <v>0.41180555555555554</v>
      </c>
      <c r="C4231" s="91" t="s">
        <v>1753</v>
      </c>
      <c r="D4231" s="129" t="str">
        <f t="array" ref="D4231">XLOOKUP(C4231,'DS ST'!A:A,'DS ST'!B:B)</f>
        <v>VH7</v>
      </c>
      <c r="E4231" s="94" t="str">
        <f t="array" ref="E4231">XLOOKUP($F4231,'GIÁ'!$A:$A,'GIÁ'!$E:$E)</f>
        <v>ĐÔNG</v>
      </c>
      <c r="F4231" s="94">
        <v>8.93607711369E12</v>
      </c>
      <c r="G4231" s="95" t="s">
        <v>2364</v>
      </c>
      <c r="H4231" s="95" t="s">
        <v>57</v>
      </c>
      <c r="I4231" s="96">
        <v>2.0</v>
      </c>
      <c r="J4231" s="96">
        <v>0.0</v>
      </c>
      <c r="K4231" s="98">
        <f t="shared" si="4"/>
        <v>2</v>
      </c>
      <c r="L4231" s="99" t="s">
        <v>7236</v>
      </c>
      <c r="M4231" s="100" t="s">
        <v>7237</v>
      </c>
      <c r="N4231" s="101" t="str">
        <f t="shared" si="139"/>
        <v>PT1590249-T0018936077113690</v>
      </c>
      <c r="O4231" s="128"/>
      <c r="P4231" s="100"/>
      <c r="Q4231" s="103">
        <f t="shared" si="166"/>
        <v>2</v>
      </c>
      <c r="R4231" s="161"/>
      <c r="S4231" s="105"/>
      <c r="T4231" s="106"/>
      <c r="U4231" s="107" t="s">
        <v>6672</v>
      </c>
      <c r="V4231" s="108" t="s">
        <v>756</v>
      </c>
      <c r="W4231" s="109" t="s">
        <v>1908</v>
      </c>
      <c r="X4231" s="110" t="str">
        <f t="shared" si="176"/>
        <v/>
      </c>
      <c r="Y4231" s="110" t="str">
        <f t="shared" si="183"/>
        <v/>
      </c>
      <c r="Z4231" s="109" t="s">
        <v>797</v>
      </c>
      <c r="AA4231" s="109" t="s">
        <v>802</v>
      </c>
      <c r="AB4231" s="106"/>
      <c r="AC4231" s="158"/>
      <c r="AD4231" s="160"/>
      <c r="AE4231" s="127"/>
      <c r="AF4231" s="113"/>
      <c r="AG4231" s="165" t="str">
        <f t="array" ref="AG4231">XLOOKUP(F4231,'CLV2'!A:A,'CLV2'!E:E)</f>
        <v>2.FROZEN FOODS</v>
      </c>
      <c r="AH4231" s="115" t="str">
        <f t="array" ref="AH4231">XLOOKUP(F4231,'CLV2'!A:A,'CLV2'!F:F)</f>
        <v>3.PASTRY AND DESSERTS</v>
      </c>
      <c r="AI4231" s="115" t="str">
        <f t="shared" si="8"/>
        <v>Pack</v>
      </c>
      <c r="AJ4231" s="116">
        <f t="shared" si="9"/>
        <v>1</v>
      </c>
      <c r="AK4231" s="117" t="str">
        <f t="array" ref="AK4231">XLOOKUP(F4231,'GIÁ'!A:A,'GIÁ'!D:D)</f>
        <v>40108.39</v>
      </c>
      <c r="AL4231" s="118">
        <f t="shared" si="10"/>
        <v>80216.78</v>
      </c>
      <c r="AM4231" s="118">
        <f t="shared" si="11"/>
        <v>0</v>
      </c>
      <c r="AN4231" s="119">
        <f t="shared" si="12"/>
        <v>0</v>
      </c>
      <c r="AO4231" s="118">
        <f t="shared" si="13"/>
        <v>80216.78</v>
      </c>
      <c r="AP4231" s="121">
        <f t="shared" si="14"/>
        <v>0</v>
      </c>
      <c r="AQ4231" s="122"/>
      <c r="AR4231" s="119"/>
    </row>
    <row r="4232" ht="22.5" customHeight="1">
      <c r="A4232" s="89">
        <v>46233.0</v>
      </c>
      <c r="B4232" s="90">
        <v>0.41180555555555554</v>
      </c>
      <c r="C4232" s="91" t="s">
        <v>1753</v>
      </c>
      <c r="D4232" s="129" t="str">
        <f t="array" ref="D4232">XLOOKUP(C4232,'DS ST'!A:A,'DS ST'!B:B)</f>
        <v>VH7</v>
      </c>
      <c r="E4232" s="94" t="str">
        <f t="array" ref="E4232">XLOOKUP($F4232,'GIÁ'!$A:$A,'GIÁ'!$E:$E)</f>
        <v>ĐÔNG</v>
      </c>
      <c r="F4232" s="94">
        <v>8.936220300274E12</v>
      </c>
      <c r="G4232" s="95" t="s">
        <v>2705</v>
      </c>
      <c r="H4232" s="95" t="s">
        <v>224</v>
      </c>
      <c r="I4232" s="96">
        <v>2.0</v>
      </c>
      <c r="J4232" s="96">
        <v>0.0</v>
      </c>
      <c r="K4232" s="98">
        <f t="shared" si="4"/>
        <v>2</v>
      </c>
      <c r="L4232" s="99" t="s">
        <v>7236</v>
      </c>
      <c r="M4232" s="100" t="s">
        <v>7237</v>
      </c>
      <c r="N4232" s="101" t="str">
        <f t="shared" si="139"/>
        <v>PT1590249-T0018936220300274</v>
      </c>
      <c r="O4232" s="128"/>
      <c r="P4232" s="100"/>
      <c r="Q4232" s="103">
        <f t="shared" si="166"/>
        <v>2</v>
      </c>
      <c r="R4232" s="161"/>
      <c r="S4232" s="105"/>
      <c r="T4232" s="106"/>
      <c r="U4232" s="107" t="s">
        <v>6578</v>
      </c>
      <c r="V4232" s="108" t="s">
        <v>756</v>
      </c>
      <c r="W4232" s="109" t="s">
        <v>1908</v>
      </c>
      <c r="X4232" s="110" t="str">
        <f t="shared" si="176"/>
        <v/>
      </c>
      <c r="Y4232" s="110" t="str">
        <f t="shared" si="183"/>
        <v/>
      </c>
      <c r="Z4232" s="109" t="s">
        <v>797</v>
      </c>
      <c r="AA4232" s="109" t="s">
        <v>802</v>
      </c>
      <c r="AB4232" s="106"/>
      <c r="AC4232" s="158"/>
      <c r="AD4232" s="160"/>
      <c r="AE4232" s="127"/>
      <c r="AF4232" s="113"/>
      <c r="AG4232" s="165" t="str">
        <f t="array" ref="AG4232">XLOOKUP(F4232,'CLV2'!A:A,'CLV2'!E:E)</f>
        <v>2.FROZEN FOODS</v>
      </c>
      <c r="AH4232" s="115" t="str">
        <f t="array" ref="AH4232">XLOOKUP(F4232,'CLV2'!A:A,'CLV2'!F:F)</f>
        <v>3.HOTPOT AND FRIED</v>
      </c>
      <c r="AI4232" s="115" t="str">
        <f t="shared" si="8"/>
        <v>Pack</v>
      </c>
      <c r="AJ4232" s="116">
        <f t="shared" si="9"/>
        <v>1</v>
      </c>
      <c r="AK4232" s="117" t="str">
        <f t="array" ref="AK4232">XLOOKUP(F4232,'GIÁ'!A:A,'GIÁ'!D:D)</f>
        <v>40500.00</v>
      </c>
      <c r="AL4232" s="118">
        <f t="shared" si="10"/>
        <v>81000</v>
      </c>
      <c r="AM4232" s="118">
        <f t="shared" si="11"/>
        <v>0</v>
      </c>
      <c r="AN4232" s="119">
        <f t="shared" si="12"/>
        <v>0</v>
      </c>
      <c r="AO4232" s="118">
        <f t="shared" si="13"/>
        <v>81000</v>
      </c>
      <c r="AP4232" s="121">
        <f t="shared" si="14"/>
        <v>0</v>
      </c>
      <c r="AQ4232" s="122"/>
      <c r="AR4232" s="119"/>
    </row>
    <row r="4233" ht="22.5" customHeight="1">
      <c r="A4233" s="89">
        <v>46233.0</v>
      </c>
      <c r="B4233" s="90">
        <v>0.41180555555555554</v>
      </c>
      <c r="C4233" s="91" t="s">
        <v>1753</v>
      </c>
      <c r="D4233" s="129" t="str">
        <f t="array" ref="D4233">XLOOKUP(C4233,'DS ST'!A:A,'DS ST'!B:B)</f>
        <v>VH7</v>
      </c>
      <c r="E4233" s="94" t="str">
        <f t="array" ref="E4233">XLOOKUP($F4233,'GIÁ'!$A:$A,'GIÁ'!$E:$E)</f>
        <v>ĐÔNG</v>
      </c>
      <c r="F4233" s="94">
        <v>9.555894515624E12</v>
      </c>
      <c r="G4233" s="95" t="s">
        <v>3305</v>
      </c>
      <c r="H4233" s="95" t="s">
        <v>224</v>
      </c>
      <c r="I4233" s="96">
        <v>2.0</v>
      </c>
      <c r="J4233" s="96">
        <v>0.0</v>
      </c>
      <c r="K4233" s="98">
        <f t="shared" si="4"/>
        <v>2</v>
      </c>
      <c r="L4233" s="99" t="s">
        <v>7236</v>
      </c>
      <c r="M4233" s="100" t="s">
        <v>7237</v>
      </c>
      <c r="N4233" s="101" t="str">
        <f t="shared" si="139"/>
        <v>PT1590249-T0019555894515624</v>
      </c>
      <c r="O4233" s="128"/>
      <c r="P4233" s="100"/>
      <c r="Q4233" s="103">
        <f t="shared" si="166"/>
        <v>2</v>
      </c>
      <c r="R4233" s="161"/>
      <c r="S4233" s="105"/>
      <c r="T4233" s="106"/>
      <c r="U4233" s="107" t="s">
        <v>6556</v>
      </c>
      <c r="V4233" s="108" t="s">
        <v>756</v>
      </c>
      <c r="W4233" s="109" t="s">
        <v>1908</v>
      </c>
      <c r="X4233" s="110" t="str">
        <f t="shared" si="176"/>
        <v/>
      </c>
      <c r="Y4233" s="110" t="str">
        <f t="shared" si="183"/>
        <v/>
      </c>
      <c r="Z4233" s="109" t="s">
        <v>797</v>
      </c>
      <c r="AA4233" s="109" t="s">
        <v>802</v>
      </c>
      <c r="AB4233" s="106"/>
      <c r="AC4233" s="158"/>
      <c r="AD4233" s="160"/>
      <c r="AE4233" s="127"/>
      <c r="AF4233" s="113"/>
      <c r="AG4233" s="165" t="str">
        <f t="array" ref="AG4233">XLOOKUP(F4233,'CLV2'!A:A,'CLV2'!E:E)</f>
        <v>2.FROZEN FOODS</v>
      </c>
      <c r="AH4233" s="115" t="str">
        <f t="array" ref="AH4233">XLOOKUP(F4233,'CLV2'!A:A,'CLV2'!F:F)</f>
        <v>3.HOTPOT AND FRIED</v>
      </c>
      <c r="AI4233" s="115" t="str">
        <f t="shared" si="8"/>
        <v>Pack</v>
      </c>
      <c r="AJ4233" s="116">
        <f t="shared" si="9"/>
        <v>1</v>
      </c>
      <c r="AK4233" s="117" t="str">
        <f t="array" ref="AK4233">XLOOKUP(F4233,'GIÁ'!A:A,'GIÁ'!D:D)</f>
        <v>87761.05</v>
      </c>
      <c r="AL4233" s="118">
        <f t="shared" si="10"/>
        <v>175522.1</v>
      </c>
      <c r="AM4233" s="118">
        <f t="shared" si="11"/>
        <v>0</v>
      </c>
      <c r="AN4233" s="119">
        <f t="shared" si="12"/>
        <v>0</v>
      </c>
      <c r="AO4233" s="118">
        <f t="shared" si="13"/>
        <v>175522.1</v>
      </c>
      <c r="AP4233" s="121">
        <f t="shared" si="14"/>
        <v>0</v>
      </c>
      <c r="AQ4233" s="122"/>
      <c r="AR4233" s="119"/>
    </row>
    <row r="4234" ht="22.5" customHeight="1">
      <c r="A4234" s="89">
        <v>46233.0</v>
      </c>
      <c r="B4234" s="90">
        <v>0.41180555555555554</v>
      </c>
      <c r="C4234" s="91" t="s">
        <v>1753</v>
      </c>
      <c r="D4234" s="129" t="str">
        <f t="array" ref="D4234">XLOOKUP(C4234,'DS ST'!A:A,'DS ST'!B:B)</f>
        <v>VH7</v>
      </c>
      <c r="E4234" s="94" t="str">
        <f t="array" ref="E4234">XLOOKUP($F4234,'GIÁ'!$A:$A,'GIÁ'!$E:$E)</f>
        <v>ĐÔNG</v>
      </c>
      <c r="F4234" s="94">
        <v>8.938562334023E12</v>
      </c>
      <c r="G4234" s="95" t="s">
        <v>3181</v>
      </c>
      <c r="H4234" s="95" t="s">
        <v>57</v>
      </c>
      <c r="I4234" s="96">
        <v>2.0</v>
      </c>
      <c r="J4234" s="96">
        <v>0.0</v>
      </c>
      <c r="K4234" s="98">
        <f t="shared" si="4"/>
        <v>2</v>
      </c>
      <c r="L4234" s="99" t="s">
        <v>7236</v>
      </c>
      <c r="M4234" s="100" t="s">
        <v>7237</v>
      </c>
      <c r="N4234" s="101" t="str">
        <f t="shared" si="139"/>
        <v>PT1590249-T0018938562334023</v>
      </c>
      <c r="O4234" s="128"/>
      <c r="P4234" s="100"/>
      <c r="Q4234" s="103">
        <f t="shared" si="166"/>
        <v>2</v>
      </c>
      <c r="R4234" s="161"/>
      <c r="S4234" s="105"/>
      <c r="T4234" s="106"/>
      <c r="U4234" s="107" t="s">
        <v>6555</v>
      </c>
      <c r="V4234" s="108" t="s">
        <v>756</v>
      </c>
      <c r="W4234" s="109" t="s">
        <v>1908</v>
      </c>
      <c r="X4234" s="110" t="str">
        <f t="shared" si="176"/>
        <v/>
      </c>
      <c r="Y4234" s="110" t="str">
        <f t="shared" si="183"/>
        <v/>
      </c>
      <c r="Z4234" s="109" t="s">
        <v>797</v>
      </c>
      <c r="AA4234" s="109" t="s">
        <v>802</v>
      </c>
      <c r="AB4234" s="106"/>
      <c r="AC4234" s="158"/>
      <c r="AD4234" s="160"/>
      <c r="AE4234" s="127"/>
      <c r="AF4234" s="113"/>
      <c r="AG4234" s="165" t="str">
        <f t="array" ref="AG4234">XLOOKUP(F4234,'CLV2'!A:A,'CLV2'!E:E)</f>
        <v>2.FROZEN FOODS</v>
      </c>
      <c r="AH4234" s="115" t="str">
        <f t="array" ref="AH4234">XLOOKUP(F4234,'CLV2'!A:A,'CLV2'!F:F)</f>
        <v>3.PIZZA - READY MEALS</v>
      </c>
      <c r="AI4234" s="115" t="str">
        <f t="shared" si="8"/>
        <v>Pack</v>
      </c>
      <c r="AJ4234" s="116">
        <f t="shared" si="9"/>
        <v>1</v>
      </c>
      <c r="AK4234" s="117" t="str">
        <f t="array" ref="AK4234">XLOOKUP(F4234,'GIÁ'!A:A,'GIÁ'!D:D)</f>
        <v>43635.50</v>
      </c>
      <c r="AL4234" s="118">
        <f t="shared" si="10"/>
        <v>87271</v>
      </c>
      <c r="AM4234" s="118">
        <f t="shared" si="11"/>
        <v>0</v>
      </c>
      <c r="AN4234" s="119">
        <f t="shared" si="12"/>
        <v>0</v>
      </c>
      <c r="AO4234" s="118">
        <f t="shared" si="13"/>
        <v>87271</v>
      </c>
      <c r="AP4234" s="121">
        <f t="shared" si="14"/>
        <v>0</v>
      </c>
      <c r="AQ4234" s="122"/>
      <c r="AR4234" s="119"/>
    </row>
    <row r="4235" ht="22.5" customHeight="1">
      <c r="A4235" s="89">
        <v>46233.0</v>
      </c>
      <c r="B4235" s="90">
        <v>0.41180555555555554</v>
      </c>
      <c r="C4235" s="91" t="s">
        <v>1753</v>
      </c>
      <c r="D4235" s="129" t="str">
        <f t="array" ref="D4235">XLOOKUP(C4235,'DS ST'!A:A,'DS ST'!B:B)</f>
        <v>VH7</v>
      </c>
      <c r="E4235" s="94" t="str">
        <f t="array" ref="E4235">XLOOKUP($F4235,'GIÁ'!$A:$A,'GIÁ'!$E:$E)</f>
        <v>ĐÔNG</v>
      </c>
      <c r="F4235" s="94">
        <v>8.936187610423E12</v>
      </c>
      <c r="G4235" s="95" t="s">
        <v>2596</v>
      </c>
      <c r="H4235" s="95" t="s">
        <v>224</v>
      </c>
      <c r="I4235" s="96">
        <v>2.0</v>
      </c>
      <c r="J4235" s="96">
        <v>0.0</v>
      </c>
      <c r="K4235" s="98">
        <f t="shared" si="4"/>
        <v>2</v>
      </c>
      <c r="L4235" s="99" t="s">
        <v>7236</v>
      </c>
      <c r="M4235" s="100" t="s">
        <v>7237</v>
      </c>
      <c r="N4235" s="101" t="str">
        <f t="shared" si="139"/>
        <v>PT1590249-T0018936187610423</v>
      </c>
      <c r="O4235" s="128"/>
      <c r="P4235" s="100"/>
      <c r="Q4235" s="103">
        <f t="shared" si="166"/>
        <v>2</v>
      </c>
      <c r="R4235" s="161"/>
      <c r="S4235" s="105"/>
      <c r="T4235" s="106"/>
      <c r="U4235" s="107" t="s">
        <v>6569</v>
      </c>
      <c r="V4235" s="108" t="s">
        <v>756</v>
      </c>
      <c r="W4235" s="109" t="s">
        <v>1908</v>
      </c>
      <c r="X4235" s="110" t="str">
        <f t="shared" si="176"/>
        <v/>
      </c>
      <c r="Y4235" s="110" t="str">
        <f t="shared" si="183"/>
        <v/>
      </c>
      <c r="Z4235" s="109" t="s">
        <v>797</v>
      </c>
      <c r="AA4235" s="109" t="s">
        <v>802</v>
      </c>
      <c r="AB4235" s="106"/>
      <c r="AC4235" s="158"/>
      <c r="AD4235" s="160"/>
      <c r="AE4235" s="127"/>
      <c r="AF4235" s="113"/>
      <c r="AG4235" s="165" t="str">
        <f t="array" ref="AG4235">XLOOKUP(F4235,'CLV2'!A:A,'CLV2'!E:E)</f>
        <v>2.FISH AND SEAFOOD</v>
      </c>
      <c r="AH4235" s="115" t="str">
        <f t="array" ref="AH4235">XLOOKUP(F4235,'CLV2'!A:A,'CLV2'!F:F)</f>
        <v>3.FROZEN FISH AND SEAFOOD</v>
      </c>
      <c r="AI4235" s="115" t="str">
        <f t="shared" si="8"/>
        <v>Pack</v>
      </c>
      <c r="AJ4235" s="116">
        <f t="shared" si="9"/>
        <v>1</v>
      </c>
      <c r="AK4235" s="117" t="str">
        <f t="array" ref="AK4235">XLOOKUP(F4235,'GIÁ'!A:A,'GIÁ'!D:D)</f>
        <v>241040.00</v>
      </c>
      <c r="AL4235" s="118">
        <f t="shared" si="10"/>
        <v>482080</v>
      </c>
      <c r="AM4235" s="118">
        <f t="shared" si="11"/>
        <v>0</v>
      </c>
      <c r="AN4235" s="119">
        <f t="shared" si="12"/>
        <v>0</v>
      </c>
      <c r="AO4235" s="118">
        <f t="shared" si="13"/>
        <v>482080</v>
      </c>
      <c r="AP4235" s="121">
        <f t="shared" si="14"/>
        <v>0</v>
      </c>
      <c r="AQ4235" s="122"/>
      <c r="AR4235" s="119"/>
    </row>
    <row r="4236" ht="22.5" customHeight="1">
      <c r="A4236" s="89">
        <v>46233.0</v>
      </c>
      <c r="B4236" s="90">
        <v>0.7055555555555556</v>
      </c>
      <c r="C4236" s="91" t="s">
        <v>1753</v>
      </c>
      <c r="D4236" s="129" t="str">
        <f t="array" ref="D4236">XLOOKUP(C4236,'DS ST'!A:A,'DS ST'!B:B)</f>
        <v>VH7</v>
      </c>
      <c r="E4236" s="94" t="str">
        <f t="array" ref="E4236">XLOOKUP($F4236,'GIÁ'!$A:$A,'GIÁ'!$E:$E)</f>
        <v>MÁT</v>
      </c>
      <c r="F4236" s="94">
        <v>10094.0</v>
      </c>
      <c r="G4236" s="95" t="s">
        <v>72</v>
      </c>
      <c r="H4236" s="95" t="s">
        <v>57</v>
      </c>
      <c r="I4236" s="96">
        <v>2.0</v>
      </c>
      <c r="J4236" s="96">
        <v>0.0</v>
      </c>
      <c r="K4236" s="98">
        <f t="shared" si="4"/>
        <v>2</v>
      </c>
      <c r="L4236" s="99" t="s">
        <v>7238</v>
      </c>
      <c r="M4236" s="100" t="s">
        <v>7239</v>
      </c>
      <c r="N4236" s="101" t="str">
        <f t="shared" si="139"/>
        <v>TRBVH75018TRBVH75018TRBVH7501810094</v>
      </c>
      <c r="O4236" s="128"/>
      <c r="P4236" s="145">
        <v>2.0</v>
      </c>
      <c r="Q4236" s="103">
        <f t="shared" si="166"/>
        <v>0</v>
      </c>
      <c r="R4236" s="161" t="s">
        <v>7240</v>
      </c>
      <c r="S4236" s="105"/>
      <c r="T4236" s="106"/>
      <c r="U4236" s="107"/>
      <c r="V4236" s="108" t="s">
        <v>756</v>
      </c>
      <c r="W4236" s="109" t="s">
        <v>1908</v>
      </c>
      <c r="X4236" s="110" t="str">
        <f t="shared" si="176"/>
        <v/>
      </c>
      <c r="Y4236" s="110" t="str">
        <f t="shared" si="183"/>
        <v>Siêu thị</v>
      </c>
      <c r="Z4236" s="139" t="str">
        <f>IF(N(Q4236)&lt;=0,"",IF(ISNUMBER(SEARCH("Thiếu kiện",V4236)),"Kho đông mát",IF(AND(N(Q4236)&gt;0,N(P4236)&gt;0,OR(ISNUMBER(SEARCH("Hình KDB",U4236)),ISNUMBER(SEARCH("Hình tele",U4236)),ISNUMBER(SEARCH("sai code",U4236)),ISNUMBER(SEARCH("ST nhận",U4236)))),"Kho đông mát",IF(AND(W4236="DC giao thiếu",OR(ISNUMBER(SEARCH("Hình KDB",U4236)),ISNUMBER(SEARCH("Hình tele",U4236)),ISNUMBER(SEARCH("sai code",U4236)))),"Kho đông mát",IF(W4236="DC giao thiếu","Chưa xác định",IF(AND(W4236="DC pick sai",OR(ISNUMBER(SEARCH("Hình KDB",U4236)),ISNUMBER(SEARCH("Hình tele",U4236)),ISNUMBER(SEARCH("sai code",U4236)),ISNUMBER(SEARCH("ST nhận",U4236)))),"Kho đông mát",IF(W4236="DC pick sai","Chưa xác định",IF(AND(W4236="Hao hụt",N(O4236)&gt;0,OR(ISNUMBER(SEARCH("Hình KDB",U4236)),ISNUMBER(SEARCH("Hình tele",U4236)),ISNUMBER(SEARCH("sai code",U4236)),ISNUMBER(SEARCH("ST nhận",U4236)))),"Kho đông mát",IF(W4236="Hao hụt","Chưa xác định",IF(OR(W4236="VT giao sai điểm",W4236="Không đạt nhiệt độ",W4236="TX giao thiếu kiện",W4236="Hàng không đạt CL"),"Kho đông mát",IF(W4236="Chưa xác định","Chưa xác định",IF(N(P4236)&gt;0,"Chưa xác định",""))))))))))))</f>
        <v/>
      </c>
      <c r="AA4236" s="109" t="s">
        <v>802</v>
      </c>
      <c r="AB4236" s="106"/>
      <c r="AC4236" s="158"/>
      <c r="AD4236" s="160"/>
      <c r="AE4236" s="127"/>
      <c r="AF4236" s="113"/>
      <c r="AG4236" s="165" t="str">
        <f t="array" ref="AG4236">XLOOKUP(F4236,'CLV2'!A:A,'CLV2'!E:E)</f>
        <v>2.FRUITS</v>
      </c>
      <c r="AH4236" s="115" t="str">
        <f t="array" ref="AH4236">XLOOKUP(F4236,'CLV2'!A:A,'CLV2'!F:F)</f>
        <v>3.IMPORT FRUITS</v>
      </c>
      <c r="AI4236" s="115" t="str">
        <f t="shared" si="8"/>
        <v>Pack</v>
      </c>
      <c r="AJ4236" s="116">
        <f t="shared" si="9"/>
        <v>1</v>
      </c>
      <c r="AK4236" s="117" t="str">
        <f t="array" ref="AK4236">XLOOKUP(F4236,'GIÁ'!A:A,'GIÁ'!D:D)</f>
        <v>70499.84</v>
      </c>
      <c r="AL4236" s="118">
        <f t="shared" si="10"/>
        <v>140999.68</v>
      </c>
      <c r="AM4236" s="118">
        <f t="shared" si="11"/>
        <v>0</v>
      </c>
      <c r="AN4236" s="119">
        <f t="shared" si="12"/>
        <v>140999.68</v>
      </c>
      <c r="AO4236" s="118">
        <f t="shared" si="13"/>
        <v>0</v>
      </c>
      <c r="AP4236" s="121">
        <f t="shared" si="14"/>
        <v>0</v>
      </c>
      <c r="AQ4236" s="122"/>
      <c r="AR4236" s="119"/>
    </row>
    <row r="4237" ht="22.5" customHeight="1">
      <c r="A4237" s="89">
        <v>46233.0</v>
      </c>
      <c r="B4237" s="90">
        <v>0.43125</v>
      </c>
      <c r="C4237" s="91" t="s">
        <v>849</v>
      </c>
      <c r="D4237" s="129" t="str">
        <f t="array" ref="D4237">XLOOKUP(C4237,'DS ST'!A:A,'DS ST'!B:B)</f>
        <v>A185</v>
      </c>
      <c r="E4237" s="94" t="str">
        <f t="array" ref="E4237">XLOOKUP($F4237,'GIÁ'!$A:$A,'GIÁ'!$E:$E)</f>
        <v>ĐÔNG</v>
      </c>
      <c r="F4237" s="94">
        <v>9.555894504567E12</v>
      </c>
      <c r="G4237" s="95" t="s">
        <v>3303</v>
      </c>
      <c r="H4237" s="95" t="s">
        <v>224</v>
      </c>
      <c r="I4237" s="96">
        <v>2.0</v>
      </c>
      <c r="J4237" s="96">
        <v>0.0</v>
      </c>
      <c r="K4237" s="98">
        <f t="shared" si="4"/>
        <v>2</v>
      </c>
      <c r="L4237" s="99" t="s">
        <v>7241</v>
      </c>
      <c r="M4237" s="100" t="s">
        <v>7242</v>
      </c>
      <c r="N4237" s="101" t="str">
        <f t="shared" si="139"/>
        <v>PT1590258-T0019555894504567</v>
      </c>
      <c r="O4237" s="128"/>
      <c r="P4237" s="100"/>
      <c r="Q4237" s="103">
        <f t="shared" si="166"/>
        <v>2</v>
      </c>
      <c r="R4237" s="161"/>
      <c r="S4237" s="105"/>
      <c r="T4237" s="106"/>
      <c r="U4237" s="107" t="s">
        <v>6577</v>
      </c>
      <c r="V4237" s="108" t="s">
        <v>756</v>
      </c>
      <c r="W4237" s="109" t="s">
        <v>1908</v>
      </c>
      <c r="X4237" s="110" t="str">
        <f t="shared" si="176"/>
        <v/>
      </c>
      <c r="Y4237" s="110" t="str">
        <f t="shared" si="183"/>
        <v/>
      </c>
      <c r="Z4237" s="109" t="s">
        <v>797</v>
      </c>
      <c r="AA4237" s="109" t="s">
        <v>802</v>
      </c>
      <c r="AB4237" s="106"/>
      <c r="AC4237" s="158"/>
      <c r="AD4237" s="160"/>
      <c r="AE4237" s="127"/>
      <c r="AF4237" s="113"/>
      <c r="AG4237" s="165" t="str">
        <f t="array" ref="AG4237">XLOOKUP(F4237,'CLV2'!A:A,'CLV2'!E:E)</f>
        <v>2.FROZEN FOODS</v>
      </c>
      <c r="AH4237" s="115" t="str">
        <f t="array" ref="AH4237">XLOOKUP(F4237,'CLV2'!A:A,'CLV2'!F:F)</f>
        <v>3.HOTPOT AND FRIED</v>
      </c>
      <c r="AI4237" s="115" t="str">
        <f t="shared" si="8"/>
        <v>Pack</v>
      </c>
      <c r="AJ4237" s="116">
        <f t="shared" si="9"/>
        <v>1</v>
      </c>
      <c r="AK4237" s="117" t="str">
        <f t="array" ref="AK4237">XLOOKUP(F4237,'GIÁ'!A:A,'GIÁ'!D:D)</f>
        <v>68779.37</v>
      </c>
      <c r="AL4237" s="118">
        <f t="shared" si="10"/>
        <v>137558.74</v>
      </c>
      <c r="AM4237" s="118">
        <f t="shared" si="11"/>
        <v>0</v>
      </c>
      <c r="AN4237" s="119">
        <f t="shared" si="12"/>
        <v>0</v>
      </c>
      <c r="AO4237" s="118">
        <f t="shared" si="13"/>
        <v>137558.74</v>
      </c>
      <c r="AP4237" s="121">
        <f t="shared" si="14"/>
        <v>0</v>
      </c>
      <c r="AQ4237" s="122"/>
      <c r="AR4237" s="119"/>
    </row>
    <row r="4238" ht="22.5" customHeight="1">
      <c r="A4238" s="89">
        <v>46233.0</v>
      </c>
      <c r="B4238" s="90">
        <v>0.43125</v>
      </c>
      <c r="C4238" s="91" t="s">
        <v>849</v>
      </c>
      <c r="D4238" s="129" t="str">
        <f t="array" ref="D4238">XLOOKUP(C4238,'DS ST'!A:A,'DS ST'!B:B)</f>
        <v>A185</v>
      </c>
      <c r="E4238" s="94" t="str">
        <f t="array" ref="E4238">XLOOKUP($F4238,'GIÁ'!$A:$A,'GIÁ'!$E:$E)</f>
        <v>ĐÔNG</v>
      </c>
      <c r="F4238" s="94">
        <v>8.936013238791E12</v>
      </c>
      <c r="G4238" s="95" t="s">
        <v>2178</v>
      </c>
      <c r="H4238" s="95" t="s">
        <v>57</v>
      </c>
      <c r="I4238" s="96">
        <v>2.0</v>
      </c>
      <c r="J4238" s="96">
        <v>0.0</v>
      </c>
      <c r="K4238" s="98">
        <f t="shared" si="4"/>
        <v>2</v>
      </c>
      <c r="L4238" s="99" t="s">
        <v>7241</v>
      </c>
      <c r="M4238" s="100" t="s">
        <v>7242</v>
      </c>
      <c r="N4238" s="101" t="str">
        <f t="shared" si="139"/>
        <v>PT1590258-T0018936013238791</v>
      </c>
      <c r="O4238" s="128"/>
      <c r="P4238" s="100"/>
      <c r="Q4238" s="103">
        <f t="shared" si="166"/>
        <v>2</v>
      </c>
      <c r="R4238" s="161"/>
      <c r="S4238" s="105"/>
      <c r="T4238" s="106"/>
      <c r="U4238" s="107" t="s">
        <v>6525</v>
      </c>
      <c r="V4238" s="108" t="s">
        <v>756</v>
      </c>
      <c r="W4238" s="109" t="s">
        <v>1908</v>
      </c>
      <c r="X4238" s="110" t="str">
        <f t="shared" si="176"/>
        <v/>
      </c>
      <c r="Y4238" s="110" t="str">
        <f t="shared" si="183"/>
        <v/>
      </c>
      <c r="Z4238" s="109" t="s">
        <v>797</v>
      </c>
      <c r="AA4238" s="109" t="s">
        <v>802</v>
      </c>
      <c r="AB4238" s="106"/>
      <c r="AC4238" s="158"/>
      <c r="AD4238" s="160"/>
      <c r="AE4238" s="127"/>
      <c r="AF4238" s="113"/>
      <c r="AG4238" s="165" t="str">
        <f t="array" ref="AG4238">XLOOKUP(F4238,'CLV2'!A:A,'CLV2'!E:E)</f>
        <v>2.FROZEN FOODS</v>
      </c>
      <c r="AH4238" s="115" t="str">
        <f t="array" ref="AH4238">XLOOKUP(F4238,'CLV2'!A:A,'CLV2'!F:F)</f>
        <v>3.PIZZA - READY MEALS</v>
      </c>
      <c r="AI4238" s="115" t="str">
        <f t="shared" si="8"/>
        <v>Pack</v>
      </c>
      <c r="AJ4238" s="116">
        <f t="shared" si="9"/>
        <v>1</v>
      </c>
      <c r="AK4238" s="117" t="str">
        <f t="array" ref="AK4238">XLOOKUP(F4238,'GIÁ'!A:A,'GIÁ'!D:D)</f>
        <v>22578.43</v>
      </c>
      <c r="AL4238" s="118">
        <f t="shared" si="10"/>
        <v>45156.86</v>
      </c>
      <c r="AM4238" s="118">
        <f t="shared" si="11"/>
        <v>0</v>
      </c>
      <c r="AN4238" s="119">
        <f t="shared" si="12"/>
        <v>0</v>
      </c>
      <c r="AO4238" s="118">
        <f t="shared" si="13"/>
        <v>45156.86</v>
      </c>
      <c r="AP4238" s="121">
        <f t="shared" si="14"/>
        <v>0</v>
      </c>
      <c r="AQ4238" s="122"/>
      <c r="AR4238" s="119"/>
    </row>
    <row r="4239" ht="22.5" customHeight="1">
      <c r="A4239" s="89">
        <v>46233.0</v>
      </c>
      <c r="B4239" s="90">
        <v>0.43125</v>
      </c>
      <c r="C4239" s="91" t="s">
        <v>849</v>
      </c>
      <c r="D4239" s="129" t="str">
        <f t="array" ref="D4239">XLOOKUP(C4239,'DS ST'!A:A,'DS ST'!B:B)</f>
        <v>A185</v>
      </c>
      <c r="E4239" s="94" t="str">
        <f t="array" ref="E4239">XLOOKUP($F4239,'GIÁ'!$A:$A,'GIÁ'!$E:$E)</f>
        <v>ĐÔNG</v>
      </c>
      <c r="F4239" s="94">
        <v>8.935297103726E12</v>
      </c>
      <c r="G4239" s="95" t="s">
        <v>2028</v>
      </c>
      <c r="H4239" s="95" t="s">
        <v>224</v>
      </c>
      <c r="I4239" s="96">
        <v>2.0</v>
      </c>
      <c r="J4239" s="96">
        <v>0.0</v>
      </c>
      <c r="K4239" s="98">
        <f t="shared" si="4"/>
        <v>2</v>
      </c>
      <c r="L4239" s="99" t="s">
        <v>7241</v>
      </c>
      <c r="M4239" s="100" t="s">
        <v>7242</v>
      </c>
      <c r="N4239" s="101" t="str">
        <f t="shared" si="139"/>
        <v>PT1590258-T0018935297103726</v>
      </c>
      <c r="O4239" s="128"/>
      <c r="P4239" s="100"/>
      <c r="Q4239" s="103">
        <f t="shared" si="166"/>
        <v>2</v>
      </c>
      <c r="R4239" s="161"/>
      <c r="S4239" s="105"/>
      <c r="T4239" s="106"/>
      <c r="U4239" s="107" t="s">
        <v>6526</v>
      </c>
      <c r="V4239" s="108" t="s">
        <v>756</v>
      </c>
      <c r="W4239" s="109" t="s">
        <v>1908</v>
      </c>
      <c r="X4239" s="110" t="str">
        <f t="shared" si="176"/>
        <v/>
      </c>
      <c r="Y4239" s="110" t="str">
        <f t="shared" si="183"/>
        <v/>
      </c>
      <c r="Z4239" s="109" t="s">
        <v>797</v>
      </c>
      <c r="AA4239" s="109" t="s">
        <v>802</v>
      </c>
      <c r="AB4239" s="106"/>
      <c r="AC4239" s="158"/>
      <c r="AD4239" s="160"/>
      <c r="AE4239" s="127"/>
      <c r="AF4239" s="113"/>
      <c r="AG4239" s="165" t="str">
        <f t="array" ref="AG4239">XLOOKUP(F4239,'CLV2'!A:A,'CLV2'!E:E)</f>
        <v>2.FROZEN FOODS</v>
      </c>
      <c r="AH4239" s="115" t="str">
        <f t="array" ref="AH4239">XLOOKUP(F4239,'CLV2'!A:A,'CLV2'!F:F)</f>
        <v>3.PIZZA - READY MEALS</v>
      </c>
      <c r="AI4239" s="115" t="str">
        <f t="shared" si="8"/>
        <v>Pack</v>
      </c>
      <c r="AJ4239" s="116">
        <f t="shared" si="9"/>
        <v>1</v>
      </c>
      <c r="AK4239" s="117" t="str">
        <f t="array" ref="AK4239">XLOOKUP(F4239,'GIÁ'!A:A,'GIÁ'!D:D)</f>
        <v>61056.95</v>
      </c>
      <c r="AL4239" s="118">
        <f t="shared" si="10"/>
        <v>122113.9</v>
      </c>
      <c r="AM4239" s="118">
        <f t="shared" si="11"/>
        <v>0</v>
      </c>
      <c r="AN4239" s="119">
        <f t="shared" si="12"/>
        <v>0</v>
      </c>
      <c r="AO4239" s="118">
        <f t="shared" si="13"/>
        <v>122113.9</v>
      </c>
      <c r="AP4239" s="121">
        <f t="shared" si="14"/>
        <v>0</v>
      </c>
      <c r="AQ4239" s="122"/>
      <c r="AR4239" s="119"/>
    </row>
    <row r="4240" ht="22.5" customHeight="1">
      <c r="A4240" s="89">
        <v>46233.0</v>
      </c>
      <c r="B4240" s="90">
        <v>0.43125</v>
      </c>
      <c r="C4240" s="91" t="s">
        <v>849</v>
      </c>
      <c r="D4240" s="129" t="str">
        <f t="array" ref="D4240">XLOOKUP(C4240,'DS ST'!A:A,'DS ST'!B:B)</f>
        <v>A185</v>
      </c>
      <c r="E4240" s="94" t="str">
        <f t="array" ref="E4240">XLOOKUP($F4240,'GIÁ'!$A:$A,'GIÁ'!$E:$E)</f>
        <v>ĐÔNG</v>
      </c>
      <c r="F4240" s="94">
        <v>8.936077113287E12</v>
      </c>
      <c r="G4240" s="95" t="s">
        <v>2357</v>
      </c>
      <c r="H4240" s="95" t="s">
        <v>1206</v>
      </c>
      <c r="I4240" s="96">
        <v>2.0</v>
      </c>
      <c r="J4240" s="96">
        <v>0.0</v>
      </c>
      <c r="K4240" s="98">
        <f t="shared" si="4"/>
        <v>2</v>
      </c>
      <c r="L4240" s="99" t="s">
        <v>7241</v>
      </c>
      <c r="M4240" s="100" t="s">
        <v>7242</v>
      </c>
      <c r="N4240" s="101" t="str">
        <f t="shared" si="139"/>
        <v>PT1590258-T0018936077113287</v>
      </c>
      <c r="O4240" s="128"/>
      <c r="P4240" s="100"/>
      <c r="Q4240" s="103">
        <f t="shared" si="166"/>
        <v>2</v>
      </c>
      <c r="R4240" s="161"/>
      <c r="S4240" s="105"/>
      <c r="T4240" s="106"/>
      <c r="U4240" s="107" t="s">
        <v>6553</v>
      </c>
      <c r="V4240" s="108" t="s">
        <v>756</v>
      </c>
      <c r="W4240" s="109" t="s">
        <v>1908</v>
      </c>
      <c r="X4240" s="110" t="str">
        <f t="shared" si="176"/>
        <v/>
      </c>
      <c r="Y4240" s="110" t="str">
        <f t="shared" si="183"/>
        <v/>
      </c>
      <c r="Z4240" s="109" t="s">
        <v>797</v>
      </c>
      <c r="AA4240" s="109" t="s">
        <v>802</v>
      </c>
      <c r="AB4240" s="106"/>
      <c r="AC4240" s="158"/>
      <c r="AD4240" s="160"/>
      <c r="AE4240" s="127"/>
      <c r="AF4240" s="113"/>
      <c r="AG4240" s="165" t="str">
        <f t="array" ref="AG4240">XLOOKUP(F4240,'CLV2'!A:A,'CLV2'!E:E)</f>
        <v>2.FROZEN FOODS</v>
      </c>
      <c r="AH4240" s="115" t="str">
        <f t="array" ref="AH4240">XLOOKUP(F4240,'CLV2'!A:A,'CLV2'!F:F)</f>
        <v>3.PIZZA - READY MEALS</v>
      </c>
      <c r="AI4240" s="115" t="str">
        <f t="shared" si="8"/>
        <v>Pack</v>
      </c>
      <c r="AJ4240" s="116">
        <f t="shared" si="9"/>
        <v>1</v>
      </c>
      <c r="AK4240" s="117" t="str">
        <f t="array" ref="AK4240">XLOOKUP(F4240,'GIÁ'!A:A,'GIÁ'!D:D)</f>
        <v>26257.77</v>
      </c>
      <c r="AL4240" s="118">
        <f t="shared" si="10"/>
        <v>52515.54</v>
      </c>
      <c r="AM4240" s="118">
        <f t="shared" si="11"/>
        <v>0</v>
      </c>
      <c r="AN4240" s="119">
        <f t="shared" si="12"/>
        <v>0</v>
      </c>
      <c r="AO4240" s="118">
        <f t="shared" si="13"/>
        <v>52515.54</v>
      </c>
      <c r="AP4240" s="121">
        <f t="shared" si="14"/>
        <v>0</v>
      </c>
      <c r="AQ4240" s="122"/>
      <c r="AR4240" s="119"/>
    </row>
    <row r="4241" ht="22.5" customHeight="1">
      <c r="A4241" s="89">
        <v>46233.0</v>
      </c>
      <c r="B4241" s="90">
        <v>0.43125</v>
      </c>
      <c r="C4241" s="91" t="s">
        <v>849</v>
      </c>
      <c r="D4241" s="129" t="str">
        <f t="array" ref="D4241">XLOOKUP(C4241,'DS ST'!A:A,'DS ST'!B:B)</f>
        <v>A185</v>
      </c>
      <c r="E4241" s="94" t="str">
        <f t="array" ref="E4241">XLOOKUP($F4241,'GIÁ'!$A:$A,'GIÁ'!$E:$E)</f>
        <v>ĐÔNG</v>
      </c>
      <c r="F4241" s="94">
        <v>8.934717264474E12</v>
      </c>
      <c r="G4241" s="95" t="s">
        <v>1717</v>
      </c>
      <c r="H4241" s="95" t="s">
        <v>224</v>
      </c>
      <c r="I4241" s="96">
        <v>2.0</v>
      </c>
      <c r="J4241" s="96">
        <v>0.0</v>
      </c>
      <c r="K4241" s="98">
        <f t="shared" si="4"/>
        <v>2</v>
      </c>
      <c r="L4241" s="99" t="s">
        <v>7241</v>
      </c>
      <c r="M4241" s="100" t="s">
        <v>7242</v>
      </c>
      <c r="N4241" s="101" t="str">
        <f t="shared" si="139"/>
        <v>PT1590258-T0018934717264474</v>
      </c>
      <c r="O4241" s="128"/>
      <c r="P4241" s="100"/>
      <c r="Q4241" s="103">
        <f t="shared" si="166"/>
        <v>2</v>
      </c>
      <c r="R4241" s="161"/>
      <c r="S4241" s="105"/>
      <c r="T4241" s="106"/>
      <c r="U4241" s="107" t="s">
        <v>6567</v>
      </c>
      <c r="V4241" s="108" t="s">
        <v>756</v>
      </c>
      <c r="W4241" s="109" t="s">
        <v>1908</v>
      </c>
      <c r="X4241" s="110" t="str">
        <f t="shared" si="176"/>
        <v/>
      </c>
      <c r="Y4241" s="110" t="str">
        <f t="shared" si="183"/>
        <v/>
      </c>
      <c r="Z4241" s="109" t="s">
        <v>797</v>
      </c>
      <c r="AA4241" s="109" t="s">
        <v>802</v>
      </c>
      <c r="AB4241" s="106"/>
      <c r="AC4241" s="158"/>
      <c r="AD4241" s="160"/>
      <c r="AE4241" s="127"/>
      <c r="AF4241" s="113"/>
      <c r="AG4241" s="165" t="str">
        <f t="array" ref="AG4241">XLOOKUP(F4241,'CLV2'!A:A,'CLV2'!E:E)</f>
        <v>2.FROZEN FOODS</v>
      </c>
      <c r="AH4241" s="115" t="str">
        <f t="array" ref="AH4241">XLOOKUP(F4241,'CLV2'!A:A,'CLV2'!F:F)</f>
        <v>3.HOTPOT AND FRIED</v>
      </c>
      <c r="AI4241" s="115" t="str">
        <f t="shared" si="8"/>
        <v>Pack</v>
      </c>
      <c r="AJ4241" s="116">
        <f t="shared" si="9"/>
        <v>1</v>
      </c>
      <c r="AK4241" s="117" t="str">
        <f t="array" ref="AK4241">XLOOKUP(F4241,'GIÁ'!A:A,'GIÁ'!D:D)</f>
        <v>45233.68</v>
      </c>
      <c r="AL4241" s="118">
        <f t="shared" si="10"/>
        <v>90467.36</v>
      </c>
      <c r="AM4241" s="118">
        <f t="shared" si="11"/>
        <v>0</v>
      </c>
      <c r="AN4241" s="119">
        <f t="shared" si="12"/>
        <v>0</v>
      </c>
      <c r="AO4241" s="118">
        <f t="shared" si="13"/>
        <v>90467.36</v>
      </c>
      <c r="AP4241" s="121">
        <f t="shared" si="14"/>
        <v>0</v>
      </c>
      <c r="AQ4241" s="122"/>
      <c r="AR4241" s="119"/>
    </row>
    <row r="4242" ht="22.5" customHeight="1">
      <c r="A4242" s="89">
        <v>46233.0</v>
      </c>
      <c r="B4242" s="90">
        <v>0.43125</v>
      </c>
      <c r="C4242" s="91" t="s">
        <v>849</v>
      </c>
      <c r="D4242" s="129" t="str">
        <f t="array" ref="D4242">XLOOKUP(C4242,'DS ST'!A:A,'DS ST'!B:B)</f>
        <v>A185</v>
      </c>
      <c r="E4242" s="94" t="str">
        <f t="array" ref="E4242">XLOOKUP($F4242,'GIÁ'!$A:$A,'GIÁ'!$E:$E)</f>
        <v>ĐÔNG</v>
      </c>
      <c r="F4242" s="94">
        <v>8.936239090036E12</v>
      </c>
      <c r="G4242" s="95" t="s">
        <v>2713</v>
      </c>
      <c r="H4242" s="95" t="s">
        <v>75</v>
      </c>
      <c r="I4242" s="96">
        <v>4.0</v>
      </c>
      <c r="J4242" s="96">
        <v>0.0</v>
      </c>
      <c r="K4242" s="98">
        <f t="shared" si="4"/>
        <v>4</v>
      </c>
      <c r="L4242" s="99" t="s">
        <v>7241</v>
      </c>
      <c r="M4242" s="100" t="s">
        <v>7242</v>
      </c>
      <c r="N4242" s="101" t="str">
        <f t="shared" si="139"/>
        <v>PT1590258-T0018936239090036</v>
      </c>
      <c r="O4242" s="128"/>
      <c r="P4242" s="100"/>
      <c r="Q4242" s="103">
        <f t="shared" si="166"/>
        <v>4</v>
      </c>
      <c r="R4242" s="161"/>
      <c r="S4242" s="105"/>
      <c r="T4242" s="106"/>
      <c r="U4242" s="107" t="s">
        <v>6539</v>
      </c>
      <c r="V4242" s="108" t="s">
        <v>756</v>
      </c>
      <c r="W4242" s="109" t="s">
        <v>1908</v>
      </c>
      <c r="X4242" s="110" t="str">
        <f t="shared" si="176"/>
        <v/>
      </c>
      <c r="Y4242" s="110" t="str">
        <f t="shared" si="183"/>
        <v/>
      </c>
      <c r="Z4242" s="109" t="s">
        <v>797</v>
      </c>
      <c r="AA4242" s="109" t="s">
        <v>802</v>
      </c>
      <c r="AB4242" s="106"/>
      <c r="AC4242" s="158"/>
      <c r="AD4242" s="160"/>
      <c r="AE4242" s="127"/>
      <c r="AF4242" s="113"/>
      <c r="AG4242" s="165" t="str">
        <f t="array" ref="AG4242">XLOOKUP(F4242,'CLV2'!A:A,'CLV2'!E:E)</f>
        <v>2.MEAT</v>
      </c>
      <c r="AH4242" s="115" t="str">
        <f t="array" ref="AH4242">XLOOKUP(F4242,'CLV2'!A:A,'CLV2'!F:F)</f>
        <v>3.FROZEN MEAT</v>
      </c>
      <c r="AI4242" s="115" t="str">
        <f t="shared" si="8"/>
        <v>Pack</v>
      </c>
      <c r="AJ4242" s="116">
        <f t="shared" si="9"/>
        <v>1</v>
      </c>
      <c r="AK4242" s="117" t="str">
        <f t="array" ref="AK4242">XLOOKUP(F4242,'GIÁ'!A:A,'GIÁ'!D:D)</f>
        <v>47814.16</v>
      </c>
      <c r="AL4242" s="118">
        <f t="shared" si="10"/>
        <v>191256.64</v>
      </c>
      <c r="AM4242" s="118">
        <f t="shared" si="11"/>
        <v>0</v>
      </c>
      <c r="AN4242" s="119">
        <f t="shared" si="12"/>
        <v>0</v>
      </c>
      <c r="AO4242" s="118">
        <f t="shared" si="13"/>
        <v>191256.64</v>
      </c>
      <c r="AP4242" s="121">
        <f t="shared" si="14"/>
        <v>0</v>
      </c>
      <c r="AQ4242" s="122"/>
      <c r="AR4242" s="119"/>
    </row>
    <row r="4243" ht="22.5" customHeight="1">
      <c r="A4243" s="89">
        <v>46233.0</v>
      </c>
      <c r="B4243" s="90">
        <v>0.43125</v>
      </c>
      <c r="C4243" s="91" t="s">
        <v>849</v>
      </c>
      <c r="D4243" s="129" t="str">
        <f t="array" ref="D4243">XLOOKUP(C4243,'DS ST'!A:A,'DS ST'!B:B)</f>
        <v>A185</v>
      </c>
      <c r="E4243" s="94" t="str">
        <f t="array" ref="E4243">XLOOKUP($F4243,'GIÁ'!$A:$A,'GIÁ'!$E:$E)</f>
        <v>ĐÔNG</v>
      </c>
      <c r="F4243" s="94">
        <v>8.938559140026E12</v>
      </c>
      <c r="G4243" s="95" t="s">
        <v>3177</v>
      </c>
      <c r="H4243" s="95" t="s">
        <v>57</v>
      </c>
      <c r="I4243" s="96">
        <v>2.0</v>
      </c>
      <c r="J4243" s="96">
        <v>0.0</v>
      </c>
      <c r="K4243" s="98">
        <f t="shared" si="4"/>
        <v>2</v>
      </c>
      <c r="L4243" s="99" t="s">
        <v>7241</v>
      </c>
      <c r="M4243" s="100" t="s">
        <v>7242</v>
      </c>
      <c r="N4243" s="101" t="str">
        <f t="shared" si="139"/>
        <v>PT1590258-T0018938559140026</v>
      </c>
      <c r="O4243" s="128"/>
      <c r="P4243" s="100"/>
      <c r="Q4243" s="103">
        <f t="shared" si="166"/>
        <v>2</v>
      </c>
      <c r="R4243" s="161"/>
      <c r="S4243" s="105"/>
      <c r="T4243" s="106"/>
      <c r="U4243" s="107" t="s">
        <v>6544</v>
      </c>
      <c r="V4243" s="108" t="s">
        <v>756</v>
      </c>
      <c r="W4243" s="109" t="s">
        <v>1908</v>
      </c>
      <c r="X4243" s="110" t="str">
        <f t="shared" si="176"/>
        <v/>
      </c>
      <c r="Y4243" s="110" t="str">
        <f t="shared" si="183"/>
        <v/>
      </c>
      <c r="Z4243" s="109" t="s">
        <v>797</v>
      </c>
      <c r="AA4243" s="109" t="s">
        <v>802</v>
      </c>
      <c r="AB4243" s="106"/>
      <c r="AC4243" s="158"/>
      <c r="AD4243" s="160"/>
      <c r="AE4243" s="127"/>
      <c r="AF4243" s="113"/>
      <c r="AG4243" s="165" t="str">
        <f t="array" ref="AG4243">XLOOKUP(F4243,'CLV2'!A:A,'CLV2'!E:E)</f>
        <v>2.MEAT</v>
      </c>
      <c r="AH4243" s="115" t="str">
        <f t="array" ref="AH4243">XLOOKUP(F4243,'CLV2'!A:A,'CLV2'!F:F)</f>
        <v>3.FROZEN MEAT</v>
      </c>
      <c r="AI4243" s="115" t="str">
        <f t="shared" si="8"/>
        <v>Pack</v>
      </c>
      <c r="AJ4243" s="116">
        <f t="shared" si="9"/>
        <v>1</v>
      </c>
      <c r="AK4243" s="117" t="str">
        <f t="array" ref="AK4243">XLOOKUP(F4243,'GIÁ'!A:A,'GIÁ'!D:D)</f>
        <v>122581.24</v>
      </c>
      <c r="AL4243" s="118">
        <f t="shared" si="10"/>
        <v>245162.48</v>
      </c>
      <c r="AM4243" s="118">
        <f t="shared" si="11"/>
        <v>0</v>
      </c>
      <c r="AN4243" s="119">
        <f t="shared" si="12"/>
        <v>0</v>
      </c>
      <c r="AO4243" s="118">
        <f t="shared" si="13"/>
        <v>245162.48</v>
      </c>
      <c r="AP4243" s="121">
        <f t="shared" si="14"/>
        <v>0</v>
      </c>
      <c r="AQ4243" s="122"/>
      <c r="AR4243" s="119"/>
    </row>
    <row r="4244" ht="22.5" customHeight="1">
      <c r="A4244" s="89">
        <v>46233.0</v>
      </c>
      <c r="B4244" s="90">
        <v>0.42986111111111114</v>
      </c>
      <c r="C4244" s="91" t="s">
        <v>404</v>
      </c>
      <c r="D4244" s="129" t="str">
        <f t="array" ref="D4244">XLOOKUP(C4244,'DS ST'!A:A,'DS ST'!B:B)</f>
        <v>A127</v>
      </c>
      <c r="E4244" s="94" t="str">
        <f t="array" ref="E4244">XLOOKUP($F4244,'GIÁ'!$A:$A,'GIÁ'!$E:$E)</f>
        <v>ĐÔNG</v>
      </c>
      <c r="F4244" s="94">
        <v>8.93601323834E12</v>
      </c>
      <c r="G4244" s="95" t="s">
        <v>2176</v>
      </c>
      <c r="H4244" s="95" t="s">
        <v>224</v>
      </c>
      <c r="I4244" s="96">
        <v>4.0</v>
      </c>
      <c r="J4244" s="96">
        <v>0.0</v>
      </c>
      <c r="K4244" s="98">
        <f t="shared" si="4"/>
        <v>4</v>
      </c>
      <c r="L4244" s="99" t="s">
        <v>7243</v>
      </c>
      <c r="M4244" s="100" t="s">
        <v>7244</v>
      </c>
      <c r="N4244" s="101" t="str">
        <f t="shared" si="139"/>
        <v>PT1590214-T0018936013238340</v>
      </c>
      <c r="O4244" s="128"/>
      <c r="P4244" s="100"/>
      <c r="Q4244" s="103">
        <f t="shared" si="166"/>
        <v>4</v>
      </c>
      <c r="R4244" s="161"/>
      <c r="S4244" s="105"/>
      <c r="T4244" s="106"/>
      <c r="U4244" s="107" t="s">
        <v>6552</v>
      </c>
      <c r="V4244" s="108" t="s">
        <v>756</v>
      </c>
      <c r="W4244" s="109" t="s">
        <v>1908</v>
      </c>
      <c r="X4244" s="110" t="str">
        <f t="shared" si="176"/>
        <v/>
      </c>
      <c r="Y4244" s="110" t="str">
        <f t="shared" si="183"/>
        <v/>
      </c>
      <c r="Z4244" s="109" t="s">
        <v>797</v>
      </c>
      <c r="AA4244" s="109" t="s">
        <v>802</v>
      </c>
      <c r="AB4244" s="106"/>
      <c r="AC4244" s="158"/>
      <c r="AD4244" s="160"/>
      <c r="AE4244" s="127"/>
      <c r="AF4244" s="113"/>
      <c r="AG4244" s="165" t="str">
        <f t="array" ref="AG4244">XLOOKUP(F4244,'CLV2'!A:A,'CLV2'!E:E)</f>
        <v>2.FROZEN FOODS</v>
      </c>
      <c r="AH4244" s="115" t="str">
        <f t="array" ref="AH4244">XLOOKUP(F4244,'CLV2'!A:A,'CLV2'!F:F)</f>
        <v>3.PIZZA - READY MEALS</v>
      </c>
      <c r="AI4244" s="115" t="str">
        <f t="shared" si="8"/>
        <v>Pack</v>
      </c>
      <c r="AJ4244" s="116">
        <f t="shared" si="9"/>
        <v>1</v>
      </c>
      <c r="AK4244" s="117" t="str">
        <f t="array" ref="AK4244">XLOOKUP(F4244,'GIÁ'!A:A,'GIÁ'!D:D)</f>
        <v>15020.45</v>
      </c>
      <c r="AL4244" s="118">
        <f t="shared" si="10"/>
        <v>60081.8</v>
      </c>
      <c r="AM4244" s="118">
        <f t="shared" si="11"/>
        <v>0</v>
      </c>
      <c r="AN4244" s="119">
        <f t="shared" si="12"/>
        <v>0</v>
      </c>
      <c r="AO4244" s="118">
        <f t="shared" si="13"/>
        <v>60081.8</v>
      </c>
      <c r="AP4244" s="121">
        <f t="shared" si="14"/>
        <v>0</v>
      </c>
      <c r="AQ4244" s="122"/>
      <c r="AR4244" s="119"/>
    </row>
    <row r="4245" ht="22.5" customHeight="1">
      <c r="A4245" s="89">
        <v>46233.0</v>
      </c>
      <c r="B4245" s="90">
        <v>0.42986111111111114</v>
      </c>
      <c r="C4245" s="91" t="s">
        <v>404</v>
      </c>
      <c r="D4245" s="129" t="str">
        <f t="array" ref="D4245">XLOOKUP(C4245,'DS ST'!A:A,'DS ST'!B:B)</f>
        <v>A127</v>
      </c>
      <c r="E4245" s="94" t="str">
        <f t="array" ref="E4245">XLOOKUP($F4245,'GIÁ'!$A:$A,'GIÁ'!$E:$E)</f>
        <v>ĐÔNG</v>
      </c>
      <c r="F4245" s="94">
        <v>8.8880036524E12</v>
      </c>
      <c r="G4245" s="95" t="s">
        <v>1541</v>
      </c>
      <c r="H4245" s="95" t="s">
        <v>224</v>
      </c>
      <c r="I4245" s="96">
        <v>4.0</v>
      </c>
      <c r="J4245" s="96">
        <v>0.0</v>
      </c>
      <c r="K4245" s="98">
        <f t="shared" si="4"/>
        <v>4</v>
      </c>
      <c r="L4245" s="99" t="s">
        <v>7243</v>
      </c>
      <c r="M4245" s="100" t="s">
        <v>7244</v>
      </c>
      <c r="N4245" s="101" t="str">
        <f t="shared" si="139"/>
        <v>PT1590214-T0018888003652400</v>
      </c>
      <c r="O4245" s="128"/>
      <c r="P4245" s="100"/>
      <c r="Q4245" s="103">
        <f t="shared" si="166"/>
        <v>4</v>
      </c>
      <c r="R4245" s="161"/>
      <c r="S4245" s="105"/>
      <c r="T4245" s="106"/>
      <c r="U4245" s="107" t="s">
        <v>6564</v>
      </c>
      <c r="V4245" s="108" t="s">
        <v>756</v>
      </c>
      <c r="W4245" s="109" t="s">
        <v>1908</v>
      </c>
      <c r="X4245" s="110" t="str">
        <f t="shared" si="176"/>
        <v/>
      </c>
      <c r="Y4245" s="110" t="str">
        <f t="shared" si="183"/>
        <v/>
      </c>
      <c r="Z4245" s="109" t="s">
        <v>797</v>
      </c>
      <c r="AA4245" s="109" t="s">
        <v>802</v>
      </c>
      <c r="AB4245" s="106"/>
      <c r="AC4245" s="158"/>
      <c r="AD4245" s="160"/>
      <c r="AE4245" s="127"/>
      <c r="AF4245" s="113"/>
      <c r="AG4245" s="165" t="str">
        <f t="array" ref="AG4245">XLOOKUP(F4245,'CLV2'!A:A,'CLV2'!E:E)</f>
        <v>2.FROZEN FOODS</v>
      </c>
      <c r="AH4245" s="115" t="str">
        <f t="array" ref="AH4245">XLOOKUP(F4245,'CLV2'!A:A,'CLV2'!F:F)</f>
        <v>3.PASTRY AND DESSERTS</v>
      </c>
      <c r="AI4245" s="115" t="str">
        <f t="shared" si="8"/>
        <v>Pack</v>
      </c>
      <c r="AJ4245" s="116">
        <f t="shared" si="9"/>
        <v>1</v>
      </c>
      <c r="AK4245" s="117" t="str">
        <f t="array" ref="AK4245">XLOOKUP(F4245,'GIÁ'!A:A,'GIÁ'!D:D)</f>
        <v>31762.47</v>
      </c>
      <c r="AL4245" s="118">
        <f t="shared" si="10"/>
        <v>127049.88</v>
      </c>
      <c r="AM4245" s="118">
        <f t="shared" si="11"/>
        <v>0</v>
      </c>
      <c r="AN4245" s="119">
        <f t="shared" si="12"/>
        <v>0</v>
      </c>
      <c r="AO4245" s="118">
        <f t="shared" si="13"/>
        <v>127049.88</v>
      </c>
      <c r="AP4245" s="121">
        <f t="shared" si="14"/>
        <v>0</v>
      </c>
      <c r="AQ4245" s="122"/>
      <c r="AR4245" s="119"/>
    </row>
    <row r="4246" ht="22.5" customHeight="1">
      <c r="A4246" s="89">
        <v>46233.0</v>
      </c>
      <c r="B4246" s="90">
        <v>0.42986111111111114</v>
      </c>
      <c r="C4246" s="91" t="s">
        <v>404</v>
      </c>
      <c r="D4246" s="129" t="str">
        <f t="array" ref="D4246">XLOOKUP(C4246,'DS ST'!A:A,'DS ST'!B:B)</f>
        <v>A127</v>
      </c>
      <c r="E4246" s="94" t="str">
        <f t="array" ref="E4246">XLOOKUP($F4246,'GIÁ'!$A:$A,'GIÁ'!$E:$E)</f>
        <v>ĐÔNG</v>
      </c>
      <c r="F4246" s="94">
        <v>8.935101607211E12</v>
      </c>
      <c r="G4246" s="95" t="s">
        <v>1879</v>
      </c>
      <c r="H4246" s="95" t="s">
        <v>224</v>
      </c>
      <c r="I4246" s="96">
        <v>2.0</v>
      </c>
      <c r="J4246" s="96">
        <v>0.0</v>
      </c>
      <c r="K4246" s="98">
        <f t="shared" si="4"/>
        <v>2</v>
      </c>
      <c r="L4246" s="99" t="s">
        <v>7243</v>
      </c>
      <c r="M4246" s="100" t="s">
        <v>7244</v>
      </c>
      <c r="N4246" s="101" t="str">
        <f t="shared" si="139"/>
        <v>PT1590214-T0018935101607211</v>
      </c>
      <c r="O4246" s="128"/>
      <c r="P4246" s="100"/>
      <c r="Q4246" s="103">
        <f t="shared" si="166"/>
        <v>2</v>
      </c>
      <c r="R4246" s="161"/>
      <c r="S4246" s="105"/>
      <c r="T4246" s="106"/>
      <c r="U4246" s="107" t="s">
        <v>6523</v>
      </c>
      <c r="V4246" s="108" t="s">
        <v>756</v>
      </c>
      <c r="W4246" s="109" t="s">
        <v>1908</v>
      </c>
      <c r="X4246" s="110" t="str">
        <f t="shared" si="176"/>
        <v/>
      </c>
      <c r="Y4246" s="110" t="str">
        <f t="shared" si="183"/>
        <v/>
      </c>
      <c r="Z4246" s="109" t="s">
        <v>797</v>
      </c>
      <c r="AA4246" s="109" t="s">
        <v>802</v>
      </c>
      <c r="AB4246" s="106"/>
      <c r="AC4246" s="158"/>
      <c r="AD4246" s="160"/>
      <c r="AE4246" s="127"/>
      <c r="AF4246" s="113"/>
      <c r="AG4246" s="165" t="str">
        <f t="array" ref="AG4246">XLOOKUP(F4246,'CLV2'!A:A,'CLV2'!E:E)</f>
        <v>2.FROZEN FOODS</v>
      </c>
      <c r="AH4246" s="115" t="str">
        <f t="array" ref="AH4246">XLOOKUP(F4246,'CLV2'!A:A,'CLV2'!F:F)</f>
        <v>3.DUMPLINGS</v>
      </c>
      <c r="AI4246" s="115" t="str">
        <f t="shared" si="8"/>
        <v>Pack</v>
      </c>
      <c r="AJ4246" s="116">
        <f t="shared" si="9"/>
        <v>1</v>
      </c>
      <c r="AK4246" s="117" t="str">
        <f t="array" ref="AK4246">XLOOKUP(F4246,'GIÁ'!A:A,'GIÁ'!D:D)</f>
        <v>22033.98</v>
      </c>
      <c r="AL4246" s="118">
        <f t="shared" si="10"/>
        <v>44067.96</v>
      </c>
      <c r="AM4246" s="118">
        <f t="shared" si="11"/>
        <v>0</v>
      </c>
      <c r="AN4246" s="119">
        <f t="shared" si="12"/>
        <v>0</v>
      </c>
      <c r="AO4246" s="118">
        <f t="shared" si="13"/>
        <v>44067.96</v>
      </c>
      <c r="AP4246" s="121">
        <f t="shared" si="14"/>
        <v>0</v>
      </c>
      <c r="AQ4246" s="122"/>
      <c r="AR4246" s="119"/>
    </row>
    <row r="4247" ht="22.5" customHeight="1">
      <c r="A4247" s="89">
        <v>46233.0</v>
      </c>
      <c r="B4247" s="90">
        <v>0.42986111111111114</v>
      </c>
      <c r="C4247" s="91" t="s">
        <v>404</v>
      </c>
      <c r="D4247" s="129" t="str">
        <f t="array" ref="D4247">XLOOKUP(C4247,'DS ST'!A:A,'DS ST'!B:B)</f>
        <v>A127</v>
      </c>
      <c r="E4247" s="94" t="str">
        <f t="array" ref="E4247">XLOOKUP($F4247,'GIÁ'!$A:$A,'GIÁ'!$E:$E)</f>
        <v>ĐÔNG</v>
      </c>
      <c r="F4247" s="94">
        <v>8.936077110187E12</v>
      </c>
      <c r="G4247" s="95" t="s">
        <v>2335</v>
      </c>
      <c r="H4247" s="95" t="s">
        <v>224</v>
      </c>
      <c r="I4247" s="96">
        <v>4.0</v>
      </c>
      <c r="J4247" s="96">
        <v>0.0</v>
      </c>
      <c r="K4247" s="98">
        <f t="shared" si="4"/>
        <v>4</v>
      </c>
      <c r="L4247" s="99" t="s">
        <v>7243</v>
      </c>
      <c r="M4247" s="100" t="s">
        <v>7244</v>
      </c>
      <c r="N4247" s="101" t="str">
        <f t="shared" si="139"/>
        <v>PT1590214-T0018936077110187</v>
      </c>
      <c r="O4247" s="128"/>
      <c r="P4247" s="100"/>
      <c r="Q4247" s="103">
        <f t="shared" si="166"/>
        <v>4</v>
      </c>
      <c r="R4247" s="161"/>
      <c r="S4247" s="105"/>
      <c r="T4247" s="106"/>
      <c r="U4247" s="107" t="s">
        <v>6565</v>
      </c>
      <c r="V4247" s="108" t="s">
        <v>756</v>
      </c>
      <c r="W4247" s="109" t="s">
        <v>1908</v>
      </c>
      <c r="X4247" s="110" t="str">
        <f t="shared" si="176"/>
        <v/>
      </c>
      <c r="Y4247" s="110" t="str">
        <f t="shared" si="183"/>
        <v/>
      </c>
      <c r="Z4247" s="109" t="s">
        <v>797</v>
      </c>
      <c r="AA4247" s="109" t="s">
        <v>802</v>
      </c>
      <c r="AB4247" s="106"/>
      <c r="AC4247" s="158"/>
      <c r="AD4247" s="160"/>
      <c r="AE4247" s="127"/>
      <c r="AF4247" s="113"/>
      <c r="AG4247" s="165" t="str">
        <f t="array" ref="AG4247">XLOOKUP(F4247,'CLV2'!A:A,'CLV2'!E:E)</f>
        <v>2.FROZEN FOODS</v>
      </c>
      <c r="AH4247" s="115" t="str">
        <f t="array" ref="AH4247">XLOOKUP(F4247,'CLV2'!A:A,'CLV2'!F:F)</f>
        <v>3.DUMPLINGS</v>
      </c>
      <c r="AI4247" s="115" t="str">
        <f t="shared" si="8"/>
        <v>Pack</v>
      </c>
      <c r="AJ4247" s="116">
        <f t="shared" si="9"/>
        <v>1</v>
      </c>
      <c r="AK4247" s="117" t="str">
        <f t="array" ref="AK4247">XLOOKUP(F4247,'GIÁ'!A:A,'GIÁ'!D:D)</f>
        <v>28137.41</v>
      </c>
      <c r="AL4247" s="118">
        <f t="shared" si="10"/>
        <v>112549.64</v>
      </c>
      <c r="AM4247" s="118">
        <f t="shared" si="11"/>
        <v>0</v>
      </c>
      <c r="AN4247" s="119">
        <f t="shared" si="12"/>
        <v>0</v>
      </c>
      <c r="AO4247" s="118">
        <f t="shared" si="13"/>
        <v>112549.64</v>
      </c>
      <c r="AP4247" s="121">
        <f t="shared" si="14"/>
        <v>0</v>
      </c>
      <c r="AQ4247" s="122"/>
      <c r="AR4247" s="119"/>
    </row>
    <row r="4248" ht="22.5" customHeight="1">
      <c r="A4248" s="89">
        <v>46233.0</v>
      </c>
      <c r="B4248" s="90">
        <v>0.42986111111111114</v>
      </c>
      <c r="C4248" s="91" t="s">
        <v>404</v>
      </c>
      <c r="D4248" s="129" t="str">
        <f t="array" ref="D4248">XLOOKUP(C4248,'DS ST'!A:A,'DS ST'!B:B)</f>
        <v>A127</v>
      </c>
      <c r="E4248" s="94" t="str">
        <f t="array" ref="E4248">XLOOKUP($F4248,'GIÁ'!$A:$A,'GIÁ'!$E:$E)</f>
        <v>ĐÔNG</v>
      </c>
      <c r="F4248" s="94">
        <v>8.936013238791E12</v>
      </c>
      <c r="G4248" s="95" t="s">
        <v>2178</v>
      </c>
      <c r="H4248" s="95" t="s">
        <v>57</v>
      </c>
      <c r="I4248" s="96">
        <v>4.0</v>
      </c>
      <c r="J4248" s="96">
        <v>0.0</v>
      </c>
      <c r="K4248" s="98">
        <f t="shared" si="4"/>
        <v>4</v>
      </c>
      <c r="L4248" s="99" t="s">
        <v>7243</v>
      </c>
      <c r="M4248" s="100" t="s">
        <v>7244</v>
      </c>
      <c r="N4248" s="101" t="str">
        <f t="shared" si="139"/>
        <v>PT1590214-T0018936013238791</v>
      </c>
      <c r="O4248" s="128"/>
      <c r="P4248" s="100"/>
      <c r="Q4248" s="103">
        <f t="shared" si="166"/>
        <v>4</v>
      </c>
      <c r="R4248" s="161"/>
      <c r="S4248" s="105"/>
      <c r="T4248" s="106"/>
      <c r="U4248" s="107" t="s">
        <v>6525</v>
      </c>
      <c r="V4248" s="108" t="s">
        <v>756</v>
      </c>
      <c r="W4248" s="109" t="s">
        <v>1908</v>
      </c>
      <c r="X4248" s="110" t="str">
        <f t="shared" si="176"/>
        <v/>
      </c>
      <c r="Y4248" s="110" t="str">
        <f t="shared" si="183"/>
        <v/>
      </c>
      <c r="Z4248" s="109" t="s">
        <v>797</v>
      </c>
      <c r="AA4248" s="109" t="s">
        <v>802</v>
      </c>
      <c r="AB4248" s="106"/>
      <c r="AC4248" s="158"/>
      <c r="AD4248" s="160"/>
      <c r="AE4248" s="127"/>
      <c r="AF4248" s="113"/>
      <c r="AG4248" s="165" t="str">
        <f t="array" ref="AG4248">XLOOKUP(F4248,'CLV2'!A:A,'CLV2'!E:E)</f>
        <v>2.FROZEN FOODS</v>
      </c>
      <c r="AH4248" s="115" t="str">
        <f t="array" ref="AH4248">XLOOKUP(F4248,'CLV2'!A:A,'CLV2'!F:F)</f>
        <v>3.PIZZA - READY MEALS</v>
      </c>
      <c r="AI4248" s="115" t="str">
        <f t="shared" si="8"/>
        <v>Pack</v>
      </c>
      <c r="AJ4248" s="116">
        <f t="shared" si="9"/>
        <v>1</v>
      </c>
      <c r="AK4248" s="117" t="str">
        <f t="array" ref="AK4248">XLOOKUP(F4248,'GIÁ'!A:A,'GIÁ'!D:D)</f>
        <v>22578.43</v>
      </c>
      <c r="AL4248" s="118">
        <f t="shared" si="10"/>
        <v>90313.72</v>
      </c>
      <c r="AM4248" s="118">
        <f t="shared" si="11"/>
        <v>0</v>
      </c>
      <c r="AN4248" s="119">
        <f t="shared" si="12"/>
        <v>0</v>
      </c>
      <c r="AO4248" s="118">
        <f t="shared" si="13"/>
        <v>90313.72</v>
      </c>
      <c r="AP4248" s="121">
        <f t="shared" si="14"/>
        <v>0</v>
      </c>
      <c r="AQ4248" s="122"/>
      <c r="AR4248" s="119"/>
    </row>
    <row r="4249" ht="22.5" customHeight="1">
      <c r="A4249" s="89">
        <v>46233.0</v>
      </c>
      <c r="B4249" s="90">
        <v>0.42986111111111114</v>
      </c>
      <c r="C4249" s="91" t="s">
        <v>404</v>
      </c>
      <c r="D4249" s="129" t="str">
        <f t="array" ref="D4249">XLOOKUP(C4249,'DS ST'!A:A,'DS ST'!B:B)</f>
        <v>A127</v>
      </c>
      <c r="E4249" s="94" t="str">
        <f t="array" ref="E4249">XLOOKUP($F4249,'GIÁ'!$A:$A,'GIÁ'!$E:$E)</f>
        <v>ĐÔNG</v>
      </c>
      <c r="F4249" s="94">
        <v>8.934717401336E12</v>
      </c>
      <c r="G4249" s="95" t="s">
        <v>1750</v>
      </c>
      <c r="H4249" s="95" t="s">
        <v>224</v>
      </c>
      <c r="I4249" s="96">
        <v>2.0</v>
      </c>
      <c r="J4249" s="96">
        <v>0.0</v>
      </c>
      <c r="K4249" s="98">
        <f t="shared" si="4"/>
        <v>2</v>
      </c>
      <c r="L4249" s="99" t="s">
        <v>7243</v>
      </c>
      <c r="M4249" s="100" t="s">
        <v>7244</v>
      </c>
      <c r="N4249" s="101" t="str">
        <f t="shared" si="139"/>
        <v>PT1590214-T0018934717401336</v>
      </c>
      <c r="O4249" s="128"/>
      <c r="P4249" s="100"/>
      <c r="Q4249" s="103">
        <f t="shared" si="166"/>
        <v>2</v>
      </c>
      <c r="R4249" s="161"/>
      <c r="S4249" s="105"/>
      <c r="T4249" s="106"/>
      <c r="U4249" s="107" t="s">
        <v>6585</v>
      </c>
      <c r="V4249" s="108" t="s">
        <v>756</v>
      </c>
      <c r="W4249" s="109" t="s">
        <v>1908</v>
      </c>
      <c r="X4249" s="110" t="str">
        <f t="shared" si="176"/>
        <v/>
      </c>
      <c r="Y4249" s="110" t="str">
        <f t="shared" si="183"/>
        <v/>
      </c>
      <c r="Z4249" s="109" t="s">
        <v>797</v>
      </c>
      <c r="AA4249" s="109" t="s">
        <v>802</v>
      </c>
      <c r="AB4249" s="106"/>
      <c r="AC4249" s="158"/>
      <c r="AD4249" s="160"/>
      <c r="AE4249" s="127"/>
      <c r="AF4249" s="113"/>
      <c r="AG4249" s="165" t="str">
        <f t="array" ref="AG4249">XLOOKUP(F4249,'CLV2'!A:A,'CLV2'!E:E)</f>
        <v>2.FROZEN FOODS</v>
      </c>
      <c r="AH4249" s="115" t="str">
        <f t="array" ref="AH4249">XLOOKUP(F4249,'CLV2'!A:A,'CLV2'!F:F)</f>
        <v>3.DUMPLINGS</v>
      </c>
      <c r="AI4249" s="115" t="str">
        <f t="shared" si="8"/>
        <v>Pack</v>
      </c>
      <c r="AJ4249" s="116">
        <f t="shared" si="9"/>
        <v>1</v>
      </c>
      <c r="AK4249" s="117" t="str">
        <f t="array" ref="AK4249">XLOOKUP(F4249,'GIÁ'!A:A,'GIÁ'!D:D)</f>
        <v>39374.44</v>
      </c>
      <c r="AL4249" s="118">
        <f t="shared" si="10"/>
        <v>78748.88</v>
      </c>
      <c r="AM4249" s="118">
        <f t="shared" si="11"/>
        <v>0</v>
      </c>
      <c r="AN4249" s="119">
        <f t="shared" si="12"/>
        <v>0</v>
      </c>
      <c r="AO4249" s="118">
        <f t="shared" si="13"/>
        <v>78748.88</v>
      </c>
      <c r="AP4249" s="121">
        <f t="shared" si="14"/>
        <v>0</v>
      </c>
      <c r="AQ4249" s="122"/>
      <c r="AR4249" s="119"/>
    </row>
    <row r="4250" ht="22.5" customHeight="1">
      <c r="A4250" s="89">
        <v>46233.0</v>
      </c>
      <c r="B4250" s="90">
        <v>0.42986111111111114</v>
      </c>
      <c r="C4250" s="91" t="s">
        <v>404</v>
      </c>
      <c r="D4250" s="129" t="str">
        <f t="array" ref="D4250">XLOOKUP(C4250,'DS ST'!A:A,'DS ST'!B:B)</f>
        <v>A127</v>
      </c>
      <c r="E4250" s="94" t="str">
        <f t="array" ref="E4250">XLOOKUP($F4250,'GIÁ'!$A:$A,'GIÁ'!$E:$E)</f>
        <v>ĐÔNG</v>
      </c>
      <c r="F4250" s="94">
        <v>8.936210415551E12</v>
      </c>
      <c r="G4250" s="95" t="s">
        <v>2676</v>
      </c>
      <c r="H4250" s="95" t="s">
        <v>224</v>
      </c>
      <c r="I4250" s="96">
        <v>8.0</v>
      </c>
      <c r="J4250" s="96">
        <v>0.0</v>
      </c>
      <c r="K4250" s="98">
        <f t="shared" si="4"/>
        <v>8</v>
      </c>
      <c r="L4250" s="99" t="s">
        <v>7243</v>
      </c>
      <c r="M4250" s="100" t="s">
        <v>7244</v>
      </c>
      <c r="N4250" s="101" t="str">
        <f t="shared" si="139"/>
        <v>PT1590214-T0018936210415551</v>
      </c>
      <c r="O4250" s="128"/>
      <c r="P4250" s="100"/>
      <c r="Q4250" s="103">
        <f t="shared" si="166"/>
        <v>8</v>
      </c>
      <c r="R4250" s="161"/>
      <c r="S4250" s="105"/>
      <c r="T4250" s="106"/>
      <c r="U4250" s="107" t="s">
        <v>6554</v>
      </c>
      <c r="V4250" s="108" t="s">
        <v>756</v>
      </c>
      <c r="W4250" s="109" t="s">
        <v>1908</v>
      </c>
      <c r="X4250" s="110" t="str">
        <f t="shared" si="176"/>
        <v/>
      </c>
      <c r="Y4250" s="110" t="str">
        <f t="shared" si="183"/>
        <v/>
      </c>
      <c r="Z4250" s="109" t="s">
        <v>797</v>
      </c>
      <c r="AA4250" s="109" t="s">
        <v>802</v>
      </c>
      <c r="AB4250" s="106"/>
      <c r="AC4250" s="158"/>
      <c r="AD4250" s="160"/>
      <c r="AE4250" s="127"/>
      <c r="AF4250" s="113"/>
      <c r="AG4250" s="165" t="str">
        <f t="array" ref="AG4250">XLOOKUP(F4250,'CLV2'!A:A,'CLV2'!E:E)</f>
        <v>2.FROZEN FOODS</v>
      </c>
      <c r="AH4250" s="115" t="str">
        <f t="array" ref="AH4250">XLOOKUP(F4250,'CLV2'!A:A,'CLV2'!F:F)</f>
        <v>3.DUMPLINGS</v>
      </c>
      <c r="AI4250" s="115" t="str">
        <f t="shared" si="8"/>
        <v>Pack</v>
      </c>
      <c r="AJ4250" s="116">
        <f t="shared" si="9"/>
        <v>1</v>
      </c>
      <c r="AK4250" s="117" t="str">
        <f t="array" ref="AK4250">XLOOKUP(F4250,'GIÁ'!A:A,'GIÁ'!D:D)</f>
        <v>24150.20</v>
      </c>
      <c r="AL4250" s="118">
        <f t="shared" si="10"/>
        <v>193201.6</v>
      </c>
      <c r="AM4250" s="118">
        <f t="shared" si="11"/>
        <v>0</v>
      </c>
      <c r="AN4250" s="119">
        <f t="shared" si="12"/>
        <v>0</v>
      </c>
      <c r="AO4250" s="118">
        <f t="shared" si="13"/>
        <v>193201.6</v>
      </c>
      <c r="AP4250" s="121">
        <f t="shared" si="14"/>
        <v>0</v>
      </c>
      <c r="AQ4250" s="122"/>
      <c r="AR4250" s="119"/>
    </row>
    <row r="4251" ht="22.5" customHeight="1">
      <c r="A4251" s="89">
        <v>46233.0</v>
      </c>
      <c r="B4251" s="90">
        <v>0.42986111111111114</v>
      </c>
      <c r="C4251" s="91" t="s">
        <v>404</v>
      </c>
      <c r="D4251" s="129" t="str">
        <f t="array" ref="D4251">XLOOKUP(C4251,'DS ST'!A:A,'DS ST'!B:B)</f>
        <v>A127</v>
      </c>
      <c r="E4251" s="94" t="str">
        <f t="array" ref="E4251">XLOOKUP($F4251,'GIÁ'!$A:$A,'GIÁ'!$E:$E)</f>
        <v>ĐÔNG</v>
      </c>
      <c r="F4251" s="94">
        <v>8.935319711311E12</v>
      </c>
      <c r="G4251" s="95" t="s">
        <v>2061</v>
      </c>
      <c r="H4251" s="95" t="s">
        <v>224</v>
      </c>
      <c r="I4251" s="96">
        <v>2.0</v>
      </c>
      <c r="J4251" s="96">
        <v>0.0</v>
      </c>
      <c r="K4251" s="98">
        <f t="shared" si="4"/>
        <v>2</v>
      </c>
      <c r="L4251" s="99" t="s">
        <v>7243</v>
      </c>
      <c r="M4251" s="100" t="s">
        <v>7244</v>
      </c>
      <c r="N4251" s="101" t="str">
        <f t="shared" si="139"/>
        <v>PT1590214-T0018935319711311</v>
      </c>
      <c r="O4251" s="128"/>
      <c r="P4251" s="100"/>
      <c r="Q4251" s="103">
        <f t="shared" si="166"/>
        <v>2</v>
      </c>
      <c r="R4251" s="161"/>
      <c r="S4251" s="105"/>
      <c r="T4251" s="106"/>
      <c r="U4251" s="107" t="s">
        <v>6529</v>
      </c>
      <c r="V4251" s="108" t="s">
        <v>756</v>
      </c>
      <c r="W4251" s="109" t="s">
        <v>1908</v>
      </c>
      <c r="X4251" s="110" t="str">
        <f t="shared" si="176"/>
        <v/>
      </c>
      <c r="Y4251" s="110" t="str">
        <f t="shared" si="183"/>
        <v/>
      </c>
      <c r="Z4251" s="109" t="s">
        <v>797</v>
      </c>
      <c r="AA4251" s="109" t="s">
        <v>802</v>
      </c>
      <c r="AB4251" s="106"/>
      <c r="AC4251" s="158"/>
      <c r="AD4251" s="160"/>
      <c r="AE4251" s="127"/>
      <c r="AF4251" s="113"/>
      <c r="AG4251" s="165" t="str">
        <f t="array" ref="AG4251">XLOOKUP(F4251,'CLV2'!A:A,'CLV2'!E:E)</f>
        <v>2.FROZEN FOODS</v>
      </c>
      <c r="AH4251" s="115" t="str">
        <f t="array" ref="AH4251">XLOOKUP(F4251,'CLV2'!A:A,'CLV2'!F:F)</f>
        <v>3.HOTPOT AND FRIED</v>
      </c>
      <c r="AI4251" s="115" t="str">
        <f t="shared" si="8"/>
        <v>Pack</v>
      </c>
      <c r="AJ4251" s="116">
        <f t="shared" si="9"/>
        <v>1</v>
      </c>
      <c r="AK4251" s="117" t="str">
        <f t="array" ref="AK4251">XLOOKUP(F4251,'GIÁ'!A:A,'GIÁ'!D:D)</f>
        <v>30542.46</v>
      </c>
      <c r="AL4251" s="118">
        <f t="shared" si="10"/>
        <v>61084.92</v>
      </c>
      <c r="AM4251" s="118">
        <f t="shared" si="11"/>
        <v>0</v>
      </c>
      <c r="AN4251" s="119">
        <f t="shared" si="12"/>
        <v>0</v>
      </c>
      <c r="AO4251" s="118">
        <f t="shared" si="13"/>
        <v>61084.92</v>
      </c>
      <c r="AP4251" s="121">
        <f t="shared" si="14"/>
        <v>0</v>
      </c>
      <c r="AQ4251" s="122"/>
      <c r="AR4251" s="119"/>
    </row>
    <row r="4252" ht="22.5" customHeight="1">
      <c r="A4252" s="89">
        <v>46233.0</v>
      </c>
      <c r="B4252" s="90">
        <v>0.42986111111111114</v>
      </c>
      <c r="C4252" s="91" t="s">
        <v>404</v>
      </c>
      <c r="D4252" s="129" t="str">
        <f t="array" ref="D4252">XLOOKUP(C4252,'DS ST'!A:A,'DS ST'!B:B)</f>
        <v>A127</v>
      </c>
      <c r="E4252" s="94" t="str">
        <f t="array" ref="E4252">XLOOKUP($F4252,'GIÁ'!$A:$A,'GIÁ'!$E:$E)</f>
        <v>ĐÔNG</v>
      </c>
      <c r="F4252" s="94">
        <v>8.934717264474E12</v>
      </c>
      <c r="G4252" s="95" t="s">
        <v>1717</v>
      </c>
      <c r="H4252" s="95" t="s">
        <v>224</v>
      </c>
      <c r="I4252" s="96">
        <v>4.0</v>
      </c>
      <c r="J4252" s="96">
        <v>0.0</v>
      </c>
      <c r="K4252" s="98">
        <f t="shared" si="4"/>
        <v>4</v>
      </c>
      <c r="L4252" s="99" t="s">
        <v>7243</v>
      </c>
      <c r="M4252" s="100" t="s">
        <v>7244</v>
      </c>
      <c r="N4252" s="101" t="str">
        <f t="shared" si="139"/>
        <v>PT1590214-T0018934717264474</v>
      </c>
      <c r="O4252" s="128"/>
      <c r="P4252" s="100"/>
      <c r="Q4252" s="103">
        <f t="shared" si="166"/>
        <v>4</v>
      </c>
      <c r="R4252" s="161"/>
      <c r="S4252" s="105"/>
      <c r="T4252" s="106"/>
      <c r="U4252" s="107" t="s">
        <v>6567</v>
      </c>
      <c r="V4252" s="108" t="s">
        <v>756</v>
      </c>
      <c r="W4252" s="109" t="s">
        <v>1908</v>
      </c>
      <c r="X4252" s="110" t="str">
        <f t="shared" si="176"/>
        <v/>
      </c>
      <c r="Y4252" s="110" t="str">
        <f t="shared" si="183"/>
        <v/>
      </c>
      <c r="Z4252" s="109" t="s">
        <v>797</v>
      </c>
      <c r="AA4252" s="109" t="s">
        <v>802</v>
      </c>
      <c r="AB4252" s="106"/>
      <c r="AC4252" s="158"/>
      <c r="AD4252" s="160"/>
      <c r="AE4252" s="127"/>
      <c r="AF4252" s="113"/>
      <c r="AG4252" s="165" t="str">
        <f t="array" ref="AG4252">XLOOKUP(F4252,'CLV2'!A:A,'CLV2'!E:E)</f>
        <v>2.FROZEN FOODS</v>
      </c>
      <c r="AH4252" s="115" t="str">
        <f t="array" ref="AH4252">XLOOKUP(F4252,'CLV2'!A:A,'CLV2'!F:F)</f>
        <v>3.HOTPOT AND FRIED</v>
      </c>
      <c r="AI4252" s="115" t="str">
        <f t="shared" si="8"/>
        <v>Pack</v>
      </c>
      <c r="AJ4252" s="116">
        <f t="shared" si="9"/>
        <v>1</v>
      </c>
      <c r="AK4252" s="117" t="str">
        <f t="array" ref="AK4252">XLOOKUP(F4252,'GIÁ'!A:A,'GIÁ'!D:D)</f>
        <v>45233.68</v>
      </c>
      <c r="AL4252" s="118">
        <f t="shared" si="10"/>
        <v>180934.72</v>
      </c>
      <c r="AM4252" s="118">
        <f t="shared" si="11"/>
        <v>0</v>
      </c>
      <c r="AN4252" s="119">
        <f t="shared" si="12"/>
        <v>0</v>
      </c>
      <c r="AO4252" s="118">
        <f t="shared" si="13"/>
        <v>180934.72</v>
      </c>
      <c r="AP4252" s="121">
        <f t="shared" si="14"/>
        <v>0</v>
      </c>
      <c r="AQ4252" s="122"/>
      <c r="AR4252" s="119"/>
    </row>
    <row r="4253" ht="22.5" customHeight="1">
      <c r="A4253" s="89">
        <v>46233.0</v>
      </c>
      <c r="B4253" s="90">
        <v>0.42986111111111114</v>
      </c>
      <c r="C4253" s="91" t="s">
        <v>404</v>
      </c>
      <c r="D4253" s="129" t="str">
        <f t="array" ref="D4253">XLOOKUP(C4253,'DS ST'!A:A,'DS ST'!B:B)</f>
        <v>A127</v>
      </c>
      <c r="E4253" s="94" t="str">
        <f t="array" ref="E4253">XLOOKUP($F4253,'GIÁ'!$A:$A,'GIÁ'!$E:$E)</f>
        <v>ĐÔNG</v>
      </c>
      <c r="F4253" s="94">
        <v>8.935101608461E12</v>
      </c>
      <c r="G4253" s="95" t="s">
        <v>1899</v>
      </c>
      <c r="H4253" s="95" t="s">
        <v>224</v>
      </c>
      <c r="I4253" s="96">
        <v>12.0</v>
      </c>
      <c r="J4253" s="96">
        <v>0.0</v>
      </c>
      <c r="K4253" s="98">
        <f t="shared" si="4"/>
        <v>12</v>
      </c>
      <c r="L4253" s="99" t="s">
        <v>7243</v>
      </c>
      <c r="M4253" s="100" t="s">
        <v>7244</v>
      </c>
      <c r="N4253" s="101" t="str">
        <f t="shared" si="139"/>
        <v>PT1590214-T0018935101608461</v>
      </c>
      <c r="O4253" s="128"/>
      <c r="P4253" s="100"/>
      <c r="Q4253" s="103">
        <f t="shared" si="166"/>
        <v>12</v>
      </c>
      <c r="R4253" s="161"/>
      <c r="S4253" s="105"/>
      <c r="T4253" s="106"/>
      <c r="U4253" s="107" t="s">
        <v>6555</v>
      </c>
      <c r="V4253" s="108" t="s">
        <v>756</v>
      </c>
      <c r="W4253" s="109" t="s">
        <v>1908</v>
      </c>
      <c r="X4253" s="110" t="str">
        <f t="shared" si="176"/>
        <v/>
      </c>
      <c r="Y4253" s="110" t="str">
        <f t="shared" si="183"/>
        <v/>
      </c>
      <c r="Z4253" s="109" t="s">
        <v>797</v>
      </c>
      <c r="AA4253" s="109" t="s">
        <v>802</v>
      </c>
      <c r="AB4253" s="106"/>
      <c r="AC4253" s="158"/>
      <c r="AD4253" s="160"/>
      <c r="AE4253" s="127"/>
      <c r="AF4253" s="113"/>
      <c r="AG4253" s="165" t="str">
        <f t="array" ref="AG4253">XLOOKUP(F4253,'CLV2'!A:A,'CLV2'!E:E)</f>
        <v>2.FROZEN FOODS</v>
      </c>
      <c r="AH4253" s="115" t="str">
        <f t="array" ref="AH4253">XLOOKUP(F4253,'CLV2'!A:A,'CLV2'!F:F)</f>
        <v>3.HOTPOT AND FRIED</v>
      </c>
      <c r="AI4253" s="115" t="str">
        <f t="shared" si="8"/>
        <v>Pack</v>
      </c>
      <c r="AJ4253" s="116">
        <f t="shared" si="9"/>
        <v>1</v>
      </c>
      <c r="AK4253" s="117" t="str">
        <f t="array" ref="AK4253">XLOOKUP(F4253,'GIÁ'!A:A,'GIÁ'!D:D)</f>
        <v>16904.85</v>
      </c>
      <c r="AL4253" s="118">
        <f t="shared" si="10"/>
        <v>202858.2</v>
      </c>
      <c r="AM4253" s="118">
        <f t="shared" si="11"/>
        <v>0</v>
      </c>
      <c r="AN4253" s="119">
        <f t="shared" si="12"/>
        <v>0</v>
      </c>
      <c r="AO4253" s="118">
        <f t="shared" si="13"/>
        <v>202858.2</v>
      </c>
      <c r="AP4253" s="121">
        <f t="shared" si="14"/>
        <v>0</v>
      </c>
      <c r="AQ4253" s="122"/>
      <c r="AR4253" s="119"/>
    </row>
    <row r="4254" ht="22.5" customHeight="1">
      <c r="A4254" s="89">
        <v>46233.0</v>
      </c>
      <c r="B4254" s="90">
        <v>0.42986111111111114</v>
      </c>
      <c r="C4254" s="91" t="s">
        <v>404</v>
      </c>
      <c r="D4254" s="129" t="str">
        <f t="array" ref="D4254">XLOOKUP(C4254,'DS ST'!A:A,'DS ST'!B:B)</f>
        <v>A127</v>
      </c>
      <c r="E4254" s="94" t="str">
        <f t="array" ref="E4254">XLOOKUP($F4254,'GIÁ'!$A:$A,'GIÁ'!$E:$E)</f>
        <v>ĐÔNG</v>
      </c>
      <c r="F4254" s="94">
        <v>8.936077110149E12</v>
      </c>
      <c r="G4254" s="95" t="s">
        <v>2333</v>
      </c>
      <c r="H4254" s="95" t="s">
        <v>224</v>
      </c>
      <c r="I4254" s="96">
        <v>2.0</v>
      </c>
      <c r="J4254" s="96">
        <v>0.0</v>
      </c>
      <c r="K4254" s="98">
        <f t="shared" si="4"/>
        <v>2</v>
      </c>
      <c r="L4254" s="99" t="s">
        <v>7243</v>
      </c>
      <c r="M4254" s="100" t="s">
        <v>7244</v>
      </c>
      <c r="N4254" s="101" t="str">
        <f t="shared" si="139"/>
        <v>PT1590214-T0018936077110149</v>
      </c>
      <c r="O4254" s="128"/>
      <c r="P4254" s="100"/>
      <c r="Q4254" s="103">
        <f t="shared" si="166"/>
        <v>2</v>
      </c>
      <c r="R4254" s="161"/>
      <c r="S4254" s="105"/>
      <c r="T4254" s="106"/>
      <c r="U4254" s="107" t="s">
        <v>6568</v>
      </c>
      <c r="V4254" s="108" t="s">
        <v>756</v>
      </c>
      <c r="W4254" s="109" t="s">
        <v>1908</v>
      </c>
      <c r="X4254" s="110" t="str">
        <f t="shared" si="176"/>
        <v/>
      </c>
      <c r="Y4254" s="110" t="str">
        <f t="shared" si="183"/>
        <v/>
      </c>
      <c r="Z4254" s="109" t="s">
        <v>797</v>
      </c>
      <c r="AA4254" s="109" t="s">
        <v>802</v>
      </c>
      <c r="AB4254" s="106"/>
      <c r="AC4254" s="158"/>
      <c r="AD4254" s="160"/>
      <c r="AE4254" s="127"/>
      <c r="AF4254" s="113"/>
      <c r="AG4254" s="165" t="str">
        <f t="array" ref="AG4254">XLOOKUP(F4254,'CLV2'!A:A,'CLV2'!E:E)</f>
        <v>2.FROZEN FOODS</v>
      </c>
      <c r="AH4254" s="115" t="str">
        <f t="array" ref="AH4254">XLOOKUP(F4254,'CLV2'!A:A,'CLV2'!F:F)</f>
        <v>3.DUMPLINGS</v>
      </c>
      <c r="AI4254" s="115" t="str">
        <f t="shared" si="8"/>
        <v>Pack</v>
      </c>
      <c r="AJ4254" s="116">
        <f t="shared" si="9"/>
        <v>1</v>
      </c>
      <c r="AK4254" s="117" t="str">
        <f t="array" ref="AK4254">XLOOKUP(F4254,'GIÁ'!A:A,'GIÁ'!D:D)</f>
        <v>41904.24</v>
      </c>
      <c r="AL4254" s="118">
        <f t="shared" si="10"/>
        <v>83808.48</v>
      </c>
      <c r="AM4254" s="118">
        <f t="shared" si="11"/>
        <v>0</v>
      </c>
      <c r="AN4254" s="119">
        <f t="shared" si="12"/>
        <v>0</v>
      </c>
      <c r="AO4254" s="118">
        <f t="shared" si="13"/>
        <v>83808.48</v>
      </c>
      <c r="AP4254" s="121">
        <f t="shared" si="14"/>
        <v>0</v>
      </c>
      <c r="AQ4254" s="122"/>
      <c r="AR4254" s="119"/>
    </row>
    <row r="4255" ht="22.5" customHeight="1">
      <c r="A4255" s="89">
        <v>46233.0</v>
      </c>
      <c r="B4255" s="90">
        <v>0.42986111111111114</v>
      </c>
      <c r="C4255" s="91" t="s">
        <v>404</v>
      </c>
      <c r="D4255" s="129" t="str">
        <f t="array" ref="D4255">XLOOKUP(C4255,'DS ST'!A:A,'DS ST'!B:B)</f>
        <v>A127</v>
      </c>
      <c r="E4255" s="94" t="str">
        <f t="array" ref="E4255">XLOOKUP($F4255,'GIÁ'!$A:$A,'GIÁ'!$E:$E)</f>
        <v>ĐÔNG</v>
      </c>
      <c r="F4255" s="94">
        <v>8.93607627967E12</v>
      </c>
      <c r="G4255" s="95" t="s">
        <v>2317</v>
      </c>
      <c r="H4255" s="95" t="s">
        <v>224</v>
      </c>
      <c r="I4255" s="96">
        <v>6.0</v>
      </c>
      <c r="J4255" s="96">
        <v>0.0</v>
      </c>
      <c r="K4255" s="98">
        <f t="shared" si="4"/>
        <v>6</v>
      </c>
      <c r="L4255" s="99" t="s">
        <v>7243</v>
      </c>
      <c r="M4255" s="100" t="s">
        <v>7244</v>
      </c>
      <c r="N4255" s="101" t="str">
        <f t="shared" si="139"/>
        <v>PT1590214-T0018936076279670</v>
      </c>
      <c r="O4255" s="128"/>
      <c r="P4255" s="100"/>
      <c r="Q4255" s="103">
        <f t="shared" si="166"/>
        <v>6</v>
      </c>
      <c r="R4255" s="161"/>
      <c r="S4255" s="105"/>
      <c r="T4255" s="106"/>
      <c r="U4255" s="107" t="s">
        <v>6530</v>
      </c>
      <c r="V4255" s="108" t="s">
        <v>756</v>
      </c>
      <c r="W4255" s="109" t="s">
        <v>1908</v>
      </c>
      <c r="X4255" s="110" t="str">
        <f t="shared" si="176"/>
        <v/>
      </c>
      <c r="Y4255" s="110" t="str">
        <f t="shared" si="183"/>
        <v/>
      </c>
      <c r="Z4255" s="109" t="s">
        <v>797</v>
      </c>
      <c r="AA4255" s="109" t="s">
        <v>802</v>
      </c>
      <c r="AB4255" s="106"/>
      <c r="AC4255" s="158"/>
      <c r="AD4255" s="160"/>
      <c r="AE4255" s="127"/>
      <c r="AF4255" s="113"/>
      <c r="AG4255" s="165" t="str">
        <f t="array" ref="AG4255">XLOOKUP(F4255,'CLV2'!A:A,'CLV2'!E:E)</f>
        <v>2.FROZEN FOODS</v>
      </c>
      <c r="AH4255" s="115" t="str">
        <f t="array" ref="AH4255">XLOOKUP(F4255,'CLV2'!A:A,'CLV2'!F:F)</f>
        <v>3.PASTRY AND DESSERTS</v>
      </c>
      <c r="AI4255" s="115" t="str">
        <f t="shared" si="8"/>
        <v>Pack</v>
      </c>
      <c r="AJ4255" s="116">
        <f t="shared" si="9"/>
        <v>1</v>
      </c>
      <c r="AK4255" s="117" t="str">
        <f t="array" ref="AK4255">XLOOKUP(F4255,'GIÁ'!A:A,'GIÁ'!D:D)</f>
        <v>26872.96</v>
      </c>
      <c r="AL4255" s="118">
        <f t="shared" si="10"/>
        <v>161237.76</v>
      </c>
      <c r="AM4255" s="118">
        <f t="shared" si="11"/>
        <v>0</v>
      </c>
      <c r="AN4255" s="119">
        <f t="shared" si="12"/>
        <v>0</v>
      </c>
      <c r="AO4255" s="118">
        <f t="shared" si="13"/>
        <v>161237.76</v>
      </c>
      <c r="AP4255" s="121">
        <f t="shared" si="14"/>
        <v>0</v>
      </c>
      <c r="AQ4255" s="122"/>
      <c r="AR4255" s="119"/>
    </row>
    <row r="4256" ht="22.5" customHeight="1">
      <c r="A4256" s="89">
        <v>46233.0</v>
      </c>
      <c r="B4256" s="90">
        <v>0.42986111111111114</v>
      </c>
      <c r="C4256" s="91" t="s">
        <v>404</v>
      </c>
      <c r="D4256" s="129" t="str">
        <f t="array" ref="D4256">XLOOKUP(C4256,'DS ST'!A:A,'DS ST'!B:B)</f>
        <v>A127</v>
      </c>
      <c r="E4256" s="94" t="str">
        <f t="array" ref="E4256">XLOOKUP($F4256,'GIÁ'!$A:$A,'GIÁ'!$E:$E)</f>
        <v>ĐÔNG</v>
      </c>
      <c r="F4256" s="94">
        <v>8.935297102972E12</v>
      </c>
      <c r="G4256" s="95" t="s">
        <v>2024</v>
      </c>
      <c r="H4256" s="95" t="s">
        <v>224</v>
      </c>
      <c r="I4256" s="96">
        <v>4.0</v>
      </c>
      <c r="J4256" s="96">
        <v>0.0</v>
      </c>
      <c r="K4256" s="98">
        <f t="shared" si="4"/>
        <v>4</v>
      </c>
      <c r="L4256" s="99" t="s">
        <v>7243</v>
      </c>
      <c r="M4256" s="100" t="s">
        <v>7244</v>
      </c>
      <c r="N4256" s="101" t="str">
        <f t="shared" si="139"/>
        <v>PT1590214-T0018935297102972</v>
      </c>
      <c r="O4256" s="128"/>
      <c r="P4256" s="100"/>
      <c r="Q4256" s="103">
        <f t="shared" si="166"/>
        <v>4</v>
      </c>
      <c r="R4256" s="161"/>
      <c r="S4256" s="105"/>
      <c r="T4256" s="106"/>
      <c r="U4256" s="107" t="s">
        <v>6692</v>
      </c>
      <c r="V4256" s="108" t="s">
        <v>756</v>
      </c>
      <c r="W4256" s="109" t="s">
        <v>1908</v>
      </c>
      <c r="X4256" s="110" t="str">
        <f t="shared" si="176"/>
        <v/>
      </c>
      <c r="Y4256" s="110" t="str">
        <f t="shared" si="183"/>
        <v/>
      </c>
      <c r="Z4256" s="109" t="s">
        <v>797</v>
      </c>
      <c r="AA4256" s="109" t="s">
        <v>802</v>
      </c>
      <c r="AB4256" s="106"/>
      <c r="AC4256" s="158"/>
      <c r="AD4256" s="160"/>
      <c r="AE4256" s="127"/>
      <c r="AF4256" s="113"/>
      <c r="AG4256" s="165" t="str">
        <f t="array" ref="AG4256">XLOOKUP(F4256,'CLV2'!A:A,'CLV2'!E:E)</f>
        <v>2.FROZEN FOODS</v>
      </c>
      <c r="AH4256" s="115" t="str">
        <f t="array" ref="AH4256">XLOOKUP(F4256,'CLV2'!A:A,'CLV2'!F:F)</f>
        <v>3.PIZZA - READY MEALS</v>
      </c>
      <c r="AI4256" s="115" t="str">
        <f t="shared" si="8"/>
        <v>Pack</v>
      </c>
      <c r="AJ4256" s="116">
        <f t="shared" si="9"/>
        <v>1</v>
      </c>
      <c r="AK4256" s="117" t="str">
        <f t="array" ref="AK4256">XLOOKUP(F4256,'GIÁ'!A:A,'GIÁ'!D:D)</f>
        <v>16087.17</v>
      </c>
      <c r="AL4256" s="118">
        <f t="shared" si="10"/>
        <v>64348.68</v>
      </c>
      <c r="AM4256" s="118">
        <f t="shared" si="11"/>
        <v>0</v>
      </c>
      <c r="AN4256" s="119">
        <f t="shared" si="12"/>
        <v>0</v>
      </c>
      <c r="AO4256" s="118">
        <f t="shared" si="13"/>
        <v>64348.68</v>
      </c>
      <c r="AP4256" s="121">
        <f t="shared" si="14"/>
        <v>0</v>
      </c>
      <c r="AQ4256" s="122"/>
      <c r="AR4256" s="119"/>
    </row>
    <row r="4257" ht="22.5" customHeight="1">
      <c r="A4257" s="89">
        <v>46233.0</v>
      </c>
      <c r="B4257" s="90">
        <v>0.42986111111111114</v>
      </c>
      <c r="C4257" s="91" t="s">
        <v>404</v>
      </c>
      <c r="D4257" s="129" t="str">
        <f t="array" ref="D4257">XLOOKUP(C4257,'DS ST'!A:A,'DS ST'!B:B)</f>
        <v>A127</v>
      </c>
      <c r="E4257" s="94" t="str">
        <f t="array" ref="E4257">XLOOKUP($F4257,'GIÁ'!$A:$A,'GIÁ'!$E:$E)</f>
        <v>ĐÔNG</v>
      </c>
      <c r="F4257" s="94">
        <v>8.938532826183E12</v>
      </c>
      <c r="G4257" s="95" t="s">
        <v>3052</v>
      </c>
      <c r="H4257" s="95" t="s">
        <v>224</v>
      </c>
      <c r="I4257" s="96">
        <v>4.0</v>
      </c>
      <c r="J4257" s="96">
        <v>0.0</v>
      </c>
      <c r="K4257" s="98">
        <f t="shared" si="4"/>
        <v>4</v>
      </c>
      <c r="L4257" s="99" t="s">
        <v>7243</v>
      </c>
      <c r="M4257" s="100" t="s">
        <v>7244</v>
      </c>
      <c r="N4257" s="101" t="str">
        <f t="shared" si="139"/>
        <v>PT1590214-T0018938532826183</v>
      </c>
      <c r="O4257" s="128"/>
      <c r="P4257" s="100"/>
      <c r="Q4257" s="103">
        <f t="shared" si="166"/>
        <v>4</v>
      </c>
      <c r="R4257" s="161"/>
      <c r="S4257" s="105"/>
      <c r="T4257" s="106"/>
      <c r="U4257" s="107" t="s">
        <v>6586</v>
      </c>
      <c r="V4257" s="108" t="s">
        <v>756</v>
      </c>
      <c r="W4257" s="109" t="s">
        <v>1908</v>
      </c>
      <c r="X4257" s="110" t="str">
        <f t="shared" si="176"/>
        <v/>
      </c>
      <c r="Y4257" s="110" t="str">
        <f t="shared" si="183"/>
        <v/>
      </c>
      <c r="Z4257" s="109" t="s">
        <v>797</v>
      </c>
      <c r="AA4257" s="109" t="s">
        <v>802</v>
      </c>
      <c r="AB4257" s="106"/>
      <c r="AC4257" s="158"/>
      <c r="AD4257" s="160"/>
      <c r="AE4257" s="127"/>
      <c r="AF4257" s="113"/>
      <c r="AG4257" s="165" t="str">
        <f t="array" ref="AG4257">XLOOKUP(F4257,'CLV2'!A:A,'CLV2'!E:E)</f>
        <v>2.FROZEN FOODS</v>
      </c>
      <c r="AH4257" s="115" t="str">
        <f t="array" ref="AH4257">XLOOKUP(F4257,'CLV2'!A:A,'CLV2'!F:F)</f>
        <v>3.PASTRY AND DESSERTS</v>
      </c>
      <c r="AI4257" s="115" t="str">
        <f t="shared" si="8"/>
        <v>Pack</v>
      </c>
      <c r="AJ4257" s="116">
        <f t="shared" si="9"/>
        <v>1</v>
      </c>
      <c r="AK4257" s="117" t="str">
        <f t="array" ref="AK4257">XLOOKUP(F4257,'GIÁ'!A:A,'GIÁ'!D:D)</f>
        <v>27480.45</v>
      </c>
      <c r="AL4257" s="118">
        <f t="shared" si="10"/>
        <v>109921.8</v>
      </c>
      <c r="AM4257" s="118">
        <f t="shared" si="11"/>
        <v>0</v>
      </c>
      <c r="AN4257" s="119">
        <f t="shared" si="12"/>
        <v>0</v>
      </c>
      <c r="AO4257" s="118">
        <f t="shared" si="13"/>
        <v>109921.8</v>
      </c>
      <c r="AP4257" s="121">
        <f t="shared" si="14"/>
        <v>0</v>
      </c>
      <c r="AQ4257" s="122"/>
      <c r="AR4257" s="119"/>
    </row>
    <row r="4258" ht="22.5" customHeight="1">
      <c r="A4258" s="89">
        <v>46233.0</v>
      </c>
      <c r="B4258" s="90">
        <v>0.42986111111111114</v>
      </c>
      <c r="C4258" s="91" t="s">
        <v>404</v>
      </c>
      <c r="D4258" s="129" t="str">
        <f t="array" ref="D4258">XLOOKUP(C4258,'DS ST'!A:A,'DS ST'!B:B)</f>
        <v>A127</v>
      </c>
      <c r="E4258" s="94" t="str">
        <f t="array" ref="E4258">XLOOKUP($F4258,'GIÁ'!$A:$A,'GIÁ'!$E:$E)</f>
        <v>ĐÔNG</v>
      </c>
      <c r="F4258" s="94">
        <v>8.93607711369E12</v>
      </c>
      <c r="G4258" s="95" t="s">
        <v>2364</v>
      </c>
      <c r="H4258" s="95" t="s">
        <v>57</v>
      </c>
      <c r="I4258" s="96">
        <v>2.0</v>
      </c>
      <c r="J4258" s="96">
        <v>0.0</v>
      </c>
      <c r="K4258" s="98">
        <f t="shared" si="4"/>
        <v>2</v>
      </c>
      <c r="L4258" s="99" t="s">
        <v>7243</v>
      </c>
      <c r="M4258" s="100" t="s">
        <v>7244</v>
      </c>
      <c r="N4258" s="101" t="str">
        <f t="shared" si="139"/>
        <v>PT1590214-T0018936077113690</v>
      </c>
      <c r="O4258" s="128"/>
      <c r="P4258" s="100"/>
      <c r="Q4258" s="103">
        <f t="shared" si="166"/>
        <v>2</v>
      </c>
      <c r="R4258" s="161"/>
      <c r="S4258" s="105"/>
      <c r="T4258" s="106"/>
      <c r="U4258" s="107" t="s">
        <v>6672</v>
      </c>
      <c r="V4258" s="108" t="s">
        <v>756</v>
      </c>
      <c r="W4258" s="109" t="s">
        <v>1908</v>
      </c>
      <c r="X4258" s="110" t="str">
        <f t="shared" si="176"/>
        <v/>
      </c>
      <c r="Y4258" s="110" t="str">
        <f t="shared" si="183"/>
        <v/>
      </c>
      <c r="Z4258" s="109" t="s">
        <v>797</v>
      </c>
      <c r="AA4258" s="109" t="s">
        <v>802</v>
      </c>
      <c r="AB4258" s="106"/>
      <c r="AC4258" s="158"/>
      <c r="AD4258" s="160"/>
      <c r="AE4258" s="127"/>
      <c r="AF4258" s="113"/>
      <c r="AG4258" s="165" t="str">
        <f t="array" ref="AG4258">XLOOKUP(F4258,'CLV2'!A:A,'CLV2'!E:E)</f>
        <v>2.FROZEN FOODS</v>
      </c>
      <c r="AH4258" s="115" t="str">
        <f t="array" ref="AH4258">XLOOKUP(F4258,'CLV2'!A:A,'CLV2'!F:F)</f>
        <v>3.PASTRY AND DESSERTS</v>
      </c>
      <c r="AI4258" s="115" t="str">
        <f t="shared" si="8"/>
        <v>Pack</v>
      </c>
      <c r="AJ4258" s="116">
        <f t="shared" si="9"/>
        <v>1</v>
      </c>
      <c r="AK4258" s="117" t="str">
        <f t="array" ref="AK4258">XLOOKUP(F4258,'GIÁ'!A:A,'GIÁ'!D:D)</f>
        <v>40108.39</v>
      </c>
      <c r="AL4258" s="118">
        <f t="shared" si="10"/>
        <v>80216.78</v>
      </c>
      <c r="AM4258" s="118">
        <f t="shared" si="11"/>
        <v>0</v>
      </c>
      <c r="AN4258" s="119">
        <f t="shared" si="12"/>
        <v>0</v>
      </c>
      <c r="AO4258" s="118">
        <f t="shared" si="13"/>
        <v>80216.78</v>
      </c>
      <c r="AP4258" s="121">
        <f t="shared" si="14"/>
        <v>0</v>
      </c>
      <c r="AQ4258" s="122"/>
      <c r="AR4258" s="119"/>
    </row>
    <row r="4259" ht="22.5" customHeight="1">
      <c r="A4259" s="89">
        <v>46233.0</v>
      </c>
      <c r="B4259" s="90">
        <v>0.42986111111111114</v>
      </c>
      <c r="C4259" s="91" t="s">
        <v>404</v>
      </c>
      <c r="D4259" s="129" t="str">
        <f t="array" ref="D4259">XLOOKUP(C4259,'DS ST'!A:A,'DS ST'!B:B)</f>
        <v>A127</v>
      </c>
      <c r="E4259" s="94" t="str">
        <f t="array" ref="E4259">XLOOKUP($F4259,'GIÁ'!$A:$A,'GIÁ'!$E:$E)</f>
        <v>ĐÔNG</v>
      </c>
      <c r="F4259" s="94">
        <v>8.936220300274E12</v>
      </c>
      <c r="G4259" s="95" t="s">
        <v>2705</v>
      </c>
      <c r="H4259" s="95" t="s">
        <v>224</v>
      </c>
      <c r="I4259" s="96">
        <v>2.0</v>
      </c>
      <c r="J4259" s="96">
        <v>0.0</v>
      </c>
      <c r="K4259" s="98">
        <f t="shared" si="4"/>
        <v>2</v>
      </c>
      <c r="L4259" s="99" t="s">
        <v>7243</v>
      </c>
      <c r="M4259" s="100" t="s">
        <v>7244</v>
      </c>
      <c r="N4259" s="101" t="str">
        <f t="shared" si="139"/>
        <v>PT1590214-T0018936220300274</v>
      </c>
      <c r="O4259" s="128"/>
      <c r="P4259" s="100"/>
      <c r="Q4259" s="103">
        <f t="shared" si="166"/>
        <v>2</v>
      </c>
      <c r="R4259" s="161"/>
      <c r="S4259" s="105"/>
      <c r="T4259" s="106"/>
      <c r="U4259" s="107" t="s">
        <v>6578</v>
      </c>
      <c r="V4259" s="108" t="s">
        <v>756</v>
      </c>
      <c r="W4259" s="109" t="s">
        <v>1908</v>
      </c>
      <c r="X4259" s="110" t="str">
        <f t="shared" si="176"/>
        <v/>
      </c>
      <c r="Y4259" s="110" t="str">
        <f t="shared" si="183"/>
        <v/>
      </c>
      <c r="Z4259" s="109" t="s">
        <v>797</v>
      </c>
      <c r="AA4259" s="109" t="s">
        <v>802</v>
      </c>
      <c r="AB4259" s="106"/>
      <c r="AC4259" s="158"/>
      <c r="AD4259" s="160"/>
      <c r="AE4259" s="127"/>
      <c r="AF4259" s="113"/>
      <c r="AG4259" s="165" t="str">
        <f t="array" ref="AG4259">XLOOKUP(F4259,'CLV2'!A:A,'CLV2'!E:E)</f>
        <v>2.FROZEN FOODS</v>
      </c>
      <c r="AH4259" s="115" t="str">
        <f t="array" ref="AH4259">XLOOKUP(F4259,'CLV2'!A:A,'CLV2'!F:F)</f>
        <v>3.HOTPOT AND FRIED</v>
      </c>
      <c r="AI4259" s="115" t="str">
        <f t="shared" si="8"/>
        <v>Pack</v>
      </c>
      <c r="AJ4259" s="116">
        <f t="shared" si="9"/>
        <v>1</v>
      </c>
      <c r="AK4259" s="117" t="str">
        <f t="array" ref="AK4259">XLOOKUP(F4259,'GIÁ'!A:A,'GIÁ'!D:D)</f>
        <v>40500.00</v>
      </c>
      <c r="AL4259" s="118">
        <f t="shared" si="10"/>
        <v>81000</v>
      </c>
      <c r="AM4259" s="118">
        <f t="shared" si="11"/>
        <v>0</v>
      </c>
      <c r="AN4259" s="119">
        <f t="shared" si="12"/>
        <v>0</v>
      </c>
      <c r="AO4259" s="118">
        <f t="shared" si="13"/>
        <v>81000</v>
      </c>
      <c r="AP4259" s="121">
        <f t="shared" si="14"/>
        <v>0</v>
      </c>
      <c r="AQ4259" s="122"/>
      <c r="AR4259" s="119"/>
    </row>
    <row r="4260" ht="22.5" customHeight="1">
      <c r="A4260" s="89">
        <v>46233.0</v>
      </c>
      <c r="B4260" s="90">
        <v>0.42986111111111114</v>
      </c>
      <c r="C4260" s="91" t="s">
        <v>404</v>
      </c>
      <c r="D4260" s="129" t="str">
        <f t="array" ref="D4260">XLOOKUP(C4260,'DS ST'!A:A,'DS ST'!B:B)</f>
        <v>A127</v>
      </c>
      <c r="E4260" s="94" t="str">
        <f t="array" ref="E4260">XLOOKUP($F4260,'GIÁ'!$A:$A,'GIÁ'!$E:$E)</f>
        <v>ĐÔNG</v>
      </c>
      <c r="F4260" s="94">
        <v>8.936077112983E12</v>
      </c>
      <c r="G4260" s="95" t="s">
        <v>2345</v>
      </c>
      <c r="H4260" s="95" t="s">
        <v>224</v>
      </c>
      <c r="I4260" s="96">
        <v>4.0</v>
      </c>
      <c r="J4260" s="96">
        <v>0.0</v>
      </c>
      <c r="K4260" s="98">
        <f t="shared" si="4"/>
        <v>4</v>
      </c>
      <c r="L4260" s="99" t="s">
        <v>7243</v>
      </c>
      <c r="M4260" s="100" t="s">
        <v>7244</v>
      </c>
      <c r="N4260" s="101" t="str">
        <f t="shared" si="139"/>
        <v>PT1590214-T0018936077112983</v>
      </c>
      <c r="O4260" s="128"/>
      <c r="P4260" s="100"/>
      <c r="Q4260" s="103">
        <f t="shared" si="166"/>
        <v>4</v>
      </c>
      <c r="R4260" s="161"/>
      <c r="S4260" s="105"/>
      <c r="T4260" s="106"/>
      <c r="U4260" s="107" t="s">
        <v>6526</v>
      </c>
      <c r="V4260" s="108" t="s">
        <v>756</v>
      </c>
      <c r="W4260" s="109" t="s">
        <v>1908</v>
      </c>
      <c r="X4260" s="110" t="str">
        <f t="shared" si="176"/>
        <v/>
      </c>
      <c r="Y4260" s="110" t="str">
        <f t="shared" si="183"/>
        <v/>
      </c>
      <c r="Z4260" s="109" t="s">
        <v>797</v>
      </c>
      <c r="AA4260" s="109" t="s">
        <v>802</v>
      </c>
      <c r="AB4260" s="106"/>
      <c r="AC4260" s="158"/>
      <c r="AD4260" s="160"/>
      <c r="AE4260" s="127"/>
      <c r="AF4260" s="113"/>
      <c r="AG4260" s="165" t="str">
        <f t="array" ref="AG4260">XLOOKUP(F4260,'CLV2'!A:A,'CLV2'!E:E)</f>
        <v>2.FROZEN FOODS</v>
      </c>
      <c r="AH4260" s="115" t="str">
        <f t="array" ref="AH4260">XLOOKUP(F4260,'CLV2'!A:A,'CLV2'!F:F)</f>
        <v>3.DUMPLINGS</v>
      </c>
      <c r="AI4260" s="115" t="str">
        <f t="shared" si="8"/>
        <v>Pack</v>
      </c>
      <c r="AJ4260" s="116">
        <f t="shared" si="9"/>
        <v>1</v>
      </c>
      <c r="AK4260" s="117" t="str">
        <f t="array" ref="AK4260">XLOOKUP(F4260,'GIÁ'!A:A,'GIÁ'!D:D)</f>
        <v>30147.74</v>
      </c>
      <c r="AL4260" s="118">
        <f t="shared" si="10"/>
        <v>120590.96</v>
      </c>
      <c r="AM4260" s="118">
        <f t="shared" si="11"/>
        <v>0</v>
      </c>
      <c r="AN4260" s="119">
        <f t="shared" si="12"/>
        <v>0</v>
      </c>
      <c r="AO4260" s="118">
        <f t="shared" si="13"/>
        <v>120590.96</v>
      </c>
      <c r="AP4260" s="121">
        <f t="shared" si="14"/>
        <v>0</v>
      </c>
      <c r="AQ4260" s="122"/>
      <c r="AR4260" s="119"/>
    </row>
    <row r="4261" ht="22.5" customHeight="1">
      <c r="A4261" s="89">
        <v>46233.0</v>
      </c>
      <c r="B4261" s="90">
        <v>0.42986111111111114</v>
      </c>
      <c r="C4261" s="91" t="s">
        <v>404</v>
      </c>
      <c r="D4261" s="129" t="str">
        <f t="array" ref="D4261">XLOOKUP(C4261,'DS ST'!A:A,'DS ST'!B:B)</f>
        <v>A127</v>
      </c>
      <c r="E4261" s="94" t="str">
        <f t="array" ref="E4261">XLOOKUP($F4261,'GIÁ'!$A:$A,'GIÁ'!$E:$E)</f>
        <v>ĐÔNG</v>
      </c>
      <c r="F4261" s="94">
        <v>8.938562334023E12</v>
      </c>
      <c r="G4261" s="95" t="s">
        <v>3181</v>
      </c>
      <c r="H4261" s="95" t="s">
        <v>57</v>
      </c>
      <c r="I4261" s="96">
        <v>4.0</v>
      </c>
      <c r="J4261" s="96">
        <v>0.0</v>
      </c>
      <c r="K4261" s="98">
        <f t="shared" si="4"/>
        <v>4</v>
      </c>
      <c r="L4261" s="99" t="s">
        <v>7243</v>
      </c>
      <c r="M4261" s="100" t="s">
        <v>7244</v>
      </c>
      <c r="N4261" s="101" t="str">
        <f t="shared" si="139"/>
        <v>PT1590214-T0018938562334023</v>
      </c>
      <c r="O4261" s="128"/>
      <c r="P4261" s="100"/>
      <c r="Q4261" s="103">
        <f t="shared" si="166"/>
        <v>4</v>
      </c>
      <c r="R4261" s="161"/>
      <c r="S4261" s="105"/>
      <c r="T4261" s="106"/>
      <c r="U4261" s="107" t="s">
        <v>6555</v>
      </c>
      <c r="V4261" s="108" t="s">
        <v>756</v>
      </c>
      <c r="W4261" s="109" t="s">
        <v>1908</v>
      </c>
      <c r="X4261" s="110" t="str">
        <f t="shared" si="176"/>
        <v/>
      </c>
      <c r="Y4261" s="110" t="str">
        <f t="shared" si="183"/>
        <v/>
      </c>
      <c r="Z4261" s="109" t="s">
        <v>797</v>
      </c>
      <c r="AA4261" s="109" t="s">
        <v>802</v>
      </c>
      <c r="AB4261" s="106"/>
      <c r="AC4261" s="158"/>
      <c r="AD4261" s="160"/>
      <c r="AE4261" s="127"/>
      <c r="AF4261" s="113"/>
      <c r="AG4261" s="165" t="str">
        <f t="array" ref="AG4261">XLOOKUP(F4261,'CLV2'!A:A,'CLV2'!E:E)</f>
        <v>2.FROZEN FOODS</v>
      </c>
      <c r="AH4261" s="115" t="str">
        <f t="array" ref="AH4261">XLOOKUP(F4261,'CLV2'!A:A,'CLV2'!F:F)</f>
        <v>3.PIZZA - READY MEALS</v>
      </c>
      <c r="AI4261" s="115" t="str">
        <f t="shared" si="8"/>
        <v>Pack</v>
      </c>
      <c r="AJ4261" s="116">
        <f t="shared" si="9"/>
        <v>1</v>
      </c>
      <c r="AK4261" s="117" t="str">
        <f t="array" ref="AK4261">XLOOKUP(F4261,'GIÁ'!A:A,'GIÁ'!D:D)</f>
        <v>43635.50</v>
      </c>
      <c r="AL4261" s="118">
        <f t="shared" si="10"/>
        <v>174542</v>
      </c>
      <c r="AM4261" s="118">
        <f t="shared" si="11"/>
        <v>0</v>
      </c>
      <c r="AN4261" s="119">
        <f t="shared" si="12"/>
        <v>0</v>
      </c>
      <c r="AO4261" s="118">
        <f t="shared" si="13"/>
        <v>174542</v>
      </c>
      <c r="AP4261" s="121">
        <f t="shared" si="14"/>
        <v>0</v>
      </c>
      <c r="AQ4261" s="122"/>
      <c r="AR4261" s="119"/>
    </row>
    <row r="4262" ht="22.5" customHeight="1">
      <c r="A4262" s="89">
        <v>46233.0</v>
      </c>
      <c r="B4262" s="90">
        <v>0.42986111111111114</v>
      </c>
      <c r="C4262" s="91" t="s">
        <v>404</v>
      </c>
      <c r="D4262" s="129" t="str">
        <f t="array" ref="D4262">XLOOKUP(C4262,'DS ST'!A:A,'DS ST'!B:B)</f>
        <v>A127</v>
      </c>
      <c r="E4262" s="94" t="str">
        <f t="array" ref="E4262">XLOOKUP($F4262,'GIÁ'!$A:$A,'GIÁ'!$E:$E)</f>
        <v>ĐÔNG</v>
      </c>
      <c r="F4262" s="94">
        <v>8.936187610089E12</v>
      </c>
      <c r="G4262" s="95" t="s">
        <v>2590</v>
      </c>
      <c r="H4262" s="95" t="s">
        <v>224</v>
      </c>
      <c r="I4262" s="96">
        <v>2.0</v>
      </c>
      <c r="J4262" s="96">
        <v>0.0</v>
      </c>
      <c r="K4262" s="98">
        <f t="shared" si="4"/>
        <v>2</v>
      </c>
      <c r="L4262" s="99" t="s">
        <v>7243</v>
      </c>
      <c r="M4262" s="100" t="s">
        <v>7244</v>
      </c>
      <c r="N4262" s="101" t="str">
        <f t="shared" si="139"/>
        <v>PT1590214-T0018936187610089</v>
      </c>
      <c r="O4262" s="128"/>
      <c r="P4262" s="100"/>
      <c r="Q4262" s="103">
        <f t="shared" si="166"/>
        <v>2</v>
      </c>
      <c r="R4262" s="161"/>
      <c r="S4262" s="105"/>
      <c r="T4262" s="106"/>
      <c r="U4262" s="107" t="s">
        <v>6532</v>
      </c>
      <c r="V4262" s="108" t="s">
        <v>756</v>
      </c>
      <c r="W4262" s="109" t="s">
        <v>1908</v>
      </c>
      <c r="X4262" s="110" t="str">
        <f t="shared" si="176"/>
        <v/>
      </c>
      <c r="Y4262" s="110" t="str">
        <f t="shared" si="183"/>
        <v/>
      </c>
      <c r="Z4262" s="109" t="s">
        <v>797</v>
      </c>
      <c r="AA4262" s="109" t="s">
        <v>802</v>
      </c>
      <c r="AB4262" s="106"/>
      <c r="AC4262" s="158"/>
      <c r="AD4262" s="160"/>
      <c r="AE4262" s="127"/>
      <c r="AF4262" s="113"/>
      <c r="AG4262" s="165" t="str">
        <f t="array" ref="AG4262">XLOOKUP(F4262,'CLV2'!A:A,'CLV2'!E:E)</f>
        <v>2.FISH AND SEAFOOD</v>
      </c>
      <c r="AH4262" s="115" t="str">
        <f t="array" ref="AH4262">XLOOKUP(F4262,'CLV2'!A:A,'CLV2'!F:F)</f>
        <v>3.FROZEN FISH AND SEAFOOD</v>
      </c>
      <c r="AI4262" s="115" t="str">
        <f t="shared" si="8"/>
        <v>Pack</v>
      </c>
      <c r="AJ4262" s="116">
        <f t="shared" si="9"/>
        <v>1</v>
      </c>
      <c r="AK4262" s="117" t="str">
        <f t="array" ref="AK4262">XLOOKUP(F4262,'GIÁ'!A:A,'GIÁ'!D:D)</f>
        <v>73948.55</v>
      </c>
      <c r="AL4262" s="118">
        <f t="shared" si="10"/>
        <v>147897.1</v>
      </c>
      <c r="AM4262" s="118">
        <f t="shared" si="11"/>
        <v>0</v>
      </c>
      <c r="AN4262" s="119">
        <f t="shared" si="12"/>
        <v>0</v>
      </c>
      <c r="AO4262" s="118">
        <f t="shared" si="13"/>
        <v>147897.1</v>
      </c>
      <c r="AP4262" s="121">
        <f t="shared" si="14"/>
        <v>0</v>
      </c>
      <c r="AQ4262" s="122"/>
      <c r="AR4262" s="119"/>
    </row>
    <row r="4263" ht="22.5" customHeight="1">
      <c r="A4263" s="89">
        <v>46233.0</v>
      </c>
      <c r="B4263" s="90">
        <v>0.42986111111111114</v>
      </c>
      <c r="C4263" s="91" t="s">
        <v>404</v>
      </c>
      <c r="D4263" s="129" t="str">
        <f t="array" ref="D4263">XLOOKUP(C4263,'DS ST'!A:A,'DS ST'!B:B)</f>
        <v>A127</v>
      </c>
      <c r="E4263" s="94" t="str">
        <f t="array" ref="E4263">XLOOKUP($F4263,'GIÁ'!$A:$A,'GIÁ'!$E:$E)</f>
        <v>ĐÔNG</v>
      </c>
      <c r="F4263" s="94">
        <v>8.936190860464E12</v>
      </c>
      <c r="G4263" s="95" t="s">
        <v>2608</v>
      </c>
      <c r="H4263" s="95" t="s">
        <v>93</v>
      </c>
      <c r="I4263" s="96">
        <v>2.0</v>
      </c>
      <c r="J4263" s="96">
        <v>0.0</v>
      </c>
      <c r="K4263" s="98">
        <f t="shared" si="4"/>
        <v>2</v>
      </c>
      <c r="L4263" s="99" t="s">
        <v>7243</v>
      </c>
      <c r="M4263" s="100" t="s">
        <v>7244</v>
      </c>
      <c r="N4263" s="101" t="str">
        <f t="shared" si="139"/>
        <v>PT1590214-T0018936190860464</v>
      </c>
      <c r="O4263" s="128"/>
      <c r="P4263" s="100"/>
      <c r="Q4263" s="103">
        <f t="shared" si="166"/>
        <v>2</v>
      </c>
      <c r="R4263" s="161"/>
      <c r="S4263" s="105"/>
      <c r="T4263" s="106"/>
      <c r="U4263" s="107" t="s">
        <v>6543</v>
      </c>
      <c r="V4263" s="108" t="s">
        <v>756</v>
      </c>
      <c r="W4263" s="109" t="s">
        <v>1908</v>
      </c>
      <c r="X4263" s="110" t="str">
        <f t="shared" si="176"/>
        <v/>
      </c>
      <c r="Y4263" s="110" t="str">
        <f t="shared" si="183"/>
        <v/>
      </c>
      <c r="Z4263" s="109" t="s">
        <v>797</v>
      </c>
      <c r="AA4263" s="109" t="s">
        <v>802</v>
      </c>
      <c r="AB4263" s="106"/>
      <c r="AC4263" s="158"/>
      <c r="AD4263" s="160"/>
      <c r="AE4263" s="127"/>
      <c r="AF4263" s="113"/>
      <c r="AG4263" s="165" t="str">
        <f t="array" ref="AG4263">XLOOKUP(F4263,'CLV2'!A:A,'CLV2'!E:E)</f>
        <v>2.MEAT</v>
      </c>
      <c r="AH4263" s="115" t="str">
        <f t="array" ref="AH4263">XLOOKUP(F4263,'CLV2'!A:A,'CLV2'!F:F)</f>
        <v>3.FROZEN MEAT</v>
      </c>
      <c r="AI4263" s="115" t="str">
        <f t="shared" si="8"/>
        <v>Pack</v>
      </c>
      <c r="AJ4263" s="116">
        <f t="shared" si="9"/>
        <v>1</v>
      </c>
      <c r="AK4263" s="117" t="str">
        <f t="array" ref="AK4263">XLOOKUP(F4263,'GIÁ'!A:A,'GIÁ'!D:D)</f>
        <v>43621.31</v>
      </c>
      <c r="AL4263" s="118">
        <f t="shared" si="10"/>
        <v>87242.62</v>
      </c>
      <c r="AM4263" s="118">
        <f t="shared" si="11"/>
        <v>0</v>
      </c>
      <c r="AN4263" s="119">
        <f t="shared" si="12"/>
        <v>0</v>
      </c>
      <c r="AO4263" s="118">
        <f t="shared" si="13"/>
        <v>87242.62</v>
      </c>
      <c r="AP4263" s="121">
        <f t="shared" si="14"/>
        <v>0</v>
      </c>
      <c r="AQ4263" s="122"/>
      <c r="AR4263" s="119"/>
    </row>
    <row r="4264" ht="22.5" customHeight="1">
      <c r="A4264" s="89">
        <v>46233.0</v>
      </c>
      <c r="B4264" s="90">
        <v>0.5340277777777778</v>
      </c>
      <c r="C4264" s="91" t="s">
        <v>1375</v>
      </c>
      <c r="D4264" s="129" t="str">
        <f t="array" ref="D4264">XLOOKUP(C4264,'DS ST'!A:A,'DS ST'!B:B)</f>
        <v>MTE</v>
      </c>
      <c r="E4264" s="94" t="str">
        <f t="array" ref="E4264">XLOOKUP($F4264,'GIÁ'!$A:$A,'GIÁ'!$E:$E)</f>
        <v>ĐÔNG</v>
      </c>
      <c r="F4264" s="94">
        <v>8.936077110132E12</v>
      </c>
      <c r="G4264" s="95" t="s">
        <v>2331</v>
      </c>
      <c r="H4264" s="95" t="s">
        <v>224</v>
      </c>
      <c r="I4264" s="96">
        <v>4.0</v>
      </c>
      <c r="J4264" s="96">
        <v>0.0</v>
      </c>
      <c r="K4264" s="98">
        <f t="shared" si="4"/>
        <v>4</v>
      </c>
      <c r="L4264" s="99" t="s">
        <v>7245</v>
      </c>
      <c r="M4264" s="100" t="s">
        <v>7246</v>
      </c>
      <c r="N4264" s="101" t="str">
        <f t="shared" si="139"/>
        <v>PT1590209-T0018936077110132</v>
      </c>
      <c r="O4264" s="128"/>
      <c r="P4264" s="100"/>
      <c r="Q4264" s="103">
        <f t="shared" si="166"/>
        <v>4</v>
      </c>
      <c r="R4264" s="161"/>
      <c r="S4264" s="105"/>
      <c r="T4264" s="106"/>
      <c r="U4264" s="107" t="s">
        <v>6562</v>
      </c>
      <c r="V4264" s="108" t="s">
        <v>756</v>
      </c>
      <c r="W4264" s="109" t="s">
        <v>1908</v>
      </c>
      <c r="X4264" s="110" t="str">
        <f t="shared" si="176"/>
        <v/>
      </c>
      <c r="Y4264" s="110" t="str">
        <f t="shared" si="183"/>
        <v/>
      </c>
      <c r="Z4264" s="109" t="s">
        <v>797</v>
      </c>
      <c r="AA4264" s="109" t="s">
        <v>802</v>
      </c>
      <c r="AB4264" s="106"/>
      <c r="AC4264" s="158"/>
      <c r="AD4264" s="160"/>
      <c r="AE4264" s="127"/>
      <c r="AF4264" s="113"/>
      <c r="AG4264" s="165" t="str">
        <f t="array" ref="AG4264">XLOOKUP(F4264,'CLV2'!A:A,'CLV2'!E:E)</f>
        <v>2.FROZEN FOODS</v>
      </c>
      <c r="AH4264" s="115" t="str">
        <f t="array" ref="AH4264">XLOOKUP(F4264,'CLV2'!A:A,'CLV2'!F:F)</f>
        <v>3.DUMPLINGS</v>
      </c>
      <c r="AI4264" s="115" t="str">
        <f t="shared" si="8"/>
        <v>Pack</v>
      </c>
      <c r="AJ4264" s="116">
        <f t="shared" si="9"/>
        <v>1</v>
      </c>
      <c r="AK4264" s="117" t="str">
        <f t="array" ref="AK4264">XLOOKUP(F4264,'GIÁ'!A:A,'GIÁ'!D:D)</f>
        <v>35838.13</v>
      </c>
      <c r="AL4264" s="118">
        <f t="shared" si="10"/>
        <v>143352.52</v>
      </c>
      <c r="AM4264" s="118">
        <f t="shared" si="11"/>
        <v>0</v>
      </c>
      <c r="AN4264" s="119">
        <f t="shared" si="12"/>
        <v>0</v>
      </c>
      <c r="AO4264" s="118">
        <f t="shared" si="13"/>
        <v>143352.52</v>
      </c>
      <c r="AP4264" s="121">
        <f t="shared" si="14"/>
        <v>0</v>
      </c>
      <c r="AQ4264" s="122"/>
      <c r="AR4264" s="119"/>
    </row>
    <row r="4265" ht="22.5" customHeight="1">
      <c r="A4265" s="89">
        <v>46233.0</v>
      </c>
      <c r="B4265" s="90">
        <v>0.5340277777777778</v>
      </c>
      <c r="C4265" s="91" t="s">
        <v>1375</v>
      </c>
      <c r="D4265" s="129" t="str">
        <f t="array" ref="D4265">XLOOKUP(C4265,'DS ST'!A:A,'DS ST'!B:B)</f>
        <v>MTE</v>
      </c>
      <c r="E4265" s="94" t="str">
        <f t="array" ref="E4265">XLOOKUP($F4265,'GIÁ'!$A:$A,'GIÁ'!$E:$E)</f>
        <v>ĐÔNG</v>
      </c>
      <c r="F4265" s="94">
        <v>9.555894504567E12</v>
      </c>
      <c r="G4265" s="95" t="s">
        <v>3303</v>
      </c>
      <c r="H4265" s="95" t="s">
        <v>224</v>
      </c>
      <c r="I4265" s="96">
        <v>4.0</v>
      </c>
      <c r="J4265" s="96">
        <v>0.0</v>
      </c>
      <c r="K4265" s="98">
        <f t="shared" si="4"/>
        <v>4</v>
      </c>
      <c r="L4265" s="99" t="s">
        <v>7245</v>
      </c>
      <c r="M4265" s="100" t="s">
        <v>7246</v>
      </c>
      <c r="N4265" s="101" t="str">
        <f t="shared" si="139"/>
        <v>PT1590209-T0019555894504567</v>
      </c>
      <c r="O4265" s="128"/>
      <c r="P4265" s="100"/>
      <c r="Q4265" s="103">
        <f t="shared" si="166"/>
        <v>4</v>
      </c>
      <c r="R4265" s="161"/>
      <c r="S4265" s="105"/>
      <c r="T4265" s="106"/>
      <c r="U4265" s="107" t="s">
        <v>6577</v>
      </c>
      <c r="V4265" s="108" t="s">
        <v>756</v>
      </c>
      <c r="W4265" s="109" t="s">
        <v>1908</v>
      </c>
      <c r="X4265" s="110" t="str">
        <f t="shared" si="176"/>
        <v/>
      </c>
      <c r="Y4265" s="110" t="str">
        <f t="shared" si="183"/>
        <v/>
      </c>
      <c r="Z4265" s="109" t="s">
        <v>797</v>
      </c>
      <c r="AA4265" s="109" t="s">
        <v>802</v>
      </c>
      <c r="AB4265" s="106"/>
      <c r="AC4265" s="158"/>
      <c r="AD4265" s="160"/>
      <c r="AE4265" s="127"/>
      <c r="AF4265" s="113"/>
      <c r="AG4265" s="165" t="str">
        <f t="array" ref="AG4265">XLOOKUP(F4265,'CLV2'!A:A,'CLV2'!E:E)</f>
        <v>2.FROZEN FOODS</v>
      </c>
      <c r="AH4265" s="115" t="str">
        <f t="array" ref="AH4265">XLOOKUP(F4265,'CLV2'!A:A,'CLV2'!F:F)</f>
        <v>3.HOTPOT AND FRIED</v>
      </c>
      <c r="AI4265" s="115" t="str">
        <f t="shared" si="8"/>
        <v>Pack</v>
      </c>
      <c r="AJ4265" s="116">
        <f t="shared" si="9"/>
        <v>1</v>
      </c>
      <c r="AK4265" s="117" t="str">
        <f t="array" ref="AK4265">XLOOKUP(F4265,'GIÁ'!A:A,'GIÁ'!D:D)</f>
        <v>68779.37</v>
      </c>
      <c r="AL4265" s="118">
        <f t="shared" si="10"/>
        <v>275117.48</v>
      </c>
      <c r="AM4265" s="118">
        <f t="shared" si="11"/>
        <v>0</v>
      </c>
      <c r="AN4265" s="119">
        <f t="shared" si="12"/>
        <v>0</v>
      </c>
      <c r="AO4265" s="118">
        <f t="shared" si="13"/>
        <v>275117.48</v>
      </c>
      <c r="AP4265" s="121">
        <f t="shared" si="14"/>
        <v>0</v>
      </c>
      <c r="AQ4265" s="122"/>
      <c r="AR4265" s="119"/>
    </row>
    <row r="4266" ht="22.5" customHeight="1">
      <c r="A4266" s="89">
        <v>46233.0</v>
      </c>
      <c r="B4266" s="90">
        <v>0.5340277777777778</v>
      </c>
      <c r="C4266" s="91" t="s">
        <v>1375</v>
      </c>
      <c r="D4266" s="129" t="str">
        <f t="array" ref="D4266">XLOOKUP(C4266,'DS ST'!A:A,'DS ST'!B:B)</f>
        <v>MTE</v>
      </c>
      <c r="E4266" s="94" t="str">
        <f t="array" ref="E4266">XLOOKUP($F4266,'GIÁ'!$A:$A,'GIÁ'!$E:$E)</f>
        <v>ĐÔNG</v>
      </c>
      <c r="F4266" s="94">
        <v>8.935101607211E12</v>
      </c>
      <c r="G4266" s="95" t="s">
        <v>1879</v>
      </c>
      <c r="H4266" s="95" t="s">
        <v>224</v>
      </c>
      <c r="I4266" s="96">
        <v>4.0</v>
      </c>
      <c r="J4266" s="96">
        <v>0.0</v>
      </c>
      <c r="K4266" s="98">
        <f t="shared" si="4"/>
        <v>4</v>
      </c>
      <c r="L4266" s="99" t="s">
        <v>7245</v>
      </c>
      <c r="M4266" s="100" t="s">
        <v>7246</v>
      </c>
      <c r="N4266" s="101" t="str">
        <f t="shared" si="139"/>
        <v>PT1590209-T0018935101607211</v>
      </c>
      <c r="O4266" s="128"/>
      <c r="P4266" s="100"/>
      <c r="Q4266" s="103">
        <f t="shared" si="166"/>
        <v>4</v>
      </c>
      <c r="R4266" s="161"/>
      <c r="S4266" s="105"/>
      <c r="T4266" s="106"/>
      <c r="U4266" s="107" t="s">
        <v>6523</v>
      </c>
      <c r="V4266" s="108" t="s">
        <v>756</v>
      </c>
      <c r="W4266" s="109" t="s">
        <v>1908</v>
      </c>
      <c r="X4266" s="110" t="str">
        <f t="shared" si="176"/>
        <v/>
      </c>
      <c r="Y4266" s="110" t="str">
        <f t="shared" si="183"/>
        <v/>
      </c>
      <c r="Z4266" s="109" t="s">
        <v>797</v>
      </c>
      <c r="AA4266" s="109" t="s">
        <v>802</v>
      </c>
      <c r="AB4266" s="106"/>
      <c r="AC4266" s="158"/>
      <c r="AD4266" s="160"/>
      <c r="AE4266" s="127"/>
      <c r="AF4266" s="113"/>
      <c r="AG4266" s="165" t="str">
        <f t="array" ref="AG4266">XLOOKUP(F4266,'CLV2'!A:A,'CLV2'!E:E)</f>
        <v>2.FROZEN FOODS</v>
      </c>
      <c r="AH4266" s="115" t="str">
        <f t="array" ref="AH4266">XLOOKUP(F4266,'CLV2'!A:A,'CLV2'!F:F)</f>
        <v>3.DUMPLINGS</v>
      </c>
      <c r="AI4266" s="115" t="str">
        <f t="shared" si="8"/>
        <v>Pack</v>
      </c>
      <c r="AJ4266" s="116">
        <f t="shared" si="9"/>
        <v>1</v>
      </c>
      <c r="AK4266" s="117" t="str">
        <f t="array" ref="AK4266">XLOOKUP(F4266,'GIÁ'!A:A,'GIÁ'!D:D)</f>
        <v>22033.98</v>
      </c>
      <c r="AL4266" s="118">
        <f t="shared" si="10"/>
        <v>88135.92</v>
      </c>
      <c r="AM4266" s="118">
        <f t="shared" si="11"/>
        <v>0</v>
      </c>
      <c r="AN4266" s="119">
        <f t="shared" si="12"/>
        <v>0</v>
      </c>
      <c r="AO4266" s="118">
        <f t="shared" si="13"/>
        <v>88135.92</v>
      </c>
      <c r="AP4266" s="121">
        <f t="shared" si="14"/>
        <v>0</v>
      </c>
      <c r="AQ4266" s="122"/>
      <c r="AR4266" s="119"/>
    </row>
    <row r="4267" ht="22.5" customHeight="1">
      <c r="A4267" s="89">
        <v>46233.0</v>
      </c>
      <c r="B4267" s="90">
        <v>0.5340277777777778</v>
      </c>
      <c r="C4267" s="91" t="s">
        <v>1375</v>
      </c>
      <c r="D4267" s="129" t="str">
        <f t="array" ref="D4267">XLOOKUP(C4267,'DS ST'!A:A,'DS ST'!B:B)</f>
        <v>MTE</v>
      </c>
      <c r="E4267" s="94" t="str">
        <f t="array" ref="E4267">XLOOKUP($F4267,'GIÁ'!$A:$A,'GIÁ'!$E:$E)</f>
        <v>ĐÔNG</v>
      </c>
      <c r="F4267" s="94">
        <v>8.936013238791E12</v>
      </c>
      <c r="G4267" s="95" t="s">
        <v>2178</v>
      </c>
      <c r="H4267" s="95" t="s">
        <v>57</v>
      </c>
      <c r="I4267" s="96">
        <v>6.0</v>
      </c>
      <c r="J4267" s="96">
        <v>0.0</v>
      </c>
      <c r="K4267" s="98">
        <f t="shared" si="4"/>
        <v>6</v>
      </c>
      <c r="L4267" s="99" t="s">
        <v>7245</v>
      </c>
      <c r="M4267" s="100" t="s">
        <v>7246</v>
      </c>
      <c r="N4267" s="101" t="str">
        <f t="shared" si="139"/>
        <v>PT1590209-T0018936013238791</v>
      </c>
      <c r="O4267" s="128"/>
      <c r="P4267" s="100"/>
      <c r="Q4267" s="103">
        <f t="shared" si="166"/>
        <v>6</v>
      </c>
      <c r="R4267" s="161"/>
      <c r="S4267" s="105"/>
      <c r="T4267" s="106"/>
      <c r="U4267" s="107" t="s">
        <v>6525</v>
      </c>
      <c r="V4267" s="108" t="s">
        <v>756</v>
      </c>
      <c r="W4267" s="109" t="s">
        <v>1908</v>
      </c>
      <c r="X4267" s="110" t="str">
        <f t="shared" si="176"/>
        <v/>
      </c>
      <c r="Y4267" s="110" t="str">
        <f t="shared" si="183"/>
        <v/>
      </c>
      <c r="Z4267" s="109" t="s">
        <v>797</v>
      </c>
      <c r="AA4267" s="109" t="s">
        <v>802</v>
      </c>
      <c r="AB4267" s="106"/>
      <c r="AC4267" s="158"/>
      <c r="AD4267" s="160"/>
      <c r="AE4267" s="127"/>
      <c r="AF4267" s="113"/>
      <c r="AG4267" s="165" t="str">
        <f t="array" ref="AG4267">XLOOKUP(F4267,'CLV2'!A:A,'CLV2'!E:E)</f>
        <v>2.FROZEN FOODS</v>
      </c>
      <c r="AH4267" s="115" t="str">
        <f t="array" ref="AH4267">XLOOKUP(F4267,'CLV2'!A:A,'CLV2'!F:F)</f>
        <v>3.PIZZA - READY MEALS</v>
      </c>
      <c r="AI4267" s="115" t="str">
        <f t="shared" si="8"/>
        <v>Pack</v>
      </c>
      <c r="AJ4267" s="116">
        <f t="shared" si="9"/>
        <v>1</v>
      </c>
      <c r="AK4267" s="117" t="str">
        <f t="array" ref="AK4267">XLOOKUP(F4267,'GIÁ'!A:A,'GIÁ'!D:D)</f>
        <v>22578.43</v>
      </c>
      <c r="AL4267" s="118">
        <f t="shared" si="10"/>
        <v>135470.58</v>
      </c>
      <c r="AM4267" s="118">
        <f t="shared" si="11"/>
        <v>0</v>
      </c>
      <c r="AN4267" s="119">
        <f t="shared" si="12"/>
        <v>0</v>
      </c>
      <c r="AO4267" s="118">
        <f t="shared" si="13"/>
        <v>135470.58</v>
      </c>
      <c r="AP4267" s="121">
        <f t="shared" si="14"/>
        <v>0</v>
      </c>
      <c r="AQ4267" s="122"/>
      <c r="AR4267" s="119"/>
    </row>
    <row r="4268" ht="22.5" customHeight="1">
      <c r="A4268" s="89">
        <v>46233.0</v>
      </c>
      <c r="B4268" s="90">
        <v>0.5340277777777778</v>
      </c>
      <c r="C4268" s="91" t="s">
        <v>1375</v>
      </c>
      <c r="D4268" s="129" t="str">
        <f t="array" ref="D4268">XLOOKUP(C4268,'DS ST'!A:A,'DS ST'!B:B)</f>
        <v>MTE</v>
      </c>
      <c r="E4268" s="94" t="str">
        <f t="array" ref="E4268">XLOOKUP($F4268,'GIÁ'!$A:$A,'GIÁ'!$E:$E)</f>
        <v>ĐÔNG</v>
      </c>
      <c r="F4268" s="94">
        <v>8.935297103726E12</v>
      </c>
      <c r="G4268" s="95" t="s">
        <v>2028</v>
      </c>
      <c r="H4268" s="95" t="s">
        <v>224</v>
      </c>
      <c r="I4268" s="96">
        <v>2.0</v>
      </c>
      <c r="J4268" s="96">
        <v>0.0</v>
      </c>
      <c r="K4268" s="98">
        <f t="shared" si="4"/>
        <v>2</v>
      </c>
      <c r="L4268" s="99" t="s">
        <v>7245</v>
      </c>
      <c r="M4268" s="100" t="s">
        <v>7246</v>
      </c>
      <c r="N4268" s="101" t="str">
        <f t="shared" si="139"/>
        <v>PT1590209-T0018935297103726</v>
      </c>
      <c r="O4268" s="128"/>
      <c r="P4268" s="100"/>
      <c r="Q4268" s="103">
        <f t="shared" si="166"/>
        <v>2</v>
      </c>
      <c r="R4268" s="161"/>
      <c r="S4268" s="105"/>
      <c r="T4268" s="106"/>
      <c r="U4268" s="107" t="s">
        <v>6526</v>
      </c>
      <c r="V4268" s="108" t="s">
        <v>756</v>
      </c>
      <c r="W4268" s="109" t="s">
        <v>1908</v>
      </c>
      <c r="X4268" s="110" t="str">
        <f t="shared" si="176"/>
        <v/>
      </c>
      <c r="Y4268" s="110" t="str">
        <f t="shared" si="183"/>
        <v/>
      </c>
      <c r="Z4268" s="109" t="s">
        <v>797</v>
      </c>
      <c r="AA4268" s="109" t="s">
        <v>802</v>
      </c>
      <c r="AB4268" s="106"/>
      <c r="AC4268" s="158"/>
      <c r="AD4268" s="160"/>
      <c r="AE4268" s="127"/>
      <c r="AF4268" s="113"/>
      <c r="AG4268" s="165" t="str">
        <f t="array" ref="AG4268">XLOOKUP(F4268,'CLV2'!A:A,'CLV2'!E:E)</f>
        <v>2.FROZEN FOODS</v>
      </c>
      <c r="AH4268" s="115" t="str">
        <f t="array" ref="AH4268">XLOOKUP(F4268,'CLV2'!A:A,'CLV2'!F:F)</f>
        <v>3.PIZZA - READY MEALS</v>
      </c>
      <c r="AI4268" s="115" t="str">
        <f t="shared" si="8"/>
        <v>Pack</v>
      </c>
      <c r="AJ4268" s="116">
        <f t="shared" si="9"/>
        <v>1</v>
      </c>
      <c r="AK4268" s="117" t="str">
        <f t="array" ref="AK4268">XLOOKUP(F4268,'GIÁ'!A:A,'GIÁ'!D:D)</f>
        <v>61056.95</v>
      </c>
      <c r="AL4268" s="118">
        <f t="shared" si="10"/>
        <v>122113.9</v>
      </c>
      <c r="AM4268" s="118">
        <f t="shared" si="11"/>
        <v>0</v>
      </c>
      <c r="AN4268" s="119">
        <f t="shared" si="12"/>
        <v>0</v>
      </c>
      <c r="AO4268" s="118">
        <f t="shared" si="13"/>
        <v>122113.9</v>
      </c>
      <c r="AP4268" s="121">
        <f t="shared" si="14"/>
        <v>0</v>
      </c>
      <c r="AQ4268" s="122"/>
      <c r="AR4268" s="119"/>
    </row>
    <row r="4269" ht="22.5" customHeight="1">
      <c r="A4269" s="89">
        <v>46233.0</v>
      </c>
      <c r="B4269" s="90">
        <v>0.5340277777777778</v>
      </c>
      <c r="C4269" s="91" t="s">
        <v>1375</v>
      </c>
      <c r="D4269" s="129" t="str">
        <f t="array" ref="D4269">XLOOKUP(C4269,'DS ST'!A:A,'DS ST'!B:B)</f>
        <v>MTE</v>
      </c>
      <c r="E4269" s="94" t="str">
        <f t="array" ref="E4269">XLOOKUP($F4269,'GIÁ'!$A:$A,'GIÁ'!$E:$E)</f>
        <v>ĐÔNG</v>
      </c>
      <c r="F4269" s="94">
        <v>8.93621960004E12</v>
      </c>
      <c r="G4269" s="95" t="s">
        <v>2686</v>
      </c>
      <c r="H4269" s="95" t="s">
        <v>224</v>
      </c>
      <c r="I4269" s="96">
        <v>2.0</v>
      </c>
      <c r="J4269" s="96">
        <v>0.0</v>
      </c>
      <c r="K4269" s="98">
        <f t="shared" si="4"/>
        <v>2</v>
      </c>
      <c r="L4269" s="99" t="s">
        <v>7245</v>
      </c>
      <c r="M4269" s="100" t="s">
        <v>7246</v>
      </c>
      <c r="N4269" s="101" t="str">
        <f t="shared" si="139"/>
        <v>PT1590209-T0018936219600040</v>
      </c>
      <c r="O4269" s="128"/>
      <c r="P4269" s="100"/>
      <c r="Q4269" s="103">
        <f t="shared" si="166"/>
        <v>2</v>
      </c>
      <c r="R4269" s="161"/>
      <c r="S4269" s="105"/>
      <c r="T4269" s="106"/>
      <c r="U4269" s="107" t="s">
        <v>6605</v>
      </c>
      <c r="V4269" s="108" t="s">
        <v>756</v>
      </c>
      <c r="W4269" s="109" t="s">
        <v>1908</v>
      </c>
      <c r="X4269" s="110" t="str">
        <f t="shared" si="176"/>
        <v/>
      </c>
      <c r="Y4269" s="110" t="str">
        <f t="shared" si="183"/>
        <v/>
      </c>
      <c r="Z4269" s="109" t="s">
        <v>797</v>
      </c>
      <c r="AA4269" s="109" t="s">
        <v>802</v>
      </c>
      <c r="AB4269" s="106"/>
      <c r="AC4269" s="158"/>
      <c r="AD4269" s="160"/>
      <c r="AE4269" s="127"/>
      <c r="AF4269" s="113"/>
      <c r="AG4269" s="165" t="str">
        <f t="array" ref="AG4269">XLOOKUP(F4269,'CLV2'!A:A,'CLV2'!E:E)</f>
        <v>2.FROZEN FOODS</v>
      </c>
      <c r="AH4269" s="115" t="str">
        <f t="array" ref="AH4269">XLOOKUP(F4269,'CLV2'!A:A,'CLV2'!F:F)</f>
        <v>3.HOTPOT AND FRIED</v>
      </c>
      <c r="AI4269" s="115" t="str">
        <f t="shared" si="8"/>
        <v>Pack</v>
      </c>
      <c r="AJ4269" s="116">
        <f t="shared" si="9"/>
        <v>1</v>
      </c>
      <c r="AK4269" s="117" t="str">
        <f t="array" ref="AK4269">XLOOKUP(F4269,'GIÁ'!A:A,'GIÁ'!D:D)</f>
        <v>13306.66</v>
      </c>
      <c r="AL4269" s="118">
        <f t="shared" si="10"/>
        <v>26613.32</v>
      </c>
      <c r="AM4269" s="118">
        <f t="shared" si="11"/>
        <v>0</v>
      </c>
      <c r="AN4269" s="119">
        <f t="shared" si="12"/>
        <v>0</v>
      </c>
      <c r="AO4269" s="118">
        <f t="shared" si="13"/>
        <v>26613.32</v>
      </c>
      <c r="AP4269" s="121">
        <f t="shared" si="14"/>
        <v>0</v>
      </c>
      <c r="AQ4269" s="122"/>
      <c r="AR4269" s="119"/>
    </row>
    <row r="4270" ht="22.5" customHeight="1">
      <c r="A4270" s="89">
        <v>46233.0</v>
      </c>
      <c r="B4270" s="90">
        <v>0.5340277777777778</v>
      </c>
      <c r="C4270" s="91" t="s">
        <v>1375</v>
      </c>
      <c r="D4270" s="129" t="str">
        <f t="array" ref="D4270">XLOOKUP(C4270,'DS ST'!A:A,'DS ST'!B:B)</f>
        <v>MTE</v>
      </c>
      <c r="E4270" s="94" t="str">
        <f t="array" ref="E4270">XLOOKUP($F4270,'GIÁ'!$A:$A,'GIÁ'!$E:$E)</f>
        <v>ĐÔNG</v>
      </c>
      <c r="F4270" s="94">
        <v>8.935319711311E12</v>
      </c>
      <c r="G4270" s="95" t="s">
        <v>2061</v>
      </c>
      <c r="H4270" s="95" t="s">
        <v>224</v>
      </c>
      <c r="I4270" s="96">
        <v>4.0</v>
      </c>
      <c r="J4270" s="96">
        <v>0.0</v>
      </c>
      <c r="K4270" s="98">
        <f t="shared" si="4"/>
        <v>4</v>
      </c>
      <c r="L4270" s="99" t="s">
        <v>7245</v>
      </c>
      <c r="M4270" s="100" t="s">
        <v>7246</v>
      </c>
      <c r="N4270" s="101" t="str">
        <f t="shared" si="139"/>
        <v>PT1590209-T0018935319711311</v>
      </c>
      <c r="O4270" s="128"/>
      <c r="P4270" s="100"/>
      <c r="Q4270" s="103">
        <f t="shared" si="166"/>
        <v>4</v>
      </c>
      <c r="R4270" s="161"/>
      <c r="S4270" s="105"/>
      <c r="T4270" s="106"/>
      <c r="U4270" s="107" t="s">
        <v>6529</v>
      </c>
      <c r="V4270" s="108" t="s">
        <v>756</v>
      </c>
      <c r="W4270" s="109" t="s">
        <v>1908</v>
      </c>
      <c r="X4270" s="110" t="str">
        <f t="shared" si="176"/>
        <v/>
      </c>
      <c r="Y4270" s="110" t="str">
        <f t="shared" si="183"/>
        <v/>
      </c>
      <c r="Z4270" s="109" t="s">
        <v>797</v>
      </c>
      <c r="AA4270" s="109" t="s">
        <v>802</v>
      </c>
      <c r="AB4270" s="106"/>
      <c r="AC4270" s="158"/>
      <c r="AD4270" s="160"/>
      <c r="AE4270" s="127"/>
      <c r="AF4270" s="113"/>
      <c r="AG4270" s="165" t="str">
        <f t="array" ref="AG4270">XLOOKUP(F4270,'CLV2'!A:A,'CLV2'!E:E)</f>
        <v>2.FROZEN FOODS</v>
      </c>
      <c r="AH4270" s="115" t="str">
        <f t="array" ref="AH4270">XLOOKUP(F4270,'CLV2'!A:A,'CLV2'!F:F)</f>
        <v>3.HOTPOT AND FRIED</v>
      </c>
      <c r="AI4270" s="115" t="str">
        <f t="shared" si="8"/>
        <v>Pack</v>
      </c>
      <c r="AJ4270" s="116">
        <f t="shared" si="9"/>
        <v>1</v>
      </c>
      <c r="AK4270" s="117" t="str">
        <f t="array" ref="AK4270">XLOOKUP(F4270,'GIÁ'!A:A,'GIÁ'!D:D)</f>
        <v>30542.46</v>
      </c>
      <c r="AL4270" s="118">
        <f t="shared" si="10"/>
        <v>122169.84</v>
      </c>
      <c r="AM4270" s="118">
        <f t="shared" si="11"/>
        <v>0</v>
      </c>
      <c r="AN4270" s="119">
        <f t="shared" si="12"/>
        <v>0</v>
      </c>
      <c r="AO4270" s="118">
        <f t="shared" si="13"/>
        <v>122169.84</v>
      </c>
      <c r="AP4270" s="121">
        <f t="shared" si="14"/>
        <v>0</v>
      </c>
      <c r="AQ4270" s="122"/>
      <c r="AR4270" s="119"/>
    </row>
    <row r="4271" ht="22.5" customHeight="1">
      <c r="A4271" s="89">
        <v>46233.0</v>
      </c>
      <c r="B4271" s="90">
        <v>0.5340277777777778</v>
      </c>
      <c r="C4271" s="91" t="s">
        <v>1375</v>
      </c>
      <c r="D4271" s="129" t="str">
        <f t="array" ref="D4271">XLOOKUP(C4271,'DS ST'!A:A,'DS ST'!B:B)</f>
        <v>MTE</v>
      </c>
      <c r="E4271" s="94" t="str">
        <f t="array" ref="E4271">XLOOKUP($F4271,'GIÁ'!$A:$A,'GIÁ'!$E:$E)</f>
        <v>ĐÔNG</v>
      </c>
      <c r="F4271" s="94">
        <v>8.93607627967E12</v>
      </c>
      <c r="G4271" s="95" t="s">
        <v>2317</v>
      </c>
      <c r="H4271" s="95" t="s">
        <v>224</v>
      </c>
      <c r="I4271" s="96">
        <v>4.0</v>
      </c>
      <c r="J4271" s="96">
        <v>0.0</v>
      </c>
      <c r="K4271" s="98">
        <f t="shared" si="4"/>
        <v>4</v>
      </c>
      <c r="L4271" s="99" t="s">
        <v>7245</v>
      </c>
      <c r="M4271" s="100" t="s">
        <v>7246</v>
      </c>
      <c r="N4271" s="101" t="str">
        <f t="shared" si="139"/>
        <v>PT1590209-T0018936076279670</v>
      </c>
      <c r="O4271" s="128"/>
      <c r="P4271" s="100"/>
      <c r="Q4271" s="103">
        <f t="shared" si="166"/>
        <v>4</v>
      </c>
      <c r="R4271" s="161"/>
      <c r="S4271" s="105"/>
      <c r="T4271" s="106"/>
      <c r="U4271" s="107" t="s">
        <v>6530</v>
      </c>
      <c r="V4271" s="108" t="s">
        <v>756</v>
      </c>
      <c r="W4271" s="109" t="s">
        <v>1908</v>
      </c>
      <c r="X4271" s="110" t="str">
        <f t="shared" si="176"/>
        <v/>
      </c>
      <c r="Y4271" s="110" t="str">
        <f t="shared" si="183"/>
        <v/>
      </c>
      <c r="Z4271" s="109" t="s">
        <v>797</v>
      </c>
      <c r="AA4271" s="109" t="s">
        <v>802</v>
      </c>
      <c r="AB4271" s="106"/>
      <c r="AC4271" s="158"/>
      <c r="AD4271" s="160"/>
      <c r="AE4271" s="127"/>
      <c r="AF4271" s="113"/>
      <c r="AG4271" s="165" t="str">
        <f t="array" ref="AG4271">XLOOKUP(F4271,'CLV2'!A:A,'CLV2'!E:E)</f>
        <v>2.FROZEN FOODS</v>
      </c>
      <c r="AH4271" s="115" t="str">
        <f t="array" ref="AH4271">XLOOKUP(F4271,'CLV2'!A:A,'CLV2'!F:F)</f>
        <v>3.PASTRY AND DESSERTS</v>
      </c>
      <c r="AI4271" s="115" t="str">
        <f t="shared" si="8"/>
        <v>Pack</v>
      </c>
      <c r="AJ4271" s="116">
        <f t="shared" si="9"/>
        <v>1</v>
      </c>
      <c r="AK4271" s="117" t="str">
        <f t="array" ref="AK4271">XLOOKUP(F4271,'GIÁ'!A:A,'GIÁ'!D:D)</f>
        <v>26872.96</v>
      </c>
      <c r="AL4271" s="118">
        <f t="shared" si="10"/>
        <v>107491.84</v>
      </c>
      <c r="AM4271" s="118">
        <f t="shared" si="11"/>
        <v>0</v>
      </c>
      <c r="AN4271" s="119">
        <f t="shared" si="12"/>
        <v>0</v>
      </c>
      <c r="AO4271" s="118">
        <f t="shared" si="13"/>
        <v>107491.84</v>
      </c>
      <c r="AP4271" s="121">
        <f t="shared" si="14"/>
        <v>0</v>
      </c>
      <c r="AQ4271" s="122"/>
      <c r="AR4271" s="119"/>
    </row>
    <row r="4272" ht="22.5" customHeight="1">
      <c r="A4272" s="89">
        <v>46233.0</v>
      </c>
      <c r="B4272" s="90">
        <v>0.5340277777777778</v>
      </c>
      <c r="C4272" s="91" t="s">
        <v>1375</v>
      </c>
      <c r="D4272" s="129" t="str">
        <f t="array" ref="D4272">XLOOKUP(C4272,'DS ST'!A:A,'DS ST'!B:B)</f>
        <v>MTE</v>
      </c>
      <c r="E4272" s="94" t="str">
        <f t="array" ref="E4272">XLOOKUP($F4272,'GIÁ'!$A:$A,'GIÁ'!$E:$E)</f>
        <v>ĐÔNG</v>
      </c>
      <c r="F4272" s="94">
        <v>8.934717264474E12</v>
      </c>
      <c r="G4272" s="95" t="s">
        <v>1717</v>
      </c>
      <c r="H4272" s="95" t="s">
        <v>224</v>
      </c>
      <c r="I4272" s="96">
        <v>2.0</v>
      </c>
      <c r="J4272" s="96">
        <v>0.0</v>
      </c>
      <c r="K4272" s="98">
        <f t="shared" si="4"/>
        <v>2</v>
      </c>
      <c r="L4272" s="99" t="s">
        <v>7245</v>
      </c>
      <c r="M4272" s="100" t="s">
        <v>7246</v>
      </c>
      <c r="N4272" s="101" t="str">
        <f t="shared" si="139"/>
        <v>PT1590209-T0018934717264474</v>
      </c>
      <c r="O4272" s="128"/>
      <c r="P4272" s="100"/>
      <c r="Q4272" s="103">
        <f t="shared" si="166"/>
        <v>2</v>
      </c>
      <c r="R4272" s="161"/>
      <c r="S4272" s="105"/>
      <c r="T4272" s="106"/>
      <c r="U4272" s="107" t="s">
        <v>6567</v>
      </c>
      <c r="V4272" s="108" t="s">
        <v>756</v>
      </c>
      <c r="W4272" s="109" t="s">
        <v>1908</v>
      </c>
      <c r="X4272" s="110" t="str">
        <f t="shared" si="176"/>
        <v/>
      </c>
      <c r="Y4272" s="110" t="str">
        <f t="shared" si="183"/>
        <v/>
      </c>
      <c r="Z4272" s="109" t="s">
        <v>797</v>
      </c>
      <c r="AA4272" s="109" t="s">
        <v>802</v>
      </c>
      <c r="AB4272" s="106"/>
      <c r="AC4272" s="158"/>
      <c r="AD4272" s="160"/>
      <c r="AE4272" s="127"/>
      <c r="AF4272" s="113"/>
      <c r="AG4272" s="165" t="str">
        <f t="array" ref="AG4272">XLOOKUP(F4272,'CLV2'!A:A,'CLV2'!E:E)</f>
        <v>2.FROZEN FOODS</v>
      </c>
      <c r="AH4272" s="115" t="str">
        <f t="array" ref="AH4272">XLOOKUP(F4272,'CLV2'!A:A,'CLV2'!F:F)</f>
        <v>3.HOTPOT AND FRIED</v>
      </c>
      <c r="AI4272" s="115" t="str">
        <f t="shared" si="8"/>
        <v>Pack</v>
      </c>
      <c r="AJ4272" s="116">
        <f t="shared" si="9"/>
        <v>1</v>
      </c>
      <c r="AK4272" s="117" t="str">
        <f t="array" ref="AK4272">XLOOKUP(F4272,'GIÁ'!A:A,'GIÁ'!D:D)</f>
        <v>45233.68</v>
      </c>
      <c r="AL4272" s="118">
        <f t="shared" si="10"/>
        <v>90467.36</v>
      </c>
      <c r="AM4272" s="118">
        <f t="shared" si="11"/>
        <v>0</v>
      </c>
      <c r="AN4272" s="119">
        <f t="shared" si="12"/>
        <v>0</v>
      </c>
      <c r="AO4272" s="118">
        <f t="shared" si="13"/>
        <v>90467.36</v>
      </c>
      <c r="AP4272" s="121">
        <f t="shared" si="14"/>
        <v>0</v>
      </c>
      <c r="AQ4272" s="122"/>
      <c r="AR4272" s="119"/>
    </row>
    <row r="4273" ht="22.5" customHeight="1">
      <c r="A4273" s="89">
        <v>46233.0</v>
      </c>
      <c r="B4273" s="90">
        <v>0.5340277777777778</v>
      </c>
      <c r="C4273" s="91" t="s">
        <v>1375</v>
      </c>
      <c r="D4273" s="129" t="str">
        <f t="array" ref="D4273">XLOOKUP(C4273,'DS ST'!A:A,'DS ST'!B:B)</f>
        <v>MTE</v>
      </c>
      <c r="E4273" s="94" t="str">
        <f t="array" ref="E4273">XLOOKUP($F4273,'GIÁ'!$A:$A,'GIÁ'!$E:$E)</f>
        <v>ĐÔNG</v>
      </c>
      <c r="F4273" s="94">
        <v>8.935319710499E12</v>
      </c>
      <c r="G4273" s="95" t="s">
        <v>2056</v>
      </c>
      <c r="H4273" s="95" t="s">
        <v>224</v>
      </c>
      <c r="I4273" s="96">
        <v>4.0</v>
      </c>
      <c r="J4273" s="96">
        <v>0.0</v>
      </c>
      <c r="K4273" s="98">
        <f t="shared" si="4"/>
        <v>4</v>
      </c>
      <c r="L4273" s="99" t="s">
        <v>7245</v>
      </c>
      <c r="M4273" s="100" t="s">
        <v>7246</v>
      </c>
      <c r="N4273" s="101" t="str">
        <f t="shared" si="139"/>
        <v>PT1590209-T0018935319710499</v>
      </c>
      <c r="O4273" s="128"/>
      <c r="P4273" s="100"/>
      <c r="Q4273" s="103">
        <f t="shared" si="166"/>
        <v>4</v>
      </c>
      <c r="R4273" s="161"/>
      <c r="S4273" s="105"/>
      <c r="T4273" s="106"/>
      <c r="U4273" s="107" t="s">
        <v>6531</v>
      </c>
      <c r="V4273" s="108" t="s">
        <v>756</v>
      </c>
      <c r="W4273" s="109" t="s">
        <v>1908</v>
      </c>
      <c r="X4273" s="110" t="str">
        <f t="shared" si="176"/>
        <v/>
      </c>
      <c r="Y4273" s="110" t="str">
        <f t="shared" si="183"/>
        <v/>
      </c>
      <c r="Z4273" s="109" t="s">
        <v>797</v>
      </c>
      <c r="AA4273" s="109" t="s">
        <v>802</v>
      </c>
      <c r="AB4273" s="106"/>
      <c r="AC4273" s="158"/>
      <c r="AD4273" s="160"/>
      <c r="AE4273" s="127"/>
      <c r="AF4273" s="113"/>
      <c r="AG4273" s="165" t="str">
        <f t="array" ref="AG4273">XLOOKUP(F4273,'CLV2'!A:A,'CLV2'!E:E)</f>
        <v>2.FROZEN FOODS</v>
      </c>
      <c r="AH4273" s="115" t="str">
        <f t="array" ref="AH4273">XLOOKUP(F4273,'CLV2'!A:A,'CLV2'!F:F)</f>
        <v>3.HOTPOT AND FRIED</v>
      </c>
      <c r="AI4273" s="115" t="str">
        <f t="shared" si="8"/>
        <v>Pack</v>
      </c>
      <c r="AJ4273" s="116">
        <f t="shared" si="9"/>
        <v>1</v>
      </c>
      <c r="AK4273" s="117" t="str">
        <f t="array" ref="AK4273">XLOOKUP(F4273,'GIÁ'!A:A,'GIÁ'!D:D)</f>
        <v>39627.31</v>
      </c>
      <c r="AL4273" s="118">
        <f t="shared" si="10"/>
        <v>158509.24</v>
      </c>
      <c r="AM4273" s="118">
        <f t="shared" si="11"/>
        <v>0</v>
      </c>
      <c r="AN4273" s="119">
        <f t="shared" si="12"/>
        <v>0</v>
      </c>
      <c r="AO4273" s="118">
        <f t="shared" si="13"/>
        <v>158509.24</v>
      </c>
      <c r="AP4273" s="121">
        <f t="shared" si="14"/>
        <v>0</v>
      </c>
      <c r="AQ4273" s="122"/>
      <c r="AR4273" s="119"/>
    </row>
    <row r="4274" ht="22.5" customHeight="1">
      <c r="A4274" s="89">
        <v>46233.0</v>
      </c>
      <c r="B4274" s="90">
        <v>0.5340277777777778</v>
      </c>
      <c r="C4274" s="91" t="s">
        <v>1375</v>
      </c>
      <c r="D4274" s="129" t="str">
        <f t="array" ref="D4274">XLOOKUP(C4274,'DS ST'!A:A,'DS ST'!B:B)</f>
        <v>MTE</v>
      </c>
      <c r="E4274" s="94" t="str">
        <f t="array" ref="E4274">XLOOKUP($F4274,'GIÁ'!$A:$A,'GIÁ'!$E:$E)</f>
        <v>ĐÔNG</v>
      </c>
      <c r="F4274" s="94">
        <v>8.936220300274E12</v>
      </c>
      <c r="G4274" s="95" t="s">
        <v>2705</v>
      </c>
      <c r="H4274" s="95" t="s">
        <v>224</v>
      </c>
      <c r="I4274" s="96">
        <v>2.0</v>
      </c>
      <c r="J4274" s="96">
        <v>0.0</v>
      </c>
      <c r="K4274" s="98">
        <f t="shared" si="4"/>
        <v>2</v>
      </c>
      <c r="L4274" s="99" t="s">
        <v>7245</v>
      </c>
      <c r="M4274" s="100" t="s">
        <v>7246</v>
      </c>
      <c r="N4274" s="101" t="str">
        <f t="shared" si="139"/>
        <v>PT1590209-T0018936220300274</v>
      </c>
      <c r="O4274" s="128"/>
      <c r="P4274" s="100"/>
      <c r="Q4274" s="103">
        <f t="shared" si="166"/>
        <v>2</v>
      </c>
      <c r="R4274" s="161"/>
      <c r="S4274" s="105"/>
      <c r="T4274" s="106"/>
      <c r="U4274" s="107" t="s">
        <v>6578</v>
      </c>
      <c r="V4274" s="108" t="s">
        <v>756</v>
      </c>
      <c r="W4274" s="109" t="s">
        <v>1908</v>
      </c>
      <c r="X4274" s="110" t="str">
        <f t="shared" si="176"/>
        <v/>
      </c>
      <c r="Y4274" s="110" t="str">
        <f t="shared" si="183"/>
        <v/>
      </c>
      <c r="Z4274" s="109" t="s">
        <v>797</v>
      </c>
      <c r="AA4274" s="109" t="s">
        <v>802</v>
      </c>
      <c r="AB4274" s="106"/>
      <c r="AC4274" s="158"/>
      <c r="AD4274" s="160"/>
      <c r="AE4274" s="127"/>
      <c r="AF4274" s="113"/>
      <c r="AG4274" s="165" t="str">
        <f t="array" ref="AG4274">XLOOKUP(F4274,'CLV2'!A:A,'CLV2'!E:E)</f>
        <v>2.FROZEN FOODS</v>
      </c>
      <c r="AH4274" s="115" t="str">
        <f t="array" ref="AH4274">XLOOKUP(F4274,'CLV2'!A:A,'CLV2'!F:F)</f>
        <v>3.HOTPOT AND FRIED</v>
      </c>
      <c r="AI4274" s="115" t="str">
        <f t="shared" si="8"/>
        <v>Pack</v>
      </c>
      <c r="AJ4274" s="116">
        <f t="shared" si="9"/>
        <v>1</v>
      </c>
      <c r="AK4274" s="117" t="str">
        <f t="array" ref="AK4274">XLOOKUP(F4274,'GIÁ'!A:A,'GIÁ'!D:D)</f>
        <v>40500.00</v>
      </c>
      <c r="AL4274" s="118">
        <f t="shared" si="10"/>
        <v>81000</v>
      </c>
      <c r="AM4274" s="118">
        <f t="shared" si="11"/>
        <v>0</v>
      </c>
      <c r="AN4274" s="119">
        <f t="shared" si="12"/>
        <v>0</v>
      </c>
      <c r="AO4274" s="118">
        <f t="shared" si="13"/>
        <v>81000</v>
      </c>
      <c r="AP4274" s="121">
        <f t="shared" si="14"/>
        <v>0</v>
      </c>
      <c r="AQ4274" s="122"/>
      <c r="AR4274" s="119"/>
    </row>
    <row r="4275" ht="22.5" customHeight="1">
      <c r="A4275" s="89">
        <v>46233.0</v>
      </c>
      <c r="B4275" s="90">
        <v>0.5340277777777778</v>
      </c>
      <c r="C4275" s="91" t="s">
        <v>1375</v>
      </c>
      <c r="D4275" s="129" t="str">
        <f t="array" ref="D4275">XLOOKUP(C4275,'DS ST'!A:A,'DS ST'!B:B)</f>
        <v>MTE</v>
      </c>
      <c r="E4275" s="94" t="str">
        <f t="array" ref="E4275">XLOOKUP($F4275,'GIÁ'!$A:$A,'GIÁ'!$E:$E)</f>
        <v>ĐÔNG</v>
      </c>
      <c r="F4275" s="94">
        <v>8.936239090036E12</v>
      </c>
      <c r="G4275" s="95" t="s">
        <v>2713</v>
      </c>
      <c r="H4275" s="95" t="s">
        <v>75</v>
      </c>
      <c r="I4275" s="96">
        <v>4.0</v>
      </c>
      <c r="J4275" s="96">
        <v>0.0</v>
      </c>
      <c r="K4275" s="98">
        <f t="shared" si="4"/>
        <v>4</v>
      </c>
      <c r="L4275" s="99" t="s">
        <v>7245</v>
      </c>
      <c r="M4275" s="100" t="s">
        <v>7246</v>
      </c>
      <c r="N4275" s="101" t="str">
        <f t="shared" si="139"/>
        <v>PT1590209-T0018936239090036</v>
      </c>
      <c r="O4275" s="128"/>
      <c r="P4275" s="100"/>
      <c r="Q4275" s="103">
        <f t="shared" si="166"/>
        <v>4</v>
      </c>
      <c r="R4275" s="161"/>
      <c r="S4275" s="105"/>
      <c r="T4275" s="106"/>
      <c r="U4275" s="107" t="s">
        <v>6539</v>
      </c>
      <c r="V4275" s="108" t="s">
        <v>756</v>
      </c>
      <c r="W4275" s="109" t="s">
        <v>1908</v>
      </c>
      <c r="X4275" s="110" t="str">
        <f t="shared" si="176"/>
        <v/>
      </c>
      <c r="Y4275" s="110" t="str">
        <f t="shared" si="183"/>
        <v/>
      </c>
      <c r="Z4275" s="109" t="s">
        <v>797</v>
      </c>
      <c r="AA4275" s="109" t="s">
        <v>802</v>
      </c>
      <c r="AB4275" s="106"/>
      <c r="AC4275" s="158"/>
      <c r="AD4275" s="160"/>
      <c r="AE4275" s="127"/>
      <c r="AF4275" s="113"/>
      <c r="AG4275" s="165" t="str">
        <f t="array" ref="AG4275">XLOOKUP(F4275,'CLV2'!A:A,'CLV2'!E:E)</f>
        <v>2.MEAT</v>
      </c>
      <c r="AH4275" s="115" t="str">
        <f t="array" ref="AH4275">XLOOKUP(F4275,'CLV2'!A:A,'CLV2'!F:F)</f>
        <v>3.FROZEN MEAT</v>
      </c>
      <c r="AI4275" s="115" t="str">
        <f t="shared" si="8"/>
        <v>Pack</v>
      </c>
      <c r="AJ4275" s="116">
        <f t="shared" si="9"/>
        <v>1</v>
      </c>
      <c r="AK4275" s="117" t="str">
        <f t="array" ref="AK4275">XLOOKUP(F4275,'GIÁ'!A:A,'GIÁ'!D:D)</f>
        <v>47814.16</v>
      </c>
      <c r="AL4275" s="118">
        <f t="shared" si="10"/>
        <v>191256.64</v>
      </c>
      <c r="AM4275" s="118">
        <f t="shared" si="11"/>
        <v>0</v>
      </c>
      <c r="AN4275" s="119">
        <f t="shared" si="12"/>
        <v>0</v>
      </c>
      <c r="AO4275" s="118">
        <f t="shared" si="13"/>
        <v>191256.64</v>
      </c>
      <c r="AP4275" s="121">
        <f t="shared" si="14"/>
        <v>0</v>
      </c>
      <c r="AQ4275" s="122"/>
      <c r="AR4275" s="119"/>
    </row>
    <row r="4276" ht="22.5" customHeight="1">
      <c r="A4276" s="89">
        <v>46233.0</v>
      </c>
      <c r="B4276" s="90">
        <v>0.5340277777777778</v>
      </c>
      <c r="C4276" s="91" t="s">
        <v>1375</v>
      </c>
      <c r="D4276" s="129" t="str">
        <f t="array" ref="D4276">XLOOKUP(C4276,'DS ST'!A:A,'DS ST'!B:B)</f>
        <v>MTE</v>
      </c>
      <c r="E4276" s="94" t="str">
        <f t="array" ref="E4276">XLOOKUP($F4276,'GIÁ'!$A:$A,'GIÁ'!$E:$E)</f>
        <v>ĐÔNG</v>
      </c>
      <c r="F4276" s="94">
        <v>8.936190860464E12</v>
      </c>
      <c r="G4276" s="95" t="s">
        <v>2608</v>
      </c>
      <c r="H4276" s="95" t="s">
        <v>93</v>
      </c>
      <c r="I4276" s="96">
        <v>2.0</v>
      </c>
      <c r="J4276" s="96">
        <v>0.0</v>
      </c>
      <c r="K4276" s="98">
        <f t="shared" si="4"/>
        <v>2</v>
      </c>
      <c r="L4276" s="99" t="s">
        <v>7245</v>
      </c>
      <c r="M4276" s="100" t="s">
        <v>7246</v>
      </c>
      <c r="N4276" s="101" t="str">
        <f t="shared" si="139"/>
        <v>PT1590209-T0018936190860464</v>
      </c>
      <c r="O4276" s="128"/>
      <c r="P4276" s="100"/>
      <c r="Q4276" s="103">
        <f t="shared" si="166"/>
        <v>2</v>
      </c>
      <c r="R4276" s="161"/>
      <c r="S4276" s="105"/>
      <c r="T4276" s="106"/>
      <c r="U4276" s="107" t="s">
        <v>6543</v>
      </c>
      <c r="V4276" s="108" t="s">
        <v>756</v>
      </c>
      <c r="W4276" s="109" t="s">
        <v>1908</v>
      </c>
      <c r="X4276" s="110" t="str">
        <f t="shared" si="176"/>
        <v/>
      </c>
      <c r="Y4276" s="110" t="str">
        <f t="shared" si="183"/>
        <v/>
      </c>
      <c r="Z4276" s="109" t="s">
        <v>797</v>
      </c>
      <c r="AA4276" s="109" t="s">
        <v>802</v>
      </c>
      <c r="AB4276" s="106"/>
      <c r="AC4276" s="158"/>
      <c r="AD4276" s="160"/>
      <c r="AE4276" s="127"/>
      <c r="AF4276" s="113"/>
      <c r="AG4276" s="165" t="str">
        <f t="array" ref="AG4276">XLOOKUP(F4276,'CLV2'!A:A,'CLV2'!E:E)</f>
        <v>2.MEAT</v>
      </c>
      <c r="AH4276" s="115" t="str">
        <f t="array" ref="AH4276">XLOOKUP(F4276,'CLV2'!A:A,'CLV2'!F:F)</f>
        <v>3.FROZEN MEAT</v>
      </c>
      <c r="AI4276" s="115" t="str">
        <f t="shared" si="8"/>
        <v>Pack</v>
      </c>
      <c r="AJ4276" s="116">
        <f t="shared" si="9"/>
        <v>1</v>
      </c>
      <c r="AK4276" s="117" t="str">
        <f t="array" ref="AK4276">XLOOKUP(F4276,'GIÁ'!A:A,'GIÁ'!D:D)</f>
        <v>43621.31</v>
      </c>
      <c r="AL4276" s="118">
        <f t="shared" si="10"/>
        <v>87242.62</v>
      </c>
      <c r="AM4276" s="118">
        <f t="shared" si="11"/>
        <v>0</v>
      </c>
      <c r="AN4276" s="119">
        <f t="shared" si="12"/>
        <v>0</v>
      </c>
      <c r="AO4276" s="118">
        <f t="shared" si="13"/>
        <v>87242.62</v>
      </c>
      <c r="AP4276" s="121">
        <f t="shared" si="14"/>
        <v>0</v>
      </c>
      <c r="AQ4276" s="122"/>
      <c r="AR4276" s="119"/>
    </row>
    <row r="4277" ht="22.5" customHeight="1">
      <c r="A4277" s="89">
        <v>46233.0</v>
      </c>
      <c r="B4277" s="90">
        <v>0.5340277777777778</v>
      </c>
      <c r="C4277" s="91" t="s">
        <v>1375</v>
      </c>
      <c r="D4277" s="129" t="str">
        <f t="array" ref="D4277">XLOOKUP(C4277,'DS ST'!A:A,'DS ST'!B:B)</f>
        <v>MTE</v>
      </c>
      <c r="E4277" s="94" t="str">
        <f t="array" ref="E4277">XLOOKUP($F4277,'GIÁ'!$A:$A,'GIÁ'!$E:$E)</f>
        <v>ĐÔNG</v>
      </c>
      <c r="F4277" s="94">
        <v>8.936187610089E12</v>
      </c>
      <c r="G4277" s="95" t="s">
        <v>2590</v>
      </c>
      <c r="H4277" s="95" t="s">
        <v>224</v>
      </c>
      <c r="I4277" s="96">
        <v>2.0</v>
      </c>
      <c r="J4277" s="96">
        <v>0.0</v>
      </c>
      <c r="K4277" s="98">
        <f t="shared" si="4"/>
        <v>2</v>
      </c>
      <c r="L4277" s="99" t="s">
        <v>7245</v>
      </c>
      <c r="M4277" s="100" t="s">
        <v>7246</v>
      </c>
      <c r="N4277" s="101" t="str">
        <f t="shared" si="139"/>
        <v>PT1590209-T0018936187610089</v>
      </c>
      <c r="O4277" s="128"/>
      <c r="P4277" s="100"/>
      <c r="Q4277" s="103">
        <f t="shared" si="166"/>
        <v>2</v>
      </c>
      <c r="R4277" s="161"/>
      <c r="S4277" s="105"/>
      <c r="T4277" s="106"/>
      <c r="U4277" s="107" t="s">
        <v>6532</v>
      </c>
      <c r="V4277" s="108" t="s">
        <v>756</v>
      </c>
      <c r="W4277" s="109" t="s">
        <v>1908</v>
      </c>
      <c r="X4277" s="110" t="str">
        <f t="shared" si="176"/>
        <v/>
      </c>
      <c r="Y4277" s="110" t="str">
        <f t="shared" si="183"/>
        <v/>
      </c>
      <c r="Z4277" s="109" t="s">
        <v>797</v>
      </c>
      <c r="AA4277" s="109" t="s">
        <v>802</v>
      </c>
      <c r="AB4277" s="106"/>
      <c r="AC4277" s="158"/>
      <c r="AD4277" s="160"/>
      <c r="AE4277" s="127"/>
      <c r="AF4277" s="113"/>
      <c r="AG4277" s="165" t="str">
        <f t="array" ref="AG4277">XLOOKUP(F4277,'CLV2'!A:A,'CLV2'!E:E)</f>
        <v>2.FISH AND SEAFOOD</v>
      </c>
      <c r="AH4277" s="115" t="str">
        <f t="array" ref="AH4277">XLOOKUP(F4277,'CLV2'!A:A,'CLV2'!F:F)</f>
        <v>3.FROZEN FISH AND SEAFOOD</v>
      </c>
      <c r="AI4277" s="115" t="str">
        <f t="shared" si="8"/>
        <v>Pack</v>
      </c>
      <c r="AJ4277" s="116">
        <f t="shared" si="9"/>
        <v>1</v>
      </c>
      <c r="AK4277" s="117" t="str">
        <f t="array" ref="AK4277">XLOOKUP(F4277,'GIÁ'!A:A,'GIÁ'!D:D)</f>
        <v>73948.55</v>
      </c>
      <c r="AL4277" s="118">
        <f t="shared" si="10"/>
        <v>147897.1</v>
      </c>
      <c r="AM4277" s="118">
        <f t="shared" si="11"/>
        <v>0</v>
      </c>
      <c r="AN4277" s="119">
        <f t="shared" si="12"/>
        <v>0</v>
      </c>
      <c r="AO4277" s="118">
        <f t="shared" si="13"/>
        <v>147897.1</v>
      </c>
      <c r="AP4277" s="121">
        <f t="shared" si="14"/>
        <v>0</v>
      </c>
      <c r="AQ4277" s="122"/>
      <c r="AR4277" s="119"/>
    </row>
    <row r="4278" ht="22.5" customHeight="1">
      <c r="A4278" s="89">
        <v>46233.0</v>
      </c>
      <c r="B4278" s="90">
        <v>0.4979166666666667</v>
      </c>
      <c r="C4278" s="91" t="s">
        <v>1620</v>
      </c>
      <c r="D4278" s="129" t="str">
        <f t="array" ref="D4278">XLOOKUP(C4278,'DS ST'!A:A,'DS ST'!B:B)</f>
        <v>SFR</v>
      </c>
      <c r="E4278" s="94" t="str">
        <f t="array" ref="E4278">XLOOKUP($F4278,'GIÁ'!$A:$A,'GIÁ'!$E:$E)</f>
        <v>ĐÔNG</v>
      </c>
      <c r="F4278" s="94">
        <v>8.936077110132E12</v>
      </c>
      <c r="G4278" s="95" t="s">
        <v>2331</v>
      </c>
      <c r="H4278" s="95" t="s">
        <v>224</v>
      </c>
      <c r="I4278" s="96">
        <v>12.0</v>
      </c>
      <c r="J4278" s="96">
        <v>0.0</v>
      </c>
      <c r="K4278" s="98">
        <f t="shared" si="4"/>
        <v>12</v>
      </c>
      <c r="L4278" s="99" t="s">
        <v>7247</v>
      </c>
      <c r="M4278" s="100" t="s">
        <v>7248</v>
      </c>
      <c r="N4278" s="101" t="str">
        <f t="shared" si="139"/>
        <v>PT1590305-T0018936077110132</v>
      </c>
      <c r="O4278" s="128"/>
      <c r="P4278" s="100"/>
      <c r="Q4278" s="103">
        <f t="shared" si="166"/>
        <v>12</v>
      </c>
      <c r="R4278" s="161"/>
      <c r="S4278" s="105"/>
      <c r="T4278" s="106"/>
      <c r="U4278" s="107" t="s">
        <v>6562</v>
      </c>
      <c r="V4278" s="108" t="s">
        <v>756</v>
      </c>
      <c r="W4278" s="109" t="s">
        <v>1908</v>
      </c>
      <c r="X4278" s="110" t="str">
        <f t="shared" si="176"/>
        <v/>
      </c>
      <c r="Y4278" s="110" t="str">
        <f t="shared" si="183"/>
        <v/>
      </c>
      <c r="Z4278" s="109" t="s">
        <v>797</v>
      </c>
      <c r="AA4278" s="109" t="s">
        <v>802</v>
      </c>
      <c r="AB4278" s="106"/>
      <c r="AC4278" s="158"/>
      <c r="AD4278" s="160"/>
      <c r="AE4278" s="127"/>
      <c r="AF4278" s="113"/>
      <c r="AG4278" s="165" t="str">
        <f t="array" ref="AG4278">XLOOKUP(F4278,'CLV2'!A:A,'CLV2'!E:E)</f>
        <v>2.FROZEN FOODS</v>
      </c>
      <c r="AH4278" s="115" t="str">
        <f t="array" ref="AH4278">XLOOKUP(F4278,'CLV2'!A:A,'CLV2'!F:F)</f>
        <v>3.DUMPLINGS</v>
      </c>
      <c r="AI4278" s="115" t="str">
        <f t="shared" si="8"/>
        <v>Pack</v>
      </c>
      <c r="AJ4278" s="116">
        <f t="shared" si="9"/>
        <v>1</v>
      </c>
      <c r="AK4278" s="117" t="str">
        <f t="array" ref="AK4278">XLOOKUP(F4278,'GIÁ'!A:A,'GIÁ'!D:D)</f>
        <v>35838.13</v>
      </c>
      <c r="AL4278" s="118">
        <f t="shared" si="10"/>
        <v>430057.56</v>
      </c>
      <c r="AM4278" s="118">
        <f t="shared" si="11"/>
        <v>0</v>
      </c>
      <c r="AN4278" s="119">
        <f t="shared" si="12"/>
        <v>0</v>
      </c>
      <c r="AO4278" s="118">
        <f t="shared" si="13"/>
        <v>430057.56</v>
      </c>
      <c r="AP4278" s="121">
        <f t="shared" si="14"/>
        <v>0</v>
      </c>
      <c r="AQ4278" s="122"/>
      <c r="AR4278" s="119"/>
    </row>
    <row r="4279" ht="22.5" customHeight="1">
      <c r="A4279" s="89">
        <v>46233.0</v>
      </c>
      <c r="B4279" s="90">
        <v>0.4979166666666667</v>
      </c>
      <c r="C4279" s="91" t="s">
        <v>1620</v>
      </c>
      <c r="D4279" s="129" t="str">
        <f t="array" ref="D4279">XLOOKUP(C4279,'DS ST'!A:A,'DS ST'!B:B)</f>
        <v>SFR</v>
      </c>
      <c r="E4279" s="94" t="str">
        <f t="array" ref="E4279">XLOOKUP($F4279,'GIÁ'!$A:$A,'GIÁ'!$E:$E)</f>
        <v>ĐÔNG</v>
      </c>
      <c r="F4279" s="94">
        <v>8.934717275081E12</v>
      </c>
      <c r="G4279" s="95" t="s">
        <v>1735</v>
      </c>
      <c r="H4279" s="95" t="s">
        <v>224</v>
      </c>
      <c r="I4279" s="96">
        <v>6.0</v>
      </c>
      <c r="J4279" s="96">
        <v>0.0</v>
      </c>
      <c r="K4279" s="98">
        <f t="shared" si="4"/>
        <v>6</v>
      </c>
      <c r="L4279" s="99" t="s">
        <v>7247</v>
      </c>
      <c r="M4279" s="100" t="s">
        <v>7248</v>
      </c>
      <c r="N4279" s="101" t="str">
        <f t="shared" si="139"/>
        <v>PT1590305-T0018934717275081</v>
      </c>
      <c r="O4279" s="128"/>
      <c r="P4279" s="100"/>
      <c r="Q4279" s="103">
        <f t="shared" si="166"/>
        <v>6</v>
      </c>
      <c r="R4279" s="161"/>
      <c r="S4279" s="105"/>
      <c r="T4279" s="106"/>
      <c r="U4279" s="107" t="s">
        <v>6563</v>
      </c>
      <c r="V4279" s="108" t="s">
        <v>756</v>
      </c>
      <c r="W4279" s="109" t="s">
        <v>1908</v>
      </c>
      <c r="X4279" s="110" t="str">
        <f t="shared" si="176"/>
        <v/>
      </c>
      <c r="Y4279" s="110" t="str">
        <f t="shared" si="183"/>
        <v/>
      </c>
      <c r="Z4279" s="109" t="s">
        <v>797</v>
      </c>
      <c r="AA4279" s="109" t="s">
        <v>802</v>
      </c>
      <c r="AB4279" s="106"/>
      <c r="AC4279" s="158"/>
      <c r="AD4279" s="160"/>
      <c r="AE4279" s="127"/>
      <c r="AF4279" s="113"/>
      <c r="AG4279" s="165" t="str">
        <f t="array" ref="AG4279">XLOOKUP(F4279,'CLV2'!A:A,'CLV2'!E:E)</f>
        <v>2.FROZEN FOODS</v>
      </c>
      <c r="AH4279" s="115" t="str">
        <f t="array" ref="AH4279">XLOOKUP(F4279,'CLV2'!A:A,'CLV2'!F:F)</f>
        <v>3.DUMPLINGS</v>
      </c>
      <c r="AI4279" s="115" t="str">
        <f t="shared" si="8"/>
        <v>Pack</v>
      </c>
      <c r="AJ4279" s="116">
        <f t="shared" si="9"/>
        <v>1</v>
      </c>
      <c r="AK4279" s="117" t="str">
        <f t="array" ref="AK4279">XLOOKUP(F4279,'GIÁ'!A:A,'GIÁ'!D:D)</f>
        <v>42036.39</v>
      </c>
      <c r="AL4279" s="118">
        <f t="shared" si="10"/>
        <v>252218.34</v>
      </c>
      <c r="AM4279" s="118">
        <f t="shared" si="11"/>
        <v>0</v>
      </c>
      <c r="AN4279" s="119">
        <f t="shared" si="12"/>
        <v>0</v>
      </c>
      <c r="AO4279" s="118">
        <f t="shared" si="13"/>
        <v>252218.34</v>
      </c>
      <c r="AP4279" s="121">
        <f t="shared" si="14"/>
        <v>0</v>
      </c>
      <c r="AQ4279" s="122"/>
      <c r="AR4279" s="119"/>
    </row>
    <row r="4280" ht="22.5" customHeight="1">
      <c r="A4280" s="89">
        <v>46233.0</v>
      </c>
      <c r="B4280" s="90">
        <v>0.4979166666666667</v>
      </c>
      <c r="C4280" s="91" t="s">
        <v>1620</v>
      </c>
      <c r="D4280" s="129" t="str">
        <f t="array" ref="D4280">XLOOKUP(C4280,'DS ST'!A:A,'DS ST'!B:B)</f>
        <v>SFR</v>
      </c>
      <c r="E4280" s="94" t="str">
        <f t="array" ref="E4280">XLOOKUP($F4280,'GIÁ'!$A:$A,'GIÁ'!$E:$E)</f>
        <v>ĐÔNG</v>
      </c>
      <c r="F4280" s="94">
        <v>8.93608324335E12</v>
      </c>
      <c r="G4280" s="95" t="s">
        <v>2388</v>
      </c>
      <c r="H4280" s="95" t="s">
        <v>224</v>
      </c>
      <c r="I4280" s="96">
        <v>2.0</v>
      </c>
      <c r="J4280" s="96">
        <v>0.0</v>
      </c>
      <c r="K4280" s="98">
        <f t="shared" si="4"/>
        <v>2</v>
      </c>
      <c r="L4280" s="99" t="s">
        <v>7247</v>
      </c>
      <c r="M4280" s="100" t="s">
        <v>7248</v>
      </c>
      <c r="N4280" s="101" t="str">
        <f t="shared" si="139"/>
        <v>PT1590305-T0018936083243350</v>
      </c>
      <c r="O4280" s="128"/>
      <c r="P4280" s="100"/>
      <c r="Q4280" s="103">
        <f t="shared" si="166"/>
        <v>2</v>
      </c>
      <c r="R4280" s="161"/>
      <c r="S4280" s="105"/>
      <c r="T4280" s="106"/>
      <c r="U4280" s="107" t="s">
        <v>6670</v>
      </c>
      <c r="V4280" s="108" t="s">
        <v>756</v>
      </c>
      <c r="W4280" s="109" t="s">
        <v>1908</v>
      </c>
      <c r="X4280" s="110" t="str">
        <f t="shared" si="176"/>
        <v/>
      </c>
      <c r="Y4280" s="110" t="str">
        <f t="shared" si="183"/>
        <v/>
      </c>
      <c r="Z4280" s="109" t="s">
        <v>797</v>
      </c>
      <c r="AA4280" s="109" t="s">
        <v>802</v>
      </c>
      <c r="AB4280" s="106"/>
      <c r="AC4280" s="158"/>
      <c r="AD4280" s="160"/>
      <c r="AE4280" s="127"/>
      <c r="AF4280" s="113"/>
      <c r="AG4280" s="165" t="str">
        <f t="array" ref="AG4280">XLOOKUP(F4280,'CLV2'!A:A,'CLV2'!E:E)</f>
        <v>2.FROZEN FOODS</v>
      </c>
      <c r="AH4280" s="115" t="str">
        <f t="array" ref="AH4280">XLOOKUP(F4280,'CLV2'!A:A,'CLV2'!F:F)</f>
        <v>3.HOTPOT AND FRIED</v>
      </c>
      <c r="AI4280" s="115" t="str">
        <f t="shared" si="8"/>
        <v>Pack</v>
      </c>
      <c r="AJ4280" s="116">
        <f t="shared" si="9"/>
        <v>1</v>
      </c>
      <c r="AK4280" s="117" t="str">
        <f t="array" ref="AK4280">XLOOKUP(F4280,'GIÁ'!A:A,'GIÁ'!D:D)</f>
        <v>30731.38</v>
      </c>
      <c r="AL4280" s="118">
        <f t="shared" si="10"/>
        <v>61462.76</v>
      </c>
      <c r="AM4280" s="118">
        <f t="shared" si="11"/>
        <v>0</v>
      </c>
      <c r="AN4280" s="119">
        <f t="shared" si="12"/>
        <v>0</v>
      </c>
      <c r="AO4280" s="118">
        <f t="shared" si="13"/>
        <v>61462.76</v>
      </c>
      <c r="AP4280" s="121">
        <f t="shared" si="14"/>
        <v>0</v>
      </c>
      <c r="AQ4280" s="122"/>
      <c r="AR4280" s="119"/>
    </row>
    <row r="4281" ht="22.5" customHeight="1">
      <c r="A4281" s="89">
        <v>46233.0</v>
      </c>
      <c r="B4281" s="90">
        <v>0.4979166666666667</v>
      </c>
      <c r="C4281" s="91" t="s">
        <v>1620</v>
      </c>
      <c r="D4281" s="129" t="str">
        <f t="array" ref="D4281">XLOOKUP(C4281,'DS ST'!A:A,'DS ST'!B:B)</f>
        <v>SFR</v>
      </c>
      <c r="E4281" s="94" t="str">
        <f t="array" ref="E4281">XLOOKUP($F4281,'GIÁ'!$A:$A,'GIÁ'!$E:$E)</f>
        <v>ĐÔNG</v>
      </c>
      <c r="F4281" s="94">
        <v>8.938555386015E12</v>
      </c>
      <c r="G4281" s="95" t="s">
        <v>3152</v>
      </c>
      <c r="H4281" s="95" t="s">
        <v>224</v>
      </c>
      <c r="I4281" s="96">
        <v>6.0</v>
      </c>
      <c r="J4281" s="96">
        <v>0.0</v>
      </c>
      <c r="K4281" s="98">
        <f t="shared" si="4"/>
        <v>6</v>
      </c>
      <c r="L4281" s="99" t="s">
        <v>7247</v>
      </c>
      <c r="M4281" s="100" t="s">
        <v>7248</v>
      </c>
      <c r="N4281" s="101" t="str">
        <f t="shared" si="139"/>
        <v>PT1590305-T0018938555386015</v>
      </c>
      <c r="O4281" s="128"/>
      <c r="P4281" s="100"/>
      <c r="Q4281" s="103">
        <f t="shared" si="166"/>
        <v>6</v>
      </c>
      <c r="R4281" s="161"/>
      <c r="S4281" s="105"/>
      <c r="T4281" s="106"/>
      <c r="U4281" s="107" t="s">
        <v>6586</v>
      </c>
      <c r="V4281" s="108" t="s">
        <v>756</v>
      </c>
      <c r="W4281" s="109" t="s">
        <v>1908</v>
      </c>
      <c r="X4281" s="110" t="str">
        <f t="shared" si="176"/>
        <v/>
      </c>
      <c r="Y4281" s="110" t="str">
        <f t="shared" si="183"/>
        <v/>
      </c>
      <c r="Z4281" s="109" t="s">
        <v>797</v>
      </c>
      <c r="AA4281" s="109" t="s">
        <v>802</v>
      </c>
      <c r="AB4281" s="106"/>
      <c r="AC4281" s="158"/>
      <c r="AD4281" s="160"/>
      <c r="AE4281" s="127"/>
      <c r="AF4281" s="113"/>
      <c r="AG4281" s="165" t="str">
        <f t="array" ref="AG4281">XLOOKUP(F4281,'CLV2'!A:A,'CLV2'!E:E)</f>
        <v>2.FROZEN FOODS</v>
      </c>
      <c r="AH4281" s="115" t="str">
        <f t="array" ref="AH4281">XLOOKUP(F4281,'CLV2'!A:A,'CLV2'!F:F)</f>
        <v>3.PASTRY AND DESSERTS</v>
      </c>
      <c r="AI4281" s="115" t="str">
        <f t="shared" si="8"/>
        <v>Pack</v>
      </c>
      <c r="AJ4281" s="116">
        <f t="shared" si="9"/>
        <v>1</v>
      </c>
      <c r="AK4281" s="117" t="str">
        <f t="array" ref="AK4281">XLOOKUP(F4281,'GIÁ'!A:A,'GIÁ'!D:D)</f>
        <v>23068.13</v>
      </c>
      <c r="AL4281" s="118">
        <f t="shared" si="10"/>
        <v>138408.78</v>
      </c>
      <c r="AM4281" s="118">
        <f t="shared" si="11"/>
        <v>0</v>
      </c>
      <c r="AN4281" s="119">
        <f t="shared" si="12"/>
        <v>0</v>
      </c>
      <c r="AO4281" s="118">
        <f t="shared" si="13"/>
        <v>138408.78</v>
      </c>
      <c r="AP4281" s="121">
        <f t="shared" si="14"/>
        <v>0</v>
      </c>
      <c r="AQ4281" s="122"/>
      <c r="AR4281" s="119"/>
    </row>
    <row r="4282" ht="22.5" customHeight="1">
      <c r="A4282" s="89">
        <v>46233.0</v>
      </c>
      <c r="B4282" s="90">
        <v>0.4979166666666667</v>
      </c>
      <c r="C4282" s="91" t="s">
        <v>1620</v>
      </c>
      <c r="D4282" s="129" t="str">
        <f t="array" ref="D4282">XLOOKUP(C4282,'DS ST'!A:A,'DS ST'!B:B)</f>
        <v>SFR</v>
      </c>
      <c r="E4282" s="94" t="str">
        <f t="array" ref="E4282">XLOOKUP($F4282,'GIÁ'!$A:$A,'GIÁ'!$E:$E)</f>
        <v>ĐÔNG</v>
      </c>
      <c r="F4282" s="94">
        <v>8.93601323834E12</v>
      </c>
      <c r="G4282" s="95" t="s">
        <v>2176</v>
      </c>
      <c r="H4282" s="95" t="s">
        <v>224</v>
      </c>
      <c r="I4282" s="96">
        <v>2.0</v>
      </c>
      <c r="J4282" s="96">
        <v>0.0</v>
      </c>
      <c r="K4282" s="98">
        <f t="shared" si="4"/>
        <v>2</v>
      </c>
      <c r="L4282" s="99" t="s">
        <v>7247</v>
      </c>
      <c r="M4282" s="100" t="s">
        <v>7248</v>
      </c>
      <c r="N4282" s="101" t="str">
        <f t="shared" si="139"/>
        <v>PT1590305-T0018936013238340</v>
      </c>
      <c r="O4282" s="128"/>
      <c r="P4282" s="100"/>
      <c r="Q4282" s="103">
        <f t="shared" si="166"/>
        <v>2</v>
      </c>
      <c r="R4282" s="161"/>
      <c r="S4282" s="105"/>
      <c r="T4282" s="106"/>
      <c r="U4282" s="107" t="s">
        <v>6552</v>
      </c>
      <c r="V4282" s="108" t="s">
        <v>756</v>
      </c>
      <c r="W4282" s="109" t="s">
        <v>1908</v>
      </c>
      <c r="X4282" s="110" t="str">
        <f t="shared" si="176"/>
        <v/>
      </c>
      <c r="Y4282" s="110" t="str">
        <f t="shared" si="183"/>
        <v/>
      </c>
      <c r="Z4282" s="109" t="s">
        <v>797</v>
      </c>
      <c r="AA4282" s="109" t="s">
        <v>802</v>
      </c>
      <c r="AB4282" s="106"/>
      <c r="AC4282" s="158"/>
      <c r="AD4282" s="160"/>
      <c r="AE4282" s="127"/>
      <c r="AF4282" s="113"/>
      <c r="AG4282" s="165" t="str">
        <f t="array" ref="AG4282">XLOOKUP(F4282,'CLV2'!A:A,'CLV2'!E:E)</f>
        <v>2.FROZEN FOODS</v>
      </c>
      <c r="AH4282" s="115" t="str">
        <f t="array" ref="AH4282">XLOOKUP(F4282,'CLV2'!A:A,'CLV2'!F:F)</f>
        <v>3.PIZZA - READY MEALS</v>
      </c>
      <c r="AI4282" s="115" t="str">
        <f t="shared" si="8"/>
        <v>Pack</v>
      </c>
      <c r="AJ4282" s="116">
        <f t="shared" si="9"/>
        <v>1</v>
      </c>
      <c r="AK4282" s="117" t="str">
        <f t="array" ref="AK4282">XLOOKUP(F4282,'GIÁ'!A:A,'GIÁ'!D:D)</f>
        <v>15020.45</v>
      </c>
      <c r="AL4282" s="118">
        <f t="shared" si="10"/>
        <v>30040.9</v>
      </c>
      <c r="AM4282" s="118">
        <f t="shared" si="11"/>
        <v>0</v>
      </c>
      <c r="AN4282" s="119">
        <f t="shared" si="12"/>
        <v>0</v>
      </c>
      <c r="AO4282" s="118">
        <f t="shared" si="13"/>
        <v>30040.9</v>
      </c>
      <c r="AP4282" s="121">
        <f t="shared" si="14"/>
        <v>0</v>
      </c>
      <c r="AQ4282" s="122"/>
      <c r="AR4282" s="119"/>
    </row>
    <row r="4283" ht="22.5" customHeight="1">
      <c r="A4283" s="89">
        <v>46233.0</v>
      </c>
      <c r="B4283" s="90">
        <v>0.4979166666666667</v>
      </c>
      <c r="C4283" s="91" t="s">
        <v>1620</v>
      </c>
      <c r="D4283" s="129" t="str">
        <f t="array" ref="D4283">XLOOKUP(C4283,'DS ST'!A:A,'DS ST'!B:B)</f>
        <v>SFR</v>
      </c>
      <c r="E4283" s="94" t="str">
        <f t="array" ref="E4283">XLOOKUP($F4283,'GIÁ'!$A:$A,'GIÁ'!$E:$E)</f>
        <v>ĐÔNG</v>
      </c>
      <c r="F4283" s="94">
        <v>8.936013238791E12</v>
      </c>
      <c r="G4283" s="95" t="s">
        <v>2178</v>
      </c>
      <c r="H4283" s="95" t="s">
        <v>57</v>
      </c>
      <c r="I4283" s="96">
        <v>6.0</v>
      </c>
      <c r="J4283" s="96">
        <v>0.0</v>
      </c>
      <c r="K4283" s="98">
        <f t="shared" si="4"/>
        <v>6</v>
      </c>
      <c r="L4283" s="99" t="s">
        <v>7247</v>
      </c>
      <c r="M4283" s="100" t="s">
        <v>7248</v>
      </c>
      <c r="N4283" s="101" t="str">
        <f t="shared" si="139"/>
        <v>PT1590305-T0018936013238791</v>
      </c>
      <c r="O4283" s="128"/>
      <c r="P4283" s="100"/>
      <c r="Q4283" s="103">
        <f t="shared" si="166"/>
        <v>6</v>
      </c>
      <c r="R4283" s="161"/>
      <c r="S4283" s="105"/>
      <c r="T4283" s="106"/>
      <c r="U4283" s="107" t="s">
        <v>6525</v>
      </c>
      <c r="V4283" s="108" t="s">
        <v>756</v>
      </c>
      <c r="W4283" s="109" t="s">
        <v>1908</v>
      </c>
      <c r="X4283" s="110" t="str">
        <f t="shared" si="176"/>
        <v/>
      </c>
      <c r="Y4283" s="110" t="str">
        <f t="shared" si="183"/>
        <v/>
      </c>
      <c r="Z4283" s="109" t="s">
        <v>797</v>
      </c>
      <c r="AA4283" s="109" t="s">
        <v>802</v>
      </c>
      <c r="AB4283" s="106"/>
      <c r="AC4283" s="158"/>
      <c r="AD4283" s="160"/>
      <c r="AE4283" s="127"/>
      <c r="AF4283" s="113"/>
      <c r="AG4283" s="165" t="str">
        <f t="array" ref="AG4283">XLOOKUP(F4283,'CLV2'!A:A,'CLV2'!E:E)</f>
        <v>2.FROZEN FOODS</v>
      </c>
      <c r="AH4283" s="115" t="str">
        <f t="array" ref="AH4283">XLOOKUP(F4283,'CLV2'!A:A,'CLV2'!F:F)</f>
        <v>3.PIZZA - READY MEALS</v>
      </c>
      <c r="AI4283" s="115" t="str">
        <f t="shared" si="8"/>
        <v>Pack</v>
      </c>
      <c r="AJ4283" s="116">
        <f t="shared" si="9"/>
        <v>1</v>
      </c>
      <c r="AK4283" s="117" t="str">
        <f t="array" ref="AK4283">XLOOKUP(F4283,'GIÁ'!A:A,'GIÁ'!D:D)</f>
        <v>22578.43</v>
      </c>
      <c r="AL4283" s="118">
        <f t="shared" si="10"/>
        <v>135470.58</v>
      </c>
      <c r="AM4283" s="118">
        <f t="shared" si="11"/>
        <v>0</v>
      </c>
      <c r="AN4283" s="119">
        <f t="shared" si="12"/>
        <v>0</v>
      </c>
      <c r="AO4283" s="118">
        <f t="shared" si="13"/>
        <v>135470.58</v>
      </c>
      <c r="AP4283" s="121">
        <f t="shared" si="14"/>
        <v>0</v>
      </c>
      <c r="AQ4283" s="122"/>
      <c r="AR4283" s="119"/>
    </row>
    <row r="4284" ht="22.5" customHeight="1">
      <c r="A4284" s="89">
        <v>46233.0</v>
      </c>
      <c r="B4284" s="90">
        <v>0.4979166666666667</v>
      </c>
      <c r="C4284" s="91" t="s">
        <v>1620</v>
      </c>
      <c r="D4284" s="129" t="str">
        <f t="array" ref="D4284">XLOOKUP(C4284,'DS ST'!A:A,'DS ST'!B:B)</f>
        <v>SFR</v>
      </c>
      <c r="E4284" s="94" t="str">
        <f t="array" ref="E4284">XLOOKUP($F4284,'GIÁ'!$A:$A,'GIÁ'!$E:$E)</f>
        <v>ĐÔNG</v>
      </c>
      <c r="F4284" s="94">
        <v>8.934717472008E12</v>
      </c>
      <c r="G4284" s="95" t="s">
        <v>1769</v>
      </c>
      <c r="H4284" s="95" t="s">
        <v>224</v>
      </c>
      <c r="I4284" s="96">
        <v>4.0</v>
      </c>
      <c r="J4284" s="96">
        <v>0.0</v>
      </c>
      <c r="K4284" s="98">
        <f t="shared" si="4"/>
        <v>4</v>
      </c>
      <c r="L4284" s="99" t="s">
        <v>7247</v>
      </c>
      <c r="M4284" s="100" t="s">
        <v>7248</v>
      </c>
      <c r="N4284" s="101" t="str">
        <f t="shared" si="139"/>
        <v>PT1590305-T0018934717472008</v>
      </c>
      <c r="O4284" s="128"/>
      <c r="P4284" s="100"/>
      <c r="Q4284" s="103">
        <f t="shared" si="166"/>
        <v>4</v>
      </c>
      <c r="R4284" s="161"/>
      <c r="S4284" s="105"/>
      <c r="T4284" s="106"/>
      <c r="U4284" s="107" t="s">
        <v>6597</v>
      </c>
      <c r="V4284" s="108" t="s">
        <v>756</v>
      </c>
      <c r="W4284" s="109" t="s">
        <v>1908</v>
      </c>
      <c r="X4284" s="110" t="str">
        <f t="shared" si="176"/>
        <v/>
      </c>
      <c r="Y4284" s="110" t="str">
        <f t="shared" si="183"/>
        <v/>
      </c>
      <c r="Z4284" s="109" t="s">
        <v>797</v>
      </c>
      <c r="AA4284" s="109" t="s">
        <v>802</v>
      </c>
      <c r="AB4284" s="106"/>
      <c r="AC4284" s="158"/>
      <c r="AD4284" s="160"/>
      <c r="AE4284" s="127"/>
      <c r="AF4284" s="113"/>
      <c r="AG4284" s="165" t="str">
        <f t="array" ref="AG4284">XLOOKUP(F4284,'CLV2'!A:A,'CLV2'!E:E)</f>
        <v>2.FROZEN FOODS</v>
      </c>
      <c r="AH4284" s="115" t="str">
        <f t="array" ref="AH4284">XLOOKUP(F4284,'CLV2'!A:A,'CLV2'!F:F)</f>
        <v>3.HOTPOT AND FRIED</v>
      </c>
      <c r="AI4284" s="115" t="str">
        <f t="shared" si="8"/>
        <v>Pack</v>
      </c>
      <c r="AJ4284" s="116">
        <f t="shared" si="9"/>
        <v>1</v>
      </c>
      <c r="AK4284" s="117" t="str">
        <f t="array" ref="AK4284">XLOOKUP(F4284,'GIÁ'!A:A,'GIÁ'!D:D)</f>
        <v>35456.20</v>
      </c>
      <c r="AL4284" s="118">
        <f t="shared" si="10"/>
        <v>141824.8</v>
      </c>
      <c r="AM4284" s="118">
        <f t="shared" si="11"/>
        <v>0</v>
      </c>
      <c r="AN4284" s="119">
        <f t="shared" si="12"/>
        <v>0</v>
      </c>
      <c r="AO4284" s="118">
        <f t="shared" si="13"/>
        <v>141824.8</v>
      </c>
      <c r="AP4284" s="121">
        <f t="shared" si="14"/>
        <v>0</v>
      </c>
      <c r="AQ4284" s="122"/>
      <c r="AR4284" s="119"/>
    </row>
    <row r="4285" ht="22.5" customHeight="1">
      <c r="A4285" s="89">
        <v>46233.0</v>
      </c>
      <c r="B4285" s="90">
        <v>0.4979166666666667</v>
      </c>
      <c r="C4285" s="91" t="s">
        <v>1620</v>
      </c>
      <c r="D4285" s="129" t="str">
        <f t="array" ref="D4285">XLOOKUP(C4285,'DS ST'!A:A,'DS ST'!B:B)</f>
        <v>SFR</v>
      </c>
      <c r="E4285" s="94" t="str">
        <f t="array" ref="E4285">XLOOKUP($F4285,'GIÁ'!$A:$A,'GIÁ'!$E:$E)</f>
        <v>ĐÔNG</v>
      </c>
      <c r="F4285" s="94">
        <v>8.936210415551E12</v>
      </c>
      <c r="G4285" s="95" t="s">
        <v>2676</v>
      </c>
      <c r="H4285" s="95" t="s">
        <v>224</v>
      </c>
      <c r="I4285" s="96">
        <v>10.0</v>
      </c>
      <c r="J4285" s="96">
        <v>0.0</v>
      </c>
      <c r="K4285" s="98">
        <f t="shared" si="4"/>
        <v>10</v>
      </c>
      <c r="L4285" s="99" t="s">
        <v>7247</v>
      </c>
      <c r="M4285" s="100" t="s">
        <v>7248</v>
      </c>
      <c r="N4285" s="101" t="str">
        <f t="shared" si="139"/>
        <v>PT1590305-T0018936210415551</v>
      </c>
      <c r="O4285" s="128"/>
      <c r="P4285" s="100"/>
      <c r="Q4285" s="103">
        <f t="shared" si="166"/>
        <v>10</v>
      </c>
      <c r="R4285" s="161"/>
      <c r="S4285" s="105"/>
      <c r="T4285" s="106"/>
      <c r="U4285" s="107" t="s">
        <v>6554</v>
      </c>
      <c r="V4285" s="108" t="s">
        <v>756</v>
      </c>
      <c r="W4285" s="109" t="s">
        <v>1908</v>
      </c>
      <c r="X4285" s="110" t="str">
        <f t="shared" si="176"/>
        <v/>
      </c>
      <c r="Y4285" s="110" t="str">
        <f t="shared" si="183"/>
        <v/>
      </c>
      <c r="Z4285" s="109" t="s">
        <v>797</v>
      </c>
      <c r="AA4285" s="109" t="s">
        <v>802</v>
      </c>
      <c r="AB4285" s="106"/>
      <c r="AC4285" s="158"/>
      <c r="AD4285" s="160"/>
      <c r="AE4285" s="127"/>
      <c r="AF4285" s="113"/>
      <c r="AG4285" s="165" t="str">
        <f t="array" ref="AG4285">XLOOKUP(F4285,'CLV2'!A:A,'CLV2'!E:E)</f>
        <v>2.FROZEN FOODS</v>
      </c>
      <c r="AH4285" s="115" t="str">
        <f t="array" ref="AH4285">XLOOKUP(F4285,'CLV2'!A:A,'CLV2'!F:F)</f>
        <v>3.DUMPLINGS</v>
      </c>
      <c r="AI4285" s="115" t="str">
        <f t="shared" si="8"/>
        <v>Pack</v>
      </c>
      <c r="AJ4285" s="116">
        <f t="shared" si="9"/>
        <v>1</v>
      </c>
      <c r="AK4285" s="117" t="str">
        <f t="array" ref="AK4285">XLOOKUP(F4285,'GIÁ'!A:A,'GIÁ'!D:D)</f>
        <v>24150.20</v>
      </c>
      <c r="AL4285" s="118">
        <f t="shared" si="10"/>
        <v>241502</v>
      </c>
      <c r="AM4285" s="118">
        <f t="shared" si="11"/>
        <v>0</v>
      </c>
      <c r="AN4285" s="119">
        <f t="shared" si="12"/>
        <v>0</v>
      </c>
      <c r="AO4285" s="118">
        <f t="shared" si="13"/>
        <v>241502</v>
      </c>
      <c r="AP4285" s="121">
        <f t="shared" si="14"/>
        <v>0</v>
      </c>
      <c r="AQ4285" s="122"/>
      <c r="AR4285" s="119"/>
    </row>
    <row r="4286" ht="22.5" customHeight="1">
      <c r="A4286" s="89">
        <v>46233.0</v>
      </c>
      <c r="B4286" s="90">
        <v>0.4979166666666667</v>
      </c>
      <c r="C4286" s="91" t="s">
        <v>1620</v>
      </c>
      <c r="D4286" s="129" t="str">
        <f t="array" ref="D4286">XLOOKUP(C4286,'DS ST'!A:A,'DS ST'!B:B)</f>
        <v>SFR</v>
      </c>
      <c r="E4286" s="94" t="str">
        <f t="array" ref="E4286">XLOOKUP($F4286,'GIÁ'!$A:$A,'GIÁ'!$E:$E)</f>
        <v>ĐÔNG</v>
      </c>
      <c r="F4286" s="94">
        <v>8.935319711311E12</v>
      </c>
      <c r="G4286" s="95" t="s">
        <v>2061</v>
      </c>
      <c r="H4286" s="95" t="s">
        <v>224</v>
      </c>
      <c r="I4286" s="96">
        <v>2.0</v>
      </c>
      <c r="J4286" s="96">
        <v>0.0</v>
      </c>
      <c r="K4286" s="98">
        <f t="shared" si="4"/>
        <v>2</v>
      </c>
      <c r="L4286" s="99" t="s">
        <v>7247</v>
      </c>
      <c r="M4286" s="100" t="s">
        <v>7248</v>
      </c>
      <c r="N4286" s="101" t="str">
        <f t="shared" si="139"/>
        <v>PT1590305-T0018935319711311</v>
      </c>
      <c r="O4286" s="128"/>
      <c r="P4286" s="100"/>
      <c r="Q4286" s="103">
        <f t="shared" si="166"/>
        <v>2</v>
      </c>
      <c r="R4286" s="161"/>
      <c r="S4286" s="105"/>
      <c r="T4286" s="106"/>
      <c r="U4286" s="107" t="s">
        <v>6529</v>
      </c>
      <c r="V4286" s="108" t="s">
        <v>756</v>
      </c>
      <c r="W4286" s="109" t="s">
        <v>1908</v>
      </c>
      <c r="X4286" s="110" t="str">
        <f t="shared" si="176"/>
        <v/>
      </c>
      <c r="Y4286" s="110" t="str">
        <f t="shared" si="183"/>
        <v/>
      </c>
      <c r="Z4286" s="109" t="s">
        <v>797</v>
      </c>
      <c r="AA4286" s="109" t="s">
        <v>802</v>
      </c>
      <c r="AB4286" s="106"/>
      <c r="AC4286" s="158"/>
      <c r="AD4286" s="160"/>
      <c r="AE4286" s="127"/>
      <c r="AF4286" s="113"/>
      <c r="AG4286" s="165" t="str">
        <f t="array" ref="AG4286">XLOOKUP(F4286,'CLV2'!A:A,'CLV2'!E:E)</f>
        <v>2.FROZEN FOODS</v>
      </c>
      <c r="AH4286" s="115" t="str">
        <f t="array" ref="AH4286">XLOOKUP(F4286,'CLV2'!A:A,'CLV2'!F:F)</f>
        <v>3.HOTPOT AND FRIED</v>
      </c>
      <c r="AI4286" s="115" t="str">
        <f t="shared" si="8"/>
        <v>Pack</v>
      </c>
      <c r="AJ4286" s="116">
        <f t="shared" si="9"/>
        <v>1</v>
      </c>
      <c r="AK4286" s="117" t="str">
        <f t="array" ref="AK4286">XLOOKUP(F4286,'GIÁ'!A:A,'GIÁ'!D:D)</f>
        <v>30542.46</v>
      </c>
      <c r="AL4286" s="118">
        <f t="shared" si="10"/>
        <v>61084.92</v>
      </c>
      <c r="AM4286" s="118">
        <f t="shared" si="11"/>
        <v>0</v>
      </c>
      <c r="AN4286" s="119">
        <f t="shared" si="12"/>
        <v>0</v>
      </c>
      <c r="AO4286" s="118">
        <f t="shared" si="13"/>
        <v>61084.92</v>
      </c>
      <c r="AP4286" s="121">
        <f t="shared" si="14"/>
        <v>0</v>
      </c>
      <c r="AQ4286" s="122"/>
      <c r="AR4286" s="119"/>
    </row>
    <row r="4287" ht="22.5" customHeight="1">
      <c r="A4287" s="89">
        <v>46233.0</v>
      </c>
      <c r="B4287" s="90">
        <v>0.4979166666666667</v>
      </c>
      <c r="C4287" s="91" t="s">
        <v>1620</v>
      </c>
      <c r="D4287" s="129" t="str">
        <f t="array" ref="D4287">XLOOKUP(C4287,'DS ST'!A:A,'DS ST'!B:B)</f>
        <v>SFR</v>
      </c>
      <c r="E4287" s="94" t="str">
        <f t="array" ref="E4287">XLOOKUP($F4287,'GIÁ'!$A:$A,'GIÁ'!$E:$E)</f>
        <v>ĐÔNG</v>
      </c>
      <c r="F4287" s="94">
        <v>8.93607627967E12</v>
      </c>
      <c r="G4287" s="95" t="s">
        <v>2317</v>
      </c>
      <c r="H4287" s="95" t="s">
        <v>224</v>
      </c>
      <c r="I4287" s="96">
        <v>4.0</v>
      </c>
      <c r="J4287" s="96">
        <v>0.0</v>
      </c>
      <c r="K4287" s="98">
        <f t="shared" si="4"/>
        <v>4</v>
      </c>
      <c r="L4287" s="99" t="s">
        <v>7247</v>
      </c>
      <c r="M4287" s="100" t="s">
        <v>7248</v>
      </c>
      <c r="N4287" s="101" t="str">
        <f t="shared" si="139"/>
        <v>PT1590305-T0018936076279670</v>
      </c>
      <c r="O4287" s="128"/>
      <c r="P4287" s="100"/>
      <c r="Q4287" s="103">
        <f t="shared" si="166"/>
        <v>4</v>
      </c>
      <c r="R4287" s="161"/>
      <c r="S4287" s="105"/>
      <c r="T4287" s="106"/>
      <c r="U4287" s="107" t="s">
        <v>6530</v>
      </c>
      <c r="V4287" s="108" t="s">
        <v>756</v>
      </c>
      <c r="W4287" s="109" t="s">
        <v>1908</v>
      </c>
      <c r="X4287" s="110" t="str">
        <f t="shared" si="176"/>
        <v/>
      </c>
      <c r="Y4287" s="110" t="str">
        <f t="shared" si="183"/>
        <v/>
      </c>
      <c r="Z4287" s="109" t="s">
        <v>797</v>
      </c>
      <c r="AA4287" s="109" t="s">
        <v>802</v>
      </c>
      <c r="AB4287" s="106"/>
      <c r="AC4287" s="158"/>
      <c r="AD4287" s="160"/>
      <c r="AE4287" s="127"/>
      <c r="AF4287" s="113"/>
      <c r="AG4287" s="165" t="str">
        <f t="array" ref="AG4287">XLOOKUP(F4287,'CLV2'!A:A,'CLV2'!E:E)</f>
        <v>2.FROZEN FOODS</v>
      </c>
      <c r="AH4287" s="115" t="str">
        <f t="array" ref="AH4287">XLOOKUP(F4287,'CLV2'!A:A,'CLV2'!F:F)</f>
        <v>3.PASTRY AND DESSERTS</v>
      </c>
      <c r="AI4287" s="115" t="str">
        <f t="shared" si="8"/>
        <v>Pack</v>
      </c>
      <c r="AJ4287" s="116">
        <f t="shared" si="9"/>
        <v>1</v>
      </c>
      <c r="AK4287" s="117" t="str">
        <f t="array" ref="AK4287">XLOOKUP(F4287,'GIÁ'!A:A,'GIÁ'!D:D)</f>
        <v>26872.96</v>
      </c>
      <c r="AL4287" s="118">
        <f t="shared" si="10"/>
        <v>107491.84</v>
      </c>
      <c r="AM4287" s="118">
        <f t="shared" si="11"/>
        <v>0</v>
      </c>
      <c r="AN4287" s="119">
        <f t="shared" si="12"/>
        <v>0</v>
      </c>
      <c r="AO4287" s="118">
        <f t="shared" si="13"/>
        <v>107491.84</v>
      </c>
      <c r="AP4287" s="121">
        <f t="shared" si="14"/>
        <v>0</v>
      </c>
      <c r="AQ4287" s="122"/>
      <c r="AR4287" s="119"/>
    </row>
    <row r="4288" ht="22.5" customHeight="1">
      <c r="A4288" s="89">
        <v>46233.0</v>
      </c>
      <c r="B4288" s="90">
        <v>0.4979166666666667</v>
      </c>
      <c r="C4288" s="91" t="s">
        <v>1620</v>
      </c>
      <c r="D4288" s="129" t="str">
        <f t="array" ref="D4288">XLOOKUP(C4288,'DS ST'!A:A,'DS ST'!B:B)</f>
        <v>SFR</v>
      </c>
      <c r="E4288" s="94" t="str">
        <f t="array" ref="E4288">XLOOKUP($F4288,'GIÁ'!$A:$A,'GIÁ'!$E:$E)</f>
        <v>ĐÔNG</v>
      </c>
      <c r="F4288" s="94">
        <v>8.935101608461E12</v>
      </c>
      <c r="G4288" s="95" t="s">
        <v>1899</v>
      </c>
      <c r="H4288" s="95" t="s">
        <v>224</v>
      </c>
      <c r="I4288" s="96">
        <v>10.0</v>
      </c>
      <c r="J4288" s="96">
        <v>0.0</v>
      </c>
      <c r="K4288" s="98">
        <f t="shared" si="4"/>
        <v>10</v>
      </c>
      <c r="L4288" s="99" t="s">
        <v>7247</v>
      </c>
      <c r="M4288" s="100" t="s">
        <v>7248</v>
      </c>
      <c r="N4288" s="101" t="str">
        <f t="shared" si="139"/>
        <v>PT1590305-T0018935101608461</v>
      </c>
      <c r="O4288" s="128"/>
      <c r="P4288" s="100"/>
      <c r="Q4288" s="103">
        <f t="shared" si="166"/>
        <v>10</v>
      </c>
      <c r="R4288" s="161"/>
      <c r="S4288" s="105"/>
      <c r="T4288" s="106"/>
      <c r="U4288" s="107" t="s">
        <v>6555</v>
      </c>
      <c r="V4288" s="108" t="s">
        <v>756</v>
      </c>
      <c r="W4288" s="109" t="s">
        <v>1908</v>
      </c>
      <c r="X4288" s="110" t="str">
        <f t="shared" si="176"/>
        <v/>
      </c>
      <c r="Y4288" s="110" t="str">
        <f t="shared" si="183"/>
        <v/>
      </c>
      <c r="Z4288" s="109" t="s">
        <v>797</v>
      </c>
      <c r="AA4288" s="109" t="s">
        <v>802</v>
      </c>
      <c r="AB4288" s="106"/>
      <c r="AC4288" s="158"/>
      <c r="AD4288" s="160"/>
      <c r="AE4288" s="127"/>
      <c r="AF4288" s="113"/>
      <c r="AG4288" s="165" t="str">
        <f t="array" ref="AG4288">XLOOKUP(F4288,'CLV2'!A:A,'CLV2'!E:E)</f>
        <v>2.FROZEN FOODS</v>
      </c>
      <c r="AH4288" s="115" t="str">
        <f t="array" ref="AH4288">XLOOKUP(F4288,'CLV2'!A:A,'CLV2'!F:F)</f>
        <v>3.HOTPOT AND FRIED</v>
      </c>
      <c r="AI4288" s="115" t="str">
        <f t="shared" si="8"/>
        <v>Pack</v>
      </c>
      <c r="AJ4288" s="116">
        <f t="shared" si="9"/>
        <v>1</v>
      </c>
      <c r="AK4288" s="117" t="str">
        <f t="array" ref="AK4288">XLOOKUP(F4288,'GIÁ'!A:A,'GIÁ'!D:D)</f>
        <v>16904.85</v>
      </c>
      <c r="AL4288" s="118">
        <f t="shared" si="10"/>
        <v>169048.5</v>
      </c>
      <c r="AM4288" s="118">
        <f t="shared" si="11"/>
        <v>0</v>
      </c>
      <c r="AN4288" s="119">
        <f t="shared" si="12"/>
        <v>0</v>
      </c>
      <c r="AO4288" s="118">
        <f t="shared" si="13"/>
        <v>169048.5</v>
      </c>
      <c r="AP4288" s="121">
        <f t="shared" si="14"/>
        <v>0</v>
      </c>
      <c r="AQ4288" s="122"/>
      <c r="AR4288" s="119"/>
    </row>
    <row r="4289" ht="22.5" customHeight="1">
      <c r="A4289" s="89">
        <v>46233.0</v>
      </c>
      <c r="B4289" s="90">
        <v>0.4979166666666667</v>
      </c>
      <c r="C4289" s="91" t="s">
        <v>1620</v>
      </c>
      <c r="D4289" s="129" t="str">
        <f t="array" ref="D4289">XLOOKUP(C4289,'DS ST'!A:A,'DS ST'!B:B)</f>
        <v>SFR</v>
      </c>
      <c r="E4289" s="94" t="str">
        <f t="array" ref="E4289">XLOOKUP($F4289,'GIÁ'!$A:$A,'GIÁ'!$E:$E)</f>
        <v>ĐÔNG</v>
      </c>
      <c r="F4289" s="94">
        <v>8.938532826183E12</v>
      </c>
      <c r="G4289" s="95" t="s">
        <v>3052</v>
      </c>
      <c r="H4289" s="95" t="s">
        <v>224</v>
      </c>
      <c r="I4289" s="96">
        <v>4.0</v>
      </c>
      <c r="J4289" s="96">
        <v>0.0</v>
      </c>
      <c r="K4289" s="98">
        <f t="shared" si="4"/>
        <v>4</v>
      </c>
      <c r="L4289" s="99" t="s">
        <v>7247</v>
      </c>
      <c r="M4289" s="100" t="s">
        <v>7248</v>
      </c>
      <c r="N4289" s="101" t="str">
        <f t="shared" si="139"/>
        <v>PT1590305-T0018938532826183</v>
      </c>
      <c r="O4289" s="128"/>
      <c r="P4289" s="100"/>
      <c r="Q4289" s="103">
        <f t="shared" si="166"/>
        <v>4</v>
      </c>
      <c r="R4289" s="161"/>
      <c r="S4289" s="105"/>
      <c r="T4289" s="106"/>
      <c r="U4289" s="107" t="s">
        <v>6586</v>
      </c>
      <c r="V4289" s="108" t="s">
        <v>756</v>
      </c>
      <c r="W4289" s="109" t="s">
        <v>1908</v>
      </c>
      <c r="X4289" s="110" t="str">
        <f t="shared" si="176"/>
        <v/>
      </c>
      <c r="Y4289" s="110" t="str">
        <f t="shared" si="183"/>
        <v/>
      </c>
      <c r="Z4289" s="109" t="s">
        <v>797</v>
      </c>
      <c r="AA4289" s="109" t="s">
        <v>802</v>
      </c>
      <c r="AB4289" s="106"/>
      <c r="AC4289" s="158"/>
      <c r="AD4289" s="160"/>
      <c r="AE4289" s="127"/>
      <c r="AF4289" s="113"/>
      <c r="AG4289" s="165" t="str">
        <f t="array" ref="AG4289">XLOOKUP(F4289,'CLV2'!A:A,'CLV2'!E:E)</f>
        <v>2.FROZEN FOODS</v>
      </c>
      <c r="AH4289" s="115" t="str">
        <f t="array" ref="AH4289">XLOOKUP(F4289,'CLV2'!A:A,'CLV2'!F:F)</f>
        <v>3.PASTRY AND DESSERTS</v>
      </c>
      <c r="AI4289" s="115" t="str">
        <f t="shared" si="8"/>
        <v>Pack</v>
      </c>
      <c r="AJ4289" s="116">
        <f t="shared" si="9"/>
        <v>1</v>
      </c>
      <c r="AK4289" s="117" t="str">
        <f t="array" ref="AK4289">XLOOKUP(F4289,'GIÁ'!A:A,'GIÁ'!D:D)</f>
        <v>27480.45</v>
      </c>
      <c r="AL4289" s="118">
        <f t="shared" si="10"/>
        <v>109921.8</v>
      </c>
      <c r="AM4289" s="118">
        <f t="shared" si="11"/>
        <v>0</v>
      </c>
      <c r="AN4289" s="119">
        <f t="shared" si="12"/>
        <v>0</v>
      </c>
      <c r="AO4289" s="118">
        <f t="shared" si="13"/>
        <v>109921.8</v>
      </c>
      <c r="AP4289" s="121">
        <f t="shared" si="14"/>
        <v>0</v>
      </c>
      <c r="AQ4289" s="122"/>
      <c r="AR4289" s="119"/>
    </row>
    <row r="4290" ht="22.5" customHeight="1">
      <c r="A4290" s="89">
        <v>46233.0</v>
      </c>
      <c r="B4290" s="90">
        <v>0.4979166666666667</v>
      </c>
      <c r="C4290" s="91" t="s">
        <v>1620</v>
      </c>
      <c r="D4290" s="129" t="str">
        <f t="array" ref="D4290">XLOOKUP(C4290,'DS ST'!A:A,'DS ST'!B:B)</f>
        <v>SFR</v>
      </c>
      <c r="E4290" s="94" t="str">
        <f t="array" ref="E4290">XLOOKUP($F4290,'GIÁ'!$A:$A,'GIÁ'!$E:$E)</f>
        <v>ĐÔNG</v>
      </c>
      <c r="F4290" s="94">
        <v>8.93607711369E12</v>
      </c>
      <c r="G4290" s="95" t="s">
        <v>2364</v>
      </c>
      <c r="H4290" s="95" t="s">
        <v>57</v>
      </c>
      <c r="I4290" s="96">
        <v>2.0</v>
      </c>
      <c r="J4290" s="96">
        <v>0.0</v>
      </c>
      <c r="K4290" s="98">
        <f t="shared" si="4"/>
        <v>2</v>
      </c>
      <c r="L4290" s="99" t="s">
        <v>7247</v>
      </c>
      <c r="M4290" s="100" t="s">
        <v>7248</v>
      </c>
      <c r="N4290" s="101" t="str">
        <f t="shared" si="139"/>
        <v>PT1590305-T0018936077113690</v>
      </c>
      <c r="O4290" s="128"/>
      <c r="P4290" s="100"/>
      <c r="Q4290" s="103">
        <f t="shared" si="166"/>
        <v>2</v>
      </c>
      <c r="R4290" s="161"/>
      <c r="S4290" s="105"/>
      <c r="T4290" s="106"/>
      <c r="U4290" s="107" t="s">
        <v>6672</v>
      </c>
      <c r="V4290" s="108" t="s">
        <v>756</v>
      </c>
      <c r="W4290" s="109" t="s">
        <v>1908</v>
      </c>
      <c r="X4290" s="110" t="str">
        <f t="shared" si="176"/>
        <v/>
      </c>
      <c r="Y4290" s="110" t="str">
        <f t="shared" si="183"/>
        <v/>
      </c>
      <c r="Z4290" s="109" t="s">
        <v>797</v>
      </c>
      <c r="AA4290" s="109" t="s">
        <v>802</v>
      </c>
      <c r="AB4290" s="106"/>
      <c r="AC4290" s="158"/>
      <c r="AD4290" s="160"/>
      <c r="AE4290" s="127"/>
      <c r="AF4290" s="113"/>
      <c r="AG4290" s="165" t="str">
        <f t="array" ref="AG4290">XLOOKUP(F4290,'CLV2'!A:A,'CLV2'!E:E)</f>
        <v>2.FROZEN FOODS</v>
      </c>
      <c r="AH4290" s="115" t="str">
        <f t="array" ref="AH4290">XLOOKUP(F4290,'CLV2'!A:A,'CLV2'!F:F)</f>
        <v>3.PASTRY AND DESSERTS</v>
      </c>
      <c r="AI4290" s="115" t="str">
        <f t="shared" si="8"/>
        <v>Pack</v>
      </c>
      <c r="AJ4290" s="116">
        <f t="shared" si="9"/>
        <v>1</v>
      </c>
      <c r="AK4290" s="117" t="str">
        <f t="array" ref="AK4290">XLOOKUP(F4290,'GIÁ'!A:A,'GIÁ'!D:D)</f>
        <v>40108.39</v>
      </c>
      <c r="AL4290" s="118">
        <f t="shared" si="10"/>
        <v>80216.78</v>
      </c>
      <c r="AM4290" s="118">
        <f t="shared" si="11"/>
        <v>0</v>
      </c>
      <c r="AN4290" s="119">
        <f t="shared" si="12"/>
        <v>0</v>
      </c>
      <c r="AO4290" s="118">
        <f t="shared" si="13"/>
        <v>80216.78</v>
      </c>
      <c r="AP4290" s="121">
        <f t="shared" si="14"/>
        <v>0</v>
      </c>
      <c r="AQ4290" s="122"/>
      <c r="AR4290" s="119"/>
    </row>
    <row r="4291" ht="22.5" customHeight="1">
      <c r="A4291" s="89">
        <v>46233.0</v>
      </c>
      <c r="B4291" s="90">
        <v>0.4979166666666667</v>
      </c>
      <c r="C4291" s="91" t="s">
        <v>1620</v>
      </c>
      <c r="D4291" s="129" t="str">
        <f t="array" ref="D4291">XLOOKUP(C4291,'DS ST'!A:A,'DS ST'!B:B)</f>
        <v>SFR</v>
      </c>
      <c r="E4291" s="94" t="str">
        <f t="array" ref="E4291">XLOOKUP($F4291,'GIÁ'!$A:$A,'GIÁ'!$E:$E)</f>
        <v>ĐÔNG</v>
      </c>
      <c r="F4291" s="94">
        <v>8.936190860716E12</v>
      </c>
      <c r="G4291" s="95" t="s">
        <v>2610</v>
      </c>
      <c r="H4291" s="95" t="s">
        <v>93</v>
      </c>
      <c r="I4291" s="96">
        <v>7.0</v>
      </c>
      <c r="J4291" s="96">
        <v>0.0</v>
      </c>
      <c r="K4291" s="98">
        <f t="shared" si="4"/>
        <v>7</v>
      </c>
      <c r="L4291" s="99" t="s">
        <v>7247</v>
      </c>
      <c r="M4291" s="100" t="s">
        <v>7248</v>
      </c>
      <c r="N4291" s="101" t="str">
        <f t="shared" si="139"/>
        <v>PT1590305-T0018936190860716</v>
      </c>
      <c r="O4291" s="128"/>
      <c r="P4291" s="100"/>
      <c r="Q4291" s="103">
        <f t="shared" si="166"/>
        <v>7</v>
      </c>
      <c r="R4291" s="161"/>
      <c r="S4291" s="105"/>
      <c r="T4291" s="106"/>
      <c r="U4291" s="107" t="s">
        <v>6539</v>
      </c>
      <c r="V4291" s="108" t="s">
        <v>756</v>
      </c>
      <c r="W4291" s="109" t="s">
        <v>1908</v>
      </c>
      <c r="X4291" s="110" t="str">
        <f t="shared" si="176"/>
        <v/>
      </c>
      <c r="Y4291" s="110" t="str">
        <f t="shared" si="183"/>
        <v/>
      </c>
      <c r="Z4291" s="109" t="s">
        <v>797</v>
      </c>
      <c r="AA4291" s="109" t="s">
        <v>802</v>
      </c>
      <c r="AB4291" s="106"/>
      <c r="AC4291" s="158"/>
      <c r="AD4291" s="160"/>
      <c r="AE4291" s="127"/>
      <c r="AF4291" s="113"/>
      <c r="AG4291" s="165" t="str">
        <f t="array" ref="AG4291">XLOOKUP(F4291,'CLV2'!A:A,'CLV2'!E:E)</f>
        <v>2.MEAT</v>
      </c>
      <c r="AH4291" s="115" t="str">
        <f t="array" ref="AH4291">XLOOKUP(F4291,'CLV2'!A:A,'CLV2'!F:F)</f>
        <v>3.FROZEN MEAT</v>
      </c>
      <c r="AI4291" s="115" t="str">
        <f t="shared" si="8"/>
        <v>Pack</v>
      </c>
      <c r="AJ4291" s="116">
        <f t="shared" si="9"/>
        <v>1</v>
      </c>
      <c r="AK4291" s="117" t="str">
        <f t="array" ref="AK4291">XLOOKUP(F4291,'GIÁ'!A:A,'GIÁ'!D:D)</f>
        <v>49176.27</v>
      </c>
      <c r="AL4291" s="118">
        <f t="shared" si="10"/>
        <v>344233.89</v>
      </c>
      <c r="AM4291" s="118">
        <f t="shared" si="11"/>
        <v>0</v>
      </c>
      <c r="AN4291" s="119">
        <f t="shared" si="12"/>
        <v>0</v>
      </c>
      <c r="AO4291" s="118">
        <f t="shared" si="13"/>
        <v>344233.89</v>
      </c>
      <c r="AP4291" s="121">
        <f t="shared" si="14"/>
        <v>0</v>
      </c>
      <c r="AQ4291" s="122"/>
      <c r="AR4291" s="119"/>
    </row>
    <row r="4292" ht="22.5" customHeight="1">
      <c r="A4292" s="89">
        <v>46233.0</v>
      </c>
      <c r="B4292" s="90">
        <v>0.4979166666666667</v>
      </c>
      <c r="C4292" s="91" t="s">
        <v>1620</v>
      </c>
      <c r="D4292" s="129" t="str">
        <f t="array" ref="D4292">XLOOKUP(C4292,'DS ST'!A:A,'DS ST'!B:B)</f>
        <v>SFR</v>
      </c>
      <c r="E4292" s="94" t="str">
        <f t="array" ref="E4292">XLOOKUP($F4292,'GIÁ'!$A:$A,'GIÁ'!$E:$E)</f>
        <v>ĐÔNG</v>
      </c>
      <c r="F4292" s="94">
        <v>8.936239090036E12</v>
      </c>
      <c r="G4292" s="95" t="s">
        <v>2713</v>
      </c>
      <c r="H4292" s="95" t="s">
        <v>75</v>
      </c>
      <c r="I4292" s="96">
        <v>4.0</v>
      </c>
      <c r="J4292" s="96">
        <v>0.0</v>
      </c>
      <c r="K4292" s="98">
        <f t="shared" si="4"/>
        <v>4</v>
      </c>
      <c r="L4292" s="99" t="s">
        <v>7247</v>
      </c>
      <c r="M4292" s="100" t="s">
        <v>7248</v>
      </c>
      <c r="N4292" s="101" t="str">
        <f t="shared" si="139"/>
        <v>PT1590305-T0018936239090036</v>
      </c>
      <c r="O4292" s="128"/>
      <c r="P4292" s="100"/>
      <c r="Q4292" s="103">
        <f t="shared" si="166"/>
        <v>4</v>
      </c>
      <c r="R4292" s="161"/>
      <c r="S4292" s="105"/>
      <c r="T4292" s="106"/>
      <c r="U4292" s="107" t="s">
        <v>6539</v>
      </c>
      <c r="V4292" s="108" t="s">
        <v>756</v>
      </c>
      <c r="W4292" s="109" t="s">
        <v>1908</v>
      </c>
      <c r="X4292" s="110" t="str">
        <f t="shared" si="176"/>
        <v/>
      </c>
      <c r="Y4292" s="110" t="str">
        <f t="shared" si="183"/>
        <v/>
      </c>
      <c r="Z4292" s="109" t="s">
        <v>797</v>
      </c>
      <c r="AA4292" s="109" t="s">
        <v>802</v>
      </c>
      <c r="AB4292" s="106"/>
      <c r="AC4292" s="158"/>
      <c r="AD4292" s="160"/>
      <c r="AE4292" s="127"/>
      <c r="AF4292" s="113"/>
      <c r="AG4292" s="165" t="str">
        <f t="array" ref="AG4292">XLOOKUP(F4292,'CLV2'!A:A,'CLV2'!E:E)</f>
        <v>2.MEAT</v>
      </c>
      <c r="AH4292" s="115" t="str">
        <f t="array" ref="AH4292">XLOOKUP(F4292,'CLV2'!A:A,'CLV2'!F:F)</f>
        <v>3.FROZEN MEAT</v>
      </c>
      <c r="AI4292" s="115" t="str">
        <f t="shared" si="8"/>
        <v>Pack</v>
      </c>
      <c r="AJ4292" s="116">
        <f t="shared" si="9"/>
        <v>1</v>
      </c>
      <c r="AK4292" s="117" t="str">
        <f t="array" ref="AK4292">XLOOKUP(F4292,'GIÁ'!A:A,'GIÁ'!D:D)</f>
        <v>47814.16</v>
      </c>
      <c r="AL4292" s="118">
        <f t="shared" si="10"/>
        <v>191256.64</v>
      </c>
      <c r="AM4292" s="118">
        <f t="shared" si="11"/>
        <v>0</v>
      </c>
      <c r="AN4292" s="119">
        <f t="shared" si="12"/>
        <v>0</v>
      </c>
      <c r="AO4292" s="118">
        <f t="shared" si="13"/>
        <v>191256.64</v>
      </c>
      <c r="AP4292" s="121">
        <f t="shared" si="14"/>
        <v>0</v>
      </c>
      <c r="AQ4292" s="122"/>
      <c r="AR4292" s="119"/>
    </row>
    <row r="4293" ht="22.5" customHeight="1">
      <c r="A4293" s="89">
        <v>46233.0</v>
      </c>
      <c r="B4293" s="90">
        <v>0.4979166666666667</v>
      </c>
      <c r="C4293" s="91" t="s">
        <v>1620</v>
      </c>
      <c r="D4293" s="129" t="str">
        <f t="array" ref="D4293">XLOOKUP(C4293,'DS ST'!A:A,'DS ST'!B:B)</f>
        <v>SFR</v>
      </c>
      <c r="E4293" s="94" t="str">
        <f t="array" ref="E4293">XLOOKUP($F4293,'GIÁ'!$A:$A,'GIÁ'!$E:$E)</f>
        <v>ĐÔNG</v>
      </c>
      <c r="F4293" s="94">
        <v>8.936187610089E12</v>
      </c>
      <c r="G4293" s="95" t="s">
        <v>2590</v>
      </c>
      <c r="H4293" s="95" t="s">
        <v>224</v>
      </c>
      <c r="I4293" s="96">
        <v>4.0</v>
      </c>
      <c r="J4293" s="96">
        <v>0.0</v>
      </c>
      <c r="K4293" s="98">
        <f t="shared" si="4"/>
        <v>4</v>
      </c>
      <c r="L4293" s="99" t="s">
        <v>7247</v>
      </c>
      <c r="M4293" s="100" t="s">
        <v>7248</v>
      </c>
      <c r="N4293" s="101" t="str">
        <f t="shared" si="139"/>
        <v>PT1590305-T0018936187610089</v>
      </c>
      <c r="O4293" s="128"/>
      <c r="P4293" s="100"/>
      <c r="Q4293" s="103">
        <f t="shared" si="166"/>
        <v>4</v>
      </c>
      <c r="R4293" s="161"/>
      <c r="S4293" s="105"/>
      <c r="T4293" s="106"/>
      <c r="U4293" s="107" t="s">
        <v>6532</v>
      </c>
      <c r="V4293" s="108" t="s">
        <v>756</v>
      </c>
      <c r="W4293" s="109" t="s">
        <v>1908</v>
      </c>
      <c r="X4293" s="110" t="str">
        <f t="shared" si="176"/>
        <v/>
      </c>
      <c r="Y4293" s="110" t="str">
        <f t="shared" si="183"/>
        <v/>
      </c>
      <c r="Z4293" s="109" t="s">
        <v>797</v>
      </c>
      <c r="AA4293" s="109" t="s">
        <v>802</v>
      </c>
      <c r="AB4293" s="106"/>
      <c r="AC4293" s="158"/>
      <c r="AD4293" s="160"/>
      <c r="AE4293" s="127"/>
      <c r="AF4293" s="113"/>
      <c r="AG4293" s="165" t="str">
        <f t="array" ref="AG4293">XLOOKUP(F4293,'CLV2'!A:A,'CLV2'!E:E)</f>
        <v>2.FISH AND SEAFOOD</v>
      </c>
      <c r="AH4293" s="115" t="str">
        <f t="array" ref="AH4293">XLOOKUP(F4293,'CLV2'!A:A,'CLV2'!F:F)</f>
        <v>3.FROZEN FISH AND SEAFOOD</v>
      </c>
      <c r="AI4293" s="115" t="str">
        <f t="shared" si="8"/>
        <v>Pack</v>
      </c>
      <c r="AJ4293" s="116">
        <f t="shared" si="9"/>
        <v>1</v>
      </c>
      <c r="AK4293" s="117" t="str">
        <f t="array" ref="AK4293">XLOOKUP(F4293,'GIÁ'!A:A,'GIÁ'!D:D)</f>
        <v>73948.55</v>
      </c>
      <c r="AL4293" s="118">
        <f t="shared" si="10"/>
        <v>295794.2</v>
      </c>
      <c r="AM4293" s="118">
        <f t="shared" si="11"/>
        <v>0</v>
      </c>
      <c r="AN4293" s="119">
        <f t="shared" si="12"/>
        <v>0</v>
      </c>
      <c r="AO4293" s="118">
        <f t="shared" si="13"/>
        <v>295794.2</v>
      </c>
      <c r="AP4293" s="121">
        <f t="shared" si="14"/>
        <v>0</v>
      </c>
      <c r="AQ4293" s="122"/>
      <c r="AR4293" s="119"/>
    </row>
    <row r="4294" ht="22.5" customHeight="1">
      <c r="A4294" s="89">
        <v>46233.0</v>
      </c>
      <c r="B4294" s="90">
        <v>0.4979166666666667</v>
      </c>
      <c r="C4294" s="91" t="s">
        <v>1620</v>
      </c>
      <c r="D4294" s="129" t="str">
        <f t="array" ref="D4294">XLOOKUP(C4294,'DS ST'!A:A,'DS ST'!B:B)</f>
        <v>SFR</v>
      </c>
      <c r="E4294" s="94" t="str">
        <f t="array" ref="E4294">XLOOKUP($F4294,'GIÁ'!$A:$A,'GIÁ'!$E:$E)</f>
        <v>ĐÔNG</v>
      </c>
      <c r="F4294" s="94">
        <v>8.938535604597E12</v>
      </c>
      <c r="G4294" s="95" t="s">
        <v>3063</v>
      </c>
      <c r="H4294" s="95" t="s">
        <v>93</v>
      </c>
      <c r="I4294" s="96">
        <v>4.0</v>
      </c>
      <c r="J4294" s="96">
        <v>0.0</v>
      </c>
      <c r="K4294" s="98">
        <f t="shared" si="4"/>
        <v>4</v>
      </c>
      <c r="L4294" s="99" t="s">
        <v>7247</v>
      </c>
      <c r="M4294" s="100" t="s">
        <v>7248</v>
      </c>
      <c r="N4294" s="101" t="str">
        <f t="shared" si="139"/>
        <v>PT1590305-T0018938535604597</v>
      </c>
      <c r="O4294" s="128"/>
      <c r="P4294" s="100"/>
      <c r="Q4294" s="103">
        <f t="shared" si="166"/>
        <v>4</v>
      </c>
      <c r="R4294" s="161"/>
      <c r="S4294" s="105"/>
      <c r="T4294" s="106"/>
      <c r="U4294" s="107" t="s">
        <v>6542</v>
      </c>
      <c r="V4294" s="108" t="s">
        <v>756</v>
      </c>
      <c r="W4294" s="109" t="s">
        <v>1908</v>
      </c>
      <c r="X4294" s="110" t="str">
        <f t="shared" si="176"/>
        <v/>
      </c>
      <c r="Y4294" s="110" t="str">
        <f t="shared" si="183"/>
        <v/>
      </c>
      <c r="Z4294" s="109" t="s">
        <v>797</v>
      </c>
      <c r="AA4294" s="109" t="s">
        <v>802</v>
      </c>
      <c r="AB4294" s="106"/>
      <c r="AC4294" s="158"/>
      <c r="AD4294" s="160"/>
      <c r="AE4294" s="127"/>
      <c r="AF4294" s="113"/>
      <c r="AG4294" s="165" t="str">
        <f t="array" ref="AG4294">XLOOKUP(F4294,'CLV2'!A:A,'CLV2'!E:E)</f>
        <v>2.FISH AND SEAFOOD</v>
      </c>
      <c r="AH4294" s="115" t="str">
        <f t="array" ref="AH4294">XLOOKUP(F4294,'CLV2'!A:A,'CLV2'!F:F)</f>
        <v>3.FROZEN FISH AND SEAFOOD</v>
      </c>
      <c r="AI4294" s="115" t="str">
        <f t="shared" si="8"/>
        <v>Pack</v>
      </c>
      <c r="AJ4294" s="116">
        <f t="shared" si="9"/>
        <v>1</v>
      </c>
      <c r="AK4294" s="117" t="str">
        <f t="array" ref="AK4294">XLOOKUP(F4294,'GIÁ'!A:A,'GIÁ'!D:D)</f>
        <v>54841.46</v>
      </c>
      <c r="AL4294" s="118">
        <f t="shared" si="10"/>
        <v>219365.84</v>
      </c>
      <c r="AM4294" s="118">
        <f t="shared" si="11"/>
        <v>0</v>
      </c>
      <c r="AN4294" s="119">
        <f t="shared" si="12"/>
        <v>0</v>
      </c>
      <c r="AO4294" s="118">
        <f t="shared" si="13"/>
        <v>219365.84</v>
      </c>
      <c r="AP4294" s="121">
        <f t="shared" si="14"/>
        <v>0</v>
      </c>
      <c r="AQ4294" s="122"/>
      <c r="AR4294" s="119"/>
    </row>
    <row r="4295" ht="22.5" customHeight="1">
      <c r="A4295" s="89">
        <v>46233.0</v>
      </c>
      <c r="B4295" s="90">
        <v>0.4979166666666667</v>
      </c>
      <c r="C4295" s="91" t="s">
        <v>1620</v>
      </c>
      <c r="D4295" s="129" t="str">
        <f t="array" ref="D4295">XLOOKUP(C4295,'DS ST'!A:A,'DS ST'!B:B)</f>
        <v>SFR</v>
      </c>
      <c r="E4295" s="94" t="str">
        <f t="array" ref="E4295">XLOOKUP($F4295,'GIÁ'!$A:$A,'GIÁ'!$E:$E)</f>
        <v>ĐÔNG</v>
      </c>
      <c r="F4295" s="94">
        <v>8.936190860464E12</v>
      </c>
      <c r="G4295" s="95" t="s">
        <v>2608</v>
      </c>
      <c r="H4295" s="95" t="s">
        <v>93</v>
      </c>
      <c r="I4295" s="96">
        <v>4.0</v>
      </c>
      <c r="J4295" s="96">
        <v>0.0</v>
      </c>
      <c r="K4295" s="98">
        <f t="shared" si="4"/>
        <v>4</v>
      </c>
      <c r="L4295" s="99" t="s">
        <v>7247</v>
      </c>
      <c r="M4295" s="100" t="s">
        <v>7248</v>
      </c>
      <c r="N4295" s="101" t="str">
        <f t="shared" si="139"/>
        <v>PT1590305-T0018936190860464</v>
      </c>
      <c r="O4295" s="128"/>
      <c r="P4295" s="100"/>
      <c r="Q4295" s="103">
        <f t="shared" si="166"/>
        <v>4</v>
      </c>
      <c r="R4295" s="161"/>
      <c r="S4295" s="105"/>
      <c r="T4295" s="106"/>
      <c r="U4295" s="107" t="s">
        <v>6543</v>
      </c>
      <c r="V4295" s="108" t="s">
        <v>756</v>
      </c>
      <c r="W4295" s="109" t="s">
        <v>1908</v>
      </c>
      <c r="X4295" s="110" t="str">
        <f t="shared" si="176"/>
        <v/>
      </c>
      <c r="Y4295" s="110" t="str">
        <f t="shared" si="183"/>
        <v/>
      </c>
      <c r="Z4295" s="109" t="s">
        <v>797</v>
      </c>
      <c r="AA4295" s="109" t="s">
        <v>802</v>
      </c>
      <c r="AB4295" s="106"/>
      <c r="AC4295" s="158"/>
      <c r="AD4295" s="160"/>
      <c r="AE4295" s="127"/>
      <c r="AF4295" s="113"/>
      <c r="AG4295" s="165" t="str">
        <f t="array" ref="AG4295">XLOOKUP(F4295,'CLV2'!A:A,'CLV2'!E:E)</f>
        <v>2.MEAT</v>
      </c>
      <c r="AH4295" s="115" t="str">
        <f t="array" ref="AH4295">XLOOKUP(F4295,'CLV2'!A:A,'CLV2'!F:F)</f>
        <v>3.FROZEN MEAT</v>
      </c>
      <c r="AI4295" s="115" t="str">
        <f t="shared" si="8"/>
        <v>Pack</v>
      </c>
      <c r="AJ4295" s="116">
        <f t="shared" si="9"/>
        <v>1</v>
      </c>
      <c r="AK4295" s="117" t="str">
        <f t="array" ref="AK4295">XLOOKUP(F4295,'GIÁ'!A:A,'GIÁ'!D:D)</f>
        <v>43621.31</v>
      </c>
      <c r="AL4295" s="118">
        <f t="shared" si="10"/>
        <v>174485.24</v>
      </c>
      <c r="AM4295" s="118">
        <f t="shared" si="11"/>
        <v>0</v>
      </c>
      <c r="AN4295" s="119">
        <f t="shared" si="12"/>
        <v>0</v>
      </c>
      <c r="AO4295" s="118">
        <f t="shared" si="13"/>
        <v>174485.24</v>
      </c>
      <c r="AP4295" s="121">
        <f t="shared" si="14"/>
        <v>0</v>
      </c>
      <c r="AQ4295" s="122"/>
      <c r="AR4295" s="119"/>
    </row>
    <row r="4296" ht="22.5" customHeight="1">
      <c r="A4296" s="89">
        <v>46233.0</v>
      </c>
      <c r="B4296" s="90">
        <v>0.4979166666666667</v>
      </c>
      <c r="C4296" s="91" t="s">
        <v>1620</v>
      </c>
      <c r="D4296" s="129" t="str">
        <f t="array" ref="D4296">XLOOKUP(C4296,'DS ST'!A:A,'DS ST'!B:B)</f>
        <v>SFR</v>
      </c>
      <c r="E4296" s="94" t="str">
        <f t="array" ref="E4296">XLOOKUP($F4296,'GIÁ'!$A:$A,'GIÁ'!$E:$E)</f>
        <v>ĐÔNG</v>
      </c>
      <c r="F4296" s="94">
        <v>8.938559140026E12</v>
      </c>
      <c r="G4296" s="95" t="s">
        <v>3177</v>
      </c>
      <c r="H4296" s="95" t="s">
        <v>57</v>
      </c>
      <c r="I4296" s="96">
        <v>4.0</v>
      </c>
      <c r="J4296" s="96">
        <v>0.0</v>
      </c>
      <c r="K4296" s="98">
        <f t="shared" si="4"/>
        <v>4</v>
      </c>
      <c r="L4296" s="99" t="s">
        <v>7247</v>
      </c>
      <c r="M4296" s="100" t="s">
        <v>7248</v>
      </c>
      <c r="N4296" s="101" t="str">
        <f t="shared" si="139"/>
        <v>PT1590305-T0018938559140026</v>
      </c>
      <c r="O4296" s="128"/>
      <c r="P4296" s="100"/>
      <c r="Q4296" s="103">
        <f t="shared" si="166"/>
        <v>4</v>
      </c>
      <c r="R4296" s="161"/>
      <c r="S4296" s="105"/>
      <c r="T4296" s="106"/>
      <c r="U4296" s="107" t="s">
        <v>6544</v>
      </c>
      <c r="V4296" s="108" t="s">
        <v>756</v>
      </c>
      <c r="W4296" s="109" t="s">
        <v>1908</v>
      </c>
      <c r="X4296" s="110" t="str">
        <f t="shared" si="176"/>
        <v/>
      </c>
      <c r="Y4296" s="110" t="str">
        <f t="shared" si="183"/>
        <v/>
      </c>
      <c r="Z4296" s="109" t="s">
        <v>797</v>
      </c>
      <c r="AA4296" s="109" t="s">
        <v>802</v>
      </c>
      <c r="AB4296" s="106"/>
      <c r="AC4296" s="158"/>
      <c r="AD4296" s="160"/>
      <c r="AE4296" s="127"/>
      <c r="AF4296" s="113"/>
      <c r="AG4296" s="165" t="str">
        <f t="array" ref="AG4296">XLOOKUP(F4296,'CLV2'!A:A,'CLV2'!E:E)</f>
        <v>2.MEAT</v>
      </c>
      <c r="AH4296" s="115" t="str">
        <f t="array" ref="AH4296">XLOOKUP(F4296,'CLV2'!A:A,'CLV2'!F:F)</f>
        <v>3.FROZEN MEAT</v>
      </c>
      <c r="AI4296" s="115" t="str">
        <f t="shared" si="8"/>
        <v>Pack</v>
      </c>
      <c r="AJ4296" s="116">
        <f t="shared" si="9"/>
        <v>1</v>
      </c>
      <c r="AK4296" s="117" t="str">
        <f t="array" ref="AK4296">XLOOKUP(F4296,'GIÁ'!A:A,'GIÁ'!D:D)</f>
        <v>122581.24</v>
      </c>
      <c r="AL4296" s="118">
        <f t="shared" si="10"/>
        <v>490324.96</v>
      </c>
      <c r="AM4296" s="118">
        <f t="shared" si="11"/>
        <v>0</v>
      </c>
      <c r="AN4296" s="119">
        <f t="shared" si="12"/>
        <v>0</v>
      </c>
      <c r="AO4296" s="118">
        <f t="shared" si="13"/>
        <v>490324.96</v>
      </c>
      <c r="AP4296" s="121">
        <f t="shared" si="14"/>
        <v>0</v>
      </c>
      <c r="AQ4296" s="122"/>
      <c r="AR4296" s="119"/>
    </row>
    <row r="4297" ht="22.5" customHeight="1">
      <c r="A4297" s="89">
        <v>46233.0</v>
      </c>
      <c r="B4297" s="90">
        <v>0.41180555555555554</v>
      </c>
      <c r="C4297" s="91" t="s">
        <v>1746</v>
      </c>
      <c r="D4297" s="129" t="str">
        <f t="array" ref="D4297">XLOOKUP(C4297,'DS ST'!A:A,'DS ST'!B:B)</f>
        <v>VH6</v>
      </c>
      <c r="E4297" s="94" t="str">
        <f t="array" ref="E4297">XLOOKUP($F4297,'GIÁ'!$A:$A,'GIÁ'!$E:$E)</f>
        <v>ĐÔNG</v>
      </c>
      <c r="F4297" s="94">
        <v>8.936077110132E12</v>
      </c>
      <c r="G4297" s="95" t="s">
        <v>2331</v>
      </c>
      <c r="H4297" s="95" t="s">
        <v>224</v>
      </c>
      <c r="I4297" s="96">
        <v>6.0</v>
      </c>
      <c r="J4297" s="96">
        <v>0.0</v>
      </c>
      <c r="K4297" s="98">
        <f t="shared" si="4"/>
        <v>6</v>
      </c>
      <c r="L4297" s="99" t="s">
        <v>7249</v>
      </c>
      <c r="M4297" s="100" t="s">
        <v>7250</v>
      </c>
      <c r="N4297" s="101" t="str">
        <f t="shared" si="139"/>
        <v>PT1590300-T0018936077110132</v>
      </c>
      <c r="O4297" s="128"/>
      <c r="P4297" s="100"/>
      <c r="Q4297" s="103">
        <f t="shared" si="166"/>
        <v>6</v>
      </c>
      <c r="R4297" s="161"/>
      <c r="S4297" s="105"/>
      <c r="T4297" s="106"/>
      <c r="U4297" s="107" t="s">
        <v>6562</v>
      </c>
      <c r="V4297" s="108" t="s">
        <v>756</v>
      </c>
      <c r="W4297" s="109" t="s">
        <v>1908</v>
      </c>
      <c r="X4297" s="110" t="str">
        <f t="shared" si="176"/>
        <v/>
      </c>
      <c r="Y4297" s="110" t="str">
        <f t="shared" si="183"/>
        <v/>
      </c>
      <c r="Z4297" s="109" t="s">
        <v>797</v>
      </c>
      <c r="AA4297" s="109" t="s">
        <v>802</v>
      </c>
      <c r="AB4297" s="106"/>
      <c r="AC4297" s="158"/>
      <c r="AD4297" s="160"/>
      <c r="AE4297" s="127"/>
      <c r="AF4297" s="113"/>
      <c r="AG4297" s="165" t="str">
        <f t="array" ref="AG4297">XLOOKUP(F4297,'CLV2'!A:A,'CLV2'!E:E)</f>
        <v>2.FROZEN FOODS</v>
      </c>
      <c r="AH4297" s="115" t="str">
        <f t="array" ref="AH4297">XLOOKUP(F4297,'CLV2'!A:A,'CLV2'!F:F)</f>
        <v>3.DUMPLINGS</v>
      </c>
      <c r="AI4297" s="115" t="str">
        <f t="shared" si="8"/>
        <v>Pack</v>
      </c>
      <c r="AJ4297" s="116">
        <f t="shared" si="9"/>
        <v>1</v>
      </c>
      <c r="AK4297" s="117" t="str">
        <f t="array" ref="AK4297">XLOOKUP(F4297,'GIÁ'!A:A,'GIÁ'!D:D)</f>
        <v>35838.13</v>
      </c>
      <c r="AL4297" s="118">
        <f t="shared" si="10"/>
        <v>215028.78</v>
      </c>
      <c r="AM4297" s="118">
        <f t="shared" si="11"/>
        <v>0</v>
      </c>
      <c r="AN4297" s="119">
        <f t="shared" si="12"/>
        <v>0</v>
      </c>
      <c r="AO4297" s="118">
        <f t="shared" si="13"/>
        <v>215028.78</v>
      </c>
      <c r="AP4297" s="121">
        <f t="shared" si="14"/>
        <v>0</v>
      </c>
      <c r="AQ4297" s="122"/>
      <c r="AR4297" s="119"/>
    </row>
    <row r="4298" ht="22.5" customHeight="1">
      <c r="A4298" s="89">
        <v>46233.0</v>
      </c>
      <c r="B4298" s="90">
        <v>0.41180555555555554</v>
      </c>
      <c r="C4298" s="91" t="s">
        <v>1746</v>
      </c>
      <c r="D4298" s="129" t="str">
        <f t="array" ref="D4298">XLOOKUP(C4298,'DS ST'!A:A,'DS ST'!B:B)</f>
        <v>VH6</v>
      </c>
      <c r="E4298" s="94" t="str">
        <f t="array" ref="E4298">XLOOKUP($F4298,'GIÁ'!$A:$A,'GIÁ'!$E:$E)</f>
        <v>ĐÔNG</v>
      </c>
      <c r="F4298" s="94">
        <v>8.938555386015E12</v>
      </c>
      <c r="G4298" s="95" t="s">
        <v>3152</v>
      </c>
      <c r="H4298" s="95" t="s">
        <v>224</v>
      </c>
      <c r="I4298" s="96">
        <v>6.0</v>
      </c>
      <c r="J4298" s="96">
        <v>0.0</v>
      </c>
      <c r="K4298" s="98">
        <f t="shared" si="4"/>
        <v>6</v>
      </c>
      <c r="L4298" s="99" t="s">
        <v>7249</v>
      </c>
      <c r="M4298" s="100" t="s">
        <v>7250</v>
      </c>
      <c r="N4298" s="101" t="str">
        <f t="shared" si="139"/>
        <v>PT1590300-T0018938555386015</v>
      </c>
      <c r="O4298" s="128"/>
      <c r="P4298" s="100"/>
      <c r="Q4298" s="103">
        <f t="shared" si="166"/>
        <v>6</v>
      </c>
      <c r="R4298" s="161"/>
      <c r="S4298" s="105"/>
      <c r="T4298" s="106"/>
      <c r="U4298" s="107" t="s">
        <v>6586</v>
      </c>
      <c r="V4298" s="108" t="s">
        <v>756</v>
      </c>
      <c r="W4298" s="109" t="s">
        <v>1908</v>
      </c>
      <c r="X4298" s="110" t="str">
        <f t="shared" si="176"/>
        <v/>
      </c>
      <c r="Y4298" s="110" t="str">
        <f t="shared" si="183"/>
        <v/>
      </c>
      <c r="Z4298" s="109" t="s">
        <v>797</v>
      </c>
      <c r="AA4298" s="109" t="s">
        <v>802</v>
      </c>
      <c r="AB4298" s="106"/>
      <c r="AC4298" s="158"/>
      <c r="AD4298" s="160"/>
      <c r="AE4298" s="127"/>
      <c r="AF4298" s="113"/>
      <c r="AG4298" s="165" t="str">
        <f t="array" ref="AG4298">XLOOKUP(F4298,'CLV2'!A:A,'CLV2'!E:E)</f>
        <v>2.FROZEN FOODS</v>
      </c>
      <c r="AH4298" s="115" t="str">
        <f t="array" ref="AH4298">XLOOKUP(F4298,'CLV2'!A:A,'CLV2'!F:F)</f>
        <v>3.PASTRY AND DESSERTS</v>
      </c>
      <c r="AI4298" s="115" t="str">
        <f t="shared" si="8"/>
        <v>Pack</v>
      </c>
      <c r="AJ4298" s="116">
        <f t="shared" si="9"/>
        <v>1</v>
      </c>
      <c r="AK4298" s="117" t="str">
        <f t="array" ref="AK4298">XLOOKUP(F4298,'GIÁ'!A:A,'GIÁ'!D:D)</f>
        <v>23068.13</v>
      </c>
      <c r="AL4298" s="118">
        <f t="shared" si="10"/>
        <v>138408.78</v>
      </c>
      <c r="AM4298" s="118">
        <f t="shared" si="11"/>
        <v>0</v>
      </c>
      <c r="AN4298" s="119">
        <f t="shared" si="12"/>
        <v>0</v>
      </c>
      <c r="AO4298" s="118">
        <f t="shared" si="13"/>
        <v>138408.78</v>
      </c>
      <c r="AP4298" s="121">
        <f t="shared" si="14"/>
        <v>0</v>
      </c>
      <c r="AQ4298" s="122"/>
      <c r="AR4298" s="119"/>
    </row>
    <row r="4299" ht="22.5" customHeight="1">
      <c r="A4299" s="89">
        <v>46233.0</v>
      </c>
      <c r="B4299" s="90">
        <v>0.41180555555555554</v>
      </c>
      <c r="C4299" s="91" t="s">
        <v>1746</v>
      </c>
      <c r="D4299" s="129" t="str">
        <f t="array" ref="D4299">XLOOKUP(C4299,'DS ST'!A:A,'DS ST'!B:B)</f>
        <v>VH6</v>
      </c>
      <c r="E4299" s="94" t="str">
        <f t="array" ref="E4299">XLOOKUP($F4299,'GIÁ'!$A:$A,'GIÁ'!$E:$E)</f>
        <v>ĐÔNG</v>
      </c>
      <c r="F4299" s="94">
        <v>8.93601323834E12</v>
      </c>
      <c r="G4299" s="95" t="s">
        <v>2176</v>
      </c>
      <c r="H4299" s="95" t="s">
        <v>224</v>
      </c>
      <c r="I4299" s="96">
        <v>10.0</v>
      </c>
      <c r="J4299" s="96">
        <v>0.0</v>
      </c>
      <c r="K4299" s="98">
        <f t="shared" si="4"/>
        <v>10</v>
      </c>
      <c r="L4299" s="99" t="s">
        <v>7249</v>
      </c>
      <c r="M4299" s="100" t="s">
        <v>7250</v>
      </c>
      <c r="N4299" s="101" t="str">
        <f t="shared" si="139"/>
        <v>PT1590300-T0018936013238340</v>
      </c>
      <c r="O4299" s="128"/>
      <c r="P4299" s="100"/>
      <c r="Q4299" s="103">
        <f t="shared" si="166"/>
        <v>10</v>
      </c>
      <c r="R4299" s="161"/>
      <c r="S4299" s="105"/>
      <c r="T4299" s="106"/>
      <c r="U4299" s="107" t="s">
        <v>6552</v>
      </c>
      <c r="V4299" s="108" t="s">
        <v>756</v>
      </c>
      <c r="W4299" s="109" t="s">
        <v>1908</v>
      </c>
      <c r="X4299" s="110" t="str">
        <f t="shared" si="176"/>
        <v/>
      </c>
      <c r="Y4299" s="110" t="str">
        <f t="shared" si="183"/>
        <v/>
      </c>
      <c r="Z4299" s="109" t="s">
        <v>797</v>
      </c>
      <c r="AA4299" s="109" t="s">
        <v>802</v>
      </c>
      <c r="AB4299" s="106"/>
      <c r="AC4299" s="158"/>
      <c r="AD4299" s="160"/>
      <c r="AE4299" s="127"/>
      <c r="AF4299" s="113"/>
      <c r="AG4299" s="165" t="str">
        <f t="array" ref="AG4299">XLOOKUP(F4299,'CLV2'!A:A,'CLV2'!E:E)</f>
        <v>2.FROZEN FOODS</v>
      </c>
      <c r="AH4299" s="115" t="str">
        <f t="array" ref="AH4299">XLOOKUP(F4299,'CLV2'!A:A,'CLV2'!F:F)</f>
        <v>3.PIZZA - READY MEALS</v>
      </c>
      <c r="AI4299" s="115" t="str">
        <f t="shared" si="8"/>
        <v>Pack</v>
      </c>
      <c r="AJ4299" s="116">
        <f t="shared" si="9"/>
        <v>1</v>
      </c>
      <c r="AK4299" s="117" t="str">
        <f t="array" ref="AK4299">XLOOKUP(F4299,'GIÁ'!A:A,'GIÁ'!D:D)</f>
        <v>15020.45</v>
      </c>
      <c r="AL4299" s="118">
        <f t="shared" si="10"/>
        <v>150204.5</v>
      </c>
      <c r="AM4299" s="118">
        <f t="shared" si="11"/>
        <v>0</v>
      </c>
      <c r="AN4299" s="119">
        <f t="shared" si="12"/>
        <v>0</v>
      </c>
      <c r="AO4299" s="118">
        <f t="shared" si="13"/>
        <v>150204.5</v>
      </c>
      <c r="AP4299" s="121">
        <f t="shared" si="14"/>
        <v>0</v>
      </c>
      <c r="AQ4299" s="122"/>
      <c r="AR4299" s="119"/>
    </row>
    <row r="4300" ht="22.5" customHeight="1">
      <c r="A4300" s="89">
        <v>46233.0</v>
      </c>
      <c r="B4300" s="90">
        <v>0.41180555555555554</v>
      </c>
      <c r="C4300" s="91" t="s">
        <v>1746</v>
      </c>
      <c r="D4300" s="129" t="str">
        <f t="array" ref="D4300">XLOOKUP(C4300,'DS ST'!A:A,'DS ST'!B:B)</f>
        <v>VH6</v>
      </c>
      <c r="E4300" s="94" t="str">
        <f t="array" ref="E4300">XLOOKUP($F4300,'GIÁ'!$A:$A,'GIÁ'!$E:$E)</f>
        <v>ĐÔNG</v>
      </c>
      <c r="F4300" s="94">
        <v>9.555894504567E12</v>
      </c>
      <c r="G4300" s="95" t="s">
        <v>3303</v>
      </c>
      <c r="H4300" s="95" t="s">
        <v>224</v>
      </c>
      <c r="I4300" s="96">
        <v>4.0</v>
      </c>
      <c r="J4300" s="96">
        <v>0.0</v>
      </c>
      <c r="K4300" s="98">
        <f t="shared" si="4"/>
        <v>4</v>
      </c>
      <c r="L4300" s="99" t="s">
        <v>7249</v>
      </c>
      <c r="M4300" s="100" t="s">
        <v>7250</v>
      </c>
      <c r="N4300" s="101" t="str">
        <f t="shared" si="139"/>
        <v>PT1590300-T0019555894504567</v>
      </c>
      <c r="O4300" s="128"/>
      <c r="P4300" s="100"/>
      <c r="Q4300" s="103">
        <f t="shared" si="166"/>
        <v>4</v>
      </c>
      <c r="R4300" s="161"/>
      <c r="S4300" s="105"/>
      <c r="T4300" s="106"/>
      <c r="U4300" s="107" t="s">
        <v>6577</v>
      </c>
      <c r="V4300" s="108" t="s">
        <v>756</v>
      </c>
      <c r="W4300" s="109" t="s">
        <v>1908</v>
      </c>
      <c r="X4300" s="110" t="str">
        <f t="shared" si="176"/>
        <v/>
      </c>
      <c r="Y4300" s="110" t="str">
        <f t="shared" si="183"/>
        <v/>
      </c>
      <c r="Z4300" s="109" t="s">
        <v>797</v>
      </c>
      <c r="AA4300" s="109" t="s">
        <v>802</v>
      </c>
      <c r="AB4300" s="106"/>
      <c r="AC4300" s="158"/>
      <c r="AD4300" s="160"/>
      <c r="AE4300" s="127"/>
      <c r="AF4300" s="113"/>
      <c r="AG4300" s="165" t="str">
        <f t="array" ref="AG4300">XLOOKUP(F4300,'CLV2'!A:A,'CLV2'!E:E)</f>
        <v>2.FROZEN FOODS</v>
      </c>
      <c r="AH4300" s="115" t="str">
        <f t="array" ref="AH4300">XLOOKUP(F4300,'CLV2'!A:A,'CLV2'!F:F)</f>
        <v>3.HOTPOT AND FRIED</v>
      </c>
      <c r="AI4300" s="115" t="str">
        <f t="shared" si="8"/>
        <v>Pack</v>
      </c>
      <c r="AJ4300" s="116">
        <f t="shared" si="9"/>
        <v>1</v>
      </c>
      <c r="AK4300" s="117" t="str">
        <f t="array" ref="AK4300">XLOOKUP(F4300,'GIÁ'!A:A,'GIÁ'!D:D)</f>
        <v>68779.37</v>
      </c>
      <c r="AL4300" s="118">
        <f t="shared" si="10"/>
        <v>275117.48</v>
      </c>
      <c r="AM4300" s="118">
        <f t="shared" si="11"/>
        <v>0</v>
      </c>
      <c r="AN4300" s="119">
        <f t="shared" si="12"/>
        <v>0</v>
      </c>
      <c r="AO4300" s="118">
        <f t="shared" si="13"/>
        <v>275117.48</v>
      </c>
      <c r="AP4300" s="121">
        <f t="shared" si="14"/>
        <v>0</v>
      </c>
      <c r="AQ4300" s="122"/>
      <c r="AR4300" s="119"/>
    </row>
    <row r="4301" ht="22.5" customHeight="1">
      <c r="A4301" s="89">
        <v>46233.0</v>
      </c>
      <c r="B4301" s="90">
        <v>0.41180555555555554</v>
      </c>
      <c r="C4301" s="91" t="s">
        <v>1746</v>
      </c>
      <c r="D4301" s="129" t="str">
        <f t="array" ref="D4301">XLOOKUP(C4301,'DS ST'!A:A,'DS ST'!B:B)</f>
        <v>VH6</v>
      </c>
      <c r="E4301" s="94" t="str">
        <f t="array" ref="E4301">XLOOKUP($F4301,'GIÁ'!$A:$A,'GIÁ'!$E:$E)</f>
        <v>ĐÔNG</v>
      </c>
      <c r="F4301" s="94">
        <v>8.936200101563E12</v>
      </c>
      <c r="G4301" s="95" t="s">
        <v>2637</v>
      </c>
      <c r="H4301" s="95" t="s">
        <v>224</v>
      </c>
      <c r="I4301" s="96">
        <v>4.0</v>
      </c>
      <c r="J4301" s="96">
        <v>0.0</v>
      </c>
      <c r="K4301" s="98">
        <f t="shared" si="4"/>
        <v>4</v>
      </c>
      <c r="L4301" s="99" t="s">
        <v>7249</v>
      </c>
      <c r="M4301" s="100" t="s">
        <v>7250</v>
      </c>
      <c r="N4301" s="101" t="str">
        <f t="shared" si="139"/>
        <v>PT1590300-T0018936200101563</v>
      </c>
      <c r="O4301" s="128"/>
      <c r="P4301" s="100"/>
      <c r="Q4301" s="103">
        <f t="shared" si="166"/>
        <v>4</v>
      </c>
      <c r="R4301" s="161"/>
      <c r="S4301" s="105"/>
      <c r="T4301" s="106"/>
      <c r="U4301" s="107" t="s">
        <v>6524</v>
      </c>
      <c r="V4301" s="108" t="s">
        <v>756</v>
      </c>
      <c r="W4301" s="109" t="s">
        <v>1908</v>
      </c>
      <c r="X4301" s="110" t="str">
        <f t="shared" si="176"/>
        <v/>
      </c>
      <c r="Y4301" s="110" t="str">
        <f t="shared" si="183"/>
        <v/>
      </c>
      <c r="Z4301" s="109" t="s">
        <v>797</v>
      </c>
      <c r="AA4301" s="109" t="s">
        <v>802</v>
      </c>
      <c r="AB4301" s="106"/>
      <c r="AC4301" s="158"/>
      <c r="AD4301" s="160"/>
      <c r="AE4301" s="127"/>
      <c r="AF4301" s="113"/>
      <c r="AG4301" s="165" t="str">
        <f t="array" ref="AG4301">XLOOKUP(F4301,'CLV2'!A:A,'CLV2'!E:E)</f>
        <v>2.FROZEN FOODS</v>
      </c>
      <c r="AH4301" s="115" t="str">
        <f t="array" ref="AH4301">XLOOKUP(F4301,'CLV2'!A:A,'CLV2'!F:F)</f>
        <v>3.PASTRY AND DESSERTS</v>
      </c>
      <c r="AI4301" s="115" t="str">
        <f t="shared" si="8"/>
        <v>Pack</v>
      </c>
      <c r="AJ4301" s="116">
        <f t="shared" si="9"/>
        <v>1</v>
      </c>
      <c r="AK4301" s="117" t="str">
        <f t="array" ref="AK4301">XLOOKUP(F4301,'GIÁ'!A:A,'GIÁ'!D:D)</f>
        <v>24299.49</v>
      </c>
      <c r="AL4301" s="118">
        <f t="shared" si="10"/>
        <v>97197.96</v>
      </c>
      <c r="AM4301" s="118">
        <f t="shared" si="11"/>
        <v>0</v>
      </c>
      <c r="AN4301" s="119">
        <f t="shared" si="12"/>
        <v>0</v>
      </c>
      <c r="AO4301" s="118">
        <f t="shared" si="13"/>
        <v>97197.96</v>
      </c>
      <c r="AP4301" s="121">
        <f t="shared" si="14"/>
        <v>0</v>
      </c>
      <c r="AQ4301" s="122"/>
      <c r="AR4301" s="119"/>
    </row>
    <row r="4302" ht="22.5" customHeight="1">
      <c r="A4302" s="89">
        <v>46233.0</v>
      </c>
      <c r="B4302" s="90">
        <v>0.41180555555555554</v>
      </c>
      <c r="C4302" s="91" t="s">
        <v>1746</v>
      </c>
      <c r="D4302" s="129" t="str">
        <f t="array" ref="D4302">XLOOKUP(C4302,'DS ST'!A:A,'DS ST'!B:B)</f>
        <v>VH6</v>
      </c>
      <c r="E4302" s="94" t="str">
        <f t="array" ref="E4302">XLOOKUP($F4302,'GIÁ'!$A:$A,'GIÁ'!$E:$E)</f>
        <v>ĐÔNG</v>
      </c>
      <c r="F4302" s="94">
        <v>8.935101607211E12</v>
      </c>
      <c r="G4302" s="95" t="s">
        <v>1879</v>
      </c>
      <c r="H4302" s="95" t="s">
        <v>224</v>
      </c>
      <c r="I4302" s="96">
        <v>4.0</v>
      </c>
      <c r="J4302" s="96">
        <v>0.0</v>
      </c>
      <c r="K4302" s="98">
        <f t="shared" si="4"/>
        <v>4</v>
      </c>
      <c r="L4302" s="99" t="s">
        <v>7249</v>
      </c>
      <c r="M4302" s="100" t="s">
        <v>7250</v>
      </c>
      <c r="N4302" s="101" t="str">
        <f t="shared" si="139"/>
        <v>PT1590300-T0018935101607211</v>
      </c>
      <c r="O4302" s="128"/>
      <c r="P4302" s="100"/>
      <c r="Q4302" s="103">
        <f t="shared" si="166"/>
        <v>4</v>
      </c>
      <c r="R4302" s="161"/>
      <c r="S4302" s="105"/>
      <c r="T4302" s="106"/>
      <c r="U4302" s="107" t="s">
        <v>6523</v>
      </c>
      <c r="V4302" s="108" t="s">
        <v>756</v>
      </c>
      <c r="W4302" s="109" t="s">
        <v>1908</v>
      </c>
      <c r="X4302" s="110" t="str">
        <f t="shared" si="176"/>
        <v/>
      </c>
      <c r="Y4302" s="110" t="str">
        <f t="shared" si="183"/>
        <v/>
      </c>
      <c r="Z4302" s="109" t="s">
        <v>797</v>
      </c>
      <c r="AA4302" s="109" t="s">
        <v>802</v>
      </c>
      <c r="AB4302" s="106"/>
      <c r="AC4302" s="158"/>
      <c r="AD4302" s="160"/>
      <c r="AE4302" s="127"/>
      <c r="AF4302" s="113"/>
      <c r="AG4302" s="165" t="str">
        <f t="array" ref="AG4302">XLOOKUP(F4302,'CLV2'!A:A,'CLV2'!E:E)</f>
        <v>2.FROZEN FOODS</v>
      </c>
      <c r="AH4302" s="115" t="str">
        <f t="array" ref="AH4302">XLOOKUP(F4302,'CLV2'!A:A,'CLV2'!F:F)</f>
        <v>3.DUMPLINGS</v>
      </c>
      <c r="AI4302" s="115" t="str">
        <f t="shared" si="8"/>
        <v>Pack</v>
      </c>
      <c r="AJ4302" s="116">
        <f t="shared" si="9"/>
        <v>1</v>
      </c>
      <c r="AK4302" s="117" t="str">
        <f t="array" ref="AK4302">XLOOKUP(F4302,'GIÁ'!A:A,'GIÁ'!D:D)</f>
        <v>22033.98</v>
      </c>
      <c r="AL4302" s="118">
        <f t="shared" si="10"/>
        <v>88135.92</v>
      </c>
      <c r="AM4302" s="118">
        <f t="shared" si="11"/>
        <v>0</v>
      </c>
      <c r="AN4302" s="119">
        <f t="shared" si="12"/>
        <v>0</v>
      </c>
      <c r="AO4302" s="118">
        <f t="shared" si="13"/>
        <v>88135.92</v>
      </c>
      <c r="AP4302" s="121">
        <f t="shared" si="14"/>
        <v>0</v>
      </c>
      <c r="AQ4302" s="122"/>
      <c r="AR4302" s="119"/>
    </row>
    <row r="4303" ht="22.5" customHeight="1">
      <c r="A4303" s="89">
        <v>46233.0</v>
      </c>
      <c r="B4303" s="90">
        <v>0.41180555555555554</v>
      </c>
      <c r="C4303" s="91" t="s">
        <v>1746</v>
      </c>
      <c r="D4303" s="129" t="str">
        <f t="array" ref="D4303">XLOOKUP(C4303,'DS ST'!A:A,'DS ST'!B:B)</f>
        <v>VH6</v>
      </c>
      <c r="E4303" s="94" t="str">
        <f t="array" ref="E4303">XLOOKUP($F4303,'GIÁ'!$A:$A,'GIÁ'!$E:$E)</f>
        <v>ĐÔNG</v>
      </c>
      <c r="F4303" s="94">
        <v>8.936077110187E12</v>
      </c>
      <c r="G4303" s="95" t="s">
        <v>2335</v>
      </c>
      <c r="H4303" s="95" t="s">
        <v>224</v>
      </c>
      <c r="I4303" s="96">
        <v>6.0</v>
      </c>
      <c r="J4303" s="96">
        <v>0.0</v>
      </c>
      <c r="K4303" s="98">
        <f t="shared" si="4"/>
        <v>6</v>
      </c>
      <c r="L4303" s="99" t="s">
        <v>7249</v>
      </c>
      <c r="M4303" s="100" t="s">
        <v>7250</v>
      </c>
      <c r="N4303" s="101" t="str">
        <f t="shared" si="139"/>
        <v>PT1590300-T0018936077110187</v>
      </c>
      <c r="O4303" s="128"/>
      <c r="P4303" s="100"/>
      <c r="Q4303" s="103">
        <f t="shared" si="166"/>
        <v>6</v>
      </c>
      <c r="R4303" s="161"/>
      <c r="S4303" s="105"/>
      <c r="T4303" s="106"/>
      <c r="U4303" s="107" t="s">
        <v>6565</v>
      </c>
      <c r="V4303" s="108" t="s">
        <v>756</v>
      </c>
      <c r="W4303" s="109" t="s">
        <v>1908</v>
      </c>
      <c r="X4303" s="110" t="str">
        <f t="shared" si="176"/>
        <v/>
      </c>
      <c r="Y4303" s="110" t="str">
        <f t="shared" si="183"/>
        <v/>
      </c>
      <c r="Z4303" s="109" t="s">
        <v>797</v>
      </c>
      <c r="AA4303" s="109" t="s">
        <v>802</v>
      </c>
      <c r="AB4303" s="106"/>
      <c r="AC4303" s="158"/>
      <c r="AD4303" s="160"/>
      <c r="AE4303" s="127"/>
      <c r="AF4303" s="113"/>
      <c r="AG4303" s="165" t="str">
        <f t="array" ref="AG4303">XLOOKUP(F4303,'CLV2'!A:A,'CLV2'!E:E)</f>
        <v>2.FROZEN FOODS</v>
      </c>
      <c r="AH4303" s="115" t="str">
        <f t="array" ref="AH4303">XLOOKUP(F4303,'CLV2'!A:A,'CLV2'!F:F)</f>
        <v>3.DUMPLINGS</v>
      </c>
      <c r="AI4303" s="115" t="str">
        <f t="shared" si="8"/>
        <v>Pack</v>
      </c>
      <c r="AJ4303" s="116">
        <f t="shared" si="9"/>
        <v>1</v>
      </c>
      <c r="AK4303" s="117" t="str">
        <f t="array" ref="AK4303">XLOOKUP(F4303,'GIÁ'!A:A,'GIÁ'!D:D)</f>
        <v>28137.41</v>
      </c>
      <c r="AL4303" s="118">
        <f t="shared" si="10"/>
        <v>168824.46</v>
      </c>
      <c r="AM4303" s="118">
        <f t="shared" si="11"/>
        <v>0</v>
      </c>
      <c r="AN4303" s="119">
        <f t="shared" si="12"/>
        <v>0</v>
      </c>
      <c r="AO4303" s="118">
        <f t="shared" si="13"/>
        <v>168824.46</v>
      </c>
      <c r="AP4303" s="121">
        <f t="shared" si="14"/>
        <v>0</v>
      </c>
      <c r="AQ4303" s="122"/>
      <c r="AR4303" s="119"/>
    </row>
    <row r="4304" ht="22.5" customHeight="1">
      <c r="A4304" s="89">
        <v>46233.0</v>
      </c>
      <c r="B4304" s="90">
        <v>0.41180555555555554</v>
      </c>
      <c r="C4304" s="91" t="s">
        <v>1746</v>
      </c>
      <c r="D4304" s="129" t="str">
        <f t="array" ref="D4304">XLOOKUP(C4304,'DS ST'!A:A,'DS ST'!B:B)</f>
        <v>VH6</v>
      </c>
      <c r="E4304" s="94" t="str">
        <f t="array" ref="E4304">XLOOKUP($F4304,'GIÁ'!$A:$A,'GIÁ'!$E:$E)</f>
        <v>ĐÔNG</v>
      </c>
      <c r="F4304" s="94">
        <v>8.936219600002E12</v>
      </c>
      <c r="G4304" s="95" t="s">
        <v>2684</v>
      </c>
      <c r="H4304" s="95" t="s">
        <v>224</v>
      </c>
      <c r="I4304" s="96">
        <v>10.0</v>
      </c>
      <c r="J4304" s="96">
        <v>0.0</v>
      </c>
      <c r="K4304" s="98">
        <f t="shared" si="4"/>
        <v>10</v>
      </c>
      <c r="L4304" s="99" t="s">
        <v>7249</v>
      </c>
      <c r="M4304" s="100" t="s">
        <v>7250</v>
      </c>
      <c r="N4304" s="101" t="str">
        <f t="shared" si="139"/>
        <v>PT1590300-T0018936219600002</v>
      </c>
      <c r="O4304" s="128"/>
      <c r="P4304" s="100"/>
      <c r="Q4304" s="103">
        <f t="shared" si="166"/>
        <v>10</v>
      </c>
      <c r="R4304" s="161"/>
      <c r="S4304" s="105"/>
      <c r="T4304" s="106"/>
      <c r="U4304" s="107" t="s">
        <v>6566</v>
      </c>
      <c r="V4304" s="108" t="s">
        <v>756</v>
      </c>
      <c r="W4304" s="109" t="s">
        <v>1908</v>
      </c>
      <c r="X4304" s="110" t="str">
        <f t="shared" si="176"/>
        <v/>
      </c>
      <c r="Y4304" s="110" t="str">
        <f t="shared" si="183"/>
        <v/>
      </c>
      <c r="Z4304" s="109" t="s">
        <v>797</v>
      </c>
      <c r="AA4304" s="109" t="s">
        <v>802</v>
      </c>
      <c r="AB4304" s="106"/>
      <c r="AC4304" s="158"/>
      <c r="AD4304" s="160"/>
      <c r="AE4304" s="127"/>
      <c r="AF4304" s="113"/>
      <c r="AG4304" s="165" t="str">
        <f t="array" ref="AG4304">XLOOKUP(F4304,'CLV2'!A:A,'CLV2'!E:E)</f>
        <v>2.FROZEN FOODS</v>
      </c>
      <c r="AH4304" s="115" t="str">
        <f t="array" ref="AH4304">XLOOKUP(F4304,'CLV2'!A:A,'CLV2'!F:F)</f>
        <v>3.HOTPOT AND FRIED</v>
      </c>
      <c r="AI4304" s="115" t="str">
        <f t="shared" si="8"/>
        <v>Pack</v>
      </c>
      <c r="AJ4304" s="116">
        <f t="shared" si="9"/>
        <v>1</v>
      </c>
      <c r="AK4304" s="117" t="str">
        <f t="array" ref="AK4304">XLOOKUP(F4304,'GIÁ'!A:A,'GIÁ'!D:D)</f>
        <v>11156.53</v>
      </c>
      <c r="AL4304" s="118">
        <f t="shared" si="10"/>
        <v>111565.3</v>
      </c>
      <c r="AM4304" s="118">
        <f t="shared" si="11"/>
        <v>0</v>
      </c>
      <c r="AN4304" s="119">
        <f t="shared" si="12"/>
        <v>0</v>
      </c>
      <c r="AO4304" s="118">
        <f t="shared" si="13"/>
        <v>111565.3</v>
      </c>
      <c r="AP4304" s="121">
        <f t="shared" si="14"/>
        <v>0</v>
      </c>
      <c r="AQ4304" s="122"/>
      <c r="AR4304" s="119"/>
    </row>
    <row r="4305" ht="22.5" customHeight="1">
      <c r="A4305" s="89">
        <v>46233.0</v>
      </c>
      <c r="B4305" s="90">
        <v>0.41180555555555554</v>
      </c>
      <c r="C4305" s="91" t="s">
        <v>1746</v>
      </c>
      <c r="D4305" s="129" t="str">
        <f t="array" ref="D4305">XLOOKUP(C4305,'DS ST'!A:A,'DS ST'!B:B)</f>
        <v>VH6</v>
      </c>
      <c r="E4305" s="94" t="str">
        <f t="array" ref="E4305">XLOOKUP($F4305,'GIÁ'!$A:$A,'GIÁ'!$E:$E)</f>
        <v>ĐÔNG</v>
      </c>
      <c r="F4305" s="94">
        <v>8.936013238791E12</v>
      </c>
      <c r="G4305" s="95" t="s">
        <v>2178</v>
      </c>
      <c r="H4305" s="95" t="s">
        <v>57</v>
      </c>
      <c r="I4305" s="96">
        <v>6.0</v>
      </c>
      <c r="J4305" s="96">
        <v>0.0</v>
      </c>
      <c r="K4305" s="98">
        <f t="shared" si="4"/>
        <v>6</v>
      </c>
      <c r="L4305" s="99" t="s">
        <v>7249</v>
      </c>
      <c r="M4305" s="100" t="s">
        <v>7250</v>
      </c>
      <c r="N4305" s="101" t="str">
        <f t="shared" si="139"/>
        <v>PT1590300-T0018936013238791</v>
      </c>
      <c r="O4305" s="128"/>
      <c r="P4305" s="100"/>
      <c r="Q4305" s="103">
        <f t="shared" si="166"/>
        <v>6</v>
      </c>
      <c r="R4305" s="161"/>
      <c r="S4305" s="105"/>
      <c r="T4305" s="106"/>
      <c r="U4305" s="107" t="s">
        <v>6525</v>
      </c>
      <c r="V4305" s="108" t="s">
        <v>756</v>
      </c>
      <c r="W4305" s="109" t="s">
        <v>1908</v>
      </c>
      <c r="X4305" s="110" t="str">
        <f t="shared" si="176"/>
        <v/>
      </c>
      <c r="Y4305" s="110" t="str">
        <f t="shared" si="183"/>
        <v/>
      </c>
      <c r="Z4305" s="109" t="s">
        <v>797</v>
      </c>
      <c r="AA4305" s="109" t="s">
        <v>802</v>
      </c>
      <c r="AB4305" s="106"/>
      <c r="AC4305" s="158"/>
      <c r="AD4305" s="160"/>
      <c r="AE4305" s="127"/>
      <c r="AF4305" s="113"/>
      <c r="AG4305" s="165" t="str">
        <f t="array" ref="AG4305">XLOOKUP(F4305,'CLV2'!A:A,'CLV2'!E:E)</f>
        <v>2.FROZEN FOODS</v>
      </c>
      <c r="AH4305" s="115" t="str">
        <f t="array" ref="AH4305">XLOOKUP(F4305,'CLV2'!A:A,'CLV2'!F:F)</f>
        <v>3.PIZZA - READY MEALS</v>
      </c>
      <c r="AI4305" s="115" t="str">
        <f t="shared" si="8"/>
        <v>Pack</v>
      </c>
      <c r="AJ4305" s="116">
        <f t="shared" si="9"/>
        <v>1</v>
      </c>
      <c r="AK4305" s="117" t="str">
        <f t="array" ref="AK4305">XLOOKUP(F4305,'GIÁ'!A:A,'GIÁ'!D:D)</f>
        <v>22578.43</v>
      </c>
      <c r="AL4305" s="118">
        <f t="shared" si="10"/>
        <v>135470.58</v>
      </c>
      <c r="AM4305" s="118">
        <f t="shared" si="11"/>
        <v>0</v>
      </c>
      <c r="AN4305" s="119">
        <f t="shared" si="12"/>
        <v>0</v>
      </c>
      <c r="AO4305" s="118">
        <f t="shared" si="13"/>
        <v>135470.58</v>
      </c>
      <c r="AP4305" s="121">
        <f t="shared" si="14"/>
        <v>0</v>
      </c>
      <c r="AQ4305" s="122"/>
      <c r="AR4305" s="119"/>
    </row>
    <row r="4306" ht="22.5" customHeight="1">
      <c r="A4306" s="89">
        <v>46233.0</v>
      </c>
      <c r="B4306" s="90">
        <v>0.41180555555555554</v>
      </c>
      <c r="C4306" s="91" t="s">
        <v>1746</v>
      </c>
      <c r="D4306" s="129" t="str">
        <f t="array" ref="D4306">XLOOKUP(C4306,'DS ST'!A:A,'DS ST'!B:B)</f>
        <v>VH6</v>
      </c>
      <c r="E4306" s="94" t="str">
        <f t="array" ref="E4306">XLOOKUP($F4306,'GIÁ'!$A:$A,'GIÁ'!$E:$E)</f>
        <v>ĐÔNG</v>
      </c>
      <c r="F4306" s="94">
        <v>8.936077113287E12</v>
      </c>
      <c r="G4306" s="95" t="s">
        <v>2357</v>
      </c>
      <c r="H4306" s="95" t="s">
        <v>1206</v>
      </c>
      <c r="I4306" s="96">
        <v>14.0</v>
      </c>
      <c r="J4306" s="96">
        <v>0.0</v>
      </c>
      <c r="K4306" s="98">
        <f t="shared" si="4"/>
        <v>14</v>
      </c>
      <c r="L4306" s="99" t="s">
        <v>7249</v>
      </c>
      <c r="M4306" s="100" t="s">
        <v>7250</v>
      </c>
      <c r="N4306" s="101" t="str">
        <f t="shared" si="139"/>
        <v>PT1590300-T0018936077113287</v>
      </c>
      <c r="O4306" s="128"/>
      <c r="P4306" s="100"/>
      <c r="Q4306" s="103">
        <f t="shared" si="166"/>
        <v>14</v>
      </c>
      <c r="R4306" s="161"/>
      <c r="S4306" s="105"/>
      <c r="T4306" s="106"/>
      <c r="U4306" s="107" t="s">
        <v>6553</v>
      </c>
      <c r="V4306" s="108" t="s">
        <v>756</v>
      </c>
      <c r="W4306" s="109" t="s">
        <v>1908</v>
      </c>
      <c r="X4306" s="110" t="str">
        <f t="shared" si="176"/>
        <v/>
      </c>
      <c r="Y4306" s="110" t="str">
        <f t="shared" si="183"/>
        <v/>
      </c>
      <c r="Z4306" s="109" t="s">
        <v>797</v>
      </c>
      <c r="AA4306" s="109" t="s">
        <v>802</v>
      </c>
      <c r="AB4306" s="106"/>
      <c r="AC4306" s="158"/>
      <c r="AD4306" s="160"/>
      <c r="AE4306" s="127"/>
      <c r="AF4306" s="113"/>
      <c r="AG4306" s="165" t="str">
        <f t="array" ref="AG4306">XLOOKUP(F4306,'CLV2'!A:A,'CLV2'!E:E)</f>
        <v>2.FROZEN FOODS</v>
      </c>
      <c r="AH4306" s="115" t="str">
        <f t="array" ref="AH4306">XLOOKUP(F4306,'CLV2'!A:A,'CLV2'!F:F)</f>
        <v>3.PIZZA - READY MEALS</v>
      </c>
      <c r="AI4306" s="115" t="str">
        <f t="shared" si="8"/>
        <v>Pack</v>
      </c>
      <c r="AJ4306" s="116">
        <f t="shared" si="9"/>
        <v>1</v>
      </c>
      <c r="AK4306" s="117" t="str">
        <f t="array" ref="AK4306">XLOOKUP(F4306,'GIÁ'!A:A,'GIÁ'!D:D)</f>
        <v>26257.77</v>
      </c>
      <c r="AL4306" s="118">
        <f t="shared" si="10"/>
        <v>367608.78</v>
      </c>
      <c r="AM4306" s="118">
        <f t="shared" si="11"/>
        <v>0</v>
      </c>
      <c r="AN4306" s="119">
        <f t="shared" si="12"/>
        <v>0</v>
      </c>
      <c r="AO4306" s="118">
        <f t="shared" si="13"/>
        <v>367608.78</v>
      </c>
      <c r="AP4306" s="121">
        <f t="shared" si="14"/>
        <v>0</v>
      </c>
      <c r="AQ4306" s="122"/>
      <c r="AR4306" s="119"/>
    </row>
    <row r="4307" ht="22.5" customHeight="1">
      <c r="A4307" s="89">
        <v>46233.0</v>
      </c>
      <c r="B4307" s="90">
        <v>0.41180555555555554</v>
      </c>
      <c r="C4307" s="91" t="s">
        <v>1746</v>
      </c>
      <c r="D4307" s="129" t="str">
        <f t="array" ref="D4307">XLOOKUP(C4307,'DS ST'!A:A,'DS ST'!B:B)</f>
        <v>VH6</v>
      </c>
      <c r="E4307" s="94" t="str">
        <f t="array" ref="E4307">XLOOKUP($F4307,'GIÁ'!$A:$A,'GIÁ'!$E:$E)</f>
        <v>ĐÔNG</v>
      </c>
      <c r="F4307" s="94">
        <v>8.934717266003E12</v>
      </c>
      <c r="G4307" s="95" t="s">
        <v>1721</v>
      </c>
      <c r="H4307" s="95" t="s">
        <v>224</v>
      </c>
      <c r="I4307" s="96">
        <v>4.0</v>
      </c>
      <c r="J4307" s="96">
        <v>0.0</v>
      </c>
      <c r="K4307" s="98">
        <f t="shared" si="4"/>
        <v>4</v>
      </c>
      <c r="L4307" s="99" t="s">
        <v>7249</v>
      </c>
      <c r="M4307" s="100" t="s">
        <v>7250</v>
      </c>
      <c r="N4307" s="101" t="str">
        <f t="shared" si="139"/>
        <v>PT1590300-T0018934717266003</v>
      </c>
      <c r="O4307" s="128"/>
      <c r="P4307" s="100"/>
      <c r="Q4307" s="103">
        <f t="shared" si="166"/>
        <v>4</v>
      </c>
      <c r="R4307" s="161"/>
      <c r="S4307" s="105"/>
      <c r="T4307" s="106"/>
      <c r="U4307" s="107" t="s">
        <v>6564</v>
      </c>
      <c r="V4307" s="108" t="s">
        <v>756</v>
      </c>
      <c r="W4307" s="109" t="s">
        <v>1908</v>
      </c>
      <c r="X4307" s="110" t="str">
        <f t="shared" si="176"/>
        <v/>
      </c>
      <c r="Y4307" s="110" t="str">
        <f t="shared" si="183"/>
        <v/>
      </c>
      <c r="Z4307" s="109" t="s">
        <v>797</v>
      </c>
      <c r="AA4307" s="109" t="s">
        <v>802</v>
      </c>
      <c r="AB4307" s="106"/>
      <c r="AC4307" s="158"/>
      <c r="AD4307" s="160"/>
      <c r="AE4307" s="127"/>
      <c r="AF4307" s="113"/>
      <c r="AG4307" s="165" t="str">
        <f t="array" ref="AG4307">XLOOKUP(F4307,'CLV2'!A:A,'CLV2'!E:E)</f>
        <v>2.FROZEN FOODS</v>
      </c>
      <c r="AH4307" s="115" t="str">
        <f t="array" ref="AH4307">XLOOKUP(F4307,'CLV2'!A:A,'CLV2'!F:F)</f>
        <v>3.HOTPOT AND FRIED</v>
      </c>
      <c r="AI4307" s="115" t="str">
        <f t="shared" si="8"/>
        <v>Pack</v>
      </c>
      <c r="AJ4307" s="116">
        <f t="shared" si="9"/>
        <v>1</v>
      </c>
      <c r="AK4307" s="117" t="str">
        <f t="array" ref="AK4307">XLOOKUP(F4307,'GIÁ'!A:A,'GIÁ'!D:D)</f>
        <v>54599.71</v>
      </c>
      <c r="AL4307" s="118">
        <f t="shared" si="10"/>
        <v>218398.84</v>
      </c>
      <c r="AM4307" s="118">
        <f t="shared" si="11"/>
        <v>0</v>
      </c>
      <c r="AN4307" s="119">
        <f t="shared" si="12"/>
        <v>0</v>
      </c>
      <c r="AO4307" s="118">
        <f t="shared" si="13"/>
        <v>218398.84</v>
      </c>
      <c r="AP4307" s="121">
        <f t="shared" si="14"/>
        <v>0</v>
      </c>
      <c r="AQ4307" s="122"/>
      <c r="AR4307" s="119"/>
    </row>
    <row r="4308" ht="22.5" customHeight="1">
      <c r="A4308" s="89">
        <v>46233.0</v>
      </c>
      <c r="B4308" s="90">
        <v>0.41180555555555554</v>
      </c>
      <c r="C4308" s="91" t="s">
        <v>1746</v>
      </c>
      <c r="D4308" s="129" t="str">
        <f t="array" ref="D4308">XLOOKUP(C4308,'DS ST'!A:A,'DS ST'!B:B)</f>
        <v>VH6</v>
      </c>
      <c r="E4308" s="94" t="str">
        <f t="array" ref="E4308">XLOOKUP($F4308,'GIÁ'!$A:$A,'GIÁ'!$E:$E)</f>
        <v>ĐÔNG</v>
      </c>
      <c r="F4308" s="94">
        <v>8.938532826121E12</v>
      </c>
      <c r="G4308" s="95" t="s">
        <v>3050</v>
      </c>
      <c r="H4308" s="95" t="s">
        <v>224</v>
      </c>
      <c r="I4308" s="96">
        <v>6.0</v>
      </c>
      <c r="J4308" s="96">
        <v>0.0</v>
      </c>
      <c r="K4308" s="98">
        <f t="shared" si="4"/>
        <v>6</v>
      </c>
      <c r="L4308" s="99" t="s">
        <v>7249</v>
      </c>
      <c r="M4308" s="100" t="s">
        <v>7250</v>
      </c>
      <c r="N4308" s="101" t="str">
        <f t="shared" si="139"/>
        <v>PT1590300-T0018938532826121</v>
      </c>
      <c r="O4308" s="128"/>
      <c r="P4308" s="100"/>
      <c r="Q4308" s="103">
        <f t="shared" si="166"/>
        <v>6</v>
      </c>
      <c r="R4308" s="161"/>
      <c r="S4308" s="105"/>
      <c r="T4308" s="106"/>
      <c r="U4308" s="107" t="s">
        <v>6541</v>
      </c>
      <c r="V4308" s="108" t="s">
        <v>756</v>
      </c>
      <c r="W4308" s="109" t="s">
        <v>1908</v>
      </c>
      <c r="X4308" s="110" t="str">
        <f t="shared" si="176"/>
        <v/>
      </c>
      <c r="Y4308" s="110" t="str">
        <f t="shared" si="183"/>
        <v/>
      </c>
      <c r="Z4308" s="109" t="s">
        <v>797</v>
      </c>
      <c r="AA4308" s="109" t="s">
        <v>802</v>
      </c>
      <c r="AB4308" s="106"/>
      <c r="AC4308" s="158"/>
      <c r="AD4308" s="160"/>
      <c r="AE4308" s="127"/>
      <c r="AF4308" s="113"/>
      <c r="AG4308" s="165" t="str">
        <f t="array" ref="AG4308">XLOOKUP(F4308,'CLV2'!A:A,'CLV2'!E:E)</f>
        <v>2.FROZEN FOODS</v>
      </c>
      <c r="AH4308" s="115" t="str">
        <f t="array" ref="AH4308">XLOOKUP(F4308,'CLV2'!A:A,'CLV2'!F:F)</f>
        <v>3.PASTRY AND DESSERTS</v>
      </c>
      <c r="AI4308" s="115" t="str">
        <f t="shared" si="8"/>
        <v>Pack</v>
      </c>
      <c r="AJ4308" s="116">
        <f t="shared" si="9"/>
        <v>1</v>
      </c>
      <c r="AK4308" s="117" t="str">
        <f t="array" ref="AK4308">XLOOKUP(F4308,'GIÁ'!A:A,'GIÁ'!D:D)</f>
        <v>21599.37</v>
      </c>
      <c r="AL4308" s="118">
        <f t="shared" si="10"/>
        <v>129596.22</v>
      </c>
      <c r="AM4308" s="118">
        <f t="shared" si="11"/>
        <v>0</v>
      </c>
      <c r="AN4308" s="119">
        <f t="shared" si="12"/>
        <v>0</v>
      </c>
      <c r="AO4308" s="118">
        <f t="shared" si="13"/>
        <v>129596.22</v>
      </c>
      <c r="AP4308" s="121">
        <f t="shared" si="14"/>
        <v>0</v>
      </c>
      <c r="AQ4308" s="122"/>
      <c r="AR4308" s="119"/>
    </row>
    <row r="4309" ht="22.5" customHeight="1">
      <c r="A4309" s="89">
        <v>46233.0</v>
      </c>
      <c r="B4309" s="90">
        <v>0.41180555555555554</v>
      </c>
      <c r="C4309" s="91" t="s">
        <v>1746</v>
      </c>
      <c r="D4309" s="129" t="str">
        <f t="array" ref="D4309">XLOOKUP(C4309,'DS ST'!A:A,'DS ST'!B:B)</f>
        <v>VH6</v>
      </c>
      <c r="E4309" s="94" t="str">
        <f t="array" ref="E4309">XLOOKUP($F4309,'GIÁ'!$A:$A,'GIÁ'!$E:$E)</f>
        <v>ĐÔNG</v>
      </c>
      <c r="F4309" s="94">
        <v>8.93850822885E12</v>
      </c>
      <c r="G4309" s="95" t="s">
        <v>2897</v>
      </c>
      <c r="H4309" s="95" t="s">
        <v>57</v>
      </c>
      <c r="I4309" s="96">
        <v>14.0</v>
      </c>
      <c r="J4309" s="96">
        <v>0.0</v>
      </c>
      <c r="K4309" s="98">
        <f t="shared" si="4"/>
        <v>14</v>
      </c>
      <c r="L4309" s="99" t="s">
        <v>7249</v>
      </c>
      <c r="M4309" s="100" t="s">
        <v>7250</v>
      </c>
      <c r="N4309" s="101" t="str">
        <f t="shared" si="139"/>
        <v>PT1590300-T0018938508228850</v>
      </c>
      <c r="O4309" s="128"/>
      <c r="P4309" s="100"/>
      <c r="Q4309" s="103">
        <f t="shared" si="166"/>
        <v>14</v>
      </c>
      <c r="R4309" s="161"/>
      <c r="S4309" s="105"/>
      <c r="T4309" s="106"/>
      <c r="U4309" s="107" t="s">
        <v>6609</v>
      </c>
      <c r="V4309" s="108" t="s">
        <v>756</v>
      </c>
      <c r="W4309" s="109" t="s">
        <v>1908</v>
      </c>
      <c r="X4309" s="110" t="str">
        <f t="shared" si="176"/>
        <v/>
      </c>
      <c r="Y4309" s="110" t="str">
        <f t="shared" si="183"/>
        <v/>
      </c>
      <c r="Z4309" s="109" t="s">
        <v>797</v>
      </c>
      <c r="AA4309" s="109" t="s">
        <v>802</v>
      </c>
      <c r="AB4309" s="106"/>
      <c r="AC4309" s="158"/>
      <c r="AD4309" s="160"/>
      <c r="AE4309" s="127"/>
      <c r="AF4309" s="113"/>
      <c r="AG4309" s="165" t="str">
        <f t="array" ref="AG4309">XLOOKUP(F4309,'CLV2'!A:A,'CLV2'!E:E)</f>
        <v>2.FROZEN FOODS</v>
      </c>
      <c r="AH4309" s="115" t="str">
        <f t="array" ref="AH4309">XLOOKUP(F4309,'CLV2'!A:A,'CLV2'!F:F)</f>
        <v>3.PIZZA - READY MEALS</v>
      </c>
      <c r="AI4309" s="115" t="str">
        <f t="shared" si="8"/>
        <v>Pack</v>
      </c>
      <c r="AJ4309" s="116">
        <f t="shared" si="9"/>
        <v>1</v>
      </c>
      <c r="AK4309" s="117" t="str">
        <f t="array" ref="AK4309">XLOOKUP(F4309,'GIÁ'!A:A,'GIÁ'!D:D)</f>
        <v>51620.00</v>
      </c>
      <c r="AL4309" s="118">
        <f t="shared" si="10"/>
        <v>722680</v>
      </c>
      <c r="AM4309" s="118">
        <f t="shared" si="11"/>
        <v>0</v>
      </c>
      <c r="AN4309" s="119">
        <f t="shared" si="12"/>
        <v>0</v>
      </c>
      <c r="AO4309" s="118">
        <f t="shared" si="13"/>
        <v>722680</v>
      </c>
      <c r="AP4309" s="121">
        <f t="shared" si="14"/>
        <v>0</v>
      </c>
      <c r="AQ4309" s="122"/>
      <c r="AR4309" s="119"/>
    </row>
    <row r="4310" ht="22.5" customHeight="1">
      <c r="A4310" s="89">
        <v>46233.0</v>
      </c>
      <c r="B4310" s="90">
        <v>0.41180555555555554</v>
      </c>
      <c r="C4310" s="91" t="s">
        <v>1746</v>
      </c>
      <c r="D4310" s="129" t="str">
        <f t="array" ref="D4310">XLOOKUP(C4310,'DS ST'!A:A,'DS ST'!B:B)</f>
        <v>VH6</v>
      </c>
      <c r="E4310" s="94" t="str">
        <f t="array" ref="E4310">XLOOKUP($F4310,'GIÁ'!$A:$A,'GIÁ'!$E:$E)</f>
        <v>ĐÔNG</v>
      </c>
      <c r="F4310" s="94">
        <v>8.934717401336E12</v>
      </c>
      <c r="G4310" s="95" t="s">
        <v>1750</v>
      </c>
      <c r="H4310" s="95" t="s">
        <v>224</v>
      </c>
      <c r="I4310" s="96">
        <v>2.0</v>
      </c>
      <c r="J4310" s="96">
        <v>0.0</v>
      </c>
      <c r="K4310" s="98">
        <f t="shared" si="4"/>
        <v>2</v>
      </c>
      <c r="L4310" s="99" t="s">
        <v>7249</v>
      </c>
      <c r="M4310" s="100" t="s">
        <v>7250</v>
      </c>
      <c r="N4310" s="101" t="str">
        <f t="shared" si="139"/>
        <v>PT1590300-T0018934717401336</v>
      </c>
      <c r="O4310" s="128"/>
      <c r="P4310" s="100"/>
      <c r="Q4310" s="103">
        <f t="shared" si="166"/>
        <v>2</v>
      </c>
      <c r="R4310" s="161"/>
      <c r="S4310" s="105"/>
      <c r="T4310" s="106"/>
      <c r="U4310" s="107" t="s">
        <v>6585</v>
      </c>
      <c r="V4310" s="108" t="s">
        <v>756</v>
      </c>
      <c r="W4310" s="109" t="s">
        <v>1908</v>
      </c>
      <c r="X4310" s="110" t="str">
        <f t="shared" si="176"/>
        <v/>
      </c>
      <c r="Y4310" s="110" t="str">
        <f t="shared" si="183"/>
        <v/>
      </c>
      <c r="Z4310" s="109" t="s">
        <v>797</v>
      </c>
      <c r="AA4310" s="109" t="s">
        <v>802</v>
      </c>
      <c r="AB4310" s="106"/>
      <c r="AC4310" s="158"/>
      <c r="AD4310" s="160"/>
      <c r="AE4310" s="127"/>
      <c r="AF4310" s="113"/>
      <c r="AG4310" s="165" t="str">
        <f t="array" ref="AG4310">XLOOKUP(F4310,'CLV2'!A:A,'CLV2'!E:E)</f>
        <v>2.FROZEN FOODS</v>
      </c>
      <c r="AH4310" s="115" t="str">
        <f t="array" ref="AH4310">XLOOKUP(F4310,'CLV2'!A:A,'CLV2'!F:F)</f>
        <v>3.DUMPLINGS</v>
      </c>
      <c r="AI4310" s="115" t="str">
        <f t="shared" si="8"/>
        <v>Pack</v>
      </c>
      <c r="AJ4310" s="116">
        <f t="shared" si="9"/>
        <v>1</v>
      </c>
      <c r="AK4310" s="117" t="str">
        <f t="array" ref="AK4310">XLOOKUP(F4310,'GIÁ'!A:A,'GIÁ'!D:D)</f>
        <v>39374.44</v>
      </c>
      <c r="AL4310" s="118">
        <f t="shared" si="10"/>
        <v>78748.88</v>
      </c>
      <c r="AM4310" s="118">
        <f t="shared" si="11"/>
        <v>0</v>
      </c>
      <c r="AN4310" s="119">
        <f t="shared" si="12"/>
        <v>0</v>
      </c>
      <c r="AO4310" s="118">
        <f t="shared" si="13"/>
        <v>78748.88</v>
      </c>
      <c r="AP4310" s="121">
        <f t="shared" si="14"/>
        <v>0</v>
      </c>
      <c r="AQ4310" s="122"/>
      <c r="AR4310" s="119"/>
    </row>
    <row r="4311" ht="22.5" customHeight="1">
      <c r="A4311" s="89">
        <v>46233.0</v>
      </c>
      <c r="B4311" s="90">
        <v>0.41180555555555554</v>
      </c>
      <c r="C4311" s="91" t="s">
        <v>1746</v>
      </c>
      <c r="D4311" s="129" t="str">
        <f t="array" ref="D4311">XLOOKUP(C4311,'DS ST'!A:A,'DS ST'!B:B)</f>
        <v>VH6</v>
      </c>
      <c r="E4311" s="94" t="str">
        <f t="array" ref="E4311">XLOOKUP($F4311,'GIÁ'!$A:$A,'GIÁ'!$E:$E)</f>
        <v>ĐÔNG</v>
      </c>
      <c r="F4311" s="94">
        <v>8.936210415551E12</v>
      </c>
      <c r="G4311" s="95" t="s">
        <v>2676</v>
      </c>
      <c r="H4311" s="95" t="s">
        <v>224</v>
      </c>
      <c r="I4311" s="96">
        <v>4.0</v>
      </c>
      <c r="J4311" s="96">
        <v>0.0</v>
      </c>
      <c r="K4311" s="98">
        <f t="shared" si="4"/>
        <v>4</v>
      </c>
      <c r="L4311" s="99" t="s">
        <v>7249</v>
      </c>
      <c r="M4311" s="100" t="s">
        <v>7250</v>
      </c>
      <c r="N4311" s="101" t="str">
        <f t="shared" si="139"/>
        <v>PT1590300-T0018936210415551</v>
      </c>
      <c r="O4311" s="128"/>
      <c r="P4311" s="100"/>
      <c r="Q4311" s="103">
        <f t="shared" si="166"/>
        <v>4</v>
      </c>
      <c r="R4311" s="161"/>
      <c r="S4311" s="105"/>
      <c r="T4311" s="106"/>
      <c r="U4311" s="107" t="s">
        <v>6554</v>
      </c>
      <c r="V4311" s="108" t="s">
        <v>756</v>
      </c>
      <c r="W4311" s="109" t="s">
        <v>1908</v>
      </c>
      <c r="X4311" s="110" t="str">
        <f t="shared" si="176"/>
        <v/>
      </c>
      <c r="Y4311" s="110" t="str">
        <f t="shared" si="183"/>
        <v/>
      </c>
      <c r="Z4311" s="109" t="s">
        <v>797</v>
      </c>
      <c r="AA4311" s="109" t="s">
        <v>802</v>
      </c>
      <c r="AB4311" s="106"/>
      <c r="AC4311" s="158"/>
      <c r="AD4311" s="160"/>
      <c r="AE4311" s="127"/>
      <c r="AF4311" s="113"/>
      <c r="AG4311" s="165" t="str">
        <f t="array" ref="AG4311">XLOOKUP(F4311,'CLV2'!A:A,'CLV2'!E:E)</f>
        <v>2.FROZEN FOODS</v>
      </c>
      <c r="AH4311" s="115" t="str">
        <f t="array" ref="AH4311">XLOOKUP(F4311,'CLV2'!A:A,'CLV2'!F:F)</f>
        <v>3.DUMPLINGS</v>
      </c>
      <c r="AI4311" s="115" t="str">
        <f t="shared" si="8"/>
        <v>Pack</v>
      </c>
      <c r="AJ4311" s="116">
        <f t="shared" si="9"/>
        <v>1</v>
      </c>
      <c r="AK4311" s="117" t="str">
        <f t="array" ref="AK4311">XLOOKUP(F4311,'GIÁ'!A:A,'GIÁ'!D:D)</f>
        <v>24150.20</v>
      </c>
      <c r="AL4311" s="118">
        <f t="shared" si="10"/>
        <v>96600.8</v>
      </c>
      <c r="AM4311" s="118">
        <f t="shared" si="11"/>
        <v>0</v>
      </c>
      <c r="AN4311" s="119">
        <f t="shared" si="12"/>
        <v>0</v>
      </c>
      <c r="AO4311" s="118">
        <f t="shared" si="13"/>
        <v>96600.8</v>
      </c>
      <c r="AP4311" s="121">
        <f t="shared" si="14"/>
        <v>0</v>
      </c>
      <c r="AQ4311" s="122"/>
      <c r="AR4311" s="119"/>
    </row>
    <row r="4312" ht="22.5" customHeight="1">
      <c r="A4312" s="89">
        <v>46233.0</v>
      </c>
      <c r="B4312" s="90">
        <v>0.41180555555555554</v>
      </c>
      <c r="C4312" s="91" t="s">
        <v>1746</v>
      </c>
      <c r="D4312" s="129" t="str">
        <f t="array" ref="D4312">XLOOKUP(C4312,'DS ST'!A:A,'DS ST'!B:B)</f>
        <v>VH6</v>
      </c>
      <c r="E4312" s="94" t="str">
        <f t="array" ref="E4312">XLOOKUP($F4312,'GIÁ'!$A:$A,'GIÁ'!$E:$E)</f>
        <v>ĐÔNG</v>
      </c>
      <c r="F4312" s="94">
        <v>8.934717262012E12</v>
      </c>
      <c r="G4312" s="95" t="s">
        <v>1715</v>
      </c>
      <c r="H4312" s="95" t="s">
        <v>224</v>
      </c>
      <c r="I4312" s="96">
        <v>4.0</v>
      </c>
      <c r="J4312" s="96">
        <v>0.0</v>
      </c>
      <c r="K4312" s="98">
        <f t="shared" si="4"/>
        <v>4</v>
      </c>
      <c r="L4312" s="99" t="s">
        <v>7249</v>
      </c>
      <c r="M4312" s="100" t="s">
        <v>7250</v>
      </c>
      <c r="N4312" s="101" t="str">
        <f t="shared" si="139"/>
        <v>PT1590300-T0018934717262012</v>
      </c>
      <c r="O4312" s="128"/>
      <c r="P4312" s="100"/>
      <c r="Q4312" s="103">
        <f t="shared" si="166"/>
        <v>4</v>
      </c>
      <c r="R4312" s="161"/>
      <c r="S4312" s="105"/>
      <c r="T4312" s="106"/>
      <c r="U4312" s="107" t="s">
        <v>6528</v>
      </c>
      <c r="V4312" s="108" t="s">
        <v>756</v>
      </c>
      <c r="W4312" s="109" t="s">
        <v>1908</v>
      </c>
      <c r="X4312" s="110" t="str">
        <f t="shared" si="176"/>
        <v/>
      </c>
      <c r="Y4312" s="110" t="str">
        <f t="shared" si="183"/>
        <v/>
      </c>
      <c r="Z4312" s="109" t="s">
        <v>797</v>
      </c>
      <c r="AA4312" s="109" t="s">
        <v>802</v>
      </c>
      <c r="AB4312" s="106"/>
      <c r="AC4312" s="158"/>
      <c r="AD4312" s="160"/>
      <c r="AE4312" s="127"/>
      <c r="AF4312" s="113"/>
      <c r="AG4312" s="165" t="str">
        <f t="array" ref="AG4312">XLOOKUP(F4312,'CLV2'!A:A,'CLV2'!E:E)</f>
        <v>2.FROZEN FOODS</v>
      </c>
      <c r="AH4312" s="115" t="str">
        <f t="array" ref="AH4312">XLOOKUP(F4312,'CLV2'!A:A,'CLV2'!F:F)</f>
        <v>3.HOTPOT AND FRIED</v>
      </c>
      <c r="AI4312" s="115" t="str">
        <f t="shared" si="8"/>
        <v>Pack</v>
      </c>
      <c r="AJ4312" s="116">
        <f t="shared" si="9"/>
        <v>1</v>
      </c>
      <c r="AK4312" s="117" t="str">
        <f t="array" ref="AK4312">XLOOKUP(F4312,'GIÁ'!A:A,'GIÁ'!D:D)</f>
        <v>32686.96</v>
      </c>
      <c r="AL4312" s="118">
        <f t="shared" si="10"/>
        <v>130747.84</v>
      </c>
      <c r="AM4312" s="118">
        <f t="shared" si="11"/>
        <v>0</v>
      </c>
      <c r="AN4312" s="119">
        <f t="shared" si="12"/>
        <v>0</v>
      </c>
      <c r="AO4312" s="118">
        <f t="shared" si="13"/>
        <v>130747.84</v>
      </c>
      <c r="AP4312" s="121">
        <f t="shared" si="14"/>
        <v>0</v>
      </c>
      <c r="AQ4312" s="122"/>
      <c r="AR4312" s="119"/>
    </row>
    <row r="4313" ht="22.5" customHeight="1">
      <c r="A4313" s="89">
        <v>46233.0</v>
      </c>
      <c r="B4313" s="90">
        <v>0.41180555555555554</v>
      </c>
      <c r="C4313" s="91" t="s">
        <v>1746</v>
      </c>
      <c r="D4313" s="129" t="str">
        <f t="array" ref="D4313">XLOOKUP(C4313,'DS ST'!A:A,'DS ST'!B:B)</f>
        <v>VH6</v>
      </c>
      <c r="E4313" s="94" t="str">
        <f t="array" ref="E4313">XLOOKUP($F4313,'GIÁ'!$A:$A,'GIÁ'!$E:$E)</f>
        <v>ĐÔNG</v>
      </c>
      <c r="F4313" s="94">
        <v>8.938532826183E12</v>
      </c>
      <c r="G4313" s="95" t="s">
        <v>3052</v>
      </c>
      <c r="H4313" s="95" t="s">
        <v>224</v>
      </c>
      <c r="I4313" s="96">
        <v>6.0</v>
      </c>
      <c r="J4313" s="96">
        <v>0.0</v>
      </c>
      <c r="K4313" s="98">
        <f t="shared" si="4"/>
        <v>6</v>
      </c>
      <c r="L4313" s="99" t="s">
        <v>7249</v>
      </c>
      <c r="M4313" s="100" t="s">
        <v>7250</v>
      </c>
      <c r="N4313" s="101" t="str">
        <f t="shared" si="139"/>
        <v>PT1590300-T0018938532826183</v>
      </c>
      <c r="O4313" s="128"/>
      <c r="P4313" s="100"/>
      <c r="Q4313" s="103">
        <f t="shared" si="166"/>
        <v>6</v>
      </c>
      <c r="R4313" s="161"/>
      <c r="S4313" s="105"/>
      <c r="T4313" s="106"/>
      <c r="U4313" s="107" t="s">
        <v>6586</v>
      </c>
      <c r="V4313" s="108" t="s">
        <v>756</v>
      </c>
      <c r="W4313" s="109" t="s">
        <v>1908</v>
      </c>
      <c r="X4313" s="110" t="str">
        <f t="shared" si="176"/>
        <v/>
      </c>
      <c r="Y4313" s="110" t="str">
        <f t="shared" si="183"/>
        <v/>
      </c>
      <c r="Z4313" s="109" t="s">
        <v>797</v>
      </c>
      <c r="AA4313" s="109" t="s">
        <v>802</v>
      </c>
      <c r="AB4313" s="106"/>
      <c r="AC4313" s="158"/>
      <c r="AD4313" s="160"/>
      <c r="AE4313" s="127"/>
      <c r="AF4313" s="113"/>
      <c r="AG4313" s="165" t="str">
        <f t="array" ref="AG4313">XLOOKUP(F4313,'CLV2'!A:A,'CLV2'!E:E)</f>
        <v>2.FROZEN FOODS</v>
      </c>
      <c r="AH4313" s="115" t="str">
        <f t="array" ref="AH4313">XLOOKUP(F4313,'CLV2'!A:A,'CLV2'!F:F)</f>
        <v>3.PASTRY AND DESSERTS</v>
      </c>
      <c r="AI4313" s="115" t="str">
        <f t="shared" si="8"/>
        <v>Pack</v>
      </c>
      <c r="AJ4313" s="116">
        <f t="shared" si="9"/>
        <v>1</v>
      </c>
      <c r="AK4313" s="117" t="str">
        <f t="array" ref="AK4313">XLOOKUP(F4313,'GIÁ'!A:A,'GIÁ'!D:D)</f>
        <v>27480.45</v>
      </c>
      <c r="AL4313" s="118">
        <f t="shared" si="10"/>
        <v>164882.7</v>
      </c>
      <c r="AM4313" s="118">
        <f t="shared" si="11"/>
        <v>0</v>
      </c>
      <c r="AN4313" s="119">
        <f t="shared" si="12"/>
        <v>0</v>
      </c>
      <c r="AO4313" s="118">
        <f t="shared" si="13"/>
        <v>164882.7</v>
      </c>
      <c r="AP4313" s="121">
        <f t="shared" si="14"/>
        <v>0</v>
      </c>
      <c r="AQ4313" s="122"/>
      <c r="AR4313" s="119"/>
    </row>
    <row r="4314" ht="22.5" customHeight="1">
      <c r="A4314" s="89">
        <v>46233.0</v>
      </c>
      <c r="B4314" s="90">
        <v>0.41180555555555554</v>
      </c>
      <c r="C4314" s="91" t="s">
        <v>1746</v>
      </c>
      <c r="D4314" s="129" t="str">
        <f t="array" ref="D4314">XLOOKUP(C4314,'DS ST'!A:A,'DS ST'!B:B)</f>
        <v>VH6</v>
      </c>
      <c r="E4314" s="94" t="str">
        <f t="array" ref="E4314">XLOOKUP($F4314,'GIÁ'!$A:$A,'GIÁ'!$E:$E)</f>
        <v>ĐÔNG</v>
      </c>
      <c r="F4314" s="94">
        <v>8.934717271236E12</v>
      </c>
      <c r="G4314" s="95" t="s">
        <v>1731</v>
      </c>
      <c r="H4314" s="95" t="s">
        <v>224</v>
      </c>
      <c r="I4314" s="96">
        <v>2.0</v>
      </c>
      <c r="J4314" s="96">
        <v>0.0</v>
      </c>
      <c r="K4314" s="98">
        <f t="shared" si="4"/>
        <v>2</v>
      </c>
      <c r="L4314" s="99" t="s">
        <v>7249</v>
      </c>
      <c r="M4314" s="100" t="s">
        <v>7250</v>
      </c>
      <c r="N4314" s="101" t="str">
        <f t="shared" si="139"/>
        <v>PT1590300-T0018934717271236</v>
      </c>
      <c r="O4314" s="128"/>
      <c r="P4314" s="100"/>
      <c r="Q4314" s="103">
        <f t="shared" si="166"/>
        <v>2</v>
      </c>
      <c r="R4314" s="161"/>
      <c r="S4314" s="105"/>
      <c r="T4314" s="106"/>
      <c r="U4314" s="107" t="s">
        <v>6586</v>
      </c>
      <c r="V4314" s="108" t="s">
        <v>756</v>
      </c>
      <c r="W4314" s="109" t="s">
        <v>1908</v>
      </c>
      <c r="X4314" s="110" t="str">
        <f t="shared" si="176"/>
        <v/>
      </c>
      <c r="Y4314" s="110" t="str">
        <f t="shared" si="183"/>
        <v/>
      </c>
      <c r="Z4314" s="109" t="s">
        <v>797</v>
      </c>
      <c r="AA4314" s="109" t="s">
        <v>802</v>
      </c>
      <c r="AB4314" s="106"/>
      <c r="AC4314" s="158"/>
      <c r="AD4314" s="160"/>
      <c r="AE4314" s="127"/>
      <c r="AF4314" s="113"/>
      <c r="AG4314" s="165" t="str">
        <f t="array" ref="AG4314">XLOOKUP(F4314,'CLV2'!A:A,'CLV2'!E:E)</f>
        <v>2.FROZEN FOODS</v>
      </c>
      <c r="AH4314" s="115" t="str">
        <f t="array" ref="AH4314">XLOOKUP(F4314,'CLV2'!A:A,'CLV2'!F:F)</f>
        <v>3.DUMPLINGS</v>
      </c>
      <c r="AI4314" s="115" t="str">
        <f t="shared" si="8"/>
        <v>Pack</v>
      </c>
      <c r="AJ4314" s="116">
        <f t="shared" si="9"/>
        <v>1</v>
      </c>
      <c r="AK4314" s="117" t="str">
        <f t="array" ref="AK4314">XLOOKUP(F4314,'GIÁ'!A:A,'GIÁ'!D:D)</f>
        <v>52399.89</v>
      </c>
      <c r="AL4314" s="118">
        <f t="shared" si="10"/>
        <v>104799.78</v>
      </c>
      <c r="AM4314" s="118">
        <f t="shared" si="11"/>
        <v>0</v>
      </c>
      <c r="AN4314" s="119">
        <f t="shared" si="12"/>
        <v>0</v>
      </c>
      <c r="AO4314" s="118">
        <f t="shared" si="13"/>
        <v>104799.78</v>
      </c>
      <c r="AP4314" s="121">
        <f t="shared" si="14"/>
        <v>0</v>
      </c>
      <c r="AQ4314" s="122"/>
      <c r="AR4314" s="119"/>
    </row>
    <row r="4315" ht="22.5" customHeight="1">
      <c r="A4315" s="89">
        <v>46233.0</v>
      </c>
      <c r="B4315" s="90">
        <v>0.41180555555555554</v>
      </c>
      <c r="C4315" s="91" t="s">
        <v>1746</v>
      </c>
      <c r="D4315" s="129" t="str">
        <f t="array" ref="D4315">XLOOKUP(C4315,'DS ST'!A:A,'DS ST'!B:B)</f>
        <v>VH6</v>
      </c>
      <c r="E4315" s="94" t="str">
        <f t="array" ref="E4315">XLOOKUP($F4315,'GIÁ'!$A:$A,'GIÁ'!$E:$E)</f>
        <v>ĐÔNG</v>
      </c>
      <c r="F4315" s="94">
        <v>8.93607711369E12</v>
      </c>
      <c r="G4315" s="95" t="s">
        <v>2364</v>
      </c>
      <c r="H4315" s="95" t="s">
        <v>57</v>
      </c>
      <c r="I4315" s="96">
        <v>8.0</v>
      </c>
      <c r="J4315" s="96">
        <v>0.0</v>
      </c>
      <c r="K4315" s="98">
        <f t="shared" si="4"/>
        <v>8</v>
      </c>
      <c r="L4315" s="99" t="s">
        <v>7249</v>
      </c>
      <c r="M4315" s="100" t="s">
        <v>7250</v>
      </c>
      <c r="N4315" s="101" t="str">
        <f t="shared" si="139"/>
        <v>PT1590300-T0018936077113690</v>
      </c>
      <c r="O4315" s="128"/>
      <c r="P4315" s="100"/>
      <c r="Q4315" s="103">
        <f t="shared" si="166"/>
        <v>8</v>
      </c>
      <c r="R4315" s="161"/>
      <c r="S4315" s="105"/>
      <c r="T4315" s="106"/>
      <c r="U4315" s="107" t="s">
        <v>6672</v>
      </c>
      <c r="V4315" s="108" t="s">
        <v>756</v>
      </c>
      <c r="W4315" s="109" t="s">
        <v>1908</v>
      </c>
      <c r="X4315" s="110" t="str">
        <f t="shared" si="176"/>
        <v/>
      </c>
      <c r="Y4315" s="110" t="str">
        <f t="shared" si="183"/>
        <v/>
      </c>
      <c r="Z4315" s="109" t="s">
        <v>797</v>
      </c>
      <c r="AA4315" s="109" t="s">
        <v>802</v>
      </c>
      <c r="AB4315" s="106"/>
      <c r="AC4315" s="158"/>
      <c r="AD4315" s="160"/>
      <c r="AE4315" s="127"/>
      <c r="AF4315" s="113"/>
      <c r="AG4315" s="165" t="str">
        <f t="array" ref="AG4315">XLOOKUP(F4315,'CLV2'!A:A,'CLV2'!E:E)</f>
        <v>2.FROZEN FOODS</v>
      </c>
      <c r="AH4315" s="115" t="str">
        <f t="array" ref="AH4315">XLOOKUP(F4315,'CLV2'!A:A,'CLV2'!F:F)</f>
        <v>3.PASTRY AND DESSERTS</v>
      </c>
      <c r="AI4315" s="115" t="str">
        <f t="shared" si="8"/>
        <v>Pack</v>
      </c>
      <c r="AJ4315" s="116">
        <f t="shared" si="9"/>
        <v>1</v>
      </c>
      <c r="AK4315" s="117" t="str">
        <f t="array" ref="AK4315">XLOOKUP(F4315,'GIÁ'!A:A,'GIÁ'!D:D)</f>
        <v>40108.39</v>
      </c>
      <c r="AL4315" s="118">
        <f t="shared" si="10"/>
        <v>320867.12</v>
      </c>
      <c r="AM4315" s="118">
        <f t="shared" si="11"/>
        <v>0</v>
      </c>
      <c r="AN4315" s="119">
        <f t="shared" si="12"/>
        <v>0</v>
      </c>
      <c r="AO4315" s="118">
        <f t="shared" si="13"/>
        <v>320867.12</v>
      </c>
      <c r="AP4315" s="121">
        <f t="shared" si="14"/>
        <v>0</v>
      </c>
      <c r="AQ4315" s="122"/>
      <c r="AR4315" s="119"/>
    </row>
    <row r="4316" ht="22.5" customHeight="1">
      <c r="A4316" s="89">
        <v>46233.0</v>
      </c>
      <c r="B4316" s="90">
        <v>0.41180555555555554</v>
      </c>
      <c r="C4316" s="91" t="s">
        <v>1746</v>
      </c>
      <c r="D4316" s="129" t="str">
        <f t="array" ref="D4316">XLOOKUP(C4316,'DS ST'!A:A,'DS ST'!B:B)</f>
        <v>VH6</v>
      </c>
      <c r="E4316" s="94" t="str">
        <f t="array" ref="E4316">XLOOKUP($F4316,'GIÁ'!$A:$A,'GIÁ'!$E:$E)</f>
        <v>ĐÔNG</v>
      </c>
      <c r="F4316" s="94">
        <v>8.935297105409E12</v>
      </c>
      <c r="G4316" s="95" t="s">
        <v>2034</v>
      </c>
      <c r="H4316" s="95" t="s">
        <v>224</v>
      </c>
      <c r="I4316" s="96">
        <v>2.0</v>
      </c>
      <c r="J4316" s="96">
        <v>0.0</v>
      </c>
      <c r="K4316" s="98">
        <f t="shared" si="4"/>
        <v>2</v>
      </c>
      <c r="L4316" s="99" t="s">
        <v>7249</v>
      </c>
      <c r="M4316" s="100" t="s">
        <v>7250</v>
      </c>
      <c r="N4316" s="101" t="str">
        <f t="shared" si="139"/>
        <v>PT1590300-T0018935297105409</v>
      </c>
      <c r="O4316" s="128"/>
      <c r="P4316" s="100"/>
      <c r="Q4316" s="103">
        <f t="shared" si="166"/>
        <v>2</v>
      </c>
      <c r="R4316" s="161"/>
      <c r="S4316" s="105"/>
      <c r="T4316" s="106"/>
      <c r="U4316" s="107" t="s">
        <v>6540</v>
      </c>
      <c r="V4316" s="108" t="s">
        <v>756</v>
      </c>
      <c r="W4316" s="109" t="s">
        <v>1908</v>
      </c>
      <c r="X4316" s="110" t="str">
        <f t="shared" si="176"/>
        <v/>
      </c>
      <c r="Y4316" s="110" t="str">
        <f t="shared" si="183"/>
        <v/>
      </c>
      <c r="Z4316" s="109" t="s">
        <v>797</v>
      </c>
      <c r="AA4316" s="109" t="s">
        <v>802</v>
      </c>
      <c r="AB4316" s="106"/>
      <c r="AC4316" s="158"/>
      <c r="AD4316" s="160"/>
      <c r="AE4316" s="127"/>
      <c r="AF4316" s="113"/>
      <c r="AG4316" s="165" t="str">
        <f t="array" ref="AG4316">XLOOKUP(F4316,'CLV2'!A:A,'CLV2'!E:E)</f>
        <v>2.FROZEN FOODS</v>
      </c>
      <c r="AH4316" s="115" t="str">
        <f t="array" ref="AH4316">XLOOKUP(F4316,'CLV2'!A:A,'CLV2'!F:F)</f>
        <v>3.PIZZA - READY MEALS</v>
      </c>
      <c r="AI4316" s="115" t="str">
        <f t="shared" si="8"/>
        <v>Pack</v>
      </c>
      <c r="AJ4316" s="116">
        <f t="shared" si="9"/>
        <v>1</v>
      </c>
      <c r="AK4316" s="117" t="str">
        <f t="array" ref="AK4316">XLOOKUP(F4316,'GIÁ'!A:A,'GIÁ'!D:D)</f>
        <v>60873.43</v>
      </c>
      <c r="AL4316" s="118">
        <f t="shared" si="10"/>
        <v>121746.86</v>
      </c>
      <c r="AM4316" s="118">
        <f t="shared" si="11"/>
        <v>0</v>
      </c>
      <c r="AN4316" s="119">
        <f t="shared" si="12"/>
        <v>0</v>
      </c>
      <c r="AO4316" s="118">
        <f t="shared" si="13"/>
        <v>121746.86</v>
      </c>
      <c r="AP4316" s="121">
        <f t="shared" si="14"/>
        <v>0</v>
      </c>
      <c r="AQ4316" s="122"/>
      <c r="AR4316" s="119"/>
    </row>
    <row r="4317" ht="22.5" customHeight="1">
      <c r="A4317" s="89">
        <v>46233.0</v>
      </c>
      <c r="B4317" s="90">
        <v>0.41180555555555554</v>
      </c>
      <c r="C4317" s="91" t="s">
        <v>1746</v>
      </c>
      <c r="D4317" s="129" t="str">
        <f t="array" ref="D4317">XLOOKUP(C4317,'DS ST'!A:A,'DS ST'!B:B)</f>
        <v>VH6</v>
      </c>
      <c r="E4317" s="94" t="str">
        <f t="array" ref="E4317">XLOOKUP($F4317,'GIÁ'!$A:$A,'GIÁ'!$E:$E)</f>
        <v>ĐÔNG</v>
      </c>
      <c r="F4317" s="94">
        <v>8.938562334023E12</v>
      </c>
      <c r="G4317" s="95" t="s">
        <v>3181</v>
      </c>
      <c r="H4317" s="95" t="s">
        <v>57</v>
      </c>
      <c r="I4317" s="96">
        <v>2.0</v>
      </c>
      <c r="J4317" s="96">
        <v>0.0</v>
      </c>
      <c r="K4317" s="98">
        <f t="shared" si="4"/>
        <v>2</v>
      </c>
      <c r="L4317" s="99" t="s">
        <v>7249</v>
      </c>
      <c r="M4317" s="100" t="s">
        <v>7250</v>
      </c>
      <c r="N4317" s="101" t="str">
        <f t="shared" si="139"/>
        <v>PT1590300-T0018938562334023</v>
      </c>
      <c r="O4317" s="128"/>
      <c r="P4317" s="100"/>
      <c r="Q4317" s="103">
        <f t="shared" si="166"/>
        <v>2</v>
      </c>
      <c r="R4317" s="161"/>
      <c r="S4317" s="105"/>
      <c r="T4317" s="106"/>
      <c r="U4317" s="107" t="s">
        <v>6555</v>
      </c>
      <c r="V4317" s="108" t="s">
        <v>756</v>
      </c>
      <c r="W4317" s="109" t="s">
        <v>1908</v>
      </c>
      <c r="X4317" s="110" t="str">
        <f t="shared" si="176"/>
        <v/>
      </c>
      <c r="Y4317" s="110" t="str">
        <f t="shared" si="183"/>
        <v/>
      </c>
      <c r="Z4317" s="109" t="s">
        <v>797</v>
      </c>
      <c r="AA4317" s="109" t="s">
        <v>802</v>
      </c>
      <c r="AB4317" s="106"/>
      <c r="AC4317" s="158"/>
      <c r="AD4317" s="160"/>
      <c r="AE4317" s="127"/>
      <c r="AF4317" s="113"/>
      <c r="AG4317" s="165" t="str">
        <f t="array" ref="AG4317">XLOOKUP(F4317,'CLV2'!A:A,'CLV2'!E:E)</f>
        <v>2.FROZEN FOODS</v>
      </c>
      <c r="AH4317" s="115" t="str">
        <f t="array" ref="AH4317">XLOOKUP(F4317,'CLV2'!A:A,'CLV2'!F:F)</f>
        <v>3.PIZZA - READY MEALS</v>
      </c>
      <c r="AI4317" s="115" t="str">
        <f t="shared" si="8"/>
        <v>Pack</v>
      </c>
      <c r="AJ4317" s="116">
        <f t="shared" si="9"/>
        <v>1</v>
      </c>
      <c r="AK4317" s="117" t="str">
        <f t="array" ref="AK4317">XLOOKUP(F4317,'GIÁ'!A:A,'GIÁ'!D:D)</f>
        <v>43635.50</v>
      </c>
      <c r="AL4317" s="118">
        <f t="shared" si="10"/>
        <v>87271</v>
      </c>
      <c r="AM4317" s="118">
        <f t="shared" si="11"/>
        <v>0</v>
      </c>
      <c r="AN4317" s="119">
        <f t="shared" si="12"/>
        <v>0</v>
      </c>
      <c r="AO4317" s="118">
        <f t="shared" si="13"/>
        <v>87271</v>
      </c>
      <c r="AP4317" s="121">
        <f t="shared" si="14"/>
        <v>0</v>
      </c>
      <c r="AQ4317" s="122"/>
      <c r="AR4317" s="119"/>
    </row>
    <row r="4318" ht="22.5" customHeight="1">
      <c r="A4318" s="89">
        <v>46233.0</v>
      </c>
      <c r="B4318" s="90">
        <v>0.41180555555555554</v>
      </c>
      <c r="C4318" s="91" t="s">
        <v>1746</v>
      </c>
      <c r="D4318" s="129" t="str">
        <f t="array" ref="D4318">XLOOKUP(C4318,'DS ST'!A:A,'DS ST'!B:B)</f>
        <v>VH6</v>
      </c>
      <c r="E4318" s="94" t="str">
        <f t="array" ref="E4318">XLOOKUP($F4318,'GIÁ'!$A:$A,'GIÁ'!$E:$E)</f>
        <v>ĐÔNG</v>
      </c>
      <c r="F4318" s="94">
        <v>8.93623909005E12</v>
      </c>
      <c r="G4318" s="95" t="s">
        <v>2717</v>
      </c>
      <c r="H4318" s="95" t="s">
        <v>75</v>
      </c>
      <c r="I4318" s="96">
        <v>2.0</v>
      </c>
      <c r="J4318" s="96">
        <v>0.0</v>
      </c>
      <c r="K4318" s="98">
        <f t="shared" si="4"/>
        <v>2</v>
      </c>
      <c r="L4318" s="99" t="s">
        <v>7249</v>
      </c>
      <c r="M4318" s="100" t="s">
        <v>7250</v>
      </c>
      <c r="N4318" s="101" t="str">
        <f t="shared" si="139"/>
        <v>PT1590300-T0018936239090050</v>
      </c>
      <c r="O4318" s="128"/>
      <c r="P4318" s="100"/>
      <c r="Q4318" s="103">
        <f t="shared" si="166"/>
        <v>2</v>
      </c>
      <c r="R4318" s="161"/>
      <c r="S4318" s="105"/>
      <c r="T4318" s="106"/>
      <c r="U4318" s="107" t="s">
        <v>6538</v>
      </c>
      <c r="V4318" s="108" t="s">
        <v>756</v>
      </c>
      <c r="W4318" s="109" t="s">
        <v>1908</v>
      </c>
      <c r="X4318" s="110" t="str">
        <f t="shared" si="176"/>
        <v/>
      </c>
      <c r="Y4318" s="110" t="str">
        <f t="shared" si="183"/>
        <v/>
      </c>
      <c r="Z4318" s="109" t="s">
        <v>797</v>
      </c>
      <c r="AA4318" s="109" t="s">
        <v>802</v>
      </c>
      <c r="AB4318" s="106"/>
      <c r="AC4318" s="158"/>
      <c r="AD4318" s="160"/>
      <c r="AE4318" s="127"/>
      <c r="AF4318" s="113"/>
      <c r="AG4318" s="165" t="str">
        <f t="array" ref="AG4318">XLOOKUP(F4318,'CLV2'!A:A,'CLV2'!E:E)</f>
        <v>2.MEAT</v>
      </c>
      <c r="AH4318" s="115" t="str">
        <f t="array" ref="AH4318">XLOOKUP(F4318,'CLV2'!A:A,'CLV2'!F:F)</f>
        <v>3.FROZEN MEAT</v>
      </c>
      <c r="AI4318" s="115" t="str">
        <f t="shared" si="8"/>
        <v>Pack</v>
      </c>
      <c r="AJ4318" s="116">
        <f t="shared" si="9"/>
        <v>1</v>
      </c>
      <c r="AK4318" s="117" t="str">
        <f t="array" ref="AK4318">XLOOKUP(F4318,'GIÁ'!A:A,'GIÁ'!D:D)</f>
        <v>118354.38</v>
      </c>
      <c r="AL4318" s="118">
        <f t="shared" si="10"/>
        <v>236708.76</v>
      </c>
      <c r="AM4318" s="118">
        <f t="shared" si="11"/>
        <v>0</v>
      </c>
      <c r="AN4318" s="119">
        <f t="shared" si="12"/>
        <v>0</v>
      </c>
      <c r="AO4318" s="118">
        <f t="shared" si="13"/>
        <v>236708.76</v>
      </c>
      <c r="AP4318" s="121">
        <f t="shared" si="14"/>
        <v>0</v>
      </c>
      <c r="AQ4318" s="122"/>
      <c r="AR4318" s="119"/>
    </row>
    <row r="4319" ht="22.5" customHeight="1">
      <c r="A4319" s="89">
        <v>46233.0</v>
      </c>
      <c r="B4319" s="90">
        <v>0.41180555555555554</v>
      </c>
      <c r="C4319" s="91" t="s">
        <v>1746</v>
      </c>
      <c r="D4319" s="129" t="str">
        <f t="array" ref="D4319">XLOOKUP(C4319,'DS ST'!A:A,'DS ST'!B:B)</f>
        <v>VH6</v>
      </c>
      <c r="E4319" s="94" t="str">
        <f t="array" ref="E4319">XLOOKUP($F4319,'GIÁ'!$A:$A,'GIÁ'!$E:$E)</f>
        <v>ĐÔNG</v>
      </c>
      <c r="F4319" s="94">
        <v>8.936190860716E12</v>
      </c>
      <c r="G4319" s="95" t="s">
        <v>2610</v>
      </c>
      <c r="H4319" s="95" t="s">
        <v>93</v>
      </c>
      <c r="I4319" s="96">
        <v>5.0</v>
      </c>
      <c r="J4319" s="96">
        <v>0.0</v>
      </c>
      <c r="K4319" s="98">
        <f t="shared" si="4"/>
        <v>5</v>
      </c>
      <c r="L4319" s="99" t="s">
        <v>7249</v>
      </c>
      <c r="M4319" s="100" t="s">
        <v>7250</v>
      </c>
      <c r="N4319" s="101" t="str">
        <f t="shared" si="139"/>
        <v>PT1590300-T0018936190860716</v>
      </c>
      <c r="O4319" s="128"/>
      <c r="P4319" s="100"/>
      <c r="Q4319" s="103">
        <f t="shared" si="166"/>
        <v>5</v>
      </c>
      <c r="R4319" s="161"/>
      <c r="S4319" s="105"/>
      <c r="T4319" s="106"/>
      <c r="U4319" s="107" t="s">
        <v>6539</v>
      </c>
      <c r="V4319" s="108" t="s">
        <v>756</v>
      </c>
      <c r="W4319" s="109" t="s">
        <v>1908</v>
      </c>
      <c r="X4319" s="110" t="str">
        <f t="shared" si="176"/>
        <v/>
      </c>
      <c r="Y4319" s="110" t="str">
        <f t="shared" si="183"/>
        <v/>
      </c>
      <c r="Z4319" s="109" t="s">
        <v>797</v>
      </c>
      <c r="AA4319" s="109" t="s">
        <v>802</v>
      </c>
      <c r="AB4319" s="106"/>
      <c r="AC4319" s="158"/>
      <c r="AD4319" s="160"/>
      <c r="AE4319" s="127"/>
      <c r="AF4319" s="113"/>
      <c r="AG4319" s="165" t="str">
        <f t="array" ref="AG4319">XLOOKUP(F4319,'CLV2'!A:A,'CLV2'!E:E)</f>
        <v>2.MEAT</v>
      </c>
      <c r="AH4319" s="115" t="str">
        <f t="array" ref="AH4319">XLOOKUP(F4319,'CLV2'!A:A,'CLV2'!F:F)</f>
        <v>3.FROZEN MEAT</v>
      </c>
      <c r="AI4319" s="115" t="str">
        <f t="shared" si="8"/>
        <v>Pack</v>
      </c>
      <c r="AJ4319" s="116">
        <f t="shared" si="9"/>
        <v>1</v>
      </c>
      <c r="AK4319" s="117" t="str">
        <f t="array" ref="AK4319">XLOOKUP(F4319,'GIÁ'!A:A,'GIÁ'!D:D)</f>
        <v>49176.27</v>
      </c>
      <c r="AL4319" s="118">
        <f t="shared" si="10"/>
        <v>245881.35</v>
      </c>
      <c r="AM4319" s="118">
        <f t="shared" si="11"/>
        <v>0</v>
      </c>
      <c r="AN4319" s="119">
        <f t="shared" si="12"/>
        <v>0</v>
      </c>
      <c r="AO4319" s="118">
        <f t="shared" si="13"/>
        <v>245881.35</v>
      </c>
      <c r="AP4319" s="121">
        <f t="shared" si="14"/>
        <v>0</v>
      </c>
      <c r="AQ4319" s="122"/>
      <c r="AR4319" s="119"/>
    </row>
    <row r="4320" ht="22.5" customHeight="1">
      <c r="A4320" s="89">
        <v>46233.0</v>
      </c>
      <c r="B4320" s="90">
        <v>0.41180555555555554</v>
      </c>
      <c r="C4320" s="91" t="s">
        <v>1746</v>
      </c>
      <c r="D4320" s="129" t="str">
        <f t="array" ref="D4320">XLOOKUP(C4320,'DS ST'!A:A,'DS ST'!B:B)</f>
        <v>VH6</v>
      </c>
      <c r="E4320" s="94" t="str">
        <f t="array" ref="E4320">XLOOKUP($F4320,'GIÁ'!$A:$A,'GIÁ'!$E:$E)</f>
        <v>ĐÔNG</v>
      </c>
      <c r="F4320" s="94">
        <v>8.938535604412E12</v>
      </c>
      <c r="G4320" s="95" t="s">
        <v>3061</v>
      </c>
      <c r="H4320" s="95" t="s">
        <v>224</v>
      </c>
      <c r="I4320" s="96">
        <v>6.0</v>
      </c>
      <c r="J4320" s="96">
        <v>1.0</v>
      </c>
      <c r="K4320" s="98">
        <f t="shared" si="4"/>
        <v>5</v>
      </c>
      <c r="L4320" s="99" t="s">
        <v>7249</v>
      </c>
      <c r="M4320" s="100" t="s">
        <v>7250</v>
      </c>
      <c r="N4320" s="101" t="str">
        <f t="shared" si="139"/>
        <v>PT1590300-T0018938535604412</v>
      </c>
      <c r="O4320" s="128"/>
      <c r="P4320" s="100"/>
      <c r="Q4320" s="103">
        <f t="shared" si="166"/>
        <v>5</v>
      </c>
      <c r="R4320" s="161"/>
      <c r="S4320" s="105"/>
      <c r="T4320" s="106"/>
      <c r="U4320" s="107"/>
      <c r="V4320" s="108" t="s">
        <v>756</v>
      </c>
      <c r="W4320" s="109" t="s">
        <v>1312</v>
      </c>
      <c r="X4320" s="110" t="str">
        <f t="shared" si="176"/>
        <v/>
      </c>
      <c r="Y4320" s="110" t="str">
        <f t="shared" si="183"/>
        <v/>
      </c>
      <c r="Z4320" s="139" t="str">
        <f>IF(N(Q4320)&lt;=0,"",IF(ISNUMBER(SEARCH("Thiếu kiện",V4320)),"Kho đông mát",IF(AND(N(Q4320)&gt;0,N(P4320)&gt;0,OR(ISNUMBER(SEARCH("Hình KDB",U4320)),ISNUMBER(SEARCH("Hình tele",U4320)),ISNUMBER(SEARCH("sai code",U4320)),ISNUMBER(SEARCH("ST nhận",U4320)))),"Kho đông mát",IF(AND(W4320="DC giao thiếu",OR(ISNUMBER(SEARCH("Hình KDB",U4320)),ISNUMBER(SEARCH("Hình tele",U4320)),ISNUMBER(SEARCH("sai code",U4320)))),"Kho đông mát",IF(W4320="DC giao thiếu","Chưa xác định",IF(AND(W4320="DC pick sai",OR(ISNUMBER(SEARCH("Hình KDB",U4320)),ISNUMBER(SEARCH("Hình tele",U4320)),ISNUMBER(SEARCH("sai code",U4320)),ISNUMBER(SEARCH("ST nhận",U4320)))),"Kho đông mát",IF(W4320="DC pick sai","Chưa xác định",IF(AND(W4320="Hao hụt",N(O4320)&gt;0,OR(ISNUMBER(SEARCH("Hình KDB",U4320)),ISNUMBER(SEARCH("Hình tele",U4320)),ISNUMBER(SEARCH("sai code",U4320)),ISNUMBER(SEARCH("ST nhận",U4320)))),"Kho đông mát",IF(W4320="Hao hụt","Chưa xác định",IF(OR(W4320="VT giao sai điểm",W4320="Không đạt nhiệt độ",W4320="TX giao thiếu kiện",W4320="Hàng không đạt CL"),"Kho đông mát",IF(W4320="Chưa xác định","Chưa xác định",IF(N(P4320)&gt;0,"Chưa xác định",""))))))))))))</f>
        <v>Chưa xác định</v>
      </c>
      <c r="AA4320" s="109" t="s">
        <v>5260</v>
      </c>
      <c r="AB4320" s="106"/>
      <c r="AC4320" s="158"/>
      <c r="AD4320" s="160"/>
      <c r="AE4320" s="127"/>
      <c r="AF4320" s="113"/>
      <c r="AG4320" s="165" t="str">
        <f t="array" ref="AG4320">XLOOKUP(F4320,'CLV2'!A:A,'CLV2'!E:E)</f>
        <v>2.FISH AND SEAFOOD</v>
      </c>
      <c r="AH4320" s="115" t="str">
        <f t="array" ref="AH4320">XLOOKUP(F4320,'CLV2'!A:A,'CLV2'!F:F)</f>
        <v>3.FROZEN FISH AND SEAFOOD</v>
      </c>
      <c r="AI4320" s="115" t="str">
        <f t="shared" si="8"/>
        <v>Pack</v>
      </c>
      <c r="AJ4320" s="116">
        <f t="shared" si="9"/>
        <v>0.8333333333</v>
      </c>
      <c r="AK4320" s="117" t="str">
        <f t="array" ref="AK4320">XLOOKUP(F4320,'GIÁ'!A:A,'GIÁ'!D:D)</f>
        <v>31210.74</v>
      </c>
      <c r="AL4320" s="118">
        <f t="shared" si="10"/>
        <v>156053.7</v>
      </c>
      <c r="AM4320" s="118">
        <f t="shared" si="11"/>
        <v>0</v>
      </c>
      <c r="AN4320" s="119">
        <f t="shared" si="12"/>
        <v>0</v>
      </c>
      <c r="AO4320" s="118">
        <f t="shared" si="13"/>
        <v>0</v>
      </c>
      <c r="AP4320" s="121">
        <f t="shared" si="14"/>
        <v>156053.7</v>
      </c>
      <c r="AQ4320" s="122"/>
      <c r="AR4320" s="119"/>
    </row>
    <row r="4321" ht="22.5" customHeight="1">
      <c r="A4321" s="89">
        <v>46233.0</v>
      </c>
      <c r="B4321" s="90">
        <v>0.41180555555555554</v>
      </c>
      <c r="C4321" s="91" t="s">
        <v>1746</v>
      </c>
      <c r="D4321" s="129" t="str">
        <f t="array" ref="D4321">XLOOKUP(C4321,'DS ST'!A:A,'DS ST'!B:B)</f>
        <v>VH6</v>
      </c>
      <c r="E4321" s="94" t="str">
        <f t="array" ref="E4321">XLOOKUP($F4321,'GIÁ'!$A:$A,'GIÁ'!$E:$E)</f>
        <v>ĐÔNG</v>
      </c>
      <c r="F4321" s="94">
        <v>8.936239090036E12</v>
      </c>
      <c r="G4321" s="95" t="s">
        <v>2713</v>
      </c>
      <c r="H4321" s="95" t="s">
        <v>75</v>
      </c>
      <c r="I4321" s="96">
        <v>8.0</v>
      </c>
      <c r="J4321" s="96">
        <v>0.0</v>
      </c>
      <c r="K4321" s="98">
        <f t="shared" si="4"/>
        <v>8</v>
      </c>
      <c r="L4321" s="99" t="s">
        <v>7249</v>
      </c>
      <c r="M4321" s="100" t="s">
        <v>7250</v>
      </c>
      <c r="N4321" s="101" t="str">
        <f t="shared" si="139"/>
        <v>PT1590300-T0018936239090036</v>
      </c>
      <c r="O4321" s="128"/>
      <c r="P4321" s="100"/>
      <c r="Q4321" s="103">
        <f t="shared" si="166"/>
        <v>8</v>
      </c>
      <c r="R4321" s="161"/>
      <c r="S4321" s="105"/>
      <c r="T4321" s="106"/>
      <c r="U4321" s="107" t="s">
        <v>6539</v>
      </c>
      <c r="V4321" s="108" t="s">
        <v>756</v>
      </c>
      <c r="W4321" s="109" t="s">
        <v>1908</v>
      </c>
      <c r="X4321" s="110" t="str">
        <f t="shared" si="176"/>
        <v/>
      </c>
      <c r="Y4321" s="110" t="str">
        <f t="shared" si="183"/>
        <v/>
      </c>
      <c r="Z4321" s="109" t="s">
        <v>797</v>
      </c>
      <c r="AA4321" s="109" t="s">
        <v>802</v>
      </c>
      <c r="AB4321" s="106"/>
      <c r="AC4321" s="158"/>
      <c r="AD4321" s="160"/>
      <c r="AE4321" s="127"/>
      <c r="AF4321" s="113"/>
      <c r="AG4321" s="165" t="str">
        <f t="array" ref="AG4321">XLOOKUP(F4321,'CLV2'!A:A,'CLV2'!E:E)</f>
        <v>2.MEAT</v>
      </c>
      <c r="AH4321" s="115" t="str">
        <f t="array" ref="AH4321">XLOOKUP(F4321,'CLV2'!A:A,'CLV2'!F:F)</f>
        <v>3.FROZEN MEAT</v>
      </c>
      <c r="AI4321" s="115" t="str">
        <f t="shared" si="8"/>
        <v>Pack</v>
      </c>
      <c r="AJ4321" s="116">
        <f t="shared" si="9"/>
        <v>1</v>
      </c>
      <c r="AK4321" s="117" t="str">
        <f t="array" ref="AK4321">XLOOKUP(F4321,'GIÁ'!A:A,'GIÁ'!D:D)</f>
        <v>47814.16</v>
      </c>
      <c r="AL4321" s="118">
        <f t="shared" si="10"/>
        <v>382513.28</v>
      </c>
      <c r="AM4321" s="118">
        <f t="shared" si="11"/>
        <v>0</v>
      </c>
      <c r="AN4321" s="119">
        <f t="shared" si="12"/>
        <v>0</v>
      </c>
      <c r="AO4321" s="118">
        <f t="shared" si="13"/>
        <v>382513.28</v>
      </c>
      <c r="AP4321" s="121">
        <f t="shared" si="14"/>
        <v>0</v>
      </c>
      <c r="AQ4321" s="122"/>
      <c r="AR4321" s="119"/>
    </row>
    <row r="4322" ht="22.5" customHeight="1">
      <c r="A4322" s="89">
        <v>46233.0</v>
      </c>
      <c r="B4322" s="90">
        <v>0.41180555555555554</v>
      </c>
      <c r="C4322" s="91" t="s">
        <v>1746</v>
      </c>
      <c r="D4322" s="129" t="str">
        <f t="array" ref="D4322">XLOOKUP(C4322,'DS ST'!A:A,'DS ST'!B:B)</f>
        <v>VH6</v>
      </c>
      <c r="E4322" s="94" t="str">
        <f t="array" ref="E4322">XLOOKUP($F4322,'GIÁ'!$A:$A,'GIÁ'!$E:$E)</f>
        <v>ĐÔNG</v>
      </c>
      <c r="F4322" s="94">
        <v>8.936187610089E12</v>
      </c>
      <c r="G4322" s="95" t="s">
        <v>2590</v>
      </c>
      <c r="H4322" s="95" t="s">
        <v>224</v>
      </c>
      <c r="I4322" s="96">
        <v>2.0</v>
      </c>
      <c r="J4322" s="96">
        <v>0.0</v>
      </c>
      <c r="K4322" s="98">
        <f t="shared" si="4"/>
        <v>2</v>
      </c>
      <c r="L4322" s="99" t="s">
        <v>7249</v>
      </c>
      <c r="M4322" s="100" t="s">
        <v>7250</v>
      </c>
      <c r="N4322" s="101" t="str">
        <f t="shared" si="139"/>
        <v>PT1590300-T0018936187610089</v>
      </c>
      <c r="O4322" s="128"/>
      <c r="P4322" s="100"/>
      <c r="Q4322" s="103">
        <f t="shared" si="166"/>
        <v>2</v>
      </c>
      <c r="R4322" s="161"/>
      <c r="S4322" s="105"/>
      <c r="T4322" s="106"/>
      <c r="U4322" s="107" t="s">
        <v>6532</v>
      </c>
      <c r="V4322" s="108" t="s">
        <v>756</v>
      </c>
      <c r="W4322" s="109" t="s">
        <v>1908</v>
      </c>
      <c r="X4322" s="110" t="str">
        <f t="shared" si="176"/>
        <v/>
      </c>
      <c r="Y4322" s="110" t="str">
        <f t="shared" si="183"/>
        <v/>
      </c>
      <c r="Z4322" s="109" t="s">
        <v>797</v>
      </c>
      <c r="AA4322" s="109" t="s">
        <v>802</v>
      </c>
      <c r="AB4322" s="106"/>
      <c r="AC4322" s="158"/>
      <c r="AD4322" s="160"/>
      <c r="AE4322" s="127"/>
      <c r="AF4322" s="113"/>
      <c r="AG4322" s="165" t="str">
        <f t="array" ref="AG4322">XLOOKUP(F4322,'CLV2'!A:A,'CLV2'!E:E)</f>
        <v>2.FISH AND SEAFOOD</v>
      </c>
      <c r="AH4322" s="115" t="str">
        <f t="array" ref="AH4322">XLOOKUP(F4322,'CLV2'!A:A,'CLV2'!F:F)</f>
        <v>3.FROZEN FISH AND SEAFOOD</v>
      </c>
      <c r="AI4322" s="115" t="str">
        <f t="shared" si="8"/>
        <v>Pack</v>
      </c>
      <c r="AJ4322" s="116">
        <f t="shared" si="9"/>
        <v>1</v>
      </c>
      <c r="AK4322" s="117" t="str">
        <f t="array" ref="AK4322">XLOOKUP(F4322,'GIÁ'!A:A,'GIÁ'!D:D)</f>
        <v>73948.55</v>
      </c>
      <c r="AL4322" s="118">
        <f t="shared" si="10"/>
        <v>147897.1</v>
      </c>
      <c r="AM4322" s="118">
        <f t="shared" si="11"/>
        <v>0</v>
      </c>
      <c r="AN4322" s="119">
        <f t="shared" si="12"/>
        <v>0</v>
      </c>
      <c r="AO4322" s="118">
        <f t="shared" si="13"/>
        <v>147897.1</v>
      </c>
      <c r="AP4322" s="121">
        <f t="shared" si="14"/>
        <v>0</v>
      </c>
      <c r="AQ4322" s="122"/>
      <c r="AR4322" s="119"/>
    </row>
    <row r="4323" ht="22.5" customHeight="1">
      <c r="A4323" s="89">
        <v>46233.0</v>
      </c>
      <c r="B4323" s="90">
        <v>0.41180555555555554</v>
      </c>
      <c r="C4323" s="91" t="s">
        <v>1746</v>
      </c>
      <c r="D4323" s="129" t="str">
        <f t="array" ref="D4323">XLOOKUP(C4323,'DS ST'!A:A,'DS ST'!B:B)</f>
        <v>VH6</v>
      </c>
      <c r="E4323" s="94" t="str">
        <f t="array" ref="E4323">XLOOKUP($F4323,'GIÁ'!$A:$A,'GIÁ'!$E:$E)</f>
        <v>ĐÔNG</v>
      </c>
      <c r="F4323" s="94">
        <v>8.936190860464E12</v>
      </c>
      <c r="G4323" s="95" t="s">
        <v>2608</v>
      </c>
      <c r="H4323" s="95" t="s">
        <v>93</v>
      </c>
      <c r="I4323" s="96">
        <v>4.0</v>
      </c>
      <c r="J4323" s="96">
        <v>0.0</v>
      </c>
      <c r="K4323" s="98">
        <f t="shared" si="4"/>
        <v>4</v>
      </c>
      <c r="L4323" s="99" t="s">
        <v>7249</v>
      </c>
      <c r="M4323" s="100" t="s">
        <v>7250</v>
      </c>
      <c r="N4323" s="101" t="str">
        <f t="shared" si="139"/>
        <v>PT1590300-T0018936190860464</v>
      </c>
      <c r="O4323" s="128"/>
      <c r="P4323" s="100"/>
      <c r="Q4323" s="103">
        <f t="shared" si="166"/>
        <v>4</v>
      </c>
      <c r="R4323" s="161"/>
      <c r="S4323" s="105"/>
      <c r="T4323" s="106"/>
      <c r="U4323" s="107" t="s">
        <v>6543</v>
      </c>
      <c r="V4323" s="108" t="s">
        <v>756</v>
      </c>
      <c r="W4323" s="109" t="s">
        <v>1908</v>
      </c>
      <c r="X4323" s="110" t="str">
        <f t="shared" si="176"/>
        <v/>
      </c>
      <c r="Y4323" s="110" t="str">
        <f t="shared" si="183"/>
        <v/>
      </c>
      <c r="Z4323" s="109" t="s">
        <v>797</v>
      </c>
      <c r="AA4323" s="109" t="s">
        <v>802</v>
      </c>
      <c r="AB4323" s="106"/>
      <c r="AC4323" s="158"/>
      <c r="AD4323" s="160"/>
      <c r="AE4323" s="127"/>
      <c r="AF4323" s="113"/>
      <c r="AG4323" s="165" t="str">
        <f t="array" ref="AG4323">XLOOKUP(F4323,'CLV2'!A:A,'CLV2'!E:E)</f>
        <v>2.MEAT</v>
      </c>
      <c r="AH4323" s="115" t="str">
        <f t="array" ref="AH4323">XLOOKUP(F4323,'CLV2'!A:A,'CLV2'!F:F)</f>
        <v>3.FROZEN MEAT</v>
      </c>
      <c r="AI4323" s="115" t="str">
        <f t="shared" si="8"/>
        <v>Pack</v>
      </c>
      <c r="AJ4323" s="116">
        <f t="shared" si="9"/>
        <v>1</v>
      </c>
      <c r="AK4323" s="117" t="str">
        <f t="array" ref="AK4323">XLOOKUP(F4323,'GIÁ'!A:A,'GIÁ'!D:D)</f>
        <v>43621.31</v>
      </c>
      <c r="AL4323" s="118">
        <f t="shared" si="10"/>
        <v>174485.24</v>
      </c>
      <c r="AM4323" s="118">
        <f t="shared" si="11"/>
        <v>0</v>
      </c>
      <c r="AN4323" s="119">
        <f t="shared" si="12"/>
        <v>0</v>
      </c>
      <c r="AO4323" s="118">
        <f t="shared" si="13"/>
        <v>174485.24</v>
      </c>
      <c r="AP4323" s="121">
        <f t="shared" si="14"/>
        <v>0</v>
      </c>
      <c r="AQ4323" s="122"/>
      <c r="AR4323" s="119"/>
    </row>
    <row r="4324" ht="22.5" customHeight="1">
      <c r="A4324" s="89">
        <v>46233.0</v>
      </c>
      <c r="B4324" s="90">
        <v>0.41180555555555554</v>
      </c>
      <c r="C4324" s="91" t="s">
        <v>1746</v>
      </c>
      <c r="D4324" s="129" t="str">
        <f t="array" ref="D4324">XLOOKUP(C4324,'DS ST'!A:A,'DS ST'!B:B)</f>
        <v>VH6</v>
      </c>
      <c r="E4324" s="94" t="str">
        <f t="array" ref="E4324">XLOOKUP($F4324,'GIÁ'!$A:$A,'GIÁ'!$E:$E)</f>
        <v>ĐÔNG</v>
      </c>
      <c r="F4324" s="94">
        <v>8.938559140026E12</v>
      </c>
      <c r="G4324" s="95" t="s">
        <v>3177</v>
      </c>
      <c r="H4324" s="95" t="s">
        <v>57</v>
      </c>
      <c r="I4324" s="96">
        <v>4.0</v>
      </c>
      <c r="J4324" s="96">
        <v>0.0</v>
      </c>
      <c r="K4324" s="98">
        <f t="shared" si="4"/>
        <v>4</v>
      </c>
      <c r="L4324" s="99" t="s">
        <v>7249</v>
      </c>
      <c r="M4324" s="100" t="s">
        <v>7250</v>
      </c>
      <c r="N4324" s="101" t="str">
        <f t="shared" si="139"/>
        <v>PT1590300-T0018938559140026</v>
      </c>
      <c r="O4324" s="128"/>
      <c r="P4324" s="100"/>
      <c r="Q4324" s="103">
        <f t="shared" si="166"/>
        <v>4</v>
      </c>
      <c r="R4324" s="161"/>
      <c r="S4324" s="105"/>
      <c r="T4324" s="106"/>
      <c r="U4324" s="107" t="s">
        <v>6544</v>
      </c>
      <c r="V4324" s="108" t="s">
        <v>756</v>
      </c>
      <c r="W4324" s="109" t="s">
        <v>1908</v>
      </c>
      <c r="X4324" s="110" t="str">
        <f t="shared" si="176"/>
        <v/>
      </c>
      <c r="Y4324" s="110" t="str">
        <f t="shared" si="183"/>
        <v/>
      </c>
      <c r="Z4324" s="109" t="s">
        <v>797</v>
      </c>
      <c r="AA4324" s="109" t="s">
        <v>802</v>
      </c>
      <c r="AB4324" s="106"/>
      <c r="AC4324" s="158"/>
      <c r="AD4324" s="160"/>
      <c r="AE4324" s="127"/>
      <c r="AF4324" s="113"/>
      <c r="AG4324" s="165" t="str">
        <f t="array" ref="AG4324">XLOOKUP(F4324,'CLV2'!A:A,'CLV2'!E:E)</f>
        <v>2.MEAT</v>
      </c>
      <c r="AH4324" s="115" t="str">
        <f t="array" ref="AH4324">XLOOKUP(F4324,'CLV2'!A:A,'CLV2'!F:F)</f>
        <v>3.FROZEN MEAT</v>
      </c>
      <c r="AI4324" s="115" t="str">
        <f t="shared" si="8"/>
        <v>Pack</v>
      </c>
      <c r="AJ4324" s="116">
        <f t="shared" si="9"/>
        <v>1</v>
      </c>
      <c r="AK4324" s="117" t="str">
        <f t="array" ref="AK4324">XLOOKUP(F4324,'GIÁ'!A:A,'GIÁ'!D:D)</f>
        <v>122581.24</v>
      </c>
      <c r="AL4324" s="118">
        <f t="shared" si="10"/>
        <v>490324.96</v>
      </c>
      <c r="AM4324" s="118">
        <f t="shared" si="11"/>
        <v>0</v>
      </c>
      <c r="AN4324" s="119">
        <f t="shared" si="12"/>
        <v>0</v>
      </c>
      <c r="AO4324" s="118">
        <f t="shared" si="13"/>
        <v>490324.96</v>
      </c>
      <c r="AP4324" s="121">
        <f t="shared" si="14"/>
        <v>0</v>
      </c>
      <c r="AQ4324" s="122"/>
      <c r="AR4324" s="119"/>
    </row>
    <row r="4325" ht="22.5" customHeight="1">
      <c r="A4325" s="89">
        <v>46233.0</v>
      </c>
      <c r="B4325" s="90">
        <v>0.4673611111111111</v>
      </c>
      <c r="C4325" s="91" t="s">
        <v>1746</v>
      </c>
      <c r="D4325" s="129" t="str">
        <f t="array" ref="D4325">XLOOKUP(C4325,'DS ST'!A:A,'DS ST'!B:B)</f>
        <v>VH6</v>
      </c>
      <c r="E4325" s="94" t="str">
        <f t="array" ref="E4325">XLOOKUP($F4325,'GIÁ'!$A:$A,'GIÁ'!$E:$E)</f>
        <v>MÁT</v>
      </c>
      <c r="F4325" s="94">
        <v>8.934673605823E12</v>
      </c>
      <c r="G4325" s="95" t="s">
        <v>1689</v>
      </c>
      <c r="H4325" s="95" t="s">
        <v>57</v>
      </c>
      <c r="I4325" s="96">
        <v>52.0</v>
      </c>
      <c r="J4325" s="96">
        <v>48.0</v>
      </c>
      <c r="K4325" s="98">
        <f t="shared" si="4"/>
        <v>4</v>
      </c>
      <c r="L4325" s="99" t="s">
        <v>7251</v>
      </c>
      <c r="M4325" s="100" t="s">
        <v>7252</v>
      </c>
      <c r="N4325" s="101" t="str">
        <f t="shared" si="139"/>
        <v>TRBVH662668934673605823</v>
      </c>
      <c r="O4325" s="128"/>
      <c r="P4325" s="100"/>
      <c r="Q4325" s="103">
        <f t="shared" si="166"/>
        <v>4</v>
      </c>
      <c r="R4325" s="161"/>
      <c r="S4325" s="105"/>
      <c r="T4325" s="106"/>
      <c r="U4325" s="107"/>
      <c r="V4325" s="108" t="s">
        <v>756</v>
      </c>
      <c r="W4325" s="109" t="s">
        <v>1312</v>
      </c>
      <c r="X4325" s="110" t="str">
        <f t="shared" si="176"/>
        <v/>
      </c>
      <c r="Y4325" s="110" t="str">
        <f t="shared" si="183"/>
        <v/>
      </c>
      <c r="Z4325" s="139" t="str">
        <f>IF(N(Q4325)&lt;=0,"",IF(ISNUMBER(SEARCH("Thiếu kiện",V4325)),"Kho đông mát",IF(AND(N(Q4325)&gt;0,N(P4325)&gt;0,OR(ISNUMBER(SEARCH("Hình KDB",U4325)),ISNUMBER(SEARCH("Hình tele",U4325)),ISNUMBER(SEARCH("sai code",U4325)),ISNUMBER(SEARCH("ST nhận",U4325)))),"Kho đông mát",IF(AND(W4325="DC giao thiếu",OR(ISNUMBER(SEARCH("Hình KDB",U4325)),ISNUMBER(SEARCH("Hình tele",U4325)),ISNUMBER(SEARCH("sai code",U4325)))),"Kho đông mát",IF(W4325="DC giao thiếu","Chưa xác định",IF(AND(W4325="DC pick sai",OR(ISNUMBER(SEARCH("Hình KDB",U4325)),ISNUMBER(SEARCH("Hình tele",U4325)),ISNUMBER(SEARCH("sai code",U4325)),ISNUMBER(SEARCH("ST nhận",U4325)))),"Kho đông mát",IF(W4325="DC pick sai","Chưa xác định",IF(AND(W4325="Hao hụt",N(O4325)&gt;0,OR(ISNUMBER(SEARCH("Hình KDB",U4325)),ISNUMBER(SEARCH("Hình tele",U4325)),ISNUMBER(SEARCH("sai code",U4325)),ISNUMBER(SEARCH("ST nhận",U4325)))),"Kho đông mát",IF(W4325="Hao hụt","Chưa xác định",IF(OR(W4325="VT giao sai điểm",W4325="Không đạt nhiệt độ",W4325="TX giao thiếu kiện",W4325="Hàng không đạt CL"),"Kho đông mát",IF(W4325="Chưa xác định","Chưa xác định",IF(N(P4325)&gt;0,"Chưa xác định",""))))))))))))</f>
        <v>Chưa xác định</v>
      </c>
      <c r="AA4325" s="109" t="s">
        <v>5260</v>
      </c>
      <c r="AB4325" s="106"/>
      <c r="AC4325" s="158"/>
      <c r="AD4325" s="160"/>
      <c r="AE4325" s="127"/>
      <c r="AF4325" s="113"/>
      <c r="AG4325" s="165" t="str">
        <f t="array" ref="AG4325">XLOOKUP(F4325,'CLV2'!A:A,'CLV2'!E:E)</f>
        <v>2.DAIRY</v>
      </c>
      <c r="AH4325" s="115" t="str">
        <f t="array" ref="AH4325">XLOOKUP(F4325,'CLV2'!A:A,'CLV2'!F:F)</f>
        <v>3.YOGURT</v>
      </c>
      <c r="AI4325" s="115" t="str">
        <f t="shared" si="8"/>
        <v>Pack</v>
      </c>
      <c r="AJ4325" s="116">
        <f t="shared" si="9"/>
        <v>0.07692307692</v>
      </c>
      <c r="AK4325" s="117" t="str">
        <f t="array" ref="AK4325">XLOOKUP(F4325,'GIÁ'!A:A,'GIÁ'!D:D)</f>
        <v>5402.30</v>
      </c>
      <c r="AL4325" s="118">
        <f t="shared" si="10"/>
        <v>21609.2</v>
      </c>
      <c r="AM4325" s="118">
        <f t="shared" si="11"/>
        <v>0</v>
      </c>
      <c r="AN4325" s="119">
        <f t="shared" si="12"/>
        <v>0</v>
      </c>
      <c r="AO4325" s="118">
        <f t="shared" si="13"/>
        <v>0</v>
      </c>
      <c r="AP4325" s="121">
        <f t="shared" si="14"/>
        <v>21609.2</v>
      </c>
      <c r="AQ4325" s="122"/>
      <c r="AR4325" s="119"/>
    </row>
    <row r="4326" ht="22.5" customHeight="1">
      <c r="A4326" s="89">
        <v>46233.0</v>
      </c>
      <c r="B4326" s="90">
        <v>0.5326388888888889</v>
      </c>
      <c r="C4326" s="91" t="s">
        <v>1733</v>
      </c>
      <c r="D4326" s="129" t="str">
        <f t="array" ref="D4326">XLOOKUP(C4326,'DS ST'!A:A,'DS ST'!B:B)</f>
        <v>VH5</v>
      </c>
      <c r="E4326" s="94" t="str">
        <f t="array" ref="E4326">XLOOKUP($F4326,'GIÁ'!$A:$A,'GIÁ'!$E:$E)</f>
        <v>ĐÔNG</v>
      </c>
      <c r="F4326" s="94">
        <v>8.936077110132E12</v>
      </c>
      <c r="G4326" s="95" t="s">
        <v>2331</v>
      </c>
      <c r="H4326" s="95" t="s">
        <v>224</v>
      </c>
      <c r="I4326" s="96">
        <v>6.0</v>
      </c>
      <c r="J4326" s="96">
        <v>0.0</v>
      </c>
      <c r="K4326" s="98">
        <f t="shared" si="4"/>
        <v>6</v>
      </c>
      <c r="L4326" s="99" t="s">
        <v>7253</v>
      </c>
      <c r="M4326" s="100" t="s">
        <v>7254</v>
      </c>
      <c r="N4326" s="101" t="str">
        <f t="shared" si="139"/>
        <v>PT1590279-T0018936077110132</v>
      </c>
      <c r="O4326" s="128"/>
      <c r="P4326" s="100"/>
      <c r="Q4326" s="103">
        <f t="shared" si="166"/>
        <v>6</v>
      </c>
      <c r="R4326" s="161"/>
      <c r="S4326" s="105"/>
      <c r="T4326" s="106"/>
      <c r="U4326" s="107" t="s">
        <v>6562</v>
      </c>
      <c r="V4326" s="108" t="s">
        <v>756</v>
      </c>
      <c r="W4326" s="109" t="s">
        <v>1908</v>
      </c>
      <c r="X4326" s="110" t="str">
        <f t="shared" si="176"/>
        <v/>
      </c>
      <c r="Y4326" s="110" t="str">
        <f t="shared" si="183"/>
        <v/>
      </c>
      <c r="Z4326" s="109" t="s">
        <v>797</v>
      </c>
      <c r="AA4326" s="109" t="s">
        <v>802</v>
      </c>
      <c r="AB4326" s="106"/>
      <c r="AC4326" s="158"/>
      <c r="AD4326" s="160"/>
      <c r="AE4326" s="127"/>
      <c r="AF4326" s="113"/>
      <c r="AG4326" s="165" t="str">
        <f t="array" ref="AG4326">XLOOKUP(F4326,'CLV2'!A:A,'CLV2'!E:E)</f>
        <v>2.FROZEN FOODS</v>
      </c>
      <c r="AH4326" s="115" t="str">
        <f t="array" ref="AH4326">XLOOKUP(F4326,'CLV2'!A:A,'CLV2'!F:F)</f>
        <v>3.DUMPLINGS</v>
      </c>
      <c r="AI4326" s="115" t="str">
        <f t="shared" si="8"/>
        <v>Pack</v>
      </c>
      <c r="AJ4326" s="116">
        <f t="shared" si="9"/>
        <v>1</v>
      </c>
      <c r="AK4326" s="117" t="str">
        <f t="array" ref="AK4326">XLOOKUP(F4326,'GIÁ'!A:A,'GIÁ'!D:D)</f>
        <v>35838.13</v>
      </c>
      <c r="AL4326" s="118">
        <f t="shared" si="10"/>
        <v>215028.78</v>
      </c>
      <c r="AM4326" s="118">
        <f t="shared" si="11"/>
        <v>0</v>
      </c>
      <c r="AN4326" s="119">
        <f t="shared" si="12"/>
        <v>0</v>
      </c>
      <c r="AO4326" s="118">
        <f t="shared" si="13"/>
        <v>215028.78</v>
      </c>
      <c r="AP4326" s="121">
        <f t="shared" si="14"/>
        <v>0</v>
      </c>
      <c r="AQ4326" s="122"/>
      <c r="AR4326" s="119"/>
    </row>
    <row r="4327" ht="22.5" customHeight="1">
      <c r="A4327" s="89">
        <v>46233.0</v>
      </c>
      <c r="B4327" s="90">
        <v>0.5326388888888889</v>
      </c>
      <c r="C4327" s="91" t="s">
        <v>1733</v>
      </c>
      <c r="D4327" s="129" t="str">
        <f t="array" ref="D4327">XLOOKUP(C4327,'DS ST'!A:A,'DS ST'!B:B)</f>
        <v>VH5</v>
      </c>
      <c r="E4327" s="94" t="str">
        <f t="array" ref="E4327">XLOOKUP($F4327,'GIÁ'!$A:$A,'GIÁ'!$E:$E)</f>
        <v>ĐÔNG</v>
      </c>
      <c r="F4327" s="94">
        <v>8.934717275081E12</v>
      </c>
      <c r="G4327" s="95" t="s">
        <v>1735</v>
      </c>
      <c r="H4327" s="95" t="s">
        <v>224</v>
      </c>
      <c r="I4327" s="96">
        <v>4.0</v>
      </c>
      <c r="J4327" s="96">
        <v>0.0</v>
      </c>
      <c r="K4327" s="98">
        <f t="shared" si="4"/>
        <v>4</v>
      </c>
      <c r="L4327" s="99" t="s">
        <v>7253</v>
      </c>
      <c r="M4327" s="100" t="s">
        <v>7254</v>
      </c>
      <c r="N4327" s="101" t="str">
        <f t="shared" si="139"/>
        <v>PT1590279-T0018934717275081</v>
      </c>
      <c r="O4327" s="128"/>
      <c r="P4327" s="100"/>
      <c r="Q4327" s="103">
        <f t="shared" si="166"/>
        <v>4</v>
      </c>
      <c r="R4327" s="161"/>
      <c r="S4327" s="105"/>
      <c r="T4327" s="106"/>
      <c r="U4327" s="107" t="s">
        <v>6563</v>
      </c>
      <c r="V4327" s="108" t="s">
        <v>756</v>
      </c>
      <c r="W4327" s="109" t="s">
        <v>1908</v>
      </c>
      <c r="X4327" s="110" t="str">
        <f t="shared" si="176"/>
        <v/>
      </c>
      <c r="Y4327" s="110" t="str">
        <f t="shared" si="183"/>
        <v/>
      </c>
      <c r="Z4327" s="109" t="s">
        <v>797</v>
      </c>
      <c r="AA4327" s="109" t="s">
        <v>802</v>
      </c>
      <c r="AB4327" s="106"/>
      <c r="AC4327" s="158"/>
      <c r="AD4327" s="160"/>
      <c r="AE4327" s="127"/>
      <c r="AF4327" s="113"/>
      <c r="AG4327" s="165" t="str">
        <f t="array" ref="AG4327">XLOOKUP(F4327,'CLV2'!A:A,'CLV2'!E:E)</f>
        <v>2.FROZEN FOODS</v>
      </c>
      <c r="AH4327" s="115" t="str">
        <f t="array" ref="AH4327">XLOOKUP(F4327,'CLV2'!A:A,'CLV2'!F:F)</f>
        <v>3.DUMPLINGS</v>
      </c>
      <c r="AI4327" s="115" t="str">
        <f t="shared" si="8"/>
        <v>Pack</v>
      </c>
      <c r="AJ4327" s="116">
        <f t="shared" si="9"/>
        <v>1</v>
      </c>
      <c r="AK4327" s="117" t="str">
        <f t="array" ref="AK4327">XLOOKUP(F4327,'GIÁ'!A:A,'GIÁ'!D:D)</f>
        <v>42036.39</v>
      </c>
      <c r="AL4327" s="118">
        <f t="shared" si="10"/>
        <v>168145.56</v>
      </c>
      <c r="AM4327" s="118">
        <f t="shared" si="11"/>
        <v>0</v>
      </c>
      <c r="AN4327" s="119">
        <f t="shared" si="12"/>
        <v>0</v>
      </c>
      <c r="AO4327" s="118">
        <f t="shared" si="13"/>
        <v>168145.56</v>
      </c>
      <c r="AP4327" s="121">
        <f t="shared" si="14"/>
        <v>0</v>
      </c>
      <c r="AQ4327" s="122"/>
      <c r="AR4327" s="119"/>
    </row>
    <row r="4328" ht="22.5" customHeight="1">
      <c r="A4328" s="89">
        <v>46233.0</v>
      </c>
      <c r="B4328" s="90">
        <v>0.5326388888888889</v>
      </c>
      <c r="C4328" s="91" t="s">
        <v>1733</v>
      </c>
      <c r="D4328" s="129" t="str">
        <f t="array" ref="D4328">XLOOKUP(C4328,'DS ST'!A:A,'DS ST'!B:B)</f>
        <v>VH5</v>
      </c>
      <c r="E4328" s="94" t="str">
        <f t="array" ref="E4328">XLOOKUP($F4328,'GIÁ'!$A:$A,'GIÁ'!$E:$E)</f>
        <v>ĐÔNG</v>
      </c>
      <c r="F4328" s="94">
        <v>8.93601323834E12</v>
      </c>
      <c r="G4328" s="95" t="s">
        <v>2176</v>
      </c>
      <c r="H4328" s="95" t="s">
        <v>224</v>
      </c>
      <c r="I4328" s="96">
        <v>6.0</v>
      </c>
      <c r="J4328" s="96">
        <v>0.0</v>
      </c>
      <c r="K4328" s="98">
        <f t="shared" si="4"/>
        <v>6</v>
      </c>
      <c r="L4328" s="99" t="s">
        <v>7253</v>
      </c>
      <c r="M4328" s="100" t="s">
        <v>7254</v>
      </c>
      <c r="N4328" s="101" t="str">
        <f t="shared" si="139"/>
        <v>PT1590279-T0018936013238340</v>
      </c>
      <c r="O4328" s="128"/>
      <c r="P4328" s="100"/>
      <c r="Q4328" s="103">
        <f t="shared" si="166"/>
        <v>6</v>
      </c>
      <c r="R4328" s="161"/>
      <c r="S4328" s="105"/>
      <c r="T4328" s="106"/>
      <c r="U4328" s="107" t="s">
        <v>6552</v>
      </c>
      <c r="V4328" s="108" t="s">
        <v>756</v>
      </c>
      <c r="W4328" s="109" t="s">
        <v>1908</v>
      </c>
      <c r="X4328" s="110" t="str">
        <f t="shared" si="176"/>
        <v/>
      </c>
      <c r="Y4328" s="110" t="str">
        <f t="shared" si="183"/>
        <v/>
      </c>
      <c r="Z4328" s="109" t="s">
        <v>797</v>
      </c>
      <c r="AA4328" s="109" t="s">
        <v>802</v>
      </c>
      <c r="AB4328" s="106"/>
      <c r="AC4328" s="158"/>
      <c r="AD4328" s="160"/>
      <c r="AE4328" s="127"/>
      <c r="AF4328" s="113"/>
      <c r="AG4328" s="165" t="str">
        <f t="array" ref="AG4328">XLOOKUP(F4328,'CLV2'!A:A,'CLV2'!E:E)</f>
        <v>2.FROZEN FOODS</v>
      </c>
      <c r="AH4328" s="115" t="str">
        <f t="array" ref="AH4328">XLOOKUP(F4328,'CLV2'!A:A,'CLV2'!F:F)</f>
        <v>3.PIZZA - READY MEALS</v>
      </c>
      <c r="AI4328" s="115" t="str">
        <f t="shared" si="8"/>
        <v>Pack</v>
      </c>
      <c r="AJ4328" s="116">
        <f t="shared" si="9"/>
        <v>1</v>
      </c>
      <c r="AK4328" s="117" t="str">
        <f t="array" ref="AK4328">XLOOKUP(F4328,'GIÁ'!A:A,'GIÁ'!D:D)</f>
        <v>15020.45</v>
      </c>
      <c r="AL4328" s="118">
        <f t="shared" si="10"/>
        <v>90122.7</v>
      </c>
      <c r="AM4328" s="118">
        <f t="shared" si="11"/>
        <v>0</v>
      </c>
      <c r="AN4328" s="119">
        <f t="shared" si="12"/>
        <v>0</v>
      </c>
      <c r="AO4328" s="118">
        <f t="shared" si="13"/>
        <v>90122.7</v>
      </c>
      <c r="AP4328" s="121">
        <f t="shared" si="14"/>
        <v>0</v>
      </c>
      <c r="AQ4328" s="122"/>
      <c r="AR4328" s="119"/>
    </row>
    <row r="4329" ht="22.5" customHeight="1">
      <c r="A4329" s="89">
        <v>46233.0</v>
      </c>
      <c r="B4329" s="90">
        <v>0.5326388888888889</v>
      </c>
      <c r="C4329" s="91" t="s">
        <v>1733</v>
      </c>
      <c r="D4329" s="129" t="str">
        <f t="array" ref="D4329">XLOOKUP(C4329,'DS ST'!A:A,'DS ST'!B:B)</f>
        <v>VH5</v>
      </c>
      <c r="E4329" s="94" t="str">
        <f t="array" ref="E4329">XLOOKUP($F4329,'GIÁ'!$A:$A,'GIÁ'!$E:$E)</f>
        <v>ĐÔNG</v>
      </c>
      <c r="F4329" s="94">
        <v>8.8880036524E12</v>
      </c>
      <c r="G4329" s="95" t="s">
        <v>1541</v>
      </c>
      <c r="H4329" s="95" t="s">
        <v>224</v>
      </c>
      <c r="I4329" s="96">
        <v>6.0</v>
      </c>
      <c r="J4329" s="96">
        <v>0.0</v>
      </c>
      <c r="K4329" s="98">
        <f t="shared" si="4"/>
        <v>6</v>
      </c>
      <c r="L4329" s="99" t="s">
        <v>7253</v>
      </c>
      <c r="M4329" s="100" t="s">
        <v>7254</v>
      </c>
      <c r="N4329" s="101" t="str">
        <f t="shared" si="139"/>
        <v>PT1590279-T0018888003652400</v>
      </c>
      <c r="O4329" s="128"/>
      <c r="P4329" s="100"/>
      <c r="Q4329" s="103">
        <f t="shared" si="166"/>
        <v>6</v>
      </c>
      <c r="R4329" s="161"/>
      <c r="S4329" s="105"/>
      <c r="T4329" s="106"/>
      <c r="U4329" s="107" t="s">
        <v>6564</v>
      </c>
      <c r="V4329" s="108" t="s">
        <v>756</v>
      </c>
      <c r="W4329" s="109" t="s">
        <v>1908</v>
      </c>
      <c r="X4329" s="110" t="str">
        <f t="shared" si="176"/>
        <v/>
      </c>
      <c r="Y4329" s="110" t="str">
        <f t="shared" si="183"/>
        <v/>
      </c>
      <c r="Z4329" s="109" t="s">
        <v>797</v>
      </c>
      <c r="AA4329" s="109" t="s">
        <v>802</v>
      </c>
      <c r="AB4329" s="106"/>
      <c r="AC4329" s="158"/>
      <c r="AD4329" s="160"/>
      <c r="AE4329" s="127"/>
      <c r="AF4329" s="113"/>
      <c r="AG4329" s="165" t="str">
        <f t="array" ref="AG4329">XLOOKUP(F4329,'CLV2'!A:A,'CLV2'!E:E)</f>
        <v>2.FROZEN FOODS</v>
      </c>
      <c r="AH4329" s="115" t="str">
        <f t="array" ref="AH4329">XLOOKUP(F4329,'CLV2'!A:A,'CLV2'!F:F)</f>
        <v>3.PASTRY AND DESSERTS</v>
      </c>
      <c r="AI4329" s="115" t="str">
        <f t="shared" si="8"/>
        <v>Pack</v>
      </c>
      <c r="AJ4329" s="116">
        <f t="shared" si="9"/>
        <v>1</v>
      </c>
      <c r="AK4329" s="117" t="str">
        <f t="array" ref="AK4329">XLOOKUP(F4329,'GIÁ'!A:A,'GIÁ'!D:D)</f>
        <v>31762.47</v>
      </c>
      <c r="AL4329" s="118">
        <f t="shared" si="10"/>
        <v>190574.82</v>
      </c>
      <c r="AM4329" s="118">
        <f t="shared" si="11"/>
        <v>0</v>
      </c>
      <c r="AN4329" s="119">
        <f t="shared" si="12"/>
        <v>0</v>
      </c>
      <c r="AO4329" s="118">
        <f t="shared" si="13"/>
        <v>190574.82</v>
      </c>
      <c r="AP4329" s="121">
        <f t="shared" si="14"/>
        <v>0</v>
      </c>
      <c r="AQ4329" s="122"/>
      <c r="AR4329" s="119"/>
    </row>
    <row r="4330" ht="22.5" customHeight="1">
      <c r="A4330" s="89">
        <v>46233.0</v>
      </c>
      <c r="B4330" s="90">
        <v>0.5326388888888889</v>
      </c>
      <c r="C4330" s="91" t="s">
        <v>1733</v>
      </c>
      <c r="D4330" s="129" t="str">
        <f t="array" ref="D4330">XLOOKUP(C4330,'DS ST'!A:A,'DS ST'!B:B)</f>
        <v>VH5</v>
      </c>
      <c r="E4330" s="94" t="str">
        <f t="array" ref="E4330">XLOOKUP($F4330,'GIÁ'!$A:$A,'GIÁ'!$E:$E)</f>
        <v>ĐÔNG</v>
      </c>
      <c r="F4330" s="94">
        <v>8.936200101563E12</v>
      </c>
      <c r="G4330" s="95" t="s">
        <v>2637</v>
      </c>
      <c r="H4330" s="95" t="s">
        <v>224</v>
      </c>
      <c r="I4330" s="96">
        <v>4.0</v>
      </c>
      <c r="J4330" s="96">
        <v>0.0</v>
      </c>
      <c r="K4330" s="98">
        <f t="shared" si="4"/>
        <v>4</v>
      </c>
      <c r="L4330" s="99" t="s">
        <v>7253</v>
      </c>
      <c r="M4330" s="100" t="s">
        <v>7254</v>
      </c>
      <c r="N4330" s="101" t="str">
        <f t="shared" si="139"/>
        <v>PT1590279-T0018936200101563</v>
      </c>
      <c r="O4330" s="128"/>
      <c r="P4330" s="100"/>
      <c r="Q4330" s="103">
        <f t="shared" si="166"/>
        <v>4</v>
      </c>
      <c r="R4330" s="161"/>
      <c r="S4330" s="105"/>
      <c r="T4330" s="106"/>
      <c r="U4330" s="107" t="s">
        <v>6524</v>
      </c>
      <c r="V4330" s="108" t="s">
        <v>756</v>
      </c>
      <c r="W4330" s="109" t="s">
        <v>1908</v>
      </c>
      <c r="X4330" s="110" t="str">
        <f t="shared" si="176"/>
        <v/>
      </c>
      <c r="Y4330" s="110" t="str">
        <f t="shared" si="183"/>
        <v/>
      </c>
      <c r="Z4330" s="109" t="s">
        <v>797</v>
      </c>
      <c r="AA4330" s="109" t="s">
        <v>802</v>
      </c>
      <c r="AB4330" s="106"/>
      <c r="AC4330" s="158"/>
      <c r="AD4330" s="160"/>
      <c r="AE4330" s="127"/>
      <c r="AF4330" s="113"/>
      <c r="AG4330" s="165" t="str">
        <f t="array" ref="AG4330">XLOOKUP(F4330,'CLV2'!A:A,'CLV2'!E:E)</f>
        <v>2.FROZEN FOODS</v>
      </c>
      <c r="AH4330" s="115" t="str">
        <f t="array" ref="AH4330">XLOOKUP(F4330,'CLV2'!A:A,'CLV2'!F:F)</f>
        <v>3.PASTRY AND DESSERTS</v>
      </c>
      <c r="AI4330" s="115" t="str">
        <f t="shared" si="8"/>
        <v>Pack</v>
      </c>
      <c r="AJ4330" s="116">
        <f t="shared" si="9"/>
        <v>1</v>
      </c>
      <c r="AK4330" s="117" t="str">
        <f t="array" ref="AK4330">XLOOKUP(F4330,'GIÁ'!A:A,'GIÁ'!D:D)</f>
        <v>24299.49</v>
      </c>
      <c r="AL4330" s="118">
        <f t="shared" si="10"/>
        <v>97197.96</v>
      </c>
      <c r="AM4330" s="118">
        <f t="shared" si="11"/>
        <v>0</v>
      </c>
      <c r="AN4330" s="119">
        <f t="shared" si="12"/>
        <v>0</v>
      </c>
      <c r="AO4330" s="118">
        <f t="shared" si="13"/>
        <v>97197.96</v>
      </c>
      <c r="AP4330" s="121">
        <f t="shared" si="14"/>
        <v>0</v>
      </c>
      <c r="AQ4330" s="122"/>
      <c r="AR4330" s="119"/>
    </row>
    <row r="4331" ht="22.5" customHeight="1">
      <c r="A4331" s="89">
        <v>46233.0</v>
      </c>
      <c r="B4331" s="90">
        <v>0.5326388888888889</v>
      </c>
      <c r="C4331" s="91" t="s">
        <v>1733</v>
      </c>
      <c r="D4331" s="129" t="str">
        <f t="array" ref="D4331">XLOOKUP(C4331,'DS ST'!A:A,'DS ST'!B:B)</f>
        <v>VH5</v>
      </c>
      <c r="E4331" s="94" t="str">
        <f t="array" ref="E4331">XLOOKUP($F4331,'GIÁ'!$A:$A,'GIÁ'!$E:$E)</f>
        <v>ĐÔNG</v>
      </c>
      <c r="F4331" s="94">
        <v>8.936219600002E12</v>
      </c>
      <c r="G4331" s="95" t="s">
        <v>2684</v>
      </c>
      <c r="H4331" s="95" t="s">
        <v>224</v>
      </c>
      <c r="I4331" s="96">
        <v>2.0</v>
      </c>
      <c r="J4331" s="96">
        <v>0.0</v>
      </c>
      <c r="K4331" s="98">
        <f t="shared" si="4"/>
        <v>2</v>
      </c>
      <c r="L4331" s="99" t="s">
        <v>7253</v>
      </c>
      <c r="M4331" s="100" t="s">
        <v>7254</v>
      </c>
      <c r="N4331" s="101" t="str">
        <f t="shared" si="139"/>
        <v>PT1590279-T0018936219600002</v>
      </c>
      <c r="O4331" s="128"/>
      <c r="P4331" s="100"/>
      <c r="Q4331" s="103">
        <f t="shared" si="166"/>
        <v>2</v>
      </c>
      <c r="R4331" s="161"/>
      <c r="S4331" s="105"/>
      <c r="T4331" s="106"/>
      <c r="U4331" s="107" t="s">
        <v>6566</v>
      </c>
      <c r="V4331" s="108" t="s">
        <v>756</v>
      </c>
      <c r="W4331" s="109" t="s">
        <v>1908</v>
      </c>
      <c r="X4331" s="110" t="str">
        <f t="shared" si="176"/>
        <v/>
      </c>
      <c r="Y4331" s="110" t="str">
        <f t="shared" si="183"/>
        <v/>
      </c>
      <c r="Z4331" s="109" t="s">
        <v>797</v>
      </c>
      <c r="AA4331" s="109" t="s">
        <v>802</v>
      </c>
      <c r="AB4331" s="106"/>
      <c r="AC4331" s="158"/>
      <c r="AD4331" s="160"/>
      <c r="AE4331" s="127"/>
      <c r="AF4331" s="113"/>
      <c r="AG4331" s="165" t="str">
        <f t="array" ref="AG4331">XLOOKUP(F4331,'CLV2'!A:A,'CLV2'!E:E)</f>
        <v>2.FROZEN FOODS</v>
      </c>
      <c r="AH4331" s="115" t="str">
        <f t="array" ref="AH4331">XLOOKUP(F4331,'CLV2'!A:A,'CLV2'!F:F)</f>
        <v>3.HOTPOT AND FRIED</v>
      </c>
      <c r="AI4331" s="115" t="str">
        <f t="shared" si="8"/>
        <v>Pack</v>
      </c>
      <c r="AJ4331" s="116">
        <f t="shared" si="9"/>
        <v>1</v>
      </c>
      <c r="AK4331" s="117" t="str">
        <f t="array" ref="AK4331">XLOOKUP(F4331,'GIÁ'!A:A,'GIÁ'!D:D)</f>
        <v>11156.53</v>
      </c>
      <c r="AL4331" s="118">
        <f t="shared" si="10"/>
        <v>22313.06</v>
      </c>
      <c r="AM4331" s="118">
        <f t="shared" si="11"/>
        <v>0</v>
      </c>
      <c r="AN4331" s="119">
        <f t="shared" si="12"/>
        <v>0</v>
      </c>
      <c r="AO4331" s="118">
        <f t="shared" si="13"/>
        <v>22313.06</v>
      </c>
      <c r="AP4331" s="121">
        <f t="shared" si="14"/>
        <v>0</v>
      </c>
      <c r="AQ4331" s="122"/>
      <c r="AR4331" s="119"/>
    </row>
    <row r="4332" ht="22.5" customHeight="1">
      <c r="A4332" s="89">
        <v>46233.0</v>
      </c>
      <c r="B4332" s="90">
        <v>0.5326388888888889</v>
      </c>
      <c r="C4332" s="91" t="s">
        <v>1733</v>
      </c>
      <c r="D4332" s="129" t="str">
        <f t="array" ref="D4332">XLOOKUP(C4332,'DS ST'!A:A,'DS ST'!B:B)</f>
        <v>VH5</v>
      </c>
      <c r="E4332" s="94" t="str">
        <f t="array" ref="E4332">XLOOKUP($F4332,'GIÁ'!$A:$A,'GIÁ'!$E:$E)</f>
        <v>ĐÔNG</v>
      </c>
      <c r="F4332" s="94">
        <v>8.936013238791E12</v>
      </c>
      <c r="G4332" s="95" t="s">
        <v>2178</v>
      </c>
      <c r="H4332" s="95" t="s">
        <v>57</v>
      </c>
      <c r="I4332" s="96">
        <v>2.0</v>
      </c>
      <c r="J4332" s="96">
        <v>0.0</v>
      </c>
      <c r="K4332" s="98">
        <f t="shared" si="4"/>
        <v>2</v>
      </c>
      <c r="L4332" s="99" t="s">
        <v>7253</v>
      </c>
      <c r="M4332" s="100" t="s">
        <v>7254</v>
      </c>
      <c r="N4332" s="101" t="str">
        <f t="shared" si="139"/>
        <v>PT1590279-T0018936013238791</v>
      </c>
      <c r="O4332" s="128"/>
      <c r="P4332" s="100"/>
      <c r="Q4332" s="103">
        <f t="shared" si="166"/>
        <v>2</v>
      </c>
      <c r="R4332" s="161"/>
      <c r="S4332" s="105"/>
      <c r="T4332" s="106"/>
      <c r="U4332" s="107" t="s">
        <v>6525</v>
      </c>
      <c r="V4332" s="108" t="s">
        <v>756</v>
      </c>
      <c r="W4332" s="109" t="s">
        <v>1908</v>
      </c>
      <c r="X4332" s="110" t="str">
        <f t="shared" si="176"/>
        <v/>
      </c>
      <c r="Y4332" s="110" t="str">
        <f t="shared" si="183"/>
        <v/>
      </c>
      <c r="Z4332" s="109" t="s">
        <v>797</v>
      </c>
      <c r="AA4332" s="109" t="s">
        <v>802</v>
      </c>
      <c r="AB4332" s="106"/>
      <c r="AC4332" s="158"/>
      <c r="AD4332" s="160"/>
      <c r="AE4332" s="127"/>
      <c r="AF4332" s="113"/>
      <c r="AG4332" s="165" t="str">
        <f t="array" ref="AG4332">XLOOKUP(F4332,'CLV2'!A:A,'CLV2'!E:E)</f>
        <v>2.FROZEN FOODS</v>
      </c>
      <c r="AH4332" s="115" t="str">
        <f t="array" ref="AH4332">XLOOKUP(F4332,'CLV2'!A:A,'CLV2'!F:F)</f>
        <v>3.PIZZA - READY MEALS</v>
      </c>
      <c r="AI4332" s="115" t="str">
        <f t="shared" si="8"/>
        <v>Pack</v>
      </c>
      <c r="AJ4332" s="116">
        <f t="shared" si="9"/>
        <v>1</v>
      </c>
      <c r="AK4332" s="117" t="str">
        <f t="array" ref="AK4332">XLOOKUP(F4332,'GIÁ'!A:A,'GIÁ'!D:D)</f>
        <v>22578.43</v>
      </c>
      <c r="AL4332" s="118">
        <f t="shared" si="10"/>
        <v>45156.86</v>
      </c>
      <c r="AM4332" s="118">
        <f t="shared" si="11"/>
        <v>0</v>
      </c>
      <c r="AN4332" s="119">
        <f t="shared" si="12"/>
        <v>0</v>
      </c>
      <c r="AO4332" s="118">
        <f t="shared" si="13"/>
        <v>45156.86</v>
      </c>
      <c r="AP4332" s="121">
        <f t="shared" si="14"/>
        <v>0</v>
      </c>
      <c r="AQ4332" s="122"/>
      <c r="AR4332" s="119"/>
    </row>
    <row r="4333" ht="22.5" customHeight="1">
      <c r="A4333" s="89">
        <v>46233.0</v>
      </c>
      <c r="B4333" s="90">
        <v>0.5326388888888889</v>
      </c>
      <c r="C4333" s="91" t="s">
        <v>1733</v>
      </c>
      <c r="D4333" s="129" t="str">
        <f t="array" ref="D4333">XLOOKUP(C4333,'DS ST'!A:A,'DS ST'!B:B)</f>
        <v>VH5</v>
      </c>
      <c r="E4333" s="94" t="str">
        <f t="array" ref="E4333">XLOOKUP($F4333,'GIÁ'!$A:$A,'GIÁ'!$E:$E)</f>
        <v>ĐÔNG</v>
      </c>
      <c r="F4333" s="94">
        <v>8.938532826121E12</v>
      </c>
      <c r="G4333" s="95" t="s">
        <v>3050</v>
      </c>
      <c r="H4333" s="95" t="s">
        <v>224</v>
      </c>
      <c r="I4333" s="96">
        <v>2.0</v>
      </c>
      <c r="J4333" s="96">
        <v>0.0</v>
      </c>
      <c r="K4333" s="98">
        <f t="shared" si="4"/>
        <v>2</v>
      </c>
      <c r="L4333" s="99" t="s">
        <v>7253</v>
      </c>
      <c r="M4333" s="100" t="s">
        <v>7254</v>
      </c>
      <c r="N4333" s="101" t="str">
        <f t="shared" si="139"/>
        <v>PT1590279-T0018938532826121</v>
      </c>
      <c r="O4333" s="128"/>
      <c r="P4333" s="100"/>
      <c r="Q4333" s="103">
        <f t="shared" si="166"/>
        <v>2</v>
      </c>
      <c r="R4333" s="161"/>
      <c r="S4333" s="105"/>
      <c r="T4333" s="106"/>
      <c r="U4333" s="107" t="s">
        <v>6541</v>
      </c>
      <c r="V4333" s="108" t="s">
        <v>756</v>
      </c>
      <c r="W4333" s="109" t="s">
        <v>1908</v>
      </c>
      <c r="X4333" s="110" t="str">
        <f t="shared" si="176"/>
        <v/>
      </c>
      <c r="Y4333" s="110" t="str">
        <f t="shared" si="183"/>
        <v/>
      </c>
      <c r="Z4333" s="109" t="s">
        <v>797</v>
      </c>
      <c r="AA4333" s="109" t="s">
        <v>802</v>
      </c>
      <c r="AB4333" s="106"/>
      <c r="AC4333" s="158"/>
      <c r="AD4333" s="160"/>
      <c r="AE4333" s="127"/>
      <c r="AF4333" s="113"/>
      <c r="AG4333" s="165" t="str">
        <f t="array" ref="AG4333">XLOOKUP(F4333,'CLV2'!A:A,'CLV2'!E:E)</f>
        <v>2.FROZEN FOODS</v>
      </c>
      <c r="AH4333" s="115" t="str">
        <f t="array" ref="AH4333">XLOOKUP(F4333,'CLV2'!A:A,'CLV2'!F:F)</f>
        <v>3.PASTRY AND DESSERTS</v>
      </c>
      <c r="AI4333" s="115" t="str">
        <f t="shared" si="8"/>
        <v>Pack</v>
      </c>
      <c r="AJ4333" s="116">
        <f t="shared" si="9"/>
        <v>1</v>
      </c>
      <c r="AK4333" s="117" t="str">
        <f t="array" ref="AK4333">XLOOKUP(F4333,'GIÁ'!A:A,'GIÁ'!D:D)</f>
        <v>21599.37</v>
      </c>
      <c r="AL4333" s="118">
        <f t="shared" si="10"/>
        <v>43198.74</v>
      </c>
      <c r="AM4333" s="118">
        <f t="shared" si="11"/>
        <v>0</v>
      </c>
      <c r="AN4333" s="119">
        <f t="shared" si="12"/>
        <v>0</v>
      </c>
      <c r="AO4333" s="118">
        <f t="shared" si="13"/>
        <v>43198.74</v>
      </c>
      <c r="AP4333" s="121">
        <f t="shared" si="14"/>
        <v>0</v>
      </c>
      <c r="AQ4333" s="122"/>
      <c r="AR4333" s="119"/>
    </row>
    <row r="4334" ht="22.5" customHeight="1">
      <c r="A4334" s="89">
        <v>46233.0</v>
      </c>
      <c r="B4334" s="90">
        <v>0.5326388888888889</v>
      </c>
      <c r="C4334" s="91" t="s">
        <v>1733</v>
      </c>
      <c r="D4334" s="129" t="str">
        <f t="array" ref="D4334">XLOOKUP(C4334,'DS ST'!A:A,'DS ST'!B:B)</f>
        <v>VH5</v>
      </c>
      <c r="E4334" s="94" t="str">
        <f t="array" ref="E4334">XLOOKUP($F4334,'GIÁ'!$A:$A,'GIÁ'!$E:$E)</f>
        <v>ĐÔNG</v>
      </c>
      <c r="F4334" s="94">
        <v>8.93850822885E12</v>
      </c>
      <c r="G4334" s="95" t="s">
        <v>2897</v>
      </c>
      <c r="H4334" s="95" t="s">
        <v>57</v>
      </c>
      <c r="I4334" s="96">
        <v>2.0</v>
      </c>
      <c r="J4334" s="96">
        <v>0.0</v>
      </c>
      <c r="K4334" s="98">
        <f t="shared" si="4"/>
        <v>2</v>
      </c>
      <c r="L4334" s="99" t="s">
        <v>7253</v>
      </c>
      <c r="M4334" s="100" t="s">
        <v>7254</v>
      </c>
      <c r="N4334" s="101" t="str">
        <f t="shared" si="139"/>
        <v>PT1590279-T0018938508228850</v>
      </c>
      <c r="O4334" s="128"/>
      <c r="P4334" s="100"/>
      <c r="Q4334" s="103">
        <f t="shared" si="166"/>
        <v>2</v>
      </c>
      <c r="R4334" s="161"/>
      <c r="S4334" s="105"/>
      <c r="T4334" s="106"/>
      <c r="U4334" s="107" t="s">
        <v>6609</v>
      </c>
      <c r="V4334" s="108" t="s">
        <v>756</v>
      </c>
      <c r="W4334" s="109" t="s">
        <v>1908</v>
      </c>
      <c r="X4334" s="110" t="str">
        <f t="shared" si="176"/>
        <v/>
      </c>
      <c r="Y4334" s="110" t="str">
        <f t="shared" si="183"/>
        <v/>
      </c>
      <c r="Z4334" s="109" t="s">
        <v>797</v>
      </c>
      <c r="AA4334" s="109" t="s">
        <v>802</v>
      </c>
      <c r="AB4334" s="106"/>
      <c r="AC4334" s="158"/>
      <c r="AD4334" s="160"/>
      <c r="AE4334" s="127"/>
      <c r="AF4334" s="113"/>
      <c r="AG4334" s="165" t="str">
        <f t="array" ref="AG4334">XLOOKUP(F4334,'CLV2'!A:A,'CLV2'!E:E)</f>
        <v>2.FROZEN FOODS</v>
      </c>
      <c r="AH4334" s="115" t="str">
        <f t="array" ref="AH4334">XLOOKUP(F4334,'CLV2'!A:A,'CLV2'!F:F)</f>
        <v>3.PIZZA - READY MEALS</v>
      </c>
      <c r="AI4334" s="115" t="str">
        <f t="shared" si="8"/>
        <v>Pack</v>
      </c>
      <c r="AJ4334" s="116">
        <f t="shared" si="9"/>
        <v>1</v>
      </c>
      <c r="AK4334" s="117" t="str">
        <f t="array" ref="AK4334">XLOOKUP(F4334,'GIÁ'!A:A,'GIÁ'!D:D)</f>
        <v>51620.00</v>
      </c>
      <c r="AL4334" s="118">
        <f t="shared" si="10"/>
        <v>103240</v>
      </c>
      <c r="AM4334" s="118">
        <f t="shared" si="11"/>
        <v>0</v>
      </c>
      <c r="AN4334" s="119">
        <f t="shared" si="12"/>
        <v>0</v>
      </c>
      <c r="AO4334" s="118">
        <f t="shared" si="13"/>
        <v>103240</v>
      </c>
      <c r="AP4334" s="121">
        <f t="shared" si="14"/>
        <v>0</v>
      </c>
      <c r="AQ4334" s="122"/>
      <c r="AR4334" s="119"/>
    </row>
    <row r="4335" ht="22.5" customHeight="1">
      <c r="A4335" s="89">
        <v>46233.0</v>
      </c>
      <c r="B4335" s="90">
        <v>0.5326388888888889</v>
      </c>
      <c r="C4335" s="91" t="s">
        <v>1733</v>
      </c>
      <c r="D4335" s="129" t="str">
        <f t="array" ref="D4335">XLOOKUP(C4335,'DS ST'!A:A,'DS ST'!B:B)</f>
        <v>VH5</v>
      </c>
      <c r="E4335" s="94" t="str">
        <f t="array" ref="E4335">XLOOKUP($F4335,'GIÁ'!$A:$A,'GIÁ'!$E:$E)</f>
        <v>ĐÔNG</v>
      </c>
      <c r="F4335" s="94">
        <v>8.934717472008E12</v>
      </c>
      <c r="G4335" s="95" t="s">
        <v>1769</v>
      </c>
      <c r="H4335" s="95" t="s">
        <v>224</v>
      </c>
      <c r="I4335" s="96">
        <v>2.0</v>
      </c>
      <c r="J4335" s="96">
        <v>0.0</v>
      </c>
      <c r="K4335" s="98">
        <f t="shared" si="4"/>
        <v>2</v>
      </c>
      <c r="L4335" s="99" t="s">
        <v>7253</v>
      </c>
      <c r="M4335" s="100" t="s">
        <v>7254</v>
      </c>
      <c r="N4335" s="101" t="str">
        <f t="shared" si="139"/>
        <v>PT1590279-T0018934717472008</v>
      </c>
      <c r="O4335" s="128"/>
      <c r="P4335" s="100"/>
      <c r="Q4335" s="103">
        <f t="shared" si="166"/>
        <v>2</v>
      </c>
      <c r="R4335" s="161"/>
      <c r="S4335" s="105"/>
      <c r="T4335" s="106"/>
      <c r="U4335" s="107" t="s">
        <v>6597</v>
      </c>
      <c r="V4335" s="108" t="s">
        <v>756</v>
      </c>
      <c r="W4335" s="109" t="s">
        <v>1908</v>
      </c>
      <c r="X4335" s="110" t="str">
        <f t="shared" si="176"/>
        <v/>
      </c>
      <c r="Y4335" s="110" t="str">
        <f t="shared" si="183"/>
        <v/>
      </c>
      <c r="Z4335" s="109" t="s">
        <v>797</v>
      </c>
      <c r="AA4335" s="109" t="s">
        <v>802</v>
      </c>
      <c r="AB4335" s="106"/>
      <c r="AC4335" s="158"/>
      <c r="AD4335" s="160"/>
      <c r="AE4335" s="127"/>
      <c r="AF4335" s="113"/>
      <c r="AG4335" s="165" t="str">
        <f t="array" ref="AG4335">XLOOKUP(F4335,'CLV2'!A:A,'CLV2'!E:E)</f>
        <v>2.FROZEN FOODS</v>
      </c>
      <c r="AH4335" s="115" t="str">
        <f t="array" ref="AH4335">XLOOKUP(F4335,'CLV2'!A:A,'CLV2'!F:F)</f>
        <v>3.HOTPOT AND FRIED</v>
      </c>
      <c r="AI4335" s="115" t="str">
        <f t="shared" si="8"/>
        <v>Pack</v>
      </c>
      <c r="AJ4335" s="116">
        <f t="shared" si="9"/>
        <v>1</v>
      </c>
      <c r="AK4335" s="117" t="str">
        <f t="array" ref="AK4335">XLOOKUP(F4335,'GIÁ'!A:A,'GIÁ'!D:D)</f>
        <v>35456.20</v>
      </c>
      <c r="AL4335" s="118">
        <f t="shared" si="10"/>
        <v>70912.4</v>
      </c>
      <c r="AM4335" s="118">
        <f t="shared" si="11"/>
        <v>0</v>
      </c>
      <c r="AN4335" s="119">
        <f t="shared" si="12"/>
        <v>0</v>
      </c>
      <c r="AO4335" s="118">
        <f t="shared" si="13"/>
        <v>70912.4</v>
      </c>
      <c r="AP4335" s="121">
        <f t="shared" si="14"/>
        <v>0</v>
      </c>
      <c r="AQ4335" s="122"/>
      <c r="AR4335" s="119"/>
    </row>
    <row r="4336" ht="22.5" customHeight="1">
      <c r="A4336" s="89">
        <v>46233.0</v>
      </c>
      <c r="B4336" s="90">
        <v>0.5326388888888889</v>
      </c>
      <c r="C4336" s="91" t="s">
        <v>1733</v>
      </c>
      <c r="D4336" s="129" t="str">
        <f t="array" ref="D4336">XLOOKUP(C4336,'DS ST'!A:A,'DS ST'!B:B)</f>
        <v>VH5</v>
      </c>
      <c r="E4336" s="94" t="str">
        <f t="array" ref="E4336">XLOOKUP($F4336,'GIÁ'!$A:$A,'GIÁ'!$E:$E)</f>
        <v>ĐÔNG</v>
      </c>
      <c r="F4336" s="94">
        <v>8.935275600797E12</v>
      </c>
      <c r="G4336" s="95" t="s">
        <v>1996</v>
      </c>
      <c r="H4336" s="95" t="s">
        <v>224</v>
      </c>
      <c r="I4336" s="96">
        <v>2.0</v>
      </c>
      <c r="J4336" s="96">
        <v>0.0</v>
      </c>
      <c r="K4336" s="98">
        <f t="shared" si="4"/>
        <v>2</v>
      </c>
      <c r="L4336" s="99" t="s">
        <v>7253</v>
      </c>
      <c r="M4336" s="100" t="s">
        <v>7254</v>
      </c>
      <c r="N4336" s="101" t="str">
        <f t="shared" si="139"/>
        <v>PT1590279-T0018935275600797</v>
      </c>
      <c r="O4336" s="128"/>
      <c r="P4336" s="100"/>
      <c r="Q4336" s="103">
        <f t="shared" si="166"/>
        <v>2</v>
      </c>
      <c r="R4336" s="161"/>
      <c r="S4336" s="105"/>
      <c r="T4336" s="106"/>
      <c r="U4336" s="107" t="s">
        <v>6556</v>
      </c>
      <c r="V4336" s="108" t="s">
        <v>756</v>
      </c>
      <c r="W4336" s="109" t="s">
        <v>1908</v>
      </c>
      <c r="X4336" s="110" t="str">
        <f t="shared" si="176"/>
        <v/>
      </c>
      <c r="Y4336" s="110" t="str">
        <f t="shared" si="183"/>
        <v/>
      </c>
      <c r="Z4336" s="109" t="s">
        <v>797</v>
      </c>
      <c r="AA4336" s="109" t="s">
        <v>802</v>
      </c>
      <c r="AB4336" s="106"/>
      <c r="AC4336" s="158"/>
      <c r="AD4336" s="160"/>
      <c r="AE4336" s="127"/>
      <c r="AF4336" s="113"/>
      <c r="AG4336" s="165" t="str">
        <f t="array" ref="AG4336">XLOOKUP(F4336,'CLV2'!A:A,'CLV2'!E:E)</f>
        <v>2.FROZEN FOODS</v>
      </c>
      <c r="AH4336" s="115" t="str">
        <f t="array" ref="AH4336">XLOOKUP(F4336,'CLV2'!A:A,'CLV2'!F:F)</f>
        <v>3.HOTPOT AND FRIED</v>
      </c>
      <c r="AI4336" s="115" t="str">
        <f t="shared" si="8"/>
        <v>Pack</v>
      </c>
      <c r="AJ4336" s="116">
        <f t="shared" si="9"/>
        <v>1</v>
      </c>
      <c r="AK4336" s="117" t="str">
        <f t="array" ref="AK4336">XLOOKUP(F4336,'GIÁ'!A:A,'GIÁ'!D:D)</f>
        <v>27342.60</v>
      </c>
      <c r="AL4336" s="118">
        <f t="shared" si="10"/>
        <v>54685.2</v>
      </c>
      <c r="AM4336" s="118">
        <f t="shared" si="11"/>
        <v>0</v>
      </c>
      <c r="AN4336" s="119">
        <f t="shared" si="12"/>
        <v>0</v>
      </c>
      <c r="AO4336" s="118">
        <f t="shared" si="13"/>
        <v>54685.2</v>
      </c>
      <c r="AP4336" s="121">
        <f t="shared" si="14"/>
        <v>0</v>
      </c>
      <c r="AQ4336" s="122"/>
      <c r="AR4336" s="119"/>
    </row>
    <row r="4337" ht="22.5" customHeight="1">
      <c r="A4337" s="89">
        <v>46233.0</v>
      </c>
      <c r="B4337" s="90">
        <v>0.5326388888888889</v>
      </c>
      <c r="C4337" s="91" t="s">
        <v>1733</v>
      </c>
      <c r="D4337" s="129" t="str">
        <f t="array" ref="D4337">XLOOKUP(C4337,'DS ST'!A:A,'DS ST'!B:B)</f>
        <v>VH5</v>
      </c>
      <c r="E4337" s="94" t="str">
        <f t="array" ref="E4337">XLOOKUP($F4337,'GIÁ'!$A:$A,'GIÁ'!$E:$E)</f>
        <v>ĐÔNG</v>
      </c>
      <c r="F4337" s="94">
        <v>8.935319711311E12</v>
      </c>
      <c r="G4337" s="95" t="s">
        <v>2061</v>
      </c>
      <c r="H4337" s="95" t="s">
        <v>224</v>
      </c>
      <c r="I4337" s="96">
        <v>4.0</v>
      </c>
      <c r="J4337" s="96">
        <v>0.0</v>
      </c>
      <c r="K4337" s="98">
        <f t="shared" si="4"/>
        <v>4</v>
      </c>
      <c r="L4337" s="99" t="s">
        <v>7253</v>
      </c>
      <c r="M4337" s="100" t="s">
        <v>7254</v>
      </c>
      <c r="N4337" s="101" t="str">
        <f t="shared" si="139"/>
        <v>PT1590279-T0018935319711311</v>
      </c>
      <c r="O4337" s="128"/>
      <c r="P4337" s="100"/>
      <c r="Q4337" s="103">
        <f t="shared" si="166"/>
        <v>4</v>
      </c>
      <c r="R4337" s="161"/>
      <c r="S4337" s="105"/>
      <c r="T4337" s="106"/>
      <c r="U4337" s="107" t="s">
        <v>6529</v>
      </c>
      <c r="V4337" s="108" t="s">
        <v>756</v>
      </c>
      <c r="W4337" s="109" t="s">
        <v>1908</v>
      </c>
      <c r="X4337" s="110" t="str">
        <f t="shared" si="176"/>
        <v/>
      </c>
      <c r="Y4337" s="110" t="str">
        <f t="shared" si="183"/>
        <v/>
      </c>
      <c r="Z4337" s="109" t="s">
        <v>797</v>
      </c>
      <c r="AA4337" s="109" t="s">
        <v>802</v>
      </c>
      <c r="AB4337" s="106"/>
      <c r="AC4337" s="158"/>
      <c r="AD4337" s="160"/>
      <c r="AE4337" s="127"/>
      <c r="AF4337" s="113"/>
      <c r="AG4337" s="165" t="str">
        <f t="array" ref="AG4337">XLOOKUP(F4337,'CLV2'!A:A,'CLV2'!E:E)</f>
        <v>2.FROZEN FOODS</v>
      </c>
      <c r="AH4337" s="115" t="str">
        <f t="array" ref="AH4337">XLOOKUP(F4337,'CLV2'!A:A,'CLV2'!F:F)</f>
        <v>3.HOTPOT AND FRIED</v>
      </c>
      <c r="AI4337" s="115" t="str">
        <f t="shared" si="8"/>
        <v>Pack</v>
      </c>
      <c r="AJ4337" s="116">
        <f t="shared" si="9"/>
        <v>1</v>
      </c>
      <c r="AK4337" s="117" t="str">
        <f t="array" ref="AK4337">XLOOKUP(F4337,'GIÁ'!A:A,'GIÁ'!D:D)</f>
        <v>30542.46</v>
      </c>
      <c r="AL4337" s="118">
        <f t="shared" si="10"/>
        <v>122169.84</v>
      </c>
      <c r="AM4337" s="118">
        <f t="shared" si="11"/>
        <v>0</v>
      </c>
      <c r="AN4337" s="119">
        <f t="shared" si="12"/>
        <v>0</v>
      </c>
      <c r="AO4337" s="118">
        <f t="shared" si="13"/>
        <v>122169.84</v>
      </c>
      <c r="AP4337" s="121">
        <f t="shared" si="14"/>
        <v>0</v>
      </c>
      <c r="AQ4337" s="122"/>
      <c r="AR4337" s="119"/>
    </row>
    <row r="4338" ht="22.5" customHeight="1">
      <c r="A4338" s="89">
        <v>46233.0</v>
      </c>
      <c r="B4338" s="90">
        <v>0.5326388888888889</v>
      </c>
      <c r="C4338" s="91" t="s">
        <v>1733</v>
      </c>
      <c r="D4338" s="129" t="str">
        <f t="array" ref="D4338">XLOOKUP(C4338,'DS ST'!A:A,'DS ST'!B:B)</f>
        <v>VH5</v>
      </c>
      <c r="E4338" s="94" t="str">
        <f t="array" ref="E4338">XLOOKUP($F4338,'GIÁ'!$A:$A,'GIÁ'!$E:$E)</f>
        <v>ĐÔNG</v>
      </c>
      <c r="F4338" s="94">
        <v>8.93607627967E12</v>
      </c>
      <c r="G4338" s="95" t="s">
        <v>2317</v>
      </c>
      <c r="H4338" s="95" t="s">
        <v>224</v>
      </c>
      <c r="I4338" s="96">
        <v>4.0</v>
      </c>
      <c r="J4338" s="96">
        <v>0.0</v>
      </c>
      <c r="K4338" s="98">
        <f t="shared" si="4"/>
        <v>4</v>
      </c>
      <c r="L4338" s="99" t="s">
        <v>7253</v>
      </c>
      <c r="M4338" s="100" t="s">
        <v>7254</v>
      </c>
      <c r="N4338" s="101" t="str">
        <f t="shared" si="139"/>
        <v>PT1590279-T0018936076279670</v>
      </c>
      <c r="O4338" s="128"/>
      <c r="P4338" s="100"/>
      <c r="Q4338" s="103">
        <f t="shared" si="166"/>
        <v>4</v>
      </c>
      <c r="R4338" s="161"/>
      <c r="S4338" s="105"/>
      <c r="T4338" s="106"/>
      <c r="U4338" s="107" t="s">
        <v>6530</v>
      </c>
      <c r="V4338" s="108" t="s">
        <v>756</v>
      </c>
      <c r="W4338" s="109" t="s">
        <v>1908</v>
      </c>
      <c r="X4338" s="110" t="str">
        <f t="shared" si="176"/>
        <v/>
      </c>
      <c r="Y4338" s="110" t="str">
        <f t="shared" si="183"/>
        <v/>
      </c>
      <c r="Z4338" s="109" t="s">
        <v>797</v>
      </c>
      <c r="AA4338" s="109" t="s">
        <v>802</v>
      </c>
      <c r="AB4338" s="106"/>
      <c r="AC4338" s="158"/>
      <c r="AD4338" s="160"/>
      <c r="AE4338" s="127"/>
      <c r="AF4338" s="113"/>
      <c r="AG4338" s="165" t="str">
        <f t="array" ref="AG4338">XLOOKUP(F4338,'CLV2'!A:A,'CLV2'!E:E)</f>
        <v>2.FROZEN FOODS</v>
      </c>
      <c r="AH4338" s="115" t="str">
        <f t="array" ref="AH4338">XLOOKUP(F4338,'CLV2'!A:A,'CLV2'!F:F)</f>
        <v>3.PASTRY AND DESSERTS</v>
      </c>
      <c r="AI4338" s="115" t="str">
        <f t="shared" si="8"/>
        <v>Pack</v>
      </c>
      <c r="AJ4338" s="116">
        <f t="shared" si="9"/>
        <v>1</v>
      </c>
      <c r="AK4338" s="117" t="str">
        <f t="array" ref="AK4338">XLOOKUP(F4338,'GIÁ'!A:A,'GIÁ'!D:D)</f>
        <v>26872.96</v>
      </c>
      <c r="AL4338" s="118">
        <f t="shared" si="10"/>
        <v>107491.84</v>
      </c>
      <c r="AM4338" s="118">
        <f t="shared" si="11"/>
        <v>0</v>
      </c>
      <c r="AN4338" s="119">
        <f t="shared" si="12"/>
        <v>0</v>
      </c>
      <c r="AO4338" s="118">
        <f t="shared" si="13"/>
        <v>107491.84</v>
      </c>
      <c r="AP4338" s="121">
        <f t="shared" si="14"/>
        <v>0</v>
      </c>
      <c r="AQ4338" s="122"/>
      <c r="AR4338" s="119"/>
    </row>
    <row r="4339" ht="22.5" customHeight="1">
      <c r="A4339" s="89">
        <v>46233.0</v>
      </c>
      <c r="B4339" s="90">
        <v>0.5326388888888889</v>
      </c>
      <c r="C4339" s="91" t="s">
        <v>1733</v>
      </c>
      <c r="D4339" s="129" t="str">
        <f t="array" ref="D4339">XLOOKUP(C4339,'DS ST'!A:A,'DS ST'!B:B)</f>
        <v>VH5</v>
      </c>
      <c r="E4339" s="94" t="str">
        <f t="array" ref="E4339">XLOOKUP($F4339,'GIÁ'!$A:$A,'GIÁ'!$E:$E)</f>
        <v>ĐÔNG</v>
      </c>
      <c r="F4339" s="94">
        <v>8.936077113829E12</v>
      </c>
      <c r="G4339" s="95" t="s">
        <v>2373</v>
      </c>
      <c r="H4339" s="95" t="s">
        <v>224</v>
      </c>
      <c r="I4339" s="96">
        <v>4.0</v>
      </c>
      <c r="J4339" s="96">
        <v>0.0</v>
      </c>
      <c r="K4339" s="98">
        <f t="shared" si="4"/>
        <v>4</v>
      </c>
      <c r="L4339" s="99" t="s">
        <v>7253</v>
      </c>
      <c r="M4339" s="100" t="s">
        <v>7254</v>
      </c>
      <c r="N4339" s="101" t="str">
        <f t="shared" si="139"/>
        <v>PT1590279-T0018936077113829</v>
      </c>
      <c r="O4339" s="128"/>
      <c r="P4339" s="100"/>
      <c r="Q4339" s="103">
        <f t="shared" si="166"/>
        <v>4</v>
      </c>
      <c r="R4339" s="161"/>
      <c r="S4339" s="105"/>
      <c r="T4339" s="106"/>
      <c r="U4339" s="107" t="s">
        <v>6606</v>
      </c>
      <c r="V4339" s="108" t="s">
        <v>756</v>
      </c>
      <c r="W4339" s="109" t="s">
        <v>1908</v>
      </c>
      <c r="X4339" s="110" t="str">
        <f t="shared" si="176"/>
        <v/>
      </c>
      <c r="Y4339" s="110" t="str">
        <f t="shared" si="183"/>
        <v/>
      </c>
      <c r="Z4339" s="109" t="s">
        <v>797</v>
      </c>
      <c r="AA4339" s="109" t="s">
        <v>802</v>
      </c>
      <c r="AB4339" s="106"/>
      <c r="AC4339" s="158"/>
      <c r="AD4339" s="160"/>
      <c r="AE4339" s="127"/>
      <c r="AF4339" s="113"/>
      <c r="AG4339" s="165" t="str">
        <f t="array" ref="AG4339">XLOOKUP(F4339,'CLV2'!A:A,'CLV2'!E:E)</f>
        <v>2.FROZEN FOODS</v>
      </c>
      <c r="AH4339" s="115" t="str">
        <f t="array" ref="AH4339">XLOOKUP(F4339,'CLV2'!A:A,'CLV2'!F:F)</f>
        <v>3.DUMPLINGS</v>
      </c>
      <c r="AI4339" s="115" t="str">
        <f t="shared" si="8"/>
        <v>Pack</v>
      </c>
      <c r="AJ4339" s="116">
        <f t="shared" si="9"/>
        <v>1</v>
      </c>
      <c r="AK4339" s="117" t="str">
        <f t="array" ref="AK4339">XLOOKUP(F4339,'GIÁ'!A:A,'GIÁ'!D:D)</f>
        <v>40010.98</v>
      </c>
      <c r="AL4339" s="118">
        <f t="shared" si="10"/>
        <v>160043.92</v>
      </c>
      <c r="AM4339" s="118">
        <f t="shared" si="11"/>
        <v>0</v>
      </c>
      <c r="AN4339" s="119">
        <f t="shared" si="12"/>
        <v>0</v>
      </c>
      <c r="AO4339" s="118">
        <f t="shared" si="13"/>
        <v>160043.92</v>
      </c>
      <c r="AP4339" s="121">
        <f t="shared" si="14"/>
        <v>0</v>
      </c>
      <c r="AQ4339" s="122"/>
      <c r="AR4339" s="119"/>
    </row>
    <row r="4340" ht="22.5" customHeight="1">
      <c r="A4340" s="89">
        <v>46233.0</v>
      </c>
      <c r="B4340" s="90">
        <v>0.5326388888888889</v>
      </c>
      <c r="C4340" s="91" t="s">
        <v>1733</v>
      </c>
      <c r="D4340" s="129" t="str">
        <f t="array" ref="D4340">XLOOKUP(C4340,'DS ST'!A:A,'DS ST'!B:B)</f>
        <v>VH5</v>
      </c>
      <c r="E4340" s="94" t="str">
        <f t="array" ref="E4340">XLOOKUP($F4340,'GIÁ'!$A:$A,'GIÁ'!$E:$E)</f>
        <v>ĐÔNG</v>
      </c>
      <c r="F4340" s="94">
        <v>8.935101608461E12</v>
      </c>
      <c r="G4340" s="95" t="s">
        <v>1899</v>
      </c>
      <c r="H4340" s="95" t="s">
        <v>224</v>
      </c>
      <c r="I4340" s="96">
        <v>2.0</v>
      </c>
      <c r="J4340" s="96">
        <v>0.0</v>
      </c>
      <c r="K4340" s="98">
        <f t="shared" si="4"/>
        <v>2</v>
      </c>
      <c r="L4340" s="99" t="s">
        <v>7253</v>
      </c>
      <c r="M4340" s="100" t="s">
        <v>7254</v>
      </c>
      <c r="N4340" s="101" t="str">
        <f t="shared" si="139"/>
        <v>PT1590279-T0018935101608461</v>
      </c>
      <c r="O4340" s="128"/>
      <c r="P4340" s="100"/>
      <c r="Q4340" s="103">
        <f t="shared" si="166"/>
        <v>2</v>
      </c>
      <c r="R4340" s="161"/>
      <c r="S4340" s="105"/>
      <c r="T4340" s="106"/>
      <c r="U4340" s="107" t="s">
        <v>6555</v>
      </c>
      <c r="V4340" s="108" t="s">
        <v>756</v>
      </c>
      <c r="W4340" s="109" t="s">
        <v>1908</v>
      </c>
      <c r="X4340" s="110" t="str">
        <f t="shared" si="176"/>
        <v/>
      </c>
      <c r="Y4340" s="110" t="str">
        <f t="shared" si="183"/>
        <v/>
      </c>
      <c r="Z4340" s="109" t="s">
        <v>797</v>
      </c>
      <c r="AA4340" s="109" t="s">
        <v>802</v>
      </c>
      <c r="AB4340" s="106"/>
      <c r="AC4340" s="158"/>
      <c r="AD4340" s="160"/>
      <c r="AE4340" s="127"/>
      <c r="AF4340" s="113"/>
      <c r="AG4340" s="165" t="str">
        <f t="array" ref="AG4340">XLOOKUP(F4340,'CLV2'!A:A,'CLV2'!E:E)</f>
        <v>2.FROZEN FOODS</v>
      </c>
      <c r="AH4340" s="115" t="str">
        <f t="array" ref="AH4340">XLOOKUP(F4340,'CLV2'!A:A,'CLV2'!F:F)</f>
        <v>3.HOTPOT AND FRIED</v>
      </c>
      <c r="AI4340" s="115" t="str">
        <f t="shared" si="8"/>
        <v>Pack</v>
      </c>
      <c r="AJ4340" s="116">
        <f t="shared" si="9"/>
        <v>1</v>
      </c>
      <c r="AK4340" s="117" t="str">
        <f t="array" ref="AK4340">XLOOKUP(F4340,'GIÁ'!A:A,'GIÁ'!D:D)</f>
        <v>16904.85</v>
      </c>
      <c r="AL4340" s="118">
        <f t="shared" si="10"/>
        <v>33809.7</v>
      </c>
      <c r="AM4340" s="118">
        <f t="shared" si="11"/>
        <v>0</v>
      </c>
      <c r="AN4340" s="119">
        <f t="shared" si="12"/>
        <v>0</v>
      </c>
      <c r="AO4340" s="118">
        <f t="shared" si="13"/>
        <v>33809.7</v>
      </c>
      <c r="AP4340" s="121">
        <f t="shared" si="14"/>
        <v>0</v>
      </c>
      <c r="AQ4340" s="122"/>
      <c r="AR4340" s="119"/>
    </row>
    <row r="4341" ht="22.5" customHeight="1">
      <c r="A4341" s="89">
        <v>46233.0</v>
      </c>
      <c r="B4341" s="90">
        <v>0.5326388888888889</v>
      </c>
      <c r="C4341" s="91" t="s">
        <v>1733</v>
      </c>
      <c r="D4341" s="129" t="str">
        <f t="array" ref="D4341">XLOOKUP(C4341,'DS ST'!A:A,'DS ST'!B:B)</f>
        <v>VH5</v>
      </c>
      <c r="E4341" s="94" t="str">
        <f t="array" ref="E4341">XLOOKUP($F4341,'GIÁ'!$A:$A,'GIÁ'!$E:$E)</f>
        <v>ĐÔNG</v>
      </c>
      <c r="F4341" s="94">
        <v>8.934717271236E12</v>
      </c>
      <c r="G4341" s="95" t="s">
        <v>1731</v>
      </c>
      <c r="H4341" s="95" t="s">
        <v>224</v>
      </c>
      <c r="I4341" s="96">
        <v>2.0</v>
      </c>
      <c r="J4341" s="96">
        <v>0.0</v>
      </c>
      <c r="K4341" s="98">
        <f t="shared" si="4"/>
        <v>2</v>
      </c>
      <c r="L4341" s="99" t="s">
        <v>7253</v>
      </c>
      <c r="M4341" s="100" t="s">
        <v>7254</v>
      </c>
      <c r="N4341" s="101" t="str">
        <f t="shared" si="139"/>
        <v>PT1590279-T0018934717271236</v>
      </c>
      <c r="O4341" s="128"/>
      <c r="P4341" s="100"/>
      <c r="Q4341" s="103">
        <f t="shared" si="166"/>
        <v>2</v>
      </c>
      <c r="R4341" s="161"/>
      <c r="S4341" s="105"/>
      <c r="T4341" s="106"/>
      <c r="U4341" s="107" t="s">
        <v>6586</v>
      </c>
      <c r="V4341" s="108" t="s">
        <v>756</v>
      </c>
      <c r="W4341" s="109" t="s">
        <v>1908</v>
      </c>
      <c r="X4341" s="110" t="str">
        <f t="shared" si="176"/>
        <v/>
      </c>
      <c r="Y4341" s="110" t="str">
        <f t="shared" si="183"/>
        <v/>
      </c>
      <c r="Z4341" s="109" t="s">
        <v>797</v>
      </c>
      <c r="AA4341" s="109" t="s">
        <v>802</v>
      </c>
      <c r="AB4341" s="106"/>
      <c r="AC4341" s="158"/>
      <c r="AD4341" s="160"/>
      <c r="AE4341" s="127"/>
      <c r="AF4341" s="113"/>
      <c r="AG4341" s="165" t="str">
        <f t="array" ref="AG4341">XLOOKUP(F4341,'CLV2'!A:A,'CLV2'!E:E)</f>
        <v>2.FROZEN FOODS</v>
      </c>
      <c r="AH4341" s="115" t="str">
        <f t="array" ref="AH4341">XLOOKUP(F4341,'CLV2'!A:A,'CLV2'!F:F)</f>
        <v>3.DUMPLINGS</v>
      </c>
      <c r="AI4341" s="115" t="str">
        <f t="shared" si="8"/>
        <v>Pack</v>
      </c>
      <c r="AJ4341" s="116">
        <f t="shared" si="9"/>
        <v>1</v>
      </c>
      <c r="AK4341" s="117" t="str">
        <f t="array" ref="AK4341">XLOOKUP(F4341,'GIÁ'!A:A,'GIÁ'!D:D)</f>
        <v>52399.89</v>
      </c>
      <c r="AL4341" s="118">
        <f t="shared" si="10"/>
        <v>104799.78</v>
      </c>
      <c r="AM4341" s="118">
        <f t="shared" si="11"/>
        <v>0</v>
      </c>
      <c r="AN4341" s="119">
        <f t="shared" si="12"/>
        <v>0</v>
      </c>
      <c r="AO4341" s="118">
        <f t="shared" si="13"/>
        <v>104799.78</v>
      </c>
      <c r="AP4341" s="121">
        <f t="shared" si="14"/>
        <v>0</v>
      </c>
      <c r="AQ4341" s="122"/>
      <c r="AR4341" s="119"/>
    </row>
    <row r="4342" ht="22.5" customHeight="1">
      <c r="A4342" s="89">
        <v>46233.0</v>
      </c>
      <c r="B4342" s="90">
        <v>0.5326388888888889</v>
      </c>
      <c r="C4342" s="91" t="s">
        <v>1733</v>
      </c>
      <c r="D4342" s="129" t="str">
        <f t="array" ref="D4342">XLOOKUP(C4342,'DS ST'!A:A,'DS ST'!B:B)</f>
        <v>VH5</v>
      </c>
      <c r="E4342" s="94" t="str">
        <f t="array" ref="E4342">XLOOKUP($F4342,'GIÁ'!$A:$A,'GIÁ'!$E:$E)</f>
        <v>ĐÔNG</v>
      </c>
      <c r="F4342" s="94">
        <v>8.93607711369E12</v>
      </c>
      <c r="G4342" s="95" t="s">
        <v>2364</v>
      </c>
      <c r="H4342" s="95" t="s">
        <v>57</v>
      </c>
      <c r="I4342" s="96">
        <v>2.0</v>
      </c>
      <c r="J4342" s="96">
        <v>0.0</v>
      </c>
      <c r="K4342" s="98">
        <f t="shared" si="4"/>
        <v>2</v>
      </c>
      <c r="L4342" s="99" t="s">
        <v>7253</v>
      </c>
      <c r="M4342" s="100" t="s">
        <v>7254</v>
      </c>
      <c r="N4342" s="101" t="str">
        <f t="shared" si="139"/>
        <v>PT1590279-T0018936077113690</v>
      </c>
      <c r="O4342" s="128"/>
      <c r="P4342" s="100"/>
      <c r="Q4342" s="103">
        <f t="shared" si="166"/>
        <v>2</v>
      </c>
      <c r="R4342" s="161"/>
      <c r="S4342" s="105"/>
      <c r="T4342" s="106"/>
      <c r="U4342" s="107" t="s">
        <v>6672</v>
      </c>
      <c r="V4342" s="108" t="s">
        <v>756</v>
      </c>
      <c r="W4342" s="109" t="s">
        <v>1908</v>
      </c>
      <c r="X4342" s="110" t="str">
        <f t="shared" si="176"/>
        <v/>
      </c>
      <c r="Y4342" s="110" t="str">
        <f t="shared" si="183"/>
        <v/>
      </c>
      <c r="Z4342" s="109" t="s">
        <v>797</v>
      </c>
      <c r="AA4342" s="109" t="s">
        <v>802</v>
      </c>
      <c r="AB4342" s="106"/>
      <c r="AC4342" s="158"/>
      <c r="AD4342" s="160"/>
      <c r="AE4342" s="127"/>
      <c r="AF4342" s="113"/>
      <c r="AG4342" s="165" t="str">
        <f t="array" ref="AG4342">XLOOKUP(F4342,'CLV2'!A:A,'CLV2'!E:E)</f>
        <v>2.FROZEN FOODS</v>
      </c>
      <c r="AH4342" s="115" t="str">
        <f t="array" ref="AH4342">XLOOKUP(F4342,'CLV2'!A:A,'CLV2'!F:F)</f>
        <v>3.PASTRY AND DESSERTS</v>
      </c>
      <c r="AI4342" s="115" t="str">
        <f t="shared" si="8"/>
        <v>Pack</v>
      </c>
      <c r="AJ4342" s="116">
        <f t="shared" si="9"/>
        <v>1</v>
      </c>
      <c r="AK4342" s="117" t="str">
        <f t="array" ref="AK4342">XLOOKUP(F4342,'GIÁ'!A:A,'GIÁ'!D:D)</f>
        <v>40108.39</v>
      </c>
      <c r="AL4342" s="118">
        <f t="shared" si="10"/>
        <v>80216.78</v>
      </c>
      <c r="AM4342" s="118">
        <f t="shared" si="11"/>
        <v>0</v>
      </c>
      <c r="AN4342" s="119">
        <f t="shared" si="12"/>
        <v>0</v>
      </c>
      <c r="AO4342" s="118">
        <f t="shared" si="13"/>
        <v>80216.78</v>
      </c>
      <c r="AP4342" s="121">
        <f t="shared" si="14"/>
        <v>0</v>
      </c>
      <c r="AQ4342" s="122"/>
      <c r="AR4342" s="119"/>
    </row>
    <row r="4343" ht="22.5" customHeight="1">
      <c r="A4343" s="89">
        <v>46233.0</v>
      </c>
      <c r="B4343" s="90">
        <v>0.5326388888888889</v>
      </c>
      <c r="C4343" s="91" t="s">
        <v>1733</v>
      </c>
      <c r="D4343" s="129" t="str">
        <f t="array" ref="D4343">XLOOKUP(C4343,'DS ST'!A:A,'DS ST'!B:B)</f>
        <v>VH5</v>
      </c>
      <c r="E4343" s="94" t="str">
        <f t="array" ref="E4343">XLOOKUP($F4343,'GIÁ'!$A:$A,'GIÁ'!$E:$E)</f>
        <v>ĐÔNG</v>
      </c>
      <c r="F4343" s="94">
        <v>8.935297105409E12</v>
      </c>
      <c r="G4343" s="95" t="s">
        <v>2034</v>
      </c>
      <c r="H4343" s="95" t="s">
        <v>224</v>
      </c>
      <c r="I4343" s="96">
        <v>2.0</v>
      </c>
      <c r="J4343" s="96">
        <v>0.0</v>
      </c>
      <c r="K4343" s="98">
        <f t="shared" si="4"/>
        <v>2</v>
      </c>
      <c r="L4343" s="99" t="s">
        <v>7253</v>
      </c>
      <c r="M4343" s="100" t="s">
        <v>7254</v>
      </c>
      <c r="N4343" s="101" t="str">
        <f t="shared" si="139"/>
        <v>PT1590279-T0018935297105409</v>
      </c>
      <c r="O4343" s="128"/>
      <c r="P4343" s="100"/>
      <c r="Q4343" s="103">
        <f t="shared" si="166"/>
        <v>2</v>
      </c>
      <c r="R4343" s="161"/>
      <c r="S4343" s="105"/>
      <c r="T4343" s="106"/>
      <c r="U4343" s="107" t="s">
        <v>6540</v>
      </c>
      <c r="V4343" s="108" t="s">
        <v>756</v>
      </c>
      <c r="W4343" s="109" t="s">
        <v>1908</v>
      </c>
      <c r="X4343" s="110" t="str">
        <f t="shared" si="176"/>
        <v/>
      </c>
      <c r="Y4343" s="110" t="str">
        <f t="shared" si="183"/>
        <v/>
      </c>
      <c r="Z4343" s="109" t="s">
        <v>797</v>
      </c>
      <c r="AA4343" s="109" t="s">
        <v>802</v>
      </c>
      <c r="AB4343" s="106"/>
      <c r="AC4343" s="158"/>
      <c r="AD4343" s="160"/>
      <c r="AE4343" s="127"/>
      <c r="AF4343" s="113"/>
      <c r="AG4343" s="165" t="str">
        <f t="array" ref="AG4343">XLOOKUP(F4343,'CLV2'!A:A,'CLV2'!E:E)</f>
        <v>2.FROZEN FOODS</v>
      </c>
      <c r="AH4343" s="115" t="str">
        <f t="array" ref="AH4343">XLOOKUP(F4343,'CLV2'!A:A,'CLV2'!F:F)</f>
        <v>3.PIZZA - READY MEALS</v>
      </c>
      <c r="AI4343" s="115" t="str">
        <f t="shared" si="8"/>
        <v>Pack</v>
      </c>
      <c r="AJ4343" s="116">
        <f t="shared" si="9"/>
        <v>1</v>
      </c>
      <c r="AK4343" s="117" t="str">
        <f t="array" ref="AK4343">XLOOKUP(F4343,'GIÁ'!A:A,'GIÁ'!D:D)</f>
        <v>60873.43</v>
      </c>
      <c r="AL4343" s="118">
        <f t="shared" si="10"/>
        <v>121746.86</v>
      </c>
      <c r="AM4343" s="118">
        <f t="shared" si="11"/>
        <v>0</v>
      </c>
      <c r="AN4343" s="119">
        <f t="shared" si="12"/>
        <v>0</v>
      </c>
      <c r="AO4343" s="118">
        <f t="shared" si="13"/>
        <v>121746.86</v>
      </c>
      <c r="AP4343" s="121">
        <f t="shared" si="14"/>
        <v>0</v>
      </c>
      <c r="AQ4343" s="122"/>
      <c r="AR4343" s="119"/>
    </row>
    <row r="4344" ht="22.5" customHeight="1">
      <c r="A4344" s="89">
        <v>46233.0</v>
      </c>
      <c r="B4344" s="90">
        <v>0.5326388888888889</v>
      </c>
      <c r="C4344" s="91" t="s">
        <v>1733</v>
      </c>
      <c r="D4344" s="129" t="str">
        <f t="array" ref="D4344">XLOOKUP(C4344,'DS ST'!A:A,'DS ST'!B:B)</f>
        <v>VH5</v>
      </c>
      <c r="E4344" s="94" t="str">
        <f t="array" ref="E4344">XLOOKUP($F4344,'GIÁ'!$A:$A,'GIÁ'!$E:$E)</f>
        <v>ĐÔNG</v>
      </c>
      <c r="F4344" s="94">
        <v>8.938562334023E12</v>
      </c>
      <c r="G4344" s="95" t="s">
        <v>3181</v>
      </c>
      <c r="H4344" s="95" t="s">
        <v>57</v>
      </c>
      <c r="I4344" s="96">
        <v>4.0</v>
      </c>
      <c r="J4344" s="96">
        <v>0.0</v>
      </c>
      <c r="K4344" s="98">
        <f t="shared" si="4"/>
        <v>4</v>
      </c>
      <c r="L4344" s="99" t="s">
        <v>7253</v>
      </c>
      <c r="M4344" s="100" t="s">
        <v>7254</v>
      </c>
      <c r="N4344" s="101" t="str">
        <f t="shared" si="139"/>
        <v>PT1590279-T0018938562334023</v>
      </c>
      <c r="O4344" s="128"/>
      <c r="P4344" s="100"/>
      <c r="Q4344" s="103">
        <f t="shared" si="166"/>
        <v>4</v>
      </c>
      <c r="R4344" s="161"/>
      <c r="S4344" s="105"/>
      <c r="T4344" s="106"/>
      <c r="U4344" s="107" t="s">
        <v>6555</v>
      </c>
      <c r="V4344" s="108" t="s">
        <v>756</v>
      </c>
      <c r="W4344" s="109" t="s">
        <v>1908</v>
      </c>
      <c r="X4344" s="110" t="str">
        <f t="shared" si="176"/>
        <v/>
      </c>
      <c r="Y4344" s="110" t="str">
        <f t="shared" si="183"/>
        <v/>
      </c>
      <c r="Z4344" s="109" t="s">
        <v>797</v>
      </c>
      <c r="AA4344" s="109" t="s">
        <v>802</v>
      </c>
      <c r="AB4344" s="106"/>
      <c r="AC4344" s="158"/>
      <c r="AD4344" s="160"/>
      <c r="AE4344" s="127"/>
      <c r="AF4344" s="113"/>
      <c r="AG4344" s="165" t="str">
        <f t="array" ref="AG4344">XLOOKUP(F4344,'CLV2'!A:A,'CLV2'!E:E)</f>
        <v>2.FROZEN FOODS</v>
      </c>
      <c r="AH4344" s="115" t="str">
        <f t="array" ref="AH4344">XLOOKUP(F4344,'CLV2'!A:A,'CLV2'!F:F)</f>
        <v>3.PIZZA - READY MEALS</v>
      </c>
      <c r="AI4344" s="115" t="str">
        <f t="shared" si="8"/>
        <v>Pack</v>
      </c>
      <c r="AJ4344" s="116">
        <f t="shared" si="9"/>
        <v>1</v>
      </c>
      <c r="AK4344" s="117" t="str">
        <f t="array" ref="AK4344">XLOOKUP(F4344,'GIÁ'!A:A,'GIÁ'!D:D)</f>
        <v>43635.50</v>
      </c>
      <c r="AL4344" s="118">
        <f t="shared" si="10"/>
        <v>174542</v>
      </c>
      <c r="AM4344" s="118">
        <f t="shared" si="11"/>
        <v>0</v>
      </c>
      <c r="AN4344" s="119">
        <f t="shared" si="12"/>
        <v>0</v>
      </c>
      <c r="AO4344" s="118">
        <f t="shared" si="13"/>
        <v>174542</v>
      </c>
      <c r="AP4344" s="121">
        <f t="shared" si="14"/>
        <v>0</v>
      </c>
      <c r="AQ4344" s="122"/>
      <c r="AR4344" s="119"/>
    </row>
    <row r="4345" ht="22.5" customHeight="1">
      <c r="A4345" s="89">
        <v>46233.0</v>
      </c>
      <c r="B4345" s="90">
        <v>0.5326388888888889</v>
      </c>
      <c r="C4345" s="91" t="s">
        <v>1733</v>
      </c>
      <c r="D4345" s="129" t="str">
        <f t="array" ref="D4345">XLOOKUP(C4345,'DS ST'!A:A,'DS ST'!B:B)</f>
        <v>VH5</v>
      </c>
      <c r="E4345" s="94" t="str">
        <f t="array" ref="E4345">XLOOKUP($F4345,'GIÁ'!$A:$A,'GIÁ'!$E:$E)</f>
        <v>ĐÔNG</v>
      </c>
      <c r="F4345" s="94">
        <v>8.93623909005E12</v>
      </c>
      <c r="G4345" s="95" t="s">
        <v>2717</v>
      </c>
      <c r="H4345" s="95" t="s">
        <v>75</v>
      </c>
      <c r="I4345" s="96">
        <v>4.0</v>
      </c>
      <c r="J4345" s="96">
        <v>0.0</v>
      </c>
      <c r="K4345" s="98">
        <f t="shared" si="4"/>
        <v>4</v>
      </c>
      <c r="L4345" s="99" t="s">
        <v>7253</v>
      </c>
      <c r="M4345" s="100" t="s">
        <v>7254</v>
      </c>
      <c r="N4345" s="101" t="str">
        <f t="shared" si="139"/>
        <v>PT1590279-T0018936239090050</v>
      </c>
      <c r="O4345" s="128"/>
      <c r="P4345" s="100"/>
      <c r="Q4345" s="103">
        <f t="shared" si="166"/>
        <v>4</v>
      </c>
      <c r="R4345" s="161"/>
      <c r="S4345" s="105"/>
      <c r="T4345" s="106"/>
      <c r="U4345" s="107" t="s">
        <v>6538</v>
      </c>
      <c r="V4345" s="108" t="s">
        <v>756</v>
      </c>
      <c r="W4345" s="109" t="s">
        <v>1908</v>
      </c>
      <c r="X4345" s="110" t="str">
        <f t="shared" si="176"/>
        <v/>
      </c>
      <c r="Y4345" s="110" t="str">
        <f t="shared" si="183"/>
        <v/>
      </c>
      <c r="Z4345" s="109" t="s">
        <v>797</v>
      </c>
      <c r="AA4345" s="109" t="s">
        <v>802</v>
      </c>
      <c r="AB4345" s="106"/>
      <c r="AC4345" s="158"/>
      <c r="AD4345" s="160"/>
      <c r="AE4345" s="127"/>
      <c r="AF4345" s="113"/>
      <c r="AG4345" s="165" t="str">
        <f t="array" ref="AG4345">XLOOKUP(F4345,'CLV2'!A:A,'CLV2'!E:E)</f>
        <v>2.MEAT</v>
      </c>
      <c r="AH4345" s="115" t="str">
        <f t="array" ref="AH4345">XLOOKUP(F4345,'CLV2'!A:A,'CLV2'!F:F)</f>
        <v>3.FROZEN MEAT</v>
      </c>
      <c r="AI4345" s="115" t="str">
        <f t="shared" si="8"/>
        <v>Pack</v>
      </c>
      <c r="AJ4345" s="116">
        <f t="shared" si="9"/>
        <v>1</v>
      </c>
      <c r="AK4345" s="117" t="str">
        <f t="array" ref="AK4345">XLOOKUP(F4345,'GIÁ'!A:A,'GIÁ'!D:D)</f>
        <v>118354.38</v>
      </c>
      <c r="AL4345" s="118">
        <f t="shared" si="10"/>
        <v>473417.52</v>
      </c>
      <c r="AM4345" s="118">
        <f t="shared" si="11"/>
        <v>0</v>
      </c>
      <c r="AN4345" s="119">
        <f t="shared" si="12"/>
        <v>0</v>
      </c>
      <c r="AO4345" s="118">
        <f t="shared" si="13"/>
        <v>473417.52</v>
      </c>
      <c r="AP4345" s="121">
        <f t="shared" si="14"/>
        <v>0</v>
      </c>
      <c r="AQ4345" s="122"/>
      <c r="AR4345" s="119"/>
    </row>
    <row r="4346" ht="22.5" customHeight="1">
      <c r="A4346" s="89">
        <v>46233.0</v>
      </c>
      <c r="B4346" s="90">
        <v>0.5326388888888889</v>
      </c>
      <c r="C4346" s="91" t="s">
        <v>1733</v>
      </c>
      <c r="D4346" s="129" t="str">
        <f t="array" ref="D4346">XLOOKUP(C4346,'DS ST'!A:A,'DS ST'!B:B)</f>
        <v>VH5</v>
      </c>
      <c r="E4346" s="94" t="str">
        <f t="array" ref="E4346">XLOOKUP($F4346,'GIÁ'!$A:$A,'GIÁ'!$E:$E)</f>
        <v>ĐÔNG</v>
      </c>
      <c r="F4346" s="94">
        <v>8.936190860716E12</v>
      </c>
      <c r="G4346" s="95" t="s">
        <v>2610</v>
      </c>
      <c r="H4346" s="95" t="s">
        <v>93</v>
      </c>
      <c r="I4346" s="96">
        <v>4.0</v>
      </c>
      <c r="J4346" s="96">
        <v>0.0</v>
      </c>
      <c r="K4346" s="98">
        <f t="shared" si="4"/>
        <v>4</v>
      </c>
      <c r="L4346" s="99" t="s">
        <v>7253</v>
      </c>
      <c r="M4346" s="100" t="s">
        <v>7254</v>
      </c>
      <c r="N4346" s="101" t="str">
        <f t="shared" si="139"/>
        <v>PT1590279-T0018936190860716</v>
      </c>
      <c r="O4346" s="128"/>
      <c r="P4346" s="100"/>
      <c r="Q4346" s="103">
        <f t="shared" si="166"/>
        <v>4</v>
      </c>
      <c r="R4346" s="161"/>
      <c r="S4346" s="105"/>
      <c r="T4346" s="106"/>
      <c r="U4346" s="107" t="s">
        <v>6539</v>
      </c>
      <c r="V4346" s="108" t="s">
        <v>756</v>
      </c>
      <c r="W4346" s="109" t="s">
        <v>1908</v>
      </c>
      <c r="X4346" s="110" t="str">
        <f t="shared" si="176"/>
        <v/>
      </c>
      <c r="Y4346" s="110" t="str">
        <f t="shared" si="183"/>
        <v/>
      </c>
      <c r="Z4346" s="109" t="s">
        <v>797</v>
      </c>
      <c r="AA4346" s="109" t="s">
        <v>802</v>
      </c>
      <c r="AB4346" s="106"/>
      <c r="AC4346" s="158"/>
      <c r="AD4346" s="160"/>
      <c r="AE4346" s="127"/>
      <c r="AF4346" s="113"/>
      <c r="AG4346" s="165" t="str">
        <f t="array" ref="AG4346">XLOOKUP(F4346,'CLV2'!A:A,'CLV2'!E:E)</f>
        <v>2.MEAT</v>
      </c>
      <c r="AH4346" s="115" t="str">
        <f t="array" ref="AH4346">XLOOKUP(F4346,'CLV2'!A:A,'CLV2'!F:F)</f>
        <v>3.FROZEN MEAT</v>
      </c>
      <c r="AI4346" s="115" t="str">
        <f t="shared" si="8"/>
        <v>Pack</v>
      </c>
      <c r="AJ4346" s="116">
        <f t="shared" si="9"/>
        <v>1</v>
      </c>
      <c r="AK4346" s="117" t="str">
        <f t="array" ref="AK4346">XLOOKUP(F4346,'GIÁ'!A:A,'GIÁ'!D:D)</f>
        <v>49176.27</v>
      </c>
      <c r="AL4346" s="118">
        <f t="shared" si="10"/>
        <v>196705.08</v>
      </c>
      <c r="AM4346" s="118">
        <f t="shared" si="11"/>
        <v>0</v>
      </c>
      <c r="AN4346" s="119">
        <f t="shared" si="12"/>
        <v>0</v>
      </c>
      <c r="AO4346" s="118">
        <f t="shared" si="13"/>
        <v>196705.08</v>
      </c>
      <c r="AP4346" s="121">
        <f t="shared" si="14"/>
        <v>0</v>
      </c>
      <c r="AQ4346" s="122"/>
      <c r="AR4346" s="119"/>
    </row>
    <row r="4347" ht="22.5" customHeight="1">
      <c r="A4347" s="89">
        <v>46233.0</v>
      </c>
      <c r="B4347" s="90">
        <v>0.5326388888888889</v>
      </c>
      <c r="C4347" s="91" t="s">
        <v>1733</v>
      </c>
      <c r="D4347" s="129" t="str">
        <f t="array" ref="D4347">XLOOKUP(C4347,'DS ST'!A:A,'DS ST'!B:B)</f>
        <v>VH5</v>
      </c>
      <c r="E4347" s="94" t="str">
        <f t="array" ref="E4347">XLOOKUP($F4347,'GIÁ'!$A:$A,'GIÁ'!$E:$E)</f>
        <v>ĐÔNG</v>
      </c>
      <c r="F4347" s="94">
        <v>8.936187610089E12</v>
      </c>
      <c r="G4347" s="95" t="s">
        <v>2590</v>
      </c>
      <c r="H4347" s="95" t="s">
        <v>224</v>
      </c>
      <c r="I4347" s="96">
        <v>2.0</v>
      </c>
      <c r="J4347" s="96">
        <v>0.0</v>
      </c>
      <c r="K4347" s="98">
        <f t="shared" si="4"/>
        <v>2</v>
      </c>
      <c r="L4347" s="99" t="s">
        <v>7253</v>
      </c>
      <c r="M4347" s="100" t="s">
        <v>7254</v>
      </c>
      <c r="N4347" s="101" t="str">
        <f t="shared" si="139"/>
        <v>PT1590279-T0018936187610089</v>
      </c>
      <c r="O4347" s="128"/>
      <c r="P4347" s="100"/>
      <c r="Q4347" s="103">
        <f t="shared" si="166"/>
        <v>2</v>
      </c>
      <c r="R4347" s="161"/>
      <c r="S4347" s="105"/>
      <c r="T4347" s="106"/>
      <c r="U4347" s="107" t="s">
        <v>6532</v>
      </c>
      <c r="V4347" s="108" t="s">
        <v>756</v>
      </c>
      <c r="W4347" s="109" t="s">
        <v>1908</v>
      </c>
      <c r="X4347" s="110" t="str">
        <f t="shared" si="176"/>
        <v/>
      </c>
      <c r="Y4347" s="110" t="str">
        <f t="shared" si="183"/>
        <v/>
      </c>
      <c r="Z4347" s="109" t="s">
        <v>797</v>
      </c>
      <c r="AA4347" s="109" t="s">
        <v>802</v>
      </c>
      <c r="AB4347" s="106"/>
      <c r="AC4347" s="158"/>
      <c r="AD4347" s="160"/>
      <c r="AE4347" s="127"/>
      <c r="AF4347" s="113"/>
      <c r="AG4347" s="165" t="str">
        <f t="array" ref="AG4347">XLOOKUP(F4347,'CLV2'!A:A,'CLV2'!E:E)</f>
        <v>2.FISH AND SEAFOOD</v>
      </c>
      <c r="AH4347" s="115" t="str">
        <f t="array" ref="AH4347">XLOOKUP(F4347,'CLV2'!A:A,'CLV2'!F:F)</f>
        <v>3.FROZEN FISH AND SEAFOOD</v>
      </c>
      <c r="AI4347" s="115" t="str">
        <f t="shared" si="8"/>
        <v>Pack</v>
      </c>
      <c r="AJ4347" s="116">
        <f t="shared" si="9"/>
        <v>1</v>
      </c>
      <c r="AK4347" s="117" t="str">
        <f t="array" ref="AK4347">XLOOKUP(F4347,'GIÁ'!A:A,'GIÁ'!D:D)</f>
        <v>73948.55</v>
      </c>
      <c r="AL4347" s="118">
        <f t="shared" si="10"/>
        <v>147897.1</v>
      </c>
      <c r="AM4347" s="118">
        <f t="shared" si="11"/>
        <v>0</v>
      </c>
      <c r="AN4347" s="119">
        <f t="shared" si="12"/>
        <v>0</v>
      </c>
      <c r="AO4347" s="118">
        <f t="shared" si="13"/>
        <v>147897.1</v>
      </c>
      <c r="AP4347" s="121">
        <f t="shared" si="14"/>
        <v>0</v>
      </c>
      <c r="AQ4347" s="122"/>
      <c r="AR4347" s="119"/>
    </row>
    <row r="4348" ht="22.5" customHeight="1">
      <c r="A4348" s="89">
        <v>46233.0</v>
      </c>
      <c r="B4348" s="90">
        <v>0.5326388888888889</v>
      </c>
      <c r="C4348" s="91" t="s">
        <v>1733</v>
      </c>
      <c r="D4348" s="129" t="str">
        <f t="array" ref="D4348">XLOOKUP(C4348,'DS ST'!A:A,'DS ST'!B:B)</f>
        <v>VH5</v>
      </c>
      <c r="E4348" s="94" t="str">
        <f t="array" ref="E4348">XLOOKUP($F4348,'GIÁ'!$A:$A,'GIÁ'!$E:$E)</f>
        <v>ĐÔNG</v>
      </c>
      <c r="F4348" s="94">
        <v>8.938521793335E12</v>
      </c>
      <c r="G4348" s="95" t="s">
        <v>3362</v>
      </c>
      <c r="H4348" s="95" t="s">
        <v>224</v>
      </c>
      <c r="I4348" s="96">
        <v>4.0</v>
      </c>
      <c r="J4348" s="96">
        <v>0.0</v>
      </c>
      <c r="K4348" s="98">
        <f t="shared" si="4"/>
        <v>4</v>
      </c>
      <c r="L4348" s="99" t="s">
        <v>7253</v>
      </c>
      <c r="M4348" s="100" t="s">
        <v>7254</v>
      </c>
      <c r="N4348" s="101" t="str">
        <f t="shared" si="139"/>
        <v>PT1590279-T0018938521793335</v>
      </c>
      <c r="O4348" s="128"/>
      <c r="P4348" s="100"/>
      <c r="Q4348" s="103">
        <f t="shared" si="166"/>
        <v>4</v>
      </c>
      <c r="R4348" s="161"/>
      <c r="S4348" s="105"/>
      <c r="T4348" s="106"/>
      <c r="U4348" s="107" t="s">
        <v>6570</v>
      </c>
      <c r="V4348" s="108" t="s">
        <v>756</v>
      </c>
      <c r="W4348" s="109" t="s">
        <v>1908</v>
      </c>
      <c r="X4348" s="110" t="str">
        <f t="shared" si="176"/>
        <v/>
      </c>
      <c r="Y4348" s="110" t="str">
        <f t="shared" si="183"/>
        <v/>
      </c>
      <c r="Z4348" s="109" t="s">
        <v>797</v>
      </c>
      <c r="AA4348" s="109" t="s">
        <v>802</v>
      </c>
      <c r="AB4348" s="106"/>
      <c r="AC4348" s="158"/>
      <c r="AD4348" s="160"/>
      <c r="AE4348" s="127"/>
      <c r="AF4348" s="113"/>
      <c r="AG4348" s="165" t="str">
        <f t="array" ref="AG4348">XLOOKUP(F4348,'CLV2'!A:A,'CLV2'!E:E)</f>
        <v>#N/A</v>
      </c>
      <c r="AH4348" s="115" t="str">
        <f t="array" ref="AH4348">XLOOKUP(F4348,'CLV2'!A:A,'CLV2'!F:F)</f>
        <v>#N/A</v>
      </c>
      <c r="AI4348" s="115" t="str">
        <f t="shared" si="8"/>
        <v>Pack</v>
      </c>
      <c r="AJ4348" s="116">
        <f t="shared" si="9"/>
        <v>1</v>
      </c>
      <c r="AK4348" s="117">
        <f t="array" ref="AK4348">XLOOKUP(F4348,'GIÁ'!A:A,'GIÁ'!D:D)</f>
        <v>133000</v>
      </c>
      <c r="AL4348" s="118">
        <f t="shared" si="10"/>
        <v>532000</v>
      </c>
      <c r="AM4348" s="118">
        <f t="shared" si="11"/>
        <v>0</v>
      </c>
      <c r="AN4348" s="119">
        <f t="shared" si="12"/>
        <v>0</v>
      </c>
      <c r="AO4348" s="118">
        <f t="shared" si="13"/>
        <v>532000</v>
      </c>
      <c r="AP4348" s="121">
        <f t="shared" si="14"/>
        <v>0</v>
      </c>
      <c r="AQ4348" s="122"/>
      <c r="AR4348" s="119"/>
    </row>
    <row r="4349" ht="22.5" customHeight="1">
      <c r="A4349" s="89">
        <v>46233.0</v>
      </c>
      <c r="B4349" s="90">
        <v>0.53125</v>
      </c>
      <c r="C4349" s="91" t="s">
        <v>1733</v>
      </c>
      <c r="D4349" s="129" t="str">
        <f t="array" ref="D4349">XLOOKUP(C4349,'DS ST'!A:A,'DS ST'!B:B)</f>
        <v>VH5</v>
      </c>
      <c r="E4349" s="94" t="str">
        <f t="array" ref="E4349">XLOOKUP($F4349,'GIÁ'!$A:$A,'GIÁ'!$E:$E)</f>
        <v>MÁT</v>
      </c>
      <c r="F4349" s="94">
        <v>8.850393801379E12</v>
      </c>
      <c r="G4349" s="95" t="s">
        <v>1503</v>
      </c>
      <c r="H4349" s="95" t="s">
        <v>1145</v>
      </c>
      <c r="I4349" s="96">
        <v>4.0</v>
      </c>
      <c r="J4349" s="96">
        <v>0.0</v>
      </c>
      <c r="K4349" s="98">
        <f t="shared" si="4"/>
        <v>4</v>
      </c>
      <c r="L4349" s="99" t="s">
        <v>7255</v>
      </c>
      <c r="M4349" s="100" t="s">
        <v>7256</v>
      </c>
      <c r="N4349" s="101" t="str">
        <f t="shared" si="139"/>
        <v>TRBVH559548850393801379</v>
      </c>
      <c r="O4349" s="128"/>
      <c r="P4349" s="100"/>
      <c r="Q4349" s="103">
        <f t="shared" si="166"/>
        <v>4</v>
      </c>
      <c r="R4349" s="161"/>
      <c r="S4349" s="105"/>
      <c r="T4349" s="106"/>
      <c r="U4349" s="107"/>
      <c r="V4349" s="108" t="s">
        <v>756</v>
      </c>
      <c r="W4349" s="109" t="s">
        <v>1312</v>
      </c>
      <c r="X4349" s="110" t="str">
        <f t="shared" si="176"/>
        <v/>
      </c>
      <c r="Y4349" s="110" t="str">
        <f t="shared" si="183"/>
        <v/>
      </c>
      <c r="Z4349" s="139" t="str">
        <f t="shared" ref="Z4349:Z4350" si="201">IF(N(Q4349)&lt;=0,"",IF(ISNUMBER(SEARCH("Thiếu kiện",V4349)),"Kho đông mát",IF(AND(N(Q4349)&gt;0,N(P4349)&gt;0,OR(ISNUMBER(SEARCH("Hình KDB",U4349)),ISNUMBER(SEARCH("Hình tele",U4349)),ISNUMBER(SEARCH("sai code",U4349)),ISNUMBER(SEARCH("ST nhận",U4349)))),"Kho đông mát",IF(AND(W4349="DC giao thiếu",OR(ISNUMBER(SEARCH("Hình KDB",U4349)),ISNUMBER(SEARCH("Hình tele",U4349)),ISNUMBER(SEARCH("sai code",U4349)))),"Kho đông mát",IF(W4349="DC giao thiếu","Chưa xác định",IF(AND(W4349="DC pick sai",OR(ISNUMBER(SEARCH("Hình KDB",U4349)),ISNUMBER(SEARCH("Hình tele",U4349)),ISNUMBER(SEARCH("sai code",U4349)),ISNUMBER(SEARCH("ST nhận",U4349)))),"Kho đông mát",IF(W4349="DC pick sai","Chưa xác định",IF(AND(W4349="Hao hụt",N(O4349)&gt;0,OR(ISNUMBER(SEARCH("Hình KDB",U4349)),ISNUMBER(SEARCH("Hình tele",U4349)),ISNUMBER(SEARCH("sai code",U4349)),ISNUMBER(SEARCH("ST nhận",U4349)))),"Kho đông mát",IF(W4349="Hao hụt","Chưa xác định",IF(OR(W4349="VT giao sai điểm",W4349="Không đạt nhiệt độ",W4349="TX giao thiếu kiện",W4349="Hàng không đạt CL"),"Kho đông mát",IF(W4349="Chưa xác định","Chưa xác định",IF(N(P4349)&gt;0,"Chưa xác định",""))))))))))))</f>
        <v>Chưa xác định</v>
      </c>
      <c r="AA4349" s="109" t="s">
        <v>5260</v>
      </c>
      <c r="AB4349" s="106"/>
      <c r="AC4349" s="158"/>
      <c r="AD4349" s="160"/>
      <c r="AE4349" s="127"/>
      <c r="AF4349" s="113"/>
      <c r="AG4349" s="165" t="str">
        <f t="array" ref="AG4349">XLOOKUP(F4349,'CLV2'!A:A,'CLV2'!E:E)</f>
        <v>2.DAIRY</v>
      </c>
      <c r="AH4349" s="115" t="str">
        <f t="array" ref="AH4349">XLOOKUP(F4349,'CLV2'!A:A,'CLV2'!F:F)</f>
        <v>3.DRINKING YOGURT</v>
      </c>
      <c r="AI4349" s="115" t="str">
        <f t="shared" si="8"/>
        <v>Pack</v>
      </c>
      <c r="AJ4349" s="116">
        <f t="shared" si="9"/>
        <v>1</v>
      </c>
      <c r="AK4349" s="117" t="str">
        <f t="array" ref="AK4349">XLOOKUP(F4349,'GIÁ'!A:A,'GIÁ'!D:D)</f>
        <v>15576.02</v>
      </c>
      <c r="AL4349" s="118">
        <f t="shared" si="10"/>
        <v>62304.08</v>
      </c>
      <c r="AM4349" s="118">
        <f t="shared" si="11"/>
        <v>0</v>
      </c>
      <c r="AN4349" s="119">
        <f t="shared" si="12"/>
        <v>0</v>
      </c>
      <c r="AO4349" s="118">
        <f t="shared" si="13"/>
        <v>0</v>
      </c>
      <c r="AP4349" s="121">
        <f t="shared" si="14"/>
        <v>62304.08</v>
      </c>
      <c r="AQ4349" s="122"/>
      <c r="AR4349" s="119"/>
    </row>
    <row r="4350" ht="22.5" customHeight="1">
      <c r="A4350" s="89">
        <v>46233.0</v>
      </c>
      <c r="B4350" s="90">
        <v>0.53125</v>
      </c>
      <c r="C4350" s="91" t="s">
        <v>1733</v>
      </c>
      <c r="D4350" s="129" t="str">
        <f t="array" ref="D4350">XLOOKUP(C4350,'DS ST'!A:A,'DS ST'!B:B)</f>
        <v>VH5</v>
      </c>
      <c r="E4350" s="94" t="str">
        <f t="array" ref="E4350">XLOOKUP($F4350,'GIÁ'!$A:$A,'GIÁ'!$E:$E)</f>
        <v>MÁT</v>
      </c>
      <c r="F4350" s="94">
        <v>1100102.0</v>
      </c>
      <c r="G4350" s="95" t="s">
        <v>5692</v>
      </c>
      <c r="H4350" s="95" t="s">
        <v>273</v>
      </c>
      <c r="I4350" s="96">
        <v>10.0</v>
      </c>
      <c r="J4350" s="96">
        <v>9.7</v>
      </c>
      <c r="K4350" s="98">
        <f t="shared" si="4"/>
        <v>0.3</v>
      </c>
      <c r="L4350" s="99" t="s">
        <v>7255</v>
      </c>
      <c r="M4350" s="100" t="s">
        <v>7257</v>
      </c>
      <c r="N4350" s="101" t="str">
        <f t="shared" si="139"/>
        <v>TRBVH559631100102</v>
      </c>
      <c r="O4350" s="128">
        <v>0.3000000000000007</v>
      </c>
      <c r="P4350" s="100"/>
      <c r="Q4350" s="103">
        <f t="shared" si="166"/>
        <v>0</v>
      </c>
      <c r="R4350" s="161"/>
      <c r="S4350" s="105"/>
      <c r="T4350" s="106"/>
      <c r="U4350" s="107"/>
      <c r="V4350" s="108" t="s">
        <v>756</v>
      </c>
      <c r="W4350" s="109" t="s">
        <v>505</v>
      </c>
      <c r="X4350" s="110" t="str">
        <f t="shared" si="176"/>
        <v>Hao hụt</v>
      </c>
      <c r="Y4350" s="110" t="str">
        <f t="shared" si="183"/>
        <v/>
      </c>
      <c r="Z4350" s="139" t="str">
        <f t="shared" si="201"/>
        <v/>
      </c>
      <c r="AA4350" s="109" t="s">
        <v>802</v>
      </c>
      <c r="AB4350" s="106"/>
      <c r="AC4350" s="158"/>
      <c r="AD4350" s="160"/>
      <c r="AE4350" s="127"/>
      <c r="AF4350" s="113"/>
      <c r="AG4350" s="165" t="str">
        <f t="array" ref="AG4350">XLOOKUP(F4350,'CLV2'!A:A,'CLV2'!E:E)</f>
        <v>2.FRUITS</v>
      </c>
      <c r="AH4350" s="115" t="str">
        <f t="array" ref="AH4350">XLOOKUP(F4350,'CLV2'!A:A,'CLV2'!F:F)</f>
        <v>3.IMPORT FRUITS</v>
      </c>
      <c r="AI4350" s="115" t="str">
        <f t="shared" si="8"/>
        <v>KG</v>
      </c>
      <c r="AJ4350" s="116">
        <f t="shared" si="9"/>
        <v>0.03</v>
      </c>
      <c r="AK4350" s="117" t="str">
        <f t="array" ref="AK4350">XLOOKUP(F4350,'GIÁ'!A:A,'GIÁ'!D:D)</f>
        <v>164217.42</v>
      </c>
      <c r="AL4350" s="118">
        <f t="shared" si="10"/>
        <v>49265.226</v>
      </c>
      <c r="AM4350" s="118">
        <f t="shared" si="11"/>
        <v>49265.226</v>
      </c>
      <c r="AN4350" s="119">
        <f t="shared" si="12"/>
        <v>0</v>
      </c>
      <c r="AO4350" s="118">
        <f t="shared" si="13"/>
        <v>0</v>
      </c>
      <c r="AP4350" s="121">
        <f t="shared" si="14"/>
        <v>0</v>
      </c>
      <c r="AQ4350" s="122"/>
      <c r="AR4350" s="119"/>
    </row>
    <row r="4351" ht="22.5" customHeight="1">
      <c r="A4351" s="89">
        <v>46233.0</v>
      </c>
      <c r="B4351" s="90">
        <v>0.42083333333333334</v>
      </c>
      <c r="C4351" s="91" t="s">
        <v>1698</v>
      </c>
      <c r="D4351" s="129" t="str">
        <f t="array" ref="D4351">XLOOKUP(C4351,'DS ST'!A:A,'DS ST'!B:B)</f>
        <v>VGP</v>
      </c>
      <c r="E4351" s="94" t="str">
        <f t="array" ref="E4351">XLOOKUP($F4351,'GIÁ'!$A:$A,'GIÁ'!$E:$E)</f>
        <v>ĐÔNG</v>
      </c>
      <c r="F4351" s="94">
        <v>8.934717275081E12</v>
      </c>
      <c r="G4351" s="95" t="s">
        <v>1735</v>
      </c>
      <c r="H4351" s="95" t="s">
        <v>224</v>
      </c>
      <c r="I4351" s="96">
        <v>6.0</v>
      </c>
      <c r="J4351" s="96">
        <v>0.0</v>
      </c>
      <c r="K4351" s="98">
        <f t="shared" si="4"/>
        <v>6</v>
      </c>
      <c r="L4351" s="99" t="s">
        <v>7258</v>
      </c>
      <c r="M4351" s="100" t="s">
        <v>7259</v>
      </c>
      <c r="N4351" s="101" t="str">
        <f t="shared" si="139"/>
        <v>PT1590275-T0018934717275081</v>
      </c>
      <c r="O4351" s="128"/>
      <c r="P4351" s="100"/>
      <c r="Q4351" s="103">
        <f t="shared" si="166"/>
        <v>6</v>
      </c>
      <c r="R4351" s="161"/>
      <c r="S4351" s="105"/>
      <c r="T4351" s="106"/>
      <c r="U4351" s="107" t="s">
        <v>6563</v>
      </c>
      <c r="V4351" s="108" t="s">
        <v>756</v>
      </c>
      <c r="W4351" s="109" t="s">
        <v>1908</v>
      </c>
      <c r="X4351" s="110" t="str">
        <f t="shared" si="176"/>
        <v/>
      </c>
      <c r="Y4351" s="110" t="str">
        <f t="shared" si="183"/>
        <v/>
      </c>
      <c r="Z4351" s="109" t="s">
        <v>797</v>
      </c>
      <c r="AA4351" s="109" t="s">
        <v>802</v>
      </c>
      <c r="AB4351" s="106"/>
      <c r="AC4351" s="158"/>
      <c r="AD4351" s="160"/>
      <c r="AE4351" s="127"/>
      <c r="AF4351" s="113"/>
      <c r="AG4351" s="165" t="str">
        <f t="array" ref="AG4351">XLOOKUP(F4351,'CLV2'!A:A,'CLV2'!E:E)</f>
        <v>2.FROZEN FOODS</v>
      </c>
      <c r="AH4351" s="115" t="str">
        <f t="array" ref="AH4351">XLOOKUP(F4351,'CLV2'!A:A,'CLV2'!F:F)</f>
        <v>3.DUMPLINGS</v>
      </c>
      <c r="AI4351" s="115" t="str">
        <f t="shared" si="8"/>
        <v>Pack</v>
      </c>
      <c r="AJ4351" s="116">
        <f t="shared" si="9"/>
        <v>1</v>
      </c>
      <c r="AK4351" s="117" t="str">
        <f t="array" ref="AK4351">XLOOKUP(F4351,'GIÁ'!A:A,'GIÁ'!D:D)</f>
        <v>42036.39</v>
      </c>
      <c r="AL4351" s="118">
        <f t="shared" si="10"/>
        <v>252218.34</v>
      </c>
      <c r="AM4351" s="118">
        <f t="shared" si="11"/>
        <v>0</v>
      </c>
      <c r="AN4351" s="119">
        <f t="shared" si="12"/>
        <v>0</v>
      </c>
      <c r="AO4351" s="118">
        <f t="shared" si="13"/>
        <v>252218.34</v>
      </c>
      <c r="AP4351" s="121">
        <f t="shared" si="14"/>
        <v>0</v>
      </c>
      <c r="AQ4351" s="122"/>
      <c r="AR4351" s="119"/>
    </row>
    <row r="4352" ht="22.5" customHeight="1">
      <c r="A4352" s="89">
        <v>46233.0</v>
      </c>
      <c r="B4352" s="90">
        <v>0.42083333333333334</v>
      </c>
      <c r="C4352" s="91" t="s">
        <v>1698</v>
      </c>
      <c r="D4352" s="129" t="str">
        <f t="array" ref="D4352">XLOOKUP(C4352,'DS ST'!A:A,'DS ST'!B:B)</f>
        <v>VGP</v>
      </c>
      <c r="E4352" s="94" t="str">
        <f t="array" ref="E4352">XLOOKUP($F4352,'GIÁ'!$A:$A,'GIÁ'!$E:$E)</f>
        <v>ĐÔNG</v>
      </c>
      <c r="F4352" s="94">
        <v>8.938555386015E12</v>
      </c>
      <c r="G4352" s="95" t="s">
        <v>3152</v>
      </c>
      <c r="H4352" s="95" t="s">
        <v>224</v>
      </c>
      <c r="I4352" s="96">
        <v>4.0</v>
      </c>
      <c r="J4352" s="96">
        <v>0.0</v>
      </c>
      <c r="K4352" s="98">
        <f t="shared" si="4"/>
        <v>4</v>
      </c>
      <c r="L4352" s="99" t="s">
        <v>7258</v>
      </c>
      <c r="M4352" s="100" t="s">
        <v>7259</v>
      </c>
      <c r="N4352" s="101" t="str">
        <f t="shared" si="139"/>
        <v>PT1590275-T0018938555386015</v>
      </c>
      <c r="O4352" s="128"/>
      <c r="P4352" s="100"/>
      <c r="Q4352" s="103">
        <f t="shared" si="166"/>
        <v>4</v>
      </c>
      <c r="R4352" s="161"/>
      <c r="S4352" s="105"/>
      <c r="T4352" s="106"/>
      <c r="U4352" s="107" t="s">
        <v>6586</v>
      </c>
      <c r="V4352" s="108" t="s">
        <v>756</v>
      </c>
      <c r="W4352" s="109" t="s">
        <v>1908</v>
      </c>
      <c r="X4352" s="110" t="str">
        <f t="shared" si="176"/>
        <v/>
      </c>
      <c r="Y4352" s="110" t="str">
        <f t="shared" si="183"/>
        <v/>
      </c>
      <c r="Z4352" s="109" t="s">
        <v>797</v>
      </c>
      <c r="AA4352" s="109" t="s">
        <v>802</v>
      </c>
      <c r="AB4352" s="106"/>
      <c r="AC4352" s="158"/>
      <c r="AD4352" s="160"/>
      <c r="AE4352" s="127"/>
      <c r="AF4352" s="113"/>
      <c r="AG4352" s="165" t="str">
        <f t="array" ref="AG4352">XLOOKUP(F4352,'CLV2'!A:A,'CLV2'!E:E)</f>
        <v>2.FROZEN FOODS</v>
      </c>
      <c r="AH4352" s="115" t="str">
        <f t="array" ref="AH4352">XLOOKUP(F4352,'CLV2'!A:A,'CLV2'!F:F)</f>
        <v>3.PASTRY AND DESSERTS</v>
      </c>
      <c r="AI4352" s="115" t="str">
        <f t="shared" si="8"/>
        <v>Pack</v>
      </c>
      <c r="AJ4352" s="116">
        <f t="shared" si="9"/>
        <v>1</v>
      </c>
      <c r="AK4352" s="117" t="str">
        <f t="array" ref="AK4352">XLOOKUP(F4352,'GIÁ'!A:A,'GIÁ'!D:D)</f>
        <v>23068.13</v>
      </c>
      <c r="AL4352" s="118">
        <f t="shared" si="10"/>
        <v>92272.52</v>
      </c>
      <c r="AM4352" s="118">
        <f t="shared" si="11"/>
        <v>0</v>
      </c>
      <c r="AN4352" s="119">
        <f t="shared" si="12"/>
        <v>0</v>
      </c>
      <c r="AO4352" s="118">
        <f t="shared" si="13"/>
        <v>92272.52</v>
      </c>
      <c r="AP4352" s="121">
        <f t="shared" si="14"/>
        <v>0</v>
      </c>
      <c r="AQ4352" s="122"/>
      <c r="AR4352" s="119"/>
    </row>
    <row r="4353" ht="22.5" customHeight="1">
      <c r="A4353" s="89">
        <v>46233.0</v>
      </c>
      <c r="B4353" s="90">
        <v>0.42083333333333334</v>
      </c>
      <c r="C4353" s="91" t="s">
        <v>1698</v>
      </c>
      <c r="D4353" s="129" t="str">
        <f t="array" ref="D4353">XLOOKUP(C4353,'DS ST'!A:A,'DS ST'!B:B)</f>
        <v>VGP</v>
      </c>
      <c r="E4353" s="94" t="str">
        <f t="array" ref="E4353">XLOOKUP($F4353,'GIÁ'!$A:$A,'GIÁ'!$E:$E)</f>
        <v>ĐÔNG</v>
      </c>
      <c r="F4353" s="94">
        <v>8.93601323834E12</v>
      </c>
      <c r="G4353" s="95" t="s">
        <v>2176</v>
      </c>
      <c r="H4353" s="95" t="s">
        <v>224</v>
      </c>
      <c r="I4353" s="96">
        <v>4.0</v>
      </c>
      <c r="J4353" s="96">
        <v>0.0</v>
      </c>
      <c r="K4353" s="98">
        <f t="shared" si="4"/>
        <v>4</v>
      </c>
      <c r="L4353" s="99" t="s">
        <v>7258</v>
      </c>
      <c r="M4353" s="100" t="s">
        <v>7259</v>
      </c>
      <c r="N4353" s="101" t="str">
        <f t="shared" si="139"/>
        <v>PT1590275-T0018936013238340</v>
      </c>
      <c r="O4353" s="128"/>
      <c r="P4353" s="100"/>
      <c r="Q4353" s="103">
        <f t="shared" si="166"/>
        <v>4</v>
      </c>
      <c r="R4353" s="161"/>
      <c r="S4353" s="105"/>
      <c r="T4353" s="106"/>
      <c r="U4353" s="107" t="s">
        <v>6552</v>
      </c>
      <c r="V4353" s="108" t="s">
        <v>756</v>
      </c>
      <c r="W4353" s="109" t="s">
        <v>1908</v>
      </c>
      <c r="X4353" s="110" t="str">
        <f t="shared" si="176"/>
        <v/>
      </c>
      <c r="Y4353" s="110" t="str">
        <f t="shared" si="183"/>
        <v/>
      </c>
      <c r="Z4353" s="109" t="s">
        <v>797</v>
      </c>
      <c r="AA4353" s="109" t="s">
        <v>802</v>
      </c>
      <c r="AB4353" s="106"/>
      <c r="AC4353" s="158"/>
      <c r="AD4353" s="160"/>
      <c r="AE4353" s="127"/>
      <c r="AF4353" s="113"/>
      <c r="AG4353" s="165" t="str">
        <f t="array" ref="AG4353">XLOOKUP(F4353,'CLV2'!A:A,'CLV2'!E:E)</f>
        <v>2.FROZEN FOODS</v>
      </c>
      <c r="AH4353" s="115" t="str">
        <f t="array" ref="AH4353">XLOOKUP(F4353,'CLV2'!A:A,'CLV2'!F:F)</f>
        <v>3.PIZZA - READY MEALS</v>
      </c>
      <c r="AI4353" s="115" t="str">
        <f t="shared" si="8"/>
        <v>Pack</v>
      </c>
      <c r="AJ4353" s="116">
        <f t="shared" si="9"/>
        <v>1</v>
      </c>
      <c r="AK4353" s="117" t="str">
        <f t="array" ref="AK4353">XLOOKUP(F4353,'GIÁ'!A:A,'GIÁ'!D:D)</f>
        <v>15020.45</v>
      </c>
      <c r="AL4353" s="118">
        <f t="shared" si="10"/>
        <v>60081.8</v>
      </c>
      <c r="AM4353" s="118">
        <f t="shared" si="11"/>
        <v>0</v>
      </c>
      <c r="AN4353" s="119">
        <f t="shared" si="12"/>
        <v>0</v>
      </c>
      <c r="AO4353" s="118">
        <f t="shared" si="13"/>
        <v>60081.8</v>
      </c>
      <c r="AP4353" s="121">
        <f t="shared" si="14"/>
        <v>0</v>
      </c>
      <c r="AQ4353" s="122"/>
      <c r="AR4353" s="119"/>
    </row>
    <row r="4354" ht="22.5" customHeight="1">
      <c r="A4354" s="89">
        <v>46233.0</v>
      </c>
      <c r="B4354" s="90">
        <v>0.42083333333333334</v>
      </c>
      <c r="C4354" s="91" t="s">
        <v>1698</v>
      </c>
      <c r="D4354" s="129" t="str">
        <f t="array" ref="D4354">XLOOKUP(C4354,'DS ST'!A:A,'DS ST'!B:B)</f>
        <v>VGP</v>
      </c>
      <c r="E4354" s="94" t="str">
        <f t="array" ref="E4354">XLOOKUP($F4354,'GIÁ'!$A:$A,'GIÁ'!$E:$E)</f>
        <v>ĐÔNG</v>
      </c>
      <c r="F4354" s="94">
        <v>8.936219600002E12</v>
      </c>
      <c r="G4354" s="95" t="s">
        <v>2684</v>
      </c>
      <c r="H4354" s="95" t="s">
        <v>224</v>
      </c>
      <c r="I4354" s="96">
        <v>8.0</v>
      </c>
      <c r="J4354" s="96">
        <v>0.0</v>
      </c>
      <c r="K4354" s="98">
        <f t="shared" si="4"/>
        <v>8</v>
      </c>
      <c r="L4354" s="99" t="s">
        <v>7258</v>
      </c>
      <c r="M4354" s="100" t="s">
        <v>7259</v>
      </c>
      <c r="N4354" s="101" t="str">
        <f t="shared" si="139"/>
        <v>PT1590275-T0018936219600002</v>
      </c>
      <c r="O4354" s="128"/>
      <c r="P4354" s="100"/>
      <c r="Q4354" s="103">
        <f t="shared" si="166"/>
        <v>8</v>
      </c>
      <c r="R4354" s="161"/>
      <c r="S4354" s="105"/>
      <c r="T4354" s="106"/>
      <c r="U4354" s="107" t="s">
        <v>6566</v>
      </c>
      <c r="V4354" s="108" t="s">
        <v>756</v>
      </c>
      <c r="W4354" s="109" t="s">
        <v>1908</v>
      </c>
      <c r="X4354" s="110" t="str">
        <f t="shared" si="176"/>
        <v/>
      </c>
      <c r="Y4354" s="110" t="str">
        <f t="shared" si="183"/>
        <v/>
      </c>
      <c r="Z4354" s="109" t="s">
        <v>797</v>
      </c>
      <c r="AA4354" s="109" t="s">
        <v>802</v>
      </c>
      <c r="AB4354" s="106"/>
      <c r="AC4354" s="158"/>
      <c r="AD4354" s="160"/>
      <c r="AE4354" s="127"/>
      <c r="AF4354" s="113"/>
      <c r="AG4354" s="165" t="str">
        <f t="array" ref="AG4354">XLOOKUP(F4354,'CLV2'!A:A,'CLV2'!E:E)</f>
        <v>2.FROZEN FOODS</v>
      </c>
      <c r="AH4354" s="115" t="str">
        <f t="array" ref="AH4354">XLOOKUP(F4354,'CLV2'!A:A,'CLV2'!F:F)</f>
        <v>3.HOTPOT AND FRIED</v>
      </c>
      <c r="AI4354" s="115" t="str">
        <f t="shared" si="8"/>
        <v>Pack</v>
      </c>
      <c r="AJ4354" s="116">
        <f t="shared" si="9"/>
        <v>1</v>
      </c>
      <c r="AK4354" s="117" t="str">
        <f t="array" ref="AK4354">XLOOKUP(F4354,'GIÁ'!A:A,'GIÁ'!D:D)</f>
        <v>11156.53</v>
      </c>
      <c r="AL4354" s="118">
        <f t="shared" si="10"/>
        <v>89252.24</v>
      </c>
      <c r="AM4354" s="118">
        <f t="shared" si="11"/>
        <v>0</v>
      </c>
      <c r="AN4354" s="119">
        <f t="shared" si="12"/>
        <v>0</v>
      </c>
      <c r="AO4354" s="118">
        <f t="shared" si="13"/>
        <v>89252.24</v>
      </c>
      <c r="AP4354" s="121">
        <f t="shared" si="14"/>
        <v>0</v>
      </c>
      <c r="AQ4354" s="122"/>
      <c r="AR4354" s="119"/>
    </row>
    <row r="4355" ht="22.5" customHeight="1">
      <c r="A4355" s="89">
        <v>46233.0</v>
      </c>
      <c r="B4355" s="90">
        <v>0.42083333333333334</v>
      </c>
      <c r="C4355" s="91" t="s">
        <v>1698</v>
      </c>
      <c r="D4355" s="129" t="str">
        <f t="array" ref="D4355">XLOOKUP(C4355,'DS ST'!A:A,'DS ST'!B:B)</f>
        <v>VGP</v>
      </c>
      <c r="E4355" s="94" t="str">
        <f t="array" ref="E4355">XLOOKUP($F4355,'GIÁ'!$A:$A,'GIÁ'!$E:$E)</f>
        <v>ĐÔNG</v>
      </c>
      <c r="F4355" s="94">
        <v>8.936013238791E12</v>
      </c>
      <c r="G4355" s="95" t="s">
        <v>2178</v>
      </c>
      <c r="H4355" s="95" t="s">
        <v>57</v>
      </c>
      <c r="I4355" s="96">
        <v>4.0</v>
      </c>
      <c r="J4355" s="96">
        <v>0.0</v>
      </c>
      <c r="K4355" s="98">
        <f t="shared" si="4"/>
        <v>4</v>
      </c>
      <c r="L4355" s="99" t="s">
        <v>7258</v>
      </c>
      <c r="M4355" s="100" t="s">
        <v>7259</v>
      </c>
      <c r="N4355" s="101" t="str">
        <f t="shared" si="139"/>
        <v>PT1590275-T0018936013238791</v>
      </c>
      <c r="O4355" s="128"/>
      <c r="P4355" s="100"/>
      <c r="Q4355" s="103">
        <f t="shared" si="166"/>
        <v>4</v>
      </c>
      <c r="R4355" s="161"/>
      <c r="S4355" s="105"/>
      <c r="T4355" s="106"/>
      <c r="U4355" s="107" t="s">
        <v>6525</v>
      </c>
      <c r="V4355" s="108" t="s">
        <v>756</v>
      </c>
      <c r="W4355" s="109" t="s">
        <v>1908</v>
      </c>
      <c r="X4355" s="110" t="str">
        <f t="shared" si="176"/>
        <v/>
      </c>
      <c r="Y4355" s="110" t="str">
        <f t="shared" si="183"/>
        <v/>
      </c>
      <c r="Z4355" s="109" t="s">
        <v>797</v>
      </c>
      <c r="AA4355" s="109" t="s">
        <v>802</v>
      </c>
      <c r="AB4355" s="106"/>
      <c r="AC4355" s="158"/>
      <c r="AD4355" s="160"/>
      <c r="AE4355" s="127"/>
      <c r="AF4355" s="113"/>
      <c r="AG4355" s="165" t="str">
        <f t="array" ref="AG4355">XLOOKUP(F4355,'CLV2'!A:A,'CLV2'!E:E)</f>
        <v>2.FROZEN FOODS</v>
      </c>
      <c r="AH4355" s="115" t="str">
        <f t="array" ref="AH4355">XLOOKUP(F4355,'CLV2'!A:A,'CLV2'!F:F)</f>
        <v>3.PIZZA - READY MEALS</v>
      </c>
      <c r="AI4355" s="115" t="str">
        <f t="shared" si="8"/>
        <v>Pack</v>
      </c>
      <c r="AJ4355" s="116">
        <f t="shared" si="9"/>
        <v>1</v>
      </c>
      <c r="AK4355" s="117" t="str">
        <f t="array" ref="AK4355">XLOOKUP(F4355,'GIÁ'!A:A,'GIÁ'!D:D)</f>
        <v>22578.43</v>
      </c>
      <c r="AL4355" s="118">
        <f t="shared" si="10"/>
        <v>90313.72</v>
      </c>
      <c r="AM4355" s="118">
        <f t="shared" si="11"/>
        <v>0</v>
      </c>
      <c r="AN4355" s="119">
        <f t="shared" si="12"/>
        <v>0</v>
      </c>
      <c r="AO4355" s="118">
        <f t="shared" si="13"/>
        <v>90313.72</v>
      </c>
      <c r="AP4355" s="121">
        <f t="shared" si="14"/>
        <v>0</v>
      </c>
      <c r="AQ4355" s="122"/>
      <c r="AR4355" s="119"/>
    </row>
    <row r="4356" ht="22.5" customHeight="1">
      <c r="A4356" s="89">
        <v>46233.0</v>
      </c>
      <c r="B4356" s="90">
        <v>0.42083333333333334</v>
      </c>
      <c r="C4356" s="91" t="s">
        <v>1698</v>
      </c>
      <c r="D4356" s="129" t="str">
        <f t="array" ref="D4356">XLOOKUP(C4356,'DS ST'!A:A,'DS ST'!B:B)</f>
        <v>VGP</v>
      </c>
      <c r="E4356" s="94" t="str">
        <f t="array" ref="E4356">XLOOKUP($F4356,'GIÁ'!$A:$A,'GIÁ'!$E:$E)</f>
        <v>ĐÔNG</v>
      </c>
      <c r="F4356" s="94">
        <v>8.938532826121E12</v>
      </c>
      <c r="G4356" s="95" t="s">
        <v>3050</v>
      </c>
      <c r="H4356" s="95" t="s">
        <v>224</v>
      </c>
      <c r="I4356" s="96">
        <v>6.0</v>
      </c>
      <c r="J4356" s="96">
        <v>0.0</v>
      </c>
      <c r="K4356" s="98">
        <f t="shared" si="4"/>
        <v>6</v>
      </c>
      <c r="L4356" s="99" t="s">
        <v>7258</v>
      </c>
      <c r="M4356" s="100" t="s">
        <v>7259</v>
      </c>
      <c r="N4356" s="101" t="str">
        <f t="shared" si="139"/>
        <v>PT1590275-T0018938532826121</v>
      </c>
      <c r="O4356" s="128"/>
      <c r="P4356" s="100"/>
      <c r="Q4356" s="103">
        <f t="shared" si="166"/>
        <v>6</v>
      </c>
      <c r="R4356" s="161"/>
      <c r="S4356" s="105"/>
      <c r="T4356" s="106"/>
      <c r="U4356" s="107" t="s">
        <v>6541</v>
      </c>
      <c r="V4356" s="108" t="s">
        <v>756</v>
      </c>
      <c r="W4356" s="109" t="s">
        <v>1908</v>
      </c>
      <c r="X4356" s="110" t="str">
        <f t="shared" si="176"/>
        <v/>
      </c>
      <c r="Y4356" s="110" t="str">
        <f t="shared" si="183"/>
        <v/>
      </c>
      <c r="Z4356" s="109" t="s">
        <v>797</v>
      </c>
      <c r="AA4356" s="109" t="s">
        <v>802</v>
      </c>
      <c r="AB4356" s="106"/>
      <c r="AC4356" s="158"/>
      <c r="AD4356" s="160"/>
      <c r="AE4356" s="127"/>
      <c r="AF4356" s="113"/>
      <c r="AG4356" s="165" t="str">
        <f t="array" ref="AG4356">XLOOKUP(F4356,'CLV2'!A:A,'CLV2'!E:E)</f>
        <v>2.FROZEN FOODS</v>
      </c>
      <c r="AH4356" s="115" t="str">
        <f t="array" ref="AH4356">XLOOKUP(F4356,'CLV2'!A:A,'CLV2'!F:F)</f>
        <v>3.PASTRY AND DESSERTS</v>
      </c>
      <c r="AI4356" s="115" t="str">
        <f t="shared" si="8"/>
        <v>Pack</v>
      </c>
      <c r="AJ4356" s="116">
        <f t="shared" si="9"/>
        <v>1</v>
      </c>
      <c r="AK4356" s="117" t="str">
        <f t="array" ref="AK4356">XLOOKUP(F4356,'GIÁ'!A:A,'GIÁ'!D:D)</f>
        <v>21599.37</v>
      </c>
      <c r="AL4356" s="118">
        <f t="shared" si="10"/>
        <v>129596.22</v>
      </c>
      <c r="AM4356" s="118">
        <f t="shared" si="11"/>
        <v>0</v>
      </c>
      <c r="AN4356" s="119">
        <f t="shared" si="12"/>
        <v>0</v>
      </c>
      <c r="AO4356" s="118">
        <f t="shared" si="13"/>
        <v>129596.22</v>
      </c>
      <c r="AP4356" s="121">
        <f t="shared" si="14"/>
        <v>0</v>
      </c>
      <c r="AQ4356" s="122"/>
      <c r="AR4356" s="119"/>
    </row>
    <row r="4357" ht="22.5" customHeight="1">
      <c r="A4357" s="89">
        <v>46233.0</v>
      </c>
      <c r="B4357" s="90">
        <v>0.42083333333333334</v>
      </c>
      <c r="C4357" s="91" t="s">
        <v>1698</v>
      </c>
      <c r="D4357" s="129" t="str">
        <f t="array" ref="D4357">XLOOKUP(C4357,'DS ST'!A:A,'DS ST'!B:B)</f>
        <v>VGP</v>
      </c>
      <c r="E4357" s="94" t="str">
        <f t="array" ref="E4357">XLOOKUP($F4357,'GIÁ'!$A:$A,'GIÁ'!$E:$E)</f>
        <v>ĐÔNG</v>
      </c>
      <c r="F4357" s="94">
        <v>8.934717401336E12</v>
      </c>
      <c r="G4357" s="95" t="s">
        <v>1750</v>
      </c>
      <c r="H4357" s="95" t="s">
        <v>224</v>
      </c>
      <c r="I4357" s="96">
        <v>4.0</v>
      </c>
      <c r="J4357" s="96">
        <v>0.0</v>
      </c>
      <c r="K4357" s="98">
        <f t="shared" si="4"/>
        <v>4</v>
      </c>
      <c r="L4357" s="99" t="s">
        <v>7258</v>
      </c>
      <c r="M4357" s="100" t="s">
        <v>7259</v>
      </c>
      <c r="N4357" s="101" t="str">
        <f t="shared" si="139"/>
        <v>PT1590275-T0018934717401336</v>
      </c>
      <c r="O4357" s="128"/>
      <c r="P4357" s="100"/>
      <c r="Q4357" s="103">
        <f t="shared" si="166"/>
        <v>4</v>
      </c>
      <c r="R4357" s="161"/>
      <c r="S4357" s="105"/>
      <c r="T4357" s="106"/>
      <c r="U4357" s="107" t="s">
        <v>6585</v>
      </c>
      <c r="V4357" s="108" t="s">
        <v>756</v>
      </c>
      <c r="W4357" s="109" t="s">
        <v>1908</v>
      </c>
      <c r="X4357" s="110" t="str">
        <f t="shared" si="176"/>
        <v/>
      </c>
      <c r="Y4357" s="110" t="str">
        <f t="shared" si="183"/>
        <v/>
      </c>
      <c r="Z4357" s="109" t="s">
        <v>797</v>
      </c>
      <c r="AA4357" s="109" t="s">
        <v>802</v>
      </c>
      <c r="AB4357" s="106"/>
      <c r="AC4357" s="158"/>
      <c r="AD4357" s="160"/>
      <c r="AE4357" s="127"/>
      <c r="AF4357" s="113"/>
      <c r="AG4357" s="165" t="str">
        <f t="array" ref="AG4357">XLOOKUP(F4357,'CLV2'!A:A,'CLV2'!E:E)</f>
        <v>2.FROZEN FOODS</v>
      </c>
      <c r="AH4357" s="115" t="str">
        <f t="array" ref="AH4357">XLOOKUP(F4357,'CLV2'!A:A,'CLV2'!F:F)</f>
        <v>3.DUMPLINGS</v>
      </c>
      <c r="AI4357" s="115" t="str">
        <f t="shared" si="8"/>
        <v>Pack</v>
      </c>
      <c r="AJ4357" s="116">
        <f t="shared" si="9"/>
        <v>1</v>
      </c>
      <c r="AK4357" s="117" t="str">
        <f t="array" ref="AK4357">XLOOKUP(F4357,'GIÁ'!A:A,'GIÁ'!D:D)</f>
        <v>39374.44</v>
      </c>
      <c r="AL4357" s="118">
        <f t="shared" si="10"/>
        <v>157497.76</v>
      </c>
      <c r="AM4357" s="118">
        <f t="shared" si="11"/>
        <v>0</v>
      </c>
      <c r="AN4357" s="119">
        <f t="shared" si="12"/>
        <v>0</v>
      </c>
      <c r="AO4357" s="118">
        <f t="shared" si="13"/>
        <v>157497.76</v>
      </c>
      <c r="AP4357" s="121">
        <f t="shared" si="14"/>
        <v>0</v>
      </c>
      <c r="AQ4357" s="122"/>
      <c r="AR4357" s="119"/>
    </row>
    <row r="4358" ht="22.5" customHeight="1">
      <c r="A4358" s="89">
        <v>46233.0</v>
      </c>
      <c r="B4358" s="90">
        <v>0.42083333333333334</v>
      </c>
      <c r="C4358" s="91" t="s">
        <v>1698</v>
      </c>
      <c r="D4358" s="129" t="str">
        <f t="array" ref="D4358">XLOOKUP(C4358,'DS ST'!A:A,'DS ST'!B:B)</f>
        <v>VGP</v>
      </c>
      <c r="E4358" s="94" t="str">
        <f t="array" ref="E4358">XLOOKUP($F4358,'GIÁ'!$A:$A,'GIÁ'!$E:$E)</f>
        <v>ĐÔNG</v>
      </c>
      <c r="F4358" s="94">
        <v>8.936077113218E12</v>
      </c>
      <c r="G4358" s="95" t="s">
        <v>2347</v>
      </c>
      <c r="H4358" s="95" t="s">
        <v>224</v>
      </c>
      <c r="I4358" s="96">
        <v>6.0</v>
      </c>
      <c r="J4358" s="96">
        <v>0.0</v>
      </c>
      <c r="K4358" s="98">
        <f t="shared" si="4"/>
        <v>6</v>
      </c>
      <c r="L4358" s="99" t="s">
        <v>7258</v>
      </c>
      <c r="M4358" s="100" t="s">
        <v>7259</v>
      </c>
      <c r="N4358" s="101" t="str">
        <f t="shared" si="139"/>
        <v>PT1590275-T0018936077113218</v>
      </c>
      <c r="O4358" s="128"/>
      <c r="P4358" s="100"/>
      <c r="Q4358" s="103">
        <f t="shared" si="166"/>
        <v>6</v>
      </c>
      <c r="R4358" s="161"/>
      <c r="S4358" s="105"/>
      <c r="T4358" s="106"/>
      <c r="U4358" s="107" t="s">
        <v>7260</v>
      </c>
      <c r="V4358" s="108" t="s">
        <v>756</v>
      </c>
      <c r="W4358" s="109" t="s">
        <v>1908</v>
      </c>
      <c r="X4358" s="110" t="str">
        <f t="shared" si="176"/>
        <v/>
      </c>
      <c r="Y4358" s="110" t="str">
        <f t="shared" si="183"/>
        <v/>
      </c>
      <c r="Z4358" s="109" t="s">
        <v>797</v>
      </c>
      <c r="AA4358" s="109" t="s">
        <v>802</v>
      </c>
      <c r="AB4358" s="106"/>
      <c r="AC4358" s="158"/>
      <c r="AD4358" s="160"/>
      <c r="AE4358" s="127"/>
      <c r="AF4358" s="113"/>
      <c r="AG4358" s="165" t="str">
        <f t="array" ref="AG4358">XLOOKUP(F4358,'CLV2'!A:A,'CLV2'!E:E)</f>
        <v>2.FROZEN FOODS</v>
      </c>
      <c r="AH4358" s="115" t="str">
        <f t="array" ref="AH4358">XLOOKUP(F4358,'CLV2'!A:A,'CLV2'!F:F)</f>
        <v>3.PIZZA - READY MEALS</v>
      </c>
      <c r="AI4358" s="115" t="str">
        <f t="shared" si="8"/>
        <v>Pack</v>
      </c>
      <c r="AJ4358" s="116">
        <f t="shared" si="9"/>
        <v>1</v>
      </c>
      <c r="AK4358" s="117" t="str">
        <f t="array" ref="AK4358">XLOOKUP(F4358,'GIÁ'!A:A,'GIÁ'!D:D)</f>
        <v>16657.64</v>
      </c>
      <c r="AL4358" s="118">
        <f t="shared" si="10"/>
        <v>99945.84</v>
      </c>
      <c r="AM4358" s="118">
        <f t="shared" si="11"/>
        <v>0</v>
      </c>
      <c r="AN4358" s="119">
        <f t="shared" si="12"/>
        <v>0</v>
      </c>
      <c r="AO4358" s="118">
        <f t="shared" si="13"/>
        <v>99945.84</v>
      </c>
      <c r="AP4358" s="121">
        <f t="shared" si="14"/>
        <v>0</v>
      </c>
      <c r="AQ4358" s="122"/>
      <c r="AR4358" s="119"/>
    </row>
    <row r="4359" ht="22.5" customHeight="1">
      <c r="A4359" s="89">
        <v>46233.0</v>
      </c>
      <c r="B4359" s="90">
        <v>0.42083333333333334</v>
      </c>
      <c r="C4359" s="91" t="s">
        <v>1698</v>
      </c>
      <c r="D4359" s="129" t="str">
        <f t="array" ref="D4359">XLOOKUP(C4359,'DS ST'!A:A,'DS ST'!B:B)</f>
        <v>VGP</v>
      </c>
      <c r="E4359" s="94" t="str">
        <f t="array" ref="E4359">XLOOKUP($F4359,'GIÁ'!$A:$A,'GIÁ'!$E:$E)</f>
        <v>ĐÔNG</v>
      </c>
      <c r="F4359" s="94">
        <v>8.934717472008E12</v>
      </c>
      <c r="G4359" s="95" t="s">
        <v>1769</v>
      </c>
      <c r="H4359" s="95" t="s">
        <v>224</v>
      </c>
      <c r="I4359" s="96">
        <v>6.0</v>
      </c>
      <c r="J4359" s="96">
        <v>0.0</v>
      </c>
      <c r="K4359" s="98">
        <f t="shared" si="4"/>
        <v>6</v>
      </c>
      <c r="L4359" s="99" t="s">
        <v>7258</v>
      </c>
      <c r="M4359" s="100" t="s">
        <v>7259</v>
      </c>
      <c r="N4359" s="101" t="str">
        <f t="shared" si="139"/>
        <v>PT1590275-T0018934717472008</v>
      </c>
      <c r="O4359" s="128"/>
      <c r="P4359" s="100"/>
      <c r="Q4359" s="103">
        <f t="shared" si="166"/>
        <v>6</v>
      </c>
      <c r="R4359" s="161"/>
      <c r="S4359" s="105"/>
      <c r="T4359" s="106"/>
      <c r="U4359" s="107" t="s">
        <v>6597</v>
      </c>
      <c r="V4359" s="108" t="s">
        <v>756</v>
      </c>
      <c r="W4359" s="109" t="s">
        <v>1908</v>
      </c>
      <c r="X4359" s="110" t="str">
        <f t="shared" si="176"/>
        <v/>
      </c>
      <c r="Y4359" s="110" t="str">
        <f t="shared" si="183"/>
        <v/>
      </c>
      <c r="Z4359" s="109" t="s">
        <v>797</v>
      </c>
      <c r="AA4359" s="109" t="s">
        <v>802</v>
      </c>
      <c r="AB4359" s="106"/>
      <c r="AC4359" s="158"/>
      <c r="AD4359" s="160"/>
      <c r="AE4359" s="127"/>
      <c r="AF4359" s="113"/>
      <c r="AG4359" s="165" t="str">
        <f t="array" ref="AG4359">XLOOKUP(F4359,'CLV2'!A:A,'CLV2'!E:E)</f>
        <v>2.FROZEN FOODS</v>
      </c>
      <c r="AH4359" s="115" t="str">
        <f t="array" ref="AH4359">XLOOKUP(F4359,'CLV2'!A:A,'CLV2'!F:F)</f>
        <v>3.HOTPOT AND FRIED</v>
      </c>
      <c r="AI4359" s="115" t="str">
        <f t="shared" si="8"/>
        <v>Pack</v>
      </c>
      <c r="AJ4359" s="116">
        <f t="shared" si="9"/>
        <v>1</v>
      </c>
      <c r="AK4359" s="117" t="str">
        <f t="array" ref="AK4359">XLOOKUP(F4359,'GIÁ'!A:A,'GIÁ'!D:D)</f>
        <v>35456.20</v>
      </c>
      <c r="AL4359" s="118">
        <f t="shared" si="10"/>
        <v>212737.2</v>
      </c>
      <c r="AM4359" s="118">
        <f t="shared" si="11"/>
        <v>0</v>
      </c>
      <c r="AN4359" s="119">
        <f t="shared" si="12"/>
        <v>0</v>
      </c>
      <c r="AO4359" s="118">
        <f t="shared" si="13"/>
        <v>212737.2</v>
      </c>
      <c r="AP4359" s="121">
        <f t="shared" si="14"/>
        <v>0</v>
      </c>
      <c r="AQ4359" s="122"/>
      <c r="AR4359" s="119"/>
    </row>
    <row r="4360" ht="22.5" customHeight="1">
      <c r="A4360" s="89">
        <v>46233.0</v>
      </c>
      <c r="B4360" s="90">
        <v>0.42083333333333334</v>
      </c>
      <c r="C4360" s="91" t="s">
        <v>1698</v>
      </c>
      <c r="D4360" s="129" t="str">
        <f t="array" ref="D4360">XLOOKUP(C4360,'DS ST'!A:A,'DS ST'!B:B)</f>
        <v>VGP</v>
      </c>
      <c r="E4360" s="94" t="str">
        <f t="array" ref="E4360">XLOOKUP($F4360,'GIÁ'!$A:$A,'GIÁ'!$E:$E)</f>
        <v>ĐÔNG</v>
      </c>
      <c r="F4360" s="94">
        <v>8.936210415551E12</v>
      </c>
      <c r="G4360" s="95" t="s">
        <v>2676</v>
      </c>
      <c r="H4360" s="95" t="s">
        <v>224</v>
      </c>
      <c r="I4360" s="96">
        <v>22.0</v>
      </c>
      <c r="J4360" s="96">
        <v>0.0</v>
      </c>
      <c r="K4360" s="98">
        <f t="shared" si="4"/>
        <v>22</v>
      </c>
      <c r="L4360" s="99" t="s">
        <v>7258</v>
      </c>
      <c r="M4360" s="100" t="s">
        <v>7259</v>
      </c>
      <c r="N4360" s="101" t="str">
        <f t="shared" si="139"/>
        <v>PT1590275-T0018936210415551</v>
      </c>
      <c r="O4360" s="128"/>
      <c r="P4360" s="100"/>
      <c r="Q4360" s="103">
        <f t="shared" si="166"/>
        <v>22</v>
      </c>
      <c r="R4360" s="161"/>
      <c r="S4360" s="105"/>
      <c r="T4360" s="106"/>
      <c r="U4360" s="107" t="s">
        <v>6554</v>
      </c>
      <c r="V4360" s="108" t="s">
        <v>756</v>
      </c>
      <c r="W4360" s="109" t="s">
        <v>1908</v>
      </c>
      <c r="X4360" s="110" t="str">
        <f t="shared" si="176"/>
        <v/>
      </c>
      <c r="Y4360" s="110" t="str">
        <f t="shared" si="183"/>
        <v/>
      </c>
      <c r="Z4360" s="109" t="s">
        <v>797</v>
      </c>
      <c r="AA4360" s="109" t="s">
        <v>802</v>
      </c>
      <c r="AB4360" s="106"/>
      <c r="AC4360" s="158"/>
      <c r="AD4360" s="160"/>
      <c r="AE4360" s="127"/>
      <c r="AF4360" s="113"/>
      <c r="AG4360" s="165" t="str">
        <f t="array" ref="AG4360">XLOOKUP(F4360,'CLV2'!A:A,'CLV2'!E:E)</f>
        <v>2.FROZEN FOODS</v>
      </c>
      <c r="AH4360" s="115" t="str">
        <f t="array" ref="AH4360">XLOOKUP(F4360,'CLV2'!A:A,'CLV2'!F:F)</f>
        <v>3.DUMPLINGS</v>
      </c>
      <c r="AI4360" s="115" t="str">
        <f t="shared" si="8"/>
        <v>Pack</v>
      </c>
      <c r="AJ4360" s="116">
        <f t="shared" si="9"/>
        <v>1</v>
      </c>
      <c r="AK4360" s="117" t="str">
        <f t="array" ref="AK4360">XLOOKUP(F4360,'GIÁ'!A:A,'GIÁ'!D:D)</f>
        <v>24150.20</v>
      </c>
      <c r="AL4360" s="118">
        <f t="shared" si="10"/>
        <v>531304.4</v>
      </c>
      <c r="AM4360" s="118">
        <f t="shared" si="11"/>
        <v>0</v>
      </c>
      <c r="AN4360" s="119">
        <f t="shared" si="12"/>
        <v>0</v>
      </c>
      <c r="AO4360" s="118">
        <f t="shared" si="13"/>
        <v>531304.4</v>
      </c>
      <c r="AP4360" s="121">
        <f t="shared" si="14"/>
        <v>0</v>
      </c>
      <c r="AQ4360" s="122"/>
      <c r="AR4360" s="119"/>
    </row>
    <row r="4361" ht="22.5" customHeight="1">
      <c r="A4361" s="89">
        <v>46233.0</v>
      </c>
      <c r="B4361" s="90">
        <v>0.42083333333333334</v>
      </c>
      <c r="C4361" s="91" t="s">
        <v>1698</v>
      </c>
      <c r="D4361" s="129" t="str">
        <f t="array" ref="D4361">XLOOKUP(C4361,'DS ST'!A:A,'DS ST'!B:B)</f>
        <v>VGP</v>
      </c>
      <c r="E4361" s="94" t="str">
        <f t="array" ref="E4361">XLOOKUP($F4361,'GIÁ'!$A:$A,'GIÁ'!$E:$E)</f>
        <v>ĐÔNG</v>
      </c>
      <c r="F4361" s="94">
        <v>8.934717262012E12</v>
      </c>
      <c r="G4361" s="95" t="s">
        <v>1715</v>
      </c>
      <c r="H4361" s="95" t="s">
        <v>224</v>
      </c>
      <c r="I4361" s="96">
        <v>4.0</v>
      </c>
      <c r="J4361" s="96">
        <v>0.0</v>
      </c>
      <c r="K4361" s="98">
        <f t="shared" si="4"/>
        <v>4</v>
      </c>
      <c r="L4361" s="99" t="s">
        <v>7258</v>
      </c>
      <c r="M4361" s="100" t="s">
        <v>7259</v>
      </c>
      <c r="N4361" s="101" t="str">
        <f t="shared" si="139"/>
        <v>PT1590275-T0018934717262012</v>
      </c>
      <c r="O4361" s="128"/>
      <c r="P4361" s="100"/>
      <c r="Q4361" s="103">
        <f t="shared" si="166"/>
        <v>4</v>
      </c>
      <c r="R4361" s="161"/>
      <c r="S4361" s="105"/>
      <c r="T4361" s="106"/>
      <c r="U4361" s="107" t="s">
        <v>6528</v>
      </c>
      <c r="V4361" s="108" t="s">
        <v>756</v>
      </c>
      <c r="W4361" s="109" t="s">
        <v>1908</v>
      </c>
      <c r="X4361" s="110" t="str">
        <f t="shared" si="176"/>
        <v/>
      </c>
      <c r="Y4361" s="110" t="str">
        <f t="shared" si="183"/>
        <v/>
      </c>
      <c r="Z4361" s="109" t="s">
        <v>797</v>
      </c>
      <c r="AA4361" s="109" t="s">
        <v>802</v>
      </c>
      <c r="AB4361" s="106"/>
      <c r="AC4361" s="158"/>
      <c r="AD4361" s="160"/>
      <c r="AE4361" s="127"/>
      <c r="AF4361" s="113"/>
      <c r="AG4361" s="165" t="str">
        <f t="array" ref="AG4361">XLOOKUP(F4361,'CLV2'!A:A,'CLV2'!E:E)</f>
        <v>2.FROZEN FOODS</v>
      </c>
      <c r="AH4361" s="115" t="str">
        <f t="array" ref="AH4361">XLOOKUP(F4361,'CLV2'!A:A,'CLV2'!F:F)</f>
        <v>3.HOTPOT AND FRIED</v>
      </c>
      <c r="AI4361" s="115" t="str">
        <f t="shared" si="8"/>
        <v>Pack</v>
      </c>
      <c r="AJ4361" s="116">
        <f t="shared" si="9"/>
        <v>1</v>
      </c>
      <c r="AK4361" s="117" t="str">
        <f t="array" ref="AK4361">XLOOKUP(F4361,'GIÁ'!A:A,'GIÁ'!D:D)</f>
        <v>32686.96</v>
      </c>
      <c r="AL4361" s="118">
        <f t="shared" si="10"/>
        <v>130747.84</v>
      </c>
      <c r="AM4361" s="118">
        <f t="shared" si="11"/>
        <v>0</v>
      </c>
      <c r="AN4361" s="119">
        <f t="shared" si="12"/>
        <v>0</v>
      </c>
      <c r="AO4361" s="118">
        <f t="shared" si="13"/>
        <v>130747.84</v>
      </c>
      <c r="AP4361" s="121">
        <f t="shared" si="14"/>
        <v>0</v>
      </c>
      <c r="AQ4361" s="122"/>
      <c r="AR4361" s="119"/>
    </row>
    <row r="4362" ht="22.5" customHeight="1">
      <c r="A4362" s="89">
        <v>46233.0</v>
      </c>
      <c r="B4362" s="90">
        <v>0.42083333333333334</v>
      </c>
      <c r="C4362" s="91" t="s">
        <v>1698</v>
      </c>
      <c r="D4362" s="129" t="str">
        <f t="array" ref="D4362">XLOOKUP(C4362,'DS ST'!A:A,'DS ST'!B:B)</f>
        <v>VGP</v>
      </c>
      <c r="E4362" s="94" t="str">
        <f t="array" ref="E4362">XLOOKUP($F4362,'GIÁ'!$A:$A,'GIÁ'!$E:$E)</f>
        <v>ĐÔNG</v>
      </c>
      <c r="F4362" s="94">
        <v>8.935319711311E12</v>
      </c>
      <c r="G4362" s="95" t="s">
        <v>2061</v>
      </c>
      <c r="H4362" s="95" t="s">
        <v>224</v>
      </c>
      <c r="I4362" s="96">
        <v>6.0</v>
      </c>
      <c r="J4362" s="96">
        <v>0.0</v>
      </c>
      <c r="K4362" s="98">
        <f t="shared" si="4"/>
        <v>6</v>
      </c>
      <c r="L4362" s="99" t="s">
        <v>7258</v>
      </c>
      <c r="M4362" s="100" t="s">
        <v>7259</v>
      </c>
      <c r="N4362" s="101" t="str">
        <f t="shared" si="139"/>
        <v>PT1590275-T0018935319711311</v>
      </c>
      <c r="O4362" s="128"/>
      <c r="P4362" s="100"/>
      <c r="Q4362" s="103">
        <f t="shared" si="166"/>
        <v>6</v>
      </c>
      <c r="R4362" s="161"/>
      <c r="S4362" s="105"/>
      <c r="T4362" s="106"/>
      <c r="U4362" s="107" t="s">
        <v>6529</v>
      </c>
      <c r="V4362" s="108" t="s">
        <v>756</v>
      </c>
      <c r="W4362" s="109" t="s">
        <v>1908</v>
      </c>
      <c r="X4362" s="110" t="str">
        <f t="shared" si="176"/>
        <v/>
      </c>
      <c r="Y4362" s="110" t="str">
        <f t="shared" si="183"/>
        <v/>
      </c>
      <c r="Z4362" s="109" t="s">
        <v>797</v>
      </c>
      <c r="AA4362" s="109" t="s">
        <v>802</v>
      </c>
      <c r="AB4362" s="106"/>
      <c r="AC4362" s="158"/>
      <c r="AD4362" s="160"/>
      <c r="AE4362" s="127"/>
      <c r="AF4362" s="113"/>
      <c r="AG4362" s="165" t="str">
        <f t="array" ref="AG4362">XLOOKUP(F4362,'CLV2'!A:A,'CLV2'!E:E)</f>
        <v>2.FROZEN FOODS</v>
      </c>
      <c r="AH4362" s="115" t="str">
        <f t="array" ref="AH4362">XLOOKUP(F4362,'CLV2'!A:A,'CLV2'!F:F)</f>
        <v>3.HOTPOT AND FRIED</v>
      </c>
      <c r="AI4362" s="115" t="str">
        <f t="shared" si="8"/>
        <v>Pack</v>
      </c>
      <c r="AJ4362" s="116">
        <f t="shared" si="9"/>
        <v>1</v>
      </c>
      <c r="AK4362" s="117" t="str">
        <f t="array" ref="AK4362">XLOOKUP(F4362,'GIÁ'!A:A,'GIÁ'!D:D)</f>
        <v>30542.46</v>
      </c>
      <c r="AL4362" s="118">
        <f t="shared" si="10"/>
        <v>183254.76</v>
      </c>
      <c r="AM4362" s="118">
        <f t="shared" si="11"/>
        <v>0</v>
      </c>
      <c r="AN4362" s="119">
        <f t="shared" si="12"/>
        <v>0</v>
      </c>
      <c r="AO4362" s="118">
        <f t="shared" si="13"/>
        <v>183254.76</v>
      </c>
      <c r="AP4362" s="121">
        <f t="shared" si="14"/>
        <v>0</v>
      </c>
      <c r="AQ4362" s="122"/>
      <c r="AR4362" s="119"/>
    </row>
    <row r="4363" ht="22.5" customHeight="1">
      <c r="A4363" s="89">
        <v>46233.0</v>
      </c>
      <c r="B4363" s="90">
        <v>0.42083333333333334</v>
      </c>
      <c r="C4363" s="91" t="s">
        <v>1698</v>
      </c>
      <c r="D4363" s="129" t="str">
        <f t="array" ref="D4363">XLOOKUP(C4363,'DS ST'!A:A,'DS ST'!B:B)</f>
        <v>VGP</v>
      </c>
      <c r="E4363" s="94" t="str">
        <f t="array" ref="E4363">XLOOKUP($F4363,'GIÁ'!$A:$A,'GIÁ'!$E:$E)</f>
        <v>ĐÔNG</v>
      </c>
      <c r="F4363" s="94">
        <v>8.934717264474E12</v>
      </c>
      <c r="G4363" s="95" t="s">
        <v>1717</v>
      </c>
      <c r="H4363" s="95" t="s">
        <v>224</v>
      </c>
      <c r="I4363" s="96">
        <v>4.0</v>
      </c>
      <c r="J4363" s="96">
        <v>0.0</v>
      </c>
      <c r="K4363" s="98">
        <f t="shared" si="4"/>
        <v>4</v>
      </c>
      <c r="L4363" s="99" t="s">
        <v>7258</v>
      </c>
      <c r="M4363" s="100" t="s">
        <v>7259</v>
      </c>
      <c r="N4363" s="101" t="str">
        <f t="shared" si="139"/>
        <v>PT1590275-T0018934717264474</v>
      </c>
      <c r="O4363" s="128"/>
      <c r="P4363" s="100"/>
      <c r="Q4363" s="103">
        <f t="shared" si="166"/>
        <v>4</v>
      </c>
      <c r="R4363" s="161"/>
      <c r="S4363" s="105"/>
      <c r="T4363" s="106"/>
      <c r="U4363" s="107" t="s">
        <v>6567</v>
      </c>
      <c r="V4363" s="108" t="s">
        <v>756</v>
      </c>
      <c r="W4363" s="109" t="s">
        <v>1908</v>
      </c>
      <c r="X4363" s="110" t="str">
        <f t="shared" si="176"/>
        <v/>
      </c>
      <c r="Y4363" s="110" t="str">
        <f t="shared" si="183"/>
        <v/>
      </c>
      <c r="Z4363" s="109" t="s">
        <v>797</v>
      </c>
      <c r="AA4363" s="109" t="s">
        <v>802</v>
      </c>
      <c r="AB4363" s="106"/>
      <c r="AC4363" s="158"/>
      <c r="AD4363" s="160"/>
      <c r="AE4363" s="127"/>
      <c r="AF4363" s="113"/>
      <c r="AG4363" s="165" t="str">
        <f t="array" ref="AG4363">XLOOKUP(F4363,'CLV2'!A:A,'CLV2'!E:E)</f>
        <v>2.FROZEN FOODS</v>
      </c>
      <c r="AH4363" s="115" t="str">
        <f t="array" ref="AH4363">XLOOKUP(F4363,'CLV2'!A:A,'CLV2'!F:F)</f>
        <v>3.HOTPOT AND FRIED</v>
      </c>
      <c r="AI4363" s="115" t="str">
        <f t="shared" si="8"/>
        <v>Pack</v>
      </c>
      <c r="AJ4363" s="116">
        <f t="shared" si="9"/>
        <v>1</v>
      </c>
      <c r="AK4363" s="117" t="str">
        <f t="array" ref="AK4363">XLOOKUP(F4363,'GIÁ'!A:A,'GIÁ'!D:D)</f>
        <v>45233.68</v>
      </c>
      <c r="AL4363" s="118">
        <f t="shared" si="10"/>
        <v>180934.72</v>
      </c>
      <c r="AM4363" s="118">
        <f t="shared" si="11"/>
        <v>0</v>
      </c>
      <c r="AN4363" s="119">
        <f t="shared" si="12"/>
        <v>0</v>
      </c>
      <c r="AO4363" s="118">
        <f t="shared" si="13"/>
        <v>180934.72</v>
      </c>
      <c r="AP4363" s="121">
        <f t="shared" si="14"/>
        <v>0</v>
      </c>
      <c r="AQ4363" s="122"/>
      <c r="AR4363" s="119"/>
    </row>
    <row r="4364" ht="22.5" customHeight="1">
      <c r="A4364" s="89">
        <v>46233.0</v>
      </c>
      <c r="B4364" s="90">
        <v>0.42083333333333334</v>
      </c>
      <c r="C4364" s="91" t="s">
        <v>1698</v>
      </c>
      <c r="D4364" s="129" t="str">
        <f t="array" ref="D4364">XLOOKUP(C4364,'DS ST'!A:A,'DS ST'!B:B)</f>
        <v>VGP</v>
      </c>
      <c r="E4364" s="94" t="str">
        <f t="array" ref="E4364">XLOOKUP($F4364,'GIÁ'!$A:$A,'GIÁ'!$E:$E)</f>
        <v>ĐÔNG</v>
      </c>
      <c r="F4364" s="94">
        <v>8.935101608461E12</v>
      </c>
      <c r="G4364" s="95" t="s">
        <v>1899</v>
      </c>
      <c r="H4364" s="95" t="s">
        <v>224</v>
      </c>
      <c r="I4364" s="96">
        <v>14.0</v>
      </c>
      <c r="J4364" s="96">
        <v>0.0</v>
      </c>
      <c r="K4364" s="98">
        <f t="shared" si="4"/>
        <v>14</v>
      </c>
      <c r="L4364" s="99" t="s">
        <v>7258</v>
      </c>
      <c r="M4364" s="100" t="s">
        <v>7259</v>
      </c>
      <c r="N4364" s="101" t="str">
        <f t="shared" si="139"/>
        <v>PT1590275-T0018935101608461</v>
      </c>
      <c r="O4364" s="128"/>
      <c r="P4364" s="100"/>
      <c r="Q4364" s="103">
        <f t="shared" si="166"/>
        <v>14</v>
      </c>
      <c r="R4364" s="161"/>
      <c r="S4364" s="105"/>
      <c r="T4364" s="106"/>
      <c r="U4364" s="107" t="s">
        <v>6555</v>
      </c>
      <c r="V4364" s="108" t="s">
        <v>756</v>
      </c>
      <c r="W4364" s="109" t="s">
        <v>1908</v>
      </c>
      <c r="X4364" s="110" t="str">
        <f t="shared" si="176"/>
        <v/>
      </c>
      <c r="Y4364" s="110" t="str">
        <f t="shared" si="183"/>
        <v/>
      </c>
      <c r="Z4364" s="109" t="s">
        <v>797</v>
      </c>
      <c r="AA4364" s="109" t="s">
        <v>802</v>
      </c>
      <c r="AB4364" s="106"/>
      <c r="AC4364" s="158"/>
      <c r="AD4364" s="160"/>
      <c r="AE4364" s="127"/>
      <c r="AF4364" s="113"/>
      <c r="AG4364" s="165" t="str">
        <f t="array" ref="AG4364">XLOOKUP(F4364,'CLV2'!A:A,'CLV2'!E:E)</f>
        <v>2.FROZEN FOODS</v>
      </c>
      <c r="AH4364" s="115" t="str">
        <f t="array" ref="AH4364">XLOOKUP(F4364,'CLV2'!A:A,'CLV2'!F:F)</f>
        <v>3.HOTPOT AND FRIED</v>
      </c>
      <c r="AI4364" s="115" t="str">
        <f t="shared" si="8"/>
        <v>Pack</v>
      </c>
      <c r="AJ4364" s="116">
        <f t="shared" si="9"/>
        <v>1</v>
      </c>
      <c r="AK4364" s="117" t="str">
        <f t="array" ref="AK4364">XLOOKUP(F4364,'GIÁ'!A:A,'GIÁ'!D:D)</f>
        <v>16904.85</v>
      </c>
      <c r="AL4364" s="118">
        <f t="shared" si="10"/>
        <v>236667.9</v>
      </c>
      <c r="AM4364" s="118">
        <f t="shared" si="11"/>
        <v>0</v>
      </c>
      <c r="AN4364" s="119">
        <f t="shared" si="12"/>
        <v>0</v>
      </c>
      <c r="AO4364" s="118">
        <f t="shared" si="13"/>
        <v>236667.9</v>
      </c>
      <c r="AP4364" s="121">
        <f t="shared" si="14"/>
        <v>0</v>
      </c>
      <c r="AQ4364" s="122"/>
      <c r="AR4364" s="119"/>
    </row>
    <row r="4365" ht="22.5" customHeight="1">
      <c r="A4365" s="89">
        <v>46233.0</v>
      </c>
      <c r="B4365" s="90">
        <v>0.42083333333333334</v>
      </c>
      <c r="C4365" s="91" t="s">
        <v>1698</v>
      </c>
      <c r="D4365" s="129" t="str">
        <f t="array" ref="D4365">XLOOKUP(C4365,'DS ST'!A:A,'DS ST'!B:B)</f>
        <v>VGP</v>
      </c>
      <c r="E4365" s="94" t="str">
        <f t="array" ref="E4365">XLOOKUP($F4365,'GIÁ'!$A:$A,'GIÁ'!$E:$E)</f>
        <v>ĐÔNG</v>
      </c>
      <c r="F4365" s="94">
        <v>8.935297102972E12</v>
      </c>
      <c r="G4365" s="95" t="s">
        <v>2024</v>
      </c>
      <c r="H4365" s="95" t="s">
        <v>224</v>
      </c>
      <c r="I4365" s="96">
        <v>2.0</v>
      </c>
      <c r="J4365" s="96">
        <v>0.0</v>
      </c>
      <c r="K4365" s="98">
        <f t="shared" si="4"/>
        <v>2</v>
      </c>
      <c r="L4365" s="99" t="s">
        <v>7258</v>
      </c>
      <c r="M4365" s="100" t="s">
        <v>7259</v>
      </c>
      <c r="N4365" s="101" t="str">
        <f t="shared" si="139"/>
        <v>PT1590275-T0018935297102972</v>
      </c>
      <c r="O4365" s="128"/>
      <c r="P4365" s="100"/>
      <c r="Q4365" s="103">
        <f t="shared" si="166"/>
        <v>2</v>
      </c>
      <c r="R4365" s="161"/>
      <c r="S4365" s="105"/>
      <c r="T4365" s="106"/>
      <c r="U4365" s="107" t="s">
        <v>6692</v>
      </c>
      <c r="V4365" s="108" t="s">
        <v>756</v>
      </c>
      <c r="W4365" s="109" t="s">
        <v>1908</v>
      </c>
      <c r="X4365" s="110" t="str">
        <f t="shared" si="176"/>
        <v/>
      </c>
      <c r="Y4365" s="110" t="str">
        <f t="shared" si="183"/>
        <v/>
      </c>
      <c r="Z4365" s="109" t="s">
        <v>797</v>
      </c>
      <c r="AA4365" s="109" t="s">
        <v>802</v>
      </c>
      <c r="AB4365" s="106"/>
      <c r="AC4365" s="158"/>
      <c r="AD4365" s="160"/>
      <c r="AE4365" s="127"/>
      <c r="AF4365" s="113"/>
      <c r="AG4365" s="165" t="str">
        <f t="array" ref="AG4365">XLOOKUP(F4365,'CLV2'!A:A,'CLV2'!E:E)</f>
        <v>2.FROZEN FOODS</v>
      </c>
      <c r="AH4365" s="115" t="str">
        <f t="array" ref="AH4365">XLOOKUP(F4365,'CLV2'!A:A,'CLV2'!F:F)</f>
        <v>3.PIZZA - READY MEALS</v>
      </c>
      <c r="AI4365" s="115" t="str">
        <f t="shared" si="8"/>
        <v>Pack</v>
      </c>
      <c r="AJ4365" s="116">
        <f t="shared" si="9"/>
        <v>1</v>
      </c>
      <c r="AK4365" s="117" t="str">
        <f t="array" ref="AK4365">XLOOKUP(F4365,'GIÁ'!A:A,'GIÁ'!D:D)</f>
        <v>16087.17</v>
      </c>
      <c r="AL4365" s="118">
        <f t="shared" si="10"/>
        <v>32174.34</v>
      </c>
      <c r="AM4365" s="118">
        <f t="shared" si="11"/>
        <v>0</v>
      </c>
      <c r="AN4365" s="119">
        <f t="shared" si="12"/>
        <v>0</v>
      </c>
      <c r="AO4365" s="118">
        <f t="shared" si="13"/>
        <v>32174.34</v>
      </c>
      <c r="AP4365" s="121">
        <f t="shared" si="14"/>
        <v>0</v>
      </c>
      <c r="AQ4365" s="122"/>
      <c r="AR4365" s="119"/>
    </row>
    <row r="4366" ht="22.5" customHeight="1">
      <c r="A4366" s="89">
        <v>46233.0</v>
      </c>
      <c r="B4366" s="90">
        <v>0.42083333333333334</v>
      </c>
      <c r="C4366" s="91" t="s">
        <v>1698</v>
      </c>
      <c r="D4366" s="129" t="str">
        <f t="array" ref="D4366">XLOOKUP(C4366,'DS ST'!A:A,'DS ST'!B:B)</f>
        <v>VGP</v>
      </c>
      <c r="E4366" s="94" t="str">
        <f t="array" ref="E4366">XLOOKUP($F4366,'GIÁ'!$A:$A,'GIÁ'!$E:$E)</f>
        <v>ĐÔNG</v>
      </c>
      <c r="F4366" s="94">
        <v>8.938532826183E12</v>
      </c>
      <c r="G4366" s="95" t="s">
        <v>3052</v>
      </c>
      <c r="H4366" s="95" t="s">
        <v>224</v>
      </c>
      <c r="I4366" s="96">
        <v>6.0</v>
      </c>
      <c r="J4366" s="96">
        <v>0.0</v>
      </c>
      <c r="K4366" s="98">
        <f t="shared" si="4"/>
        <v>6</v>
      </c>
      <c r="L4366" s="99" t="s">
        <v>7258</v>
      </c>
      <c r="M4366" s="100" t="s">
        <v>7259</v>
      </c>
      <c r="N4366" s="101" t="str">
        <f t="shared" si="139"/>
        <v>PT1590275-T0018938532826183</v>
      </c>
      <c r="O4366" s="128"/>
      <c r="P4366" s="100"/>
      <c r="Q4366" s="103">
        <f t="shared" si="166"/>
        <v>6</v>
      </c>
      <c r="R4366" s="161"/>
      <c r="S4366" s="105"/>
      <c r="T4366" s="106"/>
      <c r="U4366" s="107" t="s">
        <v>6586</v>
      </c>
      <c r="V4366" s="108" t="s">
        <v>756</v>
      </c>
      <c r="W4366" s="109" t="s">
        <v>1908</v>
      </c>
      <c r="X4366" s="110" t="str">
        <f t="shared" si="176"/>
        <v/>
      </c>
      <c r="Y4366" s="110" t="str">
        <f t="shared" si="183"/>
        <v/>
      </c>
      <c r="Z4366" s="109" t="s">
        <v>797</v>
      </c>
      <c r="AA4366" s="109" t="s">
        <v>802</v>
      </c>
      <c r="AB4366" s="106"/>
      <c r="AC4366" s="158"/>
      <c r="AD4366" s="160"/>
      <c r="AE4366" s="127"/>
      <c r="AF4366" s="113"/>
      <c r="AG4366" s="165" t="str">
        <f t="array" ref="AG4366">XLOOKUP(F4366,'CLV2'!A:A,'CLV2'!E:E)</f>
        <v>2.FROZEN FOODS</v>
      </c>
      <c r="AH4366" s="115" t="str">
        <f t="array" ref="AH4366">XLOOKUP(F4366,'CLV2'!A:A,'CLV2'!F:F)</f>
        <v>3.PASTRY AND DESSERTS</v>
      </c>
      <c r="AI4366" s="115" t="str">
        <f t="shared" si="8"/>
        <v>Pack</v>
      </c>
      <c r="AJ4366" s="116">
        <f t="shared" si="9"/>
        <v>1</v>
      </c>
      <c r="AK4366" s="117" t="str">
        <f t="array" ref="AK4366">XLOOKUP(F4366,'GIÁ'!A:A,'GIÁ'!D:D)</f>
        <v>27480.45</v>
      </c>
      <c r="AL4366" s="118">
        <f t="shared" si="10"/>
        <v>164882.7</v>
      </c>
      <c r="AM4366" s="118">
        <f t="shared" si="11"/>
        <v>0</v>
      </c>
      <c r="AN4366" s="119">
        <f t="shared" si="12"/>
        <v>0</v>
      </c>
      <c r="AO4366" s="118">
        <f t="shared" si="13"/>
        <v>164882.7</v>
      </c>
      <c r="AP4366" s="121">
        <f t="shared" si="14"/>
        <v>0</v>
      </c>
      <c r="AQ4366" s="122"/>
      <c r="AR4366" s="119"/>
    </row>
    <row r="4367" ht="22.5" customHeight="1">
      <c r="A4367" s="89">
        <v>46233.0</v>
      </c>
      <c r="B4367" s="90">
        <v>0.42083333333333334</v>
      </c>
      <c r="C4367" s="91" t="s">
        <v>1698</v>
      </c>
      <c r="D4367" s="129" t="str">
        <f t="array" ref="D4367">XLOOKUP(C4367,'DS ST'!A:A,'DS ST'!B:B)</f>
        <v>VGP</v>
      </c>
      <c r="E4367" s="94" t="str">
        <f t="array" ref="E4367">XLOOKUP($F4367,'GIÁ'!$A:$A,'GIÁ'!$E:$E)</f>
        <v>ĐÔNG</v>
      </c>
      <c r="F4367" s="94">
        <v>8.93471740135E12</v>
      </c>
      <c r="G4367" s="95" t="s">
        <v>1756</v>
      </c>
      <c r="H4367" s="95" t="s">
        <v>224</v>
      </c>
      <c r="I4367" s="96">
        <v>2.0</v>
      </c>
      <c r="J4367" s="96">
        <v>0.0</v>
      </c>
      <c r="K4367" s="98">
        <f t="shared" si="4"/>
        <v>2</v>
      </c>
      <c r="L4367" s="99" t="s">
        <v>7258</v>
      </c>
      <c r="M4367" s="100" t="s">
        <v>7259</v>
      </c>
      <c r="N4367" s="101" t="str">
        <f t="shared" si="139"/>
        <v>PT1590275-T0018934717401350</v>
      </c>
      <c r="O4367" s="128"/>
      <c r="P4367" s="100"/>
      <c r="Q4367" s="103">
        <f t="shared" si="166"/>
        <v>2</v>
      </c>
      <c r="R4367" s="161"/>
      <c r="S4367" s="105"/>
      <c r="T4367" s="106"/>
      <c r="U4367" s="107" t="s">
        <v>6671</v>
      </c>
      <c r="V4367" s="108" t="s">
        <v>756</v>
      </c>
      <c r="W4367" s="109" t="s">
        <v>1908</v>
      </c>
      <c r="X4367" s="110" t="str">
        <f t="shared" si="176"/>
        <v/>
      </c>
      <c r="Y4367" s="110" t="str">
        <f t="shared" si="183"/>
        <v/>
      </c>
      <c r="Z4367" s="109" t="s">
        <v>797</v>
      </c>
      <c r="AA4367" s="109" t="s">
        <v>802</v>
      </c>
      <c r="AB4367" s="106"/>
      <c r="AC4367" s="158"/>
      <c r="AD4367" s="160"/>
      <c r="AE4367" s="127"/>
      <c r="AF4367" s="113"/>
      <c r="AG4367" s="165" t="str">
        <f t="array" ref="AG4367">XLOOKUP(F4367,'CLV2'!A:A,'CLV2'!E:E)</f>
        <v>2.FROZEN FOODS</v>
      </c>
      <c r="AH4367" s="115" t="str">
        <f t="array" ref="AH4367">XLOOKUP(F4367,'CLV2'!A:A,'CLV2'!F:F)</f>
        <v>3.DUMPLINGS</v>
      </c>
      <c r="AI4367" s="115" t="str">
        <f t="shared" si="8"/>
        <v>Pack</v>
      </c>
      <c r="AJ4367" s="116">
        <f t="shared" si="9"/>
        <v>1</v>
      </c>
      <c r="AK4367" s="117" t="str">
        <f t="array" ref="AK4367">XLOOKUP(F4367,'GIÁ'!A:A,'GIÁ'!D:D)</f>
        <v>44880.89</v>
      </c>
      <c r="AL4367" s="118">
        <f t="shared" si="10"/>
        <v>89761.78</v>
      </c>
      <c r="AM4367" s="118">
        <f t="shared" si="11"/>
        <v>0</v>
      </c>
      <c r="AN4367" s="119">
        <f t="shared" si="12"/>
        <v>0</v>
      </c>
      <c r="AO4367" s="118">
        <f t="shared" si="13"/>
        <v>89761.78</v>
      </c>
      <c r="AP4367" s="121">
        <f t="shared" si="14"/>
        <v>0</v>
      </c>
      <c r="AQ4367" s="122"/>
      <c r="AR4367" s="119"/>
    </row>
    <row r="4368" ht="22.5" customHeight="1">
      <c r="A4368" s="89">
        <v>46233.0</v>
      </c>
      <c r="B4368" s="90">
        <v>0.42083333333333334</v>
      </c>
      <c r="C4368" s="91" t="s">
        <v>1698</v>
      </c>
      <c r="D4368" s="129" t="str">
        <f t="array" ref="D4368">XLOOKUP(C4368,'DS ST'!A:A,'DS ST'!B:B)</f>
        <v>VGP</v>
      </c>
      <c r="E4368" s="94" t="str">
        <f t="array" ref="E4368">XLOOKUP($F4368,'GIÁ'!$A:$A,'GIÁ'!$E:$E)</f>
        <v>ĐÔNG</v>
      </c>
      <c r="F4368" s="94">
        <v>8.936077112983E12</v>
      </c>
      <c r="G4368" s="95" t="s">
        <v>2345</v>
      </c>
      <c r="H4368" s="95" t="s">
        <v>224</v>
      </c>
      <c r="I4368" s="96">
        <v>2.0</v>
      </c>
      <c r="J4368" s="96">
        <v>0.0</v>
      </c>
      <c r="K4368" s="98">
        <f t="shared" si="4"/>
        <v>2</v>
      </c>
      <c r="L4368" s="99" t="s">
        <v>7258</v>
      </c>
      <c r="M4368" s="100" t="s">
        <v>7259</v>
      </c>
      <c r="N4368" s="101" t="str">
        <f t="shared" si="139"/>
        <v>PT1590275-T0018936077112983</v>
      </c>
      <c r="O4368" s="128"/>
      <c r="P4368" s="100"/>
      <c r="Q4368" s="103">
        <f t="shared" si="166"/>
        <v>2</v>
      </c>
      <c r="R4368" s="161"/>
      <c r="S4368" s="105"/>
      <c r="T4368" s="106"/>
      <c r="U4368" s="107" t="s">
        <v>6526</v>
      </c>
      <c r="V4368" s="108" t="s">
        <v>756</v>
      </c>
      <c r="W4368" s="109" t="s">
        <v>1908</v>
      </c>
      <c r="X4368" s="110" t="str">
        <f t="shared" si="176"/>
        <v/>
      </c>
      <c r="Y4368" s="110" t="str">
        <f t="shared" si="183"/>
        <v/>
      </c>
      <c r="Z4368" s="109" t="s">
        <v>797</v>
      </c>
      <c r="AA4368" s="109" t="s">
        <v>802</v>
      </c>
      <c r="AB4368" s="106"/>
      <c r="AC4368" s="158"/>
      <c r="AD4368" s="160"/>
      <c r="AE4368" s="127"/>
      <c r="AF4368" s="113"/>
      <c r="AG4368" s="165" t="str">
        <f t="array" ref="AG4368">XLOOKUP(F4368,'CLV2'!A:A,'CLV2'!E:E)</f>
        <v>2.FROZEN FOODS</v>
      </c>
      <c r="AH4368" s="115" t="str">
        <f t="array" ref="AH4368">XLOOKUP(F4368,'CLV2'!A:A,'CLV2'!F:F)</f>
        <v>3.DUMPLINGS</v>
      </c>
      <c r="AI4368" s="115" t="str">
        <f t="shared" si="8"/>
        <v>Pack</v>
      </c>
      <c r="AJ4368" s="116">
        <f t="shared" si="9"/>
        <v>1</v>
      </c>
      <c r="AK4368" s="117" t="str">
        <f t="array" ref="AK4368">XLOOKUP(F4368,'GIÁ'!A:A,'GIÁ'!D:D)</f>
        <v>30147.74</v>
      </c>
      <c r="AL4368" s="118">
        <f t="shared" si="10"/>
        <v>60295.48</v>
      </c>
      <c r="AM4368" s="118">
        <f t="shared" si="11"/>
        <v>0</v>
      </c>
      <c r="AN4368" s="119">
        <f t="shared" si="12"/>
        <v>0</v>
      </c>
      <c r="AO4368" s="118">
        <f t="shared" si="13"/>
        <v>60295.48</v>
      </c>
      <c r="AP4368" s="121">
        <f t="shared" si="14"/>
        <v>0</v>
      </c>
      <c r="AQ4368" s="122"/>
      <c r="AR4368" s="119"/>
    </row>
    <row r="4369" ht="22.5" customHeight="1">
      <c r="A4369" s="89">
        <v>46233.0</v>
      </c>
      <c r="B4369" s="90">
        <v>0.42083333333333334</v>
      </c>
      <c r="C4369" s="91" t="s">
        <v>1698</v>
      </c>
      <c r="D4369" s="129" t="str">
        <f t="array" ref="D4369">XLOOKUP(C4369,'DS ST'!A:A,'DS ST'!B:B)</f>
        <v>VGP</v>
      </c>
      <c r="E4369" s="94" t="str">
        <f t="array" ref="E4369">XLOOKUP($F4369,'GIÁ'!$A:$A,'GIÁ'!$E:$E)</f>
        <v>ĐÔNG</v>
      </c>
      <c r="F4369" s="94">
        <v>8.936077110262E12</v>
      </c>
      <c r="G4369" s="95" t="s">
        <v>2339</v>
      </c>
      <c r="H4369" s="95" t="s">
        <v>224</v>
      </c>
      <c r="I4369" s="96">
        <v>2.0</v>
      </c>
      <c r="J4369" s="96">
        <v>0.0</v>
      </c>
      <c r="K4369" s="98">
        <f t="shared" si="4"/>
        <v>2</v>
      </c>
      <c r="L4369" s="99" t="s">
        <v>7258</v>
      </c>
      <c r="M4369" s="100" t="s">
        <v>7259</v>
      </c>
      <c r="N4369" s="101" t="str">
        <f t="shared" si="139"/>
        <v>PT1590275-T0018936077110262</v>
      </c>
      <c r="O4369" s="128"/>
      <c r="P4369" s="100"/>
      <c r="Q4369" s="103">
        <f t="shared" si="166"/>
        <v>2</v>
      </c>
      <c r="R4369" s="161"/>
      <c r="S4369" s="105"/>
      <c r="T4369" s="106"/>
      <c r="U4369" s="107" t="s">
        <v>6579</v>
      </c>
      <c r="V4369" s="108" t="s">
        <v>756</v>
      </c>
      <c r="W4369" s="109" t="s">
        <v>1908</v>
      </c>
      <c r="X4369" s="110" t="str">
        <f t="shared" si="176"/>
        <v/>
      </c>
      <c r="Y4369" s="110" t="str">
        <f t="shared" si="183"/>
        <v/>
      </c>
      <c r="Z4369" s="109" t="s">
        <v>797</v>
      </c>
      <c r="AA4369" s="109" t="s">
        <v>802</v>
      </c>
      <c r="AB4369" s="106"/>
      <c r="AC4369" s="158"/>
      <c r="AD4369" s="160"/>
      <c r="AE4369" s="127"/>
      <c r="AF4369" s="113"/>
      <c r="AG4369" s="165" t="str">
        <f t="array" ref="AG4369">XLOOKUP(F4369,'CLV2'!A:A,'CLV2'!E:E)</f>
        <v>2.FROZEN FOODS</v>
      </c>
      <c r="AH4369" s="115" t="str">
        <f t="array" ref="AH4369">XLOOKUP(F4369,'CLV2'!A:A,'CLV2'!F:F)</f>
        <v>3.DUMPLINGS</v>
      </c>
      <c r="AI4369" s="115" t="str">
        <f t="shared" si="8"/>
        <v>Pack</v>
      </c>
      <c r="AJ4369" s="116">
        <f t="shared" si="9"/>
        <v>1</v>
      </c>
      <c r="AK4369" s="117" t="str">
        <f t="array" ref="AK4369">XLOOKUP(F4369,'GIÁ'!A:A,'GIÁ'!D:D)</f>
        <v>34476.05</v>
      </c>
      <c r="AL4369" s="118">
        <f t="shared" si="10"/>
        <v>68952.1</v>
      </c>
      <c r="AM4369" s="118">
        <f t="shared" si="11"/>
        <v>0</v>
      </c>
      <c r="AN4369" s="119">
        <f t="shared" si="12"/>
        <v>0</v>
      </c>
      <c r="AO4369" s="118">
        <f t="shared" si="13"/>
        <v>68952.1</v>
      </c>
      <c r="AP4369" s="121">
        <f t="shared" si="14"/>
        <v>0</v>
      </c>
      <c r="AQ4369" s="122"/>
      <c r="AR4369" s="119"/>
    </row>
    <row r="4370" ht="22.5" customHeight="1">
      <c r="A4370" s="89">
        <v>46233.0</v>
      </c>
      <c r="B4370" s="90">
        <v>0.42083333333333334</v>
      </c>
      <c r="C4370" s="91" t="s">
        <v>1698</v>
      </c>
      <c r="D4370" s="129" t="str">
        <f t="array" ref="D4370">XLOOKUP(C4370,'DS ST'!A:A,'DS ST'!B:B)</f>
        <v>VGP</v>
      </c>
      <c r="E4370" s="94" t="str">
        <f t="array" ref="E4370">XLOOKUP($F4370,'GIÁ'!$A:$A,'GIÁ'!$E:$E)</f>
        <v>ĐÔNG</v>
      </c>
      <c r="F4370" s="94">
        <v>8.938562334023E12</v>
      </c>
      <c r="G4370" s="95" t="s">
        <v>3181</v>
      </c>
      <c r="H4370" s="95" t="s">
        <v>57</v>
      </c>
      <c r="I4370" s="96">
        <v>2.0</v>
      </c>
      <c r="J4370" s="96">
        <v>0.0</v>
      </c>
      <c r="K4370" s="98">
        <f t="shared" si="4"/>
        <v>2</v>
      </c>
      <c r="L4370" s="99" t="s">
        <v>7258</v>
      </c>
      <c r="M4370" s="100" t="s">
        <v>7259</v>
      </c>
      <c r="N4370" s="101" t="str">
        <f t="shared" si="139"/>
        <v>PT1590275-T0018938562334023</v>
      </c>
      <c r="O4370" s="128"/>
      <c r="P4370" s="100"/>
      <c r="Q4370" s="103">
        <f t="shared" si="166"/>
        <v>2</v>
      </c>
      <c r="R4370" s="161"/>
      <c r="S4370" s="105"/>
      <c r="T4370" s="106"/>
      <c r="U4370" s="107" t="s">
        <v>6555</v>
      </c>
      <c r="V4370" s="108" t="s">
        <v>756</v>
      </c>
      <c r="W4370" s="109" t="s">
        <v>1908</v>
      </c>
      <c r="X4370" s="110" t="str">
        <f t="shared" si="176"/>
        <v/>
      </c>
      <c r="Y4370" s="110" t="str">
        <f t="shared" si="183"/>
        <v/>
      </c>
      <c r="Z4370" s="109" t="s">
        <v>797</v>
      </c>
      <c r="AA4370" s="109" t="s">
        <v>802</v>
      </c>
      <c r="AB4370" s="106"/>
      <c r="AC4370" s="158"/>
      <c r="AD4370" s="160"/>
      <c r="AE4370" s="127"/>
      <c r="AF4370" s="113"/>
      <c r="AG4370" s="165" t="str">
        <f t="array" ref="AG4370">XLOOKUP(F4370,'CLV2'!A:A,'CLV2'!E:E)</f>
        <v>2.FROZEN FOODS</v>
      </c>
      <c r="AH4370" s="115" t="str">
        <f t="array" ref="AH4370">XLOOKUP(F4370,'CLV2'!A:A,'CLV2'!F:F)</f>
        <v>3.PIZZA - READY MEALS</v>
      </c>
      <c r="AI4370" s="115" t="str">
        <f t="shared" si="8"/>
        <v>Pack</v>
      </c>
      <c r="AJ4370" s="116">
        <f t="shared" si="9"/>
        <v>1</v>
      </c>
      <c r="AK4370" s="117" t="str">
        <f t="array" ref="AK4370">XLOOKUP(F4370,'GIÁ'!A:A,'GIÁ'!D:D)</f>
        <v>43635.50</v>
      </c>
      <c r="AL4370" s="118">
        <f t="shared" si="10"/>
        <v>87271</v>
      </c>
      <c r="AM4370" s="118">
        <f t="shared" si="11"/>
        <v>0</v>
      </c>
      <c r="AN4370" s="119">
        <f t="shared" si="12"/>
        <v>0</v>
      </c>
      <c r="AO4370" s="118">
        <f t="shared" si="13"/>
        <v>87271</v>
      </c>
      <c r="AP4370" s="121">
        <f t="shared" si="14"/>
        <v>0</v>
      </c>
      <c r="AQ4370" s="122"/>
      <c r="AR4370" s="119"/>
    </row>
    <row r="4371" ht="22.5" customHeight="1">
      <c r="A4371" s="89">
        <v>46233.0</v>
      </c>
      <c r="B4371" s="90">
        <v>0.42083333333333334</v>
      </c>
      <c r="C4371" s="91" t="s">
        <v>1698</v>
      </c>
      <c r="D4371" s="129" t="str">
        <f t="array" ref="D4371">XLOOKUP(C4371,'DS ST'!A:A,'DS ST'!B:B)</f>
        <v>VGP</v>
      </c>
      <c r="E4371" s="94" t="str">
        <f t="array" ref="E4371">XLOOKUP($F4371,'GIÁ'!$A:$A,'GIÁ'!$E:$E)</f>
        <v>ĐÔNG</v>
      </c>
      <c r="F4371" s="94">
        <v>8.936190860716E12</v>
      </c>
      <c r="G4371" s="95" t="s">
        <v>2610</v>
      </c>
      <c r="H4371" s="95" t="s">
        <v>93</v>
      </c>
      <c r="I4371" s="96">
        <v>11.0</v>
      </c>
      <c r="J4371" s="96">
        <v>0.0</v>
      </c>
      <c r="K4371" s="98">
        <f t="shared" si="4"/>
        <v>11</v>
      </c>
      <c r="L4371" s="99" t="s">
        <v>7258</v>
      </c>
      <c r="M4371" s="100" t="s">
        <v>7259</v>
      </c>
      <c r="N4371" s="101" t="str">
        <f t="shared" si="139"/>
        <v>PT1590275-T0018936190860716</v>
      </c>
      <c r="O4371" s="128"/>
      <c r="P4371" s="100"/>
      <c r="Q4371" s="103">
        <f t="shared" si="166"/>
        <v>11</v>
      </c>
      <c r="R4371" s="161"/>
      <c r="S4371" s="105"/>
      <c r="T4371" s="106"/>
      <c r="U4371" s="107" t="s">
        <v>6539</v>
      </c>
      <c r="V4371" s="108" t="s">
        <v>756</v>
      </c>
      <c r="W4371" s="109" t="s">
        <v>1908</v>
      </c>
      <c r="X4371" s="110" t="str">
        <f t="shared" si="176"/>
        <v/>
      </c>
      <c r="Y4371" s="110" t="str">
        <f t="shared" si="183"/>
        <v/>
      </c>
      <c r="Z4371" s="109" t="s">
        <v>797</v>
      </c>
      <c r="AA4371" s="109" t="s">
        <v>802</v>
      </c>
      <c r="AB4371" s="106"/>
      <c r="AC4371" s="158"/>
      <c r="AD4371" s="160"/>
      <c r="AE4371" s="127"/>
      <c r="AF4371" s="113"/>
      <c r="AG4371" s="165" t="str">
        <f t="array" ref="AG4371">XLOOKUP(F4371,'CLV2'!A:A,'CLV2'!E:E)</f>
        <v>2.MEAT</v>
      </c>
      <c r="AH4371" s="115" t="str">
        <f t="array" ref="AH4371">XLOOKUP(F4371,'CLV2'!A:A,'CLV2'!F:F)</f>
        <v>3.FROZEN MEAT</v>
      </c>
      <c r="AI4371" s="115" t="str">
        <f t="shared" si="8"/>
        <v>Pack</v>
      </c>
      <c r="AJ4371" s="116">
        <f t="shared" si="9"/>
        <v>1</v>
      </c>
      <c r="AK4371" s="117" t="str">
        <f t="array" ref="AK4371">XLOOKUP(F4371,'GIÁ'!A:A,'GIÁ'!D:D)</f>
        <v>49176.27</v>
      </c>
      <c r="AL4371" s="118">
        <f t="shared" si="10"/>
        <v>540938.97</v>
      </c>
      <c r="AM4371" s="118">
        <f t="shared" si="11"/>
        <v>0</v>
      </c>
      <c r="AN4371" s="119">
        <f t="shared" si="12"/>
        <v>0</v>
      </c>
      <c r="AO4371" s="118">
        <f t="shared" si="13"/>
        <v>540938.97</v>
      </c>
      <c r="AP4371" s="121">
        <f t="shared" si="14"/>
        <v>0</v>
      </c>
      <c r="AQ4371" s="122"/>
      <c r="AR4371" s="119"/>
    </row>
    <row r="4372" ht="22.5" customHeight="1">
      <c r="A4372" s="89">
        <v>46233.0</v>
      </c>
      <c r="B4372" s="90">
        <v>0.42083333333333334</v>
      </c>
      <c r="C4372" s="91" t="s">
        <v>1698</v>
      </c>
      <c r="D4372" s="129" t="str">
        <f t="array" ref="D4372">XLOOKUP(C4372,'DS ST'!A:A,'DS ST'!B:B)</f>
        <v>VGP</v>
      </c>
      <c r="E4372" s="94" t="str">
        <f t="array" ref="E4372">XLOOKUP($F4372,'GIÁ'!$A:$A,'GIÁ'!$E:$E)</f>
        <v>ĐÔNG</v>
      </c>
      <c r="F4372" s="94">
        <v>8.936239090036E12</v>
      </c>
      <c r="G4372" s="95" t="s">
        <v>2713</v>
      </c>
      <c r="H4372" s="95" t="s">
        <v>75</v>
      </c>
      <c r="I4372" s="96">
        <v>10.0</v>
      </c>
      <c r="J4372" s="96">
        <v>0.0</v>
      </c>
      <c r="K4372" s="98">
        <f t="shared" si="4"/>
        <v>10</v>
      </c>
      <c r="L4372" s="99" t="s">
        <v>7258</v>
      </c>
      <c r="M4372" s="100" t="s">
        <v>7259</v>
      </c>
      <c r="N4372" s="101" t="str">
        <f t="shared" si="139"/>
        <v>PT1590275-T0018936239090036</v>
      </c>
      <c r="O4372" s="128"/>
      <c r="P4372" s="100"/>
      <c r="Q4372" s="103">
        <f t="shared" si="166"/>
        <v>10</v>
      </c>
      <c r="R4372" s="161"/>
      <c r="S4372" s="105"/>
      <c r="T4372" s="106"/>
      <c r="U4372" s="107" t="s">
        <v>6539</v>
      </c>
      <c r="V4372" s="108" t="s">
        <v>756</v>
      </c>
      <c r="W4372" s="109" t="s">
        <v>1908</v>
      </c>
      <c r="X4372" s="110" t="str">
        <f t="shared" si="176"/>
        <v/>
      </c>
      <c r="Y4372" s="110" t="str">
        <f t="shared" si="183"/>
        <v/>
      </c>
      <c r="Z4372" s="109" t="s">
        <v>797</v>
      </c>
      <c r="AA4372" s="109" t="s">
        <v>802</v>
      </c>
      <c r="AB4372" s="106"/>
      <c r="AC4372" s="158"/>
      <c r="AD4372" s="160"/>
      <c r="AE4372" s="127"/>
      <c r="AF4372" s="113"/>
      <c r="AG4372" s="165" t="str">
        <f t="array" ref="AG4372">XLOOKUP(F4372,'CLV2'!A:A,'CLV2'!E:E)</f>
        <v>2.MEAT</v>
      </c>
      <c r="AH4372" s="115" t="str">
        <f t="array" ref="AH4372">XLOOKUP(F4372,'CLV2'!A:A,'CLV2'!F:F)</f>
        <v>3.FROZEN MEAT</v>
      </c>
      <c r="AI4372" s="115" t="str">
        <f t="shared" si="8"/>
        <v>Pack</v>
      </c>
      <c r="AJ4372" s="116">
        <f t="shared" si="9"/>
        <v>1</v>
      </c>
      <c r="AK4372" s="117" t="str">
        <f t="array" ref="AK4372">XLOOKUP(F4372,'GIÁ'!A:A,'GIÁ'!D:D)</f>
        <v>47814.16</v>
      </c>
      <c r="AL4372" s="118">
        <f t="shared" si="10"/>
        <v>478141.6</v>
      </c>
      <c r="AM4372" s="118">
        <f t="shared" si="11"/>
        <v>0</v>
      </c>
      <c r="AN4372" s="119">
        <f t="shared" si="12"/>
        <v>0</v>
      </c>
      <c r="AO4372" s="118">
        <f t="shared" si="13"/>
        <v>478141.6</v>
      </c>
      <c r="AP4372" s="121">
        <f t="shared" si="14"/>
        <v>0</v>
      </c>
      <c r="AQ4372" s="122"/>
      <c r="AR4372" s="119"/>
    </row>
    <row r="4373" ht="22.5" customHeight="1">
      <c r="A4373" s="89">
        <v>46233.0</v>
      </c>
      <c r="B4373" s="90">
        <v>0.42083333333333334</v>
      </c>
      <c r="C4373" s="91" t="s">
        <v>1698</v>
      </c>
      <c r="D4373" s="129" t="str">
        <f t="array" ref="D4373">XLOOKUP(C4373,'DS ST'!A:A,'DS ST'!B:B)</f>
        <v>VGP</v>
      </c>
      <c r="E4373" s="94" t="str">
        <f t="array" ref="E4373">XLOOKUP($F4373,'GIÁ'!$A:$A,'GIÁ'!$E:$E)</f>
        <v>ĐÔNG</v>
      </c>
      <c r="F4373" s="94">
        <v>8.936187610089E12</v>
      </c>
      <c r="G4373" s="95" t="s">
        <v>2590</v>
      </c>
      <c r="H4373" s="95" t="s">
        <v>224</v>
      </c>
      <c r="I4373" s="96">
        <v>4.0</v>
      </c>
      <c r="J4373" s="96">
        <v>0.0</v>
      </c>
      <c r="K4373" s="98">
        <f t="shared" si="4"/>
        <v>4</v>
      </c>
      <c r="L4373" s="99" t="s">
        <v>7258</v>
      </c>
      <c r="M4373" s="100" t="s">
        <v>7259</v>
      </c>
      <c r="N4373" s="101" t="str">
        <f t="shared" si="139"/>
        <v>PT1590275-T0018936187610089</v>
      </c>
      <c r="O4373" s="128"/>
      <c r="P4373" s="100"/>
      <c r="Q4373" s="103">
        <f t="shared" si="166"/>
        <v>4</v>
      </c>
      <c r="R4373" s="161"/>
      <c r="S4373" s="105"/>
      <c r="T4373" s="106"/>
      <c r="U4373" s="107" t="s">
        <v>6532</v>
      </c>
      <c r="V4373" s="108" t="s">
        <v>756</v>
      </c>
      <c r="W4373" s="109" t="s">
        <v>1908</v>
      </c>
      <c r="X4373" s="110" t="str">
        <f t="shared" si="176"/>
        <v/>
      </c>
      <c r="Y4373" s="110" t="str">
        <f t="shared" si="183"/>
        <v/>
      </c>
      <c r="Z4373" s="109" t="s">
        <v>797</v>
      </c>
      <c r="AA4373" s="109" t="s">
        <v>802</v>
      </c>
      <c r="AB4373" s="106"/>
      <c r="AC4373" s="158"/>
      <c r="AD4373" s="160"/>
      <c r="AE4373" s="127"/>
      <c r="AF4373" s="113"/>
      <c r="AG4373" s="165" t="str">
        <f t="array" ref="AG4373">XLOOKUP(F4373,'CLV2'!A:A,'CLV2'!E:E)</f>
        <v>2.FISH AND SEAFOOD</v>
      </c>
      <c r="AH4373" s="115" t="str">
        <f t="array" ref="AH4373">XLOOKUP(F4373,'CLV2'!A:A,'CLV2'!F:F)</f>
        <v>3.FROZEN FISH AND SEAFOOD</v>
      </c>
      <c r="AI4373" s="115" t="str">
        <f t="shared" si="8"/>
        <v>Pack</v>
      </c>
      <c r="AJ4373" s="116">
        <f t="shared" si="9"/>
        <v>1</v>
      </c>
      <c r="AK4373" s="117" t="str">
        <f t="array" ref="AK4373">XLOOKUP(F4373,'GIÁ'!A:A,'GIÁ'!D:D)</f>
        <v>73948.55</v>
      </c>
      <c r="AL4373" s="118">
        <f t="shared" si="10"/>
        <v>295794.2</v>
      </c>
      <c r="AM4373" s="118">
        <f t="shared" si="11"/>
        <v>0</v>
      </c>
      <c r="AN4373" s="119">
        <f t="shared" si="12"/>
        <v>0</v>
      </c>
      <c r="AO4373" s="118">
        <f t="shared" si="13"/>
        <v>295794.2</v>
      </c>
      <c r="AP4373" s="121">
        <f t="shared" si="14"/>
        <v>0</v>
      </c>
      <c r="AQ4373" s="122"/>
      <c r="AR4373" s="119"/>
    </row>
    <row r="4374" ht="22.5" customHeight="1">
      <c r="A4374" s="89">
        <v>46233.0</v>
      </c>
      <c r="B4374" s="90">
        <v>0.42083333333333334</v>
      </c>
      <c r="C4374" s="91" t="s">
        <v>1698</v>
      </c>
      <c r="D4374" s="129" t="str">
        <f t="array" ref="D4374">XLOOKUP(C4374,'DS ST'!A:A,'DS ST'!B:B)</f>
        <v>VGP</v>
      </c>
      <c r="E4374" s="94" t="str">
        <f t="array" ref="E4374">XLOOKUP($F4374,'GIÁ'!$A:$A,'GIÁ'!$E:$E)</f>
        <v>ĐÔNG</v>
      </c>
      <c r="F4374" s="94">
        <v>8.936190860464E12</v>
      </c>
      <c r="G4374" s="95" t="s">
        <v>2608</v>
      </c>
      <c r="H4374" s="95" t="s">
        <v>93</v>
      </c>
      <c r="I4374" s="96">
        <v>4.0</v>
      </c>
      <c r="J4374" s="96">
        <v>0.0</v>
      </c>
      <c r="K4374" s="98">
        <f t="shared" si="4"/>
        <v>4</v>
      </c>
      <c r="L4374" s="99" t="s">
        <v>7258</v>
      </c>
      <c r="M4374" s="100" t="s">
        <v>7259</v>
      </c>
      <c r="N4374" s="101" t="str">
        <f t="shared" si="139"/>
        <v>PT1590275-T0018936190860464</v>
      </c>
      <c r="O4374" s="128"/>
      <c r="P4374" s="100"/>
      <c r="Q4374" s="103">
        <f t="shared" si="166"/>
        <v>4</v>
      </c>
      <c r="R4374" s="161"/>
      <c r="S4374" s="105"/>
      <c r="T4374" s="106"/>
      <c r="U4374" s="107" t="s">
        <v>6543</v>
      </c>
      <c r="V4374" s="108" t="s">
        <v>756</v>
      </c>
      <c r="W4374" s="109" t="s">
        <v>1908</v>
      </c>
      <c r="X4374" s="110" t="str">
        <f t="shared" si="176"/>
        <v/>
      </c>
      <c r="Y4374" s="110" t="str">
        <f t="shared" si="183"/>
        <v/>
      </c>
      <c r="Z4374" s="109" t="s">
        <v>797</v>
      </c>
      <c r="AA4374" s="109" t="s">
        <v>802</v>
      </c>
      <c r="AB4374" s="106"/>
      <c r="AC4374" s="158"/>
      <c r="AD4374" s="160"/>
      <c r="AE4374" s="127"/>
      <c r="AF4374" s="113"/>
      <c r="AG4374" s="165" t="str">
        <f t="array" ref="AG4374">XLOOKUP(F4374,'CLV2'!A:A,'CLV2'!E:E)</f>
        <v>2.MEAT</v>
      </c>
      <c r="AH4374" s="115" t="str">
        <f t="array" ref="AH4374">XLOOKUP(F4374,'CLV2'!A:A,'CLV2'!F:F)</f>
        <v>3.FROZEN MEAT</v>
      </c>
      <c r="AI4374" s="115" t="str">
        <f t="shared" si="8"/>
        <v>Pack</v>
      </c>
      <c r="AJ4374" s="116">
        <f t="shared" si="9"/>
        <v>1</v>
      </c>
      <c r="AK4374" s="117" t="str">
        <f t="array" ref="AK4374">XLOOKUP(F4374,'GIÁ'!A:A,'GIÁ'!D:D)</f>
        <v>43621.31</v>
      </c>
      <c r="AL4374" s="118">
        <f t="shared" si="10"/>
        <v>174485.24</v>
      </c>
      <c r="AM4374" s="118">
        <f t="shared" si="11"/>
        <v>0</v>
      </c>
      <c r="AN4374" s="119">
        <f t="shared" si="12"/>
        <v>0</v>
      </c>
      <c r="AO4374" s="118">
        <f t="shared" si="13"/>
        <v>174485.24</v>
      </c>
      <c r="AP4374" s="121">
        <f t="shared" si="14"/>
        <v>0</v>
      </c>
      <c r="AQ4374" s="122"/>
      <c r="AR4374" s="119"/>
    </row>
    <row r="4375" ht="22.5" customHeight="1">
      <c r="A4375" s="89">
        <v>46233.0</v>
      </c>
      <c r="B4375" s="90">
        <v>0.42083333333333334</v>
      </c>
      <c r="C4375" s="91" t="s">
        <v>1698</v>
      </c>
      <c r="D4375" s="129" t="str">
        <f t="array" ref="D4375">XLOOKUP(C4375,'DS ST'!A:A,'DS ST'!B:B)</f>
        <v>VGP</v>
      </c>
      <c r="E4375" s="94" t="str">
        <f t="array" ref="E4375">XLOOKUP($F4375,'GIÁ'!$A:$A,'GIÁ'!$E:$E)</f>
        <v>ĐÔNG</v>
      </c>
      <c r="F4375" s="94">
        <v>8.938559140026E12</v>
      </c>
      <c r="G4375" s="95" t="s">
        <v>3177</v>
      </c>
      <c r="H4375" s="95" t="s">
        <v>57</v>
      </c>
      <c r="I4375" s="96">
        <v>6.0</v>
      </c>
      <c r="J4375" s="96">
        <v>0.0</v>
      </c>
      <c r="K4375" s="98">
        <f t="shared" si="4"/>
        <v>6</v>
      </c>
      <c r="L4375" s="99" t="s">
        <v>7258</v>
      </c>
      <c r="M4375" s="100" t="s">
        <v>7259</v>
      </c>
      <c r="N4375" s="101" t="str">
        <f t="shared" si="139"/>
        <v>PT1590275-T0018938559140026</v>
      </c>
      <c r="O4375" s="128"/>
      <c r="P4375" s="100"/>
      <c r="Q4375" s="103">
        <f t="shared" si="166"/>
        <v>6</v>
      </c>
      <c r="R4375" s="161"/>
      <c r="S4375" s="105"/>
      <c r="T4375" s="106"/>
      <c r="U4375" s="107" t="s">
        <v>6544</v>
      </c>
      <c r="V4375" s="108" t="s">
        <v>756</v>
      </c>
      <c r="W4375" s="109" t="s">
        <v>1908</v>
      </c>
      <c r="X4375" s="110" t="str">
        <f t="shared" si="176"/>
        <v/>
      </c>
      <c r="Y4375" s="110" t="str">
        <f t="shared" si="183"/>
        <v/>
      </c>
      <c r="Z4375" s="109" t="s">
        <v>797</v>
      </c>
      <c r="AA4375" s="109" t="s">
        <v>802</v>
      </c>
      <c r="AB4375" s="106"/>
      <c r="AC4375" s="158"/>
      <c r="AD4375" s="160"/>
      <c r="AE4375" s="127"/>
      <c r="AF4375" s="113"/>
      <c r="AG4375" s="165" t="str">
        <f t="array" ref="AG4375">XLOOKUP(F4375,'CLV2'!A:A,'CLV2'!E:E)</f>
        <v>2.MEAT</v>
      </c>
      <c r="AH4375" s="115" t="str">
        <f t="array" ref="AH4375">XLOOKUP(F4375,'CLV2'!A:A,'CLV2'!F:F)</f>
        <v>3.FROZEN MEAT</v>
      </c>
      <c r="AI4375" s="115" t="str">
        <f t="shared" si="8"/>
        <v>Pack</v>
      </c>
      <c r="AJ4375" s="116">
        <f t="shared" si="9"/>
        <v>1</v>
      </c>
      <c r="AK4375" s="117" t="str">
        <f t="array" ref="AK4375">XLOOKUP(F4375,'GIÁ'!A:A,'GIÁ'!D:D)</f>
        <v>122581.24</v>
      </c>
      <c r="AL4375" s="118">
        <f t="shared" si="10"/>
        <v>735487.44</v>
      </c>
      <c r="AM4375" s="118">
        <f t="shared" si="11"/>
        <v>0</v>
      </c>
      <c r="AN4375" s="119">
        <f t="shared" si="12"/>
        <v>0</v>
      </c>
      <c r="AO4375" s="118">
        <f t="shared" si="13"/>
        <v>735487.44</v>
      </c>
      <c r="AP4375" s="121">
        <f t="shared" si="14"/>
        <v>0</v>
      </c>
      <c r="AQ4375" s="122"/>
      <c r="AR4375" s="119"/>
    </row>
    <row r="4376" ht="22.5" customHeight="1">
      <c r="A4376" s="89">
        <v>46233.0</v>
      </c>
      <c r="B4376" s="90">
        <v>0.42083333333333334</v>
      </c>
      <c r="C4376" s="91" t="s">
        <v>1698</v>
      </c>
      <c r="D4376" s="129" t="str">
        <f t="array" ref="D4376">XLOOKUP(C4376,'DS ST'!A:A,'DS ST'!B:B)</f>
        <v>VGP</v>
      </c>
      <c r="E4376" s="94" t="str">
        <f t="array" ref="E4376">XLOOKUP($F4376,'GIÁ'!$A:$A,'GIÁ'!$E:$E)</f>
        <v>ĐÔNG</v>
      </c>
      <c r="F4376" s="94">
        <v>8.936187610461E12</v>
      </c>
      <c r="G4376" s="95" t="s">
        <v>2598</v>
      </c>
      <c r="H4376" s="95" t="s">
        <v>224</v>
      </c>
      <c r="I4376" s="96">
        <v>2.0</v>
      </c>
      <c r="J4376" s="96">
        <v>0.0</v>
      </c>
      <c r="K4376" s="98">
        <f t="shared" si="4"/>
        <v>2</v>
      </c>
      <c r="L4376" s="99" t="s">
        <v>7258</v>
      </c>
      <c r="M4376" s="100" t="s">
        <v>7259</v>
      </c>
      <c r="N4376" s="101" t="str">
        <f t="shared" si="139"/>
        <v>PT1590275-T0018936187610461</v>
      </c>
      <c r="O4376" s="128"/>
      <c r="P4376" s="100"/>
      <c r="Q4376" s="103">
        <f t="shared" si="166"/>
        <v>2</v>
      </c>
      <c r="R4376" s="161"/>
      <c r="S4376" s="105"/>
      <c r="T4376" s="106"/>
      <c r="U4376" s="107" t="s">
        <v>6726</v>
      </c>
      <c r="V4376" s="108" t="s">
        <v>756</v>
      </c>
      <c r="W4376" s="109" t="s">
        <v>1908</v>
      </c>
      <c r="X4376" s="110" t="str">
        <f t="shared" si="176"/>
        <v/>
      </c>
      <c r="Y4376" s="110" t="str">
        <f t="shared" si="183"/>
        <v/>
      </c>
      <c r="Z4376" s="109" t="s">
        <v>797</v>
      </c>
      <c r="AA4376" s="109" t="s">
        <v>802</v>
      </c>
      <c r="AB4376" s="106"/>
      <c r="AC4376" s="158"/>
      <c r="AD4376" s="160"/>
      <c r="AE4376" s="127"/>
      <c r="AF4376" s="113"/>
      <c r="AG4376" s="165" t="str">
        <f t="array" ref="AG4376">XLOOKUP(F4376,'CLV2'!A:A,'CLV2'!E:E)</f>
        <v>2.FISH AND SEAFOOD</v>
      </c>
      <c r="AH4376" s="115" t="str">
        <f t="array" ref="AH4376">XLOOKUP(F4376,'CLV2'!A:A,'CLV2'!F:F)</f>
        <v>3.FROZEN FISH AND SEAFOOD</v>
      </c>
      <c r="AI4376" s="115" t="str">
        <f t="shared" si="8"/>
        <v>Pack</v>
      </c>
      <c r="AJ4376" s="116">
        <f t="shared" si="9"/>
        <v>1</v>
      </c>
      <c r="AK4376" s="117" t="str">
        <f t="array" ref="AK4376">XLOOKUP(F4376,'GIÁ'!A:A,'GIÁ'!D:D)</f>
        <v>72715.05</v>
      </c>
      <c r="AL4376" s="118">
        <f t="shared" si="10"/>
        <v>145430.1</v>
      </c>
      <c r="AM4376" s="118">
        <f t="shared" si="11"/>
        <v>0</v>
      </c>
      <c r="AN4376" s="119">
        <f t="shared" si="12"/>
        <v>0</v>
      </c>
      <c r="AO4376" s="118">
        <f t="shared" si="13"/>
        <v>145430.1</v>
      </c>
      <c r="AP4376" s="121">
        <f t="shared" si="14"/>
        <v>0</v>
      </c>
      <c r="AQ4376" s="122"/>
      <c r="AR4376" s="119"/>
    </row>
    <row r="4377" ht="22.5" customHeight="1">
      <c r="A4377" s="89">
        <v>46233.0</v>
      </c>
      <c r="B4377" s="90">
        <v>0.42083333333333334</v>
      </c>
      <c r="C4377" s="91" t="s">
        <v>1698</v>
      </c>
      <c r="D4377" s="129" t="str">
        <f t="array" ref="D4377">XLOOKUP(C4377,'DS ST'!A:A,'DS ST'!B:B)</f>
        <v>VGP</v>
      </c>
      <c r="E4377" s="94" t="str">
        <f t="array" ref="E4377">XLOOKUP($F4377,'GIÁ'!$A:$A,'GIÁ'!$E:$E)</f>
        <v>ĐÔNG</v>
      </c>
      <c r="F4377" s="94">
        <v>8.936224900937E12</v>
      </c>
      <c r="G4377" s="95" t="s">
        <v>3364</v>
      </c>
      <c r="H4377" s="95" t="s">
        <v>224</v>
      </c>
      <c r="I4377" s="96">
        <v>2.0</v>
      </c>
      <c r="J4377" s="96">
        <v>0.0</v>
      </c>
      <c r="K4377" s="98">
        <f t="shared" si="4"/>
        <v>2</v>
      </c>
      <c r="L4377" s="99" t="s">
        <v>7258</v>
      </c>
      <c r="M4377" s="100" t="s">
        <v>7259</v>
      </c>
      <c r="N4377" s="101" t="str">
        <f t="shared" si="139"/>
        <v>PT1590275-T0018936224900937</v>
      </c>
      <c r="O4377" s="128"/>
      <c r="P4377" s="100"/>
      <c r="Q4377" s="103">
        <f t="shared" si="166"/>
        <v>2</v>
      </c>
      <c r="R4377" s="161"/>
      <c r="S4377" s="105"/>
      <c r="T4377" s="106"/>
      <c r="U4377" s="107" t="s">
        <v>6727</v>
      </c>
      <c r="V4377" s="108" t="s">
        <v>756</v>
      </c>
      <c r="W4377" s="109" t="s">
        <v>1908</v>
      </c>
      <c r="X4377" s="110" t="str">
        <f t="shared" si="176"/>
        <v/>
      </c>
      <c r="Y4377" s="110" t="str">
        <f t="shared" si="183"/>
        <v/>
      </c>
      <c r="Z4377" s="109" t="s">
        <v>797</v>
      </c>
      <c r="AA4377" s="109" t="s">
        <v>802</v>
      </c>
      <c r="AB4377" s="106"/>
      <c r="AC4377" s="158"/>
      <c r="AD4377" s="160"/>
      <c r="AE4377" s="127"/>
      <c r="AF4377" s="113"/>
      <c r="AG4377" s="165" t="str">
        <f t="array" ref="AG4377">XLOOKUP(F4377,'CLV2'!A:A,'CLV2'!E:E)</f>
        <v>2.FISH AND SEAFOOD</v>
      </c>
      <c r="AH4377" s="115" t="str">
        <f t="array" ref="AH4377">XLOOKUP(F4377,'CLV2'!A:A,'CLV2'!F:F)</f>
        <v>3.FROZEN FISH AND SEAFOOD</v>
      </c>
      <c r="AI4377" s="115" t="str">
        <f t="shared" si="8"/>
        <v>Pack</v>
      </c>
      <c r="AJ4377" s="116">
        <f t="shared" si="9"/>
        <v>1</v>
      </c>
      <c r="AK4377" s="117">
        <f t="array" ref="AK4377">XLOOKUP(F4377,'GIÁ'!A:A,'GIÁ'!D:D)</f>
        <v>84390</v>
      </c>
      <c r="AL4377" s="118">
        <f t="shared" si="10"/>
        <v>168780</v>
      </c>
      <c r="AM4377" s="118">
        <f t="shared" si="11"/>
        <v>0</v>
      </c>
      <c r="AN4377" s="119">
        <f t="shared" si="12"/>
        <v>0</v>
      </c>
      <c r="AO4377" s="118">
        <f t="shared" si="13"/>
        <v>168780</v>
      </c>
      <c r="AP4377" s="121">
        <f t="shared" si="14"/>
        <v>0</v>
      </c>
      <c r="AQ4377" s="122"/>
      <c r="AR4377" s="119"/>
    </row>
    <row r="4378" ht="22.5" customHeight="1">
      <c r="A4378" s="89">
        <v>46233.0</v>
      </c>
      <c r="B4378" s="90">
        <v>0.42083333333333334</v>
      </c>
      <c r="C4378" s="91" t="s">
        <v>1698</v>
      </c>
      <c r="D4378" s="129" t="str">
        <f t="array" ref="D4378">XLOOKUP(C4378,'DS ST'!A:A,'DS ST'!B:B)</f>
        <v>VGP</v>
      </c>
      <c r="E4378" s="94" t="str">
        <f t="array" ref="E4378">XLOOKUP($F4378,'GIÁ'!$A:$A,'GIÁ'!$E:$E)</f>
        <v>ĐÔNG</v>
      </c>
      <c r="F4378" s="94">
        <v>8.938521793335E12</v>
      </c>
      <c r="G4378" s="95" t="s">
        <v>3362</v>
      </c>
      <c r="H4378" s="95" t="s">
        <v>224</v>
      </c>
      <c r="I4378" s="96">
        <v>4.0</v>
      </c>
      <c r="J4378" s="96">
        <v>0.0</v>
      </c>
      <c r="K4378" s="98">
        <f t="shared" si="4"/>
        <v>4</v>
      </c>
      <c r="L4378" s="99" t="s">
        <v>7258</v>
      </c>
      <c r="M4378" s="100" t="s">
        <v>7259</v>
      </c>
      <c r="N4378" s="101" t="str">
        <f t="shared" si="139"/>
        <v>PT1590275-T0018938521793335</v>
      </c>
      <c r="O4378" s="128"/>
      <c r="P4378" s="100"/>
      <c r="Q4378" s="103">
        <f t="shared" si="166"/>
        <v>4</v>
      </c>
      <c r="R4378" s="161"/>
      <c r="S4378" s="105"/>
      <c r="T4378" s="106"/>
      <c r="U4378" s="107" t="s">
        <v>6570</v>
      </c>
      <c r="V4378" s="108" t="s">
        <v>756</v>
      </c>
      <c r="W4378" s="109" t="s">
        <v>1908</v>
      </c>
      <c r="X4378" s="110" t="str">
        <f t="shared" si="176"/>
        <v/>
      </c>
      <c r="Y4378" s="110" t="str">
        <f t="shared" si="183"/>
        <v/>
      </c>
      <c r="Z4378" s="109" t="s">
        <v>797</v>
      </c>
      <c r="AA4378" s="109" t="s">
        <v>802</v>
      </c>
      <c r="AB4378" s="106"/>
      <c r="AC4378" s="158"/>
      <c r="AD4378" s="160"/>
      <c r="AE4378" s="127"/>
      <c r="AF4378" s="113"/>
      <c r="AG4378" s="165" t="str">
        <f t="array" ref="AG4378">XLOOKUP(F4378,'CLV2'!A:A,'CLV2'!E:E)</f>
        <v>#N/A</v>
      </c>
      <c r="AH4378" s="115" t="str">
        <f t="array" ref="AH4378">XLOOKUP(F4378,'CLV2'!A:A,'CLV2'!F:F)</f>
        <v>#N/A</v>
      </c>
      <c r="AI4378" s="115" t="str">
        <f t="shared" si="8"/>
        <v>Pack</v>
      </c>
      <c r="AJ4378" s="116">
        <f t="shared" si="9"/>
        <v>1</v>
      </c>
      <c r="AK4378" s="117">
        <f t="array" ref="AK4378">XLOOKUP(F4378,'GIÁ'!A:A,'GIÁ'!D:D)</f>
        <v>133000</v>
      </c>
      <c r="AL4378" s="118">
        <f t="shared" si="10"/>
        <v>532000</v>
      </c>
      <c r="AM4378" s="118">
        <f t="shared" si="11"/>
        <v>0</v>
      </c>
      <c r="AN4378" s="119">
        <f t="shared" si="12"/>
        <v>0</v>
      </c>
      <c r="AO4378" s="118">
        <f t="shared" si="13"/>
        <v>532000</v>
      </c>
      <c r="AP4378" s="121">
        <f t="shared" si="14"/>
        <v>0</v>
      </c>
      <c r="AQ4378" s="122"/>
      <c r="AR4378" s="119"/>
    </row>
    <row r="4379" ht="22.5" customHeight="1">
      <c r="A4379" s="89">
        <v>46233.0</v>
      </c>
      <c r="B4379" s="90">
        <v>0.5277777777777778</v>
      </c>
      <c r="C4379" s="91" t="s">
        <v>1698</v>
      </c>
      <c r="D4379" s="129" t="str">
        <f t="array" ref="D4379">XLOOKUP(C4379,'DS ST'!A:A,'DS ST'!B:B)</f>
        <v>VGP</v>
      </c>
      <c r="E4379" s="94" t="str">
        <f t="array" ref="E4379">XLOOKUP($F4379,'GIÁ'!$A:$A,'GIÁ'!$E:$E)</f>
        <v>MÁT</v>
      </c>
      <c r="F4379" s="94">
        <v>8.936219620178E12</v>
      </c>
      <c r="G4379" s="95" t="s">
        <v>2090</v>
      </c>
      <c r="H4379" s="95" t="s">
        <v>224</v>
      </c>
      <c r="I4379" s="96">
        <v>3.0</v>
      </c>
      <c r="J4379" s="96">
        <v>0.0</v>
      </c>
      <c r="K4379" s="98">
        <f t="shared" si="4"/>
        <v>3</v>
      </c>
      <c r="L4379" s="99" t="s">
        <v>7261</v>
      </c>
      <c r="M4379" s="100" t="s">
        <v>7262</v>
      </c>
      <c r="N4379" s="101" t="str">
        <f t="shared" si="139"/>
        <v>TRBVGP60038936219620178</v>
      </c>
      <c r="O4379" s="128"/>
      <c r="P4379" s="100">
        <v>1.0</v>
      </c>
      <c r="Q4379" s="103">
        <f t="shared" si="166"/>
        <v>2</v>
      </c>
      <c r="R4379" s="161" t="s">
        <v>2094</v>
      </c>
      <c r="S4379" s="105"/>
      <c r="T4379" s="106"/>
      <c r="U4379" s="107"/>
      <c r="V4379" s="108" t="s">
        <v>756</v>
      </c>
      <c r="W4379" s="109" t="s">
        <v>1312</v>
      </c>
      <c r="X4379" s="110" t="str">
        <f t="shared" si="176"/>
        <v/>
      </c>
      <c r="Y4379" s="110" t="s">
        <v>511</v>
      </c>
      <c r="Z4379" s="139" t="str">
        <f t="shared" ref="Z4379:Z4385" si="202">IF(N(Q4379)&lt;=0,"",IF(ISNUMBER(SEARCH("Thiếu kiện",V4379)),"Kho đông mát",IF(AND(N(Q4379)&gt;0,N(P4379)&gt;0,OR(ISNUMBER(SEARCH("Hình KDB",U4379)),ISNUMBER(SEARCH("Hình tele",U4379)),ISNUMBER(SEARCH("sai code",U4379)),ISNUMBER(SEARCH("ST nhận",U4379)))),"Kho đông mát",IF(AND(W4379="DC giao thiếu",OR(ISNUMBER(SEARCH("Hình KDB",U4379)),ISNUMBER(SEARCH("Hình tele",U4379)),ISNUMBER(SEARCH("sai code",U4379)))),"Kho đông mát",IF(W4379="DC giao thiếu","Chưa xác định",IF(AND(W4379="DC pick sai",OR(ISNUMBER(SEARCH("Hình KDB",U4379)),ISNUMBER(SEARCH("Hình tele",U4379)),ISNUMBER(SEARCH("sai code",U4379)),ISNUMBER(SEARCH("ST nhận",U4379)))),"Kho đông mát",IF(W4379="DC pick sai","Chưa xác định",IF(AND(W4379="Hao hụt",N(O4379)&gt;0,OR(ISNUMBER(SEARCH("Hình KDB",U4379)),ISNUMBER(SEARCH("Hình tele",U4379)),ISNUMBER(SEARCH("sai code",U4379)),ISNUMBER(SEARCH("ST nhận",U4379)))),"Kho đông mát",IF(W4379="Hao hụt","Chưa xác định",IF(OR(W4379="VT giao sai điểm",W4379="Không đạt nhiệt độ",W4379="TX giao thiếu kiện",W4379="Hàng không đạt CL"),"Kho đông mát",IF(W4379="Chưa xác định","Chưa xác định",IF(N(P4379)&gt;0,"Chưa xác định",""))))))))))))</f>
        <v>Chưa xác định</v>
      </c>
      <c r="AA4379" s="109" t="s">
        <v>5260</v>
      </c>
      <c r="AB4379" s="106"/>
      <c r="AC4379" s="158"/>
      <c r="AD4379" s="160"/>
      <c r="AE4379" s="127"/>
      <c r="AF4379" s="113"/>
      <c r="AG4379" s="165" t="str">
        <f t="array" ref="AG4379">XLOOKUP(F4379,'CLV2'!A:A,'CLV2'!E:E)</f>
        <v>2.DELICA</v>
      </c>
      <c r="AH4379" s="115" t="str">
        <f t="array" ref="AH4379">XLOOKUP(F4379,'CLV2'!A:A,'CLV2'!F:F)</f>
        <v>3.COLD AND HOT DELICA</v>
      </c>
      <c r="AI4379" s="115" t="str">
        <f t="shared" si="8"/>
        <v>Pack</v>
      </c>
      <c r="AJ4379" s="116">
        <f t="shared" si="9"/>
        <v>1</v>
      </c>
      <c r="AK4379" s="117">
        <f t="array" ref="AK4379">XLOOKUP(F4379,'GIÁ'!A:A,'GIÁ'!D:D)</f>
        <v>6545</v>
      </c>
      <c r="AL4379" s="118">
        <f t="shared" si="10"/>
        <v>19635</v>
      </c>
      <c r="AM4379" s="118">
        <f t="shared" si="11"/>
        <v>0</v>
      </c>
      <c r="AN4379" s="119">
        <f t="shared" si="12"/>
        <v>6545</v>
      </c>
      <c r="AO4379" s="118">
        <f t="shared" si="13"/>
        <v>0</v>
      </c>
      <c r="AP4379" s="121">
        <f t="shared" si="14"/>
        <v>13090</v>
      </c>
      <c r="AQ4379" s="122"/>
      <c r="AR4379" s="119"/>
    </row>
    <row r="4380" ht="22.5" customHeight="1">
      <c r="A4380" s="89">
        <v>46233.0</v>
      </c>
      <c r="B4380" s="90">
        <v>0.5277777777777778</v>
      </c>
      <c r="C4380" s="91" t="s">
        <v>1698</v>
      </c>
      <c r="D4380" s="129" t="str">
        <f t="array" ref="D4380">XLOOKUP(C4380,'DS ST'!A:A,'DS ST'!B:B)</f>
        <v>VGP</v>
      </c>
      <c r="E4380" s="94" t="str">
        <f t="array" ref="E4380">XLOOKUP($F4380,'GIÁ'!$A:$A,'GIÁ'!$E:$E)</f>
        <v>MÁT</v>
      </c>
      <c r="F4380" s="94">
        <v>8.936076279328E12</v>
      </c>
      <c r="G4380" s="95" t="s">
        <v>2313</v>
      </c>
      <c r="H4380" s="95" t="s">
        <v>57</v>
      </c>
      <c r="I4380" s="96">
        <v>14.0</v>
      </c>
      <c r="J4380" s="96">
        <v>0.0</v>
      </c>
      <c r="K4380" s="98">
        <f t="shared" si="4"/>
        <v>14</v>
      </c>
      <c r="L4380" s="99" t="s">
        <v>7261</v>
      </c>
      <c r="M4380" s="100" t="s">
        <v>7263</v>
      </c>
      <c r="N4380" s="101" t="str">
        <f t="shared" si="139"/>
        <v>TRBVGP60178936076279328</v>
      </c>
      <c r="O4380" s="128"/>
      <c r="P4380" s="145">
        <v>14.0</v>
      </c>
      <c r="Q4380" s="103">
        <f t="shared" si="166"/>
        <v>0</v>
      </c>
      <c r="R4380" s="161" t="s">
        <v>7264</v>
      </c>
      <c r="S4380" s="105"/>
      <c r="T4380" s="106"/>
      <c r="U4380" s="107"/>
      <c r="V4380" s="108" t="s">
        <v>756</v>
      </c>
      <c r="W4380" s="109" t="s">
        <v>1908</v>
      </c>
      <c r="X4380" s="110" t="str">
        <f t="shared" si="176"/>
        <v/>
      </c>
      <c r="Y4380" s="110" t="str">
        <f t="shared" ref="Y4380:Y4407" si="203">IF(AND(N(P4380)&gt;0,OR(W4380="DC giao bù",W4380="VT giao sai điểm",W4380="ST nhập thiếu",W4380="DC pick sai",W4380="ST kiểm sai QT",W4380="ST thông tin sai/không phản hồi",W4380="DC thao tác sai")),"Siêu thị","")</f>
        <v>Siêu thị</v>
      </c>
      <c r="Z4380" s="139" t="str">
        <f t="shared" si="202"/>
        <v/>
      </c>
      <c r="AA4380" s="109" t="s">
        <v>802</v>
      </c>
      <c r="AB4380" s="106"/>
      <c r="AC4380" s="158"/>
      <c r="AD4380" s="160"/>
      <c r="AE4380" s="127"/>
      <c r="AF4380" s="113"/>
      <c r="AG4380" s="165" t="str">
        <f t="array" ref="AG4380">XLOOKUP(F4380,'CLV2'!A:A,'CLV2'!E:E)</f>
        <v>2.BAKERY</v>
      </c>
      <c r="AH4380" s="115" t="str">
        <f t="array" ref="AH4380">XLOOKUP(F4380,'CLV2'!A:A,'CLV2'!F:F)</f>
        <v>3.CAKES</v>
      </c>
      <c r="AI4380" s="115" t="str">
        <f t="shared" si="8"/>
        <v>Pack</v>
      </c>
      <c r="AJ4380" s="116">
        <f t="shared" si="9"/>
        <v>1</v>
      </c>
      <c r="AK4380" s="117" t="str">
        <f t="array" ref="AK4380">XLOOKUP(F4380,'GIÁ'!A:A,'GIÁ'!D:D)</f>
        <v>22950.25</v>
      </c>
      <c r="AL4380" s="118">
        <f t="shared" si="10"/>
        <v>321303.5</v>
      </c>
      <c r="AM4380" s="118">
        <f t="shared" si="11"/>
        <v>0</v>
      </c>
      <c r="AN4380" s="119">
        <f t="shared" si="12"/>
        <v>321303.5</v>
      </c>
      <c r="AO4380" s="118">
        <f t="shared" si="13"/>
        <v>0</v>
      </c>
      <c r="AP4380" s="121">
        <f t="shared" si="14"/>
        <v>0</v>
      </c>
      <c r="AQ4380" s="122"/>
      <c r="AR4380" s="119"/>
    </row>
    <row r="4381" ht="22.5" customHeight="1">
      <c r="A4381" s="89">
        <v>46233.0</v>
      </c>
      <c r="B4381" s="90">
        <v>0.5277777777777778</v>
      </c>
      <c r="C4381" s="91" t="s">
        <v>1698</v>
      </c>
      <c r="D4381" s="129" t="str">
        <f t="array" ref="D4381">XLOOKUP(C4381,'DS ST'!A:A,'DS ST'!B:B)</f>
        <v>VGP</v>
      </c>
      <c r="E4381" s="94" t="str">
        <f t="array" ref="E4381">XLOOKUP($F4381,'GIÁ'!$A:$A,'GIÁ'!$E:$E)</f>
        <v>MÁT</v>
      </c>
      <c r="F4381" s="94">
        <v>8.936076279366E12</v>
      </c>
      <c r="G4381" s="95" t="s">
        <v>2315</v>
      </c>
      <c r="H4381" s="95" t="s">
        <v>57</v>
      </c>
      <c r="I4381" s="96">
        <v>2.0</v>
      </c>
      <c r="J4381" s="96">
        <v>0.0</v>
      </c>
      <c r="K4381" s="98">
        <f t="shared" si="4"/>
        <v>2</v>
      </c>
      <c r="L4381" s="99" t="s">
        <v>7261</v>
      </c>
      <c r="M4381" s="100" t="s">
        <v>7263</v>
      </c>
      <c r="N4381" s="101" t="str">
        <f t="shared" si="139"/>
        <v>TRBVGP60178936076279366</v>
      </c>
      <c r="O4381" s="128"/>
      <c r="P4381" s="145">
        <v>2.0</v>
      </c>
      <c r="Q4381" s="103">
        <f t="shared" si="166"/>
        <v>0</v>
      </c>
      <c r="R4381" s="161" t="s">
        <v>7264</v>
      </c>
      <c r="S4381" s="105"/>
      <c r="T4381" s="106"/>
      <c r="U4381" s="107"/>
      <c r="V4381" s="108" t="s">
        <v>756</v>
      </c>
      <c r="W4381" s="109" t="s">
        <v>1908</v>
      </c>
      <c r="X4381" s="110" t="str">
        <f t="shared" si="176"/>
        <v/>
      </c>
      <c r="Y4381" s="110" t="str">
        <f t="shared" si="203"/>
        <v>Siêu thị</v>
      </c>
      <c r="Z4381" s="139" t="str">
        <f t="shared" si="202"/>
        <v/>
      </c>
      <c r="AA4381" s="109" t="s">
        <v>802</v>
      </c>
      <c r="AB4381" s="106"/>
      <c r="AC4381" s="158"/>
      <c r="AD4381" s="160"/>
      <c r="AE4381" s="127"/>
      <c r="AF4381" s="113"/>
      <c r="AG4381" s="165" t="str">
        <f t="array" ref="AG4381">XLOOKUP(F4381,'CLV2'!A:A,'CLV2'!E:E)</f>
        <v>2.BAKERY</v>
      </c>
      <c r="AH4381" s="115" t="str">
        <f t="array" ref="AH4381">XLOOKUP(F4381,'CLV2'!A:A,'CLV2'!F:F)</f>
        <v>3.CAKES</v>
      </c>
      <c r="AI4381" s="115" t="str">
        <f t="shared" si="8"/>
        <v>Pack</v>
      </c>
      <c r="AJ4381" s="116">
        <f t="shared" si="9"/>
        <v>1</v>
      </c>
      <c r="AK4381" s="117" t="str">
        <f t="array" ref="AK4381">XLOOKUP(F4381,'GIÁ'!A:A,'GIÁ'!D:D)</f>
        <v>23426.40</v>
      </c>
      <c r="AL4381" s="118">
        <f t="shared" si="10"/>
        <v>46852.8</v>
      </c>
      <c r="AM4381" s="118">
        <f t="shared" si="11"/>
        <v>0</v>
      </c>
      <c r="AN4381" s="119">
        <f t="shared" si="12"/>
        <v>46852.8</v>
      </c>
      <c r="AO4381" s="118">
        <f t="shared" si="13"/>
        <v>0</v>
      </c>
      <c r="AP4381" s="121">
        <f t="shared" si="14"/>
        <v>0</v>
      </c>
      <c r="AQ4381" s="122"/>
      <c r="AR4381" s="119"/>
    </row>
    <row r="4382" ht="22.5" customHeight="1">
      <c r="A4382" s="89">
        <v>46233.0</v>
      </c>
      <c r="B4382" s="90">
        <v>0.5277777777777778</v>
      </c>
      <c r="C4382" s="91" t="s">
        <v>1698</v>
      </c>
      <c r="D4382" s="129" t="str">
        <f t="array" ref="D4382">XLOOKUP(C4382,'DS ST'!A:A,'DS ST'!B:B)</f>
        <v>VGP</v>
      </c>
      <c r="E4382" s="94" t="str">
        <f t="array" ref="E4382">XLOOKUP($F4382,'GIÁ'!$A:$A,'GIÁ'!$E:$E)</f>
        <v>MÁT</v>
      </c>
      <c r="F4382" s="94">
        <v>10973.0</v>
      </c>
      <c r="G4382" s="95" t="s">
        <v>263</v>
      </c>
      <c r="H4382" s="95" t="s">
        <v>57</v>
      </c>
      <c r="I4382" s="96">
        <v>1.0</v>
      </c>
      <c r="J4382" s="96">
        <v>0.0</v>
      </c>
      <c r="K4382" s="98">
        <f t="shared" si="4"/>
        <v>1</v>
      </c>
      <c r="L4382" s="99" t="s">
        <v>7261</v>
      </c>
      <c r="M4382" s="100" t="s">
        <v>7265</v>
      </c>
      <c r="N4382" s="101" t="str">
        <f t="shared" si="139"/>
        <v>TRBVGP607910973</v>
      </c>
      <c r="O4382" s="128"/>
      <c r="P4382" s="145">
        <v>1.0</v>
      </c>
      <c r="Q4382" s="103">
        <f t="shared" si="166"/>
        <v>0</v>
      </c>
      <c r="R4382" s="161" t="s">
        <v>7266</v>
      </c>
      <c r="S4382" s="105"/>
      <c r="T4382" s="106"/>
      <c r="U4382" s="107"/>
      <c r="V4382" s="108" t="s">
        <v>756</v>
      </c>
      <c r="W4382" s="109" t="s">
        <v>1908</v>
      </c>
      <c r="X4382" s="110" t="str">
        <f t="shared" si="176"/>
        <v/>
      </c>
      <c r="Y4382" s="110" t="str">
        <f t="shared" si="203"/>
        <v>Siêu thị</v>
      </c>
      <c r="Z4382" s="139" t="str">
        <f t="shared" si="202"/>
        <v/>
      </c>
      <c r="AA4382" s="109" t="s">
        <v>802</v>
      </c>
      <c r="AB4382" s="106"/>
      <c r="AC4382" s="158"/>
      <c r="AD4382" s="160"/>
      <c r="AE4382" s="127"/>
      <c r="AF4382" s="113"/>
      <c r="AG4382" s="165" t="str">
        <f t="array" ref="AG4382">XLOOKUP(F4382,'CLV2'!A:A,'CLV2'!E:E)</f>
        <v>2.FRUITS</v>
      </c>
      <c r="AH4382" s="115" t="str">
        <f t="array" ref="AH4382">XLOOKUP(F4382,'CLV2'!A:A,'CLV2'!F:F)</f>
        <v>3.IMPORT FRUITS</v>
      </c>
      <c r="AI4382" s="115" t="str">
        <f t="shared" si="8"/>
        <v>Pack</v>
      </c>
      <c r="AJ4382" s="116">
        <f t="shared" si="9"/>
        <v>1</v>
      </c>
      <c r="AK4382" s="117" t="str">
        <f t="array" ref="AK4382">XLOOKUP(F4382,'GIÁ'!A:A,'GIÁ'!D:D)</f>
        <v>60000.00</v>
      </c>
      <c r="AL4382" s="118">
        <f t="shared" si="10"/>
        <v>60000</v>
      </c>
      <c r="AM4382" s="118">
        <f t="shared" si="11"/>
        <v>0</v>
      </c>
      <c r="AN4382" s="119">
        <f t="shared" si="12"/>
        <v>60000</v>
      </c>
      <c r="AO4382" s="118">
        <f t="shared" si="13"/>
        <v>0</v>
      </c>
      <c r="AP4382" s="121">
        <f t="shared" si="14"/>
        <v>0</v>
      </c>
      <c r="AQ4382" s="122"/>
      <c r="AR4382" s="119"/>
    </row>
    <row r="4383" ht="22.5" customHeight="1">
      <c r="A4383" s="89">
        <v>46233.0</v>
      </c>
      <c r="B4383" s="90">
        <v>0.5277777777777778</v>
      </c>
      <c r="C4383" s="91" t="s">
        <v>1698</v>
      </c>
      <c r="D4383" s="129" t="str">
        <f t="array" ref="D4383">XLOOKUP(C4383,'DS ST'!A:A,'DS ST'!B:B)</f>
        <v>VGP</v>
      </c>
      <c r="E4383" s="94" t="str">
        <f t="array" ref="E4383">XLOOKUP($F4383,'GIÁ'!$A:$A,'GIÁ'!$E:$E)</f>
        <v>MÁT</v>
      </c>
      <c r="F4383" s="94">
        <v>10094.0</v>
      </c>
      <c r="G4383" s="95" t="s">
        <v>72</v>
      </c>
      <c r="H4383" s="95" t="s">
        <v>57</v>
      </c>
      <c r="I4383" s="96">
        <v>4.0</v>
      </c>
      <c r="J4383" s="96">
        <v>0.0</v>
      </c>
      <c r="K4383" s="98">
        <f t="shared" si="4"/>
        <v>4</v>
      </c>
      <c r="L4383" s="99" t="s">
        <v>7261</v>
      </c>
      <c r="M4383" s="100" t="s">
        <v>7265</v>
      </c>
      <c r="N4383" s="101" t="str">
        <f t="shared" si="139"/>
        <v>TRBVGP607910094</v>
      </c>
      <c r="O4383" s="128"/>
      <c r="P4383" s="145">
        <v>4.0</v>
      </c>
      <c r="Q4383" s="103">
        <f t="shared" si="166"/>
        <v>0</v>
      </c>
      <c r="R4383" s="161" t="s">
        <v>7266</v>
      </c>
      <c r="S4383" s="105"/>
      <c r="T4383" s="106"/>
      <c r="U4383" s="107"/>
      <c r="V4383" s="108" t="s">
        <v>756</v>
      </c>
      <c r="W4383" s="109" t="s">
        <v>1908</v>
      </c>
      <c r="X4383" s="110" t="str">
        <f t="shared" si="176"/>
        <v/>
      </c>
      <c r="Y4383" s="110" t="str">
        <f t="shared" si="203"/>
        <v>Siêu thị</v>
      </c>
      <c r="Z4383" s="139" t="str">
        <f t="shared" si="202"/>
        <v/>
      </c>
      <c r="AA4383" s="109" t="s">
        <v>802</v>
      </c>
      <c r="AB4383" s="106"/>
      <c r="AC4383" s="158"/>
      <c r="AD4383" s="160"/>
      <c r="AE4383" s="127"/>
      <c r="AF4383" s="113"/>
      <c r="AG4383" s="165" t="str">
        <f t="array" ref="AG4383">XLOOKUP(F4383,'CLV2'!A:A,'CLV2'!E:E)</f>
        <v>2.FRUITS</v>
      </c>
      <c r="AH4383" s="115" t="str">
        <f t="array" ref="AH4383">XLOOKUP(F4383,'CLV2'!A:A,'CLV2'!F:F)</f>
        <v>3.IMPORT FRUITS</v>
      </c>
      <c r="AI4383" s="115" t="str">
        <f t="shared" si="8"/>
        <v>Pack</v>
      </c>
      <c r="AJ4383" s="116">
        <f t="shared" si="9"/>
        <v>1</v>
      </c>
      <c r="AK4383" s="117" t="str">
        <f t="array" ref="AK4383">XLOOKUP(F4383,'GIÁ'!A:A,'GIÁ'!D:D)</f>
        <v>70499.84</v>
      </c>
      <c r="AL4383" s="118">
        <f t="shared" si="10"/>
        <v>281999.36</v>
      </c>
      <c r="AM4383" s="118">
        <f t="shared" si="11"/>
        <v>0</v>
      </c>
      <c r="AN4383" s="119">
        <f t="shared" si="12"/>
        <v>281999.36</v>
      </c>
      <c r="AO4383" s="118">
        <f t="shared" si="13"/>
        <v>0</v>
      </c>
      <c r="AP4383" s="121">
        <f t="shared" si="14"/>
        <v>0</v>
      </c>
      <c r="AQ4383" s="122"/>
      <c r="AR4383" s="119"/>
    </row>
    <row r="4384" ht="22.5" customHeight="1">
      <c r="A4384" s="89">
        <v>46233.0</v>
      </c>
      <c r="B4384" s="90">
        <v>0.5277777777777778</v>
      </c>
      <c r="C4384" s="91" t="s">
        <v>1698</v>
      </c>
      <c r="D4384" s="129" t="str">
        <f t="array" ref="D4384">XLOOKUP(C4384,'DS ST'!A:A,'DS ST'!B:B)</f>
        <v>VGP</v>
      </c>
      <c r="E4384" s="94" t="str">
        <f t="array" ref="E4384">XLOOKUP($F4384,'GIÁ'!$A:$A,'GIÁ'!$E:$E)</f>
        <v>MÁT</v>
      </c>
      <c r="F4384" s="94">
        <v>8.936219620178E12</v>
      </c>
      <c r="G4384" s="95" t="s">
        <v>2090</v>
      </c>
      <c r="H4384" s="95" t="s">
        <v>224</v>
      </c>
      <c r="I4384" s="96">
        <v>1.0</v>
      </c>
      <c r="J4384" s="96">
        <v>0.0</v>
      </c>
      <c r="K4384" s="98">
        <f t="shared" si="4"/>
        <v>1</v>
      </c>
      <c r="L4384" s="99" t="s">
        <v>7261</v>
      </c>
      <c r="M4384" s="100" t="s">
        <v>7267</v>
      </c>
      <c r="N4384" s="101" t="str">
        <f t="shared" si="139"/>
        <v>TRBVGP60808936219620178</v>
      </c>
      <c r="O4384" s="128"/>
      <c r="P4384" s="145">
        <v>1.0</v>
      </c>
      <c r="Q4384" s="103">
        <f t="shared" si="166"/>
        <v>0</v>
      </c>
      <c r="R4384" s="161" t="s">
        <v>2094</v>
      </c>
      <c r="S4384" s="105"/>
      <c r="T4384" s="106"/>
      <c r="U4384" s="107"/>
      <c r="V4384" s="108" t="s">
        <v>756</v>
      </c>
      <c r="W4384" s="109" t="s">
        <v>1908</v>
      </c>
      <c r="X4384" s="110" t="str">
        <f t="shared" si="176"/>
        <v/>
      </c>
      <c r="Y4384" s="110" t="str">
        <f t="shared" si="203"/>
        <v>Siêu thị</v>
      </c>
      <c r="Z4384" s="139" t="str">
        <f t="shared" si="202"/>
        <v/>
      </c>
      <c r="AA4384" s="109" t="s">
        <v>802</v>
      </c>
      <c r="AB4384" s="106"/>
      <c r="AC4384" s="158"/>
      <c r="AD4384" s="160"/>
      <c r="AE4384" s="127"/>
      <c r="AF4384" s="113"/>
      <c r="AG4384" s="165" t="str">
        <f t="array" ref="AG4384">XLOOKUP(F4384,'CLV2'!A:A,'CLV2'!E:E)</f>
        <v>2.DELICA</v>
      </c>
      <c r="AH4384" s="115" t="str">
        <f t="array" ref="AH4384">XLOOKUP(F4384,'CLV2'!A:A,'CLV2'!F:F)</f>
        <v>3.COLD AND HOT DELICA</v>
      </c>
      <c r="AI4384" s="115" t="str">
        <f t="shared" si="8"/>
        <v>Pack</v>
      </c>
      <c r="AJ4384" s="116">
        <f t="shared" si="9"/>
        <v>1</v>
      </c>
      <c r="AK4384" s="117">
        <f t="array" ref="AK4384">XLOOKUP(F4384,'GIÁ'!A:A,'GIÁ'!D:D)</f>
        <v>6545</v>
      </c>
      <c r="AL4384" s="118">
        <f t="shared" si="10"/>
        <v>6545</v>
      </c>
      <c r="AM4384" s="118">
        <f t="shared" si="11"/>
        <v>0</v>
      </c>
      <c r="AN4384" s="119">
        <f t="shared" si="12"/>
        <v>6545</v>
      </c>
      <c r="AO4384" s="118">
        <f t="shared" si="13"/>
        <v>0</v>
      </c>
      <c r="AP4384" s="121">
        <f t="shared" si="14"/>
        <v>0</v>
      </c>
      <c r="AQ4384" s="122"/>
      <c r="AR4384" s="119"/>
    </row>
    <row r="4385" ht="22.5" customHeight="1">
      <c r="A4385" s="89">
        <v>46233.0</v>
      </c>
      <c r="B4385" s="90">
        <v>0.5277777777777778</v>
      </c>
      <c r="C4385" s="91" t="s">
        <v>1698</v>
      </c>
      <c r="D4385" s="129" t="str">
        <f t="array" ref="D4385">XLOOKUP(C4385,'DS ST'!A:A,'DS ST'!B:B)</f>
        <v>VGP</v>
      </c>
      <c r="E4385" s="94" t="str">
        <f t="array" ref="E4385">XLOOKUP($F4385,'GIÁ'!$A:$A,'GIÁ'!$E:$E)</f>
        <v>MÁT</v>
      </c>
      <c r="F4385" s="94">
        <v>11749.0</v>
      </c>
      <c r="G4385" s="95" t="s">
        <v>1038</v>
      </c>
      <c r="H4385" s="95" t="s">
        <v>75</v>
      </c>
      <c r="I4385" s="96">
        <v>6.0</v>
      </c>
      <c r="J4385" s="96">
        <v>5.0</v>
      </c>
      <c r="K4385" s="98">
        <f t="shared" si="4"/>
        <v>1</v>
      </c>
      <c r="L4385" s="99" t="s">
        <v>7261</v>
      </c>
      <c r="M4385" s="100" t="s">
        <v>7268</v>
      </c>
      <c r="N4385" s="101" t="str">
        <f t="shared" si="139"/>
        <v>TRBVGP626111749</v>
      </c>
      <c r="O4385" s="128"/>
      <c r="P4385" s="100"/>
      <c r="Q4385" s="103">
        <f t="shared" si="166"/>
        <v>1</v>
      </c>
      <c r="R4385" s="161"/>
      <c r="S4385" s="105"/>
      <c r="T4385" s="106"/>
      <c r="U4385" s="107"/>
      <c r="V4385" s="108" t="s">
        <v>756</v>
      </c>
      <c r="W4385" s="109" t="s">
        <v>1312</v>
      </c>
      <c r="X4385" s="110" t="str">
        <f t="shared" si="176"/>
        <v/>
      </c>
      <c r="Y4385" s="110" t="str">
        <f t="shared" si="203"/>
        <v/>
      </c>
      <c r="Z4385" s="139" t="str">
        <f t="shared" si="202"/>
        <v>Chưa xác định</v>
      </c>
      <c r="AA4385" s="109" t="s">
        <v>5260</v>
      </c>
      <c r="AB4385" s="106"/>
      <c r="AC4385" s="158"/>
      <c r="AD4385" s="160"/>
      <c r="AE4385" s="127"/>
      <c r="AF4385" s="113"/>
      <c r="AG4385" s="165" t="str">
        <f t="array" ref="AG4385">XLOOKUP(F4385,'CLV2'!A:A,'CLV2'!E:E)</f>
        <v>2.FRUITS</v>
      </c>
      <c r="AH4385" s="115" t="str">
        <f t="array" ref="AH4385">XLOOKUP(F4385,'CLV2'!A:A,'CLV2'!F:F)</f>
        <v>3.IMPORT FRUITS</v>
      </c>
      <c r="AI4385" s="115" t="str">
        <f t="shared" si="8"/>
        <v>Pack</v>
      </c>
      <c r="AJ4385" s="116">
        <f t="shared" si="9"/>
        <v>0.1666666667</v>
      </c>
      <c r="AK4385" s="117" t="str">
        <f t="array" ref="AK4385">XLOOKUP(F4385,'GIÁ'!A:A,'GIÁ'!D:D)</f>
        <v>60163.65</v>
      </c>
      <c r="AL4385" s="118">
        <f t="shared" si="10"/>
        <v>60163.65</v>
      </c>
      <c r="AM4385" s="118">
        <f t="shared" si="11"/>
        <v>0</v>
      </c>
      <c r="AN4385" s="119">
        <f t="shared" si="12"/>
        <v>0</v>
      </c>
      <c r="AO4385" s="118">
        <f t="shared" si="13"/>
        <v>0</v>
      </c>
      <c r="AP4385" s="121">
        <f t="shared" si="14"/>
        <v>60163.65</v>
      </c>
      <c r="AQ4385" s="122"/>
      <c r="AR4385" s="119"/>
    </row>
    <row r="4386" ht="22.5" customHeight="1">
      <c r="A4386" s="89">
        <v>46233.0</v>
      </c>
      <c r="B4386" s="90">
        <v>0.42777777777777776</v>
      </c>
      <c r="C4386" s="91" t="s">
        <v>1725</v>
      </c>
      <c r="D4386" s="129" t="str">
        <f t="array" ref="D4386">XLOOKUP(C4386,'DS ST'!A:A,'DS ST'!B:B)</f>
        <v>VH4</v>
      </c>
      <c r="E4386" s="94" t="str">
        <f t="array" ref="E4386">XLOOKUP($F4386,'GIÁ'!$A:$A,'GIÁ'!$E:$E)</f>
        <v>ĐÔNG</v>
      </c>
      <c r="F4386" s="94">
        <v>8.936077110132E12</v>
      </c>
      <c r="G4386" s="95" t="s">
        <v>2331</v>
      </c>
      <c r="H4386" s="95" t="s">
        <v>224</v>
      </c>
      <c r="I4386" s="96">
        <v>6.0</v>
      </c>
      <c r="J4386" s="96">
        <v>0.0</v>
      </c>
      <c r="K4386" s="98">
        <f t="shared" si="4"/>
        <v>6</v>
      </c>
      <c r="L4386" s="99" t="s">
        <v>7269</v>
      </c>
      <c r="M4386" s="100" t="s">
        <v>7270</v>
      </c>
      <c r="N4386" s="101" t="str">
        <f t="shared" si="139"/>
        <v>PT1590290-T0018936077110132</v>
      </c>
      <c r="O4386" s="128"/>
      <c r="P4386" s="100"/>
      <c r="Q4386" s="103">
        <f t="shared" si="166"/>
        <v>6</v>
      </c>
      <c r="R4386" s="161"/>
      <c r="S4386" s="105"/>
      <c r="T4386" s="106"/>
      <c r="U4386" s="107" t="s">
        <v>6562</v>
      </c>
      <c r="V4386" s="108" t="s">
        <v>756</v>
      </c>
      <c r="W4386" s="109" t="s">
        <v>1908</v>
      </c>
      <c r="X4386" s="110" t="str">
        <f t="shared" si="176"/>
        <v/>
      </c>
      <c r="Y4386" s="110" t="str">
        <f t="shared" si="203"/>
        <v/>
      </c>
      <c r="Z4386" s="109" t="s">
        <v>797</v>
      </c>
      <c r="AA4386" s="109" t="s">
        <v>802</v>
      </c>
      <c r="AB4386" s="106"/>
      <c r="AC4386" s="158"/>
      <c r="AD4386" s="160"/>
      <c r="AE4386" s="127"/>
      <c r="AF4386" s="113"/>
      <c r="AG4386" s="165" t="str">
        <f t="array" ref="AG4386">XLOOKUP(F4386,'CLV2'!A:A,'CLV2'!E:E)</f>
        <v>2.FROZEN FOODS</v>
      </c>
      <c r="AH4386" s="115" t="str">
        <f t="array" ref="AH4386">XLOOKUP(F4386,'CLV2'!A:A,'CLV2'!F:F)</f>
        <v>3.DUMPLINGS</v>
      </c>
      <c r="AI4386" s="115" t="str">
        <f t="shared" si="8"/>
        <v>Pack</v>
      </c>
      <c r="AJ4386" s="116">
        <f t="shared" si="9"/>
        <v>1</v>
      </c>
      <c r="AK4386" s="117" t="str">
        <f t="array" ref="AK4386">XLOOKUP(F4386,'GIÁ'!A:A,'GIÁ'!D:D)</f>
        <v>35838.13</v>
      </c>
      <c r="AL4386" s="118">
        <f t="shared" si="10"/>
        <v>215028.78</v>
      </c>
      <c r="AM4386" s="118">
        <f t="shared" si="11"/>
        <v>0</v>
      </c>
      <c r="AN4386" s="119">
        <f t="shared" si="12"/>
        <v>0</v>
      </c>
      <c r="AO4386" s="118">
        <f t="shared" si="13"/>
        <v>215028.78</v>
      </c>
      <c r="AP4386" s="121">
        <f t="shared" si="14"/>
        <v>0</v>
      </c>
      <c r="AQ4386" s="122"/>
      <c r="AR4386" s="119"/>
    </row>
    <row r="4387" ht="22.5" customHeight="1">
      <c r="A4387" s="89">
        <v>46233.0</v>
      </c>
      <c r="B4387" s="90">
        <v>0.42777777777777776</v>
      </c>
      <c r="C4387" s="91" t="s">
        <v>1725</v>
      </c>
      <c r="D4387" s="129" t="str">
        <f t="array" ref="D4387">XLOOKUP(C4387,'DS ST'!A:A,'DS ST'!B:B)</f>
        <v>VH4</v>
      </c>
      <c r="E4387" s="94" t="str">
        <f t="array" ref="E4387">XLOOKUP($F4387,'GIÁ'!$A:$A,'GIÁ'!$E:$E)</f>
        <v>ĐÔNG</v>
      </c>
      <c r="F4387" s="94">
        <v>8.936077110187E12</v>
      </c>
      <c r="G4387" s="95" t="s">
        <v>2335</v>
      </c>
      <c r="H4387" s="95" t="s">
        <v>224</v>
      </c>
      <c r="I4387" s="96">
        <v>8.0</v>
      </c>
      <c r="J4387" s="96">
        <v>0.0</v>
      </c>
      <c r="K4387" s="98">
        <f t="shared" si="4"/>
        <v>8</v>
      </c>
      <c r="L4387" s="99" t="s">
        <v>7269</v>
      </c>
      <c r="M4387" s="100" t="s">
        <v>7270</v>
      </c>
      <c r="N4387" s="101" t="str">
        <f t="shared" si="139"/>
        <v>PT1590290-T0018936077110187</v>
      </c>
      <c r="O4387" s="128"/>
      <c r="P4387" s="100"/>
      <c r="Q4387" s="103">
        <f t="shared" si="166"/>
        <v>8</v>
      </c>
      <c r="R4387" s="161"/>
      <c r="S4387" s="105"/>
      <c r="T4387" s="106"/>
      <c r="U4387" s="107" t="s">
        <v>6565</v>
      </c>
      <c r="V4387" s="108" t="s">
        <v>756</v>
      </c>
      <c r="W4387" s="109" t="s">
        <v>1908</v>
      </c>
      <c r="X4387" s="110" t="str">
        <f t="shared" si="176"/>
        <v/>
      </c>
      <c r="Y4387" s="110" t="str">
        <f t="shared" si="203"/>
        <v/>
      </c>
      <c r="Z4387" s="109" t="s">
        <v>797</v>
      </c>
      <c r="AA4387" s="109" t="s">
        <v>802</v>
      </c>
      <c r="AB4387" s="106"/>
      <c r="AC4387" s="158"/>
      <c r="AD4387" s="160"/>
      <c r="AE4387" s="127"/>
      <c r="AF4387" s="113"/>
      <c r="AG4387" s="165" t="str">
        <f t="array" ref="AG4387">XLOOKUP(F4387,'CLV2'!A:A,'CLV2'!E:E)</f>
        <v>2.FROZEN FOODS</v>
      </c>
      <c r="AH4387" s="115" t="str">
        <f t="array" ref="AH4387">XLOOKUP(F4387,'CLV2'!A:A,'CLV2'!F:F)</f>
        <v>3.DUMPLINGS</v>
      </c>
      <c r="AI4387" s="115" t="str">
        <f t="shared" si="8"/>
        <v>Pack</v>
      </c>
      <c r="AJ4387" s="116">
        <f t="shared" si="9"/>
        <v>1</v>
      </c>
      <c r="AK4387" s="117" t="str">
        <f t="array" ref="AK4387">XLOOKUP(F4387,'GIÁ'!A:A,'GIÁ'!D:D)</f>
        <v>28137.41</v>
      </c>
      <c r="AL4387" s="118">
        <f t="shared" si="10"/>
        <v>225099.28</v>
      </c>
      <c r="AM4387" s="118">
        <f t="shared" si="11"/>
        <v>0</v>
      </c>
      <c r="AN4387" s="119">
        <f t="shared" si="12"/>
        <v>0</v>
      </c>
      <c r="AO4387" s="118">
        <f t="shared" si="13"/>
        <v>225099.28</v>
      </c>
      <c r="AP4387" s="121">
        <f t="shared" si="14"/>
        <v>0</v>
      </c>
      <c r="AQ4387" s="122"/>
      <c r="AR4387" s="119"/>
    </row>
    <row r="4388" ht="22.5" customHeight="1">
      <c r="A4388" s="89">
        <v>46233.0</v>
      </c>
      <c r="B4388" s="90">
        <v>0.42777777777777776</v>
      </c>
      <c r="C4388" s="91" t="s">
        <v>1725</v>
      </c>
      <c r="D4388" s="129" t="str">
        <f t="array" ref="D4388">XLOOKUP(C4388,'DS ST'!A:A,'DS ST'!B:B)</f>
        <v>VH4</v>
      </c>
      <c r="E4388" s="94" t="str">
        <f t="array" ref="E4388">XLOOKUP($F4388,'GIÁ'!$A:$A,'GIÁ'!$E:$E)</f>
        <v>ĐÔNG</v>
      </c>
      <c r="F4388" s="94">
        <v>8.93601323834E12</v>
      </c>
      <c r="G4388" s="95" t="s">
        <v>2176</v>
      </c>
      <c r="H4388" s="95" t="s">
        <v>224</v>
      </c>
      <c r="I4388" s="96">
        <v>4.0</v>
      </c>
      <c r="J4388" s="96">
        <v>0.0</v>
      </c>
      <c r="K4388" s="98">
        <f t="shared" si="4"/>
        <v>4</v>
      </c>
      <c r="L4388" s="99" t="s">
        <v>7269</v>
      </c>
      <c r="M4388" s="100" t="s">
        <v>7270</v>
      </c>
      <c r="N4388" s="101" t="str">
        <f t="shared" si="139"/>
        <v>PT1590290-T0018936013238340</v>
      </c>
      <c r="O4388" s="128"/>
      <c r="P4388" s="100"/>
      <c r="Q4388" s="103">
        <f t="shared" si="166"/>
        <v>4</v>
      </c>
      <c r="R4388" s="161"/>
      <c r="S4388" s="105"/>
      <c r="T4388" s="106"/>
      <c r="U4388" s="107" t="s">
        <v>6552</v>
      </c>
      <c r="V4388" s="108" t="s">
        <v>756</v>
      </c>
      <c r="W4388" s="109" t="s">
        <v>1908</v>
      </c>
      <c r="X4388" s="110" t="str">
        <f t="shared" si="176"/>
        <v/>
      </c>
      <c r="Y4388" s="110" t="str">
        <f t="shared" si="203"/>
        <v/>
      </c>
      <c r="Z4388" s="109" t="s">
        <v>797</v>
      </c>
      <c r="AA4388" s="109" t="s">
        <v>802</v>
      </c>
      <c r="AB4388" s="106"/>
      <c r="AC4388" s="158"/>
      <c r="AD4388" s="160"/>
      <c r="AE4388" s="127"/>
      <c r="AF4388" s="113"/>
      <c r="AG4388" s="165" t="str">
        <f t="array" ref="AG4388">XLOOKUP(F4388,'CLV2'!A:A,'CLV2'!E:E)</f>
        <v>2.FROZEN FOODS</v>
      </c>
      <c r="AH4388" s="115" t="str">
        <f t="array" ref="AH4388">XLOOKUP(F4388,'CLV2'!A:A,'CLV2'!F:F)</f>
        <v>3.PIZZA - READY MEALS</v>
      </c>
      <c r="AI4388" s="115" t="str">
        <f t="shared" si="8"/>
        <v>Pack</v>
      </c>
      <c r="AJ4388" s="116">
        <f t="shared" si="9"/>
        <v>1</v>
      </c>
      <c r="AK4388" s="117" t="str">
        <f t="array" ref="AK4388">XLOOKUP(F4388,'GIÁ'!A:A,'GIÁ'!D:D)</f>
        <v>15020.45</v>
      </c>
      <c r="AL4388" s="118">
        <f t="shared" si="10"/>
        <v>60081.8</v>
      </c>
      <c r="AM4388" s="118">
        <f t="shared" si="11"/>
        <v>0</v>
      </c>
      <c r="AN4388" s="119">
        <f t="shared" si="12"/>
        <v>0</v>
      </c>
      <c r="AO4388" s="118">
        <f t="shared" si="13"/>
        <v>60081.8</v>
      </c>
      <c r="AP4388" s="121">
        <f t="shared" si="14"/>
        <v>0</v>
      </c>
      <c r="AQ4388" s="122"/>
      <c r="AR4388" s="119"/>
    </row>
    <row r="4389" ht="22.5" customHeight="1">
      <c r="A4389" s="89">
        <v>46233.0</v>
      </c>
      <c r="B4389" s="90">
        <v>0.42777777777777776</v>
      </c>
      <c r="C4389" s="91" t="s">
        <v>1725</v>
      </c>
      <c r="D4389" s="129" t="str">
        <f t="array" ref="D4389">XLOOKUP(C4389,'DS ST'!A:A,'DS ST'!B:B)</f>
        <v>VH4</v>
      </c>
      <c r="E4389" s="94" t="str">
        <f t="array" ref="E4389">XLOOKUP($F4389,'GIÁ'!$A:$A,'GIÁ'!$E:$E)</f>
        <v>ĐÔNG</v>
      </c>
      <c r="F4389" s="94">
        <v>9.555894504567E12</v>
      </c>
      <c r="G4389" s="95" t="s">
        <v>3303</v>
      </c>
      <c r="H4389" s="95" t="s">
        <v>224</v>
      </c>
      <c r="I4389" s="96">
        <v>4.0</v>
      </c>
      <c r="J4389" s="96">
        <v>0.0</v>
      </c>
      <c r="K4389" s="98">
        <f t="shared" si="4"/>
        <v>4</v>
      </c>
      <c r="L4389" s="99" t="s">
        <v>7269</v>
      </c>
      <c r="M4389" s="100" t="s">
        <v>7270</v>
      </c>
      <c r="N4389" s="101" t="str">
        <f t="shared" si="139"/>
        <v>PT1590290-T0019555894504567</v>
      </c>
      <c r="O4389" s="128"/>
      <c r="P4389" s="100"/>
      <c r="Q4389" s="103">
        <f t="shared" si="166"/>
        <v>4</v>
      </c>
      <c r="R4389" s="161"/>
      <c r="S4389" s="105"/>
      <c r="T4389" s="106"/>
      <c r="U4389" s="107" t="s">
        <v>6577</v>
      </c>
      <c r="V4389" s="108" t="s">
        <v>756</v>
      </c>
      <c r="W4389" s="109" t="s">
        <v>1908</v>
      </c>
      <c r="X4389" s="110" t="str">
        <f t="shared" si="176"/>
        <v/>
      </c>
      <c r="Y4389" s="110" t="str">
        <f t="shared" si="203"/>
        <v/>
      </c>
      <c r="Z4389" s="109" t="s">
        <v>797</v>
      </c>
      <c r="AA4389" s="109" t="s">
        <v>802</v>
      </c>
      <c r="AB4389" s="106"/>
      <c r="AC4389" s="158"/>
      <c r="AD4389" s="160"/>
      <c r="AE4389" s="127"/>
      <c r="AF4389" s="113"/>
      <c r="AG4389" s="165" t="str">
        <f t="array" ref="AG4389">XLOOKUP(F4389,'CLV2'!A:A,'CLV2'!E:E)</f>
        <v>2.FROZEN FOODS</v>
      </c>
      <c r="AH4389" s="115" t="str">
        <f t="array" ref="AH4389">XLOOKUP(F4389,'CLV2'!A:A,'CLV2'!F:F)</f>
        <v>3.HOTPOT AND FRIED</v>
      </c>
      <c r="AI4389" s="115" t="str">
        <f t="shared" si="8"/>
        <v>Pack</v>
      </c>
      <c r="AJ4389" s="116">
        <f t="shared" si="9"/>
        <v>1</v>
      </c>
      <c r="AK4389" s="117" t="str">
        <f t="array" ref="AK4389">XLOOKUP(F4389,'GIÁ'!A:A,'GIÁ'!D:D)</f>
        <v>68779.37</v>
      </c>
      <c r="AL4389" s="118">
        <f t="shared" si="10"/>
        <v>275117.48</v>
      </c>
      <c r="AM4389" s="118">
        <f t="shared" si="11"/>
        <v>0</v>
      </c>
      <c r="AN4389" s="119">
        <f t="shared" si="12"/>
        <v>0</v>
      </c>
      <c r="AO4389" s="118">
        <f t="shared" si="13"/>
        <v>275117.48</v>
      </c>
      <c r="AP4389" s="121">
        <f t="shared" si="14"/>
        <v>0</v>
      </c>
      <c r="AQ4389" s="122"/>
      <c r="AR4389" s="119"/>
    </row>
    <row r="4390" ht="22.5" customHeight="1">
      <c r="A4390" s="89">
        <v>46233.0</v>
      </c>
      <c r="B4390" s="90">
        <v>0.42777777777777776</v>
      </c>
      <c r="C4390" s="91" t="s">
        <v>1725</v>
      </c>
      <c r="D4390" s="129" t="str">
        <f t="array" ref="D4390">XLOOKUP(C4390,'DS ST'!A:A,'DS ST'!B:B)</f>
        <v>VH4</v>
      </c>
      <c r="E4390" s="94" t="str">
        <f t="array" ref="E4390">XLOOKUP($F4390,'GIÁ'!$A:$A,'GIÁ'!$E:$E)</f>
        <v>ĐÔNG</v>
      </c>
      <c r="F4390" s="94">
        <v>8.8880036524E12</v>
      </c>
      <c r="G4390" s="95" t="s">
        <v>1541</v>
      </c>
      <c r="H4390" s="95" t="s">
        <v>224</v>
      </c>
      <c r="I4390" s="96">
        <v>4.0</v>
      </c>
      <c r="J4390" s="96">
        <v>0.0</v>
      </c>
      <c r="K4390" s="98">
        <f t="shared" si="4"/>
        <v>4</v>
      </c>
      <c r="L4390" s="99" t="s">
        <v>7269</v>
      </c>
      <c r="M4390" s="100" t="s">
        <v>7270</v>
      </c>
      <c r="N4390" s="101" t="str">
        <f t="shared" si="139"/>
        <v>PT1590290-T0018888003652400</v>
      </c>
      <c r="O4390" s="128"/>
      <c r="P4390" s="100"/>
      <c r="Q4390" s="103">
        <f t="shared" si="166"/>
        <v>4</v>
      </c>
      <c r="R4390" s="161"/>
      <c r="S4390" s="105"/>
      <c r="T4390" s="106"/>
      <c r="U4390" s="107" t="s">
        <v>6564</v>
      </c>
      <c r="V4390" s="108" t="s">
        <v>756</v>
      </c>
      <c r="W4390" s="109" t="s">
        <v>1908</v>
      </c>
      <c r="X4390" s="110" t="str">
        <f t="shared" si="176"/>
        <v/>
      </c>
      <c r="Y4390" s="110" t="str">
        <f t="shared" si="203"/>
        <v/>
      </c>
      <c r="Z4390" s="109" t="s">
        <v>797</v>
      </c>
      <c r="AA4390" s="109" t="s">
        <v>802</v>
      </c>
      <c r="AB4390" s="106"/>
      <c r="AC4390" s="158"/>
      <c r="AD4390" s="160"/>
      <c r="AE4390" s="127"/>
      <c r="AF4390" s="113"/>
      <c r="AG4390" s="165" t="str">
        <f t="array" ref="AG4390">XLOOKUP(F4390,'CLV2'!A:A,'CLV2'!E:E)</f>
        <v>2.FROZEN FOODS</v>
      </c>
      <c r="AH4390" s="115" t="str">
        <f t="array" ref="AH4390">XLOOKUP(F4390,'CLV2'!A:A,'CLV2'!F:F)</f>
        <v>3.PASTRY AND DESSERTS</v>
      </c>
      <c r="AI4390" s="115" t="str">
        <f t="shared" si="8"/>
        <v>Pack</v>
      </c>
      <c r="AJ4390" s="116">
        <f t="shared" si="9"/>
        <v>1</v>
      </c>
      <c r="AK4390" s="117" t="str">
        <f t="array" ref="AK4390">XLOOKUP(F4390,'GIÁ'!A:A,'GIÁ'!D:D)</f>
        <v>31762.47</v>
      </c>
      <c r="AL4390" s="118">
        <f t="shared" si="10"/>
        <v>127049.88</v>
      </c>
      <c r="AM4390" s="118">
        <f t="shared" si="11"/>
        <v>0</v>
      </c>
      <c r="AN4390" s="119">
        <f t="shared" si="12"/>
        <v>0</v>
      </c>
      <c r="AO4390" s="118">
        <f t="shared" si="13"/>
        <v>127049.88</v>
      </c>
      <c r="AP4390" s="121">
        <f t="shared" si="14"/>
        <v>0</v>
      </c>
      <c r="AQ4390" s="122"/>
      <c r="AR4390" s="119"/>
    </row>
    <row r="4391" ht="22.5" customHeight="1">
      <c r="A4391" s="89">
        <v>46233.0</v>
      </c>
      <c r="B4391" s="90">
        <v>0.42777777777777776</v>
      </c>
      <c r="C4391" s="91" t="s">
        <v>1725</v>
      </c>
      <c r="D4391" s="129" t="str">
        <f t="array" ref="D4391">XLOOKUP(C4391,'DS ST'!A:A,'DS ST'!B:B)</f>
        <v>VH4</v>
      </c>
      <c r="E4391" s="94" t="str">
        <f t="array" ref="E4391">XLOOKUP($F4391,'GIÁ'!$A:$A,'GIÁ'!$E:$E)</f>
        <v>ĐÔNG</v>
      </c>
      <c r="F4391" s="94">
        <v>8.935101607211E12</v>
      </c>
      <c r="G4391" s="95" t="s">
        <v>1879</v>
      </c>
      <c r="H4391" s="95" t="s">
        <v>224</v>
      </c>
      <c r="I4391" s="96">
        <v>6.0</v>
      </c>
      <c r="J4391" s="96">
        <v>0.0</v>
      </c>
      <c r="K4391" s="98">
        <f t="shared" si="4"/>
        <v>6</v>
      </c>
      <c r="L4391" s="99" t="s">
        <v>7269</v>
      </c>
      <c r="M4391" s="100" t="s">
        <v>7270</v>
      </c>
      <c r="N4391" s="101" t="str">
        <f t="shared" si="139"/>
        <v>PT1590290-T0018935101607211</v>
      </c>
      <c r="O4391" s="128"/>
      <c r="P4391" s="100"/>
      <c r="Q4391" s="103">
        <f t="shared" si="166"/>
        <v>6</v>
      </c>
      <c r="R4391" s="161"/>
      <c r="S4391" s="105"/>
      <c r="T4391" s="106"/>
      <c r="U4391" s="107" t="s">
        <v>6523</v>
      </c>
      <c r="V4391" s="108" t="s">
        <v>756</v>
      </c>
      <c r="W4391" s="109" t="s">
        <v>1908</v>
      </c>
      <c r="X4391" s="110" t="str">
        <f t="shared" si="176"/>
        <v/>
      </c>
      <c r="Y4391" s="110" t="str">
        <f t="shared" si="203"/>
        <v/>
      </c>
      <c r="Z4391" s="109" t="s">
        <v>797</v>
      </c>
      <c r="AA4391" s="109" t="s">
        <v>802</v>
      </c>
      <c r="AB4391" s="106"/>
      <c r="AC4391" s="158"/>
      <c r="AD4391" s="160"/>
      <c r="AE4391" s="127"/>
      <c r="AF4391" s="113"/>
      <c r="AG4391" s="165" t="str">
        <f t="array" ref="AG4391">XLOOKUP(F4391,'CLV2'!A:A,'CLV2'!E:E)</f>
        <v>2.FROZEN FOODS</v>
      </c>
      <c r="AH4391" s="115" t="str">
        <f t="array" ref="AH4391">XLOOKUP(F4391,'CLV2'!A:A,'CLV2'!F:F)</f>
        <v>3.DUMPLINGS</v>
      </c>
      <c r="AI4391" s="115" t="str">
        <f t="shared" si="8"/>
        <v>Pack</v>
      </c>
      <c r="AJ4391" s="116">
        <f t="shared" si="9"/>
        <v>1</v>
      </c>
      <c r="AK4391" s="117" t="str">
        <f t="array" ref="AK4391">XLOOKUP(F4391,'GIÁ'!A:A,'GIÁ'!D:D)</f>
        <v>22033.98</v>
      </c>
      <c r="AL4391" s="118">
        <f t="shared" si="10"/>
        <v>132203.88</v>
      </c>
      <c r="AM4391" s="118">
        <f t="shared" si="11"/>
        <v>0</v>
      </c>
      <c r="AN4391" s="119">
        <f t="shared" si="12"/>
        <v>0</v>
      </c>
      <c r="AO4391" s="118">
        <f t="shared" si="13"/>
        <v>132203.88</v>
      </c>
      <c r="AP4391" s="121">
        <f t="shared" si="14"/>
        <v>0</v>
      </c>
      <c r="AQ4391" s="122"/>
      <c r="AR4391" s="119"/>
    </row>
    <row r="4392" ht="22.5" customHeight="1">
      <c r="A4392" s="89">
        <v>46233.0</v>
      </c>
      <c r="B4392" s="90">
        <v>0.42777777777777776</v>
      </c>
      <c r="C4392" s="91" t="s">
        <v>1725</v>
      </c>
      <c r="D4392" s="129" t="str">
        <f t="array" ref="D4392">XLOOKUP(C4392,'DS ST'!A:A,'DS ST'!B:B)</f>
        <v>VH4</v>
      </c>
      <c r="E4392" s="94" t="str">
        <f t="array" ref="E4392">XLOOKUP($F4392,'GIÁ'!$A:$A,'GIÁ'!$E:$E)</f>
        <v>ĐÔNG</v>
      </c>
      <c r="F4392" s="94">
        <v>8.936013238791E12</v>
      </c>
      <c r="G4392" s="95" t="s">
        <v>2178</v>
      </c>
      <c r="H4392" s="95" t="s">
        <v>57</v>
      </c>
      <c r="I4392" s="96">
        <v>4.0</v>
      </c>
      <c r="J4392" s="96">
        <v>0.0</v>
      </c>
      <c r="K4392" s="98">
        <f t="shared" si="4"/>
        <v>4</v>
      </c>
      <c r="L4392" s="99" t="s">
        <v>7269</v>
      </c>
      <c r="M4392" s="100" t="s">
        <v>7270</v>
      </c>
      <c r="N4392" s="101" t="str">
        <f t="shared" si="139"/>
        <v>PT1590290-T0018936013238791</v>
      </c>
      <c r="O4392" s="128"/>
      <c r="P4392" s="100"/>
      <c r="Q4392" s="103">
        <f t="shared" si="166"/>
        <v>4</v>
      </c>
      <c r="R4392" s="161"/>
      <c r="S4392" s="105"/>
      <c r="T4392" s="106"/>
      <c r="U4392" s="107" t="s">
        <v>6525</v>
      </c>
      <c r="V4392" s="108" t="s">
        <v>756</v>
      </c>
      <c r="W4392" s="109" t="s">
        <v>1908</v>
      </c>
      <c r="X4392" s="110" t="str">
        <f t="shared" si="176"/>
        <v/>
      </c>
      <c r="Y4392" s="110" t="str">
        <f t="shared" si="203"/>
        <v/>
      </c>
      <c r="Z4392" s="109" t="s">
        <v>797</v>
      </c>
      <c r="AA4392" s="109" t="s">
        <v>802</v>
      </c>
      <c r="AB4392" s="106"/>
      <c r="AC4392" s="158"/>
      <c r="AD4392" s="160"/>
      <c r="AE4392" s="127"/>
      <c r="AF4392" s="113"/>
      <c r="AG4392" s="165" t="str">
        <f t="array" ref="AG4392">XLOOKUP(F4392,'CLV2'!A:A,'CLV2'!E:E)</f>
        <v>2.FROZEN FOODS</v>
      </c>
      <c r="AH4392" s="115" t="str">
        <f t="array" ref="AH4392">XLOOKUP(F4392,'CLV2'!A:A,'CLV2'!F:F)</f>
        <v>3.PIZZA - READY MEALS</v>
      </c>
      <c r="AI4392" s="115" t="str">
        <f t="shared" si="8"/>
        <v>Pack</v>
      </c>
      <c r="AJ4392" s="116">
        <f t="shared" si="9"/>
        <v>1</v>
      </c>
      <c r="AK4392" s="117" t="str">
        <f t="array" ref="AK4392">XLOOKUP(F4392,'GIÁ'!A:A,'GIÁ'!D:D)</f>
        <v>22578.43</v>
      </c>
      <c r="AL4392" s="118">
        <f t="shared" si="10"/>
        <v>90313.72</v>
      </c>
      <c r="AM4392" s="118">
        <f t="shared" si="11"/>
        <v>0</v>
      </c>
      <c r="AN4392" s="119">
        <f t="shared" si="12"/>
        <v>0</v>
      </c>
      <c r="AO4392" s="118">
        <f t="shared" si="13"/>
        <v>90313.72</v>
      </c>
      <c r="AP4392" s="121">
        <f t="shared" si="14"/>
        <v>0</v>
      </c>
      <c r="AQ4392" s="122"/>
      <c r="AR4392" s="119"/>
    </row>
    <row r="4393" ht="22.5" customHeight="1">
      <c r="A4393" s="89">
        <v>46233.0</v>
      </c>
      <c r="B4393" s="90">
        <v>0.42777777777777776</v>
      </c>
      <c r="C4393" s="91" t="s">
        <v>1725</v>
      </c>
      <c r="D4393" s="129" t="str">
        <f t="array" ref="D4393">XLOOKUP(C4393,'DS ST'!A:A,'DS ST'!B:B)</f>
        <v>VH4</v>
      </c>
      <c r="E4393" s="94" t="str">
        <f t="array" ref="E4393">XLOOKUP($F4393,'GIÁ'!$A:$A,'GIÁ'!$E:$E)</f>
        <v>ĐÔNG</v>
      </c>
      <c r="F4393" s="94">
        <v>8.934717266003E12</v>
      </c>
      <c r="G4393" s="95" t="s">
        <v>1721</v>
      </c>
      <c r="H4393" s="95" t="s">
        <v>224</v>
      </c>
      <c r="I4393" s="96">
        <v>4.0</v>
      </c>
      <c r="J4393" s="96">
        <v>0.0</v>
      </c>
      <c r="K4393" s="98">
        <f t="shared" si="4"/>
        <v>4</v>
      </c>
      <c r="L4393" s="99" t="s">
        <v>7269</v>
      </c>
      <c r="M4393" s="100" t="s">
        <v>7270</v>
      </c>
      <c r="N4393" s="101" t="str">
        <f t="shared" si="139"/>
        <v>PT1590290-T0018934717266003</v>
      </c>
      <c r="O4393" s="128"/>
      <c r="P4393" s="100"/>
      <c r="Q4393" s="103">
        <f t="shared" si="166"/>
        <v>4</v>
      </c>
      <c r="R4393" s="161"/>
      <c r="S4393" s="105"/>
      <c r="T4393" s="106"/>
      <c r="U4393" s="107" t="s">
        <v>6564</v>
      </c>
      <c r="V4393" s="108" t="s">
        <v>756</v>
      </c>
      <c r="W4393" s="109" t="s">
        <v>1908</v>
      </c>
      <c r="X4393" s="110" t="str">
        <f t="shared" si="176"/>
        <v/>
      </c>
      <c r="Y4393" s="110" t="str">
        <f t="shared" si="203"/>
        <v/>
      </c>
      <c r="Z4393" s="109" t="s">
        <v>797</v>
      </c>
      <c r="AA4393" s="109" t="s">
        <v>802</v>
      </c>
      <c r="AB4393" s="106"/>
      <c r="AC4393" s="158"/>
      <c r="AD4393" s="160"/>
      <c r="AE4393" s="127"/>
      <c r="AF4393" s="113"/>
      <c r="AG4393" s="165" t="str">
        <f t="array" ref="AG4393">XLOOKUP(F4393,'CLV2'!A:A,'CLV2'!E:E)</f>
        <v>2.FROZEN FOODS</v>
      </c>
      <c r="AH4393" s="115" t="str">
        <f t="array" ref="AH4393">XLOOKUP(F4393,'CLV2'!A:A,'CLV2'!F:F)</f>
        <v>3.HOTPOT AND FRIED</v>
      </c>
      <c r="AI4393" s="115" t="str">
        <f t="shared" si="8"/>
        <v>Pack</v>
      </c>
      <c r="AJ4393" s="116">
        <f t="shared" si="9"/>
        <v>1</v>
      </c>
      <c r="AK4393" s="117" t="str">
        <f t="array" ref="AK4393">XLOOKUP(F4393,'GIÁ'!A:A,'GIÁ'!D:D)</f>
        <v>54599.71</v>
      </c>
      <c r="AL4393" s="118">
        <f t="shared" si="10"/>
        <v>218398.84</v>
      </c>
      <c r="AM4393" s="118">
        <f t="shared" si="11"/>
        <v>0</v>
      </c>
      <c r="AN4393" s="119">
        <f t="shared" si="12"/>
        <v>0</v>
      </c>
      <c r="AO4393" s="118">
        <f t="shared" si="13"/>
        <v>218398.84</v>
      </c>
      <c r="AP4393" s="121">
        <f t="shared" si="14"/>
        <v>0</v>
      </c>
      <c r="AQ4393" s="122"/>
      <c r="AR4393" s="119"/>
    </row>
    <row r="4394" ht="22.5" customHeight="1">
      <c r="A4394" s="89">
        <v>46233.0</v>
      </c>
      <c r="B4394" s="90">
        <v>0.42777777777777776</v>
      </c>
      <c r="C4394" s="91" t="s">
        <v>1725</v>
      </c>
      <c r="D4394" s="129" t="str">
        <f t="array" ref="D4394">XLOOKUP(C4394,'DS ST'!A:A,'DS ST'!B:B)</f>
        <v>VH4</v>
      </c>
      <c r="E4394" s="94" t="str">
        <f t="array" ref="E4394">XLOOKUP($F4394,'GIÁ'!$A:$A,'GIÁ'!$E:$E)</f>
        <v>ĐÔNG</v>
      </c>
      <c r="F4394" s="94">
        <v>8.934717262012E12</v>
      </c>
      <c r="G4394" s="95" t="s">
        <v>1715</v>
      </c>
      <c r="H4394" s="95" t="s">
        <v>224</v>
      </c>
      <c r="I4394" s="96">
        <v>2.0</v>
      </c>
      <c r="J4394" s="96">
        <v>0.0</v>
      </c>
      <c r="K4394" s="98">
        <f t="shared" si="4"/>
        <v>2</v>
      </c>
      <c r="L4394" s="99" t="s">
        <v>7269</v>
      </c>
      <c r="M4394" s="100" t="s">
        <v>7270</v>
      </c>
      <c r="N4394" s="101" t="str">
        <f t="shared" si="139"/>
        <v>PT1590290-T0018934717262012</v>
      </c>
      <c r="O4394" s="128"/>
      <c r="P4394" s="100"/>
      <c r="Q4394" s="103">
        <f t="shared" si="166"/>
        <v>2</v>
      </c>
      <c r="R4394" s="161"/>
      <c r="S4394" s="105"/>
      <c r="T4394" s="106"/>
      <c r="U4394" s="107" t="s">
        <v>6528</v>
      </c>
      <c r="V4394" s="108" t="s">
        <v>756</v>
      </c>
      <c r="W4394" s="109" t="s">
        <v>1908</v>
      </c>
      <c r="X4394" s="110" t="str">
        <f t="shared" si="176"/>
        <v/>
      </c>
      <c r="Y4394" s="110" t="str">
        <f t="shared" si="203"/>
        <v/>
      </c>
      <c r="Z4394" s="109" t="s">
        <v>797</v>
      </c>
      <c r="AA4394" s="109" t="s">
        <v>802</v>
      </c>
      <c r="AB4394" s="106"/>
      <c r="AC4394" s="158"/>
      <c r="AD4394" s="160"/>
      <c r="AE4394" s="127"/>
      <c r="AF4394" s="113"/>
      <c r="AG4394" s="165" t="str">
        <f t="array" ref="AG4394">XLOOKUP(F4394,'CLV2'!A:A,'CLV2'!E:E)</f>
        <v>2.FROZEN FOODS</v>
      </c>
      <c r="AH4394" s="115" t="str">
        <f t="array" ref="AH4394">XLOOKUP(F4394,'CLV2'!A:A,'CLV2'!F:F)</f>
        <v>3.HOTPOT AND FRIED</v>
      </c>
      <c r="AI4394" s="115" t="str">
        <f t="shared" si="8"/>
        <v>Pack</v>
      </c>
      <c r="AJ4394" s="116">
        <f t="shared" si="9"/>
        <v>1</v>
      </c>
      <c r="AK4394" s="117" t="str">
        <f t="array" ref="AK4394">XLOOKUP(F4394,'GIÁ'!A:A,'GIÁ'!D:D)</f>
        <v>32686.96</v>
      </c>
      <c r="AL4394" s="118">
        <f t="shared" si="10"/>
        <v>65373.92</v>
      </c>
      <c r="AM4394" s="118">
        <f t="shared" si="11"/>
        <v>0</v>
      </c>
      <c r="AN4394" s="119">
        <f t="shared" si="12"/>
        <v>0</v>
      </c>
      <c r="AO4394" s="118">
        <f t="shared" si="13"/>
        <v>65373.92</v>
      </c>
      <c r="AP4394" s="121">
        <f t="shared" si="14"/>
        <v>0</v>
      </c>
      <c r="AQ4394" s="122"/>
      <c r="AR4394" s="119"/>
    </row>
    <row r="4395" ht="22.5" customHeight="1">
      <c r="A4395" s="89">
        <v>46233.0</v>
      </c>
      <c r="B4395" s="90">
        <v>0.42777777777777776</v>
      </c>
      <c r="C4395" s="91" t="s">
        <v>1725</v>
      </c>
      <c r="D4395" s="129" t="str">
        <f t="array" ref="D4395">XLOOKUP(C4395,'DS ST'!A:A,'DS ST'!B:B)</f>
        <v>VH4</v>
      </c>
      <c r="E4395" s="94" t="str">
        <f t="array" ref="E4395">XLOOKUP($F4395,'GIÁ'!$A:$A,'GIÁ'!$E:$E)</f>
        <v>ĐÔNG</v>
      </c>
      <c r="F4395" s="94">
        <v>8.935319711311E12</v>
      </c>
      <c r="G4395" s="95" t="s">
        <v>2061</v>
      </c>
      <c r="H4395" s="95" t="s">
        <v>224</v>
      </c>
      <c r="I4395" s="96">
        <v>4.0</v>
      </c>
      <c r="J4395" s="96">
        <v>0.0</v>
      </c>
      <c r="K4395" s="98">
        <f t="shared" si="4"/>
        <v>4</v>
      </c>
      <c r="L4395" s="99" t="s">
        <v>7269</v>
      </c>
      <c r="M4395" s="100" t="s">
        <v>7270</v>
      </c>
      <c r="N4395" s="101" t="str">
        <f t="shared" si="139"/>
        <v>PT1590290-T0018935319711311</v>
      </c>
      <c r="O4395" s="128"/>
      <c r="P4395" s="100"/>
      <c r="Q4395" s="103">
        <f t="shared" si="166"/>
        <v>4</v>
      </c>
      <c r="R4395" s="161"/>
      <c r="S4395" s="105"/>
      <c r="T4395" s="106"/>
      <c r="U4395" s="107" t="s">
        <v>6529</v>
      </c>
      <c r="V4395" s="108" t="s">
        <v>756</v>
      </c>
      <c r="W4395" s="109" t="s">
        <v>1908</v>
      </c>
      <c r="X4395" s="110" t="str">
        <f t="shared" si="176"/>
        <v/>
      </c>
      <c r="Y4395" s="110" t="str">
        <f t="shared" si="203"/>
        <v/>
      </c>
      <c r="Z4395" s="109" t="s">
        <v>797</v>
      </c>
      <c r="AA4395" s="109" t="s">
        <v>802</v>
      </c>
      <c r="AB4395" s="106"/>
      <c r="AC4395" s="158"/>
      <c r="AD4395" s="160"/>
      <c r="AE4395" s="127"/>
      <c r="AF4395" s="113"/>
      <c r="AG4395" s="165" t="str">
        <f t="array" ref="AG4395">XLOOKUP(F4395,'CLV2'!A:A,'CLV2'!E:E)</f>
        <v>2.FROZEN FOODS</v>
      </c>
      <c r="AH4395" s="115" t="str">
        <f t="array" ref="AH4395">XLOOKUP(F4395,'CLV2'!A:A,'CLV2'!F:F)</f>
        <v>3.HOTPOT AND FRIED</v>
      </c>
      <c r="AI4395" s="115" t="str">
        <f t="shared" si="8"/>
        <v>Pack</v>
      </c>
      <c r="AJ4395" s="116">
        <f t="shared" si="9"/>
        <v>1</v>
      </c>
      <c r="AK4395" s="117" t="str">
        <f t="array" ref="AK4395">XLOOKUP(F4395,'GIÁ'!A:A,'GIÁ'!D:D)</f>
        <v>30542.46</v>
      </c>
      <c r="AL4395" s="118">
        <f t="shared" si="10"/>
        <v>122169.84</v>
      </c>
      <c r="AM4395" s="118">
        <f t="shared" si="11"/>
        <v>0</v>
      </c>
      <c r="AN4395" s="119">
        <f t="shared" si="12"/>
        <v>0</v>
      </c>
      <c r="AO4395" s="118">
        <f t="shared" si="13"/>
        <v>122169.84</v>
      </c>
      <c r="AP4395" s="121">
        <f t="shared" si="14"/>
        <v>0</v>
      </c>
      <c r="AQ4395" s="122"/>
      <c r="AR4395" s="119"/>
    </row>
    <row r="4396" ht="22.5" customHeight="1">
      <c r="A4396" s="89">
        <v>46233.0</v>
      </c>
      <c r="B4396" s="90">
        <v>0.42777777777777776</v>
      </c>
      <c r="C4396" s="91" t="s">
        <v>1725</v>
      </c>
      <c r="D4396" s="129" t="str">
        <f t="array" ref="D4396">XLOOKUP(C4396,'DS ST'!A:A,'DS ST'!B:B)</f>
        <v>VH4</v>
      </c>
      <c r="E4396" s="94" t="str">
        <f t="array" ref="E4396">XLOOKUP($F4396,'GIÁ'!$A:$A,'GIÁ'!$E:$E)</f>
        <v>ĐÔNG</v>
      </c>
      <c r="F4396" s="94">
        <v>8.936077113829E12</v>
      </c>
      <c r="G4396" s="95" t="s">
        <v>2373</v>
      </c>
      <c r="H4396" s="95" t="s">
        <v>224</v>
      </c>
      <c r="I4396" s="96">
        <v>4.0</v>
      </c>
      <c r="J4396" s="96">
        <v>0.0</v>
      </c>
      <c r="K4396" s="98">
        <f t="shared" si="4"/>
        <v>4</v>
      </c>
      <c r="L4396" s="99" t="s">
        <v>7269</v>
      </c>
      <c r="M4396" s="100" t="s">
        <v>7270</v>
      </c>
      <c r="N4396" s="101" t="str">
        <f t="shared" si="139"/>
        <v>PT1590290-T0018936077113829</v>
      </c>
      <c r="O4396" s="128"/>
      <c r="P4396" s="100"/>
      <c r="Q4396" s="103">
        <f t="shared" si="166"/>
        <v>4</v>
      </c>
      <c r="R4396" s="161"/>
      <c r="S4396" s="105"/>
      <c r="T4396" s="106"/>
      <c r="U4396" s="107" t="s">
        <v>6606</v>
      </c>
      <c r="V4396" s="108" t="s">
        <v>756</v>
      </c>
      <c r="W4396" s="109" t="s">
        <v>1908</v>
      </c>
      <c r="X4396" s="110" t="str">
        <f t="shared" si="176"/>
        <v/>
      </c>
      <c r="Y4396" s="110" t="str">
        <f t="shared" si="203"/>
        <v/>
      </c>
      <c r="Z4396" s="109" t="s">
        <v>797</v>
      </c>
      <c r="AA4396" s="109" t="s">
        <v>802</v>
      </c>
      <c r="AB4396" s="106"/>
      <c r="AC4396" s="158"/>
      <c r="AD4396" s="160"/>
      <c r="AE4396" s="127"/>
      <c r="AF4396" s="113"/>
      <c r="AG4396" s="165" t="str">
        <f t="array" ref="AG4396">XLOOKUP(F4396,'CLV2'!A:A,'CLV2'!E:E)</f>
        <v>2.FROZEN FOODS</v>
      </c>
      <c r="AH4396" s="115" t="str">
        <f t="array" ref="AH4396">XLOOKUP(F4396,'CLV2'!A:A,'CLV2'!F:F)</f>
        <v>3.DUMPLINGS</v>
      </c>
      <c r="AI4396" s="115" t="str">
        <f t="shared" si="8"/>
        <v>Pack</v>
      </c>
      <c r="AJ4396" s="116">
        <f t="shared" si="9"/>
        <v>1</v>
      </c>
      <c r="AK4396" s="117" t="str">
        <f t="array" ref="AK4396">XLOOKUP(F4396,'GIÁ'!A:A,'GIÁ'!D:D)</f>
        <v>40010.98</v>
      </c>
      <c r="AL4396" s="118">
        <f t="shared" si="10"/>
        <v>160043.92</v>
      </c>
      <c r="AM4396" s="118">
        <f t="shared" si="11"/>
        <v>0</v>
      </c>
      <c r="AN4396" s="119">
        <f t="shared" si="12"/>
        <v>0</v>
      </c>
      <c r="AO4396" s="118">
        <f t="shared" si="13"/>
        <v>160043.92</v>
      </c>
      <c r="AP4396" s="121">
        <f t="shared" si="14"/>
        <v>0</v>
      </c>
      <c r="AQ4396" s="122"/>
      <c r="AR4396" s="119"/>
    </row>
    <row r="4397" ht="22.5" customHeight="1">
      <c r="A4397" s="89">
        <v>46233.0</v>
      </c>
      <c r="B4397" s="90">
        <v>0.42777777777777776</v>
      </c>
      <c r="C4397" s="91" t="s">
        <v>1725</v>
      </c>
      <c r="D4397" s="129" t="str">
        <f t="array" ref="D4397">XLOOKUP(C4397,'DS ST'!A:A,'DS ST'!B:B)</f>
        <v>VH4</v>
      </c>
      <c r="E4397" s="94" t="str">
        <f t="array" ref="E4397">XLOOKUP($F4397,'GIÁ'!$A:$A,'GIÁ'!$E:$E)</f>
        <v>ĐÔNG</v>
      </c>
      <c r="F4397" s="94">
        <v>8.93607627967E12</v>
      </c>
      <c r="G4397" s="95" t="s">
        <v>2317</v>
      </c>
      <c r="H4397" s="95" t="s">
        <v>224</v>
      </c>
      <c r="I4397" s="96">
        <v>6.0</v>
      </c>
      <c r="J4397" s="96">
        <v>0.0</v>
      </c>
      <c r="K4397" s="98">
        <f t="shared" si="4"/>
        <v>6</v>
      </c>
      <c r="L4397" s="99" t="s">
        <v>7269</v>
      </c>
      <c r="M4397" s="100" t="s">
        <v>7270</v>
      </c>
      <c r="N4397" s="101" t="str">
        <f t="shared" si="139"/>
        <v>PT1590290-T0018936076279670</v>
      </c>
      <c r="O4397" s="128"/>
      <c r="P4397" s="100"/>
      <c r="Q4397" s="103">
        <f t="shared" si="166"/>
        <v>6</v>
      </c>
      <c r="R4397" s="161"/>
      <c r="S4397" s="105"/>
      <c r="T4397" s="106"/>
      <c r="U4397" s="107" t="s">
        <v>6530</v>
      </c>
      <c r="V4397" s="108" t="s">
        <v>756</v>
      </c>
      <c r="W4397" s="109" t="s">
        <v>1908</v>
      </c>
      <c r="X4397" s="110" t="str">
        <f t="shared" si="176"/>
        <v/>
      </c>
      <c r="Y4397" s="110" t="str">
        <f t="shared" si="203"/>
        <v/>
      </c>
      <c r="Z4397" s="109" t="s">
        <v>797</v>
      </c>
      <c r="AA4397" s="109" t="s">
        <v>802</v>
      </c>
      <c r="AB4397" s="106"/>
      <c r="AC4397" s="158"/>
      <c r="AD4397" s="160"/>
      <c r="AE4397" s="127"/>
      <c r="AF4397" s="113"/>
      <c r="AG4397" s="165" t="str">
        <f t="array" ref="AG4397">XLOOKUP(F4397,'CLV2'!A:A,'CLV2'!E:E)</f>
        <v>2.FROZEN FOODS</v>
      </c>
      <c r="AH4397" s="115" t="str">
        <f t="array" ref="AH4397">XLOOKUP(F4397,'CLV2'!A:A,'CLV2'!F:F)</f>
        <v>3.PASTRY AND DESSERTS</v>
      </c>
      <c r="AI4397" s="115" t="str">
        <f t="shared" si="8"/>
        <v>Pack</v>
      </c>
      <c r="AJ4397" s="116">
        <f t="shared" si="9"/>
        <v>1</v>
      </c>
      <c r="AK4397" s="117" t="str">
        <f t="array" ref="AK4397">XLOOKUP(F4397,'GIÁ'!A:A,'GIÁ'!D:D)</f>
        <v>26872.96</v>
      </c>
      <c r="AL4397" s="118">
        <f t="shared" si="10"/>
        <v>161237.76</v>
      </c>
      <c r="AM4397" s="118">
        <f t="shared" si="11"/>
        <v>0</v>
      </c>
      <c r="AN4397" s="119">
        <f t="shared" si="12"/>
        <v>0</v>
      </c>
      <c r="AO4397" s="118">
        <f t="shared" si="13"/>
        <v>161237.76</v>
      </c>
      <c r="AP4397" s="121">
        <f t="shared" si="14"/>
        <v>0</v>
      </c>
      <c r="AQ4397" s="122"/>
      <c r="AR4397" s="119"/>
    </row>
    <row r="4398" ht="22.5" customHeight="1">
      <c r="A4398" s="89">
        <v>46233.0</v>
      </c>
      <c r="B4398" s="90">
        <v>0.42777777777777776</v>
      </c>
      <c r="C4398" s="91" t="s">
        <v>1725</v>
      </c>
      <c r="D4398" s="129" t="str">
        <f t="array" ref="D4398">XLOOKUP(C4398,'DS ST'!A:A,'DS ST'!B:B)</f>
        <v>VH4</v>
      </c>
      <c r="E4398" s="94" t="str">
        <f t="array" ref="E4398">XLOOKUP($F4398,'GIÁ'!$A:$A,'GIÁ'!$E:$E)</f>
        <v>ĐÔNG</v>
      </c>
      <c r="F4398" s="94">
        <v>8.936077112983E12</v>
      </c>
      <c r="G4398" s="95" t="s">
        <v>2345</v>
      </c>
      <c r="H4398" s="95" t="s">
        <v>224</v>
      </c>
      <c r="I4398" s="96">
        <v>2.0</v>
      </c>
      <c r="J4398" s="96">
        <v>0.0</v>
      </c>
      <c r="K4398" s="98">
        <f t="shared" si="4"/>
        <v>2</v>
      </c>
      <c r="L4398" s="99" t="s">
        <v>7269</v>
      </c>
      <c r="M4398" s="100" t="s">
        <v>7270</v>
      </c>
      <c r="N4398" s="101" t="str">
        <f t="shared" si="139"/>
        <v>PT1590290-T0018936077112983</v>
      </c>
      <c r="O4398" s="128"/>
      <c r="P4398" s="100"/>
      <c r="Q4398" s="103">
        <f t="shared" si="166"/>
        <v>2</v>
      </c>
      <c r="R4398" s="161"/>
      <c r="S4398" s="105"/>
      <c r="T4398" s="106"/>
      <c r="U4398" s="107" t="s">
        <v>6526</v>
      </c>
      <c r="V4398" s="108" t="s">
        <v>756</v>
      </c>
      <c r="W4398" s="109" t="s">
        <v>1908</v>
      </c>
      <c r="X4398" s="110" t="str">
        <f t="shared" si="176"/>
        <v/>
      </c>
      <c r="Y4398" s="110" t="str">
        <f t="shared" si="203"/>
        <v/>
      </c>
      <c r="Z4398" s="109" t="s">
        <v>797</v>
      </c>
      <c r="AA4398" s="109" t="s">
        <v>802</v>
      </c>
      <c r="AB4398" s="106"/>
      <c r="AC4398" s="158"/>
      <c r="AD4398" s="160"/>
      <c r="AE4398" s="127"/>
      <c r="AF4398" s="113"/>
      <c r="AG4398" s="165" t="str">
        <f t="array" ref="AG4398">XLOOKUP(F4398,'CLV2'!A:A,'CLV2'!E:E)</f>
        <v>2.FROZEN FOODS</v>
      </c>
      <c r="AH4398" s="115" t="str">
        <f t="array" ref="AH4398">XLOOKUP(F4398,'CLV2'!A:A,'CLV2'!F:F)</f>
        <v>3.DUMPLINGS</v>
      </c>
      <c r="AI4398" s="115" t="str">
        <f t="shared" si="8"/>
        <v>Pack</v>
      </c>
      <c r="AJ4398" s="116">
        <f t="shared" si="9"/>
        <v>1</v>
      </c>
      <c r="AK4398" s="117" t="str">
        <f t="array" ref="AK4398">XLOOKUP(F4398,'GIÁ'!A:A,'GIÁ'!D:D)</f>
        <v>30147.74</v>
      </c>
      <c r="AL4398" s="118">
        <f t="shared" si="10"/>
        <v>60295.48</v>
      </c>
      <c r="AM4398" s="118">
        <f t="shared" si="11"/>
        <v>0</v>
      </c>
      <c r="AN4398" s="119">
        <f t="shared" si="12"/>
        <v>0</v>
      </c>
      <c r="AO4398" s="118">
        <f t="shared" si="13"/>
        <v>60295.48</v>
      </c>
      <c r="AP4398" s="121">
        <f t="shared" si="14"/>
        <v>0</v>
      </c>
      <c r="AQ4398" s="122"/>
      <c r="AR4398" s="119"/>
    </row>
    <row r="4399" ht="22.5" customHeight="1">
      <c r="A4399" s="89">
        <v>46233.0</v>
      </c>
      <c r="B4399" s="90">
        <v>0.42777777777777776</v>
      </c>
      <c r="C4399" s="91" t="s">
        <v>1725</v>
      </c>
      <c r="D4399" s="129" t="str">
        <f t="array" ref="D4399">XLOOKUP(C4399,'DS ST'!A:A,'DS ST'!B:B)</f>
        <v>VH4</v>
      </c>
      <c r="E4399" s="94" t="str">
        <f t="array" ref="E4399">XLOOKUP($F4399,'GIÁ'!$A:$A,'GIÁ'!$E:$E)</f>
        <v>ĐÔNG</v>
      </c>
      <c r="F4399" s="94">
        <v>8.936077110262E12</v>
      </c>
      <c r="G4399" s="95" t="s">
        <v>2339</v>
      </c>
      <c r="H4399" s="95" t="s">
        <v>224</v>
      </c>
      <c r="I4399" s="96">
        <v>2.0</v>
      </c>
      <c r="J4399" s="96">
        <v>0.0</v>
      </c>
      <c r="K4399" s="98">
        <f t="shared" si="4"/>
        <v>2</v>
      </c>
      <c r="L4399" s="99" t="s">
        <v>7269</v>
      </c>
      <c r="M4399" s="100" t="s">
        <v>7270</v>
      </c>
      <c r="N4399" s="101" t="str">
        <f t="shared" si="139"/>
        <v>PT1590290-T0018936077110262</v>
      </c>
      <c r="O4399" s="128"/>
      <c r="P4399" s="100"/>
      <c r="Q4399" s="103">
        <f t="shared" si="166"/>
        <v>2</v>
      </c>
      <c r="R4399" s="161"/>
      <c r="S4399" s="105"/>
      <c r="T4399" s="106"/>
      <c r="U4399" s="107" t="s">
        <v>6579</v>
      </c>
      <c r="V4399" s="108" t="s">
        <v>756</v>
      </c>
      <c r="W4399" s="109" t="s">
        <v>1908</v>
      </c>
      <c r="X4399" s="110" t="str">
        <f t="shared" si="176"/>
        <v/>
      </c>
      <c r="Y4399" s="110" t="str">
        <f t="shared" si="203"/>
        <v/>
      </c>
      <c r="Z4399" s="109" t="s">
        <v>797</v>
      </c>
      <c r="AA4399" s="109" t="s">
        <v>802</v>
      </c>
      <c r="AB4399" s="106"/>
      <c r="AC4399" s="158"/>
      <c r="AD4399" s="160"/>
      <c r="AE4399" s="127"/>
      <c r="AF4399" s="113"/>
      <c r="AG4399" s="165" t="str">
        <f t="array" ref="AG4399">XLOOKUP(F4399,'CLV2'!A:A,'CLV2'!E:E)</f>
        <v>2.FROZEN FOODS</v>
      </c>
      <c r="AH4399" s="115" t="str">
        <f t="array" ref="AH4399">XLOOKUP(F4399,'CLV2'!A:A,'CLV2'!F:F)</f>
        <v>3.DUMPLINGS</v>
      </c>
      <c r="AI4399" s="115" t="str">
        <f t="shared" si="8"/>
        <v>Pack</v>
      </c>
      <c r="AJ4399" s="116">
        <f t="shared" si="9"/>
        <v>1</v>
      </c>
      <c r="AK4399" s="117" t="str">
        <f t="array" ref="AK4399">XLOOKUP(F4399,'GIÁ'!A:A,'GIÁ'!D:D)</f>
        <v>34476.05</v>
      </c>
      <c r="AL4399" s="118">
        <f t="shared" si="10"/>
        <v>68952.1</v>
      </c>
      <c r="AM4399" s="118">
        <f t="shared" si="11"/>
        <v>0</v>
      </c>
      <c r="AN4399" s="119">
        <f t="shared" si="12"/>
        <v>0</v>
      </c>
      <c r="AO4399" s="118">
        <f t="shared" si="13"/>
        <v>68952.1</v>
      </c>
      <c r="AP4399" s="121">
        <f t="shared" si="14"/>
        <v>0</v>
      </c>
      <c r="AQ4399" s="122"/>
      <c r="AR4399" s="119"/>
    </row>
    <row r="4400" ht="22.5" customHeight="1">
      <c r="A4400" s="89">
        <v>46233.0</v>
      </c>
      <c r="B4400" s="90">
        <v>0.42777777777777776</v>
      </c>
      <c r="C4400" s="91" t="s">
        <v>1725</v>
      </c>
      <c r="D4400" s="129" t="str">
        <f t="array" ref="D4400">XLOOKUP(C4400,'DS ST'!A:A,'DS ST'!B:B)</f>
        <v>VH4</v>
      </c>
      <c r="E4400" s="94" t="str">
        <f t="array" ref="E4400">XLOOKUP($F4400,'GIÁ'!$A:$A,'GIÁ'!$E:$E)</f>
        <v>ĐÔNG</v>
      </c>
      <c r="F4400" s="94">
        <v>8.938559140026E12</v>
      </c>
      <c r="G4400" s="95" t="s">
        <v>3177</v>
      </c>
      <c r="H4400" s="95" t="s">
        <v>57</v>
      </c>
      <c r="I4400" s="96">
        <v>2.0</v>
      </c>
      <c r="J4400" s="96">
        <v>0.0</v>
      </c>
      <c r="K4400" s="98">
        <f t="shared" si="4"/>
        <v>2</v>
      </c>
      <c r="L4400" s="99" t="s">
        <v>7269</v>
      </c>
      <c r="M4400" s="100" t="s">
        <v>7270</v>
      </c>
      <c r="N4400" s="101" t="str">
        <f t="shared" si="139"/>
        <v>PT1590290-T0018938559140026</v>
      </c>
      <c r="O4400" s="128"/>
      <c r="P4400" s="100"/>
      <c r="Q4400" s="103">
        <f t="shared" si="166"/>
        <v>2</v>
      </c>
      <c r="R4400" s="161"/>
      <c r="S4400" s="105"/>
      <c r="T4400" s="106"/>
      <c r="U4400" s="107" t="s">
        <v>6544</v>
      </c>
      <c r="V4400" s="108" t="s">
        <v>756</v>
      </c>
      <c r="W4400" s="109" t="s">
        <v>1908</v>
      </c>
      <c r="X4400" s="110" t="str">
        <f t="shared" si="176"/>
        <v/>
      </c>
      <c r="Y4400" s="110" t="str">
        <f t="shared" si="203"/>
        <v/>
      </c>
      <c r="Z4400" s="109" t="s">
        <v>797</v>
      </c>
      <c r="AA4400" s="109" t="s">
        <v>802</v>
      </c>
      <c r="AB4400" s="106"/>
      <c r="AC4400" s="158"/>
      <c r="AD4400" s="160"/>
      <c r="AE4400" s="127"/>
      <c r="AF4400" s="113"/>
      <c r="AG4400" s="165" t="str">
        <f t="array" ref="AG4400">XLOOKUP(F4400,'CLV2'!A:A,'CLV2'!E:E)</f>
        <v>2.MEAT</v>
      </c>
      <c r="AH4400" s="115" t="str">
        <f t="array" ref="AH4400">XLOOKUP(F4400,'CLV2'!A:A,'CLV2'!F:F)</f>
        <v>3.FROZEN MEAT</v>
      </c>
      <c r="AI4400" s="115" t="str">
        <f t="shared" si="8"/>
        <v>Pack</v>
      </c>
      <c r="AJ4400" s="116">
        <f t="shared" si="9"/>
        <v>1</v>
      </c>
      <c r="AK4400" s="117" t="str">
        <f t="array" ref="AK4400">XLOOKUP(F4400,'GIÁ'!A:A,'GIÁ'!D:D)</f>
        <v>122581.24</v>
      </c>
      <c r="AL4400" s="118">
        <f t="shared" si="10"/>
        <v>245162.48</v>
      </c>
      <c r="AM4400" s="118">
        <f t="shared" si="11"/>
        <v>0</v>
      </c>
      <c r="AN4400" s="119">
        <f t="shared" si="12"/>
        <v>0</v>
      </c>
      <c r="AO4400" s="118">
        <f t="shared" si="13"/>
        <v>245162.48</v>
      </c>
      <c r="AP4400" s="121">
        <f t="shared" si="14"/>
        <v>0</v>
      </c>
      <c r="AQ4400" s="122"/>
      <c r="AR4400" s="119"/>
    </row>
    <row r="4401" ht="22.5" customHeight="1">
      <c r="A4401" s="89">
        <v>46233.0</v>
      </c>
      <c r="B4401" s="90">
        <v>0.6229166666666667</v>
      </c>
      <c r="C4401" s="91" t="s">
        <v>1725</v>
      </c>
      <c r="D4401" s="129" t="str">
        <f t="array" ref="D4401">XLOOKUP(C4401,'DS ST'!A:A,'DS ST'!B:B)</f>
        <v>VH4</v>
      </c>
      <c r="E4401" s="94" t="str">
        <f t="array" ref="E4401">XLOOKUP($F4401,'GIÁ'!$A:$A,'GIÁ'!$E:$E)</f>
        <v>MÁT</v>
      </c>
      <c r="F4401" s="94">
        <v>8.934673538824E12</v>
      </c>
      <c r="G4401" s="95" t="s">
        <v>1667</v>
      </c>
      <c r="H4401" s="95" t="s">
        <v>57</v>
      </c>
      <c r="I4401" s="96">
        <v>4.0</v>
      </c>
      <c r="J4401" s="96">
        <v>0.0</v>
      </c>
      <c r="K4401" s="98">
        <f t="shared" si="4"/>
        <v>4</v>
      </c>
      <c r="L4401" s="99" t="s">
        <v>7271</v>
      </c>
      <c r="M4401" s="100" t="s">
        <v>7272</v>
      </c>
      <c r="N4401" s="101" t="str">
        <f t="shared" si="139"/>
        <v>TRBA17057008934673538824</v>
      </c>
      <c r="O4401" s="128"/>
      <c r="P4401" s="100"/>
      <c r="Q4401" s="103">
        <f t="shared" si="166"/>
        <v>4</v>
      </c>
      <c r="R4401" s="161"/>
      <c r="S4401" s="105"/>
      <c r="T4401" s="106"/>
      <c r="U4401" s="107"/>
      <c r="V4401" s="108" t="s">
        <v>756</v>
      </c>
      <c r="W4401" s="109" t="s">
        <v>1312</v>
      </c>
      <c r="X4401" s="110" t="str">
        <f t="shared" si="176"/>
        <v/>
      </c>
      <c r="Y4401" s="110" t="str">
        <f t="shared" si="203"/>
        <v/>
      </c>
      <c r="Z4401" s="139" t="str">
        <f>IF(N(Q4401)&lt;=0,"",IF(ISNUMBER(SEARCH("Thiếu kiện",V4401)),"Kho đông mát",IF(AND(N(Q4401)&gt;0,N(P4401)&gt;0,OR(ISNUMBER(SEARCH("Hình KDB",U4401)),ISNUMBER(SEARCH("Hình tele",U4401)),ISNUMBER(SEARCH("sai code",U4401)),ISNUMBER(SEARCH("ST nhận",U4401)))),"Kho đông mát",IF(AND(W4401="DC giao thiếu",OR(ISNUMBER(SEARCH("Hình KDB",U4401)),ISNUMBER(SEARCH("Hình tele",U4401)),ISNUMBER(SEARCH("sai code",U4401)))),"Kho đông mát",IF(W4401="DC giao thiếu","Chưa xác định",IF(AND(W4401="DC pick sai",OR(ISNUMBER(SEARCH("Hình KDB",U4401)),ISNUMBER(SEARCH("Hình tele",U4401)),ISNUMBER(SEARCH("sai code",U4401)),ISNUMBER(SEARCH("ST nhận",U4401)))),"Kho đông mát",IF(W4401="DC pick sai","Chưa xác định",IF(AND(W4401="Hao hụt",N(O4401)&gt;0,OR(ISNUMBER(SEARCH("Hình KDB",U4401)),ISNUMBER(SEARCH("Hình tele",U4401)),ISNUMBER(SEARCH("sai code",U4401)),ISNUMBER(SEARCH("ST nhận",U4401)))),"Kho đông mát",IF(W4401="Hao hụt","Chưa xác định",IF(OR(W4401="VT giao sai điểm",W4401="Không đạt nhiệt độ",W4401="TX giao thiếu kiện",W4401="Hàng không đạt CL"),"Kho đông mát",IF(W4401="Chưa xác định","Chưa xác định",IF(N(P4401)&gt;0,"Chưa xác định",""))))))))))))</f>
        <v>Chưa xác định</v>
      </c>
      <c r="AA4401" s="109" t="s">
        <v>5260</v>
      </c>
      <c r="AB4401" s="106"/>
      <c r="AC4401" s="158"/>
      <c r="AD4401" s="160"/>
      <c r="AE4401" s="127"/>
      <c r="AF4401" s="113"/>
      <c r="AG4401" s="165" t="str">
        <f t="array" ref="AG4401">XLOOKUP(F4401,'CLV2'!A:A,'CLV2'!E:E)</f>
        <v>2.DAIRY</v>
      </c>
      <c r="AH4401" s="115" t="str">
        <f t="array" ref="AH4401">XLOOKUP(F4401,'CLV2'!A:A,'CLV2'!F:F)</f>
        <v>3.YOGURT</v>
      </c>
      <c r="AI4401" s="115" t="str">
        <f t="shared" si="8"/>
        <v>Pack</v>
      </c>
      <c r="AJ4401" s="116">
        <f t="shared" si="9"/>
        <v>1</v>
      </c>
      <c r="AK4401" s="117" t="str">
        <f t="array" ref="AK4401">XLOOKUP(F4401,'GIÁ'!A:A,'GIÁ'!D:D)</f>
        <v>6629.69</v>
      </c>
      <c r="AL4401" s="118">
        <f t="shared" si="10"/>
        <v>26518.76</v>
      </c>
      <c r="AM4401" s="118">
        <f t="shared" si="11"/>
        <v>0</v>
      </c>
      <c r="AN4401" s="119">
        <f t="shared" si="12"/>
        <v>0</v>
      </c>
      <c r="AO4401" s="118">
        <f t="shared" si="13"/>
        <v>0</v>
      </c>
      <c r="AP4401" s="121">
        <f t="shared" si="14"/>
        <v>26518.76</v>
      </c>
      <c r="AQ4401" s="122"/>
      <c r="AR4401" s="119"/>
    </row>
    <row r="4402" ht="22.5" customHeight="1">
      <c r="A4402" s="89">
        <v>46233.0</v>
      </c>
      <c r="B4402" s="90">
        <v>0.42986111111111114</v>
      </c>
      <c r="C4402" s="91" t="s">
        <v>828</v>
      </c>
      <c r="D4402" s="129" t="str">
        <f t="array" ref="D4402">XLOOKUP(C4402,'DS ST'!A:A,'DS ST'!B:B)</f>
        <v>A182</v>
      </c>
      <c r="E4402" s="94" t="str">
        <f t="array" ref="E4402">XLOOKUP($F4402,'GIÁ'!$A:$A,'GIÁ'!$E:$E)</f>
        <v>ĐÔNG</v>
      </c>
      <c r="F4402" s="94">
        <v>8.936077110132E12</v>
      </c>
      <c r="G4402" s="95" t="s">
        <v>2331</v>
      </c>
      <c r="H4402" s="95" t="s">
        <v>224</v>
      </c>
      <c r="I4402" s="96">
        <v>4.0</v>
      </c>
      <c r="J4402" s="96">
        <v>0.0</v>
      </c>
      <c r="K4402" s="98">
        <f t="shared" si="4"/>
        <v>4</v>
      </c>
      <c r="L4402" s="99" t="s">
        <v>7273</v>
      </c>
      <c r="M4402" s="100" t="s">
        <v>7274</v>
      </c>
      <c r="N4402" s="101" t="str">
        <f t="shared" si="139"/>
        <v>PT1590225-T0018936077110132</v>
      </c>
      <c r="O4402" s="128"/>
      <c r="P4402" s="100"/>
      <c r="Q4402" s="103">
        <f t="shared" si="166"/>
        <v>4</v>
      </c>
      <c r="R4402" s="161"/>
      <c r="S4402" s="105"/>
      <c r="T4402" s="106"/>
      <c r="U4402" s="107" t="s">
        <v>6562</v>
      </c>
      <c r="V4402" s="108" t="s">
        <v>756</v>
      </c>
      <c r="W4402" s="109" t="s">
        <v>1908</v>
      </c>
      <c r="X4402" s="110" t="str">
        <f t="shared" si="176"/>
        <v/>
      </c>
      <c r="Y4402" s="110" t="str">
        <f t="shared" si="203"/>
        <v/>
      </c>
      <c r="Z4402" s="109" t="s">
        <v>797</v>
      </c>
      <c r="AA4402" s="109" t="s">
        <v>802</v>
      </c>
      <c r="AB4402" s="106"/>
      <c r="AC4402" s="158"/>
      <c r="AD4402" s="160"/>
      <c r="AE4402" s="127"/>
      <c r="AF4402" s="113"/>
      <c r="AG4402" s="165" t="str">
        <f t="array" ref="AG4402">XLOOKUP(F4402,'CLV2'!A:A,'CLV2'!E:E)</f>
        <v>2.FROZEN FOODS</v>
      </c>
      <c r="AH4402" s="115" t="str">
        <f t="array" ref="AH4402">XLOOKUP(F4402,'CLV2'!A:A,'CLV2'!F:F)</f>
        <v>3.DUMPLINGS</v>
      </c>
      <c r="AI4402" s="115" t="str">
        <f t="shared" si="8"/>
        <v>Pack</v>
      </c>
      <c r="AJ4402" s="116">
        <f t="shared" si="9"/>
        <v>1</v>
      </c>
      <c r="AK4402" s="117" t="str">
        <f t="array" ref="AK4402">XLOOKUP(F4402,'GIÁ'!A:A,'GIÁ'!D:D)</f>
        <v>35838.13</v>
      </c>
      <c r="AL4402" s="118">
        <f t="shared" si="10"/>
        <v>143352.52</v>
      </c>
      <c r="AM4402" s="118">
        <f t="shared" si="11"/>
        <v>0</v>
      </c>
      <c r="AN4402" s="119">
        <f t="shared" si="12"/>
        <v>0</v>
      </c>
      <c r="AO4402" s="118">
        <f t="shared" si="13"/>
        <v>143352.52</v>
      </c>
      <c r="AP4402" s="121">
        <f t="shared" si="14"/>
        <v>0</v>
      </c>
      <c r="AQ4402" s="122"/>
      <c r="AR4402" s="119"/>
    </row>
    <row r="4403" ht="22.5" customHeight="1">
      <c r="A4403" s="89">
        <v>46233.0</v>
      </c>
      <c r="B4403" s="90">
        <v>0.42986111111111114</v>
      </c>
      <c r="C4403" s="91" t="s">
        <v>828</v>
      </c>
      <c r="D4403" s="129" t="str">
        <f t="array" ref="D4403">XLOOKUP(C4403,'DS ST'!A:A,'DS ST'!B:B)</f>
        <v>A182</v>
      </c>
      <c r="E4403" s="94" t="str">
        <f t="array" ref="E4403">XLOOKUP($F4403,'GIÁ'!$A:$A,'GIÁ'!$E:$E)</f>
        <v>ĐÔNG</v>
      </c>
      <c r="F4403" s="94">
        <v>8.936200101563E12</v>
      </c>
      <c r="G4403" s="95" t="s">
        <v>2637</v>
      </c>
      <c r="H4403" s="95" t="s">
        <v>224</v>
      </c>
      <c r="I4403" s="96">
        <v>4.0</v>
      </c>
      <c r="J4403" s="96">
        <v>0.0</v>
      </c>
      <c r="K4403" s="98">
        <f t="shared" si="4"/>
        <v>4</v>
      </c>
      <c r="L4403" s="99" t="s">
        <v>7273</v>
      </c>
      <c r="M4403" s="100" t="s">
        <v>7274</v>
      </c>
      <c r="N4403" s="101" t="str">
        <f t="shared" si="139"/>
        <v>PT1590225-T0018936200101563</v>
      </c>
      <c r="O4403" s="128"/>
      <c r="P4403" s="100"/>
      <c r="Q4403" s="103">
        <f t="shared" si="166"/>
        <v>4</v>
      </c>
      <c r="R4403" s="161"/>
      <c r="S4403" s="105"/>
      <c r="T4403" s="106"/>
      <c r="U4403" s="107" t="s">
        <v>6524</v>
      </c>
      <c r="V4403" s="108" t="s">
        <v>756</v>
      </c>
      <c r="W4403" s="109" t="s">
        <v>1908</v>
      </c>
      <c r="X4403" s="110" t="str">
        <f t="shared" si="176"/>
        <v/>
      </c>
      <c r="Y4403" s="110" t="str">
        <f t="shared" si="203"/>
        <v/>
      </c>
      <c r="Z4403" s="109" t="s">
        <v>797</v>
      </c>
      <c r="AA4403" s="109" t="s">
        <v>802</v>
      </c>
      <c r="AB4403" s="106"/>
      <c r="AC4403" s="158"/>
      <c r="AD4403" s="160"/>
      <c r="AE4403" s="127"/>
      <c r="AF4403" s="113"/>
      <c r="AG4403" s="165" t="str">
        <f t="array" ref="AG4403">XLOOKUP(F4403,'CLV2'!A:A,'CLV2'!E:E)</f>
        <v>2.FROZEN FOODS</v>
      </c>
      <c r="AH4403" s="115" t="str">
        <f t="array" ref="AH4403">XLOOKUP(F4403,'CLV2'!A:A,'CLV2'!F:F)</f>
        <v>3.PASTRY AND DESSERTS</v>
      </c>
      <c r="AI4403" s="115" t="str">
        <f t="shared" si="8"/>
        <v>Pack</v>
      </c>
      <c r="AJ4403" s="116">
        <f t="shared" si="9"/>
        <v>1</v>
      </c>
      <c r="AK4403" s="117" t="str">
        <f t="array" ref="AK4403">XLOOKUP(F4403,'GIÁ'!A:A,'GIÁ'!D:D)</f>
        <v>24299.49</v>
      </c>
      <c r="AL4403" s="118">
        <f t="shared" si="10"/>
        <v>97197.96</v>
      </c>
      <c r="AM4403" s="118">
        <f t="shared" si="11"/>
        <v>0</v>
      </c>
      <c r="AN4403" s="119">
        <f t="shared" si="12"/>
        <v>0</v>
      </c>
      <c r="AO4403" s="118">
        <f t="shared" si="13"/>
        <v>97197.96</v>
      </c>
      <c r="AP4403" s="121">
        <f t="shared" si="14"/>
        <v>0</v>
      </c>
      <c r="AQ4403" s="122"/>
      <c r="AR4403" s="119"/>
    </row>
    <row r="4404" ht="22.5" customHeight="1">
      <c r="A4404" s="89">
        <v>46233.0</v>
      </c>
      <c r="B4404" s="90">
        <v>0.42986111111111114</v>
      </c>
      <c r="C4404" s="91" t="s">
        <v>828</v>
      </c>
      <c r="D4404" s="129" t="str">
        <f t="array" ref="D4404">XLOOKUP(C4404,'DS ST'!A:A,'DS ST'!B:B)</f>
        <v>A182</v>
      </c>
      <c r="E4404" s="94" t="str">
        <f t="array" ref="E4404">XLOOKUP($F4404,'GIÁ'!$A:$A,'GIÁ'!$E:$E)</f>
        <v>ĐÔNG</v>
      </c>
      <c r="F4404" s="94">
        <v>8.936013238791E12</v>
      </c>
      <c r="G4404" s="95" t="s">
        <v>2178</v>
      </c>
      <c r="H4404" s="95" t="s">
        <v>57</v>
      </c>
      <c r="I4404" s="96">
        <v>4.0</v>
      </c>
      <c r="J4404" s="96">
        <v>0.0</v>
      </c>
      <c r="K4404" s="98">
        <f t="shared" si="4"/>
        <v>4</v>
      </c>
      <c r="L4404" s="99" t="s">
        <v>7273</v>
      </c>
      <c r="M4404" s="100" t="s">
        <v>7274</v>
      </c>
      <c r="N4404" s="101" t="str">
        <f t="shared" si="139"/>
        <v>PT1590225-T0018936013238791</v>
      </c>
      <c r="O4404" s="128"/>
      <c r="P4404" s="100"/>
      <c r="Q4404" s="103">
        <f t="shared" si="166"/>
        <v>4</v>
      </c>
      <c r="R4404" s="161"/>
      <c r="S4404" s="105"/>
      <c r="T4404" s="106"/>
      <c r="U4404" s="107" t="s">
        <v>6525</v>
      </c>
      <c r="V4404" s="108" t="s">
        <v>756</v>
      </c>
      <c r="W4404" s="109" t="s">
        <v>1908</v>
      </c>
      <c r="X4404" s="110" t="str">
        <f t="shared" si="176"/>
        <v/>
      </c>
      <c r="Y4404" s="110" t="str">
        <f t="shared" si="203"/>
        <v/>
      </c>
      <c r="Z4404" s="109" t="s">
        <v>797</v>
      </c>
      <c r="AA4404" s="109" t="s">
        <v>802</v>
      </c>
      <c r="AB4404" s="106"/>
      <c r="AC4404" s="158"/>
      <c r="AD4404" s="160"/>
      <c r="AE4404" s="127"/>
      <c r="AF4404" s="113"/>
      <c r="AG4404" s="165" t="str">
        <f t="array" ref="AG4404">XLOOKUP(F4404,'CLV2'!A:A,'CLV2'!E:E)</f>
        <v>2.FROZEN FOODS</v>
      </c>
      <c r="AH4404" s="115" t="str">
        <f t="array" ref="AH4404">XLOOKUP(F4404,'CLV2'!A:A,'CLV2'!F:F)</f>
        <v>3.PIZZA - READY MEALS</v>
      </c>
      <c r="AI4404" s="115" t="str">
        <f t="shared" si="8"/>
        <v>Pack</v>
      </c>
      <c r="AJ4404" s="116">
        <f t="shared" si="9"/>
        <v>1</v>
      </c>
      <c r="AK4404" s="117" t="str">
        <f t="array" ref="AK4404">XLOOKUP(F4404,'GIÁ'!A:A,'GIÁ'!D:D)</f>
        <v>22578.43</v>
      </c>
      <c r="AL4404" s="118">
        <f t="shared" si="10"/>
        <v>90313.72</v>
      </c>
      <c r="AM4404" s="118">
        <f t="shared" si="11"/>
        <v>0</v>
      </c>
      <c r="AN4404" s="119">
        <f t="shared" si="12"/>
        <v>0</v>
      </c>
      <c r="AO4404" s="118">
        <f t="shared" si="13"/>
        <v>90313.72</v>
      </c>
      <c r="AP4404" s="121">
        <f t="shared" si="14"/>
        <v>0</v>
      </c>
      <c r="AQ4404" s="122"/>
      <c r="AR4404" s="119"/>
    </row>
    <row r="4405" ht="22.5" customHeight="1">
      <c r="A4405" s="89">
        <v>46233.0</v>
      </c>
      <c r="B4405" s="90">
        <v>0.42986111111111114</v>
      </c>
      <c r="C4405" s="91" t="s">
        <v>828</v>
      </c>
      <c r="D4405" s="129" t="str">
        <f t="array" ref="D4405">XLOOKUP(C4405,'DS ST'!A:A,'DS ST'!B:B)</f>
        <v>A182</v>
      </c>
      <c r="E4405" s="94" t="str">
        <f t="array" ref="E4405">XLOOKUP($F4405,'GIÁ'!$A:$A,'GIÁ'!$E:$E)</f>
        <v>ĐÔNG</v>
      </c>
      <c r="F4405" s="94">
        <v>8.935319710499E12</v>
      </c>
      <c r="G4405" s="95" t="s">
        <v>2056</v>
      </c>
      <c r="H4405" s="95" t="s">
        <v>224</v>
      </c>
      <c r="I4405" s="96">
        <v>2.0</v>
      </c>
      <c r="J4405" s="96">
        <v>0.0</v>
      </c>
      <c r="K4405" s="98">
        <f t="shared" si="4"/>
        <v>2</v>
      </c>
      <c r="L4405" s="99" t="s">
        <v>7273</v>
      </c>
      <c r="M4405" s="100" t="s">
        <v>7274</v>
      </c>
      <c r="N4405" s="101" t="str">
        <f t="shared" si="139"/>
        <v>PT1590225-T0018935319710499</v>
      </c>
      <c r="O4405" s="128"/>
      <c r="P4405" s="100"/>
      <c r="Q4405" s="103">
        <f t="shared" si="166"/>
        <v>2</v>
      </c>
      <c r="R4405" s="161"/>
      <c r="S4405" s="105"/>
      <c r="T4405" s="106"/>
      <c r="U4405" s="107" t="s">
        <v>6531</v>
      </c>
      <c r="V4405" s="108" t="s">
        <v>756</v>
      </c>
      <c r="W4405" s="109" t="s">
        <v>1908</v>
      </c>
      <c r="X4405" s="110" t="str">
        <f t="shared" si="176"/>
        <v/>
      </c>
      <c r="Y4405" s="110" t="str">
        <f t="shared" si="203"/>
        <v/>
      </c>
      <c r="Z4405" s="109" t="s">
        <v>797</v>
      </c>
      <c r="AA4405" s="109" t="s">
        <v>802</v>
      </c>
      <c r="AB4405" s="106"/>
      <c r="AC4405" s="158"/>
      <c r="AD4405" s="160"/>
      <c r="AE4405" s="127"/>
      <c r="AF4405" s="113"/>
      <c r="AG4405" s="165" t="str">
        <f t="array" ref="AG4405">XLOOKUP(F4405,'CLV2'!A:A,'CLV2'!E:E)</f>
        <v>2.FROZEN FOODS</v>
      </c>
      <c r="AH4405" s="115" t="str">
        <f t="array" ref="AH4405">XLOOKUP(F4405,'CLV2'!A:A,'CLV2'!F:F)</f>
        <v>3.HOTPOT AND FRIED</v>
      </c>
      <c r="AI4405" s="115" t="str">
        <f t="shared" si="8"/>
        <v>Pack</v>
      </c>
      <c r="AJ4405" s="116">
        <f t="shared" si="9"/>
        <v>1</v>
      </c>
      <c r="AK4405" s="117" t="str">
        <f t="array" ref="AK4405">XLOOKUP(F4405,'GIÁ'!A:A,'GIÁ'!D:D)</f>
        <v>39627.31</v>
      </c>
      <c r="AL4405" s="118">
        <f t="shared" si="10"/>
        <v>79254.62</v>
      </c>
      <c r="AM4405" s="118">
        <f t="shared" si="11"/>
        <v>0</v>
      </c>
      <c r="AN4405" s="119">
        <f t="shared" si="12"/>
        <v>0</v>
      </c>
      <c r="AO4405" s="118">
        <f t="shared" si="13"/>
        <v>79254.62</v>
      </c>
      <c r="AP4405" s="121">
        <f t="shared" si="14"/>
        <v>0</v>
      </c>
      <c r="AQ4405" s="122"/>
      <c r="AR4405" s="119"/>
    </row>
    <row r="4406" ht="22.5" customHeight="1">
      <c r="A4406" s="89">
        <v>46233.0</v>
      </c>
      <c r="B4406" s="90">
        <v>0.42986111111111114</v>
      </c>
      <c r="C4406" s="91" t="s">
        <v>828</v>
      </c>
      <c r="D4406" s="129" t="str">
        <f t="array" ref="D4406">XLOOKUP(C4406,'DS ST'!A:A,'DS ST'!B:B)</f>
        <v>A182</v>
      </c>
      <c r="E4406" s="94" t="str">
        <f t="array" ref="E4406">XLOOKUP($F4406,'GIÁ'!$A:$A,'GIÁ'!$E:$E)</f>
        <v>ĐÔNG</v>
      </c>
      <c r="F4406" s="94">
        <v>8.936239090036E12</v>
      </c>
      <c r="G4406" s="95" t="s">
        <v>2713</v>
      </c>
      <c r="H4406" s="95" t="s">
        <v>75</v>
      </c>
      <c r="I4406" s="96">
        <v>2.0</v>
      </c>
      <c r="J4406" s="96">
        <v>0.0</v>
      </c>
      <c r="K4406" s="98">
        <f t="shared" si="4"/>
        <v>2</v>
      </c>
      <c r="L4406" s="99" t="s">
        <v>7273</v>
      </c>
      <c r="M4406" s="100" t="s">
        <v>7274</v>
      </c>
      <c r="N4406" s="101" t="str">
        <f t="shared" si="139"/>
        <v>PT1590225-T0018936239090036</v>
      </c>
      <c r="O4406" s="128"/>
      <c r="P4406" s="100"/>
      <c r="Q4406" s="103">
        <f t="shared" si="166"/>
        <v>2</v>
      </c>
      <c r="R4406" s="161"/>
      <c r="S4406" s="105"/>
      <c r="T4406" s="106"/>
      <c r="U4406" s="107" t="s">
        <v>6539</v>
      </c>
      <c r="V4406" s="108" t="s">
        <v>756</v>
      </c>
      <c r="W4406" s="109" t="s">
        <v>1908</v>
      </c>
      <c r="X4406" s="110" t="str">
        <f t="shared" si="176"/>
        <v/>
      </c>
      <c r="Y4406" s="110" t="str">
        <f t="shared" si="203"/>
        <v/>
      </c>
      <c r="Z4406" s="109" t="s">
        <v>797</v>
      </c>
      <c r="AA4406" s="109" t="s">
        <v>802</v>
      </c>
      <c r="AB4406" s="106"/>
      <c r="AC4406" s="158"/>
      <c r="AD4406" s="160"/>
      <c r="AE4406" s="127"/>
      <c r="AF4406" s="113"/>
      <c r="AG4406" s="165" t="str">
        <f t="array" ref="AG4406">XLOOKUP(F4406,'CLV2'!A:A,'CLV2'!E:E)</f>
        <v>2.MEAT</v>
      </c>
      <c r="AH4406" s="115" t="str">
        <f t="array" ref="AH4406">XLOOKUP(F4406,'CLV2'!A:A,'CLV2'!F:F)</f>
        <v>3.FROZEN MEAT</v>
      </c>
      <c r="AI4406" s="115" t="str">
        <f t="shared" si="8"/>
        <v>Pack</v>
      </c>
      <c r="AJ4406" s="116">
        <f t="shared" si="9"/>
        <v>1</v>
      </c>
      <c r="AK4406" s="117" t="str">
        <f t="array" ref="AK4406">XLOOKUP(F4406,'GIÁ'!A:A,'GIÁ'!D:D)</f>
        <v>47814.16</v>
      </c>
      <c r="AL4406" s="118">
        <f t="shared" si="10"/>
        <v>95628.32</v>
      </c>
      <c r="AM4406" s="118">
        <f t="shared" si="11"/>
        <v>0</v>
      </c>
      <c r="AN4406" s="119">
        <f t="shared" si="12"/>
        <v>0</v>
      </c>
      <c r="AO4406" s="118">
        <f t="shared" si="13"/>
        <v>95628.32</v>
      </c>
      <c r="AP4406" s="121">
        <f t="shared" si="14"/>
        <v>0</v>
      </c>
      <c r="AQ4406" s="122"/>
      <c r="AR4406" s="119"/>
    </row>
    <row r="4407" ht="22.5" customHeight="1">
      <c r="A4407" s="89">
        <v>46233.0</v>
      </c>
      <c r="B4407" s="90">
        <v>0.9930555555555556</v>
      </c>
      <c r="C4407" s="91" t="s">
        <v>828</v>
      </c>
      <c r="D4407" s="129" t="str">
        <f t="array" ref="D4407">XLOOKUP(C4407,'DS ST'!A:A,'DS ST'!B:B)</f>
        <v>A182</v>
      </c>
      <c r="E4407" s="94" t="str">
        <f t="array" ref="E4407">XLOOKUP($F4407,'GIÁ'!$A:$A,'GIÁ'!$E:$E)</f>
        <v>MÁT</v>
      </c>
      <c r="F4407" s="94">
        <v>1100151.0</v>
      </c>
      <c r="G4407" s="95" t="s">
        <v>278</v>
      </c>
      <c r="H4407" s="95" t="s">
        <v>273</v>
      </c>
      <c r="I4407" s="96">
        <v>17.0</v>
      </c>
      <c r="J4407" s="96">
        <v>16.92</v>
      </c>
      <c r="K4407" s="98">
        <f t="shared" si="4"/>
        <v>0.08</v>
      </c>
      <c r="L4407" s="99" t="s">
        <v>7275</v>
      </c>
      <c r="M4407" s="100" t="s">
        <v>7276</v>
      </c>
      <c r="N4407" s="101" t="str">
        <f t="shared" si="139"/>
        <v>TRBA18250921100151</v>
      </c>
      <c r="O4407" s="128">
        <v>0.0799999999999983</v>
      </c>
      <c r="P4407" s="100"/>
      <c r="Q4407" s="103">
        <f t="shared" si="166"/>
        <v>0</v>
      </c>
      <c r="R4407" s="161"/>
      <c r="S4407" s="105"/>
      <c r="T4407" s="106"/>
      <c r="U4407" s="107"/>
      <c r="V4407" s="108" t="s">
        <v>756</v>
      </c>
      <c r="W4407" s="109" t="s">
        <v>505</v>
      </c>
      <c r="X4407" s="110" t="str">
        <f t="shared" si="176"/>
        <v>Hao hụt</v>
      </c>
      <c r="Y4407" s="110" t="str">
        <f t="shared" si="203"/>
        <v/>
      </c>
      <c r="Z4407" s="139" t="str">
        <f>IF(N(Q4407)&lt;=0,"",IF(ISNUMBER(SEARCH("Thiếu kiện",V4407)),"Kho đông mát",IF(AND(N(Q4407)&gt;0,N(P4407)&gt;0,OR(ISNUMBER(SEARCH("Hình KDB",U4407)),ISNUMBER(SEARCH("Hình tele",U4407)),ISNUMBER(SEARCH("sai code",U4407)),ISNUMBER(SEARCH("ST nhận",U4407)))),"Kho đông mát",IF(AND(W4407="DC giao thiếu",OR(ISNUMBER(SEARCH("Hình KDB",U4407)),ISNUMBER(SEARCH("Hình tele",U4407)),ISNUMBER(SEARCH("sai code",U4407)))),"Kho đông mát",IF(W4407="DC giao thiếu","Chưa xác định",IF(AND(W4407="DC pick sai",OR(ISNUMBER(SEARCH("Hình KDB",U4407)),ISNUMBER(SEARCH("Hình tele",U4407)),ISNUMBER(SEARCH("sai code",U4407)),ISNUMBER(SEARCH("ST nhận",U4407)))),"Kho đông mát",IF(W4407="DC pick sai","Chưa xác định",IF(AND(W4407="Hao hụt",N(O4407)&gt;0,OR(ISNUMBER(SEARCH("Hình KDB",U4407)),ISNUMBER(SEARCH("Hình tele",U4407)),ISNUMBER(SEARCH("sai code",U4407)),ISNUMBER(SEARCH("ST nhận",U4407)))),"Kho đông mát",IF(W4407="Hao hụt","Chưa xác định",IF(OR(W4407="VT giao sai điểm",W4407="Không đạt nhiệt độ",W4407="TX giao thiếu kiện",W4407="Hàng không đạt CL"),"Kho đông mát",IF(W4407="Chưa xác định","Chưa xác định",IF(N(P4407)&gt;0,"Chưa xác định",""))))))))))))</f>
        <v/>
      </c>
      <c r="AA4407" s="109" t="s">
        <v>802</v>
      </c>
      <c r="AB4407" s="106"/>
      <c r="AC4407" s="158"/>
      <c r="AD4407" s="160"/>
      <c r="AE4407" s="127"/>
      <c r="AF4407" s="113"/>
      <c r="AG4407" s="165" t="str">
        <f t="array" ref="AG4407">XLOOKUP(F4407,'CLV2'!A:A,'CLV2'!E:E)</f>
        <v>2.FRUITS</v>
      </c>
      <c r="AH4407" s="115" t="str">
        <f t="array" ref="AH4407">XLOOKUP(F4407,'CLV2'!A:A,'CLV2'!F:F)</f>
        <v>3.IMPORT FRUITS</v>
      </c>
      <c r="AI4407" s="115" t="str">
        <f t="shared" si="8"/>
        <v>KG</v>
      </c>
      <c r="AJ4407" s="116">
        <f t="shared" si="9"/>
        <v>0.004705882353</v>
      </c>
      <c r="AK4407" s="117" t="str">
        <f t="array" ref="AK4407">XLOOKUP(F4407,'GIÁ'!A:A,'GIÁ'!D:D)</f>
        <v>86609.14</v>
      </c>
      <c r="AL4407" s="118">
        <f t="shared" si="10"/>
        <v>6928.7312</v>
      </c>
      <c r="AM4407" s="118">
        <f t="shared" si="11"/>
        <v>6928.7312</v>
      </c>
      <c r="AN4407" s="119">
        <f t="shared" si="12"/>
        <v>0</v>
      </c>
      <c r="AO4407" s="118">
        <f t="shared" si="13"/>
        <v>0</v>
      </c>
      <c r="AP4407" s="121">
        <f t="shared" si="14"/>
        <v>0</v>
      </c>
      <c r="AQ4407" s="122"/>
      <c r="AR4407" s="119"/>
    </row>
    <row r="4408" ht="22.5" customHeight="1">
      <c r="A4408" s="89">
        <v>46233.0</v>
      </c>
      <c r="B4408" s="90">
        <v>0.9930555555555556</v>
      </c>
      <c r="C4408" s="91" t="s">
        <v>828</v>
      </c>
      <c r="D4408" s="129" t="str">
        <f t="array" ref="D4408">XLOOKUP(C4408,'DS ST'!A:A,'DS ST'!B:B)</f>
        <v>A182</v>
      </c>
      <c r="E4408" s="94" t="str">
        <f t="array" ref="E4408">XLOOKUP($F4408,'GIÁ'!$A:$A,'GIÁ'!$E:$E)</f>
        <v>MÁT</v>
      </c>
      <c r="F4408" s="94">
        <v>11244.0</v>
      </c>
      <c r="G4408" s="95" t="s">
        <v>719</v>
      </c>
      <c r="H4408" s="95" t="s">
        <v>93</v>
      </c>
      <c r="I4408" s="96">
        <v>1.0</v>
      </c>
      <c r="J4408" s="96">
        <v>0.0</v>
      </c>
      <c r="K4408" s="98">
        <f t="shared" si="4"/>
        <v>1</v>
      </c>
      <c r="L4408" s="99" t="s">
        <v>7275</v>
      </c>
      <c r="M4408" s="100" t="s">
        <v>7277</v>
      </c>
      <c r="N4408" s="101" t="str">
        <f t="shared" si="139"/>
        <v>TRBA18266611244</v>
      </c>
      <c r="O4408" s="128"/>
      <c r="P4408" s="145">
        <v>1.0</v>
      </c>
      <c r="Q4408" s="103">
        <f t="shared" si="166"/>
        <v>0</v>
      </c>
      <c r="R4408" s="161" t="s">
        <v>2102</v>
      </c>
      <c r="S4408" s="105"/>
      <c r="T4408" s="106"/>
      <c r="U4408" s="107"/>
      <c r="V4408" s="108" t="s">
        <v>756</v>
      </c>
      <c r="W4408" s="109" t="s">
        <v>1908</v>
      </c>
      <c r="X4408" s="110" t="s">
        <v>6973</v>
      </c>
      <c r="Y4408" s="110" t="s">
        <v>511</v>
      </c>
      <c r="Z4408" s="139" t="s">
        <v>6973</v>
      </c>
      <c r="AA4408" s="109" t="s">
        <v>802</v>
      </c>
      <c r="AB4408" s="106"/>
      <c r="AC4408" s="158"/>
      <c r="AD4408" s="160"/>
      <c r="AE4408" s="127"/>
      <c r="AF4408" s="113"/>
      <c r="AG4408" s="165" t="str">
        <f t="array" ref="AG4408">XLOOKUP(F4408,'CLV2'!A:A,'CLV2'!E:E)</f>
        <v>2.FRUITS</v>
      </c>
      <c r="AH4408" s="115" t="str">
        <f t="array" ref="AH4408">XLOOKUP(F4408,'CLV2'!A:A,'CLV2'!F:F)</f>
        <v>3.CUTTING FRUITS</v>
      </c>
      <c r="AI4408" s="115" t="str">
        <f t="shared" si="8"/>
        <v>Pack</v>
      </c>
      <c r="AJ4408" s="116">
        <f t="shared" si="9"/>
        <v>1</v>
      </c>
      <c r="AK4408" s="117" t="str">
        <f t="array" ref="AK4408">XLOOKUP(F4408,'GIÁ'!A:A,'GIÁ'!D:D)</f>
        <v>18837.35</v>
      </c>
      <c r="AL4408" s="118">
        <f t="shared" si="10"/>
        <v>18837.35</v>
      </c>
      <c r="AM4408" s="118">
        <f t="shared" si="11"/>
        <v>0</v>
      </c>
      <c r="AN4408" s="119">
        <f t="shared" si="12"/>
        <v>18837.35</v>
      </c>
      <c r="AO4408" s="118">
        <f t="shared" si="13"/>
        <v>0</v>
      </c>
      <c r="AP4408" s="121">
        <f t="shared" si="14"/>
        <v>0</v>
      </c>
      <c r="AQ4408" s="122"/>
      <c r="AR4408" s="119"/>
    </row>
    <row r="4409" ht="22.5" customHeight="1">
      <c r="A4409" s="89">
        <v>46233.0</v>
      </c>
      <c r="B4409" s="90">
        <v>0.9930555555555556</v>
      </c>
      <c r="C4409" s="91" t="s">
        <v>828</v>
      </c>
      <c r="D4409" s="129" t="str">
        <f t="array" ref="D4409">XLOOKUP(C4409,'DS ST'!A:A,'DS ST'!B:B)</f>
        <v>A182</v>
      </c>
      <c r="E4409" s="94" t="str">
        <f t="array" ref="E4409">XLOOKUP($F4409,'GIÁ'!$A:$A,'GIÁ'!$E:$E)</f>
        <v>MÁT</v>
      </c>
      <c r="F4409" s="94">
        <v>8.938503131971E12</v>
      </c>
      <c r="G4409" s="95" t="s">
        <v>2860</v>
      </c>
      <c r="H4409" s="95" t="s">
        <v>57</v>
      </c>
      <c r="I4409" s="96">
        <v>2.0</v>
      </c>
      <c r="J4409" s="96">
        <v>0.0</v>
      </c>
      <c r="K4409" s="98">
        <f t="shared" si="4"/>
        <v>2</v>
      </c>
      <c r="L4409" s="99" t="s">
        <v>7275</v>
      </c>
      <c r="M4409" s="100" t="s">
        <v>7278</v>
      </c>
      <c r="N4409" s="101" t="str">
        <f t="shared" si="139"/>
        <v>TRBA1826688938503131971</v>
      </c>
      <c r="O4409" s="128"/>
      <c r="P4409" s="145">
        <v>2.0</v>
      </c>
      <c r="Q4409" s="103">
        <f t="shared" si="166"/>
        <v>0</v>
      </c>
      <c r="R4409" s="161" t="s">
        <v>7279</v>
      </c>
      <c r="S4409" s="105"/>
      <c r="T4409" s="106"/>
      <c r="U4409" s="107"/>
      <c r="V4409" s="108" t="s">
        <v>756</v>
      </c>
      <c r="W4409" s="109" t="s">
        <v>1908</v>
      </c>
      <c r="X4409" s="110" t="str">
        <f t="shared" ref="X4409:X4599" si="204">IF(VALUE(O4409)&lt;=0,"",IF(TRIM(W4409)="Hao hụt","Hao hụt","Hao hụt"))</f>
        <v/>
      </c>
      <c r="Y4409" s="110" t="str">
        <f t="shared" ref="Y4409:Y4599" si="205">IF(AND(N(P4409)&gt;0,OR(W4409="DC giao bù",W4409="VT giao sai điểm",W4409="ST nhập thiếu",W4409="DC pick sai",W4409="ST kiểm sai QT",W4409="ST thông tin sai/không phản hồi",W4409="DC thao tác sai")),"Siêu thị","")</f>
        <v>Siêu thị</v>
      </c>
      <c r="Z4409" s="139" t="str">
        <f>IF(N(Q4409)&lt;=0,"",IF(ISNUMBER(SEARCH("Thiếu kiện",V4409)),"Kho đông mát",IF(AND(N(Q4409)&gt;0,N(P4409)&gt;0,OR(ISNUMBER(SEARCH("Hình KDB",U4409)),ISNUMBER(SEARCH("Hình tele",U4409)),ISNUMBER(SEARCH("sai code",U4409)),ISNUMBER(SEARCH("ST nhận",U4409)))),"Kho đông mát",IF(AND(W4409="DC giao thiếu",OR(ISNUMBER(SEARCH("Hình KDB",U4409)),ISNUMBER(SEARCH("Hình tele",U4409)),ISNUMBER(SEARCH("sai code",U4409)))),"Kho đông mát",IF(W4409="DC giao thiếu","Chưa xác định",IF(AND(W4409="DC pick sai",OR(ISNUMBER(SEARCH("Hình KDB",U4409)),ISNUMBER(SEARCH("Hình tele",U4409)),ISNUMBER(SEARCH("sai code",U4409)),ISNUMBER(SEARCH("ST nhận",U4409)))),"Kho đông mát",IF(W4409="DC pick sai","Chưa xác định",IF(AND(W4409="Hao hụt",N(O4409)&gt;0,OR(ISNUMBER(SEARCH("Hình KDB",U4409)),ISNUMBER(SEARCH("Hình tele",U4409)),ISNUMBER(SEARCH("sai code",U4409)),ISNUMBER(SEARCH("ST nhận",U4409)))),"Kho đông mát",IF(W4409="Hao hụt","Chưa xác định",IF(OR(W4409="VT giao sai điểm",W4409="Không đạt nhiệt độ",W4409="TX giao thiếu kiện",W4409="Hàng không đạt CL"),"Kho đông mát",IF(W4409="Chưa xác định","Chưa xác định",IF(N(P4409)&gt;0,"Chưa xác định",""))))))))))))</f>
        <v/>
      </c>
      <c r="AA4409" s="109" t="s">
        <v>802</v>
      </c>
      <c r="AB4409" s="106"/>
      <c r="AC4409" s="158"/>
      <c r="AD4409" s="160"/>
      <c r="AE4409" s="127"/>
      <c r="AF4409" s="113"/>
      <c r="AG4409" s="165" t="str">
        <f t="array" ref="AG4409">XLOOKUP(F4409,'CLV2'!A:A,'CLV2'!E:E)</f>
        <v>2.DAIRY</v>
      </c>
      <c r="AH4409" s="115" t="str">
        <f t="array" ref="AH4409">XLOOKUP(F4409,'CLV2'!A:A,'CLV2'!F:F)</f>
        <v>3.YOGURT</v>
      </c>
      <c r="AI4409" s="115" t="str">
        <f t="shared" si="8"/>
        <v>Pack</v>
      </c>
      <c r="AJ4409" s="116">
        <f t="shared" si="9"/>
        <v>1</v>
      </c>
      <c r="AK4409" s="117" t="str">
        <f t="array" ref="AK4409">XLOOKUP(F4409,'GIÁ'!A:A,'GIÁ'!D:D)</f>
        <v>32415.41</v>
      </c>
      <c r="AL4409" s="118">
        <f t="shared" si="10"/>
        <v>64830.82</v>
      </c>
      <c r="AM4409" s="118">
        <f t="shared" si="11"/>
        <v>0</v>
      </c>
      <c r="AN4409" s="119">
        <f t="shared" si="12"/>
        <v>64830.82</v>
      </c>
      <c r="AO4409" s="118">
        <f t="shared" si="13"/>
        <v>0</v>
      </c>
      <c r="AP4409" s="121">
        <f t="shared" si="14"/>
        <v>0</v>
      </c>
      <c r="AQ4409" s="122"/>
      <c r="AR4409" s="119"/>
    </row>
    <row r="4410" ht="22.5" customHeight="1">
      <c r="A4410" s="89">
        <v>46233.0</v>
      </c>
      <c r="B4410" s="90">
        <v>0.9548611111111112</v>
      </c>
      <c r="C4410" s="91" t="s">
        <v>1719</v>
      </c>
      <c r="D4410" s="129" t="str">
        <f t="array" ref="D4410">XLOOKUP(C4410,'DS ST'!A:A,'DS ST'!B:B)</f>
        <v>VH3</v>
      </c>
      <c r="E4410" s="94" t="str">
        <f t="array" ref="E4410">XLOOKUP($F4410,'GIÁ'!$A:$A,'GIÁ'!$E:$E)</f>
        <v>ĐÔNG</v>
      </c>
      <c r="F4410" s="94">
        <v>8.934717401343E12</v>
      </c>
      <c r="G4410" s="95" t="s">
        <v>1752</v>
      </c>
      <c r="H4410" s="95" t="s">
        <v>224</v>
      </c>
      <c r="I4410" s="96">
        <v>2.0</v>
      </c>
      <c r="J4410" s="96">
        <v>0.0</v>
      </c>
      <c r="K4410" s="98">
        <f t="shared" si="4"/>
        <v>2</v>
      </c>
      <c r="L4410" s="99" t="s">
        <v>7280</v>
      </c>
      <c r="M4410" s="100" t="s">
        <v>7281</v>
      </c>
      <c r="N4410" s="101" t="str">
        <f t="shared" si="139"/>
        <v>PT1590286-T0018934717401343</v>
      </c>
      <c r="O4410" s="128"/>
      <c r="P4410" s="100"/>
      <c r="Q4410" s="103">
        <f t="shared" si="166"/>
        <v>2</v>
      </c>
      <c r="R4410" s="161"/>
      <c r="S4410" s="105"/>
      <c r="T4410" s="106"/>
      <c r="U4410" s="107" t="s">
        <v>6576</v>
      </c>
      <c r="V4410" s="108" t="s">
        <v>756</v>
      </c>
      <c r="W4410" s="109" t="s">
        <v>1908</v>
      </c>
      <c r="X4410" s="110" t="str">
        <f t="shared" si="204"/>
        <v/>
      </c>
      <c r="Y4410" s="110" t="str">
        <f t="shared" si="205"/>
        <v/>
      </c>
      <c r="Z4410" s="109" t="s">
        <v>797</v>
      </c>
      <c r="AA4410" s="109" t="s">
        <v>802</v>
      </c>
      <c r="AB4410" s="106"/>
      <c r="AC4410" s="158"/>
      <c r="AD4410" s="160"/>
      <c r="AE4410" s="127"/>
      <c r="AF4410" s="113"/>
      <c r="AG4410" s="165" t="str">
        <f t="array" ref="AG4410">XLOOKUP(F4410,'CLV2'!A:A,'CLV2'!E:E)</f>
        <v>2.FROZEN FOODS</v>
      </c>
      <c r="AH4410" s="115" t="str">
        <f t="array" ref="AH4410">XLOOKUP(F4410,'CLV2'!A:A,'CLV2'!F:F)</f>
        <v>3.DUMPLINGS</v>
      </c>
      <c r="AI4410" s="115" t="str">
        <f t="shared" si="8"/>
        <v>Pack</v>
      </c>
      <c r="AJ4410" s="116">
        <f t="shared" si="9"/>
        <v>1</v>
      </c>
      <c r="AK4410" s="117" t="str">
        <f t="array" ref="AK4410">XLOOKUP(F4410,'GIÁ'!A:A,'GIÁ'!D:D)</f>
        <v>20835.93</v>
      </c>
      <c r="AL4410" s="118">
        <f t="shared" si="10"/>
        <v>41671.86</v>
      </c>
      <c r="AM4410" s="118">
        <f t="shared" si="11"/>
        <v>0</v>
      </c>
      <c r="AN4410" s="119">
        <f t="shared" si="12"/>
        <v>0</v>
      </c>
      <c r="AO4410" s="118">
        <f t="shared" si="13"/>
        <v>41671.86</v>
      </c>
      <c r="AP4410" s="121">
        <f t="shared" si="14"/>
        <v>0</v>
      </c>
      <c r="AQ4410" s="122"/>
      <c r="AR4410" s="119"/>
    </row>
    <row r="4411" ht="22.5" customHeight="1">
      <c r="A4411" s="89">
        <v>46233.0</v>
      </c>
      <c r="B4411" s="90">
        <v>0.9548611111111112</v>
      </c>
      <c r="C4411" s="91" t="s">
        <v>1719</v>
      </c>
      <c r="D4411" s="129" t="str">
        <f t="array" ref="D4411">XLOOKUP(C4411,'DS ST'!A:A,'DS ST'!B:B)</f>
        <v>VH3</v>
      </c>
      <c r="E4411" s="94" t="str">
        <f t="array" ref="E4411">XLOOKUP($F4411,'GIÁ'!$A:$A,'GIÁ'!$E:$E)</f>
        <v>ĐÔNG</v>
      </c>
      <c r="F4411" s="94">
        <v>8.8880036524E12</v>
      </c>
      <c r="G4411" s="95" t="s">
        <v>1541</v>
      </c>
      <c r="H4411" s="95" t="s">
        <v>224</v>
      </c>
      <c r="I4411" s="96">
        <v>4.0</v>
      </c>
      <c r="J4411" s="96">
        <v>0.0</v>
      </c>
      <c r="K4411" s="98">
        <f t="shared" si="4"/>
        <v>4</v>
      </c>
      <c r="L4411" s="99" t="s">
        <v>7280</v>
      </c>
      <c r="M4411" s="100" t="s">
        <v>7281</v>
      </c>
      <c r="N4411" s="101" t="str">
        <f t="shared" si="139"/>
        <v>PT1590286-T0018888003652400</v>
      </c>
      <c r="O4411" s="128"/>
      <c r="P4411" s="100"/>
      <c r="Q4411" s="103">
        <f t="shared" si="166"/>
        <v>4</v>
      </c>
      <c r="R4411" s="161"/>
      <c r="S4411" s="105"/>
      <c r="T4411" s="106"/>
      <c r="U4411" s="107" t="s">
        <v>6564</v>
      </c>
      <c r="V4411" s="108" t="s">
        <v>756</v>
      </c>
      <c r="W4411" s="109" t="s">
        <v>1908</v>
      </c>
      <c r="X4411" s="110" t="str">
        <f t="shared" si="204"/>
        <v/>
      </c>
      <c r="Y4411" s="110" t="str">
        <f t="shared" si="205"/>
        <v/>
      </c>
      <c r="Z4411" s="109" t="s">
        <v>797</v>
      </c>
      <c r="AA4411" s="109" t="s">
        <v>802</v>
      </c>
      <c r="AB4411" s="106"/>
      <c r="AC4411" s="158"/>
      <c r="AD4411" s="160"/>
      <c r="AE4411" s="127"/>
      <c r="AF4411" s="113"/>
      <c r="AG4411" s="165" t="str">
        <f t="array" ref="AG4411">XLOOKUP(F4411,'CLV2'!A:A,'CLV2'!E:E)</f>
        <v>2.FROZEN FOODS</v>
      </c>
      <c r="AH4411" s="115" t="str">
        <f t="array" ref="AH4411">XLOOKUP(F4411,'CLV2'!A:A,'CLV2'!F:F)</f>
        <v>3.PASTRY AND DESSERTS</v>
      </c>
      <c r="AI4411" s="115" t="str">
        <f t="shared" si="8"/>
        <v>Pack</v>
      </c>
      <c r="AJ4411" s="116">
        <f t="shared" si="9"/>
        <v>1</v>
      </c>
      <c r="AK4411" s="117" t="str">
        <f t="array" ref="AK4411">XLOOKUP(F4411,'GIÁ'!A:A,'GIÁ'!D:D)</f>
        <v>31762.47</v>
      </c>
      <c r="AL4411" s="118">
        <f t="shared" si="10"/>
        <v>127049.88</v>
      </c>
      <c r="AM4411" s="118">
        <f t="shared" si="11"/>
        <v>0</v>
      </c>
      <c r="AN4411" s="119">
        <f t="shared" si="12"/>
        <v>0</v>
      </c>
      <c r="AO4411" s="118">
        <f t="shared" si="13"/>
        <v>127049.88</v>
      </c>
      <c r="AP4411" s="121">
        <f t="shared" si="14"/>
        <v>0</v>
      </c>
      <c r="AQ4411" s="122"/>
      <c r="AR4411" s="119"/>
    </row>
    <row r="4412" ht="22.5" customHeight="1">
      <c r="A4412" s="89">
        <v>46233.0</v>
      </c>
      <c r="B4412" s="90">
        <v>0.9548611111111112</v>
      </c>
      <c r="C4412" s="91" t="s">
        <v>1719</v>
      </c>
      <c r="D4412" s="129" t="str">
        <f t="array" ref="D4412">XLOOKUP(C4412,'DS ST'!A:A,'DS ST'!B:B)</f>
        <v>VH3</v>
      </c>
      <c r="E4412" s="94" t="str">
        <f t="array" ref="E4412">XLOOKUP($F4412,'GIÁ'!$A:$A,'GIÁ'!$E:$E)</f>
        <v>ĐÔNG</v>
      </c>
      <c r="F4412" s="94">
        <v>8.935101607211E12</v>
      </c>
      <c r="G4412" s="95" t="s">
        <v>1879</v>
      </c>
      <c r="H4412" s="95" t="s">
        <v>224</v>
      </c>
      <c r="I4412" s="96">
        <v>10.0</v>
      </c>
      <c r="J4412" s="96">
        <v>0.0</v>
      </c>
      <c r="K4412" s="98">
        <f t="shared" si="4"/>
        <v>10</v>
      </c>
      <c r="L4412" s="99" t="s">
        <v>7280</v>
      </c>
      <c r="M4412" s="100" t="s">
        <v>7281</v>
      </c>
      <c r="N4412" s="101" t="str">
        <f t="shared" si="139"/>
        <v>PT1590286-T0018935101607211</v>
      </c>
      <c r="O4412" s="128"/>
      <c r="P4412" s="100"/>
      <c r="Q4412" s="103">
        <f t="shared" si="166"/>
        <v>10</v>
      </c>
      <c r="R4412" s="161"/>
      <c r="S4412" s="105"/>
      <c r="T4412" s="106"/>
      <c r="U4412" s="107" t="s">
        <v>6523</v>
      </c>
      <c r="V4412" s="108" t="s">
        <v>756</v>
      </c>
      <c r="W4412" s="109" t="s">
        <v>1908</v>
      </c>
      <c r="X4412" s="110" t="str">
        <f t="shared" si="204"/>
        <v/>
      </c>
      <c r="Y4412" s="110" t="str">
        <f t="shared" si="205"/>
        <v/>
      </c>
      <c r="Z4412" s="109" t="s">
        <v>797</v>
      </c>
      <c r="AA4412" s="109" t="s">
        <v>802</v>
      </c>
      <c r="AB4412" s="106"/>
      <c r="AC4412" s="158"/>
      <c r="AD4412" s="160"/>
      <c r="AE4412" s="127"/>
      <c r="AF4412" s="113"/>
      <c r="AG4412" s="165" t="str">
        <f t="array" ref="AG4412">XLOOKUP(F4412,'CLV2'!A:A,'CLV2'!E:E)</f>
        <v>2.FROZEN FOODS</v>
      </c>
      <c r="AH4412" s="115" t="str">
        <f t="array" ref="AH4412">XLOOKUP(F4412,'CLV2'!A:A,'CLV2'!F:F)</f>
        <v>3.DUMPLINGS</v>
      </c>
      <c r="AI4412" s="115" t="str">
        <f t="shared" si="8"/>
        <v>Pack</v>
      </c>
      <c r="AJ4412" s="116">
        <f t="shared" si="9"/>
        <v>1</v>
      </c>
      <c r="AK4412" s="117" t="str">
        <f t="array" ref="AK4412">XLOOKUP(F4412,'GIÁ'!A:A,'GIÁ'!D:D)</f>
        <v>22033.98</v>
      </c>
      <c r="AL4412" s="118">
        <f t="shared" si="10"/>
        <v>220339.8</v>
      </c>
      <c r="AM4412" s="118">
        <f t="shared" si="11"/>
        <v>0</v>
      </c>
      <c r="AN4412" s="119">
        <f t="shared" si="12"/>
        <v>0</v>
      </c>
      <c r="AO4412" s="118">
        <f t="shared" si="13"/>
        <v>220339.8</v>
      </c>
      <c r="AP4412" s="121">
        <f t="shared" si="14"/>
        <v>0</v>
      </c>
      <c r="AQ4412" s="122"/>
      <c r="AR4412" s="119"/>
    </row>
    <row r="4413" ht="22.5" customHeight="1">
      <c r="A4413" s="89">
        <v>46233.0</v>
      </c>
      <c r="B4413" s="90">
        <v>0.9548611111111112</v>
      </c>
      <c r="C4413" s="91" t="s">
        <v>1719</v>
      </c>
      <c r="D4413" s="129" t="str">
        <f t="array" ref="D4413">XLOOKUP(C4413,'DS ST'!A:A,'DS ST'!B:B)</f>
        <v>VH3</v>
      </c>
      <c r="E4413" s="94" t="str">
        <f t="array" ref="E4413">XLOOKUP($F4413,'GIÁ'!$A:$A,'GIÁ'!$E:$E)</f>
        <v>ĐÔNG</v>
      </c>
      <c r="F4413" s="94">
        <v>8.936077110187E12</v>
      </c>
      <c r="G4413" s="95" t="s">
        <v>2335</v>
      </c>
      <c r="H4413" s="95" t="s">
        <v>224</v>
      </c>
      <c r="I4413" s="96">
        <v>4.0</v>
      </c>
      <c r="J4413" s="96">
        <v>0.0</v>
      </c>
      <c r="K4413" s="98">
        <f t="shared" si="4"/>
        <v>4</v>
      </c>
      <c r="L4413" s="99" t="s">
        <v>7280</v>
      </c>
      <c r="M4413" s="100" t="s">
        <v>7281</v>
      </c>
      <c r="N4413" s="101" t="str">
        <f t="shared" si="139"/>
        <v>PT1590286-T0018936077110187</v>
      </c>
      <c r="O4413" s="128"/>
      <c r="P4413" s="100"/>
      <c r="Q4413" s="103">
        <f t="shared" si="166"/>
        <v>4</v>
      </c>
      <c r="R4413" s="161"/>
      <c r="S4413" s="105"/>
      <c r="T4413" s="106"/>
      <c r="U4413" s="107" t="s">
        <v>6565</v>
      </c>
      <c r="V4413" s="108" t="s">
        <v>756</v>
      </c>
      <c r="W4413" s="109" t="s">
        <v>1908</v>
      </c>
      <c r="X4413" s="110" t="str">
        <f t="shared" si="204"/>
        <v/>
      </c>
      <c r="Y4413" s="110" t="str">
        <f t="shared" si="205"/>
        <v/>
      </c>
      <c r="Z4413" s="109" t="s">
        <v>797</v>
      </c>
      <c r="AA4413" s="109" t="s">
        <v>802</v>
      </c>
      <c r="AB4413" s="106"/>
      <c r="AC4413" s="158"/>
      <c r="AD4413" s="160"/>
      <c r="AE4413" s="127"/>
      <c r="AF4413" s="113"/>
      <c r="AG4413" s="165" t="str">
        <f t="array" ref="AG4413">XLOOKUP(F4413,'CLV2'!A:A,'CLV2'!E:E)</f>
        <v>2.FROZEN FOODS</v>
      </c>
      <c r="AH4413" s="115" t="str">
        <f t="array" ref="AH4413">XLOOKUP(F4413,'CLV2'!A:A,'CLV2'!F:F)</f>
        <v>3.DUMPLINGS</v>
      </c>
      <c r="AI4413" s="115" t="str">
        <f t="shared" si="8"/>
        <v>Pack</v>
      </c>
      <c r="AJ4413" s="116">
        <f t="shared" si="9"/>
        <v>1</v>
      </c>
      <c r="AK4413" s="117" t="str">
        <f t="array" ref="AK4413">XLOOKUP(F4413,'GIÁ'!A:A,'GIÁ'!D:D)</f>
        <v>28137.41</v>
      </c>
      <c r="AL4413" s="118">
        <f t="shared" si="10"/>
        <v>112549.64</v>
      </c>
      <c r="AM4413" s="118">
        <f t="shared" si="11"/>
        <v>0</v>
      </c>
      <c r="AN4413" s="119">
        <f t="shared" si="12"/>
        <v>0</v>
      </c>
      <c r="AO4413" s="118">
        <f t="shared" si="13"/>
        <v>112549.64</v>
      </c>
      <c r="AP4413" s="121">
        <f t="shared" si="14"/>
        <v>0</v>
      </c>
      <c r="AQ4413" s="122"/>
      <c r="AR4413" s="119"/>
    </row>
    <row r="4414" ht="22.5" customHeight="1">
      <c r="A4414" s="89">
        <v>46233.0</v>
      </c>
      <c r="B4414" s="90">
        <v>0.9548611111111112</v>
      </c>
      <c r="C4414" s="91" t="s">
        <v>1719</v>
      </c>
      <c r="D4414" s="129" t="str">
        <f t="array" ref="D4414">XLOOKUP(C4414,'DS ST'!A:A,'DS ST'!B:B)</f>
        <v>VH3</v>
      </c>
      <c r="E4414" s="94" t="str">
        <f t="array" ref="E4414">XLOOKUP($F4414,'GIÁ'!$A:$A,'GIÁ'!$E:$E)</f>
        <v>ĐÔNG</v>
      </c>
      <c r="F4414" s="94">
        <v>8.936013238791E12</v>
      </c>
      <c r="G4414" s="95" t="s">
        <v>2178</v>
      </c>
      <c r="H4414" s="95" t="s">
        <v>57</v>
      </c>
      <c r="I4414" s="96">
        <v>2.0</v>
      </c>
      <c r="J4414" s="96">
        <v>0.0</v>
      </c>
      <c r="K4414" s="98">
        <f t="shared" si="4"/>
        <v>2</v>
      </c>
      <c r="L4414" s="99" t="s">
        <v>7280</v>
      </c>
      <c r="M4414" s="100" t="s">
        <v>7281</v>
      </c>
      <c r="N4414" s="101" t="str">
        <f t="shared" si="139"/>
        <v>PT1590286-T0018936013238791</v>
      </c>
      <c r="O4414" s="128"/>
      <c r="P4414" s="100"/>
      <c r="Q4414" s="103">
        <f t="shared" si="166"/>
        <v>2</v>
      </c>
      <c r="R4414" s="161"/>
      <c r="S4414" s="105"/>
      <c r="T4414" s="106"/>
      <c r="U4414" s="107" t="s">
        <v>6525</v>
      </c>
      <c r="V4414" s="108" t="s">
        <v>756</v>
      </c>
      <c r="W4414" s="109" t="s">
        <v>1908</v>
      </c>
      <c r="X4414" s="110" t="str">
        <f t="shared" si="204"/>
        <v/>
      </c>
      <c r="Y4414" s="110" t="str">
        <f t="shared" si="205"/>
        <v/>
      </c>
      <c r="Z4414" s="109" t="s">
        <v>797</v>
      </c>
      <c r="AA4414" s="109" t="s">
        <v>802</v>
      </c>
      <c r="AB4414" s="106"/>
      <c r="AC4414" s="158"/>
      <c r="AD4414" s="160"/>
      <c r="AE4414" s="127"/>
      <c r="AF4414" s="113"/>
      <c r="AG4414" s="165" t="str">
        <f t="array" ref="AG4414">XLOOKUP(F4414,'CLV2'!A:A,'CLV2'!E:E)</f>
        <v>2.FROZEN FOODS</v>
      </c>
      <c r="AH4414" s="115" t="str">
        <f t="array" ref="AH4414">XLOOKUP(F4414,'CLV2'!A:A,'CLV2'!F:F)</f>
        <v>3.PIZZA - READY MEALS</v>
      </c>
      <c r="AI4414" s="115" t="str">
        <f t="shared" si="8"/>
        <v>Pack</v>
      </c>
      <c r="AJ4414" s="116">
        <f t="shared" si="9"/>
        <v>1</v>
      </c>
      <c r="AK4414" s="117" t="str">
        <f t="array" ref="AK4414">XLOOKUP(F4414,'GIÁ'!A:A,'GIÁ'!D:D)</f>
        <v>22578.43</v>
      </c>
      <c r="AL4414" s="118">
        <f t="shared" si="10"/>
        <v>45156.86</v>
      </c>
      <c r="AM4414" s="118">
        <f t="shared" si="11"/>
        <v>0</v>
      </c>
      <c r="AN4414" s="119">
        <f t="shared" si="12"/>
        <v>0</v>
      </c>
      <c r="AO4414" s="118">
        <f t="shared" si="13"/>
        <v>45156.86</v>
      </c>
      <c r="AP4414" s="121">
        <f t="shared" si="14"/>
        <v>0</v>
      </c>
      <c r="AQ4414" s="122"/>
      <c r="AR4414" s="119"/>
    </row>
    <row r="4415" ht="22.5" customHeight="1">
      <c r="A4415" s="89">
        <v>46233.0</v>
      </c>
      <c r="B4415" s="90">
        <v>0.9548611111111112</v>
      </c>
      <c r="C4415" s="91" t="s">
        <v>1719</v>
      </c>
      <c r="D4415" s="129" t="str">
        <f t="array" ref="D4415">XLOOKUP(C4415,'DS ST'!A:A,'DS ST'!B:B)</f>
        <v>VH3</v>
      </c>
      <c r="E4415" s="94" t="str">
        <f t="array" ref="E4415">XLOOKUP($F4415,'GIÁ'!$A:$A,'GIÁ'!$E:$E)</f>
        <v>ĐÔNG</v>
      </c>
      <c r="F4415" s="94">
        <v>8.938532826121E12</v>
      </c>
      <c r="G4415" s="95" t="s">
        <v>3050</v>
      </c>
      <c r="H4415" s="95" t="s">
        <v>224</v>
      </c>
      <c r="I4415" s="96">
        <v>2.0</v>
      </c>
      <c r="J4415" s="96">
        <v>0.0</v>
      </c>
      <c r="K4415" s="98">
        <f t="shared" si="4"/>
        <v>2</v>
      </c>
      <c r="L4415" s="99" t="s">
        <v>7280</v>
      </c>
      <c r="M4415" s="100" t="s">
        <v>7281</v>
      </c>
      <c r="N4415" s="101" t="str">
        <f t="shared" si="139"/>
        <v>PT1590286-T0018938532826121</v>
      </c>
      <c r="O4415" s="128"/>
      <c r="P4415" s="100"/>
      <c r="Q4415" s="103">
        <f t="shared" si="166"/>
        <v>2</v>
      </c>
      <c r="R4415" s="161"/>
      <c r="S4415" s="105"/>
      <c r="T4415" s="106"/>
      <c r="U4415" s="107" t="s">
        <v>6541</v>
      </c>
      <c r="V4415" s="108" t="s">
        <v>756</v>
      </c>
      <c r="W4415" s="109" t="s">
        <v>1908</v>
      </c>
      <c r="X4415" s="110" t="str">
        <f t="shared" si="204"/>
        <v/>
      </c>
      <c r="Y4415" s="110" t="str">
        <f t="shared" si="205"/>
        <v/>
      </c>
      <c r="Z4415" s="109" t="s">
        <v>797</v>
      </c>
      <c r="AA4415" s="109" t="s">
        <v>802</v>
      </c>
      <c r="AB4415" s="106"/>
      <c r="AC4415" s="158"/>
      <c r="AD4415" s="160"/>
      <c r="AE4415" s="127"/>
      <c r="AF4415" s="113"/>
      <c r="AG4415" s="165" t="str">
        <f t="array" ref="AG4415">XLOOKUP(F4415,'CLV2'!A:A,'CLV2'!E:E)</f>
        <v>2.FROZEN FOODS</v>
      </c>
      <c r="AH4415" s="115" t="str">
        <f t="array" ref="AH4415">XLOOKUP(F4415,'CLV2'!A:A,'CLV2'!F:F)</f>
        <v>3.PASTRY AND DESSERTS</v>
      </c>
      <c r="AI4415" s="115" t="str">
        <f t="shared" si="8"/>
        <v>Pack</v>
      </c>
      <c r="AJ4415" s="116">
        <f t="shared" si="9"/>
        <v>1</v>
      </c>
      <c r="AK4415" s="117" t="str">
        <f t="array" ref="AK4415">XLOOKUP(F4415,'GIÁ'!A:A,'GIÁ'!D:D)</f>
        <v>21599.37</v>
      </c>
      <c r="AL4415" s="118">
        <f t="shared" si="10"/>
        <v>43198.74</v>
      </c>
      <c r="AM4415" s="118">
        <f t="shared" si="11"/>
        <v>0</v>
      </c>
      <c r="AN4415" s="119">
        <f t="shared" si="12"/>
        <v>0</v>
      </c>
      <c r="AO4415" s="118">
        <f t="shared" si="13"/>
        <v>43198.74</v>
      </c>
      <c r="AP4415" s="121">
        <f t="shared" si="14"/>
        <v>0</v>
      </c>
      <c r="AQ4415" s="122"/>
      <c r="AR4415" s="119"/>
    </row>
    <row r="4416" ht="22.5" customHeight="1">
      <c r="A4416" s="89">
        <v>46233.0</v>
      </c>
      <c r="B4416" s="90">
        <v>0.9548611111111112</v>
      </c>
      <c r="C4416" s="91" t="s">
        <v>1719</v>
      </c>
      <c r="D4416" s="129" t="str">
        <f t="array" ref="D4416">XLOOKUP(C4416,'DS ST'!A:A,'DS ST'!B:B)</f>
        <v>VH3</v>
      </c>
      <c r="E4416" s="94" t="str">
        <f t="array" ref="E4416">XLOOKUP($F4416,'GIÁ'!$A:$A,'GIÁ'!$E:$E)</f>
        <v>ĐÔNG</v>
      </c>
      <c r="F4416" s="94">
        <v>8.93850822885E12</v>
      </c>
      <c r="G4416" s="95" t="s">
        <v>2897</v>
      </c>
      <c r="H4416" s="95" t="s">
        <v>57</v>
      </c>
      <c r="I4416" s="96">
        <v>2.0</v>
      </c>
      <c r="J4416" s="96">
        <v>0.0</v>
      </c>
      <c r="K4416" s="98">
        <f t="shared" si="4"/>
        <v>2</v>
      </c>
      <c r="L4416" s="99" t="s">
        <v>7280</v>
      </c>
      <c r="M4416" s="100" t="s">
        <v>7281</v>
      </c>
      <c r="N4416" s="101" t="str">
        <f t="shared" si="139"/>
        <v>PT1590286-T0018938508228850</v>
      </c>
      <c r="O4416" s="128"/>
      <c r="P4416" s="100"/>
      <c r="Q4416" s="103">
        <f t="shared" si="166"/>
        <v>2</v>
      </c>
      <c r="R4416" s="161"/>
      <c r="S4416" s="105"/>
      <c r="T4416" s="106"/>
      <c r="U4416" s="107" t="s">
        <v>6609</v>
      </c>
      <c r="V4416" s="108" t="s">
        <v>756</v>
      </c>
      <c r="W4416" s="109" t="s">
        <v>1908</v>
      </c>
      <c r="X4416" s="110" t="str">
        <f t="shared" si="204"/>
        <v/>
      </c>
      <c r="Y4416" s="110" t="str">
        <f t="shared" si="205"/>
        <v/>
      </c>
      <c r="Z4416" s="109" t="s">
        <v>797</v>
      </c>
      <c r="AA4416" s="109" t="s">
        <v>802</v>
      </c>
      <c r="AB4416" s="106"/>
      <c r="AC4416" s="158"/>
      <c r="AD4416" s="160"/>
      <c r="AE4416" s="127"/>
      <c r="AF4416" s="113"/>
      <c r="AG4416" s="165" t="str">
        <f t="array" ref="AG4416">XLOOKUP(F4416,'CLV2'!A:A,'CLV2'!E:E)</f>
        <v>2.FROZEN FOODS</v>
      </c>
      <c r="AH4416" s="115" t="str">
        <f t="array" ref="AH4416">XLOOKUP(F4416,'CLV2'!A:A,'CLV2'!F:F)</f>
        <v>3.PIZZA - READY MEALS</v>
      </c>
      <c r="AI4416" s="115" t="str">
        <f t="shared" si="8"/>
        <v>Pack</v>
      </c>
      <c r="AJ4416" s="116">
        <f t="shared" si="9"/>
        <v>1</v>
      </c>
      <c r="AK4416" s="117" t="str">
        <f t="array" ref="AK4416">XLOOKUP(F4416,'GIÁ'!A:A,'GIÁ'!D:D)</f>
        <v>51620.00</v>
      </c>
      <c r="AL4416" s="118">
        <f t="shared" si="10"/>
        <v>103240</v>
      </c>
      <c r="AM4416" s="118">
        <f t="shared" si="11"/>
        <v>0</v>
      </c>
      <c r="AN4416" s="119">
        <f t="shared" si="12"/>
        <v>0</v>
      </c>
      <c r="AO4416" s="118">
        <f t="shared" si="13"/>
        <v>103240</v>
      </c>
      <c r="AP4416" s="121">
        <f t="shared" si="14"/>
        <v>0</v>
      </c>
      <c r="AQ4416" s="122"/>
      <c r="AR4416" s="119"/>
    </row>
    <row r="4417" ht="22.5" customHeight="1">
      <c r="A4417" s="89">
        <v>46233.0</v>
      </c>
      <c r="B4417" s="90">
        <v>0.9548611111111112</v>
      </c>
      <c r="C4417" s="91" t="s">
        <v>1719</v>
      </c>
      <c r="D4417" s="129" t="str">
        <f t="array" ref="D4417">XLOOKUP(C4417,'DS ST'!A:A,'DS ST'!B:B)</f>
        <v>VH3</v>
      </c>
      <c r="E4417" s="94" t="str">
        <f t="array" ref="E4417">XLOOKUP($F4417,'GIÁ'!$A:$A,'GIÁ'!$E:$E)</f>
        <v>ĐÔNG</v>
      </c>
      <c r="F4417" s="94">
        <v>8.934717401336E12</v>
      </c>
      <c r="G4417" s="95" t="s">
        <v>1750</v>
      </c>
      <c r="H4417" s="95" t="s">
        <v>224</v>
      </c>
      <c r="I4417" s="96">
        <v>4.0</v>
      </c>
      <c r="J4417" s="96">
        <v>0.0</v>
      </c>
      <c r="K4417" s="98">
        <f t="shared" si="4"/>
        <v>4</v>
      </c>
      <c r="L4417" s="99" t="s">
        <v>7280</v>
      </c>
      <c r="M4417" s="100" t="s">
        <v>7281</v>
      </c>
      <c r="N4417" s="101" t="str">
        <f t="shared" si="139"/>
        <v>PT1590286-T0018934717401336</v>
      </c>
      <c r="O4417" s="128"/>
      <c r="P4417" s="100"/>
      <c r="Q4417" s="103">
        <f t="shared" si="166"/>
        <v>4</v>
      </c>
      <c r="R4417" s="161"/>
      <c r="S4417" s="105"/>
      <c r="T4417" s="106"/>
      <c r="U4417" s="107" t="s">
        <v>6585</v>
      </c>
      <c r="V4417" s="108" t="s">
        <v>756</v>
      </c>
      <c r="W4417" s="109" t="s">
        <v>1908</v>
      </c>
      <c r="X4417" s="110" t="str">
        <f t="shared" si="204"/>
        <v/>
      </c>
      <c r="Y4417" s="110" t="str">
        <f t="shared" si="205"/>
        <v/>
      </c>
      <c r="Z4417" s="109" t="s">
        <v>797</v>
      </c>
      <c r="AA4417" s="109" t="s">
        <v>802</v>
      </c>
      <c r="AB4417" s="106"/>
      <c r="AC4417" s="158"/>
      <c r="AD4417" s="160"/>
      <c r="AE4417" s="127"/>
      <c r="AF4417" s="113"/>
      <c r="AG4417" s="165" t="str">
        <f t="array" ref="AG4417">XLOOKUP(F4417,'CLV2'!A:A,'CLV2'!E:E)</f>
        <v>2.FROZEN FOODS</v>
      </c>
      <c r="AH4417" s="115" t="str">
        <f t="array" ref="AH4417">XLOOKUP(F4417,'CLV2'!A:A,'CLV2'!F:F)</f>
        <v>3.DUMPLINGS</v>
      </c>
      <c r="AI4417" s="115" t="str">
        <f t="shared" si="8"/>
        <v>Pack</v>
      </c>
      <c r="AJ4417" s="116">
        <f t="shared" si="9"/>
        <v>1</v>
      </c>
      <c r="AK4417" s="117" t="str">
        <f t="array" ref="AK4417">XLOOKUP(F4417,'GIÁ'!A:A,'GIÁ'!D:D)</f>
        <v>39374.44</v>
      </c>
      <c r="AL4417" s="118">
        <f t="shared" si="10"/>
        <v>157497.76</v>
      </c>
      <c r="AM4417" s="118">
        <f t="shared" si="11"/>
        <v>0</v>
      </c>
      <c r="AN4417" s="119">
        <f t="shared" si="12"/>
        <v>0</v>
      </c>
      <c r="AO4417" s="118">
        <f t="shared" si="13"/>
        <v>157497.76</v>
      </c>
      <c r="AP4417" s="121">
        <f t="shared" si="14"/>
        <v>0</v>
      </c>
      <c r="AQ4417" s="122"/>
      <c r="AR4417" s="119"/>
    </row>
    <row r="4418" ht="22.5" customHeight="1">
      <c r="A4418" s="89">
        <v>46233.0</v>
      </c>
      <c r="B4418" s="90">
        <v>0.9548611111111112</v>
      </c>
      <c r="C4418" s="91" t="s">
        <v>1719</v>
      </c>
      <c r="D4418" s="129" t="str">
        <f t="array" ref="D4418">XLOOKUP(C4418,'DS ST'!A:A,'DS ST'!B:B)</f>
        <v>VH3</v>
      </c>
      <c r="E4418" s="94" t="str">
        <f t="array" ref="E4418">XLOOKUP($F4418,'GIÁ'!$A:$A,'GIÁ'!$E:$E)</f>
        <v>ĐÔNG</v>
      </c>
      <c r="F4418" s="94">
        <v>8.936210415551E12</v>
      </c>
      <c r="G4418" s="95" t="s">
        <v>2676</v>
      </c>
      <c r="H4418" s="95" t="s">
        <v>224</v>
      </c>
      <c r="I4418" s="96">
        <v>14.0</v>
      </c>
      <c r="J4418" s="96">
        <v>0.0</v>
      </c>
      <c r="K4418" s="98">
        <f t="shared" si="4"/>
        <v>14</v>
      </c>
      <c r="L4418" s="99" t="s">
        <v>7280</v>
      </c>
      <c r="M4418" s="100" t="s">
        <v>7281</v>
      </c>
      <c r="N4418" s="101" t="str">
        <f t="shared" si="139"/>
        <v>PT1590286-T0018936210415551</v>
      </c>
      <c r="O4418" s="128"/>
      <c r="P4418" s="100"/>
      <c r="Q4418" s="103">
        <f t="shared" si="166"/>
        <v>14</v>
      </c>
      <c r="R4418" s="161"/>
      <c r="S4418" s="105"/>
      <c r="T4418" s="106"/>
      <c r="U4418" s="107" t="s">
        <v>6554</v>
      </c>
      <c r="V4418" s="108" t="s">
        <v>756</v>
      </c>
      <c r="W4418" s="109" t="s">
        <v>1908</v>
      </c>
      <c r="X4418" s="110" t="str">
        <f t="shared" si="204"/>
        <v/>
      </c>
      <c r="Y4418" s="110" t="str">
        <f t="shared" si="205"/>
        <v/>
      </c>
      <c r="Z4418" s="109" t="s">
        <v>797</v>
      </c>
      <c r="AA4418" s="109" t="s">
        <v>802</v>
      </c>
      <c r="AB4418" s="106"/>
      <c r="AC4418" s="158"/>
      <c r="AD4418" s="160"/>
      <c r="AE4418" s="127"/>
      <c r="AF4418" s="113"/>
      <c r="AG4418" s="165" t="str">
        <f t="array" ref="AG4418">XLOOKUP(F4418,'CLV2'!A:A,'CLV2'!E:E)</f>
        <v>2.FROZEN FOODS</v>
      </c>
      <c r="AH4418" s="115" t="str">
        <f t="array" ref="AH4418">XLOOKUP(F4418,'CLV2'!A:A,'CLV2'!F:F)</f>
        <v>3.DUMPLINGS</v>
      </c>
      <c r="AI4418" s="115" t="str">
        <f t="shared" si="8"/>
        <v>Pack</v>
      </c>
      <c r="AJ4418" s="116">
        <f t="shared" si="9"/>
        <v>1</v>
      </c>
      <c r="AK4418" s="117" t="str">
        <f t="array" ref="AK4418">XLOOKUP(F4418,'GIÁ'!A:A,'GIÁ'!D:D)</f>
        <v>24150.20</v>
      </c>
      <c r="AL4418" s="118">
        <f t="shared" si="10"/>
        <v>338102.8</v>
      </c>
      <c r="AM4418" s="118">
        <f t="shared" si="11"/>
        <v>0</v>
      </c>
      <c r="AN4418" s="119">
        <f t="shared" si="12"/>
        <v>0</v>
      </c>
      <c r="AO4418" s="118">
        <f t="shared" si="13"/>
        <v>338102.8</v>
      </c>
      <c r="AP4418" s="121">
        <f t="shared" si="14"/>
        <v>0</v>
      </c>
      <c r="AQ4418" s="122"/>
      <c r="AR4418" s="119"/>
    </row>
    <row r="4419" ht="22.5" customHeight="1">
      <c r="A4419" s="89">
        <v>46233.0</v>
      </c>
      <c r="B4419" s="90">
        <v>0.9548611111111112</v>
      </c>
      <c r="C4419" s="91" t="s">
        <v>1719</v>
      </c>
      <c r="D4419" s="129" t="str">
        <f t="array" ref="D4419">XLOOKUP(C4419,'DS ST'!A:A,'DS ST'!B:B)</f>
        <v>VH3</v>
      </c>
      <c r="E4419" s="94" t="str">
        <f t="array" ref="E4419">XLOOKUP($F4419,'GIÁ'!$A:$A,'GIÁ'!$E:$E)</f>
        <v>ĐÔNG</v>
      </c>
      <c r="F4419" s="94">
        <v>8.935275600797E12</v>
      </c>
      <c r="G4419" s="95" t="s">
        <v>1996</v>
      </c>
      <c r="H4419" s="95" t="s">
        <v>224</v>
      </c>
      <c r="I4419" s="96">
        <v>2.0</v>
      </c>
      <c r="J4419" s="96">
        <v>0.0</v>
      </c>
      <c r="K4419" s="98">
        <f t="shared" si="4"/>
        <v>2</v>
      </c>
      <c r="L4419" s="99" t="s">
        <v>7280</v>
      </c>
      <c r="M4419" s="100" t="s">
        <v>7281</v>
      </c>
      <c r="N4419" s="101" t="str">
        <f t="shared" si="139"/>
        <v>PT1590286-T0018935275600797</v>
      </c>
      <c r="O4419" s="128"/>
      <c r="P4419" s="100"/>
      <c r="Q4419" s="103">
        <f t="shared" si="166"/>
        <v>2</v>
      </c>
      <c r="R4419" s="161"/>
      <c r="S4419" s="105"/>
      <c r="T4419" s="106"/>
      <c r="U4419" s="107" t="s">
        <v>6556</v>
      </c>
      <c r="V4419" s="108" t="s">
        <v>756</v>
      </c>
      <c r="W4419" s="109" t="s">
        <v>1908</v>
      </c>
      <c r="X4419" s="110" t="str">
        <f t="shared" si="204"/>
        <v/>
      </c>
      <c r="Y4419" s="110" t="str">
        <f t="shared" si="205"/>
        <v/>
      </c>
      <c r="Z4419" s="109" t="s">
        <v>797</v>
      </c>
      <c r="AA4419" s="109" t="s">
        <v>802</v>
      </c>
      <c r="AB4419" s="106"/>
      <c r="AC4419" s="158"/>
      <c r="AD4419" s="160"/>
      <c r="AE4419" s="127"/>
      <c r="AF4419" s="113"/>
      <c r="AG4419" s="165" t="str">
        <f t="array" ref="AG4419">XLOOKUP(F4419,'CLV2'!A:A,'CLV2'!E:E)</f>
        <v>2.FROZEN FOODS</v>
      </c>
      <c r="AH4419" s="115" t="str">
        <f t="array" ref="AH4419">XLOOKUP(F4419,'CLV2'!A:A,'CLV2'!F:F)</f>
        <v>3.HOTPOT AND FRIED</v>
      </c>
      <c r="AI4419" s="115" t="str">
        <f t="shared" si="8"/>
        <v>Pack</v>
      </c>
      <c r="AJ4419" s="116">
        <f t="shared" si="9"/>
        <v>1</v>
      </c>
      <c r="AK4419" s="117" t="str">
        <f t="array" ref="AK4419">XLOOKUP(F4419,'GIÁ'!A:A,'GIÁ'!D:D)</f>
        <v>27342.60</v>
      </c>
      <c r="AL4419" s="118">
        <f t="shared" si="10"/>
        <v>54685.2</v>
      </c>
      <c r="AM4419" s="118">
        <f t="shared" si="11"/>
        <v>0</v>
      </c>
      <c r="AN4419" s="119">
        <f t="shared" si="12"/>
        <v>0</v>
      </c>
      <c r="AO4419" s="118">
        <f t="shared" si="13"/>
        <v>54685.2</v>
      </c>
      <c r="AP4419" s="121">
        <f t="shared" si="14"/>
        <v>0</v>
      </c>
      <c r="AQ4419" s="122"/>
      <c r="AR4419" s="119"/>
    </row>
    <row r="4420" ht="22.5" customHeight="1">
      <c r="A4420" s="89">
        <v>46233.0</v>
      </c>
      <c r="B4420" s="90">
        <v>0.9548611111111112</v>
      </c>
      <c r="C4420" s="91" t="s">
        <v>1719</v>
      </c>
      <c r="D4420" s="129" t="str">
        <f t="array" ref="D4420">XLOOKUP(C4420,'DS ST'!A:A,'DS ST'!B:B)</f>
        <v>VH3</v>
      </c>
      <c r="E4420" s="94" t="str">
        <f t="array" ref="E4420">XLOOKUP($F4420,'GIÁ'!$A:$A,'GIÁ'!$E:$E)</f>
        <v>ĐÔNG</v>
      </c>
      <c r="F4420" s="94">
        <v>8.935319711311E12</v>
      </c>
      <c r="G4420" s="95" t="s">
        <v>2061</v>
      </c>
      <c r="H4420" s="95" t="s">
        <v>224</v>
      </c>
      <c r="I4420" s="96">
        <v>4.0</v>
      </c>
      <c r="J4420" s="96">
        <v>0.0</v>
      </c>
      <c r="K4420" s="98">
        <f t="shared" si="4"/>
        <v>4</v>
      </c>
      <c r="L4420" s="99" t="s">
        <v>7280</v>
      </c>
      <c r="M4420" s="100" t="s">
        <v>7281</v>
      </c>
      <c r="N4420" s="101" t="str">
        <f t="shared" si="139"/>
        <v>PT1590286-T0018935319711311</v>
      </c>
      <c r="O4420" s="128"/>
      <c r="P4420" s="100"/>
      <c r="Q4420" s="103">
        <f t="shared" si="166"/>
        <v>4</v>
      </c>
      <c r="R4420" s="161"/>
      <c r="S4420" s="105"/>
      <c r="T4420" s="106"/>
      <c r="U4420" s="107" t="s">
        <v>6529</v>
      </c>
      <c r="V4420" s="108" t="s">
        <v>756</v>
      </c>
      <c r="W4420" s="109" t="s">
        <v>1908</v>
      </c>
      <c r="X4420" s="110" t="str">
        <f t="shared" si="204"/>
        <v/>
      </c>
      <c r="Y4420" s="110" t="str">
        <f t="shared" si="205"/>
        <v/>
      </c>
      <c r="Z4420" s="109" t="s">
        <v>797</v>
      </c>
      <c r="AA4420" s="109" t="s">
        <v>802</v>
      </c>
      <c r="AB4420" s="106"/>
      <c r="AC4420" s="158"/>
      <c r="AD4420" s="160"/>
      <c r="AE4420" s="127"/>
      <c r="AF4420" s="113"/>
      <c r="AG4420" s="165" t="str">
        <f t="array" ref="AG4420">XLOOKUP(F4420,'CLV2'!A:A,'CLV2'!E:E)</f>
        <v>2.FROZEN FOODS</v>
      </c>
      <c r="AH4420" s="115" t="str">
        <f t="array" ref="AH4420">XLOOKUP(F4420,'CLV2'!A:A,'CLV2'!F:F)</f>
        <v>3.HOTPOT AND FRIED</v>
      </c>
      <c r="AI4420" s="115" t="str">
        <f t="shared" si="8"/>
        <v>Pack</v>
      </c>
      <c r="AJ4420" s="116">
        <f t="shared" si="9"/>
        <v>1</v>
      </c>
      <c r="AK4420" s="117" t="str">
        <f t="array" ref="AK4420">XLOOKUP(F4420,'GIÁ'!A:A,'GIÁ'!D:D)</f>
        <v>30542.46</v>
      </c>
      <c r="AL4420" s="118">
        <f t="shared" si="10"/>
        <v>122169.84</v>
      </c>
      <c r="AM4420" s="118">
        <f t="shared" si="11"/>
        <v>0</v>
      </c>
      <c r="AN4420" s="119">
        <f t="shared" si="12"/>
        <v>0</v>
      </c>
      <c r="AO4420" s="118">
        <f t="shared" si="13"/>
        <v>122169.84</v>
      </c>
      <c r="AP4420" s="121">
        <f t="shared" si="14"/>
        <v>0</v>
      </c>
      <c r="AQ4420" s="122"/>
      <c r="AR4420" s="119"/>
    </row>
    <row r="4421" ht="22.5" customHeight="1">
      <c r="A4421" s="89">
        <v>46233.0</v>
      </c>
      <c r="B4421" s="90">
        <v>0.9548611111111112</v>
      </c>
      <c r="C4421" s="91" t="s">
        <v>1719</v>
      </c>
      <c r="D4421" s="129" t="str">
        <f t="array" ref="D4421">XLOOKUP(C4421,'DS ST'!A:A,'DS ST'!B:B)</f>
        <v>VH3</v>
      </c>
      <c r="E4421" s="94" t="str">
        <f t="array" ref="E4421">XLOOKUP($F4421,'GIÁ'!$A:$A,'GIÁ'!$E:$E)</f>
        <v>ĐÔNG</v>
      </c>
      <c r="F4421" s="94">
        <v>8.935101608461E12</v>
      </c>
      <c r="G4421" s="95" t="s">
        <v>1899</v>
      </c>
      <c r="H4421" s="95" t="s">
        <v>224</v>
      </c>
      <c r="I4421" s="96">
        <v>4.0</v>
      </c>
      <c r="J4421" s="96">
        <v>0.0</v>
      </c>
      <c r="K4421" s="98">
        <f t="shared" si="4"/>
        <v>4</v>
      </c>
      <c r="L4421" s="99" t="s">
        <v>7280</v>
      </c>
      <c r="M4421" s="100" t="s">
        <v>7281</v>
      </c>
      <c r="N4421" s="101" t="str">
        <f t="shared" si="139"/>
        <v>PT1590286-T0018935101608461</v>
      </c>
      <c r="O4421" s="128"/>
      <c r="P4421" s="100"/>
      <c r="Q4421" s="103">
        <f t="shared" si="166"/>
        <v>4</v>
      </c>
      <c r="R4421" s="161"/>
      <c r="S4421" s="105"/>
      <c r="T4421" s="106"/>
      <c r="U4421" s="107" t="s">
        <v>6555</v>
      </c>
      <c r="V4421" s="108" t="s">
        <v>756</v>
      </c>
      <c r="W4421" s="109" t="s">
        <v>1908</v>
      </c>
      <c r="X4421" s="110" t="str">
        <f t="shared" si="204"/>
        <v/>
      </c>
      <c r="Y4421" s="110" t="str">
        <f t="shared" si="205"/>
        <v/>
      </c>
      <c r="Z4421" s="109" t="s">
        <v>797</v>
      </c>
      <c r="AA4421" s="109" t="s">
        <v>802</v>
      </c>
      <c r="AB4421" s="106"/>
      <c r="AC4421" s="158"/>
      <c r="AD4421" s="160"/>
      <c r="AE4421" s="127"/>
      <c r="AF4421" s="113"/>
      <c r="AG4421" s="165" t="str">
        <f t="array" ref="AG4421">XLOOKUP(F4421,'CLV2'!A:A,'CLV2'!E:E)</f>
        <v>2.FROZEN FOODS</v>
      </c>
      <c r="AH4421" s="115" t="str">
        <f t="array" ref="AH4421">XLOOKUP(F4421,'CLV2'!A:A,'CLV2'!F:F)</f>
        <v>3.HOTPOT AND FRIED</v>
      </c>
      <c r="AI4421" s="115" t="str">
        <f t="shared" si="8"/>
        <v>Pack</v>
      </c>
      <c r="AJ4421" s="116">
        <f t="shared" si="9"/>
        <v>1</v>
      </c>
      <c r="AK4421" s="117" t="str">
        <f t="array" ref="AK4421">XLOOKUP(F4421,'GIÁ'!A:A,'GIÁ'!D:D)</f>
        <v>16904.85</v>
      </c>
      <c r="AL4421" s="118">
        <f t="shared" si="10"/>
        <v>67619.4</v>
      </c>
      <c r="AM4421" s="118">
        <f t="shared" si="11"/>
        <v>0</v>
      </c>
      <c r="AN4421" s="119">
        <f t="shared" si="12"/>
        <v>0</v>
      </c>
      <c r="AO4421" s="118">
        <f t="shared" si="13"/>
        <v>67619.4</v>
      </c>
      <c r="AP4421" s="121">
        <f t="shared" si="14"/>
        <v>0</v>
      </c>
      <c r="AQ4421" s="122"/>
      <c r="AR4421" s="119"/>
    </row>
    <row r="4422" ht="22.5" customHeight="1">
      <c r="A4422" s="89">
        <v>46233.0</v>
      </c>
      <c r="B4422" s="90">
        <v>0.9548611111111112</v>
      </c>
      <c r="C4422" s="91" t="s">
        <v>1719</v>
      </c>
      <c r="D4422" s="129" t="str">
        <f t="array" ref="D4422">XLOOKUP(C4422,'DS ST'!A:A,'DS ST'!B:B)</f>
        <v>VH3</v>
      </c>
      <c r="E4422" s="94" t="str">
        <f t="array" ref="E4422">XLOOKUP($F4422,'GIÁ'!$A:$A,'GIÁ'!$E:$E)</f>
        <v>ĐÔNG</v>
      </c>
      <c r="F4422" s="94">
        <v>8.936077110149E12</v>
      </c>
      <c r="G4422" s="95" t="s">
        <v>2333</v>
      </c>
      <c r="H4422" s="95" t="s">
        <v>224</v>
      </c>
      <c r="I4422" s="96">
        <v>2.0</v>
      </c>
      <c r="J4422" s="96">
        <v>0.0</v>
      </c>
      <c r="K4422" s="98">
        <f t="shared" si="4"/>
        <v>2</v>
      </c>
      <c r="L4422" s="99" t="s">
        <v>7280</v>
      </c>
      <c r="M4422" s="100" t="s">
        <v>7281</v>
      </c>
      <c r="N4422" s="101" t="str">
        <f t="shared" si="139"/>
        <v>PT1590286-T0018936077110149</v>
      </c>
      <c r="O4422" s="128"/>
      <c r="P4422" s="100"/>
      <c r="Q4422" s="103">
        <f t="shared" si="166"/>
        <v>2</v>
      </c>
      <c r="R4422" s="161"/>
      <c r="S4422" s="105"/>
      <c r="T4422" s="106"/>
      <c r="U4422" s="107" t="s">
        <v>6568</v>
      </c>
      <c r="V4422" s="108" t="s">
        <v>756</v>
      </c>
      <c r="W4422" s="109" t="s">
        <v>1908</v>
      </c>
      <c r="X4422" s="110" t="str">
        <f t="shared" si="204"/>
        <v/>
      </c>
      <c r="Y4422" s="110" t="str">
        <f t="shared" si="205"/>
        <v/>
      </c>
      <c r="Z4422" s="109" t="s">
        <v>797</v>
      </c>
      <c r="AA4422" s="109" t="s">
        <v>802</v>
      </c>
      <c r="AB4422" s="106"/>
      <c r="AC4422" s="158"/>
      <c r="AD4422" s="160"/>
      <c r="AE4422" s="127"/>
      <c r="AF4422" s="113"/>
      <c r="AG4422" s="165" t="str">
        <f t="array" ref="AG4422">XLOOKUP(F4422,'CLV2'!A:A,'CLV2'!E:E)</f>
        <v>2.FROZEN FOODS</v>
      </c>
      <c r="AH4422" s="115" t="str">
        <f t="array" ref="AH4422">XLOOKUP(F4422,'CLV2'!A:A,'CLV2'!F:F)</f>
        <v>3.DUMPLINGS</v>
      </c>
      <c r="AI4422" s="115" t="str">
        <f t="shared" si="8"/>
        <v>Pack</v>
      </c>
      <c r="AJ4422" s="116">
        <f t="shared" si="9"/>
        <v>1</v>
      </c>
      <c r="AK4422" s="117" t="str">
        <f t="array" ref="AK4422">XLOOKUP(F4422,'GIÁ'!A:A,'GIÁ'!D:D)</f>
        <v>41904.24</v>
      </c>
      <c r="AL4422" s="118">
        <f t="shared" si="10"/>
        <v>83808.48</v>
      </c>
      <c r="AM4422" s="118">
        <f t="shared" si="11"/>
        <v>0</v>
      </c>
      <c r="AN4422" s="119">
        <f t="shared" si="12"/>
        <v>0</v>
      </c>
      <c r="AO4422" s="118">
        <f t="shared" si="13"/>
        <v>83808.48</v>
      </c>
      <c r="AP4422" s="121">
        <f t="shared" si="14"/>
        <v>0</v>
      </c>
      <c r="AQ4422" s="122"/>
      <c r="AR4422" s="119"/>
    </row>
    <row r="4423" ht="22.5" customHeight="1">
      <c r="A4423" s="89">
        <v>46233.0</v>
      </c>
      <c r="B4423" s="90">
        <v>0.9548611111111112</v>
      </c>
      <c r="C4423" s="91" t="s">
        <v>1719</v>
      </c>
      <c r="D4423" s="129" t="str">
        <f t="array" ref="D4423">XLOOKUP(C4423,'DS ST'!A:A,'DS ST'!B:B)</f>
        <v>VH3</v>
      </c>
      <c r="E4423" s="94" t="str">
        <f t="array" ref="E4423">XLOOKUP($F4423,'GIÁ'!$A:$A,'GIÁ'!$E:$E)</f>
        <v>ĐÔNG</v>
      </c>
      <c r="F4423" s="94">
        <v>8.93607627967E12</v>
      </c>
      <c r="G4423" s="95" t="s">
        <v>2317</v>
      </c>
      <c r="H4423" s="95" t="s">
        <v>224</v>
      </c>
      <c r="I4423" s="96">
        <v>6.0</v>
      </c>
      <c r="J4423" s="96">
        <v>0.0</v>
      </c>
      <c r="K4423" s="98">
        <f t="shared" si="4"/>
        <v>6</v>
      </c>
      <c r="L4423" s="99" t="s">
        <v>7280</v>
      </c>
      <c r="M4423" s="100" t="s">
        <v>7281</v>
      </c>
      <c r="N4423" s="101" t="str">
        <f t="shared" si="139"/>
        <v>PT1590286-T0018936076279670</v>
      </c>
      <c r="O4423" s="128"/>
      <c r="P4423" s="100"/>
      <c r="Q4423" s="103">
        <f t="shared" si="166"/>
        <v>6</v>
      </c>
      <c r="R4423" s="161"/>
      <c r="S4423" s="105"/>
      <c r="T4423" s="106"/>
      <c r="U4423" s="107" t="s">
        <v>6530</v>
      </c>
      <c r="V4423" s="108" t="s">
        <v>756</v>
      </c>
      <c r="W4423" s="109" t="s">
        <v>1908</v>
      </c>
      <c r="X4423" s="110" t="str">
        <f t="shared" si="204"/>
        <v/>
      </c>
      <c r="Y4423" s="110" t="str">
        <f t="shared" si="205"/>
        <v/>
      </c>
      <c r="Z4423" s="109" t="s">
        <v>797</v>
      </c>
      <c r="AA4423" s="109" t="s">
        <v>802</v>
      </c>
      <c r="AB4423" s="106"/>
      <c r="AC4423" s="158"/>
      <c r="AD4423" s="160"/>
      <c r="AE4423" s="127"/>
      <c r="AF4423" s="113"/>
      <c r="AG4423" s="165" t="str">
        <f t="array" ref="AG4423">XLOOKUP(F4423,'CLV2'!A:A,'CLV2'!E:E)</f>
        <v>2.FROZEN FOODS</v>
      </c>
      <c r="AH4423" s="115" t="str">
        <f t="array" ref="AH4423">XLOOKUP(F4423,'CLV2'!A:A,'CLV2'!F:F)</f>
        <v>3.PASTRY AND DESSERTS</v>
      </c>
      <c r="AI4423" s="115" t="str">
        <f t="shared" si="8"/>
        <v>Pack</v>
      </c>
      <c r="AJ4423" s="116">
        <f t="shared" si="9"/>
        <v>1</v>
      </c>
      <c r="AK4423" s="117" t="str">
        <f t="array" ref="AK4423">XLOOKUP(F4423,'GIÁ'!A:A,'GIÁ'!D:D)</f>
        <v>26872.96</v>
      </c>
      <c r="AL4423" s="118">
        <f t="shared" si="10"/>
        <v>161237.76</v>
      </c>
      <c r="AM4423" s="118">
        <f t="shared" si="11"/>
        <v>0</v>
      </c>
      <c r="AN4423" s="119">
        <f t="shared" si="12"/>
        <v>0</v>
      </c>
      <c r="AO4423" s="118">
        <f t="shared" si="13"/>
        <v>161237.76</v>
      </c>
      <c r="AP4423" s="121">
        <f t="shared" si="14"/>
        <v>0</v>
      </c>
      <c r="AQ4423" s="122"/>
      <c r="AR4423" s="119"/>
    </row>
    <row r="4424" ht="22.5" customHeight="1">
      <c r="A4424" s="89">
        <v>46233.0</v>
      </c>
      <c r="B4424" s="90">
        <v>0.9548611111111112</v>
      </c>
      <c r="C4424" s="91" t="s">
        <v>1719</v>
      </c>
      <c r="D4424" s="129" t="str">
        <f t="array" ref="D4424">XLOOKUP(C4424,'DS ST'!A:A,'DS ST'!B:B)</f>
        <v>VH3</v>
      </c>
      <c r="E4424" s="94" t="str">
        <f t="array" ref="E4424">XLOOKUP($F4424,'GIÁ'!$A:$A,'GIÁ'!$E:$E)</f>
        <v>ĐÔNG</v>
      </c>
      <c r="F4424" s="94">
        <v>8.938532826183E12</v>
      </c>
      <c r="G4424" s="95" t="s">
        <v>3052</v>
      </c>
      <c r="H4424" s="95" t="s">
        <v>224</v>
      </c>
      <c r="I4424" s="96">
        <v>2.0</v>
      </c>
      <c r="J4424" s="96">
        <v>0.0</v>
      </c>
      <c r="K4424" s="98">
        <f t="shared" si="4"/>
        <v>2</v>
      </c>
      <c r="L4424" s="99" t="s">
        <v>7280</v>
      </c>
      <c r="M4424" s="100" t="s">
        <v>7281</v>
      </c>
      <c r="N4424" s="101" t="str">
        <f t="shared" si="139"/>
        <v>PT1590286-T0018938532826183</v>
      </c>
      <c r="O4424" s="128"/>
      <c r="P4424" s="100"/>
      <c r="Q4424" s="103">
        <f t="shared" si="166"/>
        <v>2</v>
      </c>
      <c r="R4424" s="161"/>
      <c r="S4424" s="105"/>
      <c r="T4424" s="106"/>
      <c r="U4424" s="107" t="s">
        <v>6586</v>
      </c>
      <c r="V4424" s="108" t="s">
        <v>756</v>
      </c>
      <c r="W4424" s="109" t="s">
        <v>1908</v>
      </c>
      <c r="X4424" s="110" t="str">
        <f t="shared" si="204"/>
        <v/>
      </c>
      <c r="Y4424" s="110" t="str">
        <f t="shared" si="205"/>
        <v/>
      </c>
      <c r="Z4424" s="109" t="s">
        <v>797</v>
      </c>
      <c r="AA4424" s="109" t="s">
        <v>802</v>
      </c>
      <c r="AB4424" s="106"/>
      <c r="AC4424" s="158"/>
      <c r="AD4424" s="160"/>
      <c r="AE4424" s="127"/>
      <c r="AF4424" s="113"/>
      <c r="AG4424" s="165" t="str">
        <f t="array" ref="AG4424">XLOOKUP(F4424,'CLV2'!A:A,'CLV2'!E:E)</f>
        <v>2.FROZEN FOODS</v>
      </c>
      <c r="AH4424" s="115" t="str">
        <f t="array" ref="AH4424">XLOOKUP(F4424,'CLV2'!A:A,'CLV2'!F:F)</f>
        <v>3.PASTRY AND DESSERTS</v>
      </c>
      <c r="AI4424" s="115" t="str">
        <f t="shared" si="8"/>
        <v>Pack</v>
      </c>
      <c r="AJ4424" s="116">
        <f t="shared" si="9"/>
        <v>1</v>
      </c>
      <c r="AK4424" s="117" t="str">
        <f t="array" ref="AK4424">XLOOKUP(F4424,'GIÁ'!A:A,'GIÁ'!D:D)</f>
        <v>27480.45</v>
      </c>
      <c r="AL4424" s="118">
        <f t="shared" si="10"/>
        <v>54960.9</v>
      </c>
      <c r="AM4424" s="118">
        <f t="shared" si="11"/>
        <v>0</v>
      </c>
      <c r="AN4424" s="119">
        <f t="shared" si="12"/>
        <v>0</v>
      </c>
      <c r="AO4424" s="118">
        <f t="shared" si="13"/>
        <v>54960.9</v>
      </c>
      <c r="AP4424" s="121">
        <f t="shared" si="14"/>
        <v>0</v>
      </c>
      <c r="AQ4424" s="122"/>
      <c r="AR4424" s="119"/>
    </row>
    <row r="4425" ht="22.5" customHeight="1">
      <c r="A4425" s="89">
        <v>46233.0</v>
      </c>
      <c r="B4425" s="90">
        <v>0.9548611111111112</v>
      </c>
      <c r="C4425" s="91" t="s">
        <v>1719</v>
      </c>
      <c r="D4425" s="129" t="str">
        <f t="array" ref="D4425">XLOOKUP(C4425,'DS ST'!A:A,'DS ST'!B:B)</f>
        <v>VH3</v>
      </c>
      <c r="E4425" s="94" t="str">
        <f t="array" ref="E4425">XLOOKUP($F4425,'GIÁ'!$A:$A,'GIÁ'!$E:$E)</f>
        <v>ĐÔNG</v>
      </c>
      <c r="F4425" s="94">
        <v>8.938562334023E12</v>
      </c>
      <c r="G4425" s="95" t="s">
        <v>3181</v>
      </c>
      <c r="H4425" s="95" t="s">
        <v>57</v>
      </c>
      <c r="I4425" s="96">
        <v>8.0</v>
      </c>
      <c r="J4425" s="96">
        <v>0.0</v>
      </c>
      <c r="K4425" s="98">
        <f t="shared" si="4"/>
        <v>8</v>
      </c>
      <c r="L4425" s="99" t="s">
        <v>7280</v>
      </c>
      <c r="M4425" s="100" t="s">
        <v>7281</v>
      </c>
      <c r="N4425" s="101" t="str">
        <f t="shared" si="139"/>
        <v>PT1590286-T0018938562334023</v>
      </c>
      <c r="O4425" s="128"/>
      <c r="P4425" s="100"/>
      <c r="Q4425" s="103">
        <f t="shared" si="166"/>
        <v>8</v>
      </c>
      <c r="R4425" s="161"/>
      <c r="S4425" s="105"/>
      <c r="T4425" s="106"/>
      <c r="U4425" s="107" t="s">
        <v>6555</v>
      </c>
      <c r="V4425" s="108" t="s">
        <v>756</v>
      </c>
      <c r="W4425" s="109" t="s">
        <v>1908</v>
      </c>
      <c r="X4425" s="110" t="str">
        <f t="shared" si="204"/>
        <v/>
      </c>
      <c r="Y4425" s="110" t="str">
        <f t="shared" si="205"/>
        <v/>
      </c>
      <c r="Z4425" s="109" t="s">
        <v>797</v>
      </c>
      <c r="AA4425" s="109" t="s">
        <v>802</v>
      </c>
      <c r="AB4425" s="106"/>
      <c r="AC4425" s="158"/>
      <c r="AD4425" s="160"/>
      <c r="AE4425" s="127"/>
      <c r="AF4425" s="113"/>
      <c r="AG4425" s="165" t="str">
        <f t="array" ref="AG4425">XLOOKUP(F4425,'CLV2'!A:A,'CLV2'!E:E)</f>
        <v>2.FROZEN FOODS</v>
      </c>
      <c r="AH4425" s="115" t="str">
        <f t="array" ref="AH4425">XLOOKUP(F4425,'CLV2'!A:A,'CLV2'!F:F)</f>
        <v>3.PIZZA - READY MEALS</v>
      </c>
      <c r="AI4425" s="115" t="str">
        <f t="shared" si="8"/>
        <v>Pack</v>
      </c>
      <c r="AJ4425" s="116">
        <f t="shared" si="9"/>
        <v>1</v>
      </c>
      <c r="AK4425" s="117" t="str">
        <f t="array" ref="AK4425">XLOOKUP(F4425,'GIÁ'!A:A,'GIÁ'!D:D)</f>
        <v>43635.50</v>
      </c>
      <c r="AL4425" s="118">
        <f t="shared" si="10"/>
        <v>349084</v>
      </c>
      <c r="AM4425" s="118">
        <f t="shared" si="11"/>
        <v>0</v>
      </c>
      <c r="AN4425" s="119">
        <f t="shared" si="12"/>
        <v>0</v>
      </c>
      <c r="AO4425" s="118">
        <f t="shared" si="13"/>
        <v>349084</v>
      </c>
      <c r="AP4425" s="121">
        <f t="shared" si="14"/>
        <v>0</v>
      </c>
      <c r="AQ4425" s="122"/>
      <c r="AR4425" s="119"/>
    </row>
    <row r="4426" ht="22.5" customHeight="1">
      <c r="A4426" s="89">
        <v>46233.0</v>
      </c>
      <c r="B4426" s="90">
        <v>0.9548611111111112</v>
      </c>
      <c r="C4426" s="91" t="s">
        <v>1719</v>
      </c>
      <c r="D4426" s="129" t="str">
        <f t="array" ref="D4426">XLOOKUP(C4426,'DS ST'!A:A,'DS ST'!B:B)</f>
        <v>VH3</v>
      </c>
      <c r="E4426" s="94" t="str">
        <f t="array" ref="E4426">XLOOKUP($F4426,'GIÁ'!$A:$A,'GIÁ'!$E:$E)</f>
        <v>ĐÔNG</v>
      </c>
      <c r="F4426" s="94">
        <v>8.936190860716E12</v>
      </c>
      <c r="G4426" s="95" t="s">
        <v>2610</v>
      </c>
      <c r="H4426" s="95" t="s">
        <v>93</v>
      </c>
      <c r="I4426" s="96">
        <v>1.0</v>
      </c>
      <c r="J4426" s="96">
        <v>0.0</v>
      </c>
      <c r="K4426" s="98">
        <f t="shared" si="4"/>
        <v>1</v>
      </c>
      <c r="L4426" s="99" t="s">
        <v>7280</v>
      </c>
      <c r="M4426" s="100" t="s">
        <v>7281</v>
      </c>
      <c r="N4426" s="101" t="str">
        <f t="shared" si="139"/>
        <v>PT1590286-T0018936190860716</v>
      </c>
      <c r="O4426" s="128"/>
      <c r="P4426" s="100"/>
      <c r="Q4426" s="103">
        <f t="shared" si="166"/>
        <v>1</v>
      </c>
      <c r="R4426" s="161"/>
      <c r="S4426" s="105"/>
      <c r="T4426" s="106"/>
      <c r="U4426" s="107" t="s">
        <v>6539</v>
      </c>
      <c r="V4426" s="108" t="s">
        <v>756</v>
      </c>
      <c r="W4426" s="109" t="s">
        <v>1908</v>
      </c>
      <c r="X4426" s="110" t="str">
        <f t="shared" si="204"/>
        <v/>
      </c>
      <c r="Y4426" s="110" t="str">
        <f t="shared" si="205"/>
        <v/>
      </c>
      <c r="Z4426" s="109" t="s">
        <v>797</v>
      </c>
      <c r="AA4426" s="109" t="s">
        <v>802</v>
      </c>
      <c r="AB4426" s="106"/>
      <c r="AC4426" s="158"/>
      <c r="AD4426" s="160"/>
      <c r="AE4426" s="127"/>
      <c r="AF4426" s="113"/>
      <c r="AG4426" s="165" t="str">
        <f t="array" ref="AG4426">XLOOKUP(F4426,'CLV2'!A:A,'CLV2'!E:E)</f>
        <v>2.MEAT</v>
      </c>
      <c r="AH4426" s="115" t="str">
        <f t="array" ref="AH4426">XLOOKUP(F4426,'CLV2'!A:A,'CLV2'!F:F)</f>
        <v>3.FROZEN MEAT</v>
      </c>
      <c r="AI4426" s="115" t="str">
        <f t="shared" si="8"/>
        <v>Pack</v>
      </c>
      <c r="AJ4426" s="116">
        <f t="shared" si="9"/>
        <v>1</v>
      </c>
      <c r="AK4426" s="117" t="str">
        <f t="array" ref="AK4426">XLOOKUP(F4426,'GIÁ'!A:A,'GIÁ'!D:D)</f>
        <v>49176.27</v>
      </c>
      <c r="AL4426" s="118">
        <f t="shared" si="10"/>
        <v>49176.27</v>
      </c>
      <c r="AM4426" s="118">
        <f t="shared" si="11"/>
        <v>0</v>
      </c>
      <c r="AN4426" s="119">
        <f t="shared" si="12"/>
        <v>0</v>
      </c>
      <c r="AO4426" s="118">
        <f t="shared" si="13"/>
        <v>49176.27</v>
      </c>
      <c r="AP4426" s="121">
        <f t="shared" si="14"/>
        <v>0</v>
      </c>
      <c r="AQ4426" s="122"/>
      <c r="AR4426" s="119"/>
    </row>
    <row r="4427" ht="22.5" customHeight="1">
      <c r="A4427" s="89">
        <v>46233.0</v>
      </c>
      <c r="B4427" s="90">
        <v>0.9548611111111112</v>
      </c>
      <c r="C4427" s="91" t="s">
        <v>1719</v>
      </c>
      <c r="D4427" s="129" t="str">
        <f t="array" ref="D4427">XLOOKUP(C4427,'DS ST'!A:A,'DS ST'!B:B)</f>
        <v>VH3</v>
      </c>
      <c r="E4427" s="94" t="str">
        <f t="array" ref="E4427">XLOOKUP($F4427,'GIÁ'!$A:$A,'GIÁ'!$E:$E)</f>
        <v>ĐÔNG</v>
      </c>
      <c r="F4427" s="94">
        <v>8.936239090036E12</v>
      </c>
      <c r="G4427" s="95" t="s">
        <v>2713</v>
      </c>
      <c r="H4427" s="95" t="s">
        <v>75</v>
      </c>
      <c r="I4427" s="96">
        <v>6.0</v>
      </c>
      <c r="J4427" s="96">
        <v>0.0</v>
      </c>
      <c r="K4427" s="98">
        <f t="shared" si="4"/>
        <v>6</v>
      </c>
      <c r="L4427" s="99" t="s">
        <v>7280</v>
      </c>
      <c r="M4427" s="100" t="s">
        <v>7281</v>
      </c>
      <c r="N4427" s="101" t="str">
        <f t="shared" si="139"/>
        <v>PT1590286-T0018936239090036</v>
      </c>
      <c r="O4427" s="128"/>
      <c r="P4427" s="100"/>
      <c r="Q4427" s="103">
        <f t="shared" si="166"/>
        <v>6</v>
      </c>
      <c r="R4427" s="161"/>
      <c r="S4427" s="105"/>
      <c r="T4427" s="106"/>
      <c r="U4427" s="107" t="s">
        <v>6539</v>
      </c>
      <c r="V4427" s="108" t="s">
        <v>756</v>
      </c>
      <c r="W4427" s="109" t="s">
        <v>1908</v>
      </c>
      <c r="X4427" s="110" t="str">
        <f t="shared" si="204"/>
        <v/>
      </c>
      <c r="Y4427" s="110" t="str">
        <f t="shared" si="205"/>
        <v/>
      </c>
      <c r="Z4427" s="109" t="s">
        <v>797</v>
      </c>
      <c r="AA4427" s="109" t="s">
        <v>802</v>
      </c>
      <c r="AB4427" s="106"/>
      <c r="AC4427" s="158"/>
      <c r="AD4427" s="160"/>
      <c r="AE4427" s="127"/>
      <c r="AF4427" s="113"/>
      <c r="AG4427" s="165" t="str">
        <f t="array" ref="AG4427">XLOOKUP(F4427,'CLV2'!A:A,'CLV2'!E:E)</f>
        <v>2.MEAT</v>
      </c>
      <c r="AH4427" s="115" t="str">
        <f t="array" ref="AH4427">XLOOKUP(F4427,'CLV2'!A:A,'CLV2'!F:F)</f>
        <v>3.FROZEN MEAT</v>
      </c>
      <c r="AI4427" s="115" t="str">
        <f t="shared" si="8"/>
        <v>Pack</v>
      </c>
      <c r="AJ4427" s="116">
        <f t="shared" si="9"/>
        <v>1</v>
      </c>
      <c r="AK4427" s="117" t="str">
        <f t="array" ref="AK4427">XLOOKUP(F4427,'GIÁ'!A:A,'GIÁ'!D:D)</f>
        <v>47814.16</v>
      </c>
      <c r="AL4427" s="118">
        <f t="shared" si="10"/>
        <v>286884.96</v>
      </c>
      <c r="AM4427" s="118">
        <f t="shared" si="11"/>
        <v>0</v>
      </c>
      <c r="AN4427" s="119">
        <f t="shared" si="12"/>
        <v>0</v>
      </c>
      <c r="AO4427" s="118">
        <f t="shared" si="13"/>
        <v>286884.96</v>
      </c>
      <c r="AP4427" s="121">
        <f t="shared" si="14"/>
        <v>0</v>
      </c>
      <c r="AQ4427" s="122"/>
      <c r="AR4427" s="119"/>
    </row>
    <row r="4428" ht="22.5" customHeight="1">
      <c r="A4428" s="89">
        <v>46233.0</v>
      </c>
      <c r="B4428" s="90">
        <v>0.9548611111111112</v>
      </c>
      <c r="C4428" s="91" t="s">
        <v>1719</v>
      </c>
      <c r="D4428" s="129" t="str">
        <f t="array" ref="D4428">XLOOKUP(C4428,'DS ST'!A:A,'DS ST'!B:B)</f>
        <v>VH3</v>
      </c>
      <c r="E4428" s="94" t="str">
        <f t="array" ref="E4428">XLOOKUP($F4428,'GIÁ'!$A:$A,'GIÁ'!$E:$E)</f>
        <v>ĐÔNG</v>
      </c>
      <c r="F4428" s="94">
        <v>8.936187610089E12</v>
      </c>
      <c r="G4428" s="95" t="s">
        <v>2590</v>
      </c>
      <c r="H4428" s="95" t="s">
        <v>224</v>
      </c>
      <c r="I4428" s="96">
        <v>2.0</v>
      </c>
      <c r="J4428" s="96">
        <v>0.0</v>
      </c>
      <c r="K4428" s="98">
        <f t="shared" si="4"/>
        <v>2</v>
      </c>
      <c r="L4428" s="99" t="s">
        <v>7280</v>
      </c>
      <c r="M4428" s="100" t="s">
        <v>7281</v>
      </c>
      <c r="N4428" s="101" t="str">
        <f t="shared" si="139"/>
        <v>PT1590286-T0018936187610089</v>
      </c>
      <c r="O4428" s="128"/>
      <c r="P4428" s="100"/>
      <c r="Q4428" s="103">
        <f t="shared" si="166"/>
        <v>2</v>
      </c>
      <c r="R4428" s="161"/>
      <c r="S4428" s="105"/>
      <c r="T4428" s="106"/>
      <c r="U4428" s="107" t="s">
        <v>6532</v>
      </c>
      <c r="V4428" s="108" t="s">
        <v>756</v>
      </c>
      <c r="W4428" s="109" t="s">
        <v>1908</v>
      </c>
      <c r="X4428" s="110" t="str">
        <f t="shared" si="204"/>
        <v/>
      </c>
      <c r="Y4428" s="110" t="str">
        <f t="shared" si="205"/>
        <v/>
      </c>
      <c r="Z4428" s="109" t="s">
        <v>797</v>
      </c>
      <c r="AA4428" s="109" t="s">
        <v>802</v>
      </c>
      <c r="AB4428" s="106"/>
      <c r="AC4428" s="158"/>
      <c r="AD4428" s="160"/>
      <c r="AE4428" s="127"/>
      <c r="AF4428" s="113"/>
      <c r="AG4428" s="165" t="str">
        <f t="array" ref="AG4428">XLOOKUP(F4428,'CLV2'!A:A,'CLV2'!E:E)</f>
        <v>2.FISH AND SEAFOOD</v>
      </c>
      <c r="AH4428" s="115" t="str">
        <f t="array" ref="AH4428">XLOOKUP(F4428,'CLV2'!A:A,'CLV2'!F:F)</f>
        <v>3.FROZEN FISH AND SEAFOOD</v>
      </c>
      <c r="AI4428" s="115" t="str">
        <f t="shared" si="8"/>
        <v>Pack</v>
      </c>
      <c r="AJ4428" s="116">
        <f t="shared" si="9"/>
        <v>1</v>
      </c>
      <c r="AK4428" s="117" t="str">
        <f t="array" ref="AK4428">XLOOKUP(F4428,'GIÁ'!A:A,'GIÁ'!D:D)</f>
        <v>73948.55</v>
      </c>
      <c r="AL4428" s="118">
        <f t="shared" si="10"/>
        <v>147897.1</v>
      </c>
      <c r="AM4428" s="118">
        <f t="shared" si="11"/>
        <v>0</v>
      </c>
      <c r="AN4428" s="119">
        <f t="shared" si="12"/>
        <v>0</v>
      </c>
      <c r="AO4428" s="118">
        <f t="shared" si="13"/>
        <v>147897.1</v>
      </c>
      <c r="AP4428" s="121">
        <f t="shared" si="14"/>
        <v>0</v>
      </c>
      <c r="AQ4428" s="122"/>
      <c r="AR4428" s="119"/>
    </row>
    <row r="4429" ht="22.5" customHeight="1">
      <c r="A4429" s="89">
        <v>46233.0</v>
      </c>
      <c r="B4429" s="90">
        <v>0.9548611111111112</v>
      </c>
      <c r="C4429" s="91" t="s">
        <v>1719</v>
      </c>
      <c r="D4429" s="129" t="str">
        <f t="array" ref="D4429">XLOOKUP(C4429,'DS ST'!A:A,'DS ST'!B:B)</f>
        <v>VH3</v>
      </c>
      <c r="E4429" s="94" t="str">
        <f t="array" ref="E4429">XLOOKUP($F4429,'GIÁ'!$A:$A,'GIÁ'!$E:$E)</f>
        <v>ĐÔNG</v>
      </c>
      <c r="F4429" s="94">
        <v>8.938535604597E12</v>
      </c>
      <c r="G4429" s="95" t="s">
        <v>3063</v>
      </c>
      <c r="H4429" s="95" t="s">
        <v>93</v>
      </c>
      <c r="I4429" s="96">
        <v>2.0</v>
      </c>
      <c r="J4429" s="96">
        <v>0.0</v>
      </c>
      <c r="K4429" s="98">
        <f t="shared" si="4"/>
        <v>2</v>
      </c>
      <c r="L4429" s="99" t="s">
        <v>7280</v>
      </c>
      <c r="M4429" s="100" t="s">
        <v>7281</v>
      </c>
      <c r="N4429" s="101" t="str">
        <f t="shared" si="139"/>
        <v>PT1590286-T0018938535604597</v>
      </c>
      <c r="O4429" s="128"/>
      <c r="P4429" s="100"/>
      <c r="Q4429" s="103">
        <f t="shared" si="166"/>
        <v>2</v>
      </c>
      <c r="R4429" s="161"/>
      <c r="S4429" s="105"/>
      <c r="T4429" s="106"/>
      <c r="U4429" s="107" t="s">
        <v>6542</v>
      </c>
      <c r="V4429" s="108" t="s">
        <v>756</v>
      </c>
      <c r="W4429" s="109" t="s">
        <v>1908</v>
      </c>
      <c r="X4429" s="110" t="str">
        <f t="shared" si="204"/>
        <v/>
      </c>
      <c r="Y4429" s="110" t="str">
        <f t="shared" si="205"/>
        <v/>
      </c>
      <c r="Z4429" s="109" t="s">
        <v>797</v>
      </c>
      <c r="AA4429" s="109" t="s">
        <v>802</v>
      </c>
      <c r="AB4429" s="106"/>
      <c r="AC4429" s="158"/>
      <c r="AD4429" s="160"/>
      <c r="AE4429" s="127"/>
      <c r="AF4429" s="113"/>
      <c r="AG4429" s="165" t="str">
        <f t="array" ref="AG4429">XLOOKUP(F4429,'CLV2'!A:A,'CLV2'!E:E)</f>
        <v>2.FISH AND SEAFOOD</v>
      </c>
      <c r="AH4429" s="115" t="str">
        <f t="array" ref="AH4429">XLOOKUP(F4429,'CLV2'!A:A,'CLV2'!F:F)</f>
        <v>3.FROZEN FISH AND SEAFOOD</v>
      </c>
      <c r="AI4429" s="115" t="str">
        <f t="shared" si="8"/>
        <v>Pack</v>
      </c>
      <c r="AJ4429" s="116">
        <f t="shared" si="9"/>
        <v>1</v>
      </c>
      <c r="AK4429" s="117" t="str">
        <f t="array" ref="AK4429">XLOOKUP(F4429,'GIÁ'!A:A,'GIÁ'!D:D)</f>
        <v>54841.46</v>
      </c>
      <c r="AL4429" s="118">
        <f t="shared" si="10"/>
        <v>109682.92</v>
      </c>
      <c r="AM4429" s="118">
        <f t="shared" si="11"/>
        <v>0</v>
      </c>
      <c r="AN4429" s="119">
        <f t="shared" si="12"/>
        <v>0</v>
      </c>
      <c r="AO4429" s="118">
        <f t="shared" si="13"/>
        <v>109682.92</v>
      </c>
      <c r="AP4429" s="121">
        <f t="shared" si="14"/>
        <v>0</v>
      </c>
      <c r="AQ4429" s="122"/>
      <c r="AR4429" s="119"/>
    </row>
    <row r="4430" ht="22.5" customHeight="1">
      <c r="A4430" s="89">
        <v>46233.0</v>
      </c>
      <c r="B4430" s="90">
        <v>0.9548611111111112</v>
      </c>
      <c r="C4430" s="91" t="s">
        <v>1719</v>
      </c>
      <c r="D4430" s="129" t="str">
        <f t="array" ref="D4430">XLOOKUP(C4430,'DS ST'!A:A,'DS ST'!B:B)</f>
        <v>VH3</v>
      </c>
      <c r="E4430" s="94" t="str">
        <f t="array" ref="E4430">XLOOKUP($F4430,'GIÁ'!$A:$A,'GIÁ'!$E:$E)</f>
        <v>ĐÔNG</v>
      </c>
      <c r="F4430" s="94">
        <v>8.936187610423E12</v>
      </c>
      <c r="G4430" s="95" t="s">
        <v>2596</v>
      </c>
      <c r="H4430" s="95" t="s">
        <v>224</v>
      </c>
      <c r="I4430" s="96">
        <v>2.0</v>
      </c>
      <c r="J4430" s="96">
        <v>0.0</v>
      </c>
      <c r="K4430" s="98">
        <f t="shared" si="4"/>
        <v>2</v>
      </c>
      <c r="L4430" s="99" t="s">
        <v>7280</v>
      </c>
      <c r="M4430" s="100" t="s">
        <v>7281</v>
      </c>
      <c r="N4430" s="101" t="str">
        <f t="shared" si="139"/>
        <v>PT1590286-T0018936187610423</v>
      </c>
      <c r="O4430" s="128"/>
      <c r="P4430" s="100"/>
      <c r="Q4430" s="103">
        <f t="shared" si="166"/>
        <v>2</v>
      </c>
      <c r="R4430" s="161"/>
      <c r="S4430" s="105"/>
      <c r="T4430" s="106"/>
      <c r="U4430" s="107" t="s">
        <v>6569</v>
      </c>
      <c r="V4430" s="108" t="s">
        <v>756</v>
      </c>
      <c r="W4430" s="109" t="s">
        <v>1908</v>
      </c>
      <c r="X4430" s="110" t="str">
        <f t="shared" si="204"/>
        <v/>
      </c>
      <c r="Y4430" s="110" t="str">
        <f t="shared" si="205"/>
        <v/>
      </c>
      <c r="Z4430" s="109" t="s">
        <v>797</v>
      </c>
      <c r="AA4430" s="109" t="s">
        <v>802</v>
      </c>
      <c r="AB4430" s="106"/>
      <c r="AC4430" s="158"/>
      <c r="AD4430" s="160"/>
      <c r="AE4430" s="127"/>
      <c r="AF4430" s="113"/>
      <c r="AG4430" s="165" t="str">
        <f t="array" ref="AG4430">XLOOKUP(F4430,'CLV2'!A:A,'CLV2'!E:E)</f>
        <v>2.FISH AND SEAFOOD</v>
      </c>
      <c r="AH4430" s="115" t="str">
        <f t="array" ref="AH4430">XLOOKUP(F4430,'CLV2'!A:A,'CLV2'!F:F)</f>
        <v>3.FROZEN FISH AND SEAFOOD</v>
      </c>
      <c r="AI4430" s="115" t="str">
        <f t="shared" si="8"/>
        <v>Pack</v>
      </c>
      <c r="AJ4430" s="116">
        <f t="shared" si="9"/>
        <v>1</v>
      </c>
      <c r="AK4430" s="117" t="str">
        <f t="array" ref="AK4430">XLOOKUP(F4430,'GIÁ'!A:A,'GIÁ'!D:D)</f>
        <v>241040.00</v>
      </c>
      <c r="AL4430" s="118">
        <f t="shared" si="10"/>
        <v>482080</v>
      </c>
      <c r="AM4430" s="118">
        <f t="shared" si="11"/>
        <v>0</v>
      </c>
      <c r="AN4430" s="119">
        <f t="shared" si="12"/>
        <v>0</v>
      </c>
      <c r="AO4430" s="118">
        <f t="shared" si="13"/>
        <v>482080</v>
      </c>
      <c r="AP4430" s="121">
        <f t="shared" si="14"/>
        <v>0</v>
      </c>
      <c r="AQ4430" s="122"/>
      <c r="AR4430" s="119"/>
    </row>
    <row r="4431" ht="22.5" customHeight="1">
      <c r="A4431" s="89">
        <v>46233.0</v>
      </c>
      <c r="B4431" s="90">
        <v>0.5430555555555555</v>
      </c>
      <c r="C4431" s="91" t="s">
        <v>1719</v>
      </c>
      <c r="D4431" s="129" t="str">
        <f t="array" ref="D4431">XLOOKUP(C4431,'DS ST'!A:A,'DS ST'!B:B)</f>
        <v>VH3</v>
      </c>
      <c r="E4431" s="94" t="str">
        <f t="array" ref="E4431">XLOOKUP($F4431,'GIÁ'!$A:$A,'GIÁ'!$E:$E)</f>
        <v>MÁT</v>
      </c>
      <c r="F4431" s="94">
        <v>8.938503131971E12</v>
      </c>
      <c r="G4431" s="95" t="s">
        <v>2860</v>
      </c>
      <c r="H4431" s="95" t="s">
        <v>57</v>
      </c>
      <c r="I4431" s="96">
        <v>16.0</v>
      </c>
      <c r="J4431" s="96">
        <v>13.0</v>
      </c>
      <c r="K4431" s="98">
        <f t="shared" si="4"/>
        <v>3</v>
      </c>
      <c r="L4431" s="99" t="s">
        <v>7282</v>
      </c>
      <c r="M4431" s="100" t="s">
        <v>7283</v>
      </c>
      <c r="N4431" s="101" t="str">
        <f t="shared" si="139"/>
        <v>TRBVH360768938503131971</v>
      </c>
      <c r="O4431" s="128"/>
      <c r="P4431" s="100"/>
      <c r="Q4431" s="103">
        <f t="shared" si="166"/>
        <v>3</v>
      </c>
      <c r="R4431" s="161"/>
      <c r="S4431" s="105"/>
      <c r="T4431" s="106"/>
      <c r="U4431" s="107"/>
      <c r="V4431" s="108" t="s">
        <v>756</v>
      </c>
      <c r="W4431" s="109" t="s">
        <v>1312</v>
      </c>
      <c r="X4431" s="110" t="str">
        <f t="shared" si="204"/>
        <v/>
      </c>
      <c r="Y4431" s="110" t="str">
        <f t="shared" si="205"/>
        <v/>
      </c>
      <c r="Z4431" s="139" t="str">
        <f t="shared" ref="Z4431:Z4432" si="206">IF(N(Q4431)&lt;=0,"",IF(ISNUMBER(SEARCH("Thiếu kiện",V4431)),"Kho đông mát",IF(AND(N(Q4431)&gt;0,N(P4431)&gt;0,OR(ISNUMBER(SEARCH("Hình KDB",U4431)),ISNUMBER(SEARCH("Hình tele",U4431)),ISNUMBER(SEARCH("sai code",U4431)),ISNUMBER(SEARCH("ST nhận",U4431)))),"Kho đông mát",IF(AND(W4431="DC giao thiếu",OR(ISNUMBER(SEARCH("Hình KDB",U4431)),ISNUMBER(SEARCH("Hình tele",U4431)),ISNUMBER(SEARCH("sai code",U4431)))),"Kho đông mát",IF(W4431="DC giao thiếu","Chưa xác định",IF(AND(W4431="DC pick sai",OR(ISNUMBER(SEARCH("Hình KDB",U4431)),ISNUMBER(SEARCH("Hình tele",U4431)),ISNUMBER(SEARCH("sai code",U4431)),ISNUMBER(SEARCH("ST nhận",U4431)))),"Kho đông mát",IF(W4431="DC pick sai","Chưa xác định",IF(AND(W4431="Hao hụt",N(O4431)&gt;0,OR(ISNUMBER(SEARCH("Hình KDB",U4431)),ISNUMBER(SEARCH("Hình tele",U4431)),ISNUMBER(SEARCH("sai code",U4431)),ISNUMBER(SEARCH("ST nhận",U4431)))),"Kho đông mát",IF(W4431="Hao hụt","Chưa xác định",IF(OR(W4431="VT giao sai điểm",W4431="Không đạt nhiệt độ",W4431="TX giao thiếu kiện",W4431="Hàng không đạt CL"),"Kho đông mát",IF(W4431="Chưa xác định","Chưa xác định",IF(N(P4431)&gt;0,"Chưa xác định",""))))))))))))</f>
        <v>Chưa xác định</v>
      </c>
      <c r="AA4431" s="109" t="s">
        <v>5260</v>
      </c>
      <c r="AB4431" s="106"/>
      <c r="AC4431" s="158"/>
      <c r="AD4431" s="160"/>
      <c r="AE4431" s="127"/>
      <c r="AF4431" s="113"/>
      <c r="AG4431" s="165" t="str">
        <f t="array" ref="AG4431">XLOOKUP(F4431,'CLV2'!A:A,'CLV2'!E:E)</f>
        <v>2.DAIRY</v>
      </c>
      <c r="AH4431" s="115" t="str">
        <f t="array" ref="AH4431">XLOOKUP(F4431,'CLV2'!A:A,'CLV2'!F:F)</f>
        <v>3.YOGURT</v>
      </c>
      <c r="AI4431" s="115" t="str">
        <f t="shared" si="8"/>
        <v>Pack</v>
      </c>
      <c r="AJ4431" s="116">
        <f t="shared" si="9"/>
        <v>0.1875</v>
      </c>
      <c r="AK4431" s="117" t="str">
        <f t="array" ref="AK4431">XLOOKUP(F4431,'GIÁ'!A:A,'GIÁ'!D:D)</f>
        <v>32415.41</v>
      </c>
      <c r="AL4431" s="118">
        <f t="shared" si="10"/>
        <v>97246.23</v>
      </c>
      <c r="AM4431" s="118">
        <f t="shared" si="11"/>
        <v>0</v>
      </c>
      <c r="AN4431" s="119">
        <f t="shared" si="12"/>
        <v>0</v>
      </c>
      <c r="AO4431" s="118">
        <f t="shared" si="13"/>
        <v>0</v>
      </c>
      <c r="AP4431" s="121">
        <f t="shared" si="14"/>
        <v>97246.23</v>
      </c>
      <c r="AQ4431" s="122"/>
      <c r="AR4431" s="119"/>
    </row>
    <row r="4432" ht="22.5" customHeight="1">
      <c r="A4432" s="89">
        <v>46233.0</v>
      </c>
      <c r="B4432" s="90">
        <v>0.5430555555555555</v>
      </c>
      <c r="C4432" s="91" t="s">
        <v>1719</v>
      </c>
      <c r="D4432" s="129" t="str">
        <f t="array" ref="D4432">XLOOKUP(C4432,'DS ST'!A:A,'DS ST'!B:B)</f>
        <v>VH3</v>
      </c>
      <c r="E4432" s="94" t="str">
        <f t="array" ref="E4432">XLOOKUP($F4432,'GIÁ'!$A:$A,'GIÁ'!$E:$E)</f>
        <v>MÁT</v>
      </c>
      <c r="F4432" s="94">
        <v>8.934673605823E12</v>
      </c>
      <c r="G4432" s="95" t="s">
        <v>1689</v>
      </c>
      <c r="H4432" s="95" t="s">
        <v>57</v>
      </c>
      <c r="I4432" s="96">
        <v>52.0</v>
      </c>
      <c r="J4432" s="96">
        <v>48.0</v>
      </c>
      <c r="K4432" s="98">
        <f t="shared" si="4"/>
        <v>4</v>
      </c>
      <c r="L4432" s="99" t="s">
        <v>7282</v>
      </c>
      <c r="M4432" s="100" t="s">
        <v>7284</v>
      </c>
      <c r="N4432" s="101" t="str">
        <f t="shared" si="139"/>
        <v>TRBVH362628934673605823</v>
      </c>
      <c r="O4432" s="128"/>
      <c r="P4432" s="100"/>
      <c r="Q4432" s="103">
        <f t="shared" si="166"/>
        <v>4</v>
      </c>
      <c r="R4432" s="161"/>
      <c r="S4432" s="105"/>
      <c r="T4432" s="106"/>
      <c r="U4432" s="107"/>
      <c r="V4432" s="108" t="s">
        <v>756</v>
      </c>
      <c r="W4432" s="109" t="s">
        <v>1312</v>
      </c>
      <c r="X4432" s="110" t="str">
        <f t="shared" si="204"/>
        <v/>
      </c>
      <c r="Y4432" s="110" t="str">
        <f t="shared" si="205"/>
        <v/>
      </c>
      <c r="Z4432" s="139" t="str">
        <f t="shared" si="206"/>
        <v>Chưa xác định</v>
      </c>
      <c r="AA4432" s="109" t="s">
        <v>5260</v>
      </c>
      <c r="AB4432" s="106"/>
      <c r="AC4432" s="158"/>
      <c r="AD4432" s="160"/>
      <c r="AE4432" s="127"/>
      <c r="AF4432" s="113"/>
      <c r="AG4432" s="165" t="str">
        <f t="array" ref="AG4432">XLOOKUP(F4432,'CLV2'!A:A,'CLV2'!E:E)</f>
        <v>2.DAIRY</v>
      </c>
      <c r="AH4432" s="115" t="str">
        <f t="array" ref="AH4432">XLOOKUP(F4432,'CLV2'!A:A,'CLV2'!F:F)</f>
        <v>3.YOGURT</v>
      </c>
      <c r="AI4432" s="115" t="str">
        <f t="shared" si="8"/>
        <v>Pack</v>
      </c>
      <c r="AJ4432" s="116">
        <f t="shared" si="9"/>
        <v>0.07692307692</v>
      </c>
      <c r="AK4432" s="117" t="str">
        <f t="array" ref="AK4432">XLOOKUP(F4432,'GIÁ'!A:A,'GIÁ'!D:D)</f>
        <v>5402.30</v>
      </c>
      <c r="AL4432" s="118">
        <f t="shared" si="10"/>
        <v>21609.2</v>
      </c>
      <c r="AM4432" s="118">
        <f t="shared" si="11"/>
        <v>0</v>
      </c>
      <c r="AN4432" s="119">
        <f t="shared" si="12"/>
        <v>0</v>
      </c>
      <c r="AO4432" s="118">
        <f t="shared" si="13"/>
        <v>0</v>
      </c>
      <c r="AP4432" s="121">
        <f t="shared" si="14"/>
        <v>21609.2</v>
      </c>
      <c r="AQ4432" s="122"/>
      <c r="AR4432" s="119"/>
    </row>
    <row r="4433" ht="22.5" customHeight="1">
      <c r="A4433" s="89">
        <v>46233.0</v>
      </c>
      <c r="B4433" s="90">
        <v>0.43125</v>
      </c>
      <c r="C4433" s="91" t="s">
        <v>1707</v>
      </c>
      <c r="D4433" s="129" t="str">
        <f t="array" ref="D4433">XLOOKUP(C4433,'DS ST'!A:A,'DS ST'!B:B)</f>
        <v>VH2</v>
      </c>
      <c r="E4433" s="94" t="str">
        <f t="array" ref="E4433">XLOOKUP($F4433,'GIÁ'!$A:$A,'GIÁ'!$E:$E)</f>
        <v>ĐÔNG</v>
      </c>
      <c r="F4433" s="94">
        <v>8.936077110132E12</v>
      </c>
      <c r="G4433" s="95" t="s">
        <v>2331</v>
      </c>
      <c r="H4433" s="95" t="s">
        <v>224</v>
      </c>
      <c r="I4433" s="96">
        <v>8.0</v>
      </c>
      <c r="J4433" s="96">
        <v>0.0</v>
      </c>
      <c r="K4433" s="98">
        <f t="shared" si="4"/>
        <v>8</v>
      </c>
      <c r="L4433" s="99" t="s">
        <v>7285</v>
      </c>
      <c r="M4433" s="100" t="s">
        <v>7286</v>
      </c>
      <c r="N4433" s="101" t="str">
        <f t="shared" si="139"/>
        <v>PT1590273-T0018936077110132</v>
      </c>
      <c r="O4433" s="128"/>
      <c r="P4433" s="100"/>
      <c r="Q4433" s="103">
        <f t="shared" si="166"/>
        <v>8</v>
      </c>
      <c r="R4433" s="161"/>
      <c r="S4433" s="105"/>
      <c r="T4433" s="106"/>
      <c r="U4433" s="107" t="s">
        <v>6562</v>
      </c>
      <c r="V4433" s="108" t="s">
        <v>756</v>
      </c>
      <c r="W4433" s="109" t="s">
        <v>1908</v>
      </c>
      <c r="X4433" s="110" t="str">
        <f t="shared" si="204"/>
        <v/>
      </c>
      <c r="Y4433" s="110" t="str">
        <f t="shared" si="205"/>
        <v/>
      </c>
      <c r="Z4433" s="109" t="s">
        <v>797</v>
      </c>
      <c r="AA4433" s="109" t="s">
        <v>802</v>
      </c>
      <c r="AB4433" s="106"/>
      <c r="AC4433" s="158"/>
      <c r="AD4433" s="160"/>
      <c r="AE4433" s="127"/>
      <c r="AF4433" s="113"/>
      <c r="AG4433" s="165" t="str">
        <f t="array" ref="AG4433">XLOOKUP(F4433,'CLV2'!A:A,'CLV2'!E:E)</f>
        <v>2.FROZEN FOODS</v>
      </c>
      <c r="AH4433" s="115" t="str">
        <f t="array" ref="AH4433">XLOOKUP(F4433,'CLV2'!A:A,'CLV2'!F:F)</f>
        <v>3.DUMPLINGS</v>
      </c>
      <c r="AI4433" s="115" t="str">
        <f t="shared" si="8"/>
        <v>Pack</v>
      </c>
      <c r="AJ4433" s="116">
        <f t="shared" si="9"/>
        <v>1</v>
      </c>
      <c r="AK4433" s="117" t="str">
        <f t="array" ref="AK4433">XLOOKUP(F4433,'GIÁ'!A:A,'GIÁ'!D:D)</f>
        <v>35838.13</v>
      </c>
      <c r="AL4433" s="118">
        <f t="shared" si="10"/>
        <v>286705.04</v>
      </c>
      <c r="AM4433" s="118">
        <f t="shared" si="11"/>
        <v>0</v>
      </c>
      <c r="AN4433" s="119">
        <f t="shared" si="12"/>
        <v>0</v>
      </c>
      <c r="AO4433" s="118">
        <f t="shared" si="13"/>
        <v>286705.04</v>
      </c>
      <c r="AP4433" s="121">
        <f t="shared" si="14"/>
        <v>0</v>
      </c>
      <c r="AQ4433" s="122"/>
      <c r="AR4433" s="119"/>
    </row>
    <row r="4434" ht="22.5" customHeight="1">
      <c r="A4434" s="89">
        <v>46233.0</v>
      </c>
      <c r="B4434" s="90">
        <v>0.43125</v>
      </c>
      <c r="C4434" s="91" t="s">
        <v>1707</v>
      </c>
      <c r="D4434" s="129" t="str">
        <f t="array" ref="D4434">XLOOKUP(C4434,'DS ST'!A:A,'DS ST'!B:B)</f>
        <v>VH2</v>
      </c>
      <c r="E4434" s="94" t="str">
        <f t="array" ref="E4434">XLOOKUP($F4434,'GIÁ'!$A:$A,'GIÁ'!$E:$E)</f>
        <v>ĐÔNG</v>
      </c>
      <c r="F4434" s="94">
        <v>8.93601323834E12</v>
      </c>
      <c r="G4434" s="95" t="s">
        <v>2176</v>
      </c>
      <c r="H4434" s="95" t="s">
        <v>224</v>
      </c>
      <c r="I4434" s="96">
        <v>4.0</v>
      </c>
      <c r="J4434" s="96">
        <v>0.0</v>
      </c>
      <c r="K4434" s="98">
        <f t="shared" si="4"/>
        <v>4</v>
      </c>
      <c r="L4434" s="99" t="s">
        <v>7285</v>
      </c>
      <c r="M4434" s="100" t="s">
        <v>7286</v>
      </c>
      <c r="N4434" s="101" t="str">
        <f t="shared" si="139"/>
        <v>PT1590273-T0018936013238340</v>
      </c>
      <c r="O4434" s="128"/>
      <c r="P4434" s="100"/>
      <c r="Q4434" s="103">
        <f t="shared" si="166"/>
        <v>4</v>
      </c>
      <c r="R4434" s="161"/>
      <c r="S4434" s="105"/>
      <c r="T4434" s="106"/>
      <c r="U4434" s="107" t="s">
        <v>6552</v>
      </c>
      <c r="V4434" s="108" t="s">
        <v>756</v>
      </c>
      <c r="W4434" s="109" t="s">
        <v>1908</v>
      </c>
      <c r="X4434" s="110" t="str">
        <f t="shared" si="204"/>
        <v/>
      </c>
      <c r="Y4434" s="110" t="str">
        <f t="shared" si="205"/>
        <v/>
      </c>
      <c r="Z4434" s="109" t="s">
        <v>797</v>
      </c>
      <c r="AA4434" s="109" t="s">
        <v>802</v>
      </c>
      <c r="AB4434" s="106"/>
      <c r="AC4434" s="158"/>
      <c r="AD4434" s="160"/>
      <c r="AE4434" s="127"/>
      <c r="AF4434" s="113"/>
      <c r="AG4434" s="165" t="str">
        <f t="array" ref="AG4434">XLOOKUP(F4434,'CLV2'!A:A,'CLV2'!E:E)</f>
        <v>2.FROZEN FOODS</v>
      </c>
      <c r="AH4434" s="115" t="str">
        <f t="array" ref="AH4434">XLOOKUP(F4434,'CLV2'!A:A,'CLV2'!F:F)</f>
        <v>3.PIZZA - READY MEALS</v>
      </c>
      <c r="AI4434" s="115" t="str">
        <f t="shared" si="8"/>
        <v>Pack</v>
      </c>
      <c r="AJ4434" s="116">
        <f t="shared" si="9"/>
        <v>1</v>
      </c>
      <c r="AK4434" s="117" t="str">
        <f t="array" ref="AK4434">XLOOKUP(F4434,'GIÁ'!A:A,'GIÁ'!D:D)</f>
        <v>15020.45</v>
      </c>
      <c r="AL4434" s="118">
        <f t="shared" si="10"/>
        <v>60081.8</v>
      </c>
      <c r="AM4434" s="118">
        <f t="shared" si="11"/>
        <v>0</v>
      </c>
      <c r="AN4434" s="119">
        <f t="shared" si="12"/>
        <v>0</v>
      </c>
      <c r="AO4434" s="118">
        <f t="shared" si="13"/>
        <v>60081.8</v>
      </c>
      <c r="AP4434" s="121">
        <f t="shared" si="14"/>
        <v>0</v>
      </c>
      <c r="AQ4434" s="122"/>
      <c r="AR4434" s="119"/>
    </row>
    <row r="4435" ht="22.5" customHeight="1">
      <c r="A4435" s="89">
        <v>46233.0</v>
      </c>
      <c r="B4435" s="90">
        <v>0.43125</v>
      </c>
      <c r="C4435" s="91" t="s">
        <v>1707</v>
      </c>
      <c r="D4435" s="129" t="str">
        <f t="array" ref="D4435">XLOOKUP(C4435,'DS ST'!A:A,'DS ST'!B:B)</f>
        <v>VH2</v>
      </c>
      <c r="E4435" s="94" t="str">
        <f t="array" ref="E4435">XLOOKUP($F4435,'GIÁ'!$A:$A,'GIÁ'!$E:$E)</f>
        <v>ĐÔNG</v>
      </c>
      <c r="F4435" s="94">
        <v>9.555894504567E12</v>
      </c>
      <c r="G4435" s="95" t="s">
        <v>3303</v>
      </c>
      <c r="H4435" s="95" t="s">
        <v>224</v>
      </c>
      <c r="I4435" s="96">
        <v>8.0</v>
      </c>
      <c r="J4435" s="96">
        <v>0.0</v>
      </c>
      <c r="K4435" s="98">
        <f t="shared" si="4"/>
        <v>8</v>
      </c>
      <c r="L4435" s="99" t="s">
        <v>7285</v>
      </c>
      <c r="M4435" s="100" t="s">
        <v>7286</v>
      </c>
      <c r="N4435" s="101" t="str">
        <f t="shared" si="139"/>
        <v>PT1590273-T0019555894504567</v>
      </c>
      <c r="O4435" s="128"/>
      <c r="P4435" s="100"/>
      <c r="Q4435" s="103">
        <f t="shared" si="166"/>
        <v>8</v>
      </c>
      <c r="R4435" s="161"/>
      <c r="S4435" s="105"/>
      <c r="T4435" s="106"/>
      <c r="U4435" s="107" t="s">
        <v>6577</v>
      </c>
      <c r="V4435" s="108" t="s">
        <v>756</v>
      </c>
      <c r="W4435" s="109" t="s">
        <v>1908</v>
      </c>
      <c r="X4435" s="110" t="str">
        <f t="shared" si="204"/>
        <v/>
      </c>
      <c r="Y4435" s="110" t="str">
        <f t="shared" si="205"/>
        <v/>
      </c>
      <c r="Z4435" s="109" t="s">
        <v>797</v>
      </c>
      <c r="AA4435" s="109" t="s">
        <v>802</v>
      </c>
      <c r="AB4435" s="106"/>
      <c r="AC4435" s="158"/>
      <c r="AD4435" s="160"/>
      <c r="AE4435" s="127"/>
      <c r="AF4435" s="113"/>
      <c r="AG4435" s="165" t="str">
        <f t="array" ref="AG4435">XLOOKUP(F4435,'CLV2'!A:A,'CLV2'!E:E)</f>
        <v>2.FROZEN FOODS</v>
      </c>
      <c r="AH4435" s="115" t="str">
        <f t="array" ref="AH4435">XLOOKUP(F4435,'CLV2'!A:A,'CLV2'!F:F)</f>
        <v>3.HOTPOT AND FRIED</v>
      </c>
      <c r="AI4435" s="115" t="str">
        <f t="shared" si="8"/>
        <v>Pack</v>
      </c>
      <c r="AJ4435" s="116">
        <f t="shared" si="9"/>
        <v>1</v>
      </c>
      <c r="AK4435" s="117" t="str">
        <f t="array" ref="AK4435">XLOOKUP(F4435,'GIÁ'!A:A,'GIÁ'!D:D)</f>
        <v>68779.37</v>
      </c>
      <c r="AL4435" s="118">
        <f t="shared" si="10"/>
        <v>550234.96</v>
      </c>
      <c r="AM4435" s="118">
        <f t="shared" si="11"/>
        <v>0</v>
      </c>
      <c r="AN4435" s="119">
        <f t="shared" si="12"/>
        <v>0</v>
      </c>
      <c r="AO4435" s="118">
        <f t="shared" si="13"/>
        <v>550234.96</v>
      </c>
      <c r="AP4435" s="121">
        <f t="shared" si="14"/>
        <v>0</v>
      </c>
      <c r="AQ4435" s="122"/>
      <c r="AR4435" s="119"/>
    </row>
    <row r="4436" ht="22.5" customHeight="1">
      <c r="A4436" s="89">
        <v>46233.0</v>
      </c>
      <c r="B4436" s="90">
        <v>0.43125</v>
      </c>
      <c r="C4436" s="91" t="s">
        <v>1707</v>
      </c>
      <c r="D4436" s="129" t="str">
        <f t="array" ref="D4436">XLOOKUP(C4436,'DS ST'!A:A,'DS ST'!B:B)</f>
        <v>VH2</v>
      </c>
      <c r="E4436" s="94" t="str">
        <f t="array" ref="E4436">XLOOKUP($F4436,'GIÁ'!$A:$A,'GIÁ'!$E:$E)</f>
        <v>ĐÔNG</v>
      </c>
      <c r="F4436" s="94">
        <v>8.8880036524E12</v>
      </c>
      <c r="G4436" s="95" t="s">
        <v>1541</v>
      </c>
      <c r="H4436" s="95" t="s">
        <v>224</v>
      </c>
      <c r="I4436" s="96">
        <v>6.0</v>
      </c>
      <c r="J4436" s="96">
        <v>0.0</v>
      </c>
      <c r="K4436" s="98">
        <f t="shared" si="4"/>
        <v>6</v>
      </c>
      <c r="L4436" s="99" t="s">
        <v>7285</v>
      </c>
      <c r="M4436" s="100" t="s">
        <v>7286</v>
      </c>
      <c r="N4436" s="101" t="str">
        <f t="shared" si="139"/>
        <v>PT1590273-T0018888003652400</v>
      </c>
      <c r="O4436" s="128"/>
      <c r="P4436" s="100"/>
      <c r="Q4436" s="103">
        <f t="shared" si="166"/>
        <v>6</v>
      </c>
      <c r="R4436" s="161"/>
      <c r="S4436" s="105"/>
      <c r="T4436" s="106"/>
      <c r="U4436" s="107" t="s">
        <v>6564</v>
      </c>
      <c r="V4436" s="108" t="s">
        <v>756</v>
      </c>
      <c r="W4436" s="109" t="s">
        <v>1908</v>
      </c>
      <c r="X4436" s="110" t="str">
        <f t="shared" si="204"/>
        <v/>
      </c>
      <c r="Y4436" s="110" t="str">
        <f t="shared" si="205"/>
        <v/>
      </c>
      <c r="Z4436" s="109" t="s">
        <v>797</v>
      </c>
      <c r="AA4436" s="109" t="s">
        <v>802</v>
      </c>
      <c r="AB4436" s="106"/>
      <c r="AC4436" s="158"/>
      <c r="AD4436" s="160"/>
      <c r="AE4436" s="127"/>
      <c r="AF4436" s="113"/>
      <c r="AG4436" s="165" t="str">
        <f t="array" ref="AG4436">XLOOKUP(F4436,'CLV2'!A:A,'CLV2'!E:E)</f>
        <v>2.FROZEN FOODS</v>
      </c>
      <c r="AH4436" s="115" t="str">
        <f t="array" ref="AH4436">XLOOKUP(F4436,'CLV2'!A:A,'CLV2'!F:F)</f>
        <v>3.PASTRY AND DESSERTS</v>
      </c>
      <c r="AI4436" s="115" t="str">
        <f t="shared" si="8"/>
        <v>Pack</v>
      </c>
      <c r="AJ4436" s="116">
        <f t="shared" si="9"/>
        <v>1</v>
      </c>
      <c r="AK4436" s="117" t="str">
        <f t="array" ref="AK4436">XLOOKUP(F4436,'GIÁ'!A:A,'GIÁ'!D:D)</f>
        <v>31762.47</v>
      </c>
      <c r="AL4436" s="118">
        <f t="shared" si="10"/>
        <v>190574.82</v>
      </c>
      <c r="AM4436" s="118">
        <f t="shared" si="11"/>
        <v>0</v>
      </c>
      <c r="AN4436" s="119">
        <f t="shared" si="12"/>
        <v>0</v>
      </c>
      <c r="AO4436" s="118">
        <f t="shared" si="13"/>
        <v>190574.82</v>
      </c>
      <c r="AP4436" s="121">
        <f t="shared" si="14"/>
        <v>0</v>
      </c>
      <c r="AQ4436" s="122"/>
      <c r="AR4436" s="119"/>
    </row>
    <row r="4437" ht="22.5" customHeight="1">
      <c r="A4437" s="89">
        <v>46233.0</v>
      </c>
      <c r="B4437" s="90">
        <v>0.43125</v>
      </c>
      <c r="C4437" s="91" t="s">
        <v>1707</v>
      </c>
      <c r="D4437" s="129" t="str">
        <f t="array" ref="D4437">XLOOKUP(C4437,'DS ST'!A:A,'DS ST'!B:B)</f>
        <v>VH2</v>
      </c>
      <c r="E4437" s="94" t="str">
        <f t="array" ref="E4437">XLOOKUP($F4437,'GIÁ'!$A:$A,'GIÁ'!$E:$E)</f>
        <v>ĐÔNG</v>
      </c>
      <c r="F4437" s="94">
        <v>8.935101607211E12</v>
      </c>
      <c r="G4437" s="95" t="s">
        <v>1879</v>
      </c>
      <c r="H4437" s="95" t="s">
        <v>224</v>
      </c>
      <c r="I4437" s="96">
        <v>4.0</v>
      </c>
      <c r="J4437" s="96">
        <v>0.0</v>
      </c>
      <c r="K4437" s="98">
        <f t="shared" si="4"/>
        <v>4</v>
      </c>
      <c r="L4437" s="99" t="s">
        <v>7285</v>
      </c>
      <c r="M4437" s="100" t="s">
        <v>7286</v>
      </c>
      <c r="N4437" s="101" t="str">
        <f t="shared" si="139"/>
        <v>PT1590273-T0018935101607211</v>
      </c>
      <c r="O4437" s="128"/>
      <c r="P4437" s="100"/>
      <c r="Q4437" s="103">
        <f t="shared" si="166"/>
        <v>4</v>
      </c>
      <c r="R4437" s="161"/>
      <c r="S4437" s="105"/>
      <c r="T4437" s="106"/>
      <c r="U4437" s="107" t="s">
        <v>6523</v>
      </c>
      <c r="V4437" s="108" t="s">
        <v>756</v>
      </c>
      <c r="W4437" s="109" t="s">
        <v>1908</v>
      </c>
      <c r="X4437" s="110" t="str">
        <f t="shared" si="204"/>
        <v/>
      </c>
      <c r="Y4437" s="110" t="str">
        <f t="shared" si="205"/>
        <v/>
      </c>
      <c r="Z4437" s="109" t="s">
        <v>797</v>
      </c>
      <c r="AA4437" s="109" t="s">
        <v>802</v>
      </c>
      <c r="AB4437" s="106"/>
      <c r="AC4437" s="158"/>
      <c r="AD4437" s="160"/>
      <c r="AE4437" s="127"/>
      <c r="AF4437" s="113"/>
      <c r="AG4437" s="165" t="str">
        <f t="array" ref="AG4437">XLOOKUP(F4437,'CLV2'!A:A,'CLV2'!E:E)</f>
        <v>2.FROZEN FOODS</v>
      </c>
      <c r="AH4437" s="115" t="str">
        <f t="array" ref="AH4437">XLOOKUP(F4437,'CLV2'!A:A,'CLV2'!F:F)</f>
        <v>3.DUMPLINGS</v>
      </c>
      <c r="AI4437" s="115" t="str">
        <f t="shared" si="8"/>
        <v>Pack</v>
      </c>
      <c r="AJ4437" s="116">
        <f t="shared" si="9"/>
        <v>1</v>
      </c>
      <c r="AK4437" s="117" t="str">
        <f t="array" ref="AK4437">XLOOKUP(F4437,'GIÁ'!A:A,'GIÁ'!D:D)</f>
        <v>22033.98</v>
      </c>
      <c r="AL4437" s="118">
        <f t="shared" si="10"/>
        <v>88135.92</v>
      </c>
      <c r="AM4437" s="118">
        <f t="shared" si="11"/>
        <v>0</v>
      </c>
      <c r="AN4437" s="119">
        <f t="shared" si="12"/>
        <v>0</v>
      </c>
      <c r="AO4437" s="118">
        <f t="shared" si="13"/>
        <v>88135.92</v>
      </c>
      <c r="AP4437" s="121">
        <f t="shared" si="14"/>
        <v>0</v>
      </c>
      <c r="AQ4437" s="122"/>
      <c r="AR4437" s="119"/>
    </row>
    <row r="4438" ht="22.5" customHeight="1">
      <c r="A4438" s="89">
        <v>46233.0</v>
      </c>
      <c r="B4438" s="90">
        <v>0.43125</v>
      </c>
      <c r="C4438" s="91" t="s">
        <v>1707</v>
      </c>
      <c r="D4438" s="129" t="str">
        <f t="array" ref="D4438">XLOOKUP(C4438,'DS ST'!A:A,'DS ST'!B:B)</f>
        <v>VH2</v>
      </c>
      <c r="E4438" s="94" t="str">
        <f t="array" ref="E4438">XLOOKUP($F4438,'GIÁ'!$A:$A,'GIÁ'!$E:$E)</f>
        <v>ĐÔNG</v>
      </c>
      <c r="F4438" s="94">
        <v>8.936219600002E12</v>
      </c>
      <c r="G4438" s="95" t="s">
        <v>2684</v>
      </c>
      <c r="H4438" s="95" t="s">
        <v>224</v>
      </c>
      <c r="I4438" s="96">
        <v>10.0</v>
      </c>
      <c r="J4438" s="96">
        <v>0.0</v>
      </c>
      <c r="K4438" s="98">
        <f t="shared" si="4"/>
        <v>10</v>
      </c>
      <c r="L4438" s="99" t="s">
        <v>7285</v>
      </c>
      <c r="M4438" s="100" t="s">
        <v>7286</v>
      </c>
      <c r="N4438" s="101" t="str">
        <f t="shared" si="139"/>
        <v>PT1590273-T0018936219600002</v>
      </c>
      <c r="O4438" s="128"/>
      <c r="P4438" s="100"/>
      <c r="Q4438" s="103">
        <f t="shared" si="166"/>
        <v>10</v>
      </c>
      <c r="R4438" s="161"/>
      <c r="S4438" s="105"/>
      <c r="T4438" s="106"/>
      <c r="U4438" s="107" t="s">
        <v>6566</v>
      </c>
      <c r="V4438" s="108" t="s">
        <v>756</v>
      </c>
      <c r="W4438" s="109" t="s">
        <v>1908</v>
      </c>
      <c r="X4438" s="110" t="str">
        <f t="shared" si="204"/>
        <v/>
      </c>
      <c r="Y4438" s="110" t="str">
        <f t="shared" si="205"/>
        <v/>
      </c>
      <c r="Z4438" s="109" t="s">
        <v>797</v>
      </c>
      <c r="AA4438" s="109" t="s">
        <v>802</v>
      </c>
      <c r="AB4438" s="106"/>
      <c r="AC4438" s="158"/>
      <c r="AD4438" s="160"/>
      <c r="AE4438" s="127"/>
      <c r="AF4438" s="113"/>
      <c r="AG4438" s="165" t="str">
        <f t="array" ref="AG4438">XLOOKUP(F4438,'CLV2'!A:A,'CLV2'!E:E)</f>
        <v>2.FROZEN FOODS</v>
      </c>
      <c r="AH4438" s="115" t="str">
        <f t="array" ref="AH4438">XLOOKUP(F4438,'CLV2'!A:A,'CLV2'!F:F)</f>
        <v>3.HOTPOT AND FRIED</v>
      </c>
      <c r="AI4438" s="115" t="str">
        <f t="shared" si="8"/>
        <v>Pack</v>
      </c>
      <c r="AJ4438" s="116">
        <f t="shared" si="9"/>
        <v>1</v>
      </c>
      <c r="AK4438" s="117" t="str">
        <f t="array" ref="AK4438">XLOOKUP(F4438,'GIÁ'!A:A,'GIÁ'!D:D)</f>
        <v>11156.53</v>
      </c>
      <c r="AL4438" s="118">
        <f t="shared" si="10"/>
        <v>111565.3</v>
      </c>
      <c r="AM4438" s="118">
        <f t="shared" si="11"/>
        <v>0</v>
      </c>
      <c r="AN4438" s="119">
        <f t="shared" si="12"/>
        <v>0</v>
      </c>
      <c r="AO4438" s="118">
        <f t="shared" si="13"/>
        <v>111565.3</v>
      </c>
      <c r="AP4438" s="121">
        <f t="shared" si="14"/>
        <v>0</v>
      </c>
      <c r="AQ4438" s="122"/>
      <c r="AR4438" s="119"/>
    </row>
    <row r="4439" ht="22.5" customHeight="1">
      <c r="A4439" s="89">
        <v>46233.0</v>
      </c>
      <c r="B4439" s="90">
        <v>0.43125</v>
      </c>
      <c r="C4439" s="91" t="s">
        <v>1707</v>
      </c>
      <c r="D4439" s="129" t="str">
        <f t="array" ref="D4439">XLOOKUP(C4439,'DS ST'!A:A,'DS ST'!B:B)</f>
        <v>VH2</v>
      </c>
      <c r="E4439" s="94" t="str">
        <f t="array" ref="E4439">XLOOKUP($F4439,'GIÁ'!$A:$A,'GIÁ'!$E:$E)</f>
        <v>ĐÔNG</v>
      </c>
      <c r="F4439" s="94">
        <v>8.936013238791E12</v>
      </c>
      <c r="G4439" s="95" t="s">
        <v>2178</v>
      </c>
      <c r="H4439" s="95" t="s">
        <v>57</v>
      </c>
      <c r="I4439" s="96">
        <v>6.0</v>
      </c>
      <c r="J4439" s="96">
        <v>0.0</v>
      </c>
      <c r="K4439" s="98">
        <f t="shared" si="4"/>
        <v>6</v>
      </c>
      <c r="L4439" s="99" t="s">
        <v>7285</v>
      </c>
      <c r="M4439" s="100" t="s">
        <v>7286</v>
      </c>
      <c r="N4439" s="101" t="str">
        <f t="shared" si="139"/>
        <v>PT1590273-T0018936013238791</v>
      </c>
      <c r="O4439" s="128"/>
      <c r="P4439" s="100"/>
      <c r="Q4439" s="103">
        <f t="shared" si="166"/>
        <v>6</v>
      </c>
      <c r="R4439" s="161"/>
      <c r="S4439" s="105"/>
      <c r="T4439" s="106"/>
      <c r="U4439" s="107" t="s">
        <v>6525</v>
      </c>
      <c r="V4439" s="108" t="s">
        <v>756</v>
      </c>
      <c r="W4439" s="109" t="s">
        <v>1908</v>
      </c>
      <c r="X4439" s="110" t="str">
        <f t="shared" si="204"/>
        <v/>
      </c>
      <c r="Y4439" s="110" t="str">
        <f t="shared" si="205"/>
        <v/>
      </c>
      <c r="Z4439" s="109" t="s">
        <v>797</v>
      </c>
      <c r="AA4439" s="109" t="s">
        <v>802</v>
      </c>
      <c r="AB4439" s="106"/>
      <c r="AC4439" s="158"/>
      <c r="AD4439" s="160"/>
      <c r="AE4439" s="127"/>
      <c r="AF4439" s="113"/>
      <c r="AG4439" s="165" t="str">
        <f t="array" ref="AG4439">XLOOKUP(F4439,'CLV2'!A:A,'CLV2'!E:E)</f>
        <v>2.FROZEN FOODS</v>
      </c>
      <c r="AH4439" s="115" t="str">
        <f t="array" ref="AH4439">XLOOKUP(F4439,'CLV2'!A:A,'CLV2'!F:F)</f>
        <v>3.PIZZA - READY MEALS</v>
      </c>
      <c r="AI4439" s="115" t="str">
        <f t="shared" si="8"/>
        <v>Pack</v>
      </c>
      <c r="AJ4439" s="116">
        <f t="shared" si="9"/>
        <v>1</v>
      </c>
      <c r="AK4439" s="117" t="str">
        <f t="array" ref="AK4439">XLOOKUP(F4439,'GIÁ'!A:A,'GIÁ'!D:D)</f>
        <v>22578.43</v>
      </c>
      <c r="AL4439" s="118">
        <f t="shared" si="10"/>
        <v>135470.58</v>
      </c>
      <c r="AM4439" s="118">
        <f t="shared" si="11"/>
        <v>0</v>
      </c>
      <c r="AN4439" s="119">
        <f t="shared" si="12"/>
        <v>0</v>
      </c>
      <c r="AO4439" s="118">
        <f t="shared" si="13"/>
        <v>135470.58</v>
      </c>
      <c r="AP4439" s="121">
        <f t="shared" si="14"/>
        <v>0</v>
      </c>
      <c r="AQ4439" s="122"/>
      <c r="AR4439" s="119"/>
    </row>
    <row r="4440" ht="22.5" customHeight="1">
      <c r="A4440" s="89">
        <v>46233.0</v>
      </c>
      <c r="B4440" s="90">
        <v>0.43125</v>
      </c>
      <c r="C4440" s="91" t="s">
        <v>1707</v>
      </c>
      <c r="D4440" s="129" t="str">
        <f t="array" ref="D4440">XLOOKUP(C4440,'DS ST'!A:A,'DS ST'!B:B)</f>
        <v>VH2</v>
      </c>
      <c r="E4440" s="94" t="str">
        <f t="array" ref="E4440">XLOOKUP($F4440,'GIÁ'!$A:$A,'GIÁ'!$E:$E)</f>
        <v>ĐÔNG</v>
      </c>
      <c r="F4440" s="94">
        <v>8.938532826121E12</v>
      </c>
      <c r="G4440" s="95" t="s">
        <v>3050</v>
      </c>
      <c r="H4440" s="95" t="s">
        <v>224</v>
      </c>
      <c r="I4440" s="96">
        <v>4.0</v>
      </c>
      <c r="J4440" s="96">
        <v>0.0</v>
      </c>
      <c r="K4440" s="98">
        <f t="shared" si="4"/>
        <v>4</v>
      </c>
      <c r="L4440" s="99" t="s">
        <v>7285</v>
      </c>
      <c r="M4440" s="100" t="s">
        <v>7286</v>
      </c>
      <c r="N4440" s="101" t="str">
        <f t="shared" si="139"/>
        <v>PT1590273-T0018938532826121</v>
      </c>
      <c r="O4440" s="128"/>
      <c r="P4440" s="100"/>
      <c r="Q4440" s="103">
        <f t="shared" si="166"/>
        <v>4</v>
      </c>
      <c r="R4440" s="161"/>
      <c r="S4440" s="105"/>
      <c r="T4440" s="106"/>
      <c r="U4440" s="107" t="s">
        <v>6541</v>
      </c>
      <c r="V4440" s="108" t="s">
        <v>756</v>
      </c>
      <c r="W4440" s="109" t="s">
        <v>1908</v>
      </c>
      <c r="X4440" s="110" t="str">
        <f t="shared" si="204"/>
        <v/>
      </c>
      <c r="Y4440" s="110" t="str">
        <f t="shared" si="205"/>
        <v/>
      </c>
      <c r="Z4440" s="109" t="s">
        <v>797</v>
      </c>
      <c r="AA4440" s="109" t="s">
        <v>802</v>
      </c>
      <c r="AB4440" s="106"/>
      <c r="AC4440" s="158"/>
      <c r="AD4440" s="160"/>
      <c r="AE4440" s="127"/>
      <c r="AF4440" s="113"/>
      <c r="AG4440" s="165" t="str">
        <f t="array" ref="AG4440">XLOOKUP(F4440,'CLV2'!A:A,'CLV2'!E:E)</f>
        <v>2.FROZEN FOODS</v>
      </c>
      <c r="AH4440" s="115" t="str">
        <f t="array" ref="AH4440">XLOOKUP(F4440,'CLV2'!A:A,'CLV2'!F:F)</f>
        <v>3.PASTRY AND DESSERTS</v>
      </c>
      <c r="AI4440" s="115" t="str">
        <f t="shared" si="8"/>
        <v>Pack</v>
      </c>
      <c r="AJ4440" s="116">
        <f t="shared" si="9"/>
        <v>1</v>
      </c>
      <c r="AK4440" s="117" t="str">
        <f t="array" ref="AK4440">XLOOKUP(F4440,'GIÁ'!A:A,'GIÁ'!D:D)</f>
        <v>21599.37</v>
      </c>
      <c r="AL4440" s="118">
        <f t="shared" si="10"/>
        <v>86397.48</v>
      </c>
      <c r="AM4440" s="118">
        <f t="shared" si="11"/>
        <v>0</v>
      </c>
      <c r="AN4440" s="119">
        <f t="shared" si="12"/>
        <v>0</v>
      </c>
      <c r="AO4440" s="118">
        <f t="shared" si="13"/>
        <v>86397.48</v>
      </c>
      <c r="AP4440" s="121">
        <f t="shared" si="14"/>
        <v>0</v>
      </c>
      <c r="AQ4440" s="122"/>
      <c r="AR4440" s="119"/>
    </row>
    <row r="4441" ht="22.5" customHeight="1">
      <c r="A4441" s="89">
        <v>46233.0</v>
      </c>
      <c r="B4441" s="90">
        <v>0.43125</v>
      </c>
      <c r="C4441" s="91" t="s">
        <v>1707</v>
      </c>
      <c r="D4441" s="129" t="str">
        <f t="array" ref="D4441">XLOOKUP(C4441,'DS ST'!A:A,'DS ST'!B:B)</f>
        <v>VH2</v>
      </c>
      <c r="E4441" s="94" t="str">
        <f t="array" ref="E4441">XLOOKUP($F4441,'GIÁ'!$A:$A,'GIÁ'!$E:$E)</f>
        <v>ĐÔNG</v>
      </c>
      <c r="F4441" s="94">
        <v>8.934717401336E12</v>
      </c>
      <c r="G4441" s="95" t="s">
        <v>1750</v>
      </c>
      <c r="H4441" s="95" t="s">
        <v>224</v>
      </c>
      <c r="I4441" s="96">
        <v>4.0</v>
      </c>
      <c r="J4441" s="96">
        <v>0.0</v>
      </c>
      <c r="K4441" s="98">
        <f t="shared" si="4"/>
        <v>4</v>
      </c>
      <c r="L4441" s="99" t="s">
        <v>7285</v>
      </c>
      <c r="M4441" s="100" t="s">
        <v>7286</v>
      </c>
      <c r="N4441" s="101" t="str">
        <f t="shared" si="139"/>
        <v>PT1590273-T0018934717401336</v>
      </c>
      <c r="O4441" s="128"/>
      <c r="P4441" s="100"/>
      <c r="Q4441" s="103">
        <f t="shared" si="166"/>
        <v>4</v>
      </c>
      <c r="R4441" s="161"/>
      <c r="S4441" s="105"/>
      <c r="T4441" s="106"/>
      <c r="U4441" s="107" t="s">
        <v>6585</v>
      </c>
      <c r="V4441" s="108" t="s">
        <v>756</v>
      </c>
      <c r="W4441" s="109" t="s">
        <v>1908</v>
      </c>
      <c r="X4441" s="110" t="str">
        <f t="shared" si="204"/>
        <v/>
      </c>
      <c r="Y4441" s="110" t="str">
        <f t="shared" si="205"/>
        <v/>
      </c>
      <c r="Z4441" s="109" t="s">
        <v>797</v>
      </c>
      <c r="AA4441" s="109" t="s">
        <v>802</v>
      </c>
      <c r="AB4441" s="106"/>
      <c r="AC4441" s="158"/>
      <c r="AD4441" s="160"/>
      <c r="AE4441" s="127"/>
      <c r="AF4441" s="113"/>
      <c r="AG4441" s="165" t="str">
        <f t="array" ref="AG4441">XLOOKUP(F4441,'CLV2'!A:A,'CLV2'!E:E)</f>
        <v>2.FROZEN FOODS</v>
      </c>
      <c r="AH4441" s="115" t="str">
        <f t="array" ref="AH4441">XLOOKUP(F4441,'CLV2'!A:A,'CLV2'!F:F)</f>
        <v>3.DUMPLINGS</v>
      </c>
      <c r="AI4441" s="115" t="str">
        <f t="shared" si="8"/>
        <v>Pack</v>
      </c>
      <c r="AJ4441" s="116">
        <f t="shared" si="9"/>
        <v>1</v>
      </c>
      <c r="AK4441" s="117" t="str">
        <f t="array" ref="AK4441">XLOOKUP(F4441,'GIÁ'!A:A,'GIÁ'!D:D)</f>
        <v>39374.44</v>
      </c>
      <c r="AL4441" s="118">
        <f t="shared" si="10"/>
        <v>157497.76</v>
      </c>
      <c r="AM4441" s="118">
        <f t="shared" si="11"/>
        <v>0</v>
      </c>
      <c r="AN4441" s="119">
        <f t="shared" si="12"/>
        <v>0</v>
      </c>
      <c r="AO4441" s="118">
        <f t="shared" si="13"/>
        <v>157497.76</v>
      </c>
      <c r="AP4441" s="121">
        <f t="shared" si="14"/>
        <v>0</v>
      </c>
      <c r="AQ4441" s="122"/>
      <c r="AR4441" s="119"/>
    </row>
    <row r="4442" ht="22.5" customHeight="1">
      <c r="A4442" s="89">
        <v>46233.0</v>
      </c>
      <c r="B4442" s="90">
        <v>0.43125</v>
      </c>
      <c r="C4442" s="91" t="s">
        <v>1707</v>
      </c>
      <c r="D4442" s="129" t="str">
        <f t="array" ref="D4442">XLOOKUP(C4442,'DS ST'!A:A,'DS ST'!B:B)</f>
        <v>VH2</v>
      </c>
      <c r="E4442" s="94" t="str">
        <f t="array" ref="E4442">XLOOKUP($F4442,'GIÁ'!$A:$A,'GIÁ'!$E:$E)</f>
        <v>ĐÔNG</v>
      </c>
      <c r="F4442" s="94">
        <v>8.934717472008E12</v>
      </c>
      <c r="G4442" s="95" t="s">
        <v>1769</v>
      </c>
      <c r="H4442" s="95" t="s">
        <v>224</v>
      </c>
      <c r="I4442" s="96">
        <v>8.0</v>
      </c>
      <c r="J4442" s="96">
        <v>0.0</v>
      </c>
      <c r="K4442" s="98">
        <f t="shared" si="4"/>
        <v>8</v>
      </c>
      <c r="L4442" s="99" t="s">
        <v>7285</v>
      </c>
      <c r="M4442" s="100" t="s">
        <v>7286</v>
      </c>
      <c r="N4442" s="101" t="str">
        <f t="shared" si="139"/>
        <v>PT1590273-T0018934717472008</v>
      </c>
      <c r="O4442" s="128"/>
      <c r="P4442" s="100"/>
      <c r="Q4442" s="103">
        <f t="shared" si="166"/>
        <v>8</v>
      </c>
      <c r="R4442" s="161"/>
      <c r="S4442" s="105"/>
      <c r="T4442" s="106"/>
      <c r="U4442" s="107" t="s">
        <v>6597</v>
      </c>
      <c r="V4442" s="108" t="s">
        <v>756</v>
      </c>
      <c r="W4442" s="109" t="s">
        <v>1908</v>
      </c>
      <c r="X4442" s="110" t="str">
        <f t="shared" si="204"/>
        <v/>
      </c>
      <c r="Y4442" s="110" t="str">
        <f t="shared" si="205"/>
        <v/>
      </c>
      <c r="Z4442" s="109" t="s">
        <v>797</v>
      </c>
      <c r="AA4442" s="109" t="s">
        <v>802</v>
      </c>
      <c r="AB4442" s="106"/>
      <c r="AC4442" s="158"/>
      <c r="AD4442" s="160"/>
      <c r="AE4442" s="127"/>
      <c r="AF4442" s="113"/>
      <c r="AG4442" s="165" t="str">
        <f t="array" ref="AG4442">XLOOKUP(F4442,'CLV2'!A:A,'CLV2'!E:E)</f>
        <v>2.FROZEN FOODS</v>
      </c>
      <c r="AH4442" s="115" t="str">
        <f t="array" ref="AH4442">XLOOKUP(F4442,'CLV2'!A:A,'CLV2'!F:F)</f>
        <v>3.HOTPOT AND FRIED</v>
      </c>
      <c r="AI4442" s="115" t="str">
        <f t="shared" si="8"/>
        <v>Pack</v>
      </c>
      <c r="AJ4442" s="116">
        <f t="shared" si="9"/>
        <v>1</v>
      </c>
      <c r="AK4442" s="117" t="str">
        <f t="array" ref="AK4442">XLOOKUP(F4442,'GIÁ'!A:A,'GIÁ'!D:D)</f>
        <v>35456.20</v>
      </c>
      <c r="AL4442" s="118">
        <f t="shared" si="10"/>
        <v>283649.6</v>
      </c>
      <c r="AM4442" s="118">
        <f t="shared" si="11"/>
        <v>0</v>
      </c>
      <c r="AN4442" s="119">
        <f t="shared" si="12"/>
        <v>0</v>
      </c>
      <c r="AO4442" s="118">
        <f t="shared" si="13"/>
        <v>283649.6</v>
      </c>
      <c r="AP4442" s="121">
        <f t="shared" si="14"/>
        <v>0</v>
      </c>
      <c r="AQ4442" s="122"/>
      <c r="AR4442" s="119"/>
    </row>
    <row r="4443" ht="22.5" customHeight="1">
      <c r="A4443" s="89">
        <v>46233.0</v>
      </c>
      <c r="B4443" s="90">
        <v>0.43125</v>
      </c>
      <c r="C4443" s="91" t="s">
        <v>1707</v>
      </c>
      <c r="D4443" s="129" t="str">
        <f t="array" ref="D4443">XLOOKUP(C4443,'DS ST'!A:A,'DS ST'!B:B)</f>
        <v>VH2</v>
      </c>
      <c r="E4443" s="94" t="str">
        <f t="array" ref="E4443">XLOOKUP($F4443,'GIÁ'!$A:$A,'GIÁ'!$E:$E)</f>
        <v>ĐÔNG</v>
      </c>
      <c r="F4443" s="94">
        <v>8.936210415551E12</v>
      </c>
      <c r="G4443" s="95" t="s">
        <v>2676</v>
      </c>
      <c r="H4443" s="95" t="s">
        <v>224</v>
      </c>
      <c r="I4443" s="96">
        <v>16.0</v>
      </c>
      <c r="J4443" s="96">
        <v>0.0</v>
      </c>
      <c r="K4443" s="98">
        <f t="shared" si="4"/>
        <v>16</v>
      </c>
      <c r="L4443" s="99" t="s">
        <v>7285</v>
      </c>
      <c r="M4443" s="100" t="s">
        <v>7286</v>
      </c>
      <c r="N4443" s="101" t="str">
        <f t="shared" si="139"/>
        <v>PT1590273-T0018936210415551</v>
      </c>
      <c r="O4443" s="128"/>
      <c r="P4443" s="100"/>
      <c r="Q4443" s="103">
        <f t="shared" si="166"/>
        <v>16</v>
      </c>
      <c r="R4443" s="161"/>
      <c r="S4443" s="105"/>
      <c r="T4443" s="106"/>
      <c r="U4443" s="107" t="s">
        <v>6554</v>
      </c>
      <c r="V4443" s="108" t="s">
        <v>756</v>
      </c>
      <c r="W4443" s="109" t="s">
        <v>1908</v>
      </c>
      <c r="X4443" s="110" t="str">
        <f t="shared" si="204"/>
        <v/>
      </c>
      <c r="Y4443" s="110" t="str">
        <f t="shared" si="205"/>
        <v/>
      </c>
      <c r="Z4443" s="109" t="s">
        <v>797</v>
      </c>
      <c r="AA4443" s="109" t="s">
        <v>802</v>
      </c>
      <c r="AB4443" s="106"/>
      <c r="AC4443" s="158"/>
      <c r="AD4443" s="160"/>
      <c r="AE4443" s="127"/>
      <c r="AF4443" s="113"/>
      <c r="AG4443" s="165" t="str">
        <f t="array" ref="AG4443">XLOOKUP(F4443,'CLV2'!A:A,'CLV2'!E:E)</f>
        <v>2.FROZEN FOODS</v>
      </c>
      <c r="AH4443" s="115" t="str">
        <f t="array" ref="AH4443">XLOOKUP(F4443,'CLV2'!A:A,'CLV2'!F:F)</f>
        <v>3.DUMPLINGS</v>
      </c>
      <c r="AI4443" s="115" t="str">
        <f t="shared" si="8"/>
        <v>Pack</v>
      </c>
      <c r="AJ4443" s="116">
        <f t="shared" si="9"/>
        <v>1</v>
      </c>
      <c r="AK4443" s="117" t="str">
        <f t="array" ref="AK4443">XLOOKUP(F4443,'GIÁ'!A:A,'GIÁ'!D:D)</f>
        <v>24150.20</v>
      </c>
      <c r="AL4443" s="118">
        <f t="shared" si="10"/>
        <v>386403.2</v>
      </c>
      <c r="AM4443" s="118">
        <f t="shared" si="11"/>
        <v>0</v>
      </c>
      <c r="AN4443" s="119">
        <f t="shared" si="12"/>
        <v>0</v>
      </c>
      <c r="AO4443" s="118">
        <f t="shared" si="13"/>
        <v>386403.2</v>
      </c>
      <c r="AP4443" s="121">
        <f t="shared" si="14"/>
        <v>0</v>
      </c>
      <c r="AQ4443" s="122"/>
      <c r="AR4443" s="119"/>
    </row>
    <row r="4444" ht="22.5" customHeight="1">
      <c r="A4444" s="89">
        <v>46233.0</v>
      </c>
      <c r="B4444" s="90">
        <v>0.43125</v>
      </c>
      <c r="C4444" s="91" t="s">
        <v>1707</v>
      </c>
      <c r="D4444" s="129" t="str">
        <f t="array" ref="D4444">XLOOKUP(C4444,'DS ST'!A:A,'DS ST'!B:B)</f>
        <v>VH2</v>
      </c>
      <c r="E4444" s="94" t="str">
        <f t="array" ref="E4444">XLOOKUP($F4444,'GIÁ'!$A:$A,'GIÁ'!$E:$E)</f>
        <v>ĐÔNG</v>
      </c>
      <c r="F4444" s="94">
        <v>8.935319711311E12</v>
      </c>
      <c r="G4444" s="95" t="s">
        <v>2061</v>
      </c>
      <c r="H4444" s="95" t="s">
        <v>224</v>
      </c>
      <c r="I4444" s="96">
        <v>2.0</v>
      </c>
      <c r="J4444" s="96">
        <v>0.0</v>
      </c>
      <c r="K4444" s="98">
        <f t="shared" si="4"/>
        <v>2</v>
      </c>
      <c r="L4444" s="99" t="s">
        <v>7285</v>
      </c>
      <c r="M4444" s="100" t="s">
        <v>7286</v>
      </c>
      <c r="N4444" s="101" t="str">
        <f t="shared" si="139"/>
        <v>PT1590273-T0018935319711311</v>
      </c>
      <c r="O4444" s="128"/>
      <c r="P4444" s="100"/>
      <c r="Q4444" s="103">
        <f t="shared" si="166"/>
        <v>2</v>
      </c>
      <c r="R4444" s="161"/>
      <c r="S4444" s="105"/>
      <c r="T4444" s="106"/>
      <c r="U4444" s="107" t="s">
        <v>6529</v>
      </c>
      <c r="V4444" s="108" t="s">
        <v>756</v>
      </c>
      <c r="W4444" s="109" t="s">
        <v>1908</v>
      </c>
      <c r="X4444" s="110" t="str">
        <f t="shared" si="204"/>
        <v/>
      </c>
      <c r="Y4444" s="110" t="str">
        <f t="shared" si="205"/>
        <v/>
      </c>
      <c r="Z4444" s="109" t="s">
        <v>797</v>
      </c>
      <c r="AA4444" s="109" t="s">
        <v>802</v>
      </c>
      <c r="AB4444" s="106"/>
      <c r="AC4444" s="158"/>
      <c r="AD4444" s="160"/>
      <c r="AE4444" s="127"/>
      <c r="AF4444" s="113"/>
      <c r="AG4444" s="165" t="str">
        <f t="array" ref="AG4444">XLOOKUP(F4444,'CLV2'!A:A,'CLV2'!E:E)</f>
        <v>2.FROZEN FOODS</v>
      </c>
      <c r="AH4444" s="115" t="str">
        <f t="array" ref="AH4444">XLOOKUP(F4444,'CLV2'!A:A,'CLV2'!F:F)</f>
        <v>3.HOTPOT AND FRIED</v>
      </c>
      <c r="AI4444" s="115" t="str">
        <f t="shared" si="8"/>
        <v>Pack</v>
      </c>
      <c r="AJ4444" s="116">
        <f t="shared" si="9"/>
        <v>1</v>
      </c>
      <c r="AK4444" s="117" t="str">
        <f t="array" ref="AK4444">XLOOKUP(F4444,'GIÁ'!A:A,'GIÁ'!D:D)</f>
        <v>30542.46</v>
      </c>
      <c r="AL4444" s="118">
        <f t="shared" si="10"/>
        <v>61084.92</v>
      </c>
      <c r="AM4444" s="118">
        <f t="shared" si="11"/>
        <v>0</v>
      </c>
      <c r="AN4444" s="119">
        <f t="shared" si="12"/>
        <v>0</v>
      </c>
      <c r="AO4444" s="118">
        <f t="shared" si="13"/>
        <v>61084.92</v>
      </c>
      <c r="AP4444" s="121">
        <f t="shared" si="14"/>
        <v>0</v>
      </c>
      <c r="AQ4444" s="122"/>
      <c r="AR4444" s="119"/>
    </row>
    <row r="4445" ht="22.5" customHeight="1">
      <c r="A4445" s="89">
        <v>46233.0</v>
      </c>
      <c r="B4445" s="90">
        <v>0.43125</v>
      </c>
      <c r="C4445" s="91" t="s">
        <v>1707</v>
      </c>
      <c r="D4445" s="129" t="str">
        <f t="array" ref="D4445">XLOOKUP(C4445,'DS ST'!A:A,'DS ST'!B:B)</f>
        <v>VH2</v>
      </c>
      <c r="E4445" s="94" t="str">
        <f t="array" ref="E4445">XLOOKUP($F4445,'GIÁ'!$A:$A,'GIÁ'!$E:$E)</f>
        <v>ĐÔNG</v>
      </c>
      <c r="F4445" s="94">
        <v>8.93607627967E12</v>
      </c>
      <c r="G4445" s="95" t="s">
        <v>2317</v>
      </c>
      <c r="H4445" s="95" t="s">
        <v>224</v>
      </c>
      <c r="I4445" s="96">
        <v>2.0</v>
      </c>
      <c r="J4445" s="96">
        <v>0.0</v>
      </c>
      <c r="K4445" s="98">
        <f t="shared" si="4"/>
        <v>2</v>
      </c>
      <c r="L4445" s="99" t="s">
        <v>7285</v>
      </c>
      <c r="M4445" s="100" t="s">
        <v>7286</v>
      </c>
      <c r="N4445" s="101" t="str">
        <f t="shared" si="139"/>
        <v>PT1590273-T0018936076279670</v>
      </c>
      <c r="O4445" s="128"/>
      <c r="P4445" s="100"/>
      <c r="Q4445" s="103">
        <f t="shared" si="166"/>
        <v>2</v>
      </c>
      <c r="R4445" s="161"/>
      <c r="S4445" s="105"/>
      <c r="T4445" s="106"/>
      <c r="U4445" s="107" t="s">
        <v>6530</v>
      </c>
      <c r="V4445" s="108" t="s">
        <v>756</v>
      </c>
      <c r="W4445" s="109" t="s">
        <v>1908</v>
      </c>
      <c r="X4445" s="110" t="str">
        <f t="shared" si="204"/>
        <v/>
      </c>
      <c r="Y4445" s="110" t="str">
        <f t="shared" si="205"/>
        <v/>
      </c>
      <c r="Z4445" s="109" t="s">
        <v>797</v>
      </c>
      <c r="AA4445" s="109" t="s">
        <v>802</v>
      </c>
      <c r="AB4445" s="106"/>
      <c r="AC4445" s="158"/>
      <c r="AD4445" s="160"/>
      <c r="AE4445" s="127"/>
      <c r="AF4445" s="113"/>
      <c r="AG4445" s="165" t="str">
        <f t="array" ref="AG4445">XLOOKUP(F4445,'CLV2'!A:A,'CLV2'!E:E)</f>
        <v>2.FROZEN FOODS</v>
      </c>
      <c r="AH4445" s="115" t="str">
        <f t="array" ref="AH4445">XLOOKUP(F4445,'CLV2'!A:A,'CLV2'!F:F)</f>
        <v>3.PASTRY AND DESSERTS</v>
      </c>
      <c r="AI4445" s="115" t="str">
        <f t="shared" si="8"/>
        <v>Pack</v>
      </c>
      <c r="AJ4445" s="116">
        <f t="shared" si="9"/>
        <v>1</v>
      </c>
      <c r="AK4445" s="117" t="str">
        <f t="array" ref="AK4445">XLOOKUP(F4445,'GIÁ'!A:A,'GIÁ'!D:D)</f>
        <v>26872.96</v>
      </c>
      <c r="AL4445" s="118">
        <f t="shared" si="10"/>
        <v>53745.92</v>
      </c>
      <c r="AM4445" s="118">
        <f t="shared" si="11"/>
        <v>0</v>
      </c>
      <c r="AN4445" s="119">
        <f t="shared" si="12"/>
        <v>0</v>
      </c>
      <c r="AO4445" s="118">
        <f t="shared" si="13"/>
        <v>53745.92</v>
      </c>
      <c r="AP4445" s="121">
        <f t="shared" si="14"/>
        <v>0</v>
      </c>
      <c r="AQ4445" s="122"/>
      <c r="AR4445" s="119"/>
    </row>
    <row r="4446" ht="22.5" customHeight="1">
      <c r="A4446" s="89">
        <v>46233.0</v>
      </c>
      <c r="B4446" s="90">
        <v>0.43125</v>
      </c>
      <c r="C4446" s="91" t="s">
        <v>1707</v>
      </c>
      <c r="D4446" s="129" t="str">
        <f t="array" ref="D4446">XLOOKUP(C4446,'DS ST'!A:A,'DS ST'!B:B)</f>
        <v>VH2</v>
      </c>
      <c r="E4446" s="94" t="str">
        <f t="array" ref="E4446">XLOOKUP($F4446,'GIÁ'!$A:$A,'GIÁ'!$E:$E)</f>
        <v>ĐÔNG</v>
      </c>
      <c r="F4446" s="94">
        <v>8.936077113829E12</v>
      </c>
      <c r="G4446" s="95" t="s">
        <v>2373</v>
      </c>
      <c r="H4446" s="95" t="s">
        <v>224</v>
      </c>
      <c r="I4446" s="96">
        <v>4.0</v>
      </c>
      <c r="J4446" s="96">
        <v>0.0</v>
      </c>
      <c r="K4446" s="98">
        <f t="shared" si="4"/>
        <v>4</v>
      </c>
      <c r="L4446" s="99" t="s">
        <v>7285</v>
      </c>
      <c r="M4446" s="100" t="s">
        <v>7286</v>
      </c>
      <c r="N4446" s="101" t="str">
        <f t="shared" si="139"/>
        <v>PT1590273-T0018936077113829</v>
      </c>
      <c r="O4446" s="128"/>
      <c r="P4446" s="100"/>
      <c r="Q4446" s="103">
        <f t="shared" si="166"/>
        <v>4</v>
      </c>
      <c r="R4446" s="161"/>
      <c r="S4446" s="105"/>
      <c r="T4446" s="106"/>
      <c r="U4446" s="107" t="s">
        <v>6606</v>
      </c>
      <c r="V4446" s="108" t="s">
        <v>756</v>
      </c>
      <c r="W4446" s="109" t="s">
        <v>1908</v>
      </c>
      <c r="X4446" s="110" t="str">
        <f t="shared" si="204"/>
        <v/>
      </c>
      <c r="Y4446" s="110" t="str">
        <f t="shared" si="205"/>
        <v/>
      </c>
      <c r="Z4446" s="109" t="s">
        <v>797</v>
      </c>
      <c r="AA4446" s="109" t="s">
        <v>802</v>
      </c>
      <c r="AB4446" s="106"/>
      <c r="AC4446" s="158"/>
      <c r="AD4446" s="160"/>
      <c r="AE4446" s="127"/>
      <c r="AF4446" s="113"/>
      <c r="AG4446" s="165" t="str">
        <f t="array" ref="AG4446">XLOOKUP(F4446,'CLV2'!A:A,'CLV2'!E:E)</f>
        <v>2.FROZEN FOODS</v>
      </c>
      <c r="AH4446" s="115" t="str">
        <f t="array" ref="AH4446">XLOOKUP(F4446,'CLV2'!A:A,'CLV2'!F:F)</f>
        <v>3.DUMPLINGS</v>
      </c>
      <c r="AI4446" s="115" t="str">
        <f t="shared" si="8"/>
        <v>Pack</v>
      </c>
      <c r="AJ4446" s="116">
        <f t="shared" si="9"/>
        <v>1</v>
      </c>
      <c r="AK4446" s="117" t="str">
        <f t="array" ref="AK4446">XLOOKUP(F4446,'GIÁ'!A:A,'GIÁ'!D:D)</f>
        <v>40010.98</v>
      </c>
      <c r="AL4446" s="118">
        <f t="shared" si="10"/>
        <v>160043.92</v>
      </c>
      <c r="AM4446" s="118">
        <f t="shared" si="11"/>
        <v>0</v>
      </c>
      <c r="AN4446" s="119">
        <f t="shared" si="12"/>
        <v>0</v>
      </c>
      <c r="AO4446" s="118">
        <f t="shared" si="13"/>
        <v>160043.92</v>
      </c>
      <c r="AP4446" s="121">
        <f t="shared" si="14"/>
        <v>0</v>
      </c>
      <c r="AQ4446" s="122"/>
      <c r="AR4446" s="119"/>
    </row>
    <row r="4447" ht="22.5" customHeight="1">
      <c r="A4447" s="89">
        <v>46233.0</v>
      </c>
      <c r="B4447" s="90">
        <v>0.43125</v>
      </c>
      <c r="C4447" s="91" t="s">
        <v>1707</v>
      </c>
      <c r="D4447" s="129" t="str">
        <f t="array" ref="D4447">XLOOKUP(C4447,'DS ST'!A:A,'DS ST'!B:B)</f>
        <v>VH2</v>
      </c>
      <c r="E4447" s="94" t="str">
        <f t="array" ref="E4447">XLOOKUP($F4447,'GIÁ'!$A:$A,'GIÁ'!$E:$E)</f>
        <v>ĐÔNG</v>
      </c>
      <c r="F4447" s="94">
        <v>8.935101608461E12</v>
      </c>
      <c r="G4447" s="95" t="s">
        <v>1899</v>
      </c>
      <c r="H4447" s="95" t="s">
        <v>224</v>
      </c>
      <c r="I4447" s="96">
        <v>4.0</v>
      </c>
      <c r="J4447" s="96">
        <v>0.0</v>
      </c>
      <c r="K4447" s="98">
        <f t="shared" si="4"/>
        <v>4</v>
      </c>
      <c r="L4447" s="99" t="s">
        <v>7285</v>
      </c>
      <c r="M4447" s="100" t="s">
        <v>7286</v>
      </c>
      <c r="N4447" s="101" t="str">
        <f t="shared" si="139"/>
        <v>PT1590273-T0018935101608461</v>
      </c>
      <c r="O4447" s="128"/>
      <c r="P4447" s="100"/>
      <c r="Q4447" s="103">
        <f t="shared" si="166"/>
        <v>4</v>
      </c>
      <c r="R4447" s="161"/>
      <c r="S4447" s="105"/>
      <c r="T4447" s="106"/>
      <c r="U4447" s="107" t="s">
        <v>6555</v>
      </c>
      <c r="V4447" s="108" t="s">
        <v>756</v>
      </c>
      <c r="W4447" s="109" t="s">
        <v>1908</v>
      </c>
      <c r="X4447" s="110" t="str">
        <f t="shared" si="204"/>
        <v/>
      </c>
      <c r="Y4447" s="110" t="str">
        <f t="shared" si="205"/>
        <v/>
      </c>
      <c r="Z4447" s="109" t="s">
        <v>797</v>
      </c>
      <c r="AA4447" s="109" t="s">
        <v>802</v>
      </c>
      <c r="AB4447" s="106"/>
      <c r="AC4447" s="158"/>
      <c r="AD4447" s="160"/>
      <c r="AE4447" s="127"/>
      <c r="AF4447" s="113"/>
      <c r="AG4447" s="165" t="str">
        <f t="array" ref="AG4447">XLOOKUP(F4447,'CLV2'!A:A,'CLV2'!E:E)</f>
        <v>2.FROZEN FOODS</v>
      </c>
      <c r="AH4447" s="115" t="str">
        <f t="array" ref="AH4447">XLOOKUP(F4447,'CLV2'!A:A,'CLV2'!F:F)</f>
        <v>3.HOTPOT AND FRIED</v>
      </c>
      <c r="AI4447" s="115" t="str">
        <f t="shared" si="8"/>
        <v>Pack</v>
      </c>
      <c r="AJ4447" s="116">
        <f t="shared" si="9"/>
        <v>1</v>
      </c>
      <c r="AK4447" s="117" t="str">
        <f t="array" ref="AK4447">XLOOKUP(F4447,'GIÁ'!A:A,'GIÁ'!D:D)</f>
        <v>16904.85</v>
      </c>
      <c r="AL4447" s="118">
        <f t="shared" si="10"/>
        <v>67619.4</v>
      </c>
      <c r="AM4447" s="118">
        <f t="shared" si="11"/>
        <v>0</v>
      </c>
      <c r="AN4447" s="119">
        <f t="shared" si="12"/>
        <v>0</v>
      </c>
      <c r="AO4447" s="118">
        <f t="shared" si="13"/>
        <v>67619.4</v>
      </c>
      <c r="AP4447" s="121">
        <f t="shared" si="14"/>
        <v>0</v>
      </c>
      <c r="AQ4447" s="122"/>
      <c r="AR4447" s="119"/>
    </row>
    <row r="4448" ht="22.5" customHeight="1">
      <c r="A4448" s="89">
        <v>46233.0</v>
      </c>
      <c r="B4448" s="90">
        <v>0.43125</v>
      </c>
      <c r="C4448" s="91" t="s">
        <v>1707</v>
      </c>
      <c r="D4448" s="129" t="str">
        <f t="array" ref="D4448">XLOOKUP(C4448,'DS ST'!A:A,'DS ST'!B:B)</f>
        <v>VH2</v>
      </c>
      <c r="E4448" s="94" t="str">
        <f t="array" ref="E4448">XLOOKUP($F4448,'GIÁ'!$A:$A,'GIÁ'!$E:$E)</f>
        <v>ĐÔNG</v>
      </c>
      <c r="F4448" s="94">
        <v>8.936077110149E12</v>
      </c>
      <c r="G4448" s="95" t="s">
        <v>2333</v>
      </c>
      <c r="H4448" s="95" t="s">
        <v>224</v>
      </c>
      <c r="I4448" s="96">
        <v>4.0</v>
      </c>
      <c r="J4448" s="96">
        <v>0.0</v>
      </c>
      <c r="K4448" s="98">
        <f t="shared" si="4"/>
        <v>4</v>
      </c>
      <c r="L4448" s="99" t="s">
        <v>7285</v>
      </c>
      <c r="M4448" s="100" t="s">
        <v>7286</v>
      </c>
      <c r="N4448" s="101" t="str">
        <f t="shared" si="139"/>
        <v>PT1590273-T0018936077110149</v>
      </c>
      <c r="O4448" s="128"/>
      <c r="P4448" s="100"/>
      <c r="Q4448" s="103">
        <f t="shared" si="166"/>
        <v>4</v>
      </c>
      <c r="R4448" s="161"/>
      <c r="S4448" s="105"/>
      <c r="T4448" s="106"/>
      <c r="U4448" s="107" t="s">
        <v>6568</v>
      </c>
      <c r="V4448" s="108" t="s">
        <v>756</v>
      </c>
      <c r="W4448" s="109" t="s">
        <v>1908</v>
      </c>
      <c r="X4448" s="110" t="str">
        <f t="shared" si="204"/>
        <v/>
      </c>
      <c r="Y4448" s="110" t="str">
        <f t="shared" si="205"/>
        <v/>
      </c>
      <c r="Z4448" s="109" t="s">
        <v>797</v>
      </c>
      <c r="AA4448" s="109" t="s">
        <v>802</v>
      </c>
      <c r="AB4448" s="106"/>
      <c r="AC4448" s="158"/>
      <c r="AD4448" s="160"/>
      <c r="AE4448" s="127"/>
      <c r="AF4448" s="113"/>
      <c r="AG4448" s="165" t="str">
        <f t="array" ref="AG4448">XLOOKUP(F4448,'CLV2'!A:A,'CLV2'!E:E)</f>
        <v>2.FROZEN FOODS</v>
      </c>
      <c r="AH4448" s="115" t="str">
        <f t="array" ref="AH4448">XLOOKUP(F4448,'CLV2'!A:A,'CLV2'!F:F)</f>
        <v>3.DUMPLINGS</v>
      </c>
      <c r="AI4448" s="115" t="str">
        <f t="shared" si="8"/>
        <v>Pack</v>
      </c>
      <c r="AJ4448" s="116">
        <f t="shared" si="9"/>
        <v>1</v>
      </c>
      <c r="AK4448" s="117" t="str">
        <f t="array" ref="AK4448">XLOOKUP(F4448,'GIÁ'!A:A,'GIÁ'!D:D)</f>
        <v>41904.24</v>
      </c>
      <c r="AL4448" s="118">
        <f t="shared" si="10"/>
        <v>167616.96</v>
      </c>
      <c r="AM4448" s="118">
        <f t="shared" si="11"/>
        <v>0</v>
      </c>
      <c r="AN4448" s="119">
        <f t="shared" si="12"/>
        <v>0</v>
      </c>
      <c r="AO4448" s="118">
        <f t="shared" si="13"/>
        <v>167616.96</v>
      </c>
      <c r="AP4448" s="121">
        <f t="shared" si="14"/>
        <v>0</v>
      </c>
      <c r="AQ4448" s="122"/>
      <c r="AR4448" s="119"/>
    </row>
    <row r="4449" ht="22.5" customHeight="1">
      <c r="A4449" s="89">
        <v>46233.0</v>
      </c>
      <c r="B4449" s="90">
        <v>0.43125</v>
      </c>
      <c r="C4449" s="91" t="s">
        <v>1707</v>
      </c>
      <c r="D4449" s="129" t="str">
        <f t="array" ref="D4449">XLOOKUP(C4449,'DS ST'!A:A,'DS ST'!B:B)</f>
        <v>VH2</v>
      </c>
      <c r="E4449" s="94" t="str">
        <f t="array" ref="E4449">XLOOKUP($F4449,'GIÁ'!$A:$A,'GIÁ'!$E:$E)</f>
        <v>ĐÔNG</v>
      </c>
      <c r="F4449" s="94">
        <v>8.935297102972E12</v>
      </c>
      <c r="G4449" s="95" t="s">
        <v>2024</v>
      </c>
      <c r="H4449" s="95" t="s">
        <v>224</v>
      </c>
      <c r="I4449" s="96">
        <v>2.0</v>
      </c>
      <c r="J4449" s="96">
        <v>0.0</v>
      </c>
      <c r="K4449" s="98">
        <f t="shared" si="4"/>
        <v>2</v>
      </c>
      <c r="L4449" s="99" t="s">
        <v>7285</v>
      </c>
      <c r="M4449" s="100" t="s">
        <v>7286</v>
      </c>
      <c r="N4449" s="101" t="str">
        <f t="shared" si="139"/>
        <v>PT1590273-T0018935297102972</v>
      </c>
      <c r="O4449" s="128"/>
      <c r="P4449" s="100"/>
      <c r="Q4449" s="103">
        <f t="shared" si="166"/>
        <v>2</v>
      </c>
      <c r="R4449" s="161"/>
      <c r="S4449" s="105"/>
      <c r="T4449" s="106"/>
      <c r="U4449" s="107" t="s">
        <v>6692</v>
      </c>
      <c r="V4449" s="108" t="s">
        <v>756</v>
      </c>
      <c r="W4449" s="109" t="s">
        <v>1908</v>
      </c>
      <c r="X4449" s="110" t="str">
        <f t="shared" si="204"/>
        <v/>
      </c>
      <c r="Y4449" s="110" t="str">
        <f t="shared" si="205"/>
        <v/>
      </c>
      <c r="Z4449" s="109" t="s">
        <v>797</v>
      </c>
      <c r="AA4449" s="109" t="s">
        <v>802</v>
      </c>
      <c r="AB4449" s="106"/>
      <c r="AC4449" s="158"/>
      <c r="AD4449" s="160"/>
      <c r="AE4449" s="127"/>
      <c r="AF4449" s="113"/>
      <c r="AG4449" s="165" t="str">
        <f t="array" ref="AG4449">XLOOKUP(F4449,'CLV2'!A:A,'CLV2'!E:E)</f>
        <v>2.FROZEN FOODS</v>
      </c>
      <c r="AH4449" s="115" t="str">
        <f t="array" ref="AH4449">XLOOKUP(F4449,'CLV2'!A:A,'CLV2'!F:F)</f>
        <v>3.PIZZA - READY MEALS</v>
      </c>
      <c r="AI4449" s="115" t="str">
        <f t="shared" si="8"/>
        <v>Pack</v>
      </c>
      <c r="AJ4449" s="116">
        <f t="shared" si="9"/>
        <v>1</v>
      </c>
      <c r="AK4449" s="117" t="str">
        <f t="array" ref="AK4449">XLOOKUP(F4449,'GIÁ'!A:A,'GIÁ'!D:D)</f>
        <v>16087.17</v>
      </c>
      <c r="AL4449" s="118">
        <f t="shared" si="10"/>
        <v>32174.34</v>
      </c>
      <c r="AM4449" s="118">
        <f t="shared" si="11"/>
        <v>0</v>
      </c>
      <c r="AN4449" s="119">
        <f t="shared" si="12"/>
        <v>0</v>
      </c>
      <c r="AO4449" s="118">
        <f t="shared" si="13"/>
        <v>32174.34</v>
      </c>
      <c r="AP4449" s="121">
        <f t="shared" si="14"/>
        <v>0</v>
      </c>
      <c r="AQ4449" s="122"/>
      <c r="AR4449" s="119"/>
    </row>
    <row r="4450" ht="22.5" customHeight="1">
      <c r="A4450" s="89">
        <v>46233.0</v>
      </c>
      <c r="B4450" s="90">
        <v>0.43125</v>
      </c>
      <c r="C4450" s="91" t="s">
        <v>1707</v>
      </c>
      <c r="D4450" s="129" t="str">
        <f t="array" ref="D4450">XLOOKUP(C4450,'DS ST'!A:A,'DS ST'!B:B)</f>
        <v>VH2</v>
      </c>
      <c r="E4450" s="94" t="str">
        <f t="array" ref="E4450">XLOOKUP($F4450,'GIÁ'!$A:$A,'GIÁ'!$E:$E)</f>
        <v>ĐÔNG</v>
      </c>
      <c r="F4450" s="94">
        <v>8.938532826183E12</v>
      </c>
      <c r="G4450" s="95" t="s">
        <v>3052</v>
      </c>
      <c r="H4450" s="95" t="s">
        <v>224</v>
      </c>
      <c r="I4450" s="96">
        <v>4.0</v>
      </c>
      <c r="J4450" s="96">
        <v>0.0</v>
      </c>
      <c r="K4450" s="98">
        <f t="shared" si="4"/>
        <v>4</v>
      </c>
      <c r="L4450" s="99" t="s">
        <v>7285</v>
      </c>
      <c r="M4450" s="100" t="s">
        <v>7286</v>
      </c>
      <c r="N4450" s="101" t="str">
        <f t="shared" si="139"/>
        <v>PT1590273-T0018938532826183</v>
      </c>
      <c r="O4450" s="128"/>
      <c r="P4450" s="100"/>
      <c r="Q4450" s="103">
        <f t="shared" si="166"/>
        <v>4</v>
      </c>
      <c r="R4450" s="161"/>
      <c r="S4450" s="105"/>
      <c r="T4450" s="106"/>
      <c r="U4450" s="107" t="s">
        <v>6586</v>
      </c>
      <c r="V4450" s="108" t="s">
        <v>756</v>
      </c>
      <c r="W4450" s="109" t="s">
        <v>1908</v>
      </c>
      <c r="X4450" s="110" t="str">
        <f t="shared" si="204"/>
        <v/>
      </c>
      <c r="Y4450" s="110" t="str">
        <f t="shared" si="205"/>
        <v/>
      </c>
      <c r="Z4450" s="109" t="s">
        <v>797</v>
      </c>
      <c r="AA4450" s="109" t="s">
        <v>802</v>
      </c>
      <c r="AB4450" s="106"/>
      <c r="AC4450" s="158"/>
      <c r="AD4450" s="160"/>
      <c r="AE4450" s="127"/>
      <c r="AF4450" s="113"/>
      <c r="AG4450" s="165" t="str">
        <f t="array" ref="AG4450">XLOOKUP(F4450,'CLV2'!A:A,'CLV2'!E:E)</f>
        <v>2.FROZEN FOODS</v>
      </c>
      <c r="AH4450" s="115" t="str">
        <f t="array" ref="AH4450">XLOOKUP(F4450,'CLV2'!A:A,'CLV2'!F:F)</f>
        <v>3.PASTRY AND DESSERTS</v>
      </c>
      <c r="AI4450" s="115" t="str">
        <f t="shared" si="8"/>
        <v>Pack</v>
      </c>
      <c r="AJ4450" s="116">
        <f t="shared" si="9"/>
        <v>1</v>
      </c>
      <c r="AK4450" s="117" t="str">
        <f t="array" ref="AK4450">XLOOKUP(F4450,'GIÁ'!A:A,'GIÁ'!D:D)</f>
        <v>27480.45</v>
      </c>
      <c r="AL4450" s="118">
        <f t="shared" si="10"/>
        <v>109921.8</v>
      </c>
      <c r="AM4450" s="118">
        <f t="shared" si="11"/>
        <v>0</v>
      </c>
      <c r="AN4450" s="119">
        <f t="shared" si="12"/>
        <v>0</v>
      </c>
      <c r="AO4450" s="118">
        <f t="shared" si="13"/>
        <v>109921.8</v>
      </c>
      <c r="AP4450" s="121">
        <f t="shared" si="14"/>
        <v>0</v>
      </c>
      <c r="AQ4450" s="122"/>
      <c r="AR4450" s="119"/>
    </row>
    <row r="4451" ht="22.5" customHeight="1">
      <c r="A4451" s="89">
        <v>46233.0</v>
      </c>
      <c r="B4451" s="90">
        <v>0.43125</v>
      </c>
      <c r="C4451" s="91" t="s">
        <v>1707</v>
      </c>
      <c r="D4451" s="129" t="str">
        <f t="array" ref="D4451">XLOOKUP(C4451,'DS ST'!A:A,'DS ST'!B:B)</f>
        <v>VH2</v>
      </c>
      <c r="E4451" s="94" t="str">
        <f t="array" ref="E4451">XLOOKUP($F4451,'GIÁ'!$A:$A,'GIÁ'!$E:$E)</f>
        <v>ĐÔNG</v>
      </c>
      <c r="F4451" s="94">
        <v>8.934717271236E12</v>
      </c>
      <c r="G4451" s="95" t="s">
        <v>1731</v>
      </c>
      <c r="H4451" s="95" t="s">
        <v>224</v>
      </c>
      <c r="I4451" s="96">
        <v>4.0</v>
      </c>
      <c r="J4451" s="96">
        <v>0.0</v>
      </c>
      <c r="K4451" s="98">
        <f t="shared" si="4"/>
        <v>4</v>
      </c>
      <c r="L4451" s="99" t="s">
        <v>7285</v>
      </c>
      <c r="M4451" s="100" t="s">
        <v>7286</v>
      </c>
      <c r="N4451" s="101" t="str">
        <f t="shared" si="139"/>
        <v>PT1590273-T0018934717271236</v>
      </c>
      <c r="O4451" s="128"/>
      <c r="P4451" s="100"/>
      <c r="Q4451" s="103">
        <f t="shared" si="166"/>
        <v>4</v>
      </c>
      <c r="R4451" s="161"/>
      <c r="S4451" s="105"/>
      <c r="T4451" s="106"/>
      <c r="U4451" s="107" t="s">
        <v>6586</v>
      </c>
      <c r="V4451" s="108" t="s">
        <v>756</v>
      </c>
      <c r="W4451" s="109" t="s">
        <v>1908</v>
      </c>
      <c r="X4451" s="110" t="str">
        <f t="shared" si="204"/>
        <v/>
      </c>
      <c r="Y4451" s="110" t="str">
        <f t="shared" si="205"/>
        <v/>
      </c>
      <c r="Z4451" s="109" t="s">
        <v>797</v>
      </c>
      <c r="AA4451" s="109" t="s">
        <v>802</v>
      </c>
      <c r="AB4451" s="106"/>
      <c r="AC4451" s="158"/>
      <c r="AD4451" s="160"/>
      <c r="AE4451" s="127"/>
      <c r="AF4451" s="113"/>
      <c r="AG4451" s="165" t="str">
        <f t="array" ref="AG4451">XLOOKUP(F4451,'CLV2'!A:A,'CLV2'!E:E)</f>
        <v>2.FROZEN FOODS</v>
      </c>
      <c r="AH4451" s="115" t="str">
        <f t="array" ref="AH4451">XLOOKUP(F4451,'CLV2'!A:A,'CLV2'!F:F)</f>
        <v>3.DUMPLINGS</v>
      </c>
      <c r="AI4451" s="115" t="str">
        <f t="shared" si="8"/>
        <v>Pack</v>
      </c>
      <c r="AJ4451" s="116">
        <f t="shared" si="9"/>
        <v>1</v>
      </c>
      <c r="AK4451" s="117" t="str">
        <f t="array" ref="AK4451">XLOOKUP(F4451,'GIÁ'!A:A,'GIÁ'!D:D)</f>
        <v>52399.89</v>
      </c>
      <c r="AL4451" s="118">
        <f t="shared" si="10"/>
        <v>209599.56</v>
      </c>
      <c r="AM4451" s="118">
        <f t="shared" si="11"/>
        <v>0</v>
      </c>
      <c r="AN4451" s="119">
        <f t="shared" si="12"/>
        <v>0</v>
      </c>
      <c r="AO4451" s="118">
        <f t="shared" si="13"/>
        <v>209599.56</v>
      </c>
      <c r="AP4451" s="121">
        <f t="shared" si="14"/>
        <v>0</v>
      </c>
      <c r="AQ4451" s="122"/>
      <c r="AR4451" s="119"/>
    </row>
    <row r="4452" ht="22.5" customHeight="1">
      <c r="A4452" s="89">
        <v>46233.0</v>
      </c>
      <c r="B4452" s="90">
        <v>0.43125</v>
      </c>
      <c r="C4452" s="91" t="s">
        <v>1707</v>
      </c>
      <c r="D4452" s="129" t="str">
        <f t="array" ref="D4452">XLOOKUP(C4452,'DS ST'!A:A,'DS ST'!B:B)</f>
        <v>VH2</v>
      </c>
      <c r="E4452" s="94" t="str">
        <f t="array" ref="E4452">XLOOKUP($F4452,'GIÁ'!$A:$A,'GIÁ'!$E:$E)</f>
        <v>ĐÔNG</v>
      </c>
      <c r="F4452" s="94">
        <v>8.93607711369E12</v>
      </c>
      <c r="G4452" s="95" t="s">
        <v>2364</v>
      </c>
      <c r="H4452" s="95" t="s">
        <v>57</v>
      </c>
      <c r="I4452" s="96">
        <v>2.0</v>
      </c>
      <c r="J4452" s="96">
        <v>0.0</v>
      </c>
      <c r="K4452" s="98">
        <f t="shared" si="4"/>
        <v>2</v>
      </c>
      <c r="L4452" s="99" t="s">
        <v>7285</v>
      </c>
      <c r="M4452" s="100" t="s">
        <v>7286</v>
      </c>
      <c r="N4452" s="101" t="str">
        <f t="shared" si="139"/>
        <v>PT1590273-T0018936077113690</v>
      </c>
      <c r="O4452" s="128"/>
      <c r="P4452" s="100"/>
      <c r="Q4452" s="103">
        <f t="shared" si="166"/>
        <v>2</v>
      </c>
      <c r="R4452" s="161"/>
      <c r="S4452" s="105"/>
      <c r="T4452" s="106"/>
      <c r="U4452" s="107" t="s">
        <v>6672</v>
      </c>
      <c r="V4452" s="108" t="s">
        <v>756</v>
      </c>
      <c r="W4452" s="109" t="s">
        <v>1908</v>
      </c>
      <c r="X4452" s="110" t="str">
        <f t="shared" si="204"/>
        <v/>
      </c>
      <c r="Y4452" s="110" t="str">
        <f t="shared" si="205"/>
        <v/>
      </c>
      <c r="Z4452" s="109" t="s">
        <v>797</v>
      </c>
      <c r="AA4452" s="109" t="s">
        <v>802</v>
      </c>
      <c r="AB4452" s="106"/>
      <c r="AC4452" s="158"/>
      <c r="AD4452" s="160"/>
      <c r="AE4452" s="127"/>
      <c r="AF4452" s="113"/>
      <c r="AG4452" s="165" t="str">
        <f t="array" ref="AG4452">XLOOKUP(F4452,'CLV2'!A:A,'CLV2'!E:E)</f>
        <v>2.FROZEN FOODS</v>
      </c>
      <c r="AH4452" s="115" t="str">
        <f t="array" ref="AH4452">XLOOKUP(F4452,'CLV2'!A:A,'CLV2'!F:F)</f>
        <v>3.PASTRY AND DESSERTS</v>
      </c>
      <c r="AI4452" s="115" t="str">
        <f t="shared" si="8"/>
        <v>Pack</v>
      </c>
      <c r="AJ4452" s="116">
        <f t="shared" si="9"/>
        <v>1</v>
      </c>
      <c r="AK4452" s="117" t="str">
        <f t="array" ref="AK4452">XLOOKUP(F4452,'GIÁ'!A:A,'GIÁ'!D:D)</f>
        <v>40108.39</v>
      </c>
      <c r="AL4452" s="118">
        <f t="shared" si="10"/>
        <v>80216.78</v>
      </c>
      <c r="AM4452" s="118">
        <f t="shared" si="11"/>
        <v>0</v>
      </c>
      <c r="AN4452" s="119">
        <f t="shared" si="12"/>
        <v>0</v>
      </c>
      <c r="AO4452" s="118">
        <f t="shared" si="13"/>
        <v>80216.78</v>
      </c>
      <c r="AP4452" s="121">
        <f t="shared" si="14"/>
        <v>0</v>
      </c>
      <c r="AQ4452" s="122"/>
      <c r="AR4452" s="119"/>
    </row>
    <row r="4453" ht="22.5" customHeight="1">
      <c r="A4453" s="89">
        <v>46233.0</v>
      </c>
      <c r="B4453" s="90">
        <v>0.43125</v>
      </c>
      <c r="C4453" s="91" t="s">
        <v>1707</v>
      </c>
      <c r="D4453" s="129" t="str">
        <f t="array" ref="D4453">XLOOKUP(C4453,'DS ST'!A:A,'DS ST'!B:B)</f>
        <v>VH2</v>
      </c>
      <c r="E4453" s="94" t="str">
        <f t="array" ref="E4453">XLOOKUP($F4453,'GIÁ'!$A:$A,'GIÁ'!$E:$E)</f>
        <v>ĐÔNG</v>
      </c>
      <c r="F4453" s="94">
        <v>8.936220300274E12</v>
      </c>
      <c r="G4453" s="95" t="s">
        <v>2705</v>
      </c>
      <c r="H4453" s="95" t="s">
        <v>224</v>
      </c>
      <c r="I4453" s="96">
        <v>2.0</v>
      </c>
      <c r="J4453" s="96">
        <v>0.0</v>
      </c>
      <c r="K4453" s="98">
        <f t="shared" si="4"/>
        <v>2</v>
      </c>
      <c r="L4453" s="99" t="s">
        <v>7285</v>
      </c>
      <c r="M4453" s="100" t="s">
        <v>7286</v>
      </c>
      <c r="N4453" s="101" t="str">
        <f t="shared" si="139"/>
        <v>PT1590273-T0018936220300274</v>
      </c>
      <c r="O4453" s="128"/>
      <c r="P4453" s="100"/>
      <c r="Q4453" s="103">
        <f t="shared" si="166"/>
        <v>2</v>
      </c>
      <c r="R4453" s="161"/>
      <c r="S4453" s="105"/>
      <c r="T4453" s="106"/>
      <c r="U4453" s="107" t="s">
        <v>6578</v>
      </c>
      <c r="V4453" s="108" t="s">
        <v>756</v>
      </c>
      <c r="W4453" s="109" t="s">
        <v>1908</v>
      </c>
      <c r="X4453" s="110" t="str">
        <f t="shared" si="204"/>
        <v/>
      </c>
      <c r="Y4453" s="110" t="str">
        <f t="shared" si="205"/>
        <v/>
      </c>
      <c r="Z4453" s="109" t="s">
        <v>797</v>
      </c>
      <c r="AA4453" s="109" t="s">
        <v>802</v>
      </c>
      <c r="AB4453" s="106"/>
      <c r="AC4453" s="158"/>
      <c r="AD4453" s="160"/>
      <c r="AE4453" s="127"/>
      <c r="AF4453" s="113"/>
      <c r="AG4453" s="165" t="str">
        <f t="array" ref="AG4453">XLOOKUP(F4453,'CLV2'!A:A,'CLV2'!E:E)</f>
        <v>2.FROZEN FOODS</v>
      </c>
      <c r="AH4453" s="115" t="str">
        <f t="array" ref="AH4453">XLOOKUP(F4453,'CLV2'!A:A,'CLV2'!F:F)</f>
        <v>3.HOTPOT AND FRIED</v>
      </c>
      <c r="AI4453" s="115" t="str">
        <f t="shared" si="8"/>
        <v>Pack</v>
      </c>
      <c r="AJ4453" s="116">
        <f t="shared" si="9"/>
        <v>1</v>
      </c>
      <c r="AK4453" s="117" t="str">
        <f t="array" ref="AK4453">XLOOKUP(F4453,'GIÁ'!A:A,'GIÁ'!D:D)</f>
        <v>40500.00</v>
      </c>
      <c r="AL4453" s="118">
        <f t="shared" si="10"/>
        <v>81000</v>
      </c>
      <c r="AM4453" s="118">
        <f t="shared" si="11"/>
        <v>0</v>
      </c>
      <c r="AN4453" s="119">
        <f t="shared" si="12"/>
        <v>0</v>
      </c>
      <c r="AO4453" s="118">
        <f t="shared" si="13"/>
        <v>81000</v>
      </c>
      <c r="AP4453" s="121">
        <f t="shared" si="14"/>
        <v>0</v>
      </c>
      <c r="AQ4453" s="122"/>
      <c r="AR4453" s="119"/>
    </row>
    <row r="4454" ht="22.5" customHeight="1">
      <c r="A4454" s="89">
        <v>46233.0</v>
      </c>
      <c r="B4454" s="90">
        <v>0.43125</v>
      </c>
      <c r="C4454" s="91" t="s">
        <v>1707</v>
      </c>
      <c r="D4454" s="129" t="str">
        <f t="array" ref="D4454">XLOOKUP(C4454,'DS ST'!A:A,'DS ST'!B:B)</f>
        <v>VH2</v>
      </c>
      <c r="E4454" s="94" t="str">
        <f t="array" ref="E4454">XLOOKUP($F4454,'GIÁ'!$A:$A,'GIÁ'!$E:$E)</f>
        <v>ĐÔNG</v>
      </c>
      <c r="F4454" s="94">
        <v>8.935297105409E12</v>
      </c>
      <c r="G4454" s="95" t="s">
        <v>2034</v>
      </c>
      <c r="H4454" s="95" t="s">
        <v>224</v>
      </c>
      <c r="I4454" s="96">
        <v>4.0</v>
      </c>
      <c r="J4454" s="96">
        <v>0.0</v>
      </c>
      <c r="K4454" s="98">
        <f t="shared" si="4"/>
        <v>4</v>
      </c>
      <c r="L4454" s="99" t="s">
        <v>7285</v>
      </c>
      <c r="M4454" s="100" t="s">
        <v>7286</v>
      </c>
      <c r="N4454" s="101" t="str">
        <f t="shared" si="139"/>
        <v>PT1590273-T0018935297105409</v>
      </c>
      <c r="O4454" s="128"/>
      <c r="P4454" s="100"/>
      <c r="Q4454" s="103">
        <f t="shared" si="166"/>
        <v>4</v>
      </c>
      <c r="R4454" s="161"/>
      <c r="S4454" s="105"/>
      <c r="T4454" s="106"/>
      <c r="U4454" s="107" t="s">
        <v>6540</v>
      </c>
      <c r="V4454" s="108" t="s">
        <v>756</v>
      </c>
      <c r="W4454" s="109" t="s">
        <v>1908</v>
      </c>
      <c r="X4454" s="110" t="str">
        <f t="shared" si="204"/>
        <v/>
      </c>
      <c r="Y4454" s="110" t="str">
        <f t="shared" si="205"/>
        <v/>
      </c>
      <c r="Z4454" s="109" t="s">
        <v>797</v>
      </c>
      <c r="AA4454" s="109" t="s">
        <v>802</v>
      </c>
      <c r="AB4454" s="106"/>
      <c r="AC4454" s="158"/>
      <c r="AD4454" s="160"/>
      <c r="AE4454" s="127"/>
      <c r="AF4454" s="113"/>
      <c r="AG4454" s="165" t="str">
        <f t="array" ref="AG4454">XLOOKUP(F4454,'CLV2'!A:A,'CLV2'!E:E)</f>
        <v>2.FROZEN FOODS</v>
      </c>
      <c r="AH4454" s="115" t="str">
        <f t="array" ref="AH4454">XLOOKUP(F4454,'CLV2'!A:A,'CLV2'!F:F)</f>
        <v>3.PIZZA - READY MEALS</v>
      </c>
      <c r="AI4454" s="115" t="str">
        <f t="shared" si="8"/>
        <v>Pack</v>
      </c>
      <c r="AJ4454" s="116">
        <f t="shared" si="9"/>
        <v>1</v>
      </c>
      <c r="AK4454" s="117" t="str">
        <f t="array" ref="AK4454">XLOOKUP(F4454,'GIÁ'!A:A,'GIÁ'!D:D)</f>
        <v>60873.43</v>
      </c>
      <c r="AL4454" s="118">
        <f t="shared" si="10"/>
        <v>243493.72</v>
      </c>
      <c r="AM4454" s="118">
        <f t="shared" si="11"/>
        <v>0</v>
      </c>
      <c r="AN4454" s="119">
        <f t="shared" si="12"/>
        <v>0</v>
      </c>
      <c r="AO4454" s="118">
        <f t="shared" si="13"/>
        <v>243493.72</v>
      </c>
      <c r="AP4454" s="121">
        <f t="shared" si="14"/>
        <v>0</v>
      </c>
      <c r="AQ4454" s="122"/>
      <c r="AR4454" s="119"/>
    </row>
    <row r="4455" ht="22.5" customHeight="1">
      <c r="A4455" s="89">
        <v>46233.0</v>
      </c>
      <c r="B4455" s="90">
        <v>0.43125</v>
      </c>
      <c r="C4455" s="91" t="s">
        <v>1707</v>
      </c>
      <c r="D4455" s="129" t="str">
        <f t="array" ref="D4455">XLOOKUP(C4455,'DS ST'!A:A,'DS ST'!B:B)</f>
        <v>VH2</v>
      </c>
      <c r="E4455" s="94" t="str">
        <f t="array" ref="E4455">XLOOKUP($F4455,'GIÁ'!$A:$A,'GIÁ'!$E:$E)</f>
        <v>ĐÔNG</v>
      </c>
      <c r="F4455" s="94">
        <v>8.936077112983E12</v>
      </c>
      <c r="G4455" s="95" t="s">
        <v>2345</v>
      </c>
      <c r="H4455" s="95" t="s">
        <v>224</v>
      </c>
      <c r="I4455" s="96">
        <v>4.0</v>
      </c>
      <c r="J4455" s="96">
        <v>0.0</v>
      </c>
      <c r="K4455" s="98">
        <f t="shared" si="4"/>
        <v>4</v>
      </c>
      <c r="L4455" s="99" t="s">
        <v>7285</v>
      </c>
      <c r="M4455" s="100" t="s">
        <v>7286</v>
      </c>
      <c r="N4455" s="101" t="str">
        <f t="shared" si="139"/>
        <v>PT1590273-T0018936077112983</v>
      </c>
      <c r="O4455" s="128"/>
      <c r="P4455" s="100"/>
      <c r="Q4455" s="103">
        <f t="shared" si="166"/>
        <v>4</v>
      </c>
      <c r="R4455" s="161"/>
      <c r="S4455" s="105"/>
      <c r="T4455" s="106"/>
      <c r="U4455" s="107" t="s">
        <v>6526</v>
      </c>
      <c r="V4455" s="108" t="s">
        <v>756</v>
      </c>
      <c r="W4455" s="109" t="s">
        <v>1908</v>
      </c>
      <c r="X4455" s="110" t="str">
        <f t="shared" si="204"/>
        <v/>
      </c>
      <c r="Y4455" s="110" t="str">
        <f t="shared" si="205"/>
        <v/>
      </c>
      <c r="Z4455" s="109" t="s">
        <v>797</v>
      </c>
      <c r="AA4455" s="109" t="s">
        <v>802</v>
      </c>
      <c r="AB4455" s="106"/>
      <c r="AC4455" s="158"/>
      <c r="AD4455" s="160"/>
      <c r="AE4455" s="127"/>
      <c r="AF4455" s="113"/>
      <c r="AG4455" s="165" t="str">
        <f t="array" ref="AG4455">XLOOKUP(F4455,'CLV2'!A:A,'CLV2'!E:E)</f>
        <v>2.FROZEN FOODS</v>
      </c>
      <c r="AH4455" s="115" t="str">
        <f t="array" ref="AH4455">XLOOKUP(F4455,'CLV2'!A:A,'CLV2'!F:F)</f>
        <v>3.DUMPLINGS</v>
      </c>
      <c r="AI4455" s="115" t="str">
        <f t="shared" si="8"/>
        <v>Pack</v>
      </c>
      <c r="AJ4455" s="116">
        <f t="shared" si="9"/>
        <v>1</v>
      </c>
      <c r="AK4455" s="117" t="str">
        <f t="array" ref="AK4455">XLOOKUP(F4455,'GIÁ'!A:A,'GIÁ'!D:D)</f>
        <v>30147.74</v>
      </c>
      <c r="AL4455" s="118">
        <f t="shared" si="10"/>
        <v>120590.96</v>
      </c>
      <c r="AM4455" s="118">
        <f t="shared" si="11"/>
        <v>0</v>
      </c>
      <c r="AN4455" s="119">
        <f t="shared" si="12"/>
        <v>0</v>
      </c>
      <c r="AO4455" s="118">
        <f t="shared" si="13"/>
        <v>120590.96</v>
      </c>
      <c r="AP4455" s="121">
        <f t="shared" si="14"/>
        <v>0</v>
      </c>
      <c r="AQ4455" s="122"/>
      <c r="AR4455" s="119"/>
    </row>
    <row r="4456" ht="22.5" customHeight="1">
      <c r="A4456" s="89">
        <v>46233.0</v>
      </c>
      <c r="B4456" s="90">
        <v>0.43125</v>
      </c>
      <c r="C4456" s="91" t="s">
        <v>1707</v>
      </c>
      <c r="D4456" s="129" t="str">
        <f t="array" ref="D4456">XLOOKUP(C4456,'DS ST'!A:A,'DS ST'!B:B)</f>
        <v>VH2</v>
      </c>
      <c r="E4456" s="94" t="str">
        <f t="array" ref="E4456">XLOOKUP($F4456,'GIÁ'!$A:$A,'GIÁ'!$E:$E)</f>
        <v>ĐÔNG</v>
      </c>
      <c r="F4456" s="94">
        <v>8.936077110262E12</v>
      </c>
      <c r="G4456" s="95" t="s">
        <v>2339</v>
      </c>
      <c r="H4456" s="95" t="s">
        <v>224</v>
      </c>
      <c r="I4456" s="96">
        <v>2.0</v>
      </c>
      <c r="J4456" s="96">
        <v>0.0</v>
      </c>
      <c r="K4456" s="98">
        <f t="shared" si="4"/>
        <v>2</v>
      </c>
      <c r="L4456" s="99" t="s">
        <v>7285</v>
      </c>
      <c r="M4456" s="100" t="s">
        <v>7286</v>
      </c>
      <c r="N4456" s="101" t="str">
        <f t="shared" si="139"/>
        <v>PT1590273-T0018936077110262</v>
      </c>
      <c r="O4456" s="128"/>
      <c r="P4456" s="100"/>
      <c r="Q4456" s="103">
        <f t="shared" si="166"/>
        <v>2</v>
      </c>
      <c r="R4456" s="161"/>
      <c r="S4456" s="105"/>
      <c r="T4456" s="106"/>
      <c r="U4456" s="107" t="s">
        <v>6579</v>
      </c>
      <c r="V4456" s="108" t="s">
        <v>756</v>
      </c>
      <c r="W4456" s="109" t="s">
        <v>1908</v>
      </c>
      <c r="X4456" s="110" t="str">
        <f t="shared" si="204"/>
        <v/>
      </c>
      <c r="Y4456" s="110" t="str">
        <f t="shared" si="205"/>
        <v/>
      </c>
      <c r="Z4456" s="109" t="s">
        <v>797</v>
      </c>
      <c r="AA4456" s="109" t="s">
        <v>802</v>
      </c>
      <c r="AB4456" s="106"/>
      <c r="AC4456" s="158"/>
      <c r="AD4456" s="160"/>
      <c r="AE4456" s="127"/>
      <c r="AF4456" s="113"/>
      <c r="AG4456" s="165" t="str">
        <f t="array" ref="AG4456">XLOOKUP(F4456,'CLV2'!A:A,'CLV2'!E:E)</f>
        <v>2.FROZEN FOODS</v>
      </c>
      <c r="AH4456" s="115" t="str">
        <f t="array" ref="AH4456">XLOOKUP(F4456,'CLV2'!A:A,'CLV2'!F:F)</f>
        <v>3.DUMPLINGS</v>
      </c>
      <c r="AI4456" s="115" t="str">
        <f t="shared" si="8"/>
        <v>Pack</v>
      </c>
      <c r="AJ4456" s="116">
        <f t="shared" si="9"/>
        <v>1</v>
      </c>
      <c r="AK4456" s="117" t="str">
        <f t="array" ref="AK4456">XLOOKUP(F4456,'GIÁ'!A:A,'GIÁ'!D:D)</f>
        <v>34476.05</v>
      </c>
      <c r="AL4456" s="118">
        <f t="shared" si="10"/>
        <v>68952.1</v>
      </c>
      <c r="AM4456" s="118">
        <f t="shared" si="11"/>
        <v>0</v>
      </c>
      <c r="AN4456" s="119">
        <f t="shared" si="12"/>
        <v>0</v>
      </c>
      <c r="AO4456" s="118">
        <f t="shared" si="13"/>
        <v>68952.1</v>
      </c>
      <c r="AP4456" s="121">
        <f t="shared" si="14"/>
        <v>0</v>
      </c>
      <c r="AQ4456" s="122"/>
      <c r="AR4456" s="119"/>
    </row>
    <row r="4457" ht="22.5" customHeight="1">
      <c r="A4457" s="89">
        <v>46233.0</v>
      </c>
      <c r="B4457" s="90">
        <v>0.43125</v>
      </c>
      <c r="C4457" s="91" t="s">
        <v>1707</v>
      </c>
      <c r="D4457" s="129" t="str">
        <f t="array" ref="D4457">XLOOKUP(C4457,'DS ST'!A:A,'DS ST'!B:B)</f>
        <v>VH2</v>
      </c>
      <c r="E4457" s="94" t="str">
        <f t="array" ref="E4457">XLOOKUP($F4457,'GIÁ'!$A:$A,'GIÁ'!$E:$E)</f>
        <v>ĐÔNG</v>
      </c>
      <c r="F4457" s="94">
        <v>8.938562334023E12</v>
      </c>
      <c r="G4457" s="95" t="s">
        <v>3181</v>
      </c>
      <c r="H4457" s="95" t="s">
        <v>57</v>
      </c>
      <c r="I4457" s="96">
        <v>2.0</v>
      </c>
      <c r="J4457" s="96">
        <v>0.0</v>
      </c>
      <c r="K4457" s="98">
        <f t="shared" si="4"/>
        <v>2</v>
      </c>
      <c r="L4457" s="99" t="s">
        <v>7285</v>
      </c>
      <c r="M4457" s="100" t="s">
        <v>7286</v>
      </c>
      <c r="N4457" s="101" t="str">
        <f t="shared" si="139"/>
        <v>PT1590273-T0018938562334023</v>
      </c>
      <c r="O4457" s="128"/>
      <c r="P4457" s="100"/>
      <c r="Q4457" s="103">
        <f t="shared" si="166"/>
        <v>2</v>
      </c>
      <c r="R4457" s="161"/>
      <c r="S4457" s="105"/>
      <c r="T4457" s="106"/>
      <c r="U4457" s="107" t="s">
        <v>6555</v>
      </c>
      <c r="V4457" s="108" t="s">
        <v>756</v>
      </c>
      <c r="W4457" s="109" t="s">
        <v>1908</v>
      </c>
      <c r="X4457" s="110" t="str">
        <f t="shared" si="204"/>
        <v/>
      </c>
      <c r="Y4457" s="110" t="str">
        <f t="shared" si="205"/>
        <v/>
      </c>
      <c r="Z4457" s="109" t="s">
        <v>797</v>
      </c>
      <c r="AA4457" s="109" t="s">
        <v>802</v>
      </c>
      <c r="AB4457" s="106"/>
      <c r="AC4457" s="158"/>
      <c r="AD4457" s="160"/>
      <c r="AE4457" s="127"/>
      <c r="AF4457" s="113"/>
      <c r="AG4457" s="165" t="str">
        <f t="array" ref="AG4457">XLOOKUP(F4457,'CLV2'!A:A,'CLV2'!E:E)</f>
        <v>2.FROZEN FOODS</v>
      </c>
      <c r="AH4457" s="115" t="str">
        <f t="array" ref="AH4457">XLOOKUP(F4457,'CLV2'!A:A,'CLV2'!F:F)</f>
        <v>3.PIZZA - READY MEALS</v>
      </c>
      <c r="AI4457" s="115" t="str">
        <f t="shared" si="8"/>
        <v>Pack</v>
      </c>
      <c r="AJ4457" s="116">
        <f t="shared" si="9"/>
        <v>1</v>
      </c>
      <c r="AK4457" s="117" t="str">
        <f t="array" ref="AK4457">XLOOKUP(F4457,'GIÁ'!A:A,'GIÁ'!D:D)</f>
        <v>43635.50</v>
      </c>
      <c r="AL4457" s="118">
        <f t="shared" si="10"/>
        <v>87271</v>
      </c>
      <c r="AM4457" s="118">
        <f t="shared" si="11"/>
        <v>0</v>
      </c>
      <c r="AN4457" s="119">
        <f t="shared" si="12"/>
        <v>0</v>
      </c>
      <c r="AO4457" s="118">
        <f t="shared" si="13"/>
        <v>87271</v>
      </c>
      <c r="AP4457" s="121">
        <f t="shared" si="14"/>
        <v>0</v>
      </c>
      <c r="AQ4457" s="122"/>
      <c r="AR4457" s="119"/>
    </row>
    <row r="4458" ht="22.5" customHeight="1">
      <c r="A4458" s="89">
        <v>46233.0</v>
      </c>
      <c r="B4458" s="90">
        <v>0.43125</v>
      </c>
      <c r="C4458" s="91" t="s">
        <v>1707</v>
      </c>
      <c r="D4458" s="129" t="str">
        <f t="array" ref="D4458">XLOOKUP(C4458,'DS ST'!A:A,'DS ST'!B:B)</f>
        <v>VH2</v>
      </c>
      <c r="E4458" s="94" t="str">
        <f t="array" ref="E4458">XLOOKUP($F4458,'GIÁ'!$A:$A,'GIÁ'!$E:$E)</f>
        <v>ĐÔNG</v>
      </c>
      <c r="F4458" s="94">
        <v>8.936076279731E12</v>
      </c>
      <c r="G4458" s="95" t="s">
        <v>2319</v>
      </c>
      <c r="H4458" s="95" t="s">
        <v>224</v>
      </c>
      <c r="I4458" s="96">
        <v>6.0</v>
      </c>
      <c r="J4458" s="96">
        <v>0.0</v>
      </c>
      <c r="K4458" s="98">
        <f t="shared" si="4"/>
        <v>6</v>
      </c>
      <c r="L4458" s="99" t="s">
        <v>7285</v>
      </c>
      <c r="M4458" s="100" t="s">
        <v>7286</v>
      </c>
      <c r="N4458" s="101" t="str">
        <f t="shared" si="139"/>
        <v>PT1590273-T0018936076279731</v>
      </c>
      <c r="O4458" s="128"/>
      <c r="P4458" s="100"/>
      <c r="Q4458" s="103">
        <f t="shared" si="166"/>
        <v>6</v>
      </c>
      <c r="R4458" s="161"/>
      <c r="S4458" s="105"/>
      <c r="T4458" s="106"/>
      <c r="U4458" s="107" t="s">
        <v>6670</v>
      </c>
      <c r="V4458" s="108" t="s">
        <v>756</v>
      </c>
      <c r="W4458" s="109" t="s">
        <v>1908</v>
      </c>
      <c r="X4458" s="110" t="str">
        <f t="shared" si="204"/>
        <v/>
      </c>
      <c r="Y4458" s="110" t="str">
        <f t="shared" si="205"/>
        <v/>
      </c>
      <c r="Z4458" s="109" t="s">
        <v>797</v>
      </c>
      <c r="AA4458" s="109" t="s">
        <v>802</v>
      </c>
      <c r="AB4458" s="106"/>
      <c r="AC4458" s="158"/>
      <c r="AD4458" s="160"/>
      <c r="AE4458" s="127"/>
      <c r="AF4458" s="113"/>
      <c r="AG4458" s="165" t="str">
        <f t="array" ref="AG4458">XLOOKUP(F4458,'CLV2'!A:A,'CLV2'!E:E)</f>
        <v>2.FROZEN FOODS</v>
      </c>
      <c r="AH4458" s="115" t="str">
        <f t="array" ref="AH4458">XLOOKUP(F4458,'CLV2'!A:A,'CLV2'!F:F)</f>
        <v>3.PASTRY AND DESSERTS</v>
      </c>
      <c r="AI4458" s="115" t="str">
        <f t="shared" si="8"/>
        <v>Pack</v>
      </c>
      <c r="AJ4458" s="116">
        <f t="shared" si="9"/>
        <v>1</v>
      </c>
      <c r="AK4458" s="117" t="str">
        <f t="array" ref="AK4458">XLOOKUP(F4458,'GIÁ'!A:A,'GIÁ'!D:D)</f>
        <v>26958.44</v>
      </c>
      <c r="AL4458" s="118">
        <f t="shared" si="10"/>
        <v>161750.64</v>
      </c>
      <c r="AM4458" s="118">
        <f t="shared" si="11"/>
        <v>0</v>
      </c>
      <c r="AN4458" s="119">
        <f t="shared" si="12"/>
        <v>0</v>
      </c>
      <c r="AO4458" s="118">
        <f t="shared" si="13"/>
        <v>161750.64</v>
      </c>
      <c r="AP4458" s="121">
        <f t="shared" si="14"/>
        <v>0</v>
      </c>
      <c r="AQ4458" s="122"/>
      <c r="AR4458" s="119"/>
    </row>
    <row r="4459" ht="22.5" customHeight="1">
      <c r="A4459" s="89">
        <v>46233.0</v>
      </c>
      <c r="B4459" s="90">
        <v>0.43125</v>
      </c>
      <c r="C4459" s="91" t="s">
        <v>1707</v>
      </c>
      <c r="D4459" s="129" t="str">
        <f t="array" ref="D4459">XLOOKUP(C4459,'DS ST'!A:A,'DS ST'!B:B)</f>
        <v>VH2</v>
      </c>
      <c r="E4459" s="94" t="str">
        <f t="array" ref="E4459">XLOOKUP($F4459,'GIÁ'!$A:$A,'GIÁ'!$E:$E)</f>
        <v>ĐÔNG</v>
      </c>
      <c r="F4459" s="94">
        <v>8.93623909005E12</v>
      </c>
      <c r="G4459" s="95" t="s">
        <v>2717</v>
      </c>
      <c r="H4459" s="95" t="s">
        <v>75</v>
      </c>
      <c r="I4459" s="96">
        <v>4.0</v>
      </c>
      <c r="J4459" s="96">
        <v>0.0</v>
      </c>
      <c r="K4459" s="98">
        <f t="shared" si="4"/>
        <v>4</v>
      </c>
      <c r="L4459" s="99" t="s">
        <v>7285</v>
      </c>
      <c r="M4459" s="100" t="s">
        <v>7286</v>
      </c>
      <c r="N4459" s="101" t="str">
        <f t="shared" si="139"/>
        <v>PT1590273-T0018936239090050</v>
      </c>
      <c r="O4459" s="128"/>
      <c r="P4459" s="100"/>
      <c r="Q4459" s="103">
        <f t="shared" si="166"/>
        <v>4</v>
      </c>
      <c r="R4459" s="161"/>
      <c r="S4459" s="105"/>
      <c r="T4459" s="106"/>
      <c r="U4459" s="107" t="s">
        <v>6538</v>
      </c>
      <c r="V4459" s="108" t="s">
        <v>756</v>
      </c>
      <c r="W4459" s="109" t="s">
        <v>1908</v>
      </c>
      <c r="X4459" s="110" t="str">
        <f t="shared" si="204"/>
        <v/>
      </c>
      <c r="Y4459" s="110" t="str">
        <f t="shared" si="205"/>
        <v/>
      </c>
      <c r="Z4459" s="109" t="s">
        <v>797</v>
      </c>
      <c r="AA4459" s="109" t="s">
        <v>802</v>
      </c>
      <c r="AB4459" s="106"/>
      <c r="AC4459" s="158"/>
      <c r="AD4459" s="160"/>
      <c r="AE4459" s="127"/>
      <c r="AF4459" s="113"/>
      <c r="AG4459" s="165" t="str">
        <f t="array" ref="AG4459">XLOOKUP(F4459,'CLV2'!A:A,'CLV2'!E:E)</f>
        <v>2.MEAT</v>
      </c>
      <c r="AH4459" s="115" t="str">
        <f t="array" ref="AH4459">XLOOKUP(F4459,'CLV2'!A:A,'CLV2'!F:F)</f>
        <v>3.FROZEN MEAT</v>
      </c>
      <c r="AI4459" s="115" t="str">
        <f t="shared" si="8"/>
        <v>Pack</v>
      </c>
      <c r="AJ4459" s="116">
        <f t="shared" si="9"/>
        <v>1</v>
      </c>
      <c r="AK4459" s="117" t="str">
        <f t="array" ref="AK4459">XLOOKUP(F4459,'GIÁ'!A:A,'GIÁ'!D:D)</f>
        <v>118354.38</v>
      </c>
      <c r="AL4459" s="118">
        <f t="shared" si="10"/>
        <v>473417.52</v>
      </c>
      <c r="AM4459" s="118">
        <f t="shared" si="11"/>
        <v>0</v>
      </c>
      <c r="AN4459" s="119">
        <f t="shared" si="12"/>
        <v>0</v>
      </c>
      <c r="AO4459" s="118">
        <f t="shared" si="13"/>
        <v>473417.52</v>
      </c>
      <c r="AP4459" s="121">
        <f t="shared" si="14"/>
        <v>0</v>
      </c>
      <c r="AQ4459" s="122"/>
      <c r="AR4459" s="119"/>
    </row>
    <row r="4460" ht="22.5" customHeight="1">
      <c r="A4460" s="89">
        <v>46233.0</v>
      </c>
      <c r="B4460" s="90">
        <v>0.43125</v>
      </c>
      <c r="C4460" s="91" t="s">
        <v>1707</v>
      </c>
      <c r="D4460" s="129" t="str">
        <f t="array" ref="D4460">XLOOKUP(C4460,'DS ST'!A:A,'DS ST'!B:B)</f>
        <v>VH2</v>
      </c>
      <c r="E4460" s="94" t="str">
        <f t="array" ref="E4460">XLOOKUP($F4460,'GIÁ'!$A:$A,'GIÁ'!$E:$E)</f>
        <v>ĐÔNG</v>
      </c>
      <c r="F4460" s="94">
        <v>8.936187610089E12</v>
      </c>
      <c r="G4460" s="95" t="s">
        <v>2590</v>
      </c>
      <c r="H4460" s="95" t="s">
        <v>224</v>
      </c>
      <c r="I4460" s="96">
        <v>2.0</v>
      </c>
      <c r="J4460" s="96">
        <v>0.0</v>
      </c>
      <c r="K4460" s="98">
        <f t="shared" si="4"/>
        <v>2</v>
      </c>
      <c r="L4460" s="99" t="s">
        <v>7285</v>
      </c>
      <c r="M4460" s="100" t="s">
        <v>7286</v>
      </c>
      <c r="N4460" s="101" t="str">
        <f t="shared" si="139"/>
        <v>PT1590273-T0018936187610089</v>
      </c>
      <c r="O4460" s="128"/>
      <c r="P4460" s="100"/>
      <c r="Q4460" s="103">
        <f t="shared" si="166"/>
        <v>2</v>
      </c>
      <c r="R4460" s="161"/>
      <c r="S4460" s="105"/>
      <c r="T4460" s="106"/>
      <c r="U4460" s="107" t="s">
        <v>6532</v>
      </c>
      <c r="V4460" s="108" t="s">
        <v>756</v>
      </c>
      <c r="W4460" s="109" t="s">
        <v>1908</v>
      </c>
      <c r="X4460" s="110" t="str">
        <f t="shared" si="204"/>
        <v/>
      </c>
      <c r="Y4460" s="110" t="str">
        <f t="shared" si="205"/>
        <v/>
      </c>
      <c r="Z4460" s="109" t="s">
        <v>797</v>
      </c>
      <c r="AA4460" s="109" t="s">
        <v>802</v>
      </c>
      <c r="AB4460" s="106"/>
      <c r="AC4460" s="158"/>
      <c r="AD4460" s="160"/>
      <c r="AE4460" s="127"/>
      <c r="AF4460" s="113"/>
      <c r="AG4460" s="165" t="str">
        <f t="array" ref="AG4460">XLOOKUP(F4460,'CLV2'!A:A,'CLV2'!E:E)</f>
        <v>2.FISH AND SEAFOOD</v>
      </c>
      <c r="AH4460" s="115" t="str">
        <f t="array" ref="AH4460">XLOOKUP(F4460,'CLV2'!A:A,'CLV2'!F:F)</f>
        <v>3.FROZEN FISH AND SEAFOOD</v>
      </c>
      <c r="AI4460" s="115" t="str">
        <f t="shared" si="8"/>
        <v>Pack</v>
      </c>
      <c r="AJ4460" s="116">
        <f t="shared" si="9"/>
        <v>1</v>
      </c>
      <c r="AK4460" s="117" t="str">
        <f t="array" ref="AK4460">XLOOKUP(F4460,'GIÁ'!A:A,'GIÁ'!D:D)</f>
        <v>73948.55</v>
      </c>
      <c r="AL4460" s="118">
        <f t="shared" si="10"/>
        <v>147897.1</v>
      </c>
      <c r="AM4460" s="118">
        <f t="shared" si="11"/>
        <v>0</v>
      </c>
      <c r="AN4460" s="119">
        <f t="shared" si="12"/>
        <v>0</v>
      </c>
      <c r="AO4460" s="118">
        <f t="shared" si="13"/>
        <v>147897.1</v>
      </c>
      <c r="AP4460" s="121">
        <f t="shared" si="14"/>
        <v>0</v>
      </c>
      <c r="AQ4460" s="122"/>
      <c r="AR4460" s="119"/>
    </row>
    <row r="4461" ht="22.5" customHeight="1">
      <c r="A4461" s="89">
        <v>46233.0</v>
      </c>
      <c r="B4461" s="90">
        <v>0.43125</v>
      </c>
      <c r="C4461" s="91" t="s">
        <v>1707</v>
      </c>
      <c r="D4461" s="129" t="str">
        <f t="array" ref="D4461">XLOOKUP(C4461,'DS ST'!A:A,'DS ST'!B:B)</f>
        <v>VH2</v>
      </c>
      <c r="E4461" s="94" t="str">
        <f t="array" ref="E4461">XLOOKUP($F4461,'GIÁ'!$A:$A,'GIÁ'!$E:$E)</f>
        <v>ĐÔNG</v>
      </c>
      <c r="F4461" s="94">
        <v>8.936190860464E12</v>
      </c>
      <c r="G4461" s="95" t="s">
        <v>2608</v>
      </c>
      <c r="H4461" s="95" t="s">
        <v>93</v>
      </c>
      <c r="I4461" s="96">
        <v>6.0</v>
      </c>
      <c r="J4461" s="96">
        <v>0.0</v>
      </c>
      <c r="K4461" s="98">
        <f t="shared" si="4"/>
        <v>6</v>
      </c>
      <c r="L4461" s="99" t="s">
        <v>7285</v>
      </c>
      <c r="M4461" s="100" t="s">
        <v>7286</v>
      </c>
      <c r="N4461" s="101" t="str">
        <f t="shared" si="139"/>
        <v>PT1590273-T0018936190860464</v>
      </c>
      <c r="O4461" s="128"/>
      <c r="P4461" s="100"/>
      <c r="Q4461" s="103">
        <f t="shared" si="166"/>
        <v>6</v>
      </c>
      <c r="R4461" s="161"/>
      <c r="S4461" s="105"/>
      <c r="T4461" s="106"/>
      <c r="U4461" s="107" t="s">
        <v>6543</v>
      </c>
      <c r="V4461" s="108" t="s">
        <v>756</v>
      </c>
      <c r="W4461" s="109" t="s">
        <v>1908</v>
      </c>
      <c r="X4461" s="110" t="str">
        <f t="shared" si="204"/>
        <v/>
      </c>
      <c r="Y4461" s="110" t="str">
        <f t="shared" si="205"/>
        <v/>
      </c>
      <c r="Z4461" s="109" t="s">
        <v>797</v>
      </c>
      <c r="AA4461" s="109" t="s">
        <v>802</v>
      </c>
      <c r="AB4461" s="106"/>
      <c r="AC4461" s="158"/>
      <c r="AD4461" s="160"/>
      <c r="AE4461" s="127"/>
      <c r="AF4461" s="113"/>
      <c r="AG4461" s="165" t="str">
        <f t="array" ref="AG4461">XLOOKUP(F4461,'CLV2'!A:A,'CLV2'!E:E)</f>
        <v>2.MEAT</v>
      </c>
      <c r="AH4461" s="115" t="str">
        <f t="array" ref="AH4461">XLOOKUP(F4461,'CLV2'!A:A,'CLV2'!F:F)</f>
        <v>3.FROZEN MEAT</v>
      </c>
      <c r="AI4461" s="115" t="str">
        <f t="shared" si="8"/>
        <v>Pack</v>
      </c>
      <c r="AJ4461" s="116">
        <f t="shared" si="9"/>
        <v>1</v>
      </c>
      <c r="AK4461" s="117" t="str">
        <f t="array" ref="AK4461">XLOOKUP(F4461,'GIÁ'!A:A,'GIÁ'!D:D)</f>
        <v>43621.31</v>
      </c>
      <c r="AL4461" s="118">
        <f t="shared" si="10"/>
        <v>261727.86</v>
      </c>
      <c r="AM4461" s="118">
        <f t="shared" si="11"/>
        <v>0</v>
      </c>
      <c r="AN4461" s="119">
        <f t="shared" si="12"/>
        <v>0</v>
      </c>
      <c r="AO4461" s="118">
        <f t="shared" si="13"/>
        <v>261727.86</v>
      </c>
      <c r="AP4461" s="121">
        <f t="shared" si="14"/>
        <v>0</v>
      </c>
      <c r="AQ4461" s="122"/>
      <c r="AR4461" s="119"/>
    </row>
    <row r="4462" ht="22.5" customHeight="1">
      <c r="A4462" s="89">
        <v>46233.0</v>
      </c>
      <c r="B4462" s="90">
        <v>0.43125</v>
      </c>
      <c r="C4462" s="91" t="s">
        <v>1707</v>
      </c>
      <c r="D4462" s="129" t="str">
        <f t="array" ref="D4462">XLOOKUP(C4462,'DS ST'!A:A,'DS ST'!B:B)</f>
        <v>VH2</v>
      </c>
      <c r="E4462" s="94" t="str">
        <f t="array" ref="E4462">XLOOKUP($F4462,'GIÁ'!$A:$A,'GIÁ'!$E:$E)</f>
        <v>ĐÔNG</v>
      </c>
      <c r="F4462" s="94">
        <v>8.938559140026E12</v>
      </c>
      <c r="G4462" s="95" t="s">
        <v>3177</v>
      </c>
      <c r="H4462" s="95" t="s">
        <v>57</v>
      </c>
      <c r="I4462" s="96">
        <v>4.0</v>
      </c>
      <c r="J4462" s="96">
        <v>0.0</v>
      </c>
      <c r="K4462" s="98">
        <f t="shared" si="4"/>
        <v>4</v>
      </c>
      <c r="L4462" s="99" t="s">
        <v>7285</v>
      </c>
      <c r="M4462" s="100" t="s">
        <v>7286</v>
      </c>
      <c r="N4462" s="101" t="str">
        <f t="shared" si="139"/>
        <v>PT1590273-T0018938559140026</v>
      </c>
      <c r="O4462" s="128"/>
      <c r="P4462" s="100"/>
      <c r="Q4462" s="103">
        <f t="shared" si="166"/>
        <v>4</v>
      </c>
      <c r="R4462" s="161"/>
      <c r="S4462" s="105"/>
      <c r="T4462" s="106"/>
      <c r="U4462" s="107" t="s">
        <v>6544</v>
      </c>
      <c r="V4462" s="108" t="s">
        <v>756</v>
      </c>
      <c r="W4462" s="109" t="s">
        <v>1908</v>
      </c>
      <c r="X4462" s="110" t="str">
        <f t="shared" si="204"/>
        <v/>
      </c>
      <c r="Y4462" s="110" t="str">
        <f t="shared" si="205"/>
        <v/>
      </c>
      <c r="Z4462" s="109" t="s">
        <v>797</v>
      </c>
      <c r="AA4462" s="109" t="s">
        <v>802</v>
      </c>
      <c r="AB4462" s="106"/>
      <c r="AC4462" s="158"/>
      <c r="AD4462" s="160"/>
      <c r="AE4462" s="127"/>
      <c r="AF4462" s="113"/>
      <c r="AG4462" s="165" t="str">
        <f t="array" ref="AG4462">XLOOKUP(F4462,'CLV2'!A:A,'CLV2'!E:E)</f>
        <v>2.MEAT</v>
      </c>
      <c r="AH4462" s="115" t="str">
        <f t="array" ref="AH4462">XLOOKUP(F4462,'CLV2'!A:A,'CLV2'!F:F)</f>
        <v>3.FROZEN MEAT</v>
      </c>
      <c r="AI4462" s="115" t="str">
        <f t="shared" si="8"/>
        <v>Pack</v>
      </c>
      <c r="AJ4462" s="116">
        <f t="shared" si="9"/>
        <v>1</v>
      </c>
      <c r="AK4462" s="117" t="str">
        <f t="array" ref="AK4462">XLOOKUP(F4462,'GIÁ'!A:A,'GIÁ'!D:D)</f>
        <v>122581.24</v>
      </c>
      <c r="AL4462" s="118">
        <f t="shared" si="10"/>
        <v>490324.96</v>
      </c>
      <c r="AM4462" s="118">
        <f t="shared" si="11"/>
        <v>0</v>
      </c>
      <c r="AN4462" s="119">
        <f t="shared" si="12"/>
        <v>0</v>
      </c>
      <c r="AO4462" s="118">
        <f t="shared" si="13"/>
        <v>490324.96</v>
      </c>
      <c r="AP4462" s="121">
        <f t="shared" si="14"/>
        <v>0</v>
      </c>
      <c r="AQ4462" s="122"/>
      <c r="AR4462" s="119"/>
    </row>
    <row r="4463" ht="22.5" customHeight="1">
      <c r="A4463" s="89">
        <v>46233.0</v>
      </c>
      <c r="B4463" s="90">
        <v>0.43125</v>
      </c>
      <c r="C4463" s="91" t="s">
        <v>1707</v>
      </c>
      <c r="D4463" s="129" t="str">
        <f t="array" ref="D4463">XLOOKUP(C4463,'DS ST'!A:A,'DS ST'!B:B)</f>
        <v>VH2</v>
      </c>
      <c r="E4463" s="94" t="str">
        <f t="array" ref="E4463">XLOOKUP($F4463,'GIÁ'!$A:$A,'GIÁ'!$E:$E)</f>
        <v>ĐÔNG</v>
      </c>
      <c r="F4463" s="94">
        <v>8.936187610461E12</v>
      </c>
      <c r="G4463" s="95" t="s">
        <v>2598</v>
      </c>
      <c r="H4463" s="95" t="s">
        <v>224</v>
      </c>
      <c r="I4463" s="96">
        <v>2.0</v>
      </c>
      <c r="J4463" s="96">
        <v>0.0</v>
      </c>
      <c r="K4463" s="98">
        <f t="shared" si="4"/>
        <v>2</v>
      </c>
      <c r="L4463" s="99" t="s">
        <v>7285</v>
      </c>
      <c r="M4463" s="100" t="s">
        <v>7286</v>
      </c>
      <c r="N4463" s="101" t="str">
        <f t="shared" si="139"/>
        <v>PT1590273-T0018936187610461</v>
      </c>
      <c r="O4463" s="128"/>
      <c r="P4463" s="100"/>
      <c r="Q4463" s="103">
        <f t="shared" si="166"/>
        <v>2</v>
      </c>
      <c r="R4463" s="161"/>
      <c r="S4463" s="105"/>
      <c r="T4463" s="106"/>
      <c r="U4463" s="107" t="s">
        <v>6726</v>
      </c>
      <c r="V4463" s="108" t="s">
        <v>756</v>
      </c>
      <c r="W4463" s="109" t="s">
        <v>1908</v>
      </c>
      <c r="X4463" s="110" t="str">
        <f t="shared" si="204"/>
        <v/>
      </c>
      <c r="Y4463" s="110" t="str">
        <f t="shared" si="205"/>
        <v/>
      </c>
      <c r="Z4463" s="109" t="s">
        <v>797</v>
      </c>
      <c r="AA4463" s="109" t="s">
        <v>802</v>
      </c>
      <c r="AB4463" s="106"/>
      <c r="AC4463" s="158"/>
      <c r="AD4463" s="160"/>
      <c r="AE4463" s="127"/>
      <c r="AF4463" s="113"/>
      <c r="AG4463" s="165" t="str">
        <f t="array" ref="AG4463">XLOOKUP(F4463,'CLV2'!A:A,'CLV2'!E:E)</f>
        <v>2.FISH AND SEAFOOD</v>
      </c>
      <c r="AH4463" s="115" t="str">
        <f t="array" ref="AH4463">XLOOKUP(F4463,'CLV2'!A:A,'CLV2'!F:F)</f>
        <v>3.FROZEN FISH AND SEAFOOD</v>
      </c>
      <c r="AI4463" s="115" t="str">
        <f t="shared" si="8"/>
        <v>Pack</v>
      </c>
      <c r="AJ4463" s="116">
        <f t="shared" si="9"/>
        <v>1</v>
      </c>
      <c r="AK4463" s="117" t="str">
        <f t="array" ref="AK4463">XLOOKUP(F4463,'GIÁ'!A:A,'GIÁ'!D:D)</f>
        <v>72715.05</v>
      </c>
      <c r="AL4463" s="118">
        <f t="shared" si="10"/>
        <v>145430.1</v>
      </c>
      <c r="AM4463" s="118">
        <f t="shared" si="11"/>
        <v>0</v>
      </c>
      <c r="AN4463" s="119">
        <f t="shared" si="12"/>
        <v>0</v>
      </c>
      <c r="AO4463" s="118">
        <f t="shared" si="13"/>
        <v>145430.1</v>
      </c>
      <c r="AP4463" s="121">
        <f t="shared" si="14"/>
        <v>0</v>
      </c>
      <c r="AQ4463" s="122"/>
      <c r="AR4463" s="119"/>
    </row>
    <row r="4464" ht="22.5" customHeight="1">
      <c r="A4464" s="89">
        <v>46233.0</v>
      </c>
      <c r="B4464" s="90">
        <v>0.43125</v>
      </c>
      <c r="C4464" s="91" t="s">
        <v>1707</v>
      </c>
      <c r="D4464" s="129" t="str">
        <f t="array" ref="D4464">XLOOKUP(C4464,'DS ST'!A:A,'DS ST'!B:B)</f>
        <v>VH2</v>
      </c>
      <c r="E4464" s="94" t="str">
        <f t="array" ref="E4464">XLOOKUP($F4464,'GIÁ'!$A:$A,'GIÁ'!$E:$E)</f>
        <v>ĐÔNG</v>
      </c>
      <c r="F4464" s="94">
        <v>8.936224900937E12</v>
      </c>
      <c r="G4464" s="95" t="s">
        <v>3364</v>
      </c>
      <c r="H4464" s="95" t="s">
        <v>224</v>
      </c>
      <c r="I4464" s="96">
        <v>2.0</v>
      </c>
      <c r="J4464" s="96">
        <v>0.0</v>
      </c>
      <c r="K4464" s="98">
        <f t="shared" si="4"/>
        <v>2</v>
      </c>
      <c r="L4464" s="99" t="s">
        <v>7285</v>
      </c>
      <c r="M4464" s="100" t="s">
        <v>7286</v>
      </c>
      <c r="N4464" s="101" t="str">
        <f t="shared" si="139"/>
        <v>PT1590273-T0018936224900937</v>
      </c>
      <c r="O4464" s="128"/>
      <c r="P4464" s="100"/>
      <c r="Q4464" s="103">
        <f t="shared" si="166"/>
        <v>2</v>
      </c>
      <c r="R4464" s="161"/>
      <c r="S4464" s="105"/>
      <c r="T4464" s="106"/>
      <c r="U4464" s="107" t="s">
        <v>6727</v>
      </c>
      <c r="V4464" s="108" t="s">
        <v>756</v>
      </c>
      <c r="W4464" s="109" t="s">
        <v>1908</v>
      </c>
      <c r="X4464" s="110" t="str">
        <f t="shared" si="204"/>
        <v/>
      </c>
      <c r="Y4464" s="110" t="str">
        <f t="shared" si="205"/>
        <v/>
      </c>
      <c r="Z4464" s="109" t="s">
        <v>797</v>
      </c>
      <c r="AA4464" s="109" t="s">
        <v>802</v>
      </c>
      <c r="AB4464" s="106"/>
      <c r="AC4464" s="158"/>
      <c r="AD4464" s="160"/>
      <c r="AE4464" s="127"/>
      <c r="AF4464" s="113"/>
      <c r="AG4464" s="165" t="str">
        <f t="array" ref="AG4464">XLOOKUP(F4464,'CLV2'!A:A,'CLV2'!E:E)</f>
        <v>2.FISH AND SEAFOOD</v>
      </c>
      <c r="AH4464" s="115" t="str">
        <f t="array" ref="AH4464">XLOOKUP(F4464,'CLV2'!A:A,'CLV2'!F:F)</f>
        <v>3.FROZEN FISH AND SEAFOOD</v>
      </c>
      <c r="AI4464" s="115" t="str">
        <f t="shared" si="8"/>
        <v>Pack</v>
      </c>
      <c r="AJ4464" s="116">
        <f t="shared" si="9"/>
        <v>1</v>
      </c>
      <c r="AK4464" s="117">
        <f t="array" ref="AK4464">XLOOKUP(F4464,'GIÁ'!A:A,'GIÁ'!D:D)</f>
        <v>84390</v>
      </c>
      <c r="AL4464" s="118">
        <f t="shared" si="10"/>
        <v>168780</v>
      </c>
      <c r="AM4464" s="118">
        <f t="shared" si="11"/>
        <v>0</v>
      </c>
      <c r="AN4464" s="119">
        <f t="shared" si="12"/>
        <v>0</v>
      </c>
      <c r="AO4464" s="118">
        <f t="shared" si="13"/>
        <v>168780</v>
      </c>
      <c r="AP4464" s="121">
        <f t="shared" si="14"/>
        <v>0</v>
      </c>
      <c r="AQ4464" s="122"/>
      <c r="AR4464" s="119"/>
    </row>
    <row r="4465" ht="22.5" customHeight="1">
      <c r="A4465" s="89">
        <v>46233.0</v>
      </c>
      <c r="B4465" s="90">
        <v>0.43125</v>
      </c>
      <c r="C4465" s="91" t="s">
        <v>1707</v>
      </c>
      <c r="D4465" s="129" t="str">
        <f t="array" ref="D4465">XLOOKUP(C4465,'DS ST'!A:A,'DS ST'!B:B)</f>
        <v>VH2</v>
      </c>
      <c r="E4465" s="94" t="str">
        <f t="array" ref="E4465">XLOOKUP($F4465,'GIÁ'!$A:$A,'GIÁ'!$E:$E)</f>
        <v>ĐÔNG</v>
      </c>
      <c r="F4465" s="94">
        <v>8.938559140002E12</v>
      </c>
      <c r="G4465" s="95" t="s">
        <v>3175</v>
      </c>
      <c r="H4465" s="95" t="s">
        <v>57</v>
      </c>
      <c r="I4465" s="96">
        <v>2.0</v>
      </c>
      <c r="J4465" s="96">
        <v>0.0</v>
      </c>
      <c r="K4465" s="98">
        <f t="shared" si="4"/>
        <v>2</v>
      </c>
      <c r="L4465" s="99" t="s">
        <v>7285</v>
      </c>
      <c r="M4465" s="100" t="s">
        <v>7286</v>
      </c>
      <c r="N4465" s="101" t="str">
        <f t="shared" si="139"/>
        <v>PT1590273-T0018938559140002</v>
      </c>
      <c r="O4465" s="128"/>
      <c r="P4465" s="100"/>
      <c r="Q4465" s="103">
        <f t="shared" si="166"/>
        <v>2</v>
      </c>
      <c r="R4465" s="161"/>
      <c r="S4465" s="105"/>
      <c r="T4465" s="106"/>
      <c r="U4465" s="107" t="s">
        <v>6869</v>
      </c>
      <c r="V4465" s="108" t="s">
        <v>756</v>
      </c>
      <c r="W4465" s="109" t="s">
        <v>1908</v>
      </c>
      <c r="X4465" s="110" t="str">
        <f t="shared" si="204"/>
        <v/>
      </c>
      <c r="Y4465" s="110" t="str">
        <f t="shared" si="205"/>
        <v/>
      </c>
      <c r="Z4465" s="109" t="s">
        <v>797</v>
      </c>
      <c r="AA4465" s="109" t="s">
        <v>802</v>
      </c>
      <c r="AB4465" s="106"/>
      <c r="AC4465" s="158"/>
      <c r="AD4465" s="160"/>
      <c r="AE4465" s="127"/>
      <c r="AF4465" s="113"/>
      <c r="AG4465" s="165" t="str">
        <f t="array" ref="AG4465">XLOOKUP(F4465,'CLV2'!A:A,'CLV2'!E:E)</f>
        <v>2.MEAT</v>
      </c>
      <c r="AH4465" s="115" t="str">
        <f t="array" ref="AH4465">XLOOKUP(F4465,'CLV2'!A:A,'CLV2'!F:F)</f>
        <v>3.FROZEN MEAT</v>
      </c>
      <c r="AI4465" s="115" t="str">
        <f t="shared" si="8"/>
        <v>Pack</v>
      </c>
      <c r="AJ4465" s="116">
        <f t="shared" si="9"/>
        <v>1</v>
      </c>
      <c r="AK4465" s="117" t="str">
        <f t="array" ref="AK4465">XLOOKUP(F4465,'GIÁ'!A:A,'GIÁ'!D:D)</f>
        <v>135246.80</v>
      </c>
      <c r="AL4465" s="118">
        <f t="shared" si="10"/>
        <v>270493.6</v>
      </c>
      <c r="AM4465" s="118">
        <f t="shared" si="11"/>
        <v>0</v>
      </c>
      <c r="AN4465" s="119">
        <f t="shared" si="12"/>
        <v>0</v>
      </c>
      <c r="AO4465" s="118">
        <f t="shared" si="13"/>
        <v>270493.6</v>
      </c>
      <c r="AP4465" s="121">
        <f t="shared" si="14"/>
        <v>0</v>
      </c>
      <c r="AQ4465" s="122"/>
      <c r="AR4465" s="119"/>
    </row>
    <row r="4466" ht="22.5" customHeight="1">
      <c r="A4466" s="89">
        <v>46233.0</v>
      </c>
      <c r="B4466" s="90">
        <v>0.5604166666666667</v>
      </c>
      <c r="C4466" s="91" t="s">
        <v>1707</v>
      </c>
      <c r="D4466" s="129" t="str">
        <f t="array" ref="D4466">XLOOKUP(C4466,'DS ST'!A:A,'DS ST'!B:B)</f>
        <v>VH2</v>
      </c>
      <c r="E4466" s="94" t="str">
        <f t="array" ref="E4466">XLOOKUP($F4466,'GIÁ'!$A:$A,'GIÁ'!$E:$E)</f>
        <v>MÁT</v>
      </c>
      <c r="F4466" s="94">
        <v>10094.0</v>
      </c>
      <c r="G4466" s="95" t="s">
        <v>72</v>
      </c>
      <c r="H4466" s="95" t="s">
        <v>57</v>
      </c>
      <c r="I4466" s="96">
        <v>6.0</v>
      </c>
      <c r="J4466" s="96">
        <v>0.0</v>
      </c>
      <c r="K4466" s="98">
        <f t="shared" si="4"/>
        <v>6</v>
      </c>
      <c r="L4466" s="99" t="s">
        <v>7287</v>
      </c>
      <c r="M4466" s="100" t="s">
        <v>7288</v>
      </c>
      <c r="N4466" s="101" t="str">
        <f t="shared" si="139"/>
        <v>TRBVH2625010094</v>
      </c>
      <c r="O4466" s="128"/>
      <c r="P4466" s="145">
        <v>6.0</v>
      </c>
      <c r="Q4466" s="103">
        <f t="shared" si="166"/>
        <v>0</v>
      </c>
      <c r="R4466" s="161" t="s">
        <v>1711</v>
      </c>
      <c r="S4466" s="105"/>
      <c r="T4466" s="106"/>
      <c r="U4466" s="107"/>
      <c r="V4466" s="108" t="s">
        <v>756</v>
      </c>
      <c r="W4466" s="109" t="s">
        <v>1908</v>
      </c>
      <c r="X4466" s="110" t="str">
        <f t="shared" si="204"/>
        <v/>
      </c>
      <c r="Y4466" s="110" t="str">
        <f t="shared" si="205"/>
        <v>Siêu thị</v>
      </c>
      <c r="Z4466" s="139" t="str">
        <f t="shared" ref="Z4466:Z4467" si="207">IF(N(Q4466)&lt;=0,"",IF(ISNUMBER(SEARCH("Thiếu kiện",V4466)),"Kho đông mát",IF(AND(N(Q4466)&gt;0,N(P4466)&gt;0,OR(ISNUMBER(SEARCH("Hình KDB",U4466)),ISNUMBER(SEARCH("Hình tele",U4466)),ISNUMBER(SEARCH("sai code",U4466)),ISNUMBER(SEARCH("ST nhận",U4466)))),"Kho đông mát",IF(AND(W4466="DC giao thiếu",OR(ISNUMBER(SEARCH("Hình KDB",U4466)),ISNUMBER(SEARCH("Hình tele",U4466)),ISNUMBER(SEARCH("sai code",U4466)))),"Kho đông mát",IF(W4466="DC giao thiếu","Chưa xác định",IF(AND(W4466="DC pick sai",OR(ISNUMBER(SEARCH("Hình KDB",U4466)),ISNUMBER(SEARCH("Hình tele",U4466)),ISNUMBER(SEARCH("sai code",U4466)),ISNUMBER(SEARCH("ST nhận",U4466)))),"Kho đông mát",IF(W4466="DC pick sai","Chưa xác định",IF(AND(W4466="Hao hụt",N(O4466)&gt;0,OR(ISNUMBER(SEARCH("Hình KDB",U4466)),ISNUMBER(SEARCH("Hình tele",U4466)),ISNUMBER(SEARCH("sai code",U4466)),ISNUMBER(SEARCH("ST nhận",U4466)))),"Kho đông mát",IF(W4466="Hao hụt","Chưa xác định",IF(OR(W4466="VT giao sai điểm",W4466="Không đạt nhiệt độ",W4466="TX giao thiếu kiện",W4466="Hàng không đạt CL"),"Kho đông mát",IF(W4466="Chưa xác định","Chưa xác định",IF(N(P4466)&gt;0,"Chưa xác định",""))))))))))))</f>
        <v/>
      </c>
      <c r="AA4466" s="109" t="s">
        <v>802</v>
      </c>
      <c r="AB4466" s="106"/>
      <c r="AC4466" s="158"/>
      <c r="AD4466" s="160"/>
      <c r="AE4466" s="127"/>
      <c r="AF4466" s="113"/>
      <c r="AG4466" s="165" t="str">
        <f t="array" ref="AG4466">XLOOKUP(F4466,'CLV2'!A:A,'CLV2'!E:E)</f>
        <v>2.FRUITS</v>
      </c>
      <c r="AH4466" s="115" t="str">
        <f t="array" ref="AH4466">XLOOKUP(F4466,'CLV2'!A:A,'CLV2'!F:F)</f>
        <v>3.IMPORT FRUITS</v>
      </c>
      <c r="AI4466" s="115" t="str">
        <f t="shared" si="8"/>
        <v>Pack</v>
      </c>
      <c r="AJ4466" s="116">
        <f t="shared" si="9"/>
        <v>1</v>
      </c>
      <c r="AK4466" s="117" t="str">
        <f t="array" ref="AK4466">XLOOKUP(F4466,'GIÁ'!A:A,'GIÁ'!D:D)</f>
        <v>70499.84</v>
      </c>
      <c r="AL4466" s="118">
        <f t="shared" si="10"/>
        <v>422999.04</v>
      </c>
      <c r="AM4466" s="118">
        <f t="shared" si="11"/>
        <v>0</v>
      </c>
      <c r="AN4466" s="119">
        <f t="shared" si="12"/>
        <v>422999.04</v>
      </c>
      <c r="AO4466" s="118">
        <f t="shared" si="13"/>
        <v>0</v>
      </c>
      <c r="AP4466" s="121">
        <f t="shared" si="14"/>
        <v>0</v>
      </c>
      <c r="AQ4466" s="122"/>
      <c r="AR4466" s="119"/>
    </row>
    <row r="4467" ht="22.5" customHeight="1">
      <c r="A4467" s="89">
        <v>46233.0</v>
      </c>
      <c r="B4467" s="90">
        <v>0.5604166666666667</v>
      </c>
      <c r="C4467" s="91" t="s">
        <v>1707</v>
      </c>
      <c r="D4467" s="129" t="str">
        <f t="array" ref="D4467">XLOOKUP(C4467,'DS ST'!A:A,'DS ST'!B:B)</f>
        <v>VH2</v>
      </c>
      <c r="E4467" s="94" t="str">
        <f t="array" ref="E4467">XLOOKUP($F4467,'GIÁ'!$A:$A,'GIÁ'!$E:$E)</f>
        <v>MÁT</v>
      </c>
      <c r="F4467" s="94">
        <v>8.936243700013E12</v>
      </c>
      <c r="G4467" s="95" t="s">
        <v>2723</v>
      </c>
      <c r="H4467" s="95" t="s">
        <v>1206</v>
      </c>
      <c r="I4467" s="96">
        <v>2.0</v>
      </c>
      <c r="J4467" s="96">
        <v>1.0</v>
      </c>
      <c r="K4467" s="98">
        <f t="shared" si="4"/>
        <v>1</v>
      </c>
      <c r="L4467" s="99" t="s">
        <v>7287</v>
      </c>
      <c r="M4467" s="100" t="s">
        <v>7289</v>
      </c>
      <c r="N4467" s="101" t="str">
        <f t="shared" si="139"/>
        <v>TRBVH262538936243700013</v>
      </c>
      <c r="O4467" s="128"/>
      <c r="P4467" s="100"/>
      <c r="Q4467" s="103">
        <f t="shared" si="166"/>
        <v>1</v>
      </c>
      <c r="R4467" s="161"/>
      <c r="S4467" s="105"/>
      <c r="T4467" s="106"/>
      <c r="U4467" s="107"/>
      <c r="V4467" s="108" t="s">
        <v>756</v>
      </c>
      <c r="W4467" s="109" t="s">
        <v>1312</v>
      </c>
      <c r="X4467" s="110" t="str">
        <f t="shared" si="204"/>
        <v/>
      </c>
      <c r="Y4467" s="110" t="str">
        <f t="shared" si="205"/>
        <v/>
      </c>
      <c r="Z4467" s="139" t="str">
        <f t="shared" si="207"/>
        <v>Chưa xác định</v>
      </c>
      <c r="AA4467" s="109" t="s">
        <v>5260</v>
      </c>
      <c r="AB4467" s="106"/>
      <c r="AC4467" s="158"/>
      <c r="AD4467" s="160"/>
      <c r="AE4467" s="127"/>
      <c r="AF4467" s="113"/>
      <c r="AG4467" s="165" t="str">
        <f t="array" ref="AG4467">XLOOKUP(F4467,'CLV2'!A:A,'CLV2'!E:E)</f>
        <v>2.DELICA</v>
      </c>
      <c r="AH4467" s="115" t="str">
        <f t="array" ref="AH4467">XLOOKUP(F4467,'CLV2'!A:A,'CLV2'!F:F)</f>
        <v>3.COLD AND HOT DELICA</v>
      </c>
      <c r="AI4467" s="115" t="str">
        <f t="shared" si="8"/>
        <v>Pack</v>
      </c>
      <c r="AJ4467" s="116">
        <f t="shared" si="9"/>
        <v>0.5</v>
      </c>
      <c r="AK4467" s="117" t="str">
        <f t="array" ref="AK4467">XLOOKUP(F4467,'GIÁ'!A:A,'GIÁ'!D:D)</f>
        <v>10877.75</v>
      </c>
      <c r="AL4467" s="118">
        <f t="shared" si="10"/>
        <v>10877.75</v>
      </c>
      <c r="AM4467" s="118">
        <f t="shared" si="11"/>
        <v>0</v>
      </c>
      <c r="AN4467" s="119">
        <f t="shared" si="12"/>
        <v>0</v>
      </c>
      <c r="AO4467" s="118">
        <f t="shared" si="13"/>
        <v>0</v>
      </c>
      <c r="AP4467" s="121">
        <f t="shared" si="14"/>
        <v>10877.75</v>
      </c>
      <c r="AQ4467" s="122"/>
      <c r="AR4467" s="119"/>
    </row>
    <row r="4468" ht="22.5" customHeight="1">
      <c r="A4468" s="89">
        <v>46233.0</v>
      </c>
      <c r="B4468" s="90">
        <v>0.5048611111111111</v>
      </c>
      <c r="C4468" s="91" t="s">
        <v>1111</v>
      </c>
      <c r="D4468" s="129" t="str">
        <f t="array" ref="D4468">XLOOKUP(C4468,'DS ST'!A:A,'DS ST'!B:B)</f>
        <v>AV4</v>
      </c>
      <c r="E4468" s="94" t="str">
        <f t="array" ref="E4468">XLOOKUP($F4468,'GIÁ'!$A:$A,'GIÁ'!$E:$E)</f>
        <v>ĐÔNG</v>
      </c>
      <c r="F4468" s="94">
        <v>8.936077110132E12</v>
      </c>
      <c r="G4468" s="95" t="s">
        <v>2331</v>
      </c>
      <c r="H4468" s="95" t="s">
        <v>224</v>
      </c>
      <c r="I4468" s="96">
        <v>2.0</v>
      </c>
      <c r="J4468" s="96">
        <v>0.0</v>
      </c>
      <c r="K4468" s="98">
        <f t="shared" si="4"/>
        <v>2</v>
      </c>
      <c r="L4468" s="99" t="s">
        <v>7290</v>
      </c>
      <c r="M4468" s="100" t="s">
        <v>7291</v>
      </c>
      <c r="N4468" s="101" t="str">
        <f t="shared" si="139"/>
        <v>PT1590301-T0018936077110132</v>
      </c>
      <c r="O4468" s="128"/>
      <c r="P4468" s="100"/>
      <c r="Q4468" s="103">
        <f t="shared" si="166"/>
        <v>2</v>
      </c>
      <c r="R4468" s="161"/>
      <c r="S4468" s="105"/>
      <c r="T4468" s="106"/>
      <c r="U4468" s="107" t="s">
        <v>6562</v>
      </c>
      <c r="V4468" s="108" t="s">
        <v>756</v>
      </c>
      <c r="W4468" s="109" t="s">
        <v>1908</v>
      </c>
      <c r="X4468" s="110" t="str">
        <f t="shared" si="204"/>
        <v/>
      </c>
      <c r="Y4468" s="110" t="str">
        <f t="shared" si="205"/>
        <v/>
      </c>
      <c r="Z4468" s="109" t="s">
        <v>797</v>
      </c>
      <c r="AA4468" s="109" t="s">
        <v>802</v>
      </c>
      <c r="AB4468" s="106"/>
      <c r="AC4468" s="158"/>
      <c r="AD4468" s="160"/>
      <c r="AE4468" s="127"/>
      <c r="AF4468" s="113"/>
      <c r="AG4468" s="165" t="str">
        <f t="array" ref="AG4468">XLOOKUP(F4468,'CLV2'!A:A,'CLV2'!E:E)</f>
        <v>2.FROZEN FOODS</v>
      </c>
      <c r="AH4468" s="115" t="str">
        <f t="array" ref="AH4468">XLOOKUP(F4468,'CLV2'!A:A,'CLV2'!F:F)</f>
        <v>3.DUMPLINGS</v>
      </c>
      <c r="AI4468" s="115" t="str">
        <f t="shared" si="8"/>
        <v>Pack</v>
      </c>
      <c r="AJ4468" s="116">
        <f t="shared" si="9"/>
        <v>1</v>
      </c>
      <c r="AK4468" s="117" t="str">
        <f t="array" ref="AK4468">XLOOKUP(F4468,'GIÁ'!A:A,'GIÁ'!D:D)</f>
        <v>35838.13</v>
      </c>
      <c r="AL4468" s="118">
        <f t="shared" si="10"/>
        <v>71676.26</v>
      </c>
      <c r="AM4468" s="118">
        <f t="shared" si="11"/>
        <v>0</v>
      </c>
      <c r="AN4468" s="119">
        <f t="shared" si="12"/>
        <v>0</v>
      </c>
      <c r="AO4468" s="118">
        <f t="shared" si="13"/>
        <v>71676.26</v>
      </c>
      <c r="AP4468" s="121">
        <f t="shared" si="14"/>
        <v>0</v>
      </c>
      <c r="AQ4468" s="122"/>
      <c r="AR4468" s="119"/>
    </row>
    <row r="4469" ht="22.5" customHeight="1">
      <c r="A4469" s="89">
        <v>46233.0</v>
      </c>
      <c r="B4469" s="90">
        <v>0.5048611111111111</v>
      </c>
      <c r="C4469" s="91" t="s">
        <v>1111</v>
      </c>
      <c r="D4469" s="129" t="str">
        <f t="array" ref="D4469">XLOOKUP(C4469,'DS ST'!A:A,'DS ST'!B:B)</f>
        <v>AV4</v>
      </c>
      <c r="E4469" s="94" t="str">
        <f t="array" ref="E4469">XLOOKUP($F4469,'GIÁ'!$A:$A,'GIÁ'!$E:$E)</f>
        <v>ĐÔNG</v>
      </c>
      <c r="F4469" s="94">
        <v>8.938555386015E12</v>
      </c>
      <c r="G4469" s="95" t="s">
        <v>3152</v>
      </c>
      <c r="H4469" s="95" t="s">
        <v>224</v>
      </c>
      <c r="I4469" s="96">
        <v>2.0</v>
      </c>
      <c r="J4469" s="96">
        <v>0.0</v>
      </c>
      <c r="K4469" s="98">
        <f t="shared" si="4"/>
        <v>2</v>
      </c>
      <c r="L4469" s="99" t="s">
        <v>7290</v>
      </c>
      <c r="M4469" s="100" t="s">
        <v>7291</v>
      </c>
      <c r="N4469" s="101" t="str">
        <f t="shared" si="139"/>
        <v>PT1590301-T0018938555386015</v>
      </c>
      <c r="O4469" s="128"/>
      <c r="P4469" s="100"/>
      <c r="Q4469" s="103">
        <f t="shared" si="166"/>
        <v>2</v>
      </c>
      <c r="R4469" s="161"/>
      <c r="S4469" s="105"/>
      <c r="T4469" s="106"/>
      <c r="U4469" s="107" t="s">
        <v>6586</v>
      </c>
      <c r="V4469" s="108" t="s">
        <v>756</v>
      </c>
      <c r="W4469" s="109" t="s">
        <v>1908</v>
      </c>
      <c r="X4469" s="110" t="str">
        <f t="shared" si="204"/>
        <v/>
      </c>
      <c r="Y4469" s="110" t="str">
        <f t="shared" si="205"/>
        <v/>
      </c>
      <c r="Z4469" s="109" t="s">
        <v>797</v>
      </c>
      <c r="AA4469" s="109" t="s">
        <v>802</v>
      </c>
      <c r="AB4469" s="106"/>
      <c r="AC4469" s="158"/>
      <c r="AD4469" s="160"/>
      <c r="AE4469" s="127"/>
      <c r="AF4469" s="113"/>
      <c r="AG4469" s="165" t="str">
        <f t="array" ref="AG4469">XLOOKUP(F4469,'CLV2'!A:A,'CLV2'!E:E)</f>
        <v>2.FROZEN FOODS</v>
      </c>
      <c r="AH4469" s="115" t="str">
        <f t="array" ref="AH4469">XLOOKUP(F4469,'CLV2'!A:A,'CLV2'!F:F)</f>
        <v>3.PASTRY AND DESSERTS</v>
      </c>
      <c r="AI4469" s="115" t="str">
        <f t="shared" si="8"/>
        <v>Pack</v>
      </c>
      <c r="AJ4469" s="116">
        <f t="shared" si="9"/>
        <v>1</v>
      </c>
      <c r="AK4469" s="117" t="str">
        <f t="array" ref="AK4469">XLOOKUP(F4469,'GIÁ'!A:A,'GIÁ'!D:D)</f>
        <v>23068.13</v>
      </c>
      <c r="AL4469" s="118">
        <f t="shared" si="10"/>
        <v>46136.26</v>
      </c>
      <c r="AM4469" s="118">
        <f t="shared" si="11"/>
        <v>0</v>
      </c>
      <c r="AN4469" s="119">
        <f t="shared" si="12"/>
        <v>0</v>
      </c>
      <c r="AO4469" s="118">
        <f t="shared" si="13"/>
        <v>46136.26</v>
      </c>
      <c r="AP4469" s="121">
        <f t="shared" si="14"/>
        <v>0</v>
      </c>
      <c r="AQ4469" s="122"/>
      <c r="AR4469" s="119"/>
    </row>
    <row r="4470" ht="22.5" customHeight="1">
      <c r="A4470" s="89">
        <v>46233.0</v>
      </c>
      <c r="B4470" s="90">
        <v>0.5048611111111111</v>
      </c>
      <c r="C4470" s="91" t="s">
        <v>1111</v>
      </c>
      <c r="D4470" s="129" t="str">
        <f t="array" ref="D4470">XLOOKUP(C4470,'DS ST'!A:A,'DS ST'!B:B)</f>
        <v>AV4</v>
      </c>
      <c r="E4470" s="94" t="str">
        <f t="array" ref="E4470">XLOOKUP($F4470,'GIÁ'!$A:$A,'GIÁ'!$E:$E)</f>
        <v>ĐÔNG</v>
      </c>
      <c r="F4470" s="94">
        <v>8.93601323834E12</v>
      </c>
      <c r="G4470" s="95" t="s">
        <v>2176</v>
      </c>
      <c r="H4470" s="95" t="s">
        <v>224</v>
      </c>
      <c r="I4470" s="96">
        <v>2.0</v>
      </c>
      <c r="J4470" s="96">
        <v>0.0</v>
      </c>
      <c r="K4470" s="98">
        <f t="shared" si="4"/>
        <v>2</v>
      </c>
      <c r="L4470" s="99" t="s">
        <v>7290</v>
      </c>
      <c r="M4470" s="100" t="s">
        <v>7291</v>
      </c>
      <c r="N4470" s="101" t="str">
        <f t="shared" si="139"/>
        <v>PT1590301-T0018936013238340</v>
      </c>
      <c r="O4470" s="128"/>
      <c r="P4470" s="100"/>
      <c r="Q4470" s="103">
        <f t="shared" si="166"/>
        <v>2</v>
      </c>
      <c r="R4470" s="161"/>
      <c r="S4470" s="105"/>
      <c r="T4470" s="106"/>
      <c r="U4470" s="107" t="s">
        <v>6552</v>
      </c>
      <c r="V4470" s="108" t="s">
        <v>756</v>
      </c>
      <c r="W4470" s="109" t="s">
        <v>1908</v>
      </c>
      <c r="X4470" s="110" t="str">
        <f t="shared" si="204"/>
        <v/>
      </c>
      <c r="Y4470" s="110" t="str">
        <f t="shared" si="205"/>
        <v/>
      </c>
      <c r="Z4470" s="109" t="s">
        <v>797</v>
      </c>
      <c r="AA4470" s="109" t="s">
        <v>802</v>
      </c>
      <c r="AB4470" s="106"/>
      <c r="AC4470" s="158"/>
      <c r="AD4470" s="160"/>
      <c r="AE4470" s="127"/>
      <c r="AF4470" s="113"/>
      <c r="AG4470" s="165" t="str">
        <f t="array" ref="AG4470">XLOOKUP(F4470,'CLV2'!A:A,'CLV2'!E:E)</f>
        <v>2.FROZEN FOODS</v>
      </c>
      <c r="AH4470" s="115" t="str">
        <f t="array" ref="AH4470">XLOOKUP(F4470,'CLV2'!A:A,'CLV2'!F:F)</f>
        <v>3.PIZZA - READY MEALS</v>
      </c>
      <c r="AI4470" s="115" t="str">
        <f t="shared" si="8"/>
        <v>Pack</v>
      </c>
      <c r="AJ4470" s="116">
        <f t="shared" si="9"/>
        <v>1</v>
      </c>
      <c r="AK4470" s="117" t="str">
        <f t="array" ref="AK4470">XLOOKUP(F4470,'GIÁ'!A:A,'GIÁ'!D:D)</f>
        <v>15020.45</v>
      </c>
      <c r="AL4470" s="118">
        <f t="shared" si="10"/>
        <v>30040.9</v>
      </c>
      <c r="AM4470" s="118">
        <f t="shared" si="11"/>
        <v>0</v>
      </c>
      <c r="AN4470" s="119">
        <f t="shared" si="12"/>
        <v>0</v>
      </c>
      <c r="AO4470" s="118">
        <f t="shared" si="13"/>
        <v>30040.9</v>
      </c>
      <c r="AP4470" s="121">
        <f t="shared" si="14"/>
        <v>0</v>
      </c>
      <c r="AQ4470" s="122"/>
      <c r="AR4470" s="119"/>
    </row>
    <row r="4471" ht="22.5" customHeight="1">
      <c r="A4471" s="89">
        <v>46233.0</v>
      </c>
      <c r="B4471" s="90">
        <v>0.5048611111111111</v>
      </c>
      <c r="C4471" s="91" t="s">
        <v>1111</v>
      </c>
      <c r="D4471" s="129" t="str">
        <f t="array" ref="D4471">XLOOKUP(C4471,'DS ST'!A:A,'DS ST'!B:B)</f>
        <v>AV4</v>
      </c>
      <c r="E4471" s="94" t="str">
        <f t="array" ref="E4471">XLOOKUP($F4471,'GIÁ'!$A:$A,'GIÁ'!$E:$E)</f>
        <v>ĐÔNG</v>
      </c>
      <c r="F4471" s="94">
        <v>8.934717401343E12</v>
      </c>
      <c r="G4471" s="95" t="s">
        <v>1752</v>
      </c>
      <c r="H4471" s="95" t="s">
        <v>224</v>
      </c>
      <c r="I4471" s="96">
        <v>4.0</v>
      </c>
      <c r="J4471" s="96">
        <v>0.0</v>
      </c>
      <c r="K4471" s="98">
        <f t="shared" si="4"/>
        <v>4</v>
      </c>
      <c r="L4471" s="99" t="s">
        <v>7290</v>
      </c>
      <c r="M4471" s="100" t="s">
        <v>7291</v>
      </c>
      <c r="N4471" s="101" t="str">
        <f t="shared" si="139"/>
        <v>PT1590301-T0018934717401343</v>
      </c>
      <c r="O4471" s="128"/>
      <c r="P4471" s="100"/>
      <c r="Q4471" s="103">
        <f t="shared" si="166"/>
        <v>4</v>
      </c>
      <c r="R4471" s="161"/>
      <c r="S4471" s="105"/>
      <c r="T4471" s="106"/>
      <c r="U4471" s="107" t="s">
        <v>6576</v>
      </c>
      <c r="V4471" s="108" t="s">
        <v>756</v>
      </c>
      <c r="W4471" s="109" t="s">
        <v>1908</v>
      </c>
      <c r="X4471" s="110" t="str">
        <f t="shared" si="204"/>
        <v/>
      </c>
      <c r="Y4471" s="110" t="str">
        <f t="shared" si="205"/>
        <v/>
      </c>
      <c r="Z4471" s="109" t="s">
        <v>797</v>
      </c>
      <c r="AA4471" s="109" t="s">
        <v>802</v>
      </c>
      <c r="AB4471" s="106"/>
      <c r="AC4471" s="158"/>
      <c r="AD4471" s="160"/>
      <c r="AE4471" s="127"/>
      <c r="AF4471" s="113"/>
      <c r="AG4471" s="165" t="str">
        <f t="array" ref="AG4471">XLOOKUP(F4471,'CLV2'!A:A,'CLV2'!E:E)</f>
        <v>2.FROZEN FOODS</v>
      </c>
      <c r="AH4471" s="115" t="str">
        <f t="array" ref="AH4471">XLOOKUP(F4471,'CLV2'!A:A,'CLV2'!F:F)</f>
        <v>3.DUMPLINGS</v>
      </c>
      <c r="AI4471" s="115" t="str">
        <f t="shared" si="8"/>
        <v>Pack</v>
      </c>
      <c r="AJ4471" s="116">
        <f t="shared" si="9"/>
        <v>1</v>
      </c>
      <c r="AK4471" s="117" t="str">
        <f t="array" ref="AK4471">XLOOKUP(F4471,'GIÁ'!A:A,'GIÁ'!D:D)</f>
        <v>20835.93</v>
      </c>
      <c r="AL4471" s="118">
        <f t="shared" si="10"/>
        <v>83343.72</v>
      </c>
      <c r="AM4471" s="118">
        <f t="shared" si="11"/>
        <v>0</v>
      </c>
      <c r="AN4471" s="119">
        <f t="shared" si="12"/>
        <v>0</v>
      </c>
      <c r="AO4471" s="118">
        <f t="shared" si="13"/>
        <v>83343.72</v>
      </c>
      <c r="AP4471" s="121">
        <f t="shared" si="14"/>
        <v>0</v>
      </c>
      <c r="AQ4471" s="122"/>
      <c r="AR4471" s="119"/>
    </row>
    <row r="4472" ht="22.5" customHeight="1">
      <c r="A4472" s="89">
        <v>46233.0</v>
      </c>
      <c r="B4472" s="90">
        <v>0.5048611111111111</v>
      </c>
      <c r="C4472" s="91" t="s">
        <v>1111</v>
      </c>
      <c r="D4472" s="129" t="str">
        <f t="array" ref="D4472">XLOOKUP(C4472,'DS ST'!A:A,'DS ST'!B:B)</f>
        <v>AV4</v>
      </c>
      <c r="E4472" s="94" t="str">
        <f t="array" ref="E4472">XLOOKUP($F4472,'GIÁ'!$A:$A,'GIÁ'!$E:$E)</f>
        <v>ĐÔNG</v>
      </c>
      <c r="F4472" s="94">
        <v>8.936077110187E12</v>
      </c>
      <c r="G4472" s="95" t="s">
        <v>2335</v>
      </c>
      <c r="H4472" s="95" t="s">
        <v>224</v>
      </c>
      <c r="I4472" s="96">
        <v>6.0</v>
      </c>
      <c r="J4472" s="96">
        <v>0.0</v>
      </c>
      <c r="K4472" s="98">
        <f t="shared" si="4"/>
        <v>6</v>
      </c>
      <c r="L4472" s="99" t="s">
        <v>7290</v>
      </c>
      <c r="M4472" s="100" t="s">
        <v>7291</v>
      </c>
      <c r="N4472" s="101" t="str">
        <f t="shared" si="139"/>
        <v>PT1590301-T0018936077110187</v>
      </c>
      <c r="O4472" s="128"/>
      <c r="P4472" s="100"/>
      <c r="Q4472" s="103">
        <f t="shared" si="166"/>
        <v>6</v>
      </c>
      <c r="R4472" s="161"/>
      <c r="S4472" s="105"/>
      <c r="T4472" s="106"/>
      <c r="U4472" s="107" t="s">
        <v>6565</v>
      </c>
      <c r="V4472" s="108" t="s">
        <v>756</v>
      </c>
      <c r="W4472" s="109" t="s">
        <v>1908</v>
      </c>
      <c r="X4472" s="110" t="str">
        <f t="shared" si="204"/>
        <v/>
      </c>
      <c r="Y4472" s="110" t="str">
        <f t="shared" si="205"/>
        <v/>
      </c>
      <c r="Z4472" s="109" t="s">
        <v>797</v>
      </c>
      <c r="AA4472" s="109" t="s">
        <v>802</v>
      </c>
      <c r="AB4472" s="106"/>
      <c r="AC4472" s="158"/>
      <c r="AD4472" s="160"/>
      <c r="AE4472" s="127"/>
      <c r="AF4472" s="113"/>
      <c r="AG4472" s="165" t="str">
        <f t="array" ref="AG4472">XLOOKUP(F4472,'CLV2'!A:A,'CLV2'!E:E)</f>
        <v>2.FROZEN FOODS</v>
      </c>
      <c r="AH4472" s="115" t="str">
        <f t="array" ref="AH4472">XLOOKUP(F4472,'CLV2'!A:A,'CLV2'!F:F)</f>
        <v>3.DUMPLINGS</v>
      </c>
      <c r="AI4472" s="115" t="str">
        <f t="shared" si="8"/>
        <v>Pack</v>
      </c>
      <c r="AJ4472" s="116">
        <f t="shared" si="9"/>
        <v>1</v>
      </c>
      <c r="AK4472" s="117" t="str">
        <f t="array" ref="AK4472">XLOOKUP(F4472,'GIÁ'!A:A,'GIÁ'!D:D)</f>
        <v>28137.41</v>
      </c>
      <c r="AL4472" s="118">
        <f t="shared" si="10"/>
        <v>168824.46</v>
      </c>
      <c r="AM4472" s="118">
        <f t="shared" si="11"/>
        <v>0</v>
      </c>
      <c r="AN4472" s="119">
        <f t="shared" si="12"/>
        <v>0</v>
      </c>
      <c r="AO4472" s="118">
        <f t="shared" si="13"/>
        <v>168824.46</v>
      </c>
      <c r="AP4472" s="121">
        <f t="shared" si="14"/>
        <v>0</v>
      </c>
      <c r="AQ4472" s="122"/>
      <c r="AR4472" s="119"/>
    </row>
    <row r="4473" ht="22.5" customHeight="1">
      <c r="A4473" s="89">
        <v>46233.0</v>
      </c>
      <c r="B4473" s="90">
        <v>0.5048611111111111</v>
      </c>
      <c r="C4473" s="91" t="s">
        <v>1111</v>
      </c>
      <c r="D4473" s="129" t="str">
        <f t="array" ref="D4473">XLOOKUP(C4473,'DS ST'!A:A,'DS ST'!B:B)</f>
        <v>AV4</v>
      </c>
      <c r="E4473" s="94" t="str">
        <f t="array" ref="E4473">XLOOKUP($F4473,'GIÁ'!$A:$A,'GIÁ'!$E:$E)</f>
        <v>ĐÔNG</v>
      </c>
      <c r="F4473" s="94">
        <v>8.936013238791E12</v>
      </c>
      <c r="G4473" s="95" t="s">
        <v>2178</v>
      </c>
      <c r="H4473" s="95" t="s">
        <v>57</v>
      </c>
      <c r="I4473" s="96">
        <v>4.0</v>
      </c>
      <c r="J4473" s="96">
        <v>0.0</v>
      </c>
      <c r="K4473" s="98">
        <f t="shared" si="4"/>
        <v>4</v>
      </c>
      <c r="L4473" s="99" t="s">
        <v>7290</v>
      </c>
      <c r="M4473" s="100" t="s">
        <v>7291</v>
      </c>
      <c r="N4473" s="101" t="str">
        <f t="shared" si="139"/>
        <v>PT1590301-T0018936013238791</v>
      </c>
      <c r="O4473" s="128"/>
      <c r="P4473" s="100"/>
      <c r="Q4473" s="103">
        <f t="shared" si="166"/>
        <v>4</v>
      </c>
      <c r="R4473" s="161"/>
      <c r="S4473" s="105"/>
      <c r="T4473" s="106"/>
      <c r="U4473" s="107" t="s">
        <v>6525</v>
      </c>
      <c r="V4473" s="108" t="s">
        <v>756</v>
      </c>
      <c r="W4473" s="109" t="s">
        <v>1908</v>
      </c>
      <c r="X4473" s="110" t="str">
        <f t="shared" si="204"/>
        <v/>
      </c>
      <c r="Y4473" s="110" t="str">
        <f t="shared" si="205"/>
        <v/>
      </c>
      <c r="Z4473" s="109" t="s">
        <v>797</v>
      </c>
      <c r="AA4473" s="109" t="s">
        <v>802</v>
      </c>
      <c r="AB4473" s="106"/>
      <c r="AC4473" s="158"/>
      <c r="AD4473" s="160"/>
      <c r="AE4473" s="127"/>
      <c r="AF4473" s="113"/>
      <c r="AG4473" s="165" t="str">
        <f t="array" ref="AG4473">XLOOKUP(F4473,'CLV2'!A:A,'CLV2'!E:E)</f>
        <v>2.FROZEN FOODS</v>
      </c>
      <c r="AH4473" s="115" t="str">
        <f t="array" ref="AH4473">XLOOKUP(F4473,'CLV2'!A:A,'CLV2'!F:F)</f>
        <v>3.PIZZA - READY MEALS</v>
      </c>
      <c r="AI4473" s="115" t="str">
        <f t="shared" si="8"/>
        <v>Pack</v>
      </c>
      <c r="AJ4473" s="116">
        <f t="shared" si="9"/>
        <v>1</v>
      </c>
      <c r="AK4473" s="117" t="str">
        <f t="array" ref="AK4473">XLOOKUP(F4473,'GIÁ'!A:A,'GIÁ'!D:D)</f>
        <v>22578.43</v>
      </c>
      <c r="AL4473" s="118">
        <f t="shared" si="10"/>
        <v>90313.72</v>
      </c>
      <c r="AM4473" s="118">
        <f t="shared" si="11"/>
        <v>0</v>
      </c>
      <c r="AN4473" s="119">
        <f t="shared" si="12"/>
        <v>0</v>
      </c>
      <c r="AO4473" s="118">
        <f t="shared" si="13"/>
        <v>90313.72</v>
      </c>
      <c r="AP4473" s="121">
        <f t="shared" si="14"/>
        <v>0</v>
      </c>
      <c r="AQ4473" s="122"/>
      <c r="AR4473" s="119"/>
    </row>
    <row r="4474" ht="22.5" customHeight="1">
      <c r="A4474" s="89">
        <v>46233.0</v>
      </c>
      <c r="B4474" s="90">
        <v>0.5048611111111111</v>
      </c>
      <c r="C4474" s="91" t="s">
        <v>1111</v>
      </c>
      <c r="D4474" s="129" t="str">
        <f t="array" ref="D4474">XLOOKUP(C4474,'DS ST'!A:A,'DS ST'!B:B)</f>
        <v>AV4</v>
      </c>
      <c r="E4474" s="94" t="str">
        <f t="array" ref="E4474">XLOOKUP($F4474,'GIÁ'!$A:$A,'GIÁ'!$E:$E)</f>
        <v>ĐÔNG</v>
      </c>
      <c r="F4474" s="94">
        <v>8.938532826121E12</v>
      </c>
      <c r="G4474" s="95" t="s">
        <v>3050</v>
      </c>
      <c r="H4474" s="95" t="s">
        <v>224</v>
      </c>
      <c r="I4474" s="96">
        <v>4.0</v>
      </c>
      <c r="J4474" s="96">
        <v>0.0</v>
      </c>
      <c r="K4474" s="98">
        <f t="shared" si="4"/>
        <v>4</v>
      </c>
      <c r="L4474" s="99" t="s">
        <v>7290</v>
      </c>
      <c r="M4474" s="100" t="s">
        <v>7291</v>
      </c>
      <c r="N4474" s="101" t="str">
        <f t="shared" si="139"/>
        <v>PT1590301-T0018938532826121</v>
      </c>
      <c r="O4474" s="128"/>
      <c r="P4474" s="100"/>
      <c r="Q4474" s="103">
        <f t="shared" si="166"/>
        <v>4</v>
      </c>
      <c r="R4474" s="161"/>
      <c r="S4474" s="105"/>
      <c r="T4474" s="106"/>
      <c r="U4474" s="107" t="s">
        <v>6541</v>
      </c>
      <c r="V4474" s="108" t="s">
        <v>756</v>
      </c>
      <c r="W4474" s="109" t="s">
        <v>1908</v>
      </c>
      <c r="X4474" s="110" t="str">
        <f t="shared" si="204"/>
        <v/>
      </c>
      <c r="Y4474" s="110" t="str">
        <f t="shared" si="205"/>
        <v/>
      </c>
      <c r="Z4474" s="109" t="s">
        <v>797</v>
      </c>
      <c r="AA4474" s="109" t="s">
        <v>802</v>
      </c>
      <c r="AB4474" s="106"/>
      <c r="AC4474" s="158"/>
      <c r="AD4474" s="160"/>
      <c r="AE4474" s="127"/>
      <c r="AF4474" s="113"/>
      <c r="AG4474" s="165" t="str">
        <f t="array" ref="AG4474">XLOOKUP(F4474,'CLV2'!A:A,'CLV2'!E:E)</f>
        <v>2.FROZEN FOODS</v>
      </c>
      <c r="AH4474" s="115" t="str">
        <f t="array" ref="AH4474">XLOOKUP(F4474,'CLV2'!A:A,'CLV2'!F:F)</f>
        <v>3.PASTRY AND DESSERTS</v>
      </c>
      <c r="AI4474" s="115" t="str">
        <f t="shared" si="8"/>
        <v>Pack</v>
      </c>
      <c r="AJ4474" s="116">
        <f t="shared" si="9"/>
        <v>1</v>
      </c>
      <c r="AK4474" s="117" t="str">
        <f t="array" ref="AK4474">XLOOKUP(F4474,'GIÁ'!A:A,'GIÁ'!D:D)</f>
        <v>21599.37</v>
      </c>
      <c r="AL4474" s="118">
        <f t="shared" si="10"/>
        <v>86397.48</v>
      </c>
      <c r="AM4474" s="118">
        <f t="shared" si="11"/>
        <v>0</v>
      </c>
      <c r="AN4474" s="119">
        <f t="shared" si="12"/>
        <v>0</v>
      </c>
      <c r="AO4474" s="118">
        <f t="shared" si="13"/>
        <v>86397.48</v>
      </c>
      <c r="AP4474" s="121">
        <f t="shared" si="14"/>
        <v>0</v>
      </c>
      <c r="AQ4474" s="122"/>
      <c r="AR4474" s="119"/>
    </row>
    <row r="4475" ht="22.5" customHeight="1">
      <c r="A4475" s="89">
        <v>46233.0</v>
      </c>
      <c r="B4475" s="90">
        <v>0.5048611111111111</v>
      </c>
      <c r="C4475" s="91" t="s">
        <v>1111</v>
      </c>
      <c r="D4475" s="129" t="str">
        <f t="array" ref="D4475">XLOOKUP(C4475,'DS ST'!A:A,'DS ST'!B:B)</f>
        <v>AV4</v>
      </c>
      <c r="E4475" s="94" t="str">
        <f t="array" ref="E4475">XLOOKUP($F4475,'GIÁ'!$A:$A,'GIÁ'!$E:$E)</f>
        <v>ĐÔNG</v>
      </c>
      <c r="F4475" s="94">
        <v>8.934717401336E12</v>
      </c>
      <c r="G4475" s="95" t="s">
        <v>1750</v>
      </c>
      <c r="H4475" s="95" t="s">
        <v>224</v>
      </c>
      <c r="I4475" s="96">
        <v>6.0</v>
      </c>
      <c r="J4475" s="96">
        <v>0.0</v>
      </c>
      <c r="K4475" s="98">
        <f t="shared" si="4"/>
        <v>6</v>
      </c>
      <c r="L4475" s="99" t="s">
        <v>7290</v>
      </c>
      <c r="M4475" s="100" t="s">
        <v>7291</v>
      </c>
      <c r="N4475" s="101" t="str">
        <f t="shared" si="139"/>
        <v>PT1590301-T0018934717401336</v>
      </c>
      <c r="O4475" s="128"/>
      <c r="P4475" s="100"/>
      <c r="Q4475" s="103">
        <f t="shared" si="166"/>
        <v>6</v>
      </c>
      <c r="R4475" s="161"/>
      <c r="S4475" s="105"/>
      <c r="T4475" s="106"/>
      <c r="U4475" s="107" t="s">
        <v>6585</v>
      </c>
      <c r="V4475" s="108" t="s">
        <v>756</v>
      </c>
      <c r="W4475" s="109" t="s">
        <v>1908</v>
      </c>
      <c r="X4475" s="110" t="str">
        <f t="shared" si="204"/>
        <v/>
      </c>
      <c r="Y4475" s="110" t="str">
        <f t="shared" si="205"/>
        <v/>
      </c>
      <c r="Z4475" s="109" t="s">
        <v>797</v>
      </c>
      <c r="AA4475" s="109" t="s">
        <v>802</v>
      </c>
      <c r="AB4475" s="106"/>
      <c r="AC4475" s="158"/>
      <c r="AD4475" s="160"/>
      <c r="AE4475" s="127"/>
      <c r="AF4475" s="113"/>
      <c r="AG4475" s="165" t="str">
        <f t="array" ref="AG4475">XLOOKUP(F4475,'CLV2'!A:A,'CLV2'!E:E)</f>
        <v>2.FROZEN FOODS</v>
      </c>
      <c r="AH4475" s="115" t="str">
        <f t="array" ref="AH4475">XLOOKUP(F4475,'CLV2'!A:A,'CLV2'!F:F)</f>
        <v>3.DUMPLINGS</v>
      </c>
      <c r="AI4475" s="115" t="str">
        <f t="shared" si="8"/>
        <v>Pack</v>
      </c>
      <c r="AJ4475" s="116">
        <f t="shared" si="9"/>
        <v>1</v>
      </c>
      <c r="AK4475" s="117" t="str">
        <f t="array" ref="AK4475">XLOOKUP(F4475,'GIÁ'!A:A,'GIÁ'!D:D)</f>
        <v>39374.44</v>
      </c>
      <c r="AL4475" s="118">
        <f t="shared" si="10"/>
        <v>236246.64</v>
      </c>
      <c r="AM4475" s="118">
        <f t="shared" si="11"/>
        <v>0</v>
      </c>
      <c r="AN4475" s="119">
        <f t="shared" si="12"/>
        <v>0</v>
      </c>
      <c r="AO4475" s="118">
        <f t="shared" si="13"/>
        <v>236246.64</v>
      </c>
      <c r="AP4475" s="121">
        <f t="shared" si="14"/>
        <v>0</v>
      </c>
      <c r="AQ4475" s="122"/>
      <c r="AR4475" s="119"/>
    </row>
    <row r="4476" ht="22.5" customHeight="1">
      <c r="A4476" s="89">
        <v>46233.0</v>
      </c>
      <c r="B4476" s="90">
        <v>0.5048611111111111</v>
      </c>
      <c r="C4476" s="91" t="s">
        <v>1111</v>
      </c>
      <c r="D4476" s="129" t="str">
        <f t="array" ref="D4476">XLOOKUP(C4476,'DS ST'!A:A,'DS ST'!B:B)</f>
        <v>AV4</v>
      </c>
      <c r="E4476" s="94" t="str">
        <f t="array" ref="E4476">XLOOKUP($F4476,'GIÁ'!$A:$A,'GIÁ'!$E:$E)</f>
        <v>ĐÔNG</v>
      </c>
      <c r="F4476" s="94">
        <v>8.934717262005E12</v>
      </c>
      <c r="G4476" s="95" t="s">
        <v>1713</v>
      </c>
      <c r="H4476" s="95" t="s">
        <v>224</v>
      </c>
      <c r="I4476" s="96">
        <v>2.0</v>
      </c>
      <c r="J4476" s="96">
        <v>0.0</v>
      </c>
      <c r="K4476" s="98">
        <f t="shared" si="4"/>
        <v>2</v>
      </c>
      <c r="L4476" s="99" t="s">
        <v>7290</v>
      </c>
      <c r="M4476" s="100" t="s">
        <v>7291</v>
      </c>
      <c r="N4476" s="101" t="str">
        <f t="shared" si="139"/>
        <v>PT1590301-T0018934717262005</v>
      </c>
      <c r="O4476" s="128"/>
      <c r="P4476" s="100"/>
      <c r="Q4476" s="103">
        <f t="shared" si="166"/>
        <v>2</v>
      </c>
      <c r="R4476" s="161"/>
      <c r="S4476" s="105"/>
      <c r="T4476" s="106"/>
      <c r="U4476" s="107" t="s">
        <v>6527</v>
      </c>
      <c r="V4476" s="108" t="s">
        <v>756</v>
      </c>
      <c r="W4476" s="109" t="s">
        <v>1908</v>
      </c>
      <c r="X4476" s="110" t="str">
        <f t="shared" si="204"/>
        <v/>
      </c>
      <c r="Y4476" s="110" t="str">
        <f t="shared" si="205"/>
        <v/>
      </c>
      <c r="Z4476" s="109" t="s">
        <v>797</v>
      </c>
      <c r="AA4476" s="109" t="s">
        <v>802</v>
      </c>
      <c r="AB4476" s="106"/>
      <c r="AC4476" s="158"/>
      <c r="AD4476" s="160"/>
      <c r="AE4476" s="127"/>
      <c r="AF4476" s="113"/>
      <c r="AG4476" s="165" t="str">
        <f t="array" ref="AG4476">XLOOKUP(F4476,'CLV2'!A:A,'CLV2'!E:E)</f>
        <v>2.FROZEN FOODS</v>
      </c>
      <c r="AH4476" s="115" t="str">
        <f t="array" ref="AH4476">XLOOKUP(F4476,'CLV2'!A:A,'CLV2'!F:F)</f>
        <v>3.HOTPOT AND FRIED</v>
      </c>
      <c r="AI4476" s="115" t="str">
        <f t="shared" si="8"/>
        <v>Pack</v>
      </c>
      <c r="AJ4476" s="116">
        <f t="shared" si="9"/>
        <v>1</v>
      </c>
      <c r="AK4476" s="117" t="str">
        <f t="array" ref="AK4476">XLOOKUP(F4476,'GIÁ'!A:A,'GIÁ'!D:D)</f>
        <v>46743.25</v>
      </c>
      <c r="AL4476" s="118">
        <f t="shared" si="10"/>
        <v>93486.5</v>
      </c>
      <c r="AM4476" s="118">
        <f t="shared" si="11"/>
        <v>0</v>
      </c>
      <c r="AN4476" s="119">
        <f t="shared" si="12"/>
        <v>0</v>
      </c>
      <c r="AO4476" s="118">
        <f t="shared" si="13"/>
        <v>93486.5</v>
      </c>
      <c r="AP4476" s="121">
        <f t="shared" si="14"/>
        <v>0</v>
      </c>
      <c r="AQ4476" s="122"/>
      <c r="AR4476" s="119"/>
    </row>
    <row r="4477" ht="22.5" customHeight="1">
      <c r="A4477" s="89">
        <v>46233.0</v>
      </c>
      <c r="B4477" s="90">
        <v>0.5048611111111111</v>
      </c>
      <c r="C4477" s="91" t="s">
        <v>1111</v>
      </c>
      <c r="D4477" s="129" t="str">
        <f t="array" ref="D4477">XLOOKUP(C4477,'DS ST'!A:A,'DS ST'!B:B)</f>
        <v>AV4</v>
      </c>
      <c r="E4477" s="94" t="str">
        <f t="array" ref="E4477">XLOOKUP($F4477,'GIÁ'!$A:$A,'GIÁ'!$E:$E)</f>
        <v>ĐÔNG</v>
      </c>
      <c r="F4477" s="94">
        <v>8.936210415551E12</v>
      </c>
      <c r="G4477" s="95" t="s">
        <v>2676</v>
      </c>
      <c r="H4477" s="95" t="s">
        <v>224</v>
      </c>
      <c r="I4477" s="96">
        <v>8.0</v>
      </c>
      <c r="J4477" s="96">
        <v>0.0</v>
      </c>
      <c r="K4477" s="98">
        <f t="shared" si="4"/>
        <v>8</v>
      </c>
      <c r="L4477" s="99" t="s">
        <v>7290</v>
      </c>
      <c r="M4477" s="100" t="s">
        <v>7291</v>
      </c>
      <c r="N4477" s="101" t="str">
        <f t="shared" si="139"/>
        <v>PT1590301-T0018936210415551</v>
      </c>
      <c r="O4477" s="128"/>
      <c r="P4477" s="100"/>
      <c r="Q4477" s="103">
        <f t="shared" si="166"/>
        <v>8</v>
      </c>
      <c r="R4477" s="161"/>
      <c r="S4477" s="105"/>
      <c r="T4477" s="106"/>
      <c r="U4477" s="107" t="s">
        <v>6554</v>
      </c>
      <c r="V4477" s="108" t="s">
        <v>756</v>
      </c>
      <c r="W4477" s="109" t="s">
        <v>1908</v>
      </c>
      <c r="X4477" s="110" t="str">
        <f t="shared" si="204"/>
        <v/>
      </c>
      <c r="Y4477" s="110" t="str">
        <f t="shared" si="205"/>
        <v/>
      </c>
      <c r="Z4477" s="109" t="s">
        <v>797</v>
      </c>
      <c r="AA4477" s="109" t="s">
        <v>802</v>
      </c>
      <c r="AB4477" s="106"/>
      <c r="AC4477" s="158"/>
      <c r="AD4477" s="160"/>
      <c r="AE4477" s="127"/>
      <c r="AF4477" s="113"/>
      <c r="AG4477" s="165" t="str">
        <f t="array" ref="AG4477">XLOOKUP(F4477,'CLV2'!A:A,'CLV2'!E:E)</f>
        <v>2.FROZEN FOODS</v>
      </c>
      <c r="AH4477" s="115" t="str">
        <f t="array" ref="AH4477">XLOOKUP(F4477,'CLV2'!A:A,'CLV2'!F:F)</f>
        <v>3.DUMPLINGS</v>
      </c>
      <c r="AI4477" s="115" t="str">
        <f t="shared" si="8"/>
        <v>Pack</v>
      </c>
      <c r="AJ4477" s="116">
        <f t="shared" si="9"/>
        <v>1</v>
      </c>
      <c r="AK4477" s="117" t="str">
        <f t="array" ref="AK4477">XLOOKUP(F4477,'GIÁ'!A:A,'GIÁ'!D:D)</f>
        <v>24150.20</v>
      </c>
      <c r="AL4477" s="118">
        <f t="shared" si="10"/>
        <v>193201.6</v>
      </c>
      <c r="AM4477" s="118">
        <f t="shared" si="11"/>
        <v>0</v>
      </c>
      <c r="AN4477" s="119">
        <f t="shared" si="12"/>
        <v>0</v>
      </c>
      <c r="AO4477" s="118">
        <f t="shared" si="13"/>
        <v>193201.6</v>
      </c>
      <c r="AP4477" s="121">
        <f t="shared" si="14"/>
        <v>0</v>
      </c>
      <c r="AQ4477" s="122"/>
      <c r="AR4477" s="119"/>
    </row>
    <row r="4478" ht="22.5" customHeight="1">
      <c r="A4478" s="89">
        <v>46233.0</v>
      </c>
      <c r="B4478" s="90">
        <v>0.5048611111111111</v>
      </c>
      <c r="C4478" s="91" t="s">
        <v>1111</v>
      </c>
      <c r="D4478" s="129" t="str">
        <f t="array" ref="D4478">XLOOKUP(C4478,'DS ST'!A:A,'DS ST'!B:B)</f>
        <v>AV4</v>
      </c>
      <c r="E4478" s="94" t="str">
        <f t="array" ref="E4478">XLOOKUP($F4478,'GIÁ'!$A:$A,'GIÁ'!$E:$E)</f>
        <v>ĐÔNG</v>
      </c>
      <c r="F4478" s="94">
        <v>8.935319711311E12</v>
      </c>
      <c r="G4478" s="95" t="s">
        <v>2061</v>
      </c>
      <c r="H4478" s="95" t="s">
        <v>224</v>
      </c>
      <c r="I4478" s="96">
        <v>4.0</v>
      </c>
      <c r="J4478" s="96">
        <v>0.0</v>
      </c>
      <c r="K4478" s="98">
        <f t="shared" si="4"/>
        <v>4</v>
      </c>
      <c r="L4478" s="99" t="s">
        <v>7290</v>
      </c>
      <c r="M4478" s="100" t="s">
        <v>7291</v>
      </c>
      <c r="N4478" s="101" t="str">
        <f t="shared" si="139"/>
        <v>PT1590301-T0018935319711311</v>
      </c>
      <c r="O4478" s="128"/>
      <c r="P4478" s="100"/>
      <c r="Q4478" s="103">
        <f t="shared" si="166"/>
        <v>4</v>
      </c>
      <c r="R4478" s="161"/>
      <c r="S4478" s="105"/>
      <c r="T4478" s="106"/>
      <c r="U4478" s="107" t="s">
        <v>6529</v>
      </c>
      <c r="V4478" s="108" t="s">
        <v>756</v>
      </c>
      <c r="W4478" s="109" t="s">
        <v>1908</v>
      </c>
      <c r="X4478" s="110" t="str">
        <f t="shared" si="204"/>
        <v/>
      </c>
      <c r="Y4478" s="110" t="str">
        <f t="shared" si="205"/>
        <v/>
      </c>
      <c r="Z4478" s="109" t="s">
        <v>797</v>
      </c>
      <c r="AA4478" s="109" t="s">
        <v>802</v>
      </c>
      <c r="AB4478" s="106"/>
      <c r="AC4478" s="158"/>
      <c r="AD4478" s="160"/>
      <c r="AE4478" s="127"/>
      <c r="AF4478" s="113"/>
      <c r="AG4478" s="165" t="str">
        <f t="array" ref="AG4478">XLOOKUP(F4478,'CLV2'!A:A,'CLV2'!E:E)</f>
        <v>2.FROZEN FOODS</v>
      </c>
      <c r="AH4478" s="115" t="str">
        <f t="array" ref="AH4478">XLOOKUP(F4478,'CLV2'!A:A,'CLV2'!F:F)</f>
        <v>3.HOTPOT AND FRIED</v>
      </c>
      <c r="AI4478" s="115" t="str">
        <f t="shared" si="8"/>
        <v>Pack</v>
      </c>
      <c r="AJ4478" s="116">
        <f t="shared" si="9"/>
        <v>1</v>
      </c>
      <c r="AK4478" s="117" t="str">
        <f t="array" ref="AK4478">XLOOKUP(F4478,'GIÁ'!A:A,'GIÁ'!D:D)</f>
        <v>30542.46</v>
      </c>
      <c r="AL4478" s="118">
        <f t="shared" si="10"/>
        <v>122169.84</v>
      </c>
      <c r="AM4478" s="118">
        <f t="shared" si="11"/>
        <v>0</v>
      </c>
      <c r="AN4478" s="119">
        <f t="shared" si="12"/>
        <v>0</v>
      </c>
      <c r="AO4478" s="118">
        <f t="shared" si="13"/>
        <v>122169.84</v>
      </c>
      <c r="AP4478" s="121">
        <f t="shared" si="14"/>
        <v>0</v>
      </c>
      <c r="AQ4478" s="122"/>
      <c r="AR4478" s="119"/>
    </row>
    <row r="4479" ht="22.5" customHeight="1">
      <c r="A4479" s="89">
        <v>46233.0</v>
      </c>
      <c r="B4479" s="90">
        <v>0.5048611111111111</v>
      </c>
      <c r="C4479" s="91" t="s">
        <v>1111</v>
      </c>
      <c r="D4479" s="129" t="str">
        <f t="array" ref="D4479">XLOOKUP(C4479,'DS ST'!A:A,'DS ST'!B:B)</f>
        <v>AV4</v>
      </c>
      <c r="E4479" s="94" t="str">
        <f t="array" ref="E4479">XLOOKUP($F4479,'GIÁ'!$A:$A,'GIÁ'!$E:$E)</f>
        <v>ĐÔNG</v>
      </c>
      <c r="F4479" s="94">
        <v>8.934717264474E12</v>
      </c>
      <c r="G4479" s="95" t="s">
        <v>1717</v>
      </c>
      <c r="H4479" s="95" t="s">
        <v>224</v>
      </c>
      <c r="I4479" s="96">
        <v>6.0</v>
      </c>
      <c r="J4479" s="96">
        <v>0.0</v>
      </c>
      <c r="K4479" s="98">
        <f t="shared" si="4"/>
        <v>6</v>
      </c>
      <c r="L4479" s="99" t="s">
        <v>7290</v>
      </c>
      <c r="M4479" s="100" t="s">
        <v>7291</v>
      </c>
      <c r="N4479" s="101" t="str">
        <f t="shared" si="139"/>
        <v>PT1590301-T0018934717264474</v>
      </c>
      <c r="O4479" s="128"/>
      <c r="P4479" s="100"/>
      <c r="Q4479" s="103">
        <f t="shared" si="166"/>
        <v>6</v>
      </c>
      <c r="R4479" s="161"/>
      <c r="S4479" s="105"/>
      <c r="T4479" s="106"/>
      <c r="U4479" s="107" t="s">
        <v>6567</v>
      </c>
      <c r="V4479" s="108" t="s">
        <v>756</v>
      </c>
      <c r="W4479" s="109" t="s">
        <v>1908</v>
      </c>
      <c r="X4479" s="110" t="str">
        <f t="shared" si="204"/>
        <v/>
      </c>
      <c r="Y4479" s="110" t="str">
        <f t="shared" si="205"/>
        <v/>
      </c>
      <c r="Z4479" s="109" t="s">
        <v>797</v>
      </c>
      <c r="AA4479" s="109" t="s">
        <v>802</v>
      </c>
      <c r="AB4479" s="106"/>
      <c r="AC4479" s="158"/>
      <c r="AD4479" s="160"/>
      <c r="AE4479" s="127"/>
      <c r="AF4479" s="113"/>
      <c r="AG4479" s="165" t="str">
        <f t="array" ref="AG4479">XLOOKUP(F4479,'CLV2'!A:A,'CLV2'!E:E)</f>
        <v>2.FROZEN FOODS</v>
      </c>
      <c r="AH4479" s="115" t="str">
        <f t="array" ref="AH4479">XLOOKUP(F4479,'CLV2'!A:A,'CLV2'!F:F)</f>
        <v>3.HOTPOT AND FRIED</v>
      </c>
      <c r="AI4479" s="115" t="str">
        <f t="shared" si="8"/>
        <v>Pack</v>
      </c>
      <c r="AJ4479" s="116">
        <f t="shared" si="9"/>
        <v>1</v>
      </c>
      <c r="AK4479" s="117" t="str">
        <f t="array" ref="AK4479">XLOOKUP(F4479,'GIÁ'!A:A,'GIÁ'!D:D)</f>
        <v>45233.68</v>
      </c>
      <c r="AL4479" s="118">
        <f t="shared" si="10"/>
        <v>271402.08</v>
      </c>
      <c r="AM4479" s="118">
        <f t="shared" si="11"/>
        <v>0</v>
      </c>
      <c r="AN4479" s="119">
        <f t="shared" si="12"/>
        <v>0</v>
      </c>
      <c r="AO4479" s="118">
        <f t="shared" si="13"/>
        <v>271402.08</v>
      </c>
      <c r="AP4479" s="121">
        <f t="shared" si="14"/>
        <v>0</v>
      </c>
      <c r="AQ4479" s="122"/>
      <c r="AR4479" s="119"/>
    </row>
    <row r="4480" ht="22.5" customHeight="1">
      <c r="A4480" s="89">
        <v>46233.0</v>
      </c>
      <c r="B4480" s="90">
        <v>0.5048611111111111</v>
      </c>
      <c r="C4480" s="91" t="s">
        <v>1111</v>
      </c>
      <c r="D4480" s="129" t="str">
        <f t="array" ref="D4480">XLOOKUP(C4480,'DS ST'!A:A,'DS ST'!B:B)</f>
        <v>AV4</v>
      </c>
      <c r="E4480" s="94" t="str">
        <f t="array" ref="E4480">XLOOKUP($F4480,'GIÁ'!$A:$A,'GIÁ'!$E:$E)</f>
        <v>ĐÔNG</v>
      </c>
      <c r="F4480" s="94">
        <v>8.936077113829E12</v>
      </c>
      <c r="G4480" s="95" t="s">
        <v>2373</v>
      </c>
      <c r="H4480" s="95" t="s">
        <v>224</v>
      </c>
      <c r="I4480" s="96">
        <v>4.0</v>
      </c>
      <c r="J4480" s="96">
        <v>0.0</v>
      </c>
      <c r="K4480" s="98">
        <f t="shared" si="4"/>
        <v>4</v>
      </c>
      <c r="L4480" s="99" t="s">
        <v>7290</v>
      </c>
      <c r="M4480" s="100" t="s">
        <v>7291</v>
      </c>
      <c r="N4480" s="101" t="str">
        <f t="shared" si="139"/>
        <v>PT1590301-T0018936077113829</v>
      </c>
      <c r="O4480" s="128"/>
      <c r="P4480" s="100"/>
      <c r="Q4480" s="103">
        <f t="shared" si="166"/>
        <v>4</v>
      </c>
      <c r="R4480" s="161"/>
      <c r="S4480" s="105"/>
      <c r="T4480" s="106"/>
      <c r="U4480" s="107" t="s">
        <v>6606</v>
      </c>
      <c r="V4480" s="108" t="s">
        <v>756</v>
      </c>
      <c r="W4480" s="109" t="s">
        <v>1908</v>
      </c>
      <c r="X4480" s="110" t="str">
        <f t="shared" si="204"/>
        <v/>
      </c>
      <c r="Y4480" s="110" t="str">
        <f t="shared" si="205"/>
        <v/>
      </c>
      <c r="Z4480" s="109" t="s">
        <v>797</v>
      </c>
      <c r="AA4480" s="109" t="s">
        <v>802</v>
      </c>
      <c r="AB4480" s="106"/>
      <c r="AC4480" s="158"/>
      <c r="AD4480" s="160"/>
      <c r="AE4480" s="127"/>
      <c r="AF4480" s="113"/>
      <c r="AG4480" s="165" t="str">
        <f t="array" ref="AG4480">XLOOKUP(F4480,'CLV2'!A:A,'CLV2'!E:E)</f>
        <v>2.FROZEN FOODS</v>
      </c>
      <c r="AH4480" s="115" t="str">
        <f t="array" ref="AH4480">XLOOKUP(F4480,'CLV2'!A:A,'CLV2'!F:F)</f>
        <v>3.DUMPLINGS</v>
      </c>
      <c r="AI4480" s="115" t="str">
        <f t="shared" si="8"/>
        <v>Pack</v>
      </c>
      <c r="AJ4480" s="116">
        <f t="shared" si="9"/>
        <v>1</v>
      </c>
      <c r="AK4480" s="117" t="str">
        <f t="array" ref="AK4480">XLOOKUP(F4480,'GIÁ'!A:A,'GIÁ'!D:D)</f>
        <v>40010.98</v>
      </c>
      <c r="AL4480" s="118">
        <f t="shared" si="10"/>
        <v>160043.92</v>
      </c>
      <c r="AM4480" s="118">
        <f t="shared" si="11"/>
        <v>0</v>
      </c>
      <c r="AN4480" s="119">
        <f t="shared" si="12"/>
        <v>0</v>
      </c>
      <c r="AO4480" s="118">
        <f t="shared" si="13"/>
        <v>160043.92</v>
      </c>
      <c r="AP4480" s="121">
        <f t="shared" si="14"/>
        <v>0</v>
      </c>
      <c r="AQ4480" s="122"/>
      <c r="AR4480" s="119"/>
    </row>
    <row r="4481" ht="22.5" customHeight="1">
      <c r="A4481" s="89">
        <v>46233.0</v>
      </c>
      <c r="B4481" s="90">
        <v>0.5048611111111111</v>
      </c>
      <c r="C4481" s="91" t="s">
        <v>1111</v>
      </c>
      <c r="D4481" s="129" t="str">
        <f t="array" ref="D4481">XLOOKUP(C4481,'DS ST'!A:A,'DS ST'!B:B)</f>
        <v>AV4</v>
      </c>
      <c r="E4481" s="94" t="str">
        <f t="array" ref="E4481">XLOOKUP($F4481,'GIÁ'!$A:$A,'GIÁ'!$E:$E)</f>
        <v>ĐÔNG</v>
      </c>
      <c r="F4481" s="94">
        <v>8.936077110149E12</v>
      </c>
      <c r="G4481" s="95" t="s">
        <v>2333</v>
      </c>
      <c r="H4481" s="95" t="s">
        <v>224</v>
      </c>
      <c r="I4481" s="96">
        <v>2.0</v>
      </c>
      <c r="J4481" s="96">
        <v>0.0</v>
      </c>
      <c r="K4481" s="98">
        <f t="shared" si="4"/>
        <v>2</v>
      </c>
      <c r="L4481" s="99" t="s">
        <v>7290</v>
      </c>
      <c r="M4481" s="100" t="s">
        <v>7291</v>
      </c>
      <c r="N4481" s="101" t="str">
        <f t="shared" si="139"/>
        <v>PT1590301-T0018936077110149</v>
      </c>
      <c r="O4481" s="128"/>
      <c r="P4481" s="100"/>
      <c r="Q4481" s="103">
        <f t="shared" si="166"/>
        <v>2</v>
      </c>
      <c r="R4481" s="161"/>
      <c r="S4481" s="105"/>
      <c r="T4481" s="106"/>
      <c r="U4481" s="107" t="s">
        <v>6568</v>
      </c>
      <c r="V4481" s="108" t="s">
        <v>756</v>
      </c>
      <c r="W4481" s="109" t="s">
        <v>1908</v>
      </c>
      <c r="X4481" s="110" t="str">
        <f t="shared" si="204"/>
        <v/>
      </c>
      <c r="Y4481" s="110" t="str">
        <f t="shared" si="205"/>
        <v/>
      </c>
      <c r="Z4481" s="109" t="s">
        <v>797</v>
      </c>
      <c r="AA4481" s="109" t="s">
        <v>802</v>
      </c>
      <c r="AB4481" s="106"/>
      <c r="AC4481" s="158"/>
      <c r="AD4481" s="160"/>
      <c r="AE4481" s="127"/>
      <c r="AF4481" s="113"/>
      <c r="AG4481" s="165" t="str">
        <f t="array" ref="AG4481">XLOOKUP(F4481,'CLV2'!A:A,'CLV2'!E:E)</f>
        <v>2.FROZEN FOODS</v>
      </c>
      <c r="AH4481" s="115" t="str">
        <f t="array" ref="AH4481">XLOOKUP(F4481,'CLV2'!A:A,'CLV2'!F:F)</f>
        <v>3.DUMPLINGS</v>
      </c>
      <c r="AI4481" s="115" t="str">
        <f t="shared" si="8"/>
        <v>Pack</v>
      </c>
      <c r="AJ4481" s="116">
        <f t="shared" si="9"/>
        <v>1</v>
      </c>
      <c r="AK4481" s="117" t="str">
        <f t="array" ref="AK4481">XLOOKUP(F4481,'GIÁ'!A:A,'GIÁ'!D:D)</f>
        <v>41904.24</v>
      </c>
      <c r="AL4481" s="118">
        <f t="shared" si="10"/>
        <v>83808.48</v>
      </c>
      <c r="AM4481" s="118">
        <f t="shared" si="11"/>
        <v>0</v>
      </c>
      <c r="AN4481" s="119">
        <f t="shared" si="12"/>
        <v>0</v>
      </c>
      <c r="AO4481" s="118">
        <f t="shared" si="13"/>
        <v>83808.48</v>
      </c>
      <c r="AP4481" s="121">
        <f t="shared" si="14"/>
        <v>0</v>
      </c>
      <c r="AQ4481" s="122"/>
      <c r="AR4481" s="119"/>
    </row>
    <row r="4482" ht="22.5" customHeight="1">
      <c r="A4482" s="89">
        <v>46233.0</v>
      </c>
      <c r="B4482" s="90">
        <v>0.5048611111111111</v>
      </c>
      <c r="C4482" s="91" t="s">
        <v>1111</v>
      </c>
      <c r="D4482" s="129" t="str">
        <f t="array" ref="D4482">XLOOKUP(C4482,'DS ST'!A:A,'DS ST'!B:B)</f>
        <v>AV4</v>
      </c>
      <c r="E4482" s="94" t="str">
        <f t="array" ref="E4482">XLOOKUP($F4482,'GIÁ'!$A:$A,'GIÁ'!$E:$E)</f>
        <v>ĐÔNG</v>
      </c>
      <c r="F4482" s="94">
        <v>8.93607627967E12</v>
      </c>
      <c r="G4482" s="95" t="s">
        <v>2317</v>
      </c>
      <c r="H4482" s="95" t="s">
        <v>224</v>
      </c>
      <c r="I4482" s="96">
        <v>4.0</v>
      </c>
      <c r="J4482" s="96">
        <v>0.0</v>
      </c>
      <c r="K4482" s="98">
        <f t="shared" si="4"/>
        <v>4</v>
      </c>
      <c r="L4482" s="99" t="s">
        <v>7290</v>
      </c>
      <c r="M4482" s="100" t="s">
        <v>7291</v>
      </c>
      <c r="N4482" s="101" t="str">
        <f t="shared" si="139"/>
        <v>PT1590301-T0018936076279670</v>
      </c>
      <c r="O4482" s="128"/>
      <c r="P4482" s="100"/>
      <c r="Q4482" s="103">
        <f t="shared" si="166"/>
        <v>4</v>
      </c>
      <c r="R4482" s="161"/>
      <c r="S4482" s="105"/>
      <c r="T4482" s="106"/>
      <c r="U4482" s="107" t="s">
        <v>6530</v>
      </c>
      <c r="V4482" s="108" t="s">
        <v>756</v>
      </c>
      <c r="W4482" s="109" t="s">
        <v>1908</v>
      </c>
      <c r="X4482" s="110" t="str">
        <f t="shared" si="204"/>
        <v/>
      </c>
      <c r="Y4482" s="110" t="str">
        <f t="shared" si="205"/>
        <v/>
      </c>
      <c r="Z4482" s="109" t="s">
        <v>797</v>
      </c>
      <c r="AA4482" s="109" t="s">
        <v>802</v>
      </c>
      <c r="AB4482" s="106"/>
      <c r="AC4482" s="158"/>
      <c r="AD4482" s="160"/>
      <c r="AE4482" s="127"/>
      <c r="AF4482" s="113"/>
      <c r="AG4482" s="165" t="str">
        <f t="array" ref="AG4482">XLOOKUP(F4482,'CLV2'!A:A,'CLV2'!E:E)</f>
        <v>2.FROZEN FOODS</v>
      </c>
      <c r="AH4482" s="115" t="str">
        <f t="array" ref="AH4482">XLOOKUP(F4482,'CLV2'!A:A,'CLV2'!F:F)</f>
        <v>3.PASTRY AND DESSERTS</v>
      </c>
      <c r="AI4482" s="115" t="str">
        <f t="shared" si="8"/>
        <v>Pack</v>
      </c>
      <c r="AJ4482" s="116">
        <f t="shared" si="9"/>
        <v>1</v>
      </c>
      <c r="AK4482" s="117" t="str">
        <f t="array" ref="AK4482">XLOOKUP(F4482,'GIÁ'!A:A,'GIÁ'!D:D)</f>
        <v>26872.96</v>
      </c>
      <c r="AL4482" s="118">
        <f t="shared" si="10"/>
        <v>107491.84</v>
      </c>
      <c r="AM4482" s="118">
        <f t="shared" si="11"/>
        <v>0</v>
      </c>
      <c r="AN4482" s="119">
        <f t="shared" si="12"/>
        <v>0</v>
      </c>
      <c r="AO4482" s="118">
        <f t="shared" si="13"/>
        <v>107491.84</v>
      </c>
      <c r="AP4482" s="121">
        <f t="shared" si="14"/>
        <v>0</v>
      </c>
      <c r="AQ4482" s="122"/>
      <c r="AR4482" s="119"/>
    </row>
    <row r="4483" ht="22.5" customHeight="1">
      <c r="A4483" s="89">
        <v>46233.0</v>
      </c>
      <c r="B4483" s="90">
        <v>0.5048611111111111</v>
      </c>
      <c r="C4483" s="91" t="s">
        <v>1111</v>
      </c>
      <c r="D4483" s="129" t="str">
        <f t="array" ref="D4483">XLOOKUP(C4483,'DS ST'!A:A,'DS ST'!B:B)</f>
        <v>AV4</v>
      </c>
      <c r="E4483" s="94" t="str">
        <f t="array" ref="E4483">XLOOKUP($F4483,'GIÁ'!$A:$A,'GIÁ'!$E:$E)</f>
        <v>ĐÔNG</v>
      </c>
      <c r="F4483" s="94">
        <v>8.935319710499E12</v>
      </c>
      <c r="G4483" s="95" t="s">
        <v>2056</v>
      </c>
      <c r="H4483" s="95" t="s">
        <v>224</v>
      </c>
      <c r="I4483" s="96">
        <v>4.0</v>
      </c>
      <c r="J4483" s="96">
        <v>0.0</v>
      </c>
      <c r="K4483" s="98">
        <f t="shared" si="4"/>
        <v>4</v>
      </c>
      <c r="L4483" s="99" t="s">
        <v>7290</v>
      </c>
      <c r="M4483" s="100" t="s">
        <v>7291</v>
      </c>
      <c r="N4483" s="101" t="str">
        <f t="shared" si="139"/>
        <v>PT1590301-T0018935319710499</v>
      </c>
      <c r="O4483" s="128"/>
      <c r="P4483" s="100"/>
      <c r="Q4483" s="103">
        <f t="shared" si="166"/>
        <v>4</v>
      </c>
      <c r="R4483" s="161"/>
      <c r="S4483" s="105"/>
      <c r="T4483" s="106"/>
      <c r="U4483" s="107" t="s">
        <v>6531</v>
      </c>
      <c r="V4483" s="108" t="s">
        <v>756</v>
      </c>
      <c r="W4483" s="109" t="s">
        <v>1908</v>
      </c>
      <c r="X4483" s="110" t="str">
        <f t="shared" si="204"/>
        <v/>
      </c>
      <c r="Y4483" s="110" t="str">
        <f t="shared" si="205"/>
        <v/>
      </c>
      <c r="Z4483" s="109" t="s">
        <v>797</v>
      </c>
      <c r="AA4483" s="109" t="s">
        <v>802</v>
      </c>
      <c r="AB4483" s="106"/>
      <c r="AC4483" s="158"/>
      <c r="AD4483" s="160"/>
      <c r="AE4483" s="127"/>
      <c r="AF4483" s="113"/>
      <c r="AG4483" s="165" t="str">
        <f t="array" ref="AG4483">XLOOKUP(F4483,'CLV2'!A:A,'CLV2'!E:E)</f>
        <v>2.FROZEN FOODS</v>
      </c>
      <c r="AH4483" s="115" t="str">
        <f t="array" ref="AH4483">XLOOKUP(F4483,'CLV2'!A:A,'CLV2'!F:F)</f>
        <v>3.HOTPOT AND FRIED</v>
      </c>
      <c r="AI4483" s="115" t="str">
        <f t="shared" si="8"/>
        <v>Pack</v>
      </c>
      <c r="AJ4483" s="116">
        <f t="shared" si="9"/>
        <v>1</v>
      </c>
      <c r="AK4483" s="117" t="str">
        <f t="array" ref="AK4483">XLOOKUP(F4483,'GIÁ'!A:A,'GIÁ'!D:D)</f>
        <v>39627.31</v>
      </c>
      <c r="AL4483" s="118">
        <f t="shared" si="10"/>
        <v>158509.24</v>
      </c>
      <c r="AM4483" s="118">
        <f t="shared" si="11"/>
        <v>0</v>
      </c>
      <c r="AN4483" s="119">
        <f t="shared" si="12"/>
        <v>0</v>
      </c>
      <c r="AO4483" s="118">
        <f t="shared" si="13"/>
        <v>158509.24</v>
      </c>
      <c r="AP4483" s="121">
        <f t="shared" si="14"/>
        <v>0</v>
      </c>
      <c r="AQ4483" s="122"/>
      <c r="AR4483" s="119"/>
    </row>
    <row r="4484" ht="22.5" customHeight="1">
      <c r="A4484" s="89">
        <v>46233.0</v>
      </c>
      <c r="B4484" s="90">
        <v>0.5048611111111111</v>
      </c>
      <c r="C4484" s="91" t="s">
        <v>1111</v>
      </c>
      <c r="D4484" s="129" t="str">
        <f t="array" ref="D4484">XLOOKUP(C4484,'DS ST'!A:A,'DS ST'!B:B)</f>
        <v>AV4</v>
      </c>
      <c r="E4484" s="94" t="str">
        <f t="array" ref="E4484">XLOOKUP($F4484,'GIÁ'!$A:$A,'GIÁ'!$E:$E)</f>
        <v>ĐÔNG</v>
      </c>
      <c r="F4484" s="94">
        <v>8.93607711369E12</v>
      </c>
      <c r="G4484" s="95" t="s">
        <v>2364</v>
      </c>
      <c r="H4484" s="95" t="s">
        <v>57</v>
      </c>
      <c r="I4484" s="96">
        <v>2.0</v>
      </c>
      <c r="J4484" s="96">
        <v>0.0</v>
      </c>
      <c r="K4484" s="98">
        <f t="shared" si="4"/>
        <v>2</v>
      </c>
      <c r="L4484" s="99" t="s">
        <v>7290</v>
      </c>
      <c r="M4484" s="100" t="s">
        <v>7291</v>
      </c>
      <c r="N4484" s="101" t="str">
        <f t="shared" si="139"/>
        <v>PT1590301-T0018936077113690</v>
      </c>
      <c r="O4484" s="128"/>
      <c r="P4484" s="100"/>
      <c r="Q4484" s="103">
        <f t="shared" si="166"/>
        <v>2</v>
      </c>
      <c r="R4484" s="161"/>
      <c r="S4484" s="105"/>
      <c r="T4484" s="106"/>
      <c r="U4484" s="107" t="s">
        <v>6672</v>
      </c>
      <c r="V4484" s="108" t="s">
        <v>756</v>
      </c>
      <c r="W4484" s="109" t="s">
        <v>1908</v>
      </c>
      <c r="X4484" s="110" t="str">
        <f t="shared" si="204"/>
        <v/>
      </c>
      <c r="Y4484" s="110" t="str">
        <f t="shared" si="205"/>
        <v/>
      </c>
      <c r="Z4484" s="109" t="s">
        <v>797</v>
      </c>
      <c r="AA4484" s="109" t="s">
        <v>802</v>
      </c>
      <c r="AB4484" s="106"/>
      <c r="AC4484" s="158"/>
      <c r="AD4484" s="160"/>
      <c r="AE4484" s="127"/>
      <c r="AF4484" s="113"/>
      <c r="AG4484" s="165" t="str">
        <f t="array" ref="AG4484">XLOOKUP(F4484,'CLV2'!A:A,'CLV2'!E:E)</f>
        <v>2.FROZEN FOODS</v>
      </c>
      <c r="AH4484" s="115" t="str">
        <f t="array" ref="AH4484">XLOOKUP(F4484,'CLV2'!A:A,'CLV2'!F:F)</f>
        <v>3.PASTRY AND DESSERTS</v>
      </c>
      <c r="AI4484" s="115" t="str">
        <f t="shared" si="8"/>
        <v>Pack</v>
      </c>
      <c r="AJ4484" s="116">
        <f t="shared" si="9"/>
        <v>1</v>
      </c>
      <c r="AK4484" s="117" t="str">
        <f t="array" ref="AK4484">XLOOKUP(F4484,'GIÁ'!A:A,'GIÁ'!D:D)</f>
        <v>40108.39</v>
      </c>
      <c r="AL4484" s="118">
        <f t="shared" si="10"/>
        <v>80216.78</v>
      </c>
      <c r="AM4484" s="118">
        <f t="shared" si="11"/>
        <v>0</v>
      </c>
      <c r="AN4484" s="119">
        <f t="shared" si="12"/>
        <v>0</v>
      </c>
      <c r="AO4484" s="118">
        <f t="shared" si="13"/>
        <v>80216.78</v>
      </c>
      <c r="AP4484" s="121">
        <f t="shared" si="14"/>
        <v>0</v>
      </c>
      <c r="AQ4484" s="122"/>
      <c r="AR4484" s="119"/>
    </row>
    <row r="4485" ht="22.5" customHeight="1">
      <c r="A4485" s="89">
        <v>46233.0</v>
      </c>
      <c r="B4485" s="90">
        <v>0.5048611111111111</v>
      </c>
      <c r="C4485" s="91" t="s">
        <v>1111</v>
      </c>
      <c r="D4485" s="129" t="str">
        <f t="array" ref="D4485">XLOOKUP(C4485,'DS ST'!A:A,'DS ST'!B:B)</f>
        <v>AV4</v>
      </c>
      <c r="E4485" s="94" t="str">
        <f t="array" ref="E4485">XLOOKUP($F4485,'GIÁ'!$A:$A,'GIÁ'!$E:$E)</f>
        <v>ĐÔNG</v>
      </c>
      <c r="F4485" s="94">
        <v>8.936220300274E12</v>
      </c>
      <c r="G4485" s="95" t="s">
        <v>2705</v>
      </c>
      <c r="H4485" s="95" t="s">
        <v>224</v>
      </c>
      <c r="I4485" s="96">
        <v>2.0</v>
      </c>
      <c r="J4485" s="96">
        <v>0.0</v>
      </c>
      <c r="K4485" s="98">
        <f t="shared" si="4"/>
        <v>2</v>
      </c>
      <c r="L4485" s="99" t="s">
        <v>7290</v>
      </c>
      <c r="M4485" s="100" t="s">
        <v>7291</v>
      </c>
      <c r="N4485" s="101" t="str">
        <f t="shared" si="139"/>
        <v>PT1590301-T0018936220300274</v>
      </c>
      <c r="O4485" s="128"/>
      <c r="P4485" s="100"/>
      <c r="Q4485" s="103">
        <f t="shared" si="166"/>
        <v>2</v>
      </c>
      <c r="R4485" s="161"/>
      <c r="S4485" s="105"/>
      <c r="T4485" s="106"/>
      <c r="U4485" s="107" t="s">
        <v>6578</v>
      </c>
      <c r="V4485" s="108" t="s">
        <v>756</v>
      </c>
      <c r="W4485" s="109" t="s">
        <v>1908</v>
      </c>
      <c r="X4485" s="110" t="str">
        <f t="shared" si="204"/>
        <v/>
      </c>
      <c r="Y4485" s="110" t="str">
        <f t="shared" si="205"/>
        <v/>
      </c>
      <c r="Z4485" s="109" t="s">
        <v>797</v>
      </c>
      <c r="AA4485" s="109" t="s">
        <v>802</v>
      </c>
      <c r="AB4485" s="106"/>
      <c r="AC4485" s="158"/>
      <c r="AD4485" s="160"/>
      <c r="AE4485" s="127"/>
      <c r="AF4485" s="113"/>
      <c r="AG4485" s="165" t="str">
        <f t="array" ref="AG4485">XLOOKUP(F4485,'CLV2'!A:A,'CLV2'!E:E)</f>
        <v>2.FROZEN FOODS</v>
      </c>
      <c r="AH4485" s="115" t="str">
        <f t="array" ref="AH4485">XLOOKUP(F4485,'CLV2'!A:A,'CLV2'!F:F)</f>
        <v>3.HOTPOT AND FRIED</v>
      </c>
      <c r="AI4485" s="115" t="str">
        <f t="shared" si="8"/>
        <v>Pack</v>
      </c>
      <c r="AJ4485" s="116">
        <f t="shared" si="9"/>
        <v>1</v>
      </c>
      <c r="AK4485" s="117" t="str">
        <f t="array" ref="AK4485">XLOOKUP(F4485,'GIÁ'!A:A,'GIÁ'!D:D)</f>
        <v>40500.00</v>
      </c>
      <c r="AL4485" s="118">
        <f t="shared" si="10"/>
        <v>81000</v>
      </c>
      <c r="AM4485" s="118">
        <f t="shared" si="11"/>
        <v>0</v>
      </c>
      <c r="AN4485" s="119">
        <f t="shared" si="12"/>
        <v>0</v>
      </c>
      <c r="AO4485" s="118">
        <f t="shared" si="13"/>
        <v>81000</v>
      </c>
      <c r="AP4485" s="121">
        <f t="shared" si="14"/>
        <v>0</v>
      </c>
      <c r="AQ4485" s="122"/>
      <c r="AR4485" s="119"/>
    </row>
    <row r="4486" ht="22.5" customHeight="1">
      <c r="A4486" s="89">
        <v>46233.0</v>
      </c>
      <c r="B4486" s="90">
        <v>0.5048611111111111</v>
      </c>
      <c r="C4486" s="91" t="s">
        <v>1111</v>
      </c>
      <c r="D4486" s="129" t="str">
        <f t="array" ref="D4486">XLOOKUP(C4486,'DS ST'!A:A,'DS ST'!B:B)</f>
        <v>AV4</v>
      </c>
      <c r="E4486" s="94" t="str">
        <f t="array" ref="E4486">XLOOKUP($F4486,'GIÁ'!$A:$A,'GIÁ'!$E:$E)</f>
        <v>ĐÔNG</v>
      </c>
      <c r="F4486" s="94">
        <v>8.936077112983E12</v>
      </c>
      <c r="G4486" s="95" t="s">
        <v>2345</v>
      </c>
      <c r="H4486" s="95" t="s">
        <v>224</v>
      </c>
      <c r="I4486" s="96">
        <v>2.0</v>
      </c>
      <c r="J4486" s="96">
        <v>0.0</v>
      </c>
      <c r="K4486" s="98">
        <f t="shared" si="4"/>
        <v>2</v>
      </c>
      <c r="L4486" s="99" t="s">
        <v>7290</v>
      </c>
      <c r="M4486" s="100" t="s">
        <v>7291</v>
      </c>
      <c r="N4486" s="101" t="str">
        <f t="shared" si="139"/>
        <v>PT1590301-T0018936077112983</v>
      </c>
      <c r="O4486" s="128"/>
      <c r="P4486" s="100"/>
      <c r="Q4486" s="103">
        <f t="shared" si="166"/>
        <v>2</v>
      </c>
      <c r="R4486" s="161"/>
      <c r="S4486" s="105"/>
      <c r="T4486" s="106"/>
      <c r="U4486" s="107" t="s">
        <v>6526</v>
      </c>
      <c r="V4486" s="108" t="s">
        <v>756</v>
      </c>
      <c r="W4486" s="109" t="s">
        <v>1908</v>
      </c>
      <c r="X4486" s="110" t="str">
        <f t="shared" si="204"/>
        <v/>
      </c>
      <c r="Y4486" s="110" t="str">
        <f t="shared" si="205"/>
        <v/>
      </c>
      <c r="Z4486" s="109" t="s">
        <v>797</v>
      </c>
      <c r="AA4486" s="109" t="s">
        <v>802</v>
      </c>
      <c r="AB4486" s="106"/>
      <c r="AC4486" s="158"/>
      <c r="AD4486" s="160"/>
      <c r="AE4486" s="127"/>
      <c r="AF4486" s="113"/>
      <c r="AG4486" s="165" t="str">
        <f t="array" ref="AG4486">XLOOKUP(F4486,'CLV2'!A:A,'CLV2'!E:E)</f>
        <v>2.FROZEN FOODS</v>
      </c>
      <c r="AH4486" s="115" t="str">
        <f t="array" ref="AH4486">XLOOKUP(F4486,'CLV2'!A:A,'CLV2'!F:F)</f>
        <v>3.DUMPLINGS</v>
      </c>
      <c r="AI4486" s="115" t="str">
        <f t="shared" si="8"/>
        <v>Pack</v>
      </c>
      <c r="AJ4486" s="116">
        <f t="shared" si="9"/>
        <v>1</v>
      </c>
      <c r="AK4486" s="117" t="str">
        <f t="array" ref="AK4486">XLOOKUP(F4486,'GIÁ'!A:A,'GIÁ'!D:D)</f>
        <v>30147.74</v>
      </c>
      <c r="AL4486" s="118">
        <f t="shared" si="10"/>
        <v>60295.48</v>
      </c>
      <c r="AM4486" s="118">
        <f t="shared" si="11"/>
        <v>0</v>
      </c>
      <c r="AN4486" s="119">
        <f t="shared" si="12"/>
        <v>0</v>
      </c>
      <c r="AO4486" s="118">
        <f t="shared" si="13"/>
        <v>60295.48</v>
      </c>
      <c r="AP4486" s="121">
        <f t="shared" si="14"/>
        <v>0</v>
      </c>
      <c r="AQ4486" s="122"/>
      <c r="AR4486" s="119"/>
    </row>
    <row r="4487" ht="22.5" customHeight="1">
      <c r="A4487" s="89">
        <v>46233.0</v>
      </c>
      <c r="B4487" s="90">
        <v>0.5048611111111111</v>
      </c>
      <c r="C4487" s="91" t="s">
        <v>1111</v>
      </c>
      <c r="D4487" s="129" t="str">
        <f t="array" ref="D4487">XLOOKUP(C4487,'DS ST'!A:A,'DS ST'!B:B)</f>
        <v>AV4</v>
      </c>
      <c r="E4487" s="94" t="str">
        <f t="array" ref="E4487">XLOOKUP($F4487,'GIÁ'!$A:$A,'GIÁ'!$E:$E)</f>
        <v>ĐÔNG</v>
      </c>
      <c r="F4487" s="94">
        <v>8.938562334023E12</v>
      </c>
      <c r="G4487" s="95" t="s">
        <v>3181</v>
      </c>
      <c r="H4487" s="95" t="s">
        <v>57</v>
      </c>
      <c r="I4487" s="96">
        <v>6.0</v>
      </c>
      <c r="J4487" s="96">
        <v>0.0</v>
      </c>
      <c r="K4487" s="98">
        <f t="shared" si="4"/>
        <v>6</v>
      </c>
      <c r="L4487" s="99" t="s">
        <v>7290</v>
      </c>
      <c r="M4487" s="100" t="s">
        <v>7291</v>
      </c>
      <c r="N4487" s="101" t="str">
        <f t="shared" si="139"/>
        <v>PT1590301-T0018938562334023</v>
      </c>
      <c r="O4487" s="128"/>
      <c r="P4487" s="100"/>
      <c r="Q4487" s="103">
        <f t="shared" si="166"/>
        <v>6</v>
      </c>
      <c r="R4487" s="161"/>
      <c r="S4487" s="105"/>
      <c r="T4487" s="106"/>
      <c r="U4487" s="107" t="s">
        <v>6555</v>
      </c>
      <c r="V4487" s="108" t="s">
        <v>756</v>
      </c>
      <c r="W4487" s="109" t="s">
        <v>1908</v>
      </c>
      <c r="X4487" s="110" t="str">
        <f t="shared" si="204"/>
        <v/>
      </c>
      <c r="Y4487" s="110" t="str">
        <f t="shared" si="205"/>
        <v/>
      </c>
      <c r="Z4487" s="109" t="s">
        <v>797</v>
      </c>
      <c r="AA4487" s="109" t="s">
        <v>802</v>
      </c>
      <c r="AB4487" s="106"/>
      <c r="AC4487" s="158"/>
      <c r="AD4487" s="160"/>
      <c r="AE4487" s="127"/>
      <c r="AF4487" s="113"/>
      <c r="AG4487" s="165" t="str">
        <f t="array" ref="AG4487">XLOOKUP(F4487,'CLV2'!A:A,'CLV2'!E:E)</f>
        <v>2.FROZEN FOODS</v>
      </c>
      <c r="AH4487" s="115" t="str">
        <f t="array" ref="AH4487">XLOOKUP(F4487,'CLV2'!A:A,'CLV2'!F:F)</f>
        <v>3.PIZZA - READY MEALS</v>
      </c>
      <c r="AI4487" s="115" t="str">
        <f t="shared" si="8"/>
        <v>Pack</v>
      </c>
      <c r="AJ4487" s="116">
        <f t="shared" si="9"/>
        <v>1</v>
      </c>
      <c r="AK4487" s="117" t="str">
        <f t="array" ref="AK4487">XLOOKUP(F4487,'GIÁ'!A:A,'GIÁ'!D:D)</f>
        <v>43635.50</v>
      </c>
      <c r="AL4487" s="118">
        <f t="shared" si="10"/>
        <v>261813</v>
      </c>
      <c r="AM4487" s="118">
        <f t="shared" si="11"/>
        <v>0</v>
      </c>
      <c r="AN4487" s="119">
        <f t="shared" si="12"/>
        <v>0</v>
      </c>
      <c r="AO4487" s="118">
        <f t="shared" si="13"/>
        <v>261813</v>
      </c>
      <c r="AP4487" s="121">
        <f t="shared" si="14"/>
        <v>0</v>
      </c>
      <c r="AQ4487" s="122"/>
      <c r="AR4487" s="119"/>
    </row>
    <row r="4488" ht="22.5" customHeight="1">
      <c r="A4488" s="89">
        <v>46233.0</v>
      </c>
      <c r="B4488" s="90">
        <v>0.5048611111111111</v>
      </c>
      <c r="C4488" s="91" t="s">
        <v>1111</v>
      </c>
      <c r="D4488" s="129" t="str">
        <f t="array" ref="D4488">XLOOKUP(C4488,'DS ST'!A:A,'DS ST'!B:B)</f>
        <v>AV4</v>
      </c>
      <c r="E4488" s="94" t="str">
        <f t="array" ref="E4488">XLOOKUP($F4488,'GIÁ'!$A:$A,'GIÁ'!$E:$E)</f>
        <v>ĐÔNG</v>
      </c>
      <c r="F4488" s="94">
        <v>8.936190860716E12</v>
      </c>
      <c r="G4488" s="95" t="s">
        <v>2610</v>
      </c>
      <c r="H4488" s="95" t="s">
        <v>93</v>
      </c>
      <c r="I4488" s="96">
        <v>6.0</v>
      </c>
      <c r="J4488" s="96">
        <v>0.0</v>
      </c>
      <c r="K4488" s="98">
        <f t="shared" si="4"/>
        <v>6</v>
      </c>
      <c r="L4488" s="99" t="s">
        <v>7290</v>
      </c>
      <c r="M4488" s="100" t="s">
        <v>7291</v>
      </c>
      <c r="N4488" s="101" t="str">
        <f t="shared" si="139"/>
        <v>PT1590301-T0018936190860716</v>
      </c>
      <c r="O4488" s="128"/>
      <c r="P4488" s="100"/>
      <c r="Q4488" s="103">
        <f t="shared" si="166"/>
        <v>6</v>
      </c>
      <c r="R4488" s="161"/>
      <c r="S4488" s="105"/>
      <c r="T4488" s="106"/>
      <c r="U4488" s="107" t="s">
        <v>6539</v>
      </c>
      <c r="V4488" s="108" t="s">
        <v>756</v>
      </c>
      <c r="W4488" s="109" t="s">
        <v>1908</v>
      </c>
      <c r="X4488" s="110" t="str">
        <f t="shared" si="204"/>
        <v/>
      </c>
      <c r="Y4488" s="110" t="str">
        <f t="shared" si="205"/>
        <v/>
      </c>
      <c r="Z4488" s="109" t="s">
        <v>797</v>
      </c>
      <c r="AA4488" s="109" t="s">
        <v>802</v>
      </c>
      <c r="AB4488" s="106"/>
      <c r="AC4488" s="158"/>
      <c r="AD4488" s="160"/>
      <c r="AE4488" s="127"/>
      <c r="AF4488" s="113"/>
      <c r="AG4488" s="165" t="str">
        <f t="array" ref="AG4488">XLOOKUP(F4488,'CLV2'!A:A,'CLV2'!E:E)</f>
        <v>2.MEAT</v>
      </c>
      <c r="AH4488" s="115" t="str">
        <f t="array" ref="AH4488">XLOOKUP(F4488,'CLV2'!A:A,'CLV2'!F:F)</f>
        <v>3.FROZEN MEAT</v>
      </c>
      <c r="AI4488" s="115" t="str">
        <f t="shared" si="8"/>
        <v>Pack</v>
      </c>
      <c r="AJ4488" s="116">
        <f t="shared" si="9"/>
        <v>1</v>
      </c>
      <c r="AK4488" s="117" t="str">
        <f t="array" ref="AK4488">XLOOKUP(F4488,'GIÁ'!A:A,'GIÁ'!D:D)</f>
        <v>49176.27</v>
      </c>
      <c r="AL4488" s="118">
        <f t="shared" si="10"/>
        <v>295057.62</v>
      </c>
      <c r="AM4488" s="118">
        <f t="shared" si="11"/>
        <v>0</v>
      </c>
      <c r="AN4488" s="119">
        <f t="shared" si="12"/>
        <v>0</v>
      </c>
      <c r="AO4488" s="118">
        <f t="shared" si="13"/>
        <v>295057.62</v>
      </c>
      <c r="AP4488" s="121">
        <f t="shared" si="14"/>
        <v>0</v>
      </c>
      <c r="AQ4488" s="122"/>
      <c r="AR4488" s="119"/>
    </row>
    <row r="4489" ht="22.5" customHeight="1">
      <c r="A4489" s="89">
        <v>46233.0</v>
      </c>
      <c r="B4489" s="90">
        <v>0.5048611111111111</v>
      </c>
      <c r="C4489" s="91" t="s">
        <v>1111</v>
      </c>
      <c r="D4489" s="129" t="str">
        <f t="array" ref="D4489">XLOOKUP(C4489,'DS ST'!A:A,'DS ST'!B:B)</f>
        <v>AV4</v>
      </c>
      <c r="E4489" s="94" t="str">
        <f t="array" ref="E4489">XLOOKUP($F4489,'GIÁ'!$A:$A,'GIÁ'!$E:$E)</f>
        <v>ĐÔNG</v>
      </c>
      <c r="F4489" s="94">
        <v>8.938535604412E12</v>
      </c>
      <c r="G4489" s="95" t="s">
        <v>3061</v>
      </c>
      <c r="H4489" s="95" t="s">
        <v>224</v>
      </c>
      <c r="I4489" s="96">
        <v>4.0</v>
      </c>
      <c r="J4489" s="96">
        <v>1.0</v>
      </c>
      <c r="K4489" s="98">
        <f t="shared" si="4"/>
        <v>3</v>
      </c>
      <c r="L4489" s="99" t="s">
        <v>7290</v>
      </c>
      <c r="M4489" s="100" t="s">
        <v>7291</v>
      </c>
      <c r="N4489" s="101" t="str">
        <f t="shared" si="139"/>
        <v>PT1590301-T0018938535604412</v>
      </c>
      <c r="O4489" s="128"/>
      <c r="P4489" s="100"/>
      <c r="Q4489" s="103">
        <f t="shared" si="166"/>
        <v>3</v>
      </c>
      <c r="R4489" s="161"/>
      <c r="S4489" s="105"/>
      <c r="T4489" s="106"/>
      <c r="U4489" s="107"/>
      <c r="V4489" s="108" t="s">
        <v>756</v>
      </c>
      <c r="W4489" s="109" t="s">
        <v>1312</v>
      </c>
      <c r="X4489" s="110" t="str">
        <f t="shared" si="204"/>
        <v/>
      </c>
      <c r="Y4489" s="110" t="str">
        <f t="shared" si="205"/>
        <v/>
      </c>
      <c r="Z4489" s="139" t="str">
        <f>IF(N(Q4489)&lt;=0,"",IF(ISNUMBER(SEARCH("Thiếu kiện",V4489)),"Kho đông mát",IF(AND(N(Q4489)&gt;0,N(P4489)&gt;0,OR(ISNUMBER(SEARCH("Hình KDB",U4489)),ISNUMBER(SEARCH("Hình tele",U4489)),ISNUMBER(SEARCH("sai code",U4489)),ISNUMBER(SEARCH("ST nhận",U4489)))),"Kho đông mát",IF(AND(W4489="DC giao thiếu",OR(ISNUMBER(SEARCH("Hình KDB",U4489)),ISNUMBER(SEARCH("Hình tele",U4489)),ISNUMBER(SEARCH("sai code",U4489)))),"Kho đông mát",IF(W4489="DC giao thiếu","Chưa xác định",IF(AND(W4489="DC pick sai",OR(ISNUMBER(SEARCH("Hình KDB",U4489)),ISNUMBER(SEARCH("Hình tele",U4489)),ISNUMBER(SEARCH("sai code",U4489)),ISNUMBER(SEARCH("ST nhận",U4489)))),"Kho đông mát",IF(W4489="DC pick sai","Chưa xác định",IF(AND(W4489="Hao hụt",N(O4489)&gt;0,OR(ISNUMBER(SEARCH("Hình KDB",U4489)),ISNUMBER(SEARCH("Hình tele",U4489)),ISNUMBER(SEARCH("sai code",U4489)),ISNUMBER(SEARCH("ST nhận",U4489)))),"Kho đông mát",IF(W4489="Hao hụt","Chưa xác định",IF(OR(W4489="VT giao sai điểm",W4489="Không đạt nhiệt độ",W4489="TX giao thiếu kiện",W4489="Hàng không đạt CL"),"Kho đông mát",IF(W4489="Chưa xác định","Chưa xác định",IF(N(P4489)&gt;0,"Chưa xác định",""))))))))))))</f>
        <v>Chưa xác định</v>
      </c>
      <c r="AA4489" s="109" t="s">
        <v>5260</v>
      </c>
      <c r="AB4489" s="106"/>
      <c r="AC4489" s="158"/>
      <c r="AD4489" s="160"/>
      <c r="AE4489" s="127"/>
      <c r="AF4489" s="113"/>
      <c r="AG4489" s="165" t="str">
        <f t="array" ref="AG4489">XLOOKUP(F4489,'CLV2'!A:A,'CLV2'!E:E)</f>
        <v>2.FISH AND SEAFOOD</v>
      </c>
      <c r="AH4489" s="115" t="str">
        <f t="array" ref="AH4489">XLOOKUP(F4489,'CLV2'!A:A,'CLV2'!F:F)</f>
        <v>3.FROZEN FISH AND SEAFOOD</v>
      </c>
      <c r="AI4489" s="115" t="str">
        <f t="shared" si="8"/>
        <v>Pack</v>
      </c>
      <c r="AJ4489" s="116">
        <f t="shared" si="9"/>
        <v>0.75</v>
      </c>
      <c r="AK4489" s="117" t="str">
        <f t="array" ref="AK4489">XLOOKUP(F4489,'GIÁ'!A:A,'GIÁ'!D:D)</f>
        <v>31210.74</v>
      </c>
      <c r="AL4489" s="118">
        <f t="shared" si="10"/>
        <v>93632.22</v>
      </c>
      <c r="AM4489" s="118">
        <f t="shared" si="11"/>
        <v>0</v>
      </c>
      <c r="AN4489" s="119">
        <f t="shared" si="12"/>
        <v>0</v>
      </c>
      <c r="AO4489" s="118">
        <f t="shared" si="13"/>
        <v>0</v>
      </c>
      <c r="AP4489" s="121">
        <f t="shared" si="14"/>
        <v>93632.22</v>
      </c>
      <c r="AQ4489" s="122"/>
      <c r="AR4489" s="119"/>
    </row>
    <row r="4490" ht="22.5" customHeight="1">
      <c r="A4490" s="89">
        <v>46233.0</v>
      </c>
      <c r="B4490" s="90">
        <v>0.5048611111111111</v>
      </c>
      <c r="C4490" s="91" t="s">
        <v>1111</v>
      </c>
      <c r="D4490" s="129" t="str">
        <f t="array" ref="D4490">XLOOKUP(C4490,'DS ST'!A:A,'DS ST'!B:B)</f>
        <v>AV4</v>
      </c>
      <c r="E4490" s="94" t="str">
        <f t="array" ref="E4490">XLOOKUP($F4490,'GIÁ'!$A:$A,'GIÁ'!$E:$E)</f>
        <v>ĐÔNG</v>
      </c>
      <c r="F4490" s="94">
        <v>8.936239090036E12</v>
      </c>
      <c r="G4490" s="95" t="s">
        <v>2713</v>
      </c>
      <c r="H4490" s="95" t="s">
        <v>75</v>
      </c>
      <c r="I4490" s="96">
        <v>6.0</v>
      </c>
      <c r="J4490" s="96">
        <v>0.0</v>
      </c>
      <c r="K4490" s="98">
        <f t="shared" si="4"/>
        <v>6</v>
      </c>
      <c r="L4490" s="99" t="s">
        <v>7290</v>
      </c>
      <c r="M4490" s="100" t="s">
        <v>7291</v>
      </c>
      <c r="N4490" s="101" t="str">
        <f t="shared" si="139"/>
        <v>PT1590301-T0018936239090036</v>
      </c>
      <c r="O4490" s="128"/>
      <c r="P4490" s="100"/>
      <c r="Q4490" s="103">
        <f t="shared" si="166"/>
        <v>6</v>
      </c>
      <c r="R4490" s="161"/>
      <c r="S4490" s="105"/>
      <c r="T4490" s="106"/>
      <c r="U4490" s="107" t="s">
        <v>6539</v>
      </c>
      <c r="V4490" s="108" t="s">
        <v>756</v>
      </c>
      <c r="W4490" s="109" t="s">
        <v>1908</v>
      </c>
      <c r="X4490" s="110" t="str">
        <f t="shared" si="204"/>
        <v/>
      </c>
      <c r="Y4490" s="110" t="str">
        <f t="shared" si="205"/>
        <v/>
      </c>
      <c r="Z4490" s="109" t="s">
        <v>797</v>
      </c>
      <c r="AA4490" s="109" t="s">
        <v>802</v>
      </c>
      <c r="AB4490" s="106"/>
      <c r="AC4490" s="158"/>
      <c r="AD4490" s="160"/>
      <c r="AE4490" s="127"/>
      <c r="AF4490" s="113"/>
      <c r="AG4490" s="165" t="str">
        <f t="array" ref="AG4490">XLOOKUP(F4490,'CLV2'!A:A,'CLV2'!E:E)</f>
        <v>2.MEAT</v>
      </c>
      <c r="AH4490" s="115" t="str">
        <f t="array" ref="AH4490">XLOOKUP(F4490,'CLV2'!A:A,'CLV2'!F:F)</f>
        <v>3.FROZEN MEAT</v>
      </c>
      <c r="AI4490" s="115" t="str">
        <f t="shared" si="8"/>
        <v>Pack</v>
      </c>
      <c r="AJ4490" s="116">
        <f t="shared" si="9"/>
        <v>1</v>
      </c>
      <c r="AK4490" s="117" t="str">
        <f t="array" ref="AK4490">XLOOKUP(F4490,'GIÁ'!A:A,'GIÁ'!D:D)</f>
        <v>47814.16</v>
      </c>
      <c r="AL4490" s="118">
        <f t="shared" si="10"/>
        <v>286884.96</v>
      </c>
      <c r="AM4490" s="118">
        <f t="shared" si="11"/>
        <v>0</v>
      </c>
      <c r="AN4490" s="119">
        <f t="shared" si="12"/>
        <v>0</v>
      </c>
      <c r="AO4490" s="118">
        <f t="shared" si="13"/>
        <v>286884.96</v>
      </c>
      <c r="AP4490" s="121">
        <f t="shared" si="14"/>
        <v>0</v>
      </c>
      <c r="AQ4490" s="122"/>
      <c r="AR4490" s="119"/>
    </row>
    <row r="4491" ht="22.5" customHeight="1">
      <c r="A4491" s="89">
        <v>46233.0</v>
      </c>
      <c r="B4491" s="90">
        <v>0.5048611111111111</v>
      </c>
      <c r="C4491" s="91" t="s">
        <v>1111</v>
      </c>
      <c r="D4491" s="129" t="str">
        <f t="array" ref="D4491">XLOOKUP(C4491,'DS ST'!A:A,'DS ST'!B:B)</f>
        <v>AV4</v>
      </c>
      <c r="E4491" s="94" t="str">
        <f t="array" ref="E4491">XLOOKUP($F4491,'GIÁ'!$A:$A,'GIÁ'!$E:$E)</f>
        <v>ĐÔNG</v>
      </c>
      <c r="F4491" s="94">
        <v>8.938535604047E12</v>
      </c>
      <c r="G4491" s="95" t="s">
        <v>3054</v>
      </c>
      <c r="H4491" s="95" t="s">
        <v>787</v>
      </c>
      <c r="I4491" s="96">
        <v>2.0</v>
      </c>
      <c r="J4491" s="96">
        <v>0.0</v>
      </c>
      <c r="K4491" s="98">
        <f t="shared" si="4"/>
        <v>2</v>
      </c>
      <c r="L4491" s="99" t="s">
        <v>7290</v>
      </c>
      <c r="M4491" s="100" t="s">
        <v>7291</v>
      </c>
      <c r="N4491" s="101" t="str">
        <f t="shared" si="139"/>
        <v>PT1590301-T0018938535604047</v>
      </c>
      <c r="O4491" s="128"/>
      <c r="P4491" s="100"/>
      <c r="Q4491" s="103">
        <f t="shared" si="166"/>
        <v>2</v>
      </c>
      <c r="R4491" s="161"/>
      <c r="S4491" s="105"/>
      <c r="T4491" s="106"/>
      <c r="U4491" s="107" t="s">
        <v>6541</v>
      </c>
      <c r="V4491" s="108" t="s">
        <v>756</v>
      </c>
      <c r="W4491" s="109" t="s">
        <v>1908</v>
      </c>
      <c r="X4491" s="110" t="str">
        <f t="shared" si="204"/>
        <v/>
      </c>
      <c r="Y4491" s="110" t="str">
        <f t="shared" si="205"/>
        <v/>
      </c>
      <c r="Z4491" s="109" t="s">
        <v>797</v>
      </c>
      <c r="AA4491" s="109" t="s">
        <v>802</v>
      </c>
      <c r="AB4491" s="106"/>
      <c r="AC4491" s="158"/>
      <c r="AD4491" s="160"/>
      <c r="AE4491" s="127"/>
      <c r="AF4491" s="113"/>
      <c r="AG4491" s="165" t="str">
        <f t="array" ref="AG4491">XLOOKUP(F4491,'CLV2'!A:A,'CLV2'!E:E)</f>
        <v>2.FISH AND SEAFOOD</v>
      </c>
      <c r="AH4491" s="115" t="str">
        <f t="array" ref="AH4491">XLOOKUP(F4491,'CLV2'!A:A,'CLV2'!F:F)</f>
        <v>3.FROZEN FISH AND SEAFOOD</v>
      </c>
      <c r="AI4491" s="115" t="str">
        <f t="shared" si="8"/>
        <v>Pack</v>
      </c>
      <c r="AJ4491" s="116">
        <f t="shared" si="9"/>
        <v>1</v>
      </c>
      <c r="AK4491" s="117" t="str">
        <f t="array" ref="AK4491">XLOOKUP(F4491,'GIÁ'!A:A,'GIÁ'!D:D)</f>
        <v>48011.15</v>
      </c>
      <c r="AL4491" s="118">
        <f t="shared" si="10"/>
        <v>96022.3</v>
      </c>
      <c r="AM4491" s="118">
        <f t="shared" si="11"/>
        <v>0</v>
      </c>
      <c r="AN4491" s="119">
        <f t="shared" si="12"/>
        <v>0</v>
      </c>
      <c r="AO4491" s="118">
        <f t="shared" si="13"/>
        <v>96022.3</v>
      </c>
      <c r="AP4491" s="121">
        <f t="shared" si="14"/>
        <v>0</v>
      </c>
      <c r="AQ4491" s="122"/>
      <c r="AR4491" s="119"/>
    </row>
    <row r="4492" ht="22.5" customHeight="1">
      <c r="A4492" s="89">
        <v>46233.0</v>
      </c>
      <c r="B4492" s="90">
        <v>0.5048611111111111</v>
      </c>
      <c r="C4492" s="91" t="s">
        <v>1111</v>
      </c>
      <c r="D4492" s="129" t="str">
        <f t="array" ref="D4492">XLOOKUP(C4492,'DS ST'!A:A,'DS ST'!B:B)</f>
        <v>AV4</v>
      </c>
      <c r="E4492" s="94" t="str">
        <f t="array" ref="E4492">XLOOKUP($F4492,'GIÁ'!$A:$A,'GIÁ'!$E:$E)</f>
        <v>ĐÔNG</v>
      </c>
      <c r="F4492" s="94">
        <v>8.936187610089E12</v>
      </c>
      <c r="G4492" s="95" t="s">
        <v>2590</v>
      </c>
      <c r="H4492" s="95" t="s">
        <v>224</v>
      </c>
      <c r="I4492" s="96">
        <v>4.0</v>
      </c>
      <c r="J4492" s="96">
        <v>0.0</v>
      </c>
      <c r="K4492" s="98">
        <f t="shared" si="4"/>
        <v>4</v>
      </c>
      <c r="L4492" s="99" t="s">
        <v>7290</v>
      </c>
      <c r="M4492" s="100" t="s">
        <v>7291</v>
      </c>
      <c r="N4492" s="101" t="str">
        <f t="shared" si="139"/>
        <v>PT1590301-T0018936187610089</v>
      </c>
      <c r="O4492" s="128"/>
      <c r="P4492" s="100"/>
      <c r="Q4492" s="103">
        <f t="shared" si="166"/>
        <v>4</v>
      </c>
      <c r="R4492" s="161"/>
      <c r="S4492" s="105"/>
      <c r="T4492" s="106"/>
      <c r="U4492" s="107" t="s">
        <v>6532</v>
      </c>
      <c r="V4492" s="108" t="s">
        <v>756</v>
      </c>
      <c r="W4492" s="109" t="s">
        <v>1908</v>
      </c>
      <c r="X4492" s="110" t="str">
        <f t="shared" si="204"/>
        <v/>
      </c>
      <c r="Y4492" s="110" t="str">
        <f t="shared" si="205"/>
        <v/>
      </c>
      <c r="Z4492" s="109" t="s">
        <v>797</v>
      </c>
      <c r="AA4492" s="109" t="s">
        <v>802</v>
      </c>
      <c r="AB4492" s="106"/>
      <c r="AC4492" s="158"/>
      <c r="AD4492" s="160"/>
      <c r="AE4492" s="127"/>
      <c r="AF4492" s="113"/>
      <c r="AG4492" s="165" t="str">
        <f t="array" ref="AG4492">XLOOKUP(F4492,'CLV2'!A:A,'CLV2'!E:E)</f>
        <v>2.FISH AND SEAFOOD</v>
      </c>
      <c r="AH4492" s="115" t="str">
        <f t="array" ref="AH4492">XLOOKUP(F4492,'CLV2'!A:A,'CLV2'!F:F)</f>
        <v>3.FROZEN FISH AND SEAFOOD</v>
      </c>
      <c r="AI4492" s="115" t="str">
        <f t="shared" si="8"/>
        <v>Pack</v>
      </c>
      <c r="AJ4492" s="116">
        <f t="shared" si="9"/>
        <v>1</v>
      </c>
      <c r="AK4492" s="117" t="str">
        <f t="array" ref="AK4492">XLOOKUP(F4492,'GIÁ'!A:A,'GIÁ'!D:D)</f>
        <v>73948.55</v>
      </c>
      <c r="AL4492" s="118">
        <f t="shared" si="10"/>
        <v>295794.2</v>
      </c>
      <c r="AM4492" s="118">
        <f t="shared" si="11"/>
        <v>0</v>
      </c>
      <c r="AN4492" s="119">
        <f t="shared" si="12"/>
        <v>0</v>
      </c>
      <c r="AO4492" s="118">
        <f t="shared" si="13"/>
        <v>295794.2</v>
      </c>
      <c r="AP4492" s="121">
        <f t="shared" si="14"/>
        <v>0</v>
      </c>
      <c r="AQ4492" s="122"/>
      <c r="AR4492" s="119"/>
    </row>
    <row r="4493" ht="22.5" customHeight="1">
      <c r="A4493" s="89">
        <v>46233.0</v>
      </c>
      <c r="B4493" s="90">
        <v>0.5048611111111111</v>
      </c>
      <c r="C4493" s="91" t="s">
        <v>1111</v>
      </c>
      <c r="D4493" s="129" t="str">
        <f t="array" ref="D4493">XLOOKUP(C4493,'DS ST'!A:A,'DS ST'!B:B)</f>
        <v>AV4</v>
      </c>
      <c r="E4493" s="94" t="str">
        <f t="array" ref="E4493">XLOOKUP($F4493,'GIÁ'!$A:$A,'GIÁ'!$E:$E)</f>
        <v>ĐÔNG</v>
      </c>
      <c r="F4493" s="94">
        <v>8.938535604597E12</v>
      </c>
      <c r="G4493" s="95" t="s">
        <v>3063</v>
      </c>
      <c r="H4493" s="95" t="s">
        <v>93</v>
      </c>
      <c r="I4493" s="96">
        <v>2.0</v>
      </c>
      <c r="J4493" s="96">
        <v>0.0</v>
      </c>
      <c r="K4493" s="98">
        <f t="shared" si="4"/>
        <v>2</v>
      </c>
      <c r="L4493" s="99" t="s">
        <v>7290</v>
      </c>
      <c r="M4493" s="100" t="s">
        <v>7291</v>
      </c>
      <c r="N4493" s="101" t="str">
        <f t="shared" si="139"/>
        <v>PT1590301-T0018938535604597</v>
      </c>
      <c r="O4493" s="128"/>
      <c r="P4493" s="100"/>
      <c r="Q4493" s="103">
        <f t="shared" si="166"/>
        <v>2</v>
      </c>
      <c r="R4493" s="161"/>
      <c r="S4493" s="105"/>
      <c r="T4493" s="106"/>
      <c r="U4493" s="107" t="s">
        <v>6542</v>
      </c>
      <c r="V4493" s="108" t="s">
        <v>756</v>
      </c>
      <c r="W4493" s="109" t="s">
        <v>1908</v>
      </c>
      <c r="X4493" s="110" t="str">
        <f t="shared" si="204"/>
        <v/>
      </c>
      <c r="Y4493" s="110" t="str">
        <f t="shared" si="205"/>
        <v/>
      </c>
      <c r="Z4493" s="109" t="s">
        <v>797</v>
      </c>
      <c r="AA4493" s="109" t="s">
        <v>802</v>
      </c>
      <c r="AB4493" s="106"/>
      <c r="AC4493" s="158"/>
      <c r="AD4493" s="160"/>
      <c r="AE4493" s="127"/>
      <c r="AF4493" s="113"/>
      <c r="AG4493" s="165" t="str">
        <f t="array" ref="AG4493">XLOOKUP(F4493,'CLV2'!A:A,'CLV2'!E:E)</f>
        <v>2.FISH AND SEAFOOD</v>
      </c>
      <c r="AH4493" s="115" t="str">
        <f t="array" ref="AH4493">XLOOKUP(F4493,'CLV2'!A:A,'CLV2'!F:F)</f>
        <v>3.FROZEN FISH AND SEAFOOD</v>
      </c>
      <c r="AI4493" s="115" t="str">
        <f t="shared" si="8"/>
        <v>Pack</v>
      </c>
      <c r="AJ4493" s="116">
        <f t="shared" si="9"/>
        <v>1</v>
      </c>
      <c r="AK4493" s="117" t="str">
        <f t="array" ref="AK4493">XLOOKUP(F4493,'GIÁ'!A:A,'GIÁ'!D:D)</f>
        <v>54841.46</v>
      </c>
      <c r="AL4493" s="118">
        <f t="shared" si="10"/>
        <v>109682.92</v>
      </c>
      <c r="AM4493" s="118">
        <f t="shared" si="11"/>
        <v>0</v>
      </c>
      <c r="AN4493" s="119">
        <f t="shared" si="12"/>
        <v>0</v>
      </c>
      <c r="AO4493" s="118">
        <f t="shared" si="13"/>
        <v>109682.92</v>
      </c>
      <c r="AP4493" s="121">
        <f t="shared" si="14"/>
        <v>0</v>
      </c>
      <c r="AQ4493" s="122"/>
      <c r="AR4493" s="119"/>
    </row>
    <row r="4494" ht="22.5" customHeight="1">
      <c r="A4494" s="89">
        <v>46233.0</v>
      </c>
      <c r="B4494" s="90">
        <v>0.45208333333333334</v>
      </c>
      <c r="C4494" s="91" t="s">
        <v>1111</v>
      </c>
      <c r="D4494" s="129" t="str">
        <f t="array" ref="D4494">XLOOKUP(C4494,'DS ST'!A:A,'DS ST'!B:B)</f>
        <v>AV4</v>
      </c>
      <c r="E4494" s="94" t="str">
        <f t="array" ref="E4494">XLOOKUP($F4494,'GIÁ'!$A:$A,'GIÁ'!$E:$E)</f>
        <v>MÁT</v>
      </c>
      <c r="F4494" s="94">
        <v>8.935007117135E12</v>
      </c>
      <c r="G4494" s="95" t="s">
        <v>1809</v>
      </c>
      <c r="H4494" s="95" t="s">
        <v>1785</v>
      </c>
      <c r="I4494" s="96">
        <v>2.0</v>
      </c>
      <c r="J4494" s="96">
        <v>0.0</v>
      </c>
      <c r="K4494" s="98">
        <f t="shared" si="4"/>
        <v>2</v>
      </c>
      <c r="L4494" s="99" t="s">
        <v>7292</v>
      </c>
      <c r="M4494" s="100" t="s">
        <v>7293</v>
      </c>
      <c r="N4494" s="101" t="str">
        <f t="shared" si="139"/>
        <v>PT1590701-T0018935007117135</v>
      </c>
      <c r="O4494" s="128"/>
      <c r="P4494" s="145">
        <v>2.0</v>
      </c>
      <c r="Q4494" s="103">
        <f t="shared" si="166"/>
        <v>0</v>
      </c>
      <c r="R4494" s="161" t="s">
        <v>7294</v>
      </c>
      <c r="S4494" s="105"/>
      <c r="T4494" s="106"/>
      <c r="U4494" s="107"/>
      <c r="V4494" s="108" t="s">
        <v>756</v>
      </c>
      <c r="W4494" s="109" t="s">
        <v>1908</v>
      </c>
      <c r="X4494" s="110" t="str">
        <f t="shared" si="204"/>
        <v/>
      </c>
      <c r="Y4494" s="110" t="str">
        <f t="shared" si="205"/>
        <v>Siêu thị</v>
      </c>
      <c r="Z4494" s="139" t="str">
        <f>IF(N(Q4494)&lt;=0,"",IF(ISNUMBER(SEARCH("Thiếu kiện",V4494)),"Kho đông mát",IF(AND(N(Q4494)&gt;0,N(P4494)&gt;0,OR(ISNUMBER(SEARCH("Hình KDB",U4494)),ISNUMBER(SEARCH("Hình tele",U4494)),ISNUMBER(SEARCH("sai code",U4494)),ISNUMBER(SEARCH("ST nhận",U4494)))),"Kho đông mát",IF(AND(W4494="DC giao thiếu",OR(ISNUMBER(SEARCH("Hình KDB",U4494)),ISNUMBER(SEARCH("Hình tele",U4494)),ISNUMBER(SEARCH("sai code",U4494)))),"Kho đông mát",IF(W4494="DC giao thiếu","Chưa xác định",IF(AND(W4494="DC pick sai",OR(ISNUMBER(SEARCH("Hình KDB",U4494)),ISNUMBER(SEARCH("Hình tele",U4494)),ISNUMBER(SEARCH("sai code",U4494)),ISNUMBER(SEARCH("ST nhận",U4494)))),"Kho đông mát",IF(W4494="DC pick sai","Chưa xác định",IF(AND(W4494="Hao hụt",N(O4494)&gt;0,OR(ISNUMBER(SEARCH("Hình KDB",U4494)),ISNUMBER(SEARCH("Hình tele",U4494)),ISNUMBER(SEARCH("sai code",U4494)),ISNUMBER(SEARCH("ST nhận",U4494)))),"Kho đông mát",IF(W4494="Hao hụt","Chưa xác định",IF(OR(W4494="VT giao sai điểm",W4494="Không đạt nhiệt độ",W4494="TX giao thiếu kiện",W4494="Hàng không đạt CL"),"Kho đông mát",IF(W4494="Chưa xác định","Chưa xác định",IF(N(P4494)&gt;0,"Chưa xác định",""))))))))))))</f>
        <v/>
      </c>
      <c r="AA4494" s="109" t="s">
        <v>802</v>
      </c>
      <c r="AB4494" s="106"/>
      <c r="AC4494" s="158"/>
      <c r="AD4494" s="160"/>
      <c r="AE4494" s="127"/>
      <c r="AF4494" s="113"/>
      <c r="AG4494" s="165" t="str">
        <f t="array" ref="AG4494">XLOOKUP(F4494,'CLV2'!A:A,'CLV2'!E:E)</f>
        <v>2.DAIRY</v>
      </c>
      <c r="AH4494" s="115" t="str">
        <f t="array" ref="AH4494">XLOOKUP(F4494,'CLV2'!A:A,'CLV2'!F:F)</f>
        <v>3.FRESH MILK</v>
      </c>
      <c r="AI4494" s="115" t="str">
        <f t="shared" si="8"/>
        <v>Pack</v>
      </c>
      <c r="AJ4494" s="116">
        <f t="shared" si="9"/>
        <v>1</v>
      </c>
      <c r="AK4494" s="117" t="str">
        <f t="array" ref="AK4494">XLOOKUP(F4494,'GIÁ'!A:A,'GIÁ'!D:D)</f>
        <v>18613.38</v>
      </c>
      <c r="AL4494" s="118">
        <f t="shared" si="10"/>
        <v>37226.76</v>
      </c>
      <c r="AM4494" s="118">
        <f t="shared" si="11"/>
        <v>0</v>
      </c>
      <c r="AN4494" s="119">
        <f t="shared" si="12"/>
        <v>37226.76</v>
      </c>
      <c r="AO4494" s="118">
        <f t="shared" si="13"/>
        <v>0</v>
      </c>
      <c r="AP4494" s="121">
        <f t="shared" si="14"/>
        <v>0</v>
      </c>
      <c r="AQ4494" s="122"/>
      <c r="AR4494" s="119"/>
    </row>
    <row r="4495" ht="22.5" customHeight="1">
      <c r="A4495" s="89">
        <v>46233.0</v>
      </c>
      <c r="B4495" s="90">
        <v>0.40069444444444446</v>
      </c>
      <c r="C4495" s="91" t="s">
        <v>998</v>
      </c>
      <c r="D4495" s="129" t="str">
        <f t="array" ref="D4495">XLOOKUP(C4495,'DS ST'!A:A,'DS ST'!B:B)</f>
        <v>A207</v>
      </c>
      <c r="E4495" s="94" t="str">
        <f t="array" ref="E4495">XLOOKUP($F4495,'GIÁ'!$A:$A,'GIÁ'!$E:$E)</f>
        <v>ĐÔNG</v>
      </c>
      <c r="F4495" s="94">
        <v>8.936077110132E12</v>
      </c>
      <c r="G4495" s="95" t="s">
        <v>2331</v>
      </c>
      <c r="H4495" s="95" t="s">
        <v>224</v>
      </c>
      <c r="I4495" s="96">
        <v>6.0</v>
      </c>
      <c r="J4495" s="96">
        <v>0.0</v>
      </c>
      <c r="K4495" s="98">
        <f t="shared" si="4"/>
        <v>6</v>
      </c>
      <c r="L4495" s="99" t="s">
        <v>7295</v>
      </c>
      <c r="M4495" s="100" t="s">
        <v>7296</v>
      </c>
      <c r="N4495" s="101" t="str">
        <f t="shared" si="139"/>
        <v>PT1590205-T0018936077110132</v>
      </c>
      <c r="O4495" s="128"/>
      <c r="P4495" s="100"/>
      <c r="Q4495" s="103">
        <f t="shared" si="166"/>
        <v>6</v>
      </c>
      <c r="R4495" s="161"/>
      <c r="S4495" s="105"/>
      <c r="T4495" s="106"/>
      <c r="U4495" s="107" t="s">
        <v>6562</v>
      </c>
      <c r="V4495" s="108" t="s">
        <v>756</v>
      </c>
      <c r="W4495" s="109" t="s">
        <v>1908</v>
      </c>
      <c r="X4495" s="110" t="str">
        <f t="shared" si="204"/>
        <v/>
      </c>
      <c r="Y4495" s="110" t="str">
        <f t="shared" si="205"/>
        <v/>
      </c>
      <c r="Z4495" s="109" t="s">
        <v>797</v>
      </c>
      <c r="AA4495" s="109" t="s">
        <v>802</v>
      </c>
      <c r="AB4495" s="106"/>
      <c r="AC4495" s="158"/>
      <c r="AD4495" s="160"/>
      <c r="AE4495" s="127"/>
      <c r="AF4495" s="113"/>
      <c r="AG4495" s="165" t="str">
        <f t="array" ref="AG4495">XLOOKUP(F4495,'CLV2'!A:A,'CLV2'!E:E)</f>
        <v>2.FROZEN FOODS</v>
      </c>
      <c r="AH4495" s="115" t="str">
        <f t="array" ref="AH4495">XLOOKUP(F4495,'CLV2'!A:A,'CLV2'!F:F)</f>
        <v>3.DUMPLINGS</v>
      </c>
      <c r="AI4495" s="115" t="str">
        <f t="shared" si="8"/>
        <v>Pack</v>
      </c>
      <c r="AJ4495" s="116">
        <f t="shared" si="9"/>
        <v>1</v>
      </c>
      <c r="AK4495" s="117" t="str">
        <f t="array" ref="AK4495">XLOOKUP(F4495,'GIÁ'!A:A,'GIÁ'!D:D)</f>
        <v>35838.13</v>
      </c>
      <c r="AL4495" s="118">
        <f t="shared" si="10"/>
        <v>215028.78</v>
      </c>
      <c r="AM4495" s="118">
        <f t="shared" si="11"/>
        <v>0</v>
      </c>
      <c r="AN4495" s="119">
        <f t="shared" si="12"/>
        <v>0</v>
      </c>
      <c r="AO4495" s="118">
        <f t="shared" si="13"/>
        <v>215028.78</v>
      </c>
      <c r="AP4495" s="121">
        <f t="shared" si="14"/>
        <v>0</v>
      </c>
      <c r="AQ4495" s="122"/>
      <c r="AR4495" s="119"/>
    </row>
    <row r="4496" ht="22.5" customHeight="1">
      <c r="A4496" s="89">
        <v>46233.0</v>
      </c>
      <c r="B4496" s="90">
        <v>0.40069444444444446</v>
      </c>
      <c r="C4496" s="91" t="s">
        <v>998</v>
      </c>
      <c r="D4496" s="129" t="str">
        <f t="array" ref="D4496">XLOOKUP(C4496,'DS ST'!A:A,'DS ST'!B:B)</f>
        <v>A207</v>
      </c>
      <c r="E4496" s="94" t="str">
        <f t="array" ref="E4496">XLOOKUP($F4496,'GIÁ'!$A:$A,'GIÁ'!$E:$E)</f>
        <v>ĐÔNG</v>
      </c>
      <c r="F4496" s="94">
        <v>8.936077110187E12</v>
      </c>
      <c r="G4496" s="95" t="s">
        <v>2335</v>
      </c>
      <c r="H4496" s="95" t="s">
        <v>224</v>
      </c>
      <c r="I4496" s="96">
        <v>4.0</v>
      </c>
      <c r="J4496" s="96">
        <v>0.0</v>
      </c>
      <c r="K4496" s="98">
        <f t="shared" si="4"/>
        <v>4</v>
      </c>
      <c r="L4496" s="99" t="s">
        <v>7295</v>
      </c>
      <c r="M4496" s="100" t="s">
        <v>7296</v>
      </c>
      <c r="N4496" s="101" t="str">
        <f t="shared" si="139"/>
        <v>PT1590205-T0018936077110187</v>
      </c>
      <c r="O4496" s="128"/>
      <c r="P4496" s="100"/>
      <c r="Q4496" s="103">
        <f t="shared" si="166"/>
        <v>4</v>
      </c>
      <c r="R4496" s="161"/>
      <c r="S4496" s="105"/>
      <c r="T4496" s="106"/>
      <c r="U4496" s="107" t="s">
        <v>6565</v>
      </c>
      <c r="V4496" s="108" t="s">
        <v>756</v>
      </c>
      <c r="W4496" s="109" t="s">
        <v>1908</v>
      </c>
      <c r="X4496" s="110" t="str">
        <f t="shared" si="204"/>
        <v/>
      </c>
      <c r="Y4496" s="110" t="str">
        <f t="shared" si="205"/>
        <v/>
      </c>
      <c r="Z4496" s="109" t="s">
        <v>797</v>
      </c>
      <c r="AA4496" s="109" t="s">
        <v>802</v>
      </c>
      <c r="AB4496" s="106"/>
      <c r="AC4496" s="158"/>
      <c r="AD4496" s="160"/>
      <c r="AE4496" s="127"/>
      <c r="AF4496" s="113"/>
      <c r="AG4496" s="165" t="str">
        <f t="array" ref="AG4496">XLOOKUP(F4496,'CLV2'!A:A,'CLV2'!E:E)</f>
        <v>2.FROZEN FOODS</v>
      </c>
      <c r="AH4496" s="115" t="str">
        <f t="array" ref="AH4496">XLOOKUP(F4496,'CLV2'!A:A,'CLV2'!F:F)</f>
        <v>3.DUMPLINGS</v>
      </c>
      <c r="AI4496" s="115" t="str">
        <f t="shared" si="8"/>
        <v>Pack</v>
      </c>
      <c r="AJ4496" s="116">
        <f t="shared" si="9"/>
        <v>1</v>
      </c>
      <c r="AK4496" s="117" t="str">
        <f t="array" ref="AK4496">XLOOKUP(F4496,'GIÁ'!A:A,'GIÁ'!D:D)</f>
        <v>28137.41</v>
      </c>
      <c r="AL4496" s="118">
        <f t="shared" si="10"/>
        <v>112549.64</v>
      </c>
      <c r="AM4496" s="118">
        <f t="shared" si="11"/>
        <v>0</v>
      </c>
      <c r="AN4496" s="119">
        <f t="shared" si="12"/>
        <v>0</v>
      </c>
      <c r="AO4496" s="118">
        <f t="shared" si="13"/>
        <v>112549.64</v>
      </c>
      <c r="AP4496" s="121">
        <f t="shared" si="14"/>
        <v>0</v>
      </c>
      <c r="AQ4496" s="122"/>
      <c r="AR4496" s="119"/>
    </row>
    <row r="4497" ht="22.5" customHeight="1">
      <c r="A4497" s="89">
        <v>46233.0</v>
      </c>
      <c r="B4497" s="90">
        <v>0.40069444444444446</v>
      </c>
      <c r="C4497" s="91" t="s">
        <v>998</v>
      </c>
      <c r="D4497" s="129" t="str">
        <f t="array" ref="D4497">XLOOKUP(C4497,'DS ST'!A:A,'DS ST'!B:B)</f>
        <v>A207</v>
      </c>
      <c r="E4497" s="94" t="str">
        <f t="array" ref="E4497">XLOOKUP($F4497,'GIÁ'!$A:$A,'GIÁ'!$E:$E)</f>
        <v>ĐÔNG</v>
      </c>
      <c r="F4497" s="94">
        <v>8.936013238791E12</v>
      </c>
      <c r="G4497" s="95" t="s">
        <v>2178</v>
      </c>
      <c r="H4497" s="95" t="s">
        <v>57</v>
      </c>
      <c r="I4497" s="96">
        <v>6.0</v>
      </c>
      <c r="J4497" s="96">
        <v>0.0</v>
      </c>
      <c r="K4497" s="98">
        <f t="shared" si="4"/>
        <v>6</v>
      </c>
      <c r="L4497" s="99" t="s">
        <v>7295</v>
      </c>
      <c r="M4497" s="100" t="s">
        <v>7296</v>
      </c>
      <c r="N4497" s="101" t="str">
        <f t="shared" si="139"/>
        <v>PT1590205-T0018936013238791</v>
      </c>
      <c r="O4497" s="128"/>
      <c r="P4497" s="100"/>
      <c r="Q4497" s="103">
        <f t="shared" si="166"/>
        <v>6</v>
      </c>
      <c r="R4497" s="161"/>
      <c r="S4497" s="105"/>
      <c r="T4497" s="106"/>
      <c r="U4497" s="107" t="s">
        <v>6525</v>
      </c>
      <c r="V4497" s="108" t="s">
        <v>756</v>
      </c>
      <c r="W4497" s="109" t="s">
        <v>1908</v>
      </c>
      <c r="X4497" s="110" t="str">
        <f t="shared" si="204"/>
        <v/>
      </c>
      <c r="Y4497" s="110" t="str">
        <f t="shared" si="205"/>
        <v/>
      </c>
      <c r="Z4497" s="109" t="s">
        <v>797</v>
      </c>
      <c r="AA4497" s="109" t="s">
        <v>802</v>
      </c>
      <c r="AB4497" s="106"/>
      <c r="AC4497" s="158"/>
      <c r="AD4497" s="160"/>
      <c r="AE4497" s="127"/>
      <c r="AF4497" s="113"/>
      <c r="AG4497" s="165" t="str">
        <f t="array" ref="AG4497">XLOOKUP(F4497,'CLV2'!A:A,'CLV2'!E:E)</f>
        <v>2.FROZEN FOODS</v>
      </c>
      <c r="AH4497" s="115" t="str">
        <f t="array" ref="AH4497">XLOOKUP(F4497,'CLV2'!A:A,'CLV2'!F:F)</f>
        <v>3.PIZZA - READY MEALS</v>
      </c>
      <c r="AI4497" s="115" t="str">
        <f t="shared" si="8"/>
        <v>Pack</v>
      </c>
      <c r="AJ4497" s="116">
        <f t="shared" si="9"/>
        <v>1</v>
      </c>
      <c r="AK4497" s="117" t="str">
        <f t="array" ref="AK4497">XLOOKUP(F4497,'GIÁ'!A:A,'GIÁ'!D:D)</f>
        <v>22578.43</v>
      </c>
      <c r="AL4497" s="118">
        <f t="shared" si="10"/>
        <v>135470.58</v>
      </c>
      <c r="AM4497" s="118">
        <f t="shared" si="11"/>
        <v>0</v>
      </c>
      <c r="AN4497" s="119">
        <f t="shared" si="12"/>
        <v>0</v>
      </c>
      <c r="AO4497" s="118">
        <f t="shared" si="13"/>
        <v>135470.58</v>
      </c>
      <c r="AP4497" s="121">
        <f t="shared" si="14"/>
        <v>0</v>
      </c>
      <c r="AQ4497" s="122"/>
      <c r="AR4497" s="119"/>
    </row>
    <row r="4498" ht="22.5" customHeight="1">
      <c r="A4498" s="89">
        <v>46233.0</v>
      </c>
      <c r="B4498" s="90">
        <v>0.40069444444444446</v>
      </c>
      <c r="C4498" s="91" t="s">
        <v>998</v>
      </c>
      <c r="D4498" s="129" t="str">
        <f t="array" ref="D4498">XLOOKUP(C4498,'DS ST'!A:A,'DS ST'!B:B)</f>
        <v>A207</v>
      </c>
      <c r="E4498" s="94" t="str">
        <f t="array" ref="E4498">XLOOKUP($F4498,'GIÁ'!$A:$A,'GIÁ'!$E:$E)</f>
        <v>ĐÔNG</v>
      </c>
      <c r="F4498" s="94">
        <v>8.936077113287E12</v>
      </c>
      <c r="G4498" s="95" t="s">
        <v>2357</v>
      </c>
      <c r="H4498" s="95" t="s">
        <v>1206</v>
      </c>
      <c r="I4498" s="96">
        <v>4.0</v>
      </c>
      <c r="J4498" s="96">
        <v>0.0</v>
      </c>
      <c r="K4498" s="98">
        <f t="shared" si="4"/>
        <v>4</v>
      </c>
      <c r="L4498" s="99" t="s">
        <v>7295</v>
      </c>
      <c r="M4498" s="100" t="s">
        <v>7296</v>
      </c>
      <c r="N4498" s="101" t="str">
        <f t="shared" si="139"/>
        <v>PT1590205-T0018936077113287</v>
      </c>
      <c r="O4498" s="128"/>
      <c r="P4498" s="100"/>
      <c r="Q4498" s="103">
        <f t="shared" si="166"/>
        <v>4</v>
      </c>
      <c r="R4498" s="161"/>
      <c r="S4498" s="105"/>
      <c r="T4498" s="106"/>
      <c r="U4498" s="107" t="s">
        <v>6553</v>
      </c>
      <c r="V4498" s="108" t="s">
        <v>756</v>
      </c>
      <c r="W4498" s="109" t="s">
        <v>1908</v>
      </c>
      <c r="X4498" s="110" t="str">
        <f t="shared" si="204"/>
        <v/>
      </c>
      <c r="Y4498" s="110" t="str">
        <f t="shared" si="205"/>
        <v/>
      </c>
      <c r="Z4498" s="109" t="s">
        <v>797</v>
      </c>
      <c r="AA4498" s="109" t="s">
        <v>802</v>
      </c>
      <c r="AB4498" s="106"/>
      <c r="AC4498" s="158"/>
      <c r="AD4498" s="160"/>
      <c r="AE4498" s="127"/>
      <c r="AF4498" s="113"/>
      <c r="AG4498" s="165" t="str">
        <f t="array" ref="AG4498">XLOOKUP(F4498,'CLV2'!A:A,'CLV2'!E:E)</f>
        <v>2.FROZEN FOODS</v>
      </c>
      <c r="AH4498" s="115" t="str">
        <f t="array" ref="AH4498">XLOOKUP(F4498,'CLV2'!A:A,'CLV2'!F:F)</f>
        <v>3.PIZZA - READY MEALS</v>
      </c>
      <c r="AI4498" s="115" t="str">
        <f t="shared" si="8"/>
        <v>Pack</v>
      </c>
      <c r="AJ4498" s="116">
        <f t="shared" si="9"/>
        <v>1</v>
      </c>
      <c r="AK4498" s="117" t="str">
        <f t="array" ref="AK4498">XLOOKUP(F4498,'GIÁ'!A:A,'GIÁ'!D:D)</f>
        <v>26257.77</v>
      </c>
      <c r="AL4498" s="118">
        <f t="shared" si="10"/>
        <v>105031.08</v>
      </c>
      <c r="AM4498" s="118">
        <f t="shared" si="11"/>
        <v>0</v>
      </c>
      <c r="AN4498" s="119">
        <f t="shared" si="12"/>
        <v>0</v>
      </c>
      <c r="AO4498" s="118">
        <f t="shared" si="13"/>
        <v>105031.08</v>
      </c>
      <c r="AP4498" s="121">
        <f t="shared" si="14"/>
        <v>0</v>
      </c>
      <c r="AQ4498" s="122"/>
      <c r="AR4498" s="119"/>
    </row>
    <row r="4499" ht="22.5" customHeight="1">
      <c r="A4499" s="89">
        <v>46233.0</v>
      </c>
      <c r="B4499" s="90">
        <v>0.40069444444444446</v>
      </c>
      <c r="C4499" s="91" t="s">
        <v>998</v>
      </c>
      <c r="D4499" s="129" t="str">
        <f t="array" ref="D4499">XLOOKUP(C4499,'DS ST'!A:A,'DS ST'!B:B)</f>
        <v>A207</v>
      </c>
      <c r="E4499" s="94" t="str">
        <f t="array" ref="E4499">XLOOKUP($F4499,'GIÁ'!$A:$A,'GIÁ'!$E:$E)</f>
        <v>ĐÔNG</v>
      </c>
      <c r="F4499" s="94">
        <v>8.936077110149E12</v>
      </c>
      <c r="G4499" s="95" t="s">
        <v>2333</v>
      </c>
      <c r="H4499" s="95" t="s">
        <v>224</v>
      </c>
      <c r="I4499" s="96">
        <v>2.0</v>
      </c>
      <c r="J4499" s="96">
        <v>0.0</v>
      </c>
      <c r="K4499" s="98">
        <f t="shared" si="4"/>
        <v>2</v>
      </c>
      <c r="L4499" s="99" t="s">
        <v>7295</v>
      </c>
      <c r="M4499" s="100" t="s">
        <v>7296</v>
      </c>
      <c r="N4499" s="101" t="str">
        <f t="shared" si="139"/>
        <v>PT1590205-T0018936077110149</v>
      </c>
      <c r="O4499" s="128"/>
      <c r="P4499" s="100"/>
      <c r="Q4499" s="103">
        <f t="shared" si="166"/>
        <v>2</v>
      </c>
      <c r="R4499" s="161"/>
      <c r="S4499" s="105"/>
      <c r="T4499" s="106"/>
      <c r="U4499" s="107" t="s">
        <v>6568</v>
      </c>
      <c r="V4499" s="108" t="s">
        <v>756</v>
      </c>
      <c r="W4499" s="109" t="s">
        <v>1908</v>
      </c>
      <c r="X4499" s="110" t="str">
        <f t="shared" si="204"/>
        <v/>
      </c>
      <c r="Y4499" s="110" t="str">
        <f t="shared" si="205"/>
        <v/>
      </c>
      <c r="Z4499" s="109" t="s">
        <v>797</v>
      </c>
      <c r="AA4499" s="109" t="s">
        <v>802</v>
      </c>
      <c r="AB4499" s="106"/>
      <c r="AC4499" s="158"/>
      <c r="AD4499" s="160"/>
      <c r="AE4499" s="127"/>
      <c r="AF4499" s="113"/>
      <c r="AG4499" s="165" t="str">
        <f t="array" ref="AG4499">XLOOKUP(F4499,'CLV2'!A:A,'CLV2'!E:E)</f>
        <v>2.FROZEN FOODS</v>
      </c>
      <c r="AH4499" s="115" t="str">
        <f t="array" ref="AH4499">XLOOKUP(F4499,'CLV2'!A:A,'CLV2'!F:F)</f>
        <v>3.DUMPLINGS</v>
      </c>
      <c r="AI4499" s="115" t="str">
        <f t="shared" si="8"/>
        <v>Pack</v>
      </c>
      <c r="AJ4499" s="116">
        <f t="shared" si="9"/>
        <v>1</v>
      </c>
      <c r="AK4499" s="117" t="str">
        <f t="array" ref="AK4499">XLOOKUP(F4499,'GIÁ'!A:A,'GIÁ'!D:D)</f>
        <v>41904.24</v>
      </c>
      <c r="AL4499" s="118">
        <f t="shared" si="10"/>
        <v>83808.48</v>
      </c>
      <c r="AM4499" s="118">
        <f t="shared" si="11"/>
        <v>0</v>
      </c>
      <c r="AN4499" s="119">
        <f t="shared" si="12"/>
        <v>0</v>
      </c>
      <c r="AO4499" s="118">
        <f t="shared" si="13"/>
        <v>83808.48</v>
      </c>
      <c r="AP4499" s="121">
        <f t="shared" si="14"/>
        <v>0</v>
      </c>
      <c r="AQ4499" s="122"/>
      <c r="AR4499" s="119"/>
    </row>
    <row r="4500" ht="22.5" customHeight="1">
      <c r="A4500" s="89">
        <v>46233.0</v>
      </c>
      <c r="B4500" s="90">
        <v>0.40069444444444446</v>
      </c>
      <c r="C4500" s="91" t="s">
        <v>998</v>
      </c>
      <c r="D4500" s="129" t="str">
        <f t="array" ref="D4500">XLOOKUP(C4500,'DS ST'!A:A,'DS ST'!B:B)</f>
        <v>A207</v>
      </c>
      <c r="E4500" s="94" t="str">
        <f t="array" ref="E4500">XLOOKUP($F4500,'GIÁ'!$A:$A,'GIÁ'!$E:$E)</f>
        <v>ĐÔNG</v>
      </c>
      <c r="F4500" s="94">
        <v>8.936190860716E12</v>
      </c>
      <c r="G4500" s="95" t="s">
        <v>2610</v>
      </c>
      <c r="H4500" s="95" t="s">
        <v>93</v>
      </c>
      <c r="I4500" s="96">
        <v>3.0</v>
      </c>
      <c r="J4500" s="96">
        <v>0.0</v>
      </c>
      <c r="K4500" s="98">
        <f t="shared" si="4"/>
        <v>3</v>
      </c>
      <c r="L4500" s="99" t="s">
        <v>7295</v>
      </c>
      <c r="M4500" s="100" t="s">
        <v>7296</v>
      </c>
      <c r="N4500" s="101" t="str">
        <f t="shared" si="139"/>
        <v>PT1590205-T0018936190860716</v>
      </c>
      <c r="O4500" s="128"/>
      <c r="P4500" s="100"/>
      <c r="Q4500" s="103">
        <f t="shared" si="166"/>
        <v>3</v>
      </c>
      <c r="R4500" s="161"/>
      <c r="S4500" s="105"/>
      <c r="T4500" s="106"/>
      <c r="U4500" s="107" t="s">
        <v>6539</v>
      </c>
      <c r="V4500" s="108" t="s">
        <v>756</v>
      </c>
      <c r="W4500" s="109" t="s">
        <v>1908</v>
      </c>
      <c r="X4500" s="110" t="str">
        <f t="shared" si="204"/>
        <v/>
      </c>
      <c r="Y4500" s="110" t="str">
        <f t="shared" si="205"/>
        <v/>
      </c>
      <c r="Z4500" s="109" t="s">
        <v>797</v>
      </c>
      <c r="AA4500" s="109" t="s">
        <v>802</v>
      </c>
      <c r="AB4500" s="106"/>
      <c r="AC4500" s="158"/>
      <c r="AD4500" s="160"/>
      <c r="AE4500" s="127"/>
      <c r="AF4500" s="113"/>
      <c r="AG4500" s="165" t="str">
        <f t="array" ref="AG4500">XLOOKUP(F4500,'CLV2'!A:A,'CLV2'!E:E)</f>
        <v>2.MEAT</v>
      </c>
      <c r="AH4500" s="115" t="str">
        <f t="array" ref="AH4500">XLOOKUP(F4500,'CLV2'!A:A,'CLV2'!F:F)</f>
        <v>3.FROZEN MEAT</v>
      </c>
      <c r="AI4500" s="115" t="str">
        <f t="shared" si="8"/>
        <v>Pack</v>
      </c>
      <c r="AJ4500" s="116">
        <f t="shared" si="9"/>
        <v>1</v>
      </c>
      <c r="AK4500" s="117" t="str">
        <f t="array" ref="AK4500">XLOOKUP(F4500,'GIÁ'!A:A,'GIÁ'!D:D)</f>
        <v>49176.27</v>
      </c>
      <c r="AL4500" s="118">
        <f t="shared" si="10"/>
        <v>147528.81</v>
      </c>
      <c r="AM4500" s="118">
        <f t="shared" si="11"/>
        <v>0</v>
      </c>
      <c r="AN4500" s="119">
        <f t="shared" si="12"/>
        <v>0</v>
      </c>
      <c r="AO4500" s="118">
        <f t="shared" si="13"/>
        <v>147528.81</v>
      </c>
      <c r="AP4500" s="121">
        <f t="shared" si="14"/>
        <v>0</v>
      </c>
      <c r="AQ4500" s="122"/>
      <c r="AR4500" s="119"/>
    </row>
    <row r="4501" ht="22.5" customHeight="1">
      <c r="A4501" s="89">
        <v>46233.0</v>
      </c>
      <c r="B4501" s="90">
        <v>0.40069444444444446</v>
      </c>
      <c r="C4501" s="91" t="s">
        <v>998</v>
      </c>
      <c r="D4501" s="129" t="str">
        <f t="array" ref="D4501">XLOOKUP(C4501,'DS ST'!A:A,'DS ST'!B:B)</f>
        <v>A207</v>
      </c>
      <c r="E4501" s="94" t="str">
        <f t="array" ref="E4501">XLOOKUP($F4501,'GIÁ'!$A:$A,'GIÁ'!$E:$E)</f>
        <v>ĐÔNG</v>
      </c>
      <c r="F4501" s="94">
        <v>8.938535604047E12</v>
      </c>
      <c r="G4501" s="95" t="s">
        <v>3054</v>
      </c>
      <c r="H4501" s="95" t="s">
        <v>787</v>
      </c>
      <c r="I4501" s="96">
        <v>2.0</v>
      </c>
      <c r="J4501" s="96">
        <v>0.0</v>
      </c>
      <c r="K4501" s="98">
        <f t="shared" si="4"/>
        <v>2</v>
      </c>
      <c r="L4501" s="99" t="s">
        <v>7295</v>
      </c>
      <c r="M4501" s="100" t="s">
        <v>7296</v>
      </c>
      <c r="N4501" s="101" t="str">
        <f t="shared" si="139"/>
        <v>PT1590205-T0018938535604047</v>
      </c>
      <c r="O4501" s="128"/>
      <c r="P4501" s="100"/>
      <c r="Q4501" s="103">
        <f t="shared" si="166"/>
        <v>2</v>
      </c>
      <c r="R4501" s="161"/>
      <c r="S4501" s="105"/>
      <c r="T4501" s="106"/>
      <c r="U4501" s="107" t="s">
        <v>6541</v>
      </c>
      <c r="V4501" s="108" t="s">
        <v>756</v>
      </c>
      <c r="W4501" s="109" t="s">
        <v>1908</v>
      </c>
      <c r="X4501" s="110" t="str">
        <f t="shared" si="204"/>
        <v/>
      </c>
      <c r="Y4501" s="110" t="str">
        <f t="shared" si="205"/>
        <v/>
      </c>
      <c r="Z4501" s="109" t="s">
        <v>797</v>
      </c>
      <c r="AA4501" s="109" t="s">
        <v>802</v>
      </c>
      <c r="AB4501" s="106"/>
      <c r="AC4501" s="158"/>
      <c r="AD4501" s="160"/>
      <c r="AE4501" s="127"/>
      <c r="AF4501" s="113"/>
      <c r="AG4501" s="165" t="str">
        <f t="array" ref="AG4501">XLOOKUP(F4501,'CLV2'!A:A,'CLV2'!E:E)</f>
        <v>2.FISH AND SEAFOOD</v>
      </c>
      <c r="AH4501" s="115" t="str">
        <f t="array" ref="AH4501">XLOOKUP(F4501,'CLV2'!A:A,'CLV2'!F:F)</f>
        <v>3.FROZEN FISH AND SEAFOOD</v>
      </c>
      <c r="AI4501" s="115" t="str">
        <f t="shared" si="8"/>
        <v>Pack</v>
      </c>
      <c r="AJ4501" s="116">
        <f t="shared" si="9"/>
        <v>1</v>
      </c>
      <c r="AK4501" s="117" t="str">
        <f t="array" ref="AK4501">XLOOKUP(F4501,'GIÁ'!A:A,'GIÁ'!D:D)</f>
        <v>48011.15</v>
      </c>
      <c r="AL4501" s="118">
        <f t="shared" si="10"/>
        <v>96022.3</v>
      </c>
      <c r="AM4501" s="118">
        <f t="shared" si="11"/>
        <v>0</v>
      </c>
      <c r="AN4501" s="119">
        <f t="shared" si="12"/>
        <v>0</v>
      </c>
      <c r="AO4501" s="118">
        <f t="shared" si="13"/>
        <v>96022.3</v>
      </c>
      <c r="AP4501" s="121">
        <f t="shared" si="14"/>
        <v>0</v>
      </c>
      <c r="AQ4501" s="122"/>
      <c r="AR4501" s="119"/>
    </row>
    <row r="4502" ht="22.5" customHeight="1">
      <c r="A4502" s="89">
        <v>46233.0</v>
      </c>
      <c r="B4502" s="90">
        <v>0.4444444444444444</v>
      </c>
      <c r="C4502" s="91" t="s">
        <v>903</v>
      </c>
      <c r="D4502" s="129" t="str">
        <f t="array" ref="D4502">XLOOKUP(C4502,'DS ST'!A:A,'DS ST'!B:B)</f>
        <v>A193</v>
      </c>
      <c r="E4502" s="94" t="str">
        <f t="array" ref="E4502">XLOOKUP($F4502,'GIÁ'!$A:$A,'GIÁ'!$E:$E)</f>
        <v>ĐÔNG</v>
      </c>
      <c r="F4502" s="94">
        <v>8.934717275081E12</v>
      </c>
      <c r="G4502" s="95" t="s">
        <v>1735</v>
      </c>
      <c r="H4502" s="95" t="s">
        <v>224</v>
      </c>
      <c r="I4502" s="96">
        <v>4.0</v>
      </c>
      <c r="J4502" s="96">
        <v>0.0</v>
      </c>
      <c r="K4502" s="98">
        <f t="shared" si="4"/>
        <v>4</v>
      </c>
      <c r="L4502" s="99" t="s">
        <v>7297</v>
      </c>
      <c r="M4502" s="100" t="s">
        <v>7298</v>
      </c>
      <c r="N4502" s="101" t="str">
        <f t="shared" si="139"/>
        <v>PT1590298-T0018934717275081</v>
      </c>
      <c r="O4502" s="128"/>
      <c r="P4502" s="100"/>
      <c r="Q4502" s="103">
        <f t="shared" si="166"/>
        <v>4</v>
      </c>
      <c r="R4502" s="161"/>
      <c r="S4502" s="105"/>
      <c r="T4502" s="106"/>
      <c r="U4502" s="107" t="s">
        <v>6563</v>
      </c>
      <c r="V4502" s="108" t="s">
        <v>756</v>
      </c>
      <c r="W4502" s="109" t="s">
        <v>1908</v>
      </c>
      <c r="X4502" s="110" t="str">
        <f t="shared" si="204"/>
        <v/>
      </c>
      <c r="Y4502" s="110" t="str">
        <f t="shared" si="205"/>
        <v/>
      </c>
      <c r="Z4502" s="109" t="s">
        <v>797</v>
      </c>
      <c r="AA4502" s="109" t="s">
        <v>802</v>
      </c>
      <c r="AB4502" s="106"/>
      <c r="AC4502" s="158"/>
      <c r="AD4502" s="160"/>
      <c r="AE4502" s="127"/>
      <c r="AF4502" s="113"/>
      <c r="AG4502" s="165" t="str">
        <f t="array" ref="AG4502">XLOOKUP(F4502,'CLV2'!A:A,'CLV2'!E:E)</f>
        <v>2.FROZEN FOODS</v>
      </c>
      <c r="AH4502" s="115" t="str">
        <f t="array" ref="AH4502">XLOOKUP(F4502,'CLV2'!A:A,'CLV2'!F:F)</f>
        <v>3.DUMPLINGS</v>
      </c>
      <c r="AI4502" s="115" t="str">
        <f t="shared" si="8"/>
        <v>Pack</v>
      </c>
      <c r="AJ4502" s="116">
        <f t="shared" si="9"/>
        <v>1</v>
      </c>
      <c r="AK4502" s="117" t="str">
        <f t="array" ref="AK4502">XLOOKUP(F4502,'GIÁ'!A:A,'GIÁ'!D:D)</f>
        <v>42036.39</v>
      </c>
      <c r="AL4502" s="118">
        <f t="shared" si="10"/>
        <v>168145.56</v>
      </c>
      <c r="AM4502" s="118">
        <f t="shared" si="11"/>
        <v>0</v>
      </c>
      <c r="AN4502" s="119">
        <f t="shared" si="12"/>
        <v>0</v>
      </c>
      <c r="AO4502" s="118">
        <f t="shared" si="13"/>
        <v>168145.56</v>
      </c>
      <c r="AP4502" s="121">
        <f t="shared" si="14"/>
        <v>0</v>
      </c>
      <c r="AQ4502" s="122"/>
      <c r="AR4502" s="119"/>
    </row>
    <row r="4503" ht="22.5" customHeight="1">
      <c r="A4503" s="89">
        <v>46233.0</v>
      </c>
      <c r="B4503" s="90">
        <v>0.4444444444444444</v>
      </c>
      <c r="C4503" s="91" t="s">
        <v>903</v>
      </c>
      <c r="D4503" s="129" t="str">
        <f t="array" ref="D4503">XLOOKUP(C4503,'DS ST'!A:A,'DS ST'!B:B)</f>
        <v>A193</v>
      </c>
      <c r="E4503" s="94" t="str">
        <f t="array" ref="E4503">XLOOKUP($F4503,'GIÁ'!$A:$A,'GIÁ'!$E:$E)</f>
        <v>ĐÔNG</v>
      </c>
      <c r="F4503" s="94">
        <v>8.936200101563E12</v>
      </c>
      <c r="G4503" s="95" t="s">
        <v>2637</v>
      </c>
      <c r="H4503" s="95" t="s">
        <v>224</v>
      </c>
      <c r="I4503" s="96">
        <v>4.0</v>
      </c>
      <c r="J4503" s="96">
        <v>0.0</v>
      </c>
      <c r="K4503" s="98">
        <f t="shared" si="4"/>
        <v>4</v>
      </c>
      <c r="L4503" s="99" t="s">
        <v>7297</v>
      </c>
      <c r="M4503" s="100" t="s">
        <v>7298</v>
      </c>
      <c r="N4503" s="101" t="str">
        <f t="shared" si="139"/>
        <v>PT1590298-T0018936200101563</v>
      </c>
      <c r="O4503" s="128"/>
      <c r="P4503" s="100"/>
      <c r="Q4503" s="103">
        <f t="shared" si="166"/>
        <v>4</v>
      </c>
      <c r="R4503" s="161"/>
      <c r="S4503" s="105"/>
      <c r="T4503" s="106"/>
      <c r="U4503" s="107" t="s">
        <v>6524</v>
      </c>
      <c r="V4503" s="108" t="s">
        <v>756</v>
      </c>
      <c r="W4503" s="109" t="s">
        <v>1908</v>
      </c>
      <c r="X4503" s="110" t="str">
        <f t="shared" si="204"/>
        <v/>
      </c>
      <c r="Y4503" s="110" t="str">
        <f t="shared" si="205"/>
        <v/>
      </c>
      <c r="Z4503" s="109" t="s">
        <v>797</v>
      </c>
      <c r="AA4503" s="109" t="s">
        <v>802</v>
      </c>
      <c r="AB4503" s="106"/>
      <c r="AC4503" s="158"/>
      <c r="AD4503" s="160"/>
      <c r="AE4503" s="127"/>
      <c r="AF4503" s="113"/>
      <c r="AG4503" s="165" t="str">
        <f t="array" ref="AG4503">XLOOKUP(F4503,'CLV2'!A:A,'CLV2'!E:E)</f>
        <v>2.FROZEN FOODS</v>
      </c>
      <c r="AH4503" s="115" t="str">
        <f t="array" ref="AH4503">XLOOKUP(F4503,'CLV2'!A:A,'CLV2'!F:F)</f>
        <v>3.PASTRY AND DESSERTS</v>
      </c>
      <c r="AI4503" s="115" t="str">
        <f t="shared" si="8"/>
        <v>Pack</v>
      </c>
      <c r="AJ4503" s="116">
        <f t="shared" si="9"/>
        <v>1</v>
      </c>
      <c r="AK4503" s="117" t="str">
        <f t="array" ref="AK4503">XLOOKUP(F4503,'GIÁ'!A:A,'GIÁ'!D:D)</f>
        <v>24299.49</v>
      </c>
      <c r="AL4503" s="118">
        <f t="shared" si="10"/>
        <v>97197.96</v>
      </c>
      <c r="AM4503" s="118">
        <f t="shared" si="11"/>
        <v>0</v>
      </c>
      <c r="AN4503" s="119">
        <f t="shared" si="12"/>
        <v>0</v>
      </c>
      <c r="AO4503" s="118">
        <f t="shared" si="13"/>
        <v>97197.96</v>
      </c>
      <c r="AP4503" s="121">
        <f t="shared" si="14"/>
        <v>0</v>
      </c>
      <c r="AQ4503" s="122"/>
      <c r="AR4503" s="119"/>
    </row>
    <row r="4504" ht="22.5" customHeight="1">
      <c r="A4504" s="89">
        <v>46233.0</v>
      </c>
      <c r="B4504" s="90">
        <v>0.4444444444444444</v>
      </c>
      <c r="C4504" s="91" t="s">
        <v>903</v>
      </c>
      <c r="D4504" s="129" t="str">
        <f t="array" ref="D4504">XLOOKUP(C4504,'DS ST'!A:A,'DS ST'!B:B)</f>
        <v>A193</v>
      </c>
      <c r="E4504" s="94" t="str">
        <f t="array" ref="E4504">XLOOKUP($F4504,'GIÁ'!$A:$A,'GIÁ'!$E:$E)</f>
        <v>ĐÔNG</v>
      </c>
      <c r="F4504" s="94">
        <v>8.935101607211E12</v>
      </c>
      <c r="G4504" s="95" t="s">
        <v>1879</v>
      </c>
      <c r="H4504" s="95" t="s">
        <v>224</v>
      </c>
      <c r="I4504" s="96">
        <v>6.0</v>
      </c>
      <c r="J4504" s="96">
        <v>0.0</v>
      </c>
      <c r="K4504" s="98">
        <f t="shared" si="4"/>
        <v>6</v>
      </c>
      <c r="L4504" s="99" t="s">
        <v>7297</v>
      </c>
      <c r="M4504" s="100" t="s">
        <v>7298</v>
      </c>
      <c r="N4504" s="101" t="str">
        <f t="shared" si="139"/>
        <v>PT1590298-T0018935101607211</v>
      </c>
      <c r="O4504" s="128"/>
      <c r="P4504" s="100"/>
      <c r="Q4504" s="103">
        <f t="shared" si="166"/>
        <v>6</v>
      </c>
      <c r="R4504" s="161"/>
      <c r="S4504" s="105"/>
      <c r="T4504" s="106"/>
      <c r="U4504" s="107" t="s">
        <v>6523</v>
      </c>
      <c r="V4504" s="108" t="s">
        <v>756</v>
      </c>
      <c r="W4504" s="109" t="s">
        <v>1908</v>
      </c>
      <c r="X4504" s="110" t="str">
        <f t="shared" si="204"/>
        <v/>
      </c>
      <c r="Y4504" s="110" t="str">
        <f t="shared" si="205"/>
        <v/>
      </c>
      <c r="Z4504" s="109" t="s">
        <v>797</v>
      </c>
      <c r="AA4504" s="109" t="s">
        <v>802</v>
      </c>
      <c r="AB4504" s="106"/>
      <c r="AC4504" s="158"/>
      <c r="AD4504" s="160"/>
      <c r="AE4504" s="127"/>
      <c r="AF4504" s="113"/>
      <c r="AG4504" s="165" t="str">
        <f t="array" ref="AG4504">XLOOKUP(F4504,'CLV2'!A:A,'CLV2'!E:E)</f>
        <v>2.FROZEN FOODS</v>
      </c>
      <c r="AH4504" s="115" t="str">
        <f t="array" ref="AH4504">XLOOKUP(F4504,'CLV2'!A:A,'CLV2'!F:F)</f>
        <v>3.DUMPLINGS</v>
      </c>
      <c r="AI4504" s="115" t="str">
        <f t="shared" si="8"/>
        <v>Pack</v>
      </c>
      <c r="AJ4504" s="116">
        <f t="shared" si="9"/>
        <v>1</v>
      </c>
      <c r="AK4504" s="117" t="str">
        <f t="array" ref="AK4504">XLOOKUP(F4504,'GIÁ'!A:A,'GIÁ'!D:D)</f>
        <v>22033.98</v>
      </c>
      <c r="AL4504" s="118">
        <f t="shared" si="10"/>
        <v>132203.88</v>
      </c>
      <c r="AM4504" s="118">
        <f t="shared" si="11"/>
        <v>0</v>
      </c>
      <c r="AN4504" s="119">
        <f t="shared" si="12"/>
        <v>0</v>
      </c>
      <c r="AO4504" s="118">
        <f t="shared" si="13"/>
        <v>132203.88</v>
      </c>
      <c r="AP4504" s="121">
        <f t="shared" si="14"/>
        <v>0</v>
      </c>
      <c r="AQ4504" s="122"/>
      <c r="AR4504" s="119"/>
    </row>
    <row r="4505" ht="22.5" customHeight="1">
      <c r="A4505" s="89">
        <v>46233.0</v>
      </c>
      <c r="B4505" s="90">
        <v>0.4444444444444444</v>
      </c>
      <c r="C4505" s="91" t="s">
        <v>903</v>
      </c>
      <c r="D4505" s="129" t="str">
        <f t="array" ref="D4505">XLOOKUP(C4505,'DS ST'!A:A,'DS ST'!B:B)</f>
        <v>A193</v>
      </c>
      <c r="E4505" s="94" t="str">
        <f t="array" ref="E4505">XLOOKUP($F4505,'GIÁ'!$A:$A,'GIÁ'!$E:$E)</f>
        <v>ĐÔNG</v>
      </c>
      <c r="F4505" s="94">
        <v>8.936077110187E12</v>
      </c>
      <c r="G4505" s="95" t="s">
        <v>2335</v>
      </c>
      <c r="H4505" s="95" t="s">
        <v>224</v>
      </c>
      <c r="I4505" s="96">
        <v>4.0</v>
      </c>
      <c r="J4505" s="96">
        <v>0.0</v>
      </c>
      <c r="K4505" s="98">
        <f t="shared" si="4"/>
        <v>4</v>
      </c>
      <c r="L4505" s="99" t="s">
        <v>7297</v>
      </c>
      <c r="M4505" s="100" t="s">
        <v>7298</v>
      </c>
      <c r="N4505" s="101" t="str">
        <f t="shared" si="139"/>
        <v>PT1590298-T0018936077110187</v>
      </c>
      <c r="O4505" s="128"/>
      <c r="P4505" s="100"/>
      <c r="Q4505" s="103">
        <f t="shared" si="166"/>
        <v>4</v>
      </c>
      <c r="R4505" s="161"/>
      <c r="S4505" s="105"/>
      <c r="T4505" s="106"/>
      <c r="U4505" s="107" t="s">
        <v>6565</v>
      </c>
      <c r="V4505" s="108" t="s">
        <v>756</v>
      </c>
      <c r="W4505" s="109" t="s">
        <v>1908</v>
      </c>
      <c r="X4505" s="110" t="str">
        <f t="shared" si="204"/>
        <v/>
      </c>
      <c r="Y4505" s="110" t="str">
        <f t="shared" si="205"/>
        <v/>
      </c>
      <c r="Z4505" s="109" t="s">
        <v>797</v>
      </c>
      <c r="AA4505" s="109" t="s">
        <v>802</v>
      </c>
      <c r="AB4505" s="106"/>
      <c r="AC4505" s="158"/>
      <c r="AD4505" s="160"/>
      <c r="AE4505" s="127"/>
      <c r="AF4505" s="113"/>
      <c r="AG4505" s="165" t="str">
        <f t="array" ref="AG4505">XLOOKUP(F4505,'CLV2'!A:A,'CLV2'!E:E)</f>
        <v>2.FROZEN FOODS</v>
      </c>
      <c r="AH4505" s="115" t="str">
        <f t="array" ref="AH4505">XLOOKUP(F4505,'CLV2'!A:A,'CLV2'!F:F)</f>
        <v>3.DUMPLINGS</v>
      </c>
      <c r="AI4505" s="115" t="str">
        <f t="shared" si="8"/>
        <v>Pack</v>
      </c>
      <c r="AJ4505" s="116">
        <f t="shared" si="9"/>
        <v>1</v>
      </c>
      <c r="AK4505" s="117" t="str">
        <f t="array" ref="AK4505">XLOOKUP(F4505,'GIÁ'!A:A,'GIÁ'!D:D)</f>
        <v>28137.41</v>
      </c>
      <c r="AL4505" s="118">
        <f t="shared" si="10"/>
        <v>112549.64</v>
      </c>
      <c r="AM4505" s="118">
        <f t="shared" si="11"/>
        <v>0</v>
      </c>
      <c r="AN4505" s="119">
        <f t="shared" si="12"/>
        <v>0</v>
      </c>
      <c r="AO4505" s="118">
        <f t="shared" si="13"/>
        <v>112549.64</v>
      </c>
      <c r="AP4505" s="121">
        <f t="shared" si="14"/>
        <v>0</v>
      </c>
      <c r="AQ4505" s="122"/>
      <c r="AR4505" s="119"/>
    </row>
    <row r="4506" ht="22.5" customHeight="1">
      <c r="A4506" s="89">
        <v>46233.0</v>
      </c>
      <c r="B4506" s="90">
        <v>0.4444444444444444</v>
      </c>
      <c r="C4506" s="91" t="s">
        <v>903</v>
      </c>
      <c r="D4506" s="129" t="str">
        <f t="array" ref="D4506">XLOOKUP(C4506,'DS ST'!A:A,'DS ST'!B:B)</f>
        <v>A193</v>
      </c>
      <c r="E4506" s="94" t="str">
        <f t="array" ref="E4506">XLOOKUP($F4506,'GIÁ'!$A:$A,'GIÁ'!$E:$E)</f>
        <v>ĐÔNG</v>
      </c>
      <c r="F4506" s="94">
        <v>8.936013238791E12</v>
      </c>
      <c r="G4506" s="95" t="s">
        <v>2178</v>
      </c>
      <c r="H4506" s="95" t="s">
        <v>57</v>
      </c>
      <c r="I4506" s="96">
        <v>4.0</v>
      </c>
      <c r="J4506" s="96">
        <v>0.0</v>
      </c>
      <c r="K4506" s="98">
        <f t="shared" si="4"/>
        <v>4</v>
      </c>
      <c r="L4506" s="99" t="s">
        <v>7297</v>
      </c>
      <c r="M4506" s="100" t="s">
        <v>7298</v>
      </c>
      <c r="N4506" s="101" t="str">
        <f t="shared" si="139"/>
        <v>PT1590298-T0018936013238791</v>
      </c>
      <c r="O4506" s="128"/>
      <c r="P4506" s="100"/>
      <c r="Q4506" s="103">
        <f t="shared" si="166"/>
        <v>4</v>
      </c>
      <c r="R4506" s="161"/>
      <c r="S4506" s="105"/>
      <c r="T4506" s="106"/>
      <c r="U4506" s="107" t="s">
        <v>6525</v>
      </c>
      <c r="V4506" s="108" t="s">
        <v>756</v>
      </c>
      <c r="W4506" s="109" t="s">
        <v>1908</v>
      </c>
      <c r="X4506" s="110" t="str">
        <f t="shared" si="204"/>
        <v/>
      </c>
      <c r="Y4506" s="110" t="str">
        <f t="shared" si="205"/>
        <v/>
      </c>
      <c r="Z4506" s="109" t="s">
        <v>797</v>
      </c>
      <c r="AA4506" s="109" t="s">
        <v>802</v>
      </c>
      <c r="AB4506" s="106"/>
      <c r="AC4506" s="158"/>
      <c r="AD4506" s="160"/>
      <c r="AE4506" s="127"/>
      <c r="AF4506" s="113"/>
      <c r="AG4506" s="165" t="str">
        <f t="array" ref="AG4506">XLOOKUP(F4506,'CLV2'!A:A,'CLV2'!E:E)</f>
        <v>2.FROZEN FOODS</v>
      </c>
      <c r="AH4506" s="115" t="str">
        <f t="array" ref="AH4506">XLOOKUP(F4506,'CLV2'!A:A,'CLV2'!F:F)</f>
        <v>3.PIZZA - READY MEALS</v>
      </c>
      <c r="AI4506" s="115" t="str">
        <f t="shared" si="8"/>
        <v>Pack</v>
      </c>
      <c r="AJ4506" s="116">
        <f t="shared" si="9"/>
        <v>1</v>
      </c>
      <c r="AK4506" s="117" t="str">
        <f t="array" ref="AK4506">XLOOKUP(F4506,'GIÁ'!A:A,'GIÁ'!D:D)</f>
        <v>22578.43</v>
      </c>
      <c r="AL4506" s="118">
        <f t="shared" si="10"/>
        <v>90313.72</v>
      </c>
      <c r="AM4506" s="118">
        <f t="shared" si="11"/>
        <v>0</v>
      </c>
      <c r="AN4506" s="119">
        <f t="shared" si="12"/>
        <v>0</v>
      </c>
      <c r="AO4506" s="118">
        <f t="shared" si="13"/>
        <v>90313.72</v>
      </c>
      <c r="AP4506" s="121">
        <f t="shared" si="14"/>
        <v>0</v>
      </c>
      <c r="AQ4506" s="122"/>
      <c r="AR4506" s="119"/>
    </row>
    <row r="4507" ht="22.5" customHeight="1">
      <c r="A4507" s="89">
        <v>46233.0</v>
      </c>
      <c r="B4507" s="90">
        <v>0.4444444444444444</v>
      </c>
      <c r="C4507" s="91" t="s">
        <v>903</v>
      </c>
      <c r="D4507" s="129" t="str">
        <f t="array" ref="D4507">XLOOKUP(C4507,'DS ST'!A:A,'DS ST'!B:B)</f>
        <v>A193</v>
      </c>
      <c r="E4507" s="94" t="str">
        <f t="array" ref="E4507">XLOOKUP($F4507,'GIÁ'!$A:$A,'GIÁ'!$E:$E)</f>
        <v>ĐÔNG</v>
      </c>
      <c r="F4507" s="94">
        <v>8.936077113287E12</v>
      </c>
      <c r="G4507" s="95" t="s">
        <v>2357</v>
      </c>
      <c r="H4507" s="95" t="s">
        <v>1206</v>
      </c>
      <c r="I4507" s="96">
        <v>2.0</v>
      </c>
      <c r="J4507" s="96">
        <v>0.0</v>
      </c>
      <c r="K4507" s="98">
        <f t="shared" si="4"/>
        <v>2</v>
      </c>
      <c r="L4507" s="99" t="s">
        <v>7297</v>
      </c>
      <c r="M4507" s="100" t="s">
        <v>7298</v>
      </c>
      <c r="N4507" s="101" t="str">
        <f t="shared" si="139"/>
        <v>PT1590298-T0018936077113287</v>
      </c>
      <c r="O4507" s="128"/>
      <c r="P4507" s="100"/>
      <c r="Q4507" s="103">
        <f t="shared" si="166"/>
        <v>2</v>
      </c>
      <c r="R4507" s="161"/>
      <c r="S4507" s="105"/>
      <c r="T4507" s="106"/>
      <c r="U4507" s="107" t="s">
        <v>6553</v>
      </c>
      <c r="V4507" s="108" t="s">
        <v>756</v>
      </c>
      <c r="W4507" s="109" t="s">
        <v>1908</v>
      </c>
      <c r="X4507" s="110" t="str">
        <f t="shared" si="204"/>
        <v/>
      </c>
      <c r="Y4507" s="110" t="str">
        <f t="shared" si="205"/>
        <v/>
      </c>
      <c r="Z4507" s="109" t="s">
        <v>797</v>
      </c>
      <c r="AA4507" s="109" t="s">
        <v>802</v>
      </c>
      <c r="AB4507" s="106"/>
      <c r="AC4507" s="158"/>
      <c r="AD4507" s="160"/>
      <c r="AE4507" s="127"/>
      <c r="AF4507" s="113"/>
      <c r="AG4507" s="165" t="str">
        <f t="array" ref="AG4507">XLOOKUP(F4507,'CLV2'!A:A,'CLV2'!E:E)</f>
        <v>2.FROZEN FOODS</v>
      </c>
      <c r="AH4507" s="115" t="str">
        <f t="array" ref="AH4507">XLOOKUP(F4507,'CLV2'!A:A,'CLV2'!F:F)</f>
        <v>3.PIZZA - READY MEALS</v>
      </c>
      <c r="AI4507" s="115" t="str">
        <f t="shared" si="8"/>
        <v>Pack</v>
      </c>
      <c r="AJ4507" s="116">
        <f t="shared" si="9"/>
        <v>1</v>
      </c>
      <c r="AK4507" s="117" t="str">
        <f t="array" ref="AK4507">XLOOKUP(F4507,'GIÁ'!A:A,'GIÁ'!D:D)</f>
        <v>26257.77</v>
      </c>
      <c r="AL4507" s="118">
        <f t="shared" si="10"/>
        <v>52515.54</v>
      </c>
      <c r="AM4507" s="118">
        <f t="shared" si="11"/>
        <v>0</v>
      </c>
      <c r="AN4507" s="119">
        <f t="shared" si="12"/>
        <v>0</v>
      </c>
      <c r="AO4507" s="118">
        <f t="shared" si="13"/>
        <v>52515.54</v>
      </c>
      <c r="AP4507" s="121">
        <f t="shared" si="14"/>
        <v>0</v>
      </c>
      <c r="AQ4507" s="122"/>
      <c r="AR4507" s="119"/>
    </row>
    <row r="4508" ht="22.5" customHeight="1">
      <c r="A4508" s="89">
        <v>46233.0</v>
      </c>
      <c r="B4508" s="90">
        <v>0.4444444444444444</v>
      </c>
      <c r="C4508" s="91" t="s">
        <v>903</v>
      </c>
      <c r="D4508" s="129" t="str">
        <f t="array" ref="D4508">XLOOKUP(C4508,'DS ST'!A:A,'DS ST'!B:B)</f>
        <v>A193</v>
      </c>
      <c r="E4508" s="94" t="str">
        <f t="array" ref="E4508">XLOOKUP($F4508,'GIÁ'!$A:$A,'GIÁ'!$E:$E)</f>
        <v>ĐÔNG</v>
      </c>
      <c r="F4508" s="94">
        <v>8.934717266003E12</v>
      </c>
      <c r="G4508" s="95" t="s">
        <v>1721</v>
      </c>
      <c r="H4508" s="95" t="s">
        <v>224</v>
      </c>
      <c r="I4508" s="96">
        <v>4.0</v>
      </c>
      <c r="J4508" s="96">
        <v>0.0</v>
      </c>
      <c r="K4508" s="98">
        <f t="shared" si="4"/>
        <v>4</v>
      </c>
      <c r="L4508" s="99" t="s">
        <v>7297</v>
      </c>
      <c r="M4508" s="100" t="s">
        <v>7298</v>
      </c>
      <c r="N4508" s="101" t="str">
        <f t="shared" si="139"/>
        <v>PT1590298-T0018934717266003</v>
      </c>
      <c r="O4508" s="128"/>
      <c r="P4508" s="100"/>
      <c r="Q4508" s="103">
        <f t="shared" si="166"/>
        <v>4</v>
      </c>
      <c r="R4508" s="161"/>
      <c r="S4508" s="105"/>
      <c r="T4508" s="106"/>
      <c r="U4508" s="107" t="s">
        <v>6564</v>
      </c>
      <c r="V4508" s="108" t="s">
        <v>756</v>
      </c>
      <c r="W4508" s="109" t="s">
        <v>1908</v>
      </c>
      <c r="X4508" s="110" t="str">
        <f t="shared" si="204"/>
        <v/>
      </c>
      <c r="Y4508" s="110" t="str">
        <f t="shared" si="205"/>
        <v/>
      </c>
      <c r="Z4508" s="109" t="s">
        <v>797</v>
      </c>
      <c r="AA4508" s="109" t="s">
        <v>802</v>
      </c>
      <c r="AB4508" s="106"/>
      <c r="AC4508" s="158"/>
      <c r="AD4508" s="160"/>
      <c r="AE4508" s="127"/>
      <c r="AF4508" s="113"/>
      <c r="AG4508" s="165" t="str">
        <f t="array" ref="AG4508">XLOOKUP(F4508,'CLV2'!A:A,'CLV2'!E:E)</f>
        <v>2.FROZEN FOODS</v>
      </c>
      <c r="AH4508" s="115" t="str">
        <f t="array" ref="AH4508">XLOOKUP(F4508,'CLV2'!A:A,'CLV2'!F:F)</f>
        <v>3.HOTPOT AND FRIED</v>
      </c>
      <c r="AI4508" s="115" t="str">
        <f t="shared" si="8"/>
        <v>Pack</v>
      </c>
      <c r="AJ4508" s="116">
        <f t="shared" si="9"/>
        <v>1</v>
      </c>
      <c r="AK4508" s="117" t="str">
        <f t="array" ref="AK4508">XLOOKUP(F4508,'GIÁ'!A:A,'GIÁ'!D:D)</f>
        <v>54599.71</v>
      </c>
      <c r="AL4508" s="118">
        <f t="shared" si="10"/>
        <v>218398.84</v>
      </c>
      <c r="AM4508" s="118">
        <f t="shared" si="11"/>
        <v>0</v>
      </c>
      <c r="AN4508" s="119">
        <f t="shared" si="12"/>
        <v>0</v>
      </c>
      <c r="AO4508" s="118">
        <f t="shared" si="13"/>
        <v>218398.84</v>
      </c>
      <c r="AP4508" s="121">
        <f t="shared" si="14"/>
        <v>0</v>
      </c>
      <c r="AQ4508" s="122"/>
      <c r="AR4508" s="119"/>
    </row>
    <row r="4509" ht="22.5" customHeight="1">
      <c r="A4509" s="89">
        <v>46233.0</v>
      </c>
      <c r="B4509" s="90">
        <v>0.4444444444444444</v>
      </c>
      <c r="C4509" s="91" t="s">
        <v>903</v>
      </c>
      <c r="D4509" s="129" t="str">
        <f t="array" ref="D4509">XLOOKUP(C4509,'DS ST'!A:A,'DS ST'!B:B)</f>
        <v>A193</v>
      </c>
      <c r="E4509" s="94" t="str">
        <f t="array" ref="E4509">XLOOKUP($F4509,'GIÁ'!$A:$A,'GIÁ'!$E:$E)</f>
        <v>ĐÔNG</v>
      </c>
      <c r="F4509" s="94">
        <v>8.936013231662E12</v>
      </c>
      <c r="G4509" s="95" t="s">
        <v>2170</v>
      </c>
      <c r="H4509" s="95" t="s">
        <v>224</v>
      </c>
      <c r="I4509" s="96">
        <v>2.0</v>
      </c>
      <c r="J4509" s="96">
        <v>0.0</v>
      </c>
      <c r="K4509" s="98">
        <f t="shared" si="4"/>
        <v>2</v>
      </c>
      <c r="L4509" s="99" t="s">
        <v>7297</v>
      </c>
      <c r="M4509" s="100" t="s">
        <v>7298</v>
      </c>
      <c r="N4509" s="101" t="str">
        <f t="shared" si="139"/>
        <v>PT1590298-T0018936013231662</v>
      </c>
      <c r="O4509" s="128"/>
      <c r="P4509" s="100"/>
      <c r="Q4509" s="103">
        <f t="shared" si="166"/>
        <v>2</v>
      </c>
      <c r="R4509" s="161"/>
      <c r="S4509" s="105"/>
      <c r="T4509" s="106"/>
      <c r="U4509" s="107" t="s">
        <v>6556</v>
      </c>
      <c r="V4509" s="108" t="s">
        <v>756</v>
      </c>
      <c r="W4509" s="109" t="s">
        <v>1908</v>
      </c>
      <c r="X4509" s="110" t="str">
        <f t="shared" si="204"/>
        <v/>
      </c>
      <c r="Y4509" s="110" t="str">
        <f t="shared" si="205"/>
        <v/>
      </c>
      <c r="Z4509" s="109" t="s">
        <v>797</v>
      </c>
      <c r="AA4509" s="109" t="s">
        <v>802</v>
      </c>
      <c r="AB4509" s="106"/>
      <c r="AC4509" s="158"/>
      <c r="AD4509" s="160"/>
      <c r="AE4509" s="127"/>
      <c r="AF4509" s="113"/>
      <c r="AG4509" s="165" t="str">
        <f t="array" ref="AG4509">XLOOKUP(F4509,'CLV2'!A:A,'CLV2'!E:E)</f>
        <v>2.FROZEN FOODS</v>
      </c>
      <c r="AH4509" s="115" t="str">
        <f t="array" ref="AH4509">XLOOKUP(F4509,'CLV2'!A:A,'CLV2'!F:F)</f>
        <v>3.PIZZA - READY MEALS</v>
      </c>
      <c r="AI4509" s="115" t="str">
        <f t="shared" si="8"/>
        <v>Pack</v>
      </c>
      <c r="AJ4509" s="116">
        <f t="shared" si="9"/>
        <v>1</v>
      </c>
      <c r="AK4509" s="117" t="str">
        <f t="array" ref="AK4509">XLOOKUP(F4509,'GIÁ'!A:A,'GIÁ'!D:D)</f>
        <v>24941.44</v>
      </c>
      <c r="AL4509" s="118">
        <f t="shared" si="10"/>
        <v>49882.88</v>
      </c>
      <c r="AM4509" s="118">
        <f t="shared" si="11"/>
        <v>0</v>
      </c>
      <c r="AN4509" s="119">
        <f t="shared" si="12"/>
        <v>0</v>
      </c>
      <c r="AO4509" s="118">
        <f t="shared" si="13"/>
        <v>49882.88</v>
      </c>
      <c r="AP4509" s="121">
        <f t="shared" si="14"/>
        <v>0</v>
      </c>
      <c r="AQ4509" s="122"/>
      <c r="AR4509" s="119"/>
    </row>
    <row r="4510" ht="22.5" customHeight="1">
      <c r="A4510" s="89">
        <v>46233.0</v>
      </c>
      <c r="B4510" s="90">
        <v>0.4444444444444444</v>
      </c>
      <c r="C4510" s="91" t="s">
        <v>903</v>
      </c>
      <c r="D4510" s="129" t="str">
        <f t="array" ref="D4510">XLOOKUP(C4510,'DS ST'!A:A,'DS ST'!B:B)</f>
        <v>A193</v>
      </c>
      <c r="E4510" s="94" t="str">
        <f t="array" ref="E4510">XLOOKUP($F4510,'GIÁ'!$A:$A,'GIÁ'!$E:$E)</f>
        <v>ĐÔNG</v>
      </c>
      <c r="F4510" s="94">
        <v>8.935319711311E12</v>
      </c>
      <c r="G4510" s="95" t="s">
        <v>2061</v>
      </c>
      <c r="H4510" s="95" t="s">
        <v>224</v>
      </c>
      <c r="I4510" s="96">
        <v>2.0</v>
      </c>
      <c r="J4510" s="96">
        <v>0.0</v>
      </c>
      <c r="K4510" s="98">
        <f t="shared" si="4"/>
        <v>2</v>
      </c>
      <c r="L4510" s="99" t="s">
        <v>7297</v>
      </c>
      <c r="M4510" s="100" t="s">
        <v>7298</v>
      </c>
      <c r="N4510" s="101" t="str">
        <f t="shared" si="139"/>
        <v>PT1590298-T0018935319711311</v>
      </c>
      <c r="O4510" s="128"/>
      <c r="P4510" s="100"/>
      <c r="Q4510" s="103">
        <f t="shared" si="166"/>
        <v>2</v>
      </c>
      <c r="R4510" s="161"/>
      <c r="S4510" s="105"/>
      <c r="T4510" s="106"/>
      <c r="U4510" s="107" t="s">
        <v>6529</v>
      </c>
      <c r="V4510" s="108" t="s">
        <v>756</v>
      </c>
      <c r="W4510" s="109" t="s">
        <v>1908</v>
      </c>
      <c r="X4510" s="110" t="str">
        <f t="shared" si="204"/>
        <v/>
      </c>
      <c r="Y4510" s="110" t="str">
        <f t="shared" si="205"/>
        <v/>
      </c>
      <c r="Z4510" s="109" t="s">
        <v>797</v>
      </c>
      <c r="AA4510" s="109" t="s">
        <v>802</v>
      </c>
      <c r="AB4510" s="106"/>
      <c r="AC4510" s="158"/>
      <c r="AD4510" s="160"/>
      <c r="AE4510" s="127"/>
      <c r="AF4510" s="113"/>
      <c r="AG4510" s="165" t="str">
        <f t="array" ref="AG4510">XLOOKUP(F4510,'CLV2'!A:A,'CLV2'!E:E)</f>
        <v>2.FROZEN FOODS</v>
      </c>
      <c r="AH4510" s="115" t="str">
        <f t="array" ref="AH4510">XLOOKUP(F4510,'CLV2'!A:A,'CLV2'!F:F)</f>
        <v>3.HOTPOT AND FRIED</v>
      </c>
      <c r="AI4510" s="115" t="str">
        <f t="shared" si="8"/>
        <v>Pack</v>
      </c>
      <c r="AJ4510" s="116">
        <f t="shared" si="9"/>
        <v>1</v>
      </c>
      <c r="AK4510" s="117" t="str">
        <f t="array" ref="AK4510">XLOOKUP(F4510,'GIÁ'!A:A,'GIÁ'!D:D)</f>
        <v>30542.46</v>
      </c>
      <c r="AL4510" s="118">
        <f t="shared" si="10"/>
        <v>61084.92</v>
      </c>
      <c r="AM4510" s="118">
        <f t="shared" si="11"/>
        <v>0</v>
      </c>
      <c r="AN4510" s="119">
        <f t="shared" si="12"/>
        <v>0</v>
      </c>
      <c r="AO4510" s="118">
        <f t="shared" si="13"/>
        <v>61084.92</v>
      </c>
      <c r="AP4510" s="121">
        <f t="shared" si="14"/>
        <v>0</v>
      </c>
      <c r="AQ4510" s="122"/>
      <c r="AR4510" s="119"/>
    </row>
    <row r="4511" ht="22.5" customHeight="1">
      <c r="A4511" s="89">
        <v>46233.0</v>
      </c>
      <c r="B4511" s="90">
        <v>0.4444444444444444</v>
      </c>
      <c r="C4511" s="91" t="s">
        <v>903</v>
      </c>
      <c r="D4511" s="129" t="str">
        <f t="array" ref="D4511">XLOOKUP(C4511,'DS ST'!A:A,'DS ST'!B:B)</f>
        <v>A193</v>
      </c>
      <c r="E4511" s="94" t="str">
        <f t="array" ref="E4511">XLOOKUP($F4511,'GIÁ'!$A:$A,'GIÁ'!$E:$E)</f>
        <v>ĐÔNG</v>
      </c>
      <c r="F4511" s="94">
        <v>8.934717264474E12</v>
      </c>
      <c r="G4511" s="95" t="s">
        <v>1717</v>
      </c>
      <c r="H4511" s="95" t="s">
        <v>224</v>
      </c>
      <c r="I4511" s="96">
        <v>2.0</v>
      </c>
      <c r="J4511" s="96">
        <v>0.0</v>
      </c>
      <c r="K4511" s="98">
        <f t="shared" si="4"/>
        <v>2</v>
      </c>
      <c r="L4511" s="99" t="s">
        <v>7297</v>
      </c>
      <c r="M4511" s="100" t="s">
        <v>7298</v>
      </c>
      <c r="N4511" s="101" t="str">
        <f t="shared" si="139"/>
        <v>PT1590298-T0018934717264474</v>
      </c>
      <c r="O4511" s="128"/>
      <c r="P4511" s="100"/>
      <c r="Q4511" s="103">
        <f t="shared" si="166"/>
        <v>2</v>
      </c>
      <c r="R4511" s="161"/>
      <c r="S4511" s="105"/>
      <c r="T4511" s="106"/>
      <c r="U4511" s="107" t="s">
        <v>6567</v>
      </c>
      <c r="V4511" s="108" t="s">
        <v>756</v>
      </c>
      <c r="W4511" s="109" t="s">
        <v>1908</v>
      </c>
      <c r="X4511" s="110" t="str">
        <f t="shared" si="204"/>
        <v/>
      </c>
      <c r="Y4511" s="110" t="str">
        <f t="shared" si="205"/>
        <v/>
      </c>
      <c r="Z4511" s="109" t="s">
        <v>797</v>
      </c>
      <c r="AA4511" s="109" t="s">
        <v>802</v>
      </c>
      <c r="AB4511" s="106"/>
      <c r="AC4511" s="158"/>
      <c r="AD4511" s="160"/>
      <c r="AE4511" s="127"/>
      <c r="AF4511" s="113"/>
      <c r="AG4511" s="165" t="str">
        <f t="array" ref="AG4511">XLOOKUP(F4511,'CLV2'!A:A,'CLV2'!E:E)</f>
        <v>2.FROZEN FOODS</v>
      </c>
      <c r="AH4511" s="115" t="str">
        <f t="array" ref="AH4511">XLOOKUP(F4511,'CLV2'!A:A,'CLV2'!F:F)</f>
        <v>3.HOTPOT AND FRIED</v>
      </c>
      <c r="AI4511" s="115" t="str">
        <f t="shared" si="8"/>
        <v>Pack</v>
      </c>
      <c r="AJ4511" s="116">
        <f t="shared" si="9"/>
        <v>1</v>
      </c>
      <c r="AK4511" s="117" t="str">
        <f t="array" ref="AK4511">XLOOKUP(F4511,'GIÁ'!A:A,'GIÁ'!D:D)</f>
        <v>45233.68</v>
      </c>
      <c r="AL4511" s="118">
        <f t="shared" si="10"/>
        <v>90467.36</v>
      </c>
      <c r="AM4511" s="118">
        <f t="shared" si="11"/>
        <v>0</v>
      </c>
      <c r="AN4511" s="119">
        <f t="shared" si="12"/>
        <v>0</v>
      </c>
      <c r="AO4511" s="118">
        <f t="shared" si="13"/>
        <v>90467.36</v>
      </c>
      <c r="AP4511" s="121">
        <f t="shared" si="14"/>
        <v>0</v>
      </c>
      <c r="AQ4511" s="122"/>
      <c r="AR4511" s="119"/>
    </row>
    <row r="4512" ht="22.5" customHeight="1">
      <c r="A4512" s="89">
        <v>46233.0</v>
      </c>
      <c r="B4512" s="90">
        <v>0.4444444444444444</v>
      </c>
      <c r="C4512" s="91" t="s">
        <v>903</v>
      </c>
      <c r="D4512" s="129" t="str">
        <f t="array" ref="D4512">XLOOKUP(C4512,'DS ST'!A:A,'DS ST'!B:B)</f>
        <v>A193</v>
      </c>
      <c r="E4512" s="94" t="str">
        <f t="array" ref="E4512">XLOOKUP($F4512,'GIÁ'!$A:$A,'GIÁ'!$E:$E)</f>
        <v>ĐÔNG</v>
      </c>
      <c r="F4512" s="94">
        <v>8.93607627967E12</v>
      </c>
      <c r="G4512" s="95" t="s">
        <v>2317</v>
      </c>
      <c r="H4512" s="95" t="s">
        <v>224</v>
      </c>
      <c r="I4512" s="96">
        <v>6.0</v>
      </c>
      <c r="J4512" s="96">
        <v>0.0</v>
      </c>
      <c r="K4512" s="98">
        <f t="shared" si="4"/>
        <v>6</v>
      </c>
      <c r="L4512" s="99" t="s">
        <v>7297</v>
      </c>
      <c r="M4512" s="100" t="s">
        <v>7298</v>
      </c>
      <c r="N4512" s="101" t="str">
        <f t="shared" si="139"/>
        <v>PT1590298-T0018936076279670</v>
      </c>
      <c r="O4512" s="128"/>
      <c r="P4512" s="100"/>
      <c r="Q4512" s="103">
        <f t="shared" si="166"/>
        <v>6</v>
      </c>
      <c r="R4512" s="161"/>
      <c r="S4512" s="105"/>
      <c r="T4512" s="106"/>
      <c r="U4512" s="107" t="s">
        <v>6530</v>
      </c>
      <c r="V4512" s="108" t="s">
        <v>756</v>
      </c>
      <c r="W4512" s="109" t="s">
        <v>1908</v>
      </c>
      <c r="X4512" s="110" t="str">
        <f t="shared" si="204"/>
        <v/>
      </c>
      <c r="Y4512" s="110" t="str">
        <f t="shared" si="205"/>
        <v/>
      </c>
      <c r="Z4512" s="109" t="s">
        <v>797</v>
      </c>
      <c r="AA4512" s="109" t="s">
        <v>802</v>
      </c>
      <c r="AB4512" s="106"/>
      <c r="AC4512" s="158"/>
      <c r="AD4512" s="160"/>
      <c r="AE4512" s="127"/>
      <c r="AF4512" s="113"/>
      <c r="AG4512" s="165" t="str">
        <f t="array" ref="AG4512">XLOOKUP(F4512,'CLV2'!A:A,'CLV2'!E:E)</f>
        <v>2.FROZEN FOODS</v>
      </c>
      <c r="AH4512" s="115" t="str">
        <f t="array" ref="AH4512">XLOOKUP(F4512,'CLV2'!A:A,'CLV2'!F:F)</f>
        <v>3.PASTRY AND DESSERTS</v>
      </c>
      <c r="AI4512" s="115" t="str">
        <f t="shared" si="8"/>
        <v>Pack</v>
      </c>
      <c r="AJ4512" s="116">
        <f t="shared" si="9"/>
        <v>1</v>
      </c>
      <c r="AK4512" s="117" t="str">
        <f t="array" ref="AK4512">XLOOKUP(F4512,'GIÁ'!A:A,'GIÁ'!D:D)</f>
        <v>26872.96</v>
      </c>
      <c r="AL4512" s="118">
        <f t="shared" si="10"/>
        <v>161237.76</v>
      </c>
      <c r="AM4512" s="118">
        <f t="shared" si="11"/>
        <v>0</v>
      </c>
      <c r="AN4512" s="119">
        <f t="shared" si="12"/>
        <v>0</v>
      </c>
      <c r="AO4512" s="118">
        <f t="shared" si="13"/>
        <v>161237.76</v>
      </c>
      <c r="AP4512" s="121">
        <f t="shared" si="14"/>
        <v>0</v>
      </c>
      <c r="AQ4512" s="122"/>
      <c r="AR4512" s="119"/>
    </row>
    <row r="4513" ht="22.5" customHeight="1">
      <c r="A4513" s="89">
        <v>46233.0</v>
      </c>
      <c r="B4513" s="90">
        <v>0.4444444444444444</v>
      </c>
      <c r="C4513" s="91" t="s">
        <v>903</v>
      </c>
      <c r="D4513" s="129" t="str">
        <f t="array" ref="D4513">XLOOKUP(C4513,'DS ST'!A:A,'DS ST'!B:B)</f>
        <v>A193</v>
      </c>
      <c r="E4513" s="94" t="str">
        <f t="array" ref="E4513">XLOOKUP($F4513,'GIÁ'!$A:$A,'GIÁ'!$E:$E)</f>
        <v>ĐÔNG</v>
      </c>
      <c r="F4513" s="94">
        <v>8.936190860716E12</v>
      </c>
      <c r="G4513" s="95" t="s">
        <v>2610</v>
      </c>
      <c r="H4513" s="95" t="s">
        <v>93</v>
      </c>
      <c r="I4513" s="96">
        <v>3.0</v>
      </c>
      <c r="J4513" s="96">
        <v>0.0</v>
      </c>
      <c r="K4513" s="98">
        <f t="shared" si="4"/>
        <v>3</v>
      </c>
      <c r="L4513" s="99" t="s">
        <v>7297</v>
      </c>
      <c r="M4513" s="100" t="s">
        <v>7298</v>
      </c>
      <c r="N4513" s="101" t="str">
        <f t="shared" si="139"/>
        <v>PT1590298-T0018936190860716</v>
      </c>
      <c r="O4513" s="128"/>
      <c r="P4513" s="100"/>
      <c r="Q4513" s="103">
        <f t="shared" si="166"/>
        <v>3</v>
      </c>
      <c r="R4513" s="161"/>
      <c r="S4513" s="105"/>
      <c r="T4513" s="106"/>
      <c r="U4513" s="107" t="s">
        <v>6539</v>
      </c>
      <c r="V4513" s="108" t="s">
        <v>756</v>
      </c>
      <c r="W4513" s="109" t="s">
        <v>1908</v>
      </c>
      <c r="X4513" s="110" t="str">
        <f t="shared" si="204"/>
        <v/>
      </c>
      <c r="Y4513" s="110" t="str">
        <f t="shared" si="205"/>
        <v/>
      </c>
      <c r="Z4513" s="109" t="s">
        <v>797</v>
      </c>
      <c r="AA4513" s="109" t="s">
        <v>802</v>
      </c>
      <c r="AB4513" s="106"/>
      <c r="AC4513" s="158"/>
      <c r="AD4513" s="160"/>
      <c r="AE4513" s="127"/>
      <c r="AF4513" s="113"/>
      <c r="AG4513" s="165" t="str">
        <f t="array" ref="AG4513">XLOOKUP(F4513,'CLV2'!A:A,'CLV2'!E:E)</f>
        <v>2.MEAT</v>
      </c>
      <c r="AH4513" s="115" t="str">
        <f t="array" ref="AH4513">XLOOKUP(F4513,'CLV2'!A:A,'CLV2'!F:F)</f>
        <v>3.FROZEN MEAT</v>
      </c>
      <c r="AI4513" s="115" t="str">
        <f t="shared" si="8"/>
        <v>Pack</v>
      </c>
      <c r="AJ4513" s="116">
        <f t="shared" si="9"/>
        <v>1</v>
      </c>
      <c r="AK4513" s="117" t="str">
        <f t="array" ref="AK4513">XLOOKUP(F4513,'GIÁ'!A:A,'GIÁ'!D:D)</f>
        <v>49176.27</v>
      </c>
      <c r="AL4513" s="118">
        <f t="shared" si="10"/>
        <v>147528.81</v>
      </c>
      <c r="AM4513" s="118">
        <f t="shared" si="11"/>
        <v>0</v>
      </c>
      <c r="AN4513" s="119">
        <f t="shared" si="12"/>
        <v>0</v>
      </c>
      <c r="AO4513" s="118">
        <f t="shared" si="13"/>
        <v>147528.81</v>
      </c>
      <c r="AP4513" s="121">
        <f t="shared" si="14"/>
        <v>0</v>
      </c>
      <c r="AQ4513" s="122"/>
      <c r="AR4513" s="119"/>
    </row>
    <row r="4514" ht="22.5" customHeight="1">
      <c r="A4514" s="89">
        <v>46233.0</v>
      </c>
      <c r="B4514" s="90">
        <v>0.4444444444444444</v>
      </c>
      <c r="C4514" s="91" t="s">
        <v>903</v>
      </c>
      <c r="D4514" s="129" t="str">
        <f t="array" ref="D4514">XLOOKUP(C4514,'DS ST'!A:A,'DS ST'!B:B)</f>
        <v>A193</v>
      </c>
      <c r="E4514" s="94" t="str">
        <f t="array" ref="E4514">XLOOKUP($F4514,'GIÁ'!$A:$A,'GIÁ'!$E:$E)</f>
        <v>ĐÔNG</v>
      </c>
      <c r="F4514" s="94">
        <v>8.936187610089E12</v>
      </c>
      <c r="G4514" s="95" t="s">
        <v>2590</v>
      </c>
      <c r="H4514" s="95" t="s">
        <v>224</v>
      </c>
      <c r="I4514" s="96">
        <v>2.0</v>
      </c>
      <c r="J4514" s="96">
        <v>0.0</v>
      </c>
      <c r="K4514" s="98">
        <f t="shared" si="4"/>
        <v>2</v>
      </c>
      <c r="L4514" s="99" t="s">
        <v>7297</v>
      </c>
      <c r="M4514" s="100" t="s">
        <v>7298</v>
      </c>
      <c r="N4514" s="101" t="str">
        <f t="shared" si="139"/>
        <v>PT1590298-T0018936187610089</v>
      </c>
      <c r="O4514" s="128"/>
      <c r="P4514" s="100"/>
      <c r="Q4514" s="103">
        <f t="shared" si="166"/>
        <v>2</v>
      </c>
      <c r="R4514" s="161"/>
      <c r="S4514" s="105"/>
      <c r="T4514" s="106"/>
      <c r="U4514" s="107" t="s">
        <v>6532</v>
      </c>
      <c r="V4514" s="108" t="s">
        <v>756</v>
      </c>
      <c r="W4514" s="109" t="s">
        <v>1908</v>
      </c>
      <c r="X4514" s="110" t="str">
        <f t="shared" si="204"/>
        <v/>
      </c>
      <c r="Y4514" s="110" t="str">
        <f t="shared" si="205"/>
        <v/>
      </c>
      <c r="Z4514" s="109" t="s">
        <v>797</v>
      </c>
      <c r="AA4514" s="109" t="s">
        <v>802</v>
      </c>
      <c r="AB4514" s="106"/>
      <c r="AC4514" s="158"/>
      <c r="AD4514" s="160"/>
      <c r="AE4514" s="127"/>
      <c r="AF4514" s="113"/>
      <c r="AG4514" s="165" t="str">
        <f t="array" ref="AG4514">XLOOKUP(F4514,'CLV2'!A:A,'CLV2'!E:E)</f>
        <v>2.FISH AND SEAFOOD</v>
      </c>
      <c r="AH4514" s="115" t="str">
        <f t="array" ref="AH4514">XLOOKUP(F4514,'CLV2'!A:A,'CLV2'!F:F)</f>
        <v>3.FROZEN FISH AND SEAFOOD</v>
      </c>
      <c r="AI4514" s="115" t="str">
        <f t="shared" si="8"/>
        <v>Pack</v>
      </c>
      <c r="AJ4514" s="116">
        <f t="shared" si="9"/>
        <v>1</v>
      </c>
      <c r="AK4514" s="117" t="str">
        <f t="array" ref="AK4514">XLOOKUP(F4514,'GIÁ'!A:A,'GIÁ'!D:D)</f>
        <v>73948.55</v>
      </c>
      <c r="AL4514" s="118">
        <f t="shared" si="10"/>
        <v>147897.1</v>
      </c>
      <c r="AM4514" s="118">
        <f t="shared" si="11"/>
        <v>0</v>
      </c>
      <c r="AN4514" s="119">
        <f t="shared" si="12"/>
        <v>0</v>
      </c>
      <c r="AO4514" s="118">
        <f t="shared" si="13"/>
        <v>147897.1</v>
      </c>
      <c r="AP4514" s="121">
        <f t="shared" si="14"/>
        <v>0</v>
      </c>
      <c r="AQ4514" s="122"/>
      <c r="AR4514" s="119"/>
    </row>
    <row r="4515" ht="22.5" customHeight="1">
      <c r="A4515" s="89">
        <v>46233.0</v>
      </c>
      <c r="B4515" s="90">
        <v>0.49236111111111114</v>
      </c>
      <c r="C4515" s="91" t="s">
        <v>903</v>
      </c>
      <c r="D4515" s="129" t="str">
        <f t="array" ref="D4515">XLOOKUP(C4515,'DS ST'!A:A,'DS ST'!B:B)</f>
        <v>A193</v>
      </c>
      <c r="E4515" s="94" t="str">
        <f t="array" ref="E4515">XLOOKUP($F4515,'GIÁ'!$A:$A,'GIÁ'!$E:$E)</f>
        <v>MÁT</v>
      </c>
      <c r="F4515" s="94">
        <v>8.885020330052E12</v>
      </c>
      <c r="G4515" s="95" t="s">
        <v>1538</v>
      </c>
      <c r="H4515" s="95" t="s">
        <v>1539</v>
      </c>
      <c r="I4515" s="96">
        <v>2.0</v>
      </c>
      <c r="J4515" s="96">
        <v>0.0</v>
      </c>
      <c r="K4515" s="98">
        <f t="shared" si="4"/>
        <v>2</v>
      </c>
      <c r="L4515" s="99" t="s">
        <v>7299</v>
      </c>
      <c r="M4515" s="100" t="s">
        <v>7300</v>
      </c>
      <c r="N4515" s="101" t="str">
        <f t="shared" si="139"/>
        <v>TRBBCG60808885020330052</v>
      </c>
      <c r="O4515" s="128"/>
      <c r="P4515" s="100"/>
      <c r="Q4515" s="103">
        <f t="shared" si="166"/>
        <v>2</v>
      </c>
      <c r="R4515" s="161"/>
      <c r="S4515" s="105"/>
      <c r="T4515" s="106"/>
      <c r="U4515" s="107"/>
      <c r="V4515" s="108" t="s">
        <v>756</v>
      </c>
      <c r="W4515" s="109" t="s">
        <v>1312</v>
      </c>
      <c r="X4515" s="110" t="str">
        <f t="shared" si="204"/>
        <v/>
      </c>
      <c r="Y4515" s="110" t="str">
        <f t="shared" si="205"/>
        <v/>
      </c>
      <c r="Z4515" s="139" t="str">
        <f>IF(N(Q4515)&lt;=0,"",IF(ISNUMBER(SEARCH("Thiếu kiện",V4515)),"Kho đông mát",IF(AND(N(Q4515)&gt;0,N(P4515)&gt;0,OR(ISNUMBER(SEARCH("Hình KDB",U4515)),ISNUMBER(SEARCH("Hình tele",U4515)),ISNUMBER(SEARCH("sai code",U4515)),ISNUMBER(SEARCH("ST nhận",U4515)))),"Kho đông mát",IF(AND(W4515="DC giao thiếu",OR(ISNUMBER(SEARCH("Hình KDB",U4515)),ISNUMBER(SEARCH("Hình tele",U4515)),ISNUMBER(SEARCH("sai code",U4515)))),"Kho đông mát",IF(W4515="DC giao thiếu","Chưa xác định",IF(AND(W4515="DC pick sai",OR(ISNUMBER(SEARCH("Hình KDB",U4515)),ISNUMBER(SEARCH("Hình tele",U4515)),ISNUMBER(SEARCH("sai code",U4515)),ISNUMBER(SEARCH("ST nhận",U4515)))),"Kho đông mát",IF(W4515="DC pick sai","Chưa xác định",IF(AND(W4515="Hao hụt",N(O4515)&gt;0,OR(ISNUMBER(SEARCH("Hình KDB",U4515)),ISNUMBER(SEARCH("Hình tele",U4515)),ISNUMBER(SEARCH("sai code",U4515)),ISNUMBER(SEARCH("ST nhận",U4515)))),"Kho đông mát",IF(W4515="Hao hụt","Chưa xác định",IF(OR(W4515="VT giao sai điểm",W4515="Không đạt nhiệt độ",W4515="TX giao thiếu kiện",W4515="Hàng không đạt CL"),"Kho đông mát",IF(W4515="Chưa xác định","Chưa xác định",IF(N(P4515)&gt;0,"Chưa xác định",""))))))))))))</f>
        <v>Chưa xác định</v>
      </c>
      <c r="AA4515" s="109" t="s">
        <v>5260</v>
      </c>
      <c r="AB4515" s="106"/>
      <c r="AC4515" s="158"/>
      <c r="AD4515" s="160"/>
      <c r="AE4515" s="127"/>
      <c r="AF4515" s="113"/>
      <c r="AG4515" s="165" t="str">
        <f t="array" ref="AG4515">XLOOKUP(F4515,'CLV2'!A:A,'CLV2'!E:E)</f>
        <v>2.VEGETABLES</v>
      </c>
      <c r="AH4515" s="115" t="str">
        <f t="array" ref="AH4515">XLOOKUP(F4515,'CLV2'!A:A,'CLV2'!F:F)</f>
        <v>3.LETTUCE, SNACKABLES</v>
      </c>
      <c r="AI4515" s="115" t="str">
        <f t="shared" si="8"/>
        <v>Pack</v>
      </c>
      <c r="AJ4515" s="116">
        <f t="shared" si="9"/>
        <v>1</v>
      </c>
      <c r="AK4515" s="117" t="str">
        <f t="array" ref="AK4515">XLOOKUP(F4515,'GIÁ'!A:A,'GIÁ'!D:D)</f>
        <v>32640.00</v>
      </c>
      <c r="AL4515" s="118">
        <f t="shared" si="10"/>
        <v>65280</v>
      </c>
      <c r="AM4515" s="118">
        <f t="shared" si="11"/>
        <v>0</v>
      </c>
      <c r="AN4515" s="119">
        <f t="shared" si="12"/>
        <v>0</v>
      </c>
      <c r="AO4515" s="118">
        <f t="shared" si="13"/>
        <v>0</v>
      </c>
      <c r="AP4515" s="121">
        <f t="shared" si="14"/>
        <v>65280</v>
      </c>
      <c r="AQ4515" s="122"/>
      <c r="AR4515" s="119"/>
    </row>
    <row r="4516" ht="22.5" customHeight="1">
      <c r="A4516" s="89">
        <v>46233.0</v>
      </c>
      <c r="B4516" s="90">
        <v>0.42083333333333334</v>
      </c>
      <c r="C4516" s="91" t="s">
        <v>1255</v>
      </c>
      <c r="D4516" s="129" t="str">
        <f t="array" ref="D4516">XLOOKUP(C4516,'DS ST'!A:A,'DS ST'!B:B)</f>
        <v>GHA</v>
      </c>
      <c r="E4516" s="94" t="str">
        <f t="array" ref="E4516">XLOOKUP($F4516,'GIÁ'!$A:$A,'GIÁ'!$E:$E)</f>
        <v>ĐÔNG</v>
      </c>
      <c r="F4516" s="94">
        <v>8.934717275081E12</v>
      </c>
      <c r="G4516" s="95" t="s">
        <v>1735</v>
      </c>
      <c r="H4516" s="95" t="s">
        <v>224</v>
      </c>
      <c r="I4516" s="96">
        <v>10.0</v>
      </c>
      <c r="J4516" s="96">
        <v>0.0</v>
      </c>
      <c r="K4516" s="98">
        <f t="shared" si="4"/>
        <v>10</v>
      </c>
      <c r="L4516" s="99" t="s">
        <v>7301</v>
      </c>
      <c r="M4516" s="100" t="s">
        <v>7302</v>
      </c>
      <c r="N4516" s="101" t="str">
        <f t="shared" si="139"/>
        <v>PT1590262-T0018934717275081</v>
      </c>
      <c r="O4516" s="128"/>
      <c r="P4516" s="100"/>
      <c r="Q4516" s="103">
        <f t="shared" si="166"/>
        <v>10</v>
      </c>
      <c r="R4516" s="161"/>
      <c r="S4516" s="105"/>
      <c r="T4516" s="106"/>
      <c r="U4516" s="107" t="s">
        <v>6563</v>
      </c>
      <c r="V4516" s="108" t="s">
        <v>756</v>
      </c>
      <c r="W4516" s="109" t="s">
        <v>1908</v>
      </c>
      <c r="X4516" s="110" t="str">
        <f t="shared" si="204"/>
        <v/>
      </c>
      <c r="Y4516" s="110" t="str">
        <f t="shared" si="205"/>
        <v/>
      </c>
      <c r="Z4516" s="109" t="s">
        <v>797</v>
      </c>
      <c r="AA4516" s="109" t="s">
        <v>802</v>
      </c>
      <c r="AB4516" s="106"/>
      <c r="AC4516" s="158"/>
      <c r="AD4516" s="160"/>
      <c r="AE4516" s="127"/>
      <c r="AF4516" s="113"/>
      <c r="AG4516" s="165" t="str">
        <f t="array" ref="AG4516">XLOOKUP(F4516,'CLV2'!A:A,'CLV2'!E:E)</f>
        <v>2.FROZEN FOODS</v>
      </c>
      <c r="AH4516" s="115" t="str">
        <f t="array" ref="AH4516">XLOOKUP(F4516,'CLV2'!A:A,'CLV2'!F:F)</f>
        <v>3.DUMPLINGS</v>
      </c>
      <c r="AI4516" s="115" t="str">
        <f t="shared" si="8"/>
        <v>Pack</v>
      </c>
      <c r="AJ4516" s="116">
        <f t="shared" si="9"/>
        <v>1</v>
      </c>
      <c r="AK4516" s="117" t="str">
        <f t="array" ref="AK4516">XLOOKUP(F4516,'GIÁ'!A:A,'GIÁ'!D:D)</f>
        <v>42036.39</v>
      </c>
      <c r="AL4516" s="118">
        <f t="shared" si="10"/>
        <v>420363.9</v>
      </c>
      <c r="AM4516" s="118">
        <f t="shared" si="11"/>
        <v>0</v>
      </c>
      <c r="AN4516" s="119">
        <f t="shared" si="12"/>
        <v>0</v>
      </c>
      <c r="AO4516" s="118">
        <f t="shared" si="13"/>
        <v>420363.9</v>
      </c>
      <c r="AP4516" s="121">
        <f t="shared" si="14"/>
        <v>0</v>
      </c>
      <c r="AQ4516" s="122"/>
      <c r="AR4516" s="119"/>
    </row>
    <row r="4517" ht="22.5" customHeight="1">
      <c r="A4517" s="89">
        <v>46233.0</v>
      </c>
      <c r="B4517" s="90">
        <v>0.42083333333333334</v>
      </c>
      <c r="C4517" s="91" t="s">
        <v>1255</v>
      </c>
      <c r="D4517" s="129" t="str">
        <f t="array" ref="D4517">XLOOKUP(C4517,'DS ST'!A:A,'DS ST'!B:B)</f>
        <v>GHA</v>
      </c>
      <c r="E4517" s="94" t="str">
        <f t="array" ref="E4517">XLOOKUP($F4517,'GIÁ'!$A:$A,'GIÁ'!$E:$E)</f>
        <v>ĐÔNG</v>
      </c>
      <c r="F4517" s="94">
        <v>9.555894504567E12</v>
      </c>
      <c r="G4517" s="95" t="s">
        <v>3303</v>
      </c>
      <c r="H4517" s="95" t="s">
        <v>224</v>
      </c>
      <c r="I4517" s="96">
        <v>6.0</v>
      </c>
      <c r="J4517" s="96">
        <v>0.0</v>
      </c>
      <c r="K4517" s="98">
        <f t="shared" si="4"/>
        <v>6</v>
      </c>
      <c r="L4517" s="99" t="s">
        <v>7301</v>
      </c>
      <c r="M4517" s="100" t="s">
        <v>7302</v>
      </c>
      <c r="N4517" s="101" t="str">
        <f t="shared" si="139"/>
        <v>PT1590262-T0019555894504567</v>
      </c>
      <c r="O4517" s="128"/>
      <c r="P4517" s="100"/>
      <c r="Q4517" s="103">
        <f t="shared" si="166"/>
        <v>6</v>
      </c>
      <c r="R4517" s="161"/>
      <c r="S4517" s="105"/>
      <c r="T4517" s="106"/>
      <c r="U4517" s="107" t="s">
        <v>6577</v>
      </c>
      <c r="V4517" s="108" t="s">
        <v>756</v>
      </c>
      <c r="W4517" s="109" t="s">
        <v>1908</v>
      </c>
      <c r="X4517" s="110" t="str">
        <f t="shared" si="204"/>
        <v/>
      </c>
      <c r="Y4517" s="110" t="str">
        <f t="shared" si="205"/>
        <v/>
      </c>
      <c r="Z4517" s="109" t="s">
        <v>797</v>
      </c>
      <c r="AA4517" s="109" t="s">
        <v>802</v>
      </c>
      <c r="AB4517" s="106"/>
      <c r="AC4517" s="158"/>
      <c r="AD4517" s="160"/>
      <c r="AE4517" s="127"/>
      <c r="AF4517" s="113"/>
      <c r="AG4517" s="165" t="str">
        <f t="array" ref="AG4517">XLOOKUP(F4517,'CLV2'!A:A,'CLV2'!E:E)</f>
        <v>2.FROZEN FOODS</v>
      </c>
      <c r="AH4517" s="115" t="str">
        <f t="array" ref="AH4517">XLOOKUP(F4517,'CLV2'!A:A,'CLV2'!F:F)</f>
        <v>3.HOTPOT AND FRIED</v>
      </c>
      <c r="AI4517" s="115" t="str">
        <f t="shared" si="8"/>
        <v>Pack</v>
      </c>
      <c r="AJ4517" s="116">
        <f t="shared" si="9"/>
        <v>1</v>
      </c>
      <c r="AK4517" s="117" t="str">
        <f t="array" ref="AK4517">XLOOKUP(F4517,'GIÁ'!A:A,'GIÁ'!D:D)</f>
        <v>68779.37</v>
      </c>
      <c r="AL4517" s="118">
        <f t="shared" si="10"/>
        <v>412676.22</v>
      </c>
      <c r="AM4517" s="118">
        <f t="shared" si="11"/>
        <v>0</v>
      </c>
      <c r="AN4517" s="119">
        <f t="shared" si="12"/>
        <v>0</v>
      </c>
      <c r="AO4517" s="118">
        <f t="shared" si="13"/>
        <v>412676.22</v>
      </c>
      <c r="AP4517" s="121">
        <f t="shared" si="14"/>
        <v>0</v>
      </c>
      <c r="AQ4517" s="122"/>
      <c r="AR4517" s="119"/>
    </row>
    <row r="4518" ht="22.5" customHeight="1">
      <c r="A4518" s="89">
        <v>46233.0</v>
      </c>
      <c r="B4518" s="90">
        <v>0.42083333333333334</v>
      </c>
      <c r="C4518" s="91" t="s">
        <v>1255</v>
      </c>
      <c r="D4518" s="129" t="str">
        <f t="array" ref="D4518">XLOOKUP(C4518,'DS ST'!A:A,'DS ST'!B:B)</f>
        <v>GHA</v>
      </c>
      <c r="E4518" s="94" t="str">
        <f t="array" ref="E4518">XLOOKUP($F4518,'GIÁ'!$A:$A,'GIÁ'!$E:$E)</f>
        <v>ĐÔNG</v>
      </c>
      <c r="F4518" s="94">
        <v>8.935101607211E12</v>
      </c>
      <c r="G4518" s="95" t="s">
        <v>1879</v>
      </c>
      <c r="H4518" s="95" t="s">
        <v>224</v>
      </c>
      <c r="I4518" s="96">
        <v>8.0</v>
      </c>
      <c r="J4518" s="96">
        <v>0.0</v>
      </c>
      <c r="K4518" s="98">
        <f t="shared" si="4"/>
        <v>8</v>
      </c>
      <c r="L4518" s="99" t="s">
        <v>7301</v>
      </c>
      <c r="M4518" s="100" t="s">
        <v>7302</v>
      </c>
      <c r="N4518" s="101" t="str">
        <f t="shared" si="139"/>
        <v>PT1590262-T0018935101607211</v>
      </c>
      <c r="O4518" s="128"/>
      <c r="P4518" s="100"/>
      <c r="Q4518" s="103">
        <f t="shared" si="166"/>
        <v>8</v>
      </c>
      <c r="R4518" s="161"/>
      <c r="S4518" s="105"/>
      <c r="T4518" s="106"/>
      <c r="U4518" s="107" t="s">
        <v>6523</v>
      </c>
      <c r="V4518" s="108" t="s">
        <v>756</v>
      </c>
      <c r="W4518" s="109" t="s">
        <v>1908</v>
      </c>
      <c r="X4518" s="110" t="str">
        <f t="shared" si="204"/>
        <v/>
      </c>
      <c r="Y4518" s="110" t="str">
        <f t="shared" si="205"/>
        <v/>
      </c>
      <c r="Z4518" s="109" t="s">
        <v>797</v>
      </c>
      <c r="AA4518" s="109" t="s">
        <v>802</v>
      </c>
      <c r="AB4518" s="106"/>
      <c r="AC4518" s="158"/>
      <c r="AD4518" s="160"/>
      <c r="AE4518" s="127"/>
      <c r="AF4518" s="113"/>
      <c r="AG4518" s="165" t="str">
        <f t="array" ref="AG4518">XLOOKUP(F4518,'CLV2'!A:A,'CLV2'!E:E)</f>
        <v>2.FROZEN FOODS</v>
      </c>
      <c r="AH4518" s="115" t="str">
        <f t="array" ref="AH4518">XLOOKUP(F4518,'CLV2'!A:A,'CLV2'!F:F)</f>
        <v>3.DUMPLINGS</v>
      </c>
      <c r="AI4518" s="115" t="str">
        <f t="shared" si="8"/>
        <v>Pack</v>
      </c>
      <c r="AJ4518" s="116">
        <f t="shared" si="9"/>
        <v>1</v>
      </c>
      <c r="AK4518" s="117" t="str">
        <f t="array" ref="AK4518">XLOOKUP(F4518,'GIÁ'!A:A,'GIÁ'!D:D)</f>
        <v>22033.98</v>
      </c>
      <c r="AL4518" s="118">
        <f t="shared" si="10"/>
        <v>176271.84</v>
      </c>
      <c r="AM4518" s="118">
        <f t="shared" si="11"/>
        <v>0</v>
      </c>
      <c r="AN4518" s="119">
        <f t="shared" si="12"/>
        <v>0</v>
      </c>
      <c r="AO4518" s="118">
        <f t="shared" si="13"/>
        <v>176271.84</v>
      </c>
      <c r="AP4518" s="121">
        <f t="shared" si="14"/>
        <v>0</v>
      </c>
      <c r="AQ4518" s="122"/>
      <c r="AR4518" s="119"/>
    </row>
    <row r="4519" ht="22.5" customHeight="1">
      <c r="A4519" s="89">
        <v>46233.0</v>
      </c>
      <c r="B4519" s="90">
        <v>0.42083333333333334</v>
      </c>
      <c r="C4519" s="91" t="s">
        <v>1255</v>
      </c>
      <c r="D4519" s="129" t="str">
        <f t="array" ref="D4519">XLOOKUP(C4519,'DS ST'!A:A,'DS ST'!B:B)</f>
        <v>GHA</v>
      </c>
      <c r="E4519" s="94" t="str">
        <f t="array" ref="E4519">XLOOKUP($F4519,'GIÁ'!$A:$A,'GIÁ'!$E:$E)</f>
        <v>ĐÔNG</v>
      </c>
      <c r="F4519" s="94">
        <v>8.936013238791E12</v>
      </c>
      <c r="G4519" s="95" t="s">
        <v>2178</v>
      </c>
      <c r="H4519" s="95" t="s">
        <v>57</v>
      </c>
      <c r="I4519" s="96">
        <v>2.0</v>
      </c>
      <c r="J4519" s="96">
        <v>0.0</v>
      </c>
      <c r="K4519" s="98">
        <f t="shared" si="4"/>
        <v>2</v>
      </c>
      <c r="L4519" s="99" t="s">
        <v>7301</v>
      </c>
      <c r="M4519" s="100" t="s">
        <v>7302</v>
      </c>
      <c r="N4519" s="101" t="str">
        <f t="shared" si="139"/>
        <v>PT1590262-T0018936013238791</v>
      </c>
      <c r="O4519" s="128"/>
      <c r="P4519" s="100"/>
      <c r="Q4519" s="103">
        <f t="shared" si="166"/>
        <v>2</v>
      </c>
      <c r="R4519" s="161"/>
      <c r="S4519" s="105"/>
      <c r="T4519" s="106"/>
      <c r="U4519" s="107" t="s">
        <v>6525</v>
      </c>
      <c r="V4519" s="108" t="s">
        <v>756</v>
      </c>
      <c r="W4519" s="109" t="s">
        <v>1908</v>
      </c>
      <c r="X4519" s="110" t="str">
        <f t="shared" si="204"/>
        <v/>
      </c>
      <c r="Y4519" s="110" t="str">
        <f t="shared" si="205"/>
        <v/>
      </c>
      <c r="Z4519" s="109" t="s">
        <v>797</v>
      </c>
      <c r="AA4519" s="109" t="s">
        <v>802</v>
      </c>
      <c r="AB4519" s="106"/>
      <c r="AC4519" s="158"/>
      <c r="AD4519" s="160"/>
      <c r="AE4519" s="127"/>
      <c r="AF4519" s="113"/>
      <c r="AG4519" s="165" t="str">
        <f t="array" ref="AG4519">XLOOKUP(F4519,'CLV2'!A:A,'CLV2'!E:E)</f>
        <v>2.FROZEN FOODS</v>
      </c>
      <c r="AH4519" s="115" t="str">
        <f t="array" ref="AH4519">XLOOKUP(F4519,'CLV2'!A:A,'CLV2'!F:F)</f>
        <v>3.PIZZA - READY MEALS</v>
      </c>
      <c r="AI4519" s="115" t="str">
        <f t="shared" si="8"/>
        <v>Pack</v>
      </c>
      <c r="AJ4519" s="116">
        <f t="shared" si="9"/>
        <v>1</v>
      </c>
      <c r="AK4519" s="117" t="str">
        <f t="array" ref="AK4519">XLOOKUP(F4519,'GIÁ'!A:A,'GIÁ'!D:D)</f>
        <v>22578.43</v>
      </c>
      <c r="AL4519" s="118">
        <f t="shared" si="10"/>
        <v>45156.86</v>
      </c>
      <c r="AM4519" s="118">
        <f t="shared" si="11"/>
        <v>0</v>
      </c>
      <c r="AN4519" s="119">
        <f t="shared" si="12"/>
        <v>0</v>
      </c>
      <c r="AO4519" s="118">
        <f t="shared" si="13"/>
        <v>45156.86</v>
      </c>
      <c r="AP4519" s="121">
        <f t="shared" si="14"/>
        <v>0</v>
      </c>
      <c r="AQ4519" s="122"/>
      <c r="AR4519" s="119"/>
    </row>
    <row r="4520" ht="22.5" customHeight="1">
      <c r="A4520" s="89">
        <v>46233.0</v>
      </c>
      <c r="B4520" s="90">
        <v>0.42083333333333334</v>
      </c>
      <c r="C4520" s="91" t="s">
        <v>1255</v>
      </c>
      <c r="D4520" s="129" t="str">
        <f t="array" ref="D4520">XLOOKUP(C4520,'DS ST'!A:A,'DS ST'!B:B)</f>
        <v>GHA</v>
      </c>
      <c r="E4520" s="94" t="str">
        <f t="array" ref="E4520">XLOOKUP($F4520,'GIÁ'!$A:$A,'GIÁ'!$E:$E)</f>
        <v>ĐÔNG</v>
      </c>
      <c r="F4520" s="94">
        <v>8.936077113287E12</v>
      </c>
      <c r="G4520" s="95" t="s">
        <v>2357</v>
      </c>
      <c r="H4520" s="95" t="s">
        <v>1206</v>
      </c>
      <c r="I4520" s="96">
        <v>2.0</v>
      </c>
      <c r="J4520" s="96">
        <v>0.0</v>
      </c>
      <c r="K4520" s="98">
        <f t="shared" si="4"/>
        <v>2</v>
      </c>
      <c r="L4520" s="99" t="s">
        <v>7301</v>
      </c>
      <c r="M4520" s="100" t="s">
        <v>7302</v>
      </c>
      <c r="N4520" s="101" t="str">
        <f t="shared" si="139"/>
        <v>PT1590262-T0018936077113287</v>
      </c>
      <c r="O4520" s="128"/>
      <c r="P4520" s="100"/>
      <c r="Q4520" s="103">
        <f t="shared" si="166"/>
        <v>2</v>
      </c>
      <c r="R4520" s="161"/>
      <c r="S4520" s="105"/>
      <c r="T4520" s="106"/>
      <c r="U4520" s="107" t="s">
        <v>6553</v>
      </c>
      <c r="V4520" s="108" t="s">
        <v>756</v>
      </c>
      <c r="W4520" s="109" t="s">
        <v>1908</v>
      </c>
      <c r="X4520" s="110" t="str">
        <f t="shared" si="204"/>
        <v/>
      </c>
      <c r="Y4520" s="110" t="str">
        <f t="shared" si="205"/>
        <v/>
      </c>
      <c r="Z4520" s="109" t="s">
        <v>797</v>
      </c>
      <c r="AA4520" s="109" t="s">
        <v>802</v>
      </c>
      <c r="AB4520" s="106"/>
      <c r="AC4520" s="158"/>
      <c r="AD4520" s="160"/>
      <c r="AE4520" s="127"/>
      <c r="AF4520" s="113"/>
      <c r="AG4520" s="165" t="str">
        <f t="array" ref="AG4520">XLOOKUP(F4520,'CLV2'!A:A,'CLV2'!E:E)</f>
        <v>2.FROZEN FOODS</v>
      </c>
      <c r="AH4520" s="115" t="str">
        <f t="array" ref="AH4520">XLOOKUP(F4520,'CLV2'!A:A,'CLV2'!F:F)</f>
        <v>3.PIZZA - READY MEALS</v>
      </c>
      <c r="AI4520" s="115" t="str">
        <f t="shared" si="8"/>
        <v>Pack</v>
      </c>
      <c r="AJ4520" s="116">
        <f t="shared" si="9"/>
        <v>1</v>
      </c>
      <c r="AK4520" s="117" t="str">
        <f t="array" ref="AK4520">XLOOKUP(F4520,'GIÁ'!A:A,'GIÁ'!D:D)</f>
        <v>26257.77</v>
      </c>
      <c r="AL4520" s="118">
        <f t="shared" si="10"/>
        <v>52515.54</v>
      </c>
      <c r="AM4520" s="118">
        <f t="shared" si="11"/>
        <v>0</v>
      </c>
      <c r="AN4520" s="119">
        <f t="shared" si="12"/>
        <v>0</v>
      </c>
      <c r="AO4520" s="118">
        <f t="shared" si="13"/>
        <v>52515.54</v>
      </c>
      <c r="AP4520" s="121">
        <f t="shared" si="14"/>
        <v>0</v>
      </c>
      <c r="AQ4520" s="122"/>
      <c r="AR4520" s="119"/>
    </row>
    <row r="4521" ht="22.5" customHeight="1">
      <c r="A4521" s="89">
        <v>46233.0</v>
      </c>
      <c r="B4521" s="90">
        <v>0.42083333333333334</v>
      </c>
      <c r="C4521" s="91" t="s">
        <v>1255</v>
      </c>
      <c r="D4521" s="129" t="str">
        <f t="array" ref="D4521">XLOOKUP(C4521,'DS ST'!A:A,'DS ST'!B:B)</f>
        <v>GHA</v>
      </c>
      <c r="E4521" s="94" t="str">
        <f t="array" ref="E4521">XLOOKUP($F4521,'GIÁ'!$A:$A,'GIÁ'!$E:$E)</f>
        <v>ĐÔNG</v>
      </c>
      <c r="F4521" s="94">
        <v>8.934717266003E12</v>
      </c>
      <c r="G4521" s="95" t="s">
        <v>1721</v>
      </c>
      <c r="H4521" s="95" t="s">
        <v>224</v>
      </c>
      <c r="I4521" s="96">
        <v>2.0</v>
      </c>
      <c r="J4521" s="96">
        <v>0.0</v>
      </c>
      <c r="K4521" s="98">
        <f t="shared" si="4"/>
        <v>2</v>
      </c>
      <c r="L4521" s="99" t="s">
        <v>7301</v>
      </c>
      <c r="M4521" s="100" t="s">
        <v>7302</v>
      </c>
      <c r="N4521" s="101" t="str">
        <f t="shared" si="139"/>
        <v>PT1590262-T0018934717266003</v>
      </c>
      <c r="O4521" s="128"/>
      <c r="P4521" s="100"/>
      <c r="Q4521" s="103">
        <f t="shared" si="166"/>
        <v>2</v>
      </c>
      <c r="R4521" s="161"/>
      <c r="S4521" s="105"/>
      <c r="T4521" s="106"/>
      <c r="U4521" s="107" t="s">
        <v>6564</v>
      </c>
      <c r="V4521" s="108" t="s">
        <v>756</v>
      </c>
      <c r="W4521" s="109" t="s">
        <v>1908</v>
      </c>
      <c r="X4521" s="110" t="str">
        <f t="shared" si="204"/>
        <v/>
      </c>
      <c r="Y4521" s="110" t="str">
        <f t="shared" si="205"/>
        <v/>
      </c>
      <c r="Z4521" s="109" t="s">
        <v>797</v>
      </c>
      <c r="AA4521" s="109" t="s">
        <v>802</v>
      </c>
      <c r="AB4521" s="106"/>
      <c r="AC4521" s="158"/>
      <c r="AD4521" s="160"/>
      <c r="AE4521" s="127"/>
      <c r="AF4521" s="113"/>
      <c r="AG4521" s="165" t="str">
        <f t="array" ref="AG4521">XLOOKUP(F4521,'CLV2'!A:A,'CLV2'!E:E)</f>
        <v>2.FROZEN FOODS</v>
      </c>
      <c r="AH4521" s="115" t="str">
        <f t="array" ref="AH4521">XLOOKUP(F4521,'CLV2'!A:A,'CLV2'!F:F)</f>
        <v>3.HOTPOT AND FRIED</v>
      </c>
      <c r="AI4521" s="115" t="str">
        <f t="shared" si="8"/>
        <v>Pack</v>
      </c>
      <c r="AJ4521" s="116">
        <f t="shared" si="9"/>
        <v>1</v>
      </c>
      <c r="AK4521" s="117" t="str">
        <f t="array" ref="AK4521">XLOOKUP(F4521,'GIÁ'!A:A,'GIÁ'!D:D)</f>
        <v>54599.71</v>
      </c>
      <c r="AL4521" s="118">
        <f t="shared" si="10"/>
        <v>109199.42</v>
      </c>
      <c r="AM4521" s="118">
        <f t="shared" si="11"/>
        <v>0</v>
      </c>
      <c r="AN4521" s="119">
        <f t="shared" si="12"/>
        <v>0</v>
      </c>
      <c r="AO4521" s="118">
        <f t="shared" si="13"/>
        <v>109199.42</v>
      </c>
      <c r="AP4521" s="121">
        <f t="shared" si="14"/>
        <v>0</v>
      </c>
      <c r="AQ4521" s="122"/>
      <c r="AR4521" s="119"/>
    </row>
    <row r="4522" ht="22.5" customHeight="1">
      <c r="A4522" s="89">
        <v>46233.0</v>
      </c>
      <c r="B4522" s="90">
        <v>0.42083333333333334</v>
      </c>
      <c r="C4522" s="91" t="s">
        <v>1255</v>
      </c>
      <c r="D4522" s="129" t="str">
        <f t="array" ref="D4522">XLOOKUP(C4522,'DS ST'!A:A,'DS ST'!B:B)</f>
        <v>GHA</v>
      </c>
      <c r="E4522" s="94" t="str">
        <f t="array" ref="E4522">XLOOKUP($F4522,'GIÁ'!$A:$A,'GIÁ'!$E:$E)</f>
        <v>ĐÔNG</v>
      </c>
      <c r="F4522" s="94">
        <v>8.938532826121E12</v>
      </c>
      <c r="G4522" s="95" t="s">
        <v>3050</v>
      </c>
      <c r="H4522" s="95" t="s">
        <v>224</v>
      </c>
      <c r="I4522" s="96">
        <v>6.0</v>
      </c>
      <c r="J4522" s="96">
        <v>0.0</v>
      </c>
      <c r="K4522" s="98">
        <f t="shared" si="4"/>
        <v>6</v>
      </c>
      <c r="L4522" s="99" t="s">
        <v>7301</v>
      </c>
      <c r="M4522" s="100" t="s">
        <v>7302</v>
      </c>
      <c r="N4522" s="101" t="str">
        <f t="shared" si="139"/>
        <v>PT1590262-T0018938532826121</v>
      </c>
      <c r="O4522" s="128"/>
      <c r="P4522" s="100"/>
      <c r="Q4522" s="103">
        <f t="shared" si="166"/>
        <v>6</v>
      </c>
      <c r="R4522" s="161"/>
      <c r="S4522" s="105"/>
      <c r="T4522" s="106"/>
      <c r="U4522" s="107" t="s">
        <v>6541</v>
      </c>
      <c r="V4522" s="108" t="s">
        <v>756</v>
      </c>
      <c r="W4522" s="109" t="s">
        <v>1908</v>
      </c>
      <c r="X4522" s="110" t="str">
        <f t="shared" si="204"/>
        <v/>
      </c>
      <c r="Y4522" s="110" t="str">
        <f t="shared" si="205"/>
        <v/>
      </c>
      <c r="Z4522" s="109" t="s">
        <v>797</v>
      </c>
      <c r="AA4522" s="109" t="s">
        <v>802</v>
      </c>
      <c r="AB4522" s="106"/>
      <c r="AC4522" s="158"/>
      <c r="AD4522" s="160"/>
      <c r="AE4522" s="127"/>
      <c r="AF4522" s="113"/>
      <c r="AG4522" s="165" t="str">
        <f t="array" ref="AG4522">XLOOKUP(F4522,'CLV2'!A:A,'CLV2'!E:E)</f>
        <v>2.FROZEN FOODS</v>
      </c>
      <c r="AH4522" s="115" t="str">
        <f t="array" ref="AH4522">XLOOKUP(F4522,'CLV2'!A:A,'CLV2'!F:F)</f>
        <v>3.PASTRY AND DESSERTS</v>
      </c>
      <c r="AI4522" s="115" t="str">
        <f t="shared" si="8"/>
        <v>Pack</v>
      </c>
      <c r="AJ4522" s="116">
        <f t="shared" si="9"/>
        <v>1</v>
      </c>
      <c r="AK4522" s="117" t="str">
        <f t="array" ref="AK4522">XLOOKUP(F4522,'GIÁ'!A:A,'GIÁ'!D:D)</f>
        <v>21599.37</v>
      </c>
      <c r="AL4522" s="118">
        <f t="shared" si="10"/>
        <v>129596.22</v>
      </c>
      <c r="AM4522" s="118">
        <f t="shared" si="11"/>
        <v>0</v>
      </c>
      <c r="AN4522" s="119">
        <f t="shared" si="12"/>
        <v>0</v>
      </c>
      <c r="AO4522" s="118">
        <f t="shared" si="13"/>
        <v>129596.22</v>
      </c>
      <c r="AP4522" s="121">
        <f t="shared" si="14"/>
        <v>0</v>
      </c>
      <c r="AQ4522" s="122"/>
      <c r="AR4522" s="119"/>
    </row>
    <row r="4523" ht="22.5" customHeight="1">
      <c r="A4523" s="89">
        <v>46233.0</v>
      </c>
      <c r="B4523" s="90">
        <v>0.42083333333333334</v>
      </c>
      <c r="C4523" s="91" t="s">
        <v>1255</v>
      </c>
      <c r="D4523" s="129" t="str">
        <f t="array" ref="D4523">XLOOKUP(C4523,'DS ST'!A:A,'DS ST'!B:B)</f>
        <v>GHA</v>
      </c>
      <c r="E4523" s="94" t="str">
        <f t="array" ref="E4523">XLOOKUP($F4523,'GIÁ'!$A:$A,'GIÁ'!$E:$E)</f>
        <v>ĐÔNG</v>
      </c>
      <c r="F4523" s="94">
        <v>8.936013231662E12</v>
      </c>
      <c r="G4523" s="95" t="s">
        <v>2170</v>
      </c>
      <c r="H4523" s="95" t="s">
        <v>224</v>
      </c>
      <c r="I4523" s="96">
        <v>2.0</v>
      </c>
      <c r="J4523" s="96">
        <v>0.0</v>
      </c>
      <c r="K4523" s="98">
        <f t="shared" si="4"/>
        <v>2</v>
      </c>
      <c r="L4523" s="99" t="s">
        <v>7301</v>
      </c>
      <c r="M4523" s="100" t="s">
        <v>7302</v>
      </c>
      <c r="N4523" s="101" t="str">
        <f t="shared" si="139"/>
        <v>PT1590262-T0018936013231662</v>
      </c>
      <c r="O4523" s="128"/>
      <c r="P4523" s="100"/>
      <c r="Q4523" s="103">
        <f t="shared" si="166"/>
        <v>2</v>
      </c>
      <c r="R4523" s="161"/>
      <c r="S4523" s="105"/>
      <c r="T4523" s="106"/>
      <c r="U4523" s="107" t="s">
        <v>6556</v>
      </c>
      <c r="V4523" s="108" t="s">
        <v>756</v>
      </c>
      <c r="W4523" s="109" t="s">
        <v>1908</v>
      </c>
      <c r="X4523" s="110" t="str">
        <f t="shared" si="204"/>
        <v/>
      </c>
      <c r="Y4523" s="110" t="str">
        <f t="shared" si="205"/>
        <v/>
      </c>
      <c r="Z4523" s="109" t="s">
        <v>797</v>
      </c>
      <c r="AA4523" s="109" t="s">
        <v>802</v>
      </c>
      <c r="AB4523" s="106"/>
      <c r="AC4523" s="158"/>
      <c r="AD4523" s="160"/>
      <c r="AE4523" s="127"/>
      <c r="AF4523" s="113"/>
      <c r="AG4523" s="165" t="str">
        <f t="array" ref="AG4523">XLOOKUP(F4523,'CLV2'!A:A,'CLV2'!E:E)</f>
        <v>2.FROZEN FOODS</v>
      </c>
      <c r="AH4523" s="115" t="str">
        <f t="array" ref="AH4523">XLOOKUP(F4523,'CLV2'!A:A,'CLV2'!F:F)</f>
        <v>3.PIZZA - READY MEALS</v>
      </c>
      <c r="AI4523" s="115" t="str">
        <f t="shared" si="8"/>
        <v>Pack</v>
      </c>
      <c r="AJ4523" s="116">
        <f t="shared" si="9"/>
        <v>1</v>
      </c>
      <c r="AK4523" s="117" t="str">
        <f t="array" ref="AK4523">XLOOKUP(F4523,'GIÁ'!A:A,'GIÁ'!D:D)</f>
        <v>24941.44</v>
      </c>
      <c r="AL4523" s="118">
        <f t="shared" si="10"/>
        <v>49882.88</v>
      </c>
      <c r="AM4523" s="118">
        <f t="shared" si="11"/>
        <v>0</v>
      </c>
      <c r="AN4523" s="119">
        <f t="shared" si="12"/>
        <v>0</v>
      </c>
      <c r="AO4523" s="118">
        <f t="shared" si="13"/>
        <v>49882.88</v>
      </c>
      <c r="AP4523" s="121">
        <f t="shared" si="14"/>
        <v>0</v>
      </c>
      <c r="AQ4523" s="122"/>
      <c r="AR4523" s="119"/>
    </row>
    <row r="4524" ht="22.5" customHeight="1">
      <c r="A4524" s="89">
        <v>46233.0</v>
      </c>
      <c r="B4524" s="90">
        <v>0.42083333333333334</v>
      </c>
      <c r="C4524" s="91" t="s">
        <v>1255</v>
      </c>
      <c r="D4524" s="129" t="str">
        <f t="array" ref="D4524">XLOOKUP(C4524,'DS ST'!A:A,'DS ST'!B:B)</f>
        <v>GHA</v>
      </c>
      <c r="E4524" s="94" t="str">
        <f t="array" ref="E4524">XLOOKUP($F4524,'GIÁ'!$A:$A,'GIÁ'!$E:$E)</f>
        <v>ĐÔNG</v>
      </c>
      <c r="F4524" s="94">
        <v>8.936210415551E12</v>
      </c>
      <c r="G4524" s="95" t="s">
        <v>2676</v>
      </c>
      <c r="H4524" s="95" t="s">
        <v>224</v>
      </c>
      <c r="I4524" s="96">
        <v>8.0</v>
      </c>
      <c r="J4524" s="96">
        <v>0.0</v>
      </c>
      <c r="K4524" s="98">
        <f t="shared" si="4"/>
        <v>8</v>
      </c>
      <c r="L4524" s="99" t="s">
        <v>7301</v>
      </c>
      <c r="M4524" s="100" t="s">
        <v>7302</v>
      </c>
      <c r="N4524" s="101" t="str">
        <f t="shared" si="139"/>
        <v>PT1590262-T0018936210415551</v>
      </c>
      <c r="O4524" s="128"/>
      <c r="P4524" s="100"/>
      <c r="Q4524" s="103">
        <f t="shared" si="166"/>
        <v>8</v>
      </c>
      <c r="R4524" s="161"/>
      <c r="S4524" s="105"/>
      <c r="T4524" s="106"/>
      <c r="U4524" s="107" t="s">
        <v>6554</v>
      </c>
      <c r="V4524" s="108" t="s">
        <v>756</v>
      </c>
      <c r="W4524" s="109" t="s">
        <v>1908</v>
      </c>
      <c r="X4524" s="110" t="str">
        <f t="shared" si="204"/>
        <v/>
      </c>
      <c r="Y4524" s="110" t="str">
        <f t="shared" si="205"/>
        <v/>
      </c>
      <c r="Z4524" s="109" t="s">
        <v>797</v>
      </c>
      <c r="AA4524" s="109" t="s">
        <v>802</v>
      </c>
      <c r="AB4524" s="106"/>
      <c r="AC4524" s="158"/>
      <c r="AD4524" s="160"/>
      <c r="AE4524" s="127"/>
      <c r="AF4524" s="113"/>
      <c r="AG4524" s="165" t="str">
        <f t="array" ref="AG4524">XLOOKUP(F4524,'CLV2'!A:A,'CLV2'!E:E)</f>
        <v>2.FROZEN FOODS</v>
      </c>
      <c r="AH4524" s="115" t="str">
        <f t="array" ref="AH4524">XLOOKUP(F4524,'CLV2'!A:A,'CLV2'!F:F)</f>
        <v>3.DUMPLINGS</v>
      </c>
      <c r="AI4524" s="115" t="str">
        <f t="shared" si="8"/>
        <v>Pack</v>
      </c>
      <c r="AJ4524" s="116">
        <f t="shared" si="9"/>
        <v>1</v>
      </c>
      <c r="AK4524" s="117" t="str">
        <f t="array" ref="AK4524">XLOOKUP(F4524,'GIÁ'!A:A,'GIÁ'!D:D)</f>
        <v>24150.20</v>
      </c>
      <c r="AL4524" s="118">
        <f t="shared" si="10"/>
        <v>193201.6</v>
      </c>
      <c r="AM4524" s="118">
        <f t="shared" si="11"/>
        <v>0</v>
      </c>
      <c r="AN4524" s="119">
        <f t="shared" si="12"/>
        <v>0</v>
      </c>
      <c r="AO4524" s="118">
        <f t="shared" si="13"/>
        <v>193201.6</v>
      </c>
      <c r="AP4524" s="121">
        <f t="shared" si="14"/>
        <v>0</v>
      </c>
      <c r="AQ4524" s="122"/>
      <c r="AR4524" s="119"/>
    </row>
    <row r="4525" ht="22.5" customHeight="1">
      <c r="A4525" s="89">
        <v>46233.0</v>
      </c>
      <c r="B4525" s="90">
        <v>0.42083333333333334</v>
      </c>
      <c r="C4525" s="91" t="s">
        <v>1255</v>
      </c>
      <c r="D4525" s="129" t="str">
        <f t="array" ref="D4525">XLOOKUP(C4525,'DS ST'!A:A,'DS ST'!B:B)</f>
        <v>GHA</v>
      </c>
      <c r="E4525" s="94" t="str">
        <f t="array" ref="E4525">XLOOKUP($F4525,'GIÁ'!$A:$A,'GIÁ'!$E:$E)</f>
        <v>ĐÔNG</v>
      </c>
      <c r="F4525" s="94">
        <v>8.934717262012E12</v>
      </c>
      <c r="G4525" s="95" t="s">
        <v>1715</v>
      </c>
      <c r="H4525" s="95" t="s">
        <v>224</v>
      </c>
      <c r="I4525" s="96">
        <v>4.0</v>
      </c>
      <c r="J4525" s="96">
        <v>0.0</v>
      </c>
      <c r="K4525" s="98">
        <f t="shared" si="4"/>
        <v>4</v>
      </c>
      <c r="L4525" s="99" t="s">
        <v>7301</v>
      </c>
      <c r="M4525" s="100" t="s">
        <v>7302</v>
      </c>
      <c r="N4525" s="101" t="str">
        <f t="shared" si="139"/>
        <v>PT1590262-T0018934717262012</v>
      </c>
      <c r="O4525" s="128"/>
      <c r="P4525" s="100"/>
      <c r="Q4525" s="103">
        <f t="shared" si="166"/>
        <v>4</v>
      </c>
      <c r="R4525" s="161"/>
      <c r="S4525" s="105"/>
      <c r="T4525" s="106"/>
      <c r="U4525" s="107" t="s">
        <v>6528</v>
      </c>
      <c r="V4525" s="108" t="s">
        <v>756</v>
      </c>
      <c r="W4525" s="109" t="s">
        <v>1908</v>
      </c>
      <c r="X4525" s="110" t="str">
        <f t="shared" si="204"/>
        <v/>
      </c>
      <c r="Y4525" s="110" t="str">
        <f t="shared" si="205"/>
        <v/>
      </c>
      <c r="Z4525" s="109" t="s">
        <v>797</v>
      </c>
      <c r="AA4525" s="109" t="s">
        <v>802</v>
      </c>
      <c r="AB4525" s="106"/>
      <c r="AC4525" s="158"/>
      <c r="AD4525" s="160"/>
      <c r="AE4525" s="127"/>
      <c r="AF4525" s="113"/>
      <c r="AG4525" s="165" t="str">
        <f t="array" ref="AG4525">XLOOKUP(F4525,'CLV2'!A:A,'CLV2'!E:E)</f>
        <v>2.FROZEN FOODS</v>
      </c>
      <c r="AH4525" s="115" t="str">
        <f t="array" ref="AH4525">XLOOKUP(F4525,'CLV2'!A:A,'CLV2'!F:F)</f>
        <v>3.HOTPOT AND FRIED</v>
      </c>
      <c r="AI4525" s="115" t="str">
        <f t="shared" si="8"/>
        <v>Pack</v>
      </c>
      <c r="AJ4525" s="116">
        <f t="shared" si="9"/>
        <v>1</v>
      </c>
      <c r="AK4525" s="117" t="str">
        <f t="array" ref="AK4525">XLOOKUP(F4525,'GIÁ'!A:A,'GIÁ'!D:D)</f>
        <v>32686.96</v>
      </c>
      <c r="AL4525" s="118">
        <f t="shared" si="10"/>
        <v>130747.84</v>
      </c>
      <c r="AM4525" s="118">
        <f t="shared" si="11"/>
        <v>0</v>
      </c>
      <c r="AN4525" s="119">
        <f t="shared" si="12"/>
        <v>0</v>
      </c>
      <c r="AO4525" s="118">
        <f t="shared" si="13"/>
        <v>130747.84</v>
      </c>
      <c r="AP4525" s="121">
        <f t="shared" si="14"/>
        <v>0</v>
      </c>
      <c r="AQ4525" s="122"/>
      <c r="AR4525" s="119"/>
    </row>
    <row r="4526" ht="22.5" customHeight="1">
      <c r="A4526" s="89">
        <v>46233.0</v>
      </c>
      <c r="B4526" s="90">
        <v>0.42083333333333334</v>
      </c>
      <c r="C4526" s="91" t="s">
        <v>1255</v>
      </c>
      <c r="D4526" s="129" t="str">
        <f t="array" ref="D4526">XLOOKUP(C4526,'DS ST'!A:A,'DS ST'!B:B)</f>
        <v>GHA</v>
      </c>
      <c r="E4526" s="94" t="str">
        <f t="array" ref="E4526">XLOOKUP($F4526,'GIÁ'!$A:$A,'GIÁ'!$E:$E)</f>
        <v>ĐÔNG</v>
      </c>
      <c r="F4526" s="94">
        <v>8.935275600797E12</v>
      </c>
      <c r="G4526" s="95" t="s">
        <v>1996</v>
      </c>
      <c r="H4526" s="95" t="s">
        <v>224</v>
      </c>
      <c r="I4526" s="96">
        <v>4.0</v>
      </c>
      <c r="J4526" s="96">
        <v>0.0</v>
      </c>
      <c r="K4526" s="98">
        <f t="shared" si="4"/>
        <v>4</v>
      </c>
      <c r="L4526" s="99" t="s">
        <v>7301</v>
      </c>
      <c r="M4526" s="100" t="s">
        <v>7302</v>
      </c>
      <c r="N4526" s="101" t="str">
        <f t="shared" si="139"/>
        <v>PT1590262-T0018935275600797</v>
      </c>
      <c r="O4526" s="128"/>
      <c r="P4526" s="100"/>
      <c r="Q4526" s="103">
        <f t="shared" si="166"/>
        <v>4</v>
      </c>
      <c r="R4526" s="161"/>
      <c r="S4526" s="105"/>
      <c r="T4526" s="106"/>
      <c r="U4526" s="107" t="s">
        <v>6556</v>
      </c>
      <c r="V4526" s="108" t="s">
        <v>756</v>
      </c>
      <c r="W4526" s="109" t="s">
        <v>1908</v>
      </c>
      <c r="X4526" s="110" t="str">
        <f t="shared" si="204"/>
        <v/>
      </c>
      <c r="Y4526" s="110" t="str">
        <f t="shared" si="205"/>
        <v/>
      </c>
      <c r="Z4526" s="109" t="s">
        <v>797</v>
      </c>
      <c r="AA4526" s="109" t="s">
        <v>802</v>
      </c>
      <c r="AB4526" s="106"/>
      <c r="AC4526" s="158"/>
      <c r="AD4526" s="160"/>
      <c r="AE4526" s="127"/>
      <c r="AF4526" s="113"/>
      <c r="AG4526" s="165" t="str">
        <f t="array" ref="AG4526">XLOOKUP(F4526,'CLV2'!A:A,'CLV2'!E:E)</f>
        <v>2.FROZEN FOODS</v>
      </c>
      <c r="AH4526" s="115" t="str">
        <f t="array" ref="AH4526">XLOOKUP(F4526,'CLV2'!A:A,'CLV2'!F:F)</f>
        <v>3.HOTPOT AND FRIED</v>
      </c>
      <c r="AI4526" s="115" t="str">
        <f t="shared" si="8"/>
        <v>Pack</v>
      </c>
      <c r="AJ4526" s="116">
        <f t="shared" si="9"/>
        <v>1</v>
      </c>
      <c r="AK4526" s="117" t="str">
        <f t="array" ref="AK4526">XLOOKUP(F4526,'GIÁ'!A:A,'GIÁ'!D:D)</f>
        <v>27342.60</v>
      </c>
      <c r="AL4526" s="118">
        <f t="shared" si="10"/>
        <v>109370.4</v>
      </c>
      <c r="AM4526" s="118">
        <f t="shared" si="11"/>
        <v>0</v>
      </c>
      <c r="AN4526" s="119">
        <f t="shared" si="12"/>
        <v>0</v>
      </c>
      <c r="AO4526" s="118">
        <f t="shared" si="13"/>
        <v>109370.4</v>
      </c>
      <c r="AP4526" s="121">
        <f t="shared" si="14"/>
        <v>0</v>
      </c>
      <c r="AQ4526" s="122"/>
      <c r="AR4526" s="119"/>
    </row>
    <row r="4527" ht="22.5" customHeight="1">
      <c r="A4527" s="89">
        <v>46233.0</v>
      </c>
      <c r="B4527" s="90">
        <v>0.42083333333333334</v>
      </c>
      <c r="C4527" s="91" t="s">
        <v>1255</v>
      </c>
      <c r="D4527" s="129" t="str">
        <f t="array" ref="D4527">XLOOKUP(C4527,'DS ST'!A:A,'DS ST'!B:B)</f>
        <v>GHA</v>
      </c>
      <c r="E4527" s="94" t="str">
        <f t="array" ref="E4527">XLOOKUP($F4527,'GIÁ'!$A:$A,'GIÁ'!$E:$E)</f>
        <v>ĐÔNG</v>
      </c>
      <c r="F4527" s="94">
        <v>8.935319711311E12</v>
      </c>
      <c r="G4527" s="95" t="s">
        <v>2061</v>
      </c>
      <c r="H4527" s="95" t="s">
        <v>224</v>
      </c>
      <c r="I4527" s="96">
        <v>4.0</v>
      </c>
      <c r="J4527" s="96">
        <v>0.0</v>
      </c>
      <c r="K4527" s="98">
        <f t="shared" si="4"/>
        <v>4</v>
      </c>
      <c r="L4527" s="99" t="s">
        <v>7301</v>
      </c>
      <c r="M4527" s="100" t="s">
        <v>7302</v>
      </c>
      <c r="N4527" s="101" t="str">
        <f t="shared" si="139"/>
        <v>PT1590262-T0018935319711311</v>
      </c>
      <c r="O4527" s="128"/>
      <c r="P4527" s="100"/>
      <c r="Q4527" s="103">
        <f t="shared" si="166"/>
        <v>4</v>
      </c>
      <c r="R4527" s="161"/>
      <c r="S4527" s="105"/>
      <c r="T4527" s="106"/>
      <c r="U4527" s="107" t="s">
        <v>6529</v>
      </c>
      <c r="V4527" s="108" t="s">
        <v>756</v>
      </c>
      <c r="W4527" s="109" t="s">
        <v>1908</v>
      </c>
      <c r="X4527" s="110" t="str">
        <f t="shared" si="204"/>
        <v/>
      </c>
      <c r="Y4527" s="110" t="str">
        <f t="shared" si="205"/>
        <v/>
      </c>
      <c r="Z4527" s="109" t="s">
        <v>797</v>
      </c>
      <c r="AA4527" s="109" t="s">
        <v>802</v>
      </c>
      <c r="AB4527" s="106"/>
      <c r="AC4527" s="158"/>
      <c r="AD4527" s="160"/>
      <c r="AE4527" s="127"/>
      <c r="AF4527" s="113"/>
      <c r="AG4527" s="165" t="str">
        <f t="array" ref="AG4527">XLOOKUP(F4527,'CLV2'!A:A,'CLV2'!E:E)</f>
        <v>2.FROZEN FOODS</v>
      </c>
      <c r="AH4527" s="115" t="str">
        <f t="array" ref="AH4527">XLOOKUP(F4527,'CLV2'!A:A,'CLV2'!F:F)</f>
        <v>3.HOTPOT AND FRIED</v>
      </c>
      <c r="AI4527" s="115" t="str">
        <f t="shared" si="8"/>
        <v>Pack</v>
      </c>
      <c r="AJ4527" s="116">
        <f t="shared" si="9"/>
        <v>1</v>
      </c>
      <c r="AK4527" s="117" t="str">
        <f t="array" ref="AK4527">XLOOKUP(F4527,'GIÁ'!A:A,'GIÁ'!D:D)</f>
        <v>30542.46</v>
      </c>
      <c r="AL4527" s="118">
        <f t="shared" si="10"/>
        <v>122169.84</v>
      </c>
      <c r="AM4527" s="118">
        <f t="shared" si="11"/>
        <v>0</v>
      </c>
      <c r="AN4527" s="119">
        <f t="shared" si="12"/>
        <v>0</v>
      </c>
      <c r="AO4527" s="118">
        <f t="shared" si="13"/>
        <v>122169.84</v>
      </c>
      <c r="AP4527" s="121">
        <f t="shared" si="14"/>
        <v>0</v>
      </c>
      <c r="AQ4527" s="122"/>
      <c r="AR4527" s="119"/>
    </row>
    <row r="4528" ht="22.5" customHeight="1">
      <c r="A4528" s="89">
        <v>46233.0</v>
      </c>
      <c r="B4528" s="90">
        <v>0.42083333333333334</v>
      </c>
      <c r="C4528" s="91" t="s">
        <v>1255</v>
      </c>
      <c r="D4528" s="129" t="str">
        <f t="array" ref="D4528">XLOOKUP(C4528,'DS ST'!A:A,'DS ST'!B:B)</f>
        <v>GHA</v>
      </c>
      <c r="E4528" s="94" t="str">
        <f t="array" ref="E4528">XLOOKUP($F4528,'GIÁ'!$A:$A,'GIÁ'!$E:$E)</f>
        <v>ĐÔNG</v>
      </c>
      <c r="F4528" s="94">
        <v>8.934717264474E12</v>
      </c>
      <c r="G4528" s="95" t="s">
        <v>1717</v>
      </c>
      <c r="H4528" s="95" t="s">
        <v>224</v>
      </c>
      <c r="I4528" s="96">
        <v>2.0</v>
      </c>
      <c r="J4528" s="96">
        <v>0.0</v>
      </c>
      <c r="K4528" s="98">
        <f t="shared" si="4"/>
        <v>2</v>
      </c>
      <c r="L4528" s="99" t="s">
        <v>7301</v>
      </c>
      <c r="M4528" s="100" t="s">
        <v>7302</v>
      </c>
      <c r="N4528" s="101" t="str">
        <f t="shared" si="139"/>
        <v>PT1590262-T0018934717264474</v>
      </c>
      <c r="O4528" s="128"/>
      <c r="P4528" s="100"/>
      <c r="Q4528" s="103">
        <f t="shared" si="166"/>
        <v>2</v>
      </c>
      <c r="R4528" s="161"/>
      <c r="S4528" s="105"/>
      <c r="T4528" s="106"/>
      <c r="U4528" s="107" t="s">
        <v>6567</v>
      </c>
      <c r="V4528" s="108" t="s">
        <v>756</v>
      </c>
      <c r="W4528" s="109" t="s">
        <v>1908</v>
      </c>
      <c r="X4528" s="110" t="str">
        <f t="shared" si="204"/>
        <v/>
      </c>
      <c r="Y4528" s="110" t="str">
        <f t="shared" si="205"/>
        <v/>
      </c>
      <c r="Z4528" s="109" t="s">
        <v>797</v>
      </c>
      <c r="AA4528" s="109" t="s">
        <v>802</v>
      </c>
      <c r="AB4528" s="106"/>
      <c r="AC4528" s="158"/>
      <c r="AD4528" s="160"/>
      <c r="AE4528" s="127"/>
      <c r="AF4528" s="113"/>
      <c r="AG4528" s="165" t="str">
        <f t="array" ref="AG4528">XLOOKUP(F4528,'CLV2'!A:A,'CLV2'!E:E)</f>
        <v>2.FROZEN FOODS</v>
      </c>
      <c r="AH4528" s="115" t="str">
        <f t="array" ref="AH4528">XLOOKUP(F4528,'CLV2'!A:A,'CLV2'!F:F)</f>
        <v>3.HOTPOT AND FRIED</v>
      </c>
      <c r="AI4528" s="115" t="str">
        <f t="shared" si="8"/>
        <v>Pack</v>
      </c>
      <c r="AJ4528" s="116">
        <f t="shared" si="9"/>
        <v>1</v>
      </c>
      <c r="AK4528" s="117" t="str">
        <f t="array" ref="AK4528">XLOOKUP(F4528,'GIÁ'!A:A,'GIÁ'!D:D)</f>
        <v>45233.68</v>
      </c>
      <c r="AL4528" s="118">
        <f t="shared" si="10"/>
        <v>90467.36</v>
      </c>
      <c r="AM4528" s="118">
        <f t="shared" si="11"/>
        <v>0</v>
      </c>
      <c r="AN4528" s="119">
        <f t="shared" si="12"/>
        <v>0</v>
      </c>
      <c r="AO4528" s="118">
        <f t="shared" si="13"/>
        <v>90467.36</v>
      </c>
      <c r="AP4528" s="121">
        <f t="shared" si="14"/>
        <v>0</v>
      </c>
      <c r="AQ4528" s="122"/>
      <c r="AR4528" s="119"/>
    </row>
    <row r="4529" ht="22.5" customHeight="1">
      <c r="A4529" s="89">
        <v>46233.0</v>
      </c>
      <c r="B4529" s="90">
        <v>0.42083333333333334</v>
      </c>
      <c r="C4529" s="91" t="s">
        <v>1255</v>
      </c>
      <c r="D4529" s="129" t="str">
        <f t="array" ref="D4529">XLOOKUP(C4529,'DS ST'!A:A,'DS ST'!B:B)</f>
        <v>GHA</v>
      </c>
      <c r="E4529" s="94" t="str">
        <f t="array" ref="E4529">XLOOKUP($F4529,'GIÁ'!$A:$A,'GIÁ'!$E:$E)</f>
        <v>ĐÔNG</v>
      </c>
      <c r="F4529" s="94">
        <v>8.936077113829E12</v>
      </c>
      <c r="G4529" s="95" t="s">
        <v>2373</v>
      </c>
      <c r="H4529" s="95" t="s">
        <v>224</v>
      </c>
      <c r="I4529" s="96">
        <v>12.0</v>
      </c>
      <c r="J4529" s="96">
        <v>0.0</v>
      </c>
      <c r="K4529" s="98">
        <f t="shared" si="4"/>
        <v>12</v>
      </c>
      <c r="L4529" s="99" t="s">
        <v>7301</v>
      </c>
      <c r="M4529" s="100" t="s">
        <v>7302</v>
      </c>
      <c r="N4529" s="101" t="str">
        <f t="shared" si="139"/>
        <v>PT1590262-T0018936077113829</v>
      </c>
      <c r="O4529" s="128"/>
      <c r="P4529" s="100"/>
      <c r="Q4529" s="103">
        <f t="shared" si="166"/>
        <v>12</v>
      </c>
      <c r="R4529" s="161"/>
      <c r="S4529" s="105"/>
      <c r="T4529" s="106"/>
      <c r="U4529" s="107" t="s">
        <v>6606</v>
      </c>
      <c r="V4529" s="108" t="s">
        <v>756</v>
      </c>
      <c r="W4529" s="109" t="s">
        <v>1908</v>
      </c>
      <c r="X4529" s="110" t="str">
        <f t="shared" si="204"/>
        <v/>
      </c>
      <c r="Y4529" s="110" t="str">
        <f t="shared" si="205"/>
        <v/>
      </c>
      <c r="Z4529" s="109" t="s">
        <v>797</v>
      </c>
      <c r="AA4529" s="109" t="s">
        <v>802</v>
      </c>
      <c r="AB4529" s="106"/>
      <c r="AC4529" s="158"/>
      <c r="AD4529" s="160"/>
      <c r="AE4529" s="127"/>
      <c r="AF4529" s="113"/>
      <c r="AG4529" s="165" t="str">
        <f t="array" ref="AG4529">XLOOKUP(F4529,'CLV2'!A:A,'CLV2'!E:E)</f>
        <v>2.FROZEN FOODS</v>
      </c>
      <c r="AH4529" s="115" t="str">
        <f t="array" ref="AH4529">XLOOKUP(F4529,'CLV2'!A:A,'CLV2'!F:F)</f>
        <v>3.DUMPLINGS</v>
      </c>
      <c r="AI4529" s="115" t="str">
        <f t="shared" si="8"/>
        <v>Pack</v>
      </c>
      <c r="AJ4529" s="116">
        <f t="shared" si="9"/>
        <v>1</v>
      </c>
      <c r="AK4529" s="117" t="str">
        <f t="array" ref="AK4529">XLOOKUP(F4529,'GIÁ'!A:A,'GIÁ'!D:D)</f>
        <v>40010.98</v>
      </c>
      <c r="AL4529" s="118">
        <f t="shared" si="10"/>
        <v>480131.76</v>
      </c>
      <c r="AM4529" s="118">
        <f t="shared" si="11"/>
        <v>0</v>
      </c>
      <c r="AN4529" s="119">
        <f t="shared" si="12"/>
        <v>0</v>
      </c>
      <c r="AO4529" s="118">
        <f t="shared" si="13"/>
        <v>480131.76</v>
      </c>
      <c r="AP4529" s="121">
        <f t="shared" si="14"/>
        <v>0</v>
      </c>
      <c r="AQ4529" s="122"/>
      <c r="AR4529" s="119"/>
    </row>
    <row r="4530" ht="22.5" customHeight="1">
      <c r="A4530" s="89">
        <v>46233.0</v>
      </c>
      <c r="B4530" s="90">
        <v>0.42083333333333334</v>
      </c>
      <c r="C4530" s="91" t="s">
        <v>1255</v>
      </c>
      <c r="D4530" s="129" t="str">
        <f t="array" ref="D4530">XLOOKUP(C4530,'DS ST'!A:A,'DS ST'!B:B)</f>
        <v>GHA</v>
      </c>
      <c r="E4530" s="94" t="str">
        <f t="array" ref="E4530">XLOOKUP($F4530,'GIÁ'!$A:$A,'GIÁ'!$E:$E)</f>
        <v>ĐÔNG</v>
      </c>
      <c r="F4530" s="94">
        <v>8.935101608461E12</v>
      </c>
      <c r="G4530" s="95" t="s">
        <v>1899</v>
      </c>
      <c r="H4530" s="95" t="s">
        <v>224</v>
      </c>
      <c r="I4530" s="96">
        <v>8.0</v>
      </c>
      <c r="J4530" s="96">
        <v>0.0</v>
      </c>
      <c r="K4530" s="98">
        <f t="shared" si="4"/>
        <v>8</v>
      </c>
      <c r="L4530" s="99" t="s">
        <v>7301</v>
      </c>
      <c r="M4530" s="100" t="s">
        <v>7302</v>
      </c>
      <c r="N4530" s="101" t="str">
        <f t="shared" si="139"/>
        <v>PT1590262-T0018935101608461</v>
      </c>
      <c r="O4530" s="128"/>
      <c r="P4530" s="100"/>
      <c r="Q4530" s="103">
        <f t="shared" si="166"/>
        <v>8</v>
      </c>
      <c r="R4530" s="161"/>
      <c r="S4530" s="105"/>
      <c r="T4530" s="106"/>
      <c r="U4530" s="107" t="s">
        <v>6555</v>
      </c>
      <c r="V4530" s="108" t="s">
        <v>756</v>
      </c>
      <c r="W4530" s="109" t="s">
        <v>1908</v>
      </c>
      <c r="X4530" s="110" t="str">
        <f t="shared" si="204"/>
        <v/>
      </c>
      <c r="Y4530" s="110" t="str">
        <f t="shared" si="205"/>
        <v/>
      </c>
      <c r="Z4530" s="109" t="s">
        <v>797</v>
      </c>
      <c r="AA4530" s="109" t="s">
        <v>802</v>
      </c>
      <c r="AB4530" s="106"/>
      <c r="AC4530" s="158"/>
      <c r="AD4530" s="160"/>
      <c r="AE4530" s="127"/>
      <c r="AF4530" s="113"/>
      <c r="AG4530" s="165" t="str">
        <f t="array" ref="AG4530">XLOOKUP(F4530,'CLV2'!A:A,'CLV2'!E:E)</f>
        <v>2.FROZEN FOODS</v>
      </c>
      <c r="AH4530" s="115" t="str">
        <f t="array" ref="AH4530">XLOOKUP(F4530,'CLV2'!A:A,'CLV2'!F:F)</f>
        <v>3.HOTPOT AND FRIED</v>
      </c>
      <c r="AI4530" s="115" t="str">
        <f t="shared" si="8"/>
        <v>Pack</v>
      </c>
      <c r="AJ4530" s="116">
        <f t="shared" si="9"/>
        <v>1</v>
      </c>
      <c r="AK4530" s="117" t="str">
        <f t="array" ref="AK4530">XLOOKUP(F4530,'GIÁ'!A:A,'GIÁ'!D:D)</f>
        <v>16904.85</v>
      </c>
      <c r="AL4530" s="118">
        <f t="shared" si="10"/>
        <v>135238.8</v>
      </c>
      <c r="AM4530" s="118">
        <f t="shared" si="11"/>
        <v>0</v>
      </c>
      <c r="AN4530" s="119">
        <f t="shared" si="12"/>
        <v>0</v>
      </c>
      <c r="AO4530" s="118">
        <f t="shared" si="13"/>
        <v>135238.8</v>
      </c>
      <c r="AP4530" s="121">
        <f t="shared" si="14"/>
        <v>0</v>
      </c>
      <c r="AQ4530" s="122"/>
      <c r="AR4530" s="119"/>
    </row>
    <row r="4531" ht="22.5" customHeight="1">
      <c r="A4531" s="89">
        <v>46233.0</v>
      </c>
      <c r="B4531" s="90">
        <v>0.42083333333333334</v>
      </c>
      <c r="C4531" s="91" t="s">
        <v>1255</v>
      </c>
      <c r="D4531" s="129" t="str">
        <f t="array" ref="D4531">XLOOKUP(C4531,'DS ST'!A:A,'DS ST'!B:B)</f>
        <v>GHA</v>
      </c>
      <c r="E4531" s="94" t="str">
        <f t="array" ref="E4531">XLOOKUP($F4531,'GIÁ'!$A:$A,'GIÁ'!$E:$E)</f>
        <v>ĐÔNG</v>
      </c>
      <c r="F4531" s="94">
        <v>8.93607627967E12</v>
      </c>
      <c r="G4531" s="95" t="s">
        <v>2317</v>
      </c>
      <c r="H4531" s="95" t="s">
        <v>224</v>
      </c>
      <c r="I4531" s="96">
        <v>6.0</v>
      </c>
      <c r="J4531" s="96">
        <v>0.0</v>
      </c>
      <c r="K4531" s="98">
        <f t="shared" si="4"/>
        <v>6</v>
      </c>
      <c r="L4531" s="99" t="s">
        <v>7301</v>
      </c>
      <c r="M4531" s="100" t="s">
        <v>7302</v>
      </c>
      <c r="N4531" s="101" t="str">
        <f t="shared" si="139"/>
        <v>PT1590262-T0018936076279670</v>
      </c>
      <c r="O4531" s="128"/>
      <c r="P4531" s="100"/>
      <c r="Q4531" s="103">
        <f t="shared" si="166"/>
        <v>6</v>
      </c>
      <c r="R4531" s="161"/>
      <c r="S4531" s="105"/>
      <c r="T4531" s="106"/>
      <c r="U4531" s="107" t="s">
        <v>6530</v>
      </c>
      <c r="V4531" s="108" t="s">
        <v>756</v>
      </c>
      <c r="W4531" s="109" t="s">
        <v>1908</v>
      </c>
      <c r="X4531" s="110" t="str">
        <f t="shared" si="204"/>
        <v/>
      </c>
      <c r="Y4531" s="110" t="str">
        <f t="shared" si="205"/>
        <v/>
      </c>
      <c r="Z4531" s="109" t="s">
        <v>797</v>
      </c>
      <c r="AA4531" s="109" t="s">
        <v>802</v>
      </c>
      <c r="AB4531" s="106"/>
      <c r="AC4531" s="158"/>
      <c r="AD4531" s="160"/>
      <c r="AE4531" s="127"/>
      <c r="AF4531" s="113"/>
      <c r="AG4531" s="165" t="str">
        <f t="array" ref="AG4531">XLOOKUP(F4531,'CLV2'!A:A,'CLV2'!E:E)</f>
        <v>2.FROZEN FOODS</v>
      </c>
      <c r="AH4531" s="115" t="str">
        <f t="array" ref="AH4531">XLOOKUP(F4531,'CLV2'!A:A,'CLV2'!F:F)</f>
        <v>3.PASTRY AND DESSERTS</v>
      </c>
      <c r="AI4531" s="115" t="str">
        <f t="shared" si="8"/>
        <v>Pack</v>
      </c>
      <c r="AJ4531" s="116">
        <f t="shared" si="9"/>
        <v>1</v>
      </c>
      <c r="AK4531" s="117" t="str">
        <f t="array" ref="AK4531">XLOOKUP(F4531,'GIÁ'!A:A,'GIÁ'!D:D)</f>
        <v>26872.96</v>
      </c>
      <c r="AL4531" s="118">
        <f t="shared" si="10"/>
        <v>161237.76</v>
      </c>
      <c r="AM4531" s="118">
        <f t="shared" si="11"/>
        <v>0</v>
      </c>
      <c r="AN4531" s="119">
        <f t="shared" si="12"/>
        <v>0</v>
      </c>
      <c r="AO4531" s="118">
        <f t="shared" si="13"/>
        <v>161237.76</v>
      </c>
      <c r="AP4531" s="121">
        <f t="shared" si="14"/>
        <v>0</v>
      </c>
      <c r="AQ4531" s="122"/>
      <c r="AR4531" s="119"/>
    </row>
    <row r="4532" ht="22.5" customHeight="1">
      <c r="A4532" s="89">
        <v>46233.0</v>
      </c>
      <c r="B4532" s="90">
        <v>0.42083333333333334</v>
      </c>
      <c r="C4532" s="91" t="s">
        <v>1255</v>
      </c>
      <c r="D4532" s="129" t="str">
        <f t="array" ref="D4532">XLOOKUP(C4532,'DS ST'!A:A,'DS ST'!B:B)</f>
        <v>GHA</v>
      </c>
      <c r="E4532" s="94" t="str">
        <f t="array" ref="E4532">XLOOKUP($F4532,'GIÁ'!$A:$A,'GIÁ'!$E:$E)</f>
        <v>ĐÔNG</v>
      </c>
      <c r="F4532" s="94">
        <v>8.934717261282E12</v>
      </c>
      <c r="G4532" s="95" t="s">
        <v>1706</v>
      </c>
      <c r="H4532" s="95" t="s">
        <v>224</v>
      </c>
      <c r="I4532" s="96">
        <v>4.0</v>
      </c>
      <c r="J4532" s="96">
        <v>0.0</v>
      </c>
      <c r="K4532" s="98">
        <f t="shared" si="4"/>
        <v>4</v>
      </c>
      <c r="L4532" s="99" t="s">
        <v>7301</v>
      </c>
      <c r="M4532" s="100" t="s">
        <v>7302</v>
      </c>
      <c r="N4532" s="101" t="str">
        <f t="shared" si="139"/>
        <v>PT1590262-T0018934717261282</v>
      </c>
      <c r="O4532" s="128"/>
      <c r="P4532" s="100"/>
      <c r="Q4532" s="103">
        <f t="shared" si="166"/>
        <v>4</v>
      </c>
      <c r="R4532" s="161"/>
      <c r="S4532" s="105"/>
      <c r="T4532" s="106"/>
      <c r="U4532" s="107" t="s">
        <v>7260</v>
      </c>
      <c r="V4532" s="108" t="s">
        <v>756</v>
      </c>
      <c r="W4532" s="109" t="s">
        <v>1908</v>
      </c>
      <c r="X4532" s="110" t="str">
        <f t="shared" si="204"/>
        <v/>
      </c>
      <c r="Y4532" s="110" t="str">
        <f t="shared" si="205"/>
        <v/>
      </c>
      <c r="Z4532" s="109" t="s">
        <v>797</v>
      </c>
      <c r="AA4532" s="109" t="s">
        <v>802</v>
      </c>
      <c r="AB4532" s="106"/>
      <c r="AC4532" s="158"/>
      <c r="AD4532" s="160"/>
      <c r="AE4532" s="127"/>
      <c r="AF4532" s="113"/>
      <c r="AG4532" s="165" t="str">
        <f t="array" ref="AG4532">XLOOKUP(F4532,'CLV2'!A:A,'CLV2'!E:E)</f>
        <v>2.FROZEN FOODS</v>
      </c>
      <c r="AH4532" s="115" t="str">
        <f t="array" ref="AH4532">XLOOKUP(F4532,'CLV2'!A:A,'CLV2'!F:F)</f>
        <v>3.HOTPOT AND FRIED</v>
      </c>
      <c r="AI4532" s="115" t="str">
        <f t="shared" si="8"/>
        <v>Pack</v>
      </c>
      <c r="AJ4532" s="116">
        <f t="shared" si="9"/>
        <v>1</v>
      </c>
      <c r="AK4532" s="117" t="str">
        <f t="array" ref="AK4532">XLOOKUP(F4532,'GIÁ'!A:A,'GIÁ'!D:D)</f>
        <v>45447.24</v>
      </c>
      <c r="AL4532" s="118">
        <f t="shared" si="10"/>
        <v>181788.96</v>
      </c>
      <c r="AM4532" s="118">
        <f t="shared" si="11"/>
        <v>0</v>
      </c>
      <c r="AN4532" s="119">
        <f t="shared" si="12"/>
        <v>0</v>
      </c>
      <c r="AO4532" s="118">
        <f t="shared" si="13"/>
        <v>181788.96</v>
      </c>
      <c r="AP4532" s="121">
        <f t="shared" si="14"/>
        <v>0</v>
      </c>
      <c r="AQ4532" s="122"/>
      <c r="AR4532" s="119"/>
    </row>
    <row r="4533" ht="22.5" customHeight="1">
      <c r="A4533" s="89">
        <v>46233.0</v>
      </c>
      <c r="B4533" s="90">
        <v>0.42083333333333334</v>
      </c>
      <c r="C4533" s="91" t="s">
        <v>1255</v>
      </c>
      <c r="D4533" s="129" t="str">
        <f t="array" ref="D4533">XLOOKUP(C4533,'DS ST'!A:A,'DS ST'!B:B)</f>
        <v>GHA</v>
      </c>
      <c r="E4533" s="94" t="str">
        <f t="array" ref="E4533">XLOOKUP($F4533,'GIÁ'!$A:$A,'GIÁ'!$E:$E)</f>
        <v>ĐÔNG</v>
      </c>
      <c r="F4533" s="94">
        <v>8.934717271236E12</v>
      </c>
      <c r="G4533" s="95" t="s">
        <v>1731</v>
      </c>
      <c r="H4533" s="95" t="s">
        <v>224</v>
      </c>
      <c r="I4533" s="96">
        <v>4.0</v>
      </c>
      <c r="J4533" s="96">
        <v>0.0</v>
      </c>
      <c r="K4533" s="98">
        <f t="shared" si="4"/>
        <v>4</v>
      </c>
      <c r="L4533" s="99" t="s">
        <v>7301</v>
      </c>
      <c r="M4533" s="100" t="s">
        <v>7302</v>
      </c>
      <c r="N4533" s="101" t="str">
        <f t="shared" si="139"/>
        <v>PT1590262-T0018934717271236</v>
      </c>
      <c r="O4533" s="128"/>
      <c r="P4533" s="100"/>
      <c r="Q4533" s="103">
        <f t="shared" si="166"/>
        <v>4</v>
      </c>
      <c r="R4533" s="161"/>
      <c r="S4533" s="105"/>
      <c r="T4533" s="106"/>
      <c r="U4533" s="107" t="s">
        <v>6586</v>
      </c>
      <c r="V4533" s="108" t="s">
        <v>756</v>
      </c>
      <c r="W4533" s="109" t="s">
        <v>1908</v>
      </c>
      <c r="X4533" s="110" t="str">
        <f t="shared" si="204"/>
        <v/>
      </c>
      <c r="Y4533" s="110" t="str">
        <f t="shared" si="205"/>
        <v/>
      </c>
      <c r="Z4533" s="109" t="s">
        <v>797</v>
      </c>
      <c r="AA4533" s="109" t="s">
        <v>802</v>
      </c>
      <c r="AB4533" s="106"/>
      <c r="AC4533" s="158"/>
      <c r="AD4533" s="160"/>
      <c r="AE4533" s="127"/>
      <c r="AF4533" s="113"/>
      <c r="AG4533" s="165" t="str">
        <f t="array" ref="AG4533">XLOOKUP(F4533,'CLV2'!A:A,'CLV2'!E:E)</f>
        <v>2.FROZEN FOODS</v>
      </c>
      <c r="AH4533" s="115" t="str">
        <f t="array" ref="AH4533">XLOOKUP(F4533,'CLV2'!A:A,'CLV2'!F:F)</f>
        <v>3.DUMPLINGS</v>
      </c>
      <c r="AI4533" s="115" t="str">
        <f t="shared" si="8"/>
        <v>Pack</v>
      </c>
      <c r="AJ4533" s="116">
        <f t="shared" si="9"/>
        <v>1</v>
      </c>
      <c r="AK4533" s="117" t="str">
        <f t="array" ref="AK4533">XLOOKUP(F4533,'GIÁ'!A:A,'GIÁ'!D:D)</f>
        <v>52399.89</v>
      </c>
      <c r="AL4533" s="118">
        <f t="shared" si="10"/>
        <v>209599.56</v>
      </c>
      <c r="AM4533" s="118">
        <f t="shared" si="11"/>
        <v>0</v>
      </c>
      <c r="AN4533" s="119">
        <f t="shared" si="12"/>
        <v>0</v>
      </c>
      <c r="AO4533" s="118">
        <f t="shared" si="13"/>
        <v>209599.56</v>
      </c>
      <c r="AP4533" s="121">
        <f t="shared" si="14"/>
        <v>0</v>
      </c>
      <c r="AQ4533" s="122"/>
      <c r="AR4533" s="119"/>
    </row>
    <row r="4534" ht="22.5" customHeight="1">
      <c r="A4534" s="89">
        <v>46233.0</v>
      </c>
      <c r="B4534" s="90">
        <v>0.42083333333333334</v>
      </c>
      <c r="C4534" s="91" t="s">
        <v>1255</v>
      </c>
      <c r="D4534" s="129" t="str">
        <f t="array" ref="D4534">XLOOKUP(C4534,'DS ST'!A:A,'DS ST'!B:B)</f>
        <v>GHA</v>
      </c>
      <c r="E4534" s="94" t="str">
        <f t="array" ref="E4534">XLOOKUP($F4534,'GIÁ'!$A:$A,'GIÁ'!$E:$E)</f>
        <v>ĐÔNG</v>
      </c>
      <c r="F4534" s="94">
        <v>8.93607711369E12</v>
      </c>
      <c r="G4534" s="95" t="s">
        <v>2364</v>
      </c>
      <c r="H4534" s="95" t="s">
        <v>57</v>
      </c>
      <c r="I4534" s="96">
        <v>6.0</v>
      </c>
      <c r="J4534" s="96">
        <v>0.0</v>
      </c>
      <c r="K4534" s="98">
        <f t="shared" si="4"/>
        <v>6</v>
      </c>
      <c r="L4534" s="99" t="s">
        <v>7301</v>
      </c>
      <c r="M4534" s="100" t="s">
        <v>7302</v>
      </c>
      <c r="N4534" s="101" t="str">
        <f t="shared" si="139"/>
        <v>PT1590262-T0018936077113690</v>
      </c>
      <c r="O4534" s="128"/>
      <c r="P4534" s="100"/>
      <c r="Q4534" s="103">
        <f t="shared" si="166"/>
        <v>6</v>
      </c>
      <c r="R4534" s="161"/>
      <c r="S4534" s="105"/>
      <c r="T4534" s="106"/>
      <c r="U4534" s="107" t="s">
        <v>6672</v>
      </c>
      <c r="V4534" s="108" t="s">
        <v>756</v>
      </c>
      <c r="W4534" s="109" t="s">
        <v>1908</v>
      </c>
      <c r="X4534" s="110" t="str">
        <f t="shared" si="204"/>
        <v/>
      </c>
      <c r="Y4534" s="110" t="str">
        <f t="shared" si="205"/>
        <v/>
      </c>
      <c r="Z4534" s="109" t="s">
        <v>797</v>
      </c>
      <c r="AA4534" s="109" t="s">
        <v>802</v>
      </c>
      <c r="AB4534" s="106"/>
      <c r="AC4534" s="158"/>
      <c r="AD4534" s="160"/>
      <c r="AE4534" s="127"/>
      <c r="AF4534" s="113"/>
      <c r="AG4534" s="165" t="str">
        <f t="array" ref="AG4534">XLOOKUP(F4534,'CLV2'!A:A,'CLV2'!E:E)</f>
        <v>2.FROZEN FOODS</v>
      </c>
      <c r="AH4534" s="115" t="str">
        <f t="array" ref="AH4534">XLOOKUP(F4534,'CLV2'!A:A,'CLV2'!F:F)</f>
        <v>3.PASTRY AND DESSERTS</v>
      </c>
      <c r="AI4534" s="115" t="str">
        <f t="shared" si="8"/>
        <v>Pack</v>
      </c>
      <c r="AJ4534" s="116">
        <f t="shared" si="9"/>
        <v>1</v>
      </c>
      <c r="AK4534" s="117" t="str">
        <f t="array" ref="AK4534">XLOOKUP(F4534,'GIÁ'!A:A,'GIÁ'!D:D)</f>
        <v>40108.39</v>
      </c>
      <c r="AL4534" s="118">
        <f t="shared" si="10"/>
        <v>240650.34</v>
      </c>
      <c r="AM4534" s="118">
        <f t="shared" si="11"/>
        <v>0</v>
      </c>
      <c r="AN4534" s="119">
        <f t="shared" si="12"/>
        <v>0</v>
      </c>
      <c r="AO4534" s="118">
        <f t="shared" si="13"/>
        <v>240650.34</v>
      </c>
      <c r="AP4534" s="121">
        <f t="shared" si="14"/>
        <v>0</v>
      </c>
      <c r="AQ4534" s="122"/>
      <c r="AR4534" s="119"/>
    </row>
    <row r="4535" ht="22.5" customHeight="1">
      <c r="A4535" s="89">
        <v>46233.0</v>
      </c>
      <c r="B4535" s="90">
        <v>0.42083333333333334</v>
      </c>
      <c r="C4535" s="91" t="s">
        <v>1255</v>
      </c>
      <c r="D4535" s="129" t="str">
        <f t="array" ref="D4535">XLOOKUP(C4535,'DS ST'!A:A,'DS ST'!B:B)</f>
        <v>GHA</v>
      </c>
      <c r="E4535" s="94" t="str">
        <f t="array" ref="E4535">XLOOKUP($F4535,'GIÁ'!$A:$A,'GIÁ'!$E:$E)</f>
        <v>ĐÔNG</v>
      </c>
      <c r="F4535" s="94">
        <v>8.936220300274E12</v>
      </c>
      <c r="G4535" s="95" t="s">
        <v>2705</v>
      </c>
      <c r="H4535" s="95" t="s">
        <v>224</v>
      </c>
      <c r="I4535" s="96">
        <v>6.0</v>
      </c>
      <c r="J4535" s="96">
        <v>0.0</v>
      </c>
      <c r="K4535" s="98">
        <f t="shared" si="4"/>
        <v>6</v>
      </c>
      <c r="L4535" s="99" t="s">
        <v>7301</v>
      </c>
      <c r="M4535" s="100" t="s">
        <v>7302</v>
      </c>
      <c r="N4535" s="101" t="str">
        <f t="shared" si="139"/>
        <v>PT1590262-T0018936220300274</v>
      </c>
      <c r="O4535" s="128"/>
      <c r="P4535" s="100"/>
      <c r="Q4535" s="103">
        <f t="shared" si="166"/>
        <v>6</v>
      </c>
      <c r="R4535" s="161"/>
      <c r="S4535" s="105"/>
      <c r="T4535" s="106"/>
      <c r="U4535" s="107" t="s">
        <v>6578</v>
      </c>
      <c r="V4535" s="108" t="s">
        <v>756</v>
      </c>
      <c r="W4535" s="109" t="s">
        <v>1908</v>
      </c>
      <c r="X4535" s="110" t="str">
        <f t="shared" si="204"/>
        <v/>
      </c>
      <c r="Y4535" s="110" t="str">
        <f t="shared" si="205"/>
        <v/>
      </c>
      <c r="Z4535" s="109" t="s">
        <v>797</v>
      </c>
      <c r="AA4535" s="109" t="s">
        <v>802</v>
      </c>
      <c r="AB4535" s="106"/>
      <c r="AC4535" s="158"/>
      <c r="AD4535" s="160"/>
      <c r="AE4535" s="127"/>
      <c r="AF4535" s="113"/>
      <c r="AG4535" s="165" t="str">
        <f t="array" ref="AG4535">XLOOKUP(F4535,'CLV2'!A:A,'CLV2'!E:E)</f>
        <v>2.FROZEN FOODS</v>
      </c>
      <c r="AH4535" s="115" t="str">
        <f t="array" ref="AH4535">XLOOKUP(F4535,'CLV2'!A:A,'CLV2'!F:F)</f>
        <v>3.HOTPOT AND FRIED</v>
      </c>
      <c r="AI4535" s="115" t="str">
        <f t="shared" si="8"/>
        <v>Pack</v>
      </c>
      <c r="AJ4535" s="116">
        <f t="shared" si="9"/>
        <v>1</v>
      </c>
      <c r="AK4535" s="117" t="str">
        <f t="array" ref="AK4535">XLOOKUP(F4535,'GIÁ'!A:A,'GIÁ'!D:D)</f>
        <v>40500.00</v>
      </c>
      <c r="AL4535" s="118">
        <f t="shared" si="10"/>
        <v>243000</v>
      </c>
      <c r="AM4535" s="118">
        <f t="shared" si="11"/>
        <v>0</v>
      </c>
      <c r="AN4535" s="119">
        <f t="shared" si="12"/>
        <v>0</v>
      </c>
      <c r="AO4535" s="118">
        <f t="shared" si="13"/>
        <v>243000</v>
      </c>
      <c r="AP4535" s="121">
        <f t="shared" si="14"/>
        <v>0</v>
      </c>
      <c r="AQ4535" s="122"/>
      <c r="AR4535" s="119"/>
    </row>
    <row r="4536" ht="22.5" customHeight="1">
      <c r="A4536" s="89">
        <v>46233.0</v>
      </c>
      <c r="B4536" s="90">
        <v>0.42083333333333334</v>
      </c>
      <c r="C4536" s="91" t="s">
        <v>1255</v>
      </c>
      <c r="D4536" s="129" t="str">
        <f t="array" ref="D4536">XLOOKUP(C4536,'DS ST'!A:A,'DS ST'!B:B)</f>
        <v>GHA</v>
      </c>
      <c r="E4536" s="94" t="str">
        <f t="array" ref="E4536">XLOOKUP($F4536,'GIÁ'!$A:$A,'GIÁ'!$E:$E)</f>
        <v>ĐÔNG</v>
      </c>
      <c r="F4536" s="94">
        <v>8.936077112983E12</v>
      </c>
      <c r="G4536" s="95" t="s">
        <v>2345</v>
      </c>
      <c r="H4536" s="95" t="s">
        <v>224</v>
      </c>
      <c r="I4536" s="96">
        <v>4.0</v>
      </c>
      <c r="J4536" s="96">
        <v>0.0</v>
      </c>
      <c r="K4536" s="98">
        <f t="shared" si="4"/>
        <v>4</v>
      </c>
      <c r="L4536" s="99" t="s">
        <v>7301</v>
      </c>
      <c r="M4536" s="100" t="s">
        <v>7302</v>
      </c>
      <c r="N4536" s="101" t="str">
        <f t="shared" si="139"/>
        <v>PT1590262-T0018936077112983</v>
      </c>
      <c r="O4536" s="128"/>
      <c r="P4536" s="100"/>
      <c r="Q4536" s="103">
        <f t="shared" si="166"/>
        <v>4</v>
      </c>
      <c r="R4536" s="161"/>
      <c r="S4536" s="105"/>
      <c r="T4536" s="106"/>
      <c r="U4536" s="107" t="s">
        <v>6526</v>
      </c>
      <c r="V4536" s="108" t="s">
        <v>756</v>
      </c>
      <c r="W4536" s="109" t="s">
        <v>1908</v>
      </c>
      <c r="X4536" s="110" t="str">
        <f t="shared" si="204"/>
        <v/>
      </c>
      <c r="Y4536" s="110" t="str">
        <f t="shared" si="205"/>
        <v/>
      </c>
      <c r="Z4536" s="109" t="s">
        <v>797</v>
      </c>
      <c r="AA4536" s="109" t="s">
        <v>802</v>
      </c>
      <c r="AB4536" s="106"/>
      <c r="AC4536" s="158"/>
      <c r="AD4536" s="160"/>
      <c r="AE4536" s="127"/>
      <c r="AF4536" s="113"/>
      <c r="AG4536" s="165" t="str">
        <f t="array" ref="AG4536">XLOOKUP(F4536,'CLV2'!A:A,'CLV2'!E:E)</f>
        <v>2.FROZEN FOODS</v>
      </c>
      <c r="AH4536" s="115" t="str">
        <f t="array" ref="AH4536">XLOOKUP(F4536,'CLV2'!A:A,'CLV2'!F:F)</f>
        <v>3.DUMPLINGS</v>
      </c>
      <c r="AI4536" s="115" t="str">
        <f t="shared" si="8"/>
        <v>Pack</v>
      </c>
      <c r="AJ4536" s="116">
        <f t="shared" si="9"/>
        <v>1</v>
      </c>
      <c r="AK4536" s="117" t="str">
        <f t="array" ref="AK4536">XLOOKUP(F4536,'GIÁ'!A:A,'GIÁ'!D:D)</f>
        <v>30147.74</v>
      </c>
      <c r="AL4536" s="118">
        <f t="shared" si="10"/>
        <v>120590.96</v>
      </c>
      <c r="AM4536" s="118">
        <f t="shared" si="11"/>
        <v>0</v>
      </c>
      <c r="AN4536" s="119">
        <f t="shared" si="12"/>
        <v>0</v>
      </c>
      <c r="AO4536" s="118">
        <f t="shared" si="13"/>
        <v>120590.96</v>
      </c>
      <c r="AP4536" s="121">
        <f t="shared" si="14"/>
        <v>0</v>
      </c>
      <c r="AQ4536" s="122"/>
      <c r="AR4536" s="119"/>
    </row>
    <row r="4537" ht="22.5" customHeight="1">
      <c r="A4537" s="89">
        <v>46233.0</v>
      </c>
      <c r="B4537" s="90">
        <v>0.42083333333333334</v>
      </c>
      <c r="C4537" s="91" t="s">
        <v>1255</v>
      </c>
      <c r="D4537" s="129" t="str">
        <f t="array" ref="D4537">XLOOKUP(C4537,'DS ST'!A:A,'DS ST'!B:B)</f>
        <v>GHA</v>
      </c>
      <c r="E4537" s="94" t="str">
        <f t="array" ref="E4537">XLOOKUP($F4537,'GIÁ'!$A:$A,'GIÁ'!$E:$E)</f>
        <v>ĐÔNG</v>
      </c>
      <c r="F4537" s="94">
        <v>8.936077110262E12</v>
      </c>
      <c r="G4537" s="95" t="s">
        <v>2339</v>
      </c>
      <c r="H4537" s="95" t="s">
        <v>224</v>
      </c>
      <c r="I4537" s="96">
        <v>6.0</v>
      </c>
      <c r="J4537" s="96">
        <v>0.0</v>
      </c>
      <c r="K4537" s="98">
        <f t="shared" si="4"/>
        <v>6</v>
      </c>
      <c r="L4537" s="99" t="s">
        <v>7301</v>
      </c>
      <c r="M4537" s="100" t="s">
        <v>7302</v>
      </c>
      <c r="N4537" s="101" t="str">
        <f t="shared" si="139"/>
        <v>PT1590262-T0018936077110262</v>
      </c>
      <c r="O4537" s="128"/>
      <c r="P4537" s="100"/>
      <c r="Q4537" s="103">
        <f t="shared" si="166"/>
        <v>6</v>
      </c>
      <c r="R4537" s="161"/>
      <c r="S4537" s="105"/>
      <c r="T4537" s="106"/>
      <c r="U4537" s="107" t="s">
        <v>6579</v>
      </c>
      <c r="V4537" s="108" t="s">
        <v>756</v>
      </c>
      <c r="W4537" s="109" t="s">
        <v>1908</v>
      </c>
      <c r="X4537" s="110" t="str">
        <f t="shared" si="204"/>
        <v/>
      </c>
      <c r="Y4537" s="110" t="str">
        <f t="shared" si="205"/>
        <v/>
      </c>
      <c r="Z4537" s="109" t="s">
        <v>797</v>
      </c>
      <c r="AA4537" s="109" t="s">
        <v>802</v>
      </c>
      <c r="AB4537" s="106"/>
      <c r="AC4537" s="158"/>
      <c r="AD4537" s="160"/>
      <c r="AE4537" s="127"/>
      <c r="AF4537" s="113"/>
      <c r="AG4537" s="165" t="str">
        <f t="array" ref="AG4537">XLOOKUP(F4537,'CLV2'!A:A,'CLV2'!E:E)</f>
        <v>2.FROZEN FOODS</v>
      </c>
      <c r="AH4537" s="115" t="str">
        <f t="array" ref="AH4537">XLOOKUP(F4537,'CLV2'!A:A,'CLV2'!F:F)</f>
        <v>3.DUMPLINGS</v>
      </c>
      <c r="AI4537" s="115" t="str">
        <f t="shared" si="8"/>
        <v>Pack</v>
      </c>
      <c r="AJ4537" s="116">
        <f t="shared" si="9"/>
        <v>1</v>
      </c>
      <c r="AK4537" s="117" t="str">
        <f t="array" ref="AK4537">XLOOKUP(F4537,'GIÁ'!A:A,'GIÁ'!D:D)</f>
        <v>34476.05</v>
      </c>
      <c r="AL4537" s="118">
        <f t="shared" si="10"/>
        <v>206856.3</v>
      </c>
      <c r="AM4537" s="118">
        <f t="shared" si="11"/>
        <v>0</v>
      </c>
      <c r="AN4537" s="119">
        <f t="shared" si="12"/>
        <v>0</v>
      </c>
      <c r="AO4537" s="118">
        <f t="shared" si="13"/>
        <v>206856.3</v>
      </c>
      <c r="AP4537" s="121">
        <f t="shared" si="14"/>
        <v>0</v>
      </c>
      <c r="AQ4537" s="122"/>
      <c r="AR4537" s="119"/>
    </row>
    <row r="4538" ht="22.5" customHeight="1">
      <c r="A4538" s="89">
        <v>46233.0</v>
      </c>
      <c r="B4538" s="90">
        <v>0.42083333333333334</v>
      </c>
      <c r="C4538" s="91" t="s">
        <v>1255</v>
      </c>
      <c r="D4538" s="129" t="str">
        <f t="array" ref="D4538">XLOOKUP(C4538,'DS ST'!A:A,'DS ST'!B:B)</f>
        <v>GHA</v>
      </c>
      <c r="E4538" s="94" t="str">
        <f t="array" ref="E4538">XLOOKUP($F4538,'GIÁ'!$A:$A,'GIÁ'!$E:$E)</f>
        <v>ĐÔNG</v>
      </c>
      <c r="F4538" s="94">
        <v>9.555894515624E12</v>
      </c>
      <c r="G4538" s="95" t="s">
        <v>3305</v>
      </c>
      <c r="H4538" s="95" t="s">
        <v>224</v>
      </c>
      <c r="I4538" s="96">
        <v>4.0</v>
      </c>
      <c r="J4538" s="96">
        <v>0.0</v>
      </c>
      <c r="K4538" s="98">
        <f t="shared" si="4"/>
        <v>4</v>
      </c>
      <c r="L4538" s="99" t="s">
        <v>7301</v>
      </c>
      <c r="M4538" s="100" t="s">
        <v>7302</v>
      </c>
      <c r="N4538" s="101" t="str">
        <f t="shared" si="139"/>
        <v>PT1590262-T0019555894515624</v>
      </c>
      <c r="O4538" s="128"/>
      <c r="P4538" s="100"/>
      <c r="Q4538" s="103">
        <f t="shared" si="166"/>
        <v>4</v>
      </c>
      <c r="R4538" s="161"/>
      <c r="S4538" s="105"/>
      <c r="T4538" s="106"/>
      <c r="U4538" s="107" t="s">
        <v>6556</v>
      </c>
      <c r="V4538" s="108" t="s">
        <v>756</v>
      </c>
      <c r="W4538" s="109" t="s">
        <v>1908</v>
      </c>
      <c r="X4538" s="110" t="str">
        <f t="shared" si="204"/>
        <v/>
      </c>
      <c r="Y4538" s="110" t="str">
        <f t="shared" si="205"/>
        <v/>
      </c>
      <c r="Z4538" s="109" t="s">
        <v>797</v>
      </c>
      <c r="AA4538" s="109" t="s">
        <v>802</v>
      </c>
      <c r="AB4538" s="106"/>
      <c r="AC4538" s="158"/>
      <c r="AD4538" s="160"/>
      <c r="AE4538" s="127"/>
      <c r="AF4538" s="113"/>
      <c r="AG4538" s="165" t="str">
        <f t="array" ref="AG4538">XLOOKUP(F4538,'CLV2'!A:A,'CLV2'!E:E)</f>
        <v>2.FROZEN FOODS</v>
      </c>
      <c r="AH4538" s="115" t="str">
        <f t="array" ref="AH4538">XLOOKUP(F4538,'CLV2'!A:A,'CLV2'!F:F)</f>
        <v>3.HOTPOT AND FRIED</v>
      </c>
      <c r="AI4538" s="115" t="str">
        <f t="shared" si="8"/>
        <v>Pack</v>
      </c>
      <c r="AJ4538" s="116">
        <f t="shared" si="9"/>
        <v>1</v>
      </c>
      <c r="AK4538" s="117" t="str">
        <f t="array" ref="AK4538">XLOOKUP(F4538,'GIÁ'!A:A,'GIÁ'!D:D)</f>
        <v>87761.05</v>
      </c>
      <c r="AL4538" s="118">
        <f t="shared" si="10"/>
        <v>351044.2</v>
      </c>
      <c r="AM4538" s="118">
        <f t="shared" si="11"/>
        <v>0</v>
      </c>
      <c r="AN4538" s="119">
        <f t="shared" si="12"/>
        <v>0</v>
      </c>
      <c r="AO4538" s="118">
        <f t="shared" si="13"/>
        <v>351044.2</v>
      </c>
      <c r="AP4538" s="121">
        <f t="shared" si="14"/>
        <v>0</v>
      </c>
      <c r="AQ4538" s="122"/>
      <c r="AR4538" s="119"/>
    </row>
    <row r="4539" ht="22.5" customHeight="1">
      <c r="A4539" s="89">
        <v>46233.0</v>
      </c>
      <c r="B4539" s="90">
        <v>0.42083333333333334</v>
      </c>
      <c r="C4539" s="91" t="s">
        <v>1255</v>
      </c>
      <c r="D4539" s="129" t="str">
        <f t="array" ref="D4539">XLOOKUP(C4539,'DS ST'!A:A,'DS ST'!B:B)</f>
        <v>GHA</v>
      </c>
      <c r="E4539" s="94" t="str">
        <f t="array" ref="E4539">XLOOKUP($F4539,'GIÁ'!$A:$A,'GIÁ'!$E:$E)</f>
        <v>ĐÔNG</v>
      </c>
      <c r="F4539" s="94">
        <v>8.938562334023E12</v>
      </c>
      <c r="G4539" s="95" t="s">
        <v>3181</v>
      </c>
      <c r="H4539" s="95" t="s">
        <v>57</v>
      </c>
      <c r="I4539" s="96">
        <v>4.0</v>
      </c>
      <c r="J4539" s="96">
        <v>0.0</v>
      </c>
      <c r="K4539" s="98">
        <f t="shared" si="4"/>
        <v>4</v>
      </c>
      <c r="L4539" s="99" t="s">
        <v>7301</v>
      </c>
      <c r="M4539" s="100" t="s">
        <v>7302</v>
      </c>
      <c r="N4539" s="101" t="str">
        <f t="shared" si="139"/>
        <v>PT1590262-T0018938562334023</v>
      </c>
      <c r="O4539" s="128"/>
      <c r="P4539" s="100"/>
      <c r="Q4539" s="103">
        <f t="shared" si="166"/>
        <v>4</v>
      </c>
      <c r="R4539" s="161"/>
      <c r="S4539" s="105"/>
      <c r="T4539" s="106"/>
      <c r="U4539" s="107" t="s">
        <v>6555</v>
      </c>
      <c r="V4539" s="108" t="s">
        <v>756</v>
      </c>
      <c r="W4539" s="109" t="s">
        <v>1908</v>
      </c>
      <c r="X4539" s="110" t="str">
        <f t="shared" si="204"/>
        <v/>
      </c>
      <c r="Y4539" s="110" t="str">
        <f t="shared" si="205"/>
        <v/>
      </c>
      <c r="Z4539" s="109" t="s">
        <v>797</v>
      </c>
      <c r="AA4539" s="109" t="s">
        <v>802</v>
      </c>
      <c r="AB4539" s="106"/>
      <c r="AC4539" s="158"/>
      <c r="AD4539" s="160"/>
      <c r="AE4539" s="127"/>
      <c r="AF4539" s="113"/>
      <c r="AG4539" s="165" t="str">
        <f t="array" ref="AG4539">XLOOKUP(F4539,'CLV2'!A:A,'CLV2'!E:E)</f>
        <v>2.FROZEN FOODS</v>
      </c>
      <c r="AH4539" s="115" t="str">
        <f t="array" ref="AH4539">XLOOKUP(F4539,'CLV2'!A:A,'CLV2'!F:F)</f>
        <v>3.PIZZA - READY MEALS</v>
      </c>
      <c r="AI4539" s="115" t="str">
        <f t="shared" si="8"/>
        <v>Pack</v>
      </c>
      <c r="AJ4539" s="116">
        <f t="shared" si="9"/>
        <v>1</v>
      </c>
      <c r="AK4539" s="117" t="str">
        <f t="array" ref="AK4539">XLOOKUP(F4539,'GIÁ'!A:A,'GIÁ'!D:D)</f>
        <v>43635.50</v>
      </c>
      <c r="AL4539" s="118">
        <f t="shared" si="10"/>
        <v>174542</v>
      </c>
      <c r="AM4539" s="118">
        <f t="shared" si="11"/>
        <v>0</v>
      </c>
      <c r="AN4539" s="119">
        <f t="shared" si="12"/>
        <v>0</v>
      </c>
      <c r="AO4539" s="118">
        <f t="shared" si="13"/>
        <v>174542</v>
      </c>
      <c r="AP4539" s="121">
        <f t="shared" si="14"/>
        <v>0</v>
      </c>
      <c r="AQ4539" s="122"/>
      <c r="AR4539" s="119"/>
    </row>
    <row r="4540" ht="22.5" customHeight="1">
      <c r="A4540" s="89">
        <v>46233.0</v>
      </c>
      <c r="B4540" s="90">
        <v>0.42083333333333334</v>
      </c>
      <c r="C4540" s="91" t="s">
        <v>1255</v>
      </c>
      <c r="D4540" s="129" t="str">
        <f t="array" ref="D4540">XLOOKUP(C4540,'DS ST'!A:A,'DS ST'!B:B)</f>
        <v>GHA</v>
      </c>
      <c r="E4540" s="94" t="str">
        <f t="array" ref="E4540">XLOOKUP($F4540,'GIÁ'!$A:$A,'GIÁ'!$E:$E)</f>
        <v>ĐÔNG</v>
      </c>
      <c r="F4540" s="94">
        <v>8.936076279731E12</v>
      </c>
      <c r="G4540" s="95" t="s">
        <v>2319</v>
      </c>
      <c r="H4540" s="95" t="s">
        <v>224</v>
      </c>
      <c r="I4540" s="96">
        <v>6.0</v>
      </c>
      <c r="J4540" s="96">
        <v>0.0</v>
      </c>
      <c r="K4540" s="98">
        <f t="shared" si="4"/>
        <v>6</v>
      </c>
      <c r="L4540" s="99" t="s">
        <v>7301</v>
      </c>
      <c r="M4540" s="100" t="s">
        <v>7302</v>
      </c>
      <c r="N4540" s="101" t="str">
        <f t="shared" si="139"/>
        <v>PT1590262-T0018936076279731</v>
      </c>
      <c r="O4540" s="128"/>
      <c r="P4540" s="100"/>
      <c r="Q4540" s="103">
        <f t="shared" si="166"/>
        <v>6</v>
      </c>
      <c r="R4540" s="161"/>
      <c r="S4540" s="105"/>
      <c r="T4540" s="106"/>
      <c r="U4540" s="107" t="s">
        <v>6670</v>
      </c>
      <c r="V4540" s="108" t="s">
        <v>756</v>
      </c>
      <c r="W4540" s="109" t="s">
        <v>1908</v>
      </c>
      <c r="X4540" s="110" t="str">
        <f t="shared" si="204"/>
        <v/>
      </c>
      <c r="Y4540" s="110" t="str">
        <f t="shared" si="205"/>
        <v/>
      </c>
      <c r="Z4540" s="109" t="s">
        <v>797</v>
      </c>
      <c r="AA4540" s="109" t="s">
        <v>802</v>
      </c>
      <c r="AB4540" s="106"/>
      <c r="AC4540" s="158"/>
      <c r="AD4540" s="160"/>
      <c r="AE4540" s="127"/>
      <c r="AF4540" s="113"/>
      <c r="AG4540" s="165" t="str">
        <f t="array" ref="AG4540">XLOOKUP(F4540,'CLV2'!A:A,'CLV2'!E:E)</f>
        <v>2.FROZEN FOODS</v>
      </c>
      <c r="AH4540" s="115" t="str">
        <f t="array" ref="AH4540">XLOOKUP(F4540,'CLV2'!A:A,'CLV2'!F:F)</f>
        <v>3.PASTRY AND DESSERTS</v>
      </c>
      <c r="AI4540" s="115" t="str">
        <f t="shared" si="8"/>
        <v>Pack</v>
      </c>
      <c r="AJ4540" s="116">
        <f t="shared" si="9"/>
        <v>1</v>
      </c>
      <c r="AK4540" s="117" t="str">
        <f t="array" ref="AK4540">XLOOKUP(F4540,'GIÁ'!A:A,'GIÁ'!D:D)</f>
        <v>26958.44</v>
      </c>
      <c r="AL4540" s="118">
        <f t="shared" si="10"/>
        <v>161750.64</v>
      </c>
      <c r="AM4540" s="118">
        <f t="shared" si="11"/>
        <v>0</v>
      </c>
      <c r="AN4540" s="119">
        <f t="shared" si="12"/>
        <v>0</v>
      </c>
      <c r="AO4540" s="118">
        <f t="shared" si="13"/>
        <v>161750.64</v>
      </c>
      <c r="AP4540" s="121">
        <f t="shared" si="14"/>
        <v>0</v>
      </c>
      <c r="AQ4540" s="122"/>
      <c r="AR4540" s="119"/>
    </row>
    <row r="4541" ht="22.5" customHeight="1">
      <c r="A4541" s="89">
        <v>46233.0</v>
      </c>
      <c r="B4541" s="90">
        <v>0.42083333333333334</v>
      </c>
      <c r="C4541" s="91" t="s">
        <v>1255</v>
      </c>
      <c r="D4541" s="129" t="str">
        <f t="array" ref="D4541">XLOOKUP(C4541,'DS ST'!A:A,'DS ST'!B:B)</f>
        <v>GHA</v>
      </c>
      <c r="E4541" s="94" t="str">
        <f t="array" ref="E4541">XLOOKUP($F4541,'GIÁ'!$A:$A,'GIÁ'!$E:$E)</f>
        <v>ĐÔNG</v>
      </c>
      <c r="F4541" s="94">
        <v>8.93623909005E12</v>
      </c>
      <c r="G4541" s="95" t="s">
        <v>2717</v>
      </c>
      <c r="H4541" s="95" t="s">
        <v>75</v>
      </c>
      <c r="I4541" s="96">
        <v>4.0</v>
      </c>
      <c r="J4541" s="96">
        <v>0.0</v>
      </c>
      <c r="K4541" s="98">
        <f t="shared" si="4"/>
        <v>4</v>
      </c>
      <c r="L4541" s="99" t="s">
        <v>7301</v>
      </c>
      <c r="M4541" s="100" t="s">
        <v>7302</v>
      </c>
      <c r="N4541" s="101" t="str">
        <f t="shared" si="139"/>
        <v>PT1590262-T0018936239090050</v>
      </c>
      <c r="O4541" s="128"/>
      <c r="P4541" s="100"/>
      <c r="Q4541" s="103">
        <f t="shared" si="166"/>
        <v>4</v>
      </c>
      <c r="R4541" s="161"/>
      <c r="S4541" s="105"/>
      <c r="T4541" s="106"/>
      <c r="U4541" s="107" t="s">
        <v>6538</v>
      </c>
      <c r="V4541" s="108" t="s">
        <v>756</v>
      </c>
      <c r="W4541" s="109" t="s">
        <v>1908</v>
      </c>
      <c r="X4541" s="110" t="str">
        <f t="shared" si="204"/>
        <v/>
      </c>
      <c r="Y4541" s="110" t="str">
        <f t="shared" si="205"/>
        <v/>
      </c>
      <c r="Z4541" s="109" t="s">
        <v>797</v>
      </c>
      <c r="AA4541" s="109" t="s">
        <v>802</v>
      </c>
      <c r="AB4541" s="106"/>
      <c r="AC4541" s="158"/>
      <c r="AD4541" s="160"/>
      <c r="AE4541" s="127"/>
      <c r="AF4541" s="113"/>
      <c r="AG4541" s="165" t="str">
        <f t="array" ref="AG4541">XLOOKUP(F4541,'CLV2'!A:A,'CLV2'!E:E)</f>
        <v>2.MEAT</v>
      </c>
      <c r="AH4541" s="115" t="str">
        <f t="array" ref="AH4541">XLOOKUP(F4541,'CLV2'!A:A,'CLV2'!F:F)</f>
        <v>3.FROZEN MEAT</v>
      </c>
      <c r="AI4541" s="115" t="str">
        <f t="shared" si="8"/>
        <v>Pack</v>
      </c>
      <c r="AJ4541" s="116">
        <f t="shared" si="9"/>
        <v>1</v>
      </c>
      <c r="AK4541" s="117" t="str">
        <f t="array" ref="AK4541">XLOOKUP(F4541,'GIÁ'!A:A,'GIÁ'!D:D)</f>
        <v>118354.38</v>
      </c>
      <c r="AL4541" s="118">
        <f t="shared" si="10"/>
        <v>473417.52</v>
      </c>
      <c r="AM4541" s="118">
        <f t="shared" si="11"/>
        <v>0</v>
      </c>
      <c r="AN4541" s="119">
        <f t="shared" si="12"/>
        <v>0</v>
      </c>
      <c r="AO4541" s="118">
        <f t="shared" si="13"/>
        <v>473417.52</v>
      </c>
      <c r="AP4541" s="121">
        <f t="shared" si="14"/>
        <v>0</v>
      </c>
      <c r="AQ4541" s="122"/>
      <c r="AR4541" s="119"/>
    </row>
    <row r="4542" ht="22.5" customHeight="1">
      <c r="A4542" s="89">
        <v>46233.0</v>
      </c>
      <c r="B4542" s="90">
        <v>0.42083333333333334</v>
      </c>
      <c r="C4542" s="91" t="s">
        <v>1255</v>
      </c>
      <c r="D4542" s="129" t="str">
        <f t="array" ref="D4542">XLOOKUP(C4542,'DS ST'!A:A,'DS ST'!B:B)</f>
        <v>GHA</v>
      </c>
      <c r="E4542" s="94" t="str">
        <f t="array" ref="E4542">XLOOKUP($F4542,'GIÁ'!$A:$A,'GIÁ'!$E:$E)</f>
        <v>ĐÔNG</v>
      </c>
      <c r="F4542" s="94">
        <v>8.936190860716E12</v>
      </c>
      <c r="G4542" s="95" t="s">
        <v>2610</v>
      </c>
      <c r="H4542" s="95" t="s">
        <v>93</v>
      </c>
      <c r="I4542" s="96">
        <v>20.0</v>
      </c>
      <c r="J4542" s="96">
        <v>0.0</v>
      </c>
      <c r="K4542" s="98">
        <f t="shared" si="4"/>
        <v>20</v>
      </c>
      <c r="L4542" s="99" t="s">
        <v>7301</v>
      </c>
      <c r="M4542" s="100" t="s">
        <v>7302</v>
      </c>
      <c r="N4542" s="101" t="str">
        <f t="shared" si="139"/>
        <v>PT1590262-T0018936190860716</v>
      </c>
      <c r="O4542" s="128"/>
      <c r="P4542" s="100"/>
      <c r="Q4542" s="103">
        <f t="shared" si="166"/>
        <v>20</v>
      </c>
      <c r="R4542" s="161"/>
      <c r="S4542" s="105"/>
      <c r="T4542" s="106"/>
      <c r="U4542" s="107" t="s">
        <v>6539</v>
      </c>
      <c r="V4542" s="108" t="s">
        <v>756</v>
      </c>
      <c r="W4542" s="109" t="s">
        <v>1908</v>
      </c>
      <c r="X4542" s="110" t="str">
        <f t="shared" si="204"/>
        <v/>
      </c>
      <c r="Y4542" s="110" t="str">
        <f t="shared" si="205"/>
        <v/>
      </c>
      <c r="Z4542" s="109" t="s">
        <v>797</v>
      </c>
      <c r="AA4542" s="109" t="s">
        <v>802</v>
      </c>
      <c r="AB4542" s="106"/>
      <c r="AC4542" s="158"/>
      <c r="AD4542" s="160"/>
      <c r="AE4542" s="127"/>
      <c r="AF4542" s="113"/>
      <c r="AG4542" s="165" t="str">
        <f t="array" ref="AG4542">XLOOKUP(F4542,'CLV2'!A:A,'CLV2'!E:E)</f>
        <v>2.MEAT</v>
      </c>
      <c r="AH4542" s="115" t="str">
        <f t="array" ref="AH4542">XLOOKUP(F4542,'CLV2'!A:A,'CLV2'!F:F)</f>
        <v>3.FROZEN MEAT</v>
      </c>
      <c r="AI4542" s="115" t="str">
        <f t="shared" si="8"/>
        <v>Pack</v>
      </c>
      <c r="AJ4542" s="116">
        <f t="shared" si="9"/>
        <v>1</v>
      </c>
      <c r="AK4542" s="117" t="str">
        <f t="array" ref="AK4542">XLOOKUP(F4542,'GIÁ'!A:A,'GIÁ'!D:D)</f>
        <v>49176.27</v>
      </c>
      <c r="AL4542" s="118">
        <f t="shared" si="10"/>
        <v>983525.4</v>
      </c>
      <c r="AM4542" s="118">
        <f t="shared" si="11"/>
        <v>0</v>
      </c>
      <c r="AN4542" s="119">
        <f t="shared" si="12"/>
        <v>0</v>
      </c>
      <c r="AO4542" s="118">
        <f t="shared" si="13"/>
        <v>983525.4</v>
      </c>
      <c r="AP4542" s="121">
        <f t="shared" si="14"/>
        <v>0</v>
      </c>
      <c r="AQ4542" s="122"/>
      <c r="AR4542" s="119"/>
    </row>
    <row r="4543" ht="22.5" customHeight="1">
      <c r="A4543" s="89">
        <v>46233.0</v>
      </c>
      <c r="B4543" s="90">
        <v>0.42083333333333334</v>
      </c>
      <c r="C4543" s="91" t="s">
        <v>1255</v>
      </c>
      <c r="D4543" s="129" t="str">
        <f t="array" ref="D4543">XLOOKUP(C4543,'DS ST'!A:A,'DS ST'!B:B)</f>
        <v>GHA</v>
      </c>
      <c r="E4543" s="94" t="str">
        <f t="array" ref="E4543">XLOOKUP($F4543,'GIÁ'!$A:$A,'GIÁ'!$E:$E)</f>
        <v>ĐÔNG</v>
      </c>
      <c r="F4543" s="94">
        <v>8.936239090036E12</v>
      </c>
      <c r="G4543" s="95" t="s">
        <v>2713</v>
      </c>
      <c r="H4543" s="95" t="s">
        <v>75</v>
      </c>
      <c r="I4543" s="96">
        <v>8.0</v>
      </c>
      <c r="J4543" s="96">
        <v>0.0</v>
      </c>
      <c r="K4543" s="98">
        <f t="shared" si="4"/>
        <v>8</v>
      </c>
      <c r="L4543" s="99" t="s">
        <v>7301</v>
      </c>
      <c r="M4543" s="100" t="s">
        <v>7302</v>
      </c>
      <c r="N4543" s="101" t="str">
        <f t="shared" si="139"/>
        <v>PT1590262-T0018936239090036</v>
      </c>
      <c r="O4543" s="128"/>
      <c r="P4543" s="100"/>
      <c r="Q4543" s="103">
        <f t="shared" si="166"/>
        <v>8</v>
      </c>
      <c r="R4543" s="161"/>
      <c r="S4543" s="105"/>
      <c r="T4543" s="106"/>
      <c r="U4543" s="107" t="s">
        <v>6539</v>
      </c>
      <c r="V4543" s="108" t="s">
        <v>756</v>
      </c>
      <c r="W4543" s="109" t="s">
        <v>1908</v>
      </c>
      <c r="X4543" s="110" t="str">
        <f t="shared" si="204"/>
        <v/>
      </c>
      <c r="Y4543" s="110" t="str">
        <f t="shared" si="205"/>
        <v/>
      </c>
      <c r="Z4543" s="109" t="s">
        <v>797</v>
      </c>
      <c r="AA4543" s="109" t="s">
        <v>802</v>
      </c>
      <c r="AB4543" s="106"/>
      <c r="AC4543" s="158"/>
      <c r="AD4543" s="160"/>
      <c r="AE4543" s="127"/>
      <c r="AF4543" s="113"/>
      <c r="AG4543" s="165" t="str">
        <f t="array" ref="AG4543">XLOOKUP(F4543,'CLV2'!A:A,'CLV2'!E:E)</f>
        <v>2.MEAT</v>
      </c>
      <c r="AH4543" s="115" t="str">
        <f t="array" ref="AH4543">XLOOKUP(F4543,'CLV2'!A:A,'CLV2'!F:F)</f>
        <v>3.FROZEN MEAT</v>
      </c>
      <c r="AI4543" s="115" t="str">
        <f t="shared" si="8"/>
        <v>Pack</v>
      </c>
      <c r="AJ4543" s="116">
        <f t="shared" si="9"/>
        <v>1</v>
      </c>
      <c r="AK4543" s="117" t="str">
        <f t="array" ref="AK4543">XLOOKUP(F4543,'GIÁ'!A:A,'GIÁ'!D:D)</f>
        <v>47814.16</v>
      </c>
      <c r="AL4543" s="118">
        <f t="shared" si="10"/>
        <v>382513.28</v>
      </c>
      <c r="AM4543" s="118">
        <f t="shared" si="11"/>
        <v>0</v>
      </c>
      <c r="AN4543" s="119">
        <f t="shared" si="12"/>
        <v>0</v>
      </c>
      <c r="AO4543" s="118">
        <f t="shared" si="13"/>
        <v>382513.28</v>
      </c>
      <c r="AP4543" s="121">
        <f t="shared" si="14"/>
        <v>0</v>
      </c>
      <c r="AQ4543" s="122"/>
      <c r="AR4543" s="119"/>
    </row>
    <row r="4544" ht="22.5" customHeight="1">
      <c r="A4544" s="89">
        <v>46233.0</v>
      </c>
      <c r="B4544" s="90">
        <v>0.42083333333333334</v>
      </c>
      <c r="C4544" s="91" t="s">
        <v>1255</v>
      </c>
      <c r="D4544" s="129" t="str">
        <f t="array" ref="D4544">XLOOKUP(C4544,'DS ST'!A:A,'DS ST'!B:B)</f>
        <v>GHA</v>
      </c>
      <c r="E4544" s="94" t="str">
        <f t="array" ref="E4544">XLOOKUP($F4544,'GIÁ'!$A:$A,'GIÁ'!$E:$E)</f>
        <v>ĐÔNG</v>
      </c>
      <c r="F4544" s="94">
        <v>8.936187610089E12</v>
      </c>
      <c r="G4544" s="95" t="s">
        <v>2590</v>
      </c>
      <c r="H4544" s="95" t="s">
        <v>224</v>
      </c>
      <c r="I4544" s="96">
        <v>2.0</v>
      </c>
      <c r="J4544" s="96">
        <v>0.0</v>
      </c>
      <c r="K4544" s="98">
        <f t="shared" si="4"/>
        <v>2</v>
      </c>
      <c r="L4544" s="99" t="s">
        <v>7301</v>
      </c>
      <c r="M4544" s="100" t="s">
        <v>7302</v>
      </c>
      <c r="N4544" s="101" t="str">
        <f t="shared" si="139"/>
        <v>PT1590262-T0018936187610089</v>
      </c>
      <c r="O4544" s="128"/>
      <c r="P4544" s="100"/>
      <c r="Q4544" s="103">
        <f t="shared" si="166"/>
        <v>2</v>
      </c>
      <c r="R4544" s="161"/>
      <c r="S4544" s="105"/>
      <c r="T4544" s="106"/>
      <c r="U4544" s="107" t="s">
        <v>6532</v>
      </c>
      <c r="V4544" s="108" t="s">
        <v>756</v>
      </c>
      <c r="W4544" s="109" t="s">
        <v>1908</v>
      </c>
      <c r="X4544" s="110" t="str">
        <f t="shared" si="204"/>
        <v/>
      </c>
      <c r="Y4544" s="110" t="str">
        <f t="shared" si="205"/>
        <v/>
      </c>
      <c r="Z4544" s="109" t="s">
        <v>797</v>
      </c>
      <c r="AA4544" s="109" t="s">
        <v>802</v>
      </c>
      <c r="AB4544" s="106"/>
      <c r="AC4544" s="158"/>
      <c r="AD4544" s="160"/>
      <c r="AE4544" s="127"/>
      <c r="AF4544" s="113"/>
      <c r="AG4544" s="165" t="str">
        <f t="array" ref="AG4544">XLOOKUP(F4544,'CLV2'!A:A,'CLV2'!E:E)</f>
        <v>2.FISH AND SEAFOOD</v>
      </c>
      <c r="AH4544" s="115" t="str">
        <f t="array" ref="AH4544">XLOOKUP(F4544,'CLV2'!A:A,'CLV2'!F:F)</f>
        <v>3.FROZEN FISH AND SEAFOOD</v>
      </c>
      <c r="AI4544" s="115" t="str">
        <f t="shared" si="8"/>
        <v>Pack</v>
      </c>
      <c r="AJ4544" s="116">
        <f t="shared" si="9"/>
        <v>1</v>
      </c>
      <c r="AK4544" s="117" t="str">
        <f t="array" ref="AK4544">XLOOKUP(F4544,'GIÁ'!A:A,'GIÁ'!D:D)</f>
        <v>73948.55</v>
      </c>
      <c r="AL4544" s="118">
        <f t="shared" si="10"/>
        <v>147897.1</v>
      </c>
      <c r="AM4544" s="118">
        <f t="shared" si="11"/>
        <v>0</v>
      </c>
      <c r="AN4544" s="119">
        <f t="shared" si="12"/>
        <v>0</v>
      </c>
      <c r="AO4544" s="118">
        <f t="shared" si="13"/>
        <v>147897.1</v>
      </c>
      <c r="AP4544" s="121">
        <f t="shared" si="14"/>
        <v>0</v>
      </c>
      <c r="AQ4544" s="122"/>
      <c r="AR4544" s="119"/>
    </row>
    <row r="4545" ht="22.5" customHeight="1">
      <c r="A4545" s="89">
        <v>46233.0</v>
      </c>
      <c r="B4545" s="90">
        <v>0.42083333333333334</v>
      </c>
      <c r="C4545" s="91" t="s">
        <v>1255</v>
      </c>
      <c r="D4545" s="129" t="str">
        <f t="array" ref="D4545">XLOOKUP(C4545,'DS ST'!A:A,'DS ST'!B:B)</f>
        <v>GHA</v>
      </c>
      <c r="E4545" s="94" t="str">
        <f t="array" ref="E4545">XLOOKUP($F4545,'GIÁ'!$A:$A,'GIÁ'!$E:$E)</f>
        <v>ĐÔNG</v>
      </c>
      <c r="F4545" s="94">
        <v>8.938535604597E12</v>
      </c>
      <c r="G4545" s="95" t="s">
        <v>3063</v>
      </c>
      <c r="H4545" s="95" t="s">
        <v>93</v>
      </c>
      <c r="I4545" s="96">
        <v>4.0</v>
      </c>
      <c r="J4545" s="96">
        <v>0.0</v>
      </c>
      <c r="K4545" s="98">
        <f t="shared" si="4"/>
        <v>4</v>
      </c>
      <c r="L4545" s="99" t="s">
        <v>7301</v>
      </c>
      <c r="M4545" s="100" t="s">
        <v>7302</v>
      </c>
      <c r="N4545" s="101" t="str">
        <f t="shared" si="139"/>
        <v>PT1590262-T0018938535604597</v>
      </c>
      <c r="O4545" s="128"/>
      <c r="P4545" s="100"/>
      <c r="Q4545" s="103">
        <f t="shared" si="166"/>
        <v>4</v>
      </c>
      <c r="R4545" s="161"/>
      <c r="S4545" s="105"/>
      <c r="T4545" s="106"/>
      <c r="U4545" s="107" t="s">
        <v>6542</v>
      </c>
      <c r="V4545" s="108" t="s">
        <v>756</v>
      </c>
      <c r="W4545" s="109" t="s">
        <v>1908</v>
      </c>
      <c r="X4545" s="110" t="str">
        <f t="shared" si="204"/>
        <v/>
      </c>
      <c r="Y4545" s="110" t="str">
        <f t="shared" si="205"/>
        <v/>
      </c>
      <c r="Z4545" s="109" t="s">
        <v>797</v>
      </c>
      <c r="AA4545" s="109" t="s">
        <v>802</v>
      </c>
      <c r="AB4545" s="106"/>
      <c r="AC4545" s="158"/>
      <c r="AD4545" s="160"/>
      <c r="AE4545" s="127"/>
      <c r="AF4545" s="113"/>
      <c r="AG4545" s="165" t="str">
        <f t="array" ref="AG4545">XLOOKUP(F4545,'CLV2'!A:A,'CLV2'!E:E)</f>
        <v>2.FISH AND SEAFOOD</v>
      </c>
      <c r="AH4545" s="115" t="str">
        <f t="array" ref="AH4545">XLOOKUP(F4545,'CLV2'!A:A,'CLV2'!F:F)</f>
        <v>3.FROZEN FISH AND SEAFOOD</v>
      </c>
      <c r="AI4545" s="115" t="str">
        <f t="shared" si="8"/>
        <v>Pack</v>
      </c>
      <c r="AJ4545" s="116">
        <f t="shared" si="9"/>
        <v>1</v>
      </c>
      <c r="AK4545" s="117" t="str">
        <f t="array" ref="AK4545">XLOOKUP(F4545,'GIÁ'!A:A,'GIÁ'!D:D)</f>
        <v>54841.46</v>
      </c>
      <c r="AL4545" s="118">
        <f t="shared" si="10"/>
        <v>219365.84</v>
      </c>
      <c r="AM4545" s="118">
        <f t="shared" si="11"/>
        <v>0</v>
      </c>
      <c r="AN4545" s="119">
        <f t="shared" si="12"/>
        <v>0</v>
      </c>
      <c r="AO4545" s="118">
        <f t="shared" si="13"/>
        <v>219365.84</v>
      </c>
      <c r="AP4545" s="121">
        <f t="shared" si="14"/>
        <v>0</v>
      </c>
      <c r="AQ4545" s="122"/>
      <c r="AR4545" s="119"/>
    </row>
    <row r="4546" ht="22.5" customHeight="1">
      <c r="A4546" s="89">
        <v>46233.0</v>
      </c>
      <c r="B4546" s="90">
        <v>0.42083333333333334</v>
      </c>
      <c r="C4546" s="91" t="s">
        <v>1255</v>
      </c>
      <c r="D4546" s="129" t="str">
        <f t="array" ref="D4546">XLOOKUP(C4546,'DS ST'!A:A,'DS ST'!B:B)</f>
        <v>GHA</v>
      </c>
      <c r="E4546" s="94" t="str">
        <f t="array" ref="E4546">XLOOKUP($F4546,'GIÁ'!$A:$A,'GIÁ'!$E:$E)</f>
        <v>ĐÔNG</v>
      </c>
      <c r="F4546" s="94">
        <v>8.938559140026E12</v>
      </c>
      <c r="G4546" s="95" t="s">
        <v>3177</v>
      </c>
      <c r="H4546" s="95" t="s">
        <v>57</v>
      </c>
      <c r="I4546" s="96">
        <v>4.0</v>
      </c>
      <c r="J4546" s="96">
        <v>0.0</v>
      </c>
      <c r="K4546" s="98">
        <f t="shared" si="4"/>
        <v>4</v>
      </c>
      <c r="L4546" s="99" t="s">
        <v>7301</v>
      </c>
      <c r="M4546" s="100" t="s">
        <v>7302</v>
      </c>
      <c r="N4546" s="101" t="str">
        <f t="shared" si="139"/>
        <v>PT1590262-T0018938559140026</v>
      </c>
      <c r="O4546" s="128"/>
      <c r="P4546" s="100"/>
      <c r="Q4546" s="103">
        <f t="shared" si="166"/>
        <v>4</v>
      </c>
      <c r="R4546" s="161"/>
      <c r="S4546" s="105"/>
      <c r="T4546" s="106"/>
      <c r="U4546" s="107" t="s">
        <v>6544</v>
      </c>
      <c r="V4546" s="108" t="s">
        <v>756</v>
      </c>
      <c r="W4546" s="109" t="s">
        <v>1908</v>
      </c>
      <c r="X4546" s="110" t="str">
        <f t="shared" si="204"/>
        <v/>
      </c>
      <c r="Y4546" s="110" t="str">
        <f t="shared" si="205"/>
        <v/>
      </c>
      <c r="Z4546" s="109" t="s">
        <v>797</v>
      </c>
      <c r="AA4546" s="109" t="s">
        <v>802</v>
      </c>
      <c r="AB4546" s="106"/>
      <c r="AC4546" s="158"/>
      <c r="AD4546" s="160"/>
      <c r="AE4546" s="127"/>
      <c r="AF4546" s="113"/>
      <c r="AG4546" s="165" t="str">
        <f t="array" ref="AG4546">XLOOKUP(F4546,'CLV2'!A:A,'CLV2'!E:E)</f>
        <v>2.MEAT</v>
      </c>
      <c r="AH4546" s="115" t="str">
        <f t="array" ref="AH4546">XLOOKUP(F4546,'CLV2'!A:A,'CLV2'!F:F)</f>
        <v>3.FROZEN MEAT</v>
      </c>
      <c r="AI4546" s="115" t="str">
        <f t="shared" si="8"/>
        <v>Pack</v>
      </c>
      <c r="AJ4546" s="116">
        <f t="shared" si="9"/>
        <v>1</v>
      </c>
      <c r="AK4546" s="117" t="str">
        <f t="array" ref="AK4546">XLOOKUP(F4546,'GIÁ'!A:A,'GIÁ'!D:D)</f>
        <v>122581.24</v>
      </c>
      <c r="AL4546" s="118">
        <f t="shared" si="10"/>
        <v>490324.96</v>
      </c>
      <c r="AM4546" s="118">
        <f t="shared" si="11"/>
        <v>0</v>
      </c>
      <c r="AN4546" s="119">
        <f t="shared" si="12"/>
        <v>0</v>
      </c>
      <c r="AO4546" s="118">
        <f t="shared" si="13"/>
        <v>490324.96</v>
      </c>
      <c r="AP4546" s="121">
        <f t="shared" si="14"/>
        <v>0</v>
      </c>
      <c r="AQ4546" s="122"/>
      <c r="AR4546" s="119"/>
    </row>
    <row r="4547" ht="22.5" customHeight="1">
      <c r="A4547" s="89">
        <v>46233.0</v>
      </c>
      <c r="B4547" s="90">
        <v>0.4798611111111111</v>
      </c>
      <c r="C4547" s="91" t="s">
        <v>1255</v>
      </c>
      <c r="D4547" s="129" t="str">
        <f t="array" ref="D4547">XLOOKUP(C4547,'DS ST'!A:A,'DS ST'!B:B)</f>
        <v>GHA</v>
      </c>
      <c r="E4547" s="94" t="str">
        <f t="array" ref="E4547">XLOOKUP($F4547,'GIÁ'!$A:$A,'GIÁ'!$E:$E)</f>
        <v>MÁT</v>
      </c>
      <c r="F4547" s="94">
        <v>8.936219620192E12</v>
      </c>
      <c r="G4547" s="95" t="s">
        <v>1927</v>
      </c>
      <c r="H4547" s="95" t="s">
        <v>224</v>
      </c>
      <c r="I4547" s="96">
        <v>12.0</v>
      </c>
      <c r="J4547" s="96">
        <v>9.0</v>
      </c>
      <c r="K4547" s="98">
        <f t="shared" si="4"/>
        <v>3</v>
      </c>
      <c r="L4547" s="99" t="s">
        <v>7303</v>
      </c>
      <c r="M4547" s="100" t="s">
        <v>7304</v>
      </c>
      <c r="N4547" s="101" t="str">
        <f t="shared" si="139"/>
        <v>TRBGHA59668936219620192</v>
      </c>
      <c r="O4547" s="128"/>
      <c r="P4547" s="100"/>
      <c r="Q4547" s="103">
        <f t="shared" si="166"/>
        <v>3</v>
      </c>
      <c r="R4547" s="161"/>
      <c r="S4547" s="105"/>
      <c r="T4547" s="106"/>
      <c r="U4547" s="107"/>
      <c r="V4547" s="108" t="s">
        <v>756</v>
      </c>
      <c r="W4547" s="109" t="s">
        <v>1312</v>
      </c>
      <c r="X4547" s="110" t="str">
        <f t="shared" si="204"/>
        <v/>
      </c>
      <c r="Y4547" s="110" t="str">
        <f t="shared" si="205"/>
        <v/>
      </c>
      <c r="Z4547" s="139" t="str">
        <f>IF(N(Q4547)&lt;=0,"",IF(ISNUMBER(SEARCH("Thiếu kiện",V4547)),"Kho đông mát",IF(AND(N(Q4547)&gt;0,N(P4547)&gt;0,OR(ISNUMBER(SEARCH("Hình KDB",U4547)),ISNUMBER(SEARCH("Hình tele",U4547)),ISNUMBER(SEARCH("sai code",U4547)),ISNUMBER(SEARCH("ST nhận",U4547)))),"Kho đông mát",IF(AND(W4547="DC giao thiếu",OR(ISNUMBER(SEARCH("Hình KDB",U4547)),ISNUMBER(SEARCH("Hình tele",U4547)),ISNUMBER(SEARCH("sai code",U4547)))),"Kho đông mát",IF(W4547="DC giao thiếu","Chưa xác định",IF(AND(W4547="DC pick sai",OR(ISNUMBER(SEARCH("Hình KDB",U4547)),ISNUMBER(SEARCH("Hình tele",U4547)),ISNUMBER(SEARCH("sai code",U4547)),ISNUMBER(SEARCH("ST nhận",U4547)))),"Kho đông mát",IF(W4547="DC pick sai","Chưa xác định",IF(AND(W4547="Hao hụt",N(O4547)&gt;0,OR(ISNUMBER(SEARCH("Hình KDB",U4547)),ISNUMBER(SEARCH("Hình tele",U4547)),ISNUMBER(SEARCH("sai code",U4547)),ISNUMBER(SEARCH("ST nhận",U4547)))),"Kho đông mát",IF(W4547="Hao hụt","Chưa xác định",IF(OR(W4547="VT giao sai điểm",W4547="Không đạt nhiệt độ",W4547="TX giao thiếu kiện",W4547="Hàng không đạt CL"),"Kho đông mát",IF(W4547="Chưa xác định","Chưa xác định",IF(N(P4547)&gt;0,"Chưa xác định",""))))))))))))</f>
        <v>Chưa xác định</v>
      </c>
      <c r="AA4547" s="109" t="s">
        <v>5260</v>
      </c>
      <c r="AB4547" s="106"/>
      <c r="AC4547" s="158"/>
      <c r="AD4547" s="160"/>
      <c r="AE4547" s="127"/>
      <c r="AF4547" s="113"/>
      <c r="AG4547" s="165" t="str">
        <f t="array" ref="AG4547">XLOOKUP(F4547,'CLV2'!A:A,'CLV2'!E:E)</f>
        <v>2.DELICA</v>
      </c>
      <c r="AH4547" s="115" t="str">
        <f t="array" ref="AH4547">XLOOKUP(F4547,'CLV2'!A:A,'CLV2'!F:F)</f>
        <v>3.COLD AND HOT DELICA</v>
      </c>
      <c r="AI4547" s="115" t="str">
        <f t="shared" si="8"/>
        <v>Pack</v>
      </c>
      <c r="AJ4547" s="116">
        <f t="shared" si="9"/>
        <v>0.25</v>
      </c>
      <c r="AK4547" s="117" t="str">
        <f t="array" ref="AK4547">XLOOKUP(F4547,'GIÁ'!A:A,'GIÁ'!D:D)</f>
        <v>9807.19</v>
      </c>
      <c r="AL4547" s="118">
        <f t="shared" si="10"/>
        <v>29421.57</v>
      </c>
      <c r="AM4547" s="118">
        <f t="shared" si="11"/>
        <v>0</v>
      </c>
      <c r="AN4547" s="119">
        <f t="shared" si="12"/>
        <v>0</v>
      </c>
      <c r="AO4547" s="118">
        <f t="shared" si="13"/>
        <v>0</v>
      </c>
      <c r="AP4547" s="121">
        <f t="shared" si="14"/>
        <v>29421.57</v>
      </c>
      <c r="AQ4547" s="122"/>
      <c r="AR4547" s="119"/>
    </row>
    <row r="4548" ht="22.5" customHeight="1">
      <c r="A4548" s="89">
        <v>46233.0</v>
      </c>
      <c r="B4548" s="90">
        <v>0.3701388888888889</v>
      </c>
      <c r="C4548" s="91" t="s">
        <v>740</v>
      </c>
      <c r="D4548" s="129" t="str">
        <f t="array" ref="D4548">XLOOKUP(C4548,'DS ST'!A:A,'DS ST'!B:B)</f>
        <v>A167</v>
      </c>
      <c r="E4548" s="94" t="str">
        <f t="array" ref="E4548">XLOOKUP($F4548,'GIÁ'!$A:$A,'GIÁ'!$E:$E)</f>
        <v>ĐÔNG</v>
      </c>
      <c r="F4548" s="94">
        <v>8.936077110132E12</v>
      </c>
      <c r="G4548" s="95" t="s">
        <v>2331</v>
      </c>
      <c r="H4548" s="95" t="s">
        <v>224</v>
      </c>
      <c r="I4548" s="96">
        <v>2.0</v>
      </c>
      <c r="J4548" s="96">
        <v>0.0</v>
      </c>
      <c r="K4548" s="98">
        <f t="shared" si="4"/>
        <v>2</v>
      </c>
      <c r="L4548" s="99" t="s">
        <v>7305</v>
      </c>
      <c r="M4548" s="100" t="s">
        <v>7306</v>
      </c>
      <c r="N4548" s="101" t="str">
        <f t="shared" si="139"/>
        <v>PT1590221-T0018936077110132</v>
      </c>
      <c r="O4548" s="128"/>
      <c r="P4548" s="100"/>
      <c r="Q4548" s="103">
        <f t="shared" si="166"/>
        <v>2</v>
      </c>
      <c r="R4548" s="161"/>
      <c r="S4548" s="105"/>
      <c r="T4548" s="106"/>
      <c r="U4548" s="107" t="s">
        <v>6562</v>
      </c>
      <c r="V4548" s="108" t="s">
        <v>756</v>
      </c>
      <c r="W4548" s="109" t="s">
        <v>1908</v>
      </c>
      <c r="X4548" s="110" t="str">
        <f t="shared" si="204"/>
        <v/>
      </c>
      <c r="Y4548" s="110" t="str">
        <f t="shared" si="205"/>
        <v/>
      </c>
      <c r="Z4548" s="109" t="s">
        <v>797</v>
      </c>
      <c r="AA4548" s="109" t="s">
        <v>802</v>
      </c>
      <c r="AB4548" s="106"/>
      <c r="AC4548" s="158"/>
      <c r="AD4548" s="160"/>
      <c r="AE4548" s="127"/>
      <c r="AF4548" s="113"/>
      <c r="AG4548" s="165" t="str">
        <f t="array" ref="AG4548">XLOOKUP(F4548,'CLV2'!A:A,'CLV2'!E:E)</f>
        <v>2.FROZEN FOODS</v>
      </c>
      <c r="AH4548" s="115" t="str">
        <f t="array" ref="AH4548">XLOOKUP(F4548,'CLV2'!A:A,'CLV2'!F:F)</f>
        <v>3.DUMPLINGS</v>
      </c>
      <c r="AI4548" s="115" t="str">
        <f t="shared" si="8"/>
        <v>Pack</v>
      </c>
      <c r="AJ4548" s="116">
        <f t="shared" si="9"/>
        <v>1</v>
      </c>
      <c r="AK4548" s="117" t="str">
        <f t="array" ref="AK4548">XLOOKUP(F4548,'GIÁ'!A:A,'GIÁ'!D:D)</f>
        <v>35838.13</v>
      </c>
      <c r="AL4548" s="118">
        <f t="shared" si="10"/>
        <v>71676.26</v>
      </c>
      <c r="AM4548" s="118">
        <f t="shared" si="11"/>
        <v>0</v>
      </c>
      <c r="AN4548" s="119">
        <f t="shared" si="12"/>
        <v>0</v>
      </c>
      <c r="AO4548" s="118">
        <f t="shared" si="13"/>
        <v>71676.26</v>
      </c>
      <c r="AP4548" s="121">
        <f t="shared" si="14"/>
        <v>0</v>
      </c>
      <c r="AQ4548" s="122"/>
      <c r="AR4548" s="119"/>
    </row>
    <row r="4549" ht="22.5" customHeight="1">
      <c r="A4549" s="89">
        <v>46233.0</v>
      </c>
      <c r="B4549" s="90">
        <v>0.3701388888888889</v>
      </c>
      <c r="C4549" s="91" t="s">
        <v>740</v>
      </c>
      <c r="D4549" s="129" t="str">
        <f t="array" ref="D4549">XLOOKUP(C4549,'DS ST'!A:A,'DS ST'!B:B)</f>
        <v>A167</v>
      </c>
      <c r="E4549" s="94" t="str">
        <f t="array" ref="E4549">XLOOKUP($F4549,'GIÁ'!$A:$A,'GIÁ'!$E:$E)</f>
        <v>ĐÔNG</v>
      </c>
      <c r="F4549" s="94">
        <v>8.93601323834E12</v>
      </c>
      <c r="G4549" s="95" t="s">
        <v>2176</v>
      </c>
      <c r="H4549" s="95" t="s">
        <v>224</v>
      </c>
      <c r="I4549" s="96">
        <v>2.0</v>
      </c>
      <c r="J4549" s="96">
        <v>0.0</v>
      </c>
      <c r="K4549" s="98">
        <f t="shared" si="4"/>
        <v>2</v>
      </c>
      <c r="L4549" s="99" t="s">
        <v>7305</v>
      </c>
      <c r="M4549" s="100" t="s">
        <v>7306</v>
      </c>
      <c r="N4549" s="101" t="str">
        <f t="shared" si="139"/>
        <v>PT1590221-T0018936013238340</v>
      </c>
      <c r="O4549" s="128"/>
      <c r="P4549" s="100"/>
      <c r="Q4549" s="103">
        <f t="shared" si="166"/>
        <v>2</v>
      </c>
      <c r="R4549" s="161"/>
      <c r="S4549" s="105"/>
      <c r="T4549" s="106"/>
      <c r="U4549" s="107" t="s">
        <v>6552</v>
      </c>
      <c r="V4549" s="108" t="s">
        <v>756</v>
      </c>
      <c r="W4549" s="109" t="s">
        <v>1908</v>
      </c>
      <c r="X4549" s="110" t="str">
        <f t="shared" si="204"/>
        <v/>
      </c>
      <c r="Y4549" s="110" t="str">
        <f t="shared" si="205"/>
        <v/>
      </c>
      <c r="Z4549" s="109" t="s">
        <v>797</v>
      </c>
      <c r="AA4549" s="109" t="s">
        <v>802</v>
      </c>
      <c r="AB4549" s="106"/>
      <c r="AC4549" s="158"/>
      <c r="AD4549" s="160"/>
      <c r="AE4549" s="127"/>
      <c r="AF4549" s="113"/>
      <c r="AG4549" s="165" t="str">
        <f t="array" ref="AG4549">XLOOKUP(F4549,'CLV2'!A:A,'CLV2'!E:E)</f>
        <v>2.FROZEN FOODS</v>
      </c>
      <c r="AH4549" s="115" t="str">
        <f t="array" ref="AH4549">XLOOKUP(F4549,'CLV2'!A:A,'CLV2'!F:F)</f>
        <v>3.PIZZA - READY MEALS</v>
      </c>
      <c r="AI4549" s="115" t="str">
        <f t="shared" si="8"/>
        <v>Pack</v>
      </c>
      <c r="AJ4549" s="116">
        <f t="shared" si="9"/>
        <v>1</v>
      </c>
      <c r="AK4549" s="117" t="str">
        <f t="array" ref="AK4549">XLOOKUP(F4549,'GIÁ'!A:A,'GIÁ'!D:D)</f>
        <v>15020.45</v>
      </c>
      <c r="AL4549" s="118">
        <f t="shared" si="10"/>
        <v>30040.9</v>
      </c>
      <c r="AM4549" s="118">
        <f t="shared" si="11"/>
        <v>0</v>
      </c>
      <c r="AN4549" s="119">
        <f t="shared" si="12"/>
        <v>0</v>
      </c>
      <c r="AO4549" s="118">
        <f t="shared" si="13"/>
        <v>30040.9</v>
      </c>
      <c r="AP4549" s="121">
        <f t="shared" si="14"/>
        <v>0</v>
      </c>
      <c r="AQ4549" s="122"/>
      <c r="AR4549" s="119"/>
    </row>
    <row r="4550" ht="22.5" customHeight="1">
      <c r="A4550" s="89">
        <v>46233.0</v>
      </c>
      <c r="B4550" s="90">
        <v>0.3701388888888889</v>
      </c>
      <c r="C4550" s="91" t="s">
        <v>740</v>
      </c>
      <c r="D4550" s="129" t="str">
        <f t="array" ref="D4550">XLOOKUP(C4550,'DS ST'!A:A,'DS ST'!B:B)</f>
        <v>A167</v>
      </c>
      <c r="E4550" s="94" t="str">
        <f t="array" ref="E4550">XLOOKUP($F4550,'GIÁ'!$A:$A,'GIÁ'!$E:$E)</f>
        <v>ĐÔNG</v>
      </c>
      <c r="F4550" s="94">
        <v>9.555894504567E12</v>
      </c>
      <c r="G4550" s="95" t="s">
        <v>3303</v>
      </c>
      <c r="H4550" s="95" t="s">
        <v>224</v>
      </c>
      <c r="I4550" s="96">
        <v>2.0</v>
      </c>
      <c r="J4550" s="96">
        <v>0.0</v>
      </c>
      <c r="K4550" s="98">
        <f t="shared" si="4"/>
        <v>2</v>
      </c>
      <c r="L4550" s="99" t="s">
        <v>7305</v>
      </c>
      <c r="M4550" s="100" t="s">
        <v>7306</v>
      </c>
      <c r="N4550" s="101" t="str">
        <f t="shared" si="139"/>
        <v>PT1590221-T0019555894504567</v>
      </c>
      <c r="O4550" s="128"/>
      <c r="P4550" s="100"/>
      <c r="Q4550" s="103">
        <f t="shared" si="166"/>
        <v>2</v>
      </c>
      <c r="R4550" s="161"/>
      <c r="S4550" s="105"/>
      <c r="T4550" s="106"/>
      <c r="U4550" s="107" t="s">
        <v>6577</v>
      </c>
      <c r="V4550" s="108" t="s">
        <v>756</v>
      </c>
      <c r="W4550" s="109" t="s">
        <v>1908</v>
      </c>
      <c r="X4550" s="110" t="str">
        <f t="shared" si="204"/>
        <v/>
      </c>
      <c r="Y4550" s="110" t="str">
        <f t="shared" si="205"/>
        <v/>
      </c>
      <c r="Z4550" s="109" t="s">
        <v>797</v>
      </c>
      <c r="AA4550" s="109" t="s">
        <v>802</v>
      </c>
      <c r="AB4550" s="106"/>
      <c r="AC4550" s="158"/>
      <c r="AD4550" s="160"/>
      <c r="AE4550" s="127"/>
      <c r="AF4550" s="113"/>
      <c r="AG4550" s="165" t="str">
        <f t="array" ref="AG4550">XLOOKUP(F4550,'CLV2'!A:A,'CLV2'!E:E)</f>
        <v>2.FROZEN FOODS</v>
      </c>
      <c r="AH4550" s="115" t="str">
        <f t="array" ref="AH4550">XLOOKUP(F4550,'CLV2'!A:A,'CLV2'!F:F)</f>
        <v>3.HOTPOT AND FRIED</v>
      </c>
      <c r="AI4550" s="115" t="str">
        <f t="shared" si="8"/>
        <v>Pack</v>
      </c>
      <c r="AJ4550" s="116">
        <f t="shared" si="9"/>
        <v>1</v>
      </c>
      <c r="AK4550" s="117" t="str">
        <f t="array" ref="AK4550">XLOOKUP(F4550,'GIÁ'!A:A,'GIÁ'!D:D)</f>
        <v>68779.37</v>
      </c>
      <c r="AL4550" s="118">
        <f t="shared" si="10"/>
        <v>137558.74</v>
      </c>
      <c r="AM4550" s="118">
        <f t="shared" si="11"/>
        <v>0</v>
      </c>
      <c r="AN4550" s="119">
        <f t="shared" si="12"/>
        <v>0</v>
      </c>
      <c r="AO4550" s="118">
        <f t="shared" si="13"/>
        <v>137558.74</v>
      </c>
      <c r="AP4550" s="121">
        <f t="shared" si="14"/>
        <v>0</v>
      </c>
      <c r="AQ4550" s="122"/>
      <c r="AR4550" s="119"/>
    </row>
    <row r="4551" ht="22.5" customHeight="1">
      <c r="A4551" s="89">
        <v>46233.0</v>
      </c>
      <c r="B4551" s="90">
        <v>0.3701388888888889</v>
      </c>
      <c r="C4551" s="91" t="s">
        <v>740</v>
      </c>
      <c r="D4551" s="129" t="str">
        <f t="array" ref="D4551">XLOOKUP(C4551,'DS ST'!A:A,'DS ST'!B:B)</f>
        <v>A167</v>
      </c>
      <c r="E4551" s="94" t="str">
        <f t="array" ref="E4551">XLOOKUP($F4551,'GIÁ'!$A:$A,'GIÁ'!$E:$E)</f>
        <v>ĐÔNG</v>
      </c>
      <c r="F4551" s="94">
        <v>8.936013238791E12</v>
      </c>
      <c r="G4551" s="95" t="s">
        <v>2178</v>
      </c>
      <c r="H4551" s="95" t="s">
        <v>57</v>
      </c>
      <c r="I4551" s="96">
        <v>4.0</v>
      </c>
      <c r="J4551" s="96">
        <v>0.0</v>
      </c>
      <c r="K4551" s="98">
        <f t="shared" si="4"/>
        <v>4</v>
      </c>
      <c r="L4551" s="99" t="s">
        <v>7305</v>
      </c>
      <c r="M4551" s="100" t="s">
        <v>7306</v>
      </c>
      <c r="N4551" s="101" t="str">
        <f t="shared" si="139"/>
        <v>PT1590221-T0018936013238791</v>
      </c>
      <c r="O4551" s="128"/>
      <c r="P4551" s="100"/>
      <c r="Q4551" s="103">
        <f t="shared" si="166"/>
        <v>4</v>
      </c>
      <c r="R4551" s="161"/>
      <c r="S4551" s="105"/>
      <c r="T4551" s="106"/>
      <c r="U4551" s="107" t="s">
        <v>6525</v>
      </c>
      <c r="V4551" s="108" t="s">
        <v>756</v>
      </c>
      <c r="W4551" s="109" t="s">
        <v>1908</v>
      </c>
      <c r="X4551" s="110" t="str">
        <f t="shared" si="204"/>
        <v/>
      </c>
      <c r="Y4551" s="110" t="str">
        <f t="shared" si="205"/>
        <v/>
      </c>
      <c r="Z4551" s="109" t="s">
        <v>797</v>
      </c>
      <c r="AA4551" s="109" t="s">
        <v>802</v>
      </c>
      <c r="AB4551" s="106"/>
      <c r="AC4551" s="158"/>
      <c r="AD4551" s="160"/>
      <c r="AE4551" s="127"/>
      <c r="AF4551" s="113"/>
      <c r="AG4551" s="165" t="str">
        <f t="array" ref="AG4551">XLOOKUP(F4551,'CLV2'!A:A,'CLV2'!E:E)</f>
        <v>2.FROZEN FOODS</v>
      </c>
      <c r="AH4551" s="115" t="str">
        <f t="array" ref="AH4551">XLOOKUP(F4551,'CLV2'!A:A,'CLV2'!F:F)</f>
        <v>3.PIZZA - READY MEALS</v>
      </c>
      <c r="AI4551" s="115" t="str">
        <f t="shared" si="8"/>
        <v>Pack</v>
      </c>
      <c r="AJ4551" s="116">
        <f t="shared" si="9"/>
        <v>1</v>
      </c>
      <c r="AK4551" s="117" t="str">
        <f t="array" ref="AK4551">XLOOKUP(F4551,'GIÁ'!A:A,'GIÁ'!D:D)</f>
        <v>22578.43</v>
      </c>
      <c r="AL4551" s="118">
        <f t="shared" si="10"/>
        <v>90313.72</v>
      </c>
      <c r="AM4551" s="118">
        <f t="shared" si="11"/>
        <v>0</v>
      </c>
      <c r="AN4551" s="119">
        <f t="shared" si="12"/>
        <v>0</v>
      </c>
      <c r="AO4551" s="118">
        <f t="shared" si="13"/>
        <v>90313.72</v>
      </c>
      <c r="AP4551" s="121">
        <f t="shared" si="14"/>
        <v>0</v>
      </c>
      <c r="AQ4551" s="122"/>
      <c r="AR4551" s="119"/>
    </row>
    <row r="4552" ht="22.5" customHeight="1">
      <c r="A4552" s="89">
        <v>46233.0</v>
      </c>
      <c r="B4552" s="90">
        <v>0.3701388888888889</v>
      </c>
      <c r="C4552" s="91" t="s">
        <v>740</v>
      </c>
      <c r="D4552" s="129" t="str">
        <f t="array" ref="D4552">XLOOKUP(C4552,'DS ST'!A:A,'DS ST'!B:B)</f>
        <v>A167</v>
      </c>
      <c r="E4552" s="94" t="str">
        <f t="array" ref="E4552">XLOOKUP($F4552,'GIÁ'!$A:$A,'GIÁ'!$E:$E)</f>
        <v>ĐÔNG</v>
      </c>
      <c r="F4552" s="94">
        <v>8.936239090036E12</v>
      </c>
      <c r="G4552" s="95" t="s">
        <v>2713</v>
      </c>
      <c r="H4552" s="95" t="s">
        <v>75</v>
      </c>
      <c r="I4552" s="96">
        <v>2.0</v>
      </c>
      <c r="J4552" s="96">
        <v>0.0</v>
      </c>
      <c r="K4552" s="98">
        <f t="shared" si="4"/>
        <v>2</v>
      </c>
      <c r="L4552" s="99" t="s">
        <v>7305</v>
      </c>
      <c r="M4552" s="100" t="s">
        <v>7306</v>
      </c>
      <c r="N4552" s="101" t="str">
        <f t="shared" si="139"/>
        <v>PT1590221-T0018936239090036</v>
      </c>
      <c r="O4552" s="128"/>
      <c r="P4552" s="100"/>
      <c r="Q4552" s="103">
        <f t="shared" si="166"/>
        <v>2</v>
      </c>
      <c r="R4552" s="161"/>
      <c r="S4552" s="105"/>
      <c r="T4552" s="106"/>
      <c r="U4552" s="107" t="s">
        <v>6539</v>
      </c>
      <c r="V4552" s="108" t="s">
        <v>756</v>
      </c>
      <c r="W4552" s="109" t="s">
        <v>1908</v>
      </c>
      <c r="X4552" s="110" t="str">
        <f t="shared" si="204"/>
        <v/>
      </c>
      <c r="Y4552" s="110" t="str">
        <f t="shared" si="205"/>
        <v/>
      </c>
      <c r="Z4552" s="109" t="s">
        <v>797</v>
      </c>
      <c r="AA4552" s="109" t="s">
        <v>802</v>
      </c>
      <c r="AB4552" s="106"/>
      <c r="AC4552" s="158"/>
      <c r="AD4552" s="160"/>
      <c r="AE4552" s="127"/>
      <c r="AF4552" s="113"/>
      <c r="AG4552" s="165" t="str">
        <f t="array" ref="AG4552">XLOOKUP(F4552,'CLV2'!A:A,'CLV2'!E:E)</f>
        <v>2.MEAT</v>
      </c>
      <c r="AH4552" s="115" t="str">
        <f t="array" ref="AH4552">XLOOKUP(F4552,'CLV2'!A:A,'CLV2'!F:F)</f>
        <v>3.FROZEN MEAT</v>
      </c>
      <c r="AI4552" s="115" t="str">
        <f t="shared" si="8"/>
        <v>Pack</v>
      </c>
      <c r="AJ4552" s="116">
        <f t="shared" si="9"/>
        <v>1</v>
      </c>
      <c r="AK4552" s="117" t="str">
        <f t="array" ref="AK4552">XLOOKUP(F4552,'GIÁ'!A:A,'GIÁ'!D:D)</f>
        <v>47814.16</v>
      </c>
      <c r="AL4552" s="118">
        <f t="shared" si="10"/>
        <v>95628.32</v>
      </c>
      <c r="AM4552" s="118">
        <f t="shared" si="11"/>
        <v>0</v>
      </c>
      <c r="AN4552" s="119">
        <f t="shared" si="12"/>
        <v>0</v>
      </c>
      <c r="AO4552" s="118">
        <f t="shared" si="13"/>
        <v>95628.32</v>
      </c>
      <c r="AP4552" s="121">
        <f t="shared" si="14"/>
        <v>0</v>
      </c>
      <c r="AQ4552" s="122"/>
      <c r="AR4552" s="119"/>
    </row>
    <row r="4553" ht="22.5" customHeight="1">
      <c r="A4553" s="89">
        <v>46233.0</v>
      </c>
      <c r="B4553" s="90">
        <v>0.3701388888888889</v>
      </c>
      <c r="C4553" s="91" t="s">
        <v>740</v>
      </c>
      <c r="D4553" s="129" t="str">
        <f t="array" ref="D4553">XLOOKUP(C4553,'DS ST'!A:A,'DS ST'!B:B)</f>
        <v>A167</v>
      </c>
      <c r="E4553" s="94" t="str">
        <f t="array" ref="E4553">XLOOKUP($F4553,'GIÁ'!$A:$A,'GIÁ'!$E:$E)</f>
        <v>ĐÔNG</v>
      </c>
      <c r="F4553" s="94">
        <v>8.938559140026E12</v>
      </c>
      <c r="G4553" s="95" t="s">
        <v>3177</v>
      </c>
      <c r="H4553" s="95" t="s">
        <v>57</v>
      </c>
      <c r="I4553" s="96">
        <v>2.0</v>
      </c>
      <c r="J4553" s="96">
        <v>0.0</v>
      </c>
      <c r="K4553" s="98">
        <f t="shared" si="4"/>
        <v>2</v>
      </c>
      <c r="L4553" s="99" t="s">
        <v>7305</v>
      </c>
      <c r="M4553" s="100" t="s">
        <v>7306</v>
      </c>
      <c r="N4553" s="101" t="str">
        <f t="shared" si="139"/>
        <v>PT1590221-T0018938559140026</v>
      </c>
      <c r="O4553" s="128"/>
      <c r="P4553" s="100"/>
      <c r="Q4553" s="103">
        <f t="shared" si="166"/>
        <v>2</v>
      </c>
      <c r="R4553" s="161"/>
      <c r="S4553" s="105"/>
      <c r="T4553" s="106"/>
      <c r="U4553" s="107" t="s">
        <v>6544</v>
      </c>
      <c r="V4553" s="108" t="s">
        <v>756</v>
      </c>
      <c r="W4553" s="109" t="s">
        <v>1908</v>
      </c>
      <c r="X4553" s="110" t="str">
        <f t="shared" si="204"/>
        <v/>
      </c>
      <c r="Y4553" s="110" t="str">
        <f t="shared" si="205"/>
        <v/>
      </c>
      <c r="Z4553" s="109" t="s">
        <v>797</v>
      </c>
      <c r="AA4553" s="109" t="s">
        <v>802</v>
      </c>
      <c r="AB4553" s="106"/>
      <c r="AC4553" s="158"/>
      <c r="AD4553" s="160"/>
      <c r="AE4553" s="127"/>
      <c r="AF4553" s="113"/>
      <c r="AG4553" s="165" t="str">
        <f t="array" ref="AG4553">XLOOKUP(F4553,'CLV2'!A:A,'CLV2'!E:E)</f>
        <v>2.MEAT</v>
      </c>
      <c r="AH4553" s="115" t="str">
        <f t="array" ref="AH4553">XLOOKUP(F4553,'CLV2'!A:A,'CLV2'!F:F)</f>
        <v>3.FROZEN MEAT</v>
      </c>
      <c r="AI4553" s="115" t="str">
        <f t="shared" si="8"/>
        <v>Pack</v>
      </c>
      <c r="AJ4553" s="116">
        <f t="shared" si="9"/>
        <v>1</v>
      </c>
      <c r="AK4553" s="117" t="str">
        <f t="array" ref="AK4553">XLOOKUP(F4553,'GIÁ'!A:A,'GIÁ'!D:D)</f>
        <v>122581.24</v>
      </c>
      <c r="AL4553" s="118">
        <f t="shared" si="10"/>
        <v>245162.48</v>
      </c>
      <c r="AM4553" s="118">
        <f t="shared" si="11"/>
        <v>0</v>
      </c>
      <c r="AN4553" s="119">
        <f t="shared" si="12"/>
        <v>0</v>
      </c>
      <c r="AO4553" s="118">
        <f t="shared" si="13"/>
        <v>245162.48</v>
      </c>
      <c r="AP4553" s="121">
        <f t="shared" si="14"/>
        <v>0</v>
      </c>
      <c r="AQ4553" s="122"/>
      <c r="AR4553" s="119"/>
    </row>
    <row r="4554" ht="22.5" customHeight="1">
      <c r="A4554" s="89">
        <v>46233.0</v>
      </c>
      <c r="B4554" s="90">
        <v>0.5256944444444445</v>
      </c>
      <c r="C4554" s="91" t="s">
        <v>1173</v>
      </c>
      <c r="D4554" s="129" t="str">
        <f t="array" ref="D4554">XLOOKUP(C4554,'DS ST'!A:A,'DS ST'!B:B)</f>
        <v>CTH</v>
      </c>
      <c r="E4554" s="94" t="str">
        <f t="array" ref="E4554">XLOOKUP($F4554,'GIÁ'!$A:$A,'GIÁ'!$E:$E)</f>
        <v>ĐÔNG</v>
      </c>
      <c r="F4554" s="94">
        <v>8.934717275081E12</v>
      </c>
      <c r="G4554" s="95" t="s">
        <v>1735</v>
      </c>
      <c r="H4554" s="95" t="s">
        <v>224</v>
      </c>
      <c r="I4554" s="96">
        <v>6.0</v>
      </c>
      <c r="J4554" s="96">
        <v>0.0</v>
      </c>
      <c r="K4554" s="98">
        <f t="shared" si="4"/>
        <v>6</v>
      </c>
      <c r="L4554" s="99" t="s">
        <v>7307</v>
      </c>
      <c r="M4554" s="100" t="s">
        <v>7308</v>
      </c>
      <c r="N4554" s="101" t="str">
        <f t="shared" si="139"/>
        <v>PT1590302-T0018934717275081</v>
      </c>
      <c r="O4554" s="128"/>
      <c r="P4554" s="100"/>
      <c r="Q4554" s="103">
        <f t="shared" si="166"/>
        <v>6</v>
      </c>
      <c r="R4554" s="161"/>
      <c r="S4554" s="105"/>
      <c r="T4554" s="106"/>
      <c r="U4554" s="107" t="s">
        <v>6563</v>
      </c>
      <c r="V4554" s="108" t="s">
        <v>756</v>
      </c>
      <c r="W4554" s="109" t="s">
        <v>1908</v>
      </c>
      <c r="X4554" s="110" t="str">
        <f t="shared" si="204"/>
        <v/>
      </c>
      <c r="Y4554" s="110" t="str">
        <f t="shared" si="205"/>
        <v/>
      </c>
      <c r="Z4554" s="109" t="s">
        <v>797</v>
      </c>
      <c r="AA4554" s="109" t="s">
        <v>802</v>
      </c>
      <c r="AB4554" s="106"/>
      <c r="AC4554" s="158"/>
      <c r="AD4554" s="160"/>
      <c r="AE4554" s="127"/>
      <c r="AF4554" s="113"/>
      <c r="AG4554" s="165" t="str">
        <f t="array" ref="AG4554">XLOOKUP(F4554,'CLV2'!A:A,'CLV2'!E:E)</f>
        <v>2.FROZEN FOODS</v>
      </c>
      <c r="AH4554" s="115" t="str">
        <f t="array" ref="AH4554">XLOOKUP(F4554,'CLV2'!A:A,'CLV2'!F:F)</f>
        <v>3.DUMPLINGS</v>
      </c>
      <c r="AI4554" s="115" t="str">
        <f t="shared" si="8"/>
        <v>Pack</v>
      </c>
      <c r="AJ4554" s="116">
        <f t="shared" si="9"/>
        <v>1</v>
      </c>
      <c r="AK4554" s="117" t="str">
        <f t="array" ref="AK4554">XLOOKUP(F4554,'GIÁ'!A:A,'GIÁ'!D:D)</f>
        <v>42036.39</v>
      </c>
      <c r="AL4554" s="118">
        <f t="shared" si="10"/>
        <v>252218.34</v>
      </c>
      <c r="AM4554" s="118">
        <f t="shared" si="11"/>
        <v>0</v>
      </c>
      <c r="AN4554" s="119">
        <f t="shared" si="12"/>
        <v>0</v>
      </c>
      <c r="AO4554" s="118">
        <f t="shared" si="13"/>
        <v>252218.34</v>
      </c>
      <c r="AP4554" s="121">
        <f t="shared" si="14"/>
        <v>0</v>
      </c>
      <c r="AQ4554" s="122"/>
      <c r="AR4554" s="119"/>
    </row>
    <row r="4555" ht="22.5" customHeight="1">
      <c r="A4555" s="89">
        <v>46233.0</v>
      </c>
      <c r="B4555" s="90">
        <v>0.5256944444444445</v>
      </c>
      <c r="C4555" s="91" t="s">
        <v>1173</v>
      </c>
      <c r="D4555" s="129" t="str">
        <f t="array" ref="D4555">XLOOKUP(C4555,'DS ST'!A:A,'DS ST'!B:B)</f>
        <v>CTH</v>
      </c>
      <c r="E4555" s="94" t="str">
        <f t="array" ref="E4555">XLOOKUP($F4555,'GIÁ'!$A:$A,'GIÁ'!$E:$E)</f>
        <v>ĐÔNG</v>
      </c>
      <c r="F4555" s="94">
        <v>8.938555386015E12</v>
      </c>
      <c r="G4555" s="95" t="s">
        <v>3152</v>
      </c>
      <c r="H4555" s="95" t="s">
        <v>224</v>
      </c>
      <c r="I4555" s="96">
        <v>4.0</v>
      </c>
      <c r="J4555" s="96">
        <v>0.0</v>
      </c>
      <c r="K4555" s="98">
        <f t="shared" si="4"/>
        <v>4</v>
      </c>
      <c r="L4555" s="99" t="s">
        <v>7307</v>
      </c>
      <c r="M4555" s="100" t="s">
        <v>7308</v>
      </c>
      <c r="N4555" s="101" t="str">
        <f t="shared" si="139"/>
        <v>PT1590302-T0018938555386015</v>
      </c>
      <c r="O4555" s="128"/>
      <c r="P4555" s="100"/>
      <c r="Q4555" s="103">
        <f t="shared" si="166"/>
        <v>4</v>
      </c>
      <c r="R4555" s="161"/>
      <c r="S4555" s="105"/>
      <c r="T4555" s="106"/>
      <c r="U4555" s="107" t="s">
        <v>6586</v>
      </c>
      <c r="V4555" s="108" t="s">
        <v>756</v>
      </c>
      <c r="W4555" s="109" t="s">
        <v>1908</v>
      </c>
      <c r="X4555" s="110" t="str">
        <f t="shared" si="204"/>
        <v/>
      </c>
      <c r="Y4555" s="110" t="str">
        <f t="shared" si="205"/>
        <v/>
      </c>
      <c r="Z4555" s="109" t="s">
        <v>797</v>
      </c>
      <c r="AA4555" s="109" t="s">
        <v>802</v>
      </c>
      <c r="AB4555" s="106"/>
      <c r="AC4555" s="158"/>
      <c r="AD4555" s="160"/>
      <c r="AE4555" s="127"/>
      <c r="AF4555" s="113"/>
      <c r="AG4555" s="165" t="str">
        <f t="array" ref="AG4555">XLOOKUP(F4555,'CLV2'!A:A,'CLV2'!E:E)</f>
        <v>2.FROZEN FOODS</v>
      </c>
      <c r="AH4555" s="115" t="str">
        <f t="array" ref="AH4555">XLOOKUP(F4555,'CLV2'!A:A,'CLV2'!F:F)</f>
        <v>3.PASTRY AND DESSERTS</v>
      </c>
      <c r="AI4555" s="115" t="str">
        <f t="shared" si="8"/>
        <v>Pack</v>
      </c>
      <c r="AJ4555" s="116">
        <f t="shared" si="9"/>
        <v>1</v>
      </c>
      <c r="AK4555" s="117" t="str">
        <f t="array" ref="AK4555">XLOOKUP(F4555,'GIÁ'!A:A,'GIÁ'!D:D)</f>
        <v>23068.13</v>
      </c>
      <c r="AL4555" s="118">
        <f t="shared" si="10"/>
        <v>92272.52</v>
      </c>
      <c r="AM4555" s="118">
        <f t="shared" si="11"/>
        <v>0</v>
      </c>
      <c r="AN4555" s="119">
        <f t="shared" si="12"/>
        <v>0</v>
      </c>
      <c r="AO4555" s="118">
        <f t="shared" si="13"/>
        <v>92272.52</v>
      </c>
      <c r="AP4555" s="121">
        <f t="shared" si="14"/>
        <v>0</v>
      </c>
      <c r="AQ4555" s="122"/>
      <c r="AR4555" s="119"/>
    </row>
    <row r="4556" ht="22.5" customHeight="1">
      <c r="A4556" s="89">
        <v>46233.0</v>
      </c>
      <c r="B4556" s="90">
        <v>0.5256944444444445</v>
      </c>
      <c r="C4556" s="91" t="s">
        <v>1173</v>
      </c>
      <c r="D4556" s="129" t="str">
        <f t="array" ref="D4556">XLOOKUP(C4556,'DS ST'!A:A,'DS ST'!B:B)</f>
        <v>CTH</v>
      </c>
      <c r="E4556" s="94" t="str">
        <f t="array" ref="E4556">XLOOKUP($F4556,'GIÁ'!$A:$A,'GIÁ'!$E:$E)</f>
        <v>ĐÔNG</v>
      </c>
      <c r="F4556" s="94">
        <v>8.934717401343E12</v>
      </c>
      <c r="G4556" s="95" t="s">
        <v>1752</v>
      </c>
      <c r="H4556" s="95" t="s">
        <v>224</v>
      </c>
      <c r="I4556" s="96">
        <v>4.0</v>
      </c>
      <c r="J4556" s="96">
        <v>0.0</v>
      </c>
      <c r="K4556" s="98">
        <f t="shared" si="4"/>
        <v>4</v>
      </c>
      <c r="L4556" s="99" t="s">
        <v>7307</v>
      </c>
      <c r="M4556" s="100" t="s">
        <v>7308</v>
      </c>
      <c r="N4556" s="101" t="str">
        <f t="shared" si="139"/>
        <v>PT1590302-T0018934717401343</v>
      </c>
      <c r="O4556" s="128"/>
      <c r="P4556" s="100"/>
      <c r="Q4556" s="103">
        <f t="shared" si="166"/>
        <v>4</v>
      </c>
      <c r="R4556" s="161"/>
      <c r="S4556" s="105"/>
      <c r="T4556" s="106"/>
      <c r="U4556" s="107" t="s">
        <v>6576</v>
      </c>
      <c r="V4556" s="108" t="s">
        <v>756</v>
      </c>
      <c r="W4556" s="109" t="s">
        <v>1908</v>
      </c>
      <c r="X4556" s="110" t="str">
        <f t="shared" si="204"/>
        <v/>
      </c>
      <c r="Y4556" s="110" t="str">
        <f t="shared" si="205"/>
        <v/>
      </c>
      <c r="Z4556" s="109" t="s">
        <v>797</v>
      </c>
      <c r="AA4556" s="109" t="s">
        <v>802</v>
      </c>
      <c r="AB4556" s="106"/>
      <c r="AC4556" s="158"/>
      <c r="AD4556" s="160"/>
      <c r="AE4556" s="127"/>
      <c r="AF4556" s="113"/>
      <c r="AG4556" s="165" t="str">
        <f t="array" ref="AG4556">XLOOKUP(F4556,'CLV2'!A:A,'CLV2'!E:E)</f>
        <v>2.FROZEN FOODS</v>
      </c>
      <c r="AH4556" s="115" t="str">
        <f t="array" ref="AH4556">XLOOKUP(F4556,'CLV2'!A:A,'CLV2'!F:F)</f>
        <v>3.DUMPLINGS</v>
      </c>
      <c r="AI4556" s="115" t="str">
        <f t="shared" si="8"/>
        <v>Pack</v>
      </c>
      <c r="AJ4556" s="116">
        <f t="shared" si="9"/>
        <v>1</v>
      </c>
      <c r="AK4556" s="117" t="str">
        <f t="array" ref="AK4556">XLOOKUP(F4556,'GIÁ'!A:A,'GIÁ'!D:D)</f>
        <v>20835.93</v>
      </c>
      <c r="AL4556" s="118">
        <f t="shared" si="10"/>
        <v>83343.72</v>
      </c>
      <c r="AM4556" s="118">
        <f t="shared" si="11"/>
        <v>0</v>
      </c>
      <c r="AN4556" s="119">
        <f t="shared" si="12"/>
        <v>0</v>
      </c>
      <c r="AO4556" s="118">
        <f t="shared" si="13"/>
        <v>83343.72</v>
      </c>
      <c r="AP4556" s="121">
        <f t="shared" si="14"/>
        <v>0</v>
      </c>
      <c r="AQ4556" s="122"/>
      <c r="AR4556" s="119"/>
    </row>
    <row r="4557" ht="22.5" customHeight="1">
      <c r="A4557" s="89">
        <v>46233.0</v>
      </c>
      <c r="B4557" s="90">
        <v>0.5256944444444445</v>
      </c>
      <c r="C4557" s="91" t="s">
        <v>1173</v>
      </c>
      <c r="D4557" s="129" t="str">
        <f t="array" ref="D4557">XLOOKUP(C4557,'DS ST'!A:A,'DS ST'!B:B)</f>
        <v>CTH</v>
      </c>
      <c r="E4557" s="94" t="str">
        <f t="array" ref="E4557">XLOOKUP($F4557,'GIÁ'!$A:$A,'GIÁ'!$E:$E)</f>
        <v>ĐÔNG</v>
      </c>
      <c r="F4557" s="94">
        <v>8.8880036524E12</v>
      </c>
      <c r="G4557" s="95" t="s">
        <v>1541</v>
      </c>
      <c r="H4557" s="95" t="s">
        <v>224</v>
      </c>
      <c r="I4557" s="96">
        <v>2.0</v>
      </c>
      <c r="J4557" s="96">
        <v>0.0</v>
      </c>
      <c r="K4557" s="98">
        <f t="shared" si="4"/>
        <v>2</v>
      </c>
      <c r="L4557" s="99" t="s">
        <v>7307</v>
      </c>
      <c r="M4557" s="100" t="s">
        <v>7308</v>
      </c>
      <c r="N4557" s="101" t="str">
        <f t="shared" si="139"/>
        <v>PT1590302-T0018888003652400</v>
      </c>
      <c r="O4557" s="128"/>
      <c r="P4557" s="100"/>
      <c r="Q4557" s="103">
        <f t="shared" si="166"/>
        <v>2</v>
      </c>
      <c r="R4557" s="161"/>
      <c r="S4557" s="105"/>
      <c r="T4557" s="106"/>
      <c r="U4557" s="107" t="s">
        <v>6564</v>
      </c>
      <c r="V4557" s="108" t="s">
        <v>756</v>
      </c>
      <c r="W4557" s="109" t="s">
        <v>1908</v>
      </c>
      <c r="X4557" s="110" t="str">
        <f t="shared" si="204"/>
        <v/>
      </c>
      <c r="Y4557" s="110" t="str">
        <f t="shared" si="205"/>
        <v/>
      </c>
      <c r="Z4557" s="109" t="s">
        <v>797</v>
      </c>
      <c r="AA4557" s="109" t="s">
        <v>802</v>
      </c>
      <c r="AB4557" s="106"/>
      <c r="AC4557" s="158"/>
      <c r="AD4557" s="160"/>
      <c r="AE4557" s="127"/>
      <c r="AF4557" s="113"/>
      <c r="AG4557" s="165" t="str">
        <f t="array" ref="AG4557">XLOOKUP(F4557,'CLV2'!A:A,'CLV2'!E:E)</f>
        <v>2.FROZEN FOODS</v>
      </c>
      <c r="AH4557" s="115" t="str">
        <f t="array" ref="AH4557">XLOOKUP(F4557,'CLV2'!A:A,'CLV2'!F:F)</f>
        <v>3.PASTRY AND DESSERTS</v>
      </c>
      <c r="AI4557" s="115" t="str">
        <f t="shared" si="8"/>
        <v>Pack</v>
      </c>
      <c r="AJ4557" s="116">
        <f t="shared" si="9"/>
        <v>1</v>
      </c>
      <c r="AK4557" s="117" t="str">
        <f t="array" ref="AK4557">XLOOKUP(F4557,'GIÁ'!A:A,'GIÁ'!D:D)</f>
        <v>31762.47</v>
      </c>
      <c r="AL4557" s="118">
        <f t="shared" si="10"/>
        <v>63524.94</v>
      </c>
      <c r="AM4557" s="118">
        <f t="shared" si="11"/>
        <v>0</v>
      </c>
      <c r="AN4557" s="119">
        <f t="shared" si="12"/>
        <v>0</v>
      </c>
      <c r="AO4557" s="118">
        <f t="shared" si="13"/>
        <v>63524.94</v>
      </c>
      <c r="AP4557" s="121">
        <f t="shared" si="14"/>
        <v>0</v>
      </c>
      <c r="AQ4557" s="122"/>
      <c r="AR4557" s="119"/>
    </row>
    <row r="4558" ht="22.5" customHeight="1">
      <c r="A4558" s="89">
        <v>46233.0</v>
      </c>
      <c r="B4558" s="90">
        <v>0.5256944444444445</v>
      </c>
      <c r="C4558" s="91" t="s">
        <v>1173</v>
      </c>
      <c r="D4558" s="129" t="str">
        <f t="array" ref="D4558">XLOOKUP(C4558,'DS ST'!A:A,'DS ST'!B:B)</f>
        <v>CTH</v>
      </c>
      <c r="E4558" s="94" t="str">
        <f t="array" ref="E4558">XLOOKUP($F4558,'GIÁ'!$A:$A,'GIÁ'!$E:$E)</f>
        <v>ĐÔNG</v>
      </c>
      <c r="F4558" s="94">
        <v>8.938555386725E12</v>
      </c>
      <c r="G4558" s="95" t="s">
        <v>3156</v>
      </c>
      <c r="H4558" s="95" t="s">
        <v>224</v>
      </c>
      <c r="I4558" s="96">
        <v>6.0</v>
      </c>
      <c r="J4558" s="96">
        <v>0.0</v>
      </c>
      <c r="K4558" s="98">
        <f t="shared" si="4"/>
        <v>6</v>
      </c>
      <c r="L4558" s="99" t="s">
        <v>7307</v>
      </c>
      <c r="M4558" s="100" t="s">
        <v>7308</v>
      </c>
      <c r="N4558" s="101" t="str">
        <f t="shared" si="139"/>
        <v>PT1590302-T0018938555386725</v>
      </c>
      <c r="O4558" s="128"/>
      <c r="P4558" s="100"/>
      <c r="Q4558" s="103">
        <f t="shared" si="166"/>
        <v>6</v>
      </c>
      <c r="R4558" s="161"/>
      <c r="S4558" s="105"/>
      <c r="T4558" s="106"/>
      <c r="U4558" s="107" t="s">
        <v>6596</v>
      </c>
      <c r="V4558" s="108" t="s">
        <v>756</v>
      </c>
      <c r="W4558" s="109" t="s">
        <v>1908</v>
      </c>
      <c r="X4558" s="110" t="str">
        <f t="shared" si="204"/>
        <v/>
      </c>
      <c r="Y4558" s="110" t="str">
        <f t="shared" si="205"/>
        <v/>
      </c>
      <c r="Z4558" s="109" t="s">
        <v>797</v>
      </c>
      <c r="AA4558" s="109" t="s">
        <v>802</v>
      </c>
      <c r="AB4558" s="106"/>
      <c r="AC4558" s="158"/>
      <c r="AD4558" s="160"/>
      <c r="AE4558" s="127"/>
      <c r="AF4558" s="113"/>
      <c r="AG4558" s="165" t="str">
        <f t="array" ref="AG4558">XLOOKUP(F4558,'CLV2'!A:A,'CLV2'!E:E)</f>
        <v>2.FROZEN FOODS</v>
      </c>
      <c r="AH4558" s="115" t="str">
        <f t="array" ref="AH4558">XLOOKUP(F4558,'CLV2'!A:A,'CLV2'!F:F)</f>
        <v>3.PASTRY AND DESSERTS</v>
      </c>
      <c r="AI4558" s="115" t="str">
        <f t="shared" si="8"/>
        <v>Pack</v>
      </c>
      <c r="AJ4558" s="116">
        <f t="shared" si="9"/>
        <v>1</v>
      </c>
      <c r="AK4558" s="117" t="str">
        <f t="array" ref="AK4558">XLOOKUP(F4558,'GIÁ'!A:A,'GIÁ'!D:D)</f>
        <v>26016.14</v>
      </c>
      <c r="AL4558" s="118">
        <f t="shared" si="10"/>
        <v>156096.84</v>
      </c>
      <c r="AM4558" s="118">
        <f t="shared" si="11"/>
        <v>0</v>
      </c>
      <c r="AN4558" s="119">
        <f t="shared" si="12"/>
        <v>0</v>
      </c>
      <c r="AO4558" s="118">
        <f t="shared" si="13"/>
        <v>156096.84</v>
      </c>
      <c r="AP4558" s="121">
        <f t="shared" si="14"/>
        <v>0</v>
      </c>
      <c r="AQ4558" s="122"/>
      <c r="AR4558" s="119"/>
    </row>
    <row r="4559" ht="22.5" customHeight="1">
      <c r="A4559" s="89">
        <v>46233.0</v>
      </c>
      <c r="B4559" s="90">
        <v>0.5256944444444445</v>
      </c>
      <c r="C4559" s="91" t="s">
        <v>1173</v>
      </c>
      <c r="D4559" s="129" t="str">
        <f t="array" ref="D4559">XLOOKUP(C4559,'DS ST'!A:A,'DS ST'!B:B)</f>
        <v>CTH</v>
      </c>
      <c r="E4559" s="94" t="str">
        <f t="array" ref="E4559">XLOOKUP($F4559,'GIÁ'!$A:$A,'GIÁ'!$E:$E)</f>
        <v>ĐÔNG</v>
      </c>
      <c r="F4559" s="94">
        <v>8.935101607211E12</v>
      </c>
      <c r="G4559" s="95" t="s">
        <v>1879</v>
      </c>
      <c r="H4559" s="95" t="s">
        <v>224</v>
      </c>
      <c r="I4559" s="96">
        <v>6.0</v>
      </c>
      <c r="J4559" s="96">
        <v>0.0</v>
      </c>
      <c r="K4559" s="98">
        <f t="shared" si="4"/>
        <v>6</v>
      </c>
      <c r="L4559" s="99" t="s">
        <v>7307</v>
      </c>
      <c r="M4559" s="100" t="s">
        <v>7308</v>
      </c>
      <c r="N4559" s="101" t="str">
        <f t="shared" si="139"/>
        <v>PT1590302-T0018935101607211</v>
      </c>
      <c r="O4559" s="128"/>
      <c r="P4559" s="100"/>
      <c r="Q4559" s="103">
        <f t="shared" si="166"/>
        <v>6</v>
      </c>
      <c r="R4559" s="161"/>
      <c r="S4559" s="105"/>
      <c r="T4559" s="106"/>
      <c r="U4559" s="107" t="s">
        <v>6523</v>
      </c>
      <c r="V4559" s="108" t="s">
        <v>756</v>
      </c>
      <c r="W4559" s="109" t="s">
        <v>1908</v>
      </c>
      <c r="X4559" s="110" t="str">
        <f t="shared" si="204"/>
        <v/>
      </c>
      <c r="Y4559" s="110" t="str">
        <f t="shared" si="205"/>
        <v/>
      </c>
      <c r="Z4559" s="109" t="s">
        <v>797</v>
      </c>
      <c r="AA4559" s="109" t="s">
        <v>802</v>
      </c>
      <c r="AB4559" s="106"/>
      <c r="AC4559" s="158"/>
      <c r="AD4559" s="160"/>
      <c r="AE4559" s="127"/>
      <c r="AF4559" s="113"/>
      <c r="AG4559" s="165" t="str">
        <f t="array" ref="AG4559">XLOOKUP(F4559,'CLV2'!A:A,'CLV2'!E:E)</f>
        <v>2.FROZEN FOODS</v>
      </c>
      <c r="AH4559" s="115" t="str">
        <f t="array" ref="AH4559">XLOOKUP(F4559,'CLV2'!A:A,'CLV2'!F:F)</f>
        <v>3.DUMPLINGS</v>
      </c>
      <c r="AI4559" s="115" t="str">
        <f t="shared" si="8"/>
        <v>Pack</v>
      </c>
      <c r="AJ4559" s="116">
        <f t="shared" si="9"/>
        <v>1</v>
      </c>
      <c r="AK4559" s="117" t="str">
        <f t="array" ref="AK4559">XLOOKUP(F4559,'GIÁ'!A:A,'GIÁ'!D:D)</f>
        <v>22033.98</v>
      </c>
      <c r="AL4559" s="118">
        <f t="shared" si="10"/>
        <v>132203.88</v>
      </c>
      <c r="AM4559" s="118">
        <f t="shared" si="11"/>
        <v>0</v>
      </c>
      <c r="AN4559" s="119">
        <f t="shared" si="12"/>
        <v>0</v>
      </c>
      <c r="AO4559" s="118">
        <f t="shared" si="13"/>
        <v>132203.88</v>
      </c>
      <c r="AP4559" s="121">
        <f t="shared" si="14"/>
        <v>0</v>
      </c>
      <c r="AQ4559" s="122"/>
      <c r="AR4559" s="119"/>
    </row>
    <row r="4560" ht="22.5" customHeight="1">
      <c r="A4560" s="89">
        <v>46233.0</v>
      </c>
      <c r="B4560" s="90">
        <v>0.5256944444444445</v>
      </c>
      <c r="C4560" s="91" t="s">
        <v>1173</v>
      </c>
      <c r="D4560" s="129" t="str">
        <f t="array" ref="D4560">XLOOKUP(C4560,'DS ST'!A:A,'DS ST'!B:B)</f>
        <v>CTH</v>
      </c>
      <c r="E4560" s="94" t="str">
        <f t="array" ref="E4560">XLOOKUP($F4560,'GIÁ'!$A:$A,'GIÁ'!$E:$E)</f>
        <v>ĐÔNG</v>
      </c>
      <c r="F4560" s="94">
        <v>8.936013238791E12</v>
      </c>
      <c r="G4560" s="95" t="s">
        <v>2178</v>
      </c>
      <c r="H4560" s="95" t="s">
        <v>57</v>
      </c>
      <c r="I4560" s="96">
        <v>6.0</v>
      </c>
      <c r="J4560" s="96">
        <v>0.0</v>
      </c>
      <c r="K4560" s="98">
        <f t="shared" si="4"/>
        <v>6</v>
      </c>
      <c r="L4560" s="99" t="s">
        <v>7307</v>
      </c>
      <c r="M4560" s="100" t="s">
        <v>7308</v>
      </c>
      <c r="N4560" s="101" t="str">
        <f t="shared" si="139"/>
        <v>PT1590302-T0018936013238791</v>
      </c>
      <c r="O4560" s="128"/>
      <c r="P4560" s="100"/>
      <c r="Q4560" s="103">
        <f t="shared" si="166"/>
        <v>6</v>
      </c>
      <c r="R4560" s="161"/>
      <c r="S4560" s="105"/>
      <c r="T4560" s="106"/>
      <c r="U4560" s="107" t="s">
        <v>6525</v>
      </c>
      <c r="V4560" s="108" t="s">
        <v>756</v>
      </c>
      <c r="W4560" s="109" t="s">
        <v>1908</v>
      </c>
      <c r="X4560" s="110" t="str">
        <f t="shared" si="204"/>
        <v/>
      </c>
      <c r="Y4560" s="110" t="str">
        <f t="shared" si="205"/>
        <v/>
      </c>
      <c r="Z4560" s="109" t="s">
        <v>797</v>
      </c>
      <c r="AA4560" s="109" t="s">
        <v>802</v>
      </c>
      <c r="AB4560" s="106"/>
      <c r="AC4560" s="158"/>
      <c r="AD4560" s="160"/>
      <c r="AE4560" s="127"/>
      <c r="AF4560" s="113"/>
      <c r="AG4560" s="165" t="str">
        <f t="array" ref="AG4560">XLOOKUP(F4560,'CLV2'!A:A,'CLV2'!E:E)</f>
        <v>2.FROZEN FOODS</v>
      </c>
      <c r="AH4560" s="115" t="str">
        <f t="array" ref="AH4560">XLOOKUP(F4560,'CLV2'!A:A,'CLV2'!F:F)</f>
        <v>3.PIZZA - READY MEALS</v>
      </c>
      <c r="AI4560" s="115" t="str">
        <f t="shared" si="8"/>
        <v>Pack</v>
      </c>
      <c r="AJ4560" s="116">
        <f t="shared" si="9"/>
        <v>1</v>
      </c>
      <c r="AK4560" s="117" t="str">
        <f t="array" ref="AK4560">XLOOKUP(F4560,'GIÁ'!A:A,'GIÁ'!D:D)</f>
        <v>22578.43</v>
      </c>
      <c r="AL4560" s="118">
        <f t="shared" si="10"/>
        <v>135470.58</v>
      </c>
      <c r="AM4560" s="118">
        <f t="shared" si="11"/>
        <v>0</v>
      </c>
      <c r="AN4560" s="119">
        <f t="shared" si="12"/>
        <v>0</v>
      </c>
      <c r="AO4560" s="118">
        <f t="shared" si="13"/>
        <v>135470.58</v>
      </c>
      <c r="AP4560" s="121">
        <f t="shared" si="14"/>
        <v>0</v>
      </c>
      <c r="AQ4560" s="122"/>
      <c r="AR4560" s="119"/>
    </row>
    <row r="4561" ht="22.5" customHeight="1">
      <c r="A4561" s="89">
        <v>46233.0</v>
      </c>
      <c r="B4561" s="90">
        <v>0.5256944444444445</v>
      </c>
      <c r="C4561" s="91" t="s">
        <v>1173</v>
      </c>
      <c r="D4561" s="129" t="str">
        <f t="array" ref="D4561">XLOOKUP(C4561,'DS ST'!A:A,'DS ST'!B:B)</f>
        <v>CTH</v>
      </c>
      <c r="E4561" s="94" t="str">
        <f t="array" ref="E4561">XLOOKUP($F4561,'GIÁ'!$A:$A,'GIÁ'!$E:$E)</f>
        <v>ĐÔNG</v>
      </c>
      <c r="F4561" s="94">
        <v>8.938532826121E12</v>
      </c>
      <c r="G4561" s="95" t="s">
        <v>3050</v>
      </c>
      <c r="H4561" s="95" t="s">
        <v>224</v>
      </c>
      <c r="I4561" s="96">
        <v>8.0</v>
      </c>
      <c r="J4561" s="96">
        <v>0.0</v>
      </c>
      <c r="K4561" s="98">
        <f t="shared" si="4"/>
        <v>8</v>
      </c>
      <c r="L4561" s="99" t="s">
        <v>7307</v>
      </c>
      <c r="M4561" s="100" t="s">
        <v>7308</v>
      </c>
      <c r="N4561" s="101" t="str">
        <f t="shared" si="139"/>
        <v>PT1590302-T0018938532826121</v>
      </c>
      <c r="O4561" s="128"/>
      <c r="P4561" s="100"/>
      <c r="Q4561" s="103">
        <f t="shared" si="166"/>
        <v>8</v>
      </c>
      <c r="R4561" s="161"/>
      <c r="S4561" s="105"/>
      <c r="T4561" s="106"/>
      <c r="U4561" s="107" t="s">
        <v>6541</v>
      </c>
      <c r="V4561" s="108" t="s">
        <v>756</v>
      </c>
      <c r="W4561" s="109" t="s">
        <v>1908</v>
      </c>
      <c r="X4561" s="110" t="str">
        <f t="shared" si="204"/>
        <v/>
      </c>
      <c r="Y4561" s="110" t="str">
        <f t="shared" si="205"/>
        <v/>
      </c>
      <c r="Z4561" s="109" t="s">
        <v>797</v>
      </c>
      <c r="AA4561" s="109" t="s">
        <v>802</v>
      </c>
      <c r="AB4561" s="106"/>
      <c r="AC4561" s="158"/>
      <c r="AD4561" s="160"/>
      <c r="AE4561" s="127"/>
      <c r="AF4561" s="113"/>
      <c r="AG4561" s="165" t="str">
        <f t="array" ref="AG4561">XLOOKUP(F4561,'CLV2'!A:A,'CLV2'!E:E)</f>
        <v>2.FROZEN FOODS</v>
      </c>
      <c r="AH4561" s="115" t="str">
        <f t="array" ref="AH4561">XLOOKUP(F4561,'CLV2'!A:A,'CLV2'!F:F)</f>
        <v>3.PASTRY AND DESSERTS</v>
      </c>
      <c r="AI4561" s="115" t="str">
        <f t="shared" si="8"/>
        <v>Pack</v>
      </c>
      <c r="AJ4561" s="116">
        <f t="shared" si="9"/>
        <v>1</v>
      </c>
      <c r="AK4561" s="117" t="str">
        <f t="array" ref="AK4561">XLOOKUP(F4561,'GIÁ'!A:A,'GIÁ'!D:D)</f>
        <v>21599.37</v>
      </c>
      <c r="AL4561" s="118">
        <f t="shared" si="10"/>
        <v>172794.96</v>
      </c>
      <c r="AM4561" s="118">
        <f t="shared" si="11"/>
        <v>0</v>
      </c>
      <c r="AN4561" s="119">
        <f t="shared" si="12"/>
        <v>0</v>
      </c>
      <c r="AO4561" s="118">
        <f t="shared" si="13"/>
        <v>172794.96</v>
      </c>
      <c r="AP4561" s="121">
        <f t="shared" si="14"/>
        <v>0</v>
      </c>
      <c r="AQ4561" s="122"/>
      <c r="AR4561" s="119"/>
    </row>
    <row r="4562" ht="22.5" customHeight="1">
      <c r="A4562" s="89">
        <v>46233.0</v>
      </c>
      <c r="B4562" s="90">
        <v>0.5256944444444445</v>
      </c>
      <c r="C4562" s="91" t="s">
        <v>1173</v>
      </c>
      <c r="D4562" s="129" t="str">
        <f t="array" ref="D4562">XLOOKUP(C4562,'DS ST'!A:A,'DS ST'!B:B)</f>
        <v>CTH</v>
      </c>
      <c r="E4562" s="94" t="str">
        <f t="array" ref="E4562">XLOOKUP($F4562,'GIÁ'!$A:$A,'GIÁ'!$E:$E)</f>
        <v>ĐÔNG</v>
      </c>
      <c r="F4562" s="94">
        <v>8.934717401336E12</v>
      </c>
      <c r="G4562" s="95" t="s">
        <v>1750</v>
      </c>
      <c r="H4562" s="95" t="s">
        <v>224</v>
      </c>
      <c r="I4562" s="96">
        <v>6.0</v>
      </c>
      <c r="J4562" s="96">
        <v>0.0</v>
      </c>
      <c r="K4562" s="98">
        <f t="shared" si="4"/>
        <v>6</v>
      </c>
      <c r="L4562" s="99" t="s">
        <v>7307</v>
      </c>
      <c r="M4562" s="100" t="s">
        <v>7308</v>
      </c>
      <c r="N4562" s="101" t="str">
        <f t="shared" si="139"/>
        <v>PT1590302-T0018934717401336</v>
      </c>
      <c r="O4562" s="128"/>
      <c r="P4562" s="100"/>
      <c r="Q4562" s="103">
        <f t="shared" si="166"/>
        <v>6</v>
      </c>
      <c r="R4562" s="161"/>
      <c r="S4562" s="105"/>
      <c r="T4562" s="106"/>
      <c r="U4562" s="107" t="s">
        <v>6585</v>
      </c>
      <c r="V4562" s="108" t="s">
        <v>756</v>
      </c>
      <c r="W4562" s="109" t="s">
        <v>1908</v>
      </c>
      <c r="X4562" s="110" t="str">
        <f t="shared" si="204"/>
        <v/>
      </c>
      <c r="Y4562" s="110" t="str">
        <f t="shared" si="205"/>
        <v/>
      </c>
      <c r="Z4562" s="109" t="s">
        <v>797</v>
      </c>
      <c r="AA4562" s="109" t="s">
        <v>802</v>
      </c>
      <c r="AB4562" s="106"/>
      <c r="AC4562" s="158"/>
      <c r="AD4562" s="160"/>
      <c r="AE4562" s="127"/>
      <c r="AF4562" s="113"/>
      <c r="AG4562" s="165" t="str">
        <f t="array" ref="AG4562">XLOOKUP(F4562,'CLV2'!A:A,'CLV2'!E:E)</f>
        <v>2.FROZEN FOODS</v>
      </c>
      <c r="AH4562" s="115" t="str">
        <f t="array" ref="AH4562">XLOOKUP(F4562,'CLV2'!A:A,'CLV2'!F:F)</f>
        <v>3.DUMPLINGS</v>
      </c>
      <c r="AI4562" s="115" t="str">
        <f t="shared" si="8"/>
        <v>Pack</v>
      </c>
      <c r="AJ4562" s="116">
        <f t="shared" si="9"/>
        <v>1</v>
      </c>
      <c r="AK4562" s="117" t="str">
        <f t="array" ref="AK4562">XLOOKUP(F4562,'GIÁ'!A:A,'GIÁ'!D:D)</f>
        <v>39374.44</v>
      </c>
      <c r="AL4562" s="118">
        <f t="shared" si="10"/>
        <v>236246.64</v>
      </c>
      <c r="AM4562" s="118">
        <f t="shared" si="11"/>
        <v>0</v>
      </c>
      <c r="AN4562" s="119">
        <f t="shared" si="12"/>
        <v>0</v>
      </c>
      <c r="AO4562" s="118">
        <f t="shared" si="13"/>
        <v>236246.64</v>
      </c>
      <c r="AP4562" s="121">
        <f t="shared" si="14"/>
        <v>0</v>
      </c>
      <c r="AQ4562" s="122"/>
      <c r="AR4562" s="119"/>
    </row>
    <row r="4563" ht="22.5" customHeight="1">
      <c r="A4563" s="89">
        <v>46233.0</v>
      </c>
      <c r="B4563" s="90">
        <v>0.5256944444444445</v>
      </c>
      <c r="C4563" s="91" t="s">
        <v>1173</v>
      </c>
      <c r="D4563" s="129" t="str">
        <f t="array" ref="D4563">XLOOKUP(C4563,'DS ST'!A:A,'DS ST'!B:B)</f>
        <v>CTH</v>
      </c>
      <c r="E4563" s="94" t="str">
        <f t="array" ref="E4563">XLOOKUP($F4563,'GIÁ'!$A:$A,'GIÁ'!$E:$E)</f>
        <v>ĐÔNG</v>
      </c>
      <c r="F4563" s="94">
        <v>8.934717262005E12</v>
      </c>
      <c r="G4563" s="95" t="s">
        <v>1713</v>
      </c>
      <c r="H4563" s="95" t="s">
        <v>224</v>
      </c>
      <c r="I4563" s="96">
        <v>4.0</v>
      </c>
      <c r="J4563" s="96">
        <v>0.0</v>
      </c>
      <c r="K4563" s="98">
        <f t="shared" si="4"/>
        <v>4</v>
      </c>
      <c r="L4563" s="99" t="s">
        <v>7307</v>
      </c>
      <c r="M4563" s="100" t="s">
        <v>7308</v>
      </c>
      <c r="N4563" s="101" t="str">
        <f t="shared" si="139"/>
        <v>PT1590302-T0018934717262005</v>
      </c>
      <c r="O4563" s="128"/>
      <c r="P4563" s="100"/>
      <c r="Q4563" s="103">
        <f t="shared" si="166"/>
        <v>4</v>
      </c>
      <c r="R4563" s="161"/>
      <c r="S4563" s="105"/>
      <c r="T4563" s="106"/>
      <c r="U4563" s="107" t="s">
        <v>6527</v>
      </c>
      <c r="V4563" s="108" t="s">
        <v>756</v>
      </c>
      <c r="W4563" s="109" t="s">
        <v>1908</v>
      </c>
      <c r="X4563" s="110" t="str">
        <f t="shared" si="204"/>
        <v/>
      </c>
      <c r="Y4563" s="110" t="str">
        <f t="shared" si="205"/>
        <v/>
      </c>
      <c r="Z4563" s="109" t="s">
        <v>797</v>
      </c>
      <c r="AA4563" s="109" t="s">
        <v>802</v>
      </c>
      <c r="AB4563" s="106"/>
      <c r="AC4563" s="158"/>
      <c r="AD4563" s="160"/>
      <c r="AE4563" s="127"/>
      <c r="AF4563" s="113"/>
      <c r="AG4563" s="165" t="str">
        <f t="array" ref="AG4563">XLOOKUP(F4563,'CLV2'!A:A,'CLV2'!E:E)</f>
        <v>2.FROZEN FOODS</v>
      </c>
      <c r="AH4563" s="115" t="str">
        <f t="array" ref="AH4563">XLOOKUP(F4563,'CLV2'!A:A,'CLV2'!F:F)</f>
        <v>3.HOTPOT AND FRIED</v>
      </c>
      <c r="AI4563" s="115" t="str">
        <f t="shared" si="8"/>
        <v>Pack</v>
      </c>
      <c r="AJ4563" s="116">
        <f t="shared" si="9"/>
        <v>1</v>
      </c>
      <c r="AK4563" s="117" t="str">
        <f t="array" ref="AK4563">XLOOKUP(F4563,'GIÁ'!A:A,'GIÁ'!D:D)</f>
        <v>46743.25</v>
      </c>
      <c r="AL4563" s="118">
        <f t="shared" si="10"/>
        <v>186973</v>
      </c>
      <c r="AM4563" s="118">
        <f t="shared" si="11"/>
        <v>0</v>
      </c>
      <c r="AN4563" s="119">
        <f t="shared" si="12"/>
        <v>0</v>
      </c>
      <c r="AO4563" s="118">
        <f t="shared" si="13"/>
        <v>186973</v>
      </c>
      <c r="AP4563" s="121">
        <f t="shared" si="14"/>
        <v>0</v>
      </c>
      <c r="AQ4563" s="122"/>
      <c r="AR4563" s="119"/>
    </row>
    <row r="4564" ht="22.5" customHeight="1">
      <c r="A4564" s="89">
        <v>46233.0</v>
      </c>
      <c r="B4564" s="90">
        <v>0.5256944444444445</v>
      </c>
      <c r="C4564" s="91" t="s">
        <v>1173</v>
      </c>
      <c r="D4564" s="129" t="str">
        <f t="array" ref="D4564">XLOOKUP(C4564,'DS ST'!A:A,'DS ST'!B:B)</f>
        <v>CTH</v>
      </c>
      <c r="E4564" s="94" t="str">
        <f t="array" ref="E4564">XLOOKUP($F4564,'GIÁ'!$A:$A,'GIÁ'!$E:$E)</f>
        <v>ĐÔNG</v>
      </c>
      <c r="F4564" s="94">
        <v>8.936210415551E12</v>
      </c>
      <c r="G4564" s="95" t="s">
        <v>2676</v>
      </c>
      <c r="H4564" s="95" t="s">
        <v>224</v>
      </c>
      <c r="I4564" s="96">
        <v>16.0</v>
      </c>
      <c r="J4564" s="96">
        <v>0.0</v>
      </c>
      <c r="K4564" s="98">
        <f t="shared" si="4"/>
        <v>16</v>
      </c>
      <c r="L4564" s="99" t="s">
        <v>7307</v>
      </c>
      <c r="M4564" s="100" t="s">
        <v>7308</v>
      </c>
      <c r="N4564" s="101" t="str">
        <f t="shared" si="139"/>
        <v>PT1590302-T0018936210415551</v>
      </c>
      <c r="O4564" s="128"/>
      <c r="P4564" s="100"/>
      <c r="Q4564" s="103">
        <f t="shared" si="166"/>
        <v>16</v>
      </c>
      <c r="R4564" s="161"/>
      <c r="S4564" s="105"/>
      <c r="T4564" s="106"/>
      <c r="U4564" s="107" t="s">
        <v>6554</v>
      </c>
      <c r="V4564" s="108" t="s">
        <v>756</v>
      </c>
      <c r="W4564" s="109" t="s">
        <v>1908</v>
      </c>
      <c r="X4564" s="110" t="str">
        <f t="shared" si="204"/>
        <v/>
      </c>
      <c r="Y4564" s="110" t="str">
        <f t="shared" si="205"/>
        <v/>
      </c>
      <c r="Z4564" s="109" t="s">
        <v>797</v>
      </c>
      <c r="AA4564" s="109" t="s">
        <v>802</v>
      </c>
      <c r="AB4564" s="106"/>
      <c r="AC4564" s="158"/>
      <c r="AD4564" s="160"/>
      <c r="AE4564" s="127"/>
      <c r="AF4564" s="113"/>
      <c r="AG4564" s="165" t="str">
        <f t="array" ref="AG4564">XLOOKUP(F4564,'CLV2'!A:A,'CLV2'!E:E)</f>
        <v>2.FROZEN FOODS</v>
      </c>
      <c r="AH4564" s="115" t="str">
        <f t="array" ref="AH4564">XLOOKUP(F4564,'CLV2'!A:A,'CLV2'!F:F)</f>
        <v>3.DUMPLINGS</v>
      </c>
      <c r="AI4564" s="115" t="str">
        <f t="shared" si="8"/>
        <v>Pack</v>
      </c>
      <c r="AJ4564" s="116">
        <f t="shared" si="9"/>
        <v>1</v>
      </c>
      <c r="AK4564" s="117" t="str">
        <f t="array" ref="AK4564">XLOOKUP(F4564,'GIÁ'!A:A,'GIÁ'!D:D)</f>
        <v>24150.20</v>
      </c>
      <c r="AL4564" s="118">
        <f t="shared" si="10"/>
        <v>386403.2</v>
      </c>
      <c r="AM4564" s="118">
        <f t="shared" si="11"/>
        <v>0</v>
      </c>
      <c r="AN4564" s="119">
        <f t="shared" si="12"/>
        <v>0</v>
      </c>
      <c r="AO4564" s="118">
        <f t="shared" si="13"/>
        <v>386403.2</v>
      </c>
      <c r="AP4564" s="121">
        <f t="shared" si="14"/>
        <v>0</v>
      </c>
      <c r="AQ4564" s="122"/>
      <c r="AR4564" s="119"/>
    </row>
    <row r="4565" ht="22.5" customHeight="1">
      <c r="A4565" s="89">
        <v>46233.0</v>
      </c>
      <c r="B4565" s="90">
        <v>0.5256944444444445</v>
      </c>
      <c r="C4565" s="91" t="s">
        <v>1173</v>
      </c>
      <c r="D4565" s="129" t="str">
        <f t="array" ref="D4565">XLOOKUP(C4565,'DS ST'!A:A,'DS ST'!B:B)</f>
        <v>CTH</v>
      </c>
      <c r="E4565" s="94" t="str">
        <f t="array" ref="E4565">XLOOKUP($F4565,'GIÁ'!$A:$A,'GIÁ'!$E:$E)</f>
        <v>ĐÔNG</v>
      </c>
      <c r="F4565" s="94">
        <v>8.935319711311E12</v>
      </c>
      <c r="G4565" s="95" t="s">
        <v>2061</v>
      </c>
      <c r="H4565" s="95" t="s">
        <v>224</v>
      </c>
      <c r="I4565" s="96">
        <v>4.0</v>
      </c>
      <c r="J4565" s="96">
        <v>0.0</v>
      </c>
      <c r="K4565" s="98">
        <f t="shared" si="4"/>
        <v>4</v>
      </c>
      <c r="L4565" s="99" t="s">
        <v>7307</v>
      </c>
      <c r="M4565" s="100" t="s">
        <v>7308</v>
      </c>
      <c r="N4565" s="101" t="str">
        <f t="shared" si="139"/>
        <v>PT1590302-T0018935319711311</v>
      </c>
      <c r="O4565" s="128"/>
      <c r="P4565" s="100"/>
      <c r="Q4565" s="103">
        <f t="shared" si="166"/>
        <v>4</v>
      </c>
      <c r="R4565" s="161"/>
      <c r="S4565" s="105"/>
      <c r="T4565" s="106"/>
      <c r="U4565" s="107" t="s">
        <v>6529</v>
      </c>
      <c r="V4565" s="108" t="s">
        <v>756</v>
      </c>
      <c r="W4565" s="109" t="s">
        <v>1908</v>
      </c>
      <c r="X4565" s="110" t="str">
        <f t="shared" si="204"/>
        <v/>
      </c>
      <c r="Y4565" s="110" t="str">
        <f t="shared" si="205"/>
        <v/>
      </c>
      <c r="Z4565" s="109" t="s">
        <v>797</v>
      </c>
      <c r="AA4565" s="109" t="s">
        <v>802</v>
      </c>
      <c r="AB4565" s="106"/>
      <c r="AC4565" s="158"/>
      <c r="AD4565" s="160"/>
      <c r="AE4565" s="127"/>
      <c r="AF4565" s="113"/>
      <c r="AG4565" s="165" t="str">
        <f t="array" ref="AG4565">XLOOKUP(F4565,'CLV2'!A:A,'CLV2'!E:E)</f>
        <v>2.FROZEN FOODS</v>
      </c>
      <c r="AH4565" s="115" t="str">
        <f t="array" ref="AH4565">XLOOKUP(F4565,'CLV2'!A:A,'CLV2'!F:F)</f>
        <v>3.HOTPOT AND FRIED</v>
      </c>
      <c r="AI4565" s="115" t="str">
        <f t="shared" si="8"/>
        <v>Pack</v>
      </c>
      <c r="AJ4565" s="116">
        <f t="shared" si="9"/>
        <v>1</v>
      </c>
      <c r="AK4565" s="117" t="str">
        <f t="array" ref="AK4565">XLOOKUP(F4565,'GIÁ'!A:A,'GIÁ'!D:D)</f>
        <v>30542.46</v>
      </c>
      <c r="AL4565" s="118">
        <f t="shared" si="10"/>
        <v>122169.84</v>
      </c>
      <c r="AM4565" s="118">
        <f t="shared" si="11"/>
        <v>0</v>
      </c>
      <c r="AN4565" s="119">
        <f t="shared" si="12"/>
        <v>0</v>
      </c>
      <c r="AO4565" s="118">
        <f t="shared" si="13"/>
        <v>122169.84</v>
      </c>
      <c r="AP4565" s="121">
        <f t="shared" si="14"/>
        <v>0</v>
      </c>
      <c r="AQ4565" s="122"/>
      <c r="AR4565" s="119"/>
    </row>
    <row r="4566" ht="22.5" customHeight="1">
      <c r="A4566" s="89">
        <v>46233.0</v>
      </c>
      <c r="B4566" s="90">
        <v>0.5256944444444445</v>
      </c>
      <c r="C4566" s="91" t="s">
        <v>1173</v>
      </c>
      <c r="D4566" s="129" t="str">
        <f t="array" ref="D4566">XLOOKUP(C4566,'DS ST'!A:A,'DS ST'!B:B)</f>
        <v>CTH</v>
      </c>
      <c r="E4566" s="94" t="str">
        <f t="array" ref="E4566">XLOOKUP($F4566,'GIÁ'!$A:$A,'GIÁ'!$E:$E)</f>
        <v>ĐÔNG</v>
      </c>
      <c r="F4566" s="94">
        <v>8.934717261336E12</v>
      </c>
      <c r="G4566" s="95" t="s">
        <v>1710</v>
      </c>
      <c r="H4566" s="95" t="s">
        <v>224</v>
      </c>
      <c r="I4566" s="96">
        <v>4.0</v>
      </c>
      <c r="J4566" s="96">
        <v>0.0</v>
      </c>
      <c r="K4566" s="98">
        <f t="shared" si="4"/>
        <v>4</v>
      </c>
      <c r="L4566" s="99" t="s">
        <v>7307</v>
      </c>
      <c r="M4566" s="100" t="s">
        <v>7308</v>
      </c>
      <c r="N4566" s="101" t="str">
        <f t="shared" si="139"/>
        <v>PT1590302-T0018934717261336</v>
      </c>
      <c r="O4566" s="128"/>
      <c r="P4566" s="100"/>
      <c r="Q4566" s="103">
        <f t="shared" si="166"/>
        <v>4</v>
      </c>
      <c r="R4566" s="161"/>
      <c r="S4566" s="105"/>
      <c r="T4566" s="106"/>
      <c r="U4566" s="107" t="s">
        <v>6677</v>
      </c>
      <c r="V4566" s="108" t="s">
        <v>756</v>
      </c>
      <c r="W4566" s="109" t="s">
        <v>1908</v>
      </c>
      <c r="X4566" s="110" t="str">
        <f t="shared" si="204"/>
        <v/>
      </c>
      <c r="Y4566" s="110" t="str">
        <f t="shared" si="205"/>
        <v/>
      </c>
      <c r="Z4566" s="109" t="s">
        <v>797</v>
      </c>
      <c r="AA4566" s="109" t="s">
        <v>802</v>
      </c>
      <c r="AB4566" s="106"/>
      <c r="AC4566" s="158"/>
      <c r="AD4566" s="160"/>
      <c r="AE4566" s="127"/>
      <c r="AF4566" s="113"/>
      <c r="AG4566" s="165" t="str">
        <f t="array" ref="AG4566">XLOOKUP(F4566,'CLV2'!A:A,'CLV2'!E:E)</f>
        <v>2.FROZEN FOODS</v>
      </c>
      <c r="AH4566" s="115" t="str">
        <f t="array" ref="AH4566">XLOOKUP(F4566,'CLV2'!A:A,'CLV2'!F:F)</f>
        <v>3.HOTPOT AND FRIED</v>
      </c>
      <c r="AI4566" s="115" t="str">
        <f t="shared" si="8"/>
        <v>Pack</v>
      </c>
      <c r="AJ4566" s="116">
        <f t="shared" si="9"/>
        <v>1</v>
      </c>
      <c r="AK4566" s="117" t="str">
        <f t="array" ref="AK4566">XLOOKUP(F4566,'GIÁ'!A:A,'GIÁ'!D:D)</f>
        <v>46253.48</v>
      </c>
      <c r="AL4566" s="118">
        <f t="shared" si="10"/>
        <v>185013.92</v>
      </c>
      <c r="AM4566" s="118">
        <f t="shared" si="11"/>
        <v>0</v>
      </c>
      <c r="AN4566" s="119">
        <f t="shared" si="12"/>
        <v>0</v>
      </c>
      <c r="AO4566" s="118">
        <f t="shared" si="13"/>
        <v>185013.92</v>
      </c>
      <c r="AP4566" s="121">
        <f t="shared" si="14"/>
        <v>0</v>
      </c>
      <c r="AQ4566" s="122"/>
      <c r="AR4566" s="119"/>
    </row>
    <row r="4567" ht="22.5" customHeight="1">
      <c r="A4567" s="89">
        <v>46233.0</v>
      </c>
      <c r="B4567" s="90">
        <v>0.5256944444444445</v>
      </c>
      <c r="C4567" s="91" t="s">
        <v>1173</v>
      </c>
      <c r="D4567" s="129" t="str">
        <f t="array" ref="D4567">XLOOKUP(C4567,'DS ST'!A:A,'DS ST'!B:B)</f>
        <v>CTH</v>
      </c>
      <c r="E4567" s="94" t="str">
        <f t="array" ref="E4567">XLOOKUP($F4567,'GIÁ'!$A:$A,'GIÁ'!$E:$E)</f>
        <v>ĐÔNG</v>
      </c>
      <c r="F4567" s="94">
        <v>8.934717264474E12</v>
      </c>
      <c r="G4567" s="95" t="s">
        <v>1717</v>
      </c>
      <c r="H4567" s="95" t="s">
        <v>224</v>
      </c>
      <c r="I4567" s="96">
        <v>2.0</v>
      </c>
      <c r="J4567" s="96">
        <v>0.0</v>
      </c>
      <c r="K4567" s="98">
        <f t="shared" si="4"/>
        <v>2</v>
      </c>
      <c r="L4567" s="99" t="s">
        <v>7307</v>
      </c>
      <c r="M4567" s="100" t="s">
        <v>7308</v>
      </c>
      <c r="N4567" s="101" t="str">
        <f t="shared" si="139"/>
        <v>PT1590302-T0018934717264474</v>
      </c>
      <c r="O4567" s="128"/>
      <c r="P4567" s="100"/>
      <c r="Q4567" s="103">
        <f t="shared" si="166"/>
        <v>2</v>
      </c>
      <c r="R4567" s="161"/>
      <c r="S4567" s="105"/>
      <c r="T4567" s="106"/>
      <c r="U4567" s="107" t="s">
        <v>6567</v>
      </c>
      <c r="V4567" s="108" t="s">
        <v>756</v>
      </c>
      <c r="W4567" s="109" t="s">
        <v>1908</v>
      </c>
      <c r="X4567" s="110" t="str">
        <f t="shared" si="204"/>
        <v/>
      </c>
      <c r="Y4567" s="110" t="str">
        <f t="shared" si="205"/>
        <v/>
      </c>
      <c r="Z4567" s="109" t="s">
        <v>797</v>
      </c>
      <c r="AA4567" s="109" t="s">
        <v>802</v>
      </c>
      <c r="AB4567" s="106"/>
      <c r="AC4567" s="158"/>
      <c r="AD4567" s="160"/>
      <c r="AE4567" s="127"/>
      <c r="AF4567" s="113"/>
      <c r="AG4567" s="165" t="str">
        <f t="array" ref="AG4567">XLOOKUP(F4567,'CLV2'!A:A,'CLV2'!E:E)</f>
        <v>2.FROZEN FOODS</v>
      </c>
      <c r="AH4567" s="115" t="str">
        <f t="array" ref="AH4567">XLOOKUP(F4567,'CLV2'!A:A,'CLV2'!F:F)</f>
        <v>3.HOTPOT AND FRIED</v>
      </c>
      <c r="AI4567" s="115" t="str">
        <f t="shared" si="8"/>
        <v>Pack</v>
      </c>
      <c r="AJ4567" s="116">
        <f t="shared" si="9"/>
        <v>1</v>
      </c>
      <c r="AK4567" s="117" t="str">
        <f t="array" ref="AK4567">XLOOKUP(F4567,'GIÁ'!A:A,'GIÁ'!D:D)</f>
        <v>45233.68</v>
      </c>
      <c r="AL4567" s="118">
        <f t="shared" si="10"/>
        <v>90467.36</v>
      </c>
      <c r="AM4567" s="118">
        <f t="shared" si="11"/>
        <v>0</v>
      </c>
      <c r="AN4567" s="119">
        <f t="shared" si="12"/>
        <v>0</v>
      </c>
      <c r="AO4567" s="118">
        <f t="shared" si="13"/>
        <v>90467.36</v>
      </c>
      <c r="AP4567" s="121">
        <f t="shared" si="14"/>
        <v>0</v>
      </c>
      <c r="AQ4567" s="122"/>
      <c r="AR4567" s="119"/>
    </row>
    <row r="4568" ht="22.5" customHeight="1">
      <c r="A4568" s="89">
        <v>46233.0</v>
      </c>
      <c r="B4568" s="90">
        <v>0.5256944444444445</v>
      </c>
      <c r="C4568" s="91" t="s">
        <v>1173</v>
      </c>
      <c r="D4568" s="129" t="str">
        <f t="array" ref="D4568">XLOOKUP(C4568,'DS ST'!A:A,'DS ST'!B:B)</f>
        <v>CTH</v>
      </c>
      <c r="E4568" s="94" t="str">
        <f t="array" ref="E4568">XLOOKUP($F4568,'GIÁ'!$A:$A,'GIÁ'!$E:$E)</f>
        <v>ĐÔNG</v>
      </c>
      <c r="F4568" s="94">
        <v>8.935101608461E12</v>
      </c>
      <c r="G4568" s="95" t="s">
        <v>1899</v>
      </c>
      <c r="H4568" s="95" t="s">
        <v>224</v>
      </c>
      <c r="I4568" s="96">
        <v>20.0</v>
      </c>
      <c r="J4568" s="96">
        <v>0.0</v>
      </c>
      <c r="K4568" s="98">
        <f t="shared" si="4"/>
        <v>20</v>
      </c>
      <c r="L4568" s="99" t="s">
        <v>7307</v>
      </c>
      <c r="M4568" s="100" t="s">
        <v>7308</v>
      </c>
      <c r="N4568" s="101" t="str">
        <f t="shared" si="139"/>
        <v>PT1590302-T0018935101608461</v>
      </c>
      <c r="O4568" s="128"/>
      <c r="P4568" s="100"/>
      <c r="Q4568" s="103">
        <f t="shared" si="166"/>
        <v>20</v>
      </c>
      <c r="R4568" s="161"/>
      <c r="S4568" s="105"/>
      <c r="T4568" s="106"/>
      <c r="U4568" s="107" t="s">
        <v>6555</v>
      </c>
      <c r="V4568" s="108" t="s">
        <v>756</v>
      </c>
      <c r="W4568" s="109" t="s">
        <v>1908</v>
      </c>
      <c r="X4568" s="110" t="str">
        <f t="shared" si="204"/>
        <v/>
      </c>
      <c r="Y4568" s="110" t="str">
        <f t="shared" si="205"/>
        <v/>
      </c>
      <c r="Z4568" s="109" t="s">
        <v>797</v>
      </c>
      <c r="AA4568" s="109" t="s">
        <v>802</v>
      </c>
      <c r="AB4568" s="106"/>
      <c r="AC4568" s="158"/>
      <c r="AD4568" s="160"/>
      <c r="AE4568" s="127"/>
      <c r="AF4568" s="113"/>
      <c r="AG4568" s="165" t="str">
        <f t="array" ref="AG4568">XLOOKUP(F4568,'CLV2'!A:A,'CLV2'!E:E)</f>
        <v>2.FROZEN FOODS</v>
      </c>
      <c r="AH4568" s="115" t="str">
        <f t="array" ref="AH4568">XLOOKUP(F4568,'CLV2'!A:A,'CLV2'!F:F)</f>
        <v>3.HOTPOT AND FRIED</v>
      </c>
      <c r="AI4568" s="115" t="str">
        <f t="shared" si="8"/>
        <v>Pack</v>
      </c>
      <c r="AJ4568" s="116">
        <f t="shared" si="9"/>
        <v>1</v>
      </c>
      <c r="AK4568" s="117" t="str">
        <f t="array" ref="AK4568">XLOOKUP(F4568,'GIÁ'!A:A,'GIÁ'!D:D)</f>
        <v>16904.85</v>
      </c>
      <c r="AL4568" s="118">
        <f t="shared" si="10"/>
        <v>338097</v>
      </c>
      <c r="AM4568" s="118">
        <f t="shared" si="11"/>
        <v>0</v>
      </c>
      <c r="AN4568" s="119">
        <f t="shared" si="12"/>
        <v>0</v>
      </c>
      <c r="AO4568" s="118">
        <f t="shared" si="13"/>
        <v>338097</v>
      </c>
      <c r="AP4568" s="121">
        <f t="shared" si="14"/>
        <v>0</v>
      </c>
      <c r="AQ4568" s="122"/>
      <c r="AR4568" s="119"/>
    </row>
    <row r="4569" ht="22.5" customHeight="1">
      <c r="A4569" s="89">
        <v>46233.0</v>
      </c>
      <c r="B4569" s="90">
        <v>0.5256944444444445</v>
      </c>
      <c r="C4569" s="91" t="s">
        <v>1173</v>
      </c>
      <c r="D4569" s="129" t="str">
        <f t="array" ref="D4569">XLOOKUP(C4569,'DS ST'!A:A,'DS ST'!B:B)</f>
        <v>CTH</v>
      </c>
      <c r="E4569" s="94" t="str">
        <f t="array" ref="E4569">XLOOKUP($F4569,'GIÁ'!$A:$A,'GIÁ'!$E:$E)</f>
        <v>ĐÔNG</v>
      </c>
      <c r="F4569" s="94">
        <v>8.938532826183E12</v>
      </c>
      <c r="G4569" s="95" t="s">
        <v>3052</v>
      </c>
      <c r="H4569" s="95" t="s">
        <v>224</v>
      </c>
      <c r="I4569" s="96">
        <v>6.0</v>
      </c>
      <c r="J4569" s="96">
        <v>0.0</v>
      </c>
      <c r="K4569" s="98">
        <f t="shared" si="4"/>
        <v>6</v>
      </c>
      <c r="L4569" s="99" t="s">
        <v>7307</v>
      </c>
      <c r="M4569" s="100" t="s">
        <v>7308</v>
      </c>
      <c r="N4569" s="101" t="str">
        <f t="shared" si="139"/>
        <v>PT1590302-T0018938532826183</v>
      </c>
      <c r="O4569" s="128"/>
      <c r="P4569" s="100"/>
      <c r="Q4569" s="103">
        <f t="shared" si="166"/>
        <v>6</v>
      </c>
      <c r="R4569" s="161"/>
      <c r="S4569" s="105"/>
      <c r="T4569" s="106"/>
      <c r="U4569" s="107" t="s">
        <v>6586</v>
      </c>
      <c r="V4569" s="108" t="s">
        <v>756</v>
      </c>
      <c r="W4569" s="109" t="s">
        <v>1908</v>
      </c>
      <c r="X4569" s="110" t="str">
        <f t="shared" si="204"/>
        <v/>
      </c>
      <c r="Y4569" s="110" t="str">
        <f t="shared" si="205"/>
        <v/>
      </c>
      <c r="Z4569" s="109" t="s">
        <v>797</v>
      </c>
      <c r="AA4569" s="109" t="s">
        <v>802</v>
      </c>
      <c r="AB4569" s="106"/>
      <c r="AC4569" s="158"/>
      <c r="AD4569" s="160"/>
      <c r="AE4569" s="127"/>
      <c r="AF4569" s="113"/>
      <c r="AG4569" s="165" t="str">
        <f t="array" ref="AG4569">XLOOKUP(F4569,'CLV2'!A:A,'CLV2'!E:E)</f>
        <v>2.FROZEN FOODS</v>
      </c>
      <c r="AH4569" s="115" t="str">
        <f t="array" ref="AH4569">XLOOKUP(F4569,'CLV2'!A:A,'CLV2'!F:F)</f>
        <v>3.PASTRY AND DESSERTS</v>
      </c>
      <c r="AI4569" s="115" t="str">
        <f t="shared" si="8"/>
        <v>Pack</v>
      </c>
      <c r="AJ4569" s="116">
        <f t="shared" si="9"/>
        <v>1</v>
      </c>
      <c r="AK4569" s="117" t="str">
        <f t="array" ref="AK4569">XLOOKUP(F4569,'GIÁ'!A:A,'GIÁ'!D:D)</f>
        <v>27480.45</v>
      </c>
      <c r="AL4569" s="118">
        <f t="shared" si="10"/>
        <v>164882.7</v>
      </c>
      <c r="AM4569" s="118">
        <f t="shared" si="11"/>
        <v>0</v>
      </c>
      <c r="AN4569" s="119">
        <f t="shared" si="12"/>
        <v>0</v>
      </c>
      <c r="AO4569" s="118">
        <f t="shared" si="13"/>
        <v>164882.7</v>
      </c>
      <c r="AP4569" s="121">
        <f t="shared" si="14"/>
        <v>0</v>
      </c>
      <c r="AQ4569" s="122"/>
      <c r="AR4569" s="119"/>
    </row>
    <row r="4570" ht="22.5" customHeight="1">
      <c r="A4570" s="89">
        <v>46233.0</v>
      </c>
      <c r="B4570" s="90">
        <v>0.5256944444444445</v>
      </c>
      <c r="C4570" s="91" t="s">
        <v>1173</v>
      </c>
      <c r="D4570" s="129" t="str">
        <f t="array" ref="D4570">XLOOKUP(C4570,'DS ST'!A:A,'DS ST'!B:B)</f>
        <v>CTH</v>
      </c>
      <c r="E4570" s="94" t="str">
        <f t="array" ref="E4570">XLOOKUP($F4570,'GIÁ'!$A:$A,'GIÁ'!$E:$E)</f>
        <v>ĐÔNG</v>
      </c>
      <c r="F4570" s="94">
        <v>8.936220300274E12</v>
      </c>
      <c r="G4570" s="95" t="s">
        <v>2705</v>
      </c>
      <c r="H4570" s="95" t="s">
        <v>224</v>
      </c>
      <c r="I4570" s="96">
        <v>2.0</v>
      </c>
      <c r="J4570" s="96">
        <v>0.0</v>
      </c>
      <c r="K4570" s="98">
        <f t="shared" si="4"/>
        <v>2</v>
      </c>
      <c r="L4570" s="99" t="s">
        <v>7307</v>
      </c>
      <c r="M4570" s="100" t="s">
        <v>7308</v>
      </c>
      <c r="N4570" s="101" t="str">
        <f t="shared" si="139"/>
        <v>PT1590302-T0018936220300274</v>
      </c>
      <c r="O4570" s="128"/>
      <c r="P4570" s="100"/>
      <c r="Q4570" s="103">
        <f t="shared" si="166"/>
        <v>2</v>
      </c>
      <c r="R4570" s="161"/>
      <c r="S4570" s="105"/>
      <c r="T4570" s="106"/>
      <c r="U4570" s="107" t="s">
        <v>6578</v>
      </c>
      <c r="V4570" s="108" t="s">
        <v>756</v>
      </c>
      <c r="W4570" s="109" t="s">
        <v>1908</v>
      </c>
      <c r="X4570" s="110" t="str">
        <f t="shared" si="204"/>
        <v/>
      </c>
      <c r="Y4570" s="110" t="str">
        <f t="shared" si="205"/>
        <v/>
      </c>
      <c r="Z4570" s="109" t="s">
        <v>797</v>
      </c>
      <c r="AA4570" s="109" t="s">
        <v>802</v>
      </c>
      <c r="AB4570" s="106"/>
      <c r="AC4570" s="158"/>
      <c r="AD4570" s="160"/>
      <c r="AE4570" s="127"/>
      <c r="AF4570" s="113"/>
      <c r="AG4570" s="165" t="str">
        <f t="array" ref="AG4570">XLOOKUP(F4570,'CLV2'!A:A,'CLV2'!E:E)</f>
        <v>2.FROZEN FOODS</v>
      </c>
      <c r="AH4570" s="115" t="str">
        <f t="array" ref="AH4570">XLOOKUP(F4570,'CLV2'!A:A,'CLV2'!F:F)</f>
        <v>3.HOTPOT AND FRIED</v>
      </c>
      <c r="AI4570" s="115" t="str">
        <f t="shared" si="8"/>
        <v>Pack</v>
      </c>
      <c r="AJ4570" s="116">
        <f t="shared" si="9"/>
        <v>1</v>
      </c>
      <c r="AK4570" s="117" t="str">
        <f t="array" ref="AK4570">XLOOKUP(F4570,'GIÁ'!A:A,'GIÁ'!D:D)</f>
        <v>40500.00</v>
      </c>
      <c r="AL4570" s="118">
        <f t="shared" si="10"/>
        <v>81000</v>
      </c>
      <c r="AM4570" s="118">
        <f t="shared" si="11"/>
        <v>0</v>
      </c>
      <c r="AN4570" s="119">
        <f t="shared" si="12"/>
        <v>0</v>
      </c>
      <c r="AO4570" s="118">
        <f t="shared" si="13"/>
        <v>81000</v>
      </c>
      <c r="AP4570" s="121">
        <f t="shared" si="14"/>
        <v>0</v>
      </c>
      <c r="AQ4570" s="122"/>
      <c r="AR4570" s="119"/>
    </row>
    <row r="4571" ht="22.5" customHeight="1">
      <c r="A4571" s="89">
        <v>46233.0</v>
      </c>
      <c r="B4571" s="90">
        <v>0.5256944444444445</v>
      </c>
      <c r="C4571" s="91" t="s">
        <v>1173</v>
      </c>
      <c r="D4571" s="129" t="str">
        <f t="array" ref="D4571">XLOOKUP(C4571,'DS ST'!A:A,'DS ST'!B:B)</f>
        <v>CTH</v>
      </c>
      <c r="E4571" s="94" t="str">
        <f t="array" ref="E4571">XLOOKUP($F4571,'GIÁ'!$A:$A,'GIÁ'!$E:$E)</f>
        <v>ĐÔNG</v>
      </c>
      <c r="F4571" s="94">
        <v>8.936077112983E12</v>
      </c>
      <c r="G4571" s="95" t="s">
        <v>2345</v>
      </c>
      <c r="H4571" s="95" t="s">
        <v>224</v>
      </c>
      <c r="I4571" s="96">
        <v>4.0</v>
      </c>
      <c r="J4571" s="96">
        <v>0.0</v>
      </c>
      <c r="K4571" s="98">
        <f t="shared" si="4"/>
        <v>4</v>
      </c>
      <c r="L4571" s="99" t="s">
        <v>7307</v>
      </c>
      <c r="M4571" s="100" t="s">
        <v>7308</v>
      </c>
      <c r="N4571" s="101" t="str">
        <f t="shared" si="139"/>
        <v>PT1590302-T0018936077112983</v>
      </c>
      <c r="O4571" s="128"/>
      <c r="P4571" s="100"/>
      <c r="Q4571" s="103">
        <f t="shared" si="166"/>
        <v>4</v>
      </c>
      <c r="R4571" s="161"/>
      <c r="S4571" s="105"/>
      <c r="T4571" s="106"/>
      <c r="U4571" s="107" t="s">
        <v>6526</v>
      </c>
      <c r="V4571" s="108" t="s">
        <v>756</v>
      </c>
      <c r="W4571" s="109" t="s">
        <v>1908</v>
      </c>
      <c r="X4571" s="110" t="str">
        <f t="shared" si="204"/>
        <v/>
      </c>
      <c r="Y4571" s="110" t="str">
        <f t="shared" si="205"/>
        <v/>
      </c>
      <c r="Z4571" s="109" t="s">
        <v>797</v>
      </c>
      <c r="AA4571" s="109" t="s">
        <v>802</v>
      </c>
      <c r="AB4571" s="106"/>
      <c r="AC4571" s="158"/>
      <c r="AD4571" s="160"/>
      <c r="AE4571" s="127"/>
      <c r="AF4571" s="113"/>
      <c r="AG4571" s="165" t="str">
        <f t="array" ref="AG4571">XLOOKUP(F4571,'CLV2'!A:A,'CLV2'!E:E)</f>
        <v>2.FROZEN FOODS</v>
      </c>
      <c r="AH4571" s="115" t="str">
        <f t="array" ref="AH4571">XLOOKUP(F4571,'CLV2'!A:A,'CLV2'!F:F)</f>
        <v>3.DUMPLINGS</v>
      </c>
      <c r="AI4571" s="115" t="str">
        <f t="shared" si="8"/>
        <v>Pack</v>
      </c>
      <c r="AJ4571" s="116">
        <f t="shared" si="9"/>
        <v>1</v>
      </c>
      <c r="AK4571" s="117" t="str">
        <f t="array" ref="AK4571">XLOOKUP(F4571,'GIÁ'!A:A,'GIÁ'!D:D)</f>
        <v>30147.74</v>
      </c>
      <c r="AL4571" s="118">
        <f t="shared" si="10"/>
        <v>120590.96</v>
      </c>
      <c r="AM4571" s="118">
        <f t="shared" si="11"/>
        <v>0</v>
      </c>
      <c r="AN4571" s="119">
        <f t="shared" si="12"/>
        <v>0</v>
      </c>
      <c r="AO4571" s="118">
        <f t="shared" si="13"/>
        <v>120590.96</v>
      </c>
      <c r="AP4571" s="121">
        <f t="shared" si="14"/>
        <v>0</v>
      </c>
      <c r="AQ4571" s="122"/>
      <c r="AR4571" s="119"/>
    </row>
    <row r="4572" ht="22.5" customHeight="1">
      <c r="A4572" s="89">
        <v>46233.0</v>
      </c>
      <c r="B4572" s="90">
        <v>0.5256944444444445</v>
      </c>
      <c r="C4572" s="91" t="s">
        <v>1173</v>
      </c>
      <c r="D4572" s="129" t="str">
        <f t="array" ref="D4572">XLOOKUP(C4572,'DS ST'!A:A,'DS ST'!B:B)</f>
        <v>CTH</v>
      </c>
      <c r="E4572" s="94" t="str">
        <f t="array" ref="E4572">XLOOKUP($F4572,'GIÁ'!$A:$A,'GIÁ'!$E:$E)</f>
        <v>ĐÔNG</v>
      </c>
      <c r="F4572" s="94">
        <v>9.555894515624E12</v>
      </c>
      <c r="G4572" s="95" t="s">
        <v>3305</v>
      </c>
      <c r="H4572" s="95" t="s">
        <v>224</v>
      </c>
      <c r="I4572" s="96">
        <v>4.0</v>
      </c>
      <c r="J4572" s="96">
        <v>0.0</v>
      </c>
      <c r="K4572" s="98">
        <f t="shared" si="4"/>
        <v>4</v>
      </c>
      <c r="L4572" s="99" t="s">
        <v>7307</v>
      </c>
      <c r="M4572" s="100" t="s">
        <v>7308</v>
      </c>
      <c r="N4572" s="101" t="str">
        <f t="shared" si="139"/>
        <v>PT1590302-T0019555894515624</v>
      </c>
      <c r="O4572" s="128"/>
      <c r="P4572" s="100"/>
      <c r="Q4572" s="103">
        <f t="shared" si="166"/>
        <v>4</v>
      </c>
      <c r="R4572" s="161"/>
      <c r="S4572" s="105"/>
      <c r="T4572" s="106"/>
      <c r="U4572" s="107" t="s">
        <v>6556</v>
      </c>
      <c r="V4572" s="108" t="s">
        <v>756</v>
      </c>
      <c r="W4572" s="109" t="s">
        <v>1908</v>
      </c>
      <c r="X4572" s="110" t="str">
        <f t="shared" si="204"/>
        <v/>
      </c>
      <c r="Y4572" s="110" t="str">
        <f t="shared" si="205"/>
        <v/>
      </c>
      <c r="Z4572" s="109" t="s">
        <v>797</v>
      </c>
      <c r="AA4572" s="109" t="s">
        <v>802</v>
      </c>
      <c r="AB4572" s="106"/>
      <c r="AC4572" s="158"/>
      <c r="AD4572" s="160"/>
      <c r="AE4572" s="127"/>
      <c r="AF4572" s="113"/>
      <c r="AG4572" s="165" t="str">
        <f t="array" ref="AG4572">XLOOKUP(F4572,'CLV2'!A:A,'CLV2'!E:E)</f>
        <v>2.FROZEN FOODS</v>
      </c>
      <c r="AH4572" s="115" t="str">
        <f t="array" ref="AH4572">XLOOKUP(F4572,'CLV2'!A:A,'CLV2'!F:F)</f>
        <v>3.HOTPOT AND FRIED</v>
      </c>
      <c r="AI4572" s="115" t="str">
        <f t="shared" si="8"/>
        <v>Pack</v>
      </c>
      <c r="AJ4572" s="116">
        <f t="shared" si="9"/>
        <v>1</v>
      </c>
      <c r="AK4572" s="117" t="str">
        <f t="array" ref="AK4572">XLOOKUP(F4572,'GIÁ'!A:A,'GIÁ'!D:D)</f>
        <v>87761.05</v>
      </c>
      <c r="AL4572" s="118">
        <f t="shared" si="10"/>
        <v>351044.2</v>
      </c>
      <c r="AM4572" s="118">
        <f t="shared" si="11"/>
        <v>0</v>
      </c>
      <c r="AN4572" s="119">
        <f t="shared" si="12"/>
        <v>0</v>
      </c>
      <c r="AO4572" s="118">
        <f t="shared" si="13"/>
        <v>351044.2</v>
      </c>
      <c r="AP4572" s="121">
        <f t="shared" si="14"/>
        <v>0</v>
      </c>
      <c r="AQ4572" s="122"/>
      <c r="AR4572" s="119"/>
    </row>
    <row r="4573" ht="22.5" customHeight="1">
      <c r="A4573" s="89">
        <v>46233.0</v>
      </c>
      <c r="B4573" s="90">
        <v>0.5256944444444445</v>
      </c>
      <c r="C4573" s="91" t="s">
        <v>1173</v>
      </c>
      <c r="D4573" s="129" t="str">
        <f t="array" ref="D4573">XLOOKUP(C4573,'DS ST'!A:A,'DS ST'!B:B)</f>
        <v>CTH</v>
      </c>
      <c r="E4573" s="94" t="str">
        <f t="array" ref="E4573">XLOOKUP($F4573,'GIÁ'!$A:$A,'GIÁ'!$E:$E)</f>
        <v>ĐÔNG</v>
      </c>
      <c r="F4573" s="94">
        <v>8.938562334023E12</v>
      </c>
      <c r="G4573" s="95" t="s">
        <v>3181</v>
      </c>
      <c r="H4573" s="95" t="s">
        <v>57</v>
      </c>
      <c r="I4573" s="96">
        <v>6.0</v>
      </c>
      <c r="J4573" s="96">
        <v>0.0</v>
      </c>
      <c r="K4573" s="98">
        <f t="shared" si="4"/>
        <v>6</v>
      </c>
      <c r="L4573" s="99" t="s">
        <v>7307</v>
      </c>
      <c r="M4573" s="100" t="s">
        <v>7308</v>
      </c>
      <c r="N4573" s="101" t="str">
        <f t="shared" si="139"/>
        <v>PT1590302-T0018938562334023</v>
      </c>
      <c r="O4573" s="128"/>
      <c r="P4573" s="100"/>
      <c r="Q4573" s="103">
        <f t="shared" si="166"/>
        <v>6</v>
      </c>
      <c r="R4573" s="161"/>
      <c r="S4573" s="105"/>
      <c r="T4573" s="106"/>
      <c r="U4573" s="107" t="s">
        <v>6555</v>
      </c>
      <c r="V4573" s="108" t="s">
        <v>756</v>
      </c>
      <c r="W4573" s="109" t="s">
        <v>1908</v>
      </c>
      <c r="X4573" s="110" t="str">
        <f t="shared" si="204"/>
        <v/>
      </c>
      <c r="Y4573" s="110" t="str">
        <f t="shared" si="205"/>
        <v/>
      </c>
      <c r="Z4573" s="109" t="s">
        <v>797</v>
      </c>
      <c r="AA4573" s="109" t="s">
        <v>802</v>
      </c>
      <c r="AB4573" s="106"/>
      <c r="AC4573" s="158"/>
      <c r="AD4573" s="160"/>
      <c r="AE4573" s="127"/>
      <c r="AF4573" s="113"/>
      <c r="AG4573" s="165" t="str">
        <f t="array" ref="AG4573">XLOOKUP(F4573,'CLV2'!A:A,'CLV2'!E:E)</f>
        <v>2.FROZEN FOODS</v>
      </c>
      <c r="AH4573" s="115" t="str">
        <f t="array" ref="AH4573">XLOOKUP(F4573,'CLV2'!A:A,'CLV2'!F:F)</f>
        <v>3.PIZZA - READY MEALS</v>
      </c>
      <c r="AI4573" s="115" t="str">
        <f t="shared" si="8"/>
        <v>Pack</v>
      </c>
      <c r="AJ4573" s="116">
        <f t="shared" si="9"/>
        <v>1</v>
      </c>
      <c r="AK4573" s="117" t="str">
        <f t="array" ref="AK4573">XLOOKUP(F4573,'GIÁ'!A:A,'GIÁ'!D:D)</f>
        <v>43635.50</v>
      </c>
      <c r="AL4573" s="118">
        <f t="shared" si="10"/>
        <v>261813</v>
      </c>
      <c r="AM4573" s="118">
        <f t="shared" si="11"/>
        <v>0</v>
      </c>
      <c r="AN4573" s="119">
        <f t="shared" si="12"/>
        <v>0</v>
      </c>
      <c r="AO4573" s="118">
        <f t="shared" si="13"/>
        <v>261813</v>
      </c>
      <c r="AP4573" s="121">
        <f t="shared" si="14"/>
        <v>0</v>
      </c>
      <c r="AQ4573" s="122"/>
      <c r="AR4573" s="119"/>
    </row>
    <row r="4574" ht="22.5" customHeight="1">
      <c r="A4574" s="89">
        <v>46233.0</v>
      </c>
      <c r="B4574" s="90">
        <v>0.5256944444444445</v>
      </c>
      <c r="C4574" s="91" t="s">
        <v>1173</v>
      </c>
      <c r="D4574" s="129" t="str">
        <f t="array" ref="D4574">XLOOKUP(C4574,'DS ST'!A:A,'DS ST'!B:B)</f>
        <v>CTH</v>
      </c>
      <c r="E4574" s="94" t="str">
        <f t="array" ref="E4574">XLOOKUP($F4574,'GIÁ'!$A:$A,'GIÁ'!$E:$E)</f>
        <v>ĐÔNG</v>
      </c>
      <c r="F4574" s="94">
        <v>8.936220300229E12</v>
      </c>
      <c r="G4574" s="95" t="s">
        <v>3359</v>
      </c>
      <c r="H4574" s="95" t="s">
        <v>224</v>
      </c>
      <c r="I4574" s="96">
        <v>2.0</v>
      </c>
      <c r="J4574" s="96">
        <v>0.0</v>
      </c>
      <c r="K4574" s="98">
        <f t="shared" si="4"/>
        <v>2</v>
      </c>
      <c r="L4574" s="99" t="s">
        <v>7307</v>
      </c>
      <c r="M4574" s="100" t="s">
        <v>7308</v>
      </c>
      <c r="N4574" s="101" t="str">
        <f t="shared" si="139"/>
        <v>PT1590302-T0018936220300229</v>
      </c>
      <c r="O4574" s="128"/>
      <c r="P4574" s="100"/>
      <c r="Q4574" s="103">
        <f t="shared" si="166"/>
        <v>2</v>
      </c>
      <c r="R4574" s="161"/>
      <c r="S4574" s="105"/>
      <c r="T4574" s="106"/>
      <c r="U4574" s="107" t="s">
        <v>6587</v>
      </c>
      <c r="V4574" s="108" t="s">
        <v>756</v>
      </c>
      <c r="W4574" s="109" t="s">
        <v>1908</v>
      </c>
      <c r="X4574" s="110" t="str">
        <f t="shared" si="204"/>
        <v/>
      </c>
      <c r="Y4574" s="110" t="str">
        <f t="shared" si="205"/>
        <v/>
      </c>
      <c r="Z4574" s="109" t="s">
        <v>797</v>
      </c>
      <c r="AA4574" s="109" t="s">
        <v>802</v>
      </c>
      <c r="AB4574" s="106"/>
      <c r="AC4574" s="158"/>
      <c r="AD4574" s="160"/>
      <c r="AE4574" s="127"/>
      <c r="AF4574" s="113"/>
      <c r="AG4574" s="165" t="str">
        <f t="array" ref="AG4574">XLOOKUP(F4574,'CLV2'!A:A,'CLV2'!E:E)</f>
        <v>2.FROZEN FOODS</v>
      </c>
      <c r="AH4574" s="115" t="str">
        <f t="array" ref="AH4574">XLOOKUP(F4574,'CLV2'!A:A,'CLV2'!F:F)</f>
        <v>3.HOTPOT AND FRIED</v>
      </c>
      <c r="AI4574" s="115" t="str">
        <f t="shared" si="8"/>
        <v>Pack</v>
      </c>
      <c r="AJ4574" s="116">
        <f t="shared" si="9"/>
        <v>1</v>
      </c>
      <c r="AK4574" s="117">
        <f t="array" ref="AK4574">XLOOKUP(F4574,'GIÁ'!A:A,'GIÁ'!D:D)</f>
        <v>47500</v>
      </c>
      <c r="AL4574" s="118">
        <f t="shared" si="10"/>
        <v>95000</v>
      </c>
      <c r="AM4574" s="118">
        <f t="shared" si="11"/>
        <v>0</v>
      </c>
      <c r="AN4574" s="119">
        <f t="shared" si="12"/>
        <v>0</v>
      </c>
      <c r="AO4574" s="118">
        <f t="shared" si="13"/>
        <v>95000</v>
      </c>
      <c r="AP4574" s="121">
        <f t="shared" si="14"/>
        <v>0</v>
      </c>
      <c r="AQ4574" s="122"/>
      <c r="AR4574" s="119"/>
    </row>
    <row r="4575" ht="22.5" customHeight="1">
      <c r="A4575" s="89">
        <v>46233.0</v>
      </c>
      <c r="B4575" s="90">
        <v>0.5256944444444445</v>
      </c>
      <c r="C4575" s="91" t="s">
        <v>1173</v>
      </c>
      <c r="D4575" s="129" t="str">
        <f t="array" ref="D4575">XLOOKUP(C4575,'DS ST'!A:A,'DS ST'!B:B)</f>
        <v>CTH</v>
      </c>
      <c r="E4575" s="94" t="str">
        <f t="array" ref="E4575">XLOOKUP($F4575,'GIÁ'!$A:$A,'GIÁ'!$E:$E)</f>
        <v>ĐÔNG</v>
      </c>
      <c r="F4575" s="94">
        <v>8.93623909005E12</v>
      </c>
      <c r="G4575" s="95" t="s">
        <v>2717</v>
      </c>
      <c r="H4575" s="95" t="s">
        <v>75</v>
      </c>
      <c r="I4575" s="96">
        <v>4.0</v>
      </c>
      <c r="J4575" s="96">
        <v>0.0</v>
      </c>
      <c r="K4575" s="98">
        <f t="shared" si="4"/>
        <v>4</v>
      </c>
      <c r="L4575" s="99" t="s">
        <v>7307</v>
      </c>
      <c r="M4575" s="100" t="s">
        <v>7308</v>
      </c>
      <c r="N4575" s="101" t="str">
        <f t="shared" si="139"/>
        <v>PT1590302-T0018936239090050</v>
      </c>
      <c r="O4575" s="128"/>
      <c r="P4575" s="100"/>
      <c r="Q4575" s="103">
        <f t="shared" si="166"/>
        <v>4</v>
      </c>
      <c r="R4575" s="161"/>
      <c r="S4575" s="105"/>
      <c r="T4575" s="106"/>
      <c r="U4575" s="107" t="s">
        <v>6538</v>
      </c>
      <c r="V4575" s="108" t="s">
        <v>756</v>
      </c>
      <c r="W4575" s="109" t="s">
        <v>1908</v>
      </c>
      <c r="X4575" s="110" t="str">
        <f t="shared" si="204"/>
        <v/>
      </c>
      <c r="Y4575" s="110" t="str">
        <f t="shared" si="205"/>
        <v/>
      </c>
      <c r="Z4575" s="109" t="s">
        <v>797</v>
      </c>
      <c r="AA4575" s="109" t="s">
        <v>802</v>
      </c>
      <c r="AB4575" s="106"/>
      <c r="AC4575" s="158"/>
      <c r="AD4575" s="160"/>
      <c r="AE4575" s="127"/>
      <c r="AF4575" s="113"/>
      <c r="AG4575" s="165" t="str">
        <f t="array" ref="AG4575">XLOOKUP(F4575,'CLV2'!A:A,'CLV2'!E:E)</f>
        <v>2.MEAT</v>
      </c>
      <c r="AH4575" s="115" t="str">
        <f t="array" ref="AH4575">XLOOKUP(F4575,'CLV2'!A:A,'CLV2'!F:F)</f>
        <v>3.FROZEN MEAT</v>
      </c>
      <c r="AI4575" s="115" t="str">
        <f t="shared" si="8"/>
        <v>Pack</v>
      </c>
      <c r="AJ4575" s="116">
        <f t="shared" si="9"/>
        <v>1</v>
      </c>
      <c r="AK4575" s="117" t="str">
        <f t="array" ref="AK4575">XLOOKUP(F4575,'GIÁ'!A:A,'GIÁ'!D:D)</f>
        <v>118354.38</v>
      </c>
      <c r="AL4575" s="118">
        <f t="shared" si="10"/>
        <v>473417.52</v>
      </c>
      <c r="AM4575" s="118">
        <f t="shared" si="11"/>
        <v>0</v>
      </c>
      <c r="AN4575" s="119">
        <f t="shared" si="12"/>
        <v>0</v>
      </c>
      <c r="AO4575" s="118">
        <f t="shared" si="13"/>
        <v>473417.52</v>
      </c>
      <c r="AP4575" s="121">
        <f t="shared" si="14"/>
        <v>0</v>
      </c>
      <c r="AQ4575" s="122"/>
      <c r="AR4575" s="119"/>
    </row>
    <row r="4576" ht="22.5" customHeight="1">
      <c r="A4576" s="89">
        <v>46233.0</v>
      </c>
      <c r="B4576" s="90">
        <v>0.5256944444444445</v>
      </c>
      <c r="C4576" s="91" t="s">
        <v>1173</v>
      </c>
      <c r="D4576" s="129" t="str">
        <f t="array" ref="D4576">XLOOKUP(C4576,'DS ST'!A:A,'DS ST'!B:B)</f>
        <v>CTH</v>
      </c>
      <c r="E4576" s="94" t="str">
        <f t="array" ref="E4576">XLOOKUP($F4576,'GIÁ'!$A:$A,'GIÁ'!$E:$E)</f>
        <v>ĐÔNG</v>
      </c>
      <c r="F4576" s="94">
        <v>8.936239090036E12</v>
      </c>
      <c r="G4576" s="95" t="s">
        <v>2713</v>
      </c>
      <c r="H4576" s="95" t="s">
        <v>75</v>
      </c>
      <c r="I4576" s="96">
        <v>4.0</v>
      </c>
      <c r="J4576" s="96">
        <v>0.0</v>
      </c>
      <c r="K4576" s="98">
        <f t="shared" si="4"/>
        <v>4</v>
      </c>
      <c r="L4576" s="99" t="s">
        <v>7307</v>
      </c>
      <c r="M4576" s="100" t="s">
        <v>7308</v>
      </c>
      <c r="N4576" s="101" t="str">
        <f t="shared" si="139"/>
        <v>PT1590302-T0018936239090036</v>
      </c>
      <c r="O4576" s="128"/>
      <c r="P4576" s="100"/>
      <c r="Q4576" s="103">
        <f t="shared" si="166"/>
        <v>4</v>
      </c>
      <c r="R4576" s="161"/>
      <c r="S4576" s="105"/>
      <c r="T4576" s="106"/>
      <c r="U4576" s="107" t="s">
        <v>6539</v>
      </c>
      <c r="V4576" s="108" t="s">
        <v>756</v>
      </c>
      <c r="W4576" s="109" t="s">
        <v>1908</v>
      </c>
      <c r="X4576" s="110" t="str">
        <f t="shared" si="204"/>
        <v/>
      </c>
      <c r="Y4576" s="110" t="str">
        <f t="shared" si="205"/>
        <v/>
      </c>
      <c r="Z4576" s="109" t="s">
        <v>797</v>
      </c>
      <c r="AA4576" s="109" t="s">
        <v>802</v>
      </c>
      <c r="AB4576" s="106"/>
      <c r="AC4576" s="158"/>
      <c r="AD4576" s="160"/>
      <c r="AE4576" s="127"/>
      <c r="AF4576" s="113"/>
      <c r="AG4576" s="165" t="str">
        <f t="array" ref="AG4576">XLOOKUP(F4576,'CLV2'!A:A,'CLV2'!E:E)</f>
        <v>2.MEAT</v>
      </c>
      <c r="AH4576" s="115" t="str">
        <f t="array" ref="AH4576">XLOOKUP(F4576,'CLV2'!A:A,'CLV2'!F:F)</f>
        <v>3.FROZEN MEAT</v>
      </c>
      <c r="AI4576" s="115" t="str">
        <f t="shared" si="8"/>
        <v>Pack</v>
      </c>
      <c r="AJ4576" s="116">
        <f t="shared" si="9"/>
        <v>1</v>
      </c>
      <c r="AK4576" s="117" t="str">
        <f t="array" ref="AK4576">XLOOKUP(F4576,'GIÁ'!A:A,'GIÁ'!D:D)</f>
        <v>47814.16</v>
      </c>
      <c r="AL4576" s="118">
        <f t="shared" si="10"/>
        <v>191256.64</v>
      </c>
      <c r="AM4576" s="118">
        <f t="shared" si="11"/>
        <v>0</v>
      </c>
      <c r="AN4576" s="119">
        <f t="shared" si="12"/>
        <v>0</v>
      </c>
      <c r="AO4576" s="118">
        <f t="shared" si="13"/>
        <v>191256.64</v>
      </c>
      <c r="AP4576" s="121">
        <f t="shared" si="14"/>
        <v>0</v>
      </c>
      <c r="AQ4576" s="122"/>
      <c r="AR4576" s="119"/>
    </row>
    <row r="4577" ht="22.5" customHeight="1">
      <c r="A4577" s="89">
        <v>46233.0</v>
      </c>
      <c r="B4577" s="90">
        <v>0.5256944444444445</v>
      </c>
      <c r="C4577" s="91" t="s">
        <v>1173</v>
      </c>
      <c r="D4577" s="129" t="str">
        <f t="array" ref="D4577">XLOOKUP(C4577,'DS ST'!A:A,'DS ST'!B:B)</f>
        <v>CTH</v>
      </c>
      <c r="E4577" s="94" t="str">
        <f t="array" ref="E4577">XLOOKUP($F4577,'GIÁ'!$A:$A,'GIÁ'!$E:$E)</f>
        <v>ĐÔNG</v>
      </c>
      <c r="F4577" s="94">
        <v>8.936187610089E12</v>
      </c>
      <c r="G4577" s="95" t="s">
        <v>2590</v>
      </c>
      <c r="H4577" s="95" t="s">
        <v>224</v>
      </c>
      <c r="I4577" s="96">
        <v>2.0</v>
      </c>
      <c r="J4577" s="96">
        <v>0.0</v>
      </c>
      <c r="K4577" s="98">
        <f t="shared" si="4"/>
        <v>2</v>
      </c>
      <c r="L4577" s="99" t="s">
        <v>7307</v>
      </c>
      <c r="M4577" s="100" t="s">
        <v>7308</v>
      </c>
      <c r="N4577" s="101" t="str">
        <f t="shared" si="139"/>
        <v>PT1590302-T0018936187610089</v>
      </c>
      <c r="O4577" s="128"/>
      <c r="P4577" s="100"/>
      <c r="Q4577" s="103">
        <f t="shared" si="166"/>
        <v>2</v>
      </c>
      <c r="R4577" s="161"/>
      <c r="S4577" s="105"/>
      <c r="T4577" s="106"/>
      <c r="U4577" s="107" t="s">
        <v>6532</v>
      </c>
      <c r="V4577" s="108" t="s">
        <v>756</v>
      </c>
      <c r="W4577" s="109" t="s">
        <v>1908</v>
      </c>
      <c r="X4577" s="110" t="str">
        <f t="shared" si="204"/>
        <v/>
      </c>
      <c r="Y4577" s="110" t="str">
        <f t="shared" si="205"/>
        <v/>
      </c>
      <c r="Z4577" s="109" t="s">
        <v>797</v>
      </c>
      <c r="AA4577" s="109" t="s">
        <v>802</v>
      </c>
      <c r="AB4577" s="106"/>
      <c r="AC4577" s="158"/>
      <c r="AD4577" s="160"/>
      <c r="AE4577" s="127"/>
      <c r="AF4577" s="113"/>
      <c r="AG4577" s="165" t="str">
        <f t="array" ref="AG4577">XLOOKUP(F4577,'CLV2'!A:A,'CLV2'!E:E)</f>
        <v>2.FISH AND SEAFOOD</v>
      </c>
      <c r="AH4577" s="115" t="str">
        <f t="array" ref="AH4577">XLOOKUP(F4577,'CLV2'!A:A,'CLV2'!F:F)</f>
        <v>3.FROZEN FISH AND SEAFOOD</v>
      </c>
      <c r="AI4577" s="115" t="str">
        <f t="shared" si="8"/>
        <v>Pack</v>
      </c>
      <c r="AJ4577" s="116">
        <f t="shared" si="9"/>
        <v>1</v>
      </c>
      <c r="AK4577" s="117" t="str">
        <f t="array" ref="AK4577">XLOOKUP(F4577,'GIÁ'!A:A,'GIÁ'!D:D)</f>
        <v>73948.55</v>
      </c>
      <c r="AL4577" s="118">
        <f t="shared" si="10"/>
        <v>147897.1</v>
      </c>
      <c r="AM4577" s="118">
        <f t="shared" si="11"/>
        <v>0</v>
      </c>
      <c r="AN4577" s="119">
        <f t="shared" si="12"/>
        <v>0</v>
      </c>
      <c r="AO4577" s="118">
        <f t="shared" si="13"/>
        <v>147897.1</v>
      </c>
      <c r="AP4577" s="121">
        <f t="shared" si="14"/>
        <v>0</v>
      </c>
      <c r="AQ4577" s="122"/>
      <c r="AR4577" s="119"/>
    </row>
    <row r="4578" ht="22.5" customHeight="1">
      <c r="A4578" s="89">
        <v>46233.0</v>
      </c>
      <c r="B4578" s="90">
        <v>0.5256944444444445</v>
      </c>
      <c r="C4578" s="91" t="s">
        <v>1173</v>
      </c>
      <c r="D4578" s="129" t="str">
        <f t="array" ref="D4578">XLOOKUP(C4578,'DS ST'!A:A,'DS ST'!B:B)</f>
        <v>CTH</v>
      </c>
      <c r="E4578" s="94" t="str">
        <f t="array" ref="E4578">XLOOKUP($F4578,'GIÁ'!$A:$A,'GIÁ'!$E:$E)</f>
        <v>ĐÔNG</v>
      </c>
      <c r="F4578" s="94">
        <v>8.938535604597E12</v>
      </c>
      <c r="G4578" s="95" t="s">
        <v>3063</v>
      </c>
      <c r="H4578" s="95" t="s">
        <v>93</v>
      </c>
      <c r="I4578" s="96">
        <v>4.0</v>
      </c>
      <c r="J4578" s="96">
        <v>0.0</v>
      </c>
      <c r="K4578" s="98">
        <f t="shared" si="4"/>
        <v>4</v>
      </c>
      <c r="L4578" s="99" t="s">
        <v>7307</v>
      </c>
      <c r="M4578" s="100" t="s">
        <v>7308</v>
      </c>
      <c r="N4578" s="101" t="str">
        <f t="shared" si="139"/>
        <v>PT1590302-T0018938535604597</v>
      </c>
      <c r="O4578" s="128"/>
      <c r="P4578" s="100"/>
      <c r="Q4578" s="103">
        <f t="shared" si="166"/>
        <v>4</v>
      </c>
      <c r="R4578" s="161"/>
      <c r="S4578" s="105"/>
      <c r="T4578" s="106"/>
      <c r="U4578" s="107" t="s">
        <v>6542</v>
      </c>
      <c r="V4578" s="108" t="s">
        <v>756</v>
      </c>
      <c r="W4578" s="109" t="s">
        <v>1908</v>
      </c>
      <c r="X4578" s="110" t="str">
        <f t="shared" si="204"/>
        <v/>
      </c>
      <c r="Y4578" s="110" t="str">
        <f t="shared" si="205"/>
        <v/>
      </c>
      <c r="Z4578" s="109" t="s">
        <v>797</v>
      </c>
      <c r="AA4578" s="109" t="s">
        <v>802</v>
      </c>
      <c r="AB4578" s="106"/>
      <c r="AC4578" s="158"/>
      <c r="AD4578" s="160"/>
      <c r="AE4578" s="127"/>
      <c r="AF4578" s="113"/>
      <c r="AG4578" s="165" t="str">
        <f t="array" ref="AG4578">XLOOKUP(F4578,'CLV2'!A:A,'CLV2'!E:E)</f>
        <v>2.FISH AND SEAFOOD</v>
      </c>
      <c r="AH4578" s="115" t="str">
        <f t="array" ref="AH4578">XLOOKUP(F4578,'CLV2'!A:A,'CLV2'!F:F)</f>
        <v>3.FROZEN FISH AND SEAFOOD</v>
      </c>
      <c r="AI4578" s="115" t="str">
        <f t="shared" si="8"/>
        <v>Pack</v>
      </c>
      <c r="AJ4578" s="116">
        <f t="shared" si="9"/>
        <v>1</v>
      </c>
      <c r="AK4578" s="117" t="str">
        <f t="array" ref="AK4578">XLOOKUP(F4578,'GIÁ'!A:A,'GIÁ'!D:D)</f>
        <v>54841.46</v>
      </c>
      <c r="AL4578" s="118">
        <f t="shared" si="10"/>
        <v>219365.84</v>
      </c>
      <c r="AM4578" s="118">
        <f t="shared" si="11"/>
        <v>0</v>
      </c>
      <c r="AN4578" s="119">
        <f t="shared" si="12"/>
        <v>0</v>
      </c>
      <c r="AO4578" s="118">
        <f t="shared" si="13"/>
        <v>219365.84</v>
      </c>
      <c r="AP4578" s="121">
        <f t="shared" si="14"/>
        <v>0</v>
      </c>
      <c r="AQ4578" s="122"/>
      <c r="AR4578" s="119"/>
    </row>
    <row r="4579" ht="22.5" customHeight="1">
      <c r="A4579" s="89">
        <v>46233.0</v>
      </c>
      <c r="B4579" s="90">
        <v>0.5256944444444445</v>
      </c>
      <c r="C4579" s="91" t="s">
        <v>1173</v>
      </c>
      <c r="D4579" s="129" t="str">
        <f t="array" ref="D4579">XLOOKUP(C4579,'DS ST'!A:A,'DS ST'!B:B)</f>
        <v>CTH</v>
      </c>
      <c r="E4579" s="94" t="str">
        <f t="array" ref="E4579">XLOOKUP($F4579,'GIÁ'!$A:$A,'GIÁ'!$E:$E)</f>
        <v>ĐÔNG</v>
      </c>
      <c r="F4579" s="94">
        <v>8.936190860464E12</v>
      </c>
      <c r="G4579" s="95" t="s">
        <v>2608</v>
      </c>
      <c r="H4579" s="95" t="s">
        <v>93</v>
      </c>
      <c r="I4579" s="96">
        <v>2.0</v>
      </c>
      <c r="J4579" s="96">
        <v>0.0</v>
      </c>
      <c r="K4579" s="98">
        <f t="shared" si="4"/>
        <v>2</v>
      </c>
      <c r="L4579" s="99" t="s">
        <v>7307</v>
      </c>
      <c r="M4579" s="100" t="s">
        <v>7308</v>
      </c>
      <c r="N4579" s="101" t="str">
        <f t="shared" si="139"/>
        <v>PT1590302-T0018936190860464</v>
      </c>
      <c r="O4579" s="128"/>
      <c r="P4579" s="100"/>
      <c r="Q4579" s="103">
        <f t="shared" si="166"/>
        <v>2</v>
      </c>
      <c r="R4579" s="161"/>
      <c r="S4579" s="105"/>
      <c r="T4579" s="106"/>
      <c r="U4579" s="107" t="s">
        <v>6543</v>
      </c>
      <c r="V4579" s="108" t="s">
        <v>756</v>
      </c>
      <c r="W4579" s="109" t="s">
        <v>1908</v>
      </c>
      <c r="X4579" s="110" t="str">
        <f t="shared" si="204"/>
        <v/>
      </c>
      <c r="Y4579" s="110" t="str">
        <f t="shared" si="205"/>
        <v/>
      </c>
      <c r="Z4579" s="109" t="s">
        <v>797</v>
      </c>
      <c r="AA4579" s="109" t="s">
        <v>802</v>
      </c>
      <c r="AB4579" s="106"/>
      <c r="AC4579" s="158"/>
      <c r="AD4579" s="160"/>
      <c r="AE4579" s="127"/>
      <c r="AF4579" s="113"/>
      <c r="AG4579" s="165" t="str">
        <f t="array" ref="AG4579">XLOOKUP(F4579,'CLV2'!A:A,'CLV2'!E:E)</f>
        <v>2.MEAT</v>
      </c>
      <c r="AH4579" s="115" t="str">
        <f t="array" ref="AH4579">XLOOKUP(F4579,'CLV2'!A:A,'CLV2'!F:F)</f>
        <v>3.FROZEN MEAT</v>
      </c>
      <c r="AI4579" s="115" t="str">
        <f t="shared" si="8"/>
        <v>Pack</v>
      </c>
      <c r="AJ4579" s="116">
        <f t="shared" si="9"/>
        <v>1</v>
      </c>
      <c r="AK4579" s="117" t="str">
        <f t="array" ref="AK4579">XLOOKUP(F4579,'GIÁ'!A:A,'GIÁ'!D:D)</f>
        <v>43621.31</v>
      </c>
      <c r="AL4579" s="118">
        <f t="shared" si="10"/>
        <v>87242.62</v>
      </c>
      <c r="AM4579" s="118">
        <f t="shared" si="11"/>
        <v>0</v>
      </c>
      <c r="AN4579" s="119">
        <f t="shared" si="12"/>
        <v>0</v>
      </c>
      <c r="AO4579" s="118">
        <f t="shared" si="13"/>
        <v>87242.62</v>
      </c>
      <c r="AP4579" s="121">
        <f t="shared" si="14"/>
        <v>0</v>
      </c>
      <c r="AQ4579" s="122"/>
      <c r="AR4579" s="119"/>
    </row>
    <row r="4580" ht="22.5" customHeight="1">
      <c r="A4580" s="89">
        <v>46233.0</v>
      </c>
      <c r="B4580" s="90">
        <v>0.5569444444444445</v>
      </c>
      <c r="C4580" s="91" t="s">
        <v>1173</v>
      </c>
      <c r="D4580" s="129" t="str">
        <f t="array" ref="D4580">XLOOKUP(C4580,'DS ST'!A:A,'DS ST'!B:B)</f>
        <v>CTH</v>
      </c>
      <c r="E4580" s="94" t="str">
        <f t="array" ref="E4580">XLOOKUP($F4580,'GIÁ'!$A:$A,'GIÁ'!$E:$E)</f>
        <v>MÁT</v>
      </c>
      <c r="F4580" s="94">
        <v>8.936176751014E12</v>
      </c>
      <c r="G4580" s="95" t="s">
        <v>1089</v>
      </c>
      <c r="H4580" s="95" t="s">
        <v>667</v>
      </c>
      <c r="I4580" s="96">
        <v>2.0</v>
      </c>
      <c r="J4580" s="96">
        <v>1.0</v>
      </c>
      <c r="K4580" s="98">
        <f t="shared" si="4"/>
        <v>1</v>
      </c>
      <c r="L4580" s="99" t="s">
        <v>7309</v>
      </c>
      <c r="M4580" s="100" t="s">
        <v>7310</v>
      </c>
      <c r="N4580" s="101" t="str">
        <f t="shared" si="139"/>
        <v>TRBCTH60768936176751014</v>
      </c>
      <c r="O4580" s="128"/>
      <c r="P4580" s="100"/>
      <c r="Q4580" s="103">
        <f t="shared" si="166"/>
        <v>1</v>
      </c>
      <c r="R4580" s="161"/>
      <c r="S4580" s="105"/>
      <c r="T4580" s="106"/>
      <c r="U4580" s="107"/>
      <c r="V4580" s="108" t="s">
        <v>756</v>
      </c>
      <c r="W4580" s="109" t="s">
        <v>1312</v>
      </c>
      <c r="X4580" s="110" t="str">
        <f t="shared" si="204"/>
        <v/>
      </c>
      <c r="Y4580" s="110" t="str">
        <f t="shared" si="205"/>
        <v/>
      </c>
      <c r="Z4580" s="139" t="str">
        <f t="shared" ref="Z4580:Z4599" si="208">IF(N(Q4580)&lt;=0,"",IF(ISNUMBER(SEARCH("Thiếu kiện",V4580)),"Kho đông mát",IF(AND(N(Q4580)&gt;0,N(P4580)&gt;0,OR(ISNUMBER(SEARCH("Hình KDB",U4580)),ISNUMBER(SEARCH("Hình tele",U4580)),ISNUMBER(SEARCH("sai code",U4580)),ISNUMBER(SEARCH("ST nhận",U4580)))),"Kho đông mát",IF(AND(W4580="DC giao thiếu",OR(ISNUMBER(SEARCH("Hình KDB",U4580)),ISNUMBER(SEARCH("Hình tele",U4580)),ISNUMBER(SEARCH("sai code",U4580)))),"Kho đông mát",IF(W4580="DC giao thiếu","Chưa xác định",IF(AND(W4580="DC pick sai",OR(ISNUMBER(SEARCH("Hình KDB",U4580)),ISNUMBER(SEARCH("Hình tele",U4580)),ISNUMBER(SEARCH("sai code",U4580)),ISNUMBER(SEARCH("ST nhận",U4580)))),"Kho đông mát",IF(W4580="DC pick sai","Chưa xác định",IF(AND(W4580="Hao hụt",N(O4580)&gt;0,OR(ISNUMBER(SEARCH("Hình KDB",U4580)),ISNUMBER(SEARCH("Hình tele",U4580)),ISNUMBER(SEARCH("sai code",U4580)),ISNUMBER(SEARCH("ST nhận",U4580)))),"Kho đông mát",IF(W4580="Hao hụt","Chưa xác định",IF(OR(W4580="VT giao sai điểm",W4580="Không đạt nhiệt độ",W4580="TX giao thiếu kiện",W4580="Hàng không đạt CL"),"Kho đông mát",IF(W4580="Chưa xác định","Chưa xác định",IF(N(P4580)&gt;0,"Chưa xác định",""))))))))))))</f>
        <v>Chưa xác định</v>
      </c>
      <c r="AA4580" s="109" t="s">
        <v>5260</v>
      </c>
      <c r="AB4580" s="106"/>
      <c r="AC4580" s="158"/>
      <c r="AD4580" s="160"/>
      <c r="AE4580" s="127"/>
      <c r="AF4580" s="113"/>
      <c r="AG4580" s="165" t="str">
        <f t="array" ref="AG4580">XLOOKUP(F4580,'CLV2'!A:A,'CLV2'!E:E)</f>
        <v>2.DELICA</v>
      </c>
      <c r="AH4580" s="115" t="str">
        <f t="array" ref="AH4580">XLOOKUP(F4580,'CLV2'!A:A,'CLV2'!F:F)</f>
        <v>3.DESSERTS</v>
      </c>
      <c r="AI4580" s="115" t="str">
        <f t="shared" si="8"/>
        <v>Pack</v>
      </c>
      <c r="AJ4580" s="116">
        <f t="shared" si="9"/>
        <v>0.5</v>
      </c>
      <c r="AK4580" s="117" t="str">
        <f t="array" ref="AK4580">XLOOKUP(F4580,'GIÁ'!A:A,'GIÁ'!D:D)</f>
        <v>6650.00</v>
      </c>
      <c r="AL4580" s="118">
        <f t="shared" si="10"/>
        <v>6650</v>
      </c>
      <c r="AM4580" s="118">
        <f t="shared" si="11"/>
        <v>0</v>
      </c>
      <c r="AN4580" s="119">
        <f t="shared" si="12"/>
        <v>0</v>
      </c>
      <c r="AO4580" s="118">
        <f t="shared" si="13"/>
        <v>0</v>
      </c>
      <c r="AP4580" s="121">
        <f t="shared" si="14"/>
        <v>6650</v>
      </c>
      <c r="AQ4580" s="122"/>
      <c r="AR4580" s="119"/>
    </row>
    <row r="4581" ht="22.5" customHeight="1">
      <c r="A4581" s="89">
        <v>46233.0</v>
      </c>
      <c r="B4581" s="90">
        <v>0.5569444444444445</v>
      </c>
      <c r="C4581" s="91" t="s">
        <v>1173</v>
      </c>
      <c r="D4581" s="129" t="str">
        <f t="array" ref="D4581">XLOOKUP(C4581,'DS ST'!A:A,'DS ST'!B:B)</f>
        <v>CTH</v>
      </c>
      <c r="E4581" s="94" t="str">
        <f t="array" ref="E4581">XLOOKUP($F4581,'GIÁ'!$A:$A,'GIÁ'!$E:$E)</f>
        <v>MÁT</v>
      </c>
      <c r="F4581" s="94">
        <v>8.850329183715E12</v>
      </c>
      <c r="G4581" s="95" t="s">
        <v>1456</v>
      </c>
      <c r="H4581" s="95" t="s">
        <v>57</v>
      </c>
      <c r="I4581" s="96">
        <v>4.0</v>
      </c>
      <c r="J4581" s="96">
        <v>0.0</v>
      </c>
      <c r="K4581" s="98">
        <f t="shared" si="4"/>
        <v>4</v>
      </c>
      <c r="L4581" s="99" t="s">
        <v>7309</v>
      </c>
      <c r="M4581" s="100" t="s">
        <v>7311</v>
      </c>
      <c r="N4581" s="101" t="str">
        <f t="shared" si="139"/>
        <v>TRBCTH62548850329183715</v>
      </c>
      <c r="O4581" s="128"/>
      <c r="P4581" s="100"/>
      <c r="Q4581" s="103">
        <f t="shared" si="166"/>
        <v>4</v>
      </c>
      <c r="R4581" s="161"/>
      <c r="S4581" s="105"/>
      <c r="T4581" s="106"/>
      <c r="U4581" s="107"/>
      <c r="V4581" s="108" t="s">
        <v>756</v>
      </c>
      <c r="W4581" s="109" t="s">
        <v>1312</v>
      </c>
      <c r="X4581" s="110" t="str">
        <f t="shared" si="204"/>
        <v/>
      </c>
      <c r="Y4581" s="110" t="str">
        <f t="shared" si="205"/>
        <v/>
      </c>
      <c r="Z4581" s="139" t="str">
        <f t="shared" si="208"/>
        <v>Chưa xác định</v>
      </c>
      <c r="AA4581" s="109" t="s">
        <v>5260</v>
      </c>
      <c r="AB4581" s="106"/>
      <c r="AC4581" s="158"/>
      <c r="AD4581" s="160"/>
      <c r="AE4581" s="127"/>
      <c r="AF4581" s="113"/>
      <c r="AG4581" s="165" t="str">
        <f t="array" ref="AG4581">XLOOKUP(F4581,'CLV2'!A:A,'CLV2'!E:E)</f>
        <v>2.DAIRY</v>
      </c>
      <c r="AH4581" s="115" t="str">
        <f t="array" ref="AH4581">XLOOKUP(F4581,'CLV2'!A:A,'CLV2'!F:F)</f>
        <v>3.FRESH MILK</v>
      </c>
      <c r="AI4581" s="115" t="str">
        <f t="shared" si="8"/>
        <v>Pack</v>
      </c>
      <c r="AJ4581" s="116">
        <f t="shared" si="9"/>
        <v>1</v>
      </c>
      <c r="AK4581" s="117" t="str">
        <f t="array" ref="AK4581">XLOOKUP(F4581,'GIÁ'!A:A,'GIÁ'!D:D)</f>
        <v>55260.51</v>
      </c>
      <c r="AL4581" s="118">
        <f t="shared" si="10"/>
        <v>221042.04</v>
      </c>
      <c r="AM4581" s="118">
        <f t="shared" si="11"/>
        <v>0</v>
      </c>
      <c r="AN4581" s="119">
        <f t="shared" si="12"/>
        <v>0</v>
      </c>
      <c r="AO4581" s="118">
        <f t="shared" si="13"/>
        <v>0</v>
      </c>
      <c r="AP4581" s="121">
        <f t="shared" si="14"/>
        <v>221042.04</v>
      </c>
      <c r="AQ4581" s="122"/>
      <c r="AR4581" s="119"/>
    </row>
    <row r="4582" ht="22.5" customHeight="1">
      <c r="A4582" s="89">
        <v>46233.0</v>
      </c>
      <c r="B4582" s="90">
        <v>0.5861111111111111</v>
      </c>
      <c r="C4582" s="91" t="s">
        <v>1252</v>
      </c>
      <c r="D4582" s="129" t="str">
        <f t="array" ref="D4582">XLOOKUP(C4582,'DS ST'!A:A,'DS ST'!B:B)</f>
        <v>GDU</v>
      </c>
      <c r="E4582" s="94" t="str">
        <f t="array" ref="E4582">XLOOKUP($F4582,'GIÁ'!$A:$A,'GIÁ'!$E:$E)</f>
        <v>MÁT</v>
      </c>
      <c r="F4582" s="94">
        <v>8.934673605823E12</v>
      </c>
      <c r="G4582" s="95" t="s">
        <v>1689</v>
      </c>
      <c r="H4582" s="95" t="s">
        <v>57</v>
      </c>
      <c r="I4582" s="96">
        <v>52.0</v>
      </c>
      <c r="J4582" s="96">
        <v>48.0</v>
      </c>
      <c r="K4582" s="98">
        <f t="shared" si="4"/>
        <v>4</v>
      </c>
      <c r="L4582" s="99" t="s">
        <v>7312</v>
      </c>
      <c r="M4582" s="100" t="s">
        <v>7313</v>
      </c>
      <c r="N4582" s="101" t="str">
        <f t="shared" si="139"/>
        <v>TRBGDU62608934673605823</v>
      </c>
      <c r="O4582" s="128"/>
      <c r="P4582" s="100"/>
      <c r="Q4582" s="103">
        <f t="shared" si="166"/>
        <v>4</v>
      </c>
      <c r="R4582" s="161"/>
      <c r="S4582" s="105"/>
      <c r="T4582" s="106"/>
      <c r="U4582" s="107"/>
      <c r="V4582" s="108" t="s">
        <v>756</v>
      </c>
      <c r="W4582" s="109" t="s">
        <v>1312</v>
      </c>
      <c r="X4582" s="110" t="str">
        <f t="shared" si="204"/>
        <v/>
      </c>
      <c r="Y4582" s="110" t="str">
        <f t="shared" si="205"/>
        <v/>
      </c>
      <c r="Z4582" s="139" t="str">
        <f t="shared" si="208"/>
        <v>Chưa xác định</v>
      </c>
      <c r="AA4582" s="109" t="s">
        <v>5260</v>
      </c>
      <c r="AB4582" s="106"/>
      <c r="AC4582" s="158"/>
      <c r="AD4582" s="160"/>
      <c r="AE4582" s="127"/>
      <c r="AF4582" s="113"/>
      <c r="AG4582" s="165" t="str">
        <f t="array" ref="AG4582">XLOOKUP(F4582,'CLV2'!A:A,'CLV2'!E:E)</f>
        <v>2.DAIRY</v>
      </c>
      <c r="AH4582" s="115" t="str">
        <f t="array" ref="AH4582">XLOOKUP(F4582,'CLV2'!A:A,'CLV2'!F:F)</f>
        <v>3.YOGURT</v>
      </c>
      <c r="AI4582" s="115" t="str">
        <f t="shared" si="8"/>
        <v>Pack</v>
      </c>
      <c r="AJ4582" s="116">
        <f t="shared" si="9"/>
        <v>0.07692307692</v>
      </c>
      <c r="AK4582" s="117" t="str">
        <f t="array" ref="AK4582">XLOOKUP(F4582,'GIÁ'!A:A,'GIÁ'!D:D)</f>
        <v>5402.30</v>
      </c>
      <c r="AL4582" s="118">
        <f t="shared" si="10"/>
        <v>21609.2</v>
      </c>
      <c r="AM4582" s="118">
        <f t="shared" si="11"/>
        <v>0</v>
      </c>
      <c r="AN4582" s="119">
        <f t="shared" si="12"/>
        <v>0</v>
      </c>
      <c r="AO4582" s="118">
        <f t="shared" si="13"/>
        <v>0</v>
      </c>
      <c r="AP4582" s="121">
        <f t="shared" si="14"/>
        <v>21609.2</v>
      </c>
      <c r="AQ4582" s="122"/>
      <c r="AR4582" s="119"/>
    </row>
    <row r="4583" ht="22.5" customHeight="1">
      <c r="A4583" s="89">
        <v>46233.0</v>
      </c>
      <c r="B4583" s="90">
        <v>0.5041666666666667</v>
      </c>
      <c r="C4583" s="91" t="s">
        <v>584</v>
      </c>
      <c r="D4583" s="129" t="str">
        <f t="array" ref="D4583">XLOOKUP(C4583,'DS ST'!A:A,'DS ST'!B:B)</f>
        <v>A145</v>
      </c>
      <c r="E4583" s="94" t="str">
        <f t="array" ref="E4583">XLOOKUP($F4583,'GIÁ'!$A:$A,'GIÁ'!$E:$E)</f>
        <v>MÁT</v>
      </c>
      <c r="F4583" s="94">
        <v>8.934673900928E12</v>
      </c>
      <c r="G4583" s="95" t="s">
        <v>1702</v>
      </c>
      <c r="H4583" s="95" t="s">
        <v>57</v>
      </c>
      <c r="I4583" s="96">
        <v>2.0</v>
      </c>
      <c r="J4583" s="96">
        <v>1.0</v>
      </c>
      <c r="K4583" s="98">
        <f t="shared" si="4"/>
        <v>1</v>
      </c>
      <c r="L4583" s="99" t="s">
        <v>7314</v>
      </c>
      <c r="M4583" s="100" t="s">
        <v>7315</v>
      </c>
      <c r="N4583" s="101" t="str">
        <f t="shared" si="139"/>
        <v>TRBA14557118934673900928</v>
      </c>
      <c r="O4583" s="128"/>
      <c r="P4583" s="100"/>
      <c r="Q4583" s="103">
        <f t="shared" si="166"/>
        <v>1</v>
      </c>
      <c r="R4583" s="161"/>
      <c r="S4583" s="105"/>
      <c r="T4583" s="106"/>
      <c r="U4583" s="107"/>
      <c r="V4583" s="108" t="s">
        <v>756</v>
      </c>
      <c r="W4583" s="109" t="s">
        <v>1312</v>
      </c>
      <c r="X4583" s="110" t="str">
        <f t="shared" si="204"/>
        <v/>
      </c>
      <c r="Y4583" s="110" t="str">
        <f t="shared" si="205"/>
        <v/>
      </c>
      <c r="Z4583" s="139" t="str">
        <f t="shared" si="208"/>
        <v>Chưa xác định</v>
      </c>
      <c r="AA4583" s="109" t="s">
        <v>5260</v>
      </c>
      <c r="AB4583" s="106"/>
      <c r="AC4583" s="158"/>
      <c r="AD4583" s="160"/>
      <c r="AE4583" s="127"/>
      <c r="AF4583" s="113"/>
      <c r="AG4583" s="165" t="str">
        <f t="array" ref="AG4583">XLOOKUP(F4583,'CLV2'!A:A,'CLV2'!E:E)</f>
        <v>2.DAIRY</v>
      </c>
      <c r="AH4583" s="115" t="str">
        <f t="array" ref="AH4583">XLOOKUP(F4583,'CLV2'!A:A,'CLV2'!F:F)</f>
        <v>3.BUTTER AND CHEESE</v>
      </c>
      <c r="AI4583" s="115" t="str">
        <f t="shared" si="8"/>
        <v>Pack</v>
      </c>
      <c r="AJ4583" s="116">
        <f t="shared" si="9"/>
        <v>0.5</v>
      </c>
      <c r="AK4583" s="117" t="str">
        <f t="array" ref="AK4583">XLOOKUP(F4583,'GIÁ'!A:A,'GIÁ'!D:D)</f>
        <v>27684.05</v>
      </c>
      <c r="AL4583" s="118">
        <f t="shared" si="10"/>
        <v>27684.05</v>
      </c>
      <c r="AM4583" s="118">
        <f t="shared" si="11"/>
        <v>0</v>
      </c>
      <c r="AN4583" s="119">
        <f t="shared" si="12"/>
        <v>0</v>
      </c>
      <c r="AO4583" s="118">
        <f t="shared" si="13"/>
        <v>0</v>
      </c>
      <c r="AP4583" s="121">
        <f t="shared" si="14"/>
        <v>27684.05</v>
      </c>
      <c r="AQ4583" s="122"/>
      <c r="AR4583" s="119"/>
    </row>
    <row r="4584" ht="22.5" customHeight="1">
      <c r="A4584" s="89">
        <v>46233.0</v>
      </c>
      <c r="B4584" s="90">
        <v>0.5784722222222223</v>
      </c>
      <c r="C4584" s="91" t="s">
        <v>1167</v>
      </c>
      <c r="D4584" s="129" t="str">
        <f t="array" ref="D4584">XLOOKUP(C4584,'DS ST'!A:A,'DS ST'!B:B)</f>
        <v>CN1</v>
      </c>
      <c r="E4584" s="94" t="str">
        <f t="array" ref="E4584">XLOOKUP($F4584,'GIÁ'!$A:$A,'GIÁ'!$E:$E)</f>
        <v>MÁT</v>
      </c>
      <c r="F4584" s="94">
        <v>8.938562884405E12</v>
      </c>
      <c r="G4584" s="95" t="s">
        <v>3229</v>
      </c>
      <c r="H4584" s="95" t="s">
        <v>57</v>
      </c>
      <c r="I4584" s="96">
        <v>5.0</v>
      </c>
      <c r="J4584" s="96">
        <v>1.0</v>
      </c>
      <c r="K4584" s="98">
        <f t="shared" si="4"/>
        <v>4</v>
      </c>
      <c r="L4584" s="99" t="s">
        <v>7316</v>
      </c>
      <c r="M4584" s="100" t="s">
        <v>7317</v>
      </c>
      <c r="N4584" s="101" t="str">
        <f t="shared" si="139"/>
        <v>TRBCN11828938562884405</v>
      </c>
      <c r="O4584" s="128"/>
      <c r="P4584" s="100"/>
      <c r="Q4584" s="103">
        <f t="shared" si="166"/>
        <v>4</v>
      </c>
      <c r="R4584" s="161"/>
      <c r="S4584" s="105"/>
      <c r="T4584" s="106"/>
      <c r="U4584" s="107"/>
      <c r="V4584" s="108" t="s">
        <v>756</v>
      </c>
      <c r="W4584" s="109" t="s">
        <v>1312</v>
      </c>
      <c r="X4584" s="110" t="str">
        <f t="shared" si="204"/>
        <v/>
      </c>
      <c r="Y4584" s="110" t="str">
        <f t="shared" si="205"/>
        <v/>
      </c>
      <c r="Z4584" s="139" t="str">
        <f t="shared" si="208"/>
        <v>Chưa xác định</v>
      </c>
      <c r="AA4584" s="109" t="s">
        <v>5260</v>
      </c>
      <c r="AB4584" s="106"/>
      <c r="AC4584" s="158"/>
      <c r="AD4584" s="160"/>
      <c r="AE4584" s="127"/>
      <c r="AF4584" s="113"/>
      <c r="AG4584" s="165" t="str">
        <f t="array" ref="AG4584">XLOOKUP(F4584,'CLV2'!A:A,'CLV2'!E:E)</f>
        <v>2.DELICA</v>
      </c>
      <c r="AH4584" s="115" t="str">
        <f t="array" ref="AH4584">XLOOKUP(F4584,'CLV2'!A:A,'CLV2'!F:F)</f>
        <v>3.DESSERTS</v>
      </c>
      <c r="AI4584" s="115" t="str">
        <f t="shared" si="8"/>
        <v>Pack</v>
      </c>
      <c r="AJ4584" s="116">
        <f t="shared" si="9"/>
        <v>0.8</v>
      </c>
      <c r="AK4584" s="117" t="str">
        <f t="array" ref="AK4584">XLOOKUP(F4584,'GIÁ'!A:A,'GIÁ'!D:D)</f>
        <v>9500.00</v>
      </c>
      <c r="AL4584" s="118">
        <f t="shared" si="10"/>
        <v>38000</v>
      </c>
      <c r="AM4584" s="118">
        <f t="shared" si="11"/>
        <v>0</v>
      </c>
      <c r="AN4584" s="119">
        <f t="shared" si="12"/>
        <v>0</v>
      </c>
      <c r="AO4584" s="118">
        <f t="shared" si="13"/>
        <v>0</v>
      </c>
      <c r="AP4584" s="121">
        <f t="shared" si="14"/>
        <v>38000</v>
      </c>
      <c r="AQ4584" s="122"/>
      <c r="AR4584" s="119"/>
    </row>
    <row r="4585" ht="22.5" customHeight="1">
      <c r="A4585" s="89">
        <v>46233.0</v>
      </c>
      <c r="B4585" s="90">
        <v>0.9444444444444444</v>
      </c>
      <c r="C4585" s="91" t="s">
        <v>623</v>
      </c>
      <c r="D4585" s="129" t="str">
        <f t="array" ref="D4585">XLOOKUP(C4585,'DS ST'!A:A,'DS ST'!B:B)</f>
        <v>A149</v>
      </c>
      <c r="E4585" s="94" t="str">
        <f t="array" ref="E4585">XLOOKUP($F4585,'GIÁ'!$A:$A,'GIÁ'!$E:$E)</f>
        <v>MÁT</v>
      </c>
      <c r="F4585" s="94">
        <v>11439.0</v>
      </c>
      <c r="G4585" s="95" t="s">
        <v>792</v>
      </c>
      <c r="H4585" s="95" t="s">
        <v>787</v>
      </c>
      <c r="I4585" s="96">
        <v>1.0</v>
      </c>
      <c r="J4585" s="96">
        <v>0.0</v>
      </c>
      <c r="K4585" s="98">
        <f t="shared" si="4"/>
        <v>1</v>
      </c>
      <c r="L4585" s="99" t="s">
        <v>7318</v>
      </c>
      <c r="M4585" s="100" t="s">
        <v>7319</v>
      </c>
      <c r="N4585" s="101" t="str">
        <f t="shared" si="139"/>
        <v>TRBA149500011439</v>
      </c>
      <c r="O4585" s="128"/>
      <c r="P4585" s="100"/>
      <c r="Q4585" s="103">
        <f t="shared" si="166"/>
        <v>1</v>
      </c>
      <c r="R4585" s="161"/>
      <c r="S4585" s="105"/>
      <c r="T4585" s="106"/>
      <c r="U4585" s="107"/>
      <c r="V4585" s="108" t="s">
        <v>756</v>
      </c>
      <c r="W4585" s="109" t="s">
        <v>1312</v>
      </c>
      <c r="X4585" s="110" t="str">
        <f t="shared" si="204"/>
        <v/>
      </c>
      <c r="Y4585" s="110" t="str">
        <f t="shared" si="205"/>
        <v/>
      </c>
      <c r="Z4585" s="139" t="str">
        <f t="shared" si="208"/>
        <v>Chưa xác định</v>
      </c>
      <c r="AA4585" s="109" t="s">
        <v>5260</v>
      </c>
      <c r="AB4585" s="106"/>
      <c r="AC4585" s="158"/>
      <c r="AD4585" s="160"/>
      <c r="AE4585" s="127"/>
      <c r="AF4585" s="113"/>
      <c r="AG4585" s="165" t="str">
        <f t="array" ref="AG4585">XLOOKUP(F4585,'CLV2'!A:A,'CLV2'!E:E)</f>
        <v>2.VEGETABLES</v>
      </c>
      <c r="AH4585" s="115" t="str">
        <f t="array" ref="AH4585">XLOOKUP(F4585,'CLV2'!A:A,'CLV2'!F:F)</f>
        <v>3.PROCESSED VEGGIES</v>
      </c>
      <c r="AI4585" s="115" t="str">
        <f t="shared" si="8"/>
        <v>Pack</v>
      </c>
      <c r="AJ4585" s="116">
        <f t="shared" si="9"/>
        <v>1</v>
      </c>
      <c r="AK4585" s="117" t="str">
        <f t="array" ref="AK4585">XLOOKUP(F4585,'GIÁ'!A:A,'GIÁ'!D:D)</f>
        <v>15397.99</v>
      </c>
      <c r="AL4585" s="118">
        <f t="shared" si="10"/>
        <v>15397.99</v>
      </c>
      <c r="AM4585" s="118">
        <f t="shared" si="11"/>
        <v>0</v>
      </c>
      <c r="AN4585" s="119">
        <f t="shared" si="12"/>
        <v>0</v>
      </c>
      <c r="AO4585" s="118">
        <f t="shared" si="13"/>
        <v>0</v>
      </c>
      <c r="AP4585" s="121">
        <f t="shared" si="14"/>
        <v>15397.99</v>
      </c>
      <c r="AQ4585" s="122"/>
      <c r="AR4585" s="119"/>
    </row>
    <row r="4586" ht="22.5" customHeight="1">
      <c r="A4586" s="89">
        <v>46233.0</v>
      </c>
      <c r="B4586" s="90">
        <v>0.9444444444444444</v>
      </c>
      <c r="C4586" s="91" t="s">
        <v>623</v>
      </c>
      <c r="D4586" s="129" t="str">
        <f t="array" ref="D4586">XLOOKUP(C4586,'DS ST'!A:A,'DS ST'!B:B)</f>
        <v>A149</v>
      </c>
      <c r="E4586" s="94" t="str">
        <f t="array" ref="E4586">XLOOKUP($F4586,'GIÁ'!$A:$A,'GIÁ'!$E:$E)</f>
        <v>MÁT</v>
      </c>
      <c r="F4586" s="94">
        <v>11547.0</v>
      </c>
      <c r="G4586" s="95" t="s">
        <v>860</v>
      </c>
      <c r="H4586" s="95" t="s">
        <v>57</v>
      </c>
      <c r="I4586" s="96">
        <v>1.0</v>
      </c>
      <c r="J4586" s="96">
        <v>0.0</v>
      </c>
      <c r="K4586" s="98">
        <f t="shared" si="4"/>
        <v>1</v>
      </c>
      <c r="L4586" s="99" t="s">
        <v>7318</v>
      </c>
      <c r="M4586" s="100" t="s">
        <v>7320</v>
      </c>
      <c r="N4586" s="101" t="str">
        <f t="shared" si="139"/>
        <v>TRBA149500111547</v>
      </c>
      <c r="O4586" s="128"/>
      <c r="P4586" s="145">
        <v>1.0</v>
      </c>
      <c r="Q4586" s="103">
        <f t="shared" si="166"/>
        <v>0</v>
      </c>
      <c r="R4586" s="161" t="s">
        <v>7321</v>
      </c>
      <c r="S4586" s="105"/>
      <c r="T4586" s="106"/>
      <c r="U4586" s="107"/>
      <c r="V4586" s="108" t="s">
        <v>756</v>
      </c>
      <c r="W4586" s="109" t="s">
        <v>1908</v>
      </c>
      <c r="X4586" s="110" t="str">
        <f t="shared" si="204"/>
        <v/>
      </c>
      <c r="Y4586" s="110" t="str">
        <f t="shared" si="205"/>
        <v>Siêu thị</v>
      </c>
      <c r="Z4586" s="139" t="str">
        <f t="shared" si="208"/>
        <v/>
      </c>
      <c r="AA4586" s="109" t="s">
        <v>802</v>
      </c>
      <c r="AB4586" s="106"/>
      <c r="AC4586" s="158"/>
      <c r="AD4586" s="160"/>
      <c r="AE4586" s="127"/>
      <c r="AF4586" s="113"/>
      <c r="AG4586" s="165" t="str">
        <f t="array" ref="AG4586">XLOOKUP(F4586,'CLV2'!A:A,'CLV2'!E:E)</f>
        <v>2.VEGETABLES</v>
      </c>
      <c r="AH4586" s="115" t="str">
        <f t="array" ref="AH4586">XLOOKUP(F4586,'CLV2'!A:A,'CLV2'!F:F)</f>
        <v>3.PROCESSED VEGGIES</v>
      </c>
      <c r="AI4586" s="115" t="str">
        <f t="shared" si="8"/>
        <v>Pack</v>
      </c>
      <c r="AJ4586" s="116">
        <f t="shared" si="9"/>
        <v>1</v>
      </c>
      <c r="AK4586" s="117" t="str">
        <f t="array" ref="AK4586">XLOOKUP(F4586,'GIÁ'!A:A,'GIÁ'!D:D)</f>
        <v>7256.33</v>
      </c>
      <c r="AL4586" s="118">
        <f t="shared" si="10"/>
        <v>7256.33</v>
      </c>
      <c r="AM4586" s="118">
        <f t="shared" si="11"/>
        <v>0</v>
      </c>
      <c r="AN4586" s="119">
        <f t="shared" si="12"/>
        <v>7256.33</v>
      </c>
      <c r="AO4586" s="118">
        <f t="shared" si="13"/>
        <v>0</v>
      </c>
      <c r="AP4586" s="121">
        <f t="shared" si="14"/>
        <v>0</v>
      </c>
      <c r="AQ4586" s="122"/>
      <c r="AR4586" s="119"/>
    </row>
    <row r="4587" ht="22.5" customHeight="1">
      <c r="A4587" s="89">
        <v>46233.0</v>
      </c>
      <c r="B4587" s="90">
        <v>0.9444444444444444</v>
      </c>
      <c r="C4587" s="91" t="s">
        <v>623</v>
      </c>
      <c r="D4587" s="129" t="str">
        <f t="array" ref="D4587">XLOOKUP(C4587,'DS ST'!A:A,'DS ST'!B:B)</f>
        <v>A149</v>
      </c>
      <c r="E4587" s="94" t="str">
        <f t="array" ref="E4587">XLOOKUP($F4587,'GIÁ'!$A:$A,'GIÁ'!$E:$E)</f>
        <v>MÁT</v>
      </c>
      <c r="F4587" s="94">
        <v>8.936076279328E12</v>
      </c>
      <c r="G4587" s="95" t="s">
        <v>2313</v>
      </c>
      <c r="H4587" s="95" t="s">
        <v>57</v>
      </c>
      <c r="I4587" s="96">
        <v>2.0</v>
      </c>
      <c r="J4587" s="96">
        <v>0.0</v>
      </c>
      <c r="K4587" s="98">
        <f t="shared" si="4"/>
        <v>2</v>
      </c>
      <c r="L4587" s="99" t="s">
        <v>7318</v>
      </c>
      <c r="M4587" s="100" t="s">
        <v>7320</v>
      </c>
      <c r="N4587" s="101" t="str">
        <f t="shared" si="139"/>
        <v>TRBA14950018936076279328</v>
      </c>
      <c r="O4587" s="128"/>
      <c r="P4587" s="145">
        <v>2.0</v>
      </c>
      <c r="Q4587" s="103">
        <f t="shared" si="166"/>
        <v>0</v>
      </c>
      <c r="R4587" s="161" t="s">
        <v>7322</v>
      </c>
      <c r="S4587" s="105"/>
      <c r="T4587" s="106"/>
      <c r="U4587" s="107"/>
      <c r="V4587" s="108" t="s">
        <v>756</v>
      </c>
      <c r="W4587" s="109" t="s">
        <v>1908</v>
      </c>
      <c r="X4587" s="110" t="str">
        <f t="shared" si="204"/>
        <v/>
      </c>
      <c r="Y4587" s="110" t="str">
        <f t="shared" si="205"/>
        <v>Siêu thị</v>
      </c>
      <c r="Z4587" s="139" t="str">
        <f t="shared" si="208"/>
        <v/>
      </c>
      <c r="AA4587" s="109" t="s">
        <v>802</v>
      </c>
      <c r="AB4587" s="106"/>
      <c r="AC4587" s="158"/>
      <c r="AD4587" s="160"/>
      <c r="AE4587" s="127"/>
      <c r="AF4587" s="113"/>
      <c r="AG4587" s="165" t="str">
        <f t="array" ref="AG4587">XLOOKUP(F4587,'CLV2'!A:A,'CLV2'!E:E)</f>
        <v>2.BAKERY</v>
      </c>
      <c r="AH4587" s="115" t="str">
        <f t="array" ref="AH4587">XLOOKUP(F4587,'CLV2'!A:A,'CLV2'!F:F)</f>
        <v>3.CAKES</v>
      </c>
      <c r="AI4587" s="115" t="str">
        <f t="shared" si="8"/>
        <v>Pack</v>
      </c>
      <c r="AJ4587" s="116">
        <f t="shared" si="9"/>
        <v>1</v>
      </c>
      <c r="AK4587" s="117" t="str">
        <f t="array" ref="AK4587">XLOOKUP(F4587,'GIÁ'!A:A,'GIÁ'!D:D)</f>
        <v>22950.25</v>
      </c>
      <c r="AL4587" s="118">
        <f t="shared" si="10"/>
        <v>45900.5</v>
      </c>
      <c r="AM4587" s="118">
        <f t="shared" si="11"/>
        <v>0</v>
      </c>
      <c r="AN4587" s="119">
        <f t="shared" si="12"/>
        <v>45900.5</v>
      </c>
      <c r="AO4587" s="118">
        <f t="shared" si="13"/>
        <v>0</v>
      </c>
      <c r="AP4587" s="121">
        <f t="shared" si="14"/>
        <v>0</v>
      </c>
      <c r="AQ4587" s="122"/>
      <c r="AR4587" s="119"/>
    </row>
    <row r="4588" ht="22.5" customHeight="1">
      <c r="A4588" s="89">
        <v>46233.0</v>
      </c>
      <c r="B4588" s="90">
        <v>0.9444444444444444</v>
      </c>
      <c r="C4588" s="91" t="s">
        <v>623</v>
      </c>
      <c r="D4588" s="129" t="str">
        <f t="array" ref="D4588">XLOOKUP(C4588,'DS ST'!A:A,'DS ST'!B:B)</f>
        <v>A149</v>
      </c>
      <c r="E4588" s="94" t="str">
        <f t="array" ref="E4588">XLOOKUP($F4588,'GIÁ'!$A:$A,'GIÁ'!$E:$E)</f>
        <v>MÁT</v>
      </c>
      <c r="F4588" s="94">
        <v>8.935007117135E12</v>
      </c>
      <c r="G4588" s="95" t="s">
        <v>1809</v>
      </c>
      <c r="H4588" s="95" t="s">
        <v>1785</v>
      </c>
      <c r="I4588" s="96">
        <v>2.0</v>
      </c>
      <c r="J4588" s="96">
        <v>0.0</v>
      </c>
      <c r="K4588" s="98">
        <f t="shared" si="4"/>
        <v>2</v>
      </c>
      <c r="L4588" s="99" t="s">
        <v>7318</v>
      </c>
      <c r="M4588" s="100" t="s">
        <v>7323</v>
      </c>
      <c r="N4588" s="101" t="str">
        <f t="shared" si="139"/>
        <v>PT1590517-T0018935007117135</v>
      </c>
      <c r="O4588" s="128"/>
      <c r="P4588" s="145">
        <v>2.0</v>
      </c>
      <c r="Q4588" s="103">
        <f t="shared" si="166"/>
        <v>0</v>
      </c>
      <c r="R4588" s="161" t="s">
        <v>7324</v>
      </c>
      <c r="S4588" s="105"/>
      <c r="T4588" s="106"/>
      <c r="U4588" s="107"/>
      <c r="V4588" s="108" t="s">
        <v>756</v>
      </c>
      <c r="W4588" s="109" t="s">
        <v>1908</v>
      </c>
      <c r="X4588" s="110" t="str">
        <f t="shared" si="204"/>
        <v/>
      </c>
      <c r="Y4588" s="110" t="str">
        <f t="shared" si="205"/>
        <v>Siêu thị</v>
      </c>
      <c r="Z4588" s="139" t="str">
        <f t="shared" si="208"/>
        <v/>
      </c>
      <c r="AA4588" s="109" t="s">
        <v>802</v>
      </c>
      <c r="AB4588" s="106"/>
      <c r="AC4588" s="158"/>
      <c r="AD4588" s="160"/>
      <c r="AE4588" s="127"/>
      <c r="AF4588" s="113"/>
      <c r="AG4588" s="165" t="str">
        <f t="array" ref="AG4588">XLOOKUP(F4588,'CLV2'!A:A,'CLV2'!E:E)</f>
        <v>2.DAIRY</v>
      </c>
      <c r="AH4588" s="115" t="str">
        <f t="array" ref="AH4588">XLOOKUP(F4588,'CLV2'!A:A,'CLV2'!F:F)</f>
        <v>3.FRESH MILK</v>
      </c>
      <c r="AI4588" s="115" t="str">
        <f t="shared" si="8"/>
        <v>Pack</v>
      </c>
      <c r="AJ4588" s="116">
        <f t="shared" si="9"/>
        <v>1</v>
      </c>
      <c r="AK4588" s="117" t="str">
        <f t="array" ref="AK4588">XLOOKUP(F4588,'GIÁ'!A:A,'GIÁ'!D:D)</f>
        <v>18613.38</v>
      </c>
      <c r="AL4588" s="118">
        <f t="shared" si="10"/>
        <v>37226.76</v>
      </c>
      <c r="AM4588" s="118">
        <f t="shared" si="11"/>
        <v>0</v>
      </c>
      <c r="AN4588" s="119">
        <f t="shared" si="12"/>
        <v>37226.76</v>
      </c>
      <c r="AO4588" s="118">
        <f t="shared" si="13"/>
        <v>0</v>
      </c>
      <c r="AP4588" s="121">
        <f t="shared" si="14"/>
        <v>0</v>
      </c>
      <c r="AQ4588" s="122"/>
      <c r="AR4588" s="119"/>
    </row>
    <row r="4589" ht="22.5" customHeight="1">
      <c r="A4589" s="89">
        <v>46233.0</v>
      </c>
      <c r="B4589" s="90">
        <v>0.6166666666666667</v>
      </c>
      <c r="C4589" s="91" t="s">
        <v>1690</v>
      </c>
      <c r="D4589" s="129" t="str">
        <f t="array" ref="D4589">XLOOKUP(C4589,'DS ST'!A:A,'DS ST'!B:B)</f>
        <v>TVK</v>
      </c>
      <c r="E4589" s="94" t="str">
        <f t="array" ref="E4589">XLOOKUP($F4589,'GIÁ'!$A:$A,'GIÁ'!$E:$E)</f>
        <v>MÁT</v>
      </c>
      <c r="F4589" s="94">
        <v>8.936012063066E12</v>
      </c>
      <c r="G4589" s="95" t="s">
        <v>2161</v>
      </c>
      <c r="H4589" s="95" t="s">
        <v>57</v>
      </c>
      <c r="I4589" s="96">
        <v>24.0</v>
      </c>
      <c r="J4589" s="96">
        <v>20.0</v>
      </c>
      <c r="K4589" s="98">
        <f t="shared" si="4"/>
        <v>4</v>
      </c>
      <c r="L4589" s="99" t="s">
        <v>7325</v>
      </c>
      <c r="M4589" s="100" t="s">
        <v>7326</v>
      </c>
      <c r="N4589" s="101" t="str">
        <f t="shared" si="139"/>
        <v>TRBTVK57008936012063066</v>
      </c>
      <c r="O4589" s="128"/>
      <c r="P4589" s="100"/>
      <c r="Q4589" s="103">
        <f t="shared" si="166"/>
        <v>4</v>
      </c>
      <c r="R4589" s="161"/>
      <c r="S4589" s="105"/>
      <c r="T4589" s="106"/>
      <c r="U4589" s="107"/>
      <c r="V4589" s="108" t="s">
        <v>756</v>
      </c>
      <c r="W4589" s="109" t="s">
        <v>1312</v>
      </c>
      <c r="X4589" s="110" t="str">
        <f t="shared" si="204"/>
        <v/>
      </c>
      <c r="Y4589" s="110" t="str">
        <f t="shared" si="205"/>
        <v/>
      </c>
      <c r="Z4589" s="139" t="str">
        <f t="shared" si="208"/>
        <v>Chưa xác định</v>
      </c>
      <c r="AA4589" s="109" t="s">
        <v>5260</v>
      </c>
      <c r="AB4589" s="106"/>
      <c r="AC4589" s="158"/>
      <c r="AD4589" s="160"/>
      <c r="AE4589" s="127"/>
      <c r="AF4589" s="113"/>
      <c r="AG4589" s="165" t="str">
        <f t="array" ref="AG4589">XLOOKUP(F4589,'CLV2'!A:A,'CLV2'!E:E)</f>
        <v>2.DAIRY</v>
      </c>
      <c r="AH4589" s="115" t="str">
        <f t="array" ref="AH4589">XLOOKUP(F4589,'CLV2'!A:A,'CLV2'!F:F)</f>
        <v>3.YOGURT</v>
      </c>
      <c r="AI4589" s="115" t="str">
        <f t="shared" si="8"/>
        <v>Pack</v>
      </c>
      <c r="AJ4589" s="116">
        <f t="shared" si="9"/>
        <v>0.1666666667</v>
      </c>
      <c r="AK4589" s="117" t="str">
        <f t="array" ref="AK4589">XLOOKUP(F4589,'GIÁ'!A:A,'GIÁ'!D:D)</f>
        <v>6380.00</v>
      </c>
      <c r="AL4589" s="118">
        <f t="shared" si="10"/>
        <v>25520</v>
      </c>
      <c r="AM4589" s="118">
        <f t="shared" si="11"/>
        <v>0</v>
      </c>
      <c r="AN4589" s="119">
        <f t="shared" si="12"/>
        <v>0</v>
      </c>
      <c r="AO4589" s="118">
        <f t="shared" si="13"/>
        <v>0</v>
      </c>
      <c r="AP4589" s="121">
        <f t="shared" si="14"/>
        <v>25520</v>
      </c>
      <c r="AQ4589" s="122"/>
      <c r="AR4589" s="119"/>
    </row>
    <row r="4590" ht="22.5" customHeight="1">
      <c r="A4590" s="89">
        <v>46233.0</v>
      </c>
      <c r="B4590" s="90">
        <v>0.6902777777777778</v>
      </c>
      <c r="C4590" s="91" t="s">
        <v>562</v>
      </c>
      <c r="D4590" s="129" t="str">
        <f t="array" ref="D4590">XLOOKUP(C4590,'DS ST'!A:A,'DS ST'!B:B)</f>
        <v>A143</v>
      </c>
      <c r="E4590" s="94" t="str">
        <f t="array" ref="E4590">XLOOKUP($F4590,'GIÁ'!$A:$A,'GIÁ'!$E:$E)</f>
        <v>MÁT</v>
      </c>
      <c r="F4590" s="94">
        <v>10140.0</v>
      </c>
      <c r="G4590" s="95" t="s">
        <v>74</v>
      </c>
      <c r="H4590" s="95" t="s">
        <v>75</v>
      </c>
      <c r="I4590" s="96">
        <v>1.0</v>
      </c>
      <c r="J4590" s="96">
        <v>0.0</v>
      </c>
      <c r="K4590" s="98">
        <f t="shared" si="4"/>
        <v>1</v>
      </c>
      <c r="L4590" s="99" t="s">
        <v>7327</v>
      </c>
      <c r="M4590" s="100" t="s">
        <v>7328</v>
      </c>
      <c r="N4590" s="101" t="str">
        <f t="shared" si="139"/>
        <v>TRBA14351510140</v>
      </c>
      <c r="O4590" s="128"/>
      <c r="P4590" s="100"/>
      <c r="Q4590" s="103">
        <f t="shared" si="166"/>
        <v>1</v>
      </c>
      <c r="R4590" s="161"/>
      <c r="S4590" s="105"/>
      <c r="T4590" s="106"/>
      <c r="U4590" s="107"/>
      <c r="V4590" s="108" t="s">
        <v>756</v>
      </c>
      <c r="W4590" s="109" t="s">
        <v>1312</v>
      </c>
      <c r="X4590" s="110" t="str">
        <f t="shared" si="204"/>
        <v/>
      </c>
      <c r="Y4590" s="110" t="str">
        <f t="shared" si="205"/>
        <v/>
      </c>
      <c r="Z4590" s="139" t="str">
        <f t="shared" si="208"/>
        <v>Chưa xác định</v>
      </c>
      <c r="AA4590" s="109" t="s">
        <v>5260</v>
      </c>
      <c r="AB4590" s="106"/>
      <c r="AC4590" s="158"/>
      <c r="AD4590" s="160"/>
      <c r="AE4590" s="127"/>
      <c r="AF4590" s="113"/>
      <c r="AG4590" s="165" t="str">
        <f t="array" ref="AG4590">XLOOKUP(F4590,'CLV2'!A:A,'CLV2'!E:E)</f>
        <v>2.FRUITS</v>
      </c>
      <c r="AH4590" s="115" t="str">
        <f t="array" ref="AH4590">XLOOKUP(F4590,'CLV2'!A:A,'CLV2'!F:F)</f>
        <v>3.IMPORT FRUITS</v>
      </c>
      <c r="AI4590" s="115" t="str">
        <f t="shared" si="8"/>
        <v>Pack</v>
      </c>
      <c r="AJ4590" s="116">
        <f t="shared" si="9"/>
        <v>1</v>
      </c>
      <c r="AK4590" s="117" t="str">
        <f t="array" ref="AK4590">XLOOKUP(F4590,'GIÁ'!A:A,'GIÁ'!D:D)</f>
        <v>93295.39</v>
      </c>
      <c r="AL4590" s="118">
        <f t="shared" si="10"/>
        <v>93295.39</v>
      </c>
      <c r="AM4590" s="118">
        <f t="shared" si="11"/>
        <v>0</v>
      </c>
      <c r="AN4590" s="119">
        <f t="shared" si="12"/>
        <v>0</v>
      </c>
      <c r="AO4590" s="118">
        <f t="shared" si="13"/>
        <v>0</v>
      </c>
      <c r="AP4590" s="121">
        <f t="shared" si="14"/>
        <v>93295.39</v>
      </c>
      <c r="AQ4590" s="122"/>
      <c r="AR4590" s="119"/>
    </row>
    <row r="4591" ht="22.5" customHeight="1">
      <c r="A4591" s="89">
        <v>46233.0</v>
      </c>
      <c r="B4591" s="90">
        <v>0.5381944444444444</v>
      </c>
      <c r="C4591" s="91" t="s">
        <v>1147</v>
      </c>
      <c r="D4591" s="129" t="str">
        <f t="array" ref="D4591">XLOOKUP(C4591,'DS ST'!A:A,'DS ST'!B:B)</f>
        <v>CKO</v>
      </c>
      <c r="E4591" s="94" t="str">
        <f t="array" ref="E4591">XLOOKUP($F4591,'GIÁ'!$A:$A,'GIÁ'!$E:$E)</f>
        <v>MÁT</v>
      </c>
      <c r="F4591" s="94">
        <v>8.935117700036E12</v>
      </c>
      <c r="G4591" s="95" t="s">
        <v>1911</v>
      </c>
      <c r="H4591" s="95" t="s">
        <v>1197</v>
      </c>
      <c r="I4591" s="96">
        <v>6.0</v>
      </c>
      <c r="J4591" s="96">
        <v>5.0</v>
      </c>
      <c r="K4591" s="98">
        <f t="shared" si="4"/>
        <v>1</v>
      </c>
      <c r="L4591" s="99" t="s">
        <v>7329</v>
      </c>
      <c r="M4591" s="100" t="s">
        <v>7330</v>
      </c>
      <c r="N4591" s="101" t="str">
        <f t="shared" si="139"/>
        <v>TRBCKO62508935117700036</v>
      </c>
      <c r="O4591" s="128"/>
      <c r="P4591" s="100"/>
      <c r="Q4591" s="103">
        <f t="shared" si="166"/>
        <v>1</v>
      </c>
      <c r="R4591" s="161"/>
      <c r="S4591" s="105"/>
      <c r="T4591" s="106"/>
      <c r="U4591" s="107"/>
      <c r="V4591" s="108" t="s">
        <v>756</v>
      </c>
      <c r="W4591" s="109" t="s">
        <v>1312</v>
      </c>
      <c r="X4591" s="110" t="str">
        <f t="shared" si="204"/>
        <v/>
      </c>
      <c r="Y4591" s="110" t="str">
        <f t="shared" si="205"/>
        <v/>
      </c>
      <c r="Z4591" s="139" t="str">
        <f t="shared" si="208"/>
        <v>Chưa xác định</v>
      </c>
      <c r="AA4591" s="109" t="s">
        <v>5260</v>
      </c>
      <c r="AB4591" s="106"/>
      <c r="AC4591" s="158"/>
      <c r="AD4591" s="160"/>
      <c r="AE4591" s="127"/>
      <c r="AF4591" s="113"/>
      <c r="AG4591" s="165" t="str">
        <f t="array" ref="AG4591">XLOOKUP(F4591,'CLV2'!A:A,'CLV2'!E:E)</f>
        <v>2.DELICA</v>
      </c>
      <c r="AH4591" s="115" t="str">
        <f t="array" ref="AH4591">XLOOKUP(F4591,'CLV2'!A:A,'CLV2'!F:F)</f>
        <v>3.DESSERTS</v>
      </c>
      <c r="AI4591" s="115" t="str">
        <f t="shared" si="8"/>
        <v>Pack</v>
      </c>
      <c r="AJ4591" s="116">
        <f t="shared" si="9"/>
        <v>0.1666666667</v>
      </c>
      <c r="AK4591" s="117" t="str">
        <f t="array" ref="AK4591">XLOOKUP(F4591,'GIÁ'!A:A,'GIÁ'!D:D)</f>
        <v>35219.79</v>
      </c>
      <c r="AL4591" s="118">
        <f t="shared" si="10"/>
        <v>35219.79</v>
      </c>
      <c r="AM4591" s="118">
        <f t="shared" si="11"/>
        <v>0</v>
      </c>
      <c r="AN4591" s="119">
        <f t="shared" si="12"/>
        <v>0</v>
      </c>
      <c r="AO4591" s="118">
        <f t="shared" si="13"/>
        <v>0</v>
      </c>
      <c r="AP4591" s="121">
        <f t="shared" si="14"/>
        <v>35219.79</v>
      </c>
      <c r="AQ4591" s="122"/>
      <c r="AR4591" s="119"/>
    </row>
    <row r="4592" ht="22.5" customHeight="1">
      <c r="A4592" s="89">
        <v>46233.0</v>
      </c>
      <c r="B4592" s="90">
        <v>0.5381944444444444</v>
      </c>
      <c r="C4592" s="91" t="s">
        <v>1147</v>
      </c>
      <c r="D4592" s="129" t="str">
        <f t="array" ref="D4592">XLOOKUP(C4592,'DS ST'!A:A,'DS ST'!B:B)</f>
        <v>CKO</v>
      </c>
      <c r="E4592" s="94" t="str">
        <f t="array" ref="E4592">XLOOKUP($F4592,'GIÁ'!$A:$A,'GIÁ'!$E:$E)</f>
        <v>MÁT</v>
      </c>
      <c r="F4592" s="94">
        <v>1100918.0</v>
      </c>
      <c r="G4592" s="95" t="s">
        <v>5511</v>
      </c>
      <c r="H4592" s="95" t="s">
        <v>273</v>
      </c>
      <c r="I4592" s="96">
        <v>18.0</v>
      </c>
      <c r="J4592" s="96">
        <v>17.2</v>
      </c>
      <c r="K4592" s="98">
        <f t="shared" si="4"/>
        <v>0.8</v>
      </c>
      <c r="L4592" s="99" t="s">
        <v>7329</v>
      </c>
      <c r="M4592" s="100" t="s">
        <v>7331</v>
      </c>
      <c r="N4592" s="101" t="str">
        <f t="shared" si="139"/>
        <v>TRBCKO62531100918</v>
      </c>
      <c r="O4592" s="128">
        <v>0.8000000000000007</v>
      </c>
      <c r="P4592" s="100"/>
      <c r="Q4592" s="103">
        <f t="shared" si="166"/>
        <v>0</v>
      </c>
      <c r="R4592" s="161"/>
      <c r="S4592" s="105"/>
      <c r="T4592" s="106"/>
      <c r="U4592" s="107"/>
      <c r="V4592" s="108" t="s">
        <v>756</v>
      </c>
      <c r="W4592" s="109" t="s">
        <v>505</v>
      </c>
      <c r="X4592" s="110" t="str">
        <f t="shared" si="204"/>
        <v>Hao hụt</v>
      </c>
      <c r="Y4592" s="110" t="str">
        <f t="shared" si="205"/>
        <v/>
      </c>
      <c r="Z4592" s="139" t="str">
        <f t="shared" si="208"/>
        <v/>
      </c>
      <c r="AA4592" s="109" t="s">
        <v>802</v>
      </c>
      <c r="AB4592" s="106"/>
      <c r="AC4592" s="158"/>
      <c r="AD4592" s="160"/>
      <c r="AE4592" s="127"/>
      <c r="AF4592" s="113"/>
      <c r="AG4592" s="165" t="str">
        <f t="array" ref="AG4592">XLOOKUP(F4592,'CLV2'!A:A,'CLV2'!E:E)</f>
        <v>2.FRUITS</v>
      </c>
      <c r="AH4592" s="115" t="str">
        <f t="array" ref="AH4592">XLOOKUP(F4592,'CLV2'!A:A,'CLV2'!F:F)</f>
        <v>3.IMPORT FRUITS</v>
      </c>
      <c r="AI4592" s="115" t="str">
        <f t="shared" si="8"/>
        <v>KG</v>
      </c>
      <c r="AJ4592" s="116">
        <f t="shared" si="9"/>
        <v>0.04444444444</v>
      </c>
      <c r="AK4592" s="117" t="str">
        <f t="array" ref="AK4592">XLOOKUP(F4592,'GIÁ'!A:A,'GIÁ'!D:D)</f>
        <v>121296.91</v>
      </c>
      <c r="AL4592" s="118">
        <f t="shared" si="10"/>
        <v>97037.528</v>
      </c>
      <c r="AM4592" s="118">
        <f t="shared" si="11"/>
        <v>97037.528</v>
      </c>
      <c r="AN4592" s="119">
        <f t="shared" si="12"/>
        <v>0</v>
      </c>
      <c r="AO4592" s="118">
        <f t="shared" si="13"/>
        <v>0</v>
      </c>
      <c r="AP4592" s="121">
        <f t="shared" si="14"/>
        <v>0</v>
      </c>
      <c r="AQ4592" s="122"/>
      <c r="AR4592" s="119"/>
    </row>
    <row r="4593" ht="22.5" customHeight="1">
      <c r="A4593" s="89">
        <v>46233.0</v>
      </c>
      <c r="B4593" s="90">
        <v>0.5381944444444444</v>
      </c>
      <c r="C4593" s="91" t="s">
        <v>1147</v>
      </c>
      <c r="D4593" s="129" t="str">
        <f t="array" ref="D4593">XLOOKUP(C4593,'DS ST'!A:A,'DS ST'!B:B)</f>
        <v>CKO</v>
      </c>
      <c r="E4593" s="94" t="str">
        <f t="array" ref="E4593">XLOOKUP($F4593,'GIÁ'!$A:$A,'GIÁ'!$E:$E)</f>
        <v>MÁT</v>
      </c>
      <c r="F4593" s="94">
        <v>8.934673538824E12</v>
      </c>
      <c r="G4593" s="95" t="s">
        <v>1667</v>
      </c>
      <c r="H4593" s="95" t="s">
        <v>57</v>
      </c>
      <c r="I4593" s="96">
        <v>16.0</v>
      </c>
      <c r="J4593" s="96">
        <v>12.0</v>
      </c>
      <c r="K4593" s="98">
        <f t="shared" si="4"/>
        <v>4</v>
      </c>
      <c r="L4593" s="99" t="s">
        <v>7329</v>
      </c>
      <c r="M4593" s="100" t="s">
        <v>7332</v>
      </c>
      <c r="N4593" s="101" t="str">
        <f t="shared" si="139"/>
        <v>TRBCKO62608934673538824</v>
      </c>
      <c r="O4593" s="128"/>
      <c r="P4593" s="100"/>
      <c r="Q4593" s="103">
        <f t="shared" si="166"/>
        <v>4</v>
      </c>
      <c r="R4593" s="161"/>
      <c r="S4593" s="105"/>
      <c r="T4593" s="106"/>
      <c r="U4593" s="107"/>
      <c r="V4593" s="108" t="s">
        <v>756</v>
      </c>
      <c r="W4593" s="109" t="s">
        <v>1312</v>
      </c>
      <c r="X4593" s="110" t="str">
        <f t="shared" si="204"/>
        <v/>
      </c>
      <c r="Y4593" s="110" t="str">
        <f t="shared" si="205"/>
        <v/>
      </c>
      <c r="Z4593" s="139" t="str">
        <f t="shared" si="208"/>
        <v>Chưa xác định</v>
      </c>
      <c r="AA4593" s="109" t="s">
        <v>5260</v>
      </c>
      <c r="AB4593" s="106"/>
      <c r="AC4593" s="158"/>
      <c r="AD4593" s="160"/>
      <c r="AE4593" s="127"/>
      <c r="AF4593" s="113"/>
      <c r="AG4593" s="165" t="str">
        <f t="array" ref="AG4593">XLOOKUP(F4593,'CLV2'!A:A,'CLV2'!E:E)</f>
        <v>2.DAIRY</v>
      </c>
      <c r="AH4593" s="115" t="str">
        <f t="array" ref="AH4593">XLOOKUP(F4593,'CLV2'!A:A,'CLV2'!F:F)</f>
        <v>3.YOGURT</v>
      </c>
      <c r="AI4593" s="115" t="str">
        <f t="shared" si="8"/>
        <v>Pack</v>
      </c>
      <c r="AJ4593" s="116">
        <f t="shared" si="9"/>
        <v>0.25</v>
      </c>
      <c r="AK4593" s="117" t="str">
        <f t="array" ref="AK4593">XLOOKUP(F4593,'GIÁ'!A:A,'GIÁ'!D:D)</f>
        <v>6629.69</v>
      </c>
      <c r="AL4593" s="118">
        <f t="shared" si="10"/>
        <v>26518.76</v>
      </c>
      <c r="AM4593" s="118">
        <f t="shared" si="11"/>
        <v>0</v>
      </c>
      <c r="AN4593" s="119">
        <f t="shared" si="12"/>
        <v>0</v>
      </c>
      <c r="AO4593" s="118">
        <f t="shared" si="13"/>
        <v>0</v>
      </c>
      <c r="AP4593" s="121">
        <f t="shared" si="14"/>
        <v>26518.76</v>
      </c>
      <c r="AQ4593" s="122"/>
      <c r="AR4593" s="119"/>
    </row>
    <row r="4594" ht="22.5" customHeight="1">
      <c r="A4594" s="89">
        <v>46233.0</v>
      </c>
      <c r="B4594" s="90">
        <v>0.5381944444444444</v>
      </c>
      <c r="C4594" s="91" t="s">
        <v>1147</v>
      </c>
      <c r="D4594" s="129" t="str">
        <f t="array" ref="D4594">XLOOKUP(C4594,'DS ST'!A:A,'DS ST'!B:B)</f>
        <v>CKO</v>
      </c>
      <c r="E4594" s="94" t="str">
        <f t="array" ref="E4594">XLOOKUP($F4594,'GIÁ'!$A:$A,'GIÁ'!$E:$E)</f>
        <v>MÁT</v>
      </c>
      <c r="F4594" s="94">
        <v>8.935007117135E12</v>
      </c>
      <c r="G4594" s="95" t="s">
        <v>1809</v>
      </c>
      <c r="H4594" s="95" t="s">
        <v>1785</v>
      </c>
      <c r="I4594" s="96">
        <v>10.0</v>
      </c>
      <c r="J4594" s="96">
        <v>0.0</v>
      </c>
      <c r="K4594" s="98">
        <f t="shared" si="4"/>
        <v>10</v>
      </c>
      <c r="L4594" s="99" t="s">
        <v>7329</v>
      </c>
      <c r="M4594" s="100" t="s">
        <v>7333</v>
      </c>
      <c r="N4594" s="101" t="str">
        <f t="shared" si="139"/>
        <v>PT1590677-T0018935007117135</v>
      </c>
      <c r="O4594" s="128"/>
      <c r="P4594" s="145">
        <v>10.0</v>
      </c>
      <c r="Q4594" s="103">
        <f t="shared" si="166"/>
        <v>0</v>
      </c>
      <c r="R4594" s="161" t="s">
        <v>7334</v>
      </c>
      <c r="S4594" s="105"/>
      <c r="T4594" s="106"/>
      <c r="U4594" s="107"/>
      <c r="V4594" s="108" t="s">
        <v>756</v>
      </c>
      <c r="W4594" s="109" t="s">
        <v>1908</v>
      </c>
      <c r="X4594" s="110" t="str">
        <f t="shared" si="204"/>
        <v/>
      </c>
      <c r="Y4594" s="110" t="str">
        <f t="shared" si="205"/>
        <v>Siêu thị</v>
      </c>
      <c r="Z4594" s="139" t="str">
        <f t="shared" si="208"/>
        <v/>
      </c>
      <c r="AA4594" s="109" t="s">
        <v>802</v>
      </c>
      <c r="AB4594" s="106"/>
      <c r="AC4594" s="158"/>
      <c r="AD4594" s="160"/>
      <c r="AE4594" s="127"/>
      <c r="AF4594" s="113"/>
      <c r="AG4594" s="165" t="str">
        <f t="array" ref="AG4594">XLOOKUP(F4594,'CLV2'!A:A,'CLV2'!E:E)</f>
        <v>2.DAIRY</v>
      </c>
      <c r="AH4594" s="115" t="str">
        <f t="array" ref="AH4594">XLOOKUP(F4594,'CLV2'!A:A,'CLV2'!F:F)</f>
        <v>3.FRESH MILK</v>
      </c>
      <c r="AI4594" s="115" t="str">
        <f t="shared" si="8"/>
        <v>Pack</v>
      </c>
      <c r="AJ4594" s="116">
        <f t="shared" si="9"/>
        <v>1</v>
      </c>
      <c r="AK4594" s="117" t="str">
        <f t="array" ref="AK4594">XLOOKUP(F4594,'GIÁ'!A:A,'GIÁ'!D:D)</f>
        <v>18613.38</v>
      </c>
      <c r="AL4594" s="118">
        <f t="shared" si="10"/>
        <v>186133.8</v>
      </c>
      <c r="AM4594" s="118">
        <f t="shared" si="11"/>
        <v>0</v>
      </c>
      <c r="AN4594" s="119">
        <f t="shared" si="12"/>
        <v>186133.8</v>
      </c>
      <c r="AO4594" s="118">
        <f t="shared" si="13"/>
        <v>0</v>
      </c>
      <c r="AP4594" s="121">
        <f t="shared" si="14"/>
        <v>0</v>
      </c>
      <c r="AQ4594" s="122"/>
      <c r="AR4594" s="119"/>
    </row>
    <row r="4595" ht="22.5" customHeight="1">
      <c r="A4595" s="89">
        <v>46233.0</v>
      </c>
      <c r="B4595" s="90">
        <v>0.9958333333333333</v>
      </c>
      <c r="C4595" s="91" t="s">
        <v>1153</v>
      </c>
      <c r="D4595" s="129" t="str">
        <f t="array" ref="D4595">XLOOKUP(C4595,'DS ST'!A:A,'DS ST'!B:B)</f>
        <v>CLD</v>
      </c>
      <c r="E4595" s="94" t="str">
        <f t="array" ref="E4595">XLOOKUP($F4595,'GIÁ'!$A:$A,'GIÁ'!$E:$E)</f>
        <v>MÁT</v>
      </c>
      <c r="F4595" s="94">
        <v>8.936076271957E12</v>
      </c>
      <c r="G4595" s="95" t="s">
        <v>2295</v>
      </c>
      <c r="H4595" s="95" t="s">
        <v>75</v>
      </c>
      <c r="I4595" s="96">
        <v>2.0</v>
      </c>
      <c r="J4595" s="96">
        <v>0.0</v>
      </c>
      <c r="K4595" s="98">
        <f t="shared" si="4"/>
        <v>2</v>
      </c>
      <c r="L4595" s="99" t="s">
        <v>7335</v>
      </c>
      <c r="M4595" s="100" t="s">
        <v>7336</v>
      </c>
      <c r="N4595" s="101" t="str">
        <f t="shared" si="139"/>
        <v>TRBCLD60778936076271957</v>
      </c>
      <c r="O4595" s="128"/>
      <c r="P4595" s="100"/>
      <c r="Q4595" s="103">
        <f t="shared" si="166"/>
        <v>2</v>
      </c>
      <c r="R4595" s="161"/>
      <c r="S4595" s="105"/>
      <c r="T4595" s="106"/>
      <c r="U4595" s="107"/>
      <c r="V4595" s="108" t="s">
        <v>756</v>
      </c>
      <c r="W4595" s="109" t="s">
        <v>1312</v>
      </c>
      <c r="X4595" s="110" t="str">
        <f t="shared" si="204"/>
        <v/>
      </c>
      <c r="Y4595" s="110" t="str">
        <f t="shared" si="205"/>
        <v/>
      </c>
      <c r="Z4595" s="139" t="str">
        <f t="shared" si="208"/>
        <v>Chưa xác định</v>
      </c>
      <c r="AA4595" s="109" t="s">
        <v>5260</v>
      </c>
      <c r="AB4595" s="106"/>
      <c r="AC4595" s="158"/>
      <c r="AD4595" s="160"/>
      <c r="AE4595" s="127"/>
      <c r="AF4595" s="113"/>
      <c r="AG4595" s="165" t="str">
        <f t="array" ref="AG4595">XLOOKUP(F4595,'CLV2'!A:A,'CLV2'!E:E)</f>
        <v>2.BAKERY</v>
      </c>
      <c r="AH4595" s="115" t="str">
        <f t="array" ref="AH4595">XLOOKUP(F4595,'CLV2'!A:A,'CLV2'!F:F)</f>
        <v>3.CAKES</v>
      </c>
      <c r="AI4595" s="115" t="str">
        <f t="shared" si="8"/>
        <v>Pack</v>
      </c>
      <c r="AJ4595" s="116">
        <f t="shared" si="9"/>
        <v>1</v>
      </c>
      <c r="AK4595" s="117" t="str">
        <f t="array" ref="AK4595">XLOOKUP(F4595,'GIÁ'!A:A,'GIÁ'!D:D)</f>
        <v>8898.99</v>
      </c>
      <c r="AL4595" s="118">
        <f t="shared" si="10"/>
        <v>17797.98</v>
      </c>
      <c r="AM4595" s="118">
        <f t="shared" si="11"/>
        <v>0</v>
      </c>
      <c r="AN4595" s="119">
        <f t="shared" si="12"/>
        <v>0</v>
      </c>
      <c r="AO4595" s="118">
        <f t="shared" si="13"/>
        <v>0</v>
      </c>
      <c r="AP4595" s="121">
        <f t="shared" si="14"/>
        <v>17797.98</v>
      </c>
      <c r="AQ4595" s="122"/>
      <c r="AR4595" s="119"/>
    </row>
    <row r="4596" ht="22.5" customHeight="1">
      <c r="A4596" s="89">
        <v>46233.0</v>
      </c>
      <c r="B4596" s="90">
        <v>0.9958333333333333</v>
      </c>
      <c r="C4596" s="91" t="s">
        <v>1153</v>
      </c>
      <c r="D4596" s="129" t="str">
        <f t="array" ref="D4596">XLOOKUP(C4596,'DS ST'!A:A,'DS ST'!B:B)</f>
        <v>CLD</v>
      </c>
      <c r="E4596" s="94" t="str">
        <f t="array" ref="E4596">XLOOKUP($F4596,'GIÁ'!$A:$A,'GIÁ'!$E:$E)</f>
        <v>MÁT</v>
      </c>
      <c r="F4596" s="94">
        <v>8.938500844102E12</v>
      </c>
      <c r="G4596" s="95" t="s">
        <v>2793</v>
      </c>
      <c r="H4596" s="95" t="s">
        <v>57</v>
      </c>
      <c r="I4596" s="96">
        <v>15.0</v>
      </c>
      <c r="J4596" s="96">
        <v>14.0</v>
      </c>
      <c r="K4596" s="98">
        <f t="shared" si="4"/>
        <v>1</v>
      </c>
      <c r="L4596" s="99" t="s">
        <v>7335</v>
      </c>
      <c r="M4596" s="100" t="s">
        <v>7337</v>
      </c>
      <c r="N4596" s="101" t="str">
        <f t="shared" si="139"/>
        <v>TRBCLD62628938500844102</v>
      </c>
      <c r="O4596" s="128"/>
      <c r="P4596" s="100"/>
      <c r="Q4596" s="103">
        <f t="shared" si="166"/>
        <v>1</v>
      </c>
      <c r="R4596" s="161"/>
      <c r="S4596" s="105"/>
      <c r="T4596" s="106"/>
      <c r="U4596" s="107"/>
      <c r="V4596" s="108" t="s">
        <v>756</v>
      </c>
      <c r="W4596" s="109" t="s">
        <v>1312</v>
      </c>
      <c r="X4596" s="110" t="str">
        <f t="shared" si="204"/>
        <v/>
      </c>
      <c r="Y4596" s="110" t="str">
        <f t="shared" si="205"/>
        <v/>
      </c>
      <c r="Z4596" s="139" t="str">
        <f t="shared" si="208"/>
        <v>Chưa xác định</v>
      </c>
      <c r="AA4596" s="109" t="s">
        <v>5260</v>
      </c>
      <c r="AB4596" s="106"/>
      <c r="AC4596" s="158"/>
      <c r="AD4596" s="160"/>
      <c r="AE4596" s="127"/>
      <c r="AF4596" s="113"/>
      <c r="AG4596" s="165" t="str">
        <f t="array" ref="AG4596">XLOOKUP(F4596,'CLV2'!A:A,'CLV2'!E:E)</f>
        <v>2.CHILLED FOODS</v>
      </c>
      <c r="AH4596" s="115" t="str">
        <f t="array" ref="AH4596">XLOOKUP(F4596,'CLV2'!A:A,'CLV2'!F:F)</f>
        <v>3.OTHER CHILLED PRODUCTS</v>
      </c>
      <c r="AI4596" s="115" t="str">
        <f t="shared" si="8"/>
        <v>Pack</v>
      </c>
      <c r="AJ4596" s="116">
        <f t="shared" si="9"/>
        <v>0.06666666667</v>
      </c>
      <c r="AK4596" s="117" t="str">
        <f t="array" ref="AK4596">XLOOKUP(F4596,'GIÁ'!A:A,'GIÁ'!D:D)</f>
        <v>7735.49</v>
      </c>
      <c r="AL4596" s="118">
        <f t="shared" si="10"/>
        <v>7735.49</v>
      </c>
      <c r="AM4596" s="118">
        <f t="shared" si="11"/>
        <v>0</v>
      </c>
      <c r="AN4596" s="119">
        <f t="shared" si="12"/>
        <v>0</v>
      </c>
      <c r="AO4596" s="118">
        <f t="shared" si="13"/>
        <v>0</v>
      </c>
      <c r="AP4596" s="121">
        <f t="shared" si="14"/>
        <v>7735.49</v>
      </c>
      <c r="AQ4596" s="122"/>
      <c r="AR4596" s="119"/>
    </row>
    <row r="4597" ht="22.5" customHeight="1">
      <c r="A4597" s="89">
        <v>46233.0</v>
      </c>
      <c r="B4597" s="90">
        <v>0.9958333333333333</v>
      </c>
      <c r="C4597" s="91" t="s">
        <v>1153</v>
      </c>
      <c r="D4597" s="129" t="str">
        <f t="array" ref="D4597">XLOOKUP(C4597,'DS ST'!A:A,'DS ST'!B:B)</f>
        <v>CLD</v>
      </c>
      <c r="E4597" s="94" t="str">
        <f t="array" ref="E4597">XLOOKUP($F4597,'GIÁ'!$A:$A,'GIÁ'!$E:$E)</f>
        <v>MÁT</v>
      </c>
      <c r="F4597" s="94">
        <v>8.934673500548E12</v>
      </c>
      <c r="G4597" s="95" t="s">
        <v>3855</v>
      </c>
      <c r="H4597" s="95" t="s">
        <v>57</v>
      </c>
      <c r="I4597" s="96">
        <v>48.0</v>
      </c>
      <c r="J4597" s="96">
        <v>0.0</v>
      </c>
      <c r="K4597" s="98">
        <f t="shared" si="4"/>
        <v>48</v>
      </c>
      <c r="L4597" s="99" t="s">
        <v>7335</v>
      </c>
      <c r="M4597" s="100" t="s">
        <v>7338</v>
      </c>
      <c r="N4597" s="101" t="str">
        <f t="shared" si="139"/>
        <v>TRBCLD62648934673500548</v>
      </c>
      <c r="O4597" s="128"/>
      <c r="P4597" s="145">
        <v>48.0</v>
      </c>
      <c r="Q4597" s="103">
        <f t="shared" si="166"/>
        <v>0</v>
      </c>
      <c r="R4597" s="161" t="s">
        <v>7339</v>
      </c>
      <c r="S4597" s="105"/>
      <c r="T4597" s="106"/>
      <c r="U4597" s="107"/>
      <c r="V4597" s="108" t="s">
        <v>756</v>
      </c>
      <c r="W4597" s="109" t="s">
        <v>1908</v>
      </c>
      <c r="X4597" s="110" t="str">
        <f t="shared" si="204"/>
        <v/>
      </c>
      <c r="Y4597" s="110" t="str">
        <f t="shared" si="205"/>
        <v>Siêu thị</v>
      </c>
      <c r="Z4597" s="139" t="str">
        <f t="shared" si="208"/>
        <v/>
      </c>
      <c r="AA4597" s="109" t="s">
        <v>802</v>
      </c>
      <c r="AB4597" s="106"/>
      <c r="AC4597" s="158"/>
      <c r="AD4597" s="160"/>
      <c r="AE4597" s="127"/>
      <c r="AF4597" s="113"/>
      <c r="AG4597" s="165" t="str">
        <f t="array" ref="AG4597">XLOOKUP(F4597,'CLV2'!A:A,'CLV2'!E:E)</f>
        <v>2.DAIRY</v>
      </c>
      <c r="AH4597" s="115" t="str">
        <f t="array" ref="AH4597">XLOOKUP(F4597,'CLV2'!A:A,'CLV2'!F:F)</f>
        <v>3.YOGURT</v>
      </c>
      <c r="AI4597" s="115" t="str">
        <f t="shared" si="8"/>
        <v>Pack</v>
      </c>
      <c r="AJ4597" s="116">
        <f t="shared" si="9"/>
        <v>1</v>
      </c>
      <c r="AK4597" s="117" t="str">
        <f t="array" ref="AK4597">XLOOKUP(F4597,'GIÁ'!A:A,'GIÁ'!D:D)</f>
        <v>5844.81</v>
      </c>
      <c r="AL4597" s="118">
        <f t="shared" si="10"/>
        <v>280550.88</v>
      </c>
      <c r="AM4597" s="118">
        <f t="shared" si="11"/>
        <v>0</v>
      </c>
      <c r="AN4597" s="119">
        <f t="shared" si="12"/>
        <v>280550.88</v>
      </c>
      <c r="AO4597" s="118">
        <f t="shared" si="13"/>
        <v>0</v>
      </c>
      <c r="AP4597" s="121">
        <f t="shared" si="14"/>
        <v>0</v>
      </c>
      <c r="AQ4597" s="122"/>
      <c r="AR4597" s="119"/>
    </row>
    <row r="4598" ht="22.5" customHeight="1">
      <c r="A4598" s="89">
        <v>46233.0</v>
      </c>
      <c r="B4598" s="90">
        <v>0.9958333333333333</v>
      </c>
      <c r="C4598" s="91" t="s">
        <v>1153</v>
      </c>
      <c r="D4598" s="129" t="str">
        <f t="array" ref="D4598">XLOOKUP(C4598,'DS ST'!A:A,'DS ST'!B:B)</f>
        <v>CLD</v>
      </c>
      <c r="E4598" s="94" t="str">
        <f t="array" ref="E4598">XLOOKUP($F4598,'GIÁ'!$A:$A,'GIÁ'!$E:$E)</f>
        <v>MÁT</v>
      </c>
      <c r="F4598" s="94">
        <v>8.935117700036E12</v>
      </c>
      <c r="G4598" s="95" t="s">
        <v>1911</v>
      </c>
      <c r="H4598" s="95" t="s">
        <v>1197</v>
      </c>
      <c r="I4598" s="96">
        <v>4.0</v>
      </c>
      <c r="J4598" s="96">
        <v>2.0</v>
      </c>
      <c r="K4598" s="98">
        <f t="shared" si="4"/>
        <v>2</v>
      </c>
      <c r="L4598" s="99" t="s">
        <v>7335</v>
      </c>
      <c r="M4598" s="100" t="s">
        <v>7340</v>
      </c>
      <c r="N4598" s="101" t="str">
        <f t="shared" si="139"/>
        <v>TRBCLD62678935117700036</v>
      </c>
      <c r="O4598" s="128"/>
      <c r="P4598" s="100"/>
      <c r="Q4598" s="103">
        <f t="shared" si="166"/>
        <v>2</v>
      </c>
      <c r="R4598" s="161"/>
      <c r="S4598" s="105"/>
      <c r="T4598" s="106"/>
      <c r="U4598" s="107"/>
      <c r="V4598" s="108" t="s">
        <v>756</v>
      </c>
      <c r="W4598" s="109" t="s">
        <v>1312</v>
      </c>
      <c r="X4598" s="110" t="str">
        <f t="shared" si="204"/>
        <v/>
      </c>
      <c r="Y4598" s="110" t="str">
        <f t="shared" si="205"/>
        <v/>
      </c>
      <c r="Z4598" s="139" t="str">
        <f t="shared" si="208"/>
        <v>Chưa xác định</v>
      </c>
      <c r="AA4598" s="109" t="s">
        <v>5260</v>
      </c>
      <c r="AB4598" s="106"/>
      <c r="AC4598" s="158"/>
      <c r="AD4598" s="160"/>
      <c r="AE4598" s="127"/>
      <c r="AF4598" s="113"/>
      <c r="AG4598" s="165" t="str">
        <f t="array" ref="AG4598">XLOOKUP(F4598,'CLV2'!A:A,'CLV2'!E:E)</f>
        <v>2.DELICA</v>
      </c>
      <c r="AH4598" s="115" t="str">
        <f t="array" ref="AH4598">XLOOKUP(F4598,'CLV2'!A:A,'CLV2'!F:F)</f>
        <v>3.DESSERTS</v>
      </c>
      <c r="AI4598" s="115" t="str">
        <f t="shared" si="8"/>
        <v>Pack</v>
      </c>
      <c r="AJ4598" s="116">
        <f t="shared" si="9"/>
        <v>0.5</v>
      </c>
      <c r="AK4598" s="117" t="str">
        <f t="array" ref="AK4598">XLOOKUP(F4598,'GIÁ'!A:A,'GIÁ'!D:D)</f>
        <v>35219.79</v>
      </c>
      <c r="AL4598" s="118">
        <f t="shared" si="10"/>
        <v>70439.58</v>
      </c>
      <c r="AM4598" s="118">
        <f t="shared" si="11"/>
        <v>0</v>
      </c>
      <c r="AN4598" s="119">
        <f t="shared" si="12"/>
        <v>0</v>
      </c>
      <c r="AO4598" s="118">
        <f t="shared" si="13"/>
        <v>0</v>
      </c>
      <c r="AP4598" s="121">
        <f t="shared" si="14"/>
        <v>70439.58</v>
      </c>
      <c r="AQ4598" s="122"/>
      <c r="AR4598" s="119"/>
    </row>
    <row r="4599" ht="22.5" customHeight="1">
      <c r="A4599" s="174">
        <v>46233.0</v>
      </c>
      <c r="B4599" s="175">
        <v>0.5666666666666667</v>
      </c>
      <c r="C4599" s="176" t="s">
        <v>705</v>
      </c>
      <c r="D4599" s="177" t="str">
        <f t="array" ref="D4599">XLOOKUP(C4599,'DS ST'!A:A,'DS ST'!B:B)</f>
        <v>A163</v>
      </c>
      <c r="E4599" s="178" t="str">
        <f t="array" ref="E4599">XLOOKUP($F4599,'GIÁ'!$A:$A,'GIÁ'!$E:$E)</f>
        <v>MÁT</v>
      </c>
      <c r="F4599" s="178">
        <v>1100918.0</v>
      </c>
      <c r="G4599" s="179" t="s">
        <v>5511</v>
      </c>
      <c r="H4599" s="179" t="s">
        <v>273</v>
      </c>
      <c r="I4599" s="180">
        <v>18.0</v>
      </c>
      <c r="J4599" s="180">
        <v>17.68</v>
      </c>
      <c r="K4599" s="181">
        <f t="shared" si="4"/>
        <v>0.32</v>
      </c>
      <c r="L4599" s="182" t="s">
        <v>7341</v>
      </c>
      <c r="M4599" s="183" t="s">
        <v>7342</v>
      </c>
      <c r="N4599" s="101" t="str">
        <f t="shared" si="139"/>
        <v>TRBA16350041100918</v>
      </c>
      <c r="O4599" s="184">
        <v>0.3200000000000003</v>
      </c>
      <c r="P4599" s="183"/>
      <c r="Q4599" s="185">
        <f t="shared" si="166"/>
        <v>0</v>
      </c>
      <c r="R4599" s="161"/>
      <c r="S4599" s="186"/>
      <c r="T4599" s="187"/>
      <c r="U4599" s="107"/>
      <c r="V4599" s="108" t="s">
        <v>756</v>
      </c>
      <c r="W4599" s="109" t="s">
        <v>505</v>
      </c>
      <c r="X4599" s="110" t="str">
        <f t="shared" si="204"/>
        <v>Hao hụt</v>
      </c>
      <c r="Y4599" s="110" t="str">
        <f t="shared" si="205"/>
        <v/>
      </c>
      <c r="Z4599" s="139" t="str">
        <f t="shared" si="208"/>
        <v/>
      </c>
      <c r="AA4599" s="109" t="s">
        <v>802</v>
      </c>
      <c r="AB4599" s="187"/>
      <c r="AC4599" s="188"/>
      <c r="AD4599" s="189"/>
      <c r="AE4599" s="190"/>
      <c r="AF4599" s="191"/>
      <c r="AG4599" s="192" t="str">
        <f t="array" ref="AG4599">XLOOKUP(F4599,'CLV2'!A:A,'CLV2'!E:E)</f>
        <v>2.FRUITS</v>
      </c>
      <c r="AH4599" s="193" t="str">
        <f t="array" ref="AH4599">XLOOKUP(F4599,'CLV2'!A:A,'CLV2'!F:F)</f>
        <v>3.IMPORT FRUITS</v>
      </c>
      <c r="AI4599" s="193" t="str">
        <f t="shared" si="8"/>
        <v>KG</v>
      </c>
      <c r="AJ4599" s="194">
        <f t="shared" si="9"/>
        <v>0.01777777778</v>
      </c>
      <c r="AK4599" s="195" t="str">
        <f t="array" ref="AK4599">XLOOKUP(F4599,'GIÁ'!A:A,'GIÁ'!D:D)</f>
        <v>121296.91</v>
      </c>
      <c r="AL4599" s="196">
        <f t="shared" si="10"/>
        <v>38815.0112</v>
      </c>
      <c r="AM4599" s="196">
        <f t="shared" si="11"/>
        <v>38815.0112</v>
      </c>
      <c r="AN4599" s="197">
        <f t="shared" si="12"/>
        <v>0</v>
      </c>
      <c r="AO4599" s="196">
        <f t="shared" si="13"/>
        <v>0</v>
      </c>
      <c r="AP4599" s="198">
        <f t="shared" si="14"/>
        <v>0</v>
      </c>
      <c r="AQ4599" s="199"/>
      <c r="AR4599" s="197"/>
    </row>
  </sheetData>
  <customSheetViews>
    <customSheetView guid="{B4B3FFD8-D8E0-450E-B12D-4CA2E230E1DD}" filter="1" showAutoFilter="1">
      <autoFilter ref="$A$2:$AR$4599">
        <filterColumn colId="10">
          <filters>
            <filter val="29.000"/>
            <filter val="0.820"/>
            <filter val="0.700"/>
            <filter val="4.000"/>
            <filter val="11.000"/>
            <filter val="100.000"/>
            <filter val="0.220"/>
            <filter val="0.660"/>
            <filter val="0.100"/>
            <filter val="0.540"/>
            <filter val="20.000"/>
            <filter val="144.000"/>
            <filter val="0.620"/>
            <filter val="96.000"/>
            <filter val="0.500"/>
            <filter val="0.420"/>
            <filter val="0.860"/>
            <filter val="0.300"/>
            <filter val="12.000"/>
            <filter val="3.000"/>
            <filter val="0.180"/>
            <filter val="55.000"/>
            <filter val="0.260"/>
            <filter val="0.580"/>
            <filter val="0.140"/>
            <filter val="0.060"/>
            <filter val="0.380"/>
            <filter val="52.000"/>
            <filter val="21.000"/>
            <filter val="48.000"/>
            <filter val="18.000"/>
            <filter val="2.000"/>
            <filter val="35.000"/>
            <filter val="60.000"/>
            <filter val="90.000"/>
            <filter val="0.330"/>
            <filter val="22.000"/>
            <filter val="8.600"/>
            <filter val="2.600"/>
            <filter val="0.015"/>
            <filter val="36.000"/>
            <filter val="15.500"/>
            <filter val="23.000"/>
            <filter val="0.050"/>
            <filter val="1.000"/>
            <filter val="19.000"/>
            <filter val="24.000"/>
            <filter val="0.800"/>
            <filter val="0.600"/>
            <filter val="9.000"/>
            <filter val="0.440"/>
            <filter val="0.320"/>
            <filter val="33.000"/>
            <filter val="0.240"/>
            <filter val="0.680"/>
            <filter val="16.000"/>
            <filter val="0.560"/>
            <filter val="0.400"/>
            <filter val="0.200"/>
            <filter val="0.640"/>
            <filter val="0.520"/>
            <filter val="0.960"/>
            <filter val="8.000"/>
            <filter val="0.080"/>
            <filter val="17.000"/>
            <filter val="0.040"/>
            <filter val="0.480"/>
            <filter val="0.360"/>
            <filter val="0.280"/>
            <filter val="25.000"/>
            <filter val="0.160"/>
            <filter val="30.000"/>
            <filter val="0.237"/>
            <filter val="0.755"/>
            <filter val="13.000"/>
            <filter val="7.000"/>
            <filter val="1.060"/>
            <filter val="26.000"/>
            <filter val="0.550"/>
            <filter val="14.000"/>
            <filter val="0.310"/>
            <filter val="31.000"/>
            <filter val="1.500"/>
            <filter val="0.195"/>
            <filter val="28.000"/>
            <filter val="1.460"/>
            <filter val="1.340"/>
            <filter val="15.000"/>
            <filter val="32.000"/>
          </filters>
        </filterColumn>
        <filterColumn colId="26">
          <filters>
            <filter val="Hoàn Thành"/>
          </filters>
        </filterColumn>
        <filterColumn colId="20">
          <filters>
            <filter val="Kho lên sai kho (ĐÔNG)"/>
            <filter val="DC pick rớt mã 36/37 ST - 97%"/>
            <filter val="pick sai code: 3184030003617 - 2"/>
            <filter val="DC pick sai quy cách/ hình kdb"/>
            <filter val="DC pick sai code Bánh rán kiểu hàn quốc hottek mozzarella-4"/>
            <filter val="Pick sai code: TÁO GALA NEW ZEALAND TÚI 950G UP  - Sl 2"/>
            <filter val="ST nhận: VH7 - PT1586682 - 1/1 tổng thiếu"/>
            <filter val="pick sai code: 8936176751007 - 3"/>
            <filter val="DC pick sai code 11751-3"/>
            <filter val="HÌnh kdb"/>
            <filter val="Pick sai code: NUTIMILK - SỮA CHUA NHA ĐAM HŨ 100G - 48 hộp"/>
            <filter val="DC pick rớt mã 30/31 ST - 97%"/>
            <filter val="Hình tele/ST nhận: A147, A207 - PT1581116, PT1581370 - 2/2 tổng thiếu"/>
            <filter val="pick sai code: 8935297105409 - 2"/>
            <filter val="DC pick rớt mã 9/9 ST - 100%"/>
            <filter val="DC pick rớt mã 3/3 ST - 100%"/>
            <filter val="hình kdb/ pick sai code: 8938525186072 - 2"/>
            <filter val="DC pick rớt mã 44/45 ST - 98%"/>
            <filter val="DC pick sai code MĂNG PHAN RANG 186058-4"/>
            <filter val="DC pick rớt mã 27/28 ST - 96%"/>
            <filter val="Pick sai code: TÁO GALA NEW ZEALAND TÚI 950G UP - SL 2"/>
            <filter val="DC pick rớt mã 13/13 ST - 100%"/>
            <filter val="pick sai code: 11498 - 4"/>
            <filter val="ST nhận: A149 - PT1586699 - 2/2 tổng thiếu"/>
            <filter val="DC pick rớt mã 66/67 ST - 99%"/>
            <filter val="Hình tele"/>
            <filter val="DC pick rớt mã 7/8 ST - 88%"/>
            <filter val="DC pick sai code măng PR-3"/>
            <filter val="ST nhận: GDU - PT1582060 - 2/2 tổng thiếu"/>
            <filter val="DC pick rớt mã 32/34 ST - 94%"/>
            <filter val="ST nhận: QHG - PT1586649 - kế layout"/>
            <filter val="ST nhận: PHG - PT1582200 - 2/2 tổng thiếu"/>
            <filter val="pick sai code: 8936012063363 - 5"/>
            <filter val="DC pick sai code măng tây phan rang -3"/>
            <filter val="DC pick rớt mã 18/19 ST - 95%"/>
            <filter val="DC pick rớt mã 44/44 ST - 100%"/>
            <filter val="ST nhận: GDU - PT1582060 - 24/24 thiếu"/>
            <filter val="Pick sai code: BOTTEGA ZELACHI - PHÔ MAI MOZZARELLA BÀO 200G - 2"/>
            <filter val="ST nhận: A147, A207 - PT1581116, PT1581370 - 2/2 tổng thiếu"/>
            <filter val="Pick sai code: BOTTEGA ZELACHI - PHÔ MAI MOZZARELLA BÀO 200G - 4"/>
            <filter val="Pick sai code: TÁO DAZZLE NEW ZEALAND TÚI 1KG - SL 1"/>
            <filter val="ST nhận 6 lốc =24 hộp, hàng bán lốc"/>
            <filter val="DC pick rớt mã 4/4 ST - 100%"/>
            <filter val="pick sai code: VINAMILK - SCU PROBI HƯƠNG VIỆT QUẤT 4*130ML - SL 6"/>
            <filter val="ST nhận: ECG - PT1581323 - 3/3 tổng thiếu"/>
            <filter val="DC pick rớt mã 17/18 ST - 94%"/>
            <filter val="hình tele/ST nhận: TSO - PT1581685 - 1/1 tổng thiếu"/>
            <filter val="xì chân không 2"/>
            <filter val="DC pick rớt mã 51/52 ST - 98%"/>
            <filter val="ST nhận: PHG - PT1582200 - 2/2 thiếu"/>
            <filter val="DC pick rớt mã 10/10 ST - 100%"/>
            <filter val="HÌnh tele"/>
            <filter val="DC pick rớt mã 5/6 ST - 83%"/>
            <filter val="Pick sai code: OG PARTY - MỰC VÒNG XÙ 200G - SL 4"/>
            <filter val="DC pick rớt mã 19/21 ST - 90%"/>
            <filter val="DC pick rớt mã 1/1 ST - 100%"/>
            <filter val="ST nhận: TMY - PT1586367 - kế layout"/>
            <filter val="DC pick rớt mã 70/71 ST - 99%"/>
            <filter val="DC pick rớt mã 86/87 ST - 99%"/>
            <filter val="Hình Kdb"/>
            <filter val="Pick sai code: BIBIGO - BÁNH RÁN KIỂU HÀN QUỐC HOTTEOK NHÂN PIZZA 300G - 2"/>
            <filter val="DC pick rớt mã 34/35 ST - 97%"/>
            <filter val="DC pick rớt mã 11/11 ST - 100%"/>
            <filter val="Pick sai code: OG PARTY - MỰC VÒNG XÙ 200G - 6"/>
            <filter val="DC pick rớt mã 31/32 ST - 97%"/>
            <filter val="ST nhận: HMN, A111 - PT1582440, PT1582249 - 5/5 tổng thiếu"/>
            <filter val="DC pick rớt mã 48/49 ST - 98%"/>
            <filter val="ST nhận: A189 - PT1581784 - 4/4 thiếu"/>
            <filter val="DC pick sai code măng PR- 3"/>
            <filter val="DC pick rớt mã 6/7 ST - 86%"/>
            <filter val="DC pick sai code măng tây phan rang-2"/>
            <filter val="DC pick rớt mã 30/30 ST - 100%"/>
            <filter val="DC pick sai quy cách : 4 hộp/lốc"/>
            <filter val="DC pick sai code măng phan rang -3"/>
            <filter val="Dc pick sai code măng PR -3"/>
            <filter val="ST nhận: A137 - PT1582211 - 2/2 tổng thiếu"/>
            <filter val="pick sai code: 8935297105409 - 6"/>
            <filter val="DC pick sai code măng phan rang -2"/>
            <filter val="ST nhận: A106 - PT1581916 - 10/10 tổng thiếu"/>
            <filter val="Pick sai code: TÁO GALA NEW ZEALAND TÚI 950G UP - 1"/>
            <filter val="Pick sai code: TÁO GALA NEW ZEALAND TÚI 950G UP - 2"/>
            <filter val="DC pick rớt mã 21/21 ST - 100%"/>
            <filter val="hình kdb"/>
            <filter val="Pick sai code: PAYSAN BRETON - PHÔ MAI SỢI EMMENTAL 70G - 2"/>
            <filter val="ST nhận: NDH - PT1581995 - 1/1 tổng thiếu"/>
            <filter val="ST nhận: A136 - PT1586600 - kế layout"/>
            <filter val="Hình kdb"/>
            <filter val="Pick sai code: TH TRUE MILK - SC ÍT ĐƯỜNG 100G - 48"/>
            <filter val="ST nhận: BVB - PT1587306 - kế lyaout"/>
            <filter val="dc pick sai code Hỗn hợp bông cải cà rốt 300g-3"/>
            <filter val="ST nhận: PHG - PT1582200 - 8/8 thiếu"/>
            <filter val="DC pick rớt mã 30/32 ST - 94%"/>
            <filter val="pick sai code: TIÊN TIẾN- MĂNG TÂY XANH VIETGAP LOẠI 2 250G - SL 2"/>
            <filter val="ST nhận: THN - PT1582162 - 2/2 thiếu"/>
            <filter val="DC pick rớt mã 6/6 ST - 100%"/>
            <filter val="Pick sai code: TIÊN TIẾN- MĂNG TÂY XANH VIETGAP LOẠI 2 250G - sl 2"/>
            <filter val="DC pick rớt mã 50/50 ST - 100%"/>
            <filter val="DC pick rớt mã 19/20 ST - 95%"/>
            <filter val="hình tele"/>
            <filter val="DC pick rớt mã 17/17 ST - 100%"/>
            <filter val="pick sai code: 8938525186072 - 3"/>
            <filter val="Pick sai code: HỖN HỢP BÔNG CẢI VÀ CÀ RỐT 300G - 2"/>
            <filter val="pick sai code: 8938525186072 - 2"/>
            <filter val="ST nhận: PHG - PT1582200 - 24/24 tổng thiếu"/>
            <filter val="DC pick sai code táo gala nzl 11749-3"/>
            <filter val="DC pick rớt mã 47/48 ST - 98%"/>
            <filter val="DC pick rớt mã 50/53 ST - 94%"/>
            <filter val="pick sai code: 8936176751182 - 3"/>
            <filter val="DC pick sai code măng PR -4"/>
            <filter val="Pick sai code: HỖN HỢP BÔNG CẢI SƠ CHẾ 250G  - 1"/>
            <filter val="pick sai code: 8938525186072 - 5"/>
            <filter val="ST nhận: A144 - PT1581226 - 2/2 tổng thiếu"/>
            <filter val="DC pick sai code măng PR -3"/>
            <filter val="ST nhận: VH3 - PT1586582 - 1/1 tổng thiếu/ hình kdb"/>
            <filter val="ST nhận mã sukem 150gr dư 1"/>
            <filter val="dc pick sai code- 8938525186058-2"/>
            <filter val="DC pick rớt mã 27/27 ST - 100%"/>
            <filter val="DC pick rớt mã 24/25 ST - 96%"/>
            <filter val="pick sai code: 8935297103726 - 2"/>
            <filter val="DC pick rớt mã 29/30 ST - 97%"/>
            <filter val="ST nhận: LVY - PT1586486 - kế layout"/>
            <filter val="DC pick rớt mã 50/51 ST - 98%"/>
            <filter val="Pick sai code: HỖN HỢP BÔNG CẢI VÀ CÀ RỐT 300G - 2 - SL 1"/>
            <filter val="ST nhận: HHT - PT1581288 - 1/1 thiếu"/>
            <filter val="DC pick sai code 8935297105409"/>
            <filter val="DC pick rớt mã 16/17 ST - 94%"/>
            <filter val="DC pick rớt mã 38/39 ST - 97%"/>
            <filter val="DC pick rớt mã 62/63 ST - 98%"/>
            <filter val="ST nhận: A184 - PT1587057 - kế layout"/>
            <filter val="DC pick rớt mã 32/33 ST - 97%"/>
            <filter val="ST nhận: A155 - PT1587332 - 1/1 tổng thiếu"/>
            <filter val="DC pick rớt mã 25/26 ST - 96%"/>
            <filter val="DC pick rớt mã 2/3 ST - 67%"/>
            <filter val="ST nhận: LVL, TMY  - PT1581804, PT1581723, PT1582693 - 3/3 tổng thiếu"/>
            <filter val="pick sai code: TÁO RED FUJI NAM PHI TÚI 950G UP - SL 1"/>
            <filter val="ST nhận: HHT - PT1581288 - 2/2 thiếu"/>
            <filter val="ST nhận: HHT - PT1581288 - 8/8 tổng thiếu"/>
            <filter val="Pick sai code: THƠM - HỒNG TRÀ SỮA BÁ TƯỚC 250ML - SL 1"/>
            <filter val="Pick sai code: PAYSAN BRETON - PHÔ MAI SỢI EMMENTAL 70G - SL 2"/>
            <filter val="ST nhận: HHT - PT1581288 - 1/1 tổng thiếu"/>
            <filter val="DC pick rớt mã 8/8 ST - 100%"/>
            <filter val="HÌNH KDB"/>
            <filter val="DC pick rớt mã 40/41 ST - 98%"/>
            <filter val="ST nhận: A188 - PT1581187 - 3/3 thiếu"/>
            <filter val="HÌNH TELE"/>
            <filter val="ST nhận: TSO - PT1582278, PT1582044, PT1581742 - 1/1 tổng thiếu"/>
            <filter val="Pick sai code: TÁO RED FUJI NAM PHI TÚI 950G UP - 1"/>
            <filter val="hình tele/ST nhaajnL LVL - PT1582707 - 1/1 tổng thiếu"/>
            <filter val="DC pick rớt mã 64/65 ST - 98%"/>
            <filter val="ST nhận: NDH - PT1587390 - 1/1 thùng thiếu"/>
            <filter val="DC pick rớt mã 37/38 ST - 97%"/>
            <filter val="DC pick rớt mã 56/57 ST - 98%"/>
            <filter val="DC pick sai code 3073781153859-3"/>
            <filter val="ST nhận: A155 - PT1587365 - 1/1 tổng thiếu"/>
            <filter val="pick sai code: CJ CẦU TRE - HÁ CẢO MINI 500G - SL 2"/>
            <filter val="ST nhận: GHA - PT1582123 - 2/2 tổng thiếu"/>
            <filter val="DC pick rớt mã 14/15 ST - 93%"/>
            <filter val="pick sai code: 11742 - 4"/>
            <filter val="khuất cam"/>
            <filter val="ST nhận: A136 - PT1586600 - 1/1 tổng thiếu"/>
            <filter val="DC pick rớt mã 2/2 ST - 100%"/>
            <filter val="DC pick rớt mã 5/5 ST - 100%"/>
            <filter val="DC pick rớt mã 10/11 ST - 91%"/>
            <filter val="ST nhận: Q7R, HMN - PT1581414, PT1582440 - 2/2 tổng thiếu"/>
            <filter val="Pick sai code: SENTA - KHOAI MÔN GỌT VỎ 400G - 3"/>
            <filter val="Pick sai code: BIBIGO - BÁNH RÁN KIỂU HÀN QUỐC HOTTEOK MOZZARELLA 300G - SL 2"/>
            <filter val="Pick sai code: TIÊN TIẾN- MĂNG TÂY XANH VIETGAP LOẠI 1 250G - 2"/>
            <filter val="DC pick rớt mã 16/16 ST - 100%"/>
            <filter val="ST nhận: PHG - PT1582200 - 10/10 thiếu"/>
            <filter val="Pick sai code: BOTTEGA ZELACHI - PHÔ MAI MOZZARELLA BÀO 200G - SL 4"/>
            <filter val="ST nhận: NHG - PT1580916 - 1/1 tổng thiếu"/>
            <filter val="DC pick rớt mã 54/55 ST - 98%"/>
            <filter val="hình kdb + hình tele"/>
            <filter val="ST nhận: VGP - PT1581059 - 5/5 tổng thiếu"/>
            <filter val="DC pick rớt mã 42/43 ST - 98%"/>
            <filter val="Pick sai code: TIÊN TIẾN- MĂNG TÂY XANH VIETGAP LOẠI 2 250G - SL 5"/>
            <filter val="Pick sai code: NHO MIX 2 MÀU XANH - ĐEN MỸ HỘP 450G - SL 1"/>
            <filter val="PT1588403"/>
            <filter val="ST nhận: A188 - PT1587077 - kế layout"/>
            <filter val="ST nhận: PHI - PT1588286 - kế layout"/>
          </filters>
        </filterColumn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#N/A"/>
          </filters>
        </filterColumn>
      </autoFilter>
    </customSheetView>
    <customSheetView guid="{AADDE90A-D823-45FD-95AA-2C09B3AEF191}" filter="1" showAutoFilter="1">
      <autoFilter ref="$A$2:$AR$4599">
        <filterColumn colId="0">
          <filters>
            <filter val="07/28/2026"/>
            <filter val="07/30/2026"/>
            <filter val="07/29/2026"/>
          </filters>
        </filterColumn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2.FRUITS"/>
            <filter val="#N/A"/>
          </filters>
        </filterColumn>
        <filterColumn colId="25">
          <filters>
            <filter val="Kho đông mát"/>
          </filters>
        </filterColumn>
        <filterColumn colId="28">
          <filters blank="1"/>
        </filterColumn>
      </autoFilter>
    </customSheetView>
    <customSheetView guid="{A0C382A1-48D5-42F3-A6A1-F7C18FDA73F1}" filter="1" showAutoFilter="1">
      <autoFilter ref="$A$2:$AR$4599">
        <filterColumn colId="18">
          <filters blank="1">
            <filter val="PT1592640"/>
            <filter val="x"/>
            <filter val="PT1586906"/>
          </filters>
        </filterColumn>
        <filterColumn colId="28">
          <filters>
            <filter val="Đồng ý claim"/>
          </filters>
        </filterColumn>
        <filterColumn colId="17">
          <filters blank="1">
            <filter val="PT1581961"/>
            <filter val="PT1581964"/>
            <filter val="PT1581601"/>
            <filter val="PT1580874"/>
            <filter val="PT1581721"/>
            <filter val="PT1581962"/>
            <filter val="PT1588119"/>
            <filter val="PT1581968"/>
            <filter val="PT1581605"/>
            <filter val="PT1581847"/>
            <filter val="PT1581726"/>
            <filter val="PT1581608"/>
            <filter val="PT1587140"/>
            <filter val="PT1591650"/>
            <filter val="PT1591891"/>
            <filter val="PT1586292"/>
            <filter val="PT1591534"/>
            <filter val="PT1592627"/>
            <filter val="PT1591537"/>
            <filter val="PT1588117"/>
            <filter val="PT1587021"/>
            <filter val="PT1581950"/>
            <filter val="PT1580981"/>
            <filter val="PT1581611, PT1581697"/>
            <filter val="PT1581832"/>
            <filter val="PT1581951"/>
            <filter val="PT1587019"/>
            <filter val="PT1581956"/>
            <filter val="PT1581719"/>
            <filter val="PT1586282"/>
            <filter val="PT1591660"/>
            <filter val="PT1591300"/>
            <filter val="PT1581368, PT1581414"/>
            <filter val="PT1591545"/>
            <filter val="PT1588106"/>
            <filter val="PT1587138"/>
            <filter val="PT1591668"/>
            <filter val="PT1587499"/>
            <filter val="PT1588462"/>
            <filter val="PT1587252"/>
            <filter val="PT1587495"/>
            <filter val="PT1587011"/>
            <filter val="PT1580975"/>
            <filter val="PT1581822"/>
            <filter val="PT1580973"/>
            <filter val="PT1581705"/>
            <filter val="PT1581945"/>
            <filter val="PT1580977"/>
            <filter val="PT1581707"/>
            <filter val="PT1582120, PT1582200"/>
            <filter val="PT1591671"/>
            <filter val="PT1591553"/>
            <filter val="PT1592645"/>
            <filter val="PT1592644"/>
            <filter val="PT1588216"/>
            <filter val="PT1588335"/>
            <filter val="PT1587125"/>
            <filter val="PT1592769"/>
            <filter val="PT1587364"/>
            <filter val="PT1587365"/>
            <filter val="PT1588210"/>
            <filter val="PT1581810"/>
            <filter val="PT1587239"/>
            <filter val="PT1581819"/>
            <filter val="PT1592770"/>
            <filter val="PT1592774"/>
            <filter val="PT1586380"/>
            <filter val="PT1592777"/>
            <filter val="PT1591324"/>
            <filter val="PT1591323"/>
            <filter val="PT1592776"/>
            <filter val="x"/>
            <filter val="PT1587355"/>
            <filter val="PT1587235"/>
            <filter val="PT1586385"/>
            <filter val="PT1586386"/>
            <filter val="PT1587230"/>
            <filter val="PT1587110"/>
            <filter val="PT1581921"/>
            <filter val="PT1581803"/>
            <filter val="PT1581929"/>
            <filter val="PT1592780"/>
            <filter val="PT1591690"/>
            <filter val="PT1580959"/>
            <filter val="PT1591212"/>
            <filter val="PT1591696"/>
            <filter val="PT1592788"/>
            <filter val="PT1591577"/>
            <filter val="PT1592789"/>
            <filter val="PT1592305"/>
            <filter val="PT1591699"/>
            <filter val="PT1586378"/>
            <filter val="PT1588314"/>
            <filter val="PT1591217"/>
            <filter val="PT1588312"/>
            <filter val="PT1588313"/>
            <filter val="PT1587101"/>
            <filter val="PT1586493"/>
            <filter val="PT1588309"/>
            <filter val="PT1586360"/>
            <filter val="PT1591102"/>
            <filter val="PT1581908"/>
            <filter val="PT1591588"/>
            <filter val="PT1586367"/>
            <filter val="PT1586486"/>
            <filter val="PT1592317"/>
            <filter val="PT1587212"/>
            <filter val="PT1587332"/>
            <filter val="PT1587737, PT1587032"/>
            <filter val="PT1587448"/>
            <filter val="PT1580932"/>
            <filter val="PT1580938"/>
            <filter val="PT1581905"/>
            <filter val="PT1591351"/>
            <filter val="PT1580936"/>
            <filter val="PT1591597"/>
            <filter val="PT1591596"/>
            <filter val="PT1591117"/>
            <filter val="PT1587203"/>
            <filter val="PT1592329"/>
            <filter val="PT1586355"/>
            <filter val="PT1586476"/>
            <filter val="PT1587320"/>
            <filter val="PT1586474"/>
            <filter val="PT1586595"/>
            <filter val="PT1586350"/>
            <filter val="PT1586471"/>
            <filter val="PT1580920"/>
            <filter val="PT1587318"/>
            <filter val="PT1586347"/>
            <filter val="PT1592330"/>
            <filter val="PT1592333"/>
            <filter val="PT1592212"/>
            <filter val="PT1591004"/>
            <filter val="PT1591127"/>
            <filter val="PT1586584"/>
            <filter val="PT1581323"/>
            <filter val="PT1591809"/>
            <filter val="PT1581443"/>
            <filter val="PT1581685"/>
            <filter val="PT1582416"/>
            <filter val="PT1581326"/>
            <filter val="PT1581567"/>
            <filter val="PT1582411"/>
            <filter val="PT1582128, PT1582192"/>
            <filter val="PT1587051, PT1586990"/>
            <filter val="PT1591935"/>
            <filter val="PT1581682"/>
            <filter val="PT1590848"/>
            <filter val="PT1581311"/>
            <filter val="PT1581674"/>
            <filter val="PT1591819"/>
            <filter val="PT1581310"/>
            <filter val="PT1583610"/>
            <filter val="PT1581676"/>
            <filter val="PT1591822"/>
            <filter val="PT1591825"/>
            <filter val="PT1582760"/>
            <filter val="PT1581670"/>
            <filter val="PT1581784"/>
            <filter val="PT1581542"/>
            <filter val="PT1581300"/>
            <filter val="PT1581420"/>
            <filter val="PT1581540"/>
            <filter val="PT1581782"/>
            <filter val="PT1581667"/>
            <filter val="PT1581666"/>
            <filter val="PT1581787"/>
            <filter val="PT1581544"/>
            <filter val="PT1581427"/>
            <filter val="PT1581548"/>
            <filter val="PT1583605"/>
            <filter val="PT1588293"/>
            <filter val="PT1591710"/>
            <filter val="PT1590986"/>
            <filter val="PT1591954"/>
            <filter val="PT1589149"/>
            <filter val="PT1581530"/>
            <filter val="PT1581657"/>
            <filter val="PT1581414"/>
            <filter val="PT1582507"/>
            <filter val="PT1591842"/>
            <filter val="PT1591844"/>
            <filter val="PT1591723"/>
            <filter val="PT1581770"/>
            <filter val="PT1587077"/>
            <filter val="PT1588287"/>
            <filter val="PT1581642"/>
            <filter val="PT1581883"/>
            <filter val="PT1581761"/>
            <filter val="PT1581764"/>
            <filter val="PT1581401"/>
            <filter val="PT1581407"/>
            <filter val="PT1581648"/>
            <filter val="PT1581409"/>
            <filter val="PT1592827"/>
            <filter val="PT1592707"/>
            <filter val="PT1581994"/>
            <filter val="PT1581631"/>
            <filter val="PT1581750"/>
            <filter val="PT1582724"/>
            <filter val="PT1581634"/>
            <filter val="PT1581997"/>
            <filter val="PT1581516"/>
            <filter val="PT1581519"/>
            <filter val="PT1593801"/>
            <filter val="PT1591623"/>
            <filter val="PT1591622"/>
            <filter val="PT1591624"/>
            <filter val="PT1587177"/>
            <filter val="PT1587299"/>
            <filter val="PT1581620"/>
            <filter val="PT1581502"/>
            <filter val="PT1581622"/>
            <filter val="PT1580895"/>
            <filter val="PT1581742"/>
            <filter val="PT1582718"/>
            <filter val="PT1581505"/>
            <filter val="PT1582715"/>
            <filter val="PT1581508"/>
            <filter val="PT1588493"/>
            <filter val="PT1588131"/>
            <filter val="PT1587163"/>
            <filter val="PT1591994"/>
            <filter val="PT1591996"/>
            <filter val="PT1591875"/>
            <filter val="PT1581476, PT1581674"/>
            <filter val="PT1587045"/>
            <filter val="PT1587164"/>
            <filter val="PT1580880"/>
            <filter val="PT1582702"/>
            <filter val="PT1580886"/>
            <filter val="PT1581733"/>
            <filter val="PT1581973"/>
            <filter val="PT1581617"/>
            <filter val="PT1588482"/>
            <filter val="PT1591520"/>
            <filter val="PT1587390"/>
            <filter val="PT1591403"/>
            <filter val="PT1588127"/>
            <filter val="PT1588488"/>
            <filter val="PT1587158"/>
            <filter val="PT1588244"/>
            <filter val="PT1588484"/>
            <filter val="PT1587032"/>
            <filter val="PT1588242"/>
            <filter val="PT1592619"/>
            <filter val="PT1582138"/>
            <filter val="PT1586859"/>
            <filter val="PT1588917"/>
            <filter val="PT1588916"/>
            <filter val="PT1581167"/>
            <filter val="PT1582013"/>
            <filter val="PT1582134"/>
            <filter val="PT1582376"/>
            <filter val="PT1586976"/>
            <filter val="PT1582257"/>
            <filter val="PT1586975"/>
            <filter val="PT1593155"/>
            <filter val="PT1593152"/>
            <filter val="PT1581742, PT1582044, PT1582278"/>
            <filter val="PT1588918"/>
            <filter val="PT1592069"/>
            <filter val="PT1582010"/>
            <filter val="PT1586973"/>
            <filter val="PT1582253"/>
            <filter val="PT1582490"/>
            <filter val="PT1581162"/>
            <filter val="PT1581041"/>
            <filter val="PT1581279"/>
            <filter val="PT1582128"/>
            <filter val="PT1581399"/>
            <filter val="PT1582249"/>
            <filter val="PT1581692, PT1582335"/>
            <filter val="PT1582002"/>
            <filter val="PT1582244"/>
            <filter val="PT1586966"/>
            <filter val="PT1586603"/>
            <filter val="PT1582125"/>
            <filter val="PT1586600"/>
            <filter val="PT1586601"/>
            <filter val="PT1592193"/>
            <filter val="PT1593166"/>
            <filter val="PT1586401, PT1591209"/>
            <filter val="PT1582120"/>
            <filter val="PT1581390"/>
            <filter val="PT1581883;PT1587786"/>
            <filter val="PT1581033"/>
            <filter val="PT1581395"/>
            <filter val="PT1581393"/>
            <filter val="PT1582481"/>
            <filter val="PT1581151"/>
            <filter val="PT1581145"/>
            <filter val="PT1582233"/>
            <filter val="PT1586712"/>
            <filter val="PT1582114"/>
            <filter val="PT1581264"/>
            <filter val="PT1581140"/>
            <filter val="PT1582107"/>
            <filter val="PT1581376"/>
            <filter val="PT1582229"/>
            <filter val="PT1582103"/>
            <filter val="PT1582273;PT1583610"/>
            <filter val="PT1581252"/>
            <filter val="PT1582215"/>
            <filter val="PT1581366"/>
            <filter val="PT1581003"/>
            <filter val="PT1582211"/>
            <filter val="PT1581128"/>
            <filter val="PT1582333"/>
            <filter val="PT1582213"/>
            <filter val="PT1586930"/>
            <filter val="PT1581368"/>
            <filter val="PT1582335"/>
            <filter val="PT1582691"/>
            <filter val="PT1582331"/>
            <filter val="PT1582568"/>
            <filter val="PT1581476"/>
            <filter val="PT1582327"/>
            <filter val="PT1582449"/>
            <filter val="PT1582200"/>
            <filter val="PT1582685"/>
            <filter val="PT1581238"/>
            <filter val="PT1581116"/>
            <filter val="PT1581358"/>
            <filter val="PT1582202"/>
            <filter val="PT1582324"/>
            <filter val="PT1593083"/>
            <filter val="PT1581460, PT1581937"/>
            <filter val="PT1590930"/>
            <filter val="PT1582440"/>
            <filter val="PT1581723, PT1581804"/>
            <filter val="PT1581594"/>
            <filter val="PT1591904"/>
            <filter val="PT1581351"/>
            <filter val="PT1591908"/>
            <filter val="PT1581343"/>
            <filter val="PT1582673"/>
            <filter val="PT1581348"/>
            <filter val="PT1581469"/>
            <filter val="PT1582674"/>
            <filter val="PT1582434"/>
            <filter val="PT1582318"/>
            <filter val="PT1581340"/>
            <filter val="PT1581460"/>
            <filter val="PT1581581"/>
            <filter val="PT1581697"/>
            <filter val="PT1581576"/>
            <filter val="PT1591918"/>
            <filter val="PT1583637"/>
            <filter val="PT1581573"/>
            <filter val="PT1587163, PT1587144"/>
            <filter val="PT1582300"/>
            <filter val="PT1581219"/>
            <filter val="PT1581339"/>
            <filter val="PT1586908"/>
            <filter val="PT1591920"/>
            <filter val="PT1581330"/>
            <filter val="PT1581450"/>
            <filter val="PT1581692"/>
            <filter val="PT1581571"/>
            <filter val="PT1591804"/>
            <filter val="PT1586699"/>
            <filter val="PT1586337"/>
            <filter val="PT1592580"/>
            <filter val="PT1592586"/>
            <filter val="PT1582090"/>
            <filter val="PT1595852"/>
            <filter val="PT1592343"/>
            <filter val="PT1592348"/>
            <filter val="PT1592349"/>
            <filter val="PT1591257"/>
            <filter val="PT1591017"/>
            <filter val="PT1587786"/>
            <filter val="PT1582099"/>
            <filter val="PT1586453"/>
            <filter val="PT1587784"/>
            <filter val="PT1586454"/>
            <filter val="PT1582096"/>
            <filter val="PT1586327"/>
            <filter val="PT1586325"/>
            <filter val="PT1581335, PT1581516"/>
            <filter val="PT1591267"/>
            <filter val="PT1592595"/>
            <filter val="PT1591147"/>
            <filter val="PT1592115"/>
            <filter val="PT1586566"/>
            <filter val="PT1586440"/>
            <filter val="PT1587771"/>
            <filter val="PT1587892"/>
            <filter val="PT1587891"/>
            <filter val="PT1586319"/>
            <filter val="PT1582079"/>
            <filter val="PT1581544, PT1581567"/>
            <filter val="PT1591390"/>
            <filter val="PT1582196"/>
            <filter val="PT1586312"/>
            <filter val="PT1582198"/>
            <filter val="PT1592009"/>
            <filter val="PT1586311"/>
            <filter val="PT1582192"/>
            <filter val="PT1582071"/>
            <filter val="PT1586551"/>
            <filter val="PT1582195"/>
            <filter val="PT1586307"/>
            <filter val="PT1587516"/>
            <filter val="PT1587514"/>
            <filter val="PT1586425"/>
            <filter val="PT1591282"/>
            <filter val="PT1591287"/>
            <filter val="PT1592137"/>
            <filter val="PT1592259"/>
            <filter val="PT1587511"/>
            <filter val="PT1582065"/>
            <filter val="PT1581093"/>
            <filter val="PT1582060"/>
            <filter val="PT1582063"/>
            <filter val="PT1582184"/>
            <filter val="PT1586417"/>
            <filter val="PT1586658"/>
            <filter val="PT1587503"/>
            <filter val="PT1586414"/>
            <filter val="PT1586535"/>
            <filter val="PT1591290"/>
            <filter val="PT1592144"/>
            <filter val="PT1591058"/>
            <filter val="PT1581083"/>
            <filter val="PT1586410"/>
            <filter val="PT1587737"/>
            <filter val="PT1582046"/>
            <filter val="PT1586525"/>
            <filter val="PT1582168"/>
            <filter val="PT1581190"/>
            <filter val="PT1593009"/>
            <filter val="PT1593006"/>
            <filter val="PT1582284"/>
            <filter val="PT1586643"/>
            <filter val="PT1581634-PT1586601"/>
            <filter val="PT1582165"/>
            <filter val="PT1581071"/>
            <filter val="PT1582287"/>
            <filter val="PT1581198"/>
            <filter val="PT1582040"/>
            <filter val="PT1582282"/>
            <filter val="PT1582278"/>
            <filter val="PT1593371"/>
            <filter val="PT1592286"/>
            <filter val="PT1591194"/>
            <filter val="PT1591073"/>
            <filter val="PT1591197"/>
            <filter val="PT1582031"/>
            <filter val="PT1582273"/>
            <filter val="PT1582153"/>
            <filter val="PT1582032"/>
            <filter val="PT1586511"/>
            <filter val="PT1586750"/>
            <filter val="PT1581187"/>
            <filter val="PT1581066"/>
            <filter val="PT1581064"/>
            <filter val="PT1581185"/>
            <filter val="PT1582028"/>
            <filter val="PT1588927"/>
            <filter val="PT1588926"/>
            <filter val="PT1588925"/>
            <filter val="PT1586745"/>
            <filter val="PT1588924"/>
            <filter val="PT1588923"/>
            <filter val="PT1582026"/>
            <filter val="PT1582148"/>
            <filter val="PT1591082"/>
            <filter val="PT1593143"/>
            <filter val="PT1592175"/>
            <filter val="PT1592295"/>
            <filter val="PT1593148"/>
            <filter val="PT1582142"/>
            <filter val="PT1582021"/>
            <filter val="PT1582264"/>
            <filter val="PT1581290"/>
            <filter val="PT1581297"/>
            <filter val="PT1586980"/>
            <filter val="PT1581295"/>
            <filter val="PT1582261"/>
          </filters>
        </filterColumn>
        <filterColumn colId="20">
          <filters blank="1">
            <filter val="Kho lên sai kho (ĐÔNG)"/>
            <filter val="DC pick rớt mã 36/37 ST - 97%"/>
            <filter val="pick sai code: 3184030003617 - 2"/>
            <filter val="DC pick sai quy cách/ hình kdb"/>
            <filter val="DC pick sai code Bánh rán kiểu hàn quốc hottek mozzarella-4"/>
            <filter val="Pick sai code: TÁO GALA NEW ZEALAND TÚI 950G UP  - Sl 2"/>
            <filter val="ST nhận: VH7 - PT1586682 - 1/1 tổng thiếu"/>
            <filter val="pick sai code: 8936176751007 - 3"/>
            <filter val="DC pick sai code 11751-3"/>
            <filter val="HÌnh kdb"/>
            <filter val="Pick sai code: NUTIMILK - SỮA CHUA NHA ĐAM HŨ 100G - 48 hộp"/>
            <filter val="DC pick rớt mã 30/31 ST - 97%"/>
            <filter val="Hình tele/ST nhận: A147, A207 - PT1581116, PT1581370 - 2/2 tổng thiếu"/>
            <filter val="pick sai code: 8935297105409 - 2"/>
            <filter val="DC pick rớt mã 9/9 ST - 100%"/>
            <filter val="DC pick rớt mã 3/3 ST - 100%"/>
            <filter val="hình kdb/ pick sai code: 8938525186072 - 2"/>
            <filter val="DC pick rớt mã 44/45 ST - 98%"/>
            <filter val="DC pick sai code MĂNG PHAN RANG 186058-4"/>
            <filter val="DC pick rớt mã 27/28 ST - 96%"/>
            <filter val="Pick sai code: TÁO GALA NEW ZEALAND TÚI 950G UP - SL 2"/>
            <filter val="DC pick rớt mã 13/13 ST - 100%"/>
            <filter val="pick sai code: 11498 - 4"/>
            <filter val="ST nhận: A149 - PT1586699 - 2/2 tổng thiếu"/>
            <filter val="DC pick rớt mã 66/67 ST - 99%"/>
            <filter val="Hình tele"/>
            <filter val="DC pick rớt mã 7/8 ST - 88%"/>
            <filter val="DC pick sai code măng PR-3"/>
            <filter val="ST nhận: GDU - PT1582060 - 2/2 tổng thiếu"/>
            <filter val="DC pick rớt mã 32/34 ST - 94%"/>
            <filter val="ST nhận: QHG - PT1586649 - kế layout"/>
            <filter val="ST nhận: PHG - PT1582200 - 2/2 tổng thiếu"/>
            <filter val="pick sai code: 8936012063363 - 5"/>
            <filter val="DC pick sai code măng tây phan rang -3"/>
            <filter val="DC pick rớt mã 18/19 ST - 95%"/>
            <filter val="DC pick rớt mã 44/44 ST - 100%"/>
            <filter val="ST nhận: GDU - PT1582060 - 24/24 thiếu"/>
            <filter val="Pick sai code: BOTTEGA ZELACHI - PHÔ MAI MOZZARELLA BÀO 200G - 2"/>
            <filter val="ST nhận: A147, A207 - PT1581116, PT1581370 - 2/2 tổng thiếu"/>
            <filter val="Pick sai code: BOTTEGA ZELACHI - PHÔ MAI MOZZARELLA BÀO 200G - 4"/>
            <filter val="Pick sai code: TÁO DAZZLE NEW ZEALAND TÚI 1KG - SL 1"/>
            <filter val="ST nhận 6 lốc =24 hộp, hàng bán lốc"/>
            <filter val="DC pick rớt mã 4/4 ST - 100%"/>
            <filter val="pick sai code: VINAMILK - SCU PROBI HƯƠNG VIỆT QUẤT 4*130ML - SL 6"/>
            <filter val="ST nhận: ECG - PT1581323 - 3/3 tổng thiếu"/>
            <filter val="DC pick rớt mã 17/18 ST - 94%"/>
            <filter val="hình tele/ST nhận: TSO - PT1581685 - 1/1 tổng thiếu"/>
            <filter val="xì chân không 2"/>
            <filter val="DC pick rớt mã 51/52 ST - 98%"/>
            <filter val="ST nhận: PHG - PT1582200 - 2/2 thiếu"/>
            <filter val="DC pick rớt mã 10/10 ST - 100%"/>
            <filter val="HÌnh tele"/>
            <filter val="DC pick rớt mã 5/6 ST - 83%"/>
            <filter val="Pick sai code: OG PARTY - MỰC VÒNG XÙ 200G - SL 4"/>
            <filter val="DC pick rớt mã 19/21 ST - 90%"/>
            <filter val="DC pick rớt mã 1/1 ST - 100%"/>
            <filter val="ST nhận: TMY - PT1586367 - kế layout"/>
            <filter val="DC pick rớt mã 70/71 ST - 99%"/>
            <filter val="DC pick rớt mã 86/87 ST - 99%"/>
            <filter val="Hình Kdb"/>
            <filter val="Pick sai code: BIBIGO - BÁNH RÁN KIỂU HÀN QUỐC HOTTEOK NHÂN PIZZA 300G - 2"/>
            <filter val="DC pick rớt mã 34/35 ST - 97%"/>
            <filter val="DC pick rớt mã 11/11 ST - 100%"/>
            <filter val="Pick sai code: OG PARTY - MỰC VÒNG XÙ 200G - 6"/>
            <filter val="DC pick rớt mã 31/32 ST - 97%"/>
            <filter val="ST nhận: HMN, A111 - PT1582440, PT1582249 - 5/5 tổng thiếu"/>
            <filter val="DC pick rớt mã 48/49 ST - 98%"/>
            <filter val="ST nhận: A189 - PT1581784 - 4/4 thiếu"/>
            <filter val="DC pick sai code măng PR- 3"/>
            <filter val="DC pick rớt mã 6/7 ST - 86%"/>
            <filter val="DC pick sai code măng tây phan rang-2"/>
            <filter val="DC pick rớt mã 30/30 ST - 100%"/>
            <filter val="DC pick sai quy cách : 4 hộp/lốc"/>
            <filter val="DC pick sai code măng phan rang -3"/>
            <filter val="Dc pick sai code măng PR -3"/>
            <filter val="ST nhận: A137 - PT1582211 - 2/2 tổng thiếu"/>
            <filter val="pick sai code: 8935297105409 - 6"/>
            <filter val="DC pick sai code măng phan rang -2"/>
            <filter val="ST nhận: A106 - PT1581916 - 10/10 tổng thiếu"/>
            <filter val="Pick sai code: TÁO GALA NEW ZEALAND TÚI 950G UP - 1"/>
            <filter val="Pick sai code: TÁO GALA NEW ZEALAND TÚI 950G UP - 2"/>
            <filter val="DC pick rớt mã 21/21 ST - 100%"/>
            <filter val="hình kdb"/>
            <filter val="Pick sai code: PAYSAN BRETON - PHÔ MAI SỢI EMMENTAL 70G - 2"/>
            <filter val="ST nhận: NDH - PT1581995 - 1/1 tổng thiếu"/>
            <filter val="ST nhận: A136 - PT1586600 - kế layout"/>
            <filter val="Hình kdb"/>
            <filter val="Pick sai code: TH TRUE MILK - SC ÍT ĐƯỜNG 100G - 48"/>
            <filter val="ST nhận: BVB - PT1587306 - kế lyaout"/>
            <filter val="dc pick sai code Hỗn hợp bông cải cà rốt 300g-3"/>
            <filter val="ST nhận: PHG - PT1582200 - 8/8 thiếu"/>
            <filter val="DC pick rớt mã 30/32 ST - 94%"/>
            <filter val="pick sai code: TIÊN TIẾN- MĂNG TÂY XANH VIETGAP LOẠI 2 250G - SL 2"/>
            <filter val="ST nhận: THN - PT1582162 - 2/2 thiếu"/>
            <filter val="DC pick rớt mã 6/6 ST - 100%"/>
            <filter val="Pick sai code: TIÊN TIẾN- MĂNG TÂY XANH VIETGAP LOẠI 2 250G - sl 2"/>
            <filter val="DC pick rớt mã 50/50 ST - 100%"/>
            <filter val="DC pick rớt mã 19/20 ST - 95%"/>
            <filter val="hình tele"/>
            <filter val="DC pick rớt mã 17/17 ST - 100%"/>
            <filter val="pick sai code: 8938525186072 - 3"/>
            <filter val="Pick sai code: HỖN HỢP BÔNG CẢI VÀ CÀ RỐT 300G - 2"/>
            <filter val="pick sai code: 8938525186072 - 2"/>
            <filter val="ST nhận: PHG - PT1582200 - 24/24 tổng thiếu"/>
            <filter val="DC pick sai code táo gala nzl 11749-3"/>
            <filter val="DC pick rớt mã 47/48 ST - 98%"/>
            <filter val="DC pick rớt mã 50/53 ST - 94%"/>
            <filter val="pick sai code: 8936176751182 - 3"/>
            <filter val="DC pick sai code măng PR -4"/>
            <filter val="Pick sai code: HỖN HỢP BÔNG CẢI SƠ CHẾ 250G  - 1"/>
            <filter val="pick sai code: 8938525186072 - 5"/>
            <filter val="ST nhận: A144 - PT1581226 - 2/2 tổng thiếu"/>
            <filter val="DC pick sai code măng PR -3"/>
            <filter val="ST nhận: VH3 - PT1586582 - 1/1 tổng thiếu/ hình kdb"/>
            <filter val="ST nhận mã sukem 150gr dư 1"/>
            <filter val="dc pick sai code- 8938525186058-2"/>
            <filter val="DC pick rớt mã 27/27 ST - 100%"/>
            <filter val="DC pick rớt mã 24/25 ST - 96%"/>
            <filter val="pick sai code: 8935297103726 - 2"/>
            <filter val="DC pick rớt mã 29/30 ST - 97%"/>
            <filter val="ST nhận: LVY - PT1586486 - kế layout"/>
            <filter val="DC pick rớt mã 50/51 ST - 98%"/>
            <filter val="Pick sai code: HỖN HỢP BÔNG CẢI VÀ CÀ RỐT 300G - 2 - SL 1"/>
            <filter val="ST nhận: HHT - PT1581288 - 1/1 thiếu"/>
            <filter val="DC pick sai code 8935297105409"/>
            <filter val="DC pick rớt mã 16/17 ST - 94%"/>
            <filter val="DC pick rớt mã 38/39 ST - 97%"/>
            <filter val="DC pick rớt mã 62/63 ST - 98%"/>
            <filter val="ST nhận: A184 - PT1587057 - kế layout"/>
            <filter val="DC pick rớt mã 32/33 ST - 97%"/>
            <filter val="ST nhận: A155 - PT1587332 - 1/1 tổng thiếu"/>
            <filter val="DC pick rớt mã 25/26 ST - 96%"/>
            <filter val="DC pick rớt mã 2/3 ST - 67%"/>
            <filter val="ST nhận: LVL, TMY  - PT1581804, PT1581723, PT1582693 - 3/3 tổng thiếu"/>
            <filter val="pick sai code: TÁO RED FUJI NAM PHI TÚI 950G UP - SL 1"/>
            <filter val="ST nhận: HHT - PT1581288 - 2/2 thiếu"/>
            <filter val="ST nhận: HHT - PT1581288 - 8/8 tổng thiếu"/>
            <filter val="Pick sai code: THƠM - HỒNG TRÀ SỮA BÁ TƯỚC 250ML - SL 1"/>
            <filter val="Pick sai code: PAYSAN BRETON - PHÔ MAI SỢI EMMENTAL 70G - SL 2"/>
            <filter val="ST nhận: HHT - PT1581288 - 1/1 tổng thiếu"/>
            <filter val="DC pick rớt mã 8/8 ST - 100%"/>
            <filter val="HÌNH KDB"/>
            <filter val="DC pick rớt mã 40/41 ST - 98%"/>
            <filter val="ST nhận: A188 - PT1581187 - 3/3 thiếu"/>
            <filter val="HÌNH TELE"/>
            <filter val="ST nhận: TSO - PT1582278, PT1582044, PT1581742 - 1/1 tổng thiếu"/>
            <filter val="Pick sai code: TÁO RED FUJI NAM PHI TÚI 950G UP - 1"/>
            <filter val="hình tele/ST nhaajnL LVL - PT1582707 - 1/1 tổng thiếu"/>
            <filter val="DC pick rớt mã 64/65 ST - 98%"/>
            <filter val="ST nhận: NDH - PT1587390 - 1/1 thùng thiếu"/>
            <filter val="DC pick rớt mã 37/38 ST - 97%"/>
            <filter val="DC pick rớt mã 56/57 ST - 98%"/>
            <filter val="DC pick sai code 3073781153859-3"/>
            <filter val="ST nhận: A155 - PT1587365 - 1/1 tổng thiếu"/>
            <filter val="pick sai code: CJ CẦU TRE - HÁ CẢO MINI 500G - SL 2"/>
            <filter val="ST nhận: GHA - PT1582123 - 2/2 tổng thiếu"/>
            <filter val="DC pick rớt mã 14/15 ST - 93%"/>
            <filter val="pick sai code: 11742 - 4"/>
            <filter val="khuất cam"/>
            <filter val="ST nhận: A136 - PT1586600 - 1/1 tổng thiếu"/>
            <filter val="DC pick rớt mã 2/2 ST - 100%"/>
            <filter val="DC pick rớt mã 5/5 ST - 100%"/>
            <filter val="DC pick rớt mã 10/11 ST - 91%"/>
            <filter val="ST nhận: Q7R, HMN - PT1581414, PT1582440 - 2/2 tổng thiếu"/>
            <filter val="Pick sai code: SENTA - KHOAI MÔN GỌT VỎ 400G - 3"/>
            <filter val="Pick sai code: BIBIGO - BÁNH RÁN KIỂU HÀN QUỐC HOTTEOK MOZZARELLA 300G - SL 2"/>
            <filter val="Pick sai code: TIÊN TIẾN- MĂNG TÂY XANH VIETGAP LOẠI 1 250G - 2"/>
            <filter val="DC pick rớt mã 16/16 ST - 100%"/>
            <filter val="ST nhận: PHG - PT1582200 - 10/10 thiếu"/>
            <filter val="Pick sai code: BOTTEGA ZELACHI - PHÔ MAI MOZZARELLA BÀO 200G - SL 4"/>
            <filter val="ST nhận: NHG - PT1580916 - 1/1 tổng thiếu"/>
            <filter val="DC pick rớt mã 54/55 ST - 98%"/>
            <filter val="hình kdb + hình tele"/>
            <filter val="ST nhận: VGP - PT1581059 - 5/5 tổng thiếu"/>
            <filter val="DC pick rớt mã 42/43 ST - 98%"/>
            <filter val="Pick sai code: TIÊN TIẾN- MĂNG TÂY XANH VIETGAP LOẠI 2 250G - SL 5"/>
            <filter val="Pick sai code: NHO MIX 2 MÀU XANH - ĐEN MỸ HỘP 450G - SL 1"/>
            <filter val="PT1588403"/>
            <filter val="ST nhận: A188 - PT1587077 - kế layout"/>
            <filter val="ST nhận: PHI - PT1588286 - kế layout"/>
          </filters>
        </filterColumn>
      </autoFilter>
    </customSheetView>
    <customSheetView guid="{10CD1A2B-0E2A-45AF-8714-F02AEA0B2930}" filter="1" showAutoFilter="1">
      <autoFilter ref="$A$2:$AR$4599">
        <filterColumn colId="0">
          <filters>
            <filter val="07/28/2026"/>
            <filter val="07/30/2026"/>
            <filter val="07/29/2026"/>
          </filters>
        </filterColumn>
        <filterColumn colId="6">
          <filters>
            <filter val="YFC - MỰC GHIM MINO 9/12 300G"/>
            <filter val="BEANY - ĐẬU HŨ VIÊN CHIÊN 500G"/>
            <filter val="G - HUYẾT HẤP 400G"/>
            <filter val="HẢI ĐĂNG - CƠM NẮM CÁ NGỪ 120G"/>
            <filter val="CHERRY MỸ 500G"/>
            <filter val="LOTHAMILK - SCA NHA ĐAM 95G"/>
            <filter val="TNT - CHÈ BƯỞI 140G"/>
            <filter val="VINAMILK - SCU PROBI ÍT ĐƯỜNG 5*65ML"/>
            <filter val="NẤM LINH CHI NÂU HÀN QUỐC 150G"/>
            <filter val="BOTTEGA ZELACHI - PHÔ MAI MOZZARELLA KHỐI 200G"/>
            <filter val="SAVOURE - BÁNH SU KEM 150G"/>
            <filter val="ARLA - PHÔ MAI BÀO MOZZARELLA 175G"/>
            <filter val="LÊ NÂU NỘI ĐỊA TRUNG HỘP 2 TRÁI"/>
            <filter val="BIBIGO - KIM CHI CẢI THẢO CẮT LÁT 100G"/>
            <filter val="ĐẬU ĐỎ TƯƠI 100G"/>
            <filter val="BÔNG CẢI XANH SƠ CHẾ 250G"/>
            <filter val="O'FOOD - SỦI CẢO NHÂN THỊT HEO RAU CỦ 450G"/>
            <filter val="SG MILK - BÁNH FLAN 100G"/>
            <filter val="CHEN LIN- LẠP XƯỞNG TƯƠI 300G"/>
            <filter val="ICHIBAN - ĐẬU HŨ CHIÊN ICHI - SAKURA 500G"/>
            <filter val="BAMBOO - HÁ CẢO TÔM 270G"/>
            <filter val="TNT - SET ĂN NHẸ 250G"/>
            <filter val="CẦN GIỜ - CÁ ĐÙ MỘT NẮNG 9-12 CON/500G"/>
            <filter val="SAMLIP - BÁNH PHÔ MAI CAFE MR.CHEF'S 105G"/>
            <filter val="OPLANT - BÁNH MÌ GẠO NGUYÊN CÁM ĐL (10x30G)"/>
            <filter val="HỖN HỢP CẢI KALE VÀ BÓ XÔI BABY 75G (ĐÃ RỬA SẠCH)"/>
            <filter val="HẢI ĐĂNG - CƠM NẮM CÁ HỒI XỐT TƯƠNG NHẬT 110G"/>
            <filter val="BAMBOO - HOÀNH THÁNH TÔM THỊT 220G"/>
            <filter val="HẢI ĐĂNG - SANDWICH TRỨNG XỐT MAYO 91G"/>
            <filter val="THÁI SƠN - MỦ TRÔM NHA ĐAM 330ML"/>
            <filter val="ZOTT - PHÔ MAI LÁT MOZZARELLA 200G"/>
            <filter val="SENTA - HẠT SEN TƯƠI 200G"/>
            <filter val="PULMUONE - MỲ UDON ĐẬU HŨ CHẢ CÁ 275G"/>
            <filter val="CJ CẦU TRE - CƠM RANG DƯA BÒ 210G"/>
            <filter val="BBANG HOUSE - BÁNH MOUSSE DÂU 150G"/>
            <filter val="BELCUBE - PHÔ MAI VUÔNG VỊ SỮA GÓI 24 VIÊN - 125G"/>
            <filter val="THỌ PHÁT - BÁNH BAO HOÀNG KIM 6x50G"/>
            <filter val="ROKEBY FARMS - THỨC UỐNG SMOOTHIE PROTEIN VỊ BÁNH XỐP VANI CHAI 425ML"/>
            <filter val="NISSI - SÒ ĐIỆP ÉP ĐÔNG LẠNH 250G"/>
            <filter val="THỌ PHÁT - BÁNH BAO KHOAI MÔN PHÔ MAI 280G (4x70G)"/>
            <filter val="CON BÒ CƯỜI - PHÔ MAI CON BÒ CƯỜI 8M 112G"/>
            <filter val="SAMLIP - BÁNH PHÔ MAI MR.CHEF'S 105G"/>
            <filter val="CP - TÀU HŨ TRỨNG 220G"/>
            <filter val="SENTA - CỦ SEN TƯƠI CẮT LÁT 250G"/>
            <filter val="SENTA - KHOAI MÔN GỌT VỎ 400G"/>
            <filter val="SEAPRODEX - MỰC ỐNG NGUYÊN CON 425G"/>
            <filter val="MINH NHẬT - RAU CÂU FLAN PHOMAI CÀ PHÊ 120G"/>
            <filter val="LOTHAMILK - SỮA THANH TRÙNG CÓ ĐƯỜNG CHAI 1760ML"/>
            <filter val="ICHIBAN - ĐẬU PHỤ LÀNG MƠ 500G"/>
            <filter val="AN LẠC- ĐẬU TƯƠI HỖN HỢP 100G"/>
            <filter val="TH TRUE MILK - PHÔ MAI TƯƠI MOZZARELLA GÓI 4X25G"/>
            <filter val="TPN - TÔM THẺ NÕN SIZE 51-60 150G"/>
            <filter val="ĐÀ LẠT MILK - SỮA TƯƠI THANH TRÙNG 450ML"/>
            <filter val="ZESPRI - HỘP KIWI XANH 4 QUẢ"/>
            <filter val="SG FOOD - MỲ Ý XỐT KEM THỊT XÔNG KHÓI 250G"/>
            <filter val="KITKOOL - BÁNH GIÒ TÔM THỊT TRỨNG CÚT 150G"/>
            <filter val="VINAMILK - SCA ÍT ĐƯỜNG 100G"/>
            <filter val="TÁO QUEEN NEW ZEALAND TÚI 950G UP"/>
            <filter val="CJ CẦU TRE - HÁ CẢO NHÂN TÔM CẢI BÓ XÔI 300G"/>
            <filter val="O'SMILES - BÁNH MÌ TƯƠI ĐL 350G (5x70G)"/>
            <filter val="MINH NHẬT - CÀ PHÊ MUỐI 100ML"/>
            <filter val="OG PARTY - CHẢ MỰC 240G"/>
            <filter val="TNT - KHOAI LANG HẤP 240G"/>
            <filter val="QUÝT NỘI ĐỊA TRUNG TÚI 1.5KG"/>
            <filter val="VĨ LÂM - CẢI SẬY CHUA NGỌT CẮT SẴN 500G"/>
            <filter val="TPN - CÁ HỒI PHI LÊ CẮT KHÚC ĐÔNG LẠNH 200G"/>
            <filter val="SOLSE - PHOMAI HUN KHÓI 100G"/>
            <filter val="BE'S - BÁNH HOTDOG TAM GIÁC CHÀ BÔNG PHÔ MAI LÁT 216G (54G*4)"/>
            <filter val="CJ CẦU TRE - CHẢ GIÒ BÁNH TRÁNG CHAY 500G"/>
            <filter val="BE'S - BÁNH HOTDOG TAM GIÁC PHÔ MAI BÒ CƯỜI 208G (52G*4)"/>
            <filter val="JONGGA - KIM CHI CỦ CẢI 450G"/>
            <filter val="CẦN GIỜ - CÁ ĐỔNG MỘT NẮNG 500G"/>
            <filter val="MEIJI - SỮA THANH TRÙNG LACTOSE FREE VỊ SOCOLA ĐEN 946ML"/>
            <filter val="NHO MUSCAT HÀN QUỐC 450G"/>
            <filter val="TNT - CHÈ BẮP 140G"/>
            <filter val="HỖN HỢP SU SU VÀ CÀ RỐT 300G"/>
            <filter val="KINGxBON - ĐẾ PIZZA 200G"/>
            <filter val="NIPPON CHV - BA RỌI XÔNG KHÓI 200G"/>
            <filter val="NGỌC THƠM - GÀ MUỐI 500G"/>
            <filter val="HẢI ĐĂNG - SANDWICH CÁ NGỪ BẮP VÀ TRỨNG 91G"/>
            <filter val="JIN YANG - CHẢ TÔM PHỈ THÚY 130G"/>
            <filter val="TỎI HẢI DƯƠNG BÓC VỎ 100G"/>
            <filter val="FRESHFOCO- BA RỌI HEO NGA 300G ĐÔNG LẠNH"/>
            <filter val="HẢI ĐĂNG - CƠM NẮM THANH CUA 110G"/>
            <filter val="SENTA - KHOAI SỌ GỌT VỎ 400G"/>
            <filter val="TỎI HẢI DƯƠNG XAY 50G"/>
            <filter val="GFU - XOÀI NGÂM CHUA NGỌT 300G"/>
            <filter val="CP - XÚC XÍCH MEISTERS WURST PREMIUM 200G"/>
            <filter val="SWEETHOME - BÁNH CREPE SỮA TƯƠI 90G"/>
            <filter val="HỖN HỢP XÀ LÁCH RADICHIO VÀ ROCKET 100G (ĐÃ RỬA SẠCH)"/>
            <filter val="THỌ PHÁT - BÁNH BAO NHÂN THỊT TRỨNG CÚT 250G"/>
            <filter val="BON - BÁNH MÌ BƠ TỎI PHÔ MAI 180G (45G*4)"/>
            <filter val="QBB - PHÔ MAI NHẬT CÁC LOẠI HẠT DINH DƯỠNG 90G"/>
            <filter val="CJ CẦU TRE - CHẢ GIÒ DA XỐP NHÂN TÔM &amp; THỊT 400G"/>
            <filter val="CJ CẦU TRE - XÚC XÍCH ỨC GÀ COCKTAIL PHÔ MAI 200G"/>
            <filter val="BBANG HOUSE - BÁNH KEM CỐT SOCOLA 120G"/>
            <filter val="TH TRUE MILK - SC VỊ TỰ NHIÊN 100G"/>
            <filter val="NUTIMILK - SCA ÍT ĐƯỜNG 100G"/>
            <filter val="O'SMILES - BÁNH MÌ NGUYÊN CÁM ĐL 210G (3x70G)"/>
            <filter val="BLUEBERRY MỸ HỘP 125G"/>
            <filter val="KINGxBON - PIZZA PHÔ MAI ĐẶC BIỆT 120G"/>
            <filter val="LUTOSA - KHOAI TÂY ĐÔNG LẠNH SỢI LỚN 450G"/>
            <filter val="THỌ PHÁT - BÁNH BAO GÀ NƯỚNG PHÔ MAI 400G (4x100G)"/>
            <filter val="DALAT HILL-XÀ LÁCH HỖN HỢP SPRING MIX 100G"/>
            <filter val="AN LẠC - NGUYÊN LIỆU TƯƠI KHO TIÊU XANH 60G"/>
            <filter val="AJINOMOTO - THỊT HEO CHIÊN XÙ KIỂU NHẬT 240G"/>
            <filter val="VINAMILK - SCA VIỆT QUẤT ÍT ĐƯỜNG 100G"/>
            <filter val="MELTIQUE BEEF - ĐẦU THĂN NGOẠI BÒ ÚC HOKUBEE 200G"/>
            <filter val="G - GIÒ THỦ 200G"/>
            <filter val="BIBIGO - BÁNH XẾP MANDU NHÂN HẢI SẢN 350G"/>
            <filter val="EB - COMBO LẨU VIÊN HẢI SẢN 5IN1 500G"/>
            <filter val="BOTTEGA ZELACHI - PHÔ MAI MOZZARELLA BÀO 200G"/>
            <filter val="VINAMILK - SCU PROBI CÓ ĐƯỜNG 700ML"/>
            <filter val="O'SMILES - BÁNH MÌ LỢI KHUẨN ĐA HẠT PROBIOTIC 50Gx4"/>
            <filter val="TIÊN TIẾN- MĂNG TÂY XANH VIETGAP LOẠI 1 250G"/>
            <filter val="DELIFRES - SỮA TƯƠI THANH TRÙNG KHÔNG ĐƯỜNG CHAI 1.8L"/>
            <filter val="QBB- PHÔ MAI NHẬT VỊ VIỆT QUẤT 90G"/>
            <filter val="HỒNG TÁO HỘP 500G"/>
            <filter val="THƠM - TÀU HŨ MATCHA 130G"/>
            <filter val="ĐỨC VIỆT - XÚC XÍCH SỤN NƯỚNG BULGOGI 450G"/>
            <filter val="ĐÀ LẠT MILK -  SỮA TƯƠI THANH TRÙNG ÍT ĐƯỜNG 180ML"/>
            <filter val="BETAGEN - SỮA CHUA UỐNG ÍT ĐƯỜNG 85ML"/>
            <filter val="XOÀI ĐÀI LOAN CẮT SẴN HỘP 350G"/>
            <filter val="SG FOOD - MỲ Ý XỐT BÒ BẰM 250G"/>
            <filter val="4P's - PIZZA GÀ TERIYAKI 150G"/>
            <filter val="VỊ NGUYÊN - BÚN NƯA SHIRATAKI 240G"/>
            <filter val="CAM NAVEL ÚC"/>
            <filter val="NHO XANH MỸ HỘP 450G"/>
            <filter val="LOTHAMILK - SỮA THANH TRÙNG KHÔNG ĐƯỜNG CHAI 473ML"/>
            <filter val="BIBIGO - BÁNH RÁN KIỂU HÀN QUỐC HOTTEOK MOZZARELLA 300G"/>
            <filter val="ÁNH HỒNG - BÁNH FLAN CARAMEL 6*100G"/>
            <filter val="SWEETHOME - CHÈ ĐẬU TRẮNG CỐT DỪA 140G"/>
            <filter val="MỘC CHÂU CREAMERY - SCA ÍT ĐƯỜNG 100G"/>
            <filter val="BAMBOO - BÁNH BAO KIM SA THAN TRE 240G (40Gx6)"/>
            <filter val="MÍA TƯƠI CẮT KHÚC 500G"/>
            <filter val="TNT - CHÈ MÔN 140G"/>
            <filter val="XÀ LÁCH HỖN HỢP PURE ROCKET 100G (ĐÃ RỬA SẠCH)"/>
            <filter val="VINAMILK - SCU PROBI HƯƠNG DƯA GANG 65ML."/>
            <filter val="HOKTO - NẤM LINH CHI NÂU MALAYSIA 125G"/>
            <filter val="TVP - BÁNH MÌ QUE PATE CHÀ BÔNG 201G"/>
            <filter val="VINAMILK - SCU PROBI NGHỆ MẬT ONG 4*130ML"/>
            <filter val="MINH NHẬT - MOCHI VỊ TRUYỀN THỐNG CHẤM XỐT KEM TƯƠI 85G"/>
            <filter val="VINAMILK - SCA TRÂN CHÂU ĐƯỜNG ĐEN 100G"/>
            <filter val="CJ CẦU TRE - CHẢ LỤA THƯỢNG HẠNG 500G"/>
            <filter val="CP - XÚC XÍCH PHÔ MAI TAN CHẢY 200G"/>
            <filter val="NUTIMILK - SỮA CHUA NHA ĐAM HŨ 100G"/>
            <filter val="NHO ĐỎ KẸO MỸ HỘP 450G"/>
            <filter val="MÍT ĐỎ LỘT SẴN HỘP 350G"/>
            <filter val="SP - KHÔ CÁ CƠM 200G"/>
            <filter val="QBB - PHÔ MAI NHẬT 3 LOẠI TRÁI CÂY 90G"/>
            <filter val="ĐÀO DẸT TRUNG HỘP 500GR"/>
            <filter val="FARM BEST - KHOAI TÂY ĐÔNG LẠNH SỢI NHỎ 1KG"/>
            <filter val="CP - CÁ VIÊN CAO CẤP 500G"/>
            <filter val="CHERRY MỸ HỘP 300G"/>
            <filter val="LOTHAMILK - SỮA THANH TRÙNG CÓ ĐƯỜNG 857ML"/>
            <filter val="HẢI ĐĂNG - MAKIZUSHI HEO KIM CHI 157G"/>
            <filter val="NIPPON CHV - XÚC XÍCH KHÔ BATON 100G"/>
            <filter val="MỘC CHÂU CREAMERY - SCA KHÔNG ĐƯỜNG 100G"/>
            <filter val="BETAGEN - SỮA CHUA UỐNG HƯƠNG CAM 700ML"/>
            <filter val="HỖN HỢP XÀ LÁCH BABY VÀ RAU THƠM 75G (ĐÃ RỬA SẠCH)"/>
            <filter val="TH TRUE MILK - SC MEN SỐNG TRÁI CÂY TỰ NHIÊN 100G LỐC 4"/>
            <filter val="KIRI - PHÔ MAI VỊ ĐÀO HOA NHÀI 15 VIÊN GÓI 78G"/>
            <filter val="VINAMILK - SCA TRÁI CÂY 100G"/>
            <filter val="BBANG HOUSE - BÁNH ITALIA CARAMEL 100G"/>
            <filter val="OPLANT - BÁNH MÌ TƯƠI VIỆT NAM ĐL (10X30G)"/>
            <filter val="VINAMILK - SCA NHA ĐAM 100G"/>
            <filter val="BBANG HOUSE - BÁNH MOUSSE VIỆT QUẤT 150G"/>
            <filter val="VINAMILK - SCU PROBI ÍT ĐƯỜNG 4*130ML"/>
            <filter val="HỖN HỢP BÔNG CẢI VÀ CÀ RỐT 300G"/>
            <filter val="GFU - CHUỐI HẤP 200G"/>
            <filter val="BẮP CHUỐI BÀO 200G"/>
            <filter val="HỒNG HƯƠNG - KHÔ MỰC NHỎ 100G"/>
            <filter val="BIBIGO - KIM CHI CẢI THẢO NGÒ 500G"/>
            <filter val="TÁO ENVY NEW ZEALAND ( 3-4 QUẢ/KG )"/>
            <filter val="365 FRESH FOODS - BA CHỈ BÒ MỸ TÚI ZIP 200G"/>
            <filter val="THỌ PHÁT - BÁNH BAO THỊT HEO TRỨNG MUỐI 4X170G"/>
            <filter val="ỚT XAY 50G"/>
            <filter val="BELCUBE - PHÔ MAI VỊ VIỆT QUẤT GÓI 15 VIÊN - 78G"/>
            <filter val="EB - ĐẬU HŨ CÁ PHÔ MAI 500G"/>
            <filter val="MELTIQUE BEEF - THĂN NGOẠI BÒ ÚC HOKUBEE 200G"/>
            <filter val="HỖN HỢP ỚT CHUÔNG VÀ HÀNH TÂY 300G"/>
            <filter val="BẮC ÂU - NẤM ĐÙI GÀ VN HỮU CƠ 250G"/>
            <filter val="MEIJI - SỮA TƯƠI THANH TRÙNG LACTOSE FREE 200ML"/>
            <filter val="SG MILK - SỮA CHUA NẾP CẨM SÀI GÒN 120G"/>
            <filter val="BIBIGO - KIM CHI CẢI THẢO CẮT LÁT 500G"/>
            <filter val="MONTE - VÁNG SỮA VANI LỐC 4 X 55G"/>
            <filter val="VINAMILK - SCA DÂU 100G"/>
            <filter val="JONGGA - KIM CHI CẢI THẢO CẮT LÁT 150G"/>
            <filter val="GFU - ĐẬU PHỘNG HẤP 200G"/>
            <filter val="TÁO JAZZ NEW ZEALAND TÚI 1KG"/>
            <filter val="ANCHOR - PHÔ MAI LÁT CHEDDAR 200G"/>
            <filter val="PONNIE - XIÊN XÚC XÍCH PHÔ MAI 50G"/>
            <filter val="SENTA - CỦ NĂNG TƯƠI GỌT VỎ 200G"/>
            <filter val="THƠM - TRÀ SỮA MATCHA HẠNH NHÂN 250ML"/>
            <filter val="SG FOOD - CƠM CHIÊN CÁ MẶN GÀ XÉ 200G"/>
            <filter val="HẢI ĐĂNG - CƠM NẮM BÒ PHÔ MAI CAY 123G"/>
            <filter val="ANCHOR - KEM SỮA 200ML"/>
            <filter val="VINAMILK - SCA LỰU ĐỎ ÍT ĐƯỜNG 100G"/>
            <filter val="SENTA-SET CANH TIỀM SÂM DÂY NGỌC LINH 300G"/>
            <filter val="CAM ÚC TÚI 1KG"/>
            <filter val="HẢI ĐĂNG - CƠM NẮM GÀ TERIYAKI 115G"/>
            <filter val="MINH NHẬT - CHÈ DƯỠNG NHAN 330G"/>
            <filter val="HẢI ĐĂNG - CƠM CHIÊN TRỨNG CUỘN 269G"/>
            <filter val="NHO XANH MỸ"/>
            <filter val="BBANG HOUSE - BÁNH TIRAMISU 150G"/>
            <filter val="HỖN HỢP CANH SOUP 400G"/>
            <filter val="KINGxBON - PIZZA THẬP CẨM 210G"/>
            <filter val="VĨ LÂM - CẢI SẬY CHUA 500G"/>
            <filter val="NISSI - BÀO NGƯ 20-25 CON/KG 300G"/>
            <filter val="MANNA - PIZZA PHÔ MAI 120G"/>
            <filter val="SALAD HỖN HỢP RAU XANH GLOBAL GAP 150G ( ĐÃ RỬA SẠCH)"/>
            <filter val="VỊ NGUYÊN - ĐẬU HŨ TA 280G"/>
            <filter val="MINH NHẬT - MOCHI VỊ MATCHA CHẤM XỐT KEM TƯƠI 85G"/>
            <filter val="ĐÀ LẠT MILK - SỮA TƯƠI THANH TRÙNG HƯƠNG DÂU 180ML"/>
            <filter val="CẦN GIỜ - CÁ DỨA MỘT NẮNG GÓI 600G"/>
            <filter val="QBB - PHÔ MAI NHẬT VỊ VANILLA 90G"/>
            <filter val="VINAMILK - SCA 9 LOẠI HẠT 100G LỐC 4"/>
            <filter val="PULMUONE - PHÔ MAI QUE 406G"/>
            <filter val="LOTHAMILK - SCU CÓ ĐƯỜNG CHAI 857ML"/>
            <filter val="SAVOURE - BÁNH SU KEM SỮA CHANH DÂY 75G"/>
            <filter val="HỖN HỢP BẮP CẢI TRẮNG VÀ CÀ RỐT THÁI SỢI (ĐÃ RỬA SẠCH) 200G"/>
            <filter val="BIBIGO - BÁNH RÁN KIỂU HÀN QUỐC HOTTEOK NHÂN PIZZA 300G"/>
            <filter val="HOFF - VÁNG SỮA VANI 55G"/>
            <filter val="SEAPRODEX - TÔM SÚ THỊT SINH THÁI 71/90 200G"/>
            <filter val="G - CHẢ LỤA BÌ ỚT XIÊM XANH 500G"/>
            <filter val="HOKTO - NẤM LINH CHI TRẮNG  MALAYSIA 125G"/>
            <filter val="NẤM MỠ NÂU 150G"/>
            <filter val="NHO ĐEN MỸ HỘP 450G"/>
            <filter val="CHANH VÀNG NỘI ĐỊA TRUNG 140G up"/>
            <filter val="VINAMILK - PHÔ MAI 120G"/>
            <filter val="VỊ NGUYÊN - ĐẬU HŨ CHIÊN LƯỚT VÁN 300G"/>
            <filter val="SIMONINI - XÚC XÍCH KHÔ ANTIPASTO MIX 3 LOẠI 120G"/>
            <filter val="SUNDO - BÁNH MÌ QUE GÀ XÉ PHÔ MAI 189G"/>
            <filter val="VINAMILK - SCU PROBI CÓ ĐƯỜNG 400ML"/>
            <filter val="ĐÀ LẠT MILK - SỮA TƯƠI THANH TRÙNG SÔCÔLA 180ML"/>
            <filter val="ZOTT - PHÔ MAI LÁT VỊ BURGER 200G"/>
            <filter val="TH TRUE MILK - SC MEN SỐNG VIỆT QUẤT TỰ NHIÊN 100G"/>
            <filter val="LOTHAMILK - SỮA THANH TRÙNG KHÔNG ĐƯỜNG CHAI 1760ML"/>
            <filter val="VỈ KHỔ QUA CẮT LÁT 300G"/>
            <filter val="CP - GÀ NUGGET HÌNH VÒNG 300G"/>
            <filter val="VINAMILK - SCU PROBI CÓ ĐƯỜNG 4*130ML"/>
            <filter val="TÁO BRAEBURN NEWZEALAND TÚI 1KG"/>
            <filter val="BETAGEN - SỮA CHUA UỐNG HỖN HỢP LỐC 6X85ML"/>
            <filter val="GFU - KHOAI LANG HẤP TAM SẮC 200G"/>
            <filter val="THỌ PHÁT - BÁNH BAO NHÂN KHOAI MÔN 4x50G"/>
            <filter val="SUNDO - BÁNH MÌ QUE PATE TRUYỀN THỐNG 189G"/>
            <filter val="THƠM - HỒNG TRÀ SỮA BÁ TƯỚC 250ML"/>
            <filter val="HÀNH TÍM XAY 50G"/>
            <filter val="RRFARN-RAU DIẾP XOẮN VIETGAP 100G"/>
            <filter val="LC FOODS - DỒI SỤN THƯỢNG HẠNG 500G"/>
            <filter val="FARMERS UNION - SỮA CHUA HY LẠP HIGH PROTEIN 500G"/>
            <filter val="SUNDO - BÁNH MÌ QUE XÁ XÍU THỊT XÔNG KHÓI 189G"/>
            <filter val="LÊ ĐƯỜNG TÚI 1.2KG"/>
            <filter val="SẢ XAY 50G"/>
            <filter val="MONTE - VÁNG SỮA CHOCOLATE LỐC 4 X 55G"/>
            <filter val="MINH NHẬT - RAU CÂU 3 MÀU 120G"/>
            <filter val="HETORI - PIZZA THỊT BÒ VÀ BẮP 150G"/>
            <filter val="BBANG HOUSE - BÁNH SU KEM 140G"/>
            <filter val="VINAMILK - SCA KHÔNG ĐƯỜNG 100G"/>
            <filter val="HẢI ĐĂNG - CƠM TRỘN XỐT GOCHUJANG 285G"/>
            <filter val="CJ CẦU TRE - CHẢ GIÒ DA GẠO HẢI SẢN 400G"/>
            <filter val="TIÊN TIẾN- MĂNG TÂY XANH VIETGAP LOẠI 2 250G"/>
            <filter val="ZESPRI - HỘP KIWI VÀNG CHÍN 4 QUẢ"/>
            <filter val="TPN - CÁ TRỨNG CANADA 400G"/>
            <filter val="SWEETHOME - BÁNH BÔNG LAN KEM TUYẾT 90G"/>
            <filter val="TÁO ENVY NEW ZEALAND ( 5- 6 QUẢ/KG )"/>
            <filter val="VINAMILK - SCU PROBI HƯƠNG VIỆT QUẤT 65ML"/>
            <filter val="VỈ ĐU ĐỦ CẮT KHÚC 400G"/>
            <filter val="ICHIBAN - ĐẬU HŨ TRẮNG ICHI - SAKURA 240G"/>
            <filter val="365 FRESH FOODS - BA CHỈ BÒ MỸ TÚI ZIP 500G"/>
            <filter val="NHO MIX 2 MÀU XANH - ĐEN MỸ HỘP 450G"/>
            <filter val="ĐÀ LẠT MILK - SỮA CHUA CÓ ĐƯỜNG 500G"/>
            <filter val="MORINAGA - SỮA CHUA KHÔNG BÉO NHA ĐAM 100G"/>
            <filter val="BBANG HOUSE - BÁNH CUSTARD 150G"/>
            <filter val="NẤM LINH CHI TRẮNG HÀN QUỐC 150G"/>
            <filter val="AN LẠC - HẠT SEN TƯƠI 200G"/>
            <filter val="VINAMILK - SCA CÓ ĐƯỜNG 100G"/>
            <filter val="BAMBOO - BÁNH BAO NGUYÊN CÁM NHÂN XÁ XÍU PHÔ MAI 220G (2x110G)"/>
            <filter val="GFU - BẮP HẤP 200G"/>
            <filter val="SPRING HOME - BÁNH PARATHA VỊ TRUYỀN THỐNG 325G (5x65G)"/>
            <filter val="BETAGEN - SỮA CHUA UỐNG HƯƠNG CAM 85ML"/>
            <filter val="NTP FOOD - CHÈ DỪA DẦM HẢI PHÒNG 150ML"/>
            <filter val="OG PARTY - MỰC VÒNG XÙ 200G"/>
            <filter val="HUẾ THƯƠNG - MIẾN XÀO GHẸ 200G/250G"/>
            <filter val="SAMHO - SUMIRI CÀNG CUA HOÀNG ĐẾ 70G"/>
            <filter val="TNT - CHUỐI RIM CỐT DỪA 140G"/>
            <filter val="TRẦN GIA - RAU QUẢ HỖN HỢP 500G"/>
            <filter val="HÀNH TÍM BÓC VỎ 100G"/>
            <filter val="LOTHAMILK - SỮA THANH TRÙNG ÍT ĐƯỜNG 857ML"/>
            <filter val="BIBIGO - KIM CHI CẢI THẢO CHAY 500G"/>
            <filter val="ICHIBAN - ĐẬU HŨ TRỨNG ICHI - SAKURA 160G"/>
            <filter val="VINAMILK - SCA GREEN FARM CAO ĐẠM CÀ PHÊ TỰ NHIÊN NGŨ CỐC 123G"/>
            <filter val="TH TRUE MILK - SC CÓ ĐƯỜNG 100G"/>
            <filter val="PAYSAN BRETON - PHÔ MAI SỢI EMMENTAL 70G"/>
            <filter val="PULMUONE - MÌ TƯƠNG ĐEN NGUYÊN BẢN KIỂU HÀN QUỐC 312.3G"/>
            <filter val="BAMBOO - BÁNH BAO KIM SA 240G"/>
            <filter val="LOTHAMILK - SỮA THANH TRÙNG KHÔNG ĐƯỜNG 946ML"/>
            <filter val="GFU- VỈ CANH KHOAI MỠ 300G"/>
            <filter val="TH TRUE MILK - SC NHA ĐAM TỰ NHIÊN 100G"/>
            <filter val="ICHIBAN - ĐẬU HŨ CHIÊN PHỒNG 300G"/>
            <filter val="TRẦN GIA - KHOAI TÂY ĐÔNG LẠNH 500G"/>
            <filter val="HẢI ĐĂNG - SANDWICH THỊT NGUỘI PHÔ MAI 91G"/>
            <filter val="VINAMILK - SCU GREEN FARM 200ML"/>
            <filter val="LOTHAMILK - SỮA THANH TRÙNG CÓ ĐƯỜNG CHAI 473ML"/>
            <filter val="ĐÀ LẠT MILK - SỮA CHUA UỐNG CÓ ĐƯỜNG 500ML"/>
            <filter val="DALAT HILL- XÀ LÁCH HỖN HỢP GOURMET ITALIAN 100G"/>
            <filter val="THỌ PHÁT - BÁNH BAO GÀ NƯỚNG PHÔ MAI 100G"/>
            <filter val="MORINAGA - SỮA CHUA KHÔNG BÉO ÍT ĐƯỜNG 100G"/>
            <filter val="VINAMILK - SCA NẾP CẨM 100G"/>
            <filter val="PULMUONE - BÁNH HOTTEOK NHÂN PHÔ MAI 300G"/>
            <filter val="JONGGA - KIM CHI CẢI THẢO CẮT LÁT 450G"/>
            <filter val="SG MILK - SỮA CHUA PHÔ MAI 100G"/>
            <filter val="TNT - KHOAI MÌ NGHIỀN 120G"/>
            <filter val="BAMBOO - BÁNH BAO GẠO LỨT NHÂN THỊT BÒ PHÔ MAI 40G*6"/>
            <filter val="YOSHIMOTO - NẤM MỠ MIX PREMIUM GLOBALG.A.P 200G"/>
            <filter val="BƯỞI DA XANH LỘT SẴN 350G"/>
            <filter val="CP - XÚC XÍCH COCKTAIL XÔNG KHÓI 250G"/>
            <filter val="SWEETHOME - CREPE PUDDING VỊ MATCHA 100G"/>
            <filter val="TNT - CHÈ BÀ BA 140G"/>
            <filter val="VINAMILK - SCA GREEN FARM CAO ĐẠM MẬT ONG TỰ NHIÊN NGŨ CỐC 123G"/>
            <filter val="DELIFRES - SỮA TƯƠI THANH TRÙNG ÍT ĐƯỜNG CHAI 1.8L"/>
            <filter val="ĐÀ LẠT MILK - SỮA CHUA VỊ TỰ NHIÊN 500G"/>
            <filter val="ROKEBY FARMS - THỨC UỐNG SMOOTHIE PROTEIN VỊ SOCOLA HÀ LAN CHAI 425ML"/>
            <filter val="YFC - THỊT BỀ BỀ 250G"/>
            <filter val="G - CHẢ LỤA BÌ ỚT XIÊM XANH QUE 50G"/>
            <filter val="HỖN HỢP BÔNG CẢI, CÀ RỐT VÀ &amp; ĐẬU COVE"/>
            <filter val="SAVOURE - BÁNH ỐC KEM 70G"/>
            <filter val="MEIJI - SỮA CHUA ORIGINAL 90G"/>
            <filter val="AKIRA - QUE SURIMI HƯƠNG CUA AKIRA 250G"/>
            <filter val="HASFARM - HỖN HỢP XÀ LÁCH BABY VÀ ROCKET 100G ( ĐÃ RỬA SẠCH)"/>
            <filter val="NẤM KIM CHÂM HÀN QUỐC 150G"/>
            <filter val="FRESHFOCO-BA CHỈ BÒ ÚC NGŨ CỐC 200G ĐÔNG LẠNH"/>
            <filter val="LC FOODS - BENTO HÁ CẢO TÔM TRỨNG CÁ 270G"/>
            <filter val="BẮC ÂU - NẤM KIM CHÂM VN HỮU CƠ 150G"/>
            <filter val="HOA DOANH - CÁ VIÊN 200G"/>
            <filter val="BẮP MỸ TÁCH HẠT 200G"/>
            <filter val="THƠM TRÁI CẮT SẴN 350G"/>
            <filter val="SWEETHOME - RAU CÂU FLAN SƠN THUỶ 145G"/>
            <filter val="HẢI NAM - TÔM KHÔ SIZE L 100G"/>
            <filter val="TNT - CHÈ DỪA NON KIỂU THÁI 140G"/>
            <filter val="BETAGEN - SỮA CHUA UỐNG HƯƠNG CAM 300ML"/>
            <filter val="CJ CẦU TRE - LẨU THẢ LONG CUNG 300G"/>
            <filter val="PAYSAN BRETON - KEM XỊT 250G"/>
            <filter val="HOA DOANH - BÒ VIÊN 200G"/>
            <filter val="MEIJI - SỮA THANH TRÙNG VỊ SOCOLA 946ML"/>
            <filter val="MEIJI - SỮA CHUA DÂU 4X90G"/>
            <filter val="NHO MUSCAT NỘI ĐỊA TRUNG HỘP 450G UP"/>
            <filter val="ME NGỌT THÁI LAN HỘP 400G"/>
            <filter val="TÁO ROCKIT NEWZEALAND ỐNG 4 QUẢ"/>
            <filter val="NTP FOOD - CHÈ THỐT NỐT BẢY NÚI 150ML"/>
            <filter val="SAMHO - THANH SUMIRI JUMBO HƯƠNG CUA 45G"/>
            <filter val="SENTA - KHOAI MỠ GỌT VỎ 400G"/>
            <filter val="ĐÀ LẠT MILK -  SỮA TƯƠI THANH TRÙNG CHUỐI HỘP 180ML"/>
            <filter val="CHOBANI - SỮA CHUA HY LẠP VỊ DÂU TÂY 160G"/>
            <filter val="ÁNH HỒNG - BÁNH FLAN 6*54G"/>
            <filter val="BIBIGO - BÁNH XẾP MANDU NHÂN THỊT VÀ BẮP 350G"/>
            <filter val="BELCUBE - PHÔ MAI VUÔNG VỊ DÂU 15 VIÊN -78G"/>
            <filter val="CJ CẦU TRE - CHẢ GIÒ BÁNH TRÁNG ĐẶC BIỆT HẢI SẢN 500G"/>
            <filter val="SET NGUYÊN LIỆU CHÈ HẠT SEN LONG NHÃN 200G"/>
            <filter val="THƠM - TRÀ SỮA ÔLONG TỨ QUÝ 250ML"/>
            <filter val="CP - GÀ CHIÊN POPCORN 300G"/>
            <filter val="HAND &amp; HAND - NẤM HỖN HỢP HQ 300G"/>
            <filter val="MEIJI - SỮA THANH TRÙNG 4.3% 946ML"/>
            <filter val="THỌ PHÁT - XÔI GÀ NẤM ĐÔNG CÔ 160G"/>
            <filter val="NGỌC TÚ - BÁNH GIÒ THỊT HEO TRỨNG CÚT 160G"/>
            <filter val="RAU MUỐNG BÀO 200G"/>
            <filter val="KINGxBON - PIZZA HẢI SẢN 220G"/>
            <filter val="BON - CALZONE - PIZZA GẬP PHÔ MAI CÀ CHUA (100G*2)"/>
            <filter val="BIBIGO - BÁNH XẾP MANDU NHÂN HẢI SẢN 175G"/>
            <filter val="TÁO RED FUJI NAM PHI TÚI 950G UP"/>
            <filter val="CP - GÀ KARAAGE CHIÊN GIÒN 300G"/>
            <filter val="CJ CẦU TRE - HÁ CẢO MINI 500G"/>
            <filter val="HỖN HỢP CƠM CHIÊN DƯƠNG CHÂU 150G"/>
            <filter val="ĐÀ LẠT MILK -  SỮA TƯƠI THANH TRÙNG ÍT ĐƯỜNG 450ML"/>
            <filter val="BAMBOO - BÁNH CUỐN TÔM THỊT 300G"/>
            <filter val="SAVOURE - BÁNH SU SOCOLA COOKIE 104G (26G x 4 CÁI)"/>
            <filter val="HASFARM - HỖN HỢP XÀ LÁCH BABY 100G ( ĐÃ RỬA SẠCH)"/>
            <filter val="BIBIGO - BÁNH XẾP KIỂU HÀN QUỐC 365 HẢI SẢN THẬP CẨM 250G (COMBO 1+1)"/>
            <filter val="NGỌC THƠM - GIÒ TAI LƯỠI XÀO 250G"/>
            <filter val="MINH NHẬT - RAU CÂU FLAN PHOMAI CÀ PHÊ 300G"/>
            <filter val="NIPPON CHV - XÚC XÍCH SCHAU ESSEN 200G"/>
            <filter val="THỌ PHÁT - BÁNH BAO THỊT HEO 2 TRỨNG CÚT 150G"/>
            <filter val="TÁO XANH MỸ TÚI 900G UP"/>
            <filter val="QUÝT ÚC TÚI 1KG"/>
            <filter val="VỈ BÍ ĐỎ CẮT KHÚC 400G"/>
            <filter val="HẢI ĐĂNG - MAKIZUSHI BÒ 163G"/>
            <filter val="EB - CHẢ TÔM TRỨNG CÁ ROE 250G"/>
            <filter val="LEGOURMET - XÚC XÍCH DELI SUMO 500G"/>
            <filter val="GFU - CƠM RƯỢU NẾP CÁI HOA VÀNG 170G"/>
            <filter val="LEGOURMET - XÚC XÍCH VƯỜN BIA 10CM, 200G"/>
            <filter val="MEIJI - SỮA CHUA UỐNG ORIGINAL LỐC 4*85ML"/>
            <filter val="NGỌC THƠM - CHÂN GIÒ HEO MUỐI 300G"/>
            <filter val="ICHIBAN - ĐẬU HŨ MỀM OME 330G"/>
            <filter val="TH TRUE MILK - SC ÍT ĐƯỜNG 100G"/>
            <filter val="BETAGEN - SỮA CHUA UỐNG HƯƠNG DÂU 300ML"/>
            <filter val="THẠCH AN - THẠCH ĐEN TOPPING 235G"/>
            <filter val="VINAMILK - SCU PROBI HƯƠNG DÂU 65ML."/>
            <filter val="ĐÀ LẠT MILK - SỮA TƯƠI THANH TRÙNG 950ML"/>
            <filter val="TÁO GALA NEW ZEALAND TÚI 950G UP"/>
            <filter val="BÔNG CẢI TRẮNG SƠ CHẾ 200G"/>
            <filter val="HỖN HỢP BÔNG CẢI SƠ CHẾ 250G"/>
            <filter val="VINAMILK - SCA GREEN FARM ÍT ĐƯỜNG HỘP 100G LỐC 4"/>
            <filter val="TPN - LƯỜN CÁ HỒI ĐL 500G"/>
            <filter val="THẠCH AN - THẠCH ĐEN CAO BẰNG 480G"/>
            <filter val="HOFF - VÁNG SỮA HẠT DẺ 55G"/>
            <filter val="SAVOURE - BÁNH SU KEM SỮA CÀ PHÊ MUỐI 75G"/>
            <filter val="BETAGEN - SCU HƯƠNG DỨA CHAI 300ML"/>
            <filter val="ZOTT - PHÔ MAI LÁT SANDWICH 200G"/>
            <filter val="O'FOOD - BÁNH GẠO CHẢ CÁ 340G"/>
            <filter val="O'FOOD - CHẢ GIÒ DA XỐP HẢI SẢN 300G"/>
            <filter val="G - CHẢ LỤA 200G"/>
            <filter val="HỖN HỢP MĂNG TÂY, BẮP NON, CÀ RỐT 300G"/>
            <filter val="MEIJI - SỮA THANH TRÙNG LACTOSE FREE 946ML"/>
            <filter val="VỊ NGUYÊN - ĐẬU HŨ NON 280G"/>
            <filter val="HẢI ĐĂNG - CƠM NẮM TÔM SATE MAYO 109G"/>
            <filter val="THƠM - TÀU HŨ TRÀ SỮA VỊ HẠNH NHÂN 130G"/>
            <filter val="ANCHOR - BƠ LẠT VỈ 10X7G"/>
            <filter val="CJ CẦU TRE - CHẢ GIÒ BÁNH RẾ HẢI SẢN 500G"/>
            <filter val="QUÝT ÚC HỘP 4 QUẢ"/>
            <filter val="LOTHAMILK - SCU THANH TRÙNG CÓ ĐƯỜNG CHAI 473ML"/>
            <filter val="NẤM MỠ TRẮNG 150G"/>
            <filter val="BAMBOO - HÁ CẢO SÒ ĐIỆP 300G"/>
            <filter val="CJ CẦU TRE - CHẢ GIÒ REAL THỊT 400G"/>
            <filter val="VINAMILK - SỮA CHUA UỐNG GREEN FARM HƯƠNG CAM HOA BƯỞI CÓ THẠCH 200ML"/>
            <filter val="HẢI ĐĂNG - MÌ Ý XỐT CUA 257G"/>
            <filter val="THÁI SƠN - TÁO ĐỎ HẠT CHIA 330ML"/>
            <filter val="MÍT GIỐNG THÁI LỘT SẴN HỘP 350G"/>
            <filter val="CJ CẦU TRE - CHẢ GIÒ REAL HẢI SẢN 400G"/>
            <filter val="ROKEBY FARMS - THỨC UỐNG SMOOTHIE PROTEIN VỊ CÀ PHÊ ESPRESSO CHAI 425ML"/>
            <filter val="TTC - BA CHỈ BÒ CANADA CẮT CUỘN 300G"/>
            <filter val="TH TRUE MILK - BƠ LẠT TỰ NHIÊN VỈ 10X10G"/>
            <filter val="MINH NHẬT - CÀ PHÊ SỮA 100ML"/>
            <filter val="HẢI ĐĂNG - CƠM NGHÊU THỊT XÀO CAY 282G"/>
            <filter val="TÁO DAZZLE NEW ZEALAND TÚI 1KG"/>
            <filter val="TNT - RAU CÂU NƯỚC DỪA 140G"/>
            <filter val="CÓC CẮT SẴN 400G"/>
            <filter val="CB - COMBO CÁ VIÊN LUCKY 5 TRONG 1 500G"/>
            <filter val="TÁO TÚI 1.5KG"/>
            <filter val="TÁO TARZI NEWZEALAND TÚI 950G UP"/>
            <filter val="JIN YANG - TÔM TẨM BỘT TEMPURA 180G"/>
            <filter val="THỌ PHÁT - BÁNH GIÒ NHÂN THỊT 150G"/>
          </filters>
        </filterColumn>
        <filterColumn colId="22">
          <filters>
            <filter val="Không đạt nhiệt độ"/>
            <filter val="DC giao thiếu"/>
            <filter val="ST nhập thiếu"/>
            <filter val="DC pick sai"/>
            <filter val="Hư hỏng"/>
            <filter val="DC thao tác sai"/>
            <filter val="ST kiểm sai QT"/>
            <filter val="DC giao bù"/>
          </filters>
        </filterColumn>
      </autoFilter>
    </customSheetView>
    <customSheetView guid="{95C1A2DF-D8DC-4037-B246-E847FE343A5A}" filter="1" showAutoFilter="1">
      <autoFilter ref="$A$2:$AR$4599">
        <filterColumn colId="22">
          <filters>
            <filter val="Không đạt nhiệt độ"/>
            <filter val="DC giao thiếu"/>
            <filter val="ST nhập thiếu"/>
            <filter val="DC pick sai"/>
            <filter val="Hư hỏng"/>
            <filter val="DC thao tác sai"/>
            <filter val="ST kiểm sai QT"/>
            <filter val="DC giao bù"/>
          </filters>
        </filterColumn>
        <filterColumn colId="26">
          <filters/>
        </filterColumn>
        <sortState ref="A2:AR4599">
          <sortCondition ref="D2:D4599"/>
        </sortState>
      </autoFilter>
    </customSheetView>
    <customSheetView guid="{318AA169-FAA0-4FA8-99BA-738B465B86DA}" filter="1" showAutoFilter="1">
      <autoFilter ref="$A$2:$AR$4599"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2.FRUITS"/>
            <filter val="#N/A"/>
          </filters>
        </filterColumn>
        <filterColumn colId="25">
          <filters>
            <filter val="Kho đông mát"/>
          </filters>
        </filterColumn>
        <filterColumn colId="28">
          <filters blank="1"/>
        </filterColumn>
        <filterColumn colId="22">
          <filters>
            <filter val="Không đạt nhiệt độ"/>
            <filter val="DC giao thiếu"/>
            <filter val="ST nhập thiếu"/>
            <filter val="DC pick sai"/>
            <filter val="Hư hỏng"/>
            <filter val="DC thao tác sai"/>
            <filter val="ST kiểm sai QT"/>
            <filter val="DC giao bù"/>
          </filters>
        </filterColumn>
      </autoFilter>
    </customSheetView>
    <customSheetView guid="{FE76F801-F43F-4CEB-83B1-D4D19D72ED8D}" filter="1" showAutoFilter="1">
      <autoFilter ref="$A$2:$AR$4599">
        <filterColumn colId="0">
          <filters>
            <filter val="07/28/2026"/>
            <filter val="07/30/2026"/>
            <filter val="07/29/2026"/>
          </filters>
        </filterColumn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#N/A"/>
            <filter val="2.VEGETABLES"/>
          </filters>
        </filterColumn>
        <filterColumn colId="25">
          <filters>
            <filter val="Kho đông mát"/>
          </filters>
        </filterColumn>
        <filterColumn colId="28">
          <filters blank="1">
            <filter val="Kiểm tra lại"/>
          </filters>
        </filterColumn>
        <filterColumn colId="23">
          <filters blank="1"/>
        </filterColumn>
      </autoFilter>
    </customSheetView>
    <customSheetView guid="{5C65F79C-8192-429E-93B7-FCDBD88DA2D9}" filter="1" showAutoFilter="1">
      <autoFilter ref="$A$2:$AR$4599">
        <filterColumn colId="0">
          <filters>
            <filter val="07/28/2026"/>
            <filter val="07/30/2026"/>
            <filter val="07/29/2026"/>
          </filters>
        </filterColumn>
        <filterColumn colId="3">
          <filters>
            <filter val="HNG"/>
            <filter val="LVN"/>
            <filter val="A108"/>
            <filter val="SCV"/>
            <filter val="A109"/>
            <filter val="A225"/>
            <filter val="LVT"/>
            <filter val="A105"/>
            <filter val="A223"/>
            <filter val="A224"/>
            <filter val="A103"/>
            <filter val="A221"/>
            <filter val="A101"/>
            <filter val="EHS"/>
            <filter val="A220"/>
            <filter val="RS4"/>
            <filter val="MZ2"/>
            <filter val="A119"/>
            <filter val="BCG"/>
            <filter val="A118"/>
            <filter val="A116"/>
            <filter val="A113"/>
            <filter val="A234"/>
            <filter val="A235"/>
            <filter val="A112"/>
            <filter val="NKM"/>
            <filter val="A110"/>
            <filter val="DXH"/>
            <filter val="A126"/>
            <filter val="VLA"/>
            <filter val="A127"/>
            <filter val="A125"/>
            <filter val="A123"/>
            <filter val="A120"/>
            <filter val="THD"/>
            <filter val="A131"/>
            <filter val="A132"/>
            <filter val="A130"/>
            <filter val="ACU"/>
            <filter val="A148"/>
            <filter val="A149"/>
            <filter val="A145"/>
            <filter val="A143"/>
            <filter val="A159"/>
            <filter val="A158"/>
            <filter val="A156"/>
            <filter val="A154"/>
            <filter val="A150"/>
            <filter val="HTC"/>
            <filter val="A177"/>
            <filter val="A175"/>
            <filter val="A172"/>
            <filter val="PVB"/>
            <filter val="A189"/>
            <filter val="A186"/>
            <filter val="A184"/>
            <filter val="A182"/>
            <filter val="A183"/>
            <filter val="A181"/>
            <filter val="A199"/>
            <filter val="A198"/>
            <filter val="A195"/>
            <filter val="A196"/>
            <filter val="A193"/>
            <filter val="A194"/>
            <filter val="A191"/>
            <filter val="A192"/>
            <filter val="NTO"/>
            <filter val="LPM"/>
            <filter val="NTN"/>
            <filter val="NTU"/>
            <filter val="PHI"/>
            <filter val="DQH"/>
            <filter val="ECG"/>
            <filter val="WGA"/>
            <filter val="MTE"/>
            <filter val="PKD"/>
            <filter val="VGP"/>
            <filter val="VH2"/>
            <filter val="A209"/>
            <filter val="VH6"/>
            <filter val="A207"/>
            <filter val="A203"/>
            <filter val="A204"/>
            <filter val="A201"/>
            <filter val="A202"/>
            <filter val="A200"/>
            <filter val="BQI"/>
            <filter val="A218"/>
            <filter val="A214"/>
            <filter val="A212"/>
            <filter val="A210"/>
            <filter val="LVH"/>
          </filters>
        </filterColumn>
        <filterColumn colId="22">
          <filters>
            <filter val="Không đạt nhiệt độ"/>
            <filter val="DC giao thiếu"/>
            <filter val="ST nhập thiếu"/>
            <filter val="DC pick sai"/>
            <filter val="Hư hỏng"/>
            <filter val="DC thao tác sai"/>
            <filter val="ST kiểm sai QT"/>
            <filter val="DC giao bù"/>
          </filters>
        </filterColumn>
      </autoFilter>
    </customSheetView>
    <customSheetView guid="{3ACA9F2F-3811-49DE-906D-EA2ECA68DCB7}" filter="1" showAutoFilter="1">
      <autoFilter ref="$A$2:$AR$4599">
        <filterColumn colId="10">
          <filters>
            <filter val="29.000"/>
            <filter val="0.820"/>
            <filter val="0.700"/>
            <filter val="4.000"/>
            <filter val="11.000"/>
            <filter val="100.000"/>
            <filter val="0.220"/>
            <filter val="0.660"/>
            <filter val="0.100"/>
            <filter val="0.540"/>
            <filter val="20.000"/>
            <filter val="144.000"/>
            <filter val="0.620"/>
            <filter val="96.000"/>
            <filter val="0.500"/>
            <filter val="0.420"/>
            <filter val="0.860"/>
            <filter val="0.300"/>
            <filter val="12.000"/>
            <filter val="3.000"/>
            <filter val="0.180"/>
            <filter val="55.000"/>
            <filter val="0.260"/>
            <filter val="0.580"/>
            <filter val="0.140"/>
            <filter val="0.060"/>
            <filter val="0.380"/>
            <filter val="52.000"/>
            <filter val="21.000"/>
            <filter val="48.000"/>
            <filter val="18.000"/>
            <filter val="2.000"/>
            <filter val="35.000"/>
            <filter val="60.000"/>
            <filter val="90.000"/>
            <filter val="0.330"/>
            <filter val="22.000"/>
            <filter val="8.600"/>
            <filter val="2.600"/>
            <filter val="0.015"/>
            <filter val="36.000"/>
            <filter val="15.500"/>
            <filter val="23.000"/>
            <filter val="10.000"/>
            <filter val="0.050"/>
            <filter val="1.000"/>
            <filter val="19.000"/>
            <filter val="24.000"/>
            <filter val="0.800"/>
            <filter val="0.600"/>
            <filter val="9.000"/>
            <filter val="0.440"/>
            <filter val="0.320"/>
            <filter val="33.000"/>
            <filter val="0.240"/>
            <filter val="0.680"/>
            <filter val="16.000"/>
            <filter val="0.560"/>
            <filter val="0.400"/>
            <filter val="0.200"/>
            <filter val="0.640"/>
            <filter val="0.520"/>
            <filter val="0.960"/>
            <filter val="8.000"/>
            <filter val="0.080"/>
            <filter val="17.000"/>
            <filter val="0.040"/>
            <filter val="0.480"/>
            <filter val="0.360"/>
            <filter val="0.280"/>
            <filter val="25.000"/>
            <filter val="0.160"/>
            <filter val="30.000"/>
            <filter val="0.237"/>
            <filter val="0.755"/>
            <filter val="13.000"/>
            <filter val="7.000"/>
            <filter val="1.060"/>
            <filter val="26.000"/>
            <filter val="0.550"/>
            <filter val="14.000"/>
            <filter val="0.310"/>
            <filter val="31.000"/>
            <filter val="1.500"/>
            <filter val="0.195"/>
            <filter val="28.000"/>
            <filter val="6.000"/>
            <filter val="5.000"/>
            <filter val="1.460"/>
            <filter val="1.340"/>
            <filter val="15.000"/>
            <filter val="32.000"/>
          </filters>
        </filterColumn>
        <filterColumn colId="7">
          <filters>
            <filter val="HŨ"/>
            <filter val="BÌNH"/>
            <filter val="LY"/>
            <filter val="CHAI"/>
            <filter val="ỐNG"/>
            <filter val="LỐC"/>
            <filter val="CÂY"/>
            <filter val="BỊCH"/>
            <filter val="KG"/>
          </filters>
        </filterColumn>
        <filterColumn colId="21">
          <filters>
            <filter val="Thiếu kiện"/>
          </filters>
        </filterColumn>
        <filterColumn colId="9">
          <filters>
            <filter val="17.48"/>
            <filter val="16.32"/>
            <filter val="17.00"/>
            <filter val="17.44"/>
            <filter val="17.45"/>
            <filter val="17.46"/>
            <filter val="13.00"/>
            <filter val="8.18"/>
            <filter val="16.36"/>
            <filter val="17.84"/>
            <filter val="17.40"/>
            <filter val="32.00"/>
            <filter val="17.42"/>
            <filter val="17.86"/>
            <filter val="3.00"/>
            <filter val="17.80"/>
            <filter val="8.56"/>
            <filter val="7.85"/>
            <filter val="16.30"/>
            <filter val="7.00"/>
            <filter val="17.82"/>
            <filter val="8.10"/>
            <filter val="16.72"/>
            <filter val="17.90"/>
            <filter val="-1.00"/>
            <filter val="9.38"/>
            <filter val="6.00"/>
            <filter val="16.00"/>
            <filter val="12.00"/>
            <filter val="17.56"/>
            <filter val="16.04"/>
            <filter val="17.58"/>
            <filter val="17.52"/>
            <filter val="16.80"/>
            <filter val="2.00"/>
            <filter val="8.66"/>
            <filter val="9.78"/>
            <filter val="9.76"/>
            <filter val="8.20"/>
            <filter val="17.50"/>
            <filter val="9.70"/>
            <filter val="22.00"/>
            <filter val="7.90"/>
            <filter val="5.00"/>
            <filter val="8.38"/>
            <filter val="15.00"/>
            <filter val="40.00"/>
            <filter val="16.54"/>
            <filter val="17.67"/>
            <filter val="17.68"/>
            <filter val="11.00"/>
            <filter val="17.62"/>
            <filter val="16.92"/>
            <filter val="34.00"/>
            <filter val="17.64"/>
            <filter val="17.20"/>
            <filter val="1.00"/>
            <filter val="19.00"/>
            <filter val="96.00"/>
            <filter val="16.96"/>
            <filter val="17.60"/>
            <filter val="16.95"/>
            <filter val="9.00"/>
            <filter val="16.94"/>
            <filter val="16.50"/>
            <filter val="30.00"/>
            <filter val="21.00"/>
            <filter val="44.00"/>
            <filter val="29.00"/>
            <filter val="48.00"/>
            <filter val="16.68"/>
            <filter val="7.78"/>
            <filter val="14.00"/>
            <filter val="4.00"/>
            <filter val="9.58"/>
            <filter val="9.14"/>
            <filter val="17.34"/>
            <filter val="10.00"/>
            <filter val="20.00"/>
            <filter val="16.69"/>
            <filter val="0.00"/>
            <filter val="8.41"/>
            <filter val="17.74"/>
            <filter val="17.30"/>
            <filter val="9.94"/>
            <filter val="17.76"/>
            <filter val="8.00"/>
            <filter val="14.40"/>
            <filter val="17.72"/>
            <filter val="9.99"/>
            <filter val="28.00"/>
            <filter val="24.00"/>
            <filter val="9.92"/>
          </filters>
        </filterColumn>
      </autoFilter>
    </customSheetView>
    <customSheetView guid="{917A529D-EC38-45E2-8DE3-A2CA4E49A1E0}" filter="1" showAutoFilter="1">
      <autoFilter ref="$A$2:$AR$4599">
        <filterColumn colId="23">
          <filters blank="1"/>
        </filterColumn>
        <filterColumn colId="0">
          <filters>
            <filter val="07/28/2026"/>
            <filter val="07/30/2026"/>
            <filter val="07/29/2026"/>
          </filters>
        </filterColumn>
        <filterColumn colId="25">
          <filters>
            <filter val="Kho đông mát"/>
          </filters>
        </filterColumn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2.FRUITS"/>
            <filter val="#N/A"/>
          </filters>
        </filterColumn>
        <filterColumn colId="28">
          <filters blank="1">
            <filter val="Kiểm tra lại"/>
          </filters>
        </filterColumn>
      </autoFilter>
    </customSheetView>
    <customSheetView guid="{552DB88B-5D51-4C58-B199-348582E7E763}" filter="1" showAutoFilter="1">
      <autoFilter ref="$A$2:$AR$4599"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2.BAKERY"/>
            <filter val="#N/A"/>
          </filters>
        </filterColumn>
        <filterColumn colId="25">
          <filters>
            <filter val="Kho đông mát"/>
          </filters>
        </filterColumn>
        <filterColumn colId="28">
          <filters blank="1"/>
        </filterColumn>
        <filterColumn colId="23">
          <filters blank="1"/>
        </filterColumn>
      </autoFilter>
    </customSheetView>
    <customSheetView guid="{6FF2EDE3-31BC-4147-9C07-E9867D29527C}" filter="1" showAutoFilter="1">
      <autoFilter ref="$A$2:$AR$4599">
        <filterColumn colId="22">
          <filters>
            <filter val="Không đạt nhiệt độ"/>
            <filter val="DC giao thiếu"/>
            <filter val="ST nhập thiếu"/>
            <filter val="DC pick sai"/>
            <filter val="Hư hỏng"/>
            <filter val="DC thao tác sai"/>
            <filter val="ST kiểm sai QT"/>
            <filter val="DC giao bù"/>
          </filters>
        </filterColumn>
        <filterColumn colId="11">
          <filters>
            <filter val="PT1580630"/>
            <filter val="PT1580632"/>
            <filter val="PT1580631"/>
            <filter val="PT1580638"/>
            <filter val="PT1580637"/>
            <filter val="PT1580636"/>
            <filter val="PT1580635"/>
            <filter val="PT1590680"/>
            <filter val="PT1580639"/>
            <filter val="PT1586051"/>
            <filter val="PT1590561"/>
            <filter val="PT1586052"/>
            <filter val="PT1590560"/>
            <filter val="PT1590681"/>
            <filter val="PT1590684"/>
            <filter val="PT1590563"/>
            <filter val="PT1590200"/>
            <filter val="PT1586050"/>
            <filter val="PT1590683"/>
            <filter val="PT1590562"/>
            <filter val="PT1590565"/>
            <filter val="PT1590202"/>
            <filter val="PT1590685"/>
            <filter val="PT1590564"/>
            <filter val="PT1590567"/>
            <filter val="PT1590204"/>
            <filter val="PT1590688"/>
            <filter val="PT1590687"/>
            <filter val="PT1590566"/>
            <filter val="PT1590206"/>
            <filter val="PT1590569"/>
            <filter val="PT1590205"/>
            <filter val="PT1590689"/>
            <filter val="PT1590208"/>
            <filter val="PT1590207"/>
            <filter val="PT1590209"/>
            <filter val="PT1586053"/>
            <filter val="PT1586054"/>
            <filter val="PT1580623"/>
            <filter val="PT1580622"/>
            <filter val="PT1580621"/>
            <filter val="PT1580620"/>
            <filter val="PT1580627"/>
            <filter val="PT1580626"/>
            <filter val="PT1580625"/>
            <filter val="PT1580624"/>
            <filter val="PT1580629"/>
            <filter val="PT1590691"/>
            <filter val="PT1590570"/>
            <filter val="PT1580628"/>
            <filter val="PT1590690"/>
            <filter val="PT1586040"/>
            <filter val="PT1590693"/>
            <filter val="PT1590571"/>
            <filter val="PT1590695"/>
            <filter val="PT1590574"/>
            <filter val="PT1590210"/>
            <filter val="PT1590573"/>
            <filter val="PT1590697"/>
            <filter val="PT1590213"/>
            <filter val="PT1590576"/>
            <filter val="PT1590575"/>
            <filter val="PT1590212"/>
            <filter val="PT1590696"/>
            <filter val="PT1590215"/>
            <filter val="PT1590699"/>
            <filter val="PT1590698"/>
            <filter val="PT1590577"/>
            <filter val="PT1590214"/>
            <filter val="PT1586048"/>
            <filter val="PT1590217"/>
            <filter val="PT1590579"/>
            <filter val="PT1590216"/>
            <filter val="PT1586046"/>
            <filter val="PT1590219"/>
            <filter val="PT1590218"/>
            <filter val="PT1586045"/>
            <filter val="PT1586042"/>
            <filter val="PT1580612"/>
            <filter val="PT1580611"/>
            <filter val="PT1580610"/>
            <filter val="PT1580616"/>
            <filter val="PT1580615"/>
            <filter val="PT1580614"/>
            <filter val="PT1580613"/>
            <filter val="PT1580619"/>
            <filter val="PT1580618"/>
            <filter val="PT1590581"/>
            <filter val="PT1580617"/>
            <filter val="PT1590580"/>
            <filter val="PT1590583"/>
            <filter val="PT1590220"/>
            <filter val="PT1586030"/>
            <filter val="PT1590582"/>
            <filter val="PT1590584"/>
            <filter val="PT1590221"/>
            <filter val="PT1590224"/>
            <filter val="PT1590587"/>
            <filter val="PT1590586"/>
            <filter val="PT1590589"/>
            <filter val="PT1590226"/>
            <filter val="PT1590588"/>
            <filter val="PT1590225"/>
            <filter val="PT1590228"/>
            <filter val="PT1590227"/>
            <filter val="PT1590229"/>
            <filter val="PT1586032"/>
            <filter val="PT1580601"/>
            <filter val="PT1580600"/>
            <filter val="PT1586028"/>
            <filter val="PT1580605"/>
            <filter val="PT1580604"/>
            <filter val="PT1580603"/>
            <filter val="PT1580602"/>
            <filter val="PT1580609"/>
            <filter val="PT1580608"/>
            <filter val="PT1580607"/>
            <filter val="PT1590592"/>
            <filter val="PT1580606"/>
            <filter val="PT1590231"/>
            <filter val="PT1590594"/>
            <filter val="PT1590593"/>
            <filter val="PT1590233"/>
            <filter val="PT1590596"/>
            <filter val="PT1590232"/>
            <filter val="PT1590235"/>
            <filter val="PT1590598"/>
            <filter val="PT1590597"/>
            <filter val="PT1590234"/>
            <filter val="PT1590237"/>
            <filter val="PT1590236"/>
            <filter val="PT1590239"/>
            <filter val="PT1586027"/>
            <filter val="PT1590238"/>
            <filter val="PT1586024"/>
            <filter val="PT1586022"/>
            <filter val="PT1586020"/>
            <filter val="PT1580711"/>
            <filter val="PT1586019"/>
            <filter val="PT1580710"/>
            <filter val="PT1586017"/>
            <filter val="PT1580714"/>
            <filter val="PT1580713"/>
            <filter val="PT1580712"/>
            <filter val="PT1590240"/>
            <filter val="PT1590242"/>
            <filter val="PT1590241"/>
            <filter val="PT1590244"/>
            <filter val="PT1580709"/>
            <filter val="PT1590243"/>
            <filter val="PT1590246"/>
            <filter val="PT1590248"/>
            <filter val="PT1590247"/>
            <filter val="PT1586015"/>
            <filter val="PT1590249"/>
            <filter val="PT1586013"/>
            <filter val="PT1586014"/>
            <filter val="PT1586011"/>
            <filter val="PT1586010"/>
            <filter val="PT1586008"/>
            <filter val="PT1586009"/>
            <filter val="PT1586007"/>
            <filter val="PT1580703"/>
            <filter val="PT1580702"/>
            <filter val="PT1580701"/>
            <filter val="PT1580708"/>
            <filter val="PT1580707"/>
            <filter val="PT1580706"/>
            <filter val="PT1590251"/>
            <filter val="PT1580705"/>
            <filter val="PT1590250"/>
            <filter val="PT1590253"/>
            <filter val="PT1590255"/>
            <filter val="PT1590254"/>
            <filter val="PT1590257"/>
            <filter val="PT1590256"/>
            <filter val="PT1590259"/>
            <filter val="PT1590258"/>
            <filter val="PT1586005"/>
            <filter val="PT1586003"/>
            <filter val="PT1586000"/>
            <filter val="PT1586001"/>
            <filter val="PT1590260"/>
            <filter val="PT1590262"/>
            <filter val="PT1590261"/>
            <filter val="PT1590264"/>
            <filter val="PT1590263"/>
            <filter val="PT1590266"/>
            <filter val="PT1590265"/>
            <filter val="PT1590267"/>
            <filter val="PT1590269"/>
            <filter val="PT1590271"/>
            <filter val="PT1590270"/>
            <filter val="PT1590273"/>
            <filter val="PT1590272"/>
            <filter val="PT1590275"/>
            <filter val="PT1590274"/>
            <filter val="PT1590277"/>
            <filter val="PT1590276"/>
            <filter val="PT1590279"/>
            <filter val="PT1590278"/>
            <filter val="PT1580597"/>
            <filter val="PT1585923"/>
            <filter val="PT1580233"/>
            <filter val="PT1580354"/>
            <filter val="PT1580596"/>
            <filter val="PT1580232"/>
            <filter val="PT1580353"/>
            <filter val="PT1580595"/>
            <filter val="PT1580352"/>
            <filter val="PT1580594"/>
            <filter val="PT1585924"/>
            <filter val="PT1580237"/>
            <filter val="PT1580358"/>
            <filter val="PT1580357"/>
            <filter val="PT1580599"/>
            <filter val="PT1585921"/>
            <filter val="PT1580356"/>
            <filter val="PT1580598"/>
            <filter val="PT1580239"/>
            <filter val="PT1585927"/>
            <filter val="PT1585926"/>
            <filter val="PT1585929"/>
            <filter val="PT1585928"/>
            <filter val="PT1590721"/>
            <filter val="PT1590600"/>
            <filter val="PT1590723"/>
            <filter val="PT1590722"/>
            <filter val="PT1590601"/>
            <filter val="PT1590725"/>
            <filter val="PT1590604"/>
            <filter val="PT1580351"/>
            <filter val="PT1580593"/>
            <filter val="PT1580350"/>
            <filter val="PT1580592"/>
            <filter val="PT1580591"/>
            <filter val="PT1590608"/>
            <filter val="PT1580590"/>
            <filter val="PT1590607"/>
            <filter val="PT1580223"/>
            <filter val="PT1580586"/>
            <filter val="PT1580343"/>
            <filter val="PT1580222"/>
            <filter val="PT1580585"/>
            <filter val="PT1585911"/>
            <filter val="PT1590609"/>
            <filter val="PT1580342"/>
            <filter val="PT1580221"/>
            <filter val="PT1580584"/>
            <filter val="PT1585914"/>
            <filter val="PT1580341"/>
            <filter val="PT1580220"/>
            <filter val="PT1580583"/>
            <filter val="PT1580347"/>
            <filter val="PT1580589"/>
            <filter val="PT1580225"/>
            <filter val="PT1580588"/>
            <filter val="PT1580345"/>
            <filter val="PT1580224"/>
            <filter val="PT1580229"/>
            <filter val="PT1580228"/>
            <filter val="PT1585915"/>
            <filter val="PT1585918"/>
            <filter val="PT1590610"/>
            <filter val="PT1590613"/>
            <filter val="PT1580582"/>
            <filter val="PT1590617"/>
            <filter val="PT1580580"/>
            <filter val="PT1580333"/>
            <filter val="PT1580575"/>
            <filter val="PT1580696"/>
            <filter val="PT1585901"/>
            <filter val="PT1580332"/>
            <filter val="PT1580695"/>
            <filter val="PT1580574"/>
            <filter val="PT1580331"/>
            <filter val="PT1580573"/>
            <filter val="PT1580694"/>
            <filter val="PT1585903"/>
            <filter val="PT1580330"/>
            <filter val="PT1580693"/>
            <filter val="PT1580572"/>
            <filter val="PT1585902"/>
            <filter val="PT1580216"/>
            <filter val="PT1580336"/>
            <filter val="PT1580578"/>
            <filter val="PT1580335"/>
            <filter val="PT1580214"/>
            <filter val="PT1580698"/>
            <filter val="PT1580334"/>
            <filter val="PT1580576"/>
            <filter val="PT1580697"/>
            <filter val="PT1580219"/>
            <filter val="PT1580218"/>
            <filter val="PT1580339"/>
            <filter val="PT1580217"/>
            <filter val="PT1585904"/>
            <filter val="PT1585907"/>
            <filter val="PT1590622"/>
            <filter val="PT1590621"/>
            <filter val="PT1590623"/>
            <filter val="PT1590505"/>
            <filter val="PT1590626"/>
            <filter val="PT1590625"/>
            <filter val="PT1590504"/>
            <filter val="PT1580571"/>
            <filter val="PT1580692"/>
            <filter val="PT1590628"/>
            <filter val="PT1590507"/>
            <filter val="PT1580570"/>
            <filter val="PT1580691"/>
            <filter val="PT1590506"/>
            <filter val="PT1590509"/>
            <filter val="PT1590508"/>
            <filter val="PT1580443"/>
            <filter val="PT1580322"/>
            <filter val="PT1580564"/>
            <filter val="PT1580685"/>
            <filter val="PT1580442"/>
            <filter val="PT1580684"/>
            <filter val="PT1580320"/>
            <filter val="PT1580683"/>
            <filter val="PT1580562"/>
            <filter val="PT1580561"/>
            <filter val="PT1580682"/>
            <filter val="PT1580326"/>
            <filter val="PT1580568"/>
            <filter val="PT1580689"/>
            <filter val="PT1580325"/>
            <filter val="PT1580688"/>
            <filter val="PT1580567"/>
            <filter val="PT1580324"/>
            <filter val="PT1580566"/>
            <filter val="PT1580687"/>
            <filter val="PT1580686"/>
            <filter val="PT1580565"/>
            <filter val="PT1580329"/>
            <filter val="PT1580569"/>
            <filter val="PT1590631"/>
            <filter val="PT1590630"/>
            <filter val="PT1590632"/>
            <filter val="PT1590635"/>
            <filter val="PT1590634"/>
            <filter val="PT1590516"/>
            <filter val="PT1590637"/>
            <filter val="PT1580560"/>
            <filter val="PT1580681"/>
            <filter val="PT1590518"/>
            <filter val="PT1590639"/>
            <filter val="PT1580680"/>
            <filter val="PT1590517"/>
            <filter val="PT1590519"/>
            <filter val="PT1580311"/>
            <filter val="PT1580553"/>
            <filter val="PT1580674"/>
            <filter val="PT1580431"/>
            <filter val="PT1580310"/>
            <filter val="PT1580552"/>
            <filter val="PT1580673"/>
            <filter val="PT1580430"/>
            <filter val="PT1580551"/>
            <filter val="PT1580550"/>
            <filter val="PT1580671"/>
            <filter val="PT1580315"/>
            <filter val="PT1580436"/>
            <filter val="PT1580557"/>
            <filter val="PT1580435"/>
            <filter val="PT1580556"/>
            <filter val="PT1580677"/>
            <filter val="PT1580313"/>
            <filter val="PT1580434"/>
            <filter val="PT1580555"/>
            <filter val="PT1580676"/>
            <filter val="PT1580312"/>
            <filter val="PT1580433"/>
            <filter val="PT1580554"/>
            <filter val="PT1580319"/>
            <filter val="PT1580439"/>
            <filter val="PT1580317"/>
            <filter val="PT1580559"/>
            <filter val="PT1580437"/>
            <filter val="PT1580558"/>
            <filter val="PT1580679"/>
            <filter val="PT1586093"/>
            <filter val="PT1590640"/>
            <filter val="PT1586094"/>
            <filter val="PT1586091"/>
            <filter val="PT1590521"/>
            <filter val="PT1590642"/>
            <filter val="PT1590641"/>
            <filter val="PT1590644"/>
            <filter val="PT1590523"/>
            <filter val="PT1586090"/>
            <filter val="PT1590525"/>
            <filter val="PT1590645"/>
            <filter val="PT1590524"/>
            <filter val="PT1590648"/>
            <filter val="PT1590527"/>
            <filter val="PT1590647"/>
            <filter val="PT1580670"/>
            <filter val="PT1590528"/>
            <filter val="PT1580421"/>
            <filter val="PT1580300"/>
            <filter val="PT1580663"/>
            <filter val="PT1580420"/>
            <filter val="PT1580662"/>
            <filter val="PT1580541"/>
            <filter val="PT1580661"/>
            <filter val="PT1580540"/>
            <filter val="PT1580304"/>
            <filter val="PT1580546"/>
            <filter val="PT1580424"/>
            <filter val="PT1580545"/>
            <filter val="PT1580666"/>
            <filter val="PT1580423"/>
            <filter val="PT1580665"/>
            <filter val="PT1580544"/>
            <filter val="PT1580301"/>
            <filter val="PT1580664"/>
            <filter val="PT1580429"/>
            <filter val="PT1580307"/>
            <filter val="PT1580428"/>
            <filter val="PT1580549"/>
            <filter val="PT1580306"/>
            <filter val="PT1580427"/>
            <filter val="PT1580548"/>
            <filter val="PT1580669"/>
            <filter val="PT1580426"/>
            <filter val="PT1580668"/>
            <filter val="PT1580547"/>
            <filter val="PT1586084"/>
            <filter val="PT1586082"/>
            <filter val="PT1590651"/>
            <filter val="PT1590530"/>
            <filter val="PT1586083"/>
            <filter val="PT1590653"/>
            <filter val="PT1590532"/>
            <filter val="PT1590531"/>
            <filter val="PT1590534"/>
            <filter val="PT1590655"/>
            <filter val="PT1590533"/>
            <filter val="PT1590536"/>
            <filter val="PT1590538"/>
            <filter val="PT1590658"/>
            <filter val="PT1590537"/>
            <filter val="PT1586088"/>
            <filter val="PT1590539"/>
            <filter val="PT1586087"/>
            <filter val="PT1580410"/>
            <filter val="PT1580652"/>
            <filter val="PT1580531"/>
            <filter val="PT1580530"/>
            <filter val="PT1580651"/>
            <filter val="PT1580650"/>
            <filter val="PT1580414"/>
            <filter val="PT1580535"/>
            <filter val="PT1580413"/>
            <filter val="PT1580534"/>
            <filter val="PT1580655"/>
            <filter val="PT1580533"/>
            <filter val="PT1580654"/>
            <filter val="PT1580411"/>
            <filter val="PT1580418"/>
            <filter val="PT1580539"/>
            <filter val="PT1580417"/>
            <filter val="PT1580538"/>
            <filter val="PT1580659"/>
            <filter val="PT1580537"/>
            <filter val="PT1580658"/>
            <filter val="PT1580536"/>
            <filter val="PT1586073"/>
            <filter val="PT1586074"/>
            <filter val="PT1586071"/>
            <filter val="PT1590662"/>
            <filter val="PT1590541"/>
            <filter val="PT1590661"/>
            <filter val="PT1590540"/>
            <filter val="PT1590664"/>
            <filter val="PT1590543"/>
            <filter val="PT1590301"/>
            <filter val="PT1590663"/>
            <filter val="PT1590300"/>
            <filter val="PT1590303"/>
            <filter val="PT1590666"/>
            <filter val="PT1590665"/>
            <filter val="PT1590544"/>
            <filter val="PT1590302"/>
            <filter val="PT1590668"/>
            <filter val="PT1590305"/>
            <filter val="PT1590304"/>
            <filter val="PT1590667"/>
            <filter val="PT1586079"/>
            <filter val="PT1590307"/>
            <filter val="PT1590669"/>
            <filter val="PT1590548"/>
            <filter val="PT1586077"/>
            <filter val="PT1590309"/>
            <filter val="PT1586076"/>
            <filter val="PT1580641"/>
            <filter val="PT1580640"/>
            <filter val="PT1580403"/>
            <filter val="PT1580644"/>
            <filter val="PT1580643"/>
            <filter val="PT1580642"/>
            <filter val="PT1580407"/>
            <filter val="PT1580649"/>
            <filter val="PT1580648"/>
            <filter val="PT1580647"/>
            <filter val="PT1580404"/>
            <filter val="PT1580646"/>
            <filter val="PT1580409"/>
            <filter val="PT1580408"/>
            <filter val="PT1580529"/>
            <filter val="PT1590671"/>
            <filter val="PT1586063"/>
            <filter val="PT1590670"/>
            <filter val="PT1586060"/>
            <filter val="PT1590673"/>
            <filter val="PT1590552"/>
            <filter val="PT1590310"/>
            <filter val="PT1586061"/>
            <filter val="PT1590672"/>
            <filter val="PT1590551"/>
            <filter val="PT1590554"/>
            <filter val="PT1590675"/>
            <filter val="PT1590312"/>
            <filter val="PT1590311"/>
            <filter val="PT1590553"/>
            <filter val="PT1590314"/>
            <filter val="PT1590556"/>
            <filter val="PT1590677"/>
            <filter val="PT1590313"/>
            <filter val="PT1590676"/>
            <filter val="PT1590558"/>
            <filter val="PT1590316"/>
            <filter val="PT1590557"/>
            <filter val="PT1590315"/>
            <filter val="PT1586068"/>
            <filter val="PT1590318"/>
            <filter val="PT1590317"/>
            <filter val="PT1590559"/>
            <filter val="PT1590319"/>
            <filter val="PT1586064"/>
            <filter val="PT1586065"/>
            <filter val="PT1585889"/>
            <filter val="PT1585644"/>
            <filter val="PT1585886"/>
            <filter val="PT1585643"/>
            <filter val="PT1585885"/>
            <filter val="PT1585645"/>
            <filter val="PT1585887"/>
            <filter val="PT1585882"/>
            <filter val="PT1585640"/>
            <filter val="PT1585880"/>
            <filter val="PT1585879"/>
            <filter val="PT1585999"/>
            <filter val="PT1585639"/>
            <filter val="PT1585996"/>
            <filter val="PT1585995"/>
            <filter val="PT1585874"/>
            <filter val="PT1585998"/>
            <filter val="PT1585877"/>
            <filter val="PT1585634"/>
            <filter val="PT1585876"/>
            <filter val="PT1585992"/>
            <filter val="PT1585870"/>
            <filter val="PT1585991"/>
            <filter val="PT1585631"/>
            <filter val="PT1585990"/>
            <filter val="PT1585868"/>
            <filter val="PT1585989"/>
            <filter val="PT1585626"/>
            <filter val="PT1580299"/>
            <filter val="PT1585988"/>
            <filter val="PT1580298"/>
            <filter val="PT1585628"/>
            <filter val="PT1580297"/>
            <filter val="PT1585627"/>
            <filter val="PT1585869"/>
            <filter val="PT1585985"/>
            <filter val="PT1585622"/>
            <filter val="PT1585621"/>
            <filter val="PT1585984"/>
            <filter val="PT1585866"/>
            <filter val="PT1585987"/>
            <filter val="PT1585986"/>
            <filter val="PT1580292"/>
            <filter val="PT1585981"/>
            <filter val="PT1580291"/>
            <filter val="PT1580290"/>
            <filter val="PT1580296"/>
            <filter val="PT1580295"/>
            <filter val="PT1580293"/>
            <filter val="PT1580289"/>
            <filter val="PT1585978"/>
            <filter val="PT1580288"/>
            <filter val="PT1585977"/>
            <filter val="PT1580287"/>
            <filter val="PT1585617"/>
            <filter val="PT1580286"/>
            <filter val="PT1585979"/>
            <filter val="PT1585610"/>
            <filter val="PT1585973"/>
            <filter val="PT1585613"/>
            <filter val="PT1585975"/>
            <filter val="PT1585619"/>
            <filter val="PT1585970"/>
            <filter val="PT1580280"/>
            <filter val="PT1585972"/>
            <filter val="PT1585971"/>
            <filter val="PT1580285"/>
            <filter val="PT1580283"/>
            <filter val="PT1580282"/>
            <filter val="PT1585604"/>
            <filter val="PT1585967"/>
            <filter val="PT1585966"/>
            <filter val="PT1580397"/>
            <filter val="PT1585606"/>
            <filter val="PT1585605"/>
            <filter val="PT1585968"/>
            <filter val="PT1585600"/>
            <filter val="PT1585965"/>
            <filter val="PT1580279"/>
            <filter val="PT1585964"/>
            <filter val="PT1585608"/>
            <filter val="PT1580270"/>
            <filter val="PT1580391"/>
            <filter val="PT1580390"/>
            <filter val="PT1580395"/>
            <filter val="PT1580274"/>
            <filter val="PT1580393"/>
            <filter val="PT1580272"/>
            <filter val="PT1580392"/>
            <filter val="PT1580267"/>
            <filter val="PT1585956"/>
            <filter val="PT1580266"/>
            <filter val="PT1580386"/>
            <filter val="PT1585958"/>
            <filter val="PT1580385"/>
            <filter val="PT1585952"/>
            <filter val="PT1580269"/>
            <filter val="PT1585954"/>
            <filter val="PT1580268"/>
            <filter val="PT1580389"/>
            <filter val="PT1585953"/>
            <filter val="PT1585959"/>
            <filter val="PT1580380"/>
            <filter val="PT1585950"/>
            <filter val="PT1580384"/>
            <filter val="PT1580383"/>
            <filter val="PT1580261"/>
            <filter val="PT1585945"/>
            <filter val="PT1580376"/>
            <filter val="PT1585944"/>
            <filter val="PT1580375"/>
            <filter val="PT1585940"/>
            <filter val="PT1580379"/>
            <filter val="PT1580258"/>
            <filter val="PT1580378"/>
            <filter val="PT1580257"/>
            <filter val="PT1585949"/>
            <filter val="PT1590701"/>
            <filter val="PT1590700"/>
            <filter val="PT1590702"/>
            <filter val="PT1580372"/>
            <filter val="PT1580251"/>
            <filter val="PT1590704"/>
            <filter val="PT1580371"/>
            <filter val="PT1580250"/>
            <filter val="PT1580366"/>
            <filter val="PT1580245"/>
            <filter val="PT1590709"/>
            <filter val="PT1580244"/>
            <filter val="PT1590708"/>
            <filter val="PT1580364"/>
            <filter val="PT1580363"/>
            <filter val="PT1580249"/>
            <filter val="PT1585930"/>
            <filter val="PT1580369"/>
            <filter val="PT1580248"/>
            <filter val="PT1580368"/>
            <filter val="PT1580246"/>
            <filter val="PT1585938"/>
            <filter val="PT1585937"/>
            <filter val="PT1590712"/>
            <filter val="PT1590713"/>
            <filter val="PT1580241"/>
            <filter val="PT1580361"/>
            <filter val="PT1590715"/>
            <filter val="PT1590718"/>
            <filter val="PT1590717"/>
            <filter val="PT1590280"/>
            <filter val="PT1590282"/>
            <filter val="PT1590281"/>
            <filter val="PT1590284"/>
            <filter val="PT1590283"/>
            <filter val="PT1590286"/>
            <filter val="PT1590285"/>
            <filter val="PT1590288"/>
            <filter val="PT1590287"/>
            <filter val="PT1590289"/>
            <filter val="PT1590291"/>
            <filter val="PT1590290"/>
            <filter val="PT1590293"/>
            <filter val="PT1590292"/>
            <filter val="PT1590295"/>
            <filter val="PT1590294"/>
            <filter val="PT1590297"/>
            <filter val="PT1590296"/>
            <filter val="PT1590299"/>
            <filter val="PT1590298"/>
            <filter val="PT1585598"/>
            <filter val="PT1585597"/>
            <filter val="PT1585594"/>
            <filter val="PT1585698"/>
            <filter val="PT1590199"/>
            <filter val="PT1585696"/>
            <filter val="PT1585692"/>
            <filter val="PT1585688"/>
            <filter val="PT1585687"/>
            <filter val="PT1585684"/>
            <filter val="PT1585683"/>
            <filter val="PT1585686"/>
            <filter val="PT1585685"/>
            <filter val="PT1585680"/>
            <filter val="PT1585682"/>
            <filter val="PT1585681"/>
            <filter val="PT1585676"/>
            <filter val="PT1585679"/>
            <filter val="PT1585678"/>
            <filter val="PT1585673"/>
            <filter val="PT1585675"/>
            <filter val="PT1585674"/>
            <filter val="PT1585670"/>
            <filter val="PT1585665"/>
            <filter val="PT1585660"/>
            <filter val="PT1585659"/>
            <filter val="PT1585658"/>
            <filter val="PT1585655"/>
            <filter val="PT1585896"/>
            <filter val="PT1585899"/>
            <filter val="PT1585656"/>
            <filter val="PT1585898"/>
            <filter val="PT1585895"/>
            <filter val="PT1585891"/>
          </filters>
        </filterColumn>
        <filterColumn colId="28">
          <filters blank="1"/>
        </filterColumn>
        <filterColumn colId="25">
          <filters>
            <filter val="Kho đông mát"/>
          </filters>
        </filterColumn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2.FRUITS"/>
            <filter val="#N/A"/>
          </filters>
        </filterColumn>
      </autoFilter>
    </customSheetView>
  </customSheetViews>
  <mergeCells count="2">
    <mergeCell ref="AC1:AD1"/>
    <mergeCell ref="AE1:AF1"/>
  </mergeCells>
  <conditionalFormatting sqref="M1 K2:K4599">
    <cfRule type="cellIs" dxfId="5" priority="1" operator="lessThan">
      <formula>0</formula>
    </cfRule>
  </conditionalFormatting>
  <dataValidations>
    <dataValidation type="list" allowBlank="1" sqref="AA3:AA4599">
      <formula1>"Đang xử lý,Hoàn Thành"</formula1>
    </dataValidation>
    <dataValidation type="list" allowBlank="1" sqref="AC3:AC4599">
      <formula1>"Đồng ý claim,Từ chối claim,DC kiểm tra,Kiểm tra lại,KFM cung cấp thêm thông tin,VT giao sai"</formula1>
    </dataValidation>
    <dataValidation type="list" allowBlank="1" showErrorMessage="1" sqref="Y3:Y4599">
      <formula1>"Siêu thị"</formula1>
    </dataValidation>
    <dataValidation type="list" allowBlank="1" showErrorMessage="1" sqref="X3:X4599">
      <formula1>"Hao hụt"</formula1>
    </dataValidation>
    <dataValidation type="custom" allowBlank="1" showDropDown="1" sqref="A3:A4599">
      <formula1>OR(NOT(ISERROR(DATEVALUE(A3))), AND(ISNUMBER(A3), LEFT(CELL("format", A3))="D"))</formula1>
    </dataValidation>
    <dataValidation type="list" allowBlank="1" showErrorMessage="1" sqref="AE3:AE4599">
      <formula1>"DONE,Cấp HLV quyết định,DC check lại thông tin"</formula1>
    </dataValidation>
    <dataValidation type="custom" allowBlank="1" showDropDown="1" sqref="I3:K4599 O3:Q4599 AJ3:AJ4599 AL3:AR4599">
      <formula1>AND(ISNUMBER(I3),(NOT(OR(NOT(ISERROR(DATEVALUE(I3))), AND(ISNUMBER(I3), LEFT(CELL("format", I3))="D")))))</formula1>
    </dataValidation>
    <dataValidation allowBlank="1" showDropDown="1" sqref="R3:S4599 U3:U4599"/>
    <dataValidation type="list" allowBlank="1" sqref="W3:W4599">
      <formula1>"DC giao bù,DC giao thiếu,Hao hụt,ST nhập thiếu,VT giao sai điểm,TX giao thiếu kiện,DC pick sai,DC thao tác sai,ST kiểm sai QT,ST thông tin sai/không phản hồi,Lỗi hệ thống,Không đạt nhiệt độ,Hư hỏng"</formula1>
    </dataValidation>
    <dataValidation type="list" allowBlank="1" sqref="Z3:Z4599">
      <formula1>"Chưa xác định,Kho đông mát"</formula1>
    </dataValidation>
    <dataValidation type="list" allowBlank="1" sqref="V3:V4599">
      <formula1>"Thiếu kiện,Thiếu Item trong kiện"</formula1>
    </dataValidation>
  </dataValidations>
  <hyperlinks>
    <hyperlink r:id="rId1" ref="AB3"/>
    <hyperlink r:id="rId2" ref="AB4"/>
    <hyperlink r:id="rId3" ref="AB5"/>
    <hyperlink r:id="rId4" ref="AB6"/>
    <hyperlink r:id="rId5" ref="AB10"/>
    <hyperlink r:id="rId6" ref="AB22"/>
    <hyperlink r:id="rId7" ref="AB30"/>
    <hyperlink r:id="rId8" ref="AB31"/>
    <hyperlink r:id="rId9" ref="AB32"/>
    <hyperlink r:id="rId10" ref="AB94"/>
    <hyperlink r:id="rId11" ref="AB95"/>
    <hyperlink r:id="rId12" ref="AB96"/>
    <hyperlink r:id="rId13" ref="AB97"/>
    <hyperlink r:id="rId14" ref="AB98"/>
    <hyperlink r:id="rId15" ref="AB100"/>
    <hyperlink r:id="rId16" ref="AB101"/>
    <hyperlink r:id="rId17" ref="AB102"/>
    <hyperlink r:id="rId18" ref="AB103"/>
    <hyperlink r:id="rId19" ref="AB105"/>
    <hyperlink r:id="rId20" ref="AB106"/>
    <hyperlink r:id="rId21" ref="AB107"/>
    <hyperlink r:id="rId22" ref="AB108"/>
    <hyperlink r:id="rId23" ref="AB111"/>
    <hyperlink r:id="rId24" ref="AB112"/>
    <hyperlink r:id="rId25" ref="AB119"/>
    <hyperlink r:id="rId26" ref="AB120"/>
    <hyperlink r:id="rId27" ref="AB121"/>
    <hyperlink r:id="rId28" ref="AB122"/>
    <hyperlink r:id="rId29" ref="AB123"/>
    <hyperlink r:id="rId30" ref="AB126"/>
    <hyperlink r:id="rId31" ref="AB127"/>
    <hyperlink r:id="rId32" ref="AB128"/>
    <hyperlink r:id="rId33" ref="AB129"/>
    <hyperlink r:id="rId34" ref="AB143"/>
    <hyperlink r:id="rId35" ref="AB144"/>
    <hyperlink r:id="rId36" ref="AB145"/>
    <hyperlink r:id="rId37" ref="AB148"/>
    <hyperlink r:id="rId38" ref="AB152"/>
    <hyperlink r:id="rId39" ref="AB153"/>
    <hyperlink r:id="rId40" ref="AB154"/>
    <hyperlink r:id="rId41" ref="AB155"/>
    <hyperlink r:id="rId42" ref="AB158"/>
    <hyperlink r:id="rId43" ref="AB159"/>
    <hyperlink r:id="rId44" ref="AB166"/>
    <hyperlink r:id="rId45" ref="AB167"/>
    <hyperlink r:id="rId46" ref="AB168"/>
    <hyperlink r:id="rId47" ref="AB187"/>
    <hyperlink r:id="rId48" ref="AB188"/>
    <hyperlink r:id="rId49" ref="AB189"/>
    <hyperlink r:id="rId50" ref="AB191"/>
    <hyperlink r:id="rId51" ref="AB209"/>
    <hyperlink r:id="rId52" ref="AB214"/>
    <hyperlink r:id="rId53" ref="AB218"/>
    <hyperlink r:id="rId54" ref="AB226"/>
    <hyperlink r:id="rId55" ref="AB232"/>
    <hyperlink r:id="rId56" ref="AB262"/>
    <hyperlink r:id="rId57" ref="AB263"/>
    <hyperlink r:id="rId58" ref="AB264"/>
    <hyperlink r:id="rId59" ref="AB265"/>
    <hyperlink r:id="rId60" ref="AB267"/>
    <hyperlink r:id="rId61" ref="AB270"/>
    <hyperlink r:id="rId62" ref="AB271"/>
    <hyperlink r:id="rId63" ref="AB272"/>
    <hyperlink r:id="rId64" ref="AB273"/>
    <hyperlink r:id="rId65" ref="AB274"/>
    <hyperlink r:id="rId66" ref="AB275"/>
    <hyperlink r:id="rId67" ref="AB279"/>
    <hyperlink r:id="rId68" ref="AB319"/>
    <hyperlink r:id="rId69" ref="AB320"/>
    <hyperlink r:id="rId70" ref="AB321"/>
    <hyperlink r:id="rId71" ref="AB322"/>
    <hyperlink r:id="rId72" ref="AB323"/>
    <hyperlink r:id="rId73" ref="AB324"/>
    <hyperlink r:id="rId74" ref="AB325"/>
    <hyperlink r:id="rId75" ref="AB326"/>
    <hyperlink r:id="rId76" ref="AB328"/>
    <hyperlink r:id="rId77" ref="AB329"/>
    <hyperlink r:id="rId78" ref="AB330"/>
    <hyperlink r:id="rId79" ref="AB331"/>
    <hyperlink r:id="rId80" ref="AB332"/>
    <hyperlink r:id="rId81" ref="AB333"/>
    <hyperlink r:id="rId82" ref="AB334"/>
    <hyperlink r:id="rId83" ref="AB335"/>
    <hyperlink r:id="rId84" ref="AB336"/>
    <hyperlink r:id="rId85" ref="AB337"/>
    <hyperlink r:id="rId86" ref="AB338"/>
    <hyperlink r:id="rId87" ref="AB339"/>
    <hyperlink r:id="rId88" ref="AB340"/>
    <hyperlink r:id="rId89" ref="AB341"/>
    <hyperlink r:id="rId90" ref="AB342"/>
    <hyperlink r:id="rId91" ref="AB345"/>
    <hyperlink r:id="rId92" ref="AB348"/>
    <hyperlink r:id="rId93" ref="AB349"/>
    <hyperlink r:id="rId94" ref="AB351"/>
    <hyperlink r:id="rId95" ref="AB405"/>
    <hyperlink r:id="rId96" ref="AB431"/>
    <hyperlink r:id="rId97" ref="AB432"/>
    <hyperlink r:id="rId98" ref="AB439"/>
    <hyperlink r:id="rId99" ref="AB490"/>
    <hyperlink r:id="rId100" ref="AB491"/>
    <hyperlink r:id="rId101" ref="AB493"/>
    <hyperlink r:id="rId102" ref="AB531"/>
    <hyperlink r:id="rId103" ref="AB534"/>
    <hyperlink r:id="rId104" ref="AB536"/>
    <hyperlink r:id="rId105" ref="AB537"/>
    <hyperlink r:id="rId106" ref="AB538"/>
    <hyperlink r:id="rId107" ref="AB545"/>
    <hyperlink r:id="rId108" ref="AB551"/>
    <hyperlink r:id="rId109" ref="AB570"/>
    <hyperlink r:id="rId110" ref="AB571"/>
    <hyperlink r:id="rId111" ref="AB578"/>
    <hyperlink r:id="rId112" ref="AB579"/>
    <hyperlink r:id="rId113" ref="AB580"/>
    <hyperlink r:id="rId114" ref="AB581"/>
    <hyperlink r:id="rId115" ref="AB582"/>
    <hyperlink r:id="rId116" ref="AB583"/>
    <hyperlink r:id="rId117" ref="AB584"/>
    <hyperlink r:id="rId118" ref="AB671"/>
    <hyperlink r:id="rId119" ref="AB672"/>
    <hyperlink r:id="rId120" ref="AB735"/>
    <hyperlink r:id="rId121" ref="AB746"/>
    <hyperlink r:id="rId122" ref="AB747"/>
    <hyperlink r:id="rId123" ref="AB748"/>
    <hyperlink r:id="rId124" ref="AB750"/>
    <hyperlink r:id="rId125" ref="AB751"/>
    <hyperlink r:id="rId126" ref="AB769"/>
    <hyperlink r:id="rId127" ref="AB770"/>
    <hyperlink r:id="rId128" ref="AB771"/>
    <hyperlink r:id="rId129" ref="AB783"/>
    <hyperlink r:id="rId130" ref="AB829"/>
    <hyperlink r:id="rId131" ref="AB839"/>
    <hyperlink r:id="rId132" ref="AB840"/>
    <hyperlink r:id="rId133" ref="AB880"/>
    <hyperlink r:id="rId134" ref="AB881"/>
    <hyperlink r:id="rId135" ref="AB883"/>
    <hyperlink r:id="rId136" ref="AB884"/>
    <hyperlink r:id="rId137" ref="AB896"/>
    <hyperlink r:id="rId138" ref="AB897"/>
    <hyperlink r:id="rId139" ref="AB913"/>
    <hyperlink r:id="rId140" ref="AB914"/>
    <hyperlink r:id="rId141" ref="AB921"/>
    <hyperlink r:id="rId142" ref="AB923"/>
    <hyperlink r:id="rId143" ref="AB924"/>
    <hyperlink r:id="rId144" ref="AB925"/>
    <hyperlink r:id="rId145" ref="AB926"/>
    <hyperlink r:id="rId146" ref="AB963"/>
    <hyperlink r:id="rId147" ref="AB964"/>
    <hyperlink r:id="rId148" ref="AB967"/>
    <hyperlink r:id="rId149" ref="AB969"/>
    <hyperlink r:id="rId150" ref="AB970"/>
    <hyperlink r:id="rId151" ref="AB971"/>
    <hyperlink r:id="rId152" ref="AB974"/>
    <hyperlink r:id="rId153" ref="AB977"/>
    <hyperlink r:id="rId154" ref="AB982"/>
    <hyperlink r:id="rId155" ref="AB991"/>
    <hyperlink r:id="rId156" ref="AB995"/>
    <hyperlink r:id="rId157" ref="AB1014"/>
    <hyperlink r:id="rId158" ref="AB1088"/>
    <hyperlink r:id="rId159" ref="AB1089"/>
    <hyperlink r:id="rId160" ref="AB1090"/>
    <hyperlink r:id="rId161" ref="AB1094"/>
    <hyperlink r:id="rId162" ref="AB1095"/>
    <hyperlink r:id="rId163" ref="AB1106"/>
    <hyperlink r:id="rId164" ref="AB1125"/>
    <hyperlink r:id="rId165" ref="AB1126"/>
    <hyperlink r:id="rId166" ref="AB1127"/>
    <hyperlink r:id="rId167" ref="AB1128"/>
    <hyperlink r:id="rId168" ref="AB1129"/>
    <hyperlink r:id="rId169" ref="AB1130"/>
    <hyperlink r:id="rId170" ref="AB1131"/>
    <hyperlink r:id="rId171" ref="AB1132"/>
    <hyperlink r:id="rId172" ref="AB1133"/>
    <hyperlink r:id="rId173" ref="AB1134"/>
    <hyperlink r:id="rId174" ref="AB1135"/>
    <hyperlink r:id="rId175" ref="AB1136"/>
    <hyperlink r:id="rId176" ref="AB1137"/>
    <hyperlink r:id="rId177" ref="AB1138"/>
    <hyperlink r:id="rId178" ref="AB1139"/>
    <hyperlink r:id="rId179" ref="AB1140"/>
    <hyperlink r:id="rId180" ref="AB1141"/>
    <hyperlink r:id="rId181" ref="AB1142"/>
    <hyperlink r:id="rId182" ref="AB1143"/>
    <hyperlink r:id="rId183" ref="AB1144"/>
    <hyperlink r:id="rId184" ref="AB1145"/>
    <hyperlink r:id="rId185" ref="AB1146"/>
    <hyperlink r:id="rId186" ref="AB1147"/>
    <hyperlink r:id="rId187" ref="AB1148"/>
    <hyperlink r:id="rId188" ref="AB1149"/>
    <hyperlink r:id="rId189" ref="AB1150"/>
    <hyperlink r:id="rId190" ref="AB1151"/>
    <hyperlink r:id="rId191" ref="AB1152"/>
    <hyperlink r:id="rId192" ref="AB1153"/>
    <hyperlink r:id="rId193" ref="AB1154"/>
    <hyperlink r:id="rId194" ref="AB1155"/>
    <hyperlink r:id="rId195" ref="AB1156"/>
    <hyperlink r:id="rId196" ref="AB1160"/>
    <hyperlink r:id="rId197" ref="AB1166"/>
    <hyperlink r:id="rId198" ref="AB1167"/>
    <hyperlink r:id="rId199" ref="AB1168"/>
    <hyperlink r:id="rId200" ref="AB1169"/>
    <hyperlink r:id="rId201" ref="AB1170"/>
    <hyperlink r:id="rId202" ref="AB1171"/>
    <hyperlink r:id="rId203" ref="AB1172"/>
    <hyperlink r:id="rId204" ref="AB1173"/>
    <hyperlink r:id="rId205" ref="AB1174"/>
    <hyperlink r:id="rId206" ref="AB1175"/>
    <hyperlink r:id="rId207" ref="AB1187"/>
    <hyperlink r:id="rId208" ref="AB1191"/>
    <hyperlink r:id="rId209" ref="AB1210"/>
    <hyperlink r:id="rId210" ref="AB1222"/>
    <hyperlink r:id="rId211" ref="AB1223"/>
    <hyperlink r:id="rId212" ref="AB1229"/>
    <hyperlink r:id="rId213" ref="AB1230"/>
    <hyperlink r:id="rId214" ref="AB1252"/>
    <hyperlink r:id="rId215" ref="AB1253"/>
    <hyperlink r:id="rId216" ref="AB1257"/>
    <hyperlink r:id="rId217" ref="AB1258"/>
    <hyperlink r:id="rId218" ref="AB1259"/>
    <hyperlink r:id="rId219" ref="AB1260"/>
    <hyperlink r:id="rId220" ref="AB1262"/>
    <hyperlink r:id="rId221" ref="AB1263"/>
    <hyperlink r:id="rId222" ref="AB1267"/>
    <hyperlink r:id="rId223" ref="AB1268"/>
    <hyperlink r:id="rId224" ref="AB1269"/>
    <hyperlink r:id="rId225" ref="AB1270"/>
    <hyperlink r:id="rId226" ref="AB1271"/>
    <hyperlink r:id="rId227" ref="AB1272"/>
    <hyperlink r:id="rId228" ref="AB1274"/>
    <hyperlink r:id="rId229" ref="AB1275"/>
    <hyperlink r:id="rId230" ref="AB1277"/>
    <hyperlink r:id="rId231" ref="AB1278"/>
    <hyperlink r:id="rId232" ref="AB1280"/>
    <hyperlink r:id="rId233" ref="AB1282"/>
    <hyperlink r:id="rId234" ref="AB1283"/>
    <hyperlink r:id="rId235" ref="AB1284"/>
    <hyperlink r:id="rId236" ref="AB1285"/>
    <hyperlink r:id="rId237" ref="AB1287"/>
    <hyperlink r:id="rId238" ref="AB1289"/>
    <hyperlink r:id="rId239" ref="AB1290"/>
    <hyperlink r:id="rId240" ref="AB1292"/>
    <hyperlink r:id="rId241" ref="AB1293"/>
    <hyperlink r:id="rId242" ref="AB1294"/>
    <hyperlink r:id="rId243" ref="AB1296"/>
    <hyperlink r:id="rId244" ref="AB1297"/>
    <hyperlink r:id="rId245" ref="AB1299"/>
    <hyperlink r:id="rId246" ref="AB1300"/>
    <hyperlink r:id="rId247" ref="AB1301"/>
    <hyperlink r:id="rId248" ref="AB1303"/>
    <hyperlink r:id="rId249" ref="AB1304"/>
    <hyperlink r:id="rId250" ref="AB1305"/>
    <hyperlink r:id="rId251" ref="AB1306"/>
    <hyperlink r:id="rId252" ref="AB1322"/>
    <hyperlink r:id="rId253" ref="AB1323"/>
    <hyperlink r:id="rId254" ref="AB1324"/>
    <hyperlink r:id="rId255" ref="AB1326"/>
    <hyperlink r:id="rId256" ref="AB1327"/>
    <hyperlink r:id="rId257" ref="AB1329"/>
    <hyperlink r:id="rId258" ref="AB1330"/>
    <hyperlink r:id="rId259" ref="AB1332"/>
    <hyperlink r:id="rId260" ref="AB1334"/>
    <hyperlink r:id="rId261" ref="AB1335"/>
    <hyperlink r:id="rId262" ref="AB1337"/>
    <hyperlink r:id="rId263" ref="AB1338"/>
    <hyperlink r:id="rId264" ref="AB1339"/>
    <hyperlink r:id="rId265" ref="AB1340"/>
    <hyperlink r:id="rId266" ref="AB1345"/>
    <hyperlink r:id="rId267" ref="AB1346"/>
    <hyperlink r:id="rId268" ref="AB1348"/>
    <hyperlink r:id="rId269" ref="AB1349"/>
    <hyperlink r:id="rId270" ref="AB1350"/>
    <hyperlink r:id="rId271" ref="AB1352"/>
    <hyperlink r:id="rId272" ref="AB1353"/>
    <hyperlink r:id="rId273" ref="AB1354"/>
    <hyperlink r:id="rId274" ref="AB1356"/>
    <hyperlink r:id="rId275" ref="AB1373"/>
    <hyperlink r:id="rId276" ref="AB1375"/>
    <hyperlink r:id="rId277" ref="AB1380"/>
    <hyperlink r:id="rId278" ref="AB1381"/>
    <hyperlink r:id="rId279" ref="AB1383"/>
    <hyperlink r:id="rId280" ref="AB1385"/>
    <hyperlink r:id="rId281" ref="AB1389"/>
    <hyperlink r:id="rId282" ref="AB1390"/>
    <hyperlink r:id="rId283" ref="AB1392"/>
    <hyperlink r:id="rId284" ref="AB1394"/>
    <hyperlink r:id="rId285" ref="AB1395"/>
    <hyperlink r:id="rId286" ref="AB1398"/>
    <hyperlink r:id="rId287" ref="AB1401"/>
    <hyperlink r:id="rId288" ref="AB1402"/>
    <hyperlink r:id="rId289" ref="AB1403"/>
    <hyperlink r:id="rId290" ref="AB1404"/>
    <hyperlink r:id="rId291" ref="AB1430"/>
    <hyperlink r:id="rId292" ref="AB1431"/>
    <hyperlink r:id="rId293" ref="AB1433"/>
    <hyperlink r:id="rId294" ref="AB1434"/>
    <hyperlink r:id="rId295" ref="AB1438"/>
    <hyperlink r:id="rId296" ref="AB1439"/>
    <hyperlink r:id="rId297" ref="AB1440"/>
    <hyperlink r:id="rId298" ref="AB1442"/>
    <hyperlink r:id="rId299" ref="AB1443"/>
    <hyperlink r:id="rId300" ref="AB1446"/>
    <hyperlink r:id="rId301" ref="AB1447"/>
    <hyperlink r:id="rId302" ref="AB1449"/>
    <hyperlink r:id="rId303" ref="AB1452"/>
    <hyperlink r:id="rId304" ref="AB1456"/>
    <hyperlink r:id="rId305" ref="AB1461"/>
    <hyperlink r:id="rId306" ref="AB1462"/>
    <hyperlink r:id="rId307" ref="AB1463"/>
    <hyperlink r:id="rId308" ref="AB1465"/>
    <hyperlink r:id="rId309" ref="AB1466"/>
    <hyperlink r:id="rId310" ref="AB1468"/>
    <hyperlink r:id="rId311" ref="AB1469"/>
    <hyperlink r:id="rId312" ref="AB1470"/>
    <hyperlink r:id="rId313" ref="AB1471"/>
    <hyperlink r:id="rId314" ref="AB1473"/>
    <hyperlink r:id="rId315" ref="AB1474"/>
    <hyperlink r:id="rId316" ref="AB1479"/>
    <hyperlink r:id="rId317" ref="AB1480"/>
    <hyperlink r:id="rId318" ref="AB1484"/>
    <hyperlink r:id="rId319" ref="AB1485"/>
    <hyperlink r:id="rId320" ref="AB1486"/>
    <hyperlink r:id="rId321" ref="AB1488"/>
    <hyperlink r:id="rId322" ref="AB1489"/>
    <hyperlink r:id="rId323" ref="AB1491"/>
    <hyperlink r:id="rId324" ref="AB1493"/>
    <hyperlink r:id="rId325" ref="AB1494"/>
    <hyperlink r:id="rId326" ref="AB1502"/>
    <hyperlink r:id="rId327" ref="AB1504"/>
    <hyperlink r:id="rId328" ref="AB1506"/>
    <hyperlink r:id="rId329" ref="AB1508"/>
    <hyperlink r:id="rId330" ref="AB1509"/>
    <hyperlink r:id="rId331" ref="AB1511"/>
    <hyperlink r:id="rId332" ref="AB1512"/>
    <hyperlink r:id="rId333" ref="AB1513"/>
    <hyperlink r:id="rId334" ref="AB1514"/>
    <hyperlink r:id="rId335" ref="AB1515"/>
    <hyperlink r:id="rId336" ref="AB1558"/>
    <hyperlink r:id="rId337" ref="AB1559"/>
    <hyperlink r:id="rId338" ref="AB1561"/>
    <hyperlink r:id="rId339" ref="AB1562"/>
    <hyperlink r:id="rId340" ref="AB1564"/>
    <hyperlink r:id="rId341" ref="AB1565"/>
    <hyperlink r:id="rId342" ref="AB1566"/>
    <hyperlink r:id="rId343" ref="AB1567"/>
    <hyperlink r:id="rId344" ref="AB1568"/>
    <hyperlink r:id="rId345" ref="AB1570"/>
    <hyperlink r:id="rId346" ref="AB1571"/>
    <hyperlink r:id="rId347" ref="AB1573"/>
    <hyperlink r:id="rId348" ref="AB1575"/>
    <hyperlink r:id="rId349" ref="AB1576"/>
    <hyperlink r:id="rId350" ref="AB1577"/>
    <hyperlink r:id="rId351" ref="AB1578"/>
    <hyperlink r:id="rId352" ref="AB1580"/>
    <hyperlink r:id="rId353" ref="AB1581"/>
    <hyperlink r:id="rId354" ref="AB1582"/>
    <hyperlink r:id="rId355" ref="AB1584"/>
    <hyperlink r:id="rId356" ref="AB1585"/>
    <hyperlink r:id="rId357" ref="AB1586"/>
    <hyperlink r:id="rId358" ref="AB1617"/>
    <hyperlink r:id="rId359" ref="AB1618"/>
    <hyperlink r:id="rId360" ref="AB1619"/>
    <hyperlink r:id="rId361" ref="AB1620"/>
    <hyperlink r:id="rId362" ref="AB1625"/>
    <hyperlink r:id="rId363" ref="AB1629"/>
    <hyperlink r:id="rId364" ref="AB1630"/>
    <hyperlink r:id="rId365" ref="AB1631"/>
    <hyperlink r:id="rId366" ref="AB1632"/>
    <hyperlink r:id="rId367" ref="AB1633"/>
    <hyperlink r:id="rId368" ref="AB1644"/>
    <hyperlink r:id="rId369" ref="AB1651"/>
    <hyperlink r:id="rId370" ref="AB1653"/>
    <hyperlink r:id="rId371" ref="AB1660"/>
    <hyperlink r:id="rId372" ref="AB1661"/>
    <hyperlink r:id="rId373" ref="AB1674"/>
    <hyperlink r:id="rId374" ref="AB1676"/>
    <hyperlink r:id="rId375" ref="AB1677"/>
    <hyperlink r:id="rId376" ref="AB1680"/>
    <hyperlink r:id="rId377" ref="AB1682"/>
    <hyperlink r:id="rId378" ref="AB1685"/>
    <hyperlink r:id="rId379" ref="AB1692"/>
    <hyperlink r:id="rId380" ref="AB1693"/>
    <hyperlink r:id="rId381" ref="AB1694"/>
    <hyperlink r:id="rId382" ref="AB1695"/>
    <hyperlink r:id="rId383" ref="AB1696"/>
    <hyperlink r:id="rId384" ref="AB1697"/>
    <hyperlink r:id="rId385" ref="AB1699"/>
    <hyperlink r:id="rId386" ref="AB1741"/>
    <hyperlink r:id="rId387" ref="AB1743"/>
    <hyperlink r:id="rId388" ref="AB1744"/>
    <hyperlink r:id="rId389" ref="AB1746"/>
    <hyperlink r:id="rId390" ref="AB1755"/>
    <hyperlink r:id="rId391" ref="AB1767"/>
    <hyperlink r:id="rId392" ref="AB1769"/>
    <hyperlink r:id="rId393" ref="AB1771"/>
    <hyperlink r:id="rId394" ref="AB1772"/>
    <hyperlink r:id="rId395" ref="AB1796"/>
    <hyperlink r:id="rId396" ref="AB1797"/>
    <hyperlink r:id="rId397" ref="AB1798"/>
    <hyperlink r:id="rId398" ref="AB1799"/>
    <hyperlink r:id="rId399" ref="AB1808"/>
    <hyperlink r:id="rId400" ref="AB1809"/>
    <hyperlink r:id="rId401" ref="AB1810"/>
    <hyperlink r:id="rId402" ref="AB1817"/>
    <hyperlink r:id="rId403" ref="AB1819"/>
    <hyperlink r:id="rId404" ref="AB1820"/>
    <hyperlink r:id="rId405" ref="AB1821"/>
    <hyperlink r:id="rId406" ref="AB1822"/>
    <hyperlink r:id="rId407" ref="AB1823"/>
    <hyperlink r:id="rId408" ref="AB1826"/>
    <hyperlink r:id="rId409" ref="AB1859"/>
    <hyperlink r:id="rId410" ref="AB1860"/>
    <hyperlink r:id="rId411" ref="AB1874"/>
    <hyperlink r:id="rId412" ref="AB1888"/>
    <hyperlink r:id="rId413" ref="AB1891"/>
    <hyperlink r:id="rId414" ref="AB1892"/>
    <hyperlink r:id="rId415" ref="AB1893"/>
    <hyperlink r:id="rId416" ref="AB1894"/>
    <hyperlink r:id="rId417" ref="AB1895"/>
    <hyperlink r:id="rId418" ref="AB1901"/>
    <hyperlink r:id="rId419" ref="AB1904"/>
    <hyperlink r:id="rId420" ref="AB1905"/>
    <hyperlink r:id="rId421" ref="AB1937"/>
    <hyperlink r:id="rId422" ref="AB1941"/>
    <hyperlink r:id="rId423" ref="AB1949"/>
    <hyperlink r:id="rId424" ref="AB1959"/>
    <hyperlink r:id="rId425" ref="AB1963"/>
    <hyperlink r:id="rId426" ref="AB1964"/>
    <hyperlink r:id="rId427" ref="AB1965"/>
    <hyperlink r:id="rId428" ref="AB1966"/>
    <hyperlink r:id="rId429" ref="AB1977"/>
    <hyperlink r:id="rId430" ref="AB1979"/>
    <hyperlink r:id="rId431" ref="AB1998"/>
    <hyperlink r:id="rId432" ref="AB2012"/>
    <hyperlink r:id="rId433" ref="AB2034"/>
    <hyperlink r:id="rId434" ref="AB2039"/>
    <hyperlink r:id="rId435" ref="AB2071"/>
    <hyperlink r:id="rId436" ref="AB2073"/>
    <hyperlink r:id="rId437" ref="AB2074"/>
    <hyperlink r:id="rId438" ref="AB2075"/>
    <hyperlink r:id="rId439" ref="AB2083"/>
    <hyperlink r:id="rId440" ref="AB2086"/>
    <hyperlink r:id="rId441" ref="AB2096"/>
    <hyperlink r:id="rId442" ref="AB2099"/>
    <hyperlink r:id="rId443" ref="AB2100"/>
  </hyperlinks>
  <drawing r:id="rId444"/>
  <tableParts count="1">
    <tablePart r:id="rId44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  <col customWidth="1" min="2" max="2" width="9.13"/>
    <col customWidth="1" min="3" max="3" width="10.13"/>
    <col customWidth="1" min="4" max="4" width="9.75"/>
    <col customWidth="1" min="5" max="5" width="10.75"/>
    <col customWidth="1" min="6" max="6" width="15.38"/>
    <col customWidth="1" min="7" max="7" width="17.25"/>
    <col customWidth="1" min="8" max="8" width="2.5"/>
    <col customWidth="1" min="9" max="9" width="48.75"/>
    <col customWidth="1" min="10" max="10" width="9.13"/>
    <col customWidth="1" min="11" max="11" width="30.38"/>
    <col customWidth="1" min="12" max="12" width="15.75"/>
    <col customWidth="1" min="13" max="13" width="10.25"/>
    <col customWidth="1" min="14" max="14" width="21.0"/>
    <col customWidth="1" min="15" max="15" width="2.5"/>
    <col customWidth="1" min="16" max="16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4" t="s">
        <v>7</v>
      </c>
      <c r="J1" s="4" t="s">
        <v>1</v>
      </c>
      <c r="K1" s="4" t="s">
        <v>8</v>
      </c>
      <c r="L1" s="5" t="s">
        <v>9</v>
      </c>
      <c r="M1" s="5" t="s">
        <v>10</v>
      </c>
      <c r="N1" s="5" t="s">
        <v>8</v>
      </c>
      <c r="O1" s="3"/>
      <c r="P1" s="6" t="s">
        <v>11</v>
      </c>
    </row>
    <row r="2">
      <c r="A2" s="7" t="s">
        <v>12</v>
      </c>
      <c r="B2" s="7" t="s">
        <v>13</v>
      </c>
      <c r="C2" s="8"/>
      <c r="D2" s="9"/>
      <c r="E2" s="8"/>
      <c r="F2" s="8" t="s">
        <v>14</v>
      </c>
      <c r="G2" s="8" t="s">
        <v>15</v>
      </c>
      <c r="H2" s="3"/>
      <c r="I2" s="10" t="s">
        <v>12</v>
      </c>
      <c r="J2" s="11" t="s">
        <v>13</v>
      </c>
      <c r="K2" s="12" t="s">
        <v>16</v>
      </c>
      <c r="L2" s="12" t="s">
        <v>17</v>
      </c>
      <c r="M2" s="7" t="s">
        <v>18</v>
      </c>
      <c r="N2" s="7" t="s">
        <v>19</v>
      </c>
      <c r="O2" s="3"/>
      <c r="P2" s="13" t="s">
        <v>20</v>
      </c>
    </row>
    <row r="3">
      <c r="A3" s="7" t="s">
        <v>21</v>
      </c>
      <c r="B3" s="7" t="s">
        <v>20</v>
      </c>
      <c r="C3" s="8"/>
      <c r="D3" s="9"/>
      <c r="E3" s="8"/>
      <c r="F3" s="8" t="s">
        <v>14</v>
      </c>
      <c r="G3" s="8" t="s">
        <v>15</v>
      </c>
      <c r="H3" s="3"/>
      <c r="I3" s="14" t="s">
        <v>21</v>
      </c>
      <c r="J3" s="11" t="s">
        <v>20</v>
      </c>
      <c r="K3" s="12" t="s">
        <v>16</v>
      </c>
      <c r="L3" s="12" t="s">
        <v>17</v>
      </c>
      <c r="M3" s="7" t="s">
        <v>18</v>
      </c>
      <c r="N3" s="7" t="s">
        <v>19</v>
      </c>
      <c r="O3" s="3"/>
      <c r="P3" s="13" t="s">
        <v>22</v>
      </c>
    </row>
    <row r="4">
      <c r="A4" s="7" t="s">
        <v>23</v>
      </c>
      <c r="B4" s="7" t="s">
        <v>24</v>
      </c>
      <c r="C4" s="8"/>
      <c r="D4" s="9"/>
      <c r="E4" s="8"/>
      <c r="F4" s="8" t="s">
        <v>14</v>
      </c>
      <c r="G4" s="8" t="s">
        <v>15</v>
      </c>
      <c r="H4" s="3"/>
      <c r="I4" s="14" t="s">
        <v>23</v>
      </c>
      <c r="J4" s="11" t="s">
        <v>24</v>
      </c>
      <c r="K4" s="12" t="s">
        <v>26</v>
      </c>
      <c r="L4" s="12" t="s">
        <v>27</v>
      </c>
      <c r="M4" s="7" t="s">
        <v>28</v>
      </c>
      <c r="N4" s="7" t="s">
        <v>29</v>
      </c>
      <c r="O4" s="3"/>
      <c r="P4" s="13" t="s">
        <v>33</v>
      </c>
    </row>
    <row r="5">
      <c r="A5" s="7" t="s">
        <v>34</v>
      </c>
      <c r="B5" s="7" t="s">
        <v>35</v>
      </c>
      <c r="C5" s="8"/>
      <c r="D5" s="8"/>
      <c r="E5" s="9"/>
      <c r="F5" s="9" t="s">
        <v>14</v>
      </c>
      <c r="G5" s="9" t="s">
        <v>15</v>
      </c>
      <c r="H5" s="3"/>
      <c r="I5" s="14" t="s">
        <v>34</v>
      </c>
      <c r="J5" s="11" t="s">
        <v>35</v>
      </c>
      <c r="K5" s="12" t="s">
        <v>41</v>
      </c>
      <c r="L5" s="12" t="s">
        <v>27</v>
      </c>
      <c r="M5" s="7" t="s">
        <v>43</v>
      </c>
      <c r="N5" s="7" t="s">
        <v>44</v>
      </c>
      <c r="O5" s="3"/>
      <c r="P5" s="13" t="s">
        <v>45</v>
      </c>
    </row>
    <row r="6">
      <c r="A6" s="7" t="s">
        <v>46</v>
      </c>
      <c r="B6" s="7" t="s">
        <v>47</v>
      </c>
      <c r="C6" s="8"/>
      <c r="D6" s="9"/>
      <c r="E6" s="8"/>
      <c r="F6" s="9" t="s">
        <v>14</v>
      </c>
      <c r="G6" s="9" t="s">
        <v>15</v>
      </c>
      <c r="H6" s="3"/>
      <c r="I6" s="14" t="s">
        <v>46</v>
      </c>
      <c r="J6" s="11" t="s">
        <v>47</v>
      </c>
      <c r="K6" s="12" t="s">
        <v>48</v>
      </c>
      <c r="L6" s="12" t="s">
        <v>17</v>
      </c>
      <c r="M6" s="7" t="s">
        <v>49</v>
      </c>
      <c r="N6" s="7" t="s">
        <v>50</v>
      </c>
      <c r="O6" s="3"/>
      <c r="P6" s="13" t="s">
        <v>51</v>
      </c>
    </row>
    <row r="7">
      <c r="A7" s="7" t="s">
        <v>52</v>
      </c>
      <c r="B7" s="7" t="s">
        <v>53</v>
      </c>
      <c r="C7" s="8"/>
      <c r="D7" s="9"/>
      <c r="E7" s="8"/>
      <c r="F7" s="21" t="s">
        <v>54</v>
      </c>
      <c r="G7" s="21" t="s">
        <v>100</v>
      </c>
      <c r="H7" s="3"/>
      <c r="I7" s="14" t="s">
        <v>52</v>
      </c>
      <c r="J7" s="11" t="s">
        <v>53</v>
      </c>
      <c r="K7" s="12" t="s">
        <v>104</v>
      </c>
      <c r="L7" s="12" t="s">
        <v>17</v>
      </c>
      <c r="M7" s="7" t="s">
        <v>107</v>
      </c>
      <c r="N7" s="7" t="s">
        <v>110</v>
      </c>
      <c r="O7" s="3"/>
      <c r="P7" s="13" t="s">
        <v>114</v>
      </c>
    </row>
    <row r="8">
      <c r="A8" s="7" t="s">
        <v>117</v>
      </c>
      <c r="B8" s="7" t="s">
        <v>22</v>
      </c>
      <c r="C8" s="8"/>
      <c r="D8" s="9"/>
      <c r="E8" s="8"/>
      <c r="F8" s="8" t="s">
        <v>14</v>
      </c>
      <c r="G8" s="8" t="s">
        <v>14</v>
      </c>
      <c r="H8" s="25"/>
      <c r="I8" s="14" t="s">
        <v>117</v>
      </c>
      <c r="J8" s="11" t="s">
        <v>22</v>
      </c>
      <c r="K8" s="12" t="s">
        <v>123</v>
      </c>
      <c r="L8" s="12" t="s">
        <v>17</v>
      </c>
      <c r="M8" s="7" t="s">
        <v>126</v>
      </c>
      <c r="N8" s="7" t="s">
        <v>129</v>
      </c>
      <c r="O8" s="25"/>
      <c r="P8" s="13" t="s">
        <v>132</v>
      </c>
    </row>
    <row r="9">
      <c r="A9" s="7" t="s">
        <v>134</v>
      </c>
      <c r="B9" s="7" t="s">
        <v>33</v>
      </c>
      <c r="C9" s="8"/>
      <c r="D9" s="8"/>
      <c r="E9" s="8"/>
      <c r="F9" s="8" t="s">
        <v>14</v>
      </c>
      <c r="G9" s="8" t="s">
        <v>14</v>
      </c>
      <c r="H9" s="25"/>
      <c r="I9" s="14" t="s">
        <v>134</v>
      </c>
      <c r="J9" s="11" t="s">
        <v>33</v>
      </c>
      <c r="K9" s="12" t="s">
        <v>138</v>
      </c>
      <c r="L9" s="12" t="s">
        <v>17</v>
      </c>
      <c r="M9" s="7" t="s">
        <v>140</v>
      </c>
      <c r="N9" s="7" t="s">
        <v>142</v>
      </c>
      <c r="O9" s="25"/>
      <c r="P9" s="13" t="s">
        <v>145</v>
      </c>
    </row>
    <row r="10">
      <c r="A10" s="7" t="s">
        <v>146</v>
      </c>
      <c r="B10" s="7" t="s">
        <v>147</v>
      </c>
      <c r="C10" s="8"/>
      <c r="D10" s="9"/>
      <c r="E10" s="8"/>
      <c r="F10" s="8" t="s">
        <v>14</v>
      </c>
      <c r="G10" s="8" t="s">
        <v>148</v>
      </c>
      <c r="H10" s="25"/>
      <c r="I10" s="14" t="s">
        <v>146</v>
      </c>
      <c r="J10" s="11" t="s">
        <v>147</v>
      </c>
      <c r="K10" s="12" t="s">
        <v>150</v>
      </c>
      <c r="L10" s="12" t="s">
        <v>27</v>
      </c>
      <c r="M10" s="7" t="s">
        <v>151</v>
      </c>
      <c r="N10" s="7" t="s">
        <v>152</v>
      </c>
      <c r="O10" s="25"/>
      <c r="P10" s="13" t="s">
        <v>154</v>
      </c>
    </row>
    <row r="11">
      <c r="A11" s="7" t="s">
        <v>155</v>
      </c>
      <c r="B11" s="7" t="s">
        <v>156</v>
      </c>
      <c r="C11" s="8"/>
      <c r="D11" s="9"/>
      <c r="E11" s="8"/>
      <c r="F11" s="8" t="s">
        <v>14</v>
      </c>
      <c r="G11" s="8" t="s">
        <v>14</v>
      </c>
      <c r="H11" s="25"/>
      <c r="I11" s="14" t="s">
        <v>155</v>
      </c>
      <c r="J11" s="11" t="s">
        <v>156</v>
      </c>
      <c r="K11" s="12" t="s">
        <v>158</v>
      </c>
      <c r="L11" s="12" t="s">
        <v>27</v>
      </c>
      <c r="M11" s="7" t="s">
        <v>159</v>
      </c>
      <c r="N11" s="7" t="s">
        <v>160</v>
      </c>
      <c r="O11" s="25"/>
      <c r="P11" s="13" t="s">
        <v>162</v>
      </c>
    </row>
    <row r="12">
      <c r="A12" s="7" t="s">
        <v>163</v>
      </c>
      <c r="B12" s="7" t="s">
        <v>164</v>
      </c>
      <c r="C12" s="8"/>
      <c r="D12" s="9"/>
      <c r="E12" s="9"/>
      <c r="F12" s="9" t="s">
        <v>14</v>
      </c>
      <c r="G12" s="9" t="s">
        <v>14</v>
      </c>
      <c r="H12" s="25"/>
      <c r="I12" s="14" t="s">
        <v>163</v>
      </c>
      <c r="J12" s="11" t="s">
        <v>164</v>
      </c>
      <c r="K12" s="12" t="s">
        <v>168</v>
      </c>
      <c r="L12" s="12" t="s">
        <v>17</v>
      </c>
      <c r="M12" s="7" t="s">
        <v>171</v>
      </c>
      <c r="N12" s="7" t="s">
        <v>172</v>
      </c>
      <c r="O12" s="25"/>
      <c r="P12" s="13" t="s">
        <v>174</v>
      </c>
    </row>
    <row r="13">
      <c r="A13" s="7" t="s">
        <v>175</v>
      </c>
      <c r="B13" s="7" t="s">
        <v>177</v>
      </c>
      <c r="C13" s="8"/>
      <c r="D13" s="9"/>
      <c r="E13" s="9"/>
      <c r="F13" s="9" t="s">
        <v>14</v>
      </c>
      <c r="G13" s="9" t="s">
        <v>14</v>
      </c>
      <c r="H13" s="25"/>
      <c r="I13" s="14" t="s">
        <v>175</v>
      </c>
      <c r="J13" s="11" t="s">
        <v>177</v>
      </c>
      <c r="K13" s="12" t="s">
        <v>183</v>
      </c>
      <c r="L13" s="12" t="s">
        <v>27</v>
      </c>
      <c r="M13" s="7" t="s">
        <v>184</v>
      </c>
      <c r="N13" s="7" t="s">
        <v>186</v>
      </c>
      <c r="O13" s="25"/>
      <c r="P13" s="13" t="s">
        <v>187</v>
      </c>
    </row>
    <row r="14">
      <c r="A14" s="7" t="s">
        <v>189</v>
      </c>
      <c r="B14" s="7" t="s">
        <v>190</v>
      </c>
      <c r="C14" s="8"/>
      <c r="D14" s="9"/>
      <c r="E14" s="9"/>
      <c r="F14" s="9" t="s">
        <v>14</v>
      </c>
      <c r="G14" s="9" t="s">
        <v>14</v>
      </c>
      <c r="H14" s="25"/>
      <c r="I14" s="14" t="s">
        <v>189</v>
      </c>
      <c r="J14" s="11" t="s">
        <v>190</v>
      </c>
      <c r="K14" s="12" t="s">
        <v>193</v>
      </c>
      <c r="L14" s="12" t="s">
        <v>17</v>
      </c>
      <c r="M14" s="7" t="s">
        <v>195</v>
      </c>
      <c r="N14" s="7" t="s">
        <v>197</v>
      </c>
      <c r="O14" s="25"/>
      <c r="P14" s="13" t="s">
        <v>200</v>
      </c>
    </row>
    <row r="15">
      <c r="A15" s="7" t="s">
        <v>202</v>
      </c>
      <c r="B15" s="7" t="s">
        <v>204</v>
      </c>
      <c r="C15" s="8"/>
      <c r="D15" s="9"/>
      <c r="E15" s="8"/>
      <c r="F15" s="8" t="s">
        <v>14</v>
      </c>
      <c r="G15" s="8" t="s">
        <v>14</v>
      </c>
      <c r="H15" s="25"/>
      <c r="I15" s="11" t="s">
        <v>202</v>
      </c>
      <c r="J15" s="11" t="s">
        <v>204</v>
      </c>
      <c r="K15" s="12" t="s">
        <v>208</v>
      </c>
      <c r="L15" s="12" t="s">
        <v>27</v>
      </c>
      <c r="M15" s="7" t="s">
        <v>209</v>
      </c>
      <c r="N15" s="7" t="s">
        <v>210</v>
      </c>
      <c r="O15" s="25"/>
      <c r="P15" s="13" t="s">
        <v>211</v>
      </c>
    </row>
    <row r="16">
      <c r="A16" s="7" t="s">
        <v>212</v>
      </c>
      <c r="B16" s="7" t="s">
        <v>213</v>
      </c>
      <c r="C16" s="8"/>
      <c r="D16" s="9"/>
      <c r="E16" s="8"/>
      <c r="F16" s="8" t="s">
        <v>14</v>
      </c>
      <c r="G16" s="8" t="s">
        <v>14</v>
      </c>
      <c r="H16" s="25"/>
      <c r="I16" s="11" t="s">
        <v>212</v>
      </c>
      <c r="J16" s="11" t="s">
        <v>213</v>
      </c>
      <c r="K16" s="12" t="s">
        <v>215</v>
      </c>
      <c r="L16" s="12" t="s">
        <v>17</v>
      </c>
      <c r="M16" s="7" t="s">
        <v>216</v>
      </c>
      <c r="N16" s="7" t="s">
        <v>217</v>
      </c>
      <c r="O16" s="25"/>
      <c r="P16" s="13" t="s">
        <v>220</v>
      </c>
    </row>
    <row r="17">
      <c r="A17" s="7" t="s">
        <v>222</v>
      </c>
      <c r="B17" s="7" t="s">
        <v>45</v>
      </c>
      <c r="C17" s="8"/>
      <c r="D17" s="9"/>
      <c r="E17" s="8"/>
      <c r="F17" s="8" t="s">
        <v>14</v>
      </c>
      <c r="G17" s="8" t="s">
        <v>14</v>
      </c>
      <c r="H17" s="25"/>
      <c r="I17" s="14" t="s">
        <v>222</v>
      </c>
      <c r="J17" s="11" t="s">
        <v>45</v>
      </c>
      <c r="K17" s="12" t="s">
        <v>226</v>
      </c>
      <c r="L17" s="12" t="s">
        <v>17</v>
      </c>
      <c r="M17" s="7" t="s">
        <v>228</v>
      </c>
      <c r="N17" s="7" t="s">
        <v>230</v>
      </c>
      <c r="O17" s="25"/>
      <c r="P17" s="13" t="s">
        <v>232</v>
      </c>
    </row>
    <row r="18">
      <c r="A18" s="7" t="s">
        <v>233</v>
      </c>
      <c r="B18" s="7" t="s">
        <v>234</v>
      </c>
      <c r="C18" s="8"/>
      <c r="D18" s="9"/>
      <c r="E18" s="9"/>
      <c r="F18" s="9" t="s">
        <v>14</v>
      </c>
      <c r="G18" s="9" t="s">
        <v>236</v>
      </c>
      <c r="H18" s="25"/>
      <c r="I18" s="11" t="s">
        <v>233</v>
      </c>
      <c r="J18" s="11" t="s">
        <v>234</v>
      </c>
      <c r="K18" s="12" t="s">
        <v>241</v>
      </c>
      <c r="L18" s="12" t="s">
        <v>17</v>
      </c>
      <c r="M18" s="7" t="s">
        <v>242</v>
      </c>
      <c r="N18" s="7" t="s">
        <v>243</v>
      </c>
      <c r="O18" s="25"/>
      <c r="P18" s="13" t="s">
        <v>245</v>
      </c>
    </row>
    <row r="19">
      <c r="A19" s="7" t="s">
        <v>246</v>
      </c>
      <c r="B19" s="7" t="s">
        <v>247</v>
      </c>
      <c r="C19" s="8"/>
      <c r="D19" s="9"/>
      <c r="E19" s="8"/>
      <c r="F19" s="21" t="s">
        <v>249</v>
      </c>
      <c r="G19" s="8" t="s">
        <v>14</v>
      </c>
      <c r="H19" s="25"/>
      <c r="I19" s="11" t="s">
        <v>246</v>
      </c>
      <c r="J19" s="11" t="s">
        <v>247</v>
      </c>
      <c r="K19" s="12" t="s">
        <v>254</v>
      </c>
      <c r="L19" s="12" t="s">
        <v>27</v>
      </c>
      <c r="M19" s="7" t="s">
        <v>257</v>
      </c>
      <c r="N19" s="7" t="s">
        <v>259</v>
      </c>
      <c r="O19" s="25"/>
      <c r="P19" s="13" t="s">
        <v>261</v>
      </c>
    </row>
    <row r="20">
      <c r="A20" s="7" t="s">
        <v>262</v>
      </c>
      <c r="B20" s="7" t="s">
        <v>51</v>
      </c>
      <c r="C20" s="8"/>
      <c r="D20" s="9"/>
      <c r="E20" s="8"/>
      <c r="F20" s="8" t="s">
        <v>14</v>
      </c>
      <c r="G20" s="8" t="s">
        <v>14</v>
      </c>
      <c r="H20" s="25"/>
      <c r="I20" s="11" t="s">
        <v>262</v>
      </c>
      <c r="J20" s="11" t="s">
        <v>51</v>
      </c>
      <c r="K20" s="12" t="s">
        <v>16</v>
      </c>
      <c r="L20" s="12" t="s">
        <v>17</v>
      </c>
      <c r="M20" s="7" t="s">
        <v>18</v>
      </c>
      <c r="N20" s="7" t="s">
        <v>19</v>
      </c>
      <c r="O20" s="25"/>
      <c r="P20" s="13" t="s">
        <v>267</v>
      </c>
    </row>
    <row r="21">
      <c r="A21" s="7" t="s">
        <v>269</v>
      </c>
      <c r="B21" s="7" t="s">
        <v>271</v>
      </c>
      <c r="C21" s="8"/>
      <c r="D21" s="9"/>
      <c r="E21" s="8"/>
      <c r="F21" s="8" t="s">
        <v>14</v>
      </c>
      <c r="G21" s="8" t="s">
        <v>14</v>
      </c>
      <c r="H21" s="25"/>
      <c r="I21" s="14" t="s">
        <v>269</v>
      </c>
      <c r="J21" s="11" t="s">
        <v>271</v>
      </c>
      <c r="K21" s="12" t="s">
        <v>254</v>
      </c>
      <c r="L21" s="12" t="s">
        <v>27</v>
      </c>
      <c r="M21" s="7" t="s">
        <v>257</v>
      </c>
      <c r="N21" s="7" t="s">
        <v>259</v>
      </c>
      <c r="O21" s="25"/>
      <c r="P21" s="13" t="s">
        <v>277</v>
      </c>
    </row>
    <row r="22">
      <c r="A22" s="7" t="s">
        <v>279</v>
      </c>
      <c r="B22" s="7" t="s">
        <v>114</v>
      </c>
      <c r="C22" s="8"/>
      <c r="D22" s="9"/>
      <c r="E22" s="9"/>
      <c r="F22" s="9" t="s">
        <v>14</v>
      </c>
      <c r="G22" s="9"/>
      <c r="H22" s="25"/>
      <c r="I22" s="14" t="s">
        <v>279</v>
      </c>
      <c r="J22" s="11" t="s">
        <v>114</v>
      </c>
      <c r="K22" s="12" t="s">
        <v>287</v>
      </c>
      <c r="L22" s="12" t="s">
        <v>27</v>
      </c>
      <c r="M22" s="7" t="s">
        <v>288</v>
      </c>
      <c r="N22" s="7" t="s">
        <v>289</v>
      </c>
      <c r="O22" s="25"/>
      <c r="P22" s="13" t="s">
        <v>292</v>
      </c>
    </row>
    <row r="23">
      <c r="A23" s="7" t="s">
        <v>295</v>
      </c>
      <c r="B23" s="7" t="s">
        <v>132</v>
      </c>
      <c r="C23" s="8"/>
      <c r="D23" s="9"/>
      <c r="E23" s="8"/>
      <c r="F23" s="8" t="s">
        <v>14</v>
      </c>
      <c r="G23" s="8"/>
      <c r="H23" s="25"/>
      <c r="I23" s="11" t="s">
        <v>295</v>
      </c>
      <c r="J23" s="11" t="s">
        <v>132</v>
      </c>
      <c r="K23" s="12" t="s">
        <v>138</v>
      </c>
      <c r="L23" s="12" t="s">
        <v>17</v>
      </c>
      <c r="M23" s="7" t="s">
        <v>140</v>
      </c>
      <c r="N23" s="7" t="s">
        <v>142</v>
      </c>
      <c r="O23" s="25"/>
      <c r="P23" s="13" t="s">
        <v>361</v>
      </c>
    </row>
    <row r="24">
      <c r="A24" s="7" t="s">
        <v>363</v>
      </c>
      <c r="B24" s="7" t="s">
        <v>365</v>
      </c>
      <c r="C24" s="8"/>
      <c r="D24" s="9"/>
      <c r="E24" s="9"/>
      <c r="F24" s="8" t="s">
        <v>14</v>
      </c>
      <c r="G24" s="8"/>
      <c r="H24" s="25"/>
      <c r="I24" s="14" t="s">
        <v>363</v>
      </c>
      <c r="J24" s="11" t="s">
        <v>365</v>
      </c>
      <c r="K24" s="12" t="s">
        <v>370</v>
      </c>
      <c r="L24" s="12" t="s">
        <v>17</v>
      </c>
      <c r="M24" s="7" t="s">
        <v>372</v>
      </c>
      <c r="N24" s="7" t="s">
        <v>375</v>
      </c>
      <c r="O24" s="25"/>
      <c r="P24" s="13" t="s">
        <v>377</v>
      </c>
    </row>
    <row r="25">
      <c r="A25" s="7" t="s">
        <v>378</v>
      </c>
      <c r="B25" s="7" t="s">
        <v>379</v>
      </c>
      <c r="C25" s="8"/>
      <c r="D25" s="8"/>
      <c r="E25" s="8"/>
      <c r="F25" s="8" t="s">
        <v>14</v>
      </c>
      <c r="G25" s="8"/>
      <c r="H25" s="25"/>
      <c r="I25" s="14" t="s">
        <v>378</v>
      </c>
      <c r="J25" s="11" t="s">
        <v>379</v>
      </c>
      <c r="K25" s="12" t="s">
        <v>48</v>
      </c>
      <c r="L25" s="12" t="s">
        <v>17</v>
      </c>
      <c r="M25" s="7" t="s">
        <v>49</v>
      </c>
      <c r="N25" s="7" t="s">
        <v>50</v>
      </c>
      <c r="O25" s="25"/>
      <c r="P25" s="13" t="s">
        <v>389</v>
      </c>
    </row>
    <row r="26">
      <c r="A26" s="7" t="s">
        <v>391</v>
      </c>
      <c r="B26" s="7" t="s">
        <v>392</v>
      </c>
      <c r="C26" s="8"/>
      <c r="D26" s="9"/>
      <c r="E26" s="8"/>
      <c r="F26" s="8" t="s">
        <v>14</v>
      </c>
      <c r="G26" s="8"/>
      <c r="H26" s="25"/>
      <c r="I26" s="14" t="s">
        <v>391</v>
      </c>
      <c r="J26" s="11" t="s">
        <v>392</v>
      </c>
      <c r="K26" s="12" t="s">
        <v>158</v>
      </c>
      <c r="L26" s="12" t="s">
        <v>27</v>
      </c>
      <c r="M26" s="7" t="s">
        <v>159</v>
      </c>
      <c r="N26" s="7" t="s">
        <v>160</v>
      </c>
      <c r="O26" s="25"/>
      <c r="P26" s="13" t="s">
        <v>403</v>
      </c>
    </row>
    <row r="27">
      <c r="A27" s="7" t="s">
        <v>404</v>
      </c>
      <c r="B27" s="7" t="s">
        <v>145</v>
      </c>
      <c r="C27" s="8"/>
      <c r="D27" s="9"/>
      <c r="E27" s="8"/>
      <c r="F27" s="8" t="s">
        <v>14</v>
      </c>
      <c r="G27" s="8"/>
      <c r="H27" s="25"/>
      <c r="I27" s="11" t="s">
        <v>404</v>
      </c>
      <c r="J27" s="11" t="s">
        <v>145</v>
      </c>
      <c r="K27" s="12" t="s">
        <v>138</v>
      </c>
      <c r="L27" s="12" t="s">
        <v>17</v>
      </c>
      <c r="M27" s="7" t="s">
        <v>140</v>
      </c>
      <c r="N27" s="7" t="s">
        <v>142</v>
      </c>
      <c r="O27" s="25"/>
      <c r="P27" s="13" t="s">
        <v>415</v>
      </c>
    </row>
    <row r="28">
      <c r="A28" s="7" t="s">
        <v>416</v>
      </c>
      <c r="B28" s="7" t="s">
        <v>417</v>
      </c>
      <c r="C28" s="8"/>
      <c r="D28" s="8"/>
      <c r="E28" s="8"/>
      <c r="F28" s="8" t="s">
        <v>14</v>
      </c>
      <c r="G28" s="8"/>
      <c r="H28" s="25"/>
      <c r="I28" s="11" t="s">
        <v>416</v>
      </c>
      <c r="J28" s="11" t="s">
        <v>417</v>
      </c>
      <c r="K28" s="12" t="s">
        <v>419</v>
      </c>
      <c r="L28" s="12" t="s">
        <v>17</v>
      </c>
      <c r="M28" s="7" t="s">
        <v>422</v>
      </c>
      <c r="N28" s="7" t="s">
        <v>423</v>
      </c>
      <c r="O28" s="25"/>
      <c r="P28" s="13" t="s">
        <v>425</v>
      </c>
    </row>
    <row r="29">
      <c r="A29" s="7" t="s">
        <v>426</v>
      </c>
      <c r="B29" s="7" t="s">
        <v>428</v>
      </c>
      <c r="C29" s="8"/>
      <c r="D29" s="9"/>
      <c r="E29" s="9"/>
      <c r="F29" s="9" t="s">
        <v>14</v>
      </c>
      <c r="G29" s="9"/>
      <c r="H29" s="25"/>
      <c r="I29" s="14" t="s">
        <v>426</v>
      </c>
      <c r="J29" s="11" t="s">
        <v>428</v>
      </c>
      <c r="K29" s="12" t="s">
        <v>432</v>
      </c>
      <c r="L29" s="12" t="s">
        <v>27</v>
      </c>
      <c r="M29" s="7" t="s">
        <v>434</v>
      </c>
      <c r="N29" s="7" t="s">
        <v>435</v>
      </c>
      <c r="O29" s="25"/>
      <c r="P29" s="13" t="s">
        <v>436</v>
      </c>
    </row>
    <row r="30">
      <c r="A30" s="7" t="s">
        <v>438</v>
      </c>
      <c r="B30" s="7" t="s">
        <v>439</v>
      </c>
      <c r="C30" s="8"/>
      <c r="D30" s="9"/>
      <c r="E30" s="8"/>
      <c r="F30" s="8" t="s">
        <v>14</v>
      </c>
      <c r="G30" s="8"/>
      <c r="H30" s="25"/>
      <c r="I30" s="14" t="s">
        <v>438</v>
      </c>
      <c r="J30" s="11" t="s">
        <v>439</v>
      </c>
      <c r="K30" s="12" t="s">
        <v>443</v>
      </c>
      <c r="L30" s="12" t="s">
        <v>17</v>
      </c>
      <c r="M30" s="7" t="s">
        <v>444</v>
      </c>
      <c r="N30" s="7" t="s">
        <v>445</v>
      </c>
      <c r="O30" s="25"/>
      <c r="P30" s="13" t="s">
        <v>447</v>
      </c>
    </row>
    <row r="31">
      <c r="A31" s="7" t="s">
        <v>448</v>
      </c>
      <c r="B31" s="7" t="s">
        <v>449</v>
      </c>
      <c r="C31" s="8"/>
      <c r="D31" s="9"/>
      <c r="E31" s="8"/>
      <c r="F31" s="8" t="s">
        <v>14</v>
      </c>
      <c r="G31" s="8"/>
      <c r="H31" s="25"/>
      <c r="I31" s="11" t="s">
        <v>448</v>
      </c>
      <c r="J31" s="11" t="s">
        <v>449</v>
      </c>
      <c r="K31" s="12" t="s">
        <v>453</v>
      </c>
      <c r="L31" s="12" t="s">
        <v>27</v>
      </c>
      <c r="M31" s="7" t="s">
        <v>454</v>
      </c>
      <c r="N31" s="7" t="s">
        <v>455</v>
      </c>
      <c r="O31" s="25"/>
      <c r="P31" s="13" t="s">
        <v>457</v>
      </c>
    </row>
    <row r="32">
      <c r="A32" s="7" t="s">
        <v>458</v>
      </c>
      <c r="B32" s="7" t="s">
        <v>154</v>
      </c>
      <c r="C32" s="8"/>
      <c r="D32" s="9"/>
      <c r="E32" s="9"/>
      <c r="F32" s="9" t="s">
        <v>14</v>
      </c>
      <c r="G32" s="9"/>
      <c r="H32" s="25"/>
      <c r="I32" s="11" t="s">
        <v>458</v>
      </c>
      <c r="J32" s="11" t="s">
        <v>154</v>
      </c>
      <c r="K32" s="12" t="s">
        <v>138</v>
      </c>
      <c r="L32" s="12" t="s">
        <v>17</v>
      </c>
      <c r="M32" s="7" t="s">
        <v>140</v>
      </c>
      <c r="N32" s="7" t="s">
        <v>142</v>
      </c>
      <c r="O32" s="25"/>
      <c r="P32" s="13" t="s">
        <v>465</v>
      </c>
    </row>
    <row r="33">
      <c r="A33" s="7" t="s">
        <v>466</v>
      </c>
      <c r="B33" s="7" t="s">
        <v>468</v>
      </c>
      <c r="C33" s="8"/>
      <c r="D33" s="8"/>
      <c r="E33" s="8"/>
      <c r="F33" s="8" t="s">
        <v>14</v>
      </c>
      <c r="G33" s="8"/>
      <c r="H33" s="25"/>
      <c r="I33" s="11" t="s">
        <v>466</v>
      </c>
      <c r="J33" s="11" t="s">
        <v>468</v>
      </c>
      <c r="K33" s="12" t="s">
        <v>453</v>
      </c>
      <c r="L33" s="12" t="s">
        <v>27</v>
      </c>
      <c r="M33" s="7" t="s">
        <v>454</v>
      </c>
      <c r="N33" s="7" t="s">
        <v>455</v>
      </c>
      <c r="O33" s="25"/>
      <c r="P33" s="13" t="s">
        <v>477</v>
      </c>
    </row>
    <row r="34">
      <c r="A34" s="7" t="s">
        <v>480</v>
      </c>
      <c r="B34" s="7" t="s">
        <v>162</v>
      </c>
      <c r="C34" s="8"/>
      <c r="D34" s="9"/>
      <c r="E34" s="8"/>
      <c r="F34" s="8" t="s">
        <v>14</v>
      </c>
      <c r="G34" s="8"/>
      <c r="H34" s="25"/>
      <c r="I34" s="11" t="s">
        <v>480</v>
      </c>
      <c r="J34" s="11" t="s">
        <v>162</v>
      </c>
      <c r="K34" s="12" t="s">
        <v>490</v>
      </c>
      <c r="L34" s="12" t="s">
        <v>27</v>
      </c>
      <c r="M34" s="7" t="s">
        <v>493</v>
      </c>
      <c r="N34" s="7" t="s">
        <v>494</v>
      </c>
      <c r="O34" s="25"/>
      <c r="P34" s="13" t="s">
        <v>496</v>
      </c>
    </row>
    <row r="35">
      <c r="A35" s="7" t="s">
        <v>498</v>
      </c>
      <c r="B35" s="7" t="s">
        <v>499</v>
      </c>
      <c r="C35" s="8"/>
      <c r="D35" s="9"/>
      <c r="E35" s="8"/>
      <c r="F35" s="8" t="s">
        <v>14</v>
      </c>
      <c r="G35" s="8"/>
      <c r="H35" s="25"/>
      <c r="I35" s="11" t="s">
        <v>498</v>
      </c>
      <c r="J35" s="11" t="s">
        <v>499</v>
      </c>
      <c r="K35" s="12" t="s">
        <v>158</v>
      </c>
      <c r="L35" s="12" t="s">
        <v>27</v>
      </c>
      <c r="M35" s="7" t="s">
        <v>159</v>
      </c>
      <c r="N35" s="7" t="s">
        <v>160</v>
      </c>
      <c r="O35" s="25"/>
      <c r="P35" s="13"/>
    </row>
    <row r="36">
      <c r="A36" s="7" t="s">
        <v>508</v>
      </c>
      <c r="B36" s="7" t="s">
        <v>509</v>
      </c>
      <c r="C36" s="8"/>
      <c r="D36" s="9"/>
      <c r="E36" s="9"/>
      <c r="F36" s="9" t="s">
        <v>14</v>
      </c>
      <c r="G36" s="9"/>
      <c r="H36" s="25"/>
      <c r="I36" s="14" t="s">
        <v>508</v>
      </c>
      <c r="J36" s="11" t="s">
        <v>509</v>
      </c>
      <c r="K36" s="12" t="s">
        <v>443</v>
      </c>
      <c r="L36" s="12" t="s">
        <v>17</v>
      </c>
      <c r="M36" s="7" t="s">
        <v>444</v>
      </c>
      <c r="N36" s="7" t="s">
        <v>445</v>
      </c>
      <c r="O36" s="25"/>
      <c r="P36" s="13"/>
    </row>
    <row r="37">
      <c r="A37" s="7" t="s">
        <v>518</v>
      </c>
      <c r="B37" s="7" t="s">
        <v>519</v>
      </c>
      <c r="C37" s="8"/>
      <c r="D37" s="8"/>
      <c r="E37" s="8"/>
      <c r="F37" s="8" t="s">
        <v>14</v>
      </c>
      <c r="G37" s="8"/>
      <c r="H37" s="25"/>
      <c r="I37" s="14" t="s">
        <v>518</v>
      </c>
      <c r="J37" s="11" t="s">
        <v>519</v>
      </c>
      <c r="K37" s="12" t="s">
        <v>254</v>
      </c>
      <c r="L37" s="12" t="s">
        <v>27</v>
      </c>
      <c r="M37" s="7" t="s">
        <v>257</v>
      </c>
      <c r="N37" s="7" t="s">
        <v>259</v>
      </c>
      <c r="O37" s="25"/>
      <c r="P37" s="13"/>
    </row>
    <row r="38">
      <c r="A38" s="7" t="s">
        <v>526</v>
      </c>
      <c r="B38" s="7" t="s">
        <v>174</v>
      </c>
      <c r="C38" s="8"/>
      <c r="D38" s="8"/>
      <c r="E38" s="8"/>
      <c r="F38" s="8" t="s">
        <v>14</v>
      </c>
      <c r="G38" s="8"/>
      <c r="H38" s="25"/>
      <c r="I38" s="14" t="s">
        <v>526</v>
      </c>
      <c r="J38" s="11" t="s">
        <v>174</v>
      </c>
      <c r="K38" s="12" t="s">
        <v>490</v>
      </c>
      <c r="L38" s="12" t="s">
        <v>27</v>
      </c>
      <c r="M38" s="7" t="s">
        <v>493</v>
      </c>
      <c r="N38" s="7" t="s">
        <v>494</v>
      </c>
      <c r="O38" s="25"/>
      <c r="P38" s="13"/>
    </row>
    <row r="39">
      <c r="A39" s="7" t="s">
        <v>535</v>
      </c>
      <c r="B39" s="7" t="s">
        <v>537</v>
      </c>
      <c r="C39" s="8"/>
      <c r="D39" s="9"/>
      <c r="E39" s="8"/>
      <c r="F39" s="8" t="s">
        <v>539</v>
      </c>
      <c r="G39" s="8"/>
      <c r="H39" s="25"/>
      <c r="I39" s="14" t="s">
        <v>535</v>
      </c>
      <c r="J39" s="11" t="s">
        <v>537</v>
      </c>
      <c r="K39" s="12" t="s">
        <v>208</v>
      </c>
      <c r="L39" s="12" t="s">
        <v>27</v>
      </c>
      <c r="M39" s="7" t="s">
        <v>209</v>
      </c>
      <c r="N39" s="7" t="s">
        <v>210</v>
      </c>
      <c r="O39" s="25"/>
      <c r="P39" s="13"/>
    </row>
    <row r="40">
      <c r="A40" s="7" t="s">
        <v>549</v>
      </c>
      <c r="B40" s="7" t="s">
        <v>551</v>
      </c>
      <c r="C40" s="8"/>
      <c r="D40" s="9"/>
      <c r="E40" s="9"/>
      <c r="F40" s="9" t="s">
        <v>14</v>
      </c>
      <c r="G40" s="9"/>
      <c r="H40" s="25"/>
      <c r="I40" s="14" t="s">
        <v>549</v>
      </c>
      <c r="J40" s="11" t="s">
        <v>551</v>
      </c>
      <c r="K40" s="12" t="s">
        <v>183</v>
      </c>
      <c r="L40" s="12" t="s">
        <v>27</v>
      </c>
      <c r="M40" s="7" t="s">
        <v>184</v>
      </c>
      <c r="N40" s="7" t="s">
        <v>186</v>
      </c>
      <c r="O40" s="25"/>
      <c r="P40" s="13"/>
    </row>
    <row r="41">
      <c r="A41" s="7" t="s">
        <v>562</v>
      </c>
      <c r="B41" s="7" t="s">
        <v>565</v>
      </c>
      <c r="C41" s="8"/>
      <c r="D41" s="9"/>
      <c r="E41" s="8"/>
      <c r="F41" s="8" t="s">
        <v>14</v>
      </c>
      <c r="G41" s="8"/>
      <c r="H41" s="25"/>
      <c r="I41" s="14" t="s">
        <v>562</v>
      </c>
      <c r="J41" s="11" t="s">
        <v>565</v>
      </c>
      <c r="K41" s="12" t="s">
        <v>254</v>
      </c>
      <c r="L41" s="12" t="s">
        <v>27</v>
      </c>
      <c r="M41" s="7" t="s">
        <v>257</v>
      </c>
      <c r="N41" s="7" t="s">
        <v>259</v>
      </c>
      <c r="O41" s="25"/>
      <c r="P41" s="13"/>
    </row>
    <row r="42">
      <c r="A42" s="7" t="s">
        <v>571</v>
      </c>
      <c r="B42" s="7" t="s">
        <v>573</v>
      </c>
      <c r="C42" s="8"/>
      <c r="D42" s="9"/>
      <c r="E42" s="8"/>
      <c r="F42" s="8" t="s">
        <v>14</v>
      </c>
      <c r="G42" s="8"/>
      <c r="H42" s="25"/>
      <c r="I42" s="14" t="s">
        <v>571</v>
      </c>
      <c r="J42" s="11" t="s">
        <v>573</v>
      </c>
      <c r="K42" s="12" t="s">
        <v>580</v>
      </c>
      <c r="L42" s="12" t="s">
        <v>27</v>
      </c>
      <c r="M42" s="7" t="s">
        <v>582</v>
      </c>
      <c r="N42" s="7" t="s">
        <v>583</v>
      </c>
      <c r="O42" s="25"/>
      <c r="P42" s="13"/>
    </row>
    <row r="43">
      <c r="A43" s="7" t="s">
        <v>584</v>
      </c>
      <c r="B43" s="7" t="s">
        <v>585</v>
      </c>
      <c r="C43" s="8"/>
      <c r="D43" s="9"/>
      <c r="E43" s="9"/>
      <c r="F43" s="9" t="s">
        <v>14</v>
      </c>
      <c r="G43" s="9"/>
      <c r="H43" s="25"/>
      <c r="I43" s="14" t="s">
        <v>584</v>
      </c>
      <c r="J43" s="11" t="s">
        <v>585</v>
      </c>
      <c r="K43" s="12" t="s">
        <v>591</v>
      </c>
      <c r="L43" s="12" t="s">
        <v>27</v>
      </c>
      <c r="M43" s="7" t="s">
        <v>593</v>
      </c>
      <c r="N43" s="7" t="s">
        <v>594</v>
      </c>
      <c r="O43" s="25"/>
      <c r="P43" s="13"/>
    </row>
    <row r="44">
      <c r="A44" s="7" t="s">
        <v>598</v>
      </c>
      <c r="B44" s="7" t="s">
        <v>599</v>
      </c>
      <c r="C44" s="8"/>
      <c r="D44" s="9"/>
      <c r="E44" s="8"/>
      <c r="F44" s="8" t="s">
        <v>14</v>
      </c>
      <c r="G44" s="8"/>
      <c r="H44" s="25"/>
      <c r="I44" s="14" t="s">
        <v>598</v>
      </c>
      <c r="J44" s="11" t="s">
        <v>599</v>
      </c>
      <c r="K44" s="12" t="s">
        <v>604</v>
      </c>
      <c r="L44" s="12" t="s">
        <v>27</v>
      </c>
      <c r="M44" s="7" t="s">
        <v>605</v>
      </c>
      <c r="N44" s="7" t="s">
        <v>607</v>
      </c>
      <c r="O44" s="25"/>
      <c r="P44" s="13"/>
    </row>
    <row r="45">
      <c r="A45" s="7" t="s">
        <v>608</v>
      </c>
      <c r="B45" s="7" t="s">
        <v>609</v>
      </c>
      <c r="C45" s="8"/>
      <c r="D45" s="9"/>
      <c r="E45" s="8"/>
      <c r="F45" s="8" t="s">
        <v>14</v>
      </c>
      <c r="G45" s="8"/>
      <c r="H45" s="25"/>
      <c r="I45" s="14" t="s">
        <v>608</v>
      </c>
      <c r="J45" s="11" t="s">
        <v>609</v>
      </c>
      <c r="K45" s="12" t="s">
        <v>41</v>
      </c>
      <c r="L45" s="12" t="s">
        <v>27</v>
      </c>
      <c r="M45" s="7" t="s">
        <v>43</v>
      </c>
      <c r="N45" s="7" t="s">
        <v>44</v>
      </c>
      <c r="O45" s="25"/>
      <c r="P45" s="13"/>
    </row>
    <row r="46">
      <c r="A46" s="7" t="s">
        <v>612</v>
      </c>
      <c r="B46" s="7" t="s">
        <v>614</v>
      </c>
      <c r="C46" s="8"/>
      <c r="D46" s="9"/>
      <c r="E46" s="8"/>
      <c r="F46" s="8" t="s">
        <v>14</v>
      </c>
      <c r="G46" s="8"/>
      <c r="H46" s="25"/>
      <c r="I46" s="14" t="s">
        <v>612</v>
      </c>
      <c r="J46" s="88" t="s">
        <v>614</v>
      </c>
      <c r="K46" s="12" t="s">
        <v>618</v>
      </c>
      <c r="L46" s="12" t="s">
        <v>17</v>
      </c>
      <c r="M46" s="7" t="s">
        <v>619</v>
      </c>
      <c r="N46" s="7" t="s">
        <v>620</v>
      </c>
      <c r="O46" s="25"/>
      <c r="P46" s="13"/>
    </row>
    <row r="47">
      <c r="A47" s="7" t="s">
        <v>623</v>
      </c>
      <c r="B47" s="7" t="s">
        <v>624</v>
      </c>
      <c r="C47" s="8"/>
      <c r="D47" s="9"/>
      <c r="E47" s="8"/>
      <c r="F47" s="8" t="s">
        <v>14</v>
      </c>
      <c r="G47" s="8"/>
      <c r="H47" s="25"/>
      <c r="I47" s="14" t="s">
        <v>623</v>
      </c>
      <c r="J47" s="11" t="s">
        <v>624</v>
      </c>
      <c r="K47" s="12" t="s">
        <v>490</v>
      </c>
      <c r="L47" s="12" t="s">
        <v>27</v>
      </c>
      <c r="M47" s="7" t="s">
        <v>493</v>
      </c>
      <c r="N47" s="7" t="s">
        <v>494</v>
      </c>
      <c r="O47" s="25"/>
      <c r="P47" s="13"/>
    </row>
    <row r="48">
      <c r="A48" s="7" t="s">
        <v>628</v>
      </c>
      <c r="B48" s="7" t="s">
        <v>629</v>
      </c>
      <c r="C48" s="8"/>
      <c r="D48" s="9"/>
      <c r="E48" s="8"/>
      <c r="F48" s="8" t="s">
        <v>14</v>
      </c>
      <c r="G48" s="8"/>
      <c r="H48" s="25"/>
      <c r="I48" s="14" t="s">
        <v>628</v>
      </c>
      <c r="J48" s="11" t="s">
        <v>629</v>
      </c>
      <c r="K48" s="12" t="s">
        <v>432</v>
      </c>
      <c r="L48" s="12" t="s">
        <v>27</v>
      </c>
      <c r="M48" s="7" t="s">
        <v>434</v>
      </c>
      <c r="N48" s="7" t="s">
        <v>435</v>
      </c>
      <c r="O48" s="25"/>
      <c r="P48" s="13"/>
    </row>
    <row r="49">
      <c r="A49" s="7" t="s">
        <v>638</v>
      </c>
      <c r="B49" s="7" t="s">
        <v>639</v>
      </c>
      <c r="C49" s="8"/>
      <c r="D49" s="9"/>
      <c r="E49" s="9"/>
      <c r="F49" s="8" t="s">
        <v>14</v>
      </c>
      <c r="G49" s="8"/>
      <c r="H49" s="25"/>
      <c r="I49" s="14" t="s">
        <v>638</v>
      </c>
      <c r="J49" s="11" t="s">
        <v>639</v>
      </c>
      <c r="K49" s="12" t="s">
        <v>419</v>
      </c>
      <c r="L49" s="12" t="s">
        <v>17</v>
      </c>
      <c r="M49" s="7" t="s">
        <v>422</v>
      </c>
      <c r="N49" s="7" t="s">
        <v>423</v>
      </c>
      <c r="O49" s="25"/>
      <c r="P49" s="13"/>
    </row>
    <row r="50">
      <c r="A50" s="7" t="s">
        <v>644</v>
      </c>
      <c r="B50" s="7" t="s">
        <v>645</v>
      </c>
      <c r="C50" s="8"/>
      <c r="D50" s="9"/>
      <c r="E50" s="8"/>
      <c r="F50" s="8" t="s">
        <v>648</v>
      </c>
      <c r="G50" s="8"/>
      <c r="H50" s="25"/>
      <c r="I50" s="14" t="s">
        <v>644</v>
      </c>
      <c r="J50" s="11" t="s">
        <v>645</v>
      </c>
      <c r="K50" s="12" t="s">
        <v>370</v>
      </c>
      <c r="L50" s="12" t="s">
        <v>17</v>
      </c>
      <c r="M50" s="7" t="s">
        <v>372</v>
      </c>
      <c r="N50" s="7" t="s">
        <v>375</v>
      </c>
      <c r="O50" s="25"/>
      <c r="P50" s="13"/>
    </row>
    <row r="51">
      <c r="A51" s="7" t="s">
        <v>650</v>
      </c>
      <c r="B51" s="7" t="s">
        <v>187</v>
      </c>
      <c r="C51" s="8"/>
      <c r="D51" s="8"/>
      <c r="E51" s="9"/>
      <c r="F51" s="9" t="s">
        <v>14</v>
      </c>
      <c r="G51" s="9"/>
      <c r="H51" s="25"/>
      <c r="I51" s="14" t="s">
        <v>650</v>
      </c>
      <c r="J51" s="11" t="s">
        <v>187</v>
      </c>
      <c r="K51" s="12" t="s">
        <v>226</v>
      </c>
      <c r="L51" s="12" t="s">
        <v>17</v>
      </c>
      <c r="M51" s="7" t="s">
        <v>228</v>
      </c>
      <c r="N51" s="7" t="s">
        <v>230</v>
      </c>
      <c r="O51" s="25"/>
      <c r="P51" s="13"/>
    </row>
    <row r="52">
      <c r="A52" s="7" t="s">
        <v>659</v>
      </c>
      <c r="B52" s="7" t="s">
        <v>660</v>
      </c>
      <c r="C52" s="8"/>
      <c r="D52" s="9"/>
      <c r="E52" s="8"/>
      <c r="F52" s="8" t="s">
        <v>661</v>
      </c>
      <c r="G52" s="8"/>
      <c r="H52" s="25"/>
      <c r="I52" s="14" t="s">
        <v>659</v>
      </c>
      <c r="J52" s="11" t="s">
        <v>660</v>
      </c>
      <c r="K52" s="12" t="s">
        <v>123</v>
      </c>
      <c r="L52" s="12" t="s">
        <v>17</v>
      </c>
      <c r="M52" s="7" t="s">
        <v>126</v>
      </c>
      <c r="N52" s="7" t="s">
        <v>129</v>
      </c>
      <c r="O52" s="25"/>
      <c r="P52" s="13"/>
    </row>
    <row r="53">
      <c r="A53" s="7" t="s">
        <v>668</v>
      </c>
      <c r="B53" s="9" t="s">
        <v>670</v>
      </c>
      <c r="C53" s="8"/>
      <c r="D53" s="9"/>
      <c r="E53" s="8"/>
      <c r="F53" s="8" t="s">
        <v>14</v>
      </c>
      <c r="G53" s="8"/>
      <c r="H53" s="25"/>
      <c r="I53" s="14" t="s">
        <v>668</v>
      </c>
      <c r="J53" s="11" t="s">
        <v>670</v>
      </c>
      <c r="K53" s="12" t="s">
        <v>287</v>
      </c>
      <c r="L53" s="12" t="s">
        <v>27</v>
      </c>
      <c r="M53" s="7" t="s">
        <v>288</v>
      </c>
      <c r="N53" s="7" t="s">
        <v>289</v>
      </c>
      <c r="O53" s="25"/>
      <c r="P53" s="13"/>
    </row>
    <row r="54">
      <c r="A54" s="7" t="s">
        <v>679</v>
      </c>
      <c r="B54" s="7" t="s">
        <v>680</v>
      </c>
      <c r="C54" s="8"/>
      <c r="D54" s="9"/>
      <c r="E54" s="9"/>
      <c r="F54" s="9" t="s">
        <v>14</v>
      </c>
      <c r="G54" s="9"/>
      <c r="H54" s="25"/>
      <c r="I54" s="14" t="s">
        <v>679</v>
      </c>
      <c r="J54" s="11" t="s">
        <v>680</v>
      </c>
      <c r="K54" s="12" t="s">
        <v>215</v>
      </c>
      <c r="L54" s="12" t="s">
        <v>17</v>
      </c>
      <c r="M54" s="7" t="s">
        <v>216</v>
      </c>
      <c r="N54" s="7" t="s">
        <v>217</v>
      </c>
      <c r="O54" s="25"/>
      <c r="P54" s="13"/>
    </row>
    <row r="55">
      <c r="A55" s="7" t="s">
        <v>684</v>
      </c>
      <c r="B55" s="7" t="s">
        <v>685</v>
      </c>
      <c r="C55" s="8"/>
      <c r="D55" s="9"/>
      <c r="E55" s="8"/>
      <c r="F55" s="8" t="s">
        <v>686</v>
      </c>
      <c r="G55" s="8"/>
      <c r="H55" s="25"/>
      <c r="I55" s="14" t="s">
        <v>684</v>
      </c>
      <c r="J55" s="11" t="s">
        <v>685</v>
      </c>
      <c r="K55" s="12" t="s">
        <v>591</v>
      </c>
      <c r="L55" s="12" t="s">
        <v>27</v>
      </c>
      <c r="M55" s="7" t="s">
        <v>593</v>
      </c>
      <c r="N55" s="7" t="s">
        <v>594</v>
      </c>
      <c r="O55" s="25"/>
      <c r="P55" s="13"/>
    </row>
    <row r="56">
      <c r="A56" s="7" t="s">
        <v>688</v>
      </c>
      <c r="B56" s="7" t="s">
        <v>689</v>
      </c>
      <c r="C56" s="8"/>
      <c r="D56" s="9"/>
      <c r="E56" s="8"/>
      <c r="F56" s="97" t="s">
        <v>15</v>
      </c>
      <c r="G56" s="97"/>
      <c r="H56" s="25"/>
      <c r="I56" s="14" t="s">
        <v>688</v>
      </c>
      <c r="J56" s="11" t="s">
        <v>689</v>
      </c>
      <c r="K56" s="12" t="s">
        <v>287</v>
      </c>
      <c r="L56" s="12" t="s">
        <v>27</v>
      </c>
      <c r="M56" s="7" t="s">
        <v>288</v>
      </c>
      <c r="N56" s="7" t="s">
        <v>289</v>
      </c>
      <c r="O56" s="25"/>
      <c r="P56" s="13"/>
    </row>
    <row r="57">
      <c r="A57" s="7" t="s">
        <v>695</v>
      </c>
      <c r="B57" s="7" t="s">
        <v>696</v>
      </c>
      <c r="C57" s="8"/>
      <c r="D57" s="9"/>
      <c r="E57" s="8"/>
      <c r="F57" s="8" t="s">
        <v>14</v>
      </c>
      <c r="G57" s="8" t="s">
        <v>701</v>
      </c>
      <c r="H57" s="25"/>
      <c r="I57" s="14" t="s">
        <v>695</v>
      </c>
      <c r="J57" s="88" t="s">
        <v>696</v>
      </c>
      <c r="K57" s="12" t="s">
        <v>26</v>
      </c>
      <c r="L57" s="12" t="s">
        <v>27</v>
      </c>
      <c r="M57" s="7" t="s">
        <v>28</v>
      </c>
      <c r="N57" s="7" t="s">
        <v>29</v>
      </c>
      <c r="O57" s="25"/>
      <c r="P57" s="13"/>
    </row>
    <row r="58">
      <c r="A58" s="7" t="s">
        <v>705</v>
      </c>
      <c r="B58" s="7" t="s">
        <v>707</v>
      </c>
      <c r="C58" s="8"/>
      <c r="D58" s="9"/>
      <c r="E58" s="8"/>
      <c r="F58" s="8" t="s">
        <v>14</v>
      </c>
      <c r="G58" s="8"/>
      <c r="H58" s="25"/>
      <c r="I58" s="14" t="s">
        <v>705</v>
      </c>
      <c r="J58" s="11" t="s">
        <v>707</v>
      </c>
      <c r="K58" s="12" t="s">
        <v>709</v>
      </c>
      <c r="L58" s="12" t="s">
        <v>27</v>
      </c>
      <c r="M58" s="7" t="s">
        <v>711</v>
      </c>
      <c r="N58" s="7" t="s">
        <v>712</v>
      </c>
      <c r="O58" s="25"/>
      <c r="P58" s="13"/>
    </row>
    <row r="59">
      <c r="A59" s="7" t="s">
        <v>714</v>
      </c>
      <c r="B59" s="7" t="s">
        <v>715</v>
      </c>
      <c r="C59" s="8"/>
      <c r="D59" s="9"/>
      <c r="E59" s="8"/>
      <c r="F59" s="8" t="s">
        <v>14</v>
      </c>
      <c r="G59" s="8"/>
      <c r="H59" s="25"/>
      <c r="I59" s="14" t="s">
        <v>714</v>
      </c>
      <c r="J59" s="11" t="s">
        <v>715</v>
      </c>
      <c r="K59" s="12" t="s">
        <v>16</v>
      </c>
      <c r="L59" s="12" t="s">
        <v>17</v>
      </c>
      <c r="M59" s="7" t="s">
        <v>18</v>
      </c>
      <c r="N59" s="7" t="s">
        <v>19</v>
      </c>
      <c r="O59" s="25"/>
      <c r="P59" s="13"/>
    </row>
    <row r="60">
      <c r="A60" s="7" t="s">
        <v>722</v>
      </c>
      <c r="B60" s="7" t="s">
        <v>725</v>
      </c>
      <c r="C60" s="8"/>
      <c r="D60" s="9"/>
      <c r="E60" s="8"/>
      <c r="F60" s="8" t="s">
        <v>14</v>
      </c>
      <c r="G60" s="8"/>
      <c r="H60" s="25"/>
      <c r="I60" s="14" t="s">
        <v>722</v>
      </c>
      <c r="J60" s="11" t="s">
        <v>725</v>
      </c>
      <c r="K60" s="12" t="s">
        <v>580</v>
      </c>
      <c r="L60" s="12" t="s">
        <v>27</v>
      </c>
      <c r="M60" s="7" t="s">
        <v>582</v>
      </c>
      <c r="N60" s="7" t="s">
        <v>583</v>
      </c>
      <c r="O60" s="25"/>
      <c r="P60" s="13"/>
    </row>
    <row r="61">
      <c r="A61" s="7" t="s">
        <v>730</v>
      </c>
      <c r="B61" s="7" t="s">
        <v>731</v>
      </c>
      <c r="C61" s="8"/>
      <c r="D61" s="9"/>
      <c r="E61" s="8"/>
      <c r="F61" s="8" t="s">
        <v>14</v>
      </c>
      <c r="G61" s="8"/>
      <c r="H61" s="25"/>
      <c r="I61" s="14" t="s">
        <v>730</v>
      </c>
      <c r="J61" s="11" t="s">
        <v>731</v>
      </c>
      <c r="K61" s="12" t="s">
        <v>736</v>
      </c>
      <c r="L61" s="12" t="s">
        <v>27</v>
      </c>
      <c r="M61" s="7" t="s">
        <v>738</v>
      </c>
      <c r="N61" s="7" t="s">
        <v>739</v>
      </c>
      <c r="O61" s="25"/>
      <c r="P61" s="13"/>
    </row>
    <row r="62">
      <c r="A62" s="7" t="s">
        <v>740</v>
      </c>
      <c r="B62" s="7" t="s">
        <v>741</v>
      </c>
      <c r="C62" s="8"/>
      <c r="D62" s="9"/>
      <c r="E62" s="8"/>
      <c r="F62" s="8" t="s">
        <v>14</v>
      </c>
      <c r="G62" s="8"/>
      <c r="H62" s="25"/>
      <c r="I62" s="14" t="s">
        <v>740</v>
      </c>
      <c r="J62" s="88" t="s">
        <v>741</v>
      </c>
      <c r="K62" s="12" t="s">
        <v>123</v>
      </c>
      <c r="L62" s="12" t="s">
        <v>17</v>
      </c>
      <c r="M62" s="7" t="s">
        <v>126</v>
      </c>
      <c r="N62" s="7" t="s">
        <v>129</v>
      </c>
      <c r="O62" s="25"/>
      <c r="P62" s="13"/>
    </row>
    <row r="63">
      <c r="A63" s="7" t="s">
        <v>748</v>
      </c>
      <c r="B63" s="7" t="s">
        <v>749</v>
      </c>
      <c r="C63" s="8"/>
      <c r="D63" s="9"/>
      <c r="E63" s="9"/>
      <c r="F63" s="8" t="s">
        <v>14</v>
      </c>
      <c r="G63" s="8"/>
      <c r="H63" s="25"/>
      <c r="I63" s="14" t="s">
        <v>748</v>
      </c>
      <c r="J63" s="11" t="s">
        <v>749</v>
      </c>
      <c r="K63" s="12" t="s">
        <v>755</v>
      </c>
      <c r="L63" s="12" t="s">
        <v>17</v>
      </c>
      <c r="M63" s="7" t="s">
        <v>757</v>
      </c>
      <c r="N63" s="7" t="s">
        <v>759</v>
      </c>
      <c r="O63" s="25"/>
      <c r="P63" s="13"/>
    </row>
    <row r="64">
      <c r="A64" s="7" t="s">
        <v>760</v>
      </c>
      <c r="B64" s="7" t="s">
        <v>762</v>
      </c>
      <c r="C64" s="8"/>
      <c r="D64" s="9"/>
      <c r="E64" s="9"/>
      <c r="F64" s="9" t="s">
        <v>14</v>
      </c>
      <c r="G64" s="9"/>
      <c r="H64" s="25"/>
      <c r="I64" s="14" t="s">
        <v>760</v>
      </c>
      <c r="J64" s="11" t="s">
        <v>762</v>
      </c>
      <c r="K64" s="12" t="s">
        <v>755</v>
      </c>
      <c r="L64" s="12" t="s">
        <v>17</v>
      </c>
      <c r="M64" s="7" t="s">
        <v>757</v>
      </c>
      <c r="N64" s="7" t="s">
        <v>759</v>
      </c>
      <c r="O64" s="25"/>
      <c r="P64" s="13"/>
    </row>
    <row r="65">
      <c r="A65" s="7" t="s">
        <v>768</v>
      </c>
      <c r="B65" s="7" t="s">
        <v>769</v>
      </c>
      <c r="C65" s="8"/>
      <c r="D65" s="9"/>
      <c r="E65" s="8"/>
      <c r="F65" s="8" t="s">
        <v>14</v>
      </c>
      <c r="G65" s="8"/>
      <c r="H65" s="25"/>
      <c r="I65" s="11" t="s">
        <v>768</v>
      </c>
      <c r="J65" s="11" t="s">
        <v>769</v>
      </c>
      <c r="K65" s="12" t="s">
        <v>208</v>
      </c>
      <c r="L65" s="12" t="s">
        <v>27</v>
      </c>
      <c r="M65" s="7" t="s">
        <v>209</v>
      </c>
      <c r="N65" s="7" t="s">
        <v>210</v>
      </c>
      <c r="O65" s="25"/>
      <c r="P65" s="13"/>
    </row>
    <row r="66">
      <c r="A66" s="7" t="s">
        <v>770</v>
      </c>
      <c r="B66" s="7" t="s">
        <v>771</v>
      </c>
      <c r="C66" s="8"/>
      <c r="D66" s="9"/>
      <c r="E66" s="8"/>
      <c r="F66" s="8" t="s">
        <v>14</v>
      </c>
      <c r="G66" s="8"/>
      <c r="H66" s="25"/>
      <c r="I66" s="11" t="s">
        <v>770</v>
      </c>
      <c r="J66" s="11" t="s">
        <v>771</v>
      </c>
      <c r="K66" s="12" t="s">
        <v>16</v>
      </c>
      <c r="L66" s="12" t="s">
        <v>17</v>
      </c>
      <c r="M66" s="7" t="s">
        <v>18</v>
      </c>
      <c r="N66" s="7" t="s">
        <v>19</v>
      </c>
      <c r="O66" s="25"/>
      <c r="P66" s="13"/>
    </row>
    <row r="67">
      <c r="A67" s="7" t="s">
        <v>774</v>
      </c>
      <c r="B67" s="7" t="s">
        <v>775</v>
      </c>
      <c r="C67" s="8"/>
      <c r="D67" s="9"/>
      <c r="E67" s="8"/>
      <c r="F67" s="8" t="s">
        <v>14</v>
      </c>
      <c r="G67" s="8"/>
      <c r="H67" s="25"/>
      <c r="I67" s="11" t="s">
        <v>774</v>
      </c>
      <c r="J67" s="11" t="s">
        <v>775</v>
      </c>
      <c r="K67" s="12" t="s">
        <v>158</v>
      </c>
      <c r="L67" s="12" t="s">
        <v>27</v>
      </c>
      <c r="M67" s="7" t="s">
        <v>159</v>
      </c>
      <c r="N67" s="7" t="s">
        <v>160</v>
      </c>
      <c r="O67" s="25"/>
      <c r="P67" s="13"/>
    </row>
    <row r="68">
      <c r="A68" s="7" t="s">
        <v>778</v>
      </c>
      <c r="B68" s="7" t="s">
        <v>779</v>
      </c>
      <c r="C68" s="8"/>
      <c r="D68" s="9"/>
      <c r="F68" s="111" t="s">
        <v>14</v>
      </c>
      <c r="G68" s="111"/>
      <c r="H68" s="25"/>
      <c r="I68" s="11" t="s">
        <v>778</v>
      </c>
      <c r="J68" s="11" t="s">
        <v>779</v>
      </c>
      <c r="K68" s="12" t="s">
        <v>104</v>
      </c>
      <c r="L68" s="12" t="s">
        <v>17</v>
      </c>
      <c r="M68" s="7" t="s">
        <v>107</v>
      </c>
      <c r="N68" s="7" t="s">
        <v>110</v>
      </c>
      <c r="O68" s="25"/>
      <c r="P68" s="13"/>
    </row>
    <row r="69">
      <c r="A69" s="7" t="s">
        <v>785</v>
      </c>
      <c r="B69" s="7" t="s">
        <v>789</v>
      </c>
      <c r="C69" s="8"/>
      <c r="D69" s="8"/>
      <c r="E69" s="8"/>
      <c r="F69" s="8" t="s">
        <v>14</v>
      </c>
      <c r="G69" s="8"/>
      <c r="H69" s="25"/>
      <c r="I69" s="11" t="s">
        <v>785</v>
      </c>
      <c r="J69" s="11" t="s">
        <v>789</v>
      </c>
      <c r="K69" s="12" t="s">
        <v>26</v>
      </c>
      <c r="L69" s="12" t="s">
        <v>27</v>
      </c>
      <c r="M69" s="7" t="s">
        <v>28</v>
      </c>
      <c r="N69" s="7" t="s">
        <v>29</v>
      </c>
      <c r="O69" s="25"/>
      <c r="P69" s="13"/>
    </row>
    <row r="70">
      <c r="A70" s="7" t="s">
        <v>793</v>
      </c>
      <c r="B70" s="7" t="s">
        <v>200</v>
      </c>
      <c r="C70" s="8"/>
      <c r="D70" s="9"/>
      <c r="E70" s="8"/>
      <c r="F70" s="8" t="s">
        <v>14</v>
      </c>
      <c r="G70" s="8"/>
      <c r="H70" s="25"/>
      <c r="I70" s="11" t="s">
        <v>793</v>
      </c>
      <c r="J70" s="88" t="s">
        <v>200</v>
      </c>
      <c r="K70" s="12" t="s">
        <v>736</v>
      </c>
      <c r="L70" s="12" t="s">
        <v>27</v>
      </c>
      <c r="M70" s="7" t="s">
        <v>738</v>
      </c>
      <c r="N70" s="7" t="s">
        <v>739</v>
      </c>
      <c r="O70" s="25"/>
      <c r="P70" s="13"/>
    </row>
    <row r="71">
      <c r="A71" s="7" t="s">
        <v>798</v>
      </c>
      <c r="B71" s="7" t="s">
        <v>800</v>
      </c>
      <c r="C71" s="8"/>
      <c r="D71" s="9"/>
      <c r="E71" s="8"/>
      <c r="F71" s="8" t="s">
        <v>14</v>
      </c>
      <c r="G71" s="8"/>
      <c r="H71" s="25"/>
      <c r="I71" s="11" t="s">
        <v>798</v>
      </c>
      <c r="J71" s="88" t="s">
        <v>800</v>
      </c>
      <c r="K71" s="12" t="s">
        <v>26</v>
      </c>
      <c r="L71" s="12" t="s">
        <v>27</v>
      </c>
      <c r="M71" s="7" t="s">
        <v>28</v>
      </c>
      <c r="N71" s="7" t="s">
        <v>29</v>
      </c>
      <c r="O71" s="25"/>
      <c r="P71" s="13"/>
    </row>
    <row r="72">
      <c r="A72" s="7" t="s">
        <v>807</v>
      </c>
      <c r="B72" s="7" t="s">
        <v>808</v>
      </c>
      <c r="C72" s="8"/>
      <c r="D72" s="9"/>
      <c r="E72" s="8"/>
      <c r="F72" s="8" t="s">
        <v>14</v>
      </c>
      <c r="G72" s="8"/>
      <c r="H72" s="25"/>
      <c r="I72" s="11" t="s">
        <v>807</v>
      </c>
      <c r="J72" s="88" t="s">
        <v>808</v>
      </c>
      <c r="K72" s="12" t="s">
        <v>443</v>
      </c>
      <c r="L72" s="12" t="s">
        <v>17</v>
      </c>
      <c r="M72" s="7" t="s">
        <v>444</v>
      </c>
      <c r="N72" s="7" t="s">
        <v>445</v>
      </c>
      <c r="O72" s="25"/>
      <c r="P72" s="13"/>
    </row>
    <row r="73">
      <c r="A73" s="7" t="s">
        <v>816</v>
      </c>
      <c r="B73" s="7" t="s">
        <v>818</v>
      </c>
      <c r="C73" s="8"/>
      <c r="D73" s="9"/>
      <c r="E73" s="8"/>
      <c r="F73" s="8" t="s">
        <v>14</v>
      </c>
      <c r="G73" s="8"/>
      <c r="H73" s="25"/>
      <c r="I73" s="11" t="s">
        <v>816</v>
      </c>
      <c r="J73" s="88" t="s">
        <v>818</v>
      </c>
      <c r="K73" s="12" t="s">
        <v>823</v>
      </c>
      <c r="L73" s="12" t="s">
        <v>17</v>
      </c>
      <c r="M73" s="7" t="s">
        <v>824</v>
      </c>
      <c r="N73" s="7" t="s">
        <v>826</v>
      </c>
      <c r="O73" s="25"/>
      <c r="P73" s="13"/>
    </row>
    <row r="74">
      <c r="A74" s="7" t="s">
        <v>828</v>
      </c>
      <c r="B74" s="7" t="s">
        <v>829</v>
      </c>
      <c r="C74" s="8"/>
      <c r="D74" s="9"/>
      <c r="E74" s="8"/>
      <c r="F74" s="8" t="s">
        <v>14</v>
      </c>
      <c r="G74" s="8"/>
      <c r="H74" s="25"/>
      <c r="I74" s="11" t="s">
        <v>828</v>
      </c>
      <c r="J74" s="88" t="s">
        <v>829</v>
      </c>
      <c r="K74" s="12" t="s">
        <v>831</v>
      </c>
      <c r="L74" s="12" t="s">
        <v>17</v>
      </c>
      <c r="M74" s="7" t="s">
        <v>833</v>
      </c>
      <c r="N74" s="7" t="s">
        <v>834</v>
      </c>
      <c r="O74" s="25"/>
      <c r="P74" s="13"/>
    </row>
    <row r="75">
      <c r="A75" s="7" t="s">
        <v>835</v>
      </c>
      <c r="B75" s="7" t="s">
        <v>837</v>
      </c>
      <c r="C75" s="8"/>
      <c r="D75" s="8"/>
      <c r="E75" s="8"/>
      <c r="F75" s="8" t="s">
        <v>14</v>
      </c>
      <c r="G75" s="8"/>
      <c r="H75" s="25"/>
      <c r="I75" s="11" t="s">
        <v>835</v>
      </c>
      <c r="J75" s="88" t="s">
        <v>837</v>
      </c>
      <c r="K75" s="12" t="s">
        <v>123</v>
      </c>
      <c r="L75" s="12" t="s">
        <v>17</v>
      </c>
      <c r="M75" s="7" t="s">
        <v>126</v>
      </c>
      <c r="N75" s="7" t="s">
        <v>129</v>
      </c>
      <c r="O75" s="25"/>
      <c r="P75" s="13"/>
    </row>
    <row r="76">
      <c r="A76" s="7" t="s">
        <v>842</v>
      </c>
      <c r="B76" s="7" t="s">
        <v>843</v>
      </c>
      <c r="C76" s="8"/>
      <c r="D76" s="9"/>
      <c r="E76" s="8"/>
      <c r="F76" s="8" t="s">
        <v>845</v>
      </c>
      <c r="G76" s="8"/>
      <c r="H76" s="25"/>
      <c r="I76" s="11" t="s">
        <v>842</v>
      </c>
      <c r="J76" s="88" t="s">
        <v>843</v>
      </c>
      <c r="K76" s="12" t="s">
        <v>183</v>
      </c>
      <c r="L76" s="12" t="s">
        <v>27</v>
      </c>
      <c r="M76" s="7" t="s">
        <v>184</v>
      </c>
      <c r="N76" s="7" t="s">
        <v>186</v>
      </c>
      <c r="O76" s="25"/>
      <c r="P76" s="13"/>
    </row>
    <row r="77">
      <c r="A77" s="7" t="s">
        <v>849</v>
      </c>
      <c r="B77" s="7" t="s">
        <v>851</v>
      </c>
      <c r="C77" s="8"/>
      <c r="D77" s="9"/>
      <c r="E77" s="8"/>
      <c r="F77" s="8" t="s">
        <v>14</v>
      </c>
      <c r="G77" s="8"/>
      <c r="H77" s="25"/>
      <c r="I77" s="11" t="s">
        <v>849</v>
      </c>
      <c r="J77" s="88" t="s">
        <v>851</v>
      </c>
      <c r="K77" s="12" t="s">
        <v>831</v>
      </c>
      <c r="L77" s="12" t="s">
        <v>17</v>
      </c>
      <c r="M77" s="7" t="s">
        <v>833</v>
      </c>
      <c r="N77" s="7" t="s">
        <v>834</v>
      </c>
      <c r="O77" s="25"/>
      <c r="P77" s="13"/>
    </row>
    <row r="78">
      <c r="A78" s="7" t="s">
        <v>855</v>
      </c>
      <c r="B78" s="7" t="s">
        <v>856</v>
      </c>
      <c r="C78" s="8"/>
      <c r="D78" s="9"/>
      <c r="E78" s="8"/>
      <c r="F78" s="8" t="s">
        <v>14</v>
      </c>
      <c r="G78" s="8"/>
      <c r="H78" s="25"/>
      <c r="I78" s="11" t="s">
        <v>855</v>
      </c>
      <c r="J78" s="11" t="s">
        <v>856</v>
      </c>
      <c r="K78" s="12" t="s">
        <v>859</v>
      </c>
      <c r="L78" s="12" t="s">
        <v>27</v>
      </c>
      <c r="M78" s="7" t="s">
        <v>861</v>
      </c>
      <c r="N78" s="7" t="s">
        <v>862</v>
      </c>
      <c r="O78" s="25"/>
      <c r="P78" s="13"/>
    </row>
    <row r="79">
      <c r="A79" s="7" t="s">
        <v>864</v>
      </c>
      <c r="B79" s="7" t="s">
        <v>211</v>
      </c>
      <c r="C79" s="8"/>
      <c r="D79" s="9"/>
      <c r="E79" s="9"/>
      <c r="F79" s="8" t="s">
        <v>14</v>
      </c>
      <c r="G79" s="8"/>
      <c r="H79" s="25"/>
      <c r="I79" s="11" t="s">
        <v>864</v>
      </c>
      <c r="J79" s="11" t="s">
        <v>211</v>
      </c>
      <c r="K79" s="12" t="s">
        <v>866</v>
      </c>
      <c r="L79" s="12" t="s">
        <v>17</v>
      </c>
      <c r="M79" s="7" t="s">
        <v>868</v>
      </c>
      <c r="N79" s="7" t="s">
        <v>869</v>
      </c>
      <c r="O79" s="25"/>
      <c r="P79" s="13"/>
    </row>
    <row r="80">
      <c r="A80" s="7" t="s">
        <v>871</v>
      </c>
      <c r="B80" s="7" t="s">
        <v>873</v>
      </c>
      <c r="C80" s="8"/>
      <c r="D80" s="9"/>
      <c r="E80" s="9"/>
      <c r="F80" s="8" t="s">
        <v>14</v>
      </c>
      <c r="G80" s="8"/>
      <c r="H80" s="25"/>
      <c r="I80" s="11" t="s">
        <v>871</v>
      </c>
      <c r="J80" s="11" t="s">
        <v>873</v>
      </c>
      <c r="K80" s="12" t="s">
        <v>254</v>
      </c>
      <c r="L80" s="12" t="s">
        <v>27</v>
      </c>
      <c r="M80" s="7" t="s">
        <v>257</v>
      </c>
      <c r="N80" s="7" t="s">
        <v>259</v>
      </c>
      <c r="O80" s="25"/>
      <c r="P80" s="13"/>
    </row>
    <row r="81">
      <c r="A81" s="7" t="s">
        <v>879</v>
      </c>
      <c r="B81" s="7" t="s">
        <v>881</v>
      </c>
      <c r="C81" s="8"/>
      <c r="D81" s="9"/>
      <c r="E81" s="8"/>
      <c r="F81" s="8" t="s">
        <v>14</v>
      </c>
      <c r="G81" s="8"/>
      <c r="H81" s="25"/>
      <c r="I81" s="11" t="s">
        <v>879</v>
      </c>
      <c r="J81" s="11" t="s">
        <v>881</v>
      </c>
      <c r="K81" s="12" t="s">
        <v>241</v>
      </c>
      <c r="L81" s="12" t="s">
        <v>17</v>
      </c>
      <c r="M81" s="7" t="s">
        <v>242</v>
      </c>
      <c r="N81" s="7" t="s">
        <v>243</v>
      </c>
      <c r="O81" s="25"/>
      <c r="P81" s="13"/>
    </row>
    <row r="82">
      <c r="A82" s="7" t="s">
        <v>886</v>
      </c>
      <c r="B82" s="7" t="s">
        <v>887</v>
      </c>
      <c r="C82" s="8"/>
      <c r="D82" s="9"/>
      <c r="E82" s="8"/>
      <c r="F82" s="8" t="s">
        <v>14</v>
      </c>
      <c r="G82" s="8"/>
      <c r="H82" s="25"/>
      <c r="I82" s="11" t="s">
        <v>886</v>
      </c>
      <c r="J82" s="11" t="s">
        <v>887</v>
      </c>
      <c r="K82" s="12" t="s">
        <v>104</v>
      </c>
      <c r="L82" s="12" t="s">
        <v>17</v>
      </c>
      <c r="M82" s="7" t="s">
        <v>107</v>
      </c>
      <c r="N82" s="7" t="s">
        <v>110</v>
      </c>
      <c r="O82" s="25"/>
      <c r="P82" s="13"/>
    </row>
    <row r="83">
      <c r="A83" s="7" t="s">
        <v>892</v>
      </c>
      <c r="B83" s="7" t="s">
        <v>893</v>
      </c>
      <c r="C83" s="8"/>
      <c r="D83" s="9"/>
      <c r="E83" s="8"/>
      <c r="F83" s="8" t="s">
        <v>14</v>
      </c>
      <c r="G83" s="8"/>
      <c r="H83" s="25"/>
      <c r="I83" s="11" t="s">
        <v>892</v>
      </c>
      <c r="J83" s="11" t="s">
        <v>893</v>
      </c>
      <c r="K83" s="12" t="s">
        <v>158</v>
      </c>
      <c r="L83" s="12" t="s">
        <v>27</v>
      </c>
      <c r="M83" s="7" t="s">
        <v>159</v>
      </c>
      <c r="N83" s="7" t="s">
        <v>160</v>
      </c>
      <c r="O83" s="25"/>
      <c r="P83" s="13"/>
    </row>
    <row r="84">
      <c r="A84" s="7" t="s">
        <v>897</v>
      </c>
      <c r="B84" s="7" t="s">
        <v>898</v>
      </c>
      <c r="C84" s="8"/>
      <c r="D84" s="9"/>
      <c r="E84" s="9"/>
      <c r="F84" s="8" t="s">
        <v>14</v>
      </c>
      <c r="G84" s="8"/>
      <c r="H84" s="25"/>
      <c r="I84" s="11" t="s">
        <v>897</v>
      </c>
      <c r="J84" s="11" t="s">
        <v>898</v>
      </c>
      <c r="K84" s="12" t="s">
        <v>215</v>
      </c>
      <c r="L84" s="12" t="s">
        <v>17</v>
      </c>
      <c r="M84" s="7" t="s">
        <v>216</v>
      </c>
      <c r="N84" s="7" t="s">
        <v>217</v>
      </c>
      <c r="O84" s="25"/>
      <c r="P84" s="13"/>
    </row>
    <row r="85">
      <c r="A85" s="7" t="s">
        <v>903</v>
      </c>
      <c r="B85" s="7" t="s">
        <v>905</v>
      </c>
      <c r="C85" s="8"/>
      <c r="D85" s="9"/>
      <c r="E85" s="8"/>
      <c r="F85" s="8" t="s">
        <v>14</v>
      </c>
      <c r="G85" s="8"/>
      <c r="H85" s="25"/>
      <c r="I85" s="11" t="s">
        <v>903</v>
      </c>
      <c r="J85" s="11" t="s">
        <v>905</v>
      </c>
      <c r="K85" s="12" t="s">
        <v>866</v>
      </c>
      <c r="L85" s="12" t="s">
        <v>17</v>
      </c>
      <c r="M85" s="7" t="s">
        <v>868</v>
      </c>
      <c r="N85" s="7" t="s">
        <v>869</v>
      </c>
      <c r="O85" s="25"/>
      <c r="P85" s="13"/>
    </row>
    <row r="86">
      <c r="A86" s="7" t="s">
        <v>911</v>
      </c>
      <c r="B86" s="7" t="s">
        <v>913</v>
      </c>
      <c r="C86" s="8"/>
      <c r="D86" s="9"/>
      <c r="E86" s="8"/>
      <c r="F86" s="8" t="s">
        <v>14</v>
      </c>
      <c r="G86" s="8"/>
      <c r="H86" s="25"/>
      <c r="I86" s="11" t="s">
        <v>911</v>
      </c>
      <c r="J86" s="11" t="s">
        <v>913</v>
      </c>
      <c r="K86" s="12" t="s">
        <v>183</v>
      </c>
      <c r="L86" s="12" t="s">
        <v>27</v>
      </c>
      <c r="M86" s="7" t="s">
        <v>184</v>
      </c>
      <c r="N86" s="7" t="s">
        <v>186</v>
      </c>
      <c r="O86" s="25"/>
      <c r="P86" s="13"/>
    </row>
    <row r="87">
      <c r="A87" s="7" t="s">
        <v>919</v>
      </c>
      <c r="B87" s="7" t="s">
        <v>920</v>
      </c>
      <c r="C87" s="8"/>
      <c r="D87" s="9"/>
      <c r="E87" s="8"/>
      <c r="F87" s="8" t="s">
        <v>14</v>
      </c>
      <c r="G87" s="8"/>
      <c r="H87" s="25"/>
      <c r="I87" s="11" t="s">
        <v>919</v>
      </c>
      <c r="J87" s="11" t="s">
        <v>920</v>
      </c>
      <c r="K87" s="12" t="s">
        <v>591</v>
      </c>
      <c r="L87" s="12" t="s">
        <v>27</v>
      </c>
      <c r="M87" s="7" t="s">
        <v>593</v>
      </c>
      <c r="N87" s="7" t="s">
        <v>594</v>
      </c>
      <c r="O87" s="25"/>
      <c r="P87" s="13"/>
    </row>
    <row r="88">
      <c r="A88" s="7" t="s">
        <v>928</v>
      </c>
      <c r="B88" s="7" t="s">
        <v>930</v>
      </c>
      <c r="C88" s="8"/>
      <c r="D88" s="8"/>
      <c r="E88" s="9"/>
      <c r="F88" s="8" t="s">
        <v>14</v>
      </c>
      <c r="G88" s="8"/>
      <c r="H88" s="25"/>
      <c r="I88" s="11" t="s">
        <v>928</v>
      </c>
      <c r="J88" s="11" t="s">
        <v>930</v>
      </c>
      <c r="K88" s="12" t="s">
        <v>604</v>
      </c>
      <c r="L88" s="12" t="s">
        <v>27</v>
      </c>
      <c r="M88" s="7" t="s">
        <v>605</v>
      </c>
      <c r="N88" s="7" t="s">
        <v>607</v>
      </c>
      <c r="O88" s="25"/>
      <c r="P88" s="13"/>
    </row>
    <row r="89">
      <c r="A89" s="7" t="s">
        <v>936</v>
      </c>
      <c r="B89" s="7" t="s">
        <v>937</v>
      </c>
      <c r="C89" s="8"/>
      <c r="D89" s="9"/>
      <c r="E89" s="8"/>
      <c r="F89" s="8" t="s">
        <v>14</v>
      </c>
      <c r="G89" s="8"/>
      <c r="H89" s="25"/>
      <c r="I89" s="11" t="s">
        <v>936</v>
      </c>
      <c r="J89" s="11" t="s">
        <v>937</v>
      </c>
      <c r="K89" s="12" t="s">
        <v>183</v>
      </c>
      <c r="L89" s="12" t="s">
        <v>27</v>
      </c>
      <c r="M89" s="7" t="s">
        <v>184</v>
      </c>
      <c r="N89" s="7" t="s">
        <v>186</v>
      </c>
      <c r="O89" s="25"/>
      <c r="P89" s="13"/>
    </row>
    <row r="90">
      <c r="A90" s="7" t="s">
        <v>946</v>
      </c>
      <c r="B90" s="7" t="s">
        <v>947</v>
      </c>
      <c r="C90" s="8"/>
      <c r="D90" s="9"/>
      <c r="E90" s="8"/>
      <c r="F90" s="8" t="s">
        <v>949</v>
      </c>
      <c r="G90" s="8"/>
      <c r="H90" s="25"/>
      <c r="I90" s="11" t="s">
        <v>946</v>
      </c>
      <c r="J90" s="11" t="s">
        <v>947</v>
      </c>
      <c r="K90" s="12" t="s">
        <v>859</v>
      </c>
      <c r="L90" s="12" t="s">
        <v>27</v>
      </c>
      <c r="M90" s="7" t="s">
        <v>861</v>
      </c>
      <c r="N90" s="7" t="s">
        <v>862</v>
      </c>
      <c r="O90" s="25"/>
      <c r="P90" s="13"/>
    </row>
    <row r="91">
      <c r="A91" s="7" t="s">
        <v>955</v>
      </c>
      <c r="B91" s="7" t="s">
        <v>956</v>
      </c>
      <c r="C91" s="8"/>
      <c r="D91" s="9"/>
      <c r="E91" s="8"/>
      <c r="F91" s="8" t="s">
        <v>14</v>
      </c>
      <c r="G91" s="8"/>
      <c r="H91" s="25"/>
      <c r="I91" s="11" t="s">
        <v>955</v>
      </c>
      <c r="J91" s="11" t="s">
        <v>956</v>
      </c>
      <c r="K91" s="12" t="s">
        <v>226</v>
      </c>
      <c r="L91" s="12" t="s">
        <v>17</v>
      </c>
      <c r="M91" s="7" t="s">
        <v>228</v>
      </c>
      <c r="N91" s="7" t="s">
        <v>230</v>
      </c>
      <c r="O91" s="25"/>
      <c r="P91" s="13"/>
    </row>
    <row r="92">
      <c r="A92" s="7" t="s">
        <v>961</v>
      </c>
      <c r="B92" s="7" t="s">
        <v>962</v>
      </c>
      <c r="C92" s="8"/>
      <c r="D92" s="9"/>
      <c r="E92" s="8"/>
      <c r="F92" s="8" t="s">
        <v>14</v>
      </c>
      <c r="G92" s="8"/>
      <c r="H92" s="25"/>
      <c r="I92" s="11" t="s">
        <v>961</v>
      </c>
      <c r="J92" s="11" t="s">
        <v>962</v>
      </c>
      <c r="K92" s="12" t="s">
        <v>419</v>
      </c>
      <c r="L92" s="12" t="s">
        <v>17</v>
      </c>
      <c r="M92" s="7" t="s">
        <v>422</v>
      </c>
      <c r="N92" s="7" t="s">
        <v>423</v>
      </c>
      <c r="O92" s="25"/>
      <c r="P92" s="13"/>
    </row>
    <row r="93">
      <c r="A93" s="7" t="s">
        <v>968</v>
      </c>
      <c r="B93" s="7" t="s">
        <v>969</v>
      </c>
      <c r="C93" s="8"/>
      <c r="D93" s="9"/>
      <c r="E93" s="8"/>
      <c r="F93" s="8" t="s">
        <v>972</v>
      </c>
      <c r="G93" s="8"/>
      <c r="H93" s="25"/>
      <c r="I93" s="11" t="s">
        <v>968</v>
      </c>
      <c r="J93" s="11" t="s">
        <v>969</v>
      </c>
      <c r="K93" s="12" t="s">
        <v>453</v>
      </c>
      <c r="L93" s="12" t="s">
        <v>27</v>
      </c>
      <c r="M93" s="7" t="s">
        <v>454</v>
      </c>
      <c r="N93" s="7" t="s">
        <v>455</v>
      </c>
      <c r="O93" s="25"/>
      <c r="P93" s="13"/>
    </row>
    <row r="94">
      <c r="A94" s="7" t="s">
        <v>975</v>
      </c>
      <c r="B94" s="7" t="s">
        <v>976</v>
      </c>
      <c r="C94" s="8"/>
      <c r="D94" s="9"/>
      <c r="E94" s="8"/>
      <c r="F94" s="8" t="s">
        <v>14</v>
      </c>
      <c r="G94" s="8"/>
      <c r="H94" s="25"/>
      <c r="I94" s="11" t="s">
        <v>975</v>
      </c>
      <c r="J94" s="11" t="s">
        <v>976</v>
      </c>
      <c r="K94" s="12" t="s">
        <v>226</v>
      </c>
      <c r="L94" s="12" t="s">
        <v>17</v>
      </c>
      <c r="M94" s="7" t="s">
        <v>228</v>
      </c>
      <c r="N94" s="7" t="s">
        <v>230</v>
      </c>
      <c r="O94" s="25"/>
      <c r="P94" s="13"/>
    </row>
    <row r="95">
      <c r="A95" s="9" t="s">
        <v>984</v>
      </c>
      <c r="B95" s="9" t="s">
        <v>985</v>
      </c>
      <c r="C95" s="8"/>
      <c r="D95" s="9"/>
      <c r="E95" s="120" t="s">
        <v>987</v>
      </c>
      <c r="F95" s="8" t="s">
        <v>15</v>
      </c>
      <c r="G95" s="8"/>
      <c r="H95" s="25"/>
      <c r="I95" s="11"/>
      <c r="J95" s="11"/>
      <c r="K95" s="12"/>
      <c r="L95" s="12"/>
      <c r="M95" s="7"/>
      <c r="N95" s="7"/>
      <c r="O95" s="25"/>
      <c r="P95" s="13"/>
    </row>
    <row r="96">
      <c r="A96" s="7" t="s">
        <v>991</v>
      </c>
      <c r="B96" s="7" t="s">
        <v>992</v>
      </c>
      <c r="C96" s="8"/>
      <c r="D96" s="9"/>
      <c r="E96" s="8"/>
      <c r="F96" s="8" t="s">
        <v>994</v>
      </c>
      <c r="G96" s="8"/>
      <c r="H96" s="25"/>
      <c r="I96" s="11" t="s">
        <v>991</v>
      </c>
      <c r="J96" s="11" t="s">
        <v>992</v>
      </c>
      <c r="K96" s="12" t="s">
        <v>419</v>
      </c>
      <c r="L96" s="12" t="s">
        <v>17</v>
      </c>
      <c r="M96" s="7" t="s">
        <v>422</v>
      </c>
      <c r="N96" s="7" t="s">
        <v>423</v>
      </c>
      <c r="O96" s="25"/>
      <c r="P96" s="13"/>
    </row>
    <row r="97">
      <c r="A97" s="7" t="s">
        <v>998</v>
      </c>
      <c r="B97" s="7" t="s">
        <v>999</v>
      </c>
      <c r="C97" s="8"/>
      <c r="D97" s="9"/>
      <c r="E97" s="9"/>
      <c r="F97" s="8" t="s">
        <v>14</v>
      </c>
      <c r="G97" s="8"/>
      <c r="H97" s="25"/>
      <c r="I97" s="11" t="s">
        <v>998</v>
      </c>
      <c r="J97" s="11" t="s">
        <v>999</v>
      </c>
      <c r="K97" s="12" t="s">
        <v>866</v>
      </c>
      <c r="L97" s="12" t="s">
        <v>17</v>
      </c>
      <c r="M97" s="7" t="s">
        <v>868</v>
      </c>
      <c r="N97" s="7" t="s">
        <v>869</v>
      </c>
      <c r="O97" s="25"/>
      <c r="P97" s="13"/>
    </row>
    <row r="98">
      <c r="A98" s="9" t="s">
        <v>1004</v>
      </c>
      <c r="B98" s="9" t="s">
        <v>1005</v>
      </c>
      <c r="C98" s="8"/>
      <c r="D98" s="9"/>
      <c r="E98" s="9"/>
      <c r="F98" s="8" t="s">
        <v>14</v>
      </c>
      <c r="G98" s="8"/>
      <c r="H98" s="25"/>
      <c r="I98" s="10" t="s">
        <v>1004</v>
      </c>
      <c r="J98" s="10" t="s">
        <v>1005</v>
      </c>
      <c r="K98" s="12"/>
      <c r="L98" s="12" t="s">
        <v>17</v>
      </c>
      <c r="M98" s="7"/>
      <c r="N98" s="9" t="s">
        <v>19</v>
      </c>
      <c r="O98" s="25"/>
      <c r="P98" s="13"/>
    </row>
    <row r="99">
      <c r="A99" s="9" t="s">
        <v>1018</v>
      </c>
      <c r="B99" s="9" t="s">
        <v>1020</v>
      </c>
      <c r="C99" s="8"/>
      <c r="D99" s="9"/>
      <c r="E99" s="9"/>
      <c r="F99" s="8" t="s">
        <v>14</v>
      </c>
      <c r="G99" s="8"/>
      <c r="H99" s="25"/>
      <c r="I99" s="10" t="s">
        <v>1018</v>
      </c>
      <c r="J99" s="10" t="s">
        <v>1020</v>
      </c>
      <c r="K99" s="12"/>
      <c r="L99" s="12"/>
      <c r="M99" s="7"/>
      <c r="N99" s="7"/>
      <c r="O99" s="25"/>
      <c r="P99" s="13"/>
    </row>
    <row r="100">
      <c r="A100" s="7" t="s">
        <v>1026</v>
      </c>
      <c r="B100" s="7" t="s">
        <v>1028</v>
      </c>
      <c r="C100" s="8"/>
      <c r="D100" s="9"/>
      <c r="E100" s="8"/>
      <c r="F100" s="8" t="s">
        <v>14</v>
      </c>
      <c r="G100" s="8"/>
      <c r="H100" s="25"/>
      <c r="I100" s="11" t="s">
        <v>1026</v>
      </c>
      <c r="J100" s="11" t="s">
        <v>1028</v>
      </c>
      <c r="K100" s="12" t="s">
        <v>370</v>
      </c>
      <c r="L100" s="12" t="s">
        <v>17</v>
      </c>
      <c r="M100" s="7" t="s">
        <v>372</v>
      </c>
      <c r="N100" s="7" t="s">
        <v>375</v>
      </c>
      <c r="O100" s="25"/>
      <c r="P100" s="13"/>
    </row>
    <row r="101">
      <c r="A101" s="9" t="s">
        <v>1032</v>
      </c>
      <c r="B101" s="9" t="s">
        <v>1033</v>
      </c>
      <c r="C101" s="8"/>
      <c r="D101" s="8"/>
      <c r="E101" s="9"/>
      <c r="F101" s="8" t="s">
        <v>14</v>
      </c>
      <c r="G101" s="8"/>
      <c r="H101" s="25"/>
      <c r="I101" s="10" t="s">
        <v>1032</v>
      </c>
      <c r="J101" s="10" t="s">
        <v>1033</v>
      </c>
      <c r="K101" s="12"/>
      <c r="L101" s="12"/>
      <c r="M101" s="7"/>
      <c r="N101" s="7"/>
      <c r="O101" s="25"/>
      <c r="P101" s="13"/>
    </row>
    <row r="102">
      <c r="A102" s="7" t="s">
        <v>1036</v>
      </c>
      <c r="B102" s="7" t="s">
        <v>1037</v>
      </c>
      <c r="C102" s="8"/>
      <c r="D102" s="9"/>
      <c r="E102" s="9"/>
      <c r="F102" s="8" t="s">
        <v>14</v>
      </c>
      <c r="G102" s="8"/>
      <c r="H102" s="25"/>
      <c r="I102" s="11" t="s">
        <v>1036</v>
      </c>
      <c r="J102" s="11" t="s">
        <v>1037</v>
      </c>
      <c r="K102" s="12" t="s">
        <v>254</v>
      </c>
      <c r="L102" s="12" t="s">
        <v>27</v>
      </c>
      <c r="M102" s="7" t="s">
        <v>257</v>
      </c>
      <c r="N102" s="7" t="s">
        <v>259</v>
      </c>
      <c r="O102" s="25"/>
      <c r="P102" s="13"/>
    </row>
    <row r="103">
      <c r="A103" s="7" t="s">
        <v>1043</v>
      </c>
      <c r="B103" s="7" t="s">
        <v>1044</v>
      </c>
      <c r="C103" s="8"/>
      <c r="D103" s="8"/>
      <c r="E103" s="8"/>
      <c r="F103" s="8" t="s">
        <v>14</v>
      </c>
      <c r="G103" s="8"/>
      <c r="H103" s="25"/>
      <c r="I103" s="11" t="s">
        <v>1043</v>
      </c>
      <c r="J103" s="11" t="s">
        <v>1044</v>
      </c>
      <c r="K103" s="12" t="s">
        <v>150</v>
      </c>
      <c r="L103" s="12" t="s">
        <v>27</v>
      </c>
      <c r="M103" s="7" t="s">
        <v>151</v>
      </c>
      <c r="N103" s="7" t="s">
        <v>152</v>
      </c>
      <c r="O103" s="25"/>
      <c r="P103" s="13"/>
    </row>
    <row r="104">
      <c r="A104" s="7" t="s">
        <v>1049</v>
      </c>
      <c r="B104" s="7" t="s">
        <v>1050</v>
      </c>
      <c r="C104" s="8"/>
      <c r="D104" s="9"/>
      <c r="E104" s="9"/>
      <c r="F104" s="8" t="s">
        <v>14</v>
      </c>
      <c r="G104" s="8"/>
      <c r="H104" s="25"/>
      <c r="I104" s="11" t="s">
        <v>1049</v>
      </c>
      <c r="J104" s="11" t="s">
        <v>1050</v>
      </c>
      <c r="K104" s="12" t="s">
        <v>490</v>
      </c>
      <c r="L104" s="12" t="s">
        <v>27</v>
      </c>
      <c r="M104" s="7" t="s">
        <v>493</v>
      </c>
      <c r="N104" s="7" t="s">
        <v>494</v>
      </c>
      <c r="O104" s="25"/>
      <c r="P104" s="13"/>
    </row>
    <row r="105">
      <c r="A105" s="9" t="s">
        <v>1057</v>
      </c>
      <c r="B105" s="9" t="s">
        <v>1060</v>
      </c>
      <c r="C105" s="8"/>
      <c r="D105" s="8"/>
      <c r="E105" s="8"/>
      <c r="F105" s="8" t="s">
        <v>14</v>
      </c>
      <c r="G105" s="8"/>
      <c r="H105" s="25"/>
      <c r="I105" s="11"/>
      <c r="J105" s="11"/>
      <c r="K105" s="12"/>
      <c r="L105" s="12"/>
      <c r="M105" s="7"/>
      <c r="N105" s="7"/>
      <c r="O105" s="25"/>
      <c r="P105" s="13"/>
    </row>
    <row r="106">
      <c r="A106" s="9" t="s">
        <v>1065</v>
      </c>
      <c r="B106" s="9" t="s">
        <v>1066</v>
      </c>
      <c r="C106" s="8"/>
      <c r="D106" s="9"/>
      <c r="E106" s="9"/>
      <c r="F106" s="8" t="s">
        <v>14</v>
      </c>
      <c r="G106" s="8"/>
      <c r="H106" s="25"/>
      <c r="I106" s="11"/>
      <c r="J106" s="11"/>
      <c r="K106" s="12"/>
      <c r="L106" s="12"/>
      <c r="M106" s="7"/>
      <c r="N106" s="7"/>
      <c r="O106" s="25"/>
      <c r="P106" s="13"/>
    </row>
    <row r="107">
      <c r="A107" s="9" t="s">
        <v>1075</v>
      </c>
      <c r="B107" s="9" t="s">
        <v>1077</v>
      </c>
      <c r="C107" s="8"/>
      <c r="D107" s="9"/>
      <c r="E107" s="8"/>
      <c r="F107" s="8" t="s">
        <v>1079</v>
      </c>
      <c r="G107" s="8"/>
      <c r="H107" s="25"/>
      <c r="I107" s="11"/>
      <c r="J107" s="11"/>
      <c r="K107" s="12"/>
      <c r="L107" s="12"/>
      <c r="M107" s="7"/>
      <c r="N107" s="7"/>
      <c r="O107" s="25"/>
      <c r="P107" s="13"/>
    </row>
    <row r="108">
      <c r="A108" s="9" t="s">
        <v>1082</v>
      </c>
      <c r="B108" s="9" t="s">
        <v>1084</v>
      </c>
      <c r="C108" s="8"/>
      <c r="D108" s="9"/>
      <c r="E108" s="8"/>
      <c r="F108" s="8" t="s">
        <v>14</v>
      </c>
      <c r="G108" s="8"/>
      <c r="H108" s="25"/>
      <c r="I108" s="11"/>
      <c r="J108" s="11"/>
      <c r="K108" s="12"/>
      <c r="L108" s="12"/>
      <c r="M108" s="7"/>
      <c r="N108" s="7"/>
      <c r="O108" s="25"/>
      <c r="P108" s="13"/>
    </row>
    <row r="109">
      <c r="A109" s="9" t="s">
        <v>1087</v>
      </c>
      <c r="B109" s="9" t="s">
        <v>1088</v>
      </c>
      <c r="C109" s="8"/>
      <c r="D109" s="9"/>
      <c r="E109" s="9"/>
      <c r="F109" s="9" t="s">
        <v>14</v>
      </c>
      <c r="G109" s="9"/>
      <c r="H109" s="25"/>
      <c r="I109" s="11"/>
      <c r="J109" s="11"/>
      <c r="K109" s="12"/>
      <c r="L109" s="12"/>
      <c r="M109" s="7"/>
      <c r="N109" s="7"/>
      <c r="O109" s="25"/>
      <c r="P109" s="13"/>
    </row>
    <row r="110">
      <c r="A110" s="7" t="s">
        <v>1095</v>
      </c>
      <c r="B110" s="7" t="s">
        <v>1097</v>
      </c>
      <c r="C110" s="8"/>
      <c r="D110" s="9"/>
      <c r="E110" s="9"/>
      <c r="F110" s="9" t="s">
        <v>14</v>
      </c>
      <c r="G110" s="9"/>
      <c r="H110" s="25"/>
      <c r="I110" s="11" t="s">
        <v>1095</v>
      </c>
      <c r="J110" s="11" t="s">
        <v>1097</v>
      </c>
      <c r="K110" s="12" t="s">
        <v>618</v>
      </c>
      <c r="L110" s="12" t="s">
        <v>17</v>
      </c>
      <c r="M110" s="7" t="s">
        <v>619</v>
      </c>
      <c r="N110" s="7" t="s">
        <v>620</v>
      </c>
      <c r="O110" s="25"/>
      <c r="P110" s="13"/>
    </row>
    <row r="111">
      <c r="A111" s="7" t="s">
        <v>1100</v>
      </c>
      <c r="B111" s="7" t="s">
        <v>1101</v>
      </c>
      <c r="C111" s="8"/>
      <c r="D111" s="9"/>
      <c r="E111" s="8"/>
      <c r="F111" s="8" t="s">
        <v>14</v>
      </c>
      <c r="G111" s="8" t="s">
        <v>1106</v>
      </c>
      <c r="H111" s="25"/>
      <c r="I111" s="11" t="s">
        <v>1100</v>
      </c>
      <c r="J111" s="11" t="s">
        <v>1101</v>
      </c>
      <c r="K111" s="12" t="s">
        <v>1107</v>
      </c>
      <c r="L111" s="12" t="s">
        <v>27</v>
      </c>
      <c r="M111" s="7" t="s">
        <v>1108</v>
      </c>
      <c r="N111" s="7" t="s">
        <v>1109</v>
      </c>
      <c r="O111" s="25"/>
      <c r="P111" s="13"/>
    </row>
    <row r="112">
      <c r="A112" s="7" t="s">
        <v>1111</v>
      </c>
      <c r="B112" s="7" t="s">
        <v>1112</v>
      </c>
      <c r="C112" s="8"/>
      <c r="D112" s="9"/>
      <c r="E112" s="8"/>
      <c r="F112" s="8" t="s">
        <v>14</v>
      </c>
      <c r="G112" s="8"/>
      <c r="H112" s="25"/>
      <c r="I112" s="11" t="s">
        <v>1111</v>
      </c>
      <c r="J112" s="11" t="s">
        <v>1112</v>
      </c>
      <c r="K112" s="12" t="s">
        <v>168</v>
      </c>
      <c r="L112" s="12" t="s">
        <v>17</v>
      </c>
      <c r="M112" s="7" t="s">
        <v>171</v>
      </c>
      <c r="N112" s="7" t="s">
        <v>172</v>
      </c>
      <c r="O112" s="25"/>
      <c r="P112" s="13"/>
    </row>
    <row r="113">
      <c r="A113" s="7" t="s">
        <v>1118</v>
      </c>
      <c r="B113" s="7" t="s">
        <v>1119</v>
      </c>
      <c r="C113" s="8"/>
      <c r="D113" s="8"/>
      <c r="E113" s="9"/>
      <c r="F113" s="111" t="s">
        <v>14</v>
      </c>
      <c r="G113" s="111"/>
      <c r="H113" s="25"/>
      <c r="I113" s="11" t="s">
        <v>1118</v>
      </c>
      <c r="J113" s="11" t="s">
        <v>1119</v>
      </c>
      <c r="K113" s="12" t="s">
        <v>241</v>
      </c>
      <c r="L113" s="12" t="s">
        <v>17</v>
      </c>
      <c r="M113" s="7" t="s">
        <v>242</v>
      </c>
      <c r="N113" s="7" t="s">
        <v>243</v>
      </c>
      <c r="O113" s="25"/>
      <c r="P113" s="13"/>
    </row>
    <row r="114">
      <c r="A114" s="7" t="s">
        <v>1122</v>
      </c>
      <c r="B114" s="7" t="s">
        <v>1123</v>
      </c>
      <c r="C114" s="8"/>
      <c r="D114" s="9"/>
      <c r="E114" s="9"/>
      <c r="F114" s="8" t="s">
        <v>14</v>
      </c>
      <c r="G114" s="8"/>
      <c r="H114" s="25"/>
      <c r="I114" s="11" t="s">
        <v>1122</v>
      </c>
      <c r="J114" s="11" t="s">
        <v>1123</v>
      </c>
      <c r="K114" s="12" t="s">
        <v>215</v>
      </c>
      <c r="L114" s="12" t="s">
        <v>17</v>
      </c>
      <c r="M114" s="7" t="s">
        <v>216</v>
      </c>
      <c r="N114" s="7" t="s">
        <v>217</v>
      </c>
      <c r="O114" s="25"/>
      <c r="P114" s="13"/>
    </row>
    <row r="115">
      <c r="A115" s="7" t="s">
        <v>1127</v>
      </c>
      <c r="B115" s="7" t="s">
        <v>1128</v>
      </c>
      <c r="C115" s="8"/>
      <c r="D115" s="9"/>
      <c r="E115" s="9"/>
      <c r="F115" s="8" t="s">
        <v>14</v>
      </c>
      <c r="G115" s="8"/>
      <c r="H115" s="25"/>
      <c r="I115" s="11" t="s">
        <v>1127</v>
      </c>
      <c r="J115" s="11" t="s">
        <v>1128</v>
      </c>
      <c r="K115" s="12" t="s">
        <v>709</v>
      </c>
      <c r="L115" s="12" t="s">
        <v>27</v>
      </c>
      <c r="M115" s="7" t="s">
        <v>711</v>
      </c>
      <c r="N115" s="7" t="s">
        <v>712</v>
      </c>
      <c r="O115" s="25"/>
      <c r="P115" s="13"/>
    </row>
    <row r="116">
      <c r="A116" s="7" t="s">
        <v>1133</v>
      </c>
      <c r="B116" s="7" t="s">
        <v>1135</v>
      </c>
      <c r="C116" s="8"/>
      <c r="D116" s="9"/>
      <c r="E116" s="9"/>
      <c r="F116" s="8" t="s">
        <v>1137</v>
      </c>
      <c r="G116" s="8"/>
      <c r="H116" s="25"/>
      <c r="I116" s="11" t="s">
        <v>1133</v>
      </c>
      <c r="J116" s="11" t="s">
        <v>1135</v>
      </c>
      <c r="K116" s="12" t="s">
        <v>150</v>
      </c>
      <c r="L116" s="12" t="s">
        <v>27</v>
      </c>
      <c r="M116" s="7" t="s">
        <v>151</v>
      </c>
      <c r="N116" s="7" t="s">
        <v>152</v>
      </c>
      <c r="O116" s="25"/>
      <c r="P116" s="13"/>
    </row>
    <row r="117">
      <c r="A117" s="7" t="s">
        <v>1140</v>
      </c>
      <c r="B117" s="7" t="s">
        <v>1141</v>
      </c>
      <c r="C117" s="8"/>
      <c r="D117" s="9"/>
      <c r="E117" s="9"/>
      <c r="F117" s="8" t="s">
        <v>14</v>
      </c>
      <c r="G117" s="8"/>
      <c r="H117" s="25"/>
      <c r="I117" s="11" t="s">
        <v>1140</v>
      </c>
      <c r="J117" s="11" t="s">
        <v>1141</v>
      </c>
      <c r="K117" s="12" t="s">
        <v>241</v>
      </c>
      <c r="L117" s="12" t="s">
        <v>17</v>
      </c>
      <c r="M117" s="7" t="s">
        <v>242</v>
      </c>
      <c r="N117" s="7" t="s">
        <v>243</v>
      </c>
      <c r="O117" s="25"/>
      <c r="P117" s="13"/>
    </row>
    <row r="118">
      <c r="A118" s="7" t="s">
        <v>1147</v>
      </c>
      <c r="B118" s="7" t="s">
        <v>1148</v>
      </c>
      <c r="C118" s="8"/>
      <c r="D118" s="8"/>
      <c r="E118" s="9"/>
      <c r="F118" s="8" t="s">
        <v>14</v>
      </c>
      <c r="G118" s="8"/>
      <c r="H118" s="25"/>
      <c r="I118" s="11" t="s">
        <v>1147</v>
      </c>
      <c r="J118" s="11" t="s">
        <v>1148</v>
      </c>
      <c r="K118" s="12" t="s">
        <v>591</v>
      </c>
      <c r="L118" s="12" t="s">
        <v>27</v>
      </c>
      <c r="M118" s="7" t="s">
        <v>593</v>
      </c>
      <c r="N118" s="7" t="s">
        <v>594</v>
      </c>
      <c r="O118" s="25"/>
      <c r="P118" s="13"/>
    </row>
    <row r="119">
      <c r="A119" s="7" t="s">
        <v>1153</v>
      </c>
      <c r="B119" s="7" t="s">
        <v>1154</v>
      </c>
      <c r="C119" s="8"/>
      <c r="D119" s="8"/>
      <c r="E119" s="8"/>
      <c r="F119" s="8" t="s">
        <v>14</v>
      </c>
      <c r="G119" s="8"/>
      <c r="H119" s="25"/>
      <c r="I119" s="11" t="s">
        <v>1153</v>
      </c>
      <c r="J119" s="11" t="s">
        <v>1154</v>
      </c>
      <c r="K119" s="12" t="s">
        <v>709</v>
      </c>
      <c r="L119" s="12" t="s">
        <v>27</v>
      </c>
      <c r="M119" s="7" t="s">
        <v>711</v>
      </c>
      <c r="N119" s="7" t="s">
        <v>712</v>
      </c>
      <c r="O119" s="25"/>
      <c r="P119" s="13"/>
    </row>
    <row r="120">
      <c r="A120" s="7" t="s">
        <v>1157</v>
      </c>
      <c r="B120" s="7" t="s">
        <v>1158</v>
      </c>
      <c r="C120" s="8"/>
      <c r="D120" s="9"/>
      <c r="E120" s="8"/>
      <c r="F120" s="8" t="s">
        <v>14</v>
      </c>
      <c r="G120" s="8"/>
      <c r="H120" s="25"/>
      <c r="I120" s="11" t="s">
        <v>1157</v>
      </c>
      <c r="J120" s="11" t="s">
        <v>1158</v>
      </c>
      <c r="K120" s="12" t="s">
        <v>104</v>
      </c>
      <c r="L120" s="12" t="s">
        <v>17</v>
      </c>
      <c r="M120" s="7" t="s">
        <v>107</v>
      </c>
      <c r="N120" s="7" t="s">
        <v>110</v>
      </c>
      <c r="O120" s="25"/>
      <c r="P120" s="13"/>
    </row>
    <row r="121">
      <c r="A121" s="7" t="s">
        <v>1163</v>
      </c>
      <c r="B121" s="7" t="s">
        <v>1164</v>
      </c>
      <c r="C121" s="8"/>
      <c r="D121" s="9"/>
      <c r="E121" s="9"/>
      <c r="F121" s="8" t="s">
        <v>14</v>
      </c>
      <c r="G121" s="8"/>
      <c r="H121" s="25"/>
      <c r="I121" s="11" t="s">
        <v>1163</v>
      </c>
      <c r="J121" s="14" t="s">
        <v>1164</v>
      </c>
      <c r="K121" s="7" t="s">
        <v>287</v>
      </c>
      <c r="L121" s="12" t="s">
        <v>27</v>
      </c>
      <c r="M121" s="7" t="s">
        <v>288</v>
      </c>
      <c r="N121" s="7" t="s">
        <v>289</v>
      </c>
      <c r="O121" s="25"/>
      <c r="P121" s="13"/>
    </row>
    <row r="122">
      <c r="A122" s="7" t="s">
        <v>1167</v>
      </c>
      <c r="B122" s="7" t="s">
        <v>1169</v>
      </c>
      <c r="C122" s="8"/>
      <c r="D122" s="9"/>
      <c r="E122" s="8"/>
      <c r="F122" s="8" t="s">
        <v>14</v>
      </c>
      <c r="G122" s="8"/>
      <c r="H122" s="25"/>
      <c r="I122" s="11" t="s">
        <v>1167</v>
      </c>
      <c r="J122" s="14" t="s">
        <v>1169</v>
      </c>
      <c r="K122" s="7" t="s">
        <v>709</v>
      </c>
      <c r="L122" s="12" t="s">
        <v>27</v>
      </c>
      <c r="M122" s="7" t="s">
        <v>711</v>
      </c>
      <c r="N122" s="7" t="s">
        <v>712</v>
      </c>
      <c r="O122" s="25"/>
      <c r="P122" s="13"/>
    </row>
    <row r="123">
      <c r="A123" s="7" t="s">
        <v>1173</v>
      </c>
      <c r="B123" s="7" t="s">
        <v>220</v>
      </c>
      <c r="C123" s="8"/>
      <c r="D123" s="8"/>
      <c r="E123" s="9"/>
      <c r="F123" s="8" t="s">
        <v>1079</v>
      </c>
      <c r="G123" s="8"/>
      <c r="H123" s="25"/>
      <c r="I123" s="11" t="s">
        <v>1173</v>
      </c>
      <c r="J123" s="14" t="s">
        <v>220</v>
      </c>
      <c r="K123" s="7" t="s">
        <v>168</v>
      </c>
      <c r="L123" s="12" t="s">
        <v>17</v>
      </c>
      <c r="M123" s="7" t="s">
        <v>171</v>
      </c>
      <c r="N123" s="7" t="s">
        <v>172</v>
      </c>
      <c r="O123" s="25"/>
      <c r="P123" s="13"/>
    </row>
    <row r="124">
      <c r="A124" s="7" t="s">
        <v>1174</v>
      </c>
      <c r="B124" s="7" t="s">
        <v>232</v>
      </c>
      <c r="C124" s="8"/>
      <c r="D124" s="9"/>
      <c r="E124" s="8"/>
      <c r="F124" s="8" t="s">
        <v>14</v>
      </c>
      <c r="G124" s="8"/>
      <c r="H124" s="25"/>
      <c r="I124" s="11" t="s">
        <v>1174</v>
      </c>
      <c r="J124" s="14" t="s">
        <v>232</v>
      </c>
      <c r="K124" s="7" t="s">
        <v>580</v>
      </c>
      <c r="L124" s="12" t="s">
        <v>27</v>
      </c>
      <c r="M124" s="7" t="s">
        <v>582</v>
      </c>
      <c r="N124" s="7" t="s">
        <v>583</v>
      </c>
      <c r="O124" s="25"/>
      <c r="P124" s="13"/>
    </row>
    <row r="125">
      <c r="A125" s="7" t="s">
        <v>1180</v>
      </c>
      <c r="B125" s="7" t="s">
        <v>1181</v>
      </c>
      <c r="C125" s="8"/>
      <c r="D125" s="9"/>
      <c r="E125" s="8"/>
      <c r="F125" s="8" t="s">
        <v>1079</v>
      </c>
      <c r="G125" s="8"/>
      <c r="H125" s="25"/>
      <c r="I125" s="11" t="s">
        <v>1180</v>
      </c>
      <c r="J125" s="14" t="s">
        <v>1181</v>
      </c>
      <c r="K125" s="7" t="s">
        <v>1107</v>
      </c>
      <c r="L125" s="12" t="s">
        <v>27</v>
      </c>
      <c r="M125" s="7" t="s">
        <v>1108</v>
      </c>
      <c r="N125" s="7" t="s">
        <v>1109</v>
      </c>
      <c r="O125" s="25"/>
      <c r="P125" s="13"/>
    </row>
    <row r="126">
      <c r="A126" s="7" t="s">
        <v>1186</v>
      </c>
      <c r="B126" s="7" t="s">
        <v>1187</v>
      </c>
      <c r="C126" s="8"/>
      <c r="D126" s="9"/>
      <c r="E126" s="9"/>
      <c r="F126" s="9" t="s">
        <v>14</v>
      </c>
      <c r="G126" s="9"/>
      <c r="H126" s="25"/>
      <c r="I126" s="11" t="s">
        <v>1186</v>
      </c>
      <c r="J126" s="14" t="s">
        <v>1187</v>
      </c>
      <c r="K126" s="7" t="s">
        <v>104</v>
      </c>
      <c r="L126" s="12" t="s">
        <v>17</v>
      </c>
      <c r="M126" s="7" t="s">
        <v>107</v>
      </c>
      <c r="N126" s="7" t="s">
        <v>110</v>
      </c>
      <c r="O126" s="25"/>
      <c r="P126" s="13"/>
    </row>
    <row r="127">
      <c r="A127" s="7" t="s">
        <v>1192</v>
      </c>
      <c r="B127" s="9" t="s">
        <v>1193</v>
      </c>
      <c r="C127" s="8"/>
      <c r="D127" s="8"/>
      <c r="E127" s="9"/>
      <c r="F127" s="8" t="s">
        <v>1195</v>
      </c>
      <c r="G127" s="8"/>
      <c r="H127" s="25"/>
      <c r="I127" s="11" t="s">
        <v>1192</v>
      </c>
      <c r="J127" s="14" t="s">
        <v>1193</v>
      </c>
      <c r="K127" s="7" t="s">
        <v>618</v>
      </c>
      <c r="L127" s="12" t="s">
        <v>17</v>
      </c>
      <c r="M127" s="7" t="s">
        <v>619</v>
      </c>
      <c r="N127" s="7" t="s">
        <v>620</v>
      </c>
      <c r="O127" s="25"/>
      <c r="P127" s="13"/>
    </row>
    <row r="128">
      <c r="A128" s="7" t="s">
        <v>1199</v>
      </c>
      <c r="B128" s="7" t="s">
        <v>245</v>
      </c>
      <c r="C128" s="8"/>
      <c r="D128" s="9"/>
      <c r="E128" s="9"/>
      <c r="F128" s="8" t="s">
        <v>14</v>
      </c>
      <c r="G128" s="8"/>
      <c r="H128" s="25"/>
      <c r="I128" s="11" t="s">
        <v>1199</v>
      </c>
      <c r="J128" s="14" t="s">
        <v>245</v>
      </c>
      <c r="K128" s="7" t="s">
        <v>490</v>
      </c>
      <c r="L128" s="12" t="s">
        <v>27</v>
      </c>
      <c r="M128" s="7" t="s">
        <v>493</v>
      </c>
      <c r="N128" s="7" t="s">
        <v>494</v>
      </c>
      <c r="O128" s="25"/>
      <c r="P128" s="13"/>
    </row>
    <row r="129">
      <c r="A129" s="7" t="s">
        <v>1200</v>
      </c>
      <c r="B129" s="7" t="s">
        <v>1201</v>
      </c>
      <c r="C129" s="8"/>
      <c r="D129" s="9"/>
      <c r="E129" s="9"/>
      <c r="F129" s="111" t="s">
        <v>14</v>
      </c>
      <c r="G129" s="111"/>
      <c r="H129" s="25"/>
      <c r="I129" s="11" t="s">
        <v>1200</v>
      </c>
      <c r="J129" s="14" t="s">
        <v>1201</v>
      </c>
      <c r="K129" s="7" t="s">
        <v>123</v>
      </c>
      <c r="L129" s="12" t="s">
        <v>17</v>
      </c>
      <c r="M129" s="7" t="s">
        <v>126</v>
      </c>
      <c r="N129" s="7" t="s">
        <v>129</v>
      </c>
      <c r="O129" s="25"/>
      <c r="P129" s="13"/>
    </row>
    <row r="130">
      <c r="A130" s="7" t="s">
        <v>1203</v>
      </c>
      <c r="B130" s="7" t="s">
        <v>1204</v>
      </c>
      <c r="C130" s="8"/>
      <c r="D130" s="8"/>
      <c r="E130" s="8"/>
      <c r="F130" s="124" t="s">
        <v>1208</v>
      </c>
      <c r="G130" s="124"/>
      <c r="H130" s="25"/>
      <c r="I130" s="11" t="s">
        <v>1203</v>
      </c>
      <c r="J130" s="14" t="s">
        <v>1204</v>
      </c>
      <c r="K130" s="7" t="s">
        <v>150</v>
      </c>
      <c r="L130" s="12" t="s">
        <v>27</v>
      </c>
      <c r="M130" s="7" t="s">
        <v>151</v>
      </c>
      <c r="N130" s="7" t="s">
        <v>152</v>
      </c>
      <c r="O130" s="25"/>
      <c r="P130" s="13"/>
    </row>
    <row r="131">
      <c r="A131" s="7" t="s">
        <v>1219</v>
      </c>
      <c r="B131" s="7" t="s">
        <v>1220</v>
      </c>
      <c r="C131" s="8"/>
      <c r="D131" s="9"/>
      <c r="E131" s="9"/>
      <c r="F131" s="9" t="s">
        <v>14</v>
      </c>
      <c r="G131" s="9"/>
      <c r="H131" s="25"/>
      <c r="I131" s="11" t="s">
        <v>1219</v>
      </c>
      <c r="J131" s="14" t="s">
        <v>1220</v>
      </c>
      <c r="K131" s="7" t="s">
        <v>1107</v>
      </c>
      <c r="L131" s="12" t="s">
        <v>27</v>
      </c>
      <c r="M131" s="7" t="s">
        <v>1108</v>
      </c>
      <c r="N131" s="7" t="s">
        <v>1109</v>
      </c>
      <c r="O131" s="25"/>
      <c r="P131" s="13"/>
    </row>
    <row r="132">
      <c r="A132" s="7" t="s">
        <v>1229</v>
      </c>
      <c r="B132" s="7" t="s">
        <v>1230</v>
      </c>
      <c r="C132" s="8"/>
      <c r="D132" s="9"/>
      <c r="E132" s="8"/>
      <c r="F132" s="9" t="s">
        <v>14</v>
      </c>
      <c r="G132" s="9"/>
      <c r="H132" s="25"/>
      <c r="I132" s="11" t="s">
        <v>1229</v>
      </c>
      <c r="J132" s="14" t="s">
        <v>1230</v>
      </c>
      <c r="K132" s="7" t="s">
        <v>370</v>
      </c>
      <c r="L132" s="12" t="s">
        <v>17</v>
      </c>
      <c r="M132" s="7" t="s">
        <v>372</v>
      </c>
      <c r="N132" s="7" t="s">
        <v>375</v>
      </c>
      <c r="O132" s="25"/>
      <c r="P132" s="13"/>
    </row>
    <row r="133">
      <c r="A133" s="7" t="s">
        <v>1237</v>
      </c>
      <c r="B133" s="7" t="s">
        <v>1240</v>
      </c>
      <c r="C133" s="8"/>
      <c r="D133" s="9"/>
      <c r="E133" s="9"/>
      <c r="F133" s="111" t="s">
        <v>14</v>
      </c>
      <c r="G133" s="111"/>
      <c r="H133" s="25"/>
      <c r="I133" s="11" t="s">
        <v>1237</v>
      </c>
      <c r="J133" s="14" t="s">
        <v>1240</v>
      </c>
      <c r="K133" s="7" t="s">
        <v>241</v>
      </c>
      <c r="L133" s="12" t="s">
        <v>17</v>
      </c>
      <c r="M133" s="7" t="s">
        <v>242</v>
      </c>
      <c r="N133" s="7" t="s">
        <v>243</v>
      </c>
      <c r="O133" s="25"/>
      <c r="P133" s="13"/>
    </row>
    <row r="134">
      <c r="A134" s="7" t="s">
        <v>1246</v>
      </c>
      <c r="B134" s="7" t="s">
        <v>1247</v>
      </c>
      <c r="C134" s="8"/>
      <c r="D134" s="9"/>
      <c r="E134" s="8"/>
      <c r="F134" s="8" t="s">
        <v>14</v>
      </c>
      <c r="G134" s="8"/>
      <c r="H134" s="25"/>
      <c r="I134" s="11" t="s">
        <v>1246</v>
      </c>
      <c r="J134" s="14" t="s">
        <v>1247</v>
      </c>
      <c r="K134" s="7" t="s">
        <v>41</v>
      </c>
      <c r="L134" s="12" t="s">
        <v>27</v>
      </c>
      <c r="M134" s="7" t="s">
        <v>43</v>
      </c>
      <c r="N134" s="7" t="s">
        <v>44</v>
      </c>
      <c r="O134" s="25"/>
      <c r="P134" s="13"/>
    </row>
    <row r="135">
      <c r="A135" s="7" t="s">
        <v>1252</v>
      </c>
      <c r="B135" s="7" t="s">
        <v>1253</v>
      </c>
      <c r="C135" s="8"/>
      <c r="D135" s="9"/>
      <c r="E135" s="9"/>
      <c r="F135" s="9" t="s">
        <v>14</v>
      </c>
      <c r="G135" s="9"/>
      <c r="H135" s="25"/>
      <c r="I135" s="11" t="s">
        <v>1252</v>
      </c>
      <c r="J135" s="14" t="s">
        <v>1253</v>
      </c>
      <c r="K135" s="7" t="s">
        <v>859</v>
      </c>
      <c r="L135" s="12" t="s">
        <v>27</v>
      </c>
      <c r="M135" s="7" t="s">
        <v>861</v>
      </c>
      <c r="N135" s="7" t="s">
        <v>862</v>
      </c>
      <c r="O135" s="25"/>
      <c r="P135" s="13"/>
    </row>
    <row r="136">
      <c r="A136" s="7" t="s">
        <v>1255</v>
      </c>
      <c r="B136" s="7" t="s">
        <v>1256</v>
      </c>
      <c r="C136" s="8"/>
      <c r="D136" s="9"/>
      <c r="E136" s="8"/>
      <c r="F136" s="111" t="s">
        <v>14</v>
      </c>
      <c r="G136" s="111"/>
      <c r="H136" s="25"/>
      <c r="I136" s="11" t="s">
        <v>1255</v>
      </c>
      <c r="J136" s="14" t="s">
        <v>1256</v>
      </c>
      <c r="K136" s="7" t="s">
        <v>123</v>
      </c>
      <c r="L136" s="12" t="s">
        <v>17</v>
      </c>
      <c r="M136" s="7" t="s">
        <v>126</v>
      </c>
      <c r="N136" s="7" t="s">
        <v>129</v>
      </c>
      <c r="O136" s="25"/>
      <c r="P136" s="13"/>
    </row>
    <row r="137">
      <c r="A137" s="7" t="s">
        <v>1260</v>
      </c>
      <c r="B137" s="7" t="s">
        <v>1262</v>
      </c>
      <c r="C137" s="8"/>
      <c r="D137" s="9"/>
      <c r="E137" s="8"/>
      <c r="F137" s="9" t="s">
        <v>14</v>
      </c>
      <c r="G137" s="9"/>
      <c r="H137" s="25"/>
      <c r="I137" s="11" t="s">
        <v>1260</v>
      </c>
      <c r="J137" s="14" t="s">
        <v>1262</v>
      </c>
      <c r="K137" s="7" t="s">
        <v>158</v>
      </c>
      <c r="L137" s="12" t="s">
        <v>27</v>
      </c>
      <c r="M137" s="7" t="s">
        <v>159</v>
      </c>
      <c r="N137" s="7" t="s">
        <v>160</v>
      </c>
      <c r="O137" s="25"/>
      <c r="P137" s="13"/>
    </row>
    <row r="138">
      <c r="A138" s="7" t="s">
        <v>1263</v>
      </c>
      <c r="B138" s="7" t="s">
        <v>1264</v>
      </c>
      <c r="C138" s="8"/>
      <c r="D138" s="9"/>
      <c r="E138" s="9"/>
      <c r="F138" s="9" t="s">
        <v>14</v>
      </c>
      <c r="G138" s="9"/>
      <c r="H138" s="25"/>
      <c r="I138" s="11" t="s">
        <v>1263</v>
      </c>
      <c r="J138" s="14" t="s">
        <v>1264</v>
      </c>
      <c r="K138" s="7" t="s">
        <v>604</v>
      </c>
      <c r="L138" s="12" t="s">
        <v>27</v>
      </c>
      <c r="M138" s="7" t="s">
        <v>605</v>
      </c>
      <c r="N138" s="7" t="s">
        <v>607</v>
      </c>
      <c r="O138" s="25"/>
      <c r="P138" s="13"/>
    </row>
    <row r="139">
      <c r="A139" s="7" t="s">
        <v>1265</v>
      </c>
      <c r="B139" s="7" t="s">
        <v>1266</v>
      </c>
      <c r="C139" s="8"/>
      <c r="D139" s="8"/>
      <c r="E139" s="8"/>
      <c r="F139" s="9" t="s">
        <v>1079</v>
      </c>
      <c r="G139" s="9"/>
      <c r="H139" s="25"/>
      <c r="I139" s="11" t="s">
        <v>1265</v>
      </c>
      <c r="J139" s="14" t="s">
        <v>1266</v>
      </c>
      <c r="K139" s="7" t="s">
        <v>604</v>
      </c>
      <c r="L139" s="12" t="s">
        <v>27</v>
      </c>
      <c r="M139" s="7" t="s">
        <v>605</v>
      </c>
      <c r="N139" s="7" t="s">
        <v>607</v>
      </c>
      <c r="O139" s="25"/>
      <c r="P139" s="13"/>
    </row>
    <row r="140">
      <c r="A140" s="125" t="s">
        <v>1267</v>
      </c>
      <c r="B140" s="7" t="s">
        <v>1268</v>
      </c>
      <c r="C140" s="8"/>
      <c r="D140" s="9"/>
      <c r="E140" s="9"/>
      <c r="F140" s="9" t="s">
        <v>14</v>
      </c>
      <c r="G140" s="9"/>
      <c r="H140" s="25"/>
      <c r="I140" s="11" t="s">
        <v>1267</v>
      </c>
      <c r="J140" s="14" t="s">
        <v>1268</v>
      </c>
      <c r="K140" s="7" t="s">
        <v>183</v>
      </c>
      <c r="L140" s="12" t="s">
        <v>27</v>
      </c>
      <c r="M140" s="7" t="s">
        <v>184</v>
      </c>
      <c r="N140" s="7" t="s">
        <v>186</v>
      </c>
      <c r="O140" s="25"/>
      <c r="P140" s="13"/>
    </row>
    <row r="141">
      <c r="A141" s="126" t="s">
        <v>1269</v>
      </c>
      <c r="B141" s="7" t="s">
        <v>1270</v>
      </c>
      <c r="C141" s="8"/>
      <c r="D141" s="9"/>
      <c r="E141" s="9"/>
      <c r="F141" s="9" t="s">
        <v>14</v>
      </c>
      <c r="G141" s="9" t="s">
        <v>1273</v>
      </c>
      <c r="H141" s="25"/>
      <c r="I141" s="11" t="s">
        <v>1269</v>
      </c>
      <c r="J141" s="14" t="s">
        <v>1270</v>
      </c>
      <c r="K141" s="7" t="s">
        <v>859</v>
      </c>
      <c r="L141" s="12" t="s">
        <v>27</v>
      </c>
      <c r="M141" s="7" t="s">
        <v>861</v>
      </c>
      <c r="N141" s="7" t="s">
        <v>862</v>
      </c>
      <c r="O141" s="25"/>
      <c r="P141" s="13"/>
    </row>
    <row r="142">
      <c r="A142" s="7" t="s">
        <v>1276</v>
      </c>
      <c r="B142" s="7" t="s">
        <v>261</v>
      </c>
      <c r="C142" s="8"/>
      <c r="D142" s="9"/>
      <c r="E142" s="9"/>
      <c r="F142" s="9" t="s">
        <v>14</v>
      </c>
      <c r="G142" s="9"/>
      <c r="H142" s="25"/>
      <c r="I142" s="11" t="s">
        <v>1276</v>
      </c>
      <c r="J142" s="11" t="s">
        <v>261</v>
      </c>
      <c r="K142" s="12" t="s">
        <v>226</v>
      </c>
      <c r="L142" s="12" t="s">
        <v>17</v>
      </c>
      <c r="M142" s="7" t="s">
        <v>228</v>
      </c>
      <c r="N142" s="7" t="s">
        <v>230</v>
      </c>
      <c r="O142" s="25"/>
      <c r="P142" s="13"/>
    </row>
    <row r="143">
      <c r="A143" s="7" t="s">
        <v>1280</v>
      </c>
      <c r="B143" s="7" t="s">
        <v>1282</v>
      </c>
      <c r="C143" s="8"/>
      <c r="D143" s="9"/>
      <c r="E143" s="120" t="s">
        <v>1283</v>
      </c>
      <c r="F143" s="9" t="s">
        <v>1284</v>
      </c>
      <c r="G143" s="9"/>
      <c r="H143" s="25"/>
      <c r="I143" s="11" t="s">
        <v>1280</v>
      </c>
      <c r="J143" s="14" t="s">
        <v>1282</v>
      </c>
      <c r="K143" s="7" t="s">
        <v>1107</v>
      </c>
      <c r="L143" s="12" t="s">
        <v>27</v>
      </c>
      <c r="M143" s="7" t="s">
        <v>1108</v>
      </c>
      <c r="N143" s="7" t="s">
        <v>1109</v>
      </c>
      <c r="O143" s="25"/>
      <c r="P143" s="13"/>
    </row>
    <row r="144">
      <c r="A144" s="7" t="s">
        <v>632</v>
      </c>
      <c r="B144" s="7" t="s">
        <v>267</v>
      </c>
      <c r="C144" s="8"/>
      <c r="D144" s="9"/>
      <c r="E144" s="9"/>
      <c r="F144" s="9" t="s">
        <v>14</v>
      </c>
      <c r="G144" s="9"/>
      <c r="H144" s="25"/>
      <c r="I144" s="11" t="s">
        <v>632</v>
      </c>
      <c r="J144" s="11" t="s">
        <v>267</v>
      </c>
      <c r="K144" s="12" t="s">
        <v>16</v>
      </c>
      <c r="L144" s="12" t="s">
        <v>17</v>
      </c>
      <c r="M144" s="7" t="s">
        <v>18</v>
      </c>
      <c r="N144" s="7" t="s">
        <v>19</v>
      </c>
      <c r="O144" s="25"/>
      <c r="P144" s="13"/>
    </row>
    <row r="145">
      <c r="A145" s="7" t="s">
        <v>1292</v>
      </c>
      <c r="B145" s="7" t="s">
        <v>1293</v>
      </c>
      <c r="C145" s="8"/>
      <c r="D145" s="9"/>
      <c r="E145" s="9"/>
      <c r="F145" s="9" t="s">
        <v>1295</v>
      </c>
      <c r="G145" s="9"/>
      <c r="H145" s="25"/>
      <c r="I145" s="11" t="s">
        <v>1292</v>
      </c>
      <c r="J145" s="14" t="s">
        <v>1293</v>
      </c>
      <c r="K145" s="7" t="s">
        <v>193</v>
      </c>
      <c r="L145" s="12" t="s">
        <v>17</v>
      </c>
      <c r="M145" s="7" t="s">
        <v>195</v>
      </c>
      <c r="N145" s="7" t="s">
        <v>197</v>
      </c>
      <c r="O145" s="25"/>
      <c r="P145" s="13"/>
    </row>
    <row r="146">
      <c r="A146" s="7" t="s">
        <v>1299</v>
      </c>
      <c r="B146" s="7" t="s">
        <v>277</v>
      </c>
      <c r="C146" s="8"/>
      <c r="D146" s="9"/>
      <c r="E146" s="9"/>
      <c r="F146" s="9" t="s">
        <v>14</v>
      </c>
      <c r="G146" s="9"/>
      <c r="H146" s="25"/>
      <c r="I146" s="11" t="s">
        <v>1299</v>
      </c>
      <c r="J146" s="14" t="s">
        <v>277</v>
      </c>
      <c r="K146" s="7" t="s">
        <v>866</v>
      </c>
      <c r="L146" s="12" t="s">
        <v>17</v>
      </c>
      <c r="M146" s="7" t="s">
        <v>868</v>
      </c>
      <c r="N146" s="7" t="s">
        <v>869</v>
      </c>
      <c r="O146" s="25"/>
      <c r="P146" s="13"/>
    </row>
    <row r="147">
      <c r="A147" s="7" t="s">
        <v>1304</v>
      </c>
      <c r="B147" s="7" t="s">
        <v>292</v>
      </c>
      <c r="C147" s="8"/>
      <c r="D147" s="8"/>
      <c r="E147" s="9"/>
      <c r="F147" s="9" t="s">
        <v>14</v>
      </c>
      <c r="G147" s="9"/>
      <c r="H147" s="25"/>
      <c r="I147" s="11" t="s">
        <v>1304</v>
      </c>
      <c r="J147" s="11" t="s">
        <v>292</v>
      </c>
      <c r="K147" s="12" t="s">
        <v>150</v>
      </c>
      <c r="L147" s="12" t="s">
        <v>27</v>
      </c>
      <c r="M147" s="7" t="s">
        <v>151</v>
      </c>
      <c r="N147" s="7" t="s">
        <v>152</v>
      </c>
      <c r="O147" s="25"/>
      <c r="P147" s="13"/>
    </row>
    <row r="148">
      <c r="A148" s="7" t="s">
        <v>1309</v>
      </c>
      <c r="B148" s="7" t="s">
        <v>1310</v>
      </c>
      <c r="C148" s="8"/>
      <c r="D148" s="9"/>
      <c r="E148" s="8"/>
      <c r="F148" s="9" t="s">
        <v>14</v>
      </c>
      <c r="G148" s="9"/>
      <c r="H148" s="25"/>
      <c r="I148" s="11" t="s">
        <v>1309</v>
      </c>
      <c r="J148" s="14" t="s">
        <v>1310</v>
      </c>
      <c r="K148" s="7" t="s">
        <v>736</v>
      </c>
      <c r="L148" s="12" t="s">
        <v>27</v>
      </c>
      <c r="M148" s="7" t="s">
        <v>738</v>
      </c>
      <c r="N148" s="7" t="s">
        <v>739</v>
      </c>
      <c r="O148" s="25"/>
      <c r="P148" s="13"/>
    </row>
    <row r="149">
      <c r="A149" s="7" t="s">
        <v>1315</v>
      </c>
      <c r="B149" s="7" t="s">
        <v>1316</v>
      </c>
      <c r="C149" s="8"/>
      <c r="D149" s="8"/>
      <c r="E149" s="8"/>
      <c r="F149" s="9" t="s">
        <v>14</v>
      </c>
      <c r="G149" s="9"/>
      <c r="H149" s="25"/>
      <c r="I149" s="11" t="s">
        <v>1315</v>
      </c>
      <c r="J149" s="14" t="s">
        <v>1316</v>
      </c>
      <c r="K149" s="7" t="s">
        <v>443</v>
      </c>
      <c r="L149" s="12" t="s">
        <v>17</v>
      </c>
      <c r="M149" s="7" t="s">
        <v>444</v>
      </c>
      <c r="N149" s="7" t="s">
        <v>445</v>
      </c>
      <c r="O149" s="25"/>
      <c r="P149" s="13"/>
    </row>
    <row r="150">
      <c r="A150" s="7" t="s">
        <v>1319</v>
      </c>
      <c r="B150" s="7" t="s">
        <v>361</v>
      </c>
      <c r="C150" s="8"/>
      <c r="D150" s="9"/>
      <c r="E150" s="9"/>
      <c r="F150" s="9" t="s">
        <v>14</v>
      </c>
      <c r="G150" s="9"/>
      <c r="H150" s="25"/>
      <c r="I150" s="11" t="s">
        <v>1319</v>
      </c>
      <c r="J150" s="14" t="s">
        <v>361</v>
      </c>
      <c r="K150" s="7" t="s">
        <v>370</v>
      </c>
      <c r="L150" s="12" t="s">
        <v>17</v>
      </c>
      <c r="M150" s="7" t="s">
        <v>372</v>
      </c>
      <c r="N150" s="7" t="s">
        <v>375</v>
      </c>
      <c r="O150" s="25"/>
      <c r="P150" s="13"/>
    </row>
    <row r="151">
      <c r="A151" s="7" t="s">
        <v>1322</v>
      </c>
      <c r="B151" s="7" t="s">
        <v>1323</v>
      </c>
      <c r="C151" s="8"/>
      <c r="D151" s="9"/>
      <c r="E151" s="8"/>
      <c r="F151" s="8" t="s">
        <v>1326</v>
      </c>
      <c r="G151" s="8" t="s">
        <v>1327</v>
      </c>
      <c r="H151" s="25"/>
      <c r="I151" s="11" t="s">
        <v>1322</v>
      </c>
      <c r="J151" s="11" t="s">
        <v>1323</v>
      </c>
      <c r="K151" s="12" t="s">
        <v>193</v>
      </c>
      <c r="L151" s="12" t="s">
        <v>17</v>
      </c>
      <c r="M151" s="7" t="s">
        <v>195</v>
      </c>
      <c r="N151" s="7" t="s">
        <v>197</v>
      </c>
      <c r="O151" s="25"/>
      <c r="P151" s="13"/>
    </row>
    <row r="152">
      <c r="A152" s="7" t="s">
        <v>1331</v>
      </c>
      <c r="B152" s="7" t="s">
        <v>377</v>
      </c>
      <c r="C152" s="8"/>
      <c r="D152" s="9"/>
      <c r="E152" s="9"/>
      <c r="F152" s="9" t="s">
        <v>14</v>
      </c>
      <c r="G152" s="9"/>
      <c r="H152" s="25"/>
      <c r="I152" s="11" t="s">
        <v>1331</v>
      </c>
      <c r="J152" s="11" t="s">
        <v>377</v>
      </c>
      <c r="K152" s="12" t="s">
        <v>183</v>
      </c>
      <c r="L152" s="12" t="s">
        <v>27</v>
      </c>
      <c r="M152" s="7" t="s">
        <v>184</v>
      </c>
      <c r="N152" s="7" t="s">
        <v>186</v>
      </c>
      <c r="O152" s="25"/>
      <c r="P152" s="13"/>
    </row>
    <row r="153">
      <c r="A153" s="7" t="s">
        <v>1335</v>
      </c>
      <c r="B153" s="7" t="s">
        <v>1336</v>
      </c>
      <c r="C153" s="8"/>
      <c r="D153" s="9"/>
      <c r="E153" s="9"/>
      <c r="F153" s="111" t="s">
        <v>14</v>
      </c>
      <c r="G153" s="111"/>
      <c r="H153" s="25"/>
      <c r="I153" s="11" t="s">
        <v>1335</v>
      </c>
      <c r="J153" s="14" t="s">
        <v>1336</v>
      </c>
      <c r="K153" s="7" t="s">
        <v>150</v>
      </c>
      <c r="L153" s="12" t="s">
        <v>27</v>
      </c>
      <c r="M153" s="7" t="s">
        <v>151</v>
      </c>
      <c r="N153" s="7" t="s">
        <v>152</v>
      </c>
      <c r="O153" s="25"/>
      <c r="P153" s="13"/>
    </row>
    <row r="154">
      <c r="A154" s="7" t="s">
        <v>1338</v>
      </c>
      <c r="B154" s="7" t="s">
        <v>1339</v>
      </c>
      <c r="C154" s="8"/>
      <c r="D154" s="9"/>
      <c r="E154" s="9"/>
      <c r="F154" s="9" t="s">
        <v>14</v>
      </c>
      <c r="G154" s="9"/>
      <c r="H154" s="25"/>
      <c r="I154" s="11" t="s">
        <v>1338</v>
      </c>
      <c r="J154" s="14" t="s">
        <v>1339</v>
      </c>
      <c r="K154" s="7" t="s">
        <v>41</v>
      </c>
      <c r="L154" s="12" t="s">
        <v>27</v>
      </c>
      <c r="M154" s="7" t="s">
        <v>43</v>
      </c>
      <c r="N154" s="7" t="s">
        <v>44</v>
      </c>
      <c r="O154" s="25"/>
      <c r="P154" s="13"/>
    </row>
    <row r="155">
      <c r="A155" s="7" t="s">
        <v>1341</v>
      </c>
      <c r="B155" s="7" t="s">
        <v>1342</v>
      </c>
      <c r="C155" s="8"/>
      <c r="D155" s="9"/>
      <c r="E155" s="9"/>
      <c r="F155" s="9" t="s">
        <v>14</v>
      </c>
      <c r="G155" s="9"/>
      <c r="H155" s="25"/>
      <c r="I155" s="11" t="s">
        <v>1341</v>
      </c>
      <c r="J155" s="11" t="s">
        <v>1342</v>
      </c>
      <c r="K155" s="12" t="s">
        <v>866</v>
      </c>
      <c r="L155" s="12" t="s">
        <v>17</v>
      </c>
      <c r="M155" s="7" t="s">
        <v>868</v>
      </c>
      <c r="N155" s="7" t="s">
        <v>869</v>
      </c>
      <c r="O155" s="25"/>
      <c r="P155" s="13"/>
    </row>
    <row r="156">
      <c r="A156" s="7" t="s">
        <v>1346</v>
      </c>
      <c r="B156" s="7" t="s">
        <v>389</v>
      </c>
      <c r="C156" s="8"/>
      <c r="D156" s="8"/>
      <c r="E156" s="9"/>
      <c r="F156" s="9" t="s">
        <v>14</v>
      </c>
      <c r="G156" s="9"/>
      <c r="H156" s="25"/>
      <c r="I156" s="11" t="s">
        <v>1346</v>
      </c>
      <c r="J156" s="14" t="s">
        <v>389</v>
      </c>
      <c r="K156" s="7" t="s">
        <v>26</v>
      </c>
      <c r="L156" s="12" t="s">
        <v>27</v>
      </c>
      <c r="M156" s="7" t="s">
        <v>28</v>
      </c>
      <c r="N156" s="7" t="s">
        <v>29</v>
      </c>
      <c r="O156" s="25"/>
      <c r="P156" s="13"/>
    </row>
    <row r="157">
      <c r="A157" s="7" t="s">
        <v>1353</v>
      </c>
      <c r="B157" s="7" t="s">
        <v>403</v>
      </c>
      <c r="C157" s="8"/>
      <c r="D157" s="8"/>
      <c r="E157" s="9"/>
      <c r="F157" s="9" t="s">
        <v>14</v>
      </c>
      <c r="G157" s="9"/>
      <c r="H157" s="25"/>
      <c r="I157" s="11" t="s">
        <v>1353</v>
      </c>
      <c r="J157" s="14" t="s">
        <v>403</v>
      </c>
      <c r="K157" s="7" t="s">
        <v>580</v>
      </c>
      <c r="L157" s="12" t="s">
        <v>27</v>
      </c>
      <c r="M157" s="7" t="s">
        <v>582</v>
      </c>
      <c r="N157" s="7" t="s">
        <v>583</v>
      </c>
      <c r="O157" s="25"/>
      <c r="P157" s="13"/>
    </row>
    <row r="158">
      <c r="A158" s="7" t="s">
        <v>1358</v>
      </c>
      <c r="B158" s="7" t="s">
        <v>1359</v>
      </c>
      <c r="C158" s="8"/>
      <c r="D158" s="8"/>
      <c r="E158" s="9"/>
      <c r="F158" s="9" t="s">
        <v>14</v>
      </c>
      <c r="G158" s="9"/>
      <c r="H158" s="25"/>
      <c r="I158" s="11" t="s">
        <v>1358</v>
      </c>
      <c r="J158" s="14" t="s">
        <v>1359</v>
      </c>
      <c r="K158" s="7" t="s">
        <v>419</v>
      </c>
      <c r="L158" s="12" t="s">
        <v>17</v>
      </c>
      <c r="M158" s="7" t="s">
        <v>422</v>
      </c>
      <c r="N158" s="7" t="s">
        <v>423</v>
      </c>
      <c r="O158" s="25"/>
      <c r="P158" s="13"/>
    </row>
    <row r="159">
      <c r="A159" s="7" t="s">
        <v>1368</v>
      </c>
      <c r="B159" s="7" t="s">
        <v>1369</v>
      </c>
      <c r="C159" s="8"/>
      <c r="D159" s="8"/>
      <c r="E159" s="9"/>
      <c r="F159" s="9" t="s">
        <v>14</v>
      </c>
      <c r="G159" s="9" t="s">
        <v>1372</v>
      </c>
      <c r="H159" s="25"/>
      <c r="I159" s="11" t="s">
        <v>1368</v>
      </c>
      <c r="J159" s="14" t="s">
        <v>1369</v>
      </c>
      <c r="K159" s="7" t="s">
        <v>604</v>
      </c>
      <c r="L159" s="12" t="s">
        <v>27</v>
      </c>
      <c r="M159" s="7" t="s">
        <v>605</v>
      </c>
      <c r="N159" s="7" t="s">
        <v>607</v>
      </c>
      <c r="O159" s="25"/>
      <c r="P159" s="13"/>
    </row>
    <row r="160">
      <c r="A160" s="7" t="s">
        <v>1375</v>
      </c>
      <c r="B160" s="7" t="s">
        <v>1376</v>
      </c>
      <c r="C160" s="8"/>
      <c r="D160" s="9"/>
      <c r="E160" s="9"/>
      <c r="F160" s="9" t="s">
        <v>14</v>
      </c>
      <c r="G160" s="9"/>
      <c r="H160" s="25"/>
      <c r="I160" s="11" t="s">
        <v>1375</v>
      </c>
      <c r="J160" s="11" t="s">
        <v>1376</v>
      </c>
      <c r="K160" s="12" t="s">
        <v>823</v>
      </c>
      <c r="L160" s="12" t="s">
        <v>17</v>
      </c>
      <c r="M160" s="7" t="s">
        <v>824</v>
      </c>
      <c r="N160" s="7" t="s">
        <v>826</v>
      </c>
      <c r="O160" s="25"/>
      <c r="P160" s="13"/>
    </row>
    <row r="161">
      <c r="A161" s="7" t="s">
        <v>1382</v>
      </c>
      <c r="B161" s="7" t="s">
        <v>1383</v>
      </c>
      <c r="C161" s="8"/>
      <c r="D161" s="9"/>
      <c r="E161" s="8"/>
      <c r="F161" s="9" t="s">
        <v>14</v>
      </c>
      <c r="G161" s="9"/>
      <c r="H161" s="25"/>
      <c r="I161" s="11" t="s">
        <v>1382</v>
      </c>
      <c r="J161" s="14" t="s">
        <v>1383</v>
      </c>
      <c r="K161" s="7" t="s">
        <v>453</v>
      </c>
      <c r="L161" s="12" t="s">
        <v>27</v>
      </c>
      <c r="M161" s="7" t="s">
        <v>454</v>
      </c>
      <c r="N161" s="7" t="s">
        <v>455</v>
      </c>
      <c r="O161" s="25"/>
      <c r="P161" s="13"/>
    </row>
    <row r="162">
      <c r="A162" s="7" t="s">
        <v>1386</v>
      </c>
      <c r="B162" s="7" t="s">
        <v>1387</v>
      </c>
      <c r="C162" s="8"/>
      <c r="D162" s="9"/>
      <c r="E162" s="9"/>
      <c r="F162" s="9" t="s">
        <v>14</v>
      </c>
      <c r="G162" s="9"/>
      <c r="H162" s="25"/>
      <c r="I162" s="11" t="s">
        <v>1386</v>
      </c>
      <c r="J162" s="14" t="s">
        <v>1387</v>
      </c>
      <c r="K162" s="7" t="s">
        <v>453</v>
      </c>
      <c r="L162" s="12" t="s">
        <v>27</v>
      </c>
      <c r="M162" s="7" t="s">
        <v>454</v>
      </c>
      <c r="N162" s="7" t="s">
        <v>455</v>
      </c>
      <c r="O162" s="25"/>
      <c r="P162" s="13"/>
    </row>
    <row r="163">
      <c r="A163" s="7" t="s">
        <v>1396</v>
      </c>
      <c r="B163" s="7" t="s">
        <v>1398</v>
      </c>
      <c r="C163" s="8"/>
      <c r="D163" s="9"/>
      <c r="E163" s="8"/>
      <c r="F163" s="9" t="s">
        <v>1400</v>
      </c>
      <c r="G163" s="9" t="s">
        <v>1401</v>
      </c>
      <c r="H163" s="25"/>
      <c r="I163" s="11" t="s">
        <v>1396</v>
      </c>
      <c r="J163" s="14" t="s">
        <v>1398</v>
      </c>
      <c r="K163" s="7" t="s">
        <v>823</v>
      </c>
      <c r="L163" s="12" t="s">
        <v>17</v>
      </c>
      <c r="M163" s="7" t="s">
        <v>824</v>
      </c>
      <c r="N163" s="7" t="s">
        <v>826</v>
      </c>
      <c r="O163" s="25"/>
      <c r="P163" s="13"/>
    </row>
    <row r="164">
      <c r="A164" s="7" t="s">
        <v>1406</v>
      </c>
      <c r="B164" s="7" t="s">
        <v>1407</v>
      </c>
      <c r="C164" s="8"/>
      <c r="D164" s="9"/>
      <c r="E164" s="9"/>
      <c r="F164" s="9" t="s">
        <v>14</v>
      </c>
      <c r="G164" s="9"/>
      <c r="H164" s="25"/>
      <c r="I164" s="11" t="s">
        <v>1406</v>
      </c>
      <c r="J164" s="14" t="s">
        <v>1407</v>
      </c>
      <c r="K164" s="7" t="s">
        <v>168</v>
      </c>
      <c r="L164" s="12" t="s">
        <v>17</v>
      </c>
      <c r="M164" s="7" t="s">
        <v>171</v>
      </c>
      <c r="N164" s="7" t="s">
        <v>172</v>
      </c>
      <c r="O164" s="25"/>
      <c r="P164" s="13"/>
    </row>
    <row r="165">
      <c r="A165" s="7" t="s">
        <v>1418</v>
      </c>
      <c r="B165" s="7" t="s">
        <v>1420</v>
      </c>
      <c r="C165" s="8"/>
      <c r="D165" s="9"/>
      <c r="E165" s="9"/>
      <c r="F165" s="9" t="s">
        <v>14</v>
      </c>
      <c r="G165" s="9"/>
      <c r="H165" s="25"/>
      <c r="I165" s="11" t="s">
        <v>1418</v>
      </c>
      <c r="J165" s="14" t="s">
        <v>1420</v>
      </c>
      <c r="K165" s="7" t="s">
        <v>215</v>
      </c>
      <c r="L165" s="12" t="s">
        <v>17</v>
      </c>
      <c r="M165" s="7" t="s">
        <v>216</v>
      </c>
      <c r="N165" s="7" t="s">
        <v>217</v>
      </c>
      <c r="O165" s="25"/>
      <c r="P165" s="13"/>
    </row>
    <row r="166">
      <c r="A166" s="7" t="s">
        <v>1425</v>
      </c>
      <c r="B166" s="7" t="s">
        <v>1426</v>
      </c>
      <c r="C166" s="8"/>
      <c r="D166" s="8"/>
      <c r="E166" s="8"/>
      <c r="F166" s="8" t="s">
        <v>14</v>
      </c>
      <c r="G166" s="8"/>
      <c r="H166" s="25"/>
      <c r="I166" s="11" t="s">
        <v>1425</v>
      </c>
      <c r="J166" s="14" t="s">
        <v>1426</v>
      </c>
      <c r="K166" s="7" t="s">
        <v>104</v>
      </c>
      <c r="L166" s="12" t="s">
        <v>17</v>
      </c>
      <c r="M166" s="7" t="s">
        <v>107</v>
      </c>
      <c r="N166" s="7" t="s">
        <v>110</v>
      </c>
      <c r="O166" s="25"/>
      <c r="P166" s="13"/>
    </row>
    <row r="167">
      <c r="A167" s="7" t="s">
        <v>1430</v>
      </c>
      <c r="B167" s="7" t="s">
        <v>1432</v>
      </c>
      <c r="C167" s="8"/>
      <c r="D167" s="9"/>
      <c r="E167" s="9"/>
      <c r="F167" s="9" t="s">
        <v>14</v>
      </c>
      <c r="G167" s="9"/>
      <c r="H167" s="25"/>
      <c r="I167" s="11" t="s">
        <v>1430</v>
      </c>
      <c r="J167" s="14" t="s">
        <v>1432</v>
      </c>
      <c r="K167" s="7" t="s">
        <v>168</v>
      </c>
      <c r="L167" s="12" t="s">
        <v>17</v>
      </c>
      <c r="M167" s="7" t="s">
        <v>171</v>
      </c>
      <c r="N167" s="7" t="s">
        <v>172</v>
      </c>
      <c r="O167" s="25"/>
      <c r="P167" s="13"/>
    </row>
    <row r="168">
      <c r="A168" s="7" t="s">
        <v>1437</v>
      </c>
      <c r="B168" s="7" t="s">
        <v>1438</v>
      </c>
      <c r="C168" s="8"/>
      <c r="D168" s="8"/>
      <c r="E168" s="8"/>
      <c r="F168" s="8" t="s">
        <v>14</v>
      </c>
      <c r="G168" s="8"/>
      <c r="H168" s="25"/>
      <c r="I168" s="11" t="s">
        <v>1437</v>
      </c>
      <c r="J168" s="14" t="s">
        <v>1438</v>
      </c>
      <c r="K168" s="7" t="s">
        <v>604</v>
      </c>
      <c r="L168" s="12" t="s">
        <v>27</v>
      </c>
      <c r="M168" s="7" t="s">
        <v>605</v>
      </c>
      <c r="N168" s="7" t="s">
        <v>607</v>
      </c>
      <c r="O168" s="25"/>
      <c r="P168" s="13"/>
    </row>
    <row r="169">
      <c r="A169" s="7" t="s">
        <v>1442</v>
      </c>
      <c r="B169" s="7" t="s">
        <v>1443</v>
      </c>
      <c r="C169" s="8"/>
      <c r="D169" s="9"/>
      <c r="E169" s="9"/>
      <c r="F169" s="9" t="s">
        <v>14</v>
      </c>
      <c r="G169" s="9" t="s">
        <v>1446</v>
      </c>
      <c r="H169" s="25"/>
      <c r="I169" s="11" t="s">
        <v>1442</v>
      </c>
      <c r="J169" s="14" t="s">
        <v>1443</v>
      </c>
      <c r="K169" s="7" t="s">
        <v>618</v>
      </c>
      <c r="L169" s="12" t="s">
        <v>17</v>
      </c>
      <c r="M169" s="7" t="s">
        <v>619</v>
      </c>
      <c r="N169" s="7" t="s">
        <v>620</v>
      </c>
      <c r="O169" s="25"/>
      <c r="P169" s="13"/>
    </row>
    <row r="170">
      <c r="A170" s="7" t="s">
        <v>1450</v>
      </c>
      <c r="B170" s="7" t="s">
        <v>415</v>
      </c>
      <c r="C170" s="8"/>
      <c r="D170" s="9"/>
      <c r="E170" s="9"/>
      <c r="F170" s="8" t="s">
        <v>1455</v>
      </c>
      <c r="G170" s="8"/>
      <c r="H170" s="25"/>
      <c r="I170" s="11" t="s">
        <v>1450</v>
      </c>
      <c r="J170" s="14" t="s">
        <v>415</v>
      </c>
      <c r="K170" s="7" t="s">
        <v>580</v>
      </c>
      <c r="L170" s="12" t="s">
        <v>27</v>
      </c>
      <c r="M170" s="7" t="s">
        <v>582</v>
      </c>
      <c r="N170" s="7" t="s">
        <v>583</v>
      </c>
      <c r="O170" s="25"/>
      <c r="P170" s="13"/>
    </row>
    <row r="171">
      <c r="A171" s="7" t="s">
        <v>1459</v>
      </c>
      <c r="B171" s="7" t="s">
        <v>1461</v>
      </c>
      <c r="C171" s="8"/>
      <c r="D171" s="9"/>
      <c r="E171" s="9"/>
      <c r="F171" s="9" t="s">
        <v>14</v>
      </c>
      <c r="G171" s="9"/>
      <c r="H171" s="25"/>
      <c r="I171" s="11" t="s">
        <v>1459</v>
      </c>
      <c r="J171" s="14" t="s">
        <v>1461</v>
      </c>
      <c r="K171" s="7" t="s">
        <v>709</v>
      </c>
      <c r="L171" s="12" t="s">
        <v>27</v>
      </c>
      <c r="M171" s="7" t="s">
        <v>711</v>
      </c>
      <c r="N171" s="7" t="s">
        <v>712</v>
      </c>
      <c r="O171" s="25"/>
      <c r="P171" s="13"/>
    </row>
    <row r="172">
      <c r="A172" s="7" t="s">
        <v>1466</v>
      </c>
      <c r="B172" s="7" t="s">
        <v>1467</v>
      </c>
      <c r="C172" s="8"/>
      <c r="D172" s="9"/>
      <c r="E172" s="8"/>
      <c r="F172" s="21" t="s">
        <v>14</v>
      </c>
      <c r="G172" s="21"/>
      <c r="H172" s="25"/>
      <c r="I172" s="11" t="s">
        <v>1466</v>
      </c>
      <c r="J172" s="14" t="s">
        <v>1467</v>
      </c>
      <c r="K172" s="7" t="s">
        <v>215</v>
      </c>
      <c r="L172" s="12" t="s">
        <v>17</v>
      </c>
      <c r="M172" s="7" t="s">
        <v>216</v>
      </c>
      <c r="N172" s="7" t="s">
        <v>217</v>
      </c>
      <c r="O172" s="25"/>
      <c r="P172" s="13"/>
    </row>
    <row r="173">
      <c r="A173" s="7" t="s">
        <v>1478</v>
      </c>
      <c r="B173" s="7" t="s">
        <v>425</v>
      </c>
      <c r="C173" s="8"/>
      <c r="D173" s="9"/>
      <c r="E173" s="9"/>
      <c r="F173" s="9" t="s">
        <v>14</v>
      </c>
      <c r="G173" s="9"/>
      <c r="H173" s="25"/>
      <c r="I173" s="11" t="s">
        <v>1478</v>
      </c>
      <c r="J173" s="14" t="s">
        <v>425</v>
      </c>
      <c r="K173" s="7" t="s">
        <v>226</v>
      </c>
      <c r="L173" s="12" t="s">
        <v>17</v>
      </c>
      <c r="M173" s="7" t="s">
        <v>228</v>
      </c>
      <c r="N173" s="7" t="s">
        <v>230</v>
      </c>
      <c r="O173" s="25"/>
      <c r="P173" s="13"/>
    </row>
    <row r="174">
      <c r="A174" s="7" t="s">
        <v>1486</v>
      </c>
      <c r="B174" s="7" t="s">
        <v>436</v>
      </c>
      <c r="C174" s="8"/>
      <c r="D174" s="9"/>
      <c r="E174" s="9"/>
      <c r="F174" s="9" t="s">
        <v>1488</v>
      </c>
      <c r="G174" s="9"/>
      <c r="H174" s="25"/>
      <c r="I174" s="11" t="s">
        <v>1486</v>
      </c>
      <c r="J174" s="14" t="s">
        <v>436</v>
      </c>
      <c r="K174" s="7" t="s">
        <v>226</v>
      </c>
      <c r="L174" s="12" t="s">
        <v>17</v>
      </c>
      <c r="M174" s="7" t="s">
        <v>228</v>
      </c>
      <c r="N174" s="7" t="s">
        <v>230</v>
      </c>
      <c r="O174" s="25"/>
      <c r="P174" s="13"/>
    </row>
    <row r="175">
      <c r="A175" s="7" t="s">
        <v>1492</v>
      </c>
      <c r="B175" s="7" t="s">
        <v>1493</v>
      </c>
      <c r="C175" s="8"/>
      <c r="D175" s="9"/>
      <c r="E175" s="9"/>
      <c r="F175" s="9" t="s">
        <v>14</v>
      </c>
      <c r="G175" s="9"/>
      <c r="H175" s="25"/>
      <c r="I175" s="11" t="s">
        <v>1492</v>
      </c>
      <c r="J175" s="14" t="s">
        <v>1493</v>
      </c>
      <c r="K175" s="7" t="s">
        <v>831</v>
      </c>
      <c r="L175" s="12" t="s">
        <v>17</v>
      </c>
      <c r="M175" s="7" t="s">
        <v>833</v>
      </c>
      <c r="N175" s="7" t="s">
        <v>834</v>
      </c>
      <c r="O175" s="25"/>
      <c r="P175" s="13"/>
    </row>
    <row r="176">
      <c r="A176" s="7" t="s">
        <v>1501</v>
      </c>
      <c r="B176" s="7" t="s">
        <v>1502</v>
      </c>
      <c r="C176" s="8"/>
      <c r="D176" s="8"/>
      <c r="E176" s="9"/>
      <c r="F176" s="9" t="s">
        <v>14</v>
      </c>
      <c r="G176" s="9"/>
      <c r="H176" s="25"/>
      <c r="I176" s="11" t="s">
        <v>1501</v>
      </c>
      <c r="J176" s="14" t="s">
        <v>1502</v>
      </c>
      <c r="K176" s="7" t="s">
        <v>241</v>
      </c>
      <c r="L176" s="12" t="s">
        <v>17</v>
      </c>
      <c r="M176" s="7" t="s">
        <v>242</v>
      </c>
      <c r="N176" s="7" t="s">
        <v>243</v>
      </c>
      <c r="O176" s="25"/>
      <c r="P176" s="13"/>
    </row>
    <row r="177">
      <c r="A177" s="7" t="s">
        <v>1510</v>
      </c>
      <c r="B177" s="7" t="s">
        <v>1511</v>
      </c>
      <c r="C177" s="8"/>
      <c r="D177" s="9"/>
      <c r="E177" s="9"/>
      <c r="F177" s="9" t="s">
        <v>14</v>
      </c>
      <c r="G177" s="9"/>
      <c r="H177" s="25"/>
      <c r="I177" s="11" t="s">
        <v>1510</v>
      </c>
      <c r="J177" s="14" t="s">
        <v>1511</v>
      </c>
      <c r="K177" s="7" t="s">
        <v>208</v>
      </c>
      <c r="L177" s="12" t="s">
        <v>27</v>
      </c>
      <c r="M177" s="7" t="s">
        <v>209</v>
      </c>
      <c r="N177" s="7" t="s">
        <v>210</v>
      </c>
      <c r="O177" s="25"/>
      <c r="P177" s="13"/>
    </row>
    <row r="178">
      <c r="A178" s="7" t="s">
        <v>1517</v>
      </c>
      <c r="B178" s="7" t="s">
        <v>1519</v>
      </c>
      <c r="C178" s="8"/>
      <c r="D178" s="9"/>
      <c r="E178" s="9"/>
      <c r="F178" s="9" t="s">
        <v>14</v>
      </c>
      <c r="G178" s="9"/>
      <c r="H178" s="25"/>
      <c r="I178" s="11" t="s">
        <v>1517</v>
      </c>
      <c r="J178" s="14" t="s">
        <v>1519</v>
      </c>
      <c r="K178" s="7" t="s">
        <v>208</v>
      </c>
      <c r="L178" s="12" t="s">
        <v>27</v>
      </c>
      <c r="M178" s="7" t="s">
        <v>209</v>
      </c>
      <c r="N178" s="7" t="s">
        <v>210</v>
      </c>
      <c r="O178" s="25"/>
      <c r="P178" s="13"/>
    </row>
    <row r="179">
      <c r="A179" s="7" t="s">
        <v>1524</v>
      </c>
      <c r="B179" s="7" t="s">
        <v>447</v>
      </c>
      <c r="C179" s="8"/>
      <c r="D179" s="9"/>
      <c r="E179" s="9"/>
      <c r="F179" s="9" t="s">
        <v>14</v>
      </c>
      <c r="G179" s="9"/>
      <c r="H179" s="25"/>
      <c r="I179" s="11" t="s">
        <v>1524</v>
      </c>
      <c r="J179" s="14" t="s">
        <v>447</v>
      </c>
      <c r="K179" s="7" t="s">
        <v>755</v>
      </c>
      <c r="L179" s="12" t="s">
        <v>17</v>
      </c>
      <c r="M179" s="7" t="s">
        <v>757</v>
      </c>
      <c r="N179" s="7" t="s">
        <v>759</v>
      </c>
      <c r="O179" s="25"/>
      <c r="P179" s="13"/>
    </row>
    <row r="180">
      <c r="A180" s="7" t="s">
        <v>1531</v>
      </c>
      <c r="B180" s="7" t="s">
        <v>1533</v>
      </c>
      <c r="C180" s="8"/>
      <c r="D180" s="8"/>
      <c r="E180" s="9"/>
      <c r="F180" s="9" t="s">
        <v>14</v>
      </c>
      <c r="G180" s="9"/>
      <c r="H180" s="25"/>
      <c r="I180" s="11" t="s">
        <v>1531</v>
      </c>
      <c r="J180" s="14" t="s">
        <v>1533</v>
      </c>
      <c r="K180" s="7" t="s">
        <v>41</v>
      </c>
      <c r="L180" s="12" t="s">
        <v>27</v>
      </c>
      <c r="M180" s="7" t="s">
        <v>43</v>
      </c>
      <c r="N180" s="7" t="s">
        <v>44</v>
      </c>
      <c r="O180" s="25"/>
      <c r="P180" s="13"/>
    </row>
    <row r="181">
      <c r="A181" s="7" t="s">
        <v>1542</v>
      </c>
      <c r="B181" s="7" t="s">
        <v>457</v>
      </c>
      <c r="C181" s="8"/>
      <c r="D181" s="9"/>
      <c r="E181" s="8"/>
      <c r="F181" s="8" t="s">
        <v>14</v>
      </c>
      <c r="G181" s="8"/>
      <c r="H181" s="25"/>
      <c r="I181" s="11" t="s">
        <v>1542</v>
      </c>
      <c r="J181" s="14" t="s">
        <v>457</v>
      </c>
      <c r="K181" s="7" t="s">
        <v>287</v>
      </c>
      <c r="L181" s="12" t="s">
        <v>27</v>
      </c>
      <c r="M181" s="7" t="s">
        <v>288</v>
      </c>
      <c r="N181" s="7" t="s">
        <v>289</v>
      </c>
      <c r="O181" s="25"/>
      <c r="P181" s="13"/>
    </row>
    <row r="182">
      <c r="A182" s="7" t="s">
        <v>1551</v>
      </c>
      <c r="B182" s="7" t="s">
        <v>1552</v>
      </c>
      <c r="C182" s="8"/>
      <c r="D182" s="9"/>
      <c r="E182" s="9"/>
      <c r="F182" s="9" t="s">
        <v>14</v>
      </c>
      <c r="G182" s="9"/>
      <c r="H182" s="25"/>
      <c r="I182" s="11" t="s">
        <v>1551</v>
      </c>
      <c r="J182" s="14" t="s">
        <v>1552</v>
      </c>
      <c r="K182" s="7" t="s">
        <v>755</v>
      </c>
      <c r="L182" s="12" t="s">
        <v>17</v>
      </c>
      <c r="M182" s="7" t="s">
        <v>757</v>
      </c>
      <c r="N182" s="7" t="s">
        <v>759</v>
      </c>
      <c r="O182" s="25"/>
      <c r="P182" s="13"/>
    </row>
    <row r="183">
      <c r="A183" s="7" t="s">
        <v>1553</v>
      </c>
      <c r="B183" s="7" t="s">
        <v>465</v>
      </c>
      <c r="C183" s="8"/>
      <c r="D183" s="9"/>
      <c r="E183" s="8"/>
      <c r="F183" s="8" t="s">
        <v>14</v>
      </c>
      <c r="G183" s="8"/>
      <c r="H183" s="25"/>
      <c r="I183" s="11" t="s">
        <v>1553</v>
      </c>
      <c r="J183" s="14" t="s">
        <v>465</v>
      </c>
      <c r="K183" s="7" t="s">
        <v>432</v>
      </c>
      <c r="L183" s="12" t="s">
        <v>27</v>
      </c>
      <c r="M183" s="7" t="s">
        <v>434</v>
      </c>
      <c r="N183" s="7" t="s">
        <v>435</v>
      </c>
      <c r="O183" s="25"/>
      <c r="P183" s="13"/>
    </row>
    <row r="184">
      <c r="A184" s="7" t="s">
        <v>1557</v>
      </c>
      <c r="B184" s="7" t="s">
        <v>1558</v>
      </c>
      <c r="C184" s="8"/>
      <c r="D184" s="9"/>
      <c r="E184" s="8"/>
      <c r="F184" s="8" t="s">
        <v>14</v>
      </c>
      <c r="G184" s="8"/>
      <c r="H184" s="25"/>
      <c r="I184" s="11" t="s">
        <v>1557</v>
      </c>
      <c r="J184" s="14" t="s">
        <v>1558</v>
      </c>
      <c r="K184" s="7" t="s">
        <v>755</v>
      </c>
      <c r="L184" s="12" t="s">
        <v>17</v>
      </c>
      <c r="M184" s="7" t="s">
        <v>757</v>
      </c>
      <c r="N184" s="7" t="s">
        <v>759</v>
      </c>
      <c r="O184" s="25"/>
      <c r="P184" s="13"/>
    </row>
    <row r="185">
      <c r="A185" s="7" t="s">
        <v>1566</v>
      </c>
      <c r="B185" s="7" t="s">
        <v>1567</v>
      </c>
      <c r="C185" s="8"/>
      <c r="D185" s="9"/>
      <c r="E185" s="9"/>
      <c r="F185" s="9" t="s">
        <v>14</v>
      </c>
      <c r="G185" s="9"/>
      <c r="H185" s="25"/>
      <c r="I185" s="11" t="s">
        <v>1566</v>
      </c>
      <c r="J185" s="14" t="s">
        <v>1567</v>
      </c>
      <c r="K185" s="7" t="s">
        <v>453</v>
      </c>
      <c r="L185" s="12" t="s">
        <v>27</v>
      </c>
      <c r="M185" s="7" t="s">
        <v>454</v>
      </c>
      <c r="N185" s="7" t="s">
        <v>455</v>
      </c>
      <c r="O185" s="25"/>
      <c r="P185" s="13"/>
    </row>
    <row r="186">
      <c r="A186" s="7" t="s">
        <v>1572</v>
      </c>
      <c r="B186" s="7" t="s">
        <v>1573</v>
      </c>
      <c r="C186" s="8"/>
      <c r="D186" s="8"/>
      <c r="E186" s="9"/>
      <c r="F186" s="9" t="s">
        <v>14</v>
      </c>
      <c r="G186" s="9"/>
      <c r="H186" s="25"/>
      <c r="I186" s="11" t="s">
        <v>1572</v>
      </c>
      <c r="J186" s="14" t="s">
        <v>1573</v>
      </c>
      <c r="K186" s="7" t="s">
        <v>432</v>
      </c>
      <c r="L186" s="12" t="s">
        <v>27</v>
      </c>
      <c r="M186" s="7" t="s">
        <v>434</v>
      </c>
      <c r="N186" s="7" t="s">
        <v>435</v>
      </c>
      <c r="O186" s="25"/>
      <c r="P186" s="13"/>
    </row>
    <row r="187">
      <c r="A187" s="7" t="s">
        <v>1579</v>
      </c>
      <c r="B187" s="7" t="s">
        <v>1580</v>
      </c>
      <c r="C187" s="8"/>
      <c r="D187" s="9"/>
      <c r="E187" s="9"/>
      <c r="F187" s="9" t="s">
        <v>14</v>
      </c>
      <c r="G187" s="9"/>
      <c r="H187" s="25"/>
      <c r="I187" s="11" t="s">
        <v>1579</v>
      </c>
      <c r="J187" s="14" t="s">
        <v>1580</v>
      </c>
      <c r="K187" s="7" t="s">
        <v>618</v>
      </c>
      <c r="L187" s="12" t="s">
        <v>17</v>
      </c>
      <c r="M187" s="7" t="s">
        <v>619</v>
      </c>
      <c r="N187" s="7" t="s">
        <v>620</v>
      </c>
      <c r="O187" s="25"/>
      <c r="P187" s="13"/>
    </row>
    <row r="188">
      <c r="A188" s="7" t="s">
        <v>1587</v>
      </c>
      <c r="B188" s="7" t="s">
        <v>1589</v>
      </c>
      <c r="C188" s="8"/>
      <c r="D188" s="9"/>
      <c r="E188" s="9"/>
      <c r="F188" s="8" t="s">
        <v>14</v>
      </c>
      <c r="G188" s="8"/>
      <c r="H188" s="25"/>
      <c r="I188" s="14" t="s">
        <v>1587</v>
      </c>
      <c r="J188" s="14" t="s">
        <v>1589</v>
      </c>
      <c r="K188" s="7" t="s">
        <v>591</v>
      </c>
      <c r="L188" s="12" t="s">
        <v>27</v>
      </c>
      <c r="M188" s="7" t="s">
        <v>593</v>
      </c>
      <c r="N188" s="7" t="s">
        <v>594</v>
      </c>
      <c r="O188" s="25"/>
      <c r="P188" s="13"/>
    </row>
    <row r="189">
      <c r="A189" s="7" t="s">
        <v>1600</v>
      </c>
      <c r="B189" s="7" t="s">
        <v>1601</v>
      </c>
      <c r="C189" s="8"/>
      <c r="D189" s="9"/>
      <c r="E189" s="9"/>
      <c r="F189" s="111" t="s">
        <v>14</v>
      </c>
      <c r="G189" s="111"/>
      <c r="H189" s="25"/>
      <c r="I189" s="11" t="s">
        <v>1600</v>
      </c>
      <c r="J189" s="14" t="s">
        <v>1601</v>
      </c>
      <c r="K189" s="7" t="s">
        <v>432</v>
      </c>
      <c r="L189" s="12" t="s">
        <v>27</v>
      </c>
      <c r="M189" s="7" t="s">
        <v>434</v>
      </c>
      <c r="N189" s="7" t="s">
        <v>435</v>
      </c>
      <c r="O189" s="25"/>
      <c r="P189" s="13"/>
    </row>
    <row r="190">
      <c r="A190" s="7" t="s">
        <v>1612</v>
      </c>
      <c r="B190" s="7" t="s">
        <v>477</v>
      </c>
      <c r="C190" s="8"/>
      <c r="D190" s="9"/>
      <c r="E190" s="8"/>
      <c r="F190" s="8" t="s">
        <v>14</v>
      </c>
      <c r="G190" s="8"/>
      <c r="H190" s="25"/>
      <c r="I190" s="11" t="s">
        <v>1612</v>
      </c>
      <c r="J190" s="14" t="s">
        <v>477</v>
      </c>
      <c r="K190" s="7" t="s">
        <v>736</v>
      </c>
      <c r="L190" s="12" t="s">
        <v>27</v>
      </c>
      <c r="M190" s="7" t="s">
        <v>738</v>
      </c>
      <c r="N190" s="7" t="s">
        <v>739</v>
      </c>
      <c r="O190" s="25"/>
      <c r="P190" s="13"/>
    </row>
    <row r="191">
      <c r="A191" s="7" t="s">
        <v>1620</v>
      </c>
      <c r="B191" s="7" t="s">
        <v>1621</v>
      </c>
      <c r="C191" s="8"/>
      <c r="D191" s="8"/>
      <c r="E191" s="9"/>
      <c r="F191" s="9" t="s">
        <v>14</v>
      </c>
      <c r="G191" s="9"/>
      <c r="H191" s="25"/>
      <c r="I191" s="11" t="s">
        <v>1620</v>
      </c>
      <c r="J191" s="14" t="s">
        <v>1621</v>
      </c>
      <c r="K191" s="7" t="s">
        <v>370</v>
      </c>
      <c r="L191" s="12" t="s">
        <v>17</v>
      </c>
      <c r="M191" s="7" t="s">
        <v>372</v>
      </c>
      <c r="N191" s="7" t="s">
        <v>375</v>
      </c>
      <c r="O191" s="25"/>
      <c r="P191" s="13"/>
    </row>
    <row r="192">
      <c r="A192" s="7" t="s">
        <v>1631</v>
      </c>
      <c r="B192" s="7" t="s">
        <v>1633</v>
      </c>
      <c r="C192" s="8"/>
      <c r="D192" s="9"/>
      <c r="E192" s="9"/>
      <c r="F192" s="8" t="s">
        <v>14</v>
      </c>
      <c r="G192" s="8"/>
      <c r="H192" s="25"/>
      <c r="I192" s="11" t="s">
        <v>1631</v>
      </c>
      <c r="J192" s="14" t="s">
        <v>1633</v>
      </c>
      <c r="K192" s="7" t="s">
        <v>26</v>
      </c>
      <c r="L192" s="12" t="s">
        <v>27</v>
      </c>
      <c r="M192" s="7" t="s">
        <v>28</v>
      </c>
      <c r="N192" s="7" t="s">
        <v>29</v>
      </c>
      <c r="O192" s="25"/>
      <c r="P192" s="13"/>
    </row>
    <row r="193">
      <c r="A193" s="7" t="s">
        <v>1640</v>
      </c>
      <c r="B193" s="7" t="s">
        <v>496</v>
      </c>
      <c r="C193" s="8"/>
      <c r="D193" s="9"/>
      <c r="E193" s="9"/>
      <c r="F193" s="9" t="s">
        <v>14</v>
      </c>
      <c r="G193" s="9"/>
      <c r="H193" s="25"/>
      <c r="I193" s="11" t="s">
        <v>1640</v>
      </c>
      <c r="J193" s="14" t="s">
        <v>496</v>
      </c>
      <c r="K193" s="7" t="s">
        <v>490</v>
      </c>
      <c r="L193" s="12" t="s">
        <v>27</v>
      </c>
      <c r="M193" s="7" t="s">
        <v>493</v>
      </c>
      <c r="N193" s="7" t="s">
        <v>494</v>
      </c>
      <c r="O193" s="25"/>
      <c r="P193" s="13"/>
    </row>
    <row r="194">
      <c r="A194" s="7" t="s">
        <v>1647</v>
      </c>
      <c r="B194" s="7" t="s">
        <v>1648</v>
      </c>
      <c r="C194" s="8"/>
      <c r="D194" s="8"/>
      <c r="E194" s="9"/>
      <c r="F194" s="9" t="s">
        <v>14</v>
      </c>
      <c r="G194" s="9"/>
      <c r="H194" s="25"/>
      <c r="I194" s="11" t="s">
        <v>1647</v>
      </c>
      <c r="J194" s="14" t="s">
        <v>1648</v>
      </c>
      <c r="K194" s="7" t="s">
        <v>168</v>
      </c>
      <c r="L194" s="12" t="s">
        <v>17</v>
      </c>
      <c r="M194" s="7" t="s">
        <v>171</v>
      </c>
      <c r="N194" s="7" t="s">
        <v>172</v>
      </c>
      <c r="O194" s="25"/>
      <c r="P194" s="13"/>
    </row>
    <row r="195">
      <c r="A195" s="7" t="s">
        <v>1658</v>
      </c>
      <c r="B195" s="7" t="s">
        <v>1659</v>
      </c>
      <c r="C195" s="8"/>
      <c r="D195" s="9"/>
      <c r="E195" s="8"/>
      <c r="F195" s="8" t="s">
        <v>14</v>
      </c>
      <c r="G195" s="8"/>
      <c r="H195" s="25"/>
      <c r="I195" s="11" t="s">
        <v>1658</v>
      </c>
      <c r="J195" s="14" t="s">
        <v>1659</v>
      </c>
      <c r="K195" s="7" t="s">
        <v>736</v>
      </c>
      <c r="L195" s="12" t="s">
        <v>27</v>
      </c>
      <c r="M195" s="7" t="s">
        <v>738</v>
      </c>
      <c r="N195" s="7" t="s">
        <v>739</v>
      </c>
      <c r="O195" s="25"/>
      <c r="P195" s="13"/>
    </row>
    <row r="196">
      <c r="A196" s="7" t="s">
        <v>1665</v>
      </c>
      <c r="B196" s="7" t="s">
        <v>1666</v>
      </c>
      <c r="C196" s="8"/>
      <c r="D196" s="9"/>
      <c r="E196" s="9"/>
      <c r="F196" s="9" t="s">
        <v>1669</v>
      </c>
      <c r="G196" s="9"/>
      <c r="H196" s="25"/>
      <c r="I196" s="11" t="s">
        <v>1665</v>
      </c>
      <c r="J196" s="14" t="s">
        <v>1666</v>
      </c>
      <c r="K196" s="7" t="s">
        <v>443</v>
      </c>
      <c r="L196" s="12" t="s">
        <v>17</v>
      </c>
      <c r="M196" s="7" t="s">
        <v>444</v>
      </c>
      <c r="N196" s="7" t="s">
        <v>445</v>
      </c>
      <c r="O196" s="25"/>
      <c r="P196" s="13"/>
    </row>
    <row r="197">
      <c r="A197" s="7" t="s">
        <v>1676</v>
      </c>
      <c r="B197" s="7" t="s">
        <v>1678</v>
      </c>
      <c r="C197" s="8"/>
      <c r="D197" s="9"/>
      <c r="E197" s="9"/>
      <c r="F197" s="9" t="s">
        <v>14</v>
      </c>
      <c r="G197" s="9"/>
      <c r="H197" s="25"/>
      <c r="I197" s="11" t="s">
        <v>1676</v>
      </c>
      <c r="J197" s="14" t="s">
        <v>1678</v>
      </c>
      <c r="K197" s="7" t="s">
        <v>419</v>
      </c>
      <c r="L197" s="12" t="s">
        <v>17</v>
      </c>
      <c r="M197" s="7" t="s">
        <v>422</v>
      </c>
      <c r="N197" s="7" t="s">
        <v>423</v>
      </c>
      <c r="O197" s="25"/>
      <c r="P197" s="13"/>
    </row>
    <row r="198">
      <c r="A198" s="7" t="s">
        <v>1684</v>
      </c>
      <c r="B198" s="7" t="s">
        <v>1686</v>
      </c>
      <c r="C198" s="8"/>
      <c r="D198" s="8"/>
      <c r="E198" s="9"/>
      <c r="F198" s="9" t="s">
        <v>14</v>
      </c>
      <c r="G198" s="9"/>
      <c r="H198" s="25"/>
      <c r="I198" s="11" t="s">
        <v>1684</v>
      </c>
      <c r="J198" s="14" t="s">
        <v>1686</v>
      </c>
      <c r="K198" s="7" t="s">
        <v>254</v>
      </c>
      <c r="L198" s="12" t="s">
        <v>27</v>
      </c>
      <c r="M198" s="7" t="s">
        <v>257</v>
      </c>
      <c r="N198" s="7" t="s">
        <v>259</v>
      </c>
      <c r="O198" s="25"/>
      <c r="P198" s="13"/>
    </row>
    <row r="199">
      <c r="A199" s="7" t="s">
        <v>1690</v>
      </c>
      <c r="B199" s="7" t="s">
        <v>1691</v>
      </c>
      <c r="C199" s="8"/>
      <c r="D199" s="9"/>
      <c r="E199" s="9"/>
      <c r="F199" s="9" t="s">
        <v>14</v>
      </c>
      <c r="G199" s="9"/>
      <c r="H199" s="25"/>
      <c r="I199" s="11" t="s">
        <v>1690</v>
      </c>
      <c r="J199" s="14" t="s">
        <v>1691</v>
      </c>
      <c r="K199" s="7" t="s">
        <v>859</v>
      </c>
      <c r="L199" s="12" t="s">
        <v>27</v>
      </c>
      <c r="M199" s="7" t="s">
        <v>861</v>
      </c>
      <c r="N199" s="7" t="s">
        <v>862</v>
      </c>
      <c r="O199" s="25"/>
      <c r="P199" s="13"/>
    </row>
    <row r="200">
      <c r="A200" s="7" t="s">
        <v>1698</v>
      </c>
      <c r="B200" s="7" t="s">
        <v>1699</v>
      </c>
      <c r="C200" s="8"/>
      <c r="D200" s="9"/>
      <c r="E200" s="9"/>
      <c r="F200" s="8" t="s">
        <v>14</v>
      </c>
      <c r="G200" s="8"/>
      <c r="H200" s="25"/>
      <c r="I200" s="11" t="s">
        <v>1698</v>
      </c>
      <c r="J200" s="11" t="s">
        <v>1699</v>
      </c>
      <c r="K200" s="12" t="s">
        <v>831</v>
      </c>
      <c r="L200" s="12" t="s">
        <v>17</v>
      </c>
      <c r="M200" s="7" t="s">
        <v>833</v>
      </c>
      <c r="N200" s="7" t="s">
        <v>834</v>
      </c>
      <c r="O200" s="25"/>
      <c r="P200" s="13"/>
    </row>
    <row r="201">
      <c r="A201" s="7" t="s">
        <v>1707</v>
      </c>
      <c r="B201" s="7" t="s">
        <v>1709</v>
      </c>
      <c r="C201" s="8"/>
      <c r="D201" s="9"/>
      <c r="E201" s="9"/>
      <c r="F201" s="9" t="s">
        <v>1711</v>
      </c>
      <c r="G201" s="9"/>
      <c r="H201" s="25"/>
      <c r="I201" s="11" t="s">
        <v>1707</v>
      </c>
      <c r="J201" s="11" t="s">
        <v>1709</v>
      </c>
      <c r="K201" s="12" t="s">
        <v>48</v>
      </c>
      <c r="L201" s="12" t="s">
        <v>17</v>
      </c>
      <c r="M201" s="7" t="s">
        <v>49</v>
      </c>
      <c r="N201" s="7" t="s">
        <v>50</v>
      </c>
      <c r="O201" s="25"/>
      <c r="P201" s="13"/>
    </row>
    <row r="202">
      <c r="A202" s="7" t="s">
        <v>1719</v>
      </c>
      <c r="B202" s="7" t="s">
        <v>1720</v>
      </c>
      <c r="C202" s="8"/>
      <c r="D202" s="9"/>
      <c r="E202" s="9"/>
      <c r="F202" s="9" t="s">
        <v>14</v>
      </c>
      <c r="G202" s="9"/>
      <c r="H202" s="25"/>
      <c r="I202" s="11" t="s">
        <v>1719</v>
      </c>
      <c r="J202" s="11" t="s">
        <v>1720</v>
      </c>
      <c r="K202" s="12" t="s">
        <v>48</v>
      </c>
      <c r="L202" s="12" t="s">
        <v>17</v>
      </c>
      <c r="M202" s="7" t="s">
        <v>49</v>
      </c>
      <c r="N202" s="7" t="s">
        <v>50</v>
      </c>
      <c r="O202" s="25"/>
      <c r="P202" s="13"/>
    </row>
    <row r="203">
      <c r="A203" s="7" t="s">
        <v>1725</v>
      </c>
      <c r="B203" s="7" t="s">
        <v>1726</v>
      </c>
      <c r="C203" s="8"/>
      <c r="D203" s="9"/>
      <c r="E203" s="9"/>
      <c r="F203" s="9" t="s">
        <v>14</v>
      </c>
      <c r="G203" s="9"/>
      <c r="H203" s="25"/>
      <c r="I203" s="11" t="s">
        <v>1725</v>
      </c>
      <c r="J203" s="11" t="s">
        <v>1726</v>
      </c>
      <c r="K203" s="12" t="s">
        <v>823</v>
      </c>
      <c r="L203" s="12" t="s">
        <v>17</v>
      </c>
      <c r="M203" s="7" t="s">
        <v>824</v>
      </c>
      <c r="N203" s="7" t="s">
        <v>826</v>
      </c>
      <c r="O203" s="25"/>
      <c r="P203" s="13"/>
    </row>
    <row r="204">
      <c r="A204" s="7" t="s">
        <v>1733</v>
      </c>
      <c r="B204" s="7" t="s">
        <v>1734</v>
      </c>
      <c r="C204" s="8"/>
      <c r="D204" s="9"/>
      <c r="E204" s="9"/>
      <c r="F204" s="9" t="s">
        <v>14</v>
      </c>
      <c r="G204" s="9"/>
      <c r="H204" s="25"/>
      <c r="I204" s="11" t="s">
        <v>1733</v>
      </c>
      <c r="J204" s="11" t="s">
        <v>1734</v>
      </c>
      <c r="K204" s="12" t="s">
        <v>831</v>
      </c>
      <c r="L204" s="12" t="s">
        <v>17</v>
      </c>
      <c r="M204" s="7" t="s">
        <v>833</v>
      </c>
      <c r="N204" s="7" t="s">
        <v>834</v>
      </c>
      <c r="O204" s="25"/>
      <c r="P204" s="13"/>
    </row>
    <row r="205">
      <c r="A205" s="7" t="s">
        <v>1746</v>
      </c>
      <c r="B205" s="7" t="s">
        <v>1747</v>
      </c>
      <c r="C205" s="8"/>
      <c r="D205" s="9"/>
      <c r="E205" s="8"/>
      <c r="F205" s="8" t="s">
        <v>14</v>
      </c>
      <c r="G205" s="8"/>
      <c r="H205" s="25"/>
      <c r="I205" s="11" t="s">
        <v>1746</v>
      </c>
      <c r="J205" s="11" t="s">
        <v>1747</v>
      </c>
      <c r="K205" s="12" t="s">
        <v>823</v>
      </c>
      <c r="L205" s="12" t="s">
        <v>17</v>
      </c>
      <c r="M205" s="7" t="s">
        <v>824</v>
      </c>
      <c r="N205" s="7" t="s">
        <v>826</v>
      </c>
      <c r="O205" s="25"/>
      <c r="P205" s="13"/>
    </row>
    <row r="206">
      <c r="A206" s="7" t="s">
        <v>1753</v>
      </c>
      <c r="B206" s="7" t="s">
        <v>1754</v>
      </c>
      <c r="C206" s="8"/>
      <c r="D206" s="9"/>
      <c r="E206" s="8"/>
      <c r="F206" s="8" t="s">
        <v>1757</v>
      </c>
      <c r="G206" s="8"/>
      <c r="H206" s="25"/>
      <c r="I206" s="11" t="s">
        <v>1753</v>
      </c>
      <c r="J206" s="11" t="s">
        <v>1754</v>
      </c>
      <c r="K206" s="12" t="s">
        <v>831</v>
      </c>
      <c r="L206" s="12" t="s">
        <v>17</v>
      </c>
      <c r="M206" s="7" t="s">
        <v>833</v>
      </c>
      <c r="N206" s="7" t="s">
        <v>834</v>
      </c>
      <c r="O206" s="25"/>
      <c r="P206" s="13"/>
    </row>
    <row r="207">
      <c r="A207" s="7" t="s">
        <v>1763</v>
      </c>
      <c r="B207" s="7" t="s">
        <v>1765</v>
      </c>
      <c r="C207" s="8"/>
      <c r="D207" s="9"/>
      <c r="E207" s="9"/>
      <c r="F207" s="9" t="s">
        <v>14</v>
      </c>
      <c r="G207" s="9"/>
      <c r="H207" s="25"/>
      <c r="I207" s="11" t="s">
        <v>1763</v>
      </c>
      <c r="J207" s="11" t="s">
        <v>1765</v>
      </c>
      <c r="K207" s="12" t="s">
        <v>193</v>
      </c>
      <c r="L207" s="12" t="s">
        <v>17</v>
      </c>
      <c r="M207" s="7" t="s">
        <v>195</v>
      </c>
      <c r="N207" s="7" t="s">
        <v>197</v>
      </c>
      <c r="O207" s="25"/>
      <c r="P207" s="13"/>
    </row>
    <row r="208">
      <c r="A208" s="7" t="s">
        <v>1771</v>
      </c>
      <c r="B208" s="7" t="s">
        <v>1772</v>
      </c>
      <c r="C208" s="8"/>
      <c r="D208" s="8"/>
      <c r="E208" s="9"/>
      <c r="F208" s="8" t="s">
        <v>14</v>
      </c>
      <c r="G208" s="8"/>
      <c r="H208" s="25"/>
      <c r="I208" s="11" t="s">
        <v>1771</v>
      </c>
      <c r="J208" s="11" t="s">
        <v>1772</v>
      </c>
      <c r="K208" s="12" t="s">
        <v>591</v>
      </c>
      <c r="L208" s="12" t="s">
        <v>27</v>
      </c>
      <c r="M208" s="7" t="s">
        <v>593</v>
      </c>
      <c r="N208" s="7" t="s">
        <v>594</v>
      </c>
      <c r="O208" s="25"/>
      <c r="P208" s="13"/>
    </row>
    <row r="209">
      <c r="A209" s="7" t="s">
        <v>1779</v>
      </c>
      <c r="B209" s="7" t="s">
        <v>1781</v>
      </c>
      <c r="C209" s="8"/>
      <c r="D209" s="9"/>
      <c r="E209" s="8"/>
      <c r="F209" s="8" t="s">
        <v>1783</v>
      </c>
      <c r="G209" s="8"/>
      <c r="H209" s="25"/>
      <c r="I209" s="11" t="s">
        <v>1779</v>
      </c>
      <c r="J209" s="11" t="s">
        <v>1781</v>
      </c>
      <c r="K209" s="12" t="s">
        <v>138</v>
      </c>
      <c r="L209" s="12" t="s">
        <v>17</v>
      </c>
      <c r="M209" s="7" t="s">
        <v>140</v>
      </c>
      <c r="N209" s="7" t="s">
        <v>142</v>
      </c>
      <c r="O209" s="25"/>
      <c r="P209" s="13"/>
    </row>
    <row r="210">
      <c r="A210" s="7" t="s">
        <v>1791</v>
      </c>
      <c r="B210" s="7" t="s">
        <v>1794</v>
      </c>
      <c r="C210" s="8"/>
      <c r="D210" s="9"/>
      <c r="E210" s="9"/>
      <c r="F210" s="111" t="s">
        <v>1797</v>
      </c>
      <c r="G210" s="111"/>
      <c r="H210" s="25"/>
      <c r="I210" s="11" t="s">
        <v>1791</v>
      </c>
      <c r="J210" s="11" t="s">
        <v>1794</v>
      </c>
      <c r="K210" s="12" t="s">
        <v>193</v>
      </c>
      <c r="L210" s="12" t="s">
        <v>17</v>
      </c>
      <c r="M210" s="7" t="s">
        <v>195</v>
      </c>
      <c r="N210" s="7" t="s">
        <v>197</v>
      </c>
      <c r="O210" s="25"/>
      <c r="P210" s="13"/>
    </row>
    <row r="211">
      <c r="A211" s="7" t="s">
        <v>1802</v>
      </c>
      <c r="B211" s="7" t="s">
        <v>1804</v>
      </c>
      <c r="C211" s="8"/>
      <c r="D211" s="8"/>
      <c r="E211" s="9"/>
      <c r="F211" s="8" t="s">
        <v>14</v>
      </c>
      <c r="G211" s="8"/>
      <c r="H211" s="25"/>
      <c r="I211" s="11" t="s">
        <v>1802</v>
      </c>
      <c r="J211" s="11" t="s">
        <v>1804</v>
      </c>
      <c r="K211" s="12" t="s">
        <v>1107</v>
      </c>
      <c r="L211" s="12" t="s">
        <v>27</v>
      </c>
      <c r="M211" s="7" t="s">
        <v>1108</v>
      </c>
      <c r="N211" s="7" t="s">
        <v>1109</v>
      </c>
      <c r="O211" s="25"/>
      <c r="P211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65.63"/>
    <col customWidth="1" min="3" max="3" width="6.5"/>
    <col customWidth="1" min="4" max="5" width="12.25"/>
  </cols>
  <sheetData>
    <row r="1">
      <c r="A1" s="15" t="s">
        <v>25</v>
      </c>
      <c r="B1" s="15" t="s">
        <v>30</v>
      </c>
      <c r="C1" s="16" t="s">
        <v>31</v>
      </c>
      <c r="D1" s="17" t="s">
        <v>32</v>
      </c>
      <c r="E1" s="17" t="s">
        <v>55</v>
      </c>
    </row>
    <row r="2">
      <c r="A2" s="18">
        <v>7.4570022021E10</v>
      </c>
      <c r="B2" s="19" t="s">
        <v>56</v>
      </c>
      <c r="C2" s="20" t="s">
        <v>57</v>
      </c>
      <c r="D2" s="20" t="s">
        <v>58</v>
      </c>
      <c r="E2" s="20" t="s">
        <v>59</v>
      </c>
    </row>
    <row r="3">
      <c r="A3" s="18">
        <v>7.4570052028E10</v>
      </c>
      <c r="B3" s="19" t="s">
        <v>60</v>
      </c>
      <c r="C3" s="20" t="s">
        <v>57</v>
      </c>
      <c r="D3" s="20" t="s">
        <v>61</v>
      </c>
      <c r="E3" s="20" t="s">
        <v>59</v>
      </c>
    </row>
    <row r="4">
      <c r="A4" s="18">
        <v>10022.0</v>
      </c>
      <c r="B4" s="19" t="s">
        <v>62</v>
      </c>
      <c r="C4" s="20" t="s">
        <v>63</v>
      </c>
      <c r="D4" s="20" t="s">
        <v>64</v>
      </c>
      <c r="E4" s="20" t="s">
        <v>65</v>
      </c>
    </row>
    <row r="5">
      <c r="A5" s="18">
        <v>10036.0</v>
      </c>
      <c r="B5" s="19" t="s">
        <v>66</v>
      </c>
      <c r="C5" s="20" t="s">
        <v>57</v>
      </c>
      <c r="D5" s="20" t="s">
        <v>67</v>
      </c>
      <c r="E5" s="20" t="s">
        <v>65</v>
      </c>
    </row>
    <row r="6">
      <c r="A6" s="18">
        <v>10038.0</v>
      </c>
      <c r="B6" s="19" t="s">
        <v>68</v>
      </c>
      <c r="C6" s="20" t="s">
        <v>57</v>
      </c>
      <c r="D6" s="20" t="s">
        <v>69</v>
      </c>
      <c r="E6" s="20" t="s">
        <v>65</v>
      </c>
    </row>
    <row r="7">
      <c r="A7" s="18">
        <v>10050.0</v>
      </c>
      <c r="B7" s="19" t="s">
        <v>70</v>
      </c>
      <c r="C7" s="20" t="s">
        <v>63</v>
      </c>
      <c r="D7" s="20" t="s">
        <v>71</v>
      </c>
      <c r="E7" s="20" t="s">
        <v>65</v>
      </c>
    </row>
    <row r="8">
      <c r="A8" s="18">
        <v>10094.0</v>
      </c>
      <c r="B8" s="19" t="s">
        <v>72</v>
      </c>
      <c r="C8" s="20" t="s">
        <v>57</v>
      </c>
      <c r="D8" s="20" t="s">
        <v>73</v>
      </c>
      <c r="E8" s="20" t="s">
        <v>65</v>
      </c>
    </row>
    <row r="9">
      <c r="A9" s="18">
        <v>10140.0</v>
      </c>
      <c r="B9" s="19" t="s">
        <v>74</v>
      </c>
      <c r="C9" s="20" t="s">
        <v>75</v>
      </c>
      <c r="D9" s="20" t="s">
        <v>76</v>
      </c>
      <c r="E9" s="20" t="s">
        <v>65</v>
      </c>
    </row>
    <row r="10">
      <c r="A10" s="18">
        <v>10165.0</v>
      </c>
      <c r="B10" s="19" t="s">
        <v>77</v>
      </c>
      <c r="C10" s="20" t="s">
        <v>75</v>
      </c>
      <c r="D10" s="20" t="s">
        <v>78</v>
      </c>
      <c r="E10" s="20" t="s">
        <v>65</v>
      </c>
    </row>
    <row r="11">
      <c r="A11" s="18">
        <v>10215.0</v>
      </c>
      <c r="B11" s="19" t="s">
        <v>79</v>
      </c>
      <c r="C11" s="20" t="s">
        <v>57</v>
      </c>
      <c r="D11" s="20" t="s">
        <v>80</v>
      </c>
      <c r="E11" s="20" t="s">
        <v>65</v>
      </c>
    </row>
    <row r="12">
      <c r="A12" s="18">
        <v>10216.0</v>
      </c>
      <c r="B12" s="19" t="s">
        <v>81</v>
      </c>
      <c r="C12" s="20" t="s">
        <v>57</v>
      </c>
      <c r="D12" s="20" t="s">
        <v>82</v>
      </c>
      <c r="E12" s="20" t="s">
        <v>65</v>
      </c>
    </row>
    <row r="13">
      <c r="A13" s="18">
        <v>10368.0</v>
      </c>
      <c r="B13" s="19" t="s">
        <v>83</v>
      </c>
      <c r="C13" s="20" t="s">
        <v>57</v>
      </c>
      <c r="D13" s="20" t="s">
        <v>84</v>
      </c>
      <c r="E13" s="20" t="s">
        <v>65</v>
      </c>
    </row>
    <row r="14">
      <c r="A14" s="18">
        <v>10373.0</v>
      </c>
      <c r="B14" s="19" t="s">
        <v>85</v>
      </c>
      <c r="C14" s="20" t="s">
        <v>57</v>
      </c>
      <c r="D14" s="20" t="s">
        <v>86</v>
      </c>
      <c r="E14" s="20" t="s">
        <v>65</v>
      </c>
    </row>
    <row r="15">
      <c r="A15" s="18">
        <v>10388.0</v>
      </c>
      <c r="B15" s="19" t="s">
        <v>87</v>
      </c>
      <c r="C15" s="20" t="s">
        <v>57</v>
      </c>
      <c r="D15" s="20" t="s">
        <v>88</v>
      </c>
      <c r="E15" s="20" t="s">
        <v>65</v>
      </c>
    </row>
    <row r="16">
      <c r="A16" s="18">
        <v>10486.0</v>
      </c>
      <c r="B16" s="19" t="s">
        <v>89</v>
      </c>
      <c r="C16" s="20" t="s">
        <v>90</v>
      </c>
      <c r="D16" s="20" t="s">
        <v>91</v>
      </c>
      <c r="E16" s="20" t="s">
        <v>65</v>
      </c>
    </row>
    <row r="17">
      <c r="A17" s="18">
        <v>10492.0</v>
      </c>
      <c r="B17" s="19" t="s">
        <v>92</v>
      </c>
      <c r="C17" s="20" t="s">
        <v>93</v>
      </c>
      <c r="D17" s="20" t="s">
        <v>94</v>
      </c>
      <c r="E17" s="20" t="s">
        <v>65</v>
      </c>
    </row>
    <row r="18">
      <c r="A18" s="18">
        <v>10493.0</v>
      </c>
      <c r="B18" s="19" t="s">
        <v>95</v>
      </c>
      <c r="C18" s="20" t="s">
        <v>93</v>
      </c>
      <c r="D18" s="20" t="s">
        <v>96</v>
      </c>
      <c r="E18" s="20" t="s">
        <v>65</v>
      </c>
    </row>
    <row r="19">
      <c r="A19" s="18">
        <v>10496.0</v>
      </c>
      <c r="B19" s="19" t="s">
        <v>97</v>
      </c>
      <c r="C19" s="20" t="s">
        <v>93</v>
      </c>
      <c r="D19" s="20" t="s">
        <v>98</v>
      </c>
      <c r="E19" s="20" t="s">
        <v>65</v>
      </c>
    </row>
    <row r="20">
      <c r="A20" s="18">
        <v>10556.0</v>
      </c>
      <c r="B20" s="19" t="s">
        <v>99</v>
      </c>
      <c r="C20" s="20" t="s">
        <v>90</v>
      </c>
      <c r="D20" s="20" t="s">
        <v>101</v>
      </c>
      <c r="E20" s="20" t="s">
        <v>65</v>
      </c>
    </row>
    <row r="21">
      <c r="A21" s="18">
        <v>10605.0</v>
      </c>
      <c r="B21" s="19" t="s">
        <v>102</v>
      </c>
      <c r="C21" s="20" t="s">
        <v>57</v>
      </c>
      <c r="D21" s="20" t="s">
        <v>103</v>
      </c>
      <c r="E21" s="20" t="s">
        <v>65</v>
      </c>
    </row>
    <row r="22">
      <c r="A22" s="18">
        <v>10606.0</v>
      </c>
      <c r="B22" s="19" t="s">
        <v>106</v>
      </c>
      <c r="C22" s="20" t="s">
        <v>57</v>
      </c>
      <c r="D22" s="20" t="s">
        <v>111</v>
      </c>
      <c r="E22" s="20" t="s">
        <v>65</v>
      </c>
    </row>
    <row r="23">
      <c r="A23" s="18">
        <v>10607.0</v>
      </c>
      <c r="B23" s="19" t="s">
        <v>115</v>
      </c>
      <c r="C23" s="20" t="s">
        <v>75</v>
      </c>
      <c r="D23" s="20" t="s">
        <v>118</v>
      </c>
      <c r="E23" s="20" t="s">
        <v>65</v>
      </c>
    </row>
    <row r="24">
      <c r="A24" s="18">
        <v>10609.0</v>
      </c>
      <c r="B24" s="19" t="s">
        <v>119</v>
      </c>
      <c r="C24" s="20" t="s">
        <v>90</v>
      </c>
      <c r="D24" s="20" t="s">
        <v>120</v>
      </c>
      <c r="E24" s="20" t="s">
        <v>65</v>
      </c>
    </row>
    <row r="25">
      <c r="A25" s="18">
        <v>10610.0</v>
      </c>
      <c r="B25" s="19" t="s">
        <v>121</v>
      </c>
      <c r="C25" s="20" t="s">
        <v>57</v>
      </c>
      <c r="D25" s="20" t="s">
        <v>122</v>
      </c>
      <c r="E25" s="20" t="s">
        <v>65</v>
      </c>
    </row>
    <row r="26">
      <c r="A26" s="18">
        <v>10676.0</v>
      </c>
      <c r="B26" s="19" t="s">
        <v>124</v>
      </c>
      <c r="C26" s="20" t="s">
        <v>57</v>
      </c>
      <c r="D26" s="20" t="s">
        <v>128</v>
      </c>
      <c r="E26" s="20" t="s">
        <v>65</v>
      </c>
    </row>
    <row r="27">
      <c r="A27" s="18">
        <v>10691.0</v>
      </c>
      <c r="B27" s="19" t="s">
        <v>136</v>
      </c>
      <c r="C27" s="20" t="s">
        <v>57</v>
      </c>
      <c r="D27" s="20" t="s">
        <v>137</v>
      </c>
      <c r="E27" s="20" t="s">
        <v>65</v>
      </c>
    </row>
    <row r="28">
      <c r="A28" s="18">
        <v>10708.0</v>
      </c>
      <c r="B28" s="19" t="s">
        <v>143</v>
      </c>
      <c r="C28" s="20" t="s">
        <v>75</v>
      </c>
      <c r="D28" s="20" t="s">
        <v>149</v>
      </c>
      <c r="E28" s="20" t="s">
        <v>65</v>
      </c>
    </row>
    <row r="29">
      <c r="A29" s="18">
        <v>10732.0</v>
      </c>
      <c r="B29" s="19" t="s">
        <v>157</v>
      </c>
      <c r="C29" s="20" t="s">
        <v>57</v>
      </c>
      <c r="D29" s="20" t="s">
        <v>161</v>
      </c>
      <c r="E29" s="20" t="s">
        <v>65</v>
      </c>
    </row>
    <row r="30">
      <c r="A30" s="18">
        <v>10842.0</v>
      </c>
      <c r="B30" s="19" t="s">
        <v>165</v>
      </c>
      <c r="C30" s="20" t="s">
        <v>57</v>
      </c>
      <c r="D30" s="20" t="s">
        <v>166</v>
      </c>
      <c r="E30" s="20" t="s">
        <v>65</v>
      </c>
    </row>
    <row r="31">
      <c r="A31" s="18">
        <v>10843.0</v>
      </c>
      <c r="B31" s="19" t="s">
        <v>173</v>
      </c>
      <c r="C31" s="20" t="s">
        <v>57</v>
      </c>
      <c r="D31" s="20" t="s">
        <v>176</v>
      </c>
      <c r="E31" s="20" t="s">
        <v>65</v>
      </c>
    </row>
    <row r="32">
      <c r="A32" s="18">
        <v>10844.0</v>
      </c>
      <c r="B32" s="19" t="s">
        <v>178</v>
      </c>
      <c r="C32" s="20" t="s">
        <v>57</v>
      </c>
      <c r="D32" s="20" t="s">
        <v>181</v>
      </c>
      <c r="E32" s="20" t="s">
        <v>65</v>
      </c>
    </row>
    <row r="33">
      <c r="A33" s="18">
        <v>10845.0</v>
      </c>
      <c r="B33" s="19" t="s">
        <v>185</v>
      </c>
      <c r="C33" s="20" t="s">
        <v>57</v>
      </c>
      <c r="D33" s="20" t="s">
        <v>188</v>
      </c>
      <c r="E33" s="20" t="s">
        <v>65</v>
      </c>
    </row>
    <row r="34">
      <c r="A34" s="18">
        <v>10875.0</v>
      </c>
      <c r="B34" s="19" t="s">
        <v>192</v>
      </c>
      <c r="C34" s="20" t="s">
        <v>75</v>
      </c>
      <c r="D34" s="20" t="s">
        <v>120</v>
      </c>
      <c r="E34" s="20" t="s">
        <v>65</v>
      </c>
    </row>
    <row r="35">
      <c r="A35" s="18">
        <v>10910.0</v>
      </c>
      <c r="B35" s="19" t="s">
        <v>194</v>
      </c>
      <c r="C35" s="20" t="s">
        <v>75</v>
      </c>
      <c r="D35" s="20" t="s">
        <v>199</v>
      </c>
      <c r="E35" s="20" t="s">
        <v>65</v>
      </c>
    </row>
    <row r="36">
      <c r="A36" s="18">
        <v>10926.0</v>
      </c>
      <c r="B36" s="19" t="s">
        <v>206</v>
      </c>
      <c r="C36" s="20" t="s">
        <v>93</v>
      </c>
      <c r="D36" s="20" t="s">
        <v>207</v>
      </c>
      <c r="E36" s="20" t="s">
        <v>65</v>
      </c>
    </row>
    <row r="37">
      <c r="A37" s="18">
        <v>10933.0</v>
      </c>
      <c r="B37" s="19" t="s">
        <v>223</v>
      </c>
      <c r="C37" s="20" t="s">
        <v>224</v>
      </c>
      <c r="D37" s="20" t="s">
        <v>225</v>
      </c>
      <c r="E37" s="20" t="s">
        <v>59</v>
      </c>
    </row>
    <row r="38">
      <c r="A38" s="18">
        <v>10934.0</v>
      </c>
      <c r="B38" s="19" t="s">
        <v>231</v>
      </c>
      <c r="C38" s="20" t="s">
        <v>224</v>
      </c>
      <c r="D38" s="20" t="s">
        <v>235</v>
      </c>
      <c r="E38" s="20" t="s">
        <v>59</v>
      </c>
    </row>
    <row r="39">
      <c r="A39" s="18">
        <v>10947.0</v>
      </c>
      <c r="B39" s="19" t="s">
        <v>237</v>
      </c>
      <c r="C39" s="20" t="s">
        <v>224</v>
      </c>
      <c r="D39" s="20" t="s">
        <v>240</v>
      </c>
      <c r="E39" s="20" t="s">
        <v>59</v>
      </c>
    </row>
    <row r="40">
      <c r="A40" s="18">
        <v>10949.0</v>
      </c>
      <c r="B40" s="19" t="s">
        <v>244</v>
      </c>
      <c r="C40" s="20" t="s">
        <v>224</v>
      </c>
      <c r="D40" s="20" t="s">
        <v>248</v>
      </c>
      <c r="E40" s="20" t="s">
        <v>59</v>
      </c>
    </row>
    <row r="41">
      <c r="A41" s="18">
        <v>10951.0</v>
      </c>
      <c r="B41" s="19" t="s">
        <v>250</v>
      </c>
      <c r="C41" s="20" t="s">
        <v>57</v>
      </c>
      <c r="D41" s="20" t="s">
        <v>253</v>
      </c>
      <c r="E41" s="20" t="s">
        <v>65</v>
      </c>
    </row>
    <row r="42">
      <c r="A42" s="18">
        <v>10973.0</v>
      </c>
      <c r="B42" s="19" t="s">
        <v>263</v>
      </c>
      <c r="C42" s="20" t="s">
        <v>57</v>
      </c>
      <c r="D42" s="20" t="s">
        <v>264</v>
      </c>
      <c r="E42" s="20" t="s">
        <v>65</v>
      </c>
    </row>
    <row r="43">
      <c r="A43" s="18">
        <v>10981.0</v>
      </c>
      <c r="B43" s="19" t="s">
        <v>265</v>
      </c>
      <c r="C43" s="20" t="s">
        <v>224</v>
      </c>
      <c r="D43" s="20" t="s">
        <v>266</v>
      </c>
      <c r="E43" s="20" t="s">
        <v>59</v>
      </c>
    </row>
    <row r="44">
      <c r="A44" s="18">
        <v>1100102.0</v>
      </c>
      <c r="B44" s="19" t="s">
        <v>272</v>
      </c>
      <c r="C44" s="20" t="s">
        <v>273</v>
      </c>
      <c r="D44" s="20" t="s">
        <v>275</v>
      </c>
      <c r="E44" s="20" t="s">
        <v>65</v>
      </c>
    </row>
    <row r="45">
      <c r="A45" s="18">
        <v>1100151.0</v>
      </c>
      <c r="B45" s="19" t="s">
        <v>278</v>
      </c>
      <c r="C45" s="20" t="s">
        <v>273</v>
      </c>
      <c r="D45" s="20" t="s">
        <v>281</v>
      </c>
      <c r="E45" s="20" t="s">
        <v>65</v>
      </c>
    </row>
    <row r="46">
      <c r="A46" s="18">
        <v>11002.0</v>
      </c>
      <c r="B46" s="19" t="s">
        <v>284</v>
      </c>
      <c r="C46" s="20" t="s">
        <v>224</v>
      </c>
      <c r="D46" s="20" t="s">
        <v>286</v>
      </c>
      <c r="E46" s="20" t="s">
        <v>65</v>
      </c>
    </row>
    <row r="47">
      <c r="A47" s="18">
        <v>1100221.0</v>
      </c>
      <c r="B47" s="19" t="s">
        <v>290</v>
      </c>
      <c r="C47" s="20" t="s">
        <v>273</v>
      </c>
      <c r="D47" s="20" t="s">
        <v>293</v>
      </c>
      <c r="E47" s="20" t="s">
        <v>65</v>
      </c>
    </row>
    <row r="48">
      <c r="A48" s="18">
        <v>1100229.0</v>
      </c>
      <c r="B48" s="19" t="s">
        <v>297</v>
      </c>
      <c r="C48" s="20" t="s">
        <v>273</v>
      </c>
      <c r="D48" s="20" t="s">
        <v>299</v>
      </c>
      <c r="E48" s="20" t="s">
        <v>65</v>
      </c>
    </row>
    <row r="49">
      <c r="A49" s="18">
        <v>11003.0</v>
      </c>
      <c r="B49" s="19" t="s">
        <v>301</v>
      </c>
      <c r="C49" s="20" t="s">
        <v>224</v>
      </c>
      <c r="D49" s="20" t="s">
        <v>302</v>
      </c>
      <c r="E49" s="20" t="s">
        <v>65</v>
      </c>
    </row>
    <row r="50">
      <c r="A50" s="18">
        <v>1100340.0</v>
      </c>
      <c r="B50" s="19" t="s">
        <v>306</v>
      </c>
      <c r="C50" s="20" t="s">
        <v>273</v>
      </c>
      <c r="D50" s="20" t="s">
        <v>307</v>
      </c>
      <c r="E50" s="20" t="s">
        <v>65</v>
      </c>
    </row>
    <row r="51">
      <c r="A51" s="18">
        <v>1100347.0</v>
      </c>
      <c r="B51" s="19" t="s">
        <v>309</v>
      </c>
      <c r="C51" s="20" t="s">
        <v>273</v>
      </c>
      <c r="D51" s="20" t="s">
        <v>312</v>
      </c>
      <c r="E51" s="20" t="s">
        <v>65</v>
      </c>
    </row>
    <row r="52">
      <c r="A52" s="18">
        <v>1100349.0</v>
      </c>
      <c r="B52" s="19" t="s">
        <v>313</v>
      </c>
      <c r="C52" s="20" t="s">
        <v>273</v>
      </c>
      <c r="D52" s="20" t="s">
        <v>314</v>
      </c>
      <c r="E52" s="20" t="s">
        <v>65</v>
      </c>
    </row>
    <row r="53">
      <c r="A53" s="18">
        <v>1100361.0</v>
      </c>
      <c r="B53" s="19" t="s">
        <v>316</v>
      </c>
      <c r="C53" s="20" t="s">
        <v>273</v>
      </c>
      <c r="D53" s="20" t="s">
        <v>317</v>
      </c>
      <c r="E53" s="20" t="s">
        <v>65</v>
      </c>
    </row>
    <row r="54">
      <c r="A54" s="18">
        <v>1100364.0</v>
      </c>
      <c r="B54" s="19" t="s">
        <v>318</v>
      </c>
      <c r="C54" s="20" t="s">
        <v>273</v>
      </c>
      <c r="D54" s="20" t="s">
        <v>319</v>
      </c>
      <c r="E54" s="20" t="s">
        <v>65</v>
      </c>
    </row>
    <row r="55">
      <c r="A55" s="18">
        <v>1100367.0</v>
      </c>
      <c r="B55" s="19" t="s">
        <v>320</v>
      </c>
      <c r="C55" s="20" t="s">
        <v>273</v>
      </c>
      <c r="D55" s="20" t="s">
        <v>322</v>
      </c>
      <c r="E55" s="20" t="s">
        <v>65</v>
      </c>
    </row>
    <row r="56">
      <c r="A56" s="18">
        <v>1100385.0</v>
      </c>
      <c r="B56" s="19" t="s">
        <v>323</v>
      </c>
      <c r="C56" s="20" t="s">
        <v>273</v>
      </c>
      <c r="D56" s="20" t="s">
        <v>324</v>
      </c>
      <c r="E56" s="20" t="s">
        <v>65</v>
      </c>
    </row>
    <row r="57">
      <c r="A57" s="18">
        <v>1100399.0</v>
      </c>
      <c r="B57" s="19" t="s">
        <v>328</v>
      </c>
      <c r="C57" s="20" t="s">
        <v>273</v>
      </c>
      <c r="D57" s="20" t="s">
        <v>329</v>
      </c>
      <c r="E57" s="20" t="s">
        <v>65</v>
      </c>
    </row>
    <row r="58">
      <c r="A58" s="18">
        <v>11004.0</v>
      </c>
      <c r="B58" s="19" t="s">
        <v>330</v>
      </c>
      <c r="C58" s="20" t="s">
        <v>224</v>
      </c>
      <c r="D58" s="20" t="s">
        <v>302</v>
      </c>
      <c r="E58" s="20" t="s">
        <v>65</v>
      </c>
    </row>
    <row r="59">
      <c r="A59" s="18">
        <v>11005.0</v>
      </c>
      <c r="B59" s="19" t="s">
        <v>333</v>
      </c>
      <c r="C59" s="20" t="s">
        <v>224</v>
      </c>
      <c r="D59" s="20" t="s">
        <v>334</v>
      </c>
      <c r="E59" s="20" t="s">
        <v>65</v>
      </c>
    </row>
    <row r="60">
      <c r="A60" s="18">
        <v>1100523.0</v>
      </c>
      <c r="B60" s="19" t="s">
        <v>335</v>
      </c>
      <c r="C60" s="20" t="s">
        <v>273</v>
      </c>
      <c r="D60" s="20" t="s">
        <v>337</v>
      </c>
      <c r="E60" s="20" t="s">
        <v>65</v>
      </c>
    </row>
    <row r="61">
      <c r="A61" s="18">
        <v>11006.0</v>
      </c>
      <c r="B61" s="19" t="s">
        <v>339</v>
      </c>
      <c r="C61" s="20" t="s">
        <v>224</v>
      </c>
      <c r="D61" s="20" t="s">
        <v>340</v>
      </c>
      <c r="E61" s="20" t="s">
        <v>65</v>
      </c>
    </row>
    <row r="62">
      <c r="A62" s="18">
        <v>1100608.0</v>
      </c>
      <c r="B62" s="19" t="s">
        <v>342</v>
      </c>
      <c r="C62" s="20" t="s">
        <v>273</v>
      </c>
      <c r="D62" s="20" t="s">
        <v>343</v>
      </c>
      <c r="E62" s="20" t="s">
        <v>65</v>
      </c>
    </row>
    <row r="63">
      <c r="A63" s="18">
        <v>1100609.0</v>
      </c>
      <c r="B63" s="19" t="s">
        <v>345</v>
      </c>
      <c r="C63" s="20" t="s">
        <v>273</v>
      </c>
      <c r="D63" s="20" t="s">
        <v>346</v>
      </c>
      <c r="E63" s="20" t="s">
        <v>65</v>
      </c>
    </row>
    <row r="64">
      <c r="A64" s="18">
        <v>1100614.0</v>
      </c>
      <c r="B64" s="19" t="s">
        <v>347</v>
      </c>
      <c r="C64" s="20" t="s">
        <v>273</v>
      </c>
      <c r="D64" s="20" t="s">
        <v>348</v>
      </c>
      <c r="E64" s="20" t="s">
        <v>65</v>
      </c>
    </row>
    <row r="65">
      <c r="A65" s="18">
        <v>11009.0</v>
      </c>
      <c r="B65" s="19" t="s">
        <v>350</v>
      </c>
      <c r="C65" s="20" t="s">
        <v>57</v>
      </c>
      <c r="D65" s="20" t="s">
        <v>351</v>
      </c>
      <c r="E65" s="20" t="s">
        <v>65</v>
      </c>
    </row>
    <row r="66">
      <c r="A66" s="18">
        <v>1100918.0</v>
      </c>
      <c r="B66" s="19" t="s">
        <v>352</v>
      </c>
      <c r="C66" s="20" t="s">
        <v>273</v>
      </c>
      <c r="D66" s="20" t="s">
        <v>354</v>
      </c>
      <c r="E66" s="20" t="s">
        <v>65</v>
      </c>
    </row>
    <row r="67">
      <c r="A67" s="18">
        <v>1100921.0</v>
      </c>
      <c r="B67" s="19" t="s">
        <v>356</v>
      </c>
      <c r="C67" s="20" t="s">
        <v>273</v>
      </c>
      <c r="D67" s="20" t="s">
        <v>357</v>
      </c>
      <c r="E67" s="20" t="s">
        <v>65</v>
      </c>
    </row>
    <row r="68">
      <c r="A68" s="18">
        <v>1100941.0</v>
      </c>
      <c r="B68" s="19" t="s">
        <v>358</v>
      </c>
      <c r="C68" s="20" t="s">
        <v>273</v>
      </c>
      <c r="D68" s="20" t="s">
        <v>359</v>
      </c>
      <c r="E68" s="20" t="s">
        <v>65</v>
      </c>
    </row>
    <row r="69">
      <c r="A69" s="18">
        <v>1100973.0</v>
      </c>
      <c r="B69" s="19" t="s">
        <v>362</v>
      </c>
      <c r="C69" s="20" t="s">
        <v>273</v>
      </c>
      <c r="D69" s="20" t="s">
        <v>364</v>
      </c>
      <c r="E69" s="20" t="s">
        <v>65</v>
      </c>
    </row>
    <row r="70">
      <c r="A70" s="18">
        <v>1100997.0</v>
      </c>
      <c r="B70" s="19" t="s">
        <v>369</v>
      </c>
      <c r="C70" s="20" t="s">
        <v>273</v>
      </c>
      <c r="D70" s="20" t="s">
        <v>380</v>
      </c>
      <c r="E70" s="20" t="s">
        <v>65</v>
      </c>
    </row>
    <row r="71">
      <c r="A71" s="18">
        <v>1101005.0</v>
      </c>
      <c r="B71" s="19" t="s">
        <v>383</v>
      </c>
      <c r="C71" s="20" t="s">
        <v>273</v>
      </c>
      <c r="D71" s="20" t="s">
        <v>384</v>
      </c>
      <c r="E71" s="20" t="s">
        <v>65</v>
      </c>
    </row>
    <row r="72">
      <c r="A72" s="18">
        <v>1101006.0</v>
      </c>
      <c r="B72" s="19" t="s">
        <v>388</v>
      </c>
      <c r="C72" s="20" t="s">
        <v>273</v>
      </c>
      <c r="D72" s="20" t="s">
        <v>390</v>
      </c>
      <c r="E72" s="20" t="s">
        <v>65</v>
      </c>
    </row>
    <row r="73">
      <c r="A73" s="18">
        <v>1101008.0</v>
      </c>
      <c r="B73" s="19" t="s">
        <v>393</v>
      </c>
      <c r="C73" s="20" t="s">
        <v>273</v>
      </c>
      <c r="D73" s="20" t="s">
        <v>394</v>
      </c>
      <c r="E73" s="20" t="s">
        <v>65</v>
      </c>
    </row>
    <row r="74">
      <c r="A74" s="18">
        <v>1101033.0</v>
      </c>
      <c r="B74" s="19" t="s">
        <v>395</v>
      </c>
      <c r="C74" s="20" t="s">
        <v>273</v>
      </c>
      <c r="D74" s="20" t="s">
        <v>398</v>
      </c>
      <c r="E74" s="20" t="s">
        <v>65</v>
      </c>
    </row>
    <row r="75">
      <c r="A75" s="18">
        <v>1101092.0</v>
      </c>
      <c r="B75" s="19" t="s">
        <v>401</v>
      </c>
      <c r="C75" s="20" t="s">
        <v>273</v>
      </c>
      <c r="D75" s="20" t="s">
        <v>405</v>
      </c>
      <c r="E75" s="20" t="s">
        <v>65</v>
      </c>
    </row>
    <row r="76">
      <c r="A76" s="18">
        <v>1101110.0</v>
      </c>
      <c r="B76" s="19" t="s">
        <v>409</v>
      </c>
      <c r="C76" s="20" t="s">
        <v>273</v>
      </c>
      <c r="D76" s="20" t="s">
        <v>411</v>
      </c>
      <c r="E76" s="20" t="s">
        <v>65</v>
      </c>
    </row>
    <row r="77">
      <c r="A77" s="18">
        <v>1101173.0</v>
      </c>
      <c r="B77" s="19" t="s">
        <v>412</v>
      </c>
      <c r="C77" s="20" t="s">
        <v>273</v>
      </c>
      <c r="D77" s="20" t="s">
        <v>413</v>
      </c>
      <c r="E77" s="20" t="s">
        <v>65</v>
      </c>
    </row>
    <row r="78">
      <c r="A78" s="18">
        <v>1101175.0</v>
      </c>
      <c r="B78" s="19" t="s">
        <v>418</v>
      </c>
      <c r="C78" s="20" t="s">
        <v>273</v>
      </c>
      <c r="D78" s="20" t="s">
        <v>91</v>
      </c>
      <c r="E78" s="20" t="s">
        <v>65</v>
      </c>
    </row>
    <row r="79">
      <c r="A79" s="18">
        <v>1101218.0</v>
      </c>
      <c r="B79" s="19" t="s">
        <v>424</v>
      </c>
      <c r="C79" s="20" t="s">
        <v>273</v>
      </c>
      <c r="D79" s="20" t="s">
        <v>427</v>
      </c>
      <c r="E79" s="20" t="s">
        <v>65</v>
      </c>
    </row>
    <row r="80">
      <c r="A80" s="18">
        <v>1101310.0</v>
      </c>
      <c r="B80" s="19" t="s">
        <v>430</v>
      </c>
      <c r="C80" s="20" t="s">
        <v>273</v>
      </c>
      <c r="D80" s="20" t="s">
        <v>431</v>
      </c>
      <c r="E80" s="20" t="s">
        <v>65</v>
      </c>
    </row>
    <row r="81">
      <c r="A81" s="18">
        <v>1101525.0</v>
      </c>
      <c r="B81" s="19" t="s">
        <v>437</v>
      </c>
      <c r="C81" s="20" t="s">
        <v>273</v>
      </c>
      <c r="D81" s="20" t="s">
        <v>440</v>
      </c>
      <c r="E81" s="20" t="s">
        <v>65</v>
      </c>
    </row>
    <row r="82">
      <c r="A82" s="18">
        <v>1101534.0</v>
      </c>
      <c r="B82" s="19" t="s">
        <v>442</v>
      </c>
      <c r="C82" s="20" t="s">
        <v>273</v>
      </c>
      <c r="D82" s="20" t="s">
        <v>446</v>
      </c>
      <c r="E82" s="20" t="s">
        <v>65</v>
      </c>
    </row>
    <row r="83">
      <c r="A83" s="18">
        <v>1101535.0</v>
      </c>
      <c r="B83" s="19" t="s">
        <v>450</v>
      </c>
      <c r="C83" s="20" t="s">
        <v>273</v>
      </c>
      <c r="D83" s="20" t="s">
        <v>452</v>
      </c>
      <c r="E83" s="20" t="s">
        <v>65</v>
      </c>
    </row>
    <row r="84">
      <c r="A84" s="18">
        <v>1101572.0</v>
      </c>
      <c r="B84" s="19" t="s">
        <v>456</v>
      </c>
      <c r="C84" s="20" t="s">
        <v>273</v>
      </c>
      <c r="D84" s="20" t="s">
        <v>459</v>
      </c>
      <c r="E84" s="20" t="s">
        <v>65</v>
      </c>
    </row>
    <row r="85">
      <c r="A85" s="18">
        <v>1101790.0</v>
      </c>
      <c r="B85" s="19" t="s">
        <v>461</v>
      </c>
      <c r="C85" s="20" t="s">
        <v>273</v>
      </c>
      <c r="D85" s="20" t="s">
        <v>462</v>
      </c>
      <c r="E85" s="20" t="s">
        <v>65</v>
      </c>
    </row>
    <row r="86">
      <c r="A86" s="18">
        <v>11018.0</v>
      </c>
      <c r="B86" s="19" t="s">
        <v>464</v>
      </c>
      <c r="C86" s="20" t="s">
        <v>93</v>
      </c>
      <c r="D86" s="20" t="s">
        <v>467</v>
      </c>
      <c r="E86" s="20" t="s">
        <v>65</v>
      </c>
    </row>
    <row r="87">
      <c r="A87" s="18">
        <v>1101958.0</v>
      </c>
      <c r="B87" s="19" t="s">
        <v>469</v>
      </c>
      <c r="C87" s="20" t="s">
        <v>273</v>
      </c>
      <c r="D87" s="20" t="s">
        <v>471</v>
      </c>
      <c r="E87" s="20" t="s">
        <v>65</v>
      </c>
    </row>
    <row r="88">
      <c r="A88" s="18">
        <v>1101959.0</v>
      </c>
      <c r="B88" s="19" t="s">
        <v>472</v>
      </c>
      <c r="C88" s="20" t="s">
        <v>273</v>
      </c>
      <c r="D88" s="20" t="s">
        <v>475</v>
      </c>
      <c r="E88" s="20" t="s">
        <v>65</v>
      </c>
    </row>
    <row r="89">
      <c r="A89" s="18">
        <v>1101961.0</v>
      </c>
      <c r="B89" s="19" t="s">
        <v>481</v>
      </c>
      <c r="C89" s="20" t="s">
        <v>273</v>
      </c>
      <c r="D89" s="20" t="s">
        <v>483</v>
      </c>
      <c r="E89" s="20" t="s">
        <v>65</v>
      </c>
    </row>
    <row r="90">
      <c r="A90" s="18">
        <v>11020.0</v>
      </c>
      <c r="B90" s="19" t="s">
        <v>486</v>
      </c>
      <c r="C90" s="20" t="s">
        <v>487</v>
      </c>
      <c r="D90" s="20" t="s">
        <v>489</v>
      </c>
      <c r="E90" s="20" t="s">
        <v>65</v>
      </c>
    </row>
    <row r="91">
      <c r="A91" s="18">
        <v>1102023.0</v>
      </c>
      <c r="B91" s="19" t="s">
        <v>491</v>
      </c>
      <c r="C91" s="20" t="s">
        <v>273</v>
      </c>
      <c r="D91" s="20" t="s">
        <v>495</v>
      </c>
      <c r="E91" s="20" t="s">
        <v>65</v>
      </c>
    </row>
    <row r="92">
      <c r="A92" s="18">
        <v>1102039.0</v>
      </c>
      <c r="B92" s="19" t="s">
        <v>500</v>
      </c>
      <c r="C92" s="20" t="s">
        <v>273</v>
      </c>
      <c r="D92" s="20" t="s">
        <v>501</v>
      </c>
      <c r="E92" s="20" t="s">
        <v>65</v>
      </c>
    </row>
    <row r="93">
      <c r="A93" s="18">
        <v>1102041.0</v>
      </c>
      <c r="B93" s="19" t="s">
        <v>506</v>
      </c>
      <c r="C93" s="20" t="s">
        <v>273</v>
      </c>
      <c r="D93" s="20" t="s">
        <v>507</v>
      </c>
      <c r="E93" s="20" t="s">
        <v>65</v>
      </c>
    </row>
    <row r="94">
      <c r="A94" s="18">
        <v>1102042.0</v>
      </c>
      <c r="B94" s="19" t="s">
        <v>512</v>
      </c>
      <c r="C94" s="20" t="s">
        <v>273</v>
      </c>
      <c r="D94" s="20" t="s">
        <v>513</v>
      </c>
      <c r="E94" s="20" t="s">
        <v>65</v>
      </c>
    </row>
    <row r="95">
      <c r="A95" s="18">
        <v>1102144.0</v>
      </c>
      <c r="B95" s="19" t="s">
        <v>514</v>
      </c>
      <c r="C95" s="20" t="s">
        <v>273</v>
      </c>
      <c r="D95" s="20" t="s">
        <v>517</v>
      </c>
      <c r="E95" s="20" t="s">
        <v>65</v>
      </c>
    </row>
    <row r="96">
      <c r="A96" s="18">
        <v>1102170.0</v>
      </c>
      <c r="B96" s="19" t="s">
        <v>520</v>
      </c>
      <c r="C96" s="20" t="s">
        <v>273</v>
      </c>
      <c r="D96" s="20" t="s">
        <v>522</v>
      </c>
      <c r="E96" s="20" t="s">
        <v>65</v>
      </c>
    </row>
    <row r="97">
      <c r="A97" s="18">
        <v>1102171.0</v>
      </c>
      <c r="B97" s="19" t="s">
        <v>523</v>
      </c>
      <c r="C97" s="20" t="s">
        <v>273</v>
      </c>
      <c r="D97" s="20" t="s">
        <v>525</v>
      </c>
      <c r="E97" s="20" t="s">
        <v>65</v>
      </c>
    </row>
    <row r="98">
      <c r="A98" s="18">
        <v>1102721.0</v>
      </c>
      <c r="B98" s="19" t="s">
        <v>527</v>
      </c>
      <c r="C98" s="20" t="s">
        <v>273</v>
      </c>
      <c r="D98" s="20" t="s">
        <v>528</v>
      </c>
      <c r="E98" s="20" t="s">
        <v>65</v>
      </c>
    </row>
    <row r="99">
      <c r="A99" s="18">
        <v>1102736.0</v>
      </c>
      <c r="B99" s="19" t="s">
        <v>530</v>
      </c>
      <c r="C99" s="20" t="s">
        <v>273</v>
      </c>
      <c r="D99" s="20" t="s">
        <v>533</v>
      </c>
      <c r="E99" s="20" t="s">
        <v>65</v>
      </c>
    </row>
    <row r="100">
      <c r="A100" s="18">
        <v>1102881.0</v>
      </c>
      <c r="B100" s="19" t="s">
        <v>534</v>
      </c>
      <c r="C100" s="20" t="s">
        <v>273</v>
      </c>
      <c r="D100" s="20" t="s">
        <v>538</v>
      </c>
      <c r="E100" s="20" t="s">
        <v>65</v>
      </c>
    </row>
    <row r="101">
      <c r="A101" s="18">
        <v>1102882.0</v>
      </c>
      <c r="B101" s="19" t="s">
        <v>540</v>
      </c>
      <c r="C101" s="20" t="s">
        <v>273</v>
      </c>
      <c r="D101" s="20" t="s">
        <v>541</v>
      </c>
      <c r="E101" s="20" t="s">
        <v>65</v>
      </c>
    </row>
    <row r="102">
      <c r="A102" s="18">
        <v>1102889.0</v>
      </c>
      <c r="B102" s="19" t="s">
        <v>543</v>
      </c>
      <c r="C102" s="20" t="s">
        <v>273</v>
      </c>
      <c r="D102" s="20" t="s">
        <v>545</v>
      </c>
      <c r="E102" s="20" t="s">
        <v>65</v>
      </c>
    </row>
    <row r="103">
      <c r="A103" s="18">
        <v>1102917.0</v>
      </c>
      <c r="B103" s="19" t="s">
        <v>546</v>
      </c>
      <c r="C103" s="20" t="s">
        <v>273</v>
      </c>
      <c r="D103" s="20" t="s">
        <v>548</v>
      </c>
      <c r="E103" s="20" t="s">
        <v>65</v>
      </c>
    </row>
    <row r="104">
      <c r="A104" s="18">
        <v>1102918.0</v>
      </c>
      <c r="B104" s="19" t="s">
        <v>550</v>
      </c>
      <c r="C104" s="20" t="s">
        <v>273</v>
      </c>
      <c r="D104" s="20" t="s">
        <v>552</v>
      </c>
      <c r="E104" s="20" t="s">
        <v>65</v>
      </c>
    </row>
    <row r="105">
      <c r="A105" s="18">
        <v>1102950.0</v>
      </c>
      <c r="B105" s="19" t="s">
        <v>554</v>
      </c>
      <c r="C105" s="20" t="s">
        <v>273</v>
      </c>
      <c r="D105" s="20" t="s">
        <v>556</v>
      </c>
      <c r="E105" s="20" t="s">
        <v>65</v>
      </c>
    </row>
    <row r="106">
      <c r="A106" s="18">
        <v>1102952.0</v>
      </c>
      <c r="B106" s="19" t="s">
        <v>559</v>
      </c>
      <c r="C106" s="20" t="s">
        <v>273</v>
      </c>
      <c r="D106" s="20" t="s">
        <v>564</v>
      </c>
      <c r="E106" s="20" t="s">
        <v>65</v>
      </c>
    </row>
    <row r="107">
      <c r="A107" s="18">
        <v>1102953.0</v>
      </c>
      <c r="B107" s="19" t="s">
        <v>566</v>
      </c>
      <c r="C107" s="20" t="s">
        <v>273</v>
      </c>
      <c r="D107" s="20" t="s">
        <v>568</v>
      </c>
      <c r="E107" s="20" t="s">
        <v>65</v>
      </c>
    </row>
    <row r="108">
      <c r="A108" s="18">
        <v>1102954.0</v>
      </c>
      <c r="B108" s="19" t="s">
        <v>569</v>
      </c>
      <c r="C108" s="20" t="s">
        <v>273</v>
      </c>
      <c r="D108" s="20" t="s">
        <v>572</v>
      </c>
      <c r="E108" s="20" t="s">
        <v>65</v>
      </c>
    </row>
    <row r="109">
      <c r="A109" s="18">
        <v>1102961.0</v>
      </c>
      <c r="B109" s="19" t="s">
        <v>574</v>
      </c>
      <c r="C109" s="20" t="s">
        <v>273</v>
      </c>
      <c r="D109" s="20" t="s">
        <v>576</v>
      </c>
      <c r="E109" s="20" t="s">
        <v>65</v>
      </c>
    </row>
    <row r="110">
      <c r="A110" s="18">
        <v>1102965.0</v>
      </c>
      <c r="B110" s="19" t="s">
        <v>586</v>
      </c>
      <c r="C110" s="20" t="s">
        <v>273</v>
      </c>
      <c r="D110" s="20" t="s">
        <v>588</v>
      </c>
      <c r="E110" s="20" t="s">
        <v>65</v>
      </c>
    </row>
    <row r="111">
      <c r="A111" s="18">
        <v>1102968.0</v>
      </c>
      <c r="B111" s="19" t="s">
        <v>592</v>
      </c>
      <c r="C111" s="20" t="s">
        <v>273</v>
      </c>
      <c r="D111" s="20" t="s">
        <v>595</v>
      </c>
      <c r="E111" s="20" t="s">
        <v>65</v>
      </c>
    </row>
    <row r="112">
      <c r="A112" s="18">
        <v>1102969.0</v>
      </c>
      <c r="B112" s="19" t="s">
        <v>600</v>
      </c>
      <c r="C112" s="20" t="s">
        <v>273</v>
      </c>
      <c r="D112" s="20" t="s">
        <v>601</v>
      </c>
      <c r="E112" s="20" t="s">
        <v>65</v>
      </c>
    </row>
    <row r="113">
      <c r="A113" s="18">
        <v>11031.0</v>
      </c>
      <c r="B113" s="19" t="s">
        <v>603</v>
      </c>
      <c r="C113" s="20" t="s">
        <v>75</v>
      </c>
      <c r="D113" s="20" t="s">
        <v>606</v>
      </c>
      <c r="E113" s="20" t="s">
        <v>65</v>
      </c>
    </row>
    <row r="114">
      <c r="A114" s="18">
        <v>11034.0</v>
      </c>
      <c r="B114" s="19" t="s">
        <v>610</v>
      </c>
      <c r="C114" s="20" t="s">
        <v>57</v>
      </c>
      <c r="D114" s="20" t="s">
        <v>611</v>
      </c>
      <c r="E114" s="20" t="s">
        <v>65</v>
      </c>
    </row>
    <row r="115">
      <c r="A115" s="18">
        <v>11039.0</v>
      </c>
      <c r="B115" s="19" t="s">
        <v>613</v>
      </c>
      <c r="C115" s="20" t="s">
        <v>57</v>
      </c>
      <c r="D115" s="20" t="s">
        <v>615</v>
      </c>
      <c r="E115" s="20" t="s">
        <v>65</v>
      </c>
    </row>
    <row r="116">
      <c r="A116" s="18">
        <v>11044.0</v>
      </c>
      <c r="B116" s="19" t="s">
        <v>616</v>
      </c>
      <c r="C116" s="20" t="s">
        <v>93</v>
      </c>
      <c r="D116" s="20" t="s">
        <v>617</v>
      </c>
      <c r="E116" s="20" t="s">
        <v>65</v>
      </c>
    </row>
    <row r="117">
      <c r="A117" s="18">
        <v>11061.0</v>
      </c>
      <c r="B117" s="19" t="s">
        <v>621</v>
      </c>
      <c r="C117" s="20" t="s">
        <v>224</v>
      </c>
      <c r="D117" s="20" t="s">
        <v>622</v>
      </c>
      <c r="E117" s="20" t="s">
        <v>65</v>
      </c>
    </row>
    <row r="118">
      <c r="A118" s="18">
        <v>11063.0</v>
      </c>
      <c r="B118" s="19" t="s">
        <v>625</v>
      </c>
      <c r="C118" s="20" t="s">
        <v>224</v>
      </c>
      <c r="D118" s="20" t="s">
        <v>626</v>
      </c>
      <c r="E118" s="20" t="s">
        <v>65</v>
      </c>
    </row>
    <row r="119">
      <c r="A119" s="18">
        <v>11069.0</v>
      </c>
      <c r="B119" s="19" t="s">
        <v>627</v>
      </c>
      <c r="C119" s="20" t="s">
        <v>93</v>
      </c>
      <c r="D119" s="20" t="s">
        <v>630</v>
      </c>
      <c r="E119" s="20" t="s">
        <v>59</v>
      </c>
    </row>
    <row r="120">
      <c r="A120" s="18">
        <v>11075.0</v>
      </c>
      <c r="B120" s="19" t="s">
        <v>634</v>
      </c>
      <c r="C120" s="20" t="s">
        <v>93</v>
      </c>
      <c r="D120" s="20" t="s">
        <v>635</v>
      </c>
      <c r="E120" s="20" t="s">
        <v>65</v>
      </c>
    </row>
    <row r="121">
      <c r="A121" s="18">
        <v>11092.0</v>
      </c>
      <c r="B121" s="19" t="s">
        <v>636</v>
      </c>
      <c r="C121" s="20" t="s">
        <v>93</v>
      </c>
      <c r="D121" s="20" t="s">
        <v>640</v>
      </c>
      <c r="E121" s="20" t="s">
        <v>65</v>
      </c>
    </row>
    <row r="122">
      <c r="A122" s="18">
        <v>11094.0</v>
      </c>
      <c r="B122" s="19" t="s">
        <v>642</v>
      </c>
      <c r="C122" s="20" t="s">
        <v>93</v>
      </c>
      <c r="D122" s="20" t="s">
        <v>643</v>
      </c>
      <c r="E122" s="20" t="s">
        <v>65</v>
      </c>
    </row>
    <row r="123">
      <c r="A123" s="18">
        <v>11096.0</v>
      </c>
      <c r="B123" s="19" t="s">
        <v>646</v>
      </c>
      <c r="C123" s="20" t="s">
        <v>57</v>
      </c>
      <c r="D123" s="20" t="s">
        <v>647</v>
      </c>
      <c r="E123" s="20" t="s">
        <v>65</v>
      </c>
    </row>
    <row r="124">
      <c r="A124" s="18">
        <v>11106.0</v>
      </c>
      <c r="B124" s="19" t="s">
        <v>652</v>
      </c>
      <c r="C124" s="20" t="s">
        <v>93</v>
      </c>
      <c r="D124" s="20" t="s">
        <v>654</v>
      </c>
      <c r="E124" s="20" t="s">
        <v>65</v>
      </c>
    </row>
    <row r="125">
      <c r="A125" s="18">
        <v>11109.0</v>
      </c>
      <c r="B125" s="19" t="s">
        <v>655</v>
      </c>
      <c r="C125" s="20" t="s">
        <v>93</v>
      </c>
      <c r="D125" s="20" t="s">
        <v>656</v>
      </c>
      <c r="E125" s="20" t="s">
        <v>65</v>
      </c>
    </row>
    <row r="126">
      <c r="A126" s="18">
        <v>11118.0</v>
      </c>
      <c r="B126" s="19" t="s">
        <v>657</v>
      </c>
      <c r="C126" s="20" t="s">
        <v>57</v>
      </c>
      <c r="D126" s="20" t="s">
        <v>658</v>
      </c>
      <c r="E126" s="20" t="s">
        <v>65</v>
      </c>
    </row>
    <row r="127">
      <c r="A127" s="18">
        <v>11120.0</v>
      </c>
      <c r="B127" s="19" t="s">
        <v>662</v>
      </c>
      <c r="C127" s="20" t="s">
        <v>57</v>
      </c>
      <c r="D127" s="20" t="s">
        <v>665</v>
      </c>
      <c r="E127" s="20" t="s">
        <v>65</v>
      </c>
    </row>
    <row r="128">
      <c r="A128" s="18">
        <v>11122.0</v>
      </c>
      <c r="B128" s="19" t="s">
        <v>666</v>
      </c>
      <c r="C128" s="20" t="s">
        <v>667</v>
      </c>
      <c r="D128" s="20" t="s">
        <v>669</v>
      </c>
      <c r="E128" s="20" t="s">
        <v>65</v>
      </c>
    </row>
    <row r="129">
      <c r="A129" s="18">
        <v>11123.0</v>
      </c>
      <c r="B129" s="19" t="s">
        <v>672</v>
      </c>
      <c r="C129" s="20" t="s">
        <v>57</v>
      </c>
      <c r="D129" s="20" t="s">
        <v>673</v>
      </c>
      <c r="E129" s="20" t="s">
        <v>65</v>
      </c>
    </row>
    <row r="130">
      <c r="A130" s="18">
        <v>11145.0</v>
      </c>
      <c r="B130" s="19" t="s">
        <v>690</v>
      </c>
      <c r="C130" s="20" t="s">
        <v>57</v>
      </c>
      <c r="D130" s="20" t="s">
        <v>694</v>
      </c>
      <c r="E130" s="20" t="s">
        <v>65</v>
      </c>
    </row>
    <row r="131">
      <c r="A131" s="18">
        <v>11216.0</v>
      </c>
      <c r="B131" s="19" t="s">
        <v>698</v>
      </c>
      <c r="C131" s="20" t="s">
        <v>57</v>
      </c>
      <c r="D131" s="20" t="s">
        <v>700</v>
      </c>
      <c r="E131" s="20" t="s">
        <v>65</v>
      </c>
    </row>
    <row r="132">
      <c r="A132" s="18">
        <v>11218.0</v>
      </c>
      <c r="B132" s="19" t="s">
        <v>702</v>
      </c>
      <c r="C132" s="20" t="s">
        <v>57</v>
      </c>
      <c r="D132" s="20" t="s">
        <v>704</v>
      </c>
      <c r="E132" s="20" t="s">
        <v>65</v>
      </c>
    </row>
    <row r="133">
      <c r="A133" s="18">
        <v>11219.0</v>
      </c>
      <c r="B133" s="19" t="s">
        <v>706</v>
      </c>
      <c r="C133" s="20" t="s">
        <v>75</v>
      </c>
      <c r="D133" s="20" t="s">
        <v>713</v>
      </c>
      <c r="E133" s="20" t="s">
        <v>65</v>
      </c>
    </row>
    <row r="134">
      <c r="A134" s="18">
        <v>11231.0</v>
      </c>
      <c r="B134" s="19" t="s">
        <v>716</v>
      </c>
      <c r="C134" s="20" t="s">
        <v>57</v>
      </c>
      <c r="D134" s="20" t="s">
        <v>717</v>
      </c>
      <c r="E134" s="20" t="s">
        <v>65</v>
      </c>
    </row>
    <row r="135">
      <c r="A135" s="18">
        <v>11244.0</v>
      </c>
      <c r="B135" s="19" t="s">
        <v>719</v>
      </c>
      <c r="C135" s="20" t="s">
        <v>93</v>
      </c>
      <c r="D135" s="20" t="s">
        <v>720</v>
      </c>
      <c r="E135" s="20" t="s">
        <v>65</v>
      </c>
    </row>
    <row r="136">
      <c r="A136" s="18">
        <v>11246.0</v>
      </c>
      <c r="B136" s="19" t="s">
        <v>724</v>
      </c>
      <c r="C136" s="20" t="s">
        <v>224</v>
      </c>
      <c r="D136" s="20" t="s">
        <v>727</v>
      </c>
      <c r="E136" s="20" t="s">
        <v>65</v>
      </c>
    </row>
    <row r="137">
      <c r="A137" s="18">
        <v>11295.0</v>
      </c>
      <c r="B137" s="19" t="s">
        <v>728</v>
      </c>
      <c r="C137" s="20" t="s">
        <v>75</v>
      </c>
      <c r="D137" s="20" t="s">
        <v>729</v>
      </c>
      <c r="E137" s="20" t="s">
        <v>65</v>
      </c>
    </row>
    <row r="138">
      <c r="A138" s="18">
        <v>11368.0</v>
      </c>
      <c r="B138" s="19" t="s">
        <v>732</v>
      </c>
      <c r="C138" s="20" t="s">
        <v>57</v>
      </c>
      <c r="D138" s="20" t="s">
        <v>734</v>
      </c>
      <c r="E138" s="20" t="s">
        <v>65</v>
      </c>
    </row>
    <row r="139">
      <c r="A139" s="18">
        <v>11380.0</v>
      </c>
      <c r="B139" s="19" t="s">
        <v>737</v>
      </c>
      <c r="C139" s="20" t="s">
        <v>57</v>
      </c>
      <c r="D139" s="20" t="s">
        <v>673</v>
      </c>
      <c r="E139" s="20" t="s">
        <v>65</v>
      </c>
    </row>
    <row r="140">
      <c r="A140" s="18">
        <v>11381.0</v>
      </c>
      <c r="B140" s="19" t="s">
        <v>742</v>
      </c>
      <c r="C140" s="20" t="s">
        <v>57</v>
      </c>
      <c r="D140" s="20" t="s">
        <v>673</v>
      </c>
      <c r="E140" s="20" t="s">
        <v>65</v>
      </c>
    </row>
    <row r="141">
      <c r="A141" s="18">
        <v>11387.0</v>
      </c>
      <c r="B141" s="19" t="s">
        <v>745</v>
      </c>
      <c r="C141" s="20" t="s">
        <v>75</v>
      </c>
      <c r="D141" s="20" t="s">
        <v>556</v>
      </c>
      <c r="E141" s="20" t="s">
        <v>65</v>
      </c>
    </row>
    <row r="142">
      <c r="A142" s="18">
        <v>11394.0</v>
      </c>
      <c r="B142" s="19" t="s">
        <v>750</v>
      </c>
      <c r="C142" s="20" t="s">
        <v>224</v>
      </c>
      <c r="D142" s="20" t="s">
        <v>751</v>
      </c>
      <c r="E142" s="20" t="s">
        <v>65</v>
      </c>
    </row>
    <row r="143">
      <c r="A143" s="18">
        <v>11395.0</v>
      </c>
      <c r="B143" s="19" t="s">
        <v>754</v>
      </c>
      <c r="C143" s="20" t="s">
        <v>224</v>
      </c>
      <c r="D143" s="20" t="s">
        <v>758</v>
      </c>
      <c r="E143" s="20" t="s">
        <v>65</v>
      </c>
    </row>
    <row r="144">
      <c r="A144" s="18">
        <v>11396.0</v>
      </c>
      <c r="B144" s="19" t="s">
        <v>761</v>
      </c>
      <c r="C144" s="20" t="s">
        <v>93</v>
      </c>
      <c r="D144" s="20" t="s">
        <v>763</v>
      </c>
      <c r="E144" s="20" t="s">
        <v>65</v>
      </c>
    </row>
    <row r="145">
      <c r="A145" s="18">
        <v>11397.0</v>
      </c>
      <c r="B145" s="19" t="s">
        <v>765</v>
      </c>
      <c r="C145" s="20" t="s">
        <v>93</v>
      </c>
      <c r="D145" s="20" t="s">
        <v>766</v>
      </c>
      <c r="E145" s="20" t="s">
        <v>65</v>
      </c>
    </row>
    <row r="146">
      <c r="A146" s="18">
        <v>11398.0</v>
      </c>
      <c r="B146" s="19" t="s">
        <v>767</v>
      </c>
      <c r="C146" s="20" t="s">
        <v>93</v>
      </c>
      <c r="D146" s="20" t="s">
        <v>777</v>
      </c>
      <c r="E146" s="20" t="s">
        <v>65</v>
      </c>
    </row>
    <row r="147">
      <c r="A147" s="18">
        <v>11399.0</v>
      </c>
      <c r="B147" s="19" t="s">
        <v>780</v>
      </c>
      <c r="C147" s="20" t="s">
        <v>93</v>
      </c>
      <c r="D147" s="20" t="s">
        <v>782</v>
      </c>
      <c r="E147" s="20" t="s">
        <v>65</v>
      </c>
    </row>
    <row r="148">
      <c r="A148" s="18">
        <v>11421.0</v>
      </c>
      <c r="B148" s="19" t="s">
        <v>783</v>
      </c>
      <c r="C148" s="20" t="s">
        <v>57</v>
      </c>
      <c r="D148" s="20" t="s">
        <v>784</v>
      </c>
      <c r="E148" s="20" t="s">
        <v>65</v>
      </c>
    </row>
    <row r="149">
      <c r="A149" s="18">
        <v>11437.0</v>
      </c>
      <c r="B149" s="19" t="s">
        <v>786</v>
      </c>
      <c r="C149" s="20" t="s">
        <v>787</v>
      </c>
      <c r="D149" s="20" t="s">
        <v>788</v>
      </c>
      <c r="E149" s="20" t="s">
        <v>65</v>
      </c>
    </row>
    <row r="150">
      <c r="A150" s="18">
        <v>11438.0</v>
      </c>
      <c r="B150" s="19" t="s">
        <v>790</v>
      </c>
      <c r="C150" s="20" t="s">
        <v>787</v>
      </c>
      <c r="D150" s="20" t="s">
        <v>791</v>
      </c>
      <c r="E150" s="20" t="s">
        <v>65</v>
      </c>
    </row>
    <row r="151">
      <c r="A151" s="18">
        <v>11439.0</v>
      </c>
      <c r="B151" s="19" t="s">
        <v>792</v>
      </c>
      <c r="C151" s="20" t="s">
        <v>787</v>
      </c>
      <c r="D151" s="20" t="s">
        <v>794</v>
      </c>
      <c r="E151" s="20" t="s">
        <v>65</v>
      </c>
    </row>
    <row r="152">
      <c r="A152" s="18">
        <v>11447.0</v>
      </c>
      <c r="B152" s="19" t="s">
        <v>799</v>
      </c>
      <c r="C152" s="20" t="s">
        <v>787</v>
      </c>
      <c r="D152" s="20" t="s">
        <v>801</v>
      </c>
      <c r="E152" s="20" t="s">
        <v>65</v>
      </c>
    </row>
    <row r="153">
      <c r="A153" s="18">
        <v>11488.0</v>
      </c>
      <c r="B153" s="19" t="s">
        <v>803</v>
      </c>
      <c r="C153" s="20" t="s">
        <v>93</v>
      </c>
      <c r="D153" s="20" t="s">
        <v>805</v>
      </c>
      <c r="E153" s="20" t="s">
        <v>65</v>
      </c>
    </row>
    <row r="154">
      <c r="A154" s="18">
        <v>11498.0</v>
      </c>
      <c r="B154" s="19" t="s">
        <v>806</v>
      </c>
      <c r="C154" s="20" t="s">
        <v>787</v>
      </c>
      <c r="D154" s="20" t="s">
        <v>809</v>
      </c>
      <c r="E154" s="20" t="s">
        <v>65</v>
      </c>
    </row>
    <row r="155">
      <c r="A155" s="18">
        <v>11505.0</v>
      </c>
      <c r="B155" s="19" t="s">
        <v>810</v>
      </c>
      <c r="C155" s="20" t="s">
        <v>93</v>
      </c>
      <c r="D155" s="20" t="s">
        <v>814</v>
      </c>
      <c r="E155" s="20" t="s">
        <v>59</v>
      </c>
    </row>
    <row r="156">
      <c r="A156" s="18">
        <v>11522.0</v>
      </c>
      <c r="B156" s="19" t="s">
        <v>815</v>
      </c>
      <c r="C156" s="20" t="s">
        <v>787</v>
      </c>
      <c r="D156" s="20" t="s">
        <v>817</v>
      </c>
      <c r="E156" s="20" t="s">
        <v>65</v>
      </c>
    </row>
    <row r="157">
      <c r="A157" s="18">
        <v>11526.0</v>
      </c>
      <c r="B157" s="19" t="s">
        <v>820</v>
      </c>
      <c r="C157" s="20" t="s">
        <v>787</v>
      </c>
      <c r="D157" s="20" t="s">
        <v>822</v>
      </c>
      <c r="E157" s="20" t="s">
        <v>65</v>
      </c>
    </row>
    <row r="158">
      <c r="A158" s="18">
        <v>11530.0</v>
      </c>
      <c r="B158" s="19" t="s">
        <v>825</v>
      </c>
      <c r="C158" s="20" t="s">
        <v>57</v>
      </c>
      <c r="D158" s="20" t="s">
        <v>827</v>
      </c>
      <c r="E158" s="20" t="s">
        <v>65</v>
      </c>
    </row>
    <row r="159">
      <c r="A159" s="18">
        <v>11532.0</v>
      </c>
      <c r="B159" s="19" t="s">
        <v>830</v>
      </c>
      <c r="C159" s="20" t="s">
        <v>75</v>
      </c>
      <c r="D159" s="20" t="s">
        <v>832</v>
      </c>
      <c r="E159" s="20" t="s">
        <v>65</v>
      </c>
    </row>
    <row r="160">
      <c r="A160" s="18">
        <v>11540.0</v>
      </c>
      <c r="B160" s="19" t="s">
        <v>836</v>
      </c>
      <c r="C160" s="20" t="s">
        <v>787</v>
      </c>
      <c r="D160" s="20" t="s">
        <v>838</v>
      </c>
      <c r="E160" s="20" t="s">
        <v>65</v>
      </c>
    </row>
    <row r="161">
      <c r="A161" s="18">
        <v>11541.0</v>
      </c>
      <c r="B161" s="19" t="s">
        <v>840</v>
      </c>
      <c r="C161" s="20" t="s">
        <v>787</v>
      </c>
      <c r="D161" s="20" t="s">
        <v>841</v>
      </c>
      <c r="E161" s="20" t="s">
        <v>65</v>
      </c>
    </row>
    <row r="162">
      <c r="A162" s="18">
        <v>11542.0</v>
      </c>
      <c r="B162" s="19" t="s">
        <v>844</v>
      </c>
      <c r="C162" s="20" t="s">
        <v>787</v>
      </c>
      <c r="D162" s="20" t="s">
        <v>846</v>
      </c>
      <c r="E162" s="20" t="s">
        <v>65</v>
      </c>
    </row>
    <row r="163">
      <c r="A163" s="18">
        <v>11543.0</v>
      </c>
      <c r="B163" s="19" t="s">
        <v>848</v>
      </c>
      <c r="C163" s="20" t="s">
        <v>57</v>
      </c>
      <c r="D163" s="20" t="s">
        <v>850</v>
      </c>
      <c r="E163" s="20" t="s">
        <v>65</v>
      </c>
    </row>
    <row r="164">
      <c r="A164" s="18">
        <v>11545.0</v>
      </c>
      <c r="B164" s="19" t="s">
        <v>853</v>
      </c>
      <c r="C164" s="20" t="s">
        <v>75</v>
      </c>
      <c r="D164" s="20" t="s">
        <v>854</v>
      </c>
      <c r="E164" s="20" t="s">
        <v>65</v>
      </c>
    </row>
    <row r="165">
      <c r="A165" s="18">
        <v>11546.0</v>
      </c>
      <c r="B165" s="19" t="s">
        <v>857</v>
      </c>
      <c r="C165" s="20" t="s">
        <v>75</v>
      </c>
      <c r="D165" s="20" t="s">
        <v>858</v>
      </c>
      <c r="E165" s="20" t="s">
        <v>65</v>
      </c>
    </row>
    <row r="166">
      <c r="A166" s="18">
        <v>11547.0</v>
      </c>
      <c r="B166" s="19" t="s">
        <v>860</v>
      </c>
      <c r="C166" s="20" t="s">
        <v>57</v>
      </c>
      <c r="D166" s="20" t="s">
        <v>863</v>
      </c>
      <c r="E166" s="20" t="s">
        <v>65</v>
      </c>
    </row>
    <row r="167">
      <c r="A167" s="18">
        <v>11548.0</v>
      </c>
      <c r="B167" s="19" t="s">
        <v>865</v>
      </c>
      <c r="C167" s="20" t="s">
        <v>57</v>
      </c>
      <c r="D167" s="20" t="s">
        <v>867</v>
      </c>
      <c r="E167" s="20" t="s">
        <v>65</v>
      </c>
    </row>
    <row r="168">
      <c r="A168" s="18">
        <v>11549.0</v>
      </c>
      <c r="B168" s="19" t="s">
        <v>870</v>
      </c>
      <c r="C168" s="20" t="s">
        <v>57</v>
      </c>
      <c r="D168" s="20" t="s">
        <v>872</v>
      </c>
      <c r="E168" s="20" t="s">
        <v>65</v>
      </c>
    </row>
    <row r="169">
      <c r="A169" s="18">
        <v>11550.0</v>
      </c>
      <c r="B169" s="19" t="s">
        <v>874</v>
      </c>
      <c r="C169" s="20" t="s">
        <v>57</v>
      </c>
      <c r="D169" s="20" t="s">
        <v>875</v>
      </c>
      <c r="E169" s="20" t="s">
        <v>65</v>
      </c>
    </row>
    <row r="170">
      <c r="A170" s="18">
        <v>11555.0</v>
      </c>
      <c r="B170" s="19" t="s">
        <v>876</v>
      </c>
      <c r="C170" s="20" t="s">
        <v>57</v>
      </c>
      <c r="D170" s="20" t="s">
        <v>877</v>
      </c>
      <c r="E170" s="20" t="s">
        <v>65</v>
      </c>
    </row>
    <row r="171">
      <c r="A171" s="18">
        <v>11560.0</v>
      </c>
      <c r="B171" s="19" t="s">
        <v>878</v>
      </c>
      <c r="C171" s="20" t="s">
        <v>57</v>
      </c>
      <c r="D171" s="20" t="s">
        <v>880</v>
      </c>
      <c r="E171" s="20" t="s">
        <v>65</v>
      </c>
    </row>
    <row r="172">
      <c r="A172" s="18">
        <v>11562.0</v>
      </c>
      <c r="B172" s="19" t="s">
        <v>882</v>
      </c>
      <c r="C172" s="20" t="s">
        <v>75</v>
      </c>
      <c r="D172" s="20" t="s">
        <v>883</v>
      </c>
      <c r="E172" s="20" t="s">
        <v>65</v>
      </c>
    </row>
    <row r="173">
      <c r="A173" s="18">
        <v>11563.0</v>
      </c>
      <c r="B173" s="19" t="s">
        <v>884</v>
      </c>
      <c r="C173" s="20" t="s">
        <v>75</v>
      </c>
      <c r="D173" s="20" t="s">
        <v>885</v>
      </c>
      <c r="E173" s="20" t="s">
        <v>65</v>
      </c>
    </row>
    <row r="174">
      <c r="A174" s="18">
        <v>11564.0</v>
      </c>
      <c r="B174" s="19" t="s">
        <v>888</v>
      </c>
      <c r="C174" s="20" t="s">
        <v>75</v>
      </c>
      <c r="D174" s="20" t="s">
        <v>889</v>
      </c>
      <c r="E174" s="20" t="s">
        <v>65</v>
      </c>
    </row>
    <row r="175">
      <c r="A175" s="18">
        <v>11565.0</v>
      </c>
      <c r="B175" s="19" t="s">
        <v>890</v>
      </c>
      <c r="C175" s="20" t="s">
        <v>57</v>
      </c>
      <c r="D175" s="20" t="s">
        <v>891</v>
      </c>
      <c r="E175" s="20" t="s">
        <v>65</v>
      </c>
    </row>
    <row r="176">
      <c r="A176" s="18">
        <v>11566.0</v>
      </c>
      <c r="B176" s="19" t="s">
        <v>894</v>
      </c>
      <c r="C176" s="20" t="s">
        <v>787</v>
      </c>
      <c r="D176" s="20" t="s">
        <v>895</v>
      </c>
      <c r="E176" s="20" t="s">
        <v>65</v>
      </c>
    </row>
    <row r="177">
      <c r="A177" s="18">
        <v>11567.0</v>
      </c>
      <c r="B177" s="19" t="s">
        <v>896</v>
      </c>
      <c r="C177" s="20" t="s">
        <v>787</v>
      </c>
      <c r="D177" s="20" t="s">
        <v>900</v>
      </c>
      <c r="E177" s="20" t="s">
        <v>65</v>
      </c>
    </row>
    <row r="178">
      <c r="A178" s="18">
        <v>11570.0</v>
      </c>
      <c r="B178" s="19" t="s">
        <v>901</v>
      </c>
      <c r="C178" s="20" t="s">
        <v>75</v>
      </c>
      <c r="D178" s="20" t="s">
        <v>902</v>
      </c>
      <c r="E178" s="20" t="s">
        <v>65</v>
      </c>
    </row>
    <row r="179">
      <c r="A179" s="18">
        <v>11573.0</v>
      </c>
      <c r="B179" s="19" t="s">
        <v>904</v>
      </c>
      <c r="C179" s="20" t="s">
        <v>57</v>
      </c>
      <c r="D179" s="20" t="s">
        <v>907</v>
      </c>
      <c r="E179" s="20" t="s">
        <v>65</v>
      </c>
    </row>
    <row r="180">
      <c r="A180" s="18">
        <v>11575.0</v>
      </c>
      <c r="B180" s="19" t="s">
        <v>908</v>
      </c>
      <c r="C180" s="20" t="s">
        <v>75</v>
      </c>
      <c r="D180" s="20" t="s">
        <v>909</v>
      </c>
      <c r="E180" s="20" t="s">
        <v>65</v>
      </c>
    </row>
    <row r="181">
      <c r="A181" s="18">
        <v>11577.0</v>
      </c>
      <c r="B181" s="19" t="s">
        <v>910</v>
      </c>
      <c r="C181" s="20" t="s">
        <v>787</v>
      </c>
      <c r="D181" s="20" t="s">
        <v>912</v>
      </c>
      <c r="E181" s="20" t="s">
        <v>65</v>
      </c>
    </row>
    <row r="182">
      <c r="A182" s="18">
        <v>11579.0</v>
      </c>
      <c r="B182" s="19" t="s">
        <v>915</v>
      </c>
      <c r="C182" s="20" t="s">
        <v>57</v>
      </c>
      <c r="D182" s="20" t="s">
        <v>128</v>
      </c>
      <c r="E182" s="20" t="s">
        <v>65</v>
      </c>
    </row>
    <row r="183">
      <c r="A183" s="18">
        <v>11580.0</v>
      </c>
      <c r="B183" s="19" t="s">
        <v>917</v>
      </c>
      <c r="C183" s="20" t="s">
        <v>57</v>
      </c>
      <c r="D183" s="20" t="s">
        <v>918</v>
      </c>
      <c r="E183" s="20" t="s">
        <v>65</v>
      </c>
    </row>
    <row r="184">
      <c r="A184" s="18">
        <v>11587.0</v>
      </c>
      <c r="B184" s="19" t="s">
        <v>922</v>
      </c>
      <c r="C184" s="20" t="s">
        <v>75</v>
      </c>
      <c r="D184" s="20" t="s">
        <v>925</v>
      </c>
      <c r="E184" s="20" t="s">
        <v>65</v>
      </c>
    </row>
    <row r="185">
      <c r="A185" s="18">
        <v>11589.0</v>
      </c>
      <c r="B185" s="19" t="s">
        <v>926</v>
      </c>
      <c r="C185" s="20" t="s">
        <v>57</v>
      </c>
      <c r="D185" s="20" t="s">
        <v>927</v>
      </c>
      <c r="E185" s="20" t="s">
        <v>65</v>
      </c>
    </row>
    <row r="186">
      <c r="A186" s="18">
        <v>11590.0</v>
      </c>
      <c r="B186" s="19" t="s">
        <v>931</v>
      </c>
      <c r="C186" s="20" t="s">
        <v>57</v>
      </c>
      <c r="D186" s="20" t="s">
        <v>933</v>
      </c>
      <c r="E186" s="20" t="s">
        <v>65</v>
      </c>
    </row>
    <row r="187">
      <c r="A187" s="18">
        <v>11591.0</v>
      </c>
      <c r="B187" s="19" t="s">
        <v>934</v>
      </c>
      <c r="C187" s="20" t="s">
        <v>57</v>
      </c>
      <c r="D187" s="20" t="s">
        <v>935</v>
      </c>
      <c r="E187" s="20" t="s">
        <v>65</v>
      </c>
    </row>
    <row r="188">
      <c r="A188" s="18">
        <v>11593.0</v>
      </c>
      <c r="B188" s="19" t="s">
        <v>938</v>
      </c>
      <c r="C188" s="20" t="s">
        <v>57</v>
      </c>
      <c r="D188" s="20" t="s">
        <v>939</v>
      </c>
      <c r="E188" s="20" t="s">
        <v>65</v>
      </c>
    </row>
    <row r="189">
      <c r="A189" s="18">
        <v>11594.0</v>
      </c>
      <c r="B189" s="19" t="s">
        <v>943</v>
      </c>
      <c r="C189" s="20" t="s">
        <v>57</v>
      </c>
      <c r="D189" s="20" t="s">
        <v>945</v>
      </c>
      <c r="E189" s="20" t="s">
        <v>65</v>
      </c>
    </row>
    <row r="190">
      <c r="A190" s="18">
        <v>11595.0</v>
      </c>
      <c r="B190" s="19" t="s">
        <v>948</v>
      </c>
      <c r="C190" s="20" t="s">
        <v>57</v>
      </c>
      <c r="D190" s="20" t="s">
        <v>452</v>
      </c>
      <c r="E190" s="20" t="s">
        <v>65</v>
      </c>
    </row>
    <row r="191">
      <c r="A191" s="18">
        <v>11596.0</v>
      </c>
      <c r="B191" s="19" t="s">
        <v>953</v>
      </c>
      <c r="C191" s="20" t="s">
        <v>57</v>
      </c>
      <c r="D191" s="20" t="s">
        <v>954</v>
      </c>
      <c r="E191" s="20" t="s">
        <v>65</v>
      </c>
    </row>
    <row r="192">
      <c r="A192" s="18">
        <v>11597.0</v>
      </c>
      <c r="B192" s="19" t="s">
        <v>958</v>
      </c>
      <c r="C192" s="20" t="s">
        <v>959</v>
      </c>
      <c r="D192" s="20" t="s">
        <v>960</v>
      </c>
      <c r="E192" s="20" t="s">
        <v>65</v>
      </c>
    </row>
    <row r="193">
      <c r="A193" s="18">
        <v>11601.0</v>
      </c>
      <c r="B193" s="19" t="s">
        <v>963</v>
      </c>
      <c r="C193" s="20" t="s">
        <v>57</v>
      </c>
      <c r="D193" s="20" t="s">
        <v>965</v>
      </c>
      <c r="E193" s="20" t="s">
        <v>65</v>
      </c>
    </row>
    <row r="194">
      <c r="A194" s="18">
        <v>11617.0</v>
      </c>
      <c r="B194" s="19" t="s">
        <v>966</v>
      </c>
      <c r="C194" s="20" t="s">
        <v>224</v>
      </c>
      <c r="D194" s="20" t="s">
        <v>967</v>
      </c>
      <c r="E194" s="20" t="s">
        <v>65</v>
      </c>
    </row>
    <row r="195">
      <c r="A195" s="18">
        <v>11618.0</v>
      </c>
      <c r="B195" s="19" t="s">
        <v>970</v>
      </c>
      <c r="C195" s="20" t="s">
        <v>93</v>
      </c>
      <c r="D195" s="20" t="s">
        <v>971</v>
      </c>
      <c r="E195" s="20" t="s">
        <v>65</v>
      </c>
    </row>
    <row r="196">
      <c r="A196" s="18">
        <v>11652.0</v>
      </c>
      <c r="B196" s="19" t="s">
        <v>973</v>
      </c>
      <c r="C196" s="20" t="s">
        <v>57</v>
      </c>
      <c r="D196" s="20" t="s">
        <v>440</v>
      </c>
      <c r="E196" s="20" t="s">
        <v>65</v>
      </c>
    </row>
    <row r="197">
      <c r="A197" s="18">
        <v>11653.0</v>
      </c>
      <c r="B197" s="19" t="s">
        <v>974</v>
      </c>
      <c r="C197" s="20" t="s">
        <v>75</v>
      </c>
      <c r="D197" s="20" t="s">
        <v>253</v>
      </c>
      <c r="E197" s="20" t="s">
        <v>65</v>
      </c>
    </row>
    <row r="198">
      <c r="A198" s="18">
        <v>11673.0</v>
      </c>
      <c r="B198" s="19" t="s">
        <v>977</v>
      </c>
      <c r="C198" s="20" t="s">
        <v>75</v>
      </c>
      <c r="D198" s="20" t="s">
        <v>440</v>
      </c>
      <c r="E198" s="20" t="s">
        <v>65</v>
      </c>
    </row>
    <row r="199">
      <c r="A199" s="18">
        <v>11675.0</v>
      </c>
      <c r="B199" s="19" t="s">
        <v>980</v>
      </c>
      <c r="C199" s="20" t="s">
        <v>57</v>
      </c>
      <c r="D199" s="20" t="s">
        <v>982</v>
      </c>
      <c r="E199" s="20" t="s">
        <v>65</v>
      </c>
    </row>
    <row r="200">
      <c r="A200" s="18">
        <v>11676.0</v>
      </c>
      <c r="B200" s="19" t="s">
        <v>986</v>
      </c>
      <c r="C200" s="20" t="s">
        <v>57</v>
      </c>
      <c r="D200" s="20" t="s">
        <v>988</v>
      </c>
      <c r="E200" s="20" t="s">
        <v>65</v>
      </c>
    </row>
    <row r="201">
      <c r="A201" s="18">
        <v>11680.0</v>
      </c>
      <c r="B201" s="19" t="s">
        <v>989</v>
      </c>
      <c r="C201" s="20" t="s">
        <v>75</v>
      </c>
      <c r="D201" s="20" t="s">
        <v>990</v>
      </c>
      <c r="E201" s="20" t="s">
        <v>65</v>
      </c>
    </row>
    <row r="202">
      <c r="A202" s="18">
        <v>11681.0</v>
      </c>
      <c r="B202" s="19" t="s">
        <v>993</v>
      </c>
      <c r="C202" s="20" t="s">
        <v>93</v>
      </c>
      <c r="D202" s="20" t="s">
        <v>995</v>
      </c>
      <c r="E202" s="20" t="s">
        <v>65</v>
      </c>
    </row>
    <row r="203">
      <c r="A203" s="18">
        <v>11682.0</v>
      </c>
      <c r="B203" s="19" t="s">
        <v>996</v>
      </c>
      <c r="C203" s="20" t="s">
        <v>93</v>
      </c>
      <c r="D203" s="20" t="s">
        <v>997</v>
      </c>
      <c r="E203" s="20" t="s">
        <v>65</v>
      </c>
    </row>
    <row r="204">
      <c r="A204" s="18">
        <v>11683.0</v>
      </c>
      <c r="B204" s="19" t="s">
        <v>1000</v>
      </c>
      <c r="C204" s="20" t="s">
        <v>93</v>
      </c>
      <c r="D204" s="20" t="s">
        <v>1001</v>
      </c>
      <c r="E204" s="20" t="s">
        <v>65</v>
      </c>
    </row>
    <row r="205">
      <c r="A205" s="18">
        <v>11684.0</v>
      </c>
      <c r="B205" s="19" t="s">
        <v>1002</v>
      </c>
      <c r="C205" s="20" t="s">
        <v>75</v>
      </c>
      <c r="D205" s="20" t="s">
        <v>1003</v>
      </c>
      <c r="E205" s="20" t="s">
        <v>65</v>
      </c>
    </row>
    <row r="206">
      <c r="A206" s="18">
        <v>11696.0</v>
      </c>
      <c r="B206" s="19" t="s">
        <v>1006</v>
      </c>
      <c r="C206" s="20" t="s">
        <v>57</v>
      </c>
      <c r="D206" s="20" t="s">
        <v>1007</v>
      </c>
      <c r="E206" s="20" t="s">
        <v>65</v>
      </c>
    </row>
    <row r="207">
      <c r="A207" s="18">
        <v>11697.0</v>
      </c>
      <c r="B207" s="19" t="s">
        <v>1008</v>
      </c>
      <c r="C207" s="20" t="s">
        <v>93</v>
      </c>
      <c r="D207" s="20" t="s">
        <v>1009</v>
      </c>
      <c r="E207" s="20" t="s">
        <v>65</v>
      </c>
    </row>
    <row r="208">
      <c r="A208" s="18">
        <v>11702.0</v>
      </c>
      <c r="B208" s="19" t="s">
        <v>1010</v>
      </c>
      <c r="C208" s="20" t="s">
        <v>57</v>
      </c>
      <c r="D208" s="20" t="s">
        <v>1011</v>
      </c>
      <c r="E208" s="20" t="s">
        <v>65</v>
      </c>
    </row>
    <row r="209">
      <c r="A209" s="18">
        <v>11706.0</v>
      </c>
      <c r="B209" s="19" t="s">
        <v>1012</v>
      </c>
      <c r="C209" s="20" t="s">
        <v>57</v>
      </c>
      <c r="D209" s="20" t="s">
        <v>877</v>
      </c>
      <c r="E209" s="20" t="s">
        <v>65</v>
      </c>
    </row>
    <row r="210">
      <c r="A210" s="18">
        <v>11709.0</v>
      </c>
      <c r="B210" s="19" t="s">
        <v>1014</v>
      </c>
      <c r="C210" s="20" t="s">
        <v>57</v>
      </c>
      <c r="D210" s="20" t="s">
        <v>394</v>
      </c>
      <c r="E210" s="20" t="s">
        <v>65</v>
      </c>
    </row>
    <row r="211">
      <c r="A211" s="18">
        <v>11710.0</v>
      </c>
      <c r="B211" s="19" t="s">
        <v>1015</v>
      </c>
      <c r="C211" s="20" t="s">
        <v>75</v>
      </c>
      <c r="D211" s="20" t="s">
        <v>440</v>
      </c>
      <c r="E211" s="20" t="s">
        <v>65</v>
      </c>
    </row>
    <row r="212">
      <c r="A212" s="18">
        <v>11711.0</v>
      </c>
      <c r="B212" s="19" t="s">
        <v>1016</v>
      </c>
      <c r="C212" s="20" t="s">
        <v>57</v>
      </c>
      <c r="D212" s="20" t="s">
        <v>556</v>
      </c>
      <c r="E212" s="20" t="s">
        <v>65</v>
      </c>
    </row>
    <row r="213">
      <c r="A213" s="18">
        <v>11723.0</v>
      </c>
      <c r="B213" s="19" t="s">
        <v>1021</v>
      </c>
      <c r="C213" s="20" t="s">
        <v>75</v>
      </c>
      <c r="D213" s="20" t="s">
        <v>1022</v>
      </c>
      <c r="E213" s="20" t="s">
        <v>65</v>
      </c>
    </row>
    <row r="214">
      <c r="A214" s="18">
        <v>11727.0</v>
      </c>
      <c r="B214" s="19" t="s">
        <v>1023</v>
      </c>
      <c r="C214" s="20" t="s">
        <v>57</v>
      </c>
      <c r="D214" s="20" t="s">
        <v>1024</v>
      </c>
      <c r="E214" s="20" t="s">
        <v>65</v>
      </c>
    </row>
    <row r="215">
      <c r="A215" s="18">
        <v>11742.0</v>
      </c>
      <c r="B215" s="19" t="s">
        <v>1025</v>
      </c>
      <c r="C215" s="20" t="s">
        <v>75</v>
      </c>
      <c r="D215" s="20" t="s">
        <v>1027</v>
      </c>
      <c r="E215" s="20" t="s">
        <v>65</v>
      </c>
    </row>
    <row r="216">
      <c r="A216" s="18">
        <v>11744.0</v>
      </c>
      <c r="B216" s="19" t="s">
        <v>1029</v>
      </c>
      <c r="C216" s="20" t="s">
        <v>75</v>
      </c>
      <c r="D216" s="20" t="s">
        <v>1030</v>
      </c>
      <c r="E216" s="20" t="s">
        <v>65</v>
      </c>
    </row>
    <row r="217">
      <c r="A217" s="18">
        <v>11745.0</v>
      </c>
      <c r="B217" s="19" t="s">
        <v>1031</v>
      </c>
      <c r="C217" s="20" t="s">
        <v>787</v>
      </c>
      <c r="D217" s="20" t="s">
        <v>1034</v>
      </c>
      <c r="E217" s="20" t="s">
        <v>65</v>
      </c>
    </row>
    <row r="218">
      <c r="A218" s="18">
        <v>11747.0</v>
      </c>
      <c r="B218" s="19" t="s">
        <v>1035</v>
      </c>
      <c r="C218" s="20" t="s">
        <v>57</v>
      </c>
      <c r="D218" s="20" t="s">
        <v>384</v>
      </c>
      <c r="E218" s="20" t="s">
        <v>65</v>
      </c>
    </row>
    <row r="219">
      <c r="A219" s="18">
        <v>11749.0</v>
      </c>
      <c r="B219" s="19" t="s">
        <v>1038</v>
      </c>
      <c r="C219" s="20" t="s">
        <v>75</v>
      </c>
      <c r="D219" s="20" t="s">
        <v>1039</v>
      </c>
      <c r="E219" s="20" t="s">
        <v>65</v>
      </c>
    </row>
    <row r="220">
      <c r="A220" s="18">
        <v>11750.0</v>
      </c>
      <c r="B220" s="19" t="s">
        <v>1041</v>
      </c>
      <c r="C220" s="20" t="s">
        <v>75</v>
      </c>
      <c r="D220" s="20" t="s">
        <v>1042</v>
      </c>
      <c r="E220" s="20" t="s">
        <v>65</v>
      </c>
    </row>
    <row r="221">
      <c r="A221" s="18">
        <v>11751.0</v>
      </c>
      <c r="B221" s="19" t="s">
        <v>1045</v>
      </c>
      <c r="C221" s="20" t="s">
        <v>75</v>
      </c>
      <c r="D221" s="20" t="s">
        <v>1046</v>
      </c>
      <c r="E221" s="20" t="s">
        <v>65</v>
      </c>
    </row>
    <row r="222">
      <c r="A222" s="18">
        <v>11755.0</v>
      </c>
      <c r="B222" s="19" t="s">
        <v>1047</v>
      </c>
      <c r="C222" s="20" t="s">
        <v>75</v>
      </c>
      <c r="D222" s="20" t="s">
        <v>1048</v>
      </c>
      <c r="E222" s="20" t="s">
        <v>65</v>
      </c>
    </row>
    <row r="223">
      <c r="A223" s="18">
        <v>11757.0</v>
      </c>
      <c r="B223" s="19" t="s">
        <v>1051</v>
      </c>
      <c r="C223" s="20" t="s">
        <v>224</v>
      </c>
      <c r="D223" s="20" t="s">
        <v>1053</v>
      </c>
      <c r="E223" s="20" t="s">
        <v>65</v>
      </c>
    </row>
    <row r="224">
      <c r="A224" s="18">
        <v>11759.0</v>
      </c>
      <c r="B224" s="19" t="s">
        <v>1054</v>
      </c>
      <c r="C224" s="20" t="s">
        <v>57</v>
      </c>
      <c r="D224" s="20" t="s">
        <v>1055</v>
      </c>
      <c r="E224" s="20" t="s">
        <v>65</v>
      </c>
    </row>
    <row r="225">
      <c r="A225" s="18">
        <v>11762.0</v>
      </c>
      <c r="B225" s="19" t="s">
        <v>1059</v>
      </c>
      <c r="C225" s="20" t="s">
        <v>57</v>
      </c>
      <c r="D225" s="20" t="s">
        <v>1061</v>
      </c>
      <c r="E225" s="20" t="s">
        <v>65</v>
      </c>
    </row>
    <row r="226">
      <c r="A226" s="18">
        <v>11763.0</v>
      </c>
      <c r="B226" s="19" t="s">
        <v>1062</v>
      </c>
      <c r="C226" s="20" t="s">
        <v>57</v>
      </c>
      <c r="D226" s="20" t="s">
        <v>1063</v>
      </c>
      <c r="E226" s="20" t="s">
        <v>65</v>
      </c>
    </row>
    <row r="227">
      <c r="A227" s="18">
        <v>11764.0</v>
      </c>
      <c r="B227" s="19" t="s">
        <v>1067</v>
      </c>
      <c r="C227" s="20" t="s">
        <v>75</v>
      </c>
      <c r="D227" s="20" t="s">
        <v>1069</v>
      </c>
      <c r="E227" s="20" t="s">
        <v>65</v>
      </c>
    </row>
    <row r="228">
      <c r="A228" s="18">
        <v>11765.0</v>
      </c>
      <c r="B228" s="19" t="s">
        <v>1073</v>
      </c>
      <c r="C228" s="20" t="s">
        <v>57</v>
      </c>
      <c r="D228" s="20" t="s">
        <v>384</v>
      </c>
      <c r="E228" s="20" t="s">
        <v>65</v>
      </c>
    </row>
    <row r="229">
      <c r="A229" s="18">
        <v>11774.0</v>
      </c>
      <c r="B229" s="19" t="s">
        <v>1076</v>
      </c>
      <c r="C229" s="20" t="s">
        <v>959</v>
      </c>
      <c r="D229" s="20" t="s">
        <v>1078</v>
      </c>
      <c r="E229" s="20" t="s">
        <v>65</v>
      </c>
    </row>
    <row r="230">
      <c r="A230" s="18">
        <v>11775.0</v>
      </c>
      <c r="B230" s="19" t="s">
        <v>1080</v>
      </c>
      <c r="C230" s="20" t="s">
        <v>57</v>
      </c>
      <c r="D230" s="20" t="s">
        <v>1081</v>
      </c>
      <c r="E230" s="20" t="s">
        <v>65</v>
      </c>
    </row>
    <row r="231">
      <c r="A231" s="18">
        <v>11789.0</v>
      </c>
      <c r="B231" s="19" t="s">
        <v>1083</v>
      </c>
      <c r="C231" s="20" t="s">
        <v>75</v>
      </c>
      <c r="D231" s="20" t="s">
        <v>548</v>
      </c>
      <c r="E231" s="20" t="s">
        <v>65</v>
      </c>
    </row>
    <row r="232">
      <c r="A232" s="18">
        <v>3.07378097015E12</v>
      </c>
      <c r="B232" s="19" t="s">
        <v>1085</v>
      </c>
      <c r="C232" s="20" t="s">
        <v>57</v>
      </c>
      <c r="D232" s="20" t="s">
        <v>1086</v>
      </c>
      <c r="E232" s="20" t="s">
        <v>65</v>
      </c>
    </row>
    <row r="233">
      <c r="A233" s="18">
        <v>3.073781110661E12</v>
      </c>
      <c r="B233" s="19" t="s">
        <v>1090</v>
      </c>
      <c r="C233" s="20" t="s">
        <v>57</v>
      </c>
      <c r="D233" s="20" t="s">
        <v>1093</v>
      </c>
      <c r="E233" s="20" t="s">
        <v>65</v>
      </c>
    </row>
    <row r="234">
      <c r="A234" s="18">
        <v>3.073781110685E12</v>
      </c>
      <c r="B234" s="19" t="s">
        <v>1094</v>
      </c>
      <c r="C234" s="20" t="s">
        <v>57</v>
      </c>
      <c r="D234" s="20" t="s">
        <v>1096</v>
      </c>
      <c r="E234" s="20" t="s">
        <v>65</v>
      </c>
    </row>
    <row r="235">
      <c r="A235" s="18">
        <v>3.073781153859E12</v>
      </c>
      <c r="B235" s="19" t="s">
        <v>1098</v>
      </c>
      <c r="C235" s="20" t="s">
        <v>57</v>
      </c>
      <c r="D235" s="20" t="s">
        <v>1099</v>
      </c>
      <c r="E235" s="20" t="s">
        <v>65</v>
      </c>
    </row>
    <row r="236">
      <c r="A236" s="18">
        <v>3.073781154351E12</v>
      </c>
      <c r="B236" s="19" t="s">
        <v>1102</v>
      </c>
      <c r="C236" s="20" t="s">
        <v>57</v>
      </c>
      <c r="D236" s="20" t="s">
        <v>1105</v>
      </c>
      <c r="E236" s="20" t="s">
        <v>65</v>
      </c>
    </row>
    <row r="237">
      <c r="A237" s="18">
        <v>3.073781154375E12</v>
      </c>
      <c r="B237" s="19" t="s">
        <v>1110</v>
      </c>
      <c r="C237" s="20" t="s">
        <v>57</v>
      </c>
      <c r="D237" s="20" t="s">
        <v>1113</v>
      </c>
      <c r="E237" s="20" t="s">
        <v>65</v>
      </c>
    </row>
    <row r="238">
      <c r="A238" s="18">
        <v>3.073781203875E12</v>
      </c>
      <c r="B238" s="19" t="s">
        <v>1116</v>
      </c>
      <c r="C238" s="20" t="s">
        <v>57</v>
      </c>
      <c r="D238" s="20" t="s">
        <v>1117</v>
      </c>
      <c r="E238" s="20" t="s">
        <v>65</v>
      </c>
    </row>
    <row r="239">
      <c r="A239" s="18">
        <v>3.073781212655E12</v>
      </c>
      <c r="B239" s="19" t="s">
        <v>1120</v>
      </c>
      <c r="C239" s="20" t="s">
        <v>224</v>
      </c>
      <c r="D239" s="20" t="s">
        <v>1121</v>
      </c>
      <c r="E239" s="20" t="s">
        <v>65</v>
      </c>
    </row>
    <row r="240">
      <c r="A240" s="18">
        <v>3.073781214659E12</v>
      </c>
      <c r="B240" s="19" t="s">
        <v>1124</v>
      </c>
      <c r="C240" s="20" t="s">
        <v>224</v>
      </c>
      <c r="D240" s="20" t="s">
        <v>1125</v>
      </c>
      <c r="E240" s="20" t="s">
        <v>65</v>
      </c>
    </row>
    <row r="241">
      <c r="A241" s="18">
        <v>3.073781214673E12</v>
      </c>
      <c r="B241" s="19" t="s">
        <v>1126</v>
      </c>
      <c r="C241" s="20" t="s">
        <v>224</v>
      </c>
      <c r="D241" s="20" t="s">
        <v>1129</v>
      </c>
      <c r="E241" s="20" t="s">
        <v>65</v>
      </c>
    </row>
    <row r="242">
      <c r="A242" s="18">
        <v>3.073781225013E12</v>
      </c>
      <c r="B242" s="19" t="s">
        <v>1131</v>
      </c>
      <c r="C242" s="20" t="s">
        <v>57</v>
      </c>
      <c r="D242" s="20" t="s">
        <v>1132</v>
      </c>
      <c r="E242" s="20" t="s">
        <v>65</v>
      </c>
    </row>
    <row r="243">
      <c r="A243" s="18">
        <v>3.184030003617E12</v>
      </c>
      <c r="B243" s="19" t="s">
        <v>1134</v>
      </c>
      <c r="C243" s="20" t="s">
        <v>224</v>
      </c>
      <c r="D243" s="20" t="s">
        <v>1136</v>
      </c>
      <c r="E243" s="20" t="s">
        <v>65</v>
      </c>
    </row>
    <row r="244">
      <c r="A244" s="18">
        <v>3.412290032215E12</v>
      </c>
      <c r="B244" s="19" t="s">
        <v>1138</v>
      </c>
      <c r="C244" s="20" t="s">
        <v>57</v>
      </c>
      <c r="D244" s="20" t="s">
        <v>1139</v>
      </c>
      <c r="E244" s="20" t="s">
        <v>65</v>
      </c>
    </row>
    <row r="245">
      <c r="A245" s="18">
        <v>3.412290032291E12</v>
      </c>
      <c r="B245" s="19" t="s">
        <v>1144</v>
      </c>
      <c r="C245" s="20" t="s">
        <v>1145</v>
      </c>
      <c r="D245" s="20" t="s">
        <v>1146</v>
      </c>
      <c r="E245" s="20" t="s">
        <v>65</v>
      </c>
    </row>
    <row r="246">
      <c r="A246" s="18">
        <v>3.412290040708E12</v>
      </c>
      <c r="B246" s="19" t="s">
        <v>1149</v>
      </c>
      <c r="C246" s="20" t="s">
        <v>57</v>
      </c>
      <c r="D246" s="20" t="s">
        <v>1150</v>
      </c>
      <c r="E246" s="20" t="s">
        <v>65</v>
      </c>
    </row>
    <row r="247">
      <c r="A247" s="18">
        <v>3.412290040715E12</v>
      </c>
      <c r="B247" s="19" t="s">
        <v>1151</v>
      </c>
      <c r="C247" s="20" t="s">
        <v>57</v>
      </c>
      <c r="D247" s="20" t="s">
        <v>1152</v>
      </c>
      <c r="E247" s="20" t="s">
        <v>65</v>
      </c>
    </row>
    <row r="248">
      <c r="A248" s="18">
        <v>3.415581113181E12</v>
      </c>
      <c r="B248" s="19" t="s">
        <v>1155</v>
      </c>
      <c r="C248" s="20" t="s">
        <v>57</v>
      </c>
      <c r="D248" s="20" t="s">
        <v>1156</v>
      </c>
      <c r="E248" s="20" t="s">
        <v>59</v>
      </c>
    </row>
    <row r="249">
      <c r="A249" s="18">
        <v>3.415581119183E12</v>
      </c>
      <c r="B249" s="19" t="s">
        <v>1159</v>
      </c>
      <c r="C249" s="20" t="s">
        <v>57</v>
      </c>
      <c r="D249" s="20" t="s">
        <v>1160</v>
      </c>
      <c r="E249" s="20" t="s">
        <v>59</v>
      </c>
    </row>
    <row r="250">
      <c r="A250" s="18">
        <v>3.415581139181E12</v>
      </c>
      <c r="B250" s="19" t="s">
        <v>1161</v>
      </c>
      <c r="C250" s="20" t="s">
        <v>57</v>
      </c>
      <c r="D250" s="20" t="s">
        <v>1162</v>
      </c>
      <c r="E250" s="20" t="s">
        <v>59</v>
      </c>
    </row>
    <row r="251">
      <c r="A251" s="18">
        <v>3.415581533187E12</v>
      </c>
      <c r="B251" s="19" t="s">
        <v>1165</v>
      </c>
      <c r="C251" s="20" t="s">
        <v>57</v>
      </c>
      <c r="D251" s="20" t="s">
        <v>1166</v>
      </c>
      <c r="E251" s="20" t="s">
        <v>59</v>
      </c>
    </row>
    <row r="252">
      <c r="A252" s="18">
        <v>3.415584126188E12</v>
      </c>
      <c r="B252" s="19" t="s">
        <v>1168</v>
      </c>
      <c r="C252" s="20" t="s">
        <v>57</v>
      </c>
      <c r="D252" s="20" t="s">
        <v>1170</v>
      </c>
      <c r="E252" s="20" t="s">
        <v>59</v>
      </c>
    </row>
    <row r="253">
      <c r="A253" s="18">
        <v>3.466250015237E12</v>
      </c>
      <c r="B253" s="19" t="s">
        <v>1171</v>
      </c>
      <c r="C253" s="20" t="s">
        <v>224</v>
      </c>
      <c r="D253" s="20" t="s">
        <v>1172</v>
      </c>
      <c r="E253" s="20" t="s">
        <v>65</v>
      </c>
    </row>
    <row r="254">
      <c r="A254" s="18">
        <v>3.466250035723E12</v>
      </c>
      <c r="B254" s="19" t="s">
        <v>1179</v>
      </c>
      <c r="C254" s="20" t="s">
        <v>224</v>
      </c>
      <c r="D254" s="20" t="s">
        <v>1188</v>
      </c>
      <c r="E254" s="20" t="s">
        <v>65</v>
      </c>
    </row>
    <row r="255">
      <c r="A255" s="18">
        <v>3.57926003906E12</v>
      </c>
      <c r="B255" s="19" t="s">
        <v>1191</v>
      </c>
      <c r="C255" s="20" t="s">
        <v>224</v>
      </c>
      <c r="D255" s="20" t="s">
        <v>1194</v>
      </c>
      <c r="E255" s="20" t="s">
        <v>65</v>
      </c>
    </row>
    <row r="256">
      <c r="A256" s="18">
        <v>4.002334116941E12</v>
      </c>
      <c r="B256" s="19" t="s">
        <v>1196</v>
      </c>
      <c r="C256" s="20" t="s">
        <v>1197</v>
      </c>
      <c r="D256" s="20" t="s">
        <v>1198</v>
      </c>
      <c r="E256" s="20" t="s">
        <v>65</v>
      </c>
    </row>
    <row r="257">
      <c r="A257" s="18">
        <v>4.014500028835E12</v>
      </c>
      <c r="B257" s="19" t="s">
        <v>1205</v>
      </c>
      <c r="C257" s="20" t="s">
        <v>1206</v>
      </c>
      <c r="D257" s="20" t="s">
        <v>1207</v>
      </c>
      <c r="E257" s="20" t="s">
        <v>65</v>
      </c>
    </row>
    <row r="258">
      <c r="A258" s="18">
        <v>4.014500028859E12</v>
      </c>
      <c r="B258" s="19" t="s">
        <v>1209</v>
      </c>
      <c r="C258" s="20" t="s">
        <v>224</v>
      </c>
      <c r="D258" s="20" t="s">
        <v>1210</v>
      </c>
      <c r="E258" s="20" t="s">
        <v>65</v>
      </c>
    </row>
    <row r="259">
      <c r="A259" s="18">
        <v>4.014500513164E12</v>
      </c>
      <c r="B259" s="19" t="s">
        <v>1213</v>
      </c>
      <c r="C259" s="20" t="s">
        <v>224</v>
      </c>
      <c r="D259" s="20" t="s">
        <v>1214</v>
      </c>
      <c r="E259" s="20" t="s">
        <v>65</v>
      </c>
    </row>
    <row r="260">
      <c r="A260" s="18">
        <v>4.014500521183E12</v>
      </c>
      <c r="B260" s="19" t="s">
        <v>1215</v>
      </c>
      <c r="C260" s="20" t="s">
        <v>1197</v>
      </c>
      <c r="D260" s="20" t="s">
        <v>1218</v>
      </c>
      <c r="E260" s="20" t="s">
        <v>65</v>
      </c>
    </row>
    <row r="261">
      <c r="A261" s="18">
        <v>4.0338729E7</v>
      </c>
      <c r="B261" s="19" t="s">
        <v>1221</v>
      </c>
      <c r="C261" s="20" t="s">
        <v>93</v>
      </c>
      <c r="D261" s="20" t="s">
        <v>1222</v>
      </c>
      <c r="E261" s="20" t="s">
        <v>65</v>
      </c>
    </row>
    <row r="262">
      <c r="A262" s="18">
        <v>4.0338736E7</v>
      </c>
      <c r="B262" s="19" t="s">
        <v>1223</v>
      </c>
      <c r="C262" s="20" t="s">
        <v>1197</v>
      </c>
      <c r="D262" s="20" t="s">
        <v>1224</v>
      </c>
      <c r="E262" s="20" t="s">
        <v>65</v>
      </c>
    </row>
    <row r="263">
      <c r="A263" s="18">
        <v>4.5116568E7</v>
      </c>
      <c r="B263" s="19" t="s">
        <v>1227</v>
      </c>
      <c r="C263" s="20" t="s">
        <v>57</v>
      </c>
      <c r="D263" s="20" t="s">
        <v>1228</v>
      </c>
      <c r="E263" s="20" t="s">
        <v>59</v>
      </c>
    </row>
    <row r="264">
      <c r="A264" s="18">
        <v>4.518963E7</v>
      </c>
      <c r="B264" s="19" t="s">
        <v>1231</v>
      </c>
      <c r="C264" s="20" t="s">
        <v>75</v>
      </c>
      <c r="D264" s="20" t="s">
        <v>1234</v>
      </c>
      <c r="E264" s="20" t="s">
        <v>59</v>
      </c>
    </row>
    <row r="265">
      <c r="A265" s="18">
        <v>4.902720115063E12</v>
      </c>
      <c r="B265" s="19" t="s">
        <v>1235</v>
      </c>
      <c r="C265" s="20" t="s">
        <v>57</v>
      </c>
      <c r="D265" s="20" t="s">
        <v>1236</v>
      </c>
      <c r="E265" s="20" t="s">
        <v>59</v>
      </c>
    </row>
    <row r="266">
      <c r="A266" s="18">
        <v>4.902720146814E12</v>
      </c>
      <c r="B266" s="19" t="s">
        <v>1239</v>
      </c>
      <c r="C266" s="20" t="s">
        <v>57</v>
      </c>
      <c r="D266" s="20" t="s">
        <v>1242</v>
      </c>
      <c r="E266" s="20" t="s">
        <v>59</v>
      </c>
    </row>
    <row r="267">
      <c r="A267" s="18">
        <v>4.902720149983E12</v>
      </c>
      <c r="B267" s="19" t="s">
        <v>1243</v>
      </c>
      <c r="C267" s="20" t="s">
        <v>57</v>
      </c>
      <c r="D267" s="20" t="s">
        <v>1244</v>
      </c>
      <c r="E267" s="20" t="s">
        <v>59</v>
      </c>
    </row>
    <row r="268">
      <c r="A268" s="18">
        <v>4.903308014402E12</v>
      </c>
      <c r="B268" s="19" t="s">
        <v>1245</v>
      </c>
      <c r="C268" s="20" t="s">
        <v>57</v>
      </c>
      <c r="D268" s="20" t="s">
        <v>1248</v>
      </c>
      <c r="E268" s="20" t="s">
        <v>65</v>
      </c>
    </row>
    <row r="269">
      <c r="A269" s="18">
        <v>4.903308014426E12</v>
      </c>
      <c r="B269" s="19" t="s">
        <v>1250</v>
      </c>
      <c r="C269" s="20" t="s">
        <v>57</v>
      </c>
      <c r="D269" s="20" t="s">
        <v>1251</v>
      </c>
      <c r="E269" s="20" t="s">
        <v>65</v>
      </c>
    </row>
    <row r="270">
      <c r="A270" s="18">
        <v>4.903308014433E12</v>
      </c>
      <c r="B270" s="19" t="s">
        <v>1254</v>
      </c>
      <c r="C270" s="20" t="s">
        <v>57</v>
      </c>
      <c r="D270" s="20" t="s">
        <v>1257</v>
      </c>
      <c r="E270" s="20" t="s">
        <v>65</v>
      </c>
    </row>
    <row r="271">
      <c r="A271" s="18">
        <v>4.90330801444E12</v>
      </c>
      <c r="B271" s="19" t="s">
        <v>1258</v>
      </c>
      <c r="C271" s="20" t="s">
        <v>57</v>
      </c>
      <c r="D271" s="20" t="s">
        <v>1259</v>
      </c>
      <c r="E271" s="20" t="s">
        <v>65</v>
      </c>
    </row>
    <row r="272">
      <c r="A272" s="18">
        <v>4.903308019001E12</v>
      </c>
      <c r="B272" s="19" t="s">
        <v>1261</v>
      </c>
      <c r="C272" s="20" t="s">
        <v>57</v>
      </c>
      <c r="D272" s="20" t="s">
        <v>1275</v>
      </c>
      <c r="E272" s="20" t="s">
        <v>65</v>
      </c>
    </row>
    <row r="273">
      <c r="A273" s="18">
        <v>4.953823080543E12</v>
      </c>
      <c r="B273" s="19" t="s">
        <v>1277</v>
      </c>
      <c r="C273" s="20" t="s">
        <v>57</v>
      </c>
      <c r="D273" s="20" t="s">
        <v>1278</v>
      </c>
      <c r="E273" s="20" t="s">
        <v>59</v>
      </c>
    </row>
    <row r="274">
      <c r="A274" s="18">
        <v>4.9538233887E12</v>
      </c>
      <c r="B274" s="19" t="s">
        <v>1279</v>
      </c>
      <c r="C274" s="20" t="s">
        <v>57</v>
      </c>
      <c r="D274" s="20" t="s">
        <v>1281</v>
      </c>
      <c r="E274" s="20" t="s">
        <v>59</v>
      </c>
    </row>
    <row r="275">
      <c r="A275" s="18">
        <v>4.953823415581E12</v>
      </c>
      <c r="B275" s="19" t="s">
        <v>1285</v>
      </c>
      <c r="C275" s="20" t="s">
        <v>57</v>
      </c>
      <c r="D275" s="20" t="s">
        <v>1286</v>
      </c>
      <c r="E275" s="20" t="s">
        <v>59</v>
      </c>
    </row>
    <row r="276">
      <c r="A276" s="18">
        <v>5.021427906091E12</v>
      </c>
      <c r="B276" s="19" t="s">
        <v>1287</v>
      </c>
      <c r="C276" s="20" t="s">
        <v>1206</v>
      </c>
      <c r="D276" s="20" t="s">
        <v>1288</v>
      </c>
      <c r="E276" s="20" t="s">
        <v>65</v>
      </c>
    </row>
    <row r="277">
      <c r="A277" s="18">
        <v>5.021427906114E12</v>
      </c>
      <c r="B277" s="19" t="s">
        <v>1289</v>
      </c>
      <c r="C277" s="20" t="s">
        <v>1206</v>
      </c>
      <c r="D277" s="20" t="s">
        <v>1291</v>
      </c>
      <c r="E277" s="20" t="s">
        <v>65</v>
      </c>
    </row>
    <row r="278">
      <c r="A278" s="18">
        <v>5.021427913075E12</v>
      </c>
      <c r="B278" s="19" t="s">
        <v>1294</v>
      </c>
      <c r="C278" s="20" t="s">
        <v>1206</v>
      </c>
      <c r="D278" s="20" t="s">
        <v>1296</v>
      </c>
      <c r="E278" s="20" t="s">
        <v>65</v>
      </c>
    </row>
    <row r="279">
      <c r="A279" s="18">
        <v>5.021427913099E12</v>
      </c>
      <c r="B279" s="19" t="s">
        <v>1300</v>
      </c>
      <c r="C279" s="20" t="s">
        <v>1206</v>
      </c>
      <c r="D279" s="20" t="s">
        <v>1301</v>
      </c>
      <c r="E279" s="20" t="s">
        <v>65</v>
      </c>
    </row>
    <row r="280">
      <c r="A280" s="18">
        <v>5.410376699008E12</v>
      </c>
      <c r="B280" s="19" t="s">
        <v>1302</v>
      </c>
      <c r="C280" s="20" t="s">
        <v>224</v>
      </c>
      <c r="D280" s="20" t="s">
        <v>1303</v>
      </c>
      <c r="E280" s="20" t="s">
        <v>59</v>
      </c>
    </row>
    <row r="281">
      <c r="A281" s="18">
        <v>5.410376723345E12</v>
      </c>
      <c r="B281" s="19" t="s">
        <v>1305</v>
      </c>
      <c r="C281" s="20" t="s">
        <v>224</v>
      </c>
      <c r="D281" s="20" t="s">
        <v>1306</v>
      </c>
      <c r="E281" s="20" t="s">
        <v>59</v>
      </c>
    </row>
    <row r="282">
      <c r="A282" s="18">
        <v>5.410376830272E12</v>
      </c>
      <c r="B282" s="19" t="s">
        <v>1307</v>
      </c>
      <c r="C282" s="20" t="s">
        <v>224</v>
      </c>
      <c r="D282" s="20" t="s">
        <v>1308</v>
      </c>
      <c r="E282" s="20" t="s">
        <v>59</v>
      </c>
    </row>
    <row r="283">
      <c r="A283" s="18">
        <v>5.410376831972E12</v>
      </c>
      <c r="B283" s="19" t="s">
        <v>1305</v>
      </c>
      <c r="C283" s="20" t="s">
        <v>224</v>
      </c>
      <c r="D283" s="20" t="s">
        <v>1311</v>
      </c>
      <c r="E283" s="20" t="s">
        <v>59</v>
      </c>
    </row>
    <row r="284">
      <c r="A284" s="18">
        <v>5.701215042391E12</v>
      </c>
      <c r="B284" s="19" t="s">
        <v>1313</v>
      </c>
      <c r="C284" s="20" t="s">
        <v>57</v>
      </c>
      <c r="D284" s="20" t="s">
        <v>1314</v>
      </c>
      <c r="E284" s="20" t="s">
        <v>65</v>
      </c>
    </row>
    <row r="285">
      <c r="A285" s="18">
        <v>5.701215045255E12</v>
      </c>
      <c r="B285" s="19" t="s">
        <v>1317</v>
      </c>
      <c r="C285" s="20" t="s">
        <v>224</v>
      </c>
      <c r="D285" s="20" t="s">
        <v>1318</v>
      </c>
      <c r="E285" s="20" t="s">
        <v>65</v>
      </c>
    </row>
    <row r="286">
      <c r="A286" s="18">
        <v>5.704025011557E12</v>
      </c>
      <c r="B286" s="19" t="s">
        <v>1320</v>
      </c>
      <c r="C286" s="20" t="s">
        <v>57</v>
      </c>
      <c r="D286" s="20" t="s">
        <v>1321</v>
      </c>
      <c r="E286" s="20" t="s">
        <v>65</v>
      </c>
    </row>
    <row r="287">
      <c r="A287" s="18">
        <v>5.704025022348E12</v>
      </c>
      <c r="B287" s="19" t="s">
        <v>1324</v>
      </c>
      <c r="C287" s="20" t="s">
        <v>75</v>
      </c>
      <c r="D287" s="20" t="s">
        <v>1325</v>
      </c>
      <c r="E287" s="20" t="s">
        <v>59</v>
      </c>
    </row>
    <row r="288">
      <c r="A288" s="18">
        <v>5.70402502764E12</v>
      </c>
      <c r="B288" s="19" t="s">
        <v>1328</v>
      </c>
      <c r="C288" s="20" t="s">
        <v>224</v>
      </c>
      <c r="D288" s="20" t="s">
        <v>1330</v>
      </c>
      <c r="E288" s="20" t="s">
        <v>65</v>
      </c>
    </row>
    <row r="289">
      <c r="A289" s="18">
        <v>5.704025037465E12</v>
      </c>
      <c r="B289" s="19" t="s">
        <v>1332</v>
      </c>
      <c r="C289" s="20" t="s">
        <v>224</v>
      </c>
      <c r="D289" s="20" t="s">
        <v>1333</v>
      </c>
      <c r="E289" s="20" t="s">
        <v>65</v>
      </c>
    </row>
    <row r="290">
      <c r="A290" s="18">
        <v>5.704025038028E12</v>
      </c>
      <c r="B290" s="19" t="s">
        <v>1334</v>
      </c>
      <c r="C290" s="20" t="s">
        <v>57</v>
      </c>
      <c r="D290" s="20" t="s">
        <v>1340</v>
      </c>
      <c r="E290" s="20" t="s">
        <v>65</v>
      </c>
    </row>
    <row r="291">
      <c r="A291" s="18">
        <v>5.71195309194E12</v>
      </c>
      <c r="B291" s="19" t="s">
        <v>1343</v>
      </c>
      <c r="C291" s="20" t="s">
        <v>224</v>
      </c>
      <c r="D291" s="20" t="s">
        <v>1344</v>
      </c>
      <c r="E291" s="20" t="s">
        <v>65</v>
      </c>
    </row>
    <row r="292">
      <c r="A292" s="18">
        <v>6.191585702695E12</v>
      </c>
      <c r="B292" s="19" t="s">
        <v>1345</v>
      </c>
      <c r="C292" s="20" t="s">
        <v>57</v>
      </c>
      <c r="D292" s="20" t="s">
        <v>1347</v>
      </c>
      <c r="E292" s="20" t="s">
        <v>65</v>
      </c>
    </row>
    <row r="293">
      <c r="A293" s="18">
        <v>6.191585702701E12</v>
      </c>
      <c r="B293" s="19" t="s">
        <v>1348</v>
      </c>
      <c r="C293" s="20" t="s">
        <v>57</v>
      </c>
      <c r="D293" s="20" t="s">
        <v>1350</v>
      </c>
      <c r="E293" s="20" t="s">
        <v>65</v>
      </c>
    </row>
    <row r="294">
      <c r="A294" s="18">
        <v>6.938104600151E12</v>
      </c>
      <c r="B294" s="19" t="s">
        <v>1351</v>
      </c>
      <c r="C294" s="20" t="s">
        <v>57</v>
      </c>
      <c r="D294" s="20" t="s">
        <v>1352</v>
      </c>
      <c r="E294" s="20" t="s">
        <v>59</v>
      </c>
    </row>
    <row r="295">
      <c r="A295" s="18">
        <v>6.954463411573E12</v>
      </c>
      <c r="B295" s="19" t="s">
        <v>1354</v>
      </c>
      <c r="C295" s="20" t="s">
        <v>224</v>
      </c>
      <c r="D295" s="20" t="s">
        <v>1355</v>
      </c>
      <c r="E295" s="20" t="s">
        <v>65</v>
      </c>
    </row>
    <row r="296">
      <c r="A296" s="18">
        <v>6.95446341158E12</v>
      </c>
      <c r="B296" s="19" t="s">
        <v>1356</v>
      </c>
      <c r="C296" s="20" t="s">
        <v>224</v>
      </c>
      <c r="D296" s="20" t="s">
        <v>1357</v>
      </c>
      <c r="E296" s="20" t="s">
        <v>65</v>
      </c>
    </row>
    <row r="297">
      <c r="A297" s="18">
        <v>6.954463411658E12</v>
      </c>
      <c r="B297" s="19" t="s">
        <v>1360</v>
      </c>
      <c r="C297" s="20" t="s">
        <v>224</v>
      </c>
      <c r="D297" s="20" t="s">
        <v>1364</v>
      </c>
      <c r="E297" s="20" t="s">
        <v>65</v>
      </c>
    </row>
    <row r="298">
      <c r="A298" s="18">
        <v>6.954463411665E12</v>
      </c>
      <c r="B298" s="19" t="s">
        <v>1366</v>
      </c>
      <c r="C298" s="20" t="s">
        <v>224</v>
      </c>
      <c r="D298" s="20" t="s">
        <v>1367</v>
      </c>
      <c r="E298" s="20" t="s">
        <v>65</v>
      </c>
    </row>
    <row r="299">
      <c r="A299" s="18">
        <v>6.954463412006E12</v>
      </c>
      <c r="B299" s="19" t="s">
        <v>1370</v>
      </c>
      <c r="C299" s="20" t="s">
        <v>224</v>
      </c>
      <c r="D299" s="20" t="s">
        <v>1373</v>
      </c>
      <c r="E299" s="20" t="s">
        <v>65</v>
      </c>
    </row>
    <row r="300">
      <c r="A300" s="18">
        <v>7.033352319134E12</v>
      </c>
      <c r="B300" s="19" t="s">
        <v>1374</v>
      </c>
      <c r="C300" s="20" t="s">
        <v>224</v>
      </c>
      <c r="D300" s="20" t="s">
        <v>1377</v>
      </c>
      <c r="E300" s="20" t="s">
        <v>65</v>
      </c>
    </row>
    <row r="301">
      <c r="A301" s="18">
        <v>8.002503202549E12</v>
      </c>
      <c r="B301" s="19" t="s">
        <v>1378</v>
      </c>
      <c r="C301" s="20" t="s">
        <v>1206</v>
      </c>
      <c r="D301" s="20" t="s">
        <v>1379</v>
      </c>
      <c r="E301" s="20" t="s">
        <v>65</v>
      </c>
    </row>
    <row r="302">
      <c r="A302" s="18">
        <v>8.018896890218E12</v>
      </c>
      <c r="B302" s="19" t="s">
        <v>1380</v>
      </c>
      <c r="C302" s="20" t="s">
        <v>224</v>
      </c>
      <c r="D302" s="20" t="s">
        <v>1381</v>
      </c>
      <c r="E302" s="20" t="s">
        <v>65</v>
      </c>
    </row>
    <row r="303">
      <c r="A303" s="18">
        <v>8.018896890485E12</v>
      </c>
      <c r="B303" s="19" t="s">
        <v>1384</v>
      </c>
      <c r="C303" s="20" t="s">
        <v>224</v>
      </c>
      <c r="D303" s="20" t="s">
        <v>1385</v>
      </c>
      <c r="E303" s="20" t="s">
        <v>65</v>
      </c>
    </row>
    <row r="304">
      <c r="A304" s="18">
        <v>8.018896893585E12</v>
      </c>
      <c r="B304" s="19" t="s">
        <v>1388</v>
      </c>
      <c r="C304" s="20" t="s">
        <v>224</v>
      </c>
      <c r="D304" s="20" t="s">
        <v>1389</v>
      </c>
      <c r="E304" s="20" t="s">
        <v>65</v>
      </c>
    </row>
    <row r="305">
      <c r="A305" s="18">
        <v>8.10093120017E11</v>
      </c>
      <c r="B305" s="19" t="s">
        <v>1390</v>
      </c>
      <c r="C305" s="20" t="s">
        <v>224</v>
      </c>
      <c r="D305" s="20" t="s">
        <v>1391</v>
      </c>
      <c r="E305" s="20" t="s">
        <v>59</v>
      </c>
    </row>
    <row r="306">
      <c r="A306" s="18">
        <v>8.424736901288E12</v>
      </c>
      <c r="B306" s="19" t="s">
        <v>1392</v>
      </c>
      <c r="C306" s="20" t="s">
        <v>224</v>
      </c>
      <c r="D306" s="20" t="s">
        <v>1393</v>
      </c>
      <c r="E306" s="20" t="s">
        <v>65</v>
      </c>
    </row>
    <row r="307">
      <c r="A307" s="18">
        <v>8.716605000742E12</v>
      </c>
      <c r="B307" s="19" t="s">
        <v>1395</v>
      </c>
      <c r="C307" s="20" t="s">
        <v>1397</v>
      </c>
      <c r="D307" s="20" t="s">
        <v>1399</v>
      </c>
      <c r="E307" s="20" t="s">
        <v>65</v>
      </c>
    </row>
    <row r="308">
      <c r="A308" s="18">
        <v>8.716605001022E12</v>
      </c>
      <c r="B308" s="19" t="s">
        <v>1402</v>
      </c>
      <c r="C308" s="20" t="s">
        <v>57</v>
      </c>
      <c r="D308" s="20" t="s">
        <v>1403</v>
      </c>
      <c r="E308" s="20" t="s">
        <v>65</v>
      </c>
    </row>
    <row r="309">
      <c r="A309" s="18">
        <v>8.801068038262E12</v>
      </c>
      <c r="B309" s="19" t="s">
        <v>1404</v>
      </c>
      <c r="C309" s="20" t="s">
        <v>1206</v>
      </c>
      <c r="D309" s="20" t="s">
        <v>1405</v>
      </c>
      <c r="E309" s="20" t="s">
        <v>65</v>
      </c>
    </row>
    <row r="310">
      <c r="A310" s="18">
        <v>8.801068931532E12</v>
      </c>
      <c r="B310" s="19" t="s">
        <v>1408</v>
      </c>
      <c r="C310" s="20" t="s">
        <v>1206</v>
      </c>
      <c r="D310" s="20" t="s">
        <v>1409</v>
      </c>
      <c r="E310" s="20" t="s">
        <v>65</v>
      </c>
    </row>
    <row r="311">
      <c r="A311" s="18">
        <v>8.801068939842E12</v>
      </c>
      <c r="B311" s="19" t="s">
        <v>1413</v>
      </c>
      <c r="C311" s="20" t="s">
        <v>1206</v>
      </c>
      <c r="D311" s="20" t="s">
        <v>1415</v>
      </c>
      <c r="E311" s="20" t="s">
        <v>65</v>
      </c>
    </row>
    <row r="312">
      <c r="A312" s="18">
        <v>8.801114158586E12</v>
      </c>
      <c r="B312" s="19" t="s">
        <v>1419</v>
      </c>
      <c r="C312" s="20" t="s">
        <v>224</v>
      </c>
      <c r="D312" s="20" t="s">
        <v>1421</v>
      </c>
      <c r="E312" s="20" t="s">
        <v>65</v>
      </c>
    </row>
    <row r="313">
      <c r="A313" s="18">
        <v>8.80111416473E12</v>
      </c>
      <c r="B313" s="19" t="s">
        <v>1422</v>
      </c>
      <c r="C313" s="20" t="s">
        <v>224</v>
      </c>
      <c r="D313" s="20" t="s">
        <v>1423</v>
      </c>
      <c r="E313" s="20" t="s">
        <v>59</v>
      </c>
    </row>
    <row r="314">
      <c r="A314" s="18">
        <v>8.801114175033E12</v>
      </c>
      <c r="B314" s="19" t="s">
        <v>1424</v>
      </c>
      <c r="C314" s="20" t="s">
        <v>224</v>
      </c>
      <c r="D314" s="20" t="s">
        <v>1427</v>
      </c>
      <c r="E314" s="20" t="s">
        <v>59</v>
      </c>
    </row>
    <row r="315">
      <c r="A315" s="18">
        <v>8.850329003624E12</v>
      </c>
      <c r="B315" s="19" t="s">
        <v>1428</v>
      </c>
      <c r="C315" s="20" t="s">
        <v>57</v>
      </c>
      <c r="D315" s="20" t="s">
        <v>1429</v>
      </c>
      <c r="E315" s="20" t="s">
        <v>65</v>
      </c>
    </row>
    <row r="316">
      <c r="A316" s="22">
        <v>8.850329003679E12</v>
      </c>
      <c r="B316" s="19" t="s">
        <v>1431</v>
      </c>
      <c r="C316" s="20" t="s">
        <v>57</v>
      </c>
      <c r="D316" s="20" t="s">
        <v>1433</v>
      </c>
      <c r="E316" s="20" t="s">
        <v>65</v>
      </c>
    </row>
    <row r="317">
      <c r="A317" s="22">
        <v>8.850329101863E12</v>
      </c>
      <c r="B317" s="19" t="s">
        <v>1434</v>
      </c>
      <c r="C317" s="20" t="s">
        <v>57</v>
      </c>
      <c r="D317" s="20" t="s">
        <v>1435</v>
      </c>
      <c r="E317" s="20" t="s">
        <v>65</v>
      </c>
    </row>
    <row r="318">
      <c r="A318" s="22">
        <v>8.850329103003E12</v>
      </c>
      <c r="B318" s="19" t="s">
        <v>1436</v>
      </c>
      <c r="C318" s="20" t="s">
        <v>57</v>
      </c>
      <c r="D318" s="20" t="s">
        <v>1439</v>
      </c>
      <c r="E318" s="20" t="s">
        <v>65</v>
      </c>
    </row>
    <row r="319">
      <c r="A319" s="22">
        <v>8.850329103034E12</v>
      </c>
      <c r="B319" s="19" t="s">
        <v>1441</v>
      </c>
      <c r="C319" s="20" t="s">
        <v>1145</v>
      </c>
      <c r="D319" s="20" t="s">
        <v>1444</v>
      </c>
      <c r="E319" s="20" t="s">
        <v>65</v>
      </c>
    </row>
    <row r="320">
      <c r="A320" s="22">
        <v>8.850329106561E12</v>
      </c>
      <c r="B320" s="19" t="s">
        <v>1445</v>
      </c>
      <c r="C320" s="20" t="s">
        <v>1145</v>
      </c>
      <c r="D320" s="20" t="s">
        <v>1447</v>
      </c>
      <c r="E320" s="20" t="s">
        <v>65</v>
      </c>
    </row>
    <row r="321">
      <c r="A321" s="22">
        <v>8.850329106578E12</v>
      </c>
      <c r="B321" s="19" t="s">
        <v>1448</v>
      </c>
      <c r="C321" s="20" t="s">
        <v>1145</v>
      </c>
      <c r="D321" s="20" t="s">
        <v>1449</v>
      </c>
      <c r="E321" s="20" t="s">
        <v>65</v>
      </c>
    </row>
    <row r="322">
      <c r="A322" s="22">
        <v>8.850329123575E12</v>
      </c>
      <c r="B322" s="19" t="s">
        <v>1451</v>
      </c>
      <c r="C322" s="20" t="s">
        <v>57</v>
      </c>
      <c r="D322" s="20" t="s">
        <v>1454</v>
      </c>
      <c r="E322" s="20" t="s">
        <v>65</v>
      </c>
    </row>
    <row r="323">
      <c r="A323" s="22">
        <v>8.850329183715E12</v>
      </c>
      <c r="B323" s="19" t="s">
        <v>1456</v>
      </c>
      <c r="C323" s="20" t="s">
        <v>57</v>
      </c>
      <c r="D323" s="20" t="s">
        <v>1457</v>
      </c>
      <c r="E323" s="20" t="s">
        <v>65</v>
      </c>
    </row>
    <row r="324">
      <c r="A324" s="22">
        <v>8.850329309511E12</v>
      </c>
      <c r="B324" s="19" t="s">
        <v>1458</v>
      </c>
      <c r="C324" s="20" t="s">
        <v>57</v>
      </c>
      <c r="D324" s="20" t="s">
        <v>1460</v>
      </c>
      <c r="E324" s="20" t="s">
        <v>65</v>
      </c>
    </row>
    <row r="325">
      <c r="A325" s="22">
        <v>8.850329310173E12</v>
      </c>
      <c r="B325" s="19" t="s">
        <v>1462</v>
      </c>
      <c r="C325" s="20" t="s">
        <v>57</v>
      </c>
      <c r="D325" s="20" t="s">
        <v>1463</v>
      </c>
      <c r="E325" s="20" t="s">
        <v>65</v>
      </c>
    </row>
    <row r="326">
      <c r="A326" s="22">
        <v>8.850329315918E12</v>
      </c>
      <c r="B326" s="19" t="s">
        <v>1464</v>
      </c>
      <c r="C326" s="20" t="s">
        <v>57</v>
      </c>
      <c r="D326" s="20" t="s">
        <v>1465</v>
      </c>
      <c r="E326" s="20" t="s">
        <v>65</v>
      </c>
    </row>
    <row r="327">
      <c r="A327" s="22">
        <v>8.850329344352E12</v>
      </c>
      <c r="B327" s="19" t="s">
        <v>1468</v>
      </c>
      <c r="C327" s="20" t="s">
        <v>57</v>
      </c>
      <c r="D327" s="20" t="s">
        <v>1469</v>
      </c>
      <c r="E327" s="20" t="s">
        <v>65</v>
      </c>
    </row>
    <row r="328">
      <c r="A328" s="22">
        <v>8.850329349678E12</v>
      </c>
      <c r="B328" s="19" t="s">
        <v>1470</v>
      </c>
      <c r="C328" s="20" t="s">
        <v>57</v>
      </c>
      <c r="D328" s="20" t="s">
        <v>1472</v>
      </c>
      <c r="E328" s="20" t="s">
        <v>65</v>
      </c>
    </row>
    <row r="329">
      <c r="A329" s="22">
        <v>8.850329527236E12</v>
      </c>
      <c r="B329" s="19" t="s">
        <v>1476</v>
      </c>
      <c r="C329" s="20" t="s">
        <v>1197</v>
      </c>
      <c r="D329" s="20" t="s">
        <v>1479</v>
      </c>
      <c r="E329" s="20" t="s">
        <v>65</v>
      </c>
    </row>
    <row r="330">
      <c r="A330" s="22">
        <v>8.850329536238E12</v>
      </c>
      <c r="B330" s="19" t="s">
        <v>1480</v>
      </c>
      <c r="C330" s="20" t="s">
        <v>1197</v>
      </c>
      <c r="D330" s="20" t="s">
        <v>1481</v>
      </c>
      <c r="E330" s="20" t="s">
        <v>65</v>
      </c>
    </row>
    <row r="331">
      <c r="A331" s="22">
        <v>8.850329536504E12</v>
      </c>
      <c r="B331" s="19" t="s">
        <v>1482</v>
      </c>
      <c r="C331" s="20" t="s">
        <v>1197</v>
      </c>
      <c r="D331" s="20" t="s">
        <v>1483</v>
      </c>
      <c r="E331" s="20" t="s">
        <v>65</v>
      </c>
    </row>
    <row r="332">
      <c r="A332" s="22">
        <v>8.850329536511E12</v>
      </c>
      <c r="B332" s="19" t="s">
        <v>1484</v>
      </c>
      <c r="C332" s="20" t="s">
        <v>1197</v>
      </c>
      <c r="D332" s="20" t="s">
        <v>1485</v>
      </c>
      <c r="E332" s="20" t="s">
        <v>65</v>
      </c>
    </row>
    <row r="333">
      <c r="A333" s="22">
        <v>8.850329536658E12</v>
      </c>
      <c r="B333" s="19" t="s">
        <v>1487</v>
      </c>
      <c r="C333" s="20" t="s">
        <v>1197</v>
      </c>
      <c r="D333" s="20" t="s">
        <v>1489</v>
      </c>
      <c r="E333" s="20" t="s">
        <v>65</v>
      </c>
    </row>
    <row r="334">
      <c r="A334" s="22">
        <v>8.850329809837E12</v>
      </c>
      <c r="B334" s="19" t="s">
        <v>1490</v>
      </c>
      <c r="C334" s="20" t="s">
        <v>57</v>
      </c>
      <c r="D334" s="20" t="s">
        <v>1491</v>
      </c>
      <c r="E334" s="20" t="s">
        <v>65</v>
      </c>
    </row>
    <row r="335">
      <c r="A335" s="22">
        <v>8.850329809844E12</v>
      </c>
      <c r="B335" s="19" t="s">
        <v>1494</v>
      </c>
      <c r="C335" s="20" t="s">
        <v>57</v>
      </c>
      <c r="D335" s="20" t="s">
        <v>1496</v>
      </c>
      <c r="E335" s="20" t="s">
        <v>65</v>
      </c>
    </row>
    <row r="336">
      <c r="A336" s="22">
        <v>8.850393800402E12</v>
      </c>
      <c r="B336" s="19" t="s">
        <v>1497</v>
      </c>
      <c r="C336" s="20" t="s">
        <v>57</v>
      </c>
      <c r="D336" s="20" t="s">
        <v>1498</v>
      </c>
      <c r="E336" s="20" t="s">
        <v>65</v>
      </c>
    </row>
    <row r="337">
      <c r="A337" s="22">
        <v>8.850393800679E12</v>
      </c>
      <c r="B337" s="19" t="s">
        <v>1499</v>
      </c>
      <c r="C337" s="20" t="s">
        <v>1145</v>
      </c>
      <c r="D337" s="20" t="s">
        <v>1500</v>
      </c>
      <c r="E337" s="20" t="s">
        <v>65</v>
      </c>
    </row>
    <row r="338">
      <c r="A338" s="22">
        <v>8.850393801379E12</v>
      </c>
      <c r="B338" s="19" t="s">
        <v>1503</v>
      </c>
      <c r="C338" s="20" t="s">
        <v>1145</v>
      </c>
      <c r="D338" s="20" t="s">
        <v>1504</v>
      </c>
      <c r="E338" s="20" t="s">
        <v>65</v>
      </c>
    </row>
    <row r="339">
      <c r="A339" s="22">
        <v>8.850393919968E12</v>
      </c>
      <c r="B339" s="19" t="s">
        <v>1505</v>
      </c>
      <c r="C339" s="20" t="s">
        <v>1145</v>
      </c>
      <c r="D339" s="20" t="s">
        <v>1506</v>
      </c>
      <c r="E339" s="20" t="s">
        <v>65</v>
      </c>
    </row>
    <row r="340">
      <c r="A340" s="22">
        <v>8.850393919975E12</v>
      </c>
      <c r="B340" s="19" t="s">
        <v>1507</v>
      </c>
      <c r="C340" s="20" t="s">
        <v>1145</v>
      </c>
      <c r="D340" s="20" t="s">
        <v>1509</v>
      </c>
      <c r="E340" s="20" t="s">
        <v>65</v>
      </c>
    </row>
    <row r="341">
      <c r="A341" s="22">
        <v>8.850393991865E12</v>
      </c>
      <c r="B341" s="19" t="s">
        <v>1512</v>
      </c>
      <c r="C341" s="20" t="s">
        <v>57</v>
      </c>
      <c r="D341" s="20" t="s">
        <v>1513</v>
      </c>
      <c r="E341" s="20" t="s">
        <v>65</v>
      </c>
    </row>
    <row r="342">
      <c r="A342" s="22">
        <v>8.850393991926E12</v>
      </c>
      <c r="B342" s="19" t="s">
        <v>1514</v>
      </c>
      <c r="C342" s="20" t="s">
        <v>1145</v>
      </c>
      <c r="D342" s="20" t="s">
        <v>1515</v>
      </c>
      <c r="E342" s="20" t="s">
        <v>65</v>
      </c>
    </row>
    <row r="343">
      <c r="A343" s="22">
        <v>8.85039399194E12</v>
      </c>
      <c r="B343" s="19" t="s">
        <v>1518</v>
      </c>
      <c r="C343" s="20" t="s">
        <v>1197</v>
      </c>
      <c r="D343" s="20" t="s">
        <v>1520</v>
      </c>
      <c r="E343" s="20" t="s">
        <v>65</v>
      </c>
    </row>
    <row r="344">
      <c r="A344" s="22">
        <v>8.850393991995E12</v>
      </c>
      <c r="B344" s="19" t="s">
        <v>1521</v>
      </c>
      <c r="C344" s="20" t="s">
        <v>1145</v>
      </c>
      <c r="D344" s="20" t="s">
        <v>1522</v>
      </c>
      <c r="E344" s="20" t="s">
        <v>65</v>
      </c>
    </row>
    <row r="345">
      <c r="A345" s="22">
        <v>8.850524100012E12</v>
      </c>
      <c r="B345" s="19" t="s">
        <v>1523</v>
      </c>
      <c r="C345" s="20" t="s">
        <v>224</v>
      </c>
      <c r="D345" s="20" t="s">
        <v>1525</v>
      </c>
      <c r="E345" s="20" t="s">
        <v>59</v>
      </c>
    </row>
    <row r="346">
      <c r="A346" s="22">
        <v>8.859544300136E12</v>
      </c>
      <c r="B346" s="19" t="s">
        <v>1526</v>
      </c>
      <c r="C346" s="20" t="s">
        <v>224</v>
      </c>
      <c r="D346" s="20" t="s">
        <v>1527</v>
      </c>
      <c r="E346" s="20" t="s">
        <v>65</v>
      </c>
    </row>
    <row r="347">
      <c r="A347" s="22">
        <v>8.859574802662E12</v>
      </c>
      <c r="B347" s="19" t="s">
        <v>1528</v>
      </c>
      <c r="C347" s="20" t="s">
        <v>57</v>
      </c>
      <c r="D347" s="20" t="s">
        <v>1529</v>
      </c>
      <c r="E347" s="20" t="s">
        <v>65</v>
      </c>
    </row>
    <row r="348">
      <c r="A348" s="22">
        <v>8.885020330007E12</v>
      </c>
      <c r="B348" s="19" t="s">
        <v>1530</v>
      </c>
      <c r="C348" s="20" t="s">
        <v>224</v>
      </c>
      <c r="D348" s="20" t="s">
        <v>1532</v>
      </c>
      <c r="E348" s="20" t="s">
        <v>65</v>
      </c>
    </row>
    <row r="349">
      <c r="A349" s="22">
        <v>8.885020330014E12</v>
      </c>
      <c r="B349" s="19" t="s">
        <v>1534</v>
      </c>
      <c r="C349" s="20" t="s">
        <v>224</v>
      </c>
      <c r="D349" s="20" t="s">
        <v>1535</v>
      </c>
      <c r="E349" s="20" t="s">
        <v>65</v>
      </c>
    </row>
    <row r="350">
      <c r="A350" s="22">
        <v>8.885020330038E12</v>
      </c>
      <c r="B350" s="19" t="s">
        <v>1536</v>
      </c>
      <c r="C350" s="20" t="s">
        <v>57</v>
      </c>
      <c r="D350" s="20" t="s">
        <v>1537</v>
      </c>
      <c r="E350" s="20" t="s">
        <v>65</v>
      </c>
    </row>
    <row r="351">
      <c r="A351" s="22">
        <v>8.885020330052E12</v>
      </c>
      <c r="B351" s="19" t="s">
        <v>1538</v>
      </c>
      <c r="C351" s="20" t="s">
        <v>1539</v>
      </c>
      <c r="D351" s="20" t="s">
        <v>1540</v>
      </c>
      <c r="E351" s="20" t="s">
        <v>65</v>
      </c>
    </row>
    <row r="352">
      <c r="A352" s="22">
        <v>8.8880036524E12</v>
      </c>
      <c r="B352" s="19" t="s">
        <v>1541</v>
      </c>
      <c r="C352" s="20" t="s">
        <v>224</v>
      </c>
      <c r="D352" s="20" t="s">
        <v>1544</v>
      </c>
      <c r="E352" s="20" t="s">
        <v>59</v>
      </c>
    </row>
    <row r="353">
      <c r="A353" s="22">
        <v>8.888319823099E12</v>
      </c>
      <c r="B353" s="19" t="s">
        <v>1546</v>
      </c>
      <c r="C353" s="20" t="s">
        <v>57</v>
      </c>
      <c r="D353" s="20" t="s">
        <v>1547</v>
      </c>
      <c r="E353" s="20" t="s">
        <v>65</v>
      </c>
    </row>
    <row r="354">
      <c r="A354" s="22">
        <v>8.888470012004E12</v>
      </c>
      <c r="B354" s="19" t="s">
        <v>1555</v>
      </c>
      <c r="C354" s="20" t="s">
        <v>1145</v>
      </c>
      <c r="D354" s="20" t="s">
        <v>1556</v>
      </c>
      <c r="E354" s="20" t="s">
        <v>65</v>
      </c>
    </row>
    <row r="355">
      <c r="A355" s="22">
        <v>8.888470032002E12</v>
      </c>
      <c r="B355" s="19" t="s">
        <v>1559</v>
      </c>
      <c r="C355" s="20" t="s">
        <v>1145</v>
      </c>
      <c r="D355" s="20" t="s">
        <v>1560</v>
      </c>
      <c r="E355" s="20" t="s">
        <v>65</v>
      </c>
    </row>
    <row r="356">
      <c r="A356" s="22">
        <v>8.888470042001E12</v>
      </c>
      <c r="B356" s="19" t="s">
        <v>1561</v>
      </c>
      <c r="C356" s="20" t="s">
        <v>1145</v>
      </c>
      <c r="D356" s="20" t="s">
        <v>1562</v>
      </c>
      <c r="E356" s="20" t="s">
        <v>65</v>
      </c>
    </row>
    <row r="357">
      <c r="A357" s="22">
        <v>8.888470052E12</v>
      </c>
      <c r="B357" s="19" t="s">
        <v>1565</v>
      </c>
      <c r="C357" s="20" t="s">
        <v>1145</v>
      </c>
      <c r="D357" s="20" t="s">
        <v>1560</v>
      </c>
      <c r="E357" s="20" t="s">
        <v>65</v>
      </c>
    </row>
    <row r="358">
      <c r="A358" s="22">
        <v>8.90150002753E11</v>
      </c>
      <c r="B358" s="19" t="s">
        <v>1568</v>
      </c>
      <c r="C358" s="20" t="s">
        <v>224</v>
      </c>
      <c r="D358" s="20" t="s">
        <v>1391</v>
      </c>
      <c r="E358" s="20" t="s">
        <v>59</v>
      </c>
    </row>
    <row r="359">
      <c r="A359" s="22">
        <v>8.906078780894E12</v>
      </c>
      <c r="B359" s="19" t="s">
        <v>1569</v>
      </c>
      <c r="C359" s="20" t="s">
        <v>75</v>
      </c>
      <c r="D359" s="20" t="s">
        <v>1570</v>
      </c>
      <c r="E359" s="20" t="s">
        <v>59</v>
      </c>
    </row>
    <row r="360">
      <c r="A360" s="22">
        <v>8.934572177469E12</v>
      </c>
      <c r="B360" s="19" t="s">
        <v>1571</v>
      </c>
      <c r="C360" s="20" t="s">
        <v>224</v>
      </c>
      <c r="D360" s="20" t="s">
        <v>1574</v>
      </c>
      <c r="E360" s="20" t="s">
        <v>65</v>
      </c>
    </row>
    <row r="361">
      <c r="A361" s="22">
        <v>8.934572205544E12</v>
      </c>
      <c r="B361" s="19" t="s">
        <v>1575</v>
      </c>
      <c r="C361" s="20" t="s">
        <v>224</v>
      </c>
      <c r="D361" s="20" t="s">
        <v>1576</v>
      </c>
      <c r="E361" s="20" t="s">
        <v>65</v>
      </c>
    </row>
    <row r="362">
      <c r="A362" s="22">
        <v>8.934572928238E12</v>
      </c>
      <c r="B362" s="19" t="s">
        <v>1577</v>
      </c>
      <c r="C362" s="20" t="s">
        <v>224</v>
      </c>
      <c r="D362" s="20" t="s">
        <v>1578</v>
      </c>
      <c r="E362" s="20" t="s">
        <v>65</v>
      </c>
    </row>
    <row r="363">
      <c r="A363" s="22">
        <v>8.934673101387E12</v>
      </c>
      <c r="B363" s="19" t="s">
        <v>1581</v>
      </c>
      <c r="C363" s="20" t="s">
        <v>57</v>
      </c>
      <c r="D363" s="20" t="s">
        <v>1582</v>
      </c>
      <c r="E363" s="20" t="s">
        <v>65</v>
      </c>
    </row>
    <row r="364">
      <c r="A364" s="22">
        <v>8.934673101479E12</v>
      </c>
      <c r="B364" s="19" t="s">
        <v>1583</v>
      </c>
      <c r="C364" s="20" t="s">
        <v>57</v>
      </c>
      <c r="D364" s="20" t="s">
        <v>1584</v>
      </c>
      <c r="E364" s="20" t="s">
        <v>65</v>
      </c>
    </row>
    <row r="365">
      <c r="A365" s="22">
        <v>8.934673290883E12</v>
      </c>
      <c r="B365" s="19" t="s">
        <v>1585</v>
      </c>
      <c r="C365" s="20" t="s">
        <v>57</v>
      </c>
      <c r="D365" s="20" t="s">
        <v>1055</v>
      </c>
      <c r="E365" s="20" t="s">
        <v>59</v>
      </c>
    </row>
    <row r="366">
      <c r="A366" s="22">
        <v>8.934673300179E12</v>
      </c>
      <c r="B366" s="19" t="s">
        <v>1592</v>
      </c>
      <c r="C366" s="20" t="s">
        <v>1197</v>
      </c>
      <c r="D366" s="20" t="s">
        <v>1594</v>
      </c>
      <c r="E366" s="20" t="s">
        <v>65</v>
      </c>
    </row>
    <row r="367">
      <c r="A367" s="22">
        <v>8.934673300742E12</v>
      </c>
      <c r="B367" s="19" t="s">
        <v>1595</v>
      </c>
      <c r="C367" s="20" t="s">
        <v>1197</v>
      </c>
      <c r="D367" s="20" t="s">
        <v>1596</v>
      </c>
      <c r="E367" s="20" t="s">
        <v>65</v>
      </c>
    </row>
    <row r="368">
      <c r="A368" s="22">
        <v>8.934673300964E12</v>
      </c>
      <c r="B368" s="19" t="s">
        <v>1597</v>
      </c>
      <c r="C368" s="20" t="s">
        <v>57</v>
      </c>
      <c r="D368" s="20" t="s">
        <v>1598</v>
      </c>
      <c r="E368" s="20" t="s">
        <v>65</v>
      </c>
    </row>
    <row r="369">
      <c r="A369" s="22">
        <v>8.934673301077E12</v>
      </c>
      <c r="B369" s="19" t="s">
        <v>1599</v>
      </c>
      <c r="C369" s="20" t="s">
        <v>57</v>
      </c>
      <c r="D369" s="20" t="s">
        <v>1602</v>
      </c>
      <c r="E369" s="20" t="s">
        <v>65</v>
      </c>
    </row>
    <row r="370">
      <c r="A370" s="22">
        <v>8.934673301084E12</v>
      </c>
      <c r="B370" s="19" t="s">
        <v>1603</v>
      </c>
      <c r="C370" s="20" t="s">
        <v>57</v>
      </c>
      <c r="D370" s="20" t="s">
        <v>1604</v>
      </c>
      <c r="E370" s="20" t="s">
        <v>65</v>
      </c>
    </row>
    <row r="371">
      <c r="A371" s="22">
        <v>8.934673303507E12</v>
      </c>
      <c r="B371" s="19" t="s">
        <v>1605</v>
      </c>
      <c r="C371" s="20" t="s">
        <v>1197</v>
      </c>
      <c r="D371" s="20" t="s">
        <v>1608</v>
      </c>
      <c r="E371" s="20" t="s">
        <v>65</v>
      </c>
    </row>
    <row r="372">
      <c r="A372" s="22">
        <v>8.934673303521E12</v>
      </c>
      <c r="B372" s="19" t="s">
        <v>1610</v>
      </c>
      <c r="C372" s="20" t="s">
        <v>1197</v>
      </c>
      <c r="D372" s="20" t="s">
        <v>1611</v>
      </c>
      <c r="E372" s="20" t="s">
        <v>65</v>
      </c>
    </row>
    <row r="373">
      <c r="A373" s="22">
        <v>8.934673304528E12</v>
      </c>
      <c r="B373" s="19" t="s">
        <v>1613</v>
      </c>
      <c r="C373" s="20" t="s">
        <v>1197</v>
      </c>
      <c r="D373" s="20" t="s">
        <v>1614</v>
      </c>
      <c r="E373" s="20" t="s">
        <v>65</v>
      </c>
    </row>
    <row r="374">
      <c r="A374" s="22">
        <v>8.934673314572E12</v>
      </c>
      <c r="B374" s="19" t="s">
        <v>1615</v>
      </c>
      <c r="C374" s="20" t="s">
        <v>57</v>
      </c>
      <c r="D374" s="20" t="s">
        <v>1616</v>
      </c>
      <c r="E374" s="20" t="s">
        <v>65</v>
      </c>
    </row>
    <row r="375">
      <c r="A375" s="22">
        <v>8.934673314589E12</v>
      </c>
      <c r="B375" s="19" t="s">
        <v>1617</v>
      </c>
      <c r="C375" s="20" t="s">
        <v>57</v>
      </c>
      <c r="D375" s="20" t="s">
        <v>1618</v>
      </c>
      <c r="E375" s="20" t="s">
        <v>65</v>
      </c>
    </row>
    <row r="376">
      <c r="A376" s="22">
        <v>8.934673320566E12</v>
      </c>
      <c r="B376" s="19" t="s">
        <v>1619</v>
      </c>
      <c r="C376" s="20" t="s">
        <v>1197</v>
      </c>
      <c r="D376" s="20" t="s">
        <v>1622</v>
      </c>
      <c r="E376" s="20" t="s">
        <v>65</v>
      </c>
    </row>
    <row r="377">
      <c r="A377" s="22">
        <v>8.93467332058E12</v>
      </c>
      <c r="B377" s="19" t="s">
        <v>1623</v>
      </c>
      <c r="C377" s="20" t="s">
        <v>1197</v>
      </c>
      <c r="D377" s="20" t="s">
        <v>1624</v>
      </c>
      <c r="E377" s="20" t="s">
        <v>65</v>
      </c>
    </row>
    <row r="378">
      <c r="A378" s="22">
        <v>8.934673323512E12</v>
      </c>
      <c r="B378" s="19" t="s">
        <v>1626</v>
      </c>
      <c r="C378" s="20" t="s">
        <v>1197</v>
      </c>
      <c r="D378" s="20" t="s">
        <v>1628</v>
      </c>
      <c r="E378" s="20" t="s">
        <v>65</v>
      </c>
    </row>
    <row r="379">
      <c r="A379" s="22">
        <v>8.93467340051E12</v>
      </c>
      <c r="B379" s="19" t="s">
        <v>1634</v>
      </c>
      <c r="C379" s="20" t="s">
        <v>1197</v>
      </c>
      <c r="D379" s="20" t="s">
        <v>1635</v>
      </c>
      <c r="E379" s="20" t="s">
        <v>65</v>
      </c>
    </row>
    <row r="380">
      <c r="A380" s="22">
        <v>8.934673434508E12</v>
      </c>
      <c r="B380" s="19" t="s">
        <v>1636</v>
      </c>
      <c r="C380" s="20" t="s">
        <v>1197</v>
      </c>
      <c r="D380" s="20" t="s">
        <v>1637</v>
      </c>
      <c r="E380" s="20" t="s">
        <v>65</v>
      </c>
    </row>
    <row r="381">
      <c r="A381" s="22">
        <v>8.934673435505E12</v>
      </c>
      <c r="B381" s="19" t="s">
        <v>1638</v>
      </c>
      <c r="C381" s="20" t="s">
        <v>1197</v>
      </c>
      <c r="D381" s="20" t="s">
        <v>1639</v>
      </c>
      <c r="E381" s="20" t="s">
        <v>65</v>
      </c>
    </row>
    <row r="382">
      <c r="A382" s="22">
        <v>8.934673500432E12</v>
      </c>
      <c r="B382" s="19" t="s">
        <v>1641</v>
      </c>
      <c r="C382" s="20" t="s">
        <v>57</v>
      </c>
      <c r="D382" s="20" t="s">
        <v>1642</v>
      </c>
      <c r="E382" s="20" t="s">
        <v>65</v>
      </c>
    </row>
    <row r="383">
      <c r="A383" s="22">
        <v>8.934673500548E12</v>
      </c>
      <c r="B383" s="19" t="s">
        <v>1643</v>
      </c>
      <c r="C383" s="20" t="s">
        <v>57</v>
      </c>
      <c r="D383" s="20" t="s">
        <v>1644</v>
      </c>
      <c r="E383" s="20" t="s">
        <v>65</v>
      </c>
    </row>
    <row r="384">
      <c r="A384" s="22">
        <v>8.934673500777E12</v>
      </c>
      <c r="B384" s="19" t="s">
        <v>1645</v>
      </c>
      <c r="C384" s="20" t="s">
        <v>57</v>
      </c>
      <c r="D384" s="20" t="s">
        <v>1646</v>
      </c>
      <c r="E384" s="20" t="s">
        <v>65</v>
      </c>
    </row>
    <row r="385">
      <c r="A385" s="22">
        <v>8.934673500784E12</v>
      </c>
      <c r="B385" s="19" t="s">
        <v>1649</v>
      </c>
      <c r="C385" s="20" t="s">
        <v>57</v>
      </c>
      <c r="D385" s="20" t="s">
        <v>1650</v>
      </c>
      <c r="E385" s="20" t="s">
        <v>65</v>
      </c>
    </row>
    <row r="386">
      <c r="A386" s="22">
        <v>8.934673500944E12</v>
      </c>
      <c r="B386" s="19" t="s">
        <v>1654</v>
      </c>
      <c r="C386" s="20" t="s">
        <v>57</v>
      </c>
      <c r="D386" s="20" t="s">
        <v>1655</v>
      </c>
      <c r="E386" s="20" t="s">
        <v>65</v>
      </c>
    </row>
    <row r="387">
      <c r="A387" s="22">
        <v>8.934673501033E12</v>
      </c>
      <c r="B387" s="19" t="s">
        <v>1656</v>
      </c>
      <c r="C387" s="20" t="s">
        <v>57</v>
      </c>
      <c r="D387" s="20" t="s">
        <v>1657</v>
      </c>
      <c r="E387" s="20" t="s">
        <v>65</v>
      </c>
    </row>
    <row r="388">
      <c r="A388" s="22">
        <v>8.93467350104E12</v>
      </c>
      <c r="B388" s="19" t="s">
        <v>1660</v>
      </c>
      <c r="C388" s="20" t="s">
        <v>57</v>
      </c>
      <c r="D388" s="20" t="s">
        <v>1661</v>
      </c>
      <c r="E388" s="20" t="s">
        <v>65</v>
      </c>
    </row>
    <row r="389">
      <c r="A389" s="22">
        <v>8.934673501057E12</v>
      </c>
      <c r="B389" s="19" t="s">
        <v>1662</v>
      </c>
      <c r="C389" s="20" t="s">
        <v>57</v>
      </c>
      <c r="D389" s="20" t="s">
        <v>1663</v>
      </c>
      <c r="E389" s="20" t="s">
        <v>65</v>
      </c>
    </row>
    <row r="390">
      <c r="A390" s="22">
        <v>8.934673501064E12</v>
      </c>
      <c r="B390" s="19" t="s">
        <v>1664</v>
      </c>
      <c r="C390" s="20" t="s">
        <v>57</v>
      </c>
      <c r="D390" s="20" t="s">
        <v>1663</v>
      </c>
      <c r="E390" s="20" t="s">
        <v>65</v>
      </c>
    </row>
    <row r="391">
      <c r="A391" s="22">
        <v>8.934673538824E12</v>
      </c>
      <c r="B391" s="19" t="s">
        <v>1667</v>
      </c>
      <c r="C391" s="20" t="s">
        <v>57</v>
      </c>
      <c r="D391" s="20" t="s">
        <v>1670</v>
      </c>
      <c r="E391" s="20" t="s">
        <v>65</v>
      </c>
    </row>
    <row r="392">
      <c r="A392" s="22">
        <v>8.934673600347E12</v>
      </c>
      <c r="B392" s="19" t="s">
        <v>1673</v>
      </c>
      <c r="C392" s="20" t="s">
        <v>57</v>
      </c>
      <c r="D392" s="20" t="s">
        <v>1674</v>
      </c>
      <c r="E392" s="20" t="s">
        <v>59</v>
      </c>
    </row>
    <row r="393">
      <c r="A393" s="22">
        <v>8.934673600378E12</v>
      </c>
      <c r="B393" s="19" t="s">
        <v>1675</v>
      </c>
      <c r="C393" s="20" t="s">
        <v>57</v>
      </c>
      <c r="D393" s="20" t="s">
        <v>1677</v>
      </c>
      <c r="E393" s="20" t="s">
        <v>59</v>
      </c>
    </row>
    <row r="394">
      <c r="A394" s="22">
        <v>8.93467360062E12</v>
      </c>
      <c r="B394" s="19" t="s">
        <v>1679</v>
      </c>
      <c r="C394" s="20" t="s">
        <v>57</v>
      </c>
      <c r="D394" s="20" t="s">
        <v>1680</v>
      </c>
      <c r="E394" s="20" t="s">
        <v>59</v>
      </c>
    </row>
    <row r="395">
      <c r="A395" s="22">
        <v>8.934673600644E12</v>
      </c>
      <c r="B395" s="19" t="s">
        <v>1681</v>
      </c>
      <c r="C395" s="20" t="s">
        <v>57</v>
      </c>
      <c r="D395" s="20" t="s">
        <v>1682</v>
      </c>
      <c r="E395" s="20" t="s">
        <v>59</v>
      </c>
    </row>
    <row r="396">
      <c r="A396" s="22">
        <v>8.934673600699E12</v>
      </c>
      <c r="B396" s="19" t="s">
        <v>1683</v>
      </c>
      <c r="C396" s="20" t="s">
        <v>57</v>
      </c>
      <c r="D396" s="20" t="s">
        <v>1685</v>
      </c>
      <c r="E396" s="20" t="s">
        <v>59</v>
      </c>
    </row>
    <row r="397">
      <c r="A397" s="22">
        <v>8.934673601825E12</v>
      </c>
      <c r="B397" s="19" t="s">
        <v>1687</v>
      </c>
      <c r="C397" s="20" t="s">
        <v>57</v>
      </c>
      <c r="D397" s="20" t="s">
        <v>1688</v>
      </c>
      <c r="E397" s="20" t="s">
        <v>65</v>
      </c>
    </row>
    <row r="398">
      <c r="A398" s="22">
        <v>8.934673605823E12</v>
      </c>
      <c r="B398" s="19" t="s">
        <v>1689</v>
      </c>
      <c r="C398" s="20" t="s">
        <v>57</v>
      </c>
      <c r="D398" s="20" t="s">
        <v>1692</v>
      </c>
      <c r="E398" s="20" t="s">
        <v>65</v>
      </c>
    </row>
    <row r="399">
      <c r="A399" s="22">
        <v>8.93467360682E12</v>
      </c>
      <c r="B399" s="19" t="s">
        <v>1693</v>
      </c>
      <c r="C399" s="20" t="s">
        <v>57</v>
      </c>
      <c r="D399" s="20" t="s">
        <v>1692</v>
      </c>
      <c r="E399" s="20" t="s">
        <v>65</v>
      </c>
    </row>
    <row r="400">
      <c r="A400" s="22">
        <v>8.934673607827E12</v>
      </c>
      <c r="B400" s="19" t="s">
        <v>1694</v>
      </c>
      <c r="C400" s="20" t="s">
        <v>57</v>
      </c>
      <c r="D400" s="20" t="s">
        <v>1695</v>
      </c>
      <c r="E400" s="20" t="s">
        <v>65</v>
      </c>
    </row>
    <row r="401">
      <c r="A401" s="22">
        <v>8.934673608824E12</v>
      </c>
      <c r="B401" s="19" t="s">
        <v>1696</v>
      </c>
      <c r="C401" s="20" t="s">
        <v>57</v>
      </c>
      <c r="D401" s="20" t="s">
        <v>1697</v>
      </c>
      <c r="E401" s="20" t="s">
        <v>65</v>
      </c>
    </row>
    <row r="402">
      <c r="A402" s="22">
        <v>8.934673613828E12</v>
      </c>
      <c r="B402" s="19" t="s">
        <v>1700</v>
      </c>
      <c r="C402" s="20" t="s">
        <v>57</v>
      </c>
      <c r="D402" s="20" t="s">
        <v>1701</v>
      </c>
      <c r="E402" s="20" t="s">
        <v>65</v>
      </c>
    </row>
    <row r="403">
      <c r="A403" s="22">
        <v>8.934673900928E12</v>
      </c>
      <c r="B403" s="19" t="s">
        <v>1702</v>
      </c>
      <c r="C403" s="20" t="s">
        <v>57</v>
      </c>
      <c r="D403" s="20" t="s">
        <v>1703</v>
      </c>
      <c r="E403" s="20" t="s">
        <v>65</v>
      </c>
    </row>
    <row r="404">
      <c r="A404" s="22">
        <v>8.934717261282E12</v>
      </c>
      <c r="B404" s="19" t="s">
        <v>1706</v>
      </c>
      <c r="C404" s="20" t="s">
        <v>224</v>
      </c>
      <c r="D404" s="20" t="s">
        <v>1708</v>
      </c>
      <c r="E404" s="20" t="s">
        <v>59</v>
      </c>
    </row>
    <row r="405">
      <c r="A405" s="22">
        <v>8.934717261336E12</v>
      </c>
      <c r="B405" s="19" t="s">
        <v>1710</v>
      </c>
      <c r="C405" s="20" t="s">
        <v>224</v>
      </c>
      <c r="D405" s="20" t="s">
        <v>1712</v>
      </c>
      <c r="E405" s="20" t="s">
        <v>59</v>
      </c>
    </row>
    <row r="406">
      <c r="A406" s="22">
        <v>8.934717262005E12</v>
      </c>
      <c r="B406" s="19" t="s">
        <v>1713</v>
      </c>
      <c r="C406" s="20" t="s">
        <v>224</v>
      </c>
      <c r="D406" s="20" t="s">
        <v>1714</v>
      </c>
      <c r="E406" s="20" t="s">
        <v>59</v>
      </c>
    </row>
    <row r="407">
      <c r="A407" s="22">
        <v>8.934717262012E12</v>
      </c>
      <c r="B407" s="19" t="s">
        <v>1715</v>
      </c>
      <c r="C407" s="20" t="s">
        <v>224</v>
      </c>
      <c r="D407" s="20" t="s">
        <v>1716</v>
      </c>
      <c r="E407" s="20" t="s">
        <v>59</v>
      </c>
    </row>
    <row r="408">
      <c r="A408" s="22">
        <v>8.934717264474E12</v>
      </c>
      <c r="B408" s="19" t="s">
        <v>1717</v>
      </c>
      <c r="C408" s="20" t="s">
        <v>224</v>
      </c>
      <c r="D408" s="20" t="s">
        <v>1718</v>
      </c>
      <c r="E408" s="20" t="s">
        <v>59</v>
      </c>
    </row>
    <row r="409">
      <c r="A409" s="22">
        <v>8.934717266003E12</v>
      </c>
      <c r="B409" s="19" t="s">
        <v>1721</v>
      </c>
      <c r="C409" s="20" t="s">
        <v>224</v>
      </c>
      <c r="D409" s="20" t="s">
        <v>1722</v>
      </c>
      <c r="E409" s="20" t="s">
        <v>59</v>
      </c>
    </row>
    <row r="410">
      <c r="A410" s="22">
        <v>8.934717266591E12</v>
      </c>
      <c r="B410" s="19" t="s">
        <v>1723</v>
      </c>
      <c r="C410" s="20" t="s">
        <v>224</v>
      </c>
      <c r="D410" s="20" t="s">
        <v>1724</v>
      </c>
      <c r="E410" s="20" t="s">
        <v>59</v>
      </c>
    </row>
    <row r="411">
      <c r="A411" s="22">
        <v>8.934717266669E12</v>
      </c>
      <c r="B411" s="19" t="s">
        <v>1727</v>
      </c>
      <c r="C411" s="20" t="s">
        <v>224</v>
      </c>
      <c r="D411" s="20" t="s">
        <v>1728</v>
      </c>
      <c r="E411" s="20" t="s">
        <v>59</v>
      </c>
    </row>
    <row r="412">
      <c r="A412" s="22">
        <v>8.934717266713E12</v>
      </c>
      <c r="B412" s="19" t="s">
        <v>1729</v>
      </c>
      <c r="C412" s="20" t="s">
        <v>224</v>
      </c>
      <c r="D412" s="20" t="s">
        <v>1730</v>
      </c>
      <c r="E412" s="20" t="s">
        <v>59</v>
      </c>
    </row>
    <row r="413">
      <c r="A413" s="22">
        <v>8.934717271236E12</v>
      </c>
      <c r="B413" s="19" t="s">
        <v>1731</v>
      </c>
      <c r="C413" s="20" t="s">
        <v>224</v>
      </c>
      <c r="D413" s="20" t="s">
        <v>1732</v>
      </c>
      <c r="E413" s="20" t="s">
        <v>59</v>
      </c>
    </row>
    <row r="414">
      <c r="A414" s="22">
        <v>8.934717275081E12</v>
      </c>
      <c r="B414" s="19" t="s">
        <v>1735</v>
      </c>
      <c r="C414" s="20" t="s">
        <v>224</v>
      </c>
      <c r="D414" s="20" t="s">
        <v>1736</v>
      </c>
      <c r="E414" s="20" t="s">
        <v>59</v>
      </c>
    </row>
    <row r="415">
      <c r="A415" s="22">
        <v>8.934717292033E12</v>
      </c>
      <c r="B415" s="19" t="s">
        <v>1740</v>
      </c>
      <c r="C415" s="20" t="s">
        <v>1741</v>
      </c>
      <c r="D415" s="20" t="s">
        <v>1743</v>
      </c>
      <c r="E415" s="20" t="s">
        <v>65</v>
      </c>
    </row>
    <row r="416">
      <c r="A416" s="22">
        <v>8.934717401299E12</v>
      </c>
      <c r="B416" s="19" t="s">
        <v>1744</v>
      </c>
      <c r="C416" s="20" t="s">
        <v>224</v>
      </c>
      <c r="D416" s="20" t="s">
        <v>1745</v>
      </c>
      <c r="E416" s="20" t="s">
        <v>59</v>
      </c>
    </row>
    <row r="417">
      <c r="A417" s="22">
        <v>8.934717401305E12</v>
      </c>
      <c r="B417" s="19" t="s">
        <v>1748</v>
      </c>
      <c r="C417" s="20" t="s">
        <v>224</v>
      </c>
      <c r="D417" s="20" t="s">
        <v>1749</v>
      </c>
      <c r="E417" s="20" t="s">
        <v>59</v>
      </c>
    </row>
    <row r="418">
      <c r="A418" s="22">
        <v>8.934717401336E12</v>
      </c>
      <c r="B418" s="19" t="s">
        <v>1750</v>
      </c>
      <c r="C418" s="20" t="s">
        <v>224</v>
      </c>
      <c r="D418" s="20" t="s">
        <v>1751</v>
      </c>
      <c r="E418" s="20" t="s">
        <v>59</v>
      </c>
    </row>
    <row r="419">
      <c r="A419" s="22">
        <v>8.934717401343E12</v>
      </c>
      <c r="B419" s="19" t="s">
        <v>1752</v>
      </c>
      <c r="C419" s="20" t="s">
        <v>224</v>
      </c>
      <c r="D419" s="20" t="s">
        <v>1755</v>
      </c>
      <c r="E419" s="20" t="s">
        <v>59</v>
      </c>
    </row>
    <row r="420">
      <c r="A420" s="22">
        <v>8.93471740135E12</v>
      </c>
      <c r="B420" s="19" t="s">
        <v>1756</v>
      </c>
      <c r="C420" s="20" t="s">
        <v>224</v>
      </c>
      <c r="D420" s="20" t="s">
        <v>1758</v>
      </c>
      <c r="E420" s="20" t="s">
        <v>59</v>
      </c>
    </row>
    <row r="421">
      <c r="A421" s="22">
        <v>8.934717402302E12</v>
      </c>
      <c r="B421" s="19" t="s">
        <v>1761</v>
      </c>
      <c r="C421" s="20" t="s">
        <v>224</v>
      </c>
      <c r="D421" s="20" t="s">
        <v>1762</v>
      </c>
      <c r="E421" s="20" t="s">
        <v>59</v>
      </c>
    </row>
    <row r="422">
      <c r="A422" s="22">
        <v>8.934717402432E12</v>
      </c>
      <c r="B422" s="19" t="s">
        <v>1764</v>
      </c>
      <c r="C422" s="20" t="s">
        <v>224</v>
      </c>
      <c r="D422" s="20" t="s">
        <v>1766</v>
      </c>
      <c r="E422" s="20" t="s">
        <v>59</v>
      </c>
    </row>
    <row r="423">
      <c r="A423" s="22">
        <v>8.934717421648E12</v>
      </c>
      <c r="B423" s="19" t="s">
        <v>1767</v>
      </c>
      <c r="C423" s="20" t="s">
        <v>224</v>
      </c>
      <c r="D423" s="20" t="s">
        <v>1768</v>
      </c>
      <c r="E423" s="20" t="s">
        <v>65</v>
      </c>
    </row>
    <row r="424">
      <c r="A424" s="22">
        <v>8.934717472008E12</v>
      </c>
      <c r="B424" s="19" t="s">
        <v>1769</v>
      </c>
      <c r="C424" s="20" t="s">
        <v>224</v>
      </c>
      <c r="D424" s="20" t="s">
        <v>1770</v>
      </c>
      <c r="E424" s="20" t="s">
        <v>59</v>
      </c>
    </row>
    <row r="425">
      <c r="A425" s="22">
        <v>8.934717600715E12</v>
      </c>
      <c r="B425" s="19" t="s">
        <v>1773</v>
      </c>
      <c r="C425" s="20" t="s">
        <v>57</v>
      </c>
      <c r="D425" s="20" t="s">
        <v>1774</v>
      </c>
      <c r="E425" s="20" t="s">
        <v>59</v>
      </c>
    </row>
    <row r="426">
      <c r="A426" s="22">
        <v>8.934717600784E12</v>
      </c>
      <c r="B426" s="19" t="s">
        <v>1775</v>
      </c>
      <c r="C426" s="20" t="s">
        <v>224</v>
      </c>
      <c r="D426" s="20" t="s">
        <v>1776</v>
      </c>
      <c r="E426" s="20" t="s">
        <v>65</v>
      </c>
    </row>
    <row r="427">
      <c r="A427" s="22">
        <v>8.935007101059E12</v>
      </c>
      <c r="B427" s="19" t="s">
        <v>1777</v>
      </c>
      <c r="C427" s="20" t="s">
        <v>57</v>
      </c>
      <c r="D427" s="20" t="s">
        <v>1778</v>
      </c>
      <c r="E427" s="20" t="s">
        <v>65</v>
      </c>
    </row>
    <row r="428">
      <c r="A428" s="22">
        <v>8.935007101103E12</v>
      </c>
      <c r="B428" s="19" t="s">
        <v>1780</v>
      </c>
      <c r="C428" s="20" t="s">
        <v>1145</v>
      </c>
      <c r="D428" s="20" t="s">
        <v>1782</v>
      </c>
      <c r="E428" s="20" t="s">
        <v>65</v>
      </c>
    </row>
    <row r="429">
      <c r="A429" s="22">
        <v>8.935007101134E12</v>
      </c>
      <c r="B429" s="19" t="s">
        <v>1784</v>
      </c>
      <c r="C429" s="20" t="s">
        <v>1785</v>
      </c>
      <c r="D429" s="20" t="s">
        <v>1786</v>
      </c>
      <c r="E429" s="20" t="s">
        <v>65</v>
      </c>
    </row>
    <row r="430">
      <c r="A430" s="22">
        <v>8.935007110457E12</v>
      </c>
      <c r="B430" s="19" t="s">
        <v>1787</v>
      </c>
      <c r="C430" s="20" t="s">
        <v>57</v>
      </c>
      <c r="D430" s="20" t="s">
        <v>1788</v>
      </c>
      <c r="E430" s="20" t="s">
        <v>65</v>
      </c>
    </row>
    <row r="431">
      <c r="A431" s="22">
        <v>8.935007110914E12</v>
      </c>
      <c r="B431" s="19" t="s">
        <v>1789</v>
      </c>
      <c r="C431" s="20" t="s">
        <v>1145</v>
      </c>
      <c r="D431" s="20" t="s">
        <v>1793</v>
      </c>
      <c r="E431" s="20" t="s">
        <v>65</v>
      </c>
    </row>
    <row r="432">
      <c r="A432" s="22">
        <v>8.935007110921E12</v>
      </c>
      <c r="B432" s="19" t="s">
        <v>1795</v>
      </c>
      <c r="C432" s="20" t="s">
        <v>1145</v>
      </c>
      <c r="D432" s="20" t="s">
        <v>1796</v>
      </c>
      <c r="E432" s="20" t="s">
        <v>65</v>
      </c>
    </row>
    <row r="433">
      <c r="A433" s="22">
        <v>8.935007110938E12</v>
      </c>
      <c r="B433" s="19" t="s">
        <v>1798</v>
      </c>
      <c r="C433" s="20" t="s">
        <v>1145</v>
      </c>
      <c r="D433" s="20" t="s">
        <v>1799</v>
      </c>
      <c r="E433" s="20" t="s">
        <v>65</v>
      </c>
    </row>
    <row r="434">
      <c r="A434" s="22">
        <v>8.935007117098E12</v>
      </c>
      <c r="B434" s="19" t="s">
        <v>1800</v>
      </c>
      <c r="C434" s="20" t="s">
        <v>1785</v>
      </c>
      <c r="D434" s="20" t="s">
        <v>1801</v>
      </c>
      <c r="E434" s="20" t="s">
        <v>65</v>
      </c>
    </row>
    <row r="435">
      <c r="A435" s="22">
        <v>8.935007117104E12</v>
      </c>
      <c r="B435" s="19" t="s">
        <v>1803</v>
      </c>
      <c r="C435" s="20" t="s">
        <v>1145</v>
      </c>
      <c r="D435" s="20" t="s">
        <v>1806</v>
      </c>
      <c r="E435" s="20" t="s">
        <v>65</v>
      </c>
    </row>
    <row r="436">
      <c r="A436" s="22">
        <v>8.935007117135E12</v>
      </c>
      <c r="B436" s="19" t="s">
        <v>1809</v>
      </c>
      <c r="C436" s="20" t="s">
        <v>1785</v>
      </c>
      <c r="D436" s="20" t="s">
        <v>1810</v>
      </c>
      <c r="E436" s="20" t="s">
        <v>65</v>
      </c>
    </row>
    <row r="437">
      <c r="A437" s="22">
        <v>8.935007147118E12</v>
      </c>
      <c r="B437" s="19" t="s">
        <v>1811</v>
      </c>
      <c r="C437" s="20" t="s">
        <v>1145</v>
      </c>
      <c r="D437" s="20" t="s">
        <v>1812</v>
      </c>
      <c r="E437" s="20" t="s">
        <v>65</v>
      </c>
    </row>
    <row r="438">
      <c r="A438" s="22">
        <v>8.935007147132E12</v>
      </c>
      <c r="B438" s="19" t="s">
        <v>1814</v>
      </c>
      <c r="C438" s="20" t="s">
        <v>1145</v>
      </c>
      <c r="D438" s="20" t="s">
        <v>1815</v>
      </c>
      <c r="E438" s="20" t="s">
        <v>65</v>
      </c>
    </row>
    <row r="439">
      <c r="A439" s="22">
        <v>8.935007147156E12</v>
      </c>
      <c r="B439" s="19" t="s">
        <v>1816</v>
      </c>
      <c r="C439" s="20" t="s">
        <v>1145</v>
      </c>
      <c r="D439" s="20" t="s">
        <v>1818</v>
      </c>
      <c r="E439" s="20" t="s">
        <v>65</v>
      </c>
    </row>
    <row r="440">
      <c r="A440" s="22">
        <v>8.9350071472E12</v>
      </c>
      <c r="B440" s="19" t="s">
        <v>1819</v>
      </c>
      <c r="C440" s="20" t="s">
        <v>57</v>
      </c>
      <c r="D440" s="20" t="s">
        <v>1820</v>
      </c>
      <c r="E440" s="20" t="s">
        <v>65</v>
      </c>
    </row>
    <row r="441">
      <c r="A441" s="22">
        <v>8.935019503216E12</v>
      </c>
      <c r="B441" s="19" t="s">
        <v>1821</v>
      </c>
      <c r="C441" s="20" t="s">
        <v>224</v>
      </c>
      <c r="D441" s="20" t="s">
        <v>1822</v>
      </c>
      <c r="E441" s="20" t="s">
        <v>65</v>
      </c>
    </row>
    <row r="442">
      <c r="A442" s="22">
        <v>8.935019599783E12</v>
      </c>
      <c r="B442" s="19" t="s">
        <v>1823</v>
      </c>
      <c r="C442" s="20" t="s">
        <v>224</v>
      </c>
      <c r="D442" s="20" t="s">
        <v>1824</v>
      </c>
      <c r="E442" s="20" t="s">
        <v>65</v>
      </c>
    </row>
    <row r="443">
      <c r="A443" s="22">
        <v>8.935039571028E12</v>
      </c>
      <c r="B443" s="19" t="s">
        <v>1825</v>
      </c>
      <c r="C443" s="20" t="s">
        <v>224</v>
      </c>
      <c r="D443" s="20" t="s">
        <v>1826</v>
      </c>
      <c r="E443" s="20" t="s">
        <v>59</v>
      </c>
    </row>
    <row r="444">
      <c r="A444" s="22">
        <v>8.935039573602E12</v>
      </c>
      <c r="B444" s="19" t="s">
        <v>1827</v>
      </c>
      <c r="C444" s="20" t="s">
        <v>224</v>
      </c>
      <c r="D444" s="20" t="s">
        <v>1828</v>
      </c>
      <c r="E444" s="20" t="s">
        <v>59</v>
      </c>
    </row>
    <row r="445">
      <c r="A445" s="22">
        <v>8.935049005407E12</v>
      </c>
      <c r="B445" s="19" t="s">
        <v>1829</v>
      </c>
      <c r="C445" s="20" t="s">
        <v>1831</v>
      </c>
      <c r="D445" s="20">
        <v>4443.0</v>
      </c>
      <c r="E445" s="20" t="s">
        <v>65</v>
      </c>
    </row>
    <row r="446">
      <c r="A446" s="22">
        <v>8.93504900648E12</v>
      </c>
      <c r="B446" s="19" t="s">
        <v>1834</v>
      </c>
      <c r="C446" s="20" t="s">
        <v>1831</v>
      </c>
      <c r="D446" s="20" t="s">
        <v>1835</v>
      </c>
      <c r="E446" s="20" t="s">
        <v>65</v>
      </c>
    </row>
    <row r="447">
      <c r="A447" s="22">
        <v>8.935049007609E12</v>
      </c>
      <c r="B447" s="19" t="s">
        <v>1838</v>
      </c>
      <c r="C447" s="20" t="s">
        <v>1197</v>
      </c>
      <c r="D447" s="20" t="s">
        <v>1841</v>
      </c>
      <c r="E447" s="20" t="s">
        <v>65</v>
      </c>
    </row>
    <row r="448">
      <c r="A448" s="22">
        <v>8.935049018643E12</v>
      </c>
      <c r="B448" s="19" t="s">
        <v>1842</v>
      </c>
      <c r="C448" s="20" t="s">
        <v>1831</v>
      </c>
      <c r="D448" s="20" t="s">
        <v>1843</v>
      </c>
      <c r="E448" s="20" t="s">
        <v>65</v>
      </c>
    </row>
    <row r="449">
      <c r="A449" s="22">
        <v>8.935058911645E12</v>
      </c>
      <c r="B449" s="19" t="s">
        <v>1844</v>
      </c>
      <c r="C449" s="20" t="s">
        <v>224</v>
      </c>
      <c r="D449" s="20" t="s">
        <v>1845</v>
      </c>
      <c r="E449" s="20" t="s">
        <v>65</v>
      </c>
    </row>
    <row r="450">
      <c r="A450" s="22">
        <v>8.935058921422E12</v>
      </c>
      <c r="B450" s="19" t="s">
        <v>1847</v>
      </c>
      <c r="C450" s="20" t="s">
        <v>224</v>
      </c>
      <c r="D450" s="20" t="s">
        <v>1848</v>
      </c>
      <c r="E450" s="20" t="s">
        <v>65</v>
      </c>
    </row>
    <row r="451">
      <c r="A451" s="22">
        <v>8.935058921446E12</v>
      </c>
      <c r="B451" s="19" t="s">
        <v>1849</v>
      </c>
      <c r="C451" s="20" t="s">
        <v>224</v>
      </c>
      <c r="D451" s="20" t="s">
        <v>1850</v>
      </c>
      <c r="E451" s="20" t="s">
        <v>65</v>
      </c>
    </row>
    <row r="452">
      <c r="A452" s="22">
        <v>8.935058950927E12</v>
      </c>
      <c r="B452" s="19" t="s">
        <v>1851</v>
      </c>
      <c r="C452" s="20" t="s">
        <v>1206</v>
      </c>
      <c r="D452" s="20" t="s">
        <v>1852</v>
      </c>
      <c r="E452" s="20" t="s">
        <v>65</v>
      </c>
    </row>
    <row r="453">
      <c r="A453" s="22">
        <v>8.935067700872E12</v>
      </c>
      <c r="B453" s="19" t="s">
        <v>1853</v>
      </c>
      <c r="C453" s="20" t="s">
        <v>224</v>
      </c>
      <c r="D453" s="20" t="s">
        <v>1854</v>
      </c>
      <c r="E453" s="20" t="s">
        <v>59</v>
      </c>
    </row>
    <row r="454">
      <c r="A454" s="22">
        <v>8.935067703385E12</v>
      </c>
      <c r="B454" s="19" t="s">
        <v>1857</v>
      </c>
      <c r="C454" s="20" t="s">
        <v>1831</v>
      </c>
      <c r="D454" s="20" t="s">
        <v>1861</v>
      </c>
      <c r="E454" s="20" t="s">
        <v>65</v>
      </c>
    </row>
    <row r="455">
      <c r="A455" s="22">
        <v>8.935067796219E12</v>
      </c>
      <c r="B455" s="19" t="s">
        <v>1862</v>
      </c>
      <c r="C455" s="20" t="s">
        <v>93</v>
      </c>
      <c r="D455" s="20" t="s">
        <v>1863</v>
      </c>
      <c r="E455" s="20" t="s">
        <v>59</v>
      </c>
    </row>
    <row r="456">
      <c r="A456" s="22">
        <v>8.935067796226E12</v>
      </c>
      <c r="B456" s="19" t="s">
        <v>1864</v>
      </c>
      <c r="C456" s="20" t="s">
        <v>224</v>
      </c>
      <c r="D456" s="20" t="s">
        <v>1865</v>
      </c>
      <c r="E456" s="20" t="s">
        <v>59</v>
      </c>
    </row>
    <row r="457">
      <c r="A457" s="22">
        <v>8.935067796295E12</v>
      </c>
      <c r="B457" s="19" t="s">
        <v>1866</v>
      </c>
      <c r="C457" s="20" t="s">
        <v>224</v>
      </c>
      <c r="D457" s="20" t="s">
        <v>1867</v>
      </c>
      <c r="E457" s="20" t="s">
        <v>59</v>
      </c>
    </row>
    <row r="458">
      <c r="A458" s="22">
        <v>8.935067799449E12</v>
      </c>
      <c r="B458" s="19" t="s">
        <v>1868</v>
      </c>
      <c r="C458" s="20" t="s">
        <v>224</v>
      </c>
      <c r="D458" s="20" t="s">
        <v>1874</v>
      </c>
      <c r="E458" s="20" t="s">
        <v>59</v>
      </c>
    </row>
    <row r="459">
      <c r="A459" s="22">
        <v>8.935101600625E12</v>
      </c>
      <c r="B459" s="19" t="s">
        <v>1876</v>
      </c>
      <c r="C459" s="20" t="s">
        <v>224</v>
      </c>
      <c r="D459" s="20" t="s">
        <v>1877</v>
      </c>
      <c r="E459" s="20" t="s">
        <v>65</v>
      </c>
    </row>
    <row r="460">
      <c r="A460" s="22">
        <v>8.935101607211E12</v>
      </c>
      <c r="B460" s="19" t="s">
        <v>1879</v>
      </c>
      <c r="C460" s="20" t="s">
        <v>224</v>
      </c>
      <c r="D460" s="20" t="s">
        <v>1881</v>
      </c>
      <c r="E460" s="20" t="s">
        <v>59</v>
      </c>
    </row>
    <row r="461">
      <c r="A461" s="22">
        <v>8.935101607938E12</v>
      </c>
      <c r="B461" s="19" t="s">
        <v>1883</v>
      </c>
      <c r="C461" s="20" t="s">
        <v>224</v>
      </c>
      <c r="D461" s="20" t="s">
        <v>1886</v>
      </c>
      <c r="E461" s="20" t="s">
        <v>65</v>
      </c>
    </row>
    <row r="462">
      <c r="A462" s="22">
        <v>8.935101608072E12</v>
      </c>
      <c r="B462" s="19" t="s">
        <v>1889</v>
      </c>
      <c r="C462" s="20" t="s">
        <v>224</v>
      </c>
      <c r="D462" s="20" t="s">
        <v>1892</v>
      </c>
      <c r="E462" s="20" t="s">
        <v>65</v>
      </c>
    </row>
    <row r="463">
      <c r="A463" s="22">
        <v>8.935101608102E12</v>
      </c>
      <c r="B463" s="19" t="s">
        <v>1893</v>
      </c>
      <c r="C463" s="20" t="s">
        <v>57</v>
      </c>
      <c r="D463" s="20" t="s">
        <v>1894</v>
      </c>
      <c r="E463" s="20" t="s">
        <v>65</v>
      </c>
    </row>
    <row r="464">
      <c r="A464" s="22">
        <v>8.935101608409E12</v>
      </c>
      <c r="B464" s="19" t="s">
        <v>1897</v>
      </c>
      <c r="C464" s="20" t="s">
        <v>224</v>
      </c>
      <c r="D464" s="20" t="s">
        <v>1898</v>
      </c>
      <c r="E464" s="20" t="s">
        <v>65</v>
      </c>
    </row>
    <row r="465">
      <c r="A465" s="22">
        <v>8.935101608461E12</v>
      </c>
      <c r="B465" s="19" t="s">
        <v>1899</v>
      </c>
      <c r="C465" s="20" t="s">
        <v>224</v>
      </c>
      <c r="D465" s="20" t="s">
        <v>1900</v>
      </c>
      <c r="E465" s="20" t="s">
        <v>59</v>
      </c>
    </row>
    <row r="466">
      <c r="A466" s="22">
        <v>8.935101608515E12</v>
      </c>
      <c r="B466" s="19" t="s">
        <v>1902</v>
      </c>
      <c r="C466" s="20" t="s">
        <v>57</v>
      </c>
      <c r="D466" s="20" t="s">
        <v>1905</v>
      </c>
      <c r="E466" s="20" t="s">
        <v>65</v>
      </c>
    </row>
    <row r="467">
      <c r="A467" s="22">
        <v>8.935117700036E12</v>
      </c>
      <c r="B467" s="19" t="s">
        <v>1911</v>
      </c>
      <c r="C467" s="20" t="s">
        <v>1197</v>
      </c>
      <c r="D467" s="20" t="s">
        <v>1913</v>
      </c>
      <c r="E467" s="20" t="s">
        <v>65</v>
      </c>
    </row>
    <row r="468">
      <c r="A468" s="22">
        <v>8.935117700104E12</v>
      </c>
      <c r="B468" s="19" t="s">
        <v>1915</v>
      </c>
      <c r="C468" s="20" t="s">
        <v>1197</v>
      </c>
      <c r="D468" s="20" t="s">
        <v>1916</v>
      </c>
      <c r="E468" s="20" t="s">
        <v>65</v>
      </c>
    </row>
    <row r="469">
      <c r="A469" s="22">
        <v>8.935117700128E12</v>
      </c>
      <c r="B469" s="19" t="s">
        <v>1918</v>
      </c>
      <c r="C469" s="20" t="s">
        <v>1197</v>
      </c>
      <c r="D469" s="20" t="s">
        <v>1919</v>
      </c>
      <c r="E469" s="20" t="s">
        <v>65</v>
      </c>
    </row>
    <row r="470">
      <c r="A470" s="22">
        <v>8.935117700135E12</v>
      </c>
      <c r="B470" s="19" t="s">
        <v>1921</v>
      </c>
      <c r="C470" s="20" t="s">
        <v>1197</v>
      </c>
      <c r="D470" s="20" t="s">
        <v>1923</v>
      </c>
      <c r="E470" s="20" t="s">
        <v>65</v>
      </c>
    </row>
    <row r="471">
      <c r="A471" s="22">
        <v>8.935128710093E12</v>
      </c>
      <c r="B471" s="19" t="s">
        <v>1924</v>
      </c>
      <c r="C471" s="20" t="s">
        <v>224</v>
      </c>
      <c r="D471" s="20" t="s">
        <v>1925</v>
      </c>
      <c r="E471" s="20" t="s">
        <v>65</v>
      </c>
    </row>
    <row r="472">
      <c r="A472" s="22">
        <v>8.935128710109E12</v>
      </c>
      <c r="B472" s="19" t="s">
        <v>1926</v>
      </c>
      <c r="C472" s="20" t="s">
        <v>224</v>
      </c>
      <c r="D472" s="20" t="s">
        <v>1928</v>
      </c>
      <c r="E472" s="20" t="s">
        <v>65</v>
      </c>
    </row>
    <row r="473">
      <c r="A473" s="22">
        <v>8.935217410309E12</v>
      </c>
      <c r="B473" s="19" t="s">
        <v>1930</v>
      </c>
      <c r="C473" s="20" t="s">
        <v>57</v>
      </c>
      <c r="D473" s="20" t="s">
        <v>1932</v>
      </c>
      <c r="E473" s="20" t="s">
        <v>65</v>
      </c>
    </row>
    <row r="474">
      <c r="A474" s="22">
        <v>8.935217410507E12</v>
      </c>
      <c r="B474" s="19" t="s">
        <v>1933</v>
      </c>
      <c r="C474" s="20" t="s">
        <v>57</v>
      </c>
      <c r="D474" s="20" t="s">
        <v>1935</v>
      </c>
      <c r="E474" s="20" t="s">
        <v>65</v>
      </c>
    </row>
    <row r="475">
      <c r="A475" s="22">
        <v>8.935217411542E12</v>
      </c>
      <c r="B475" s="19" t="s">
        <v>1937</v>
      </c>
      <c r="C475" s="20" t="s">
        <v>1197</v>
      </c>
      <c r="D475" s="20" t="s">
        <v>1939</v>
      </c>
      <c r="E475" s="20" t="s">
        <v>65</v>
      </c>
    </row>
    <row r="476">
      <c r="A476" s="22">
        <v>8.935217413003E12</v>
      </c>
      <c r="B476" s="19" t="s">
        <v>1944</v>
      </c>
      <c r="C476" s="20" t="s">
        <v>57</v>
      </c>
      <c r="D476" s="20" t="s">
        <v>1945</v>
      </c>
      <c r="E476" s="20" t="s">
        <v>65</v>
      </c>
    </row>
    <row r="477">
      <c r="A477" s="22">
        <v>8.935217413102E12</v>
      </c>
      <c r="B477" s="19" t="s">
        <v>1947</v>
      </c>
      <c r="C477" s="20" t="s">
        <v>57</v>
      </c>
      <c r="D477" s="20" t="s">
        <v>1951</v>
      </c>
      <c r="E477" s="20" t="s">
        <v>65</v>
      </c>
    </row>
    <row r="478">
      <c r="A478" s="22">
        <v>8.935217413201E12</v>
      </c>
      <c r="B478" s="19" t="s">
        <v>1946</v>
      </c>
      <c r="C478" s="20" t="s">
        <v>57</v>
      </c>
      <c r="D478" s="138">
        <v>1922304.0</v>
      </c>
      <c r="E478" s="20" t="s">
        <v>65</v>
      </c>
    </row>
    <row r="479">
      <c r="A479" s="22">
        <v>8.935217413409E12</v>
      </c>
      <c r="B479" s="19" t="s">
        <v>1956</v>
      </c>
      <c r="C479" s="20" t="s">
        <v>57</v>
      </c>
      <c r="D479" s="20" t="s">
        <v>1958</v>
      </c>
      <c r="E479" s="20" t="s">
        <v>65</v>
      </c>
    </row>
    <row r="480">
      <c r="A480" s="22">
        <v>8.935217413508E12</v>
      </c>
      <c r="B480" s="19" t="s">
        <v>1960</v>
      </c>
      <c r="C480" s="20" t="s">
        <v>57</v>
      </c>
      <c r="D480" s="20" t="s">
        <v>1961</v>
      </c>
      <c r="E480" s="20" t="s">
        <v>65</v>
      </c>
    </row>
    <row r="481">
      <c r="A481" s="22">
        <v>8.935217420414E12</v>
      </c>
      <c r="B481" s="19" t="s">
        <v>1962</v>
      </c>
      <c r="C481" s="20" t="s">
        <v>75</v>
      </c>
      <c r="D481" s="20" t="s">
        <v>1965</v>
      </c>
      <c r="E481" s="20" t="s">
        <v>65</v>
      </c>
    </row>
    <row r="482">
      <c r="A482" s="22">
        <v>8.935217430109E12</v>
      </c>
      <c r="B482" s="19" t="s">
        <v>1969</v>
      </c>
      <c r="C482" s="20" t="s">
        <v>224</v>
      </c>
      <c r="D482" s="20" t="s">
        <v>1970</v>
      </c>
      <c r="E482" s="20" t="s">
        <v>65</v>
      </c>
    </row>
    <row r="483">
      <c r="A483" s="22">
        <v>8.935217450015E12</v>
      </c>
      <c r="B483" s="19" t="s">
        <v>1971</v>
      </c>
      <c r="C483" s="20" t="s">
        <v>57</v>
      </c>
      <c r="D483" s="20" t="s">
        <v>1974</v>
      </c>
      <c r="E483" s="20" t="s">
        <v>65</v>
      </c>
    </row>
    <row r="484">
      <c r="A484" s="22">
        <v>8.935217451319E12</v>
      </c>
      <c r="B484" s="19" t="s">
        <v>1976</v>
      </c>
      <c r="C484" s="20" t="s">
        <v>57</v>
      </c>
      <c r="D484" s="20" t="s">
        <v>1977</v>
      </c>
      <c r="E484" s="20" t="s">
        <v>65</v>
      </c>
    </row>
    <row r="485">
      <c r="A485" s="22">
        <v>8.935275600063E12</v>
      </c>
      <c r="B485" s="19" t="s">
        <v>1980</v>
      </c>
      <c r="C485" s="20" t="s">
        <v>224</v>
      </c>
      <c r="D485" s="20" t="s">
        <v>1981</v>
      </c>
      <c r="E485" s="20" t="s">
        <v>59</v>
      </c>
    </row>
    <row r="486">
      <c r="A486" s="22">
        <v>8.9352756001E12</v>
      </c>
      <c r="B486" s="19" t="s">
        <v>1983</v>
      </c>
      <c r="C486" s="20" t="s">
        <v>224</v>
      </c>
      <c r="D486" s="20" t="s">
        <v>1984</v>
      </c>
      <c r="E486" s="20" t="s">
        <v>59</v>
      </c>
    </row>
    <row r="487">
      <c r="A487" s="22">
        <v>8.935275600247E12</v>
      </c>
      <c r="B487" s="19" t="s">
        <v>1987</v>
      </c>
      <c r="C487" s="20" t="s">
        <v>224</v>
      </c>
      <c r="D487" s="20" t="s">
        <v>1988</v>
      </c>
      <c r="E487" s="20" t="s">
        <v>59</v>
      </c>
    </row>
    <row r="488">
      <c r="A488" s="22">
        <v>8.935275600568E12</v>
      </c>
      <c r="B488" s="19" t="s">
        <v>1990</v>
      </c>
      <c r="C488" s="20" t="s">
        <v>224</v>
      </c>
      <c r="D488" s="20" t="s">
        <v>1992</v>
      </c>
      <c r="E488" s="20" t="s">
        <v>59</v>
      </c>
    </row>
    <row r="489">
      <c r="A489" s="22">
        <v>8.935275600582E12</v>
      </c>
      <c r="B489" s="19" t="s">
        <v>1993</v>
      </c>
      <c r="C489" s="20" t="s">
        <v>224</v>
      </c>
      <c r="D489" s="20" t="s">
        <v>1994</v>
      </c>
      <c r="E489" s="20" t="s">
        <v>59</v>
      </c>
    </row>
    <row r="490">
      <c r="A490" s="22">
        <v>8.935275600797E12</v>
      </c>
      <c r="B490" s="19" t="s">
        <v>1996</v>
      </c>
      <c r="C490" s="20" t="s">
        <v>224</v>
      </c>
      <c r="D490" s="20" t="s">
        <v>1998</v>
      </c>
      <c r="E490" s="20" t="s">
        <v>59</v>
      </c>
    </row>
    <row r="491">
      <c r="A491" s="22">
        <v>8.935282900347E12</v>
      </c>
      <c r="B491" s="19" t="s">
        <v>1999</v>
      </c>
      <c r="C491" s="20" t="s">
        <v>57</v>
      </c>
      <c r="D491" s="20" t="s">
        <v>2000</v>
      </c>
      <c r="E491" s="20" t="s">
        <v>59</v>
      </c>
    </row>
    <row r="492">
      <c r="A492" s="22">
        <v>8.935282905847E12</v>
      </c>
      <c r="B492" s="19" t="s">
        <v>2001</v>
      </c>
      <c r="C492" s="20" t="s">
        <v>57</v>
      </c>
      <c r="D492" s="20" t="s">
        <v>2002</v>
      </c>
      <c r="E492" s="20" t="s">
        <v>59</v>
      </c>
    </row>
    <row r="493">
      <c r="A493" s="22">
        <v>8.935282905878E12</v>
      </c>
      <c r="B493" s="19" t="s">
        <v>2004</v>
      </c>
      <c r="C493" s="20" t="s">
        <v>75</v>
      </c>
      <c r="D493" s="20" t="s">
        <v>2006</v>
      </c>
      <c r="E493" s="20" t="s">
        <v>59</v>
      </c>
    </row>
    <row r="494">
      <c r="A494" s="22">
        <v>8.935282907407E12</v>
      </c>
      <c r="B494" s="19" t="s">
        <v>2007</v>
      </c>
      <c r="C494" s="20" t="s">
        <v>57</v>
      </c>
      <c r="D494" s="20" t="s">
        <v>2009</v>
      </c>
      <c r="E494" s="20" t="s">
        <v>59</v>
      </c>
    </row>
    <row r="495">
      <c r="A495" s="22">
        <v>8.935288800023E12</v>
      </c>
      <c r="B495" s="19" t="s">
        <v>2012</v>
      </c>
      <c r="C495" s="20" t="s">
        <v>224</v>
      </c>
      <c r="D495" s="20" t="s">
        <v>2014</v>
      </c>
      <c r="E495" s="20" t="s">
        <v>65</v>
      </c>
    </row>
    <row r="496">
      <c r="A496" s="22">
        <v>8.935288800047E12</v>
      </c>
      <c r="B496" s="19" t="s">
        <v>2016</v>
      </c>
      <c r="C496" s="20" t="s">
        <v>224</v>
      </c>
      <c r="D496" s="20" t="s">
        <v>2017</v>
      </c>
      <c r="E496" s="20" t="s">
        <v>65</v>
      </c>
    </row>
    <row r="497">
      <c r="A497" s="22">
        <v>8.935288800351E12</v>
      </c>
      <c r="B497" s="19" t="s">
        <v>2018</v>
      </c>
      <c r="C497" s="20" t="s">
        <v>224</v>
      </c>
      <c r="D497" s="20" t="s">
        <v>2019</v>
      </c>
      <c r="E497" s="20" t="s">
        <v>65</v>
      </c>
    </row>
    <row r="498">
      <c r="A498" s="22">
        <v>8.935297100848E12</v>
      </c>
      <c r="B498" s="19" t="s">
        <v>2021</v>
      </c>
      <c r="C498" s="20" t="s">
        <v>57</v>
      </c>
      <c r="D498" s="20" t="s">
        <v>2023</v>
      </c>
      <c r="E498" s="20" t="s">
        <v>65</v>
      </c>
    </row>
    <row r="499">
      <c r="A499" s="22">
        <v>8.935297102972E12</v>
      </c>
      <c r="B499" s="19" t="s">
        <v>2024</v>
      </c>
      <c r="C499" s="20" t="s">
        <v>224</v>
      </c>
      <c r="D499" s="20" t="s">
        <v>2025</v>
      </c>
      <c r="E499" s="20" t="s">
        <v>59</v>
      </c>
    </row>
    <row r="500">
      <c r="A500" s="22">
        <v>8.935297103726E12</v>
      </c>
      <c r="B500" s="19" t="s">
        <v>2028</v>
      </c>
      <c r="C500" s="20" t="s">
        <v>224</v>
      </c>
      <c r="D500" s="20" t="s">
        <v>2029</v>
      </c>
      <c r="E500" s="20" t="s">
        <v>59</v>
      </c>
    </row>
    <row r="501">
      <c r="A501" s="22">
        <v>8.935297104563E12</v>
      </c>
      <c r="B501" s="19" t="s">
        <v>2030</v>
      </c>
      <c r="C501" s="20" t="s">
        <v>224</v>
      </c>
      <c r="D501" s="20" t="s">
        <v>2031</v>
      </c>
      <c r="E501" s="20" t="s">
        <v>65</v>
      </c>
    </row>
    <row r="502">
      <c r="A502" s="22">
        <v>8.935297104693E12</v>
      </c>
      <c r="B502" s="19" t="s">
        <v>2032</v>
      </c>
      <c r="C502" s="20" t="s">
        <v>224</v>
      </c>
      <c r="D502" s="20" t="s">
        <v>2033</v>
      </c>
      <c r="E502" s="20" t="s">
        <v>65</v>
      </c>
    </row>
    <row r="503">
      <c r="A503" s="22">
        <v>8.935297105409E12</v>
      </c>
      <c r="B503" s="19" t="s">
        <v>2034</v>
      </c>
      <c r="C503" s="20" t="s">
        <v>224</v>
      </c>
      <c r="D503" s="20" t="s">
        <v>2037</v>
      </c>
      <c r="E503" s="20" t="s">
        <v>59</v>
      </c>
    </row>
    <row r="504">
      <c r="A504" s="22">
        <v>8.935304205849E12</v>
      </c>
      <c r="B504" s="19" t="s">
        <v>2040</v>
      </c>
      <c r="C504" s="20" t="s">
        <v>224</v>
      </c>
      <c r="D504" s="20" t="s">
        <v>2041</v>
      </c>
      <c r="E504" s="20" t="s">
        <v>65</v>
      </c>
    </row>
    <row r="505">
      <c r="A505" s="22">
        <v>8.935318100055E12</v>
      </c>
      <c r="B505" s="19" t="s">
        <v>2042</v>
      </c>
      <c r="C505" s="20" t="s">
        <v>57</v>
      </c>
      <c r="D505" s="20" t="s">
        <v>2043</v>
      </c>
      <c r="E505" s="20" t="s">
        <v>65</v>
      </c>
    </row>
    <row r="506">
      <c r="A506" s="22">
        <v>8.935318100062E12</v>
      </c>
      <c r="B506" s="19" t="s">
        <v>2045</v>
      </c>
      <c r="C506" s="20" t="s">
        <v>57</v>
      </c>
      <c r="D506" s="20" t="s">
        <v>2046</v>
      </c>
      <c r="E506" s="20" t="s">
        <v>65</v>
      </c>
    </row>
    <row r="507">
      <c r="A507" s="22">
        <v>8.935318100093E12</v>
      </c>
      <c r="B507" s="19" t="s">
        <v>2047</v>
      </c>
      <c r="C507" s="20" t="s">
        <v>57</v>
      </c>
      <c r="D507" s="20" t="s">
        <v>2043</v>
      </c>
      <c r="E507" s="20" t="s">
        <v>65</v>
      </c>
    </row>
    <row r="508">
      <c r="A508" s="22">
        <v>8.935319202376E12</v>
      </c>
      <c r="B508" s="19" t="s">
        <v>2049</v>
      </c>
      <c r="C508" s="20" t="s">
        <v>57</v>
      </c>
      <c r="D508" s="20" t="s">
        <v>2050</v>
      </c>
      <c r="E508" s="20" t="s">
        <v>65</v>
      </c>
    </row>
    <row r="509">
      <c r="A509" s="22">
        <v>8.93531971013E12</v>
      </c>
      <c r="B509" s="19" t="s">
        <v>2054</v>
      </c>
      <c r="C509" s="20" t="s">
        <v>224</v>
      </c>
      <c r="D509" s="20" t="s">
        <v>2055</v>
      </c>
      <c r="E509" s="20" t="s">
        <v>59</v>
      </c>
    </row>
    <row r="510">
      <c r="A510" s="22">
        <v>8.935319710499E12</v>
      </c>
      <c r="B510" s="19" t="s">
        <v>2056</v>
      </c>
      <c r="C510" s="20" t="s">
        <v>224</v>
      </c>
      <c r="D510" s="20" t="s">
        <v>2060</v>
      </c>
      <c r="E510" s="20" t="s">
        <v>59</v>
      </c>
    </row>
    <row r="511">
      <c r="A511" s="22">
        <v>8.935319711311E12</v>
      </c>
      <c r="B511" s="19" t="s">
        <v>2061</v>
      </c>
      <c r="C511" s="20" t="s">
        <v>224</v>
      </c>
      <c r="D511" s="20" t="s">
        <v>2062</v>
      </c>
      <c r="E511" s="20" t="s">
        <v>59</v>
      </c>
    </row>
    <row r="512">
      <c r="A512" s="22">
        <v>8.935319712967E12</v>
      </c>
      <c r="B512" s="19" t="s">
        <v>2063</v>
      </c>
      <c r="C512" s="20" t="s">
        <v>224</v>
      </c>
      <c r="D512" s="20" t="s">
        <v>2066</v>
      </c>
      <c r="E512" s="20" t="s">
        <v>59</v>
      </c>
    </row>
    <row r="513">
      <c r="A513" s="22">
        <v>8.935335401869E12</v>
      </c>
      <c r="B513" s="19" t="s">
        <v>2067</v>
      </c>
      <c r="C513" s="20" t="s">
        <v>224</v>
      </c>
      <c r="D513" s="20" t="s">
        <v>2068</v>
      </c>
      <c r="E513" s="20" t="s">
        <v>65</v>
      </c>
    </row>
    <row r="514">
      <c r="A514" s="22">
        <v>8.935335402187E12</v>
      </c>
      <c r="B514" s="19" t="s">
        <v>2069</v>
      </c>
      <c r="C514" s="20" t="s">
        <v>224</v>
      </c>
      <c r="D514" s="20" t="s">
        <v>2070</v>
      </c>
      <c r="E514" s="20" t="s">
        <v>65</v>
      </c>
    </row>
    <row r="515">
      <c r="A515" s="22">
        <v>8.935335402514E12</v>
      </c>
      <c r="B515" s="19" t="s">
        <v>2071</v>
      </c>
      <c r="C515" s="20" t="s">
        <v>1206</v>
      </c>
      <c r="D515" s="20" t="s">
        <v>2072</v>
      </c>
      <c r="E515" s="20" t="s">
        <v>65</v>
      </c>
    </row>
    <row r="516">
      <c r="A516" s="22">
        <v>8.935335402811E12</v>
      </c>
      <c r="B516" s="19" t="s">
        <v>2074</v>
      </c>
      <c r="C516" s="20" t="s">
        <v>224</v>
      </c>
      <c r="D516" s="20" t="s">
        <v>2075</v>
      </c>
      <c r="E516" s="20" t="s">
        <v>65</v>
      </c>
    </row>
    <row r="517">
      <c r="A517" s="22">
        <v>8.935335402859E12</v>
      </c>
      <c r="B517" s="19" t="s">
        <v>2076</v>
      </c>
      <c r="C517" s="20" t="s">
        <v>224</v>
      </c>
      <c r="D517" s="20" t="s">
        <v>2078</v>
      </c>
      <c r="E517" s="20" t="s">
        <v>65</v>
      </c>
    </row>
    <row r="518">
      <c r="A518" s="22">
        <v>8.935335403023E12</v>
      </c>
      <c r="B518" s="19" t="s">
        <v>2079</v>
      </c>
      <c r="C518" s="20" t="s">
        <v>224</v>
      </c>
      <c r="D518" s="20" t="s">
        <v>2080</v>
      </c>
      <c r="E518" s="20" t="s">
        <v>65</v>
      </c>
    </row>
    <row r="519">
      <c r="A519" s="22">
        <v>8.935335403436E12</v>
      </c>
      <c r="B519" s="19" t="s">
        <v>2081</v>
      </c>
      <c r="C519" s="20" t="s">
        <v>1206</v>
      </c>
      <c r="D519" s="20" t="s">
        <v>2082</v>
      </c>
      <c r="E519" s="20" t="s">
        <v>65</v>
      </c>
    </row>
    <row r="520">
      <c r="A520" s="22">
        <v>8.935335403443E12</v>
      </c>
      <c r="B520" s="19" t="s">
        <v>2083</v>
      </c>
      <c r="C520" s="20" t="s">
        <v>1206</v>
      </c>
      <c r="D520" s="20" t="s">
        <v>2084</v>
      </c>
      <c r="E520" s="20" t="s">
        <v>65</v>
      </c>
    </row>
    <row r="521">
      <c r="A521" s="22">
        <v>8.935360200055E12</v>
      </c>
      <c r="B521" s="19" t="s">
        <v>2085</v>
      </c>
      <c r="C521" s="20" t="s">
        <v>57</v>
      </c>
      <c r="D521" s="20" t="s">
        <v>2086</v>
      </c>
      <c r="E521" s="20" t="s">
        <v>65</v>
      </c>
    </row>
    <row r="522">
      <c r="A522" s="22">
        <v>8.935360200086E12</v>
      </c>
      <c r="B522" s="19" t="s">
        <v>2088</v>
      </c>
      <c r="C522" s="20" t="s">
        <v>57</v>
      </c>
      <c r="D522" s="20" t="s">
        <v>2089</v>
      </c>
      <c r="E522" s="20" t="s">
        <v>65</v>
      </c>
    </row>
    <row r="523">
      <c r="A523" s="22">
        <v>8.935360200093E12</v>
      </c>
      <c r="B523" s="19" t="s">
        <v>2091</v>
      </c>
      <c r="C523" s="20" t="s">
        <v>57</v>
      </c>
      <c r="D523" s="20" t="s">
        <v>2093</v>
      </c>
      <c r="E523" s="20" t="s">
        <v>65</v>
      </c>
    </row>
    <row r="524">
      <c r="A524" s="22">
        <v>8.935360200116E12</v>
      </c>
      <c r="B524" s="19" t="s">
        <v>2095</v>
      </c>
      <c r="C524" s="20" t="s">
        <v>57</v>
      </c>
      <c r="D524" s="20" t="s">
        <v>2096</v>
      </c>
      <c r="E524" s="20" t="s">
        <v>65</v>
      </c>
    </row>
    <row r="525">
      <c r="A525" s="22">
        <v>8.935360200123E12</v>
      </c>
      <c r="B525" s="19" t="s">
        <v>2097</v>
      </c>
      <c r="C525" s="20" t="s">
        <v>57</v>
      </c>
      <c r="D525" s="20" t="s">
        <v>2098</v>
      </c>
      <c r="E525" s="20" t="s">
        <v>65</v>
      </c>
    </row>
    <row r="526">
      <c r="A526" s="22">
        <v>8.935360200208E12</v>
      </c>
      <c r="B526" s="19" t="s">
        <v>2099</v>
      </c>
      <c r="C526" s="20" t="s">
        <v>75</v>
      </c>
      <c r="D526" s="20" t="s">
        <v>2101</v>
      </c>
      <c r="E526" s="20" t="s">
        <v>65</v>
      </c>
    </row>
    <row r="527">
      <c r="A527" s="22">
        <v>8.935360200253E12</v>
      </c>
      <c r="B527" s="19" t="s">
        <v>2103</v>
      </c>
      <c r="C527" s="20" t="s">
        <v>57</v>
      </c>
      <c r="D527" s="20" t="s">
        <v>384</v>
      </c>
      <c r="E527" s="20" t="s">
        <v>65</v>
      </c>
    </row>
    <row r="528">
      <c r="A528" s="22">
        <v>8.93536020026E12</v>
      </c>
      <c r="B528" s="19" t="s">
        <v>1978</v>
      </c>
      <c r="C528" s="20" t="s">
        <v>57</v>
      </c>
      <c r="D528" s="20" t="s">
        <v>2104</v>
      </c>
      <c r="E528" s="20" t="s">
        <v>65</v>
      </c>
    </row>
    <row r="529">
      <c r="A529" s="22">
        <v>8.93536020039E12</v>
      </c>
      <c r="B529" s="19" t="s">
        <v>2105</v>
      </c>
      <c r="C529" s="20" t="s">
        <v>787</v>
      </c>
      <c r="D529" s="20" t="s">
        <v>2106</v>
      </c>
      <c r="E529" s="20" t="s">
        <v>59</v>
      </c>
    </row>
    <row r="530">
      <c r="A530" s="22">
        <v>8.935360200413E12</v>
      </c>
      <c r="B530" s="19" t="s">
        <v>2108</v>
      </c>
      <c r="C530" s="20" t="s">
        <v>787</v>
      </c>
      <c r="D530" s="20" t="s">
        <v>2111</v>
      </c>
      <c r="E530" s="20" t="s">
        <v>59</v>
      </c>
    </row>
    <row r="531">
      <c r="A531" s="22">
        <v>8.935360200475E12</v>
      </c>
      <c r="B531" s="19" t="s">
        <v>2112</v>
      </c>
      <c r="C531" s="20" t="s">
        <v>787</v>
      </c>
      <c r="D531" s="20" t="s">
        <v>2113</v>
      </c>
      <c r="E531" s="20" t="s">
        <v>59</v>
      </c>
    </row>
    <row r="532">
      <c r="A532" s="22">
        <v>8.935360200598E12</v>
      </c>
      <c r="B532" s="19" t="s">
        <v>2114</v>
      </c>
      <c r="C532" s="20" t="s">
        <v>787</v>
      </c>
      <c r="D532" s="20" t="s">
        <v>2115</v>
      </c>
      <c r="E532" s="20" t="s">
        <v>59</v>
      </c>
    </row>
    <row r="533">
      <c r="A533" s="22">
        <v>8.935360200628E12</v>
      </c>
      <c r="B533" s="19" t="s">
        <v>2116</v>
      </c>
      <c r="C533" s="20" t="s">
        <v>787</v>
      </c>
      <c r="D533" s="20" t="s">
        <v>2117</v>
      </c>
      <c r="E533" s="20" t="s">
        <v>59</v>
      </c>
    </row>
    <row r="534">
      <c r="A534" s="22">
        <v>8.935360200734E12</v>
      </c>
      <c r="B534" s="19" t="s">
        <v>2118</v>
      </c>
      <c r="C534" s="20" t="s">
        <v>787</v>
      </c>
      <c r="D534" s="20" t="s">
        <v>2121</v>
      </c>
      <c r="E534" s="20" t="s">
        <v>59</v>
      </c>
    </row>
    <row r="535">
      <c r="A535" s="22">
        <v>8.935360202509E12</v>
      </c>
      <c r="B535" s="19" t="s">
        <v>2122</v>
      </c>
      <c r="C535" s="20" t="s">
        <v>787</v>
      </c>
      <c r="D535" s="20" t="s">
        <v>2123</v>
      </c>
      <c r="E535" s="20" t="s">
        <v>59</v>
      </c>
    </row>
    <row r="536">
      <c r="A536" s="22">
        <v>8.935360202738E12</v>
      </c>
      <c r="B536" s="19" t="s">
        <v>2124</v>
      </c>
      <c r="C536" s="20" t="s">
        <v>787</v>
      </c>
      <c r="D536" s="20" t="s">
        <v>2125</v>
      </c>
      <c r="E536" s="20" t="s">
        <v>59</v>
      </c>
    </row>
    <row r="537">
      <c r="A537" s="22">
        <v>8.935360202875E12</v>
      </c>
      <c r="B537" s="19" t="s">
        <v>2127</v>
      </c>
      <c r="C537" s="20" t="s">
        <v>787</v>
      </c>
      <c r="D537" s="20" t="s">
        <v>2128</v>
      </c>
      <c r="E537" s="20" t="s">
        <v>59</v>
      </c>
    </row>
    <row r="538">
      <c r="A538" s="22">
        <v>8.935360203674E12</v>
      </c>
      <c r="B538" s="19" t="s">
        <v>2129</v>
      </c>
      <c r="C538" s="20" t="s">
        <v>787</v>
      </c>
      <c r="D538" s="20" t="s">
        <v>2130</v>
      </c>
      <c r="E538" s="20" t="s">
        <v>59</v>
      </c>
    </row>
    <row r="539">
      <c r="A539" s="22">
        <v>8.936000750077E12</v>
      </c>
      <c r="B539" s="19" t="s">
        <v>2131</v>
      </c>
      <c r="C539" s="20" t="s">
        <v>57</v>
      </c>
      <c r="D539" s="20" t="s">
        <v>2132</v>
      </c>
      <c r="E539" s="20" t="s">
        <v>65</v>
      </c>
    </row>
    <row r="540">
      <c r="A540" s="22">
        <v>8.936000750206E12</v>
      </c>
      <c r="B540" s="19" t="s">
        <v>2133</v>
      </c>
      <c r="C540" s="20" t="s">
        <v>1206</v>
      </c>
      <c r="D540" s="20">
        <v>5012.0</v>
      </c>
      <c r="E540" s="20" t="s">
        <v>65</v>
      </c>
    </row>
    <row r="541">
      <c r="A541" s="22">
        <v>8.93600075022E12</v>
      </c>
      <c r="B541" s="19" t="s">
        <v>2134</v>
      </c>
      <c r="C541" s="20" t="s">
        <v>224</v>
      </c>
      <c r="D541" s="20" t="s">
        <v>2135</v>
      </c>
      <c r="E541" s="20" t="s">
        <v>65</v>
      </c>
    </row>
    <row r="542">
      <c r="A542" s="22">
        <v>8.936000750343E12</v>
      </c>
      <c r="B542" s="19" t="s">
        <v>2136</v>
      </c>
      <c r="C542" s="20" t="s">
        <v>224</v>
      </c>
      <c r="D542" s="20" t="s">
        <v>2137</v>
      </c>
      <c r="E542" s="20" t="s">
        <v>65</v>
      </c>
    </row>
    <row r="543">
      <c r="A543" s="22">
        <v>8.936000750855E12</v>
      </c>
      <c r="B543" s="19" t="s">
        <v>2138</v>
      </c>
      <c r="C543" s="20" t="s">
        <v>1145</v>
      </c>
      <c r="D543" s="20" t="s">
        <v>2140</v>
      </c>
      <c r="E543" s="20" t="s">
        <v>65</v>
      </c>
    </row>
    <row r="544">
      <c r="A544" s="22">
        <v>8.936000751012E12</v>
      </c>
      <c r="B544" s="19" t="s">
        <v>2143</v>
      </c>
      <c r="C544" s="20" t="s">
        <v>1145</v>
      </c>
      <c r="D544" s="20" t="s">
        <v>2144</v>
      </c>
      <c r="E544" s="20" t="s">
        <v>65</v>
      </c>
    </row>
    <row r="545">
      <c r="A545" s="22">
        <v>8.936000751036E12</v>
      </c>
      <c r="B545" s="19" t="s">
        <v>2145</v>
      </c>
      <c r="C545" s="20" t="s">
        <v>57</v>
      </c>
      <c r="D545" s="20" t="s">
        <v>2148</v>
      </c>
      <c r="E545" s="20" t="s">
        <v>65</v>
      </c>
    </row>
    <row r="546">
      <c r="A546" s="22">
        <v>8.93600075105E12</v>
      </c>
      <c r="B546" s="19" t="s">
        <v>2150</v>
      </c>
      <c r="C546" s="20" t="s">
        <v>224</v>
      </c>
      <c r="D546" s="20" t="s">
        <v>2151</v>
      </c>
      <c r="E546" s="20" t="s">
        <v>65</v>
      </c>
    </row>
    <row r="547">
      <c r="A547" s="22">
        <v>8.936009793167E12</v>
      </c>
      <c r="B547" s="19" t="s">
        <v>2152</v>
      </c>
      <c r="C547" s="20" t="s">
        <v>57</v>
      </c>
      <c r="D547" s="20" t="s">
        <v>2154</v>
      </c>
      <c r="E547" s="20" t="s">
        <v>65</v>
      </c>
    </row>
    <row r="548">
      <c r="A548" s="22">
        <v>8.936009793174E12</v>
      </c>
      <c r="B548" s="19" t="s">
        <v>2155</v>
      </c>
      <c r="C548" s="20" t="s">
        <v>57</v>
      </c>
      <c r="D548" s="20" t="s">
        <v>2156</v>
      </c>
      <c r="E548" s="20" t="s">
        <v>65</v>
      </c>
    </row>
    <row r="549">
      <c r="A549" s="22">
        <v>8.936009793358E12</v>
      </c>
      <c r="B549" s="19" t="s">
        <v>2157</v>
      </c>
      <c r="C549" s="20" t="s">
        <v>57</v>
      </c>
      <c r="D549" s="20" t="s">
        <v>2158</v>
      </c>
      <c r="E549" s="20" t="s">
        <v>65</v>
      </c>
    </row>
    <row r="550">
      <c r="A550" s="22">
        <v>8.936012063028E12</v>
      </c>
      <c r="B550" s="19" t="s">
        <v>2159</v>
      </c>
      <c r="C550" s="20" t="s">
        <v>57</v>
      </c>
      <c r="D550" s="20" t="s">
        <v>2160</v>
      </c>
      <c r="E550" s="20" t="s">
        <v>65</v>
      </c>
    </row>
    <row r="551">
      <c r="A551" s="22">
        <v>8.936012063066E12</v>
      </c>
      <c r="B551" s="19" t="s">
        <v>2161</v>
      </c>
      <c r="C551" s="20" t="s">
        <v>57</v>
      </c>
      <c r="D551" s="20" t="s">
        <v>2160</v>
      </c>
      <c r="E551" s="20" t="s">
        <v>65</v>
      </c>
    </row>
    <row r="552">
      <c r="A552" s="22">
        <v>8.936012063103E12</v>
      </c>
      <c r="B552" s="19" t="s">
        <v>2162</v>
      </c>
      <c r="C552" s="20" t="s">
        <v>57</v>
      </c>
      <c r="D552" s="20" t="s">
        <v>2163</v>
      </c>
      <c r="E552" s="20" t="s">
        <v>65</v>
      </c>
    </row>
    <row r="553">
      <c r="A553" s="22">
        <v>8.936012063127E12</v>
      </c>
      <c r="B553" s="19" t="s">
        <v>2164</v>
      </c>
      <c r="C553" s="20" t="s">
        <v>57</v>
      </c>
      <c r="D553" s="20" t="s">
        <v>2165</v>
      </c>
      <c r="E553" s="20" t="s">
        <v>65</v>
      </c>
    </row>
    <row r="554">
      <c r="A554" s="22">
        <v>8.936013230641E12</v>
      </c>
      <c r="B554" s="19" t="s">
        <v>2166</v>
      </c>
      <c r="C554" s="20" t="s">
        <v>57</v>
      </c>
      <c r="D554" s="20" t="s">
        <v>2167</v>
      </c>
      <c r="E554" s="20" t="s">
        <v>59</v>
      </c>
    </row>
    <row r="555">
      <c r="A555" s="22">
        <v>8.936013231631E12</v>
      </c>
      <c r="B555" s="19" t="s">
        <v>2168</v>
      </c>
      <c r="C555" s="20" t="s">
        <v>57</v>
      </c>
      <c r="D555" s="20" t="s">
        <v>2169</v>
      </c>
      <c r="E555" s="20" t="s">
        <v>59</v>
      </c>
    </row>
    <row r="556">
      <c r="A556" s="22">
        <v>8.936013231662E12</v>
      </c>
      <c r="B556" s="19" t="s">
        <v>2170</v>
      </c>
      <c r="C556" s="20" t="s">
        <v>224</v>
      </c>
      <c r="D556" s="20" t="s">
        <v>2171</v>
      </c>
      <c r="E556" s="20" t="s">
        <v>59</v>
      </c>
    </row>
    <row r="557">
      <c r="A557" s="22">
        <v>8.936013238333E12</v>
      </c>
      <c r="B557" s="19" t="s">
        <v>2174</v>
      </c>
      <c r="C557" s="20" t="s">
        <v>224</v>
      </c>
      <c r="D557" s="20" t="s">
        <v>2175</v>
      </c>
      <c r="E557" s="20" t="s">
        <v>59</v>
      </c>
    </row>
    <row r="558">
      <c r="A558" s="22">
        <v>8.93601323834E12</v>
      </c>
      <c r="B558" s="19" t="s">
        <v>2176</v>
      </c>
      <c r="C558" s="20" t="s">
        <v>224</v>
      </c>
      <c r="D558" s="20" t="s">
        <v>2177</v>
      </c>
      <c r="E558" s="20" t="s">
        <v>59</v>
      </c>
    </row>
    <row r="559">
      <c r="A559" s="22">
        <v>8.936013238791E12</v>
      </c>
      <c r="B559" s="19" t="s">
        <v>2178</v>
      </c>
      <c r="C559" s="20" t="s">
        <v>57</v>
      </c>
      <c r="D559" s="20" t="s">
        <v>2179</v>
      </c>
      <c r="E559" s="20" t="s">
        <v>59</v>
      </c>
    </row>
    <row r="560">
      <c r="A560" s="22">
        <v>8.936019920041E12</v>
      </c>
      <c r="B560" s="19" t="s">
        <v>2180</v>
      </c>
      <c r="C560" s="20" t="s">
        <v>224</v>
      </c>
      <c r="D560" s="20" t="s">
        <v>2181</v>
      </c>
      <c r="E560" s="20" t="s">
        <v>59</v>
      </c>
    </row>
    <row r="561">
      <c r="A561" s="22">
        <v>8.9360348762E12</v>
      </c>
      <c r="B561" s="19" t="s">
        <v>2185</v>
      </c>
      <c r="C561" s="20" t="s">
        <v>224</v>
      </c>
      <c r="D561" s="20" t="s">
        <v>2188</v>
      </c>
      <c r="E561" s="20" t="s">
        <v>65</v>
      </c>
    </row>
    <row r="562">
      <c r="A562" s="22">
        <v>8.936034876576E12</v>
      </c>
      <c r="B562" s="19" t="s">
        <v>2190</v>
      </c>
      <c r="C562" s="20" t="s">
        <v>224</v>
      </c>
      <c r="D562" s="20" t="s">
        <v>2191</v>
      </c>
      <c r="E562" s="20" t="s">
        <v>65</v>
      </c>
    </row>
    <row r="563">
      <c r="A563" s="22">
        <v>8.936034876651E12</v>
      </c>
      <c r="B563" s="19" t="s">
        <v>2192</v>
      </c>
      <c r="C563" s="20" t="s">
        <v>224</v>
      </c>
      <c r="D563" s="20" t="s">
        <v>2193</v>
      </c>
      <c r="E563" s="20" t="s">
        <v>65</v>
      </c>
    </row>
    <row r="564">
      <c r="A564" s="22">
        <v>8.936034876743E12</v>
      </c>
      <c r="B564" s="19" t="s">
        <v>2196</v>
      </c>
      <c r="C564" s="20" t="s">
        <v>224</v>
      </c>
      <c r="D564" s="20" t="s">
        <v>2197</v>
      </c>
      <c r="E564" s="20" t="s">
        <v>65</v>
      </c>
    </row>
    <row r="565">
      <c r="A565" s="22">
        <v>8.93603487675E12</v>
      </c>
      <c r="B565" s="19" t="s">
        <v>2198</v>
      </c>
      <c r="C565" s="20" t="s">
        <v>224</v>
      </c>
      <c r="D565" s="20" t="s">
        <v>2199</v>
      </c>
      <c r="E565" s="20" t="s">
        <v>65</v>
      </c>
    </row>
    <row r="566">
      <c r="A566" s="22">
        <v>8.936034876767E12</v>
      </c>
      <c r="B566" s="19" t="s">
        <v>2200</v>
      </c>
      <c r="C566" s="20" t="s">
        <v>224</v>
      </c>
      <c r="D566" s="20" t="s">
        <v>2201</v>
      </c>
      <c r="E566" s="20" t="s">
        <v>65</v>
      </c>
    </row>
    <row r="567">
      <c r="A567" s="22">
        <v>8.936034876811E12</v>
      </c>
      <c r="B567" s="19" t="s">
        <v>2202</v>
      </c>
      <c r="C567" s="20" t="s">
        <v>224</v>
      </c>
      <c r="D567" s="20" t="s">
        <v>2204</v>
      </c>
      <c r="E567" s="20" t="s">
        <v>65</v>
      </c>
    </row>
    <row r="568">
      <c r="A568" s="22">
        <v>8.936034876934E12</v>
      </c>
      <c r="B568" s="19" t="s">
        <v>2207</v>
      </c>
      <c r="C568" s="20" t="s">
        <v>224</v>
      </c>
      <c r="D568" s="20" t="s">
        <v>2208</v>
      </c>
      <c r="E568" s="20" t="s">
        <v>65</v>
      </c>
    </row>
    <row r="569">
      <c r="A569" s="22">
        <v>8.936034877856E12</v>
      </c>
      <c r="B569" s="19" t="s">
        <v>2209</v>
      </c>
      <c r="C569" s="20" t="s">
        <v>1831</v>
      </c>
      <c r="D569" s="20" t="s">
        <v>2210</v>
      </c>
      <c r="E569" s="20" t="s">
        <v>65</v>
      </c>
    </row>
    <row r="570">
      <c r="A570" s="22">
        <v>8.936034877993E12</v>
      </c>
      <c r="B570" s="19" t="s">
        <v>2212</v>
      </c>
      <c r="C570" s="20" t="s">
        <v>1206</v>
      </c>
      <c r="D570" s="20" t="s">
        <v>2213</v>
      </c>
      <c r="E570" s="20" t="s">
        <v>65</v>
      </c>
    </row>
    <row r="571">
      <c r="A571" s="22">
        <v>8.936034878006E12</v>
      </c>
      <c r="B571" s="19" t="s">
        <v>2215</v>
      </c>
      <c r="C571" s="20" t="s">
        <v>1206</v>
      </c>
      <c r="D571" s="20" t="s">
        <v>2216</v>
      </c>
      <c r="E571" s="20" t="s">
        <v>65</v>
      </c>
    </row>
    <row r="572">
      <c r="A572" s="22">
        <v>8.936034878037E12</v>
      </c>
      <c r="B572" s="19" t="s">
        <v>2217</v>
      </c>
      <c r="C572" s="20" t="s">
        <v>1206</v>
      </c>
      <c r="D572" s="20" t="s">
        <v>2218</v>
      </c>
      <c r="E572" s="20" t="s">
        <v>65</v>
      </c>
    </row>
    <row r="573">
      <c r="A573" s="22">
        <v>8.936034878051E12</v>
      </c>
      <c r="B573" s="19" t="s">
        <v>2219</v>
      </c>
      <c r="C573" s="20" t="s">
        <v>1206</v>
      </c>
      <c r="D573" s="20" t="s">
        <v>2220</v>
      </c>
      <c r="E573" s="20" t="s">
        <v>65</v>
      </c>
    </row>
    <row r="574">
      <c r="A574" s="22">
        <v>8.936039540144E12</v>
      </c>
      <c r="B574" s="19" t="s">
        <v>2221</v>
      </c>
      <c r="C574" s="20" t="s">
        <v>224</v>
      </c>
      <c r="D574" s="20" t="s">
        <v>2222</v>
      </c>
      <c r="E574" s="20" t="s">
        <v>65</v>
      </c>
    </row>
    <row r="575">
      <c r="A575" s="22">
        <v>8.93603954041E12</v>
      </c>
      <c r="B575" s="19" t="s">
        <v>2223</v>
      </c>
      <c r="C575" s="20" t="s">
        <v>93</v>
      </c>
      <c r="D575" s="20" t="s">
        <v>2224</v>
      </c>
      <c r="E575" s="20" t="s">
        <v>65</v>
      </c>
    </row>
    <row r="576">
      <c r="A576" s="22">
        <v>8.936039541233E12</v>
      </c>
      <c r="B576" s="19" t="s">
        <v>2225</v>
      </c>
      <c r="C576" s="20" t="s">
        <v>224</v>
      </c>
      <c r="D576" s="20" t="s">
        <v>2226</v>
      </c>
      <c r="E576" s="20" t="s">
        <v>65</v>
      </c>
    </row>
    <row r="577">
      <c r="A577" s="22">
        <v>8.936040981493E12</v>
      </c>
      <c r="B577" s="19" t="s">
        <v>2227</v>
      </c>
      <c r="C577" s="20" t="s">
        <v>224</v>
      </c>
      <c r="D577" s="20" t="s">
        <v>2228</v>
      </c>
      <c r="E577" s="20" t="s">
        <v>65</v>
      </c>
    </row>
    <row r="578">
      <c r="A578" s="22">
        <v>8.93604545013E12</v>
      </c>
      <c r="B578" s="19" t="s">
        <v>2229</v>
      </c>
      <c r="C578" s="20" t="s">
        <v>224</v>
      </c>
      <c r="D578" s="20" t="s">
        <v>2230</v>
      </c>
      <c r="E578" s="20" t="s">
        <v>65</v>
      </c>
    </row>
    <row r="579">
      <c r="A579" s="22">
        <v>8.936045450451E12</v>
      </c>
      <c r="B579" s="19" t="s">
        <v>2231</v>
      </c>
      <c r="C579" s="20" t="s">
        <v>224</v>
      </c>
      <c r="D579" s="20" t="s">
        <v>2232</v>
      </c>
      <c r="E579" s="20" t="s">
        <v>65</v>
      </c>
    </row>
    <row r="580">
      <c r="A580" s="22">
        <v>8.936045450956E12</v>
      </c>
      <c r="B580" s="19" t="s">
        <v>2234</v>
      </c>
      <c r="C580" s="20" t="s">
        <v>224</v>
      </c>
      <c r="D580" s="20" t="s">
        <v>2235</v>
      </c>
      <c r="E580" s="20" t="s">
        <v>65</v>
      </c>
    </row>
    <row r="581">
      <c r="A581" s="22">
        <v>8.936045452066E12</v>
      </c>
      <c r="B581" s="19" t="s">
        <v>2236</v>
      </c>
      <c r="C581" s="20" t="s">
        <v>224</v>
      </c>
      <c r="D581" s="20" t="s">
        <v>2237</v>
      </c>
      <c r="E581" s="20" t="s">
        <v>65</v>
      </c>
    </row>
    <row r="582">
      <c r="A582" s="22">
        <v>8.936049693397E12</v>
      </c>
      <c r="B582" s="19" t="s">
        <v>2238</v>
      </c>
      <c r="C582" s="20" t="s">
        <v>57</v>
      </c>
      <c r="D582" s="20" t="s">
        <v>2239</v>
      </c>
      <c r="E582" s="20" t="s">
        <v>65</v>
      </c>
    </row>
    <row r="583">
      <c r="A583" s="22">
        <v>8.93604969341E12</v>
      </c>
      <c r="B583" s="19" t="s">
        <v>2240</v>
      </c>
      <c r="C583" s="20" t="s">
        <v>57</v>
      </c>
      <c r="D583" s="20" t="s">
        <v>2241</v>
      </c>
      <c r="E583" s="20" t="s">
        <v>65</v>
      </c>
    </row>
    <row r="584">
      <c r="A584" s="22">
        <v>8.936049693892E12</v>
      </c>
      <c r="B584" s="19" t="s">
        <v>2242</v>
      </c>
      <c r="C584" s="20" t="s">
        <v>57</v>
      </c>
      <c r="D584" s="20" t="s">
        <v>2243</v>
      </c>
      <c r="E584" s="20" t="s">
        <v>65</v>
      </c>
    </row>
    <row r="585">
      <c r="A585" s="22">
        <v>8.936049693908E12</v>
      </c>
      <c r="B585" s="19" t="s">
        <v>2244</v>
      </c>
      <c r="C585" s="20" t="s">
        <v>57</v>
      </c>
      <c r="D585" s="20" t="s">
        <v>2245</v>
      </c>
      <c r="E585" s="20" t="s">
        <v>65</v>
      </c>
    </row>
    <row r="586">
      <c r="A586" s="22">
        <v>8.93604969424E12</v>
      </c>
      <c r="B586" s="19" t="s">
        <v>2246</v>
      </c>
      <c r="C586" s="20" t="s">
        <v>1539</v>
      </c>
      <c r="D586" s="20" t="s">
        <v>2247</v>
      </c>
      <c r="E586" s="20" t="s">
        <v>65</v>
      </c>
    </row>
    <row r="587">
      <c r="A587" s="22">
        <v>8.936049694271E12</v>
      </c>
      <c r="B587" s="19" t="s">
        <v>1986</v>
      </c>
      <c r="C587" s="20" t="s">
        <v>1539</v>
      </c>
      <c r="D587" s="20" t="s">
        <v>2248</v>
      </c>
      <c r="E587" s="20" t="s">
        <v>65</v>
      </c>
    </row>
    <row r="588">
      <c r="A588" s="22">
        <v>8.936049694417E12</v>
      </c>
      <c r="B588" s="19" t="s">
        <v>2249</v>
      </c>
      <c r="C588" s="20" t="s">
        <v>57</v>
      </c>
      <c r="D588" s="20" t="s">
        <v>2250</v>
      </c>
      <c r="E588" s="20" t="s">
        <v>65</v>
      </c>
    </row>
    <row r="589">
      <c r="A589" s="22">
        <v>8.936049694424E12</v>
      </c>
      <c r="B589" s="19" t="s">
        <v>2251</v>
      </c>
      <c r="C589" s="20" t="s">
        <v>57</v>
      </c>
      <c r="D589" s="20" t="s">
        <v>2252</v>
      </c>
      <c r="E589" s="20" t="s">
        <v>65</v>
      </c>
    </row>
    <row r="590">
      <c r="A590" s="22">
        <v>8.936049694431E12</v>
      </c>
      <c r="B590" s="19" t="s">
        <v>2253</v>
      </c>
      <c r="C590" s="20" t="s">
        <v>57</v>
      </c>
      <c r="D590" s="20" t="s">
        <v>2254</v>
      </c>
      <c r="E590" s="20" t="s">
        <v>65</v>
      </c>
    </row>
    <row r="591">
      <c r="A591" s="22">
        <v>8.936052000823E12</v>
      </c>
      <c r="B591" s="19" t="s">
        <v>2255</v>
      </c>
      <c r="C591" s="20" t="s">
        <v>57</v>
      </c>
      <c r="D591" s="20" t="s">
        <v>2256</v>
      </c>
      <c r="E591" s="20" t="s">
        <v>65</v>
      </c>
    </row>
    <row r="592">
      <c r="A592" s="22">
        <v>8.936052001011E12</v>
      </c>
      <c r="B592" s="19" t="s">
        <v>2257</v>
      </c>
      <c r="C592" s="20" t="s">
        <v>57</v>
      </c>
      <c r="D592" s="20" t="s">
        <v>2258</v>
      </c>
      <c r="E592" s="20" t="s">
        <v>65</v>
      </c>
    </row>
    <row r="593">
      <c r="A593" s="22">
        <v>8.936052001332E12</v>
      </c>
      <c r="B593" s="19" t="s">
        <v>2259</v>
      </c>
      <c r="C593" s="20" t="s">
        <v>57</v>
      </c>
      <c r="D593" s="20" t="s">
        <v>2260</v>
      </c>
      <c r="E593" s="20" t="s">
        <v>65</v>
      </c>
    </row>
    <row r="594">
      <c r="A594" s="22">
        <v>8.936052001462E12</v>
      </c>
      <c r="B594" s="19" t="s">
        <v>2261</v>
      </c>
      <c r="C594" s="20" t="s">
        <v>57</v>
      </c>
      <c r="D594" s="20" t="s">
        <v>2262</v>
      </c>
      <c r="E594" s="20" t="s">
        <v>65</v>
      </c>
    </row>
    <row r="595">
      <c r="A595" s="22">
        <v>8.936052003848E12</v>
      </c>
      <c r="B595" s="19" t="s">
        <v>2263</v>
      </c>
      <c r="C595" s="20" t="s">
        <v>75</v>
      </c>
      <c r="D595" s="20" t="s">
        <v>2264</v>
      </c>
      <c r="E595" s="20" t="s">
        <v>65</v>
      </c>
    </row>
    <row r="596">
      <c r="A596" s="22">
        <v>8.936052003923E12</v>
      </c>
      <c r="B596" s="19" t="s">
        <v>2265</v>
      </c>
      <c r="C596" s="20" t="s">
        <v>75</v>
      </c>
      <c r="D596" s="20" t="s">
        <v>2266</v>
      </c>
      <c r="E596" s="20" t="s">
        <v>65</v>
      </c>
    </row>
    <row r="597">
      <c r="A597" s="22">
        <v>8.936052004869E12</v>
      </c>
      <c r="B597" s="19" t="s">
        <v>2267</v>
      </c>
      <c r="C597" s="20" t="s">
        <v>75</v>
      </c>
      <c r="D597" s="20" t="s">
        <v>2268</v>
      </c>
      <c r="E597" s="20" t="s">
        <v>65</v>
      </c>
    </row>
    <row r="598">
      <c r="A598" s="22">
        <v>8.936060225911E12</v>
      </c>
      <c r="B598" s="19" t="s">
        <v>2269</v>
      </c>
      <c r="C598" s="20" t="s">
        <v>224</v>
      </c>
      <c r="D598" s="20" t="s">
        <v>2270</v>
      </c>
      <c r="E598" s="20" t="s">
        <v>65</v>
      </c>
    </row>
    <row r="599">
      <c r="A599" s="22">
        <v>8.936060227298E12</v>
      </c>
      <c r="B599" s="19" t="s">
        <v>2271</v>
      </c>
      <c r="C599" s="20" t="s">
        <v>93</v>
      </c>
      <c r="D599" s="20" t="s">
        <v>2272</v>
      </c>
      <c r="E599" s="20" t="s">
        <v>59</v>
      </c>
    </row>
    <row r="600">
      <c r="A600" s="22">
        <v>8.936067100037E12</v>
      </c>
      <c r="B600" s="19" t="s">
        <v>2273</v>
      </c>
      <c r="C600" s="20" t="s">
        <v>224</v>
      </c>
      <c r="D600" s="20" t="s">
        <v>2274</v>
      </c>
      <c r="E600" s="20" t="s">
        <v>65</v>
      </c>
    </row>
    <row r="601">
      <c r="A601" s="22">
        <v>8.936067101379E12</v>
      </c>
      <c r="B601" s="19" t="s">
        <v>2275</v>
      </c>
      <c r="C601" s="20" t="s">
        <v>224</v>
      </c>
      <c r="D601" s="20" t="s">
        <v>2276</v>
      </c>
      <c r="E601" s="20" t="s">
        <v>65</v>
      </c>
    </row>
    <row r="602">
      <c r="A602" s="22">
        <v>8.936069492239E12</v>
      </c>
      <c r="B602" s="19" t="s">
        <v>2277</v>
      </c>
      <c r="C602" s="20" t="s">
        <v>57</v>
      </c>
      <c r="D602" s="20" t="s">
        <v>2278</v>
      </c>
      <c r="E602" s="20" t="s">
        <v>59</v>
      </c>
    </row>
    <row r="603">
      <c r="A603" s="22">
        <v>8.936069495155E12</v>
      </c>
      <c r="B603" s="19" t="s">
        <v>2279</v>
      </c>
      <c r="C603" s="20" t="s">
        <v>57</v>
      </c>
      <c r="D603" s="20" t="s">
        <v>2280</v>
      </c>
      <c r="E603" s="20" t="s">
        <v>59</v>
      </c>
    </row>
    <row r="604">
      <c r="A604" s="22">
        <v>8.936074792607E12</v>
      </c>
      <c r="B604" s="19" t="s">
        <v>2281</v>
      </c>
      <c r="C604" s="20" t="s">
        <v>75</v>
      </c>
      <c r="D604" s="20" t="s">
        <v>2282</v>
      </c>
      <c r="E604" s="20" t="s">
        <v>59</v>
      </c>
    </row>
    <row r="605">
      <c r="A605" s="22">
        <v>8.936074792614E12</v>
      </c>
      <c r="B605" s="19" t="s">
        <v>2283</v>
      </c>
      <c r="C605" s="20" t="s">
        <v>75</v>
      </c>
      <c r="D605" s="20" t="s">
        <v>2284</v>
      </c>
      <c r="E605" s="20" t="s">
        <v>59</v>
      </c>
    </row>
    <row r="606">
      <c r="A606" s="22">
        <v>8.936074792713E12</v>
      </c>
      <c r="B606" s="19" t="s">
        <v>2285</v>
      </c>
      <c r="C606" s="20" t="s">
        <v>75</v>
      </c>
      <c r="D606" s="20" t="s">
        <v>2286</v>
      </c>
      <c r="E606" s="20" t="s">
        <v>59</v>
      </c>
    </row>
    <row r="607">
      <c r="A607" s="22">
        <v>8.93607627024E12</v>
      </c>
      <c r="B607" s="19" t="s">
        <v>2287</v>
      </c>
      <c r="C607" s="20" t="s">
        <v>1206</v>
      </c>
      <c r="D607" s="20" t="s">
        <v>2288</v>
      </c>
      <c r="E607" s="20" t="s">
        <v>65</v>
      </c>
    </row>
    <row r="608">
      <c r="A608" s="22">
        <v>8.936076270356E12</v>
      </c>
      <c r="B608" s="19" t="s">
        <v>2289</v>
      </c>
      <c r="C608" s="20" t="s">
        <v>1206</v>
      </c>
      <c r="D608" s="20" t="s">
        <v>2290</v>
      </c>
      <c r="E608" s="20" t="s">
        <v>65</v>
      </c>
    </row>
    <row r="609">
      <c r="A609" s="22">
        <v>8.936076270547E12</v>
      </c>
      <c r="B609" s="19" t="s">
        <v>2291</v>
      </c>
      <c r="C609" s="20" t="s">
        <v>57</v>
      </c>
      <c r="D609" s="20" t="s">
        <v>2292</v>
      </c>
      <c r="E609" s="20" t="s">
        <v>65</v>
      </c>
    </row>
    <row r="610">
      <c r="A610" s="22">
        <v>8.936076271957E12</v>
      </c>
      <c r="B610" s="19" t="s">
        <v>2295</v>
      </c>
      <c r="C610" s="20" t="s">
        <v>75</v>
      </c>
      <c r="D610" s="20" t="s">
        <v>2296</v>
      </c>
      <c r="E610" s="20" t="s">
        <v>65</v>
      </c>
    </row>
    <row r="611">
      <c r="A611" s="22">
        <v>8.936076272282E12</v>
      </c>
      <c r="B611" s="19" t="s">
        <v>2297</v>
      </c>
      <c r="C611" s="20" t="s">
        <v>57</v>
      </c>
      <c r="D611" s="20" t="s">
        <v>2298</v>
      </c>
      <c r="E611" s="20" t="s">
        <v>65</v>
      </c>
    </row>
    <row r="612">
      <c r="A612" s="22">
        <v>8.936076272305E12</v>
      </c>
      <c r="B612" s="19" t="s">
        <v>2299</v>
      </c>
      <c r="C612" s="20" t="s">
        <v>57</v>
      </c>
      <c r="D612" s="20" t="s">
        <v>2300</v>
      </c>
      <c r="E612" s="20" t="s">
        <v>65</v>
      </c>
    </row>
    <row r="613">
      <c r="A613" s="22">
        <v>8.936076273265E12</v>
      </c>
      <c r="B613" s="19" t="s">
        <v>2301</v>
      </c>
      <c r="C613" s="20" t="s">
        <v>57</v>
      </c>
      <c r="D613" s="20" t="s">
        <v>2302</v>
      </c>
      <c r="E613" s="20" t="s">
        <v>65</v>
      </c>
    </row>
    <row r="614">
      <c r="A614" s="22">
        <v>8.936076273296E12</v>
      </c>
      <c r="B614" s="19" t="s">
        <v>2303</v>
      </c>
      <c r="C614" s="20" t="s">
        <v>57</v>
      </c>
      <c r="D614" s="20" t="s">
        <v>2304</v>
      </c>
      <c r="E614" s="20" t="s">
        <v>65</v>
      </c>
    </row>
    <row r="615">
      <c r="A615" s="22">
        <v>8.936076278758E12</v>
      </c>
      <c r="B615" s="19" t="s">
        <v>2307</v>
      </c>
      <c r="C615" s="20" t="s">
        <v>57</v>
      </c>
      <c r="D615" s="20" t="s">
        <v>2308</v>
      </c>
      <c r="E615" s="20" t="s">
        <v>65</v>
      </c>
    </row>
    <row r="616">
      <c r="A616" s="22">
        <v>8.936076278765E12</v>
      </c>
      <c r="B616" s="19" t="s">
        <v>2309</v>
      </c>
      <c r="C616" s="20" t="s">
        <v>57</v>
      </c>
      <c r="D616" s="20" t="s">
        <v>2310</v>
      </c>
      <c r="E616" s="20" t="s">
        <v>65</v>
      </c>
    </row>
    <row r="617">
      <c r="A617" s="22">
        <v>8.936076278932E12</v>
      </c>
      <c r="B617" s="19" t="s">
        <v>2311</v>
      </c>
      <c r="C617" s="20" t="s">
        <v>57</v>
      </c>
      <c r="D617" s="20" t="s">
        <v>2312</v>
      </c>
      <c r="E617" s="20" t="s">
        <v>65</v>
      </c>
    </row>
    <row r="618">
      <c r="A618" s="22">
        <v>8.936076279328E12</v>
      </c>
      <c r="B618" s="19" t="s">
        <v>2313</v>
      </c>
      <c r="C618" s="20" t="s">
        <v>57</v>
      </c>
      <c r="D618" s="20" t="s">
        <v>2314</v>
      </c>
      <c r="E618" s="20" t="s">
        <v>65</v>
      </c>
    </row>
    <row r="619">
      <c r="A619" s="22">
        <v>8.936076279366E12</v>
      </c>
      <c r="B619" s="19" t="s">
        <v>2315</v>
      </c>
      <c r="C619" s="20" t="s">
        <v>57</v>
      </c>
      <c r="D619" s="20" t="s">
        <v>2316</v>
      </c>
      <c r="E619" s="20" t="s">
        <v>65</v>
      </c>
    </row>
    <row r="620">
      <c r="A620" s="22">
        <v>8.93607627967E12</v>
      </c>
      <c r="B620" s="19" t="s">
        <v>2317</v>
      </c>
      <c r="C620" s="20" t="s">
        <v>224</v>
      </c>
      <c r="D620" s="20" t="s">
        <v>2318</v>
      </c>
      <c r="E620" s="20" t="s">
        <v>59</v>
      </c>
    </row>
    <row r="621">
      <c r="A621" s="22">
        <v>8.936076279731E12</v>
      </c>
      <c r="B621" s="19" t="s">
        <v>2319</v>
      </c>
      <c r="C621" s="20" t="s">
        <v>224</v>
      </c>
      <c r="D621" s="20" t="s">
        <v>2320</v>
      </c>
      <c r="E621" s="20" t="s">
        <v>59</v>
      </c>
    </row>
    <row r="622">
      <c r="A622" s="22">
        <v>8.936076279755E12</v>
      </c>
      <c r="B622" s="19" t="s">
        <v>2321</v>
      </c>
      <c r="C622" s="20" t="s">
        <v>224</v>
      </c>
      <c r="D622" s="20" t="s">
        <v>2322</v>
      </c>
      <c r="E622" s="20" t="s">
        <v>59</v>
      </c>
    </row>
    <row r="623">
      <c r="A623" s="22">
        <v>8.936076550014E12</v>
      </c>
      <c r="B623" s="19" t="s">
        <v>2323</v>
      </c>
      <c r="C623" s="20" t="s">
        <v>57</v>
      </c>
      <c r="D623" s="20" t="s">
        <v>2324</v>
      </c>
      <c r="E623" s="20" t="s">
        <v>65</v>
      </c>
    </row>
    <row r="624">
      <c r="A624" s="22">
        <v>8.936076550052E12</v>
      </c>
      <c r="B624" s="19" t="s">
        <v>2325</v>
      </c>
      <c r="C624" s="20" t="s">
        <v>57</v>
      </c>
      <c r="D624" s="20" t="s">
        <v>2326</v>
      </c>
      <c r="E624" s="20" t="s">
        <v>65</v>
      </c>
    </row>
    <row r="625">
      <c r="A625" s="22">
        <v>8.936077110071E12</v>
      </c>
      <c r="B625" s="19" t="s">
        <v>2327</v>
      </c>
      <c r="C625" s="20" t="s">
        <v>224</v>
      </c>
      <c r="D625" s="20" t="s">
        <v>2328</v>
      </c>
      <c r="E625" s="20" t="s">
        <v>59</v>
      </c>
    </row>
    <row r="626">
      <c r="A626" s="22">
        <v>8.936077110125E12</v>
      </c>
      <c r="B626" s="19" t="s">
        <v>2329</v>
      </c>
      <c r="C626" s="20" t="s">
        <v>224</v>
      </c>
      <c r="D626" s="20" t="s">
        <v>2330</v>
      </c>
      <c r="E626" s="20" t="s">
        <v>59</v>
      </c>
    </row>
    <row r="627">
      <c r="A627" s="22">
        <v>8.936077110132E12</v>
      </c>
      <c r="B627" s="19" t="s">
        <v>2331</v>
      </c>
      <c r="C627" s="20" t="s">
        <v>224</v>
      </c>
      <c r="D627" s="20" t="s">
        <v>2332</v>
      </c>
      <c r="E627" s="20" t="s">
        <v>59</v>
      </c>
    </row>
    <row r="628">
      <c r="A628" s="22">
        <v>8.936077110149E12</v>
      </c>
      <c r="B628" s="19" t="s">
        <v>2333</v>
      </c>
      <c r="C628" s="20" t="s">
        <v>224</v>
      </c>
      <c r="D628" s="20" t="s">
        <v>2334</v>
      </c>
      <c r="E628" s="20" t="s">
        <v>59</v>
      </c>
    </row>
    <row r="629">
      <c r="A629" s="22">
        <v>8.936077110187E12</v>
      </c>
      <c r="B629" s="19" t="s">
        <v>2335</v>
      </c>
      <c r="C629" s="20" t="s">
        <v>224</v>
      </c>
      <c r="D629" s="20" t="s">
        <v>2336</v>
      </c>
      <c r="E629" s="20" t="s">
        <v>59</v>
      </c>
    </row>
    <row r="630">
      <c r="A630" s="22">
        <v>8.936077110217E12</v>
      </c>
      <c r="B630" s="19" t="s">
        <v>2337</v>
      </c>
      <c r="C630" s="20" t="s">
        <v>224</v>
      </c>
      <c r="D630" s="20" t="s">
        <v>2338</v>
      </c>
      <c r="E630" s="20" t="s">
        <v>59</v>
      </c>
    </row>
    <row r="631">
      <c r="A631" s="22">
        <v>8.936077110262E12</v>
      </c>
      <c r="B631" s="19" t="s">
        <v>2339</v>
      </c>
      <c r="C631" s="20" t="s">
        <v>224</v>
      </c>
      <c r="D631" s="20" t="s">
        <v>2340</v>
      </c>
      <c r="E631" s="20" t="s">
        <v>59</v>
      </c>
    </row>
    <row r="632">
      <c r="A632" s="22">
        <v>8.936077110279E12</v>
      </c>
      <c r="B632" s="19" t="s">
        <v>2341</v>
      </c>
      <c r="C632" s="20" t="s">
        <v>224</v>
      </c>
      <c r="D632" s="20" t="s">
        <v>2342</v>
      </c>
      <c r="E632" s="20" t="s">
        <v>59</v>
      </c>
    </row>
    <row r="633">
      <c r="A633" s="22">
        <v>8.936077110286E12</v>
      </c>
      <c r="B633" s="19" t="s">
        <v>2343</v>
      </c>
      <c r="C633" s="20" t="s">
        <v>224</v>
      </c>
      <c r="D633" s="20" t="s">
        <v>2344</v>
      </c>
      <c r="E633" s="20" t="s">
        <v>59</v>
      </c>
    </row>
    <row r="634">
      <c r="A634" s="22">
        <v>8.936077112983E12</v>
      </c>
      <c r="B634" s="19" t="s">
        <v>2345</v>
      </c>
      <c r="C634" s="20" t="s">
        <v>224</v>
      </c>
      <c r="D634" s="20" t="s">
        <v>2346</v>
      </c>
      <c r="E634" s="20" t="s">
        <v>59</v>
      </c>
    </row>
    <row r="635">
      <c r="A635" s="22">
        <v>8.936077113218E12</v>
      </c>
      <c r="B635" s="19" t="s">
        <v>2347</v>
      </c>
      <c r="C635" s="20" t="s">
        <v>224</v>
      </c>
      <c r="D635" s="20" t="s">
        <v>2348</v>
      </c>
      <c r="E635" s="20" t="s">
        <v>59</v>
      </c>
    </row>
    <row r="636">
      <c r="A636" s="22">
        <v>8.936077113232E12</v>
      </c>
      <c r="B636" s="19" t="s">
        <v>2350</v>
      </c>
      <c r="C636" s="20" t="s">
        <v>1206</v>
      </c>
      <c r="D636" s="20" t="s">
        <v>2352</v>
      </c>
      <c r="E636" s="20" t="s">
        <v>59</v>
      </c>
    </row>
    <row r="637">
      <c r="A637" s="22">
        <v>8.936077113256E12</v>
      </c>
      <c r="B637" s="19" t="s">
        <v>2353</v>
      </c>
      <c r="C637" s="20" t="s">
        <v>1206</v>
      </c>
      <c r="D637" s="20" t="s">
        <v>2354</v>
      </c>
      <c r="E637" s="20" t="s">
        <v>59</v>
      </c>
    </row>
    <row r="638">
      <c r="A638" s="22">
        <v>8.936077113263E12</v>
      </c>
      <c r="B638" s="19" t="s">
        <v>2355</v>
      </c>
      <c r="C638" s="20" t="s">
        <v>1206</v>
      </c>
      <c r="D638" s="20" t="s">
        <v>2356</v>
      </c>
      <c r="E638" s="20" t="s">
        <v>59</v>
      </c>
    </row>
    <row r="639">
      <c r="A639" s="22">
        <v>8.936077113287E12</v>
      </c>
      <c r="B639" s="19" t="s">
        <v>2357</v>
      </c>
      <c r="C639" s="20" t="s">
        <v>1206</v>
      </c>
      <c r="D639" s="20" t="s">
        <v>2358</v>
      </c>
      <c r="E639" s="20" t="s">
        <v>59</v>
      </c>
    </row>
    <row r="640">
      <c r="A640" s="22">
        <v>8.936077113652E12</v>
      </c>
      <c r="B640" s="19" t="s">
        <v>2359</v>
      </c>
      <c r="C640" s="20" t="s">
        <v>224</v>
      </c>
      <c r="D640" s="20" t="s">
        <v>2360</v>
      </c>
      <c r="E640" s="20" t="s">
        <v>59</v>
      </c>
    </row>
    <row r="641">
      <c r="A641" s="22">
        <v>8.936077113676E12</v>
      </c>
      <c r="B641" s="19" t="s">
        <v>2361</v>
      </c>
      <c r="C641" s="20" t="s">
        <v>57</v>
      </c>
      <c r="D641" s="20" t="s">
        <v>2362</v>
      </c>
      <c r="E641" s="20" t="s">
        <v>59</v>
      </c>
    </row>
    <row r="642">
      <c r="A642" s="22">
        <v>8.93607711369E12</v>
      </c>
      <c r="B642" s="19" t="s">
        <v>2364</v>
      </c>
      <c r="C642" s="20" t="s">
        <v>57</v>
      </c>
      <c r="D642" s="20" t="s">
        <v>2368</v>
      </c>
      <c r="E642" s="20" t="s">
        <v>59</v>
      </c>
    </row>
    <row r="643">
      <c r="A643" s="22">
        <v>8.936077113713E12</v>
      </c>
      <c r="B643" s="19" t="s">
        <v>2369</v>
      </c>
      <c r="C643" s="20" t="s">
        <v>224</v>
      </c>
      <c r="D643" s="20" t="s">
        <v>2370</v>
      </c>
      <c r="E643" s="20" t="s">
        <v>59</v>
      </c>
    </row>
    <row r="644">
      <c r="A644" s="22">
        <v>8.936077113829E12</v>
      </c>
      <c r="B644" s="19" t="s">
        <v>2373</v>
      </c>
      <c r="C644" s="20" t="s">
        <v>224</v>
      </c>
      <c r="D644" s="20" t="s">
        <v>2374</v>
      </c>
      <c r="E644" s="20" t="s">
        <v>59</v>
      </c>
    </row>
    <row r="645">
      <c r="A645" s="22">
        <v>8.936077114345E12</v>
      </c>
      <c r="B645" s="19" t="s">
        <v>2375</v>
      </c>
      <c r="C645" s="20" t="s">
        <v>224</v>
      </c>
      <c r="D645" s="20" t="s">
        <v>2376</v>
      </c>
      <c r="E645" s="20" t="s">
        <v>65</v>
      </c>
    </row>
    <row r="646">
      <c r="A646" s="22">
        <v>8.936077114352E12</v>
      </c>
      <c r="B646" s="19" t="s">
        <v>2377</v>
      </c>
      <c r="C646" s="20" t="s">
        <v>224</v>
      </c>
      <c r="D646" s="20" t="s">
        <v>2380</v>
      </c>
      <c r="E646" s="20" t="s">
        <v>65</v>
      </c>
    </row>
    <row r="647">
      <c r="A647" s="22">
        <v>8.936077114369E12</v>
      </c>
      <c r="B647" s="19" t="s">
        <v>2381</v>
      </c>
      <c r="C647" s="20" t="s">
        <v>224</v>
      </c>
      <c r="D647" s="20" t="s">
        <v>2383</v>
      </c>
      <c r="E647" s="20" t="s">
        <v>65</v>
      </c>
    </row>
    <row r="648">
      <c r="A648" s="22">
        <v>8.936078103478E12</v>
      </c>
      <c r="B648" s="19" t="s">
        <v>2385</v>
      </c>
      <c r="C648" s="20" t="s">
        <v>787</v>
      </c>
      <c r="D648" s="20" t="s">
        <v>2386</v>
      </c>
      <c r="E648" s="20" t="s">
        <v>59</v>
      </c>
    </row>
    <row r="649">
      <c r="A649" s="22">
        <v>8.93608324335E12</v>
      </c>
      <c r="B649" s="19" t="s">
        <v>2388</v>
      </c>
      <c r="C649" s="20" t="s">
        <v>224</v>
      </c>
      <c r="D649" s="20" t="s">
        <v>2389</v>
      </c>
      <c r="E649" s="20" t="s">
        <v>59</v>
      </c>
    </row>
    <row r="650">
      <c r="A650" s="22">
        <v>8.936087650208E12</v>
      </c>
      <c r="B650" s="19" t="s">
        <v>2390</v>
      </c>
      <c r="C650" s="20" t="s">
        <v>57</v>
      </c>
      <c r="D650" s="20" t="s">
        <v>2392</v>
      </c>
      <c r="E650" s="20" t="s">
        <v>65</v>
      </c>
    </row>
    <row r="651">
      <c r="A651" s="22">
        <v>8.936093240011E12</v>
      </c>
      <c r="B651" s="19" t="s">
        <v>2393</v>
      </c>
      <c r="C651" s="20" t="s">
        <v>224</v>
      </c>
      <c r="D651" s="20" t="s">
        <v>2394</v>
      </c>
      <c r="E651" s="20" t="s">
        <v>59</v>
      </c>
    </row>
    <row r="652">
      <c r="A652" s="22">
        <v>8.936094510168E12</v>
      </c>
      <c r="B652" s="19" t="s">
        <v>2396</v>
      </c>
      <c r="C652" s="20" t="s">
        <v>57</v>
      </c>
      <c r="D652" s="20" t="s">
        <v>2397</v>
      </c>
      <c r="E652" s="20" t="s">
        <v>65</v>
      </c>
    </row>
    <row r="653">
      <c r="A653" s="22">
        <v>8.936094510236E12</v>
      </c>
      <c r="B653" s="19" t="s">
        <v>2398</v>
      </c>
      <c r="C653" s="20" t="s">
        <v>57</v>
      </c>
      <c r="D653" s="20" t="s">
        <v>2399</v>
      </c>
      <c r="E653" s="20" t="s">
        <v>65</v>
      </c>
    </row>
    <row r="654">
      <c r="A654" s="22">
        <v>8.936110050203E12</v>
      </c>
      <c r="B654" s="19" t="s">
        <v>2403</v>
      </c>
      <c r="C654" s="20" t="s">
        <v>57</v>
      </c>
      <c r="D654" s="20" t="s">
        <v>2405</v>
      </c>
      <c r="E654" s="20" t="s">
        <v>65</v>
      </c>
    </row>
    <row r="655">
      <c r="A655" s="22">
        <v>8.936110050395E12</v>
      </c>
      <c r="B655" s="19" t="s">
        <v>2406</v>
      </c>
      <c r="C655" s="20" t="s">
        <v>1206</v>
      </c>
      <c r="D655" s="20" t="s">
        <v>2409</v>
      </c>
      <c r="E655" s="20" t="s">
        <v>65</v>
      </c>
    </row>
    <row r="656">
      <c r="A656" s="22">
        <v>8.936110050418E12</v>
      </c>
      <c r="B656" s="19" t="s">
        <v>2410</v>
      </c>
      <c r="C656" s="20" t="s">
        <v>224</v>
      </c>
      <c r="D656" s="20" t="s">
        <v>2411</v>
      </c>
      <c r="E656" s="20" t="s">
        <v>65</v>
      </c>
    </row>
    <row r="657">
      <c r="A657" s="22">
        <v>8.936110050456E12</v>
      </c>
      <c r="B657" s="19" t="s">
        <v>2412</v>
      </c>
      <c r="C657" s="20" t="s">
        <v>224</v>
      </c>
      <c r="D657" s="20" t="s">
        <v>2413</v>
      </c>
      <c r="E657" s="20" t="s">
        <v>65</v>
      </c>
    </row>
    <row r="658">
      <c r="A658" s="22">
        <v>8.93611005047E12</v>
      </c>
      <c r="B658" s="19" t="s">
        <v>2416</v>
      </c>
      <c r="C658" s="20" t="s">
        <v>224</v>
      </c>
      <c r="D658" s="20" t="s">
        <v>2419</v>
      </c>
      <c r="E658" s="20" t="s">
        <v>65</v>
      </c>
    </row>
    <row r="659">
      <c r="A659" s="22">
        <v>8.936110050487E12</v>
      </c>
      <c r="B659" s="19" t="s">
        <v>2420</v>
      </c>
      <c r="C659" s="20" t="s">
        <v>224</v>
      </c>
      <c r="D659" s="20" t="s">
        <v>2421</v>
      </c>
      <c r="E659" s="20" t="s">
        <v>65</v>
      </c>
    </row>
    <row r="660">
      <c r="A660" s="22">
        <v>8.936110050494E12</v>
      </c>
      <c r="B660" s="19" t="s">
        <v>2422</v>
      </c>
      <c r="C660" s="20" t="s">
        <v>667</v>
      </c>
      <c r="D660" s="20" t="s">
        <v>2423</v>
      </c>
      <c r="E660" s="20" t="s">
        <v>65</v>
      </c>
    </row>
    <row r="661">
      <c r="A661" s="22">
        <v>8.93611005133E12</v>
      </c>
      <c r="B661" s="19" t="s">
        <v>2424</v>
      </c>
      <c r="C661" s="20" t="s">
        <v>1206</v>
      </c>
      <c r="D661" s="20" t="s">
        <v>2425</v>
      </c>
      <c r="E661" s="20" t="s">
        <v>65</v>
      </c>
    </row>
    <row r="662">
      <c r="A662" s="22">
        <v>8.936110051361E12</v>
      </c>
      <c r="B662" s="19" t="s">
        <v>2428</v>
      </c>
      <c r="C662" s="20" t="s">
        <v>667</v>
      </c>
      <c r="D662" s="20" t="s">
        <v>2429</v>
      </c>
      <c r="E662" s="20" t="s">
        <v>65</v>
      </c>
    </row>
    <row r="663">
      <c r="A663" s="22">
        <v>8.936110051415E12</v>
      </c>
      <c r="B663" s="19" t="s">
        <v>2430</v>
      </c>
      <c r="C663" s="20" t="s">
        <v>224</v>
      </c>
      <c r="D663" s="20" t="s">
        <v>2431</v>
      </c>
      <c r="E663" s="20" t="s">
        <v>65</v>
      </c>
    </row>
    <row r="664">
      <c r="A664" s="22">
        <v>8.936110051668E12</v>
      </c>
      <c r="B664" s="19" t="s">
        <v>2432</v>
      </c>
      <c r="C664" s="20" t="s">
        <v>1206</v>
      </c>
      <c r="D664" s="20" t="s">
        <v>2433</v>
      </c>
      <c r="E664" s="20" t="s">
        <v>65</v>
      </c>
    </row>
    <row r="665">
      <c r="A665" s="22">
        <v>8.936110051699E12</v>
      </c>
      <c r="B665" s="19" t="s">
        <v>2434</v>
      </c>
      <c r="C665" s="20" t="s">
        <v>57</v>
      </c>
      <c r="D665" s="20" t="s">
        <v>2435</v>
      </c>
      <c r="E665" s="20" t="s">
        <v>65</v>
      </c>
    </row>
    <row r="666">
      <c r="A666" s="22">
        <v>8.936110051705E12</v>
      </c>
      <c r="B666" s="19" t="s">
        <v>2437</v>
      </c>
      <c r="C666" s="20" t="s">
        <v>1206</v>
      </c>
      <c r="D666" s="20" t="s">
        <v>2439</v>
      </c>
      <c r="E666" s="20" t="s">
        <v>65</v>
      </c>
    </row>
    <row r="667">
      <c r="A667" s="22">
        <v>8.936110051781E12</v>
      </c>
      <c r="B667" s="19" t="s">
        <v>2440</v>
      </c>
      <c r="C667" s="20" t="s">
        <v>1206</v>
      </c>
      <c r="D667" s="20" t="s">
        <v>2441</v>
      </c>
      <c r="E667" s="20" t="s">
        <v>65</v>
      </c>
    </row>
    <row r="668">
      <c r="A668" s="22">
        <v>8.936110051842E12</v>
      </c>
      <c r="B668" s="19" t="s">
        <v>2442</v>
      </c>
      <c r="C668" s="20" t="s">
        <v>57</v>
      </c>
      <c r="D668" s="20" t="s">
        <v>2443</v>
      </c>
      <c r="E668" s="20" t="s">
        <v>65</v>
      </c>
    </row>
    <row r="669">
      <c r="A669" s="22">
        <v>8.936110051941E12</v>
      </c>
      <c r="B669" s="19" t="s">
        <v>2444</v>
      </c>
      <c r="C669" s="20" t="s">
        <v>57</v>
      </c>
      <c r="D669" s="20" t="s">
        <v>2445</v>
      </c>
      <c r="E669" s="20" t="s">
        <v>65</v>
      </c>
    </row>
    <row r="670">
      <c r="A670" s="22">
        <v>8.936113000014E12</v>
      </c>
      <c r="B670" s="19" t="s">
        <v>2446</v>
      </c>
      <c r="C670" s="20" t="s">
        <v>1145</v>
      </c>
      <c r="D670" s="20" t="s">
        <v>2447</v>
      </c>
      <c r="E670" s="20" t="s">
        <v>65</v>
      </c>
    </row>
    <row r="671">
      <c r="A671" s="22">
        <v>8.936113000021E12</v>
      </c>
      <c r="B671" s="19" t="s">
        <v>2448</v>
      </c>
      <c r="C671" s="20" t="s">
        <v>1145</v>
      </c>
      <c r="D671" s="20" t="s">
        <v>2449</v>
      </c>
      <c r="E671" s="20" t="s">
        <v>65</v>
      </c>
    </row>
    <row r="672">
      <c r="A672" s="22">
        <v>8.936113000045E12</v>
      </c>
      <c r="B672" s="19" t="s">
        <v>2451</v>
      </c>
      <c r="C672" s="20" t="s">
        <v>1145</v>
      </c>
      <c r="D672" s="20" t="s">
        <v>2453</v>
      </c>
      <c r="E672" s="20" t="e">
        <v>#N/A</v>
      </c>
    </row>
    <row r="673">
      <c r="A673" s="22">
        <v>8.936113000083E12</v>
      </c>
      <c r="B673" s="19" t="s">
        <v>2455</v>
      </c>
      <c r="C673" s="20" t="s">
        <v>1145</v>
      </c>
      <c r="D673" s="20" t="s">
        <v>2456</v>
      </c>
      <c r="E673" s="20" t="s">
        <v>65</v>
      </c>
    </row>
    <row r="674">
      <c r="A674" s="22">
        <v>8.936113000205E12</v>
      </c>
      <c r="B674" s="19" t="s">
        <v>2458</v>
      </c>
      <c r="C674" s="20" t="s">
        <v>1145</v>
      </c>
      <c r="D674" s="20" t="s">
        <v>2460</v>
      </c>
      <c r="E674" s="20" t="s">
        <v>65</v>
      </c>
    </row>
    <row r="675">
      <c r="A675" s="22">
        <v>8.936124260025E12</v>
      </c>
      <c r="B675" s="19" t="s">
        <v>2462</v>
      </c>
      <c r="C675" s="20" t="s">
        <v>224</v>
      </c>
      <c r="D675" s="20" t="s">
        <v>2463</v>
      </c>
      <c r="E675" s="20" t="s">
        <v>65</v>
      </c>
    </row>
    <row r="676">
      <c r="A676" s="22">
        <v>8.936124260063E12</v>
      </c>
      <c r="B676" s="19" t="s">
        <v>2464</v>
      </c>
      <c r="C676" s="20" t="s">
        <v>224</v>
      </c>
      <c r="D676" s="20" t="s">
        <v>2465</v>
      </c>
      <c r="E676" s="20" t="s">
        <v>65</v>
      </c>
    </row>
    <row r="677">
      <c r="A677" s="22">
        <v>8.936132120427E12</v>
      </c>
      <c r="B677" s="19" t="s">
        <v>2468</v>
      </c>
      <c r="C677" s="20" t="s">
        <v>787</v>
      </c>
      <c r="D677" s="20" t="s">
        <v>2469</v>
      </c>
      <c r="E677" s="20" t="s">
        <v>59</v>
      </c>
    </row>
    <row r="678">
      <c r="A678" s="22">
        <v>8.936137310021E12</v>
      </c>
      <c r="B678" s="19" t="s">
        <v>2470</v>
      </c>
      <c r="C678" s="20" t="s">
        <v>1145</v>
      </c>
      <c r="D678" s="20" t="s">
        <v>2471</v>
      </c>
      <c r="E678" s="20" t="s">
        <v>65</v>
      </c>
    </row>
    <row r="679">
      <c r="A679" s="22">
        <v>8.936139392421E12</v>
      </c>
      <c r="B679" s="19" t="s">
        <v>2472</v>
      </c>
      <c r="C679" s="20" t="s">
        <v>1145</v>
      </c>
      <c r="D679" s="20" t="s">
        <v>2473</v>
      </c>
      <c r="E679" s="20" t="s">
        <v>65</v>
      </c>
    </row>
    <row r="680">
      <c r="A680" s="22">
        <v>8.936139392452E12</v>
      </c>
      <c r="B680" s="19" t="s">
        <v>2474</v>
      </c>
      <c r="C680" s="20" t="s">
        <v>1145</v>
      </c>
      <c r="D680" s="20" t="s">
        <v>2475</v>
      </c>
      <c r="E680" s="20" t="s">
        <v>65</v>
      </c>
    </row>
    <row r="681">
      <c r="A681" s="22">
        <v>8.936139394005E12</v>
      </c>
      <c r="B681" s="19" t="s">
        <v>2476</v>
      </c>
      <c r="C681" s="20" t="s">
        <v>57</v>
      </c>
      <c r="D681" s="20" t="s">
        <v>2477</v>
      </c>
      <c r="E681" s="20" t="s">
        <v>65</v>
      </c>
    </row>
    <row r="682">
      <c r="A682" s="22">
        <v>8.936139394012E12</v>
      </c>
      <c r="B682" s="19" t="s">
        <v>2478</v>
      </c>
      <c r="C682" s="20" t="s">
        <v>57</v>
      </c>
      <c r="D682" s="20" t="s">
        <v>2479</v>
      </c>
      <c r="E682" s="20" t="s">
        <v>65</v>
      </c>
    </row>
    <row r="683">
      <c r="A683" s="22">
        <v>8.936144012529E12</v>
      </c>
      <c r="B683" s="19" t="s">
        <v>2480</v>
      </c>
      <c r="C683" s="20" t="s">
        <v>224</v>
      </c>
      <c r="D683" s="20" t="s">
        <v>2481</v>
      </c>
      <c r="E683" s="20" t="s">
        <v>59</v>
      </c>
    </row>
    <row r="684">
      <c r="A684" s="22">
        <v>8.936144012956E12</v>
      </c>
      <c r="B684" s="19" t="s">
        <v>2482</v>
      </c>
      <c r="C684" s="20" t="s">
        <v>224</v>
      </c>
      <c r="D684" s="20" t="s">
        <v>2483</v>
      </c>
      <c r="E684" s="20" t="s">
        <v>59</v>
      </c>
    </row>
    <row r="685">
      <c r="A685" s="22">
        <v>8.93614401297E12</v>
      </c>
      <c r="B685" s="19" t="s">
        <v>2484</v>
      </c>
      <c r="C685" s="20" t="s">
        <v>224</v>
      </c>
      <c r="D685" s="20" t="s">
        <v>2485</v>
      </c>
      <c r="E685" s="20" t="s">
        <v>59</v>
      </c>
    </row>
    <row r="686">
      <c r="A686" s="22">
        <v>8.936144013021E12</v>
      </c>
      <c r="B686" s="19" t="s">
        <v>2487</v>
      </c>
      <c r="C686" s="20" t="s">
        <v>224</v>
      </c>
      <c r="D686" s="20" t="s">
        <v>2488</v>
      </c>
      <c r="E686" s="20" t="s">
        <v>59</v>
      </c>
    </row>
    <row r="687">
      <c r="A687" s="22">
        <v>8.936146440016E12</v>
      </c>
      <c r="B687" s="19" t="s">
        <v>2489</v>
      </c>
      <c r="C687" s="20" t="s">
        <v>224</v>
      </c>
      <c r="D687" s="20" t="s">
        <v>2490</v>
      </c>
      <c r="E687" s="20" t="s">
        <v>65</v>
      </c>
    </row>
    <row r="688">
      <c r="A688" s="22">
        <v>8.936146440122E12</v>
      </c>
      <c r="B688" s="19" t="s">
        <v>2491</v>
      </c>
      <c r="C688" s="20" t="s">
        <v>224</v>
      </c>
      <c r="D688" s="20" t="s">
        <v>2492</v>
      </c>
      <c r="E688" s="20" t="s">
        <v>65</v>
      </c>
    </row>
    <row r="689">
      <c r="A689" s="22">
        <v>8.936146440467E12</v>
      </c>
      <c r="B689" s="19" t="s">
        <v>2493</v>
      </c>
      <c r="C689" s="20" t="s">
        <v>224</v>
      </c>
      <c r="D689" s="20" t="s">
        <v>2494</v>
      </c>
      <c r="E689" s="20" t="s">
        <v>65</v>
      </c>
    </row>
    <row r="690">
      <c r="A690" s="22">
        <v>8.936146441303E12</v>
      </c>
      <c r="B690" s="19" t="s">
        <v>2496</v>
      </c>
      <c r="C690" s="20" t="s">
        <v>224</v>
      </c>
      <c r="D690" s="20" t="s">
        <v>2497</v>
      </c>
      <c r="E690" s="20" t="s">
        <v>59</v>
      </c>
    </row>
    <row r="691">
      <c r="A691" s="22">
        <v>8.936146442249E12</v>
      </c>
      <c r="B691" s="19" t="s">
        <v>2498</v>
      </c>
      <c r="C691" s="20" t="s">
        <v>1741</v>
      </c>
      <c r="D691" s="20" t="s">
        <v>2499</v>
      </c>
      <c r="E691" s="20" t="s">
        <v>65</v>
      </c>
    </row>
    <row r="692">
      <c r="A692" s="22">
        <v>8.936146442263E12</v>
      </c>
      <c r="B692" s="19" t="s">
        <v>2500</v>
      </c>
      <c r="C692" s="20" t="s">
        <v>1741</v>
      </c>
      <c r="D692" s="20" t="s">
        <v>2501</v>
      </c>
      <c r="E692" s="20" t="s">
        <v>65</v>
      </c>
    </row>
    <row r="693">
      <c r="A693" s="22">
        <v>8.936146442614E12</v>
      </c>
      <c r="B693" s="19" t="s">
        <v>2502</v>
      </c>
      <c r="C693" s="20" t="s">
        <v>787</v>
      </c>
      <c r="D693" s="20" t="s">
        <v>2503</v>
      </c>
      <c r="E693" s="20" t="s">
        <v>65</v>
      </c>
    </row>
    <row r="694">
      <c r="A694" s="22">
        <v>8.93614644371E12</v>
      </c>
      <c r="B694" s="19" t="s">
        <v>2504</v>
      </c>
      <c r="C694" s="20" t="s">
        <v>224</v>
      </c>
      <c r="D694" s="20" t="s">
        <v>2505</v>
      </c>
      <c r="E694" s="20" t="s">
        <v>65</v>
      </c>
    </row>
    <row r="695">
      <c r="A695" s="22">
        <v>8.936146446629E12</v>
      </c>
      <c r="B695" s="19" t="s">
        <v>2508</v>
      </c>
      <c r="C695" s="20" t="s">
        <v>57</v>
      </c>
      <c r="D695" s="20" t="s">
        <v>2509</v>
      </c>
      <c r="E695" s="20" t="s">
        <v>65</v>
      </c>
    </row>
    <row r="696">
      <c r="A696" s="22">
        <v>8.936146446728E12</v>
      </c>
      <c r="B696" s="19" t="s">
        <v>2510</v>
      </c>
      <c r="C696" s="20" t="s">
        <v>224</v>
      </c>
      <c r="D696" s="20" t="s">
        <v>2511</v>
      </c>
      <c r="E696" s="20" t="s">
        <v>65</v>
      </c>
    </row>
    <row r="697">
      <c r="A697" s="22">
        <v>8.936146446742E12</v>
      </c>
      <c r="B697" s="19" t="s">
        <v>2512</v>
      </c>
      <c r="C697" s="20" t="s">
        <v>224</v>
      </c>
      <c r="D697" s="20" t="s">
        <v>2513</v>
      </c>
      <c r="E697" s="20" t="s">
        <v>65</v>
      </c>
    </row>
    <row r="698">
      <c r="A698" s="22">
        <v>8.936146447305E12</v>
      </c>
      <c r="B698" s="19" t="s">
        <v>2515</v>
      </c>
      <c r="C698" s="20" t="s">
        <v>224</v>
      </c>
      <c r="D698" s="20" t="s">
        <v>2516</v>
      </c>
      <c r="E698" s="20" t="s">
        <v>65</v>
      </c>
    </row>
    <row r="699">
      <c r="A699" s="22">
        <v>8.93614644764E12</v>
      </c>
      <c r="B699" s="19" t="s">
        <v>2517</v>
      </c>
      <c r="C699" s="20" t="s">
        <v>1741</v>
      </c>
      <c r="D699" s="20" t="s">
        <v>2518</v>
      </c>
      <c r="E699" s="20" t="s">
        <v>65</v>
      </c>
    </row>
    <row r="700">
      <c r="A700" s="22">
        <v>8.936146447855E12</v>
      </c>
      <c r="B700" s="19" t="s">
        <v>2519</v>
      </c>
      <c r="C700" s="20" t="s">
        <v>224</v>
      </c>
      <c r="D700" s="20" t="s">
        <v>2520</v>
      </c>
      <c r="E700" s="20" t="s">
        <v>65</v>
      </c>
    </row>
    <row r="701">
      <c r="A701" s="22">
        <v>8.936176750017E12</v>
      </c>
      <c r="B701" s="19" t="s">
        <v>2521</v>
      </c>
      <c r="C701" s="20" t="s">
        <v>667</v>
      </c>
      <c r="D701" s="20" t="s">
        <v>2522</v>
      </c>
      <c r="E701" s="20" t="s">
        <v>65</v>
      </c>
    </row>
    <row r="702">
      <c r="A702" s="22">
        <v>8.936176750062E12</v>
      </c>
      <c r="B702" s="19" t="s">
        <v>2523</v>
      </c>
      <c r="C702" s="20" t="s">
        <v>667</v>
      </c>
      <c r="D702" s="20" t="s">
        <v>2522</v>
      </c>
      <c r="E702" s="20" t="s">
        <v>65</v>
      </c>
    </row>
    <row r="703">
      <c r="A703" s="22">
        <v>8.936176751007E12</v>
      </c>
      <c r="B703" s="19" t="s">
        <v>2525</v>
      </c>
      <c r="C703" s="20" t="s">
        <v>667</v>
      </c>
      <c r="D703" s="20" t="s">
        <v>2522</v>
      </c>
      <c r="E703" s="20" t="s">
        <v>65</v>
      </c>
    </row>
    <row r="704">
      <c r="A704" s="22">
        <v>8.936176751014E12</v>
      </c>
      <c r="B704" s="19" t="s">
        <v>1089</v>
      </c>
      <c r="C704" s="20" t="s">
        <v>667</v>
      </c>
      <c r="D704" s="20" t="s">
        <v>2522</v>
      </c>
      <c r="E704" s="20" t="s">
        <v>65</v>
      </c>
    </row>
    <row r="705">
      <c r="A705" s="22">
        <v>8.936176751021E12</v>
      </c>
      <c r="B705" s="19" t="s">
        <v>2195</v>
      </c>
      <c r="C705" s="20" t="s">
        <v>667</v>
      </c>
      <c r="D705" s="20" t="s">
        <v>2522</v>
      </c>
      <c r="E705" s="20" t="s">
        <v>65</v>
      </c>
    </row>
    <row r="706">
      <c r="A706" s="22">
        <v>8.936176751083E12</v>
      </c>
      <c r="B706" s="19" t="s">
        <v>2526</v>
      </c>
      <c r="C706" s="20" t="s">
        <v>667</v>
      </c>
      <c r="D706" s="20" t="s">
        <v>2522</v>
      </c>
      <c r="E706" s="20" t="s">
        <v>65</v>
      </c>
    </row>
    <row r="707">
      <c r="A707" s="22">
        <v>8.93617675109E12</v>
      </c>
      <c r="B707" s="19" t="s">
        <v>2527</v>
      </c>
      <c r="C707" s="20" t="s">
        <v>667</v>
      </c>
      <c r="D707" s="20" t="s">
        <v>2522</v>
      </c>
      <c r="E707" s="20" t="s">
        <v>65</v>
      </c>
    </row>
    <row r="708">
      <c r="A708" s="22">
        <v>8.936176751175E12</v>
      </c>
      <c r="B708" s="19" t="s">
        <v>2366</v>
      </c>
      <c r="C708" s="20" t="s">
        <v>667</v>
      </c>
      <c r="D708" s="20" t="s">
        <v>2528</v>
      </c>
      <c r="E708" s="20" t="s">
        <v>65</v>
      </c>
    </row>
    <row r="709">
      <c r="A709" s="22">
        <v>8.936176751182E12</v>
      </c>
      <c r="B709" s="19" t="s">
        <v>2529</v>
      </c>
      <c r="C709" s="20" t="s">
        <v>667</v>
      </c>
      <c r="D709" s="20" t="s">
        <v>2530</v>
      </c>
      <c r="E709" s="20" t="s">
        <v>65</v>
      </c>
    </row>
    <row r="710">
      <c r="A710" s="22">
        <v>8.936176751236E12</v>
      </c>
      <c r="B710" s="19" t="s">
        <v>2531</v>
      </c>
      <c r="C710" s="20" t="s">
        <v>57</v>
      </c>
      <c r="D710" s="20" t="s">
        <v>2532</v>
      </c>
      <c r="E710" s="20" t="s">
        <v>65</v>
      </c>
    </row>
    <row r="711">
      <c r="A711" s="22">
        <v>8.936176751243E12</v>
      </c>
      <c r="B711" s="19" t="s">
        <v>2533</v>
      </c>
      <c r="C711" s="20" t="s">
        <v>57</v>
      </c>
      <c r="D711" s="20" t="s">
        <v>2534</v>
      </c>
      <c r="E711" s="20" t="s">
        <v>65</v>
      </c>
    </row>
    <row r="712">
      <c r="A712" s="22">
        <v>8.936176756019E12</v>
      </c>
      <c r="B712" s="19" t="s">
        <v>2535</v>
      </c>
      <c r="C712" s="20" t="s">
        <v>2536</v>
      </c>
      <c r="D712" s="20" t="s">
        <v>2537</v>
      </c>
      <c r="E712" s="20" t="s">
        <v>65</v>
      </c>
    </row>
    <row r="713">
      <c r="A713" s="22">
        <v>8.936176756033E12</v>
      </c>
      <c r="B713" s="19" t="s">
        <v>2539</v>
      </c>
      <c r="C713" s="20" t="s">
        <v>75</v>
      </c>
      <c r="D713" s="20" t="s">
        <v>2540</v>
      </c>
      <c r="E713" s="20" t="s">
        <v>65</v>
      </c>
    </row>
    <row r="714">
      <c r="A714" s="22">
        <v>8.93617675604E12</v>
      </c>
      <c r="B714" s="19" t="s">
        <v>2541</v>
      </c>
      <c r="C714" s="20" t="s">
        <v>75</v>
      </c>
      <c r="D714" s="20" t="s">
        <v>2542</v>
      </c>
      <c r="E714" s="20" t="s">
        <v>65</v>
      </c>
    </row>
    <row r="715">
      <c r="A715" s="22">
        <v>8.936183060062E12</v>
      </c>
      <c r="B715" s="19" t="s">
        <v>2543</v>
      </c>
      <c r="C715" s="20" t="s">
        <v>90</v>
      </c>
      <c r="D715" s="20" t="s">
        <v>2544</v>
      </c>
      <c r="E715" s="20" t="s">
        <v>65</v>
      </c>
    </row>
    <row r="716">
      <c r="A716" s="22">
        <v>8.936183060192E12</v>
      </c>
      <c r="B716" s="19" t="s">
        <v>2545</v>
      </c>
      <c r="C716" s="20" t="s">
        <v>1831</v>
      </c>
      <c r="D716" s="20" t="s">
        <v>2546</v>
      </c>
      <c r="E716" s="20" t="s">
        <v>65</v>
      </c>
    </row>
    <row r="717">
      <c r="A717" s="22">
        <v>8.936183060239E12</v>
      </c>
      <c r="B717" s="19" t="s">
        <v>2547</v>
      </c>
      <c r="C717" s="20" t="s">
        <v>1831</v>
      </c>
      <c r="D717" s="20" t="s">
        <v>2548</v>
      </c>
      <c r="E717" s="20" t="s">
        <v>65</v>
      </c>
    </row>
    <row r="718">
      <c r="A718" s="22">
        <v>8.936183060345E12</v>
      </c>
      <c r="B718" s="19" t="s">
        <v>2549</v>
      </c>
      <c r="C718" s="20" t="s">
        <v>1831</v>
      </c>
      <c r="D718" s="20" t="s">
        <v>2551</v>
      </c>
      <c r="E718" s="20" t="s">
        <v>65</v>
      </c>
    </row>
    <row r="719">
      <c r="A719" s="22">
        <v>8.936183060376E12</v>
      </c>
      <c r="B719" s="19" t="s">
        <v>2553</v>
      </c>
      <c r="C719" s="20" t="s">
        <v>75</v>
      </c>
      <c r="D719" s="20" t="s">
        <v>2554</v>
      </c>
      <c r="E719" s="20" t="s">
        <v>65</v>
      </c>
    </row>
    <row r="720">
      <c r="A720" s="22">
        <v>8.936183060383E12</v>
      </c>
      <c r="B720" s="19" t="s">
        <v>2555</v>
      </c>
      <c r="C720" s="20" t="s">
        <v>57</v>
      </c>
      <c r="D720" s="20" t="s">
        <v>2556</v>
      </c>
      <c r="E720" s="20" t="s">
        <v>65</v>
      </c>
    </row>
    <row r="721">
      <c r="A721" s="22">
        <v>8.93618306039E12</v>
      </c>
      <c r="B721" s="19" t="s">
        <v>2557</v>
      </c>
      <c r="C721" s="20" t="s">
        <v>57</v>
      </c>
      <c r="D721" s="20" t="s">
        <v>2558</v>
      </c>
      <c r="E721" s="20" t="s">
        <v>65</v>
      </c>
    </row>
    <row r="722">
      <c r="A722" s="22">
        <v>8.936183060406E12</v>
      </c>
      <c r="B722" s="19" t="s">
        <v>2559</v>
      </c>
      <c r="C722" s="20" t="s">
        <v>57</v>
      </c>
      <c r="D722" s="20" t="s">
        <v>2560</v>
      </c>
      <c r="E722" s="20" t="s">
        <v>65</v>
      </c>
    </row>
    <row r="723">
      <c r="A723" s="22">
        <v>8.936183060413E12</v>
      </c>
      <c r="B723" s="19" t="s">
        <v>2561</v>
      </c>
      <c r="C723" s="20" t="s">
        <v>75</v>
      </c>
      <c r="D723" s="20" t="s">
        <v>2562</v>
      </c>
      <c r="E723" s="20" t="s">
        <v>65</v>
      </c>
    </row>
    <row r="724">
      <c r="A724" s="22">
        <v>8.93618306042E12</v>
      </c>
      <c r="B724" s="19" t="s">
        <v>2563</v>
      </c>
      <c r="C724" s="20" t="s">
        <v>57</v>
      </c>
      <c r="D724" s="20" t="s">
        <v>2564</v>
      </c>
      <c r="E724" s="20" t="s">
        <v>65</v>
      </c>
    </row>
    <row r="725">
      <c r="A725" s="22">
        <v>8.936183060444E12</v>
      </c>
      <c r="B725" s="19" t="s">
        <v>2565</v>
      </c>
      <c r="C725" s="20" t="s">
        <v>57</v>
      </c>
      <c r="D725" s="20" t="s">
        <v>2566</v>
      </c>
      <c r="E725" s="20" t="s">
        <v>65</v>
      </c>
    </row>
    <row r="726">
      <c r="A726" s="22">
        <v>8.936183060451E12</v>
      </c>
      <c r="B726" s="19" t="s">
        <v>2567</v>
      </c>
      <c r="C726" s="20" t="s">
        <v>57</v>
      </c>
      <c r="D726" s="20" t="s">
        <v>2568</v>
      </c>
      <c r="E726" s="20" t="e">
        <v>#N/A</v>
      </c>
    </row>
    <row r="727">
      <c r="A727" s="22">
        <v>8.936183060734E12</v>
      </c>
      <c r="B727" s="19" t="s">
        <v>2569</v>
      </c>
      <c r="C727" s="20" t="s">
        <v>57</v>
      </c>
      <c r="D727" s="20" t="s">
        <v>2570</v>
      </c>
      <c r="E727" s="20" t="s">
        <v>65</v>
      </c>
    </row>
    <row r="728">
      <c r="A728" s="22">
        <v>8.936183060741E12</v>
      </c>
      <c r="B728" s="19" t="s">
        <v>2571</v>
      </c>
      <c r="C728" s="20" t="s">
        <v>57</v>
      </c>
      <c r="D728" s="20" t="s">
        <v>2572</v>
      </c>
      <c r="E728" s="20" t="e">
        <v>#N/A</v>
      </c>
    </row>
    <row r="729">
      <c r="A729" s="22">
        <v>8.936183060765E12</v>
      </c>
      <c r="B729" s="19" t="s">
        <v>2573</v>
      </c>
      <c r="C729" s="20" t="s">
        <v>224</v>
      </c>
      <c r="D729" s="20" t="s">
        <v>2574</v>
      </c>
      <c r="E729" s="20" t="s">
        <v>65</v>
      </c>
    </row>
    <row r="730">
      <c r="A730" s="22">
        <v>8.936183060789E12</v>
      </c>
      <c r="B730" s="19" t="s">
        <v>2575</v>
      </c>
      <c r="C730" s="20" t="s">
        <v>224</v>
      </c>
      <c r="D730" s="20" t="s">
        <v>2576</v>
      </c>
      <c r="E730" s="20" t="s">
        <v>65</v>
      </c>
    </row>
    <row r="731">
      <c r="A731" s="22">
        <v>8.936183060833E12</v>
      </c>
      <c r="B731" s="19" t="s">
        <v>2577</v>
      </c>
      <c r="C731" s="20" t="s">
        <v>224</v>
      </c>
      <c r="D731" s="20" t="s">
        <v>2580</v>
      </c>
      <c r="E731" s="20" t="s">
        <v>65</v>
      </c>
    </row>
    <row r="732">
      <c r="A732" s="22">
        <v>8.93618306084E12</v>
      </c>
      <c r="B732" s="19" t="s">
        <v>2582</v>
      </c>
      <c r="C732" s="20" t="s">
        <v>224</v>
      </c>
      <c r="D732" s="20" t="s">
        <v>2583</v>
      </c>
      <c r="E732" s="20" t="s">
        <v>65</v>
      </c>
    </row>
    <row r="733">
      <c r="A733" s="22">
        <v>8.936185770044E12</v>
      </c>
      <c r="B733" s="19" t="s">
        <v>2587</v>
      </c>
      <c r="C733" s="20" t="s">
        <v>224</v>
      </c>
      <c r="D733" s="20" t="s">
        <v>2589</v>
      </c>
      <c r="E733" s="20" t="s">
        <v>65</v>
      </c>
    </row>
    <row r="734">
      <c r="A734" s="22">
        <v>8.936187610089E12</v>
      </c>
      <c r="B734" s="19" t="s">
        <v>2590</v>
      </c>
      <c r="C734" s="20" t="s">
        <v>224</v>
      </c>
      <c r="D734" s="20" t="s">
        <v>2592</v>
      </c>
      <c r="E734" s="20" t="s">
        <v>59</v>
      </c>
    </row>
    <row r="735">
      <c r="A735" s="22">
        <v>8.936187610423E12</v>
      </c>
      <c r="B735" s="19" t="s">
        <v>2596</v>
      </c>
      <c r="C735" s="20" t="s">
        <v>224</v>
      </c>
      <c r="D735" s="20" t="s">
        <v>2597</v>
      </c>
      <c r="E735" s="20" t="s">
        <v>59</v>
      </c>
    </row>
    <row r="736">
      <c r="A736" s="22">
        <v>8.936187610461E12</v>
      </c>
      <c r="B736" s="19" t="s">
        <v>2598</v>
      </c>
      <c r="C736" s="20" t="s">
        <v>224</v>
      </c>
      <c r="D736" s="20" t="s">
        <v>2599</v>
      </c>
      <c r="E736" s="20" t="s">
        <v>59</v>
      </c>
    </row>
    <row r="737">
      <c r="A737" s="22">
        <v>8.936189335232E12</v>
      </c>
      <c r="B737" s="19" t="s">
        <v>2600</v>
      </c>
      <c r="C737" s="20" t="s">
        <v>224</v>
      </c>
      <c r="D737" s="20" t="s">
        <v>2601</v>
      </c>
      <c r="E737" s="20" t="s">
        <v>65</v>
      </c>
    </row>
    <row r="738">
      <c r="A738" s="22">
        <v>8.936189335249E12</v>
      </c>
      <c r="B738" s="19" t="s">
        <v>2602</v>
      </c>
      <c r="C738" s="20" t="s">
        <v>224</v>
      </c>
      <c r="D738" s="20" t="s">
        <v>2603</v>
      </c>
      <c r="E738" s="20" t="s">
        <v>65</v>
      </c>
    </row>
    <row r="739">
      <c r="A739" s="22">
        <v>8.936189335256E12</v>
      </c>
      <c r="B739" s="19" t="s">
        <v>2604</v>
      </c>
      <c r="C739" s="20" t="s">
        <v>224</v>
      </c>
      <c r="D739" s="20" t="s">
        <v>2605</v>
      </c>
      <c r="E739" s="20" t="s">
        <v>65</v>
      </c>
    </row>
    <row r="740">
      <c r="A740" s="22">
        <v>8.936189335263E12</v>
      </c>
      <c r="B740" s="19" t="s">
        <v>2606</v>
      </c>
      <c r="C740" s="20" t="s">
        <v>224</v>
      </c>
      <c r="D740" s="20" t="s">
        <v>2607</v>
      </c>
      <c r="E740" s="20" t="s">
        <v>65</v>
      </c>
    </row>
    <row r="741">
      <c r="A741" s="22">
        <v>8.936190860464E12</v>
      </c>
      <c r="B741" s="19" t="s">
        <v>2608</v>
      </c>
      <c r="C741" s="20" t="s">
        <v>93</v>
      </c>
      <c r="D741" s="20" t="s">
        <v>2609</v>
      </c>
      <c r="E741" s="20" t="s">
        <v>59</v>
      </c>
    </row>
    <row r="742">
      <c r="A742" s="22">
        <v>8.936190860716E12</v>
      </c>
      <c r="B742" s="19" t="s">
        <v>2610</v>
      </c>
      <c r="C742" s="20" t="s">
        <v>93</v>
      </c>
      <c r="D742" s="20" t="s">
        <v>2611</v>
      </c>
      <c r="E742" s="20" t="s">
        <v>59</v>
      </c>
    </row>
    <row r="743">
      <c r="A743" s="22">
        <v>8.936190861645E12</v>
      </c>
      <c r="B743" s="19" t="s">
        <v>2612</v>
      </c>
      <c r="C743" s="20" t="s">
        <v>787</v>
      </c>
      <c r="D743" s="20" t="s">
        <v>2613</v>
      </c>
      <c r="E743" s="20" t="s">
        <v>59</v>
      </c>
    </row>
    <row r="744">
      <c r="A744" s="22">
        <v>8.93619086169E12</v>
      </c>
      <c r="B744" s="19" t="s">
        <v>2614</v>
      </c>
      <c r="C744" s="20" t="s">
        <v>787</v>
      </c>
      <c r="D744" s="20" t="s">
        <v>2616</v>
      </c>
      <c r="E744" s="20" t="s">
        <v>59</v>
      </c>
    </row>
    <row r="745">
      <c r="A745" s="22">
        <v>8.936190861836E12</v>
      </c>
      <c r="B745" s="19" t="s">
        <v>2619</v>
      </c>
      <c r="C745" s="20" t="s">
        <v>57</v>
      </c>
      <c r="D745" s="20" t="s">
        <v>2620</v>
      </c>
      <c r="E745" s="20" t="s">
        <v>59</v>
      </c>
    </row>
    <row r="746">
      <c r="A746" s="22">
        <v>8.936195180758E12</v>
      </c>
      <c r="B746" s="19" t="s">
        <v>2621</v>
      </c>
      <c r="C746" s="20" t="s">
        <v>224</v>
      </c>
      <c r="D746" s="20" t="s">
        <v>2622</v>
      </c>
      <c r="E746" s="20" t="s">
        <v>65</v>
      </c>
    </row>
    <row r="747">
      <c r="A747" s="22">
        <v>8.9361951817E12</v>
      </c>
      <c r="B747" s="19" t="s">
        <v>2623</v>
      </c>
      <c r="C747" s="20" t="s">
        <v>224</v>
      </c>
      <c r="D747" s="20" t="s">
        <v>2624</v>
      </c>
      <c r="E747" s="20" t="s">
        <v>65</v>
      </c>
    </row>
    <row r="748">
      <c r="A748" s="22">
        <v>8.936199380345E12</v>
      </c>
      <c r="B748" s="19" t="s">
        <v>2625</v>
      </c>
      <c r="C748" s="20" t="s">
        <v>224</v>
      </c>
      <c r="D748" s="20" t="s">
        <v>2626</v>
      </c>
      <c r="E748" s="20" t="s">
        <v>65</v>
      </c>
    </row>
    <row r="749">
      <c r="A749" s="22">
        <v>8.936200100092E12</v>
      </c>
      <c r="B749" s="19" t="s">
        <v>2627</v>
      </c>
      <c r="C749" s="20" t="s">
        <v>224</v>
      </c>
      <c r="D749" s="20" t="s">
        <v>2629</v>
      </c>
      <c r="E749" s="20" t="s">
        <v>59</v>
      </c>
    </row>
    <row r="750">
      <c r="A750" s="22">
        <v>8.936200100207E12</v>
      </c>
      <c r="B750" s="19" t="s">
        <v>2632</v>
      </c>
      <c r="C750" s="20" t="s">
        <v>224</v>
      </c>
      <c r="D750" s="20" t="s">
        <v>2633</v>
      </c>
      <c r="E750" s="20" t="s">
        <v>59</v>
      </c>
    </row>
    <row r="751">
      <c r="A751" s="22">
        <v>8.936200100306E12</v>
      </c>
      <c r="B751" s="19" t="s">
        <v>2635</v>
      </c>
      <c r="C751" s="20" t="s">
        <v>224</v>
      </c>
      <c r="D751" s="20" t="s">
        <v>2636</v>
      </c>
      <c r="E751" s="20" t="s">
        <v>59</v>
      </c>
    </row>
    <row r="752">
      <c r="A752" s="22">
        <v>8.936200101563E12</v>
      </c>
      <c r="B752" s="19" t="s">
        <v>2637</v>
      </c>
      <c r="C752" s="20" t="s">
        <v>224</v>
      </c>
      <c r="D752" s="20" t="s">
        <v>2638</v>
      </c>
      <c r="E752" s="20" t="s">
        <v>59</v>
      </c>
    </row>
    <row r="753">
      <c r="A753" s="22">
        <v>8.936202460026E12</v>
      </c>
      <c r="B753" s="19" t="s">
        <v>2639</v>
      </c>
      <c r="C753" s="20" t="s">
        <v>224</v>
      </c>
      <c r="D753" s="20" t="s">
        <v>2640</v>
      </c>
      <c r="E753" s="20" t="s">
        <v>65</v>
      </c>
    </row>
    <row r="754">
      <c r="A754" s="22">
        <v>8.936202460194E12</v>
      </c>
      <c r="B754" s="19" t="s">
        <v>2642</v>
      </c>
      <c r="C754" s="20" t="s">
        <v>224</v>
      </c>
      <c r="D754" s="20" t="s">
        <v>2643</v>
      </c>
      <c r="E754" s="20" t="s">
        <v>59</v>
      </c>
    </row>
    <row r="755">
      <c r="A755" s="22">
        <v>8.936202460255E12</v>
      </c>
      <c r="B755" s="19" t="s">
        <v>2647</v>
      </c>
      <c r="C755" s="20" t="s">
        <v>224</v>
      </c>
      <c r="D755" s="20" t="s">
        <v>2650</v>
      </c>
      <c r="E755" s="20" t="s">
        <v>65</v>
      </c>
    </row>
    <row r="756">
      <c r="A756" s="22">
        <v>8.936202460286E12</v>
      </c>
      <c r="B756" s="19" t="s">
        <v>2651</v>
      </c>
      <c r="C756" s="20" t="s">
        <v>224</v>
      </c>
      <c r="D756" s="20" t="s">
        <v>2652</v>
      </c>
      <c r="E756" s="20" t="s">
        <v>65</v>
      </c>
    </row>
    <row r="757">
      <c r="A757" s="22">
        <v>8.936202460316E12</v>
      </c>
      <c r="B757" s="19" t="s">
        <v>2653</v>
      </c>
      <c r="C757" s="20" t="s">
        <v>224</v>
      </c>
      <c r="D757" s="20" t="s">
        <v>2654</v>
      </c>
      <c r="E757" s="20" t="s">
        <v>59</v>
      </c>
    </row>
    <row r="758">
      <c r="A758" s="22">
        <v>8.936204030265E12</v>
      </c>
      <c r="B758" s="19" t="s">
        <v>2655</v>
      </c>
      <c r="C758" s="20" t="s">
        <v>224</v>
      </c>
      <c r="D758" s="20" t="s">
        <v>2656</v>
      </c>
      <c r="E758" s="20" t="s">
        <v>65</v>
      </c>
    </row>
    <row r="759">
      <c r="A759" s="22">
        <v>8.936204030371E12</v>
      </c>
      <c r="B759" s="19" t="s">
        <v>2657</v>
      </c>
      <c r="C759" s="20" t="s">
        <v>224</v>
      </c>
      <c r="D759" s="20" t="s">
        <v>2658</v>
      </c>
      <c r="E759" s="20" t="s">
        <v>65</v>
      </c>
    </row>
    <row r="760">
      <c r="A760" s="22">
        <v>8.936204030418E12</v>
      </c>
      <c r="B760" s="19" t="s">
        <v>2659</v>
      </c>
      <c r="C760" s="20" t="s">
        <v>224</v>
      </c>
      <c r="D760" s="20" t="s">
        <v>2660</v>
      </c>
      <c r="E760" s="20" t="s">
        <v>65</v>
      </c>
    </row>
    <row r="761">
      <c r="A761" s="22">
        <v>8.936204030586E12</v>
      </c>
      <c r="B761" s="19" t="s">
        <v>2661</v>
      </c>
      <c r="C761" s="20" t="s">
        <v>224</v>
      </c>
      <c r="D761" s="20" t="s">
        <v>2662</v>
      </c>
      <c r="E761" s="20" t="s">
        <v>65</v>
      </c>
    </row>
    <row r="762">
      <c r="A762" s="22">
        <v>8.936204030647E12</v>
      </c>
      <c r="B762" s="19" t="s">
        <v>2663</v>
      </c>
      <c r="C762" s="20" t="s">
        <v>224</v>
      </c>
      <c r="D762" s="20" t="s">
        <v>2664</v>
      </c>
      <c r="E762" s="20" t="s">
        <v>65</v>
      </c>
    </row>
    <row r="763">
      <c r="A763" s="22">
        <v>8.936204030906E12</v>
      </c>
      <c r="B763" s="19" t="s">
        <v>2665</v>
      </c>
      <c r="C763" s="20" t="s">
        <v>224</v>
      </c>
      <c r="D763" s="20" t="s">
        <v>2666</v>
      </c>
      <c r="E763" s="20" t="s">
        <v>65</v>
      </c>
    </row>
    <row r="764">
      <c r="A764" s="22">
        <v>8.936207131723E12</v>
      </c>
      <c r="B764" s="19" t="s">
        <v>2667</v>
      </c>
      <c r="C764" s="20" t="s">
        <v>787</v>
      </c>
      <c r="D764" s="20" t="s">
        <v>1994</v>
      </c>
      <c r="E764" s="20" t="s">
        <v>59</v>
      </c>
    </row>
    <row r="765">
      <c r="A765" s="22">
        <v>8.936207132034E12</v>
      </c>
      <c r="B765" s="19" t="s">
        <v>2668</v>
      </c>
      <c r="C765" s="20" t="s">
        <v>57</v>
      </c>
      <c r="D765" s="20" t="s">
        <v>2669</v>
      </c>
      <c r="E765" s="20" t="e">
        <v>#N/A</v>
      </c>
    </row>
    <row r="766">
      <c r="A766" s="22">
        <v>8.936210410815E12</v>
      </c>
      <c r="B766" s="19" t="s">
        <v>2670</v>
      </c>
      <c r="C766" s="20" t="s">
        <v>1206</v>
      </c>
      <c r="D766" s="20" t="s">
        <v>2671</v>
      </c>
      <c r="E766" s="20" t="s">
        <v>65</v>
      </c>
    </row>
    <row r="767">
      <c r="A767" s="22">
        <v>8.936210410822E12</v>
      </c>
      <c r="B767" s="19" t="s">
        <v>2672</v>
      </c>
      <c r="C767" s="20" t="s">
        <v>1206</v>
      </c>
      <c r="D767" s="20" t="s">
        <v>2673</v>
      </c>
      <c r="E767" s="20" t="s">
        <v>65</v>
      </c>
    </row>
    <row r="768">
      <c r="A768" s="22">
        <v>8.936210411591E12</v>
      </c>
      <c r="B768" s="19" t="s">
        <v>2674</v>
      </c>
      <c r="C768" s="20" t="s">
        <v>224</v>
      </c>
      <c r="D768" s="20" t="s">
        <v>2675</v>
      </c>
      <c r="E768" s="20" t="s">
        <v>65</v>
      </c>
    </row>
    <row r="769">
      <c r="A769" s="22">
        <v>8.936210415551E12</v>
      </c>
      <c r="B769" s="19" t="s">
        <v>2676</v>
      </c>
      <c r="C769" s="20" t="s">
        <v>224</v>
      </c>
      <c r="D769" s="20" t="s">
        <v>2677</v>
      </c>
      <c r="E769" s="20" t="s">
        <v>59</v>
      </c>
    </row>
    <row r="770">
      <c r="A770" s="22">
        <v>8.936210481068E12</v>
      </c>
      <c r="B770" s="19" t="s">
        <v>2678</v>
      </c>
      <c r="C770" s="20" t="s">
        <v>57</v>
      </c>
      <c r="D770" s="20" t="s">
        <v>2679</v>
      </c>
      <c r="E770" s="20" t="s">
        <v>65</v>
      </c>
    </row>
    <row r="771">
      <c r="A771" s="22">
        <v>8.936210481075E12</v>
      </c>
      <c r="B771" s="19" t="s">
        <v>2680</v>
      </c>
      <c r="C771" s="20" t="s">
        <v>57</v>
      </c>
      <c r="D771" s="20" t="s">
        <v>2681</v>
      </c>
      <c r="E771" s="20" t="s">
        <v>65</v>
      </c>
    </row>
    <row r="772">
      <c r="A772" s="22">
        <v>8.936216431029E12</v>
      </c>
      <c r="B772" s="19" t="s">
        <v>2682</v>
      </c>
      <c r="C772" s="20" t="s">
        <v>224</v>
      </c>
      <c r="D772" s="20" t="s">
        <v>2683</v>
      </c>
      <c r="E772" s="20" t="s">
        <v>65</v>
      </c>
    </row>
    <row r="773">
      <c r="A773" s="22">
        <v>8.936219600002E12</v>
      </c>
      <c r="B773" s="19" t="s">
        <v>2684</v>
      </c>
      <c r="C773" s="20" t="s">
        <v>224</v>
      </c>
      <c r="D773" s="20" t="s">
        <v>2685</v>
      </c>
      <c r="E773" s="20" t="s">
        <v>59</v>
      </c>
    </row>
    <row r="774">
      <c r="A774" s="22">
        <v>8.93621960004E12</v>
      </c>
      <c r="B774" s="19" t="s">
        <v>2686</v>
      </c>
      <c r="C774" s="20" t="s">
        <v>224</v>
      </c>
      <c r="D774" s="20" t="s">
        <v>2687</v>
      </c>
      <c r="E774" s="20" t="s">
        <v>59</v>
      </c>
    </row>
    <row r="775">
      <c r="A775" s="22">
        <v>8.936219600248E12</v>
      </c>
      <c r="B775" s="19" t="s">
        <v>2688</v>
      </c>
      <c r="C775" s="20" t="s">
        <v>224</v>
      </c>
      <c r="D775" s="20" t="s">
        <v>2689</v>
      </c>
      <c r="E775" s="20" t="s">
        <v>59</v>
      </c>
    </row>
    <row r="776">
      <c r="A776" s="22">
        <v>8.936219600422E12</v>
      </c>
      <c r="B776" s="19" t="s">
        <v>2690</v>
      </c>
      <c r="C776" s="20" t="s">
        <v>224</v>
      </c>
      <c r="D776" s="20" t="s">
        <v>2691</v>
      </c>
      <c r="E776" s="20" t="s">
        <v>65</v>
      </c>
    </row>
    <row r="777">
      <c r="A777" s="22">
        <v>8.936219600446E12</v>
      </c>
      <c r="B777" s="19" t="s">
        <v>2692</v>
      </c>
      <c r="C777" s="20" t="s">
        <v>224</v>
      </c>
      <c r="D777" s="20" t="s">
        <v>2693</v>
      </c>
      <c r="E777" s="20" t="s">
        <v>65</v>
      </c>
    </row>
    <row r="778">
      <c r="A778" s="22">
        <v>8.936219602235E12</v>
      </c>
      <c r="B778" s="19" t="s">
        <v>2694</v>
      </c>
      <c r="C778" s="20" t="s">
        <v>1741</v>
      </c>
      <c r="D778" s="20" t="s">
        <v>2695</v>
      </c>
      <c r="E778" s="20" t="s">
        <v>65</v>
      </c>
    </row>
    <row r="779">
      <c r="A779" s="22">
        <v>8.936219602471E12</v>
      </c>
      <c r="B779" s="19" t="s">
        <v>2697</v>
      </c>
      <c r="C779" s="20" t="s">
        <v>224</v>
      </c>
      <c r="D779" s="20" t="s">
        <v>2698</v>
      </c>
      <c r="E779" s="20" t="s">
        <v>65</v>
      </c>
    </row>
    <row r="780">
      <c r="A780" s="22">
        <v>8.936219620109E12</v>
      </c>
      <c r="B780" s="19" t="s">
        <v>2699</v>
      </c>
      <c r="C780" s="20" t="s">
        <v>224</v>
      </c>
      <c r="D780" s="20" t="s">
        <v>2700</v>
      </c>
      <c r="E780" s="20" t="s">
        <v>59</v>
      </c>
    </row>
    <row r="781">
      <c r="A781" s="22">
        <v>8.936219620161E12</v>
      </c>
      <c r="B781" s="19" t="s">
        <v>2702</v>
      </c>
      <c r="C781" s="20" t="s">
        <v>224</v>
      </c>
      <c r="D781" s="20" t="s">
        <v>2703</v>
      </c>
      <c r="E781" s="20" t="s">
        <v>65</v>
      </c>
    </row>
    <row r="782">
      <c r="A782" s="22">
        <v>8.936219620178E12</v>
      </c>
      <c r="B782" s="19" t="s">
        <v>2090</v>
      </c>
      <c r="C782" s="20" t="s">
        <v>224</v>
      </c>
      <c r="D782" s="20">
        <v>6545.0</v>
      </c>
      <c r="E782" s="20" t="s">
        <v>65</v>
      </c>
    </row>
    <row r="783">
      <c r="A783" s="22">
        <v>8.936219620192E12</v>
      </c>
      <c r="B783" s="19" t="s">
        <v>1927</v>
      </c>
      <c r="C783" s="20" t="s">
        <v>224</v>
      </c>
      <c r="D783" s="20" t="s">
        <v>2704</v>
      </c>
      <c r="E783" s="20" t="s">
        <v>65</v>
      </c>
    </row>
    <row r="784">
      <c r="A784" s="22">
        <v>8.936220300274E12</v>
      </c>
      <c r="B784" s="19" t="s">
        <v>2705</v>
      </c>
      <c r="C784" s="20" t="s">
        <v>224</v>
      </c>
      <c r="D784" s="20" t="s">
        <v>2706</v>
      </c>
      <c r="E784" s="20" t="s">
        <v>59</v>
      </c>
    </row>
    <row r="785">
      <c r="A785" s="22">
        <v>8.936220300298E12</v>
      </c>
      <c r="B785" s="19" t="s">
        <v>2707</v>
      </c>
      <c r="C785" s="20" t="s">
        <v>224</v>
      </c>
      <c r="D785" s="20" t="s">
        <v>2708</v>
      </c>
      <c r="E785" s="20" t="s">
        <v>59</v>
      </c>
    </row>
    <row r="786">
      <c r="A786" s="22">
        <v>8.936239090029E12</v>
      </c>
      <c r="B786" s="19" t="s">
        <v>2710</v>
      </c>
      <c r="C786" s="20" t="s">
        <v>787</v>
      </c>
      <c r="D786" s="20" t="s">
        <v>2712</v>
      </c>
      <c r="E786" s="20" t="s">
        <v>65</v>
      </c>
    </row>
    <row r="787">
      <c r="A787" s="22">
        <v>8.936239090036E12</v>
      </c>
      <c r="B787" s="19" t="s">
        <v>2713</v>
      </c>
      <c r="C787" s="20" t="s">
        <v>75</v>
      </c>
      <c r="D787" s="20" t="s">
        <v>2714</v>
      </c>
      <c r="E787" s="20" t="s">
        <v>59</v>
      </c>
    </row>
    <row r="788">
      <c r="A788" s="22">
        <v>8.93623909005E12</v>
      </c>
      <c r="B788" s="19" t="s">
        <v>2717</v>
      </c>
      <c r="C788" s="20" t="s">
        <v>75</v>
      </c>
      <c r="D788" s="20" t="s">
        <v>2718</v>
      </c>
      <c r="E788" s="20" t="s">
        <v>59</v>
      </c>
    </row>
    <row r="789">
      <c r="A789" s="22">
        <v>8.936239090166E12</v>
      </c>
      <c r="B789" s="19" t="s">
        <v>2719</v>
      </c>
      <c r="C789" s="20" t="s">
        <v>787</v>
      </c>
      <c r="D789" s="20" t="s">
        <v>2720</v>
      </c>
      <c r="E789" s="20" t="s">
        <v>59</v>
      </c>
    </row>
    <row r="790">
      <c r="A790" s="22">
        <v>8.936243700006E12</v>
      </c>
      <c r="B790" s="19" t="s">
        <v>2721</v>
      </c>
      <c r="C790" s="20" t="s">
        <v>1206</v>
      </c>
      <c r="D790" s="20" t="s">
        <v>2722</v>
      </c>
      <c r="E790" s="20" t="s">
        <v>65</v>
      </c>
    </row>
    <row r="791">
      <c r="A791" s="22">
        <v>8.936243700013E12</v>
      </c>
      <c r="B791" s="19" t="s">
        <v>2723</v>
      </c>
      <c r="C791" s="20" t="s">
        <v>1206</v>
      </c>
      <c r="D791" s="20" t="s">
        <v>2726</v>
      </c>
      <c r="E791" s="20" t="s">
        <v>65</v>
      </c>
    </row>
    <row r="792">
      <c r="A792" s="22">
        <v>8.93624370002E12</v>
      </c>
      <c r="B792" s="19" t="s">
        <v>2727</v>
      </c>
      <c r="C792" s="20" t="s">
        <v>1206</v>
      </c>
      <c r="D792" s="20" t="s">
        <v>2728</v>
      </c>
      <c r="E792" s="20" t="s">
        <v>65</v>
      </c>
    </row>
    <row r="793">
      <c r="A793" s="22">
        <v>8.936243700037E12</v>
      </c>
      <c r="B793" s="19" t="s">
        <v>2729</v>
      </c>
      <c r="C793" s="20" t="s">
        <v>1206</v>
      </c>
      <c r="D793" s="20" t="s">
        <v>2730</v>
      </c>
      <c r="E793" s="20" t="s">
        <v>65</v>
      </c>
    </row>
    <row r="794">
      <c r="A794" s="22">
        <v>8.936243700044E12</v>
      </c>
      <c r="B794" s="19" t="s">
        <v>2731</v>
      </c>
      <c r="C794" s="20" t="s">
        <v>1206</v>
      </c>
      <c r="D794" s="20" t="s">
        <v>2732</v>
      </c>
      <c r="E794" s="20" t="s">
        <v>65</v>
      </c>
    </row>
    <row r="795">
      <c r="A795" s="22">
        <v>8.936243700051E12</v>
      </c>
      <c r="B795" s="19" t="s">
        <v>2734</v>
      </c>
      <c r="C795" s="20" t="s">
        <v>1206</v>
      </c>
      <c r="D795" s="20" t="s">
        <v>2735</v>
      </c>
      <c r="E795" s="20" t="s">
        <v>65</v>
      </c>
    </row>
    <row r="796">
      <c r="A796" s="22">
        <v>8.936243700068E12</v>
      </c>
      <c r="B796" s="19" t="s">
        <v>2739</v>
      </c>
      <c r="C796" s="20" t="s">
        <v>57</v>
      </c>
      <c r="D796" s="20" t="s">
        <v>2740</v>
      </c>
      <c r="E796" s="20" t="e">
        <v>#N/A</v>
      </c>
    </row>
    <row r="797">
      <c r="A797" s="22">
        <v>8.936243700075E12</v>
      </c>
      <c r="B797" s="19" t="s">
        <v>2741</v>
      </c>
      <c r="C797" s="20" t="s">
        <v>57</v>
      </c>
      <c r="D797" s="20" t="s">
        <v>2742</v>
      </c>
      <c r="E797" s="20" t="e">
        <v>#N/A</v>
      </c>
    </row>
    <row r="798">
      <c r="A798" s="22">
        <v>8.936243700082E12</v>
      </c>
      <c r="B798" s="19" t="s">
        <v>2743</v>
      </c>
      <c r="C798" s="20" t="s">
        <v>1206</v>
      </c>
      <c r="D798" s="20" t="s">
        <v>2744</v>
      </c>
      <c r="E798" s="20" t="s">
        <v>65</v>
      </c>
    </row>
    <row r="799">
      <c r="A799" s="22">
        <v>8.936243700099E12</v>
      </c>
      <c r="B799" s="19" t="s">
        <v>2745</v>
      </c>
      <c r="C799" s="20" t="s">
        <v>1206</v>
      </c>
      <c r="D799" s="20" t="s">
        <v>2746</v>
      </c>
      <c r="E799" s="20" t="s">
        <v>65</v>
      </c>
    </row>
    <row r="800">
      <c r="A800" s="22">
        <v>8.936243700105E12</v>
      </c>
      <c r="B800" s="19" t="s">
        <v>2747</v>
      </c>
      <c r="C800" s="20" t="s">
        <v>1206</v>
      </c>
      <c r="D800" s="20" t="s">
        <v>2748</v>
      </c>
      <c r="E800" s="20" t="s">
        <v>65</v>
      </c>
    </row>
    <row r="801">
      <c r="A801" s="22">
        <v>8.936243700112E12</v>
      </c>
      <c r="B801" s="19" t="s">
        <v>2749</v>
      </c>
      <c r="C801" s="20" t="s">
        <v>57</v>
      </c>
      <c r="D801" s="20" t="s">
        <v>2750</v>
      </c>
      <c r="E801" s="20" t="s">
        <v>65</v>
      </c>
    </row>
    <row r="802">
      <c r="A802" s="22">
        <v>8.936243700129E12</v>
      </c>
      <c r="B802" s="19" t="s">
        <v>2751</v>
      </c>
      <c r="C802" s="20" t="s">
        <v>1206</v>
      </c>
      <c r="D802" s="20" t="s">
        <v>2752</v>
      </c>
      <c r="E802" s="20" t="e">
        <v>#N/A</v>
      </c>
    </row>
    <row r="803">
      <c r="A803" s="22">
        <v>8.936243700136E12</v>
      </c>
      <c r="B803" s="19" t="s">
        <v>2753</v>
      </c>
      <c r="C803" s="20" t="s">
        <v>57</v>
      </c>
      <c r="D803" s="20" t="s">
        <v>2754</v>
      </c>
      <c r="E803" s="20" t="s">
        <v>65</v>
      </c>
    </row>
    <row r="804">
      <c r="A804" s="22">
        <v>8.936243700143E12</v>
      </c>
      <c r="B804" s="19" t="s">
        <v>2755</v>
      </c>
      <c r="C804" s="20" t="s">
        <v>57</v>
      </c>
      <c r="D804" s="20" t="s">
        <v>2756</v>
      </c>
      <c r="E804" s="20" t="s">
        <v>65</v>
      </c>
    </row>
    <row r="805">
      <c r="A805" s="22">
        <v>8.93624370015E12</v>
      </c>
      <c r="B805" s="19" t="s">
        <v>2757</v>
      </c>
      <c r="C805" s="20" t="s">
        <v>57</v>
      </c>
      <c r="D805" s="20" t="s">
        <v>2758</v>
      </c>
      <c r="E805" s="20" t="e">
        <v>#N/A</v>
      </c>
    </row>
    <row r="806">
      <c r="A806" s="22">
        <v>8.936243700167E12</v>
      </c>
      <c r="B806" s="19" t="s">
        <v>2759</v>
      </c>
      <c r="C806" s="20" t="s">
        <v>57</v>
      </c>
      <c r="D806" s="20" t="s">
        <v>2760</v>
      </c>
      <c r="E806" s="20" t="s">
        <v>65</v>
      </c>
    </row>
    <row r="807">
      <c r="A807" s="22">
        <v>8.936243700174E12</v>
      </c>
      <c r="B807" s="19" t="s">
        <v>2761</v>
      </c>
      <c r="C807" s="20" t="s">
        <v>57</v>
      </c>
      <c r="D807" s="20" t="s">
        <v>2762</v>
      </c>
      <c r="E807" s="20" t="s">
        <v>65</v>
      </c>
    </row>
    <row r="808">
      <c r="A808" s="22">
        <v>8.936243700181E12</v>
      </c>
      <c r="B808" s="19" t="s">
        <v>2764</v>
      </c>
      <c r="C808" s="20" t="s">
        <v>57</v>
      </c>
      <c r="D808" s="20" t="s">
        <v>2766</v>
      </c>
      <c r="E808" s="20" t="s">
        <v>65</v>
      </c>
    </row>
    <row r="809">
      <c r="A809" s="22">
        <v>8.938500490712E12</v>
      </c>
      <c r="B809" s="19" t="s">
        <v>2767</v>
      </c>
      <c r="C809" s="20" t="s">
        <v>224</v>
      </c>
      <c r="D809" s="20" t="s">
        <v>2768</v>
      </c>
      <c r="E809" s="20" t="s">
        <v>65</v>
      </c>
    </row>
    <row r="810">
      <c r="A810" s="22">
        <v>8.938500490828E12</v>
      </c>
      <c r="B810" s="19" t="s">
        <v>2769</v>
      </c>
      <c r="C810" s="20" t="s">
        <v>224</v>
      </c>
      <c r="D810" s="20" t="s">
        <v>2771</v>
      </c>
      <c r="E810" s="20" t="s">
        <v>65</v>
      </c>
    </row>
    <row r="811">
      <c r="A811" s="22">
        <v>8.938500490897E12</v>
      </c>
      <c r="B811" s="19" t="s">
        <v>2772</v>
      </c>
      <c r="C811" s="20" t="s">
        <v>224</v>
      </c>
      <c r="D811" s="20" t="s">
        <v>2773</v>
      </c>
      <c r="E811" s="20" t="s">
        <v>65</v>
      </c>
    </row>
    <row r="812">
      <c r="A812" s="22">
        <v>8.938500490927E12</v>
      </c>
      <c r="B812" s="19" t="s">
        <v>2774</v>
      </c>
      <c r="C812" s="20" t="s">
        <v>224</v>
      </c>
      <c r="D812" s="20" t="s">
        <v>2775</v>
      </c>
      <c r="E812" s="20" t="s">
        <v>65</v>
      </c>
    </row>
    <row r="813">
      <c r="A813" s="22">
        <v>8.938500490989E12</v>
      </c>
      <c r="B813" s="19" t="s">
        <v>2776</v>
      </c>
      <c r="C813" s="20" t="s">
        <v>224</v>
      </c>
      <c r="D813" s="20" t="s">
        <v>2777</v>
      </c>
      <c r="E813" s="20" t="s">
        <v>65</v>
      </c>
    </row>
    <row r="814">
      <c r="A814" s="22">
        <v>8.938500810084E12</v>
      </c>
      <c r="B814" s="19" t="s">
        <v>2778</v>
      </c>
      <c r="C814" s="20" t="s">
        <v>224</v>
      </c>
      <c r="D814" s="20" t="s">
        <v>2779</v>
      </c>
      <c r="E814" s="20" t="s">
        <v>65</v>
      </c>
    </row>
    <row r="815">
      <c r="A815" s="22">
        <v>8.938500810763E12</v>
      </c>
      <c r="B815" s="19" t="s">
        <v>2780</v>
      </c>
      <c r="C815" s="20" t="s">
        <v>224</v>
      </c>
      <c r="D815" s="20" t="s">
        <v>2782</v>
      </c>
      <c r="E815" s="20" t="s">
        <v>59</v>
      </c>
    </row>
    <row r="816">
      <c r="A816" s="22">
        <v>8.93850081077E12</v>
      </c>
      <c r="B816" s="19" t="s">
        <v>2783</v>
      </c>
      <c r="C816" s="20" t="s">
        <v>93</v>
      </c>
      <c r="D816" s="20" t="s">
        <v>2784</v>
      </c>
      <c r="E816" s="20" t="s">
        <v>65</v>
      </c>
    </row>
    <row r="817">
      <c r="A817" s="22">
        <v>8.938500810909E12</v>
      </c>
      <c r="B817" s="19" t="s">
        <v>2785</v>
      </c>
      <c r="C817" s="20" t="s">
        <v>1831</v>
      </c>
      <c r="D817" s="20" t="s">
        <v>2786</v>
      </c>
      <c r="E817" s="20" t="e">
        <v>#N/A</v>
      </c>
    </row>
    <row r="818">
      <c r="A818" s="22">
        <v>8.938500811081E12</v>
      </c>
      <c r="B818" s="19" t="s">
        <v>2787</v>
      </c>
      <c r="C818" s="20" t="s">
        <v>1831</v>
      </c>
      <c r="D818" s="20" t="s">
        <v>2788</v>
      </c>
      <c r="E818" s="20" t="s">
        <v>65</v>
      </c>
    </row>
    <row r="819">
      <c r="A819" s="22">
        <v>8.938500844027E12</v>
      </c>
      <c r="B819" s="19" t="s">
        <v>2789</v>
      </c>
      <c r="C819" s="20" t="s">
        <v>57</v>
      </c>
      <c r="D819" s="20" t="s">
        <v>2790</v>
      </c>
      <c r="E819" s="20" t="s">
        <v>65</v>
      </c>
    </row>
    <row r="820">
      <c r="A820" s="22">
        <v>8.938500844089E12</v>
      </c>
      <c r="B820" s="19" t="s">
        <v>2791</v>
      </c>
      <c r="C820" s="20" t="s">
        <v>1741</v>
      </c>
      <c r="D820" s="20" t="s">
        <v>2792</v>
      </c>
      <c r="E820" s="20" t="s">
        <v>65</v>
      </c>
    </row>
    <row r="821">
      <c r="A821" s="22">
        <v>8.938500844102E12</v>
      </c>
      <c r="B821" s="19" t="s">
        <v>2793</v>
      </c>
      <c r="C821" s="20" t="s">
        <v>57</v>
      </c>
      <c r="D821" s="20" t="s">
        <v>2794</v>
      </c>
      <c r="E821" s="20" t="s">
        <v>65</v>
      </c>
    </row>
    <row r="822">
      <c r="A822" s="22">
        <v>8.938500844157E12</v>
      </c>
      <c r="B822" s="19" t="s">
        <v>2795</v>
      </c>
      <c r="C822" s="20" t="s">
        <v>57</v>
      </c>
      <c r="D822" s="20" t="s">
        <v>2796</v>
      </c>
      <c r="E822" s="20" t="s">
        <v>65</v>
      </c>
    </row>
    <row r="823">
      <c r="A823" s="22">
        <v>8.938500844317E12</v>
      </c>
      <c r="B823" s="19" t="s">
        <v>2797</v>
      </c>
      <c r="C823" s="20" t="s">
        <v>57</v>
      </c>
      <c r="D823" s="20" t="s">
        <v>2798</v>
      </c>
      <c r="E823" s="20" t="s">
        <v>65</v>
      </c>
    </row>
    <row r="824">
      <c r="A824" s="22">
        <v>8.93850084443E12</v>
      </c>
      <c r="B824" s="19" t="s">
        <v>2799</v>
      </c>
      <c r="C824" s="20" t="s">
        <v>57</v>
      </c>
      <c r="D824" s="20" t="s">
        <v>2800</v>
      </c>
      <c r="E824" s="20" t="s">
        <v>65</v>
      </c>
    </row>
    <row r="825">
      <c r="A825" s="22">
        <v>8.93850211814E12</v>
      </c>
      <c r="B825" s="19" t="s">
        <v>2802</v>
      </c>
      <c r="C825" s="20" t="s">
        <v>224</v>
      </c>
      <c r="D825" s="20" t="s">
        <v>2803</v>
      </c>
      <c r="E825" s="20" t="s">
        <v>59</v>
      </c>
    </row>
    <row r="826">
      <c r="A826" s="22">
        <v>8.938502118157E12</v>
      </c>
      <c r="B826" s="19" t="s">
        <v>2804</v>
      </c>
      <c r="C826" s="20" t="s">
        <v>224</v>
      </c>
      <c r="D826" s="20" t="s">
        <v>2806</v>
      </c>
      <c r="E826" s="20" t="s">
        <v>59</v>
      </c>
    </row>
    <row r="827">
      <c r="A827" s="22">
        <v>8.93850250312E12</v>
      </c>
      <c r="B827" s="19" t="s">
        <v>2807</v>
      </c>
      <c r="C827" s="20" t="s">
        <v>57</v>
      </c>
      <c r="D827" s="20" t="s">
        <v>2808</v>
      </c>
      <c r="E827" s="20" t="s">
        <v>65</v>
      </c>
    </row>
    <row r="828">
      <c r="A828" s="22">
        <v>8.938502525016E12</v>
      </c>
      <c r="B828" s="19" t="s">
        <v>2810</v>
      </c>
      <c r="C828" s="20" t="s">
        <v>224</v>
      </c>
      <c r="D828" s="20" t="s">
        <v>2812</v>
      </c>
      <c r="E828" s="20" t="s">
        <v>65</v>
      </c>
    </row>
    <row r="829">
      <c r="A829" s="22">
        <v>8.93850252503E12</v>
      </c>
      <c r="B829" s="19" t="s">
        <v>2813</v>
      </c>
      <c r="C829" s="20" t="s">
        <v>224</v>
      </c>
      <c r="D829" s="20" t="s">
        <v>2814</v>
      </c>
      <c r="E829" s="20" t="s">
        <v>65</v>
      </c>
    </row>
    <row r="830">
      <c r="A830" s="22">
        <v>8.938502525054E12</v>
      </c>
      <c r="B830" s="19" t="s">
        <v>2817</v>
      </c>
      <c r="C830" s="20" t="s">
        <v>224</v>
      </c>
      <c r="D830" s="20" t="s">
        <v>2818</v>
      </c>
      <c r="E830" s="20" t="s">
        <v>65</v>
      </c>
    </row>
    <row r="831">
      <c r="A831" s="22">
        <v>8.938502525078E12</v>
      </c>
      <c r="B831" s="19" t="s">
        <v>2819</v>
      </c>
      <c r="C831" s="20" t="s">
        <v>224</v>
      </c>
      <c r="D831" s="20" t="s">
        <v>2821</v>
      </c>
      <c r="E831" s="20" t="s">
        <v>65</v>
      </c>
    </row>
    <row r="832">
      <c r="A832" s="22">
        <v>8.938502525092E12</v>
      </c>
      <c r="B832" s="19" t="s">
        <v>2822</v>
      </c>
      <c r="C832" s="20" t="s">
        <v>224</v>
      </c>
      <c r="D832" s="20" t="s">
        <v>2823</v>
      </c>
      <c r="E832" s="20" t="s">
        <v>65</v>
      </c>
    </row>
    <row r="833">
      <c r="A833" s="22">
        <v>8.938502525245E12</v>
      </c>
      <c r="B833" s="19" t="s">
        <v>2824</v>
      </c>
      <c r="C833" s="20" t="s">
        <v>224</v>
      </c>
      <c r="D833" s="20" t="s">
        <v>2825</v>
      </c>
      <c r="E833" s="20" t="s">
        <v>65</v>
      </c>
    </row>
    <row r="834">
      <c r="A834" s="22">
        <v>8.938502525337E12</v>
      </c>
      <c r="B834" s="19" t="s">
        <v>2826</v>
      </c>
      <c r="C834" s="20" t="s">
        <v>224</v>
      </c>
      <c r="D834" s="20" t="s">
        <v>2828</v>
      </c>
      <c r="E834" s="20" t="s">
        <v>65</v>
      </c>
    </row>
    <row r="835">
      <c r="A835" s="22">
        <v>8.938502525351E12</v>
      </c>
      <c r="B835" s="19" t="s">
        <v>2829</v>
      </c>
      <c r="C835" s="20" t="s">
        <v>224</v>
      </c>
      <c r="D835" s="20" t="s">
        <v>2830</v>
      </c>
      <c r="E835" s="20" t="s">
        <v>65</v>
      </c>
    </row>
    <row r="836">
      <c r="A836" s="22">
        <v>8.938502525481E12</v>
      </c>
      <c r="B836" s="19" t="s">
        <v>2833</v>
      </c>
      <c r="C836" s="20" t="s">
        <v>1206</v>
      </c>
      <c r="D836" s="20" t="s">
        <v>2835</v>
      </c>
      <c r="E836" s="20" t="s">
        <v>65</v>
      </c>
    </row>
    <row r="837">
      <c r="A837" s="22">
        <v>8.938502525726E12</v>
      </c>
      <c r="B837" s="19" t="s">
        <v>2836</v>
      </c>
      <c r="C837" s="20" t="s">
        <v>1206</v>
      </c>
      <c r="D837" s="20" t="s">
        <v>2838</v>
      </c>
      <c r="E837" s="20" t="s">
        <v>65</v>
      </c>
    </row>
    <row r="838">
      <c r="A838" s="22">
        <v>8.938502525863E12</v>
      </c>
      <c r="B838" s="19" t="s">
        <v>2839</v>
      </c>
      <c r="C838" s="20" t="s">
        <v>224</v>
      </c>
      <c r="D838" s="20" t="s">
        <v>2840</v>
      </c>
      <c r="E838" s="20" t="s">
        <v>65</v>
      </c>
    </row>
    <row r="839">
      <c r="A839" s="22">
        <v>8.938503131056E12</v>
      </c>
      <c r="B839" s="19" t="s">
        <v>2841</v>
      </c>
      <c r="C839" s="20" t="s">
        <v>57</v>
      </c>
      <c r="D839" s="20" t="s">
        <v>2043</v>
      </c>
      <c r="E839" s="20" t="s">
        <v>65</v>
      </c>
    </row>
    <row r="840">
      <c r="A840" s="22">
        <v>8.938503131377E12</v>
      </c>
      <c r="B840" s="19" t="s">
        <v>2843</v>
      </c>
      <c r="C840" s="20" t="s">
        <v>57</v>
      </c>
      <c r="D840" s="20" t="s">
        <v>2844</v>
      </c>
      <c r="E840" s="20" t="s">
        <v>65</v>
      </c>
    </row>
    <row r="841">
      <c r="A841" s="22">
        <v>8.938503131421E12</v>
      </c>
      <c r="B841" s="19" t="s">
        <v>2848</v>
      </c>
      <c r="C841" s="20" t="s">
        <v>57</v>
      </c>
      <c r="D841" s="20" t="s">
        <v>2849</v>
      </c>
      <c r="E841" s="20" t="s">
        <v>65</v>
      </c>
    </row>
    <row r="842">
      <c r="A842" s="22">
        <v>8.938503131452E12</v>
      </c>
      <c r="B842" s="19" t="s">
        <v>2850</v>
      </c>
      <c r="C842" s="20" t="s">
        <v>57</v>
      </c>
      <c r="D842" s="20" t="s">
        <v>2849</v>
      </c>
      <c r="E842" s="20" t="s">
        <v>65</v>
      </c>
    </row>
    <row r="843">
      <c r="A843" s="22">
        <v>8.938503131728E12</v>
      </c>
      <c r="B843" s="19" t="s">
        <v>2852</v>
      </c>
      <c r="C843" s="20" t="s">
        <v>57</v>
      </c>
      <c r="D843" s="20" t="s">
        <v>2043</v>
      </c>
      <c r="E843" s="20" t="s">
        <v>65</v>
      </c>
    </row>
    <row r="844">
      <c r="A844" s="22">
        <v>8.938503131742E12</v>
      </c>
      <c r="B844" s="19" t="s">
        <v>2855</v>
      </c>
      <c r="C844" s="20" t="s">
        <v>57</v>
      </c>
      <c r="D844" s="20" t="s">
        <v>2046</v>
      </c>
      <c r="E844" s="20" t="s">
        <v>65</v>
      </c>
    </row>
    <row r="845">
      <c r="A845" s="22">
        <v>8.93850313178E12</v>
      </c>
      <c r="B845" s="19" t="s">
        <v>2857</v>
      </c>
      <c r="C845" s="20" t="s">
        <v>57</v>
      </c>
      <c r="D845" s="20" t="s">
        <v>2043</v>
      </c>
      <c r="E845" s="20" t="s">
        <v>65</v>
      </c>
    </row>
    <row r="846">
      <c r="A846" s="22">
        <v>8.93850313181E12</v>
      </c>
      <c r="B846" s="19" t="s">
        <v>2858</v>
      </c>
      <c r="C846" s="20" t="s">
        <v>57</v>
      </c>
      <c r="D846" s="20" t="s">
        <v>2859</v>
      </c>
      <c r="E846" s="20" t="s">
        <v>65</v>
      </c>
    </row>
    <row r="847">
      <c r="A847" s="22">
        <v>8.938503131971E12</v>
      </c>
      <c r="B847" s="19" t="s">
        <v>2860</v>
      </c>
      <c r="C847" s="20" t="s">
        <v>57</v>
      </c>
      <c r="D847" s="20" t="s">
        <v>2861</v>
      </c>
      <c r="E847" s="20" t="s">
        <v>65</v>
      </c>
    </row>
    <row r="848">
      <c r="A848" s="22">
        <v>8.938504318357E12</v>
      </c>
      <c r="B848" s="19" t="s">
        <v>2862</v>
      </c>
      <c r="C848" s="20" t="s">
        <v>57</v>
      </c>
      <c r="D848" s="20" t="s">
        <v>2863</v>
      </c>
      <c r="E848" s="20" t="s">
        <v>65</v>
      </c>
    </row>
    <row r="849">
      <c r="A849" s="22">
        <v>8.938504823073E12</v>
      </c>
      <c r="B849" s="19" t="s">
        <v>2864</v>
      </c>
      <c r="C849" s="20" t="s">
        <v>224</v>
      </c>
      <c r="D849" s="20" t="s">
        <v>2865</v>
      </c>
      <c r="E849" s="20" t="s">
        <v>65</v>
      </c>
    </row>
    <row r="850">
      <c r="A850" s="22">
        <v>8.938504823189E12</v>
      </c>
      <c r="B850" s="19" t="s">
        <v>2866</v>
      </c>
      <c r="C850" s="20" t="s">
        <v>224</v>
      </c>
      <c r="D850" s="20" t="s">
        <v>2868</v>
      </c>
      <c r="E850" s="20" t="s">
        <v>65</v>
      </c>
    </row>
    <row r="851">
      <c r="A851" s="22">
        <v>8.938505512013E12</v>
      </c>
      <c r="B851" s="19" t="s">
        <v>2872</v>
      </c>
      <c r="C851" s="20" t="s">
        <v>224</v>
      </c>
      <c r="D851" s="20" t="s">
        <v>2873</v>
      </c>
      <c r="E851" s="20" t="s">
        <v>65</v>
      </c>
    </row>
    <row r="852">
      <c r="A852" s="22">
        <v>8.938505512044E12</v>
      </c>
      <c r="B852" s="19" t="s">
        <v>2874</v>
      </c>
      <c r="C852" s="20" t="s">
        <v>224</v>
      </c>
      <c r="D852" s="20" t="s">
        <v>2875</v>
      </c>
      <c r="E852" s="20" t="s">
        <v>65</v>
      </c>
    </row>
    <row r="853">
      <c r="A853" s="22">
        <v>8.938505512167E12</v>
      </c>
      <c r="B853" s="19" t="s">
        <v>2876</v>
      </c>
      <c r="C853" s="20" t="s">
        <v>224</v>
      </c>
      <c r="D853" s="20" t="s">
        <v>2877</v>
      </c>
      <c r="E853" s="20" t="s">
        <v>65</v>
      </c>
    </row>
    <row r="854">
      <c r="A854" s="22">
        <v>8.938505512204E12</v>
      </c>
      <c r="B854" s="19" t="s">
        <v>2878</v>
      </c>
      <c r="C854" s="20" t="s">
        <v>224</v>
      </c>
      <c r="D854" s="20" t="s">
        <v>2879</v>
      </c>
      <c r="E854" s="20" t="s">
        <v>65</v>
      </c>
    </row>
    <row r="855">
      <c r="A855" s="22">
        <v>8.938505512211E12</v>
      </c>
      <c r="B855" s="19" t="s">
        <v>2880</v>
      </c>
      <c r="C855" s="20" t="s">
        <v>224</v>
      </c>
      <c r="D855" s="20" t="s">
        <v>2881</v>
      </c>
      <c r="E855" s="20" t="s">
        <v>65</v>
      </c>
    </row>
    <row r="856">
      <c r="A856" s="22">
        <v>8.938505512402E12</v>
      </c>
      <c r="B856" s="19" t="s">
        <v>2882</v>
      </c>
      <c r="C856" s="20" t="s">
        <v>224</v>
      </c>
      <c r="D856" s="20" t="s">
        <v>2883</v>
      </c>
      <c r="E856" s="20" t="s">
        <v>65</v>
      </c>
    </row>
    <row r="857">
      <c r="A857" s="22">
        <v>8.938505512488E12</v>
      </c>
      <c r="B857" s="19" t="s">
        <v>2884</v>
      </c>
      <c r="C857" s="20" t="s">
        <v>57</v>
      </c>
      <c r="D857" s="20" t="s">
        <v>2885</v>
      </c>
      <c r="E857" s="20" t="s">
        <v>65</v>
      </c>
    </row>
    <row r="858">
      <c r="A858" s="22">
        <v>8.938505512549E12</v>
      </c>
      <c r="B858" s="19" t="s">
        <v>1920</v>
      </c>
      <c r="C858" s="20" t="s">
        <v>57</v>
      </c>
      <c r="D858" s="20" t="s">
        <v>2886</v>
      </c>
      <c r="E858" s="20" t="s">
        <v>65</v>
      </c>
    </row>
    <row r="859">
      <c r="A859" s="22">
        <v>8.938505512587E12</v>
      </c>
      <c r="B859" s="19" t="s">
        <v>2887</v>
      </c>
      <c r="C859" s="20" t="s">
        <v>57</v>
      </c>
      <c r="D859" s="20" t="s">
        <v>2889</v>
      </c>
      <c r="E859" s="20" t="s">
        <v>65</v>
      </c>
    </row>
    <row r="860">
      <c r="A860" s="22">
        <v>8.938508228836E12</v>
      </c>
      <c r="B860" s="19" t="s">
        <v>2894</v>
      </c>
      <c r="C860" s="20" t="s">
        <v>57</v>
      </c>
      <c r="D860" s="20" t="s">
        <v>2895</v>
      </c>
      <c r="E860" s="20" t="s">
        <v>59</v>
      </c>
    </row>
    <row r="861">
      <c r="A861" s="22">
        <v>8.93850822885E12</v>
      </c>
      <c r="B861" s="19" t="s">
        <v>2897</v>
      </c>
      <c r="C861" s="20" t="s">
        <v>57</v>
      </c>
      <c r="D861" s="20" t="s">
        <v>2899</v>
      </c>
      <c r="E861" s="20" t="s">
        <v>59</v>
      </c>
    </row>
    <row r="862">
      <c r="A862" s="22">
        <v>8.938508547562E12</v>
      </c>
      <c r="B862" s="19" t="s">
        <v>2900</v>
      </c>
      <c r="C862" s="20" t="s">
        <v>224</v>
      </c>
      <c r="D862" s="20" t="s">
        <v>2901</v>
      </c>
      <c r="E862" s="20" t="s">
        <v>65</v>
      </c>
    </row>
    <row r="863">
      <c r="A863" s="22">
        <v>8.938508547579E12</v>
      </c>
      <c r="B863" s="19" t="s">
        <v>2905</v>
      </c>
      <c r="C863" s="20" t="s">
        <v>57</v>
      </c>
      <c r="D863" s="20" t="s">
        <v>2906</v>
      </c>
      <c r="E863" s="20" t="s">
        <v>65</v>
      </c>
    </row>
    <row r="864">
      <c r="A864" s="22">
        <v>8.938508547609E12</v>
      </c>
      <c r="B864" s="19" t="s">
        <v>2907</v>
      </c>
      <c r="C864" s="20" t="s">
        <v>75</v>
      </c>
      <c r="D864" s="20" t="s">
        <v>2910</v>
      </c>
      <c r="E864" s="20" t="s">
        <v>65</v>
      </c>
    </row>
    <row r="865">
      <c r="A865" s="22">
        <v>8.938508547616E12</v>
      </c>
      <c r="B865" s="19" t="s">
        <v>2912</v>
      </c>
      <c r="C865" s="20" t="s">
        <v>57</v>
      </c>
      <c r="D865" s="20" t="s">
        <v>2913</v>
      </c>
      <c r="E865" s="20" t="s">
        <v>65</v>
      </c>
    </row>
    <row r="866">
      <c r="A866" s="22">
        <v>8.938508547661E12</v>
      </c>
      <c r="B866" s="19" t="s">
        <v>2915</v>
      </c>
      <c r="C866" s="20" t="s">
        <v>224</v>
      </c>
      <c r="D866" s="20">
        <v>9881.0</v>
      </c>
      <c r="E866" s="20" t="s">
        <v>65</v>
      </c>
    </row>
    <row r="867">
      <c r="A867" s="22">
        <v>8.938508605019E12</v>
      </c>
      <c r="B867" s="19" t="s">
        <v>2918</v>
      </c>
      <c r="C867" s="20" t="s">
        <v>224</v>
      </c>
      <c r="D867" s="20" t="s">
        <v>2919</v>
      </c>
      <c r="E867" s="20" t="s">
        <v>65</v>
      </c>
    </row>
    <row r="868">
      <c r="A868" s="22">
        <v>8.938508605026E12</v>
      </c>
      <c r="B868" s="19" t="s">
        <v>2920</v>
      </c>
      <c r="C868" s="20" t="s">
        <v>224</v>
      </c>
      <c r="D868" s="20" t="s">
        <v>2921</v>
      </c>
      <c r="E868" s="20" t="s">
        <v>65</v>
      </c>
    </row>
    <row r="869">
      <c r="A869" s="22">
        <v>8.93850860504E12</v>
      </c>
      <c r="B869" s="19" t="s">
        <v>2922</v>
      </c>
      <c r="C869" s="20" t="s">
        <v>224</v>
      </c>
      <c r="D869" s="20" t="s">
        <v>2923</v>
      </c>
      <c r="E869" s="20" t="s">
        <v>65</v>
      </c>
    </row>
    <row r="870">
      <c r="A870" s="22">
        <v>8.938508605057E12</v>
      </c>
      <c r="B870" s="19" t="s">
        <v>2925</v>
      </c>
      <c r="C870" s="20" t="s">
        <v>224</v>
      </c>
      <c r="D870" s="20" t="s">
        <v>2927</v>
      </c>
      <c r="E870" s="20" t="s">
        <v>65</v>
      </c>
    </row>
    <row r="871">
      <c r="A871" s="22">
        <v>8.938508605064E12</v>
      </c>
      <c r="B871" s="19" t="s">
        <v>2928</v>
      </c>
      <c r="C871" s="20" t="s">
        <v>224</v>
      </c>
      <c r="D871" s="20" t="s">
        <v>2929</v>
      </c>
      <c r="E871" s="20" t="s">
        <v>65</v>
      </c>
    </row>
    <row r="872">
      <c r="A872" s="22">
        <v>8.938508605071E12</v>
      </c>
      <c r="B872" s="19" t="s">
        <v>2931</v>
      </c>
      <c r="C872" s="20" t="s">
        <v>224</v>
      </c>
      <c r="D872" s="20" t="s">
        <v>2933</v>
      </c>
      <c r="E872" s="20" t="s">
        <v>65</v>
      </c>
    </row>
    <row r="873">
      <c r="A873" s="22">
        <v>8.938509130022E12</v>
      </c>
      <c r="B873" s="19" t="s">
        <v>2934</v>
      </c>
      <c r="C873" s="20" t="s">
        <v>224</v>
      </c>
      <c r="D873" s="20" t="s">
        <v>2935</v>
      </c>
      <c r="E873" s="20" t="s">
        <v>65</v>
      </c>
    </row>
    <row r="874">
      <c r="A874" s="22">
        <v>8.938509645014E12</v>
      </c>
      <c r="B874" s="19" t="s">
        <v>2936</v>
      </c>
      <c r="C874" s="20" t="s">
        <v>224</v>
      </c>
      <c r="D874" s="20" t="s">
        <v>2937</v>
      </c>
      <c r="E874" s="20" t="s">
        <v>65</v>
      </c>
    </row>
    <row r="875">
      <c r="A875" s="22">
        <v>8.938509645021E12</v>
      </c>
      <c r="B875" s="19" t="s">
        <v>2938</v>
      </c>
      <c r="C875" s="20" t="s">
        <v>224</v>
      </c>
      <c r="D875" s="20" t="s">
        <v>2939</v>
      </c>
      <c r="E875" s="20" t="s">
        <v>65</v>
      </c>
    </row>
    <row r="876">
      <c r="A876" s="22">
        <v>8.938509645076E12</v>
      </c>
      <c r="B876" s="19" t="s">
        <v>2940</v>
      </c>
      <c r="C876" s="20" t="s">
        <v>57</v>
      </c>
      <c r="D876" s="20" t="s">
        <v>2941</v>
      </c>
      <c r="E876" s="20" t="s">
        <v>65</v>
      </c>
    </row>
    <row r="877">
      <c r="A877" s="22">
        <v>8.938509645489E12</v>
      </c>
      <c r="B877" s="19" t="s">
        <v>2942</v>
      </c>
      <c r="C877" s="20" t="s">
        <v>57</v>
      </c>
      <c r="D877" s="20" t="s">
        <v>253</v>
      </c>
      <c r="E877" s="20" t="s">
        <v>65</v>
      </c>
    </row>
    <row r="878">
      <c r="A878" s="22">
        <v>8.938511245646E12</v>
      </c>
      <c r="B878" s="19" t="s">
        <v>2943</v>
      </c>
      <c r="C878" s="20" t="s">
        <v>224</v>
      </c>
      <c r="D878" s="20" t="s">
        <v>2944</v>
      </c>
      <c r="E878" s="20" t="s">
        <v>65</v>
      </c>
    </row>
    <row r="879">
      <c r="A879" s="22">
        <v>8.938511301212E12</v>
      </c>
      <c r="B879" s="19" t="s">
        <v>2945</v>
      </c>
      <c r="C879" s="20" t="s">
        <v>1831</v>
      </c>
      <c r="D879" s="20" t="s">
        <v>2946</v>
      </c>
      <c r="E879" s="20" t="s">
        <v>65</v>
      </c>
    </row>
    <row r="880">
      <c r="A880" s="22">
        <v>8.938511301236E12</v>
      </c>
      <c r="B880" s="19" t="s">
        <v>2949</v>
      </c>
      <c r="C880" s="20" t="s">
        <v>1145</v>
      </c>
      <c r="D880" s="20" t="s">
        <v>2950</v>
      </c>
      <c r="E880" s="20" t="s">
        <v>65</v>
      </c>
    </row>
    <row r="881">
      <c r="A881" s="22">
        <v>8.938511301465E12</v>
      </c>
      <c r="B881" s="19" t="s">
        <v>2951</v>
      </c>
      <c r="C881" s="20" t="s">
        <v>1145</v>
      </c>
      <c r="D881" s="20" t="s">
        <v>2952</v>
      </c>
      <c r="E881" s="20" t="s">
        <v>65</v>
      </c>
    </row>
    <row r="882">
      <c r="A882" s="22">
        <v>8.938511301595E12</v>
      </c>
      <c r="B882" s="19" t="s">
        <v>2953</v>
      </c>
      <c r="C882" s="20" t="s">
        <v>1145</v>
      </c>
      <c r="D882" s="20" t="s">
        <v>2954</v>
      </c>
      <c r="E882" s="20" t="s">
        <v>65</v>
      </c>
    </row>
    <row r="883">
      <c r="A883" s="22">
        <v>8.938511301618E12</v>
      </c>
      <c r="B883" s="19" t="s">
        <v>2955</v>
      </c>
      <c r="C883" s="20" t="s">
        <v>1145</v>
      </c>
      <c r="D883" s="20" t="s">
        <v>2956</v>
      </c>
      <c r="E883" s="20" t="s">
        <v>65</v>
      </c>
    </row>
    <row r="884">
      <c r="A884" s="22">
        <v>8.938511301731E12</v>
      </c>
      <c r="B884" s="19" t="s">
        <v>2957</v>
      </c>
      <c r="C884" s="20" t="s">
        <v>1831</v>
      </c>
      <c r="D884" s="20" t="s">
        <v>2958</v>
      </c>
      <c r="E884" s="20" t="s">
        <v>65</v>
      </c>
    </row>
    <row r="885">
      <c r="A885" s="22">
        <v>8.938512909042E12</v>
      </c>
      <c r="B885" s="19" t="s">
        <v>2959</v>
      </c>
      <c r="C885" s="20" t="s">
        <v>57</v>
      </c>
      <c r="D885" s="20" t="s">
        <v>2961</v>
      </c>
      <c r="E885" s="20" t="s">
        <v>65</v>
      </c>
    </row>
    <row r="886">
      <c r="A886" s="22">
        <v>8.938512932026E12</v>
      </c>
      <c r="B886" s="19" t="s">
        <v>2963</v>
      </c>
      <c r="C886" s="20" t="s">
        <v>57</v>
      </c>
      <c r="D886" s="20" t="s">
        <v>2964</v>
      </c>
      <c r="E886" s="20" t="s">
        <v>65</v>
      </c>
    </row>
    <row r="887">
      <c r="A887" s="22">
        <v>8.938512932033E12</v>
      </c>
      <c r="B887" s="19" t="s">
        <v>2966</v>
      </c>
      <c r="C887" s="20" t="s">
        <v>57</v>
      </c>
      <c r="D887" s="20" t="s">
        <v>2969</v>
      </c>
      <c r="E887" s="20" t="s">
        <v>65</v>
      </c>
    </row>
    <row r="888">
      <c r="A888" s="22">
        <v>8.938512932071E12</v>
      </c>
      <c r="B888" s="19" t="s">
        <v>2971</v>
      </c>
      <c r="C888" s="20" t="s">
        <v>57</v>
      </c>
      <c r="D888" s="20" t="s">
        <v>2972</v>
      </c>
      <c r="E888" s="20" t="s">
        <v>65</v>
      </c>
    </row>
    <row r="889">
      <c r="A889" s="22">
        <v>8.938512932118E12</v>
      </c>
      <c r="B889" s="19" t="s">
        <v>2973</v>
      </c>
      <c r="C889" s="20" t="s">
        <v>1145</v>
      </c>
      <c r="D889" s="20" t="s">
        <v>2974</v>
      </c>
      <c r="E889" s="20" t="s">
        <v>65</v>
      </c>
    </row>
    <row r="890">
      <c r="A890" s="22">
        <v>8.938512932132E12</v>
      </c>
      <c r="B890" s="19" t="s">
        <v>2975</v>
      </c>
      <c r="C890" s="20" t="s">
        <v>1145</v>
      </c>
      <c r="D890" s="20" t="s">
        <v>2976</v>
      </c>
      <c r="E890" s="20" t="s">
        <v>65</v>
      </c>
    </row>
    <row r="891">
      <c r="A891" s="22">
        <v>8.938512932569E12</v>
      </c>
      <c r="B891" s="19" t="s">
        <v>2977</v>
      </c>
      <c r="C891" s="20" t="s">
        <v>57</v>
      </c>
      <c r="D891" s="20" t="s">
        <v>2978</v>
      </c>
      <c r="E891" s="20" t="s">
        <v>65</v>
      </c>
    </row>
    <row r="892">
      <c r="A892" s="22">
        <v>8.938520199176E12</v>
      </c>
      <c r="B892" s="19" t="s">
        <v>2979</v>
      </c>
      <c r="C892" s="20" t="s">
        <v>224</v>
      </c>
      <c r="D892" s="20" t="s">
        <v>2980</v>
      </c>
      <c r="E892" s="20" t="s">
        <v>65</v>
      </c>
    </row>
    <row r="893">
      <c r="A893" s="22">
        <v>8.938520258347E12</v>
      </c>
      <c r="B893" s="19" t="s">
        <v>2981</v>
      </c>
      <c r="C893" s="20" t="s">
        <v>224</v>
      </c>
      <c r="D893" s="20" t="s">
        <v>2982</v>
      </c>
      <c r="E893" s="20" t="s">
        <v>65</v>
      </c>
    </row>
    <row r="894">
      <c r="A894" s="22">
        <v>8.938520657447E12</v>
      </c>
      <c r="B894" s="19" t="s">
        <v>2983</v>
      </c>
      <c r="C894" s="20" t="s">
        <v>93</v>
      </c>
      <c r="D894" s="20" t="s">
        <v>2984</v>
      </c>
      <c r="E894" s="20" t="s">
        <v>59</v>
      </c>
    </row>
    <row r="895">
      <c r="A895" s="22">
        <v>8.93852179309E12</v>
      </c>
      <c r="B895" s="19" t="s">
        <v>2985</v>
      </c>
      <c r="C895" s="20" t="s">
        <v>224</v>
      </c>
      <c r="D895" s="20" t="s">
        <v>2986</v>
      </c>
      <c r="E895" s="20" t="s">
        <v>59</v>
      </c>
    </row>
    <row r="896">
      <c r="A896" s="22">
        <v>8.938521793182E12</v>
      </c>
      <c r="B896" s="19" t="s">
        <v>2987</v>
      </c>
      <c r="C896" s="20" t="s">
        <v>224</v>
      </c>
      <c r="D896" s="20" t="s">
        <v>2988</v>
      </c>
      <c r="E896" s="20" t="s">
        <v>59</v>
      </c>
    </row>
    <row r="897">
      <c r="A897" s="22">
        <v>8.938521793328E12</v>
      </c>
      <c r="B897" s="19" t="s">
        <v>2989</v>
      </c>
      <c r="C897" s="20" t="s">
        <v>57</v>
      </c>
      <c r="D897" s="20" t="s">
        <v>2990</v>
      </c>
      <c r="E897" s="20" t="e">
        <v>#N/A</v>
      </c>
    </row>
    <row r="898">
      <c r="A898" s="22">
        <v>8.938523699055E12</v>
      </c>
      <c r="B898" s="19" t="s">
        <v>2991</v>
      </c>
      <c r="C898" s="20" t="s">
        <v>57</v>
      </c>
      <c r="D898" s="20" t="s">
        <v>2992</v>
      </c>
      <c r="E898" s="20" t="s">
        <v>59</v>
      </c>
    </row>
    <row r="899">
      <c r="A899" s="22">
        <v>8.938525186058E12</v>
      </c>
      <c r="B899" s="19" t="s">
        <v>2993</v>
      </c>
      <c r="C899" s="20" t="s">
        <v>224</v>
      </c>
      <c r="D899" s="20" t="s">
        <v>2994</v>
      </c>
      <c r="E899" s="20" t="s">
        <v>65</v>
      </c>
    </row>
    <row r="900">
      <c r="A900" s="22">
        <v>8.938525186072E12</v>
      </c>
      <c r="B900" s="19" t="s">
        <v>2995</v>
      </c>
      <c r="C900" s="20" t="s">
        <v>224</v>
      </c>
      <c r="D900" s="20" t="s">
        <v>2996</v>
      </c>
      <c r="E900" s="20" t="s">
        <v>65</v>
      </c>
    </row>
    <row r="901">
      <c r="A901" s="22">
        <v>8.938527710008E12</v>
      </c>
      <c r="B901" s="19" t="s">
        <v>2997</v>
      </c>
      <c r="C901" s="20" t="s">
        <v>224</v>
      </c>
      <c r="D901" s="20" t="s">
        <v>2998</v>
      </c>
      <c r="E901" s="20" t="s">
        <v>59</v>
      </c>
    </row>
    <row r="902">
      <c r="A902" s="22">
        <v>8.93852771006E12</v>
      </c>
      <c r="B902" s="19" t="s">
        <v>2999</v>
      </c>
      <c r="C902" s="20" t="s">
        <v>57</v>
      </c>
      <c r="D902" s="20" t="s">
        <v>3000</v>
      </c>
      <c r="E902" s="20" t="s">
        <v>65</v>
      </c>
    </row>
    <row r="903">
      <c r="A903" s="22">
        <v>8.938527710374E12</v>
      </c>
      <c r="B903" s="19" t="s">
        <v>3001</v>
      </c>
      <c r="C903" s="20" t="s">
        <v>224</v>
      </c>
      <c r="D903" s="20" t="s">
        <v>3002</v>
      </c>
      <c r="E903" s="20" t="s">
        <v>59</v>
      </c>
    </row>
    <row r="904">
      <c r="A904" s="22">
        <v>8.938527710398E12</v>
      </c>
      <c r="B904" s="19" t="s">
        <v>3003</v>
      </c>
      <c r="C904" s="20" t="s">
        <v>57</v>
      </c>
      <c r="D904" s="20" t="s">
        <v>3004</v>
      </c>
      <c r="E904" s="20" t="s">
        <v>65</v>
      </c>
    </row>
    <row r="905">
      <c r="A905" s="22">
        <v>8.93852771051E12</v>
      </c>
      <c r="B905" s="19" t="s">
        <v>3005</v>
      </c>
      <c r="C905" s="20" t="s">
        <v>224</v>
      </c>
      <c r="D905" s="20" t="s">
        <v>3006</v>
      </c>
      <c r="E905" s="20" t="s">
        <v>65</v>
      </c>
    </row>
    <row r="906">
      <c r="A906" s="22">
        <v>8.938527710565E12</v>
      </c>
      <c r="B906" s="19" t="s">
        <v>3007</v>
      </c>
      <c r="C906" s="20" t="s">
        <v>224</v>
      </c>
      <c r="D906" s="20" t="s">
        <v>3008</v>
      </c>
      <c r="E906" s="20" t="s">
        <v>59</v>
      </c>
    </row>
    <row r="907">
      <c r="A907" s="22">
        <v>8.938528582024E12</v>
      </c>
      <c r="B907" s="19" t="s">
        <v>3009</v>
      </c>
      <c r="C907" s="20" t="s">
        <v>57</v>
      </c>
      <c r="D907" s="20" t="s">
        <v>3010</v>
      </c>
      <c r="E907" s="20" t="s">
        <v>65</v>
      </c>
    </row>
    <row r="908">
      <c r="A908" s="22">
        <v>8.938528582277E12</v>
      </c>
      <c r="B908" s="19" t="s">
        <v>3011</v>
      </c>
      <c r="C908" s="20" t="s">
        <v>57</v>
      </c>
      <c r="D908" s="20" t="s">
        <v>3012</v>
      </c>
      <c r="E908" s="20" t="s">
        <v>65</v>
      </c>
    </row>
    <row r="909">
      <c r="A909" s="22">
        <v>8.938528582574E12</v>
      </c>
      <c r="B909" s="19" t="s">
        <v>3013</v>
      </c>
      <c r="C909" s="20" t="s">
        <v>224</v>
      </c>
      <c r="D909" s="20" t="s">
        <v>2540</v>
      </c>
      <c r="E909" s="20" t="s">
        <v>65</v>
      </c>
    </row>
    <row r="910">
      <c r="A910" s="22">
        <v>8.938529017082E12</v>
      </c>
      <c r="B910" s="19" t="s">
        <v>3014</v>
      </c>
      <c r="C910" s="20" t="s">
        <v>224</v>
      </c>
      <c r="D910" s="20" t="s">
        <v>3015</v>
      </c>
      <c r="E910" s="20" t="s">
        <v>65</v>
      </c>
    </row>
    <row r="911">
      <c r="A911" s="22">
        <v>8.938529017099E12</v>
      </c>
      <c r="B911" s="19" t="s">
        <v>3016</v>
      </c>
      <c r="C911" s="20" t="s">
        <v>224</v>
      </c>
      <c r="D911" s="20" t="s">
        <v>3017</v>
      </c>
      <c r="E911" s="20" t="s">
        <v>65</v>
      </c>
    </row>
    <row r="912">
      <c r="A912" s="22">
        <v>8.938529017105E12</v>
      </c>
      <c r="B912" s="19" t="s">
        <v>3018</v>
      </c>
      <c r="C912" s="20" t="s">
        <v>224</v>
      </c>
      <c r="D912" s="20" t="s">
        <v>3015</v>
      </c>
      <c r="E912" s="20" t="s">
        <v>65</v>
      </c>
    </row>
    <row r="913">
      <c r="A913" s="22">
        <v>8.938529017143E12</v>
      </c>
      <c r="B913" s="19" t="s">
        <v>3019</v>
      </c>
      <c r="C913" s="20" t="s">
        <v>224</v>
      </c>
      <c r="D913" s="20" t="s">
        <v>3021</v>
      </c>
      <c r="E913" s="20" t="s">
        <v>65</v>
      </c>
    </row>
    <row r="914">
      <c r="A914" s="22">
        <v>8.93852904503E12</v>
      </c>
      <c r="B914" s="19" t="s">
        <v>3022</v>
      </c>
      <c r="C914" s="20" t="s">
        <v>224</v>
      </c>
      <c r="D914" s="20" t="s">
        <v>3023</v>
      </c>
      <c r="E914" s="20" t="s">
        <v>65</v>
      </c>
    </row>
    <row r="915">
      <c r="A915" s="22">
        <v>8.938529045856E12</v>
      </c>
      <c r="B915" s="19" t="s">
        <v>3024</v>
      </c>
      <c r="C915" s="20" t="s">
        <v>224</v>
      </c>
      <c r="D915" s="20" t="s">
        <v>3025</v>
      </c>
      <c r="E915" s="20" t="s">
        <v>65</v>
      </c>
    </row>
    <row r="916">
      <c r="A916" s="22">
        <v>8.938529045917E12</v>
      </c>
      <c r="B916" s="19" t="s">
        <v>3026</v>
      </c>
      <c r="C916" s="20" t="s">
        <v>224</v>
      </c>
      <c r="D916" s="20" t="s">
        <v>3027</v>
      </c>
      <c r="E916" s="20" t="s">
        <v>65</v>
      </c>
    </row>
    <row r="917">
      <c r="A917" s="22">
        <v>8.938529045924E12</v>
      </c>
      <c r="B917" s="19" t="s">
        <v>3028</v>
      </c>
      <c r="C917" s="20" t="s">
        <v>224</v>
      </c>
      <c r="D917" s="20" t="s">
        <v>3029</v>
      </c>
      <c r="E917" s="20" t="s">
        <v>65</v>
      </c>
    </row>
    <row r="918">
      <c r="A918" s="22">
        <v>8.938529045979E12</v>
      </c>
      <c r="B918" s="19" t="s">
        <v>3030</v>
      </c>
      <c r="C918" s="20" t="s">
        <v>224</v>
      </c>
      <c r="D918" s="20" t="s">
        <v>3031</v>
      </c>
      <c r="E918" s="20" t="s">
        <v>65</v>
      </c>
    </row>
    <row r="919">
      <c r="A919" s="22">
        <v>8.938529985015E12</v>
      </c>
      <c r="B919" s="19" t="s">
        <v>3032</v>
      </c>
      <c r="C919" s="20" t="s">
        <v>224</v>
      </c>
      <c r="D919" s="20" t="s">
        <v>3033</v>
      </c>
      <c r="E919" s="20" t="s">
        <v>65</v>
      </c>
    </row>
    <row r="920">
      <c r="A920" s="22">
        <v>8.938531579028E12</v>
      </c>
      <c r="B920" s="19" t="s">
        <v>3034</v>
      </c>
      <c r="C920" s="20" t="s">
        <v>1145</v>
      </c>
      <c r="D920" s="20" t="s">
        <v>3035</v>
      </c>
      <c r="E920" s="20" t="s">
        <v>65</v>
      </c>
    </row>
    <row r="921">
      <c r="A921" s="22">
        <v>8.938531579059E12</v>
      </c>
      <c r="B921" s="19" t="s">
        <v>3036</v>
      </c>
      <c r="C921" s="20" t="s">
        <v>1145</v>
      </c>
      <c r="D921" s="20" t="s">
        <v>3037</v>
      </c>
      <c r="E921" s="20" t="s">
        <v>65</v>
      </c>
    </row>
    <row r="922">
      <c r="A922" s="22">
        <v>8.938532089007E12</v>
      </c>
      <c r="B922" s="19" t="s">
        <v>3040</v>
      </c>
      <c r="C922" s="20" t="s">
        <v>224</v>
      </c>
      <c r="D922" s="20" t="s">
        <v>3041</v>
      </c>
      <c r="E922" s="20" t="s">
        <v>65</v>
      </c>
    </row>
    <row r="923">
      <c r="A923" s="22">
        <v>8.938532089045E12</v>
      </c>
      <c r="B923" s="19" t="s">
        <v>3042</v>
      </c>
      <c r="C923" s="20" t="s">
        <v>224</v>
      </c>
      <c r="D923" s="20" t="s">
        <v>3043</v>
      </c>
      <c r="E923" s="20" t="s">
        <v>65</v>
      </c>
    </row>
    <row r="924">
      <c r="A924" s="22">
        <v>8.938532089991E12</v>
      </c>
      <c r="B924" s="19" t="s">
        <v>3044</v>
      </c>
      <c r="C924" s="20" t="s">
        <v>224</v>
      </c>
      <c r="D924" s="20" t="s">
        <v>3045</v>
      </c>
      <c r="E924" s="20" t="s">
        <v>65</v>
      </c>
    </row>
    <row r="925">
      <c r="A925" s="22">
        <v>8.938532826008E12</v>
      </c>
      <c r="B925" s="19" t="s">
        <v>3046</v>
      </c>
      <c r="C925" s="20" t="s">
        <v>224</v>
      </c>
      <c r="D925" s="20" t="s">
        <v>3047</v>
      </c>
      <c r="E925" s="20" t="s">
        <v>59</v>
      </c>
    </row>
    <row r="926">
      <c r="A926" s="22">
        <v>8.938532826015E12</v>
      </c>
      <c r="B926" s="19" t="s">
        <v>3048</v>
      </c>
      <c r="C926" s="20" t="s">
        <v>224</v>
      </c>
      <c r="D926" s="20" t="s">
        <v>3049</v>
      </c>
      <c r="E926" s="20" t="s">
        <v>59</v>
      </c>
    </row>
    <row r="927">
      <c r="A927" s="22">
        <v>8.938532826121E12</v>
      </c>
      <c r="B927" s="19" t="s">
        <v>3050</v>
      </c>
      <c r="C927" s="20" t="s">
        <v>224</v>
      </c>
      <c r="D927" s="20" t="s">
        <v>3051</v>
      </c>
      <c r="E927" s="20" t="s">
        <v>59</v>
      </c>
    </row>
    <row r="928">
      <c r="A928" s="22">
        <v>8.938532826183E12</v>
      </c>
      <c r="B928" s="19" t="s">
        <v>3052</v>
      </c>
      <c r="C928" s="20" t="s">
        <v>224</v>
      </c>
      <c r="D928" s="20" t="s">
        <v>3053</v>
      </c>
      <c r="E928" s="20" t="s">
        <v>59</v>
      </c>
    </row>
    <row r="929">
      <c r="A929" s="22">
        <v>8.938535604047E12</v>
      </c>
      <c r="B929" s="19" t="s">
        <v>3054</v>
      </c>
      <c r="C929" s="20" t="s">
        <v>787</v>
      </c>
      <c r="D929" s="20" t="s">
        <v>3055</v>
      </c>
      <c r="E929" s="20" t="s">
        <v>59</v>
      </c>
    </row>
    <row r="930">
      <c r="A930" s="22">
        <v>8.938535604221E12</v>
      </c>
      <c r="B930" s="19" t="s">
        <v>3056</v>
      </c>
      <c r="C930" s="20" t="s">
        <v>787</v>
      </c>
      <c r="D930" s="20" t="s">
        <v>3057</v>
      </c>
      <c r="E930" s="20" t="s">
        <v>59</v>
      </c>
    </row>
    <row r="931">
      <c r="A931" s="22">
        <v>8.938535604238E12</v>
      </c>
      <c r="B931" s="19" t="s">
        <v>3058</v>
      </c>
      <c r="C931" s="20" t="s">
        <v>787</v>
      </c>
      <c r="D931" s="20" t="s">
        <v>3060</v>
      </c>
      <c r="E931" s="20" t="s">
        <v>59</v>
      </c>
    </row>
    <row r="932">
      <c r="A932" s="22">
        <v>8.938535604412E12</v>
      </c>
      <c r="B932" s="19" t="s">
        <v>3061</v>
      </c>
      <c r="C932" s="20" t="s">
        <v>224</v>
      </c>
      <c r="D932" s="20" t="s">
        <v>3062</v>
      </c>
      <c r="E932" s="20" t="s">
        <v>59</v>
      </c>
    </row>
    <row r="933">
      <c r="A933" s="22">
        <v>8.938535604597E12</v>
      </c>
      <c r="B933" s="19" t="s">
        <v>3063</v>
      </c>
      <c r="C933" s="20" t="s">
        <v>93</v>
      </c>
      <c r="D933" s="20" t="s">
        <v>3064</v>
      </c>
      <c r="E933" s="20" t="s">
        <v>59</v>
      </c>
    </row>
    <row r="934">
      <c r="A934" s="22">
        <v>8.938536904276E12</v>
      </c>
      <c r="B934" s="19" t="s">
        <v>3065</v>
      </c>
      <c r="C934" s="20" t="s">
        <v>224</v>
      </c>
      <c r="D934" s="20" t="s">
        <v>3068</v>
      </c>
      <c r="E934" s="20" t="s">
        <v>59</v>
      </c>
    </row>
    <row r="935">
      <c r="A935" s="22">
        <v>8.938536904283E12</v>
      </c>
      <c r="B935" s="19" t="s">
        <v>3070</v>
      </c>
      <c r="C935" s="20" t="s">
        <v>224</v>
      </c>
      <c r="D935" s="20" t="s">
        <v>3071</v>
      </c>
      <c r="E935" s="20" t="s">
        <v>59</v>
      </c>
    </row>
    <row r="936">
      <c r="A936" s="22">
        <v>8.938539773015E12</v>
      </c>
      <c r="B936" s="19" t="s">
        <v>3072</v>
      </c>
      <c r="C936" s="20" t="s">
        <v>57</v>
      </c>
      <c r="D936" s="20" t="s">
        <v>3073</v>
      </c>
      <c r="E936" s="20" t="s">
        <v>59</v>
      </c>
    </row>
    <row r="937">
      <c r="A937" s="22">
        <v>8.938539773022E12</v>
      </c>
      <c r="B937" s="19" t="s">
        <v>3074</v>
      </c>
      <c r="C937" s="20" t="s">
        <v>57</v>
      </c>
      <c r="D937" s="20" t="s">
        <v>3075</v>
      </c>
      <c r="E937" s="20" t="s">
        <v>59</v>
      </c>
    </row>
    <row r="938">
      <c r="A938" s="22">
        <v>8.93854143935E12</v>
      </c>
      <c r="B938" s="19" t="s">
        <v>3076</v>
      </c>
      <c r="C938" s="20" t="s">
        <v>75</v>
      </c>
      <c r="D938" s="20" t="s">
        <v>462</v>
      </c>
      <c r="E938" s="20" t="s">
        <v>65</v>
      </c>
    </row>
    <row r="939">
      <c r="A939" s="22">
        <v>8.938541439817E12</v>
      </c>
      <c r="B939" s="19" t="s">
        <v>3077</v>
      </c>
      <c r="C939" s="20" t="s">
        <v>75</v>
      </c>
      <c r="D939" s="20" t="s">
        <v>3078</v>
      </c>
      <c r="E939" s="20" t="s">
        <v>65</v>
      </c>
    </row>
    <row r="940">
      <c r="A940" s="22">
        <v>8.938541439824E12</v>
      </c>
      <c r="B940" s="19" t="s">
        <v>3079</v>
      </c>
      <c r="C940" s="20" t="s">
        <v>75</v>
      </c>
      <c r="D940" s="20" t="s">
        <v>3081</v>
      </c>
      <c r="E940" s="20" t="s">
        <v>65</v>
      </c>
    </row>
    <row r="941">
      <c r="A941" s="22">
        <v>8.938545409007E12</v>
      </c>
      <c r="B941" s="19" t="s">
        <v>3082</v>
      </c>
      <c r="C941" s="20" t="s">
        <v>93</v>
      </c>
      <c r="D941" s="20" t="s">
        <v>3083</v>
      </c>
      <c r="E941" s="20" t="s">
        <v>65</v>
      </c>
    </row>
    <row r="942">
      <c r="A942" s="22">
        <v>8.938545409021E12</v>
      </c>
      <c r="B942" s="19" t="s">
        <v>3085</v>
      </c>
      <c r="C942" s="20" t="s">
        <v>93</v>
      </c>
      <c r="D942" s="20" t="s">
        <v>3086</v>
      </c>
      <c r="E942" s="20" t="s">
        <v>65</v>
      </c>
    </row>
    <row r="943">
      <c r="A943" s="22">
        <v>8.938546762019E12</v>
      </c>
      <c r="B943" s="19" t="s">
        <v>3089</v>
      </c>
      <c r="C943" s="20" t="s">
        <v>224</v>
      </c>
      <c r="D943" s="20" t="s">
        <v>3090</v>
      </c>
      <c r="E943" s="20" t="s">
        <v>65</v>
      </c>
    </row>
    <row r="944">
      <c r="A944" s="22">
        <v>8.938546762057E12</v>
      </c>
      <c r="B944" s="19" t="s">
        <v>3091</v>
      </c>
      <c r="C944" s="20" t="s">
        <v>224</v>
      </c>
      <c r="D944" s="20" t="s">
        <v>3090</v>
      </c>
      <c r="E944" s="20" t="s">
        <v>65</v>
      </c>
    </row>
    <row r="945">
      <c r="A945" s="22">
        <v>8.938546762279E12</v>
      </c>
      <c r="B945" s="19" t="s">
        <v>3094</v>
      </c>
      <c r="C945" s="20" t="s">
        <v>224</v>
      </c>
      <c r="D945" s="20" t="s">
        <v>3095</v>
      </c>
      <c r="E945" s="20" t="s">
        <v>65</v>
      </c>
    </row>
    <row r="946">
      <c r="A946" s="22">
        <v>8.938546855001E12</v>
      </c>
      <c r="B946" s="19" t="s">
        <v>3096</v>
      </c>
      <c r="C946" s="20" t="s">
        <v>57</v>
      </c>
      <c r="D946" s="20" t="s">
        <v>3097</v>
      </c>
      <c r="E946" s="20" t="s">
        <v>65</v>
      </c>
    </row>
    <row r="947">
      <c r="A947" s="22">
        <v>8.938546855032E12</v>
      </c>
      <c r="B947" s="19" t="s">
        <v>3098</v>
      </c>
      <c r="C947" s="20" t="s">
        <v>224</v>
      </c>
      <c r="D947" s="20" t="s">
        <v>3099</v>
      </c>
      <c r="E947" s="20" t="s">
        <v>65</v>
      </c>
    </row>
    <row r="948">
      <c r="A948" s="22">
        <v>8.938546855148E12</v>
      </c>
      <c r="B948" s="19" t="s">
        <v>3100</v>
      </c>
      <c r="C948" s="20" t="s">
        <v>224</v>
      </c>
      <c r="D948" s="20" t="s">
        <v>3101</v>
      </c>
      <c r="E948" s="20" t="s">
        <v>65</v>
      </c>
    </row>
    <row r="949">
      <c r="A949" s="22">
        <v>8.938547295004E12</v>
      </c>
      <c r="B949" s="19" t="s">
        <v>3102</v>
      </c>
      <c r="C949" s="20" t="s">
        <v>224</v>
      </c>
      <c r="D949" s="20" t="s">
        <v>3103</v>
      </c>
      <c r="E949" s="20" t="s">
        <v>59</v>
      </c>
    </row>
    <row r="950">
      <c r="A950" s="22">
        <v>8.938547922153E12</v>
      </c>
      <c r="B950" s="19" t="s">
        <v>3105</v>
      </c>
      <c r="C950" s="20" t="s">
        <v>787</v>
      </c>
      <c r="D950" s="20" t="s">
        <v>3106</v>
      </c>
      <c r="E950" s="20" t="s">
        <v>65</v>
      </c>
    </row>
    <row r="951">
      <c r="A951" s="22">
        <v>8.938547922252E12</v>
      </c>
      <c r="B951" s="19" t="s">
        <v>3107</v>
      </c>
      <c r="C951" s="20" t="s">
        <v>787</v>
      </c>
      <c r="D951" s="20" t="s">
        <v>3108</v>
      </c>
      <c r="E951" s="20" t="s">
        <v>65</v>
      </c>
    </row>
    <row r="952">
      <c r="A952" s="22">
        <v>8.938548066092E12</v>
      </c>
      <c r="B952" s="19" t="s">
        <v>3109</v>
      </c>
      <c r="C952" s="20" t="s">
        <v>224</v>
      </c>
      <c r="D952" s="20" t="s">
        <v>3110</v>
      </c>
      <c r="E952" s="20" t="s">
        <v>65</v>
      </c>
    </row>
    <row r="953">
      <c r="A953" s="22">
        <v>8.938548066214E12</v>
      </c>
      <c r="B953" s="19" t="s">
        <v>3113</v>
      </c>
      <c r="C953" s="20" t="s">
        <v>224</v>
      </c>
      <c r="D953" s="20" t="s">
        <v>3043</v>
      </c>
      <c r="E953" s="20" t="s">
        <v>65</v>
      </c>
    </row>
    <row r="954">
      <c r="A954" s="22">
        <v>8.938548066221E12</v>
      </c>
      <c r="B954" s="19" t="s">
        <v>3114</v>
      </c>
      <c r="C954" s="20" t="s">
        <v>224</v>
      </c>
      <c r="D954" s="20" t="s">
        <v>3115</v>
      </c>
      <c r="E954" s="20" t="s">
        <v>65</v>
      </c>
    </row>
    <row r="955">
      <c r="A955" s="22">
        <v>8.938549562029E12</v>
      </c>
      <c r="B955" s="19" t="s">
        <v>3116</v>
      </c>
      <c r="C955" s="20" t="s">
        <v>57</v>
      </c>
      <c r="D955" s="20" t="s">
        <v>3117</v>
      </c>
      <c r="E955" s="20" t="s">
        <v>65</v>
      </c>
    </row>
    <row r="956">
      <c r="A956" s="22">
        <v>8.938549562043E12</v>
      </c>
      <c r="B956" s="19" t="s">
        <v>3118</v>
      </c>
      <c r="C956" s="20" t="s">
        <v>57</v>
      </c>
      <c r="D956" s="20" t="s">
        <v>3119</v>
      </c>
      <c r="E956" s="20" t="s">
        <v>65</v>
      </c>
    </row>
    <row r="957">
      <c r="A957" s="22">
        <v>8.938550647098E12</v>
      </c>
      <c r="B957" s="19" t="s">
        <v>3120</v>
      </c>
      <c r="C957" s="20" t="s">
        <v>224</v>
      </c>
      <c r="D957" s="20" t="s">
        <v>3121</v>
      </c>
      <c r="E957" s="20" t="s">
        <v>59</v>
      </c>
    </row>
    <row r="958">
      <c r="A958" s="22">
        <v>8.938550647104E12</v>
      </c>
      <c r="B958" s="19" t="s">
        <v>3122</v>
      </c>
      <c r="C958" s="20" t="s">
        <v>224</v>
      </c>
      <c r="D958" s="20" t="s">
        <v>3123</v>
      </c>
      <c r="E958" s="20" t="s">
        <v>59</v>
      </c>
    </row>
    <row r="959">
      <c r="A959" s="22">
        <v>8.938550647135E12</v>
      </c>
      <c r="B959" s="19" t="s">
        <v>3127</v>
      </c>
      <c r="C959" s="20" t="s">
        <v>224</v>
      </c>
      <c r="D959" s="20" t="s">
        <v>3128</v>
      </c>
      <c r="E959" s="20" t="s">
        <v>59</v>
      </c>
    </row>
    <row r="960">
      <c r="A960" s="22">
        <v>8.938550647425E12</v>
      </c>
      <c r="B960" s="19" t="s">
        <v>3129</v>
      </c>
      <c r="C960" s="20" t="s">
        <v>224</v>
      </c>
      <c r="D960" s="20" t="s">
        <v>3130</v>
      </c>
      <c r="E960" s="20" t="s">
        <v>59</v>
      </c>
    </row>
    <row r="961">
      <c r="A961" s="22">
        <v>8.938552387114E12</v>
      </c>
      <c r="B961" s="19" t="s">
        <v>3131</v>
      </c>
      <c r="C961" s="20" t="s">
        <v>224</v>
      </c>
      <c r="D961" s="20" t="s">
        <v>3132</v>
      </c>
      <c r="E961" s="20" t="s">
        <v>65</v>
      </c>
    </row>
    <row r="962">
      <c r="A962" s="22">
        <v>8.938552387121E12</v>
      </c>
      <c r="B962" s="19" t="s">
        <v>3133</v>
      </c>
      <c r="C962" s="20" t="s">
        <v>224</v>
      </c>
      <c r="D962" s="20" t="s">
        <v>3134</v>
      </c>
      <c r="E962" s="20" t="s">
        <v>65</v>
      </c>
    </row>
    <row r="963">
      <c r="A963" s="22">
        <v>8.938552387145E12</v>
      </c>
      <c r="B963" s="19" t="s">
        <v>3135</v>
      </c>
      <c r="C963" s="20" t="s">
        <v>224</v>
      </c>
      <c r="D963" s="20" t="s">
        <v>3134</v>
      </c>
      <c r="E963" s="20" t="s">
        <v>65</v>
      </c>
    </row>
    <row r="964">
      <c r="A964" s="22">
        <v>8.938552387152E12</v>
      </c>
      <c r="B964" s="19" t="s">
        <v>3138</v>
      </c>
      <c r="C964" s="20" t="s">
        <v>224</v>
      </c>
      <c r="D964" s="20" t="s">
        <v>3132</v>
      </c>
      <c r="E964" s="20" t="s">
        <v>65</v>
      </c>
    </row>
    <row r="965">
      <c r="A965" s="22">
        <v>8.938552387169E12</v>
      </c>
      <c r="B965" s="19" t="s">
        <v>3139</v>
      </c>
      <c r="C965" s="20" t="s">
        <v>224</v>
      </c>
      <c r="D965" s="20" t="s">
        <v>3132</v>
      </c>
      <c r="E965" s="20" t="s">
        <v>65</v>
      </c>
    </row>
    <row r="966">
      <c r="A966" s="22">
        <v>8.93855238719E12</v>
      </c>
      <c r="B966" s="19" t="s">
        <v>3140</v>
      </c>
      <c r="C966" s="20" t="s">
        <v>224</v>
      </c>
      <c r="D966" s="20" t="s">
        <v>3057</v>
      </c>
      <c r="E966" s="20" t="s">
        <v>65</v>
      </c>
    </row>
    <row r="967">
      <c r="A967" s="22">
        <v>8.938552425038E12</v>
      </c>
      <c r="B967" s="19" t="s">
        <v>3141</v>
      </c>
      <c r="C967" s="20" t="s">
        <v>1831</v>
      </c>
      <c r="D967" s="20" t="s">
        <v>3142</v>
      </c>
      <c r="E967" s="20" t="s">
        <v>65</v>
      </c>
    </row>
    <row r="968">
      <c r="A968" s="22">
        <v>8.938552425229E12</v>
      </c>
      <c r="B968" s="19" t="s">
        <v>3143</v>
      </c>
      <c r="C968" s="20" t="s">
        <v>1831</v>
      </c>
      <c r="D968" s="20" t="s">
        <v>3144</v>
      </c>
      <c r="E968" s="20" t="s">
        <v>65</v>
      </c>
    </row>
    <row r="969">
      <c r="A969" s="22">
        <v>8.938552425328E12</v>
      </c>
      <c r="B969" s="19" t="s">
        <v>3145</v>
      </c>
      <c r="C969" s="20" t="s">
        <v>1831</v>
      </c>
      <c r="D969" s="20" t="s">
        <v>3146</v>
      </c>
      <c r="E969" s="20" t="s">
        <v>65</v>
      </c>
    </row>
    <row r="970">
      <c r="A970" s="22">
        <v>8.938552678748E12</v>
      </c>
      <c r="B970" s="19" t="s">
        <v>3147</v>
      </c>
      <c r="C970" s="20" t="s">
        <v>667</v>
      </c>
      <c r="D970" s="20" t="s">
        <v>3148</v>
      </c>
      <c r="E970" s="20" t="s">
        <v>65</v>
      </c>
    </row>
    <row r="971">
      <c r="A971" s="22">
        <v>8.938552678755E12</v>
      </c>
      <c r="B971" s="19" t="s">
        <v>3149</v>
      </c>
      <c r="C971" s="20" t="s">
        <v>667</v>
      </c>
      <c r="D971" s="20" t="s">
        <v>3150</v>
      </c>
      <c r="E971" s="20" t="s">
        <v>65</v>
      </c>
    </row>
    <row r="972">
      <c r="A972" s="22">
        <v>8.938553641376E12</v>
      </c>
      <c r="B972" s="19" t="s">
        <v>3151</v>
      </c>
      <c r="C972" s="20" t="s">
        <v>63</v>
      </c>
      <c r="D972" s="20" t="s">
        <v>2224</v>
      </c>
      <c r="E972" s="20" t="s">
        <v>65</v>
      </c>
    </row>
    <row r="973">
      <c r="A973" s="22">
        <v>8.938555386015E12</v>
      </c>
      <c r="B973" s="19" t="s">
        <v>3152</v>
      </c>
      <c r="C973" s="20" t="s">
        <v>224</v>
      </c>
      <c r="D973" s="20" t="s">
        <v>3153</v>
      </c>
      <c r="E973" s="20" t="s">
        <v>59</v>
      </c>
    </row>
    <row r="974">
      <c r="A974" s="22">
        <v>8.938555386497E12</v>
      </c>
      <c r="B974" s="19" t="s">
        <v>3154</v>
      </c>
      <c r="C974" s="20" t="s">
        <v>224</v>
      </c>
      <c r="D974" s="20" t="s">
        <v>3155</v>
      </c>
      <c r="E974" s="20" t="s">
        <v>59</v>
      </c>
    </row>
    <row r="975">
      <c r="A975" s="22">
        <v>8.938555386725E12</v>
      </c>
      <c r="B975" s="19" t="s">
        <v>3156</v>
      </c>
      <c r="C975" s="20" t="s">
        <v>224</v>
      </c>
      <c r="D975" s="20" t="s">
        <v>3157</v>
      </c>
      <c r="E975" s="20" t="s">
        <v>59</v>
      </c>
    </row>
    <row r="976">
      <c r="A976" s="22">
        <v>8.938555659195E12</v>
      </c>
      <c r="B976" s="19" t="s">
        <v>3158</v>
      </c>
      <c r="C976" s="20" t="s">
        <v>224</v>
      </c>
      <c r="D976" s="20" t="s">
        <v>3106</v>
      </c>
      <c r="E976" s="20" t="s">
        <v>65</v>
      </c>
    </row>
    <row r="977">
      <c r="A977" s="22">
        <v>8.938555659256E12</v>
      </c>
      <c r="B977" s="19" t="s">
        <v>3159</v>
      </c>
      <c r="C977" s="20" t="s">
        <v>224</v>
      </c>
      <c r="D977" s="20" t="s">
        <v>3160</v>
      </c>
      <c r="E977" s="20" t="s">
        <v>65</v>
      </c>
    </row>
    <row r="978">
      <c r="A978" s="22">
        <v>8.938558491068E12</v>
      </c>
      <c r="B978" s="19" t="s">
        <v>3161</v>
      </c>
      <c r="C978" s="20" t="s">
        <v>57</v>
      </c>
      <c r="D978" s="20" t="s">
        <v>3162</v>
      </c>
      <c r="E978" s="20" t="s">
        <v>59</v>
      </c>
    </row>
    <row r="979">
      <c r="A979" s="22">
        <v>8.938558491075E12</v>
      </c>
      <c r="B979" s="19" t="s">
        <v>3163</v>
      </c>
      <c r="C979" s="20" t="s">
        <v>57</v>
      </c>
      <c r="D979" s="20" t="s">
        <v>3164</v>
      </c>
      <c r="E979" s="20" t="s">
        <v>59</v>
      </c>
    </row>
    <row r="980">
      <c r="A980" s="22">
        <v>8.938558491181E12</v>
      </c>
      <c r="B980" s="19" t="s">
        <v>3165</v>
      </c>
      <c r="C980" s="20" t="s">
        <v>57</v>
      </c>
      <c r="D980" s="20" t="s">
        <v>3166</v>
      </c>
      <c r="E980" s="20" t="s">
        <v>59</v>
      </c>
    </row>
    <row r="981">
      <c r="A981" s="22">
        <v>8.938558491198E12</v>
      </c>
      <c r="B981" s="19" t="s">
        <v>3167</v>
      </c>
      <c r="C981" s="20" t="s">
        <v>224</v>
      </c>
      <c r="D981" s="20" t="s">
        <v>3168</v>
      </c>
      <c r="E981" s="20" t="s">
        <v>59</v>
      </c>
    </row>
    <row r="982">
      <c r="A982" s="22">
        <v>8.938558491204E12</v>
      </c>
      <c r="B982" s="19" t="s">
        <v>3169</v>
      </c>
      <c r="C982" s="20" t="s">
        <v>57</v>
      </c>
      <c r="D982" s="20" t="s">
        <v>3170</v>
      </c>
      <c r="E982" s="20" t="s">
        <v>59</v>
      </c>
    </row>
    <row r="983">
      <c r="A983" s="22">
        <v>8.938558491211E12</v>
      </c>
      <c r="B983" s="19" t="s">
        <v>3171</v>
      </c>
      <c r="C983" s="20" t="s">
        <v>57</v>
      </c>
      <c r="D983" s="20" t="s">
        <v>3172</v>
      </c>
      <c r="E983" s="20" t="s">
        <v>59</v>
      </c>
    </row>
    <row r="984">
      <c r="A984" s="22">
        <v>8.93855849131E12</v>
      </c>
      <c r="B984" s="19" t="s">
        <v>3173</v>
      </c>
      <c r="C984" s="20" t="s">
        <v>57</v>
      </c>
      <c r="D984" s="20" t="s">
        <v>3174</v>
      </c>
      <c r="E984" s="20" t="e">
        <v>#N/A</v>
      </c>
    </row>
    <row r="985">
      <c r="A985" s="22">
        <v>8.938559140002E12</v>
      </c>
      <c r="B985" s="19" t="s">
        <v>3175</v>
      </c>
      <c r="C985" s="20" t="s">
        <v>57</v>
      </c>
      <c r="D985" s="20" t="s">
        <v>3176</v>
      </c>
      <c r="E985" s="20" t="s">
        <v>59</v>
      </c>
    </row>
    <row r="986">
      <c r="A986" s="22">
        <v>8.938559140026E12</v>
      </c>
      <c r="B986" s="19" t="s">
        <v>3177</v>
      </c>
      <c r="C986" s="20" t="s">
        <v>57</v>
      </c>
      <c r="D986" s="20" t="s">
        <v>3178</v>
      </c>
      <c r="E986" s="20" t="s">
        <v>59</v>
      </c>
    </row>
    <row r="987">
      <c r="A987" s="22">
        <v>8.938559140033E12</v>
      </c>
      <c r="B987" s="19" t="s">
        <v>3179</v>
      </c>
      <c r="C987" s="20" t="s">
        <v>57</v>
      </c>
      <c r="D987" s="20" t="s">
        <v>3180</v>
      </c>
      <c r="E987" s="20" t="s">
        <v>59</v>
      </c>
    </row>
    <row r="988">
      <c r="A988" s="22">
        <v>8.938562334023E12</v>
      </c>
      <c r="B988" s="19" t="s">
        <v>3181</v>
      </c>
      <c r="C988" s="20" t="s">
        <v>57</v>
      </c>
      <c r="D988" s="20" t="s">
        <v>3182</v>
      </c>
      <c r="E988" s="20" t="s">
        <v>59</v>
      </c>
    </row>
    <row r="989">
      <c r="A989" s="22">
        <v>8.938562334054E12</v>
      </c>
      <c r="B989" s="19" t="s">
        <v>3183</v>
      </c>
      <c r="C989" s="20" t="s">
        <v>57</v>
      </c>
      <c r="D989" s="20" t="s">
        <v>3184</v>
      </c>
      <c r="E989" s="20" t="s">
        <v>59</v>
      </c>
    </row>
    <row r="990">
      <c r="A990" s="22">
        <v>8.938562732034E12</v>
      </c>
      <c r="B990" s="19" t="s">
        <v>3185</v>
      </c>
      <c r="C990" s="20" t="s">
        <v>787</v>
      </c>
      <c r="D990" s="20" t="s">
        <v>3186</v>
      </c>
      <c r="E990" s="20" t="s">
        <v>59</v>
      </c>
    </row>
    <row r="991">
      <c r="A991" s="22">
        <v>8.938562732072E12</v>
      </c>
      <c r="B991" s="19" t="s">
        <v>3187</v>
      </c>
      <c r="C991" s="20" t="s">
        <v>787</v>
      </c>
      <c r="D991" s="20" t="s">
        <v>3190</v>
      </c>
      <c r="E991" s="20" t="s">
        <v>59</v>
      </c>
    </row>
    <row r="992">
      <c r="A992" s="22">
        <v>8.938562732133E12</v>
      </c>
      <c r="B992" s="19" t="s">
        <v>3191</v>
      </c>
      <c r="C992" s="20" t="s">
        <v>787</v>
      </c>
      <c r="D992" s="20" t="s">
        <v>3192</v>
      </c>
      <c r="E992" s="20" t="s">
        <v>59</v>
      </c>
    </row>
    <row r="993">
      <c r="A993" s="22">
        <v>8.938562732379E12</v>
      </c>
      <c r="B993" s="19" t="s">
        <v>3193</v>
      </c>
      <c r="C993" s="20" t="s">
        <v>787</v>
      </c>
      <c r="D993" s="20" t="s">
        <v>3108</v>
      </c>
      <c r="E993" s="20" t="s">
        <v>59</v>
      </c>
    </row>
    <row r="994">
      <c r="A994" s="22">
        <v>8.938562732577E12</v>
      </c>
      <c r="B994" s="19" t="s">
        <v>3194</v>
      </c>
      <c r="C994" s="20" t="s">
        <v>787</v>
      </c>
      <c r="D994" s="20" t="s">
        <v>3196</v>
      </c>
      <c r="E994" s="20" t="s">
        <v>59</v>
      </c>
    </row>
    <row r="995">
      <c r="A995" s="22">
        <v>8.938562884016E12</v>
      </c>
      <c r="B995" s="19" t="s">
        <v>3199</v>
      </c>
      <c r="C995" s="20" t="s">
        <v>1145</v>
      </c>
      <c r="D995" s="20" t="s">
        <v>3200</v>
      </c>
      <c r="E995" s="20" t="s">
        <v>65</v>
      </c>
    </row>
    <row r="996">
      <c r="A996" s="22">
        <v>8.938562884023E12</v>
      </c>
      <c r="B996" s="19" t="s">
        <v>3201</v>
      </c>
      <c r="C996" s="20" t="s">
        <v>57</v>
      </c>
      <c r="D996" s="20" t="s">
        <v>3202</v>
      </c>
      <c r="E996" s="20" t="s">
        <v>65</v>
      </c>
    </row>
    <row r="997">
      <c r="A997" s="22">
        <v>8.93856288403E12</v>
      </c>
      <c r="B997" s="19" t="s">
        <v>3203</v>
      </c>
      <c r="C997" s="20" t="s">
        <v>1831</v>
      </c>
      <c r="D997" s="20" t="s">
        <v>3204</v>
      </c>
      <c r="E997" s="20" t="s">
        <v>65</v>
      </c>
    </row>
    <row r="998">
      <c r="A998" s="22">
        <v>8.938562884047E12</v>
      </c>
      <c r="B998" s="19" t="s">
        <v>3207</v>
      </c>
      <c r="C998" s="20" t="s">
        <v>1831</v>
      </c>
      <c r="D998" s="20" t="s">
        <v>3210</v>
      </c>
      <c r="E998" s="20" t="s">
        <v>65</v>
      </c>
    </row>
    <row r="999">
      <c r="A999" s="22">
        <v>8.938562884054E12</v>
      </c>
      <c r="B999" s="19" t="s">
        <v>3211</v>
      </c>
      <c r="C999" s="20" t="s">
        <v>1145</v>
      </c>
      <c r="D999" s="20" t="s">
        <v>3212</v>
      </c>
      <c r="E999" s="20" t="s">
        <v>65</v>
      </c>
    </row>
    <row r="1000">
      <c r="A1000" s="22">
        <v>8.938562884061E12</v>
      </c>
      <c r="B1000" s="19" t="s">
        <v>3214</v>
      </c>
      <c r="C1000" s="20" t="s">
        <v>1145</v>
      </c>
      <c r="D1000" s="20" t="s">
        <v>3217</v>
      </c>
      <c r="E1000" s="20" t="s">
        <v>65</v>
      </c>
    </row>
    <row r="1001">
      <c r="A1001" s="22">
        <v>8.938562884191E12</v>
      </c>
      <c r="B1001" s="19" t="s">
        <v>3218</v>
      </c>
      <c r="C1001" s="20" t="s">
        <v>57</v>
      </c>
      <c r="D1001" s="20" t="s">
        <v>3219</v>
      </c>
      <c r="E1001" s="20" t="s">
        <v>65</v>
      </c>
    </row>
    <row r="1002">
      <c r="A1002" s="22">
        <v>8.938562884368E12</v>
      </c>
      <c r="B1002" s="19" t="s">
        <v>3222</v>
      </c>
      <c r="C1002" s="20" t="s">
        <v>57</v>
      </c>
      <c r="D1002" s="20" t="s">
        <v>3224</v>
      </c>
      <c r="E1002" s="20" t="s">
        <v>65</v>
      </c>
    </row>
    <row r="1003">
      <c r="A1003" s="22">
        <v>8.938562884375E12</v>
      </c>
      <c r="B1003" s="19" t="s">
        <v>3225</v>
      </c>
      <c r="C1003" s="20" t="s">
        <v>57</v>
      </c>
      <c r="D1003" s="20" t="s">
        <v>3226</v>
      </c>
      <c r="E1003" s="20" t="s">
        <v>65</v>
      </c>
    </row>
    <row r="1004">
      <c r="A1004" s="22">
        <v>8.938562884405E12</v>
      </c>
      <c r="B1004" s="19" t="s">
        <v>3229</v>
      </c>
      <c r="C1004" s="20" t="s">
        <v>57</v>
      </c>
      <c r="D1004" s="20" t="s">
        <v>3230</v>
      </c>
      <c r="E1004" s="20" t="s">
        <v>65</v>
      </c>
    </row>
    <row r="1005">
      <c r="A1005" s="22">
        <v>8.938562884511E12</v>
      </c>
      <c r="B1005" s="19" t="s">
        <v>3232</v>
      </c>
      <c r="C1005" s="20" t="s">
        <v>667</v>
      </c>
      <c r="D1005" s="20" t="s">
        <v>3234</v>
      </c>
      <c r="E1005" s="20" t="s">
        <v>65</v>
      </c>
    </row>
    <row r="1006">
      <c r="A1006" s="22">
        <v>8.938562884764E12</v>
      </c>
      <c r="B1006" s="19" t="s">
        <v>3235</v>
      </c>
      <c r="C1006" s="20" t="s">
        <v>667</v>
      </c>
      <c r="D1006" s="20" t="s">
        <v>3224</v>
      </c>
      <c r="E1006" s="20" t="s">
        <v>65</v>
      </c>
    </row>
    <row r="1007">
      <c r="A1007" s="22">
        <v>8.938567115016E12</v>
      </c>
      <c r="B1007" s="19" t="s">
        <v>3236</v>
      </c>
      <c r="C1007" s="20" t="s">
        <v>1539</v>
      </c>
      <c r="D1007" s="20" t="s">
        <v>3237</v>
      </c>
      <c r="E1007" s="20" t="s">
        <v>65</v>
      </c>
    </row>
    <row r="1008">
      <c r="A1008" s="22">
        <v>9.300650431812E12</v>
      </c>
      <c r="B1008" s="19" t="s">
        <v>3238</v>
      </c>
      <c r="C1008" s="20" t="s">
        <v>57</v>
      </c>
      <c r="D1008" s="20" t="s">
        <v>3239</v>
      </c>
      <c r="E1008" s="20" t="s">
        <v>65</v>
      </c>
    </row>
    <row r="1009">
      <c r="A1009" s="22">
        <v>9.300658114663E12</v>
      </c>
      <c r="B1009" s="19" t="s">
        <v>3241</v>
      </c>
      <c r="C1009" s="20" t="s">
        <v>57</v>
      </c>
      <c r="D1009" s="20" t="s">
        <v>3242</v>
      </c>
      <c r="E1009" s="20" t="s">
        <v>65</v>
      </c>
    </row>
    <row r="1010">
      <c r="A1010" s="22">
        <v>9.300658228537E12</v>
      </c>
      <c r="B1010" s="19" t="s">
        <v>3243</v>
      </c>
      <c r="C1010" s="20" t="s">
        <v>57</v>
      </c>
      <c r="D1010" s="20" t="s">
        <v>3245</v>
      </c>
      <c r="E1010" s="20" t="s">
        <v>65</v>
      </c>
    </row>
    <row r="1011">
      <c r="A1011" s="22">
        <v>9.300658407499E12</v>
      </c>
      <c r="B1011" s="19" t="s">
        <v>3246</v>
      </c>
      <c r="C1011" s="20" t="s">
        <v>1197</v>
      </c>
      <c r="D1011" s="20" t="s">
        <v>3247</v>
      </c>
      <c r="E1011" s="20" t="s">
        <v>65</v>
      </c>
    </row>
    <row r="1012">
      <c r="A1012" s="22">
        <v>9.300658407505E12</v>
      </c>
      <c r="B1012" s="19" t="s">
        <v>3248</v>
      </c>
      <c r="C1012" s="20" t="s">
        <v>1197</v>
      </c>
      <c r="D1012" s="20" t="s">
        <v>3249</v>
      </c>
      <c r="E1012" s="20" t="s">
        <v>65</v>
      </c>
    </row>
    <row r="1013">
      <c r="A1013" s="22">
        <v>9.30065840784E12</v>
      </c>
      <c r="B1013" s="19" t="s">
        <v>3250</v>
      </c>
      <c r="C1013" s="20" t="s">
        <v>57</v>
      </c>
      <c r="D1013" s="20" t="s">
        <v>3251</v>
      </c>
      <c r="E1013" s="20" t="s">
        <v>65</v>
      </c>
    </row>
    <row r="1014">
      <c r="A1014" s="22">
        <v>9.300658409066E12</v>
      </c>
      <c r="B1014" s="19" t="s">
        <v>3254</v>
      </c>
      <c r="C1014" s="20" t="s">
        <v>57</v>
      </c>
      <c r="D1014" s="20" t="s">
        <v>3255</v>
      </c>
      <c r="E1014" s="20" t="s">
        <v>65</v>
      </c>
    </row>
    <row r="1015">
      <c r="A1015" s="22">
        <v>9.310653105597E12</v>
      </c>
      <c r="B1015" s="19" t="s">
        <v>3256</v>
      </c>
      <c r="C1015" s="20" t="s">
        <v>57</v>
      </c>
      <c r="D1015" s="20" t="s">
        <v>3257</v>
      </c>
      <c r="E1015" s="20" t="s">
        <v>65</v>
      </c>
    </row>
    <row r="1016">
      <c r="A1016" s="22">
        <v>9.310653105641E12</v>
      </c>
      <c r="B1016" s="19" t="s">
        <v>3258</v>
      </c>
      <c r="C1016" s="20" t="s">
        <v>57</v>
      </c>
      <c r="D1016" s="20" t="s">
        <v>3259</v>
      </c>
      <c r="E1016" s="20" t="s">
        <v>65</v>
      </c>
    </row>
    <row r="1017">
      <c r="A1017" s="22">
        <v>9.3355421E7</v>
      </c>
      <c r="B1017" s="19" t="s">
        <v>3260</v>
      </c>
      <c r="C1017" s="20" t="s">
        <v>57</v>
      </c>
      <c r="D1017" s="20" t="s">
        <v>3261</v>
      </c>
      <c r="E1017" s="20" t="s">
        <v>65</v>
      </c>
    </row>
    <row r="1018">
      <c r="A1018" s="22">
        <v>9.336243003951E12</v>
      </c>
      <c r="B1018" s="19" t="s">
        <v>3262</v>
      </c>
      <c r="C1018" s="20" t="s">
        <v>1145</v>
      </c>
      <c r="D1018" s="20" t="s">
        <v>3264</v>
      </c>
      <c r="E1018" s="20" t="s">
        <v>65</v>
      </c>
    </row>
    <row r="1019">
      <c r="A1019" s="22">
        <v>9.336243005023E12</v>
      </c>
      <c r="B1019" s="19" t="s">
        <v>3262</v>
      </c>
      <c r="C1019" s="20" t="s">
        <v>1145</v>
      </c>
      <c r="D1019" s="20" t="s">
        <v>3265</v>
      </c>
      <c r="E1019" s="20" t="s">
        <v>65</v>
      </c>
    </row>
    <row r="1020">
      <c r="A1020" s="22">
        <v>9.33624300503E12</v>
      </c>
      <c r="B1020" s="19" t="s">
        <v>3266</v>
      </c>
      <c r="C1020" s="20" t="s">
        <v>1145</v>
      </c>
      <c r="D1020" s="20" t="s">
        <v>3267</v>
      </c>
      <c r="E1020" s="20" t="s">
        <v>65</v>
      </c>
    </row>
    <row r="1021">
      <c r="A1021" s="22">
        <v>9.336243005061E12</v>
      </c>
      <c r="B1021" s="19" t="s">
        <v>3268</v>
      </c>
      <c r="C1021" s="20" t="s">
        <v>1145</v>
      </c>
      <c r="D1021" s="20" t="s">
        <v>3270</v>
      </c>
      <c r="E1021" s="20" t="s">
        <v>65</v>
      </c>
    </row>
    <row r="1022">
      <c r="A1022" s="22">
        <v>9.343931004114E12</v>
      </c>
      <c r="B1022" s="19" t="s">
        <v>3271</v>
      </c>
      <c r="C1022" s="20" t="s">
        <v>224</v>
      </c>
      <c r="D1022" s="20" t="s">
        <v>3272</v>
      </c>
      <c r="E1022" s="20" t="s">
        <v>59</v>
      </c>
    </row>
    <row r="1023">
      <c r="A1023" s="22">
        <v>9.35423700041E12</v>
      </c>
      <c r="B1023" s="19" t="s">
        <v>3273</v>
      </c>
      <c r="C1023" s="20" t="s">
        <v>57</v>
      </c>
      <c r="D1023" s="20" t="s">
        <v>3274</v>
      </c>
      <c r="E1023" s="20" t="s">
        <v>65</v>
      </c>
    </row>
    <row r="1024">
      <c r="A1024" s="22">
        <v>9.356975E7</v>
      </c>
      <c r="B1024" s="19" t="s">
        <v>3275</v>
      </c>
      <c r="C1024" s="20" t="s">
        <v>57</v>
      </c>
      <c r="D1024" s="20" t="s">
        <v>3276</v>
      </c>
      <c r="E1024" s="20" t="s">
        <v>65</v>
      </c>
    </row>
    <row r="1025">
      <c r="A1025" s="22">
        <v>9.415007014843E12</v>
      </c>
      <c r="B1025" s="19" t="s">
        <v>3277</v>
      </c>
      <c r="C1025" s="20" t="s">
        <v>224</v>
      </c>
      <c r="D1025" s="20" t="s">
        <v>3278</v>
      </c>
      <c r="E1025" s="20" t="s">
        <v>65</v>
      </c>
    </row>
    <row r="1026">
      <c r="A1026" s="22">
        <v>9.415007018728E12</v>
      </c>
      <c r="B1026" s="19" t="s">
        <v>3279</v>
      </c>
      <c r="C1026" s="20" t="s">
        <v>1831</v>
      </c>
      <c r="D1026" s="20" t="s">
        <v>3280</v>
      </c>
      <c r="E1026" s="20" t="s">
        <v>65</v>
      </c>
    </row>
    <row r="1027">
      <c r="A1027" s="22">
        <v>9.415007051398E12</v>
      </c>
      <c r="B1027" s="19" t="s">
        <v>3281</v>
      </c>
      <c r="C1027" s="20" t="s">
        <v>93</v>
      </c>
      <c r="D1027" s="20" t="s">
        <v>3282</v>
      </c>
      <c r="E1027" s="20" t="s">
        <v>65</v>
      </c>
    </row>
    <row r="1028">
      <c r="A1028" s="22">
        <v>9.41500730351E12</v>
      </c>
      <c r="B1028" s="19" t="s">
        <v>3283</v>
      </c>
      <c r="C1028" s="20" t="s">
        <v>57</v>
      </c>
      <c r="D1028" s="20" t="s">
        <v>3286</v>
      </c>
      <c r="E1028" s="20" t="s">
        <v>65</v>
      </c>
    </row>
    <row r="1029">
      <c r="A1029" s="22">
        <v>9.415262823419E12</v>
      </c>
      <c r="B1029" s="19" t="s">
        <v>3288</v>
      </c>
      <c r="C1029" s="20" t="s">
        <v>57</v>
      </c>
      <c r="D1029" s="20" t="s">
        <v>3289</v>
      </c>
      <c r="E1029" s="20" t="s">
        <v>65</v>
      </c>
    </row>
    <row r="1030">
      <c r="A1030" s="22">
        <v>9.415262979116E12</v>
      </c>
      <c r="B1030" s="19" t="s">
        <v>3290</v>
      </c>
      <c r="C1030" s="20" t="s">
        <v>57</v>
      </c>
      <c r="D1030" s="20" t="s">
        <v>3291</v>
      </c>
      <c r="E1030" s="20" t="s">
        <v>65</v>
      </c>
    </row>
    <row r="1031">
      <c r="A1031" s="22">
        <v>9.421016151325E12</v>
      </c>
      <c r="B1031" s="19" t="s">
        <v>3292</v>
      </c>
      <c r="C1031" s="20" t="s">
        <v>1397</v>
      </c>
      <c r="D1031" s="20" t="s">
        <v>3293</v>
      </c>
      <c r="E1031" s="20" t="s">
        <v>65</v>
      </c>
    </row>
    <row r="1032">
      <c r="A1032" s="22">
        <v>9.555715202061E12</v>
      </c>
      <c r="B1032" s="19" t="s">
        <v>3294</v>
      </c>
      <c r="C1032" s="20" t="s">
        <v>224</v>
      </c>
      <c r="D1032" s="20" t="s">
        <v>3295</v>
      </c>
      <c r="E1032" s="20" t="s">
        <v>59</v>
      </c>
    </row>
    <row r="1033">
      <c r="A1033" s="22">
        <v>9.555894501924E12</v>
      </c>
      <c r="B1033" s="19" t="s">
        <v>3296</v>
      </c>
      <c r="C1033" s="20" t="s">
        <v>224</v>
      </c>
      <c r="D1033" s="20" t="s">
        <v>3297</v>
      </c>
      <c r="E1033" s="20" t="s">
        <v>59</v>
      </c>
    </row>
    <row r="1034">
      <c r="A1034" s="22">
        <v>9.555894503799E12</v>
      </c>
      <c r="B1034" s="19" t="s">
        <v>3299</v>
      </c>
      <c r="C1034" s="20" t="s">
        <v>224</v>
      </c>
      <c r="D1034" s="20" t="s">
        <v>3302</v>
      </c>
      <c r="E1034" s="20" t="s">
        <v>59</v>
      </c>
    </row>
    <row r="1035">
      <c r="A1035" s="22">
        <v>9.555894504567E12</v>
      </c>
      <c r="B1035" s="19" t="s">
        <v>3303</v>
      </c>
      <c r="C1035" s="20" t="s">
        <v>224</v>
      </c>
      <c r="D1035" s="20" t="s">
        <v>3304</v>
      </c>
      <c r="E1035" s="20" t="s">
        <v>59</v>
      </c>
    </row>
    <row r="1036">
      <c r="A1036" s="22">
        <v>9.555894515624E12</v>
      </c>
      <c r="B1036" s="19" t="s">
        <v>3305</v>
      </c>
      <c r="C1036" s="20" t="s">
        <v>224</v>
      </c>
      <c r="D1036" s="20" t="s">
        <v>3308</v>
      </c>
      <c r="E1036" s="20" t="s">
        <v>59</v>
      </c>
    </row>
    <row r="1037">
      <c r="A1037" s="22">
        <v>9.556535682316E12</v>
      </c>
      <c r="B1037" s="19" t="s">
        <v>3309</v>
      </c>
      <c r="C1037" s="20" t="s">
        <v>224</v>
      </c>
      <c r="D1037" s="20" t="s">
        <v>3310</v>
      </c>
      <c r="E1037" s="20" t="s">
        <v>59</v>
      </c>
    </row>
    <row r="1038">
      <c r="A1038" s="22" t="s">
        <v>3311</v>
      </c>
      <c r="B1038" s="19" t="s">
        <v>3312</v>
      </c>
      <c r="C1038" s="20" t="s">
        <v>1206</v>
      </c>
      <c r="D1038" s="20" t="s">
        <v>3314</v>
      </c>
      <c r="E1038" s="20" t="s">
        <v>65</v>
      </c>
    </row>
    <row r="1039">
      <c r="A1039" s="22" t="s">
        <v>3317</v>
      </c>
      <c r="B1039" s="19" t="s">
        <v>3318</v>
      </c>
      <c r="C1039" s="20" t="s">
        <v>1206</v>
      </c>
      <c r="D1039" s="20" t="s">
        <v>1055</v>
      </c>
      <c r="E1039" s="20" t="s">
        <v>65</v>
      </c>
    </row>
    <row r="1040">
      <c r="A1040" s="22" t="s">
        <v>3319</v>
      </c>
      <c r="B1040" s="19" t="s">
        <v>3320</v>
      </c>
      <c r="C1040" s="20" t="s">
        <v>1206</v>
      </c>
      <c r="D1040" s="20" t="s">
        <v>3324</v>
      </c>
      <c r="E1040" s="20" t="s">
        <v>65</v>
      </c>
    </row>
    <row r="1041">
      <c r="A1041" s="22" t="s">
        <v>3325</v>
      </c>
      <c r="B1041" s="19" t="s">
        <v>3326</v>
      </c>
      <c r="C1041" s="20" t="s">
        <v>57</v>
      </c>
      <c r="D1041" s="20" t="s">
        <v>3327</v>
      </c>
      <c r="E1041" s="20" t="s">
        <v>65</v>
      </c>
    </row>
    <row r="1042">
      <c r="A1042" s="22" t="s">
        <v>3330</v>
      </c>
      <c r="B1042" s="19" t="s">
        <v>3331</v>
      </c>
      <c r="C1042" s="20" t="s">
        <v>57</v>
      </c>
      <c r="D1042" s="20" t="s">
        <v>3324</v>
      </c>
      <c r="E1042" s="20" t="s">
        <v>65</v>
      </c>
    </row>
    <row r="1043">
      <c r="A1043" s="22" t="s">
        <v>3334</v>
      </c>
      <c r="B1043" s="19" t="s">
        <v>3335</v>
      </c>
      <c r="C1043" s="20" t="s">
        <v>57</v>
      </c>
      <c r="D1043" s="20" t="s">
        <v>3338</v>
      </c>
      <c r="E1043" s="20" t="s">
        <v>65</v>
      </c>
    </row>
    <row r="1044">
      <c r="A1044" s="22" t="s">
        <v>3340</v>
      </c>
      <c r="B1044" s="19" t="s">
        <v>3341</v>
      </c>
      <c r="C1044" s="20" t="s">
        <v>57</v>
      </c>
      <c r="D1044" s="20" t="s">
        <v>3342</v>
      </c>
      <c r="E1044" s="20" t="s">
        <v>65</v>
      </c>
    </row>
    <row r="1045">
      <c r="A1045" s="22" t="s">
        <v>3343</v>
      </c>
      <c r="B1045" s="19" t="s">
        <v>3344</v>
      </c>
      <c r="C1045" s="20" t="s">
        <v>57</v>
      </c>
      <c r="D1045" s="20" t="s">
        <v>3347</v>
      </c>
      <c r="E1045" s="20" t="s">
        <v>65</v>
      </c>
    </row>
    <row r="1046">
      <c r="A1046" s="22" t="s">
        <v>3349</v>
      </c>
      <c r="B1046" s="19" t="s">
        <v>3350</v>
      </c>
      <c r="C1046" s="20" t="s">
        <v>57</v>
      </c>
      <c r="D1046" s="20" t="s">
        <v>3327</v>
      </c>
      <c r="E1046" s="20" t="s">
        <v>65</v>
      </c>
    </row>
    <row r="1047">
      <c r="A1047" s="22" t="s">
        <v>3351</v>
      </c>
      <c r="B1047" s="19" t="s">
        <v>3352</v>
      </c>
      <c r="C1047" s="20" t="s">
        <v>57</v>
      </c>
      <c r="D1047" s="20" t="s">
        <v>3327</v>
      </c>
      <c r="E1047" s="20" t="s">
        <v>65</v>
      </c>
    </row>
    <row r="1048">
      <c r="A1048" s="22" t="s">
        <v>3353</v>
      </c>
      <c r="B1048" s="19" t="s">
        <v>3355</v>
      </c>
      <c r="C1048" s="20" t="s">
        <v>57</v>
      </c>
      <c r="D1048" s="20" t="s">
        <v>3357</v>
      </c>
      <c r="E1048" s="20" t="s">
        <v>65</v>
      </c>
    </row>
    <row r="1049">
      <c r="A1049" s="22">
        <v>8.936220300229E12</v>
      </c>
      <c r="B1049" s="19" t="s">
        <v>3359</v>
      </c>
      <c r="C1049" s="20" t="s">
        <v>224</v>
      </c>
      <c r="D1049" s="20">
        <v>47500.0</v>
      </c>
      <c r="E1049" s="20" t="s">
        <v>59</v>
      </c>
    </row>
    <row r="1050">
      <c r="A1050" s="22">
        <v>8.938521793335E12</v>
      </c>
      <c r="B1050" s="19" t="s">
        <v>3362</v>
      </c>
      <c r="C1050" s="20" t="s">
        <v>224</v>
      </c>
      <c r="D1050" s="20">
        <v>133000.0</v>
      </c>
      <c r="E1050" s="20" t="s">
        <v>59</v>
      </c>
    </row>
    <row r="1051">
      <c r="A1051" s="22">
        <v>8.936224900937E12</v>
      </c>
      <c r="B1051" s="19" t="s">
        <v>3364</v>
      </c>
      <c r="C1051" s="20" t="s">
        <v>224</v>
      </c>
      <c r="D1051" s="20">
        <v>84390.0</v>
      </c>
      <c r="E1051" s="20" t="s">
        <v>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67.13"/>
    <col customWidth="1" min="3" max="3" width="6.63"/>
    <col customWidth="1" min="4" max="4" width="19.75"/>
    <col customWidth="1" min="5" max="5" width="26.75"/>
    <col customWidth="1" min="6" max="6" width="33.5"/>
    <col customWidth="1" min="7" max="7" width="25.63"/>
    <col customWidth="1" min="8" max="8" width="31.13"/>
    <col customWidth="1" min="9" max="9" width="35.5"/>
    <col customWidth="1" min="10" max="10" width="26.13"/>
  </cols>
  <sheetData>
    <row r="1">
      <c r="A1" s="15" t="s">
        <v>25</v>
      </c>
      <c r="B1" s="15" t="s">
        <v>30</v>
      </c>
      <c r="C1" s="15" t="s">
        <v>31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40</v>
      </c>
      <c r="I1" s="15" t="s">
        <v>42</v>
      </c>
    </row>
    <row r="2" hidden="1">
      <c r="A2" s="18">
        <v>7.4570022021E10</v>
      </c>
      <c r="B2" s="22" t="s">
        <v>56</v>
      </c>
      <c r="C2" s="19" t="s">
        <v>57</v>
      </c>
      <c r="D2" s="22" t="s">
        <v>105</v>
      </c>
      <c r="E2" s="19" t="s">
        <v>108</v>
      </c>
      <c r="F2" s="22" t="s">
        <v>109</v>
      </c>
      <c r="G2" s="19" t="s">
        <v>112</v>
      </c>
      <c r="H2" s="22" t="s">
        <v>113</v>
      </c>
      <c r="I2" s="19" t="s">
        <v>116</v>
      </c>
    </row>
    <row r="3" hidden="1">
      <c r="A3" s="18">
        <v>7.4570052028E10</v>
      </c>
      <c r="B3" s="22" t="s">
        <v>60</v>
      </c>
      <c r="C3" s="19" t="s">
        <v>57</v>
      </c>
      <c r="D3" s="22" t="s">
        <v>105</v>
      </c>
      <c r="E3" s="19" t="s">
        <v>108</v>
      </c>
      <c r="F3" s="22" t="s">
        <v>109</v>
      </c>
      <c r="G3" s="19" t="s">
        <v>112</v>
      </c>
      <c r="H3" s="22" t="s">
        <v>113</v>
      </c>
      <c r="I3" s="19" t="s">
        <v>116</v>
      </c>
    </row>
    <row r="4" hidden="1">
      <c r="A4" s="18">
        <v>10022.0</v>
      </c>
      <c r="B4" s="22" t="s">
        <v>62</v>
      </c>
      <c r="C4" s="19" t="s">
        <v>63</v>
      </c>
      <c r="D4" s="22" t="s">
        <v>125</v>
      </c>
      <c r="E4" s="19" t="s">
        <v>127</v>
      </c>
      <c r="F4" s="22" t="s">
        <v>130</v>
      </c>
      <c r="G4" s="19" t="s">
        <v>131</v>
      </c>
      <c r="H4" s="22" t="s">
        <v>133</v>
      </c>
      <c r="I4" s="19" t="s">
        <v>135</v>
      </c>
    </row>
    <row r="5" hidden="1">
      <c r="A5" s="18">
        <v>10036.0</v>
      </c>
      <c r="B5" s="22" t="s">
        <v>66</v>
      </c>
      <c r="C5" s="19" t="s">
        <v>57</v>
      </c>
      <c r="D5" s="22" t="s">
        <v>125</v>
      </c>
      <c r="E5" s="19" t="s">
        <v>127</v>
      </c>
      <c r="F5" s="22" t="s">
        <v>130</v>
      </c>
      <c r="G5" s="19" t="s">
        <v>139</v>
      </c>
      <c r="H5" s="22" t="s">
        <v>141</v>
      </c>
      <c r="I5" s="19" t="s">
        <v>144</v>
      </c>
    </row>
    <row r="6" hidden="1">
      <c r="A6" s="18">
        <v>10038.0</v>
      </c>
      <c r="B6" s="22" t="s">
        <v>68</v>
      </c>
      <c r="C6" s="19" t="s">
        <v>57</v>
      </c>
      <c r="D6" s="22" t="s">
        <v>125</v>
      </c>
      <c r="E6" s="19" t="s">
        <v>127</v>
      </c>
      <c r="F6" s="22" t="s">
        <v>130</v>
      </c>
      <c r="G6" s="19" t="s">
        <v>139</v>
      </c>
      <c r="H6" s="22" t="s">
        <v>141</v>
      </c>
      <c r="I6" s="19" t="s">
        <v>153</v>
      </c>
    </row>
    <row r="7" hidden="1">
      <c r="A7" s="18">
        <v>10050.0</v>
      </c>
      <c r="B7" s="22" t="s">
        <v>70</v>
      </c>
      <c r="C7" s="19" t="s">
        <v>63</v>
      </c>
      <c r="D7" s="22" t="s">
        <v>125</v>
      </c>
      <c r="E7" s="19" t="s">
        <v>127</v>
      </c>
      <c r="F7" s="22" t="s">
        <v>130</v>
      </c>
      <c r="G7" s="19" t="s">
        <v>131</v>
      </c>
      <c r="H7" s="22" t="s">
        <v>133</v>
      </c>
      <c r="I7" s="19" t="s">
        <v>135</v>
      </c>
    </row>
    <row r="8" hidden="1">
      <c r="A8" s="18">
        <v>10094.0</v>
      </c>
      <c r="B8" s="22" t="s">
        <v>72</v>
      </c>
      <c r="C8" s="19" t="s">
        <v>57</v>
      </c>
      <c r="D8" s="22" t="s">
        <v>125</v>
      </c>
      <c r="E8" s="19" t="s">
        <v>127</v>
      </c>
      <c r="F8" s="22" t="s">
        <v>130</v>
      </c>
      <c r="G8" s="19" t="s">
        <v>167</v>
      </c>
      <c r="H8" s="22" t="s">
        <v>169</v>
      </c>
      <c r="I8" s="19" t="s">
        <v>170</v>
      </c>
    </row>
    <row r="9" hidden="1">
      <c r="A9" s="18">
        <v>10140.0</v>
      </c>
      <c r="B9" s="22" t="s">
        <v>74</v>
      </c>
      <c r="C9" s="19" t="s">
        <v>75</v>
      </c>
      <c r="D9" s="22" t="s">
        <v>125</v>
      </c>
      <c r="E9" s="19" t="s">
        <v>127</v>
      </c>
      <c r="F9" s="22" t="s">
        <v>130</v>
      </c>
      <c r="G9" s="19" t="s">
        <v>179</v>
      </c>
      <c r="H9" s="22" t="s">
        <v>180</v>
      </c>
      <c r="I9" s="19" t="s">
        <v>182</v>
      </c>
    </row>
    <row r="10" hidden="1">
      <c r="A10" s="18">
        <v>10165.0</v>
      </c>
      <c r="B10" s="22" t="s">
        <v>77</v>
      </c>
      <c r="C10" s="19" t="s">
        <v>75</v>
      </c>
      <c r="D10" s="22" t="s">
        <v>125</v>
      </c>
      <c r="E10" s="19" t="s">
        <v>127</v>
      </c>
      <c r="F10" s="22" t="s">
        <v>130</v>
      </c>
      <c r="G10" s="19" t="s">
        <v>131</v>
      </c>
      <c r="H10" s="22" t="s">
        <v>191</v>
      </c>
      <c r="I10" s="19" t="s">
        <v>135</v>
      </c>
    </row>
    <row r="11" hidden="1">
      <c r="A11" s="18">
        <v>10215.0</v>
      </c>
      <c r="B11" s="22" t="s">
        <v>79</v>
      </c>
      <c r="C11" s="19" t="s">
        <v>57</v>
      </c>
      <c r="D11" s="22" t="s">
        <v>125</v>
      </c>
      <c r="E11" s="19" t="s">
        <v>196</v>
      </c>
      <c r="F11" s="22" t="s">
        <v>198</v>
      </c>
      <c r="G11" s="19" t="s">
        <v>201</v>
      </c>
      <c r="H11" s="22" t="s">
        <v>203</v>
      </c>
      <c r="I11" s="19" t="s">
        <v>205</v>
      </c>
    </row>
    <row r="12" hidden="1">
      <c r="A12" s="18">
        <v>10216.0</v>
      </c>
      <c r="B12" s="22" t="s">
        <v>81</v>
      </c>
      <c r="C12" s="19" t="s">
        <v>57</v>
      </c>
      <c r="D12" s="22" t="s">
        <v>125</v>
      </c>
      <c r="E12" s="19" t="s">
        <v>196</v>
      </c>
      <c r="F12" s="22" t="s">
        <v>198</v>
      </c>
      <c r="G12" s="19" t="s">
        <v>201</v>
      </c>
      <c r="H12" s="22" t="s">
        <v>203</v>
      </c>
      <c r="I12" s="19" t="s">
        <v>214</v>
      </c>
    </row>
    <row r="13" hidden="1">
      <c r="A13" s="18">
        <v>10368.0</v>
      </c>
      <c r="B13" s="22" t="s">
        <v>83</v>
      </c>
      <c r="C13" s="19" t="s">
        <v>57</v>
      </c>
      <c r="D13" s="22" t="s">
        <v>125</v>
      </c>
      <c r="E13" s="19" t="s">
        <v>127</v>
      </c>
      <c r="F13" s="22" t="s">
        <v>130</v>
      </c>
      <c r="G13" s="19" t="s">
        <v>218</v>
      </c>
      <c r="H13" s="22" t="s">
        <v>219</v>
      </c>
      <c r="I13" s="19" t="s">
        <v>221</v>
      </c>
    </row>
    <row r="14" hidden="1">
      <c r="A14" s="18">
        <v>10373.0</v>
      </c>
      <c r="B14" s="22" t="s">
        <v>85</v>
      </c>
      <c r="C14" s="19" t="s">
        <v>57</v>
      </c>
      <c r="D14" s="22" t="s">
        <v>125</v>
      </c>
      <c r="E14" s="19" t="s">
        <v>127</v>
      </c>
      <c r="F14" s="22" t="s">
        <v>130</v>
      </c>
      <c r="G14" s="19" t="s">
        <v>218</v>
      </c>
      <c r="H14" s="22" t="s">
        <v>227</v>
      </c>
      <c r="I14" s="19" t="s">
        <v>229</v>
      </c>
    </row>
    <row r="15" hidden="1">
      <c r="A15" s="18">
        <v>10388.0</v>
      </c>
      <c r="B15" s="22" t="s">
        <v>87</v>
      </c>
      <c r="C15" s="19" t="s">
        <v>57</v>
      </c>
      <c r="D15" s="22" t="s">
        <v>125</v>
      </c>
      <c r="E15" s="19" t="s">
        <v>127</v>
      </c>
      <c r="F15" s="22" t="s">
        <v>130</v>
      </c>
      <c r="G15" s="19" t="s">
        <v>167</v>
      </c>
      <c r="H15" s="22" t="s">
        <v>238</v>
      </c>
      <c r="I15" s="19" t="s">
        <v>239</v>
      </c>
    </row>
    <row r="16" hidden="1">
      <c r="A16" s="18">
        <v>10486.0</v>
      </c>
      <c r="B16" s="22" t="s">
        <v>89</v>
      </c>
      <c r="C16" s="19" t="s">
        <v>90</v>
      </c>
      <c r="D16" s="22" t="s">
        <v>125</v>
      </c>
      <c r="E16" s="19" t="s">
        <v>127</v>
      </c>
      <c r="F16" s="22" t="s">
        <v>130</v>
      </c>
      <c r="G16" s="19" t="s">
        <v>167</v>
      </c>
      <c r="H16" s="22" t="s">
        <v>169</v>
      </c>
      <c r="I16" s="19" t="s">
        <v>170</v>
      </c>
    </row>
    <row r="17" hidden="1">
      <c r="A17" s="18">
        <v>10492.0</v>
      </c>
      <c r="B17" s="22" t="s">
        <v>92</v>
      </c>
      <c r="C17" s="19" t="s">
        <v>93</v>
      </c>
      <c r="D17" s="22" t="s">
        <v>125</v>
      </c>
      <c r="E17" s="19" t="s">
        <v>251</v>
      </c>
      <c r="F17" s="22" t="s">
        <v>252</v>
      </c>
      <c r="G17" s="19" t="s">
        <v>255</v>
      </c>
      <c r="H17" s="22" t="s">
        <v>258</v>
      </c>
      <c r="I17" s="19" t="s">
        <v>260</v>
      </c>
    </row>
    <row r="18" hidden="1">
      <c r="A18" s="18">
        <v>10493.0</v>
      </c>
      <c r="B18" s="22" t="s">
        <v>95</v>
      </c>
      <c r="C18" s="19" t="s">
        <v>93</v>
      </c>
      <c r="D18" s="22" t="s">
        <v>125</v>
      </c>
      <c r="E18" s="19" t="s">
        <v>251</v>
      </c>
      <c r="F18" s="22" t="s">
        <v>252</v>
      </c>
      <c r="G18" s="19" t="s">
        <v>255</v>
      </c>
      <c r="H18" s="22" t="s">
        <v>258</v>
      </c>
      <c r="I18" s="19" t="s">
        <v>268</v>
      </c>
    </row>
    <row r="19" hidden="1">
      <c r="A19" s="18">
        <v>10496.0</v>
      </c>
      <c r="B19" s="22" t="s">
        <v>97</v>
      </c>
      <c r="C19" s="19" t="s">
        <v>93</v>
      </c>
      <c r="D19" s="22" t="s">
        <v>125</v>
      </c>
      <c r="E19" s="19" t="s">
        <v>251</v>
      </c>
      <c r="F19" s="22" t="s">
        <v>252</v>
      </c>
      <c r="G19" s="19" t="s">
        <v>255</v>
      </c>
      <c r="H19" s="22" t="s">
        <v>274</v>
      </c>
      <c r="I19" s="19" t="s">
        <v>276</v>
      </c>
    </row>
    <row r="20" hidden="1">
      <c r="A20" s="18">
        <v>10556.0</v>
      </c>
      <c r="B20" s="22" t="s">
        <v>99</v>
      </c>
      <c r="C20" s="19" t="s">
        <v>90</v>
      </c>
      <c r="D20" s="22" t="s">
        <v>125</v>
      </c>
      <c r="E20" s="19" t="s">
        <v>127</v>
      </c>
      <c r="F20" s="22" t="s">
        <v>130</v>
      </c>
      <c r="G20" s="19" t="s">
        <v>282</v>
      </c>
      <c r="H20" s="22" t="s">
        <v>283</v>
      </c>
      <c r="I20" s="19" t="s">
        <v>285</v>
      </c>
    </row>
    <row r="21" hidden="1">
      <c r="A21" s="18">
        <v>10605.0</v>
      </c>
      <c r="B21" s="22" t="s">
        <v>102</v>
      </c>
      <c r="C21" s="19" t="s">
        <v>57</v>
      </c>
      <c r="D21" s="22" t="s">
        <v>125</v>
      </c>
      <c r="E21" s="19" t="s">
        <v>127</v>
      </c>
      <c r="F21" s="22" t="s">
        <v>130</v>
      </c>
      <c r="G21" s="19" t="s">
        <v>291</v>
      </c>
      <c r="H21" s="22" t="s">
        <v>294</v>
      </c>
      <c r="I21" s="19" t="s">
        <v>296</v>
      </c>
    </row>
    <row r="22" hidden="1">
      <c r="A22" s="18">
        <v>10606.0</v>
      </c>
      <c r="B22" s="22" t="s">
        <v>106</v>
      </c>
      <c r="C22" s="19" t="s">
        <v>57</v>
      </c>
      <c r="D22" s="22" t="s">
        <v>125</v>
      </c>
      <c r="E22" s="19" t="s">
        <v>127</v>
      </c>
      <c r="F22" s="22" t="s">
        <v>130</v>
      </c>
      <c r="G22" s="19" t="s">
        <v>291</v>
      </c>
      <c r="H22" s="22" t="s">
        <v>298</v>
      </c>
      <c r="I22" s="19" t="s">
        <v>300</v>
      </c>
    </row>
    <row r="23" hidden="1">
      <c r="A23" s="18">
        <v>10607.0</v>
      </c>
      <c r="B23" s="22" t="s">
        <v>115</v>
      </c>
      <c r="C23" s="19" t="s">
        <v>75</v>
      </c>
      <c r="D23" s="22" t="s">
        <v>125</v>
      </c>
      <c r="E23" s="19" t="s">
        <v>127</v>
      </c>
      <c r="F23" s="22" t="s">
        <v>130</v>
      </c>
      <c r="G23" s="19" t="s">
        <v>303</v>
      </c>
      <c r="H23" s="22" t="s">
        <v>304</v>
      </c>
      <c r="I23" s="19" t="s">
        <v>305</v>
      </c>
    </row>
    <row r="24" hidden="1">
      <c r="A24" s="18">
        <v>10609.0</v>
      </c>
      <c r="B24" s="22" t="s">
        <v>119</v>
      </c>
      <c r="C24" s="19" t="s">
        <v>90</v>
      </c>
      <c r="D24" s="22" t="s">
        <v>125</v>
      </c>
      <c r="E24" s="19" t="s">
        <v>127</v>
      </c>
      <c r="F24" s="22" t="s">
        <v>130</v>
      </c>
      <c r="G24" s="19" t="s">
        <v>308</v>
      </c>
      <c r="H24" s="22" t="s">
        <v>310</v>
      </c>
      <c r="I24" s="19" t="s">
        <v>311</v>
      </c>
    </row>
    <row r="25" hidden="1">
      <c r="A25" s="18">
        <v>10610.0</v>
      </c>
      <c r="B25" s="22" t="s">
        <v>121</v>
      </c>
      <c r="C25" s="19" t="s">
        <v>57</v>
      </c>
      <c r="D25" s="22" t="s">
        <v>125</v>
      </c>
      <c r="E25" s="19" t="s">
        <v>127</v>
      </c>
      <c r="F25" s="22" t="s">
        <v>130</v>
      </c>
      <c r="G25" s="19" t="s">
        <v>308</v>
      </c>
      <c r="H25" s="22" t="s">
        <v>315</v>
      </c>
      <c r="I25" s="19" t="s">
        <v>311</v>
      </c>
    </row>
    <row r="26" hidden="1">
      <c r="A26" s="18">
        <v>10676.0</v>
      </c>
      <c r="B26" s="22" t="s">
        <v>124</v>
      </c>
      <c r="C26" s="19" t="s">
        <v>57</v>
      </c>
      <c r="D26" s="22" t="s">
        <v>125</v>
      </c>
      <c r="E26" s="19" t="s">
        <v>127</v>
      </c>
      <c r="F26" s="22" t="s">
        <v>130</v>
      </c>
      <c r="G26" s="19" t="s">
        <v>291</v>
      </c>
      <c r="H26" s="22" t="s">
        <v>294</v>
      </c>
      <c r="I26" s="19" t="s">
        <v>321</v>
      </c>
    </row>
    <row r="27" hidden="1">
      <c r="A27" s="18">
        <v>10691.0</v>
      </c>
      <c r="B27" s="22" t="s">
        <v>136</v>
      </c>
      <c r="C27" s="19" t="s">
        <v>57</v>
      </c>
      <c r="D27" s="22" t="s">
        <v>125</v>
      </c>
      <c r="E27" s="19" t="s">
        <v>127</v>
      </c>
      <c r="F27" s="22" t="s">
        <v>130</v>
      </c>
      <c r="G27" s="19" t="s">
        <v>325</v>
      </c>
      <c r="H27" s="22" t="s">
        <v>326</v>
      </c>
      <c r="I27" s="19" t="s">
        <v>327</v>
      </c>
    </row>
    <row r="28" hidden="1">
      <c r="A28" s="18">
        <v>10708.0</v>
      </c>
      <c r="B28" s="22" t="s">
        <v>143</v>
      </c>
      <c r="C28" s="19" t="s">
        <v>75</v>
      </c>
      <c r="D28" s="22" t="s">
        <v>125</v>
      </c>
      <c r="E28" s="19" t="s">
        <v>127</v>
      </c>
      <c r="F28" s="22" t="s">
        <v>130</v>
      </c>
      <c r="G28" s="19" t="s">
        <v>131</v>
      </c>
      <c r="H28" s="22" t="s">
        <v>331</v>
      </c>
      <c r="I28" s="19" t="s">
        <v>332</v>
      </c>
    </row>
    <row r="29" hidden="1">
      <c r="A29" s="18">
        <v>10732.0</v>
      </c>
      <c r="B29" s="22" t="s">
        <v>157</v>
      </c>
      <c r="C29" s="19" t="s">
        <v>57</v>
      </c>
      <c r="D29" s="22" t="s">
        <v>125</v>
      </c>
      <c r="E29" s="19" t="s">
        <v>127</v>
      </c>
      <c r="F29" s="22" t="s">
        <v>130</v>
      </c>
      <c r="G29" s="19" t="s">
        <v>218</v>
      </c>
      <c r="H29" s="22" t="s">
        <v>219</v>
      </c>
      <c r="I29" s="19" t="s">
        <v>336</v>
      </c>
    </row>
    <row r="30" hidden="1">
      <c r="A30" s="18">
        <v>10842.0</v>
      </c>
      <c r="B30" s="22" t="s">
        <v>165</v>
      </c>
      <c r="C30" s="19" t="s">
        <v>57</v>
      </c>
      <c r="D30" s="22" t="s">
        <v>125</v>
      </c>
      <c r="E30" s="19" t="s">
        <v>127</v>
      </c>
      <c r="F30" s="22" t="s">
        <v>130</v>
      </c>
      <c r="G30" s="19" t="s">
        <v>218</v>
      </c>
      <c r="H30" s="22" t="s">
        <v>341</v>
      </c>
      <c r="I30" s="19" t="s">
        <v>336</v>
      </c>
    </row>
    <row r="31" hidden="1">
      <c r="A31" s="18">
        <v>10843.0</v>
      </c>
      <c r="B31" s="22" t="s">
        <v>173</v>
      </c>
      <c r="C31" s="19" t="s">
        <v>57</v>
      </c>
      <c r="D31" s="22" t="s">
        <v>125</v>
      </c>
      <c r="E31" s="19" t="s">
        <v>127</v>
      </c>
      <c r="F31" s="22" t="s">
        <v>130</v>
      </c>
      <c r="G31" s="19" t="s">
        <v>218</v>
      </c>
      <c r="H31" s="22" t="s">
        <v>344</v>
      </c>
      <c r="I31" s="19" t="s">
        <v>336</v>
      </c>
    </row>
    <row r="32" hidden="1">
      <c r="A32" s="18">
        <v>10844.0</v>
      </c>
      <c r="B32" s="22" t="s">
        <v>178</v>
      </c>
      <c r="C32" s="19" t="s">
        <v>57</v>
      </c>
      <c r="D32" s="22" t="s">
        <v>125</v>
      </c>
      <c r="E32" s="19" t="s">
        <v>127</v>
      </c>
      <c r="F32" s="22" t="s">
        <v>130</v>
      </c>
      <c r="G32" s="19" t="s">
        <v>218</v>
      </c>
      <c r="H32" s="22" t="s">
        <v>349</v>
      </c>
      <c r="I32" s="19" t="s">
        <v>336</v>
      </c>
    </row>
    <row r="33" hidden="1">
      <c r="A33" s="18">
        <v>10845.0</v>
      </c>
      <c r="B33" s="22" t="s">
        <v>185</v>
      </c>
      <c r="C33" s="19" t="s">
        <v>57</v>
      </c>
      <c r="D33" s="22" t="s">
        <v>125</v>
      </c>
      <c r="E33" s="19" t="s">
        <v>127</v>
      </c>
      <c r="F33" s="22" t="s">
        <v>130</v>
      </c>
      <c r="G33" s="19" t="s">
        <v>218</v>
      </c>
      <c r="H33" s="22" t="s">
        <v>353</v>
      </c>
      <c r="I33" s="19" t="s">
        <v>336</v>
      </c>
    </row>
    <row r="34" hidden="1">
      <c r="A34" s="18">
        <v>10875.0</v>
      </c>
      <c r="B34" s="22" t="s">
        <v>192</v>
      </c>
      <c r="C34" s="19" t="s">
        <v>75</v>
      </c>
      <c r="D34" s="22" t="s">
        <v>125</v>
      </c>
      <c r="E34" s="19" t="s">
        <v>127</v>
      </c>
      <c r="F34" s="22" t="s">
        <v>130</v>
      </c>
      <c r="G34" s="19" t="s">
        <v>131</v>
      </c>
      <c r="H34" s="22" t="s">
        <v>191</v>
      </c>
      <c r="I34" s="19" t="s">
        <v>332</v>
      </c>
    </row>
    <row r="35" hidden="1">
      <c r="A35" s="18">
        <v>10910.0</v>
      </c>
      <c r="B35" s="22" t="s">
        <v>194</v>
      </c>
      <c r="C35" s="19" t="s">
        <v>75</v>
      </c>
      <c r="D35" s="22" t="s">
        <v>125</v>
      </c>
      <c r="E35" s="19" t="s">
        <v>127</v>
      </c>
      <c r="F35" s="22" t="s">
        <v>130</v>
      </c>
      <c r="G35" s="19" t="s">
        <v>303</v>
      </c>
      <c r="H35" s="22" t="s">
        <v>366</v>
      </c>
      <c r="I35" s="19" t="s">
        <v>368</v>
      </c>
    </row>
    <row r="36" hidden="1">
      <c r="A36" s="18">
        <v>10926.0</v>
      </c>
      <c r="B36" s="22" t="s">
        <v>206</v>
      </c>
      <c r="C36" s="19" t="s">
        <v>93</v>
      </c>
      <c r="D36" s="22" t="s">
        <v>125</v>
      </c>
      <c r="E36" s="19" t="s">
        <v>251</v>
      </c>
      <c r="F36" s="22" t="s">
        <v>252</v>
      </c>
      <c r="G36" s="19" t="s">
        <v>371</v>
      </c>
      <c r="H36" s="22" t="s">
        <v>373</v>
      </c>
      <c r="I36" s="19" t="s">
        <v>376</v>
      </c>
    </row>
    <row r="37" hidden="1">
      <c r="A37" s="18">
        <v>10933.0</v>
      </c>
      <c r="B37" s="22" t="s">
        <v>223</v>
      </c>
      <c r="C37" s="19" t="s">
        <v>224</v>
      </c>
      <c r="D37" s="22" t="s">
        <v>125</v>
      </c>
      <c r="E37" s="19" t="s">
        <v>251</v>
      </c>
      <c r="F37" s="22" t="s">
        <v>381</v>
      </c>
      <c r="G37" s="19" t="s">
        <v>382</v>
      </c>
      <c r="H37" s="22" t="s">
        <v>385</v>
      </c>
      <c r="I37" s="19" t="s">
        <v>387</v>
      </c>
    </row>
    <row r="38" hidden="1">
      <c r="A38" s="18">
        <v>10934.0</v>
      </c>
      <c r="B38" s="22" t="s">
        <v>231</v>
      </c>
      <c r="C38" s="19" t="s">
        <v>224</v>
      </c>
      <c r="D38" s="22" t="s">
        <v>125</v>
      </c>
      <c r="E38" s="19" t="s">
        <v>251</v>
      </c>
      <c r="F38" s="22" t="s">
        <v>381</v>
      </c>
      <c r="G38" s="19" t="s">
        <v>382</v>
      </c>
      <c r="H38" s="22" t="s">
        <v>385</v>
      </c>
      <c r="I38" s="19" t="s">
        <v>387</v>
      </c>
    </row>
    <row r="39" hidden="1">
      <c r="A39" s="18">
        <v>10947.0</v>
      </c>
      <c r="B39" s="22" t="s">
        <v>237</v>
      </c>
      <c r="C39" s="19" t="s">
        <v>224</v>
      </c>
      <c r="D39" s="22" t="s">
        <v>397</v>
      </c>
      <c r="E39" s="19" t="s">
        <v>399</v>
      </c>
      <c r="F39" s="22" t="s">
        <v>400</v>
      </c>
      <c r="G39" s="19" t="s">
        <v>406</v>
      </c>
      <c r="H39" s="22" t="s">
        <v>407</v>
      </c>
      <c r="I39" s="19" t="s">
        <v>408</v>
      </c>
    </row>
    <row r="40" hidden="1">
      <c r="A40" s="18">
        <v>10949.0</v>
      </c>
      <c r="B40" s="22" t="s">
        <v>244</v>
      </c>
      <c r="C40" s="19" t="s">
        <v>224</v>
      </c>
      <c r="D40" s="22" t="s">
        <v>397</v>
      </c>
      <c r="E40" s="19" t="s">
        <v>399</v>
      </c>
      <c r="F40" s="22" t="s">
        <v>400</v>
      </c>
      <c r="G40" s="19" t="s">
        <v>406</v>
      </c>
      <c r="H40" s="22" t="s">
        <v>407</v>
      </c>
      <c r="I40" s="19" t="s">
        <v>408</v>
      </c>
    </row>
    <row r="41" hidden="1">
      <c r="A41" s="18">
        <v>10951.0</v>
      </c>
      <c r="B41" s="22" t="s">
        <v>250</v>
      </c>
      <c r="C41" s="19" t="s">
        <v>57</v>
      </c>
      <c r="D41" s="22" t="s">
        <v>125</v>
      </c>
      <c r="E41" s="19" t="s">
        <v>127</v>
      </c>
      <c r="F41" s="22" t="s">
        <v>130</v>
      </c>
      <c r="G41" s="19" t="s">
        <v>308</v>
      </c>
      <c r="H41" s="22" t="s">
        <v>315</v>
      </c>
      <c r="I41" s="19" t="s">
        <v>420</v>
      </c>
    </row>
    <row r="42" hidden="1">
      <c r="A42" s="18">
        <v>10973.0</v>
      </c>
      <c r="B42" s="22" t="s">
        <v>263</v>
      </c>
      <c r="C42" s="19" t="s">
        <v>57</v>
      </c>
      <c r="D42" s="22" t="s">
        <v>125</v>
      </c>
      <c r="E42" s="19" t="s">
        <v>127</v>
      </c>
      <c r="F42" s="22" t="s">
        <v>130</v>
      </c>
      <c r="G42" s="19" t="s">
        <v>218</v>
      </c>
      <c r="H42" s="22" t="s">
        <v>227</v>
      </c>
      <c r="I42" s="19" t="s">
        <v>433</v>
      </c>
    </row>
    <row r="43" hidden="1">
      <c r="A43" s="18">
        <v>10981.0</v>
      </c>
      <c r="B43" s="22" t="s">
        <v>265</v>
      </c>
      <c r="C43" s="19" t="s">
        <v>224</v>
      </c>
      <c r="D43" s="22" t="s">
        <v>125</v>
      </c>
      <c r="E43" s="19" t="s">
        <v>251</v>
      </c>
      <c r="F43" s="22" t="s">
        <v>381</v>
      </c>
      <c r="G43" s="19" t="s">
        <v>382</v>
      </c>
      <c r="H43" s="22" t="s">
        <v>385</v>
      </c>
      <c r="I43" s="19" t="s">
        <v>387</v>
      </c>
    </row>
    <row r="44" hidden="1">
      <c r="A44" s="18">
        <v>1100102.0</v>
      </c>
      <c r="B44" s="22" t="s">
        <v>272</v>
      </c>
      <c r="C44" s="19" t="s">
        <v>273</v>
      </c>
      <c r="D44" s="22" t="s">
        <v>125</v>
      </c>
      <c r="E44" s="19" t="s">
        <v>127</v>
      </c>
      <c r="F44" s="22" t="s">
        <v>130</v>
      </c>
      <c r="G44" s="19" t="s">
        <v>131</v>
      </c>
      <c r="H44" s="22" t="s">
        <v>331</v>
      </c>
      <c r="I44" s="19" t="s">
        <v>135</v>
      </c>
    </row>
    <row r="45" hidden="1">
      <c r="A45" s="18">
        <v>1100151.0</v>
      </c>
      <c r="B45" s="22" t="s">
        <v>278</v>
      </c>
      <c r="C45" s="19" t="s">
        <v>273</v>
      </c>
      <c r="D45" s="22" t="s">
        <v>125</v>
      </c>
      <c r="E45" s="19" t="s">
        <v>127</v>
      </c>
      <c r="F45" s="22" t="s">
        <v>130</v>
      </c>
      <c r="G45" s="19" t="s">
        <v>179</v>
      </c>
      <c r="H45" s="22" t="s">
        <v>180</v>
      </c>
      <c r="I45" s="19" t="s">
        <v>182</v>
      </c>
    </row>
    <row r="46" hidden="1">
      <c r="A46" s="18">
        <v>11002.0</v>
      </c>
      <c r="B46" s="22" t="s">
        <v>284</v>
      </c>
      <c r="C46" s="19" t="s">
        <v>224</v>
      </c>
      <c r="D46" s="22" t="s">
        <v>125</v>
      </c>
      <c r="E46" s="19" t="s">
        <v>196</v>
      </c>
      <c r="F46" s="22" t="s">
        <v>473</v>
      </c>
      <c r="G46" s="19" t="s">
        <v>474</v>
      </c>
      <c r="H46" s="22" t="s">
        <v>476</v>
      </c>
      <c r="I46" s="19" t="s">
        <v>479</v>
      </c>
    </row>
    <row r="47" hidden="1">
      <c r="A47" s="18">
        <v>1100221.0</v>
      </c>
      <c r="B47" s="22" t="s">
        <v>290</v>
      </c>
      <c r="C47" s="19" t="s">
        <v>273</v>
      </c>
      <c r="D47" s="22" t="s">
        <v>125</v>
      </c>
      <c r="E47" s="19" t="s">
        <v>127</v>
      </c>
      <c r="F47" s="22" t="s">
        <v>130</v>
      </c>
      <c r="G47" s="19" t="s">
        <v>282</v>
      </c>
      <c r="H47" s="22" t="s">
        <v>484</v>
      </c>
      <c r="I47" s="19" t="s">
        <v>485</v>
      </c>
    </row>
    <row r="48" hidden="1">
      <c r="A48" s="18">
        <v>1100229.0</v>
      </c>
      <c r="B48" s="22" t="s">
        <v>297</v>
      </c>
      <c r="C48" s="19" t="s">
        <v>273</v>
      </c>
      <c r="D48" s="22" t="s">
        <v>125</v>
      </c>
      <c r="E48" s="19" t="s">
        <v>127</v>
      </c>
      <c r="F48" s="22" t="s">
        <v>130</v>
      </c>
      <c r="G48" s="19" t="s">
        <v>131</v>
      </c>
      <c r="H48" s="22" t="s">
        <v>492</v>
      </c>
      <c r="I48" s="19" t="s">
        <v>332</v>
      </c>
    </row>
    <row r="49" hidden="1">
      <c r="A49" s="18">
        <v>11003.0</v>
      </c>
      <c r="B49" s="22" t="s">
        <v>301</v>
      </c>
      <c r="C49" s="19" t="s">
        <v>224</v>
      </c>
      <c r="D49" s="22" t="s">
        <v>125</v>
      </c>
      <c r="E49" s="19" t="s">
        <v>196</v>
      </c>
      <c r="F49" s="22" t="s">
        <v>473</v>
      </c>
      <c r="G49" s="19" t="s">
        <v>502</v>
      </c>
      <c r="H49" s="22" t="s">
        <v>503</v>
      </c>
      <c r="I49" s="19" t="s">
        <v>504</v>
      </c>
    </row>
    <row r="50" hidden="1">
      <c r="A50" s="18">
        <v>1100340.0</v>
      </c>
      <c r="B50" s="22" t="s">
        <v>306</v>
      </c>
      <c r="C50" s="19" t="s">
        <v>273</v>
      </c>
      <c r="D50" s="22" t="s">
        <v>125</v>
      </c>
      <c r="E50" s="19" t="s">
        <v>127</v>
      </c>
      <c r="F50" s="22" t="s">
        <v>130</v>
      </c>
      <c r="G50" s="19" t="s">
        <v>282</v>
      </c>
      <c r="H50" s="22" t="s">
        <v>283</v>
      </c>
      <c r="I50" s="19" t="s">
        <v>510</v>
      </c>
    </row>
    <row r="51" hidden="1">
      <c r="A51" s="18">
        <v>1100347.0</v>
      </c>
      <c r="B51" s="22" t="s">
        <v>309</v>
      </c>
      <c r="C51" s="19" t="s">
        <v>273</v>
      </c>
      <c r="D51" s="22" t="s">
        <v>125</v>
      </c>
      <c r="E51" s="19" t="s">
        <v>127</v>
      </c>
      <c r="F51" s="22" t="s">
        <v>130</v>
      </c>
      <c r="G51" s="19" t="s">
        <v>218</v>
      </c>
      <c r="H51" s="22" t="s">
        <v>516</v>
      </c>
      <c r="I51" s="19" t="s">
        <v>336</v>
      </c>
    </row>
    <row r="52" hidden="1">
      <c r="A52" s="18">
        <v>1100349.0</v>
      </c>
      <c r="B52" s="22" t="s">
        <v>313</v>
      </c>
      <c r="C52" s="19" t="s">
        <v>273</v>
      </c>
      <c r="D52" s="22" t="s">
        <v>125</v>
      </c>
      <c r="E52" s="19" t="s">
        <v>127</v>
      </c>
      <c r="F52" s="22" t="s">
        <v>130</v>
      </c>
      <c r="G52" s="19" t="s">
        <v>308</v>
      </c>
      <c r="H52" s="22" t="s">
        <v>310</v>
      </c>
      <c r="I52" s="19" t="s">
        <v>311</v>
      </c>
    </row>
    <row r="53" hidden="1">
      <c r="A53" s="18">
        <v>1100361.0</v>
      </c>
      <c r="B53" s="22" t="s">
        <v>316</v>
      </c>
      <c r="C53" s="19" t="s">
        <v>273</v>
      </c>
      <c r="D53" s="22" t="s">
        <v>125</v>
      </c>
      <c r="E53" s="19" t="s">
        <v>127</v>
      </c>
      <c r="F53" s="22" t="s">
        <v>130</v>
      </c>
      <c r="G53" s="19" t="s">
        <v>218</v>
      </c>
      <c r="H53" s="22" t="s">
        <v>341</v>
      </c>
      <c r="I53" s="19" t="s">
        <v>336</v>
      </c>
    </row>
    <row r="54" hidden="1">
      <c r="A54" s="18">
        <v>1100364.0</v>
      </c>
      <c r="B54" s="22" t="s">
        <v>318</v>
      </c>
      <c r="C54" s="19" t="s">
        <v>273</v>
      </c>
      <c r="D54" s="22" t="s">
        <v>125</v>
      </c>
      <c r="E54" s="19" t="s">
        <v>127</v>
      </c>
      <c r="F54" s="22" t="s">
        <v>130</v>
      </c>
      <c r="G54" s="19" t="s">
        <v>131</v>
      </c>
      <c r="H54" s="22" t="s">
        <v>531</v>
      </c>
      <c r="I54" s="19" t="s">
        <v>532</v>
      </c>
    </row>
    <row r="55" hidden="1">
      <c r="A55" s="18">
        <v>1100367.0</v>
      </c>
      <c r="B55" s="22" t="s">
        <v>320</v>
      </c>
      <c r="C55" s="19" t="s">
        <v>273</v>
      </c>
      <c r="D55" s="22" t="s">
        <v>125</v>
      </c>
      <c r="E55" s="19" t="s">
        <v>127</v>
      </c>
      <c r="F55" s="22" t="s">
        <v>130</v>
      </c>
      <c r="G55" s="19" t="s">
        <v>218</v>
      </c>
      <c r="H55" s="22" t="s">
        <v>349</v>
      </c>
      <c r="I55" s="19" t="s">
        <v>336</v>
      </c>
    </row>
    <row r="56" hidden="1">
      <c r="A56" s="18">
        <v>1100385.0</v>
      </c>
      <c r="B56" s="22" t="s">
        <v>323</v>
      </c>
      <c r="C56" s="19" t="s">
        <v>273</v>
      </c>
      <c r="D56" s="22" t="s">
        <v>125</v>
      </c>
      <c r="E56" s="19" t="s">
        <v>127</v>
      </c>
      <c r="F56" s="22" t="s">
        <v>130</v>
      </c>
      <c r="G56" s="19" t="s">
        <v>131</v>
      </c>
      <c r="H56" s="22" t="s">
        <v>191</v>
      </c>
      <c r="I56" s="19" t="s">
        <v>135</v>
      </c>
    </row>
    <row r="57" hidden="1">
      <c r="A57" s="18">
        <v>1100399.0</v>
      </c>
      <c r="B57" s="22" t="s">
        <v>328</v>
      </c>
      <c r="C57" s="19" t="s">
        <v>273</v>
      </c>
      <c r="D57" s="22" t="s">
        <v>125</v>
      </c>
      <c r="E57" s="19" t="s">
        <v>127</v>
      </c>
      <c r="F57" s="22" t="s">
        <v>130</v>
      </c>
      <c r="G57" s="19" t="s">
        <v>131</v>
      </c>
      <c r="H57" s="22" t="s">
        <v>547</v>
      </c>
      <c r="I57" s="19" t="s">
        <v>135</v>
      </c>
    </row>
    <row r="58" hidden="1">
      <c r="A58" s="18">
        <v>11004.0</v>
      </c>
      <c r="B58" s="22" t="s">
        <v>330</v>
      </c>
      <c r="C58" s="19" t="s">
        <v>224</v>
      </c>
      <c r="D58" s="22" t="s">
        <v>125</v>
      </c>
      <c r="E58" s="19" t="s">
        <v>196</v>
      </c>
      <c r="F58" s="22" t="s">
        <v>473</v>
      </c>
      <c r="G58" s="19" t="s">
        <v>502</v>
      </c>
      <c r="H58" s="22" t="s">
        <v>555</v>
      </c>
      <c r="I58" s="19" t="s">
        <v>557</v>
      </c>
    </row>
    <row r="59" hidden="1">
      <c r="A59" s="18">
        <v>11005.0</v>
      </c>
      <c r="B59" s="22" t="s">
        <v>333</v>
      </c>
      <c r="C59" s="19" t="s">
        <v>224</v>
      </c>
      <c r="D59" s="22" t="s">
        <v>125</v>
      </c>
      <c r="E59" s="19" t="s">
        <v>196</v>
      </c>
      <c r="F59" s="22" t="s">
        <v>473</v>
      </c>
      <c r="G59" s="19" t="s">
        <v>502</v>
      </c>
      <c r="H59" s="22" t="s">
        <v>560</v>
      </c>
      <c r="I59" s="19" t="s">
        <v>563</v>
      </c>
    </row>
    <row r="60" hidden="1">
      <c r="A60" s="18">
        <v>1100523.0</v>
      </c>
      <c r="B60" s="22" t="s">
        <v>335</v>
      </c>
      <c r="C60" s="19" t="s">
        <v>273</v>
      </c>
      <c r="D60" s="22" t="s">
        <v>125</v>
      </c>
      <c r="E60" s="19" t="s">
        <v>127</v>
      </c>
      <c r="F60" s="22" t="s">
        <v>130</v>
      </c>
      <c r="G60" s="19" t="s">
        <v>218</v>
      </c>
      <c r="H60" s="22" t="s">
        <v>349</v>
      </c>
      <c r="I60" s="19" t="s">
        <v>221</v>
      </c>
    </row>
    <row r="61" hidden="1">
      <c r="A61" s="18">
        <v>11006.0</v>
      </c>
      <c r="B61" s="22" t="s">
        <v>339</v>
      </c>
      <c r="C61" s="19" t="s">
        <v>224</v>
      </c>
      <c r="D61" s="22" t="s">
        <v>125</v>
      </c>
      <c r="E61" s="19" t="s">
        <v>196</v>
      </c>
      <c r="F61" s="22" t="s">
        <v>575</v>
      </c>
      <c r="G61" s="19" t="s">
        <v>577</v>
      </c>
      <c r="H61" s="22" t="s">
        <v>579</v>
      </c>
      <c r="I61" s="19" t="s">
        <v>581</v>
      </c>
    </row>
    <row r="62" hidden="1">
      <c r="A62" s="18">
        <v>1100608.0</v>
      </c>
      <c r="B62" s="22" t="s">
        <v>342</v>
      </c>
      <c r="C62" s="19" t="s">
        <v>273</v>
      </c>
      <c r="D62" s="22" t="s">
        <v>125</v>
      </c>
      <c r="E62" s="19" t="s">
        <v>127</v>
      </c>
      <c r="F62" s="22" t="s">
        <v>130</v>
      </c>
      <c r="G62" s="19" t="s">
        <v>131</v>
      </c>
      <c r="H62" s="22" t="s">
        <v>589</v>
      </c>
      <c r="I62" s="19" t="s">
        <v>135</v>
      </c>
    </row>
    <row r="63" hidden="1">
      <c r="A63" s="18">
        <v>1100609.0</v>
      </c>
      <c r="B63" s="22" t="s">
        <v>345</v>
      </c>
      <c r="C63" s="19" t="s">
        <v>273</v>
      </c>
      <c r="D63" s="22" t="s">
        <v>125</v>
      </c>
      <c r="E63" s="19" t="s">
        <v>127</v>
      </c>
      <c r="F63" s="22" t="s">
        <v>130</v>
      </c>
      <c r="G63" s="19" t="s">
        <v>131</v>
      </c>
      <c r="H63" s="22" t="s">
        <v>596</v>
      </c>
      <c r="I63" s="19" t="s">
        <v>135</v>
      </c>
    </row>
    <row r="64" hidden="1">
      <c r="A64" s="18">
        <v>1100614.0</v>
      </c>
      <c r="B64" s="22" t="s">
        <v>347</v>
      </c>
      <c r="C64" s="19" t="s">
        <v>273</v>
      </c>
      <c r="D64" s="22" t="s">
        <v>125</v>
      </c>
      <c r="E64" s="19" t="s">
        <v>127</v>
      </c>
      <c r="F64" s="22" t="s">
        <v>130</v>
      </c>
      <c r="G64" s="19" t="s">
        <v>131</v>
      </c>
      <c r="H64" s="22" t="s">
        <v>492</v>
      </c>
      <c r="I64" s="19" t="s">
        <v>135</v>
      </c>
    </row>
    <row r="65" hidden="1">
      <c r="A65" s="18">
        <v>11009.0</v>
      </c>
      <c r="B65" s="22" t="s">
        <v>350</v>
      </c>
      <c r="C65" s="19" t="s">
        <v>57</v>
      </c>
      <c r="D65" s="22" t="s">
        <v>125</v>
      </c>
      <c r="E65" s="19" t="s">
        <v>127</v>
      </c>
      <c r="F65" s="22" t="s">
        <v>130</v>
      </c>
      <c r="G65" s="19" t="s">
        <v>291</v>
      </c>
      <c r="H65" s="22" t="s">
        <v>298</v>
      </c>
      <c r="I65" s="19" t="s">
        <v>300</v>
      </c>
    </row>
    <row r="66" hidden="1">
      <c r="A66" s="18">
        <v>1100918.0</v>
      </c>
      <c r="B66" s="22" t="s">
        <v>352</v>
      </c>
      <c r="C66" s="19" t="s">
        <v>273</v>
      </c>
      <c r="D66" s="22" t="s">
        <v>125</v>
      </c>
      <c r="E66" s="19" t="s">
        <v>127</v>
      </c>
      <c r="F66" s="22" t="s">
        <v>130</v>
      </c>
      <c r="G66" s="19" t="s">
        <v>131</v>
      </c>
      <c r="H66" s="22" t="s">
        <v>331</v>
      </c>
      <c r="I66" s="19" t="s">
        <v>135</v>
      </c>
    </row>
    <row r="67" hidden="1">
      <c r="A67" s="18">
        <v>1100921.0</v>
      </c>
      <c r="B67" s="22" t="s">
        <v>356</v>
      </c>
      <c r="C67" s="19" t="s">
        <v>273</v>
      </c>
      <c r="D67" s="22" t="s">
        <v>125</v>
      </c>
      <c r="E67" s="19" t="s">
        <v>127</v>
      </c>
      <c r="F67" s="22" t="s">
        <v>130</v>
      </c>
      <c r="G67" s="19" t="s">
        <v>325</v>
      </c>
      <c r="H67" s="22" t="s">
        <v>326</v>
      </c>
      <c r="I67" s="19" t="s">
        <v>327</v>
      </c>
    </row>
    <row r="68" hidden="1">
      <c r="A68" s="18">
        <v>1100941.0</v>
      </c>
      <c r="B68" s="22" t="s">
        <v>358</v>
      </c>
      <c r="C68" s="19" t="s">
        <v>273</v>
      </c>
      <c r="D68" s="22" t="s">
        <v>125</v>
      </c>
      <c r="E68" s="19" t="s">
        <v>127</v>
      </c>
      <c r="F68" s="22" t="s">
        <v>130</v>
      </c>
      <c r="G68" s="19" t="s">
        <v>218</v>
      </c>
      <c r="H68" s="22" t="s">
        <v>227</v>
      </c>
      <c r="I68" s="19" t="s">
        <v>229</v>
      </c>
    </row>
    <row r="69" hidden="1">
      <c r="A69" s="18">
        <v>1100973.0</v>
      </c>
      <c r="B69" s="22" t="s">
        <v>362</v>
      </c>
      <c r="C69" s="19" t="s">
        <v>273</v>
      </c>
      <c r="D69" s="22" t="s">
        <v>125</v>
      </c>
      <c r="E69" s="19" t="s">
        <v>127</v>
      </c>
      <c r="F69" s="22" t="s">
        <v>130</v>
      </c>
      <c r="G69" s="19" t="s">
        <v>131</v>
      </c>
      <c r="H69" s="22" t="s">
        <v>631</v>
      </c>
      <c r="I69" s="19" t="s">
        <v>633</v>
      </c>
    </row>
    <row r="70" hidden="1">
      <c r="A70" s="18">
        <v>1100997.0</v>
      </c>
      <c r="B70" s="22" t="s">
        <v>369</v>
      </c>
      <c r="C70" s="19" t="s">
        <v>273</v>
      </c>
      <c r="D70" s="22" t="s">
        <v>125</v>
      </c>
      <c r="E70" s="19" t="s">
        <v>127</v>
      </c>
      <c r="F70" s="22" t="s">
        <v>130</v>
      </c>
      <c r="G70" s="19" t="s">
        <v>131</v>
      </c>
      <c r="H70" s="22" t="s">
        <v>637</v>
      </c>
      <c r="I70" s="19" t="s">
        <v>332</v>
      </c>
    </row>
    <row r="71" hidden="1">
      <c r="A71" s="18">
        <v>1101005.0</v>
      </c>
      <c r="B71" s="22" t="s">
        <v>383</v>
      </c>
      <c r="C71" s="19" t="s">
        <v>273</v>
      </c>
      <c r="D71" s="22" t="s">
        <v>125</v>
      </c>
      <c r="E71" s="19" t="s">
        <v>127</v>
      </c>
      <c r="F71" s="22" t="s">
        <v>130</v>
      </c>
      <c r="G71" s="19" t="s">
        <v>131</v>
      </c>
      <c r="H71" s="22" t="s">
        <v>641</v>
      </c>
      <c r="I71" s="19" t="s">
        <v>332</v>
      </c>
    </row>
    <row r="72" hidden="1">
      <c r="A72" s="18">
        <v>1101006.0</v>
      </c>
      <c r="B72" s="22" t="s">
        <v>388</v>
      </c>
      <c r="C72" s="19" t="s">
        <v>273</v>
      </c>
      <c r="D72" s="22" t="s">
        <v>125</v>
      </c>
      <c r="E72" s="19" t="s">
        <v>127</v>
      </c>
      <c r="F72" s="22" t="s">
        <v>130</v>
      </c>
      <c r="G72" s="19" t="s">
        <v>179</v>
      </c>
      <c r="H72" s="22" t="s">
        <v>649</v>
      </c>
      <c r="I72" s="19" t="s">
        <v>182</v>
      </c>
    </row>
    <row r="73" hidden="1">
      <c r="A73" s="18">
        <v>1101008.0</v>
      </c>
      <c r="B73" s="22" t="s">
        <v>393</v>
      </c>
      <c r="C73" s="19" t="s">
        <v>273</v>
      </c>
      <c r="D73" s="22" t="s">
        <v>125</v>
      </c>
      <c r="E73" s="19" t="s">
        <v>127</v>
      </c>
      <c r="F73" s="22" t="s">
        <v>130</v>
      </c>
      <c r="G73" s="19" t="s">
        <v>291</v>
      </c>
      <c r="H73" s="22" t="s">
        <v>651</v>
      </c>
      <c r="I73" s="19" t="s">
        <v>653</v>
      </c>
    </row>
    <row r="74" hidden="1">
      <c r="A74" s="18">
        <v>1101033.0</v>
      </c>
      <c r="B74" s="22" t="s">
        <v>395</v>
      </c>
      <c r="C74" s="19" t="s">
        <v>273</v>
      </c>
      <c r="D74" s="22" t="s">
        <v>125</v>
      </c>
      <c r="E74" s="19" t="s">
        <v>127</v>
      </c>
      <c r="F74" s="22" t="s">
        <v>130</v>
      </c>
      <c r="G74" s="19" t="s">
        <v>218</v>
      </c>
      <c r="H74" s="22" t="s">
        <v>344</v>
      </c>
      <c r="I74" s="19" t="s">
        <v>336</v>
      </c>
    </row>
    <row r="75" hidden="1">
      <c r="A75" s="18">
        <v>1101092.0</v>
      </c>
      <c r="B75" s="22" t="s">
        <v>401</v>
      </c>
      <c r="C75" s="19" t="s">
        <v>273</v>
      </c>
      <c r="D75" s="22" t="s">
        <v>125</v>
      </c>
      <c r="E75" s="19" t="s">
        <v>127</v>
      </c>
      <c r="F75" s="22" t="s">
        <v>130</v>
      </c>
      <c r="G75" s="19" t="s">
        <v>282</v>
      </c>
      <c r="H75" s="22" t="s">
        <v>663</v>
      </c>
      <c r="I75" s="19" t="s">
        <v>664</v>
      </c>
    </row>
    <row r="76" hidden="1">
      <c r="A76" s="18">
        <v>1101110.0</v>
      </c>
      <c r="B76" s="22" t="s">
        <v>409</v>
      </c>
      <c r="C76" s="19" t="s">
        <v>273</v>
      </c>
      <c r="D76" s="22" t="s">
        <v>125</v>
      </c>
      <c r="E76" s="19" t="s">
        <v>127</v>
      </c>
      <c r="F76" s="22" t="s">
        <v>130</v>
      </c>
      <c r="G76" s="19" t="s">
        <v>325</v>
      </c>
      <c r="H76" s="22" t="s">
        <v>671</v>
      </c>
      <c r="I76" s="19" t="s">
        <v>327</v>
      </c>
    </row>
    <row r="77" hidden="1">
      <c r="A77" s="18">
        <v>1101173.0</v>
      </c>
      <c r="B77" s="22" t="s">
        <v>412</v>
      </c>
      <c r="C77" s="19" t="s">
        <v>273</v>
      </c>
      <c r="D77" s="22" t="s">
        <v>125</v>
      </c>
      <c r="E77" s="19" t="s">
        <v>674</v>
      </c>
      <c r="F77" s="22" t="s">
        <v>675</v>
      </c>
      <c r="G77" s="19" t="s">
        <v>676</v>
      </c>
      <c r="H77" s="22" t="s">
        <v>677</v>
      </c>
      <c r="I77" s="19" t="s">
        <v>678</v>
      </c>
    </row>
    <row r="78" hidden="1">
      <c r="A78" s="18">
        <v>1101175.0</v>
      </c>
      <c r="B78" s="22" t="s">
        <v>418</v>
      </c>
      <c r="C78" s="19" t="s">
        <v>273</v>
      </c>
      <c r="D78" s="22" t="s">
        <v>125</v>
      </c>
      <c r="E78" s="19" t="s">
        <v>674</v>
      </c>
      <c r="F78" s="22" t="s">
        <v>675</v>
      </c>
      <c r="G78" s="19" t="s">
        <v>681</v>
      </c>
      <c r="H78" s="22" t="s">
        <v>682</v>
      </c>
      <c r="I78" s="19" t="s">
        <v>683</v>
      </c>
    </row>
    <row r="79" hidden="1">
      <c r="A79" s="18">
        <v>1101218.0</v>
      </c>
      <c r="B79" s="22" t="s">
        <v>424</v>
      </c>
      <c r="C79" s="19" t="s">
        <v>273</v>
      </c>
      <c r="D79" s="22" t="s">
        <v>125</v>
      </c>
      <c r="E79" s="19" t="s">
        <v>127</v>
      </c>
      <c r="F79" s="22" t="s">
        <v>130</v>
      </c>
      <c r="G79" s="19" t="s">
        <v>131</v>
      </c>
      <c r="H79" s="22" t="s">
        <v>687</v>
      </c>
      <c r="I79" s="19" t="s">
        <v>532</v>
      </c>
    </row>
    <row r="80" hidden="1">
      <c r="A80" s="18">
        <v>1101310.0</v>
      </c>
      <c r="B80" s="22" t="s">
        <v>430</v>
      </c>
      <c r="C80" s="19" t="s">
        <v>273</v>
      </c>
      <c r="D80" s="22" t="s">
        <v>125</v>
      </c>
      <c r="E80" s="19" t="s">
        <v>127</v>
      </c>
      <c r="F80" s="22" t="s">
        <v>130</v>
      </c>
      <c r="G80" s="19" t="s">
        <v>218</v>
      </c>
      <c r="H80" s="22" t="s">
        <v>341</v>
      </c>
      <c r="I80" s="19" t="s">
        <v>221</v>
      </c>
    </row>
    <row r="81" hidden="1">
      <c r="A81" s="18">
        <v>1101525.0</v>
      </c>
      <c r="B81" s="22" t="s">
        <v>437</v>
      </c>
      <c r="C81" s="19" t="s">
        <v>273</v>
      </c>
      <c r="D81" s="22" t="s">
        <v>125</v>
      </c>
      <c r="E81" s="19" t="s">
        <v>674</v>
      </c>
      <c r="F81" s="22" t="s">
        <v>675</v>
      </c>
      <c r="G81" s="19" t="s">
        <v>691</v>
      </c>
      <c r="H81" s="22" t="s">
        <v>692</v>
      </c>
      <c r="I81" s="19" t="s">
        <v>693</v>
      </c>
    </row>
    <row r="82" hidden="1">
      <c r="A82" s="18">
        <v>1101534.0</v>
      </c>
      <c r="B82" s="22" t="s">
        <v>442</v>
      </c>
      <c r="C82" s="19" t="s">
        <v>273</v>
      </c>
      <c r="D82" s="22" t="s">
        <v>125</v>
      </c>
      <c r="E82" s="19" t="s">
        <v>127</v>
      </c>
      <c r="F82" s="22" t="s">
        <v>130</v>
      </c>
      <c r="G82" s="19" t="s">
        <v>218</v>
      </c>
      <c r="H82" s="22" t="s">
        <v>341</v>
      </c>
      <c r="I82" s="19" t="s">
        <v>699</v>
      </c>
    </row>
    <row r="83" hidden="1">
      <c r="A83" s="18">
        <v>1101535.0</v>
      </c>
      <c r="B83" s="22" t="s">
        <v>450</v>
      </c>
      <c r="C83" s="19" t="s">
        <v>273</v>
      </c>
      <c r="D83" s="22" t="s">
        <v>125</v>
      </c>
      <c r="E83" s="19" t="s">
        <v>127</v>
      </c>
      <c r="F83" s="22" t="s">
        <v>130</v>
      </c>
      <c r="G83" s="19" t="s">
        <v>325</v>
      </c>
      <c r="H83" s="22" t="s">
        <v>326</v>
      </c>
      <c r="I83" s="19" t="s">
        <v>327</v>
      </c>
    </row>
    <row r="84" hidden="1">
      <c r="A84" s="18">
        <v>1101572.0</v>
      </c>
      <c r="B84" s="22" t="s">
        <v>456</v>
      </c>
      <c r="C84" s="19" t="s">
        <v>273</v>
      </c>
      <c r="D84" s="22" t="s">
        <v>125</v>
      </c>
      <c r="E84" s="19" t="s">
        <v>127</v>
      </c>
      <c r="F84" s="22" t="s">
        <v>130</v>
      </c>
      <c r="G84" s="19" t="s">
        <v>325</v>
      </c>
      <c r="H84" s="22" t="s">
        <v>708</v>
      </c>
      <c r="I84" s="19" t="s">
        <v>327</v>
      </c>
    </row>
    <row r="85" hidden="1">
      <c r="A85" s="18">
        <v>1101790.0</v>
      </c>
      <c r="B85" s="22" t="s">
        <v>461</v>
      </c>
      <c r="C85" s="19" t="s">
        <v>273</v>
      </c>
      <c r="D85" s="22" t="s">
        <v>125</v>
      </c>
      <c r="E85" s="19" t="s">
        <v>127</v>
      </c>
      <c r="F85" s="22" t="s">
        <v>130</v>
      </c>
      <c r="G85" s="19" t="s">
        <v>303</v>
      </c>
      <c r="H85" s="22" t="s">
        <v>366</v>
      </c>
      <c r="I85" s="19" t="s">
        <v>718</v>
      </c>
    </row>
    <row r="86" hidden="1">
      <c r="A86" s="18">
        <v>11018.0</v>
      </c>
      <c r="B86" s="22" t="s">
        <v>464</v>
      </c>
      <c r="C86" s="19" t="s">
        <v>93</v>
      </c>
      <c r="D86" s="22" t="s">
        <v>125</v>
      </c>
      <c r="E86" s="19" t="s">
        <v>251</v>
      </c>
      <c r="F86" s="22" t="s">
        <v>252</v>
      </c>
      <c r="G86" s="19" t="s">
        <v>721</v>
      </c>
      <c r="H86" s="22" t="s">
        <v>723</v>
      </c>
      <c r="I86" s="19" t="s">
        <v>726</v>
      </c>
    </row>
    <row r="87" hidden="1">
      <c r="A87" s="18">
        <v>1101958.0</v>
      </c>
      <c r="B87" s="22" t="s">
        <v>469</v>
      </c>
      <c r="C87" s="19" t="s">
        <v>273</v>
      </c>
      <c r="D87" s="22" t="s">
        <v>125</v>
      </c>
      <c r="E87" s="19" t="s">
        <v>127</v>
      </c>
      <c r="F87" s="22" t="s">
        <v>130</v>
      </c>
      <c r="G87" s="19" t="s">
        <v>218</v>
      </c>
      <c r="H87" s="22" t="s">
        <v>341</v>
      </c>
      <c r="I87" s="19" t="s">
        <v>336</v>
      </c>
    </row>
    <row r="88" hidden="1">
      <c r="A88" s="18">
        <v>1101959.0</v>
      </c>
      <c r="B88" s="22" t="s">
        <v>472</v>
      </c>
      <c r="C88" s="19" t="s">
        <v>273</v>
      </c>
      <c r="D88" s="22" t="s">
        <v>125</v>
      </c>
      <c r="E88" s="19" t="s">
        <v>127</v>
      </c>
      <c r="F88" s="22" t="s">
        <v>130</v>
      </c>
      <c r="G88" s="19" t="s">
        <v>131</v>
      </c>
      <c r="H88" s="22" t="s">
        <v>733</v>
      </c>
      <c r="I88" s="19" t="s">
        <v>532</v>
      </c>
    </row>
    <row r="89" hidden="1">
      <c r="A89" s="18">
        <v>1101961.0</v>
      </c>
      <c r="B89" s="22" t="s">
        <v>481</v>
      </c>
      <c r="C89" s="19" t="s">
        <v>273</v>
      </c>
      <c r="D89" s="22" t="s">
        <v>125</v>
      </c>
      <c r="E89" s="19" t="s">
        <v>127</v>
      </c>
      <c r="F89" s="22" t="s">
        <v>130</v>
      </c>
      <c r="G89" s="19" t="s">
        <v>218</v>
      </c>
      <c r="H89" s="22" t="s">
        <v>344</v>
      </c>
      <c r="I89" s="19" t="s">
        <v>336</v>
      </c>
    </row>
    <row r="90" hidden="1">
      <c r="A90" s="18">
        <v>11020.0</v>
      </c>
      <c r="B90" s="22" t="s">
        <v>486</v>
      </c>
      <c r="C90" s="19" t="s">
        <v>487</v>
      </c>
      <c r="D90" s="22" t="s">
        <v>125</v>
      </c>
      <c r="E90" s="19" t="s">
        <v>196</v>
      </c>
      <c r="F90" s="22" t="s">
        <v>743</v>
      </c>
      <c r="G90" s="19" t="s">
        <v>744</v>
      </c>
      <c r="H90" s="22" t="s">
        <v>746</v>
      </c>
      <c r="I90" s="19" t="s">
        <v>747</v>
      </c>
    </row>
    <row r="91" hidden="1">
      <c r="A91" s="18">
        <v>1102023.0</v>
      </c>
      <c r="B91" s="22" t="s">
        <v>491</v>
      </c>
      <c r="C91" s="19" t="s">
        <v>273</v>
      </c>
      <c r="D91" s="22" t="s">
        <v>125</v>
      </c>
      <c r="E91" s="19" t="s">
        <v>674</v>
      </c>
      <c r="F91" s="22" t="s">
        <v>675</v>
      </c>
      <c r="G91" s="19" t="s">
        <v>681</v>
      </c>
      <c r="H91" s="22" t="s">
        <v>752</v>
      </c>
      <c r="I91" s="19" t="s">
        <v>753</v>
      </c>
    </row>
    <row r="92" hidden="1">
      <c r="A92" s="18">
        <v>1102039.0</v>
      </c>
      <c r="B92" s="22" t="s">
        <v>500</v>
      </c>
      <c r="C92" s="19" t="s">
        <v>273</v>
      </c>
      <c r="D92" s="22" t="s">
        <v>125</v>
      </c>
      <c r="E92" s="19" t="s">
        <v>127</v>
      </c>
      <c r="F92" s="22" t="s">
        <v>130</v>
      </c>
      <c r="G92" s="19" t="s">
        <v>131</v>
      </c>
      <c r="H92" s="22" t="s">
        <v>331</v>
      </c>
      <c r="I92" s="19" t="s">
        <v>332</v>
      </c>
    </row>
    <row r="93" hidden="1">
      <c r="A93" s="18">
        <v>1102041.0</v>
      </c>
      <c r="B93" s="22" t="s">
        <v>506</v>
      </c>
      <c r="C93" s="19" t="s">
        <v>273</v>
      </c>
      <c r="D93" s="22" t="s">
        <v>125</v>
      </c>
      <c r="E93" s="19" t="s">
        <v>127</v>
      </c>
      <c r="F93" s="22" t="s">
        <v>130</v>
      </c>
      <c r="G93" s="19" t="s">
        <v>131</v>
      </c>
      <c r="H93" s="22" t="s">
        <v>331</v>
      </c>
      <c r="I93" s="19" t="s">
        <v>332</v>
      </c>
    </row>
    <row r="94" hidden="1">
      <c r="A94" s="18">
        <v>1102042.0</v>
      </c>
      <c r="B94" s="22" t="s">
        <v>512</v>
      </c>
      <c r="C94" s="19" t="s">
        <v>273</v>
      </c>
      <c r="D94" s="22" t="s">
        <v>125</v>
      </c>
      <c r="E94" s="19" t="s">
        <v>127</v>
      </c>
      <c r="F94" s="22" t="s">
        <v>130</v>
      </c>
      <c r="G94" s="19" t="s">
        <v>131</v>
      </c>
      <c r="H94" s="22" t="s">
        <v>772</v>
      </c>
      <c r="I94" s="19" t="s">
        <v>773</v>
      </c>
    </row>
    <row r="95" hidden="1">
      <c r="A95" s="18">
        <v>1102144.0</v>
      </c>
      <c r="B95" s="22" t="s">
        <v>514</v>
      </c>
      <c r="C95" s="19" t="s">
        <v>273</v>
      </c>
      <c r="D95" s="22" t="s">
        <v>125</v>
      </c>
      <c r="E95" s="19" t="s">
        <v>127</v>
      </c>
      <c r="F95" s="22" t="s">
        <v>130</v>
      </c>
      <c r="G95" s="19" t="s">
        <v>131</v>
      </c>
      <c r="H95" s="22" t="s">
        <v>776</v>
      </c>
      <c r="I95" s="19" t="s">
        <v>332</v>
      </c>
    </row>
    <row r="96" hidden="1">
      <c r="A96" s="18">
        <v>1102170.0</v>
      </c>
      <c r="B96" s="22" t="s">
        <v>520</v>
      </c>
      <c r="C96" s="19" t="s">
        <v>273</v>
      </c>
      <c r="D96" s="22" t="s">
        <v>125</v>
      </c>
      <c r="E96" s="19" t="s">
        <v>127</v>
      </c>
      <c r="F96" s="22" t="s">
        <v>130</v>
      </c>
      <c r="G96" s="19" t="s">
        <v>179</v>
      </c>
      <c r="H96" s="22" t="s">
        <v>781</v>
      </c>
      <c r="I96" s="19" t="s">
        <v>182</v>
      </c>
    </row>
    <row r="97" hidden="1">
      <c r="A97" s="18">
        <v>1102171.0</v>
      </c>
      <c r="B97" s="22" t="s">
        <v>523</v>
      </c>
      <c r="C97" s="19" t="s">
        <v>273</v>
      </c>
      <c r="D97" s="22" t="s">
        <v>125</v>
      </c>
      <c r="E97" s="19" t="s">
        <v>127</v>
      </c>
      <c r="F97" s="22" t="s">
        <v>130</v>
      </c>
      <c r="G97" s="19" t="s">
        <v>303</v>
      </c>
      <c r="H97" s="22" t="s">
        <v>366</v>
      </c>
      <c r="I97" s="19" t="s">
        <v>718</v>
      </c>
    </row>
    <row r="98" hidden="1">
      <c r="A98" s="18">
        <v>1102721.0</v>
      </c>
      <c r="B98" s="22" t="s">
        <v>527</v>
      </c>
      <c r="C98" s="19" t="s">
        <v>273</v>
      </c>
      <c r="D98" s="22" t="s">
        <v>125</v>
      </c>
      <c r="E98" s="19" t="s">
        <v>127</v>
      </c>
      <c r="F98" s="22" t="s">
        <v>130</v>
      </c>
      <c r="G98" s="19" t="s">
        <v>218</v>
      </c>
      <c r="H98" s="22" t="s">
        <v>341</v>
      </c>
      <c r="I98" s="19" t="s">
        <v>336</v>
      </c>
    </row>
    <row r="99" hidden="1">
      <c r="A99" s="18">
        <v>1102736.0</v>
      </c>
      <c r="B99" s="22" t="s">
        <v>530</v>
      </c>
      <c r="C99" s="19" t="s">
        <v>273</v>
      </c>
      <c r="D99" s="22" t="s">
        <v>125</v>
      </c>
      <c r="E99" s="19" t="s">
        <v>127</v>
      </c>
      <c r="F99" s="22" t="s">
        <v>130</v>
      </c>
      <c r="G99" s="19" t="s">
        <v>131</v>
      </c>
      <c r="H99" s="22" t="s">
        <v>795</v>
      </c>
      <c r="I99" s="19" t="s">
        <v>796</v>
      </c>
    </row>
    <row r="100" hidden="1">
      <c r="A100" s="18">
        <v>1102881.0</v>
      </c>
      <c r="B100" s="22" t="s">
        <v>534</v>
      </c>
      <c r="C100" s="19" t="s">
        <v>273</v>
      </c>
      <c r="D100" s="22" t="s">
        <v>125</v>
      </c>
      <c r="E100" s="19" t="s">
        <v>127</v>
      </c>
      <c r="F100" s="22" t="s">
        <v>130</v>
      </c>
      <c r="G100" s="19" t="s">
        <v>291</v>
      </c>
      <c r="H100" s="22" t="s">
        <v>294</v>
      </c>
      <c r="I100" s="19" t="s">
        <v>804</v>
      </c>
    </row>
    <row r="101" hidden="1">
      <c r="A101" s="18">
        <v>1102882.0</v>
      </c>
      <c r="B101" s="22" t="s">
        <v>540</v>
      </c>
      <c r="C101" s="19" t="s">
        <v>273</v>
      </c>
      <c r="D101" s="22" t="s">
        <v>125</v>
      </c>
      <c r="E101" s="19" t="s">
        <v>127</v>
      </c>
      <c r="F101" s="22" t="s">
        <v>130</v>
      </c>
      <c r="G101" s="19" t="s">
        <v>291</v>
      </c>
      <c r="H101" s="22" t="s">
        <v>811</v>
      </c>
      <c r="I101" s="19" t="s">
        <v>813</v>
      </c>
    </row>
    <row r="102" hidden="1">
      <c r="A102" s="18">
        <v>1102889.0</v>
      </c>
      <c r="B102" s="22" t="s">
        <v>543</v>
      </c>
      <c r="C102" s="19" t="s">
        <v>273</v>
      </c>
      <c r="D102" s="22" t="s">
        <v>125</v>
      </c>
      <c r="E102" s="19" t="s">
        <v>127</v>
      </c>
      <c r="F102" s="22" t="s">
        <v>130</v>
      </c>
      <c r="G102" s="19" t="s">
        <v>282</v>
      </c>
      <c r="H102" s="22" t="s">
        <v>819</v>
      </c>
      <c r="I102" s="19" t="s">
        <v>821</v>
      </c>
    </row>
    <row r="103" hidden="1">
      <c r="A103" s="18">
        <v>1102917.0</v>
      </c>
      <c r="B103" s="22" t="s">
        <v>546</v>
      </c>
      <c r="C103" s="19" t="s">
        <v>273</v>
      </c>
      <c r="D103" s="22" t="s">
        <v>125</v>
      </c>
      <c r="E103" s="19" t="s">
        <v>127</v>
      </c>
      <c r="F103" s="22" t="s">
        <v>130</v>
      </c>
      <c r="G103" s="19" t="s">
        <v>131</v>
      </c>
      <c r="H103" s="22" t="s">
        <v>637</v>
      </c>
      <c r="I103" s="19" t="s">
        <v>796</v>
      </c>
    </row>
    <row r="104" hidden="1">
      <c r="A104" s="18">
        <v>1102918.0</v>
      </c>
      <c r="B104" s="22" t="s">
        <v>550</v>
      </c>
      <c r="C104" s="19" t="s">
        <v>273</v>
      </c>
      <c r="D104" s="22" t="s">
        <v>125</v>
      </c>
      <c r="E104" s="19" t="s">
        <v>127</v>
      </c>
      <c r="F104" s="22" t="s">
        <v>130</v>
      </c>
      <c r="G104" s="19" t="s">
        <v>131</v>
      </c>
      <c r="H104" s="22" t="s">
        <v>641</v>
      </c>
      <c r="I104" s="19" t="s">
        <v>839</v>
      </c>
    </row>
    <row r="105" hidden="1">
      <c r="A105" s="18">
        <v>1102950.0</v>
      </c>
      <c r="B105" s="22" t="s">
        <v>554</v>
      </c>
      <c r="C105" s="19" t="s">
        <v>273</v>
      </c>
      <c r="D105" s="22" t="s">
        <v>125</v>
      </c>
      <c r="E105" s="19" t="s">
        <v>127</v>
      </c>
      <c r="F105" s="22" t="s">
        <v>130</v>
      </c>
      <c r="G105" s="19" t="s">
        <v>131</v>
      </c>
      <c r="H105" s="22" t="s">
        <v>589</v>
      </c>
      <c r="I105" s="19" t="s">
        <v>332</v>
      </c>
    </row>
    <row r="106" hidden="1">
      <c r="A106" s="18">
        <v>1102952.0</v>
      </c>
      <c r="B106" s="22" t="s">
        <v>559</v>
      </c>
      <c r="C106" s="19" t="s">
        <v>273</v>
      </c>
      <c r="D106" s="22" t="s">
        <v>125</v>
      </c>
      <c r="E106" s="19" t="s">
        <v>127</v>
      </c>
      <c r="F106" s="22" t="s">
        <v>130</v>
      </c>
      <c r="G106" s="19" t="s">
        <v>131</v>
      </c>
      <c r="H106" s="22" t="s">
        <v>852</v>
      </c>
      <c r="I106" s="19" t="s">
        <v>332</v>
      </c>
    </row>
    <row r="107" hidden="1">
      <c r="A107" s="18">
        <v>1102953.0</v>
      </c>
      <c r="B107" s="22" t="s">
        <v>566</v>
      </c>
      <c r="C107" s="19" t="s">
        <v>273</v>
      </c>
      <c r="D107" s="22" t="s">
        <v>125</v>
      </c>
      <c r="E107" s="19" t="s">
        <v>127</v>
      </c>
      <c r="F107" s="22" t="s">
        <v>130</v>
      </c>
      <c r="G107" s="19" t="s">
        <v>325</v>
      </c>
      <c r="H107" s="22" t="s">
        <v>708</v>
      </c>
      <c r="I107" s="19" t="s">
        <v>327</v>
      </c>
    </row>
    <row r="108" hidden="1">
      <c r="A108" s="18">
        <v>1102954.0</v>
      </c>
      <c r="B108" s="22" t="s">
        <v>569</v>
      </c>
      <c r="C108" s="19" t="s">
        <v>273</v>
      </c>
      <c r="D108" s="22" t="s">
        <v>125</v>
      </c>
      <c r="E108" s="19" t="s">
        <v>127</v>
      </c>
      <c r="F108" s="22" t="s">
        <v>130</v>
      </c>
      <c r="G108" s="19" t="s">
        <v>303</v>
      </c>
      <c r="H108" s="22" t="s">
        <v>366</v>
      </c>
      <c r="I108" s="19" t="s">
        <v>718</v>
      </c>
    </row>
    <row r="109" hidden="1">
      <c r="A109" s="18">
        <v>1102961.0</v>
      </c>
      <c r="B109" s="22" t="s">
        <v>574</v>
      </c>
      <c r="C109" s="19" t="s">
        <v>273</v>
      </c>
      <c r="D109" s="22" t="s">
        <v>125</v>
      </c>
      <c r="E109" s="19" t="s">
        <v>127</v>
      </c>
      <c r="F109" s="22" t="s">
        <v>130</v>
      </c>
      <c r="G109" s="19" t="s">
        <v>131</v>
      </c>
      <c r="H109" s="22" t="s">
        <v>687</v>
      </c>
      <c r="I109" s="19" t="s">
        <v>532</v>
      </c>
    </row>
    <row r="110" hidden="1">
      <c r="A110" s="18">
        <v>1102965.0</v>
      </c>
      <c r="B110" s="22" t="s">
        <v>586</v>
      </c>
      <c r="C110" s="19" t="s">
        <v>273</v>
      </c>
      <c r="D110" s="22" t="s">
        <v>125</v>
      </c>
      <c r="E110" s="19" t="s">
        <v>127</v>
      </c>
      <c r="F110" s="22" t="s">
        <v>130</v>
      </c>
      <c r="G110" s="19" t="s">
        <v>218</v>
      </c>
      <c r="H110" s="22" t="s">
        <v>219</v>
      </c>
      <c r="I110" s="19" t="s">
        <v>699</v>
      </c>
    </row>
    <row r="111" hidden="1">
      <c r="A111" s="18">
        <v>1102968.0</v>
      </c>
      <c r="B111" s="22" t="s">
        <v>592</v>
      </c>
      <c r="C111" s="19" t="s">
        <v>273</v>
      </c>
      <c r="D111" s="22" t="s">
        <v>125</v>
      </c>
      <c r="E111" s="19" t="s">
        <v>127</v>
      </c>
      <c r="F111" s="22" t="s">
        <v>130</v>
      </c>
      <c r="G111" s="19" t="s">
        <v>131</v>
      </c>
      <c r="H111" s="22" t="s">
        <v>492</v>
      </c>
      <c r="I111" s="19" t="s">
        <v>796</v>
      </c>
    </row>
    <row r="112" hidden="1">
      <c r="A112" s="18">
        <v>1102969.0</v>
      </c>
      <c r="B112" s="22" t="s">
        <v>600</v>
      </c>
      <c r="C112" s="19" t="s">
        <v>273</v>
      </c>
      <c r="D112" s="22" t="s">
        <v>125</v>
      </c>
      <c r="E112" s="19" t="s">
        <v>127</v>
      </c>
      <c r="F112" s="22" t="s">
        <v>130</v>
      </c>
      <c r="G112" s="19" t="s">
        <v>131</v>
      </c>
      <c r="H112" s="22" t="s">
        <v>637</v>
      </c>
      <c r="I112" s="19" t="s">
        <v>332</v>
      </c>
    </row>
    <row r="113" hidden="1">
      <c r="A113" s="18">
        <v>11031.0</v>
      </c>
      <c r="B113" s="22" t="s">
        <v>603</v>
      </c>
      <c r="C113" s="19" t="s">
        <v>75</v>
      </c>
      <c r="D113" s="22" t="s">
        <v>125</v>
      </c>
      <c r="E113" s="19" t="s">
        <v>196</v>
      </c>
      <c r="F113" s="22" t="s">
        <v>743</v>
      </c>
      <c r="G113" s="19" t="s">
        <v>744</v>
      </c>
      <c r="H113" s="22" t="s">
        <v>746</v>
      </c>
      <c r="I113" s="19" t="s">
        <v>747</v>
      </c>
    </row>
    <row r="114" hidden="1">
      <c r="A114" s="18">
        <v>11034.0</v>
      </c>
      <c r="B114" s="22" t="s">
        <v>610</v>
      </c>
      <c r="C114" s="19" t="s">
        <v>57</v>
      </c>
      <c r="D114" s="22" t="s">
        <v>125</v>
      </c>
      <c r="E114" s="19" t="s">
        <v>127</v>
      </c>
      <c r="F114" s="22" t="s">
        <v>130</v>
      </c>
      <c r="G114" s="19" t="s">
        <v>308</v>
      </c>
      <c r="H114" s="22" t="s">
        <v>315</v>
      </c>
      <c r="I114" s="19" t="s">
        <v>899</v>
      </c>
    </row>
    <row r="115" hidden="1">
      <c r="A115" s="18">
        <v>11039.0</v>
      </c>
      <c r="B115" s="22" t="s">
        <v>613</v>
      </c>
      <c r="C115" s="19" t="s">
        <v>57</v>
      </c>
      <c r="D115" s="22" t="s">
        <v>125</v>
      </c>
      <c r="E115" s="19" t="s">
        <v>196</v>
      </c>
      <c r="F115" s="22" t="s">
        <v>198</v>
      </c>
      <c r="G115" s="19" t="s">
        <v>201</v>
      </c>
      <c r="H115" s="22" t="s">
        <v>203</v>
      </c>
      <c r="I115" s="19" t="s">
        <v>906</v>
      </c>
    </row>
    <row r="116" hidden="1">
      <c r="A116" s="18">
        <v>11044.0</v>
      </c>
      <c r="B116" s="22" t="s">
        <v>616</v>
      </c>
      <c r="C116" s="19" t="s">
        <v>93</v>
      </c>
      <c r="D116" s="22" t="s">
        <v>125</v>
      </c>
      <c r="E116" s="19" t="s">
        <v>251</v>
      </c>
      <c r="F116" s="22" t="s">
        <v>252</v>
      </c>
      <c r="G116" s="19" t="s">
        <v>371</v>
      </c>
      <c r="H116" s="22" t="s">
        <v>914</v>
      </c>
      <c r="I116" s="19" t="s">
        <v>916</v>
      </c>
    </row>
    <row r="117" hidden="1">
      <c r="A117" s="18">
        <v>11061.0</v>
      </c>
      <c r="B117" s="22" t="s">
        <v>621</v>
      </c>
      <c r="C117" s="19" t="s">
        <v>224</v>
      </c>
      <c r="D117" s="22" t="s">
        <v>125</v>
      </c>
      <c r="E117" s="19" t="s">
        <v>196</v>
      </c>
      <c r="F117" s="22" t="s">
        <v>198</v>
      </c>
      <c r="G117" s="19" t="s">
        <v>921</v>
      </c>
      <c r="H117" s="22" t="s">
        <v>923</v>
      </c>
      <c r="I117" s="19" t="s">
        <v>924</v>
      </c>
    </row>
    <row r="118" hidden="1">
      <c r="A118" s="18">
        <v>11063.0</v>
      </c>
      <c r="B118" s="22" t="s">
        <v>625</v>
      </c>
      <c r="C118" s="19" t="s">
        <v>224</v>
      </c>
      <c r="D118" s="22" t="s">
        <v>125</v>
      </c>
      <c r="E118" s="19" t="s">
        <v>196</v>
      </c>
      <c r="F118" s="22" t="s">
        <v>198</v>
      </c>
      <c r="G118" s="19" t="s">
        <v>921</v>
      </c>
      <c r="H118" s="22" t="s">
        <v>929</v>
      </c>
      <c r="I118" s="19" t="s">
        <v>932</v>
      </c>
    </row>
    <row r="119" hidden="1">
      <c r="A119" s="18">
        <v>11069.0</v>
      </c>
      <c r="B119" s="22" t="s">
        <v>627</v>
      </c>
      <c r="C119" s="19" t="s">
        <v>93</v>
      </c>
      <c r="D119" s="22" t="s">
        <v>125</v>
      </c>
      <c r="E119" s="19" t="s">
        <v>251</v>
      </c>
      <c r="F119" s="22" t="s">
        <v>381</v>
      </c>
      <c r="G119" s="19" t="s">
        <v>382</v>
      </c>
      <c r="H119" s="22" t="s">
        <v>385</v>
      </c>
      <c r="I119" s="19" t="s">
        <v>387</v>
      </c>
    </row>
    <row r="120" hidden="1">
      <c r="A120" s="18">
        <v>11075.0</v>
      </c>
      <c r="B120" s="22" t="s">
        <v>634</v>
      </c>
      <c r="C120" s="19" t="s">
        <v>93</v>
      </c>
      <c r="D120" s="22" t="s">
        <v>125</v>
      </c>
      <c r="E120" s="19" t="s">
        <v>196</v>
      </c>
      <c r="F120" s="22" t="s">
        <v>940</v>
      </c>
      <c r="G120" s="19" t="s">
        <v>941</v>
      </c>
      <c r="H120" s="22" t="s">
        <v>942</v>
      </c>
      <c r="I120" s="19" t="s">
        <v>944</v>
      </c>
    </row>
    <row r="121" hidden="1">
      <c r="A121" s="18">
        <v>11092.0</v>
      </c>
      <c r="B121" s="22" t="s">
        <v>636</v>
      </c>
      <c r="C121" s="19" t="s">
        <v>93</v>
      </c>
      <c r="D121" s="22" t="s">
        <v>125</v>
      </c>
      <c r="E121" s="19" t="s">
        <v>196</v>
      </c>
      <c r="F121" s="22" t="s">
        <v>940</v>
      </c>
      <c r="G121" s="19" t="s">
        <v>950</v>
      </c>
      <c r="H121" s="22" t="s">
        <v>951</v>
      </c>
      <c r="I121" s="19" t="s">
        <v>952</v>
      </c>
    </row>
    <row r="122" hidden="1">
      <c r="A122" s="18">
        <v>11094.0</v>
      </c>
      <c r="B122" s="22" t="s">
        <v>642</v>
      </c>
      <c r="C122" s="19" t="s">
        <v>93</v>
      </c>
      <c r="D122" s="22" t="s">
        <v>125</v>
      </c>
      <c r="E122" s="19" t="s">
        <v>251</v>
      </c>
      <c r="F122" s="22" t="s">
        <v>252</v>
      </c>
      <c r="G122" s="19" t="s">
        <v>371</v>
      </c>
      <c r="H122" s="22" t="s">
        <v>373</v>
      </c>
      <c r="I122" s="19" t="s">
        <v>957</v>
      </c>
    </row>
    <row r="123" hidden="1">
      <c r="A123" s="18">
        <v>11096.0</v>
      </c>
      <c r="B123" s="22" t="s">
        <v>646</v>
      </c>
      <c r="C123" s="19" t="s">
        <v>57</v>
      </c>
      <c r="D123" s="22" t="s">
        <v>125</v>
      </c>
      <c r="E123" s="19" t="s">
        <v>127</v>
      </c>
      <c r="F123" s="22" t="s">
        <v>130</v>
      </c>
      <c r="G123" s="19" t="s">
        <v>308</v>
      </c>
      <c r="H123" s="22" t="s">
        <v>964</v>
      </c>
      <c r="I123" s="19" t="s">
        <v>311</v>
      </c>
    </row>
    <row r="124" hidden="1">
      <c r="A124" s="18">
        <v>11106.0</v>
      </c>
      <c r="B124" s="22" t="s">
        <v>652</v>
      </c>
      <c r="C124" s="19" t="s">
        <v>93</v>
      </c>
      <c r="D124" s="22" t="s">
        <v>125</v>
      </c>
      <c r="E124" s="19" t="s">
        <v>196</v>
      </c>
      <c r="F124" s="22" t="s">
        <v>940</v>
      </c>
      <c r="G124" s="19" t="s">
        <v>941</v>
      </c>
      <c r="H124" s="22" t="s">
        <v>942</v>
      </c>
      <c r="I124" s="19" t="s">
        <v>944</v>
      </c>
    </row>
    <row r="125" hidden="1">
      <c r="A125" s="18">
        <v>11109.0</v>
      </c>
      <c r="B125" s="22" t="s">
        <v>655</v>
      </c>
      <c r="C125" s="19" t="s">
        <v>93</v>
      </c>
      <c r="D125" s="22" t="s">
        <v>125</v>
      </c>
      <c r="E125" s="19" t="s">
        <v>196</v>
      </c>
      <c r="F125" s="22" t="s">
        <v>940</v>
      </c>
      <c r="G125" s="19" t="s">
        <v>941</v>
      </c>
      <c r="H125" s="22" t="s">
        <v>942</v>
      </c>
      <c r="I125" s="19" t="s">
        <v>944</v>
      </c>
    </row>
    <row r="126" hidden="1">
      <c r="A126" s="18">
        <v>11118.0</v>
      </c>
      <c r="B126" s="22" t="s">
        <v>657</v>
      </c>
      <c r="C126" s="19" t="s">
        <v>57</v>
      </c>
      <c r="D126" s="22" t="s">
        <v>125</v>
      </c>
      <c r="E126" s="19" t="s">
        <v>127</v>
      </c>
      <c r="F126" s="22" t="s">
        <v>978</v>
      </c>
      <c r="G126" s="19" t="s">
        <v>979</v>
      </c>
      <c r="H126" s="22" t="s">
        <v>981</v>
      </c>
      <c r="I126" s="19" t="s">
        <v>983</v>
      </c>
    </row>
    <row r="127" hidden="1">
      <c r="A127" s="18">
        <v>11120.0</v>
      </c>
      <c r="B127" s="22" t="s">
        <v>662</v>
      </c>
      <c r="C127" s="19" t="s">
        <v>57</v>
      </c>
      <c r="D127" s="22" t="s">
        <v>125</v>
      </c>
      <c r="E127" s="19" t="s">
        <v>127</v>
      </c>
      <c r="F127" s="22" t="s">
        <v>978</v>
      </c>
      <c r="G127" s="19" t="s">
        <v>979</v>
      </c>
      <c r="H127" s="22" t="s">
        <v>981</v>
      </c>
      <c r="I127" s="19" t="s">
        <v>983</v>
      </c>
    </row>
    <row r="128" hidden="1">
      <c r="A128" s="18">
        <v>11122.0</v>
      </c>
      <c r="B128" s="22" t="s">
        <v>666</v>
      </c>
      <c r="C128" s="19" t="s">
        <v>667</v>
      </c>
      <c r="D128" s="22" t="s">
        <v>125</v>
      </c>
      <c r="E128" s="19" t="s">
        <v>127</v>
      </c>
      <c r="F128" s="22" t="s">
        <v>978</v>
      </c>
      <c r="G128" s="19" t="s">
        <v>979</v>
      </c>
      <c r="H128" s="22" t="s">
        <v>981</v>
      </c>
      <c r="I128" s="19" t="s">
        <v>983</v>
      </c>
    </row>
    <row r="129" hidden="1">
      <c r="A129" s="18">
        <v>11123.0</v>
      </c>
      <c r="B129" s="22" t="s">
        <v>672</v>
      </c>
      <c r="C129" s="19" t="s">
        <v>57</v>
      </c>
      <c r="D129" s="22" t="s">
        <v>125</v>
      </c>
      <c r="E129" s="19" t="s">
        <v>127</v>
      </c>
      <c r="F129" s="22" t="s">
        <v>978</v>
      </c>
      <c r="G129" s="19" t="s">
        <v>979</v>
      </c>
      <c r="H129" s="22" t="s">
        <v>981</v>
      </c>
      <c r="I129" s="19" t="s">
        <v>983</v>
      </c>
    </row>
    <row r="130" hidden="1">
      <c r="A130" s="18">
        <v>11145.0</v>
      </c>
      <c r="B130" s="22" t="s">
        <v>690</v>
      </c>
      <c r="C130" s="19" t="s">
        <v>57</v>
      </c>
      <c r="D130" s="22" t="s">
        <v>125</v>
      </c>
      <c r="E130" s="19" t="s">
        <v>127</v>
      </c>
      <c r="F130" s="22" t="s">
        <v>130</v>
      </c>
      <c r="G130" s="19" t="s">
        <v>308</v>
      </c>
      <c r="H130" s="22" t="s">
        <v>310</v>
      </c>
      <c r="I130" s="19" t="s">
        <v>311</v>
      </c>
    </row>
    <row r="131" hidden="1">
      <c r="A131" s="18">
        <v>11216.0</v>
      </c>
      <c r="B131" s="22" t="s">
        <v>698</v>
      </c>
      <c r="C131" s="19" t="s">
        <v>57</v>
      </c>
      <c r="D131" s="22" t="s">
        <v>125</v>
      </c>
      <c r="E131" s="19" t="s">
        <v>127</v>
      </c>
      <c r="F131" s="22" t="s">
        <v>130</v>
      </c>
      <c r="G131" s="19" t="s">
        <v>325</v>
      </c>
      <c r="H131" s="22" t="s">
        <v>708</v>
      </c>
      <c r="I131" s="19" t="s">
        <v>327</v>
      </c>
    </row>
    <row r="132" hidden="1">
      <c r="A132" s="18">
        <v>11218.0</v>
      </c>
      <c r="B132" s="22" t="s">
        <v>702</v>
      </c>
      <c r="C132" s="19" t="s">
        <v>57</v>
      </c>
      <c r="D132" s="22" t="s">
        <v>125</v>
      </c>
      <c r="E132" s="19" t="s">
        <v>127</v>
      </c>
      <c r="F132" s="22" t="s">
        <v>130</v>
      </c>
      <c r="G132" s="19" t="s">
        <v>291</v>
      </c>
      <c r="H132" s="22" t="s">
        <v>294</v>
      </c>
      <c r="I132" s="19" t="s">
        <v>1013</v>
      </c>
    </row>
    <row r="133" hidden="1">
      <c r="A133" s="18">
        <v>11219.0</v>
      </c>
      <c r="B133" s="22" t="s">
        <v>706</v>
      </c>
      <c r="C133" s="19" t="s">
        <v>75</v>
      </c>
      <c r="D133" s="22" t="s">
        <v>125</v>
      </c>
      <c r="E133" s="19" t="s">
        <v>127</v>
      </c>
      <c r="F133" s="22" t="s">
        <v>130</v>
      </c>
      <c r="G133" s="19" t="s">
        <v>179</v>
      </c>
      <c r="H133" s="22" t="s">
        <v>649</v>
      </c>
      <c r="I133" s="19" t="s">
        <v>182</v>
      </c>
    </row>
    <row r="134" hidden="1">
      <c r="A134" s="18">
        <v>11231.0</v>
      </c>
      <c r="B134" s="22" t="s">
        <v>716</v>
      </c>
      <c r="C134" s="19" t="s">
        <v>57</v>
      </c>
      <c r="D134" s="22" t="s">
        <v>125</v>
      </c>
      <c r="E134" s="19" t="s">
        <v>127</v>
      </c>
      <c r="F134" s="22" t="s">
        <v>130</v>
      </c>
      <c r="G134" s="19" t="s">
        <v>291</v>
      </c>
      <c r="H134" s="22" t="s">
        <v>1017</v>
      </c>
      <c r="I134" s="19" t="s">
        <v>1019</v>
      </c>
    </row>
    <row r="135" hidden="1">
      <c r="A135" s="18">
        <v>11244.0</v>
      </c>
      <c r="B135" s="22" t="s">
        <v>719</v>
      </c>
      <c r="C135" s="19" t="s">
        <v>93</v>
      </c>
      <c r="D135" s="22" t="s">
        <v>125</v>
      </c>
      <c r="E135" s="19" t="s">
        <v>127</v>
      </c>
      <c r="F135" s="22" t="s">
        <v>978</v>
      </c>
      <c r="G135" s="19" t="s">
        <v>979</v>
      </c>
      <c r="H135" s="22" t="s">
        <v>981</v>
      </c>
      <c r="I135" s="19" t="s">
        <v>983</v>
      </c>
    </row>
    <row r="136" hidden="1">
      <c r="A136" s="18">
        <v>11246.0</v>
      </c>
      <c r="B136" s="22" t="s">
        <v>724</v>
      </c>
      <c r="C136" s="19" t="s">
        <v>224</v>
      </c>
      <c r="D136" s="22" t="s">
        <v>125</v>
      </c>
      <c r="E136" s="19" t="s">
        <v>196</v>
      </c>
      <c r="F136" s="22" t="s">
        <v>198</v>
      </c>
      <c r="G136" s="19" t="s">
        <v>921</v>
      </c>
      <c r="H136" s="22" t="s">
        <v>929</v>
      </c>
      <c r="I136" s="19" t="s">
        <v>932</v>
      </c>
    </row>
    <row r="137" hidden="1">
      <c r="A137" s="18">
        <v>11295.0</v>
      </c>
      <c r="B137" s="22" t="s">
        <v>728</v>
      </c>
      <c r="C137" s="19" t="s">
        <v>75</v>
      </c>
      <c r="D137" s="22" t="s">
        <v>125</v>
      </c>
      <c r="E137" s="19" t="s">
        <v>127</v>
      </c>
      <c r="F137" s="22" t="s">
        <v>130</v>
      </c>
      <c r="G137" s="19" t="s">
        <v>131</v>
      </c>
      <c r="H137" s="22" t="s">
        <v>589</v>
      </c>
      <c r="I137" s="19" t="s">
        <v>135</v>
      </c>
    </row>
    <row r="138" hidden="1">
      <c r="A138" s="18">
        <v>11368.0</v>
      </c>
      <c r="B138" s="22" t="s">
        <v>732</v>
      </c>
      <c r="C138" s="19" t="s">
        <v>57</v>
      </c>
      <c r="D138" s="22" t="s">
        <v>125</v>
      </c>
      <c r="E138" s="19" t="s">
        <v>127</v>
      </c>
      <c r="F138" s="22" t="s">
        <v>130</v>
      </c>
      <c r="G138" s="19" t="s">
        <v>131</v>
      </c>
      <c r="H138" s="22" t="s">
        <v>331</v>
      </c>
      <c r="I138" s="19" t="s">
        <v>135</v>
      </c>
    </row>
    <row r="139" hidden="1">
      <c r="A139" s="18">
        <v>11380.0</v>
      </c>
      <c r="B139" s="22" t="s">
        <v>737</v>
      </c>
      <c r="C139" s="19" t="s">
        <v>57</v>
      </c>
      <c r="D139" s="22" t="s">
        <v>125</v>
      </c>
      <c r="E139" s="19" t="s">
        <v>127</v>
      </c>
      <c r="F139" s="22" t="s">
        <v>978</v>
      </c>
      <c r="G139" s="19" t="s">
        <v>979</v>
      </c>
      <c r="H139" s="22" t="s">
        <v>1040</v>
      </c>
      <c r="I139" s="123"/>
    </row>
    <row r="140" hidden="1">
      <c r="A140" s="18">
        <v>11381.0</v>
      </c>
      <c r="B140" s="22" t="s">
        <v>742</v>
      </c>
      <c r="C140" s="19" t="s">
        <v>57</v>
      </c>
      <c r="D140" s="22" t="s">
        <v>125</v>
      </c>
      <c r="E140" s="19" t="s">
        <v>127</v>
      </c>
      <c r="F140" s="22" t="s">
        <v>978</v>
      </c>
      <c r="G140" s="19" t="s">
        <v>979</v>
      </c>
      <c r="H140" s="22" t="s">
        <v>1040</v>
      </c>
      <c r="I140" s="123"/>
    </row>
    <row r="141" hidden="1">
      <c r="A141" s="18">
        <v>11387.0</v>
      </c>
      <c r="B141" s="22" t="s">
        <v>745</v>
      </c>
      <c r="C141" s="19" t="s">
        <v>75</v>
      </c>
      <c r="D141" s="22" t="s">
        <v>125</v>
      </c>
      <c r="E141" s="19" t="s">
        <v>127</v>
      </c>
      <c r="F141" s="22" t="s">
        <v>130</v>
      </c>
      <c r="G141" s="19" t="s">
        <v>131</v>
      </c>
      <c r="H141" s="22" t="s">
        <v>1052</v>
      </c>
      <c r="I141" s="19" t="s">
        <v>135</v>
      </c>
    </row>
    <row r="142" hidden="1">
      <c r="A142" s="18">
        <v>11394.0</v>
      </c>
      <c r="B142" s="22" t="s">
        <v>750</v>
      </c>
      <c r="C142" s="19" t="s">
        <v>224</v>
      </c>
      <c r="D142" s="22" t="s">
        <v>125</v>
      </c>
      <c r="E142" s="19" t="s">
        <v>196</v>
      </c>
      <c r="F142" s="22" t="s">
        <v>198</v>
      </c>
      <c r="G142" s="19" t="s">
        <v>921</v>
      </c>
      <c r="H142" s="22" t="s">
        <v>1056</v>
      </c>
      <c r="I142" s="19" t="s">
        <v>1058</v>
      </c>
    </row>
    <row r="143" hidden="1">
      <c r="A143" s="18">
        <v>11395.0</v>
      </c>
      <c r="B143" s="22" t="s">
        <v>754</v>
      </c>
      <c r="C143" s="19" t="s">
        <v>224</v>
      </c>
      <c r="D143" s="22" t="s">
        <v>125</v>
      </c>
      <c r="E143" s="19" t="s">
        <v>196</v>
      </c>
      <c r="F143" s="22" t="s">
        <v>198</v>
      </c>
      <c r="G143" s="19" t="s">
        <v>921</v>
      </c>
      <c r="H143" s="22" t="s">
        <v>1056</v>
      </c>
      <c r="I143" s="19" t="s">
        <v>1064</v>
      </c>
    </row>
    <row r="144" hidden="1">
      <c r="A144" s="18">
        <v>11396.0</v>
      </c>
      <c r="B144" s="22" t="s">
        <v>761</v>
      </c>
      <c r="C144" s="19" t="s">
        <v>93</v>
      </c>
      <c r="D144" s="22" t="s">
        <v>125</v>
      </c>
      <c r="E144" s="19" t="s">
        <v>1068</v>
      </c>
      <c r="F144" s="22" t="s">
        <v>1070</v>
      </c>
      <c r="G144" s="19" t="s">
        <v>1071</v>
      </c>
      <c r="H144" s="22" t="s">
        <v>1072</v>
      </c>
      <c r="I144" s="19" t="s">
        <v>1074</v>
      </c>
    </row>
    <row r="145" hidden="1">
      <c r="A145" s="18">
        <v>11397.0</v>
      </c>
      <c r="B145" s="22" t="s">
        <v>765</v>
      </c>
      <c r="C145" s="19" t="s">
        <v>93</v>
      </c>
      <c r="D145" s="22" t="s">
        <v>125</v>
      </c>
      <c r="E145" s="19" t="s">
        <v>1068</v>
      </c>
      <c r="F145" s="22" t="s">
        <v>1070</v>
      </c>
      <c r="G145" s="19" t="s">
        <v>1071</v>
      </c>
      <c r="H145" s="22" t="s">
        <v>1072</v>
      </c>
      <c r="I145" s="19" t="s">
        <v>1074</v>
      </c>
    </row>
    <row r="146" hidden="1">
      <c r="A146" s="18">
        <v>11398.0</v>
      </c>
      <c r="B146" s="22" t="s">
        <v>767</v>
      </c>
      <c r="C146" s="19" t="s">
        <v>93</v>
      </c>
      <c r="D146" s="22" t="s">
        <v>125</v>
      </c>
      <c r="E146" s="19" t="s">
        <v>1068</v>
      </c>
      <c r="F146" s="22" t="s">
        <v>1070</v>
      </c>
      <c r="G146" s="19" t="s">
        <v>1071</v>
      </c>
      <c r="H146" s="22" t="s">
        <v>1072</v>
      </c>
      <c r="I146" s="19" t="s">
        <v>1074</v>
      </c>
    </row>
    <row r="147" hidden="1">
      <c r="A147" s="18">
        <v>11399.0</v>
      </c>
      <c r="B147" s="22" t="s">
        <v>780</v>
      </c>
      <c r="C147" s="19" t="s">
        <v>93</v>
      </c>
      <c r="D147" s="22" t="s">
        <v>125</v>
      </c>
      <c r="E147" s="19" t="s">
        <v>251</v>
      </c>
      <c r="F147" s="22" t="s">
        <v>252</v>
      </c>
      <c r="G147" s="19" t="s">
        <v>721</v>
      </c>
      <c r="H147" s="22" t="s">
        <v>1091</v>
      </c>
      <c r="I147" s="19" t="s">
        <v>1092</v>
      </c>
    </row>
    <row r="148" hidden="1">
      <c r="A148" s="18">
        <v>11421.0</v>
      </c>
      <c r="B148" s="22" t="s">
        <v>783</v>
      </c>
      <c r="C148" s="19" t="s">
        <v>57</v>
      </c>
      <c r="D148" s="22" t="s">
        <v>125</v>
      </c>
      <c r="E148" s="19" t="s">
        <v>127</v>
      </c>
      <c r="F148" s="22" t="s">
        <v>130</v>
      </c>
      <c r="G148" s="19" t="s">
        <v>131</v>
      </c>
      <c r="H148" s="22" t="s">
        <v>133</v>
      </c>
      <c r="I148" s="19" t="s">
        <v>135</v>
      </c>
    </row>
    <row r="149" hidden="1">
      <c r="A149" s="18">
        <v>11437.0</v>
      </c>
      <c r="B149" s="22" t="s">
        <v>786</v>
      </c>
      <c r="C149" s="19" t="s">
        <v>787</v>
      </c>
      <c r="D149" s="22" t="s">
        <v>125</v>
      </c>
      <c r="E149" s="19" t="s">
        <v>196</v>
      </c>
      <c r="F149" s="22" t="s">
        <v>940</v>
      </c>
      <c r="G149" s="19" t="s">
        <v>950</v>
      </c>
      <c r="H149" s="22" t="s">
        <v>1103</v>
      </c>
      <c r="I149" s="19" t="s">
        <v>1104</v>
      </c>
    </row>
    <row r="150" hidden="1">
      <c r="A150" s="18">
        <v>11438.0</v>
      </c>
      <c r="B150" s="22" t="s">
        <v>790</v>
      </c>
      <c r="C150" s="19" t="s">
        <v>787</v>
      </c>
      <c r="D150" s="22" t="s">
        <v>125</v>
      </c>
      <c r="E150" s="19" t="s">
        <v>196</v>
      </c>
      <c r="F150" s="22" t="s">
        <v>940</v>
      </c>
      <c r="G150" s="19" t="s">
        <v>950</v>
      </c>
      <c r="H150" s="22" t="s">
        <v>1114</v>
      </c>
      <c r="I150" s="19" t="s">
        <v>1115</v>
      </c>
    </row>
    <row r="151" hidden="1">
      <c r="A151" s="18">
        <v>11439.0</v>
      </c>
      <c r="B151" s="22" t="s">
        <v>792</v>
      </c>
      <c r="C151" s="19" t="s">
        <v>787</v>
      </c>
      <c r="D151" s="22" t="s">
        <v>125</v>
      </c>
      <c r="E151" s="19" t="s">
        <v>196</v>
      </c>
      <c r="F151" s="22" t="s">
        <v>940</v>
      </c>
      <c r="G151" s="19" t="s">
        <v>950</v>
      </c>
      <c r="H151" s="22" t="s">
        <v>1103</v>
      </c>
      <c r="I151" s="19" t="s">
        <v>1104</v>
      </c>
    </row>
    <row r="152" hidden="1">
      <c r="A152" s="18">
        <v>11447.0</v>
      </c>
      <c r="B152" s="22" t="s">
        <v>799</v>
      </c>
      <c r="C152" s="19" t="s">
        <v>787</v>
      </c>
      <c r="D152" s="22" t="s">
        <v>125</v>
      </c>
      <c r="E152" s="19" t="s">
        <v>196</v>
      </c>
      <c r="F152" s="22" t="s">
        <v>940</v>
      </c>
      <c r="G152" s="19" t="s">
        <v>941</v>
      </c>
      <c r="H152" s="22" t="s">
        <v>942</v>
      </c>
      <c r="I152" s="19" t="s">
        <v>944</v>
      </c>
    </row>
    <row r="153" hidden="1">
      <c r="A153" s="18">
        <v>11488.0</v>
      </c>
      <c r="B153" s="22" t="s">
        <v>803</v>
      </c>
      <c r="C153" s="19" t="s">
        <v>93</v>
      </c>
      <c r="D153" s="22" t="s">
        <v>125</v>
      </c>
      <c r="E153" s="19" t="s">
        <v>251</v>
      </c>
      <c r="F153" s="22" t="s">
        <v>252</v>
      </c>
      <c r="G153" s="19" t="s">
        <v>255</v>
      </c>
      <c r="H153" s="22" t="s">
        <v>258</v>
      </c>
      <c r="I153" s="19" t="s">
        <v>1130</v>
      </c>
    </row>
    <row r="154" hidden="1">
      <c r="A154" s="18">
        <v>11498.0</v>
      </c>
      <c r="B154" s="22" t="s">
        <v>806</v>
      </c>
      <c r="C154" s="19" t="s">
        <v>787</v>
      </c>
      <c r="D154" s="22" t="s">
        <v>125</v>
      </c>
      <c r="E154" s="19" t="s">
        <v>196</v>
      </c>
      <c r="F154" s="22" t="s">
        <v>940</v>
      </c>
      <c r="G154" s="19" t="s">
        <v>941</v>
      </c>
      <c r="H154" s="22" t="s">
        <v>942</v>
      </c>
      <c r="I154" s="19" t="s">
        <v>944</v>
      </c>
    </row>
    <row r="155" hidden="1">
      <c r="A155" s="18">
        <v>11505.0</v>
      </c>
      <c r="B155" s="22" t="s">
        <v>810</v>
      </c>
      <c r="C155" s="19" t="s">
        <v>93</v>
      </c>
      <c r="D155" s="22" t="s">
        <v>125</v>
      </c>
      <c r="E155" s="19" t="s">
        <v>251</v>
      </c>
      <c r="F155" s="22" t="s">
        <v>252</v>
      </c>
      <c r="G155" s="19" t="s">
        <v>371</v>
      </c>
      <c r="H155" s="22" t="s">
        <v>1142</v>
      </c>
      <c r="I155" s="19" t="s">
        <v>1143</v>
      </c>
    </row>
    <row r="156" hidden="1">
      <c r="A156" s="18">
        <v>11522.0</v>
      </c>
      <c r="B156" s="22" t="s">
        <v>815</v>
      </c>
      <c r="C156" s="19" t="s">
        <v>787</v>
      </c>
      <c r="D156" s="22" t="s">
        <v>125</v>
      </c>
      <c r="E156" s="19" t="s">
        <v>196</v>
      </c>
      <c r="F156" s="22" t="s">
        <v>940</v>
      </c>
      <c r="G156" s="19" t="s">
        <v>941</v>
      </c>
      <c r="H156" s="22" t="s">
        <v>942</v>
      </c>
      <c r="I156" s="19" t="s">
        <v>944</v>
      </c>
    </row>
    <row r="157" hidden="1">
      <c r="A157" s="18">
        <v>11526.0</v>
      </c>
      <c r="B157" s="22" t="s">
        <v>820</v>
      </c>
      <c r="C157" s="19" t="s">
        <v>787</v>
      </c>
      <c r="D157" s="22" t="s">
        <v>125</v>
      </c>
      <c r="E157" s="19" t="s">
        <v>196</v>
      </c>
      <c r="F157" s="22" t="s">
        <v>940</v>
      </c>
      <c r="G157" s="19" t="s">
        <v>950</v>
      </c>
      <c r="H157" s="22" t="s">
        <v>1114</v>
      </c>
      <c r="I157" s="19" t="s">
        <v>1115</v>
      </c>
    </row>
    <row r="158" hidden="1">
      <c r="A158" s="18">
        <v>11530.0</v>
      </c>
      <c r="B158" s="22" t="s">
        <v>825</v>
      </c>
      <c r="C158" s="19" t="s">
        <v>57</v>
      </c>
      <c r="D158" s="22" t="s">
        <v>125</v>
      </c>
      <c r="E158" s="19" t="s">
        <v>127</v>
      </c>
      <c r="F158" s="22" t="s">
        <v>130</v>
      </c>
      <c r="G158" s="19" t="s">
        <v>325</v>
      </c>
      <c r="H158" s="22" t="s">
        <v>326</v>
      </c>
      <c r="I158" s="19" t="s">
        <v>327</v>
      </c>
    </row>
    <row r="159" hidden="1">
      <c r="A159" s="18">
        <v>11532.0</v>
      </c>
      <c r="B159" s="22" t="s">
        <v>830</v>
      </c>
      <c r="C159" s="19" t="s">
        <v>75</v>
      </c>
      <c r="D159" s="22" t="s">
        <v>125</v>
      </c>
      <c r="E159" s="19" t="s">
        <v>127</v>
      </c>
      <c r="F159" s="22" t="s">
        <v>130</v>
      </c>
      <c r="G159" s="19" t="s">
        <v>131</v>
      </c>
      <c r="H159" s="22" t="s">
        <v>776</v>
      </c>
      <c r="I159" s="19" t="s">
        <v>332</v>
      </c>
    </row>
    <row r="160" hidden="1">
      <c r="A160" s="18">
        <v>11540.0</v>
      </c>
      <c r="B160" s="22" t="s">
        <v>836</v>
      </c>
      <c r="C160" s="19" t="s">
        <v>787</v>
      </c>
      <c r="D160" s="22" t="s">
        <v>125</v>
      </c>
      <c r="E160" s="19" t="s">
        <v>196</v>
      </c>
      <c r="F160" s="22" t="s">
        <v>940</v>
      </c>
      <c r="G160" s="19" t="s">
        <v>950</v>
      </c>
      <c r="H160" s="22" t="s">
        <v>1114</v>
      </c>
      <c r="I160" s="19" t="s">
        <v>1115</v>
      </c>
    </row>
    <row r="161" hidden="1">
      <c r="A161" s="18">
        <v>11541.0</v>
      </c>
      <c r="B161" s="22" t="s">
        <v>840</v>
      </c>
      <c r="C161" s="19" t="s">
        <v>787</v>
      </c>
      <c r="D161" s="22" t="s">
        <v>125</v>
      </c>
      <c r="E161" s="19" t="s">
        <v>196</v>
      </c>
      <c r="F161" s="22" t="s">
        <v>940</v>
      </c>
      <c r="G161" s="19" t="s">
        <v>950</v>
      </c>
      <c r="H161" s="22" t="s">
        <v>1103</v>
      </c>
      <c r="I161" s="19" t="s">
        <v>1104</v>
      </c>
    </row>
    <row r="162" hidden="1">
      <c r="A162" s="18">
        <v>11542.0</v>
      </c>
      <c r="B162" s="22" t="s">
        <v>844</v>
      </c>
      <c r="C162" s="19" t="s">
        <v>787</v>
      </c>
      <c r="D162" s="22" t="s">
        <v>125</v>
      </c>
      <c r="E162" s="19" t="s">
        <v>196</v>
      </c>
      <c r="F162" s="22" t="s">
        <v>940</v>
      </c>
      <c r="G162" s="19" t="s">
        <v>950</v>
      </c>
      <c r="H162" s="22" t="s">
        <v>1114</v>
      </c>
      <c r="I162" s="19" t="s">
        <v>1115</v>
      </c>
    </row>
    <row r="163" hidden="1">
      <c r="A163" s="18">
        <v>11543.0</v>
      </c>
      <c r="B163" s="22" t="s">
        <v>848</v>
      </c>
      <c r="C163" s="19" t="s">
        <v>57</v>
      </c>
      <c r="D163" s="22" t="s">
        <v>125</v>
      </c>
      <c r="E163" s="19" t="s">
        <v>127</v>
      </c>
      <c r="F163" s="22" t="s">
        <v>130</v>
      </c>
      <c r="G163" s="19" t="s">
        <v>325</v>
      </c>
      <c r="H163" s="22" t="s">
        <v>326</v>
      </c>
      <c r="I163" s="19" t="s">
        <v>327</v>
      </c>
    </row>
    <row r="164" hidden="1">
      <c r="A164" s="18">
        <v>11545.0</v>
      </c>
      <c r="B164" s="22" t="s">
        <v>853</v>
      </c>
      <c r="C164" s="19" t="s">
        <v>75</v>
      </c>
      <c r="D164" s="22" t="s">
        <v>125</v>
      </c>
      <c r="E164" s="19" t="s">
        <v>196</v>
      </c>
      <c r="F164" s="22" t="s">
        <v>940</v>
      </c>
      <c r="G164" s="19" t="s">
        <v>1175</v>
      </c>
      <c r="H164" s="22" t="s">
        <v>1176</v>
      </c>
      <c r="I164" s="19" t="s">
        <v>1177</v>
      </c>
    </row>
    <row r="165" hidden="1">
      <c r="A165" s="18">
        <v>11546.0</v>
      </c>
      <c r="B165" s="22" t="s">
        <v>857</v>
      </c>
      <c r="C165" s="19" t="s">
        <v>75</v>
      </c>
      <c r="D165" s="22" t="s">
        <v>125</v>
      </c>
      <c r="E165" s="19" t="s">
        <v>196</v>
      </c>
      <c r="F165" s="22" t="s">
        <v>940</v>
      </c>
      <c r="G165" s="19" t="s">
        <v>1175</v>
      </c>
      <c r="H165" s="22" t="s">
        <v>1176</v>
      </c>
      <c r="I165" s="19" t="s">
        <v>1178</v>
      </c>
    </row>
    <row r="166" hidden="1">
      <c r="A166" s="18">
        <v>11547.0</v>
      </c>
      <c r="B166" s="22" t="s">
        <v>860</v>
      </c>
      <c r="C166" s="19" t="s">
        <v>57</v>
      </c>
      <c r="D166" s="22" t="s">
        <v>125</v>
      </c>
      <c r="E166" s="19" t="s">
        <v>196</v>
      </c>
      <c r="F166" s="22" t="s">
        <v>940</v>
      </c>
      <c r="G166" s="19" t="s">
        <v>1175</v>
      </c>
      <c r="H166" s="22" t="s">
        <v>1176</v>
      </c>
      <c r="I166" s="19" t="s">
        <v>1178</v>
      </c>
    </row>
    <row r="167" hidden="1">
      <c r="A167" s="18">
        <v>11548.0</v>
      </c>
      <c r="B167" s="22" t="s">
        <v>865</v>
      </c>
      <c r="C167" s="19" t="s">
        <v>57</v>
      </c>
      <c r="D167" s="22" t="s">
        <v>125</v>
      </c>
      <c r="E167" s="19" t="s">
        <v>196</v>
      </c>
      <c r="F167" s="22" t="s">
        <v>940</v>
      </c>
      <c r="G167" s="19" t="s">
        <v>1175</v>
      </c>
      <c r="H167" s="22" t="s">
        <v>1182</v>
      </c>
      <c r="I167" s="19" t="s">
        <v>1183</v>
      </c>
    </row>
    <row r="168" hidden="1">
      <c r="A168" s="18">
        <v>11549.0</v>
      </c>
      <c r="B168" s="22" t="s">
        <v>870</v>
      </c>
      <c r="C168" s="19" t="s">
        <v>57</v>
      </c>
      <c r="D168" s="22" t="s">
        <v>125</v>
      </c>
      <c r="E168" s="19" t="s">
        <v>196</v>
      </c>
      <c r="F168" s="22" t="s">
        <v>940</v>
      </c>
      <c r="G168" s="19" t="s">
        <v>1175</v>
      </c>
      <c r="H168" s="22" t="s">
        <v>1184</v>
      </c>
      <c r="I168" s="19" t="s">
        <v>1185</v>
      </c>
    </row>
    <row r="169" hidden="1">
      <c r="A169" s="18">
        <v>11550.0</v>
      </c>
      <c r="B169" s="22" t="s">
        <v>874</v>
      </c>
      <c r="C169" s="19" t="s">
        <v>57</v>
      </c>
      <c r="D169" s="22" t="s">
        <v>125</v>
      </c>
      <c r="E169" s="19" t="s">
        <v>196</v>
      </c>
      <c r="F169" s="22" t="s">
        <v>940</v>
      </c>
      <c r="G169" s="19" t="s">
        <v>1175</v>
      </c>
      <c r="H169" s="22" t="s">
        <v>1176</v>
      </c>
      <c r="I169" s="19" t="s">
        <v>1177</v>
      </c>
    </row>
    <row r="170" hidden="1">
      <c r="A170" s="18">
        <v>11555.0</v>
      </c>
      <c r="B170" s="22" t="s">
        <v>876</v>
      </c>
      <c r="C170" s="19" t="s">
        <v>57</v>
      </c>
      <c r="D170" s="22" t="s">
        <v>125</v>
      </c>
      <c r="E170" s="19" t="s">
        <v>127</v>
      </c>
      <c r="F170" s="22" t="s">
        <v>130</v>
      </c>
      <c r="G170" s="19" t="s">
        <v>131</v>
      </c>
      <c r="H170" s="22" t="s">
        <v>1189</v>
      </c>
      <c r="I170" s="19" t="s">
        <v>1190</v>
      </c>
    </row>
    <row r="171" hidden="1">
      <c r="A171" s="18">
        <v>11560.0</v>
      </c>
      <c r="B171" s="22" t="s">
        <v>878</v>
      </c>
      <c r="C171" s="19" t="s">
        <v>57</v>
      </c>
      <c r="D171" s="22" t="s">
        <v>125</v>
      </c>
      <c r="E171" s="19" t="s">
        <v>127</v>
      </c>
      <c r="F171" s="22" t="s">
        <v>130</v>
      </c>
      <c r="G171" s="19" t="s">
        <v>325</v>
      </c>
      <c r="H171" s="22" t="s">
        <v>326</v>
      </c>
      <c r="I171" s="19" t="s">
        <v>327</v>
      </c>
    </row>
    <row r="172" hidden="1">
      <c r="A172" s="18">
        <v>11562.0</v>
      </c>
      <c r="B172" s="22" t="s">
        <v>882</v>
      </c>
      <c r="C172" s="19" t="s">
        <v>75</v>
      </c>
      <c r="D172" s="22" t="s">
        <v>125</v>
      </c>
      <c r="E172" s="19" t="s">
        <v>127</v>
      </c>
      <c r="F172" s="22" t="s">
        <v>130</v>
      </c>
      <c r="G172" s="19" t="s">
        <v>131</v>
      </c>
      <c r="H172" s="22" t="s">
        <v>687</v>
      </c>
      <c r="I172" s="19" t="s">
        <v>532</v>
      </c>
    </row>
    <row r="173" hidden="1">
      <c r="A173" s="18">
        <v>11563.0</v>
      </c>
      <c r="B173" s="22" t="s">
        <v>884</v>
      </c>
      <c r="C173" s="19" t="s">
        <v>75</v>
      </c>
      <c r="D173" s="22" t="s">
        <v>125</v>
      </c>
      <c r="E173" s="19" t="s">
        <v>127</v>
      </c>
      <c r="F173" s="22" t="s">
        <v>130</v>
      </c>
      <c r="G173" s="19" t="s">
        <v>131</v>
      </c>
      <c r="H173" s="22" t="s">
        <v>733</v>
      </c>
      <c r="I173" s="19" t="s">
        <v>532</v>
      </c>
    </row>
    <row r="174" hidden="1">
      <c r="A174" s="18">
        <v>11564.0</v>
      </c>
      <c r="B174" s="22" t="s">
        <v>888</v>
      </c>
      <c r="C174" s="19" t="s">
        <v>75</v>
      </c>
      <c r="D174" s="22" t="s">
        <v>125</v>
      </c>
      <c r="E174" s="19" t="s">
        <v>127</v>
      </c>
      <c r="F174" s="22" t="s">
        <v>130</v>
      </c>
      <c r="G174" s="19" t="s">
        <v>131</v>
      </c>
      <c r="H174" s="22" t="s">
        <v>1202</v>
      </c>
      <c r="I174" s="19" t="s">
        <v>532</v>
      </c>
    </row>
    <row r="175" hidden="1">
      <c r="A175" s="18">
        <v>11565.0</v>
      </c>
      <c r="B175" s="22" t="s">
        <v>890</v>
      </c>
      <c r="C175" s="19" t="s">
        <v>57</v>
      </c>
      <c r="D175" s="22" t="s">
        <v>125</v>
      </c>
      <c r="E175" s="19" t="s">
        <v>127</v>
      </c>
      <c r="F175" s="22" t="s">
        <v>130</v>
      </c>
      <c r="G175" s="19" t="s">
        <v>131</v>
      </c>
      <c r="H175" s="22" t="s">
        <v>331</v>
      </c>
      <c r="I175" s="19" t="s">
        <v>332</v>
      </c>
    </row>
    <row r="176" hidden="1">
      <c r="A176" s="18">
        <v>11566.0</v>
      </c>
      <c r="B176" s="22" t="s">
        <v>894</v>
      </c>
      <c r="C176" s="19" t="s">
        <v>787</v>
      </c>
      <c r="D176" s="22" t="s">
        <v>125</v>
      </c>
      <c r="E176" s="19" t="s">
        <v>196</v>
      </c>
      <c r="F176" s="22" t="s">
        <v>940</v>
      </c>
      <c r="G176" s="19" t="s">
        <v>941</v>
      </c>
      <c r="H176" s="22" t="s">
        <v>1211</v>
      </c>
      <c r="I176" s="19" t="s">
        <v>1212</v>
      </c>
    </row>
    <row r="177" hidden="1">
      <c r="A177" s="18">
        <v>11567.0</v>
      </c>
      <c r="B177" s="22" t="s">
        <v>896</v>
      </c>
      <c r="C177" s="19" t="s">
        <v>787</v>
      </c>
      <c r="D177" s="22" t="s">
        <v>125</v>
      </c>
      <c r="E177" s="19" t="s">
        <v>196</v>
      </c>
      <c r="F177" s="22" t="s">
        <v>940</v>
      </c>
      <c r="G177" s="19" t="s">
        <v>941</v>
      </c>
      <c r="H177" s="22" t="s">
        <v>1216</v>
      </c>
      <c r="I177" s="19" t="s">
        <v>1217</v>
      </c>
    </row>
    <row r="178" hidden="1">
      <c r="A178" s="18">
        <v>11570.0</v>
      </c>
      <c r="B178" s="22" t="s">
        <v>901</v>
      </c>
      <c r="C178" s="19" t="s">
        <v>75</v>
      </c>
      <c r="D178" s="22" t="s">
        <v>125</v>
      </c>
      <c r="E178" s="19" t="s">
        <v>127</v>
      </c>
      <c r="F178" s="22" t="s">
        <v>130</v>
      </c>
      <c r="G178" s="19" t="s">
        <v>303</v>
      </c>
      <c r="H178" s="22" t="s">
        <v>366</v>
      </c>
      <c r="I178" s="19" t="s">
        <v>368</v>
      </c>
    </row>
    <row r="179" hidden="1">
      <c r="A179" s="18">
        <v>11573.0</v>
      </c>
      <c r="B179" s="22" t="s">
        <v>904</v>
      </c>
      <c r="C179" s="19" t="s">
        <v>57</v>
      </c>
      <c r="D179" s="22" t="s">
        <v>125</v>
      </c>
      <c r="E179" s="19" t="s">
        <v>127</v>
      </c>
      <c r="F179" s="22" t="s">
        <v>130</v>
      </c>
      <c r="G179" s="19" t="s">
        <v>167</v>
      </c>
      <c r="H179" s="22" t="s">
        <v>1225</v>
      </c>
      <c r="I179" s="19" t="s">
        <v>1226</v>
      </c>
    </row>
    <row r="180" hidden="1">
      <c r="A180" s="18">
        <v>11575.0</v>
      </c>
      <c r="B180" s="22" t="s">
        <v>908</v>
      </c>
      <c r="C180" s="19" t="s">
        <v>75</v>
      </c>
      <c r="D180" s="22" t="s">
        <v>125</v>
      </c>
      <c r="E180" s="19" t="s">
        <v>127</v>
      </c>
      <c r="F180" s="22" t="s">
        <v>130</v>
      </c>
      <c r="G180" s="19" t="s">
        <v>282</v>
      </c>
      <c r="H180" s="22" t="s">
        <v>1232</v>
      </c>
      <c r="I180" s="19" t="s">
        <v>1233</v>
      </c>
    </row>
    <row r="181" hidden="1">
      <c r="A181" s="18">
        <v>11577.0</v>
      </c>
      <c r="B181" s="22" t="s">
        <v>910</v>
      </c>
      <c r="C181" s="19" t="s">
        <v>787</v>
      </c>
      <c r="D181" s="22" t="s">
        <v>125</v>
      </c>
      <c r="E181" s="19" t="s">
        <v>196</v>
      </c>
      <c r="F181" s="22" t="s">
        <v>940</v>
      </c>
      <c r="G181" s="19" t="s">
        <v>941</v>
      </c>
      <c r="H181" s="22" t="s">
        <v>1238</v>
      </c>
      <c r="I181" s="19" t="s">
        <v>1241</v>
      </c>
    </row>
    <row r="182" hidden="1">
      <c r="A182" s="18">
        <v>11579.0</v>
      </c>
      <c r="B182" s="22" t="s">
        <v>915</v>
      </c>
      <c r="C182" s="19" t="s">
        <v>57</v>
      </c>
      <c r="D182" s="22" t="s">
        <v>125</v>
      </c>
      <c r="E182" s="19" t="s">
        <v>127</v>
      </c>
      <c r="F182" s="22" t="s">
        <v>130</v>
      </c>
      <c r="G182" s="19" t="s">
        <v>291</v>
      </c>
      <c r="H182" s="22" t="s">
        <v>294</v>
      </c>
      <c r="I182" s="19" t="s">
        <v>1249</v>
      </c>
    </row>
    <row r="183" hidden="1">
      <c r="A183" s="18">
        <v>11580.0</v>
      </c>
      <c r="B183" s="22" t="s">
        <v>917</v>
      </c>
      <c r="C183" s="19" t="s">
        <v>57</v>
      </c>
      <c r="D183" s="22" t="s">
        <v>125</v>
      </c>
      <c r="E183" s="19" t="s">
        <v>127</v>
      </c>
      <c r="F183" s="22" t="s">
        <v>130</v>
      </c>
      <c r="G183" s="19" t="s">
        <v>325</v>
      </c>
      <c r="H183" s="22" t="s">
        <v>708</v>
      </c>
      <c r="I183" s="19" t="s">
        <v>327</v>
      </c>
    </row>
    <row r="184" hidden="1">
      <c r="A184" s="18">
        <v>11587.0</v>
      </c>
      <c r="B184" s="22" t="s">
        <v>922</v>
      </c>
      <c r="C184" s="19" t="s">
        <v>75</v>
      </c>
      <c r="D184" s="22" t="s">
        <v>125</v>
      </c>
      <c r="E184" s="19" t="s">
        <v>127</v>
      </c>
      <c r="F184" s="22" t="s">
        <v>130</v>
      </c>
      <c r="G184" s="19" t="s">
        <v>179</v>
      </c>
      <c r="H184" s="22" t="s">
        <v>781</v>
      </c>
      <c r="I184" s="19" t="s">
        <v>182</v>
      </c>
    </row>
    <row r="185" hidden="1">
      <c r="A185" s="18">
        <v>11589.0</v>
      </c>
      <c r="B185" s="22" t="s">
        <v>926</v>
      </c>
      <c r="C185" s="19" t="s">
        <v>57</v>
      </c>
      <c r="D185" s="22" t="s">
        <v>125</v>
      </c>
      <c r="E185" s="19" t="s">
        <v>127</v>
      </c>
      <c r="F185" s="22" t="s">
        <v>978</v>
      </c>
      <c r="G185" s="19" t="s">
        <v>979</v>
      </c>
      <c r="H185" s="22" t="s">
        <v>981</v>
      </c>
      <c r="I185" s="19" t="s">
        <v>983</v>
      </c>
    </row>
    <row r="186" hidden="1">
      <c r="A186" s="18">
        <v>11590.0</v>
      </c>
      <c r="B186" s="22" t="s">
        <v>931</v>
      </c>
      <c r="C186" s="19" t="s">
        <v>57</v>
      </c>
      <c r="D186" s="22" t="s">
        <v>125</v>
      </c>
      <c r="E186" s="19" t="s">
        <v>127</v>
      </c>
      <c r="F186" s="22" t="s">
        <v>978</v>
      </c>
      <c r="G186" s="19" t="s">
        <v>979</v>
      </c>
      <c r="H186" s="22" t="s">
        <v>981</v>
      </c>
      <c r="I186" s="19" t="s">
        <v>983</v>
      </c>
    </row>
    <row r="187" hidden="1">
      <c r="A187" s="18">
        <v>11591.0</v>
      </c>
      <c r="B187" s="22" t="s">
        <v>934</v>
      </c>
      <c r="C187" s="19" t="s">
        <v>57</v>
      </c>
      <c r="D187" s="22" t="s">
        <v>125</v>
      </c>
      <c r="E187" s="19" t="s">
        <v>127</v>
      </c>
      <c r="F187" s="22" t="s">
        <v>978</v>
      </c>
      <c r="G187" s="19" t="s">
        <v>979</v>
      </c>
      <c r="H187" s="22" t="s">
        <v>981</v>
      </c>
      <c r="I187" s="19" t="s">
        <v>983</v>
      </c>
    </row>
    <row r="188" hidden="1">
      <c r="A188" s="18">
        <v>11593.0</v>
      </c>
      <c r="B188" s="22" t="s">
        <v>938</v>
      </c>
      <c r="C188" s="19" t="s">
        <v>57</v>
      </c>
      <c r="D188" s="22" t="s">
        <v>125</v>
      </c>
      <c r="E188" s="19" t="s">
        <v>127</v>
      </c>
      <c r="F188" s="22" t="s">
        <v>978</v>
      </c>
      <c r="G188" s="19" t="s">
        <v>979</v>
      </c>
      <c r="H188" s="22" t="s">
        <v>981</v>
      </c>
      <c r="I188" s="19" t="s">
        <v>983</v>
      </c>
    </row>
    <row r="189" hidden="1">
      <c r="A189" s="18">
        <v>11594.0</v>
      </c>
      <c r="B189" s="22" t="s">
        <v>943</v>
      </c>
      <c r="C189" s="19" t="s">
        <v>57</v>
      </c>
      <c r="D189" s="22" t="s">
        <v>125</v>
      </c>
      <c r="E189" s="19" t="s">
        <v>127</v>
      </c>
      <c r="F189" s="22" t="s">
        <v>130</v>
      </c>
      <c r="G189" s="19" t="s">
        <v>131</v>
      </c>
      <c r="H189" s="22" t="s">
        <v>641</v>
      </c>
      <c r="I189" s="19" t="s">
        <v>332</v>
      </c>
    </row>
    <row r="190" hidden="1">
      <c r="A190" s="18">
        <v>11595.0</v>
      </c>
      <c r="B190" s="22" t="s">
        <v>948</v>
      </c>
      <c r="C190" s="19" t="s">
        <v>57</v>
      </c>
      <c r="D190" s="22" t="s">
        <v>125</v>
      </c>
      <c r="E190" s="19" t="s">
        <v>127</v>
      </c>
      <c r="F190" s="22" t="s">
        <v>130</v>
      </c>
      <c r="G190" s="19" t="s">
        <v>131</v>
      </c>
      <c r="H190" s="22" t="s">
        <v>331</v>
      </c>
      <c r="I190" s="19" t="s">
        <v>332</v>
      </c>
    </row>
    <row r="191" hidden="1">
      <c r="A191" s="18">
        <v>11596.0</v>
      </c>
      <c r="B191" s="22" t="s">
        <v>953</v>
      </c>
      <c r="C191" s="19" t="s">
        <v>57</v>
      </c>
      <c r="D191" s="22" t="s">
        <v>125</v>
      </c>
      <c r="E191" s="19" t="s">
        <v>127</v>
      </c>
      <c r="F191" s="22" t="s">
        <v>130</v>
      </c>
      <c r="G191" s="19" t="s">
        <v>131</v>
      </c>
      <c r="H191" s="22" t="s">
        <v>331</v>
      </c>
      <c r="I191" s="19" t="s">
        <v>332</v>
      </c>
    </row>
    <row r="192" hidden="1">
      <c r="A192" s="18">
        <v>11597.0</v>
      </c>
      <c r="B192" s="22" t="s">
        <v>958</v>
      </c>
      <c r="C192" s="19" t="s">
        <v>959</v>
      </c>
      <c r="D192" s="22" t="s">
        <v>125</v>
      </c>
      <c r="E192" s="19" t="s">
        <v>127</v>
      </c>
      <c r="F192" s="22" t="s">
        <v>130</v>
      </c>
      <c r="G192" s="19" t="s">
        <v>131</v>
      </c>
      <c r="H192" s="22" t="s">
        <v>331</v>
      </c>
      <c r="I192" s="19" t="s">
        <v>332</v>
      </c>
    </row>
    <row r="193" hidden="1">
      <c r="A193" s="18">
        <v>11601.0</v>
      </c>
      <c r="B193" s="22" t="s">
        <v>963</v>
      </c>
      <c r="C193" s="19" t="s">
        <v>57</v>
      </c>
      <c r="D193" s="22" t="s">
        <v>125</v>
      </c>
      <c r="E193" s="19" t="s">
        <v>127</v>
      </c>
      <c r="F193" s="22" t="s">
        <v>130</v>
      </c>
      <c r="G193" s="19" t="s">
        <v>167</v>
      </c>
      <c r="H193" s="22" t="s">
        <v>1225</v>
      </c>
      <c r="I193" s="19" t="s">
        <v>1226</v>
      </c>
    </row>
    <row r="194" hidden="1">
      <c r="A194" s="18">
        <v>11617.0</v>
      </c>
      <c r="B194" s="22" t="s">
        <v>966</v>
      </c>
      <c r="C194" s="19" t="s">
        <v>224</v>
      </c>
      <c r="D194" s="22" t="s">
        <v>125</v>
      </c>
      <c r="E194" s="19" t="s">
        <v>196</v>
      </c>
      <c r="F194" s="22" t="s">
        <v>473</v>
      </c>
      <c r="G194" s="19" t="s">
        <v>1271</v>
      </c>
      <c r="H194" s="22" t="s">
        <v>1272</v>
      </c>
      <c r="I194" s="19" t="s">
        <v>1274</v>
      </c>
    </row>
    <row r="195" hidden="1">
      <c r="A195" s="18">
        <v>11618.0</v>
      </c>
      <c r="B195" s="22" t="s">
        <v>970</v>
      </c>
      <c r="C195" s="19" t="s">
        <v>93</v>
      </c>
      <c r="D195" s="22" t="s">
        <v>125</v>
      </c>
      <c r="E195" s="19" t="s">
        <v>196</v>
      </c>
      <c r="F195" s="22" t="s">
        <v>940</v>
      </c>
      <c r="G195" s="19" t="s">
        <v>950</v>
      </c>
      <c r="H195" s="22" t="s">
        <v>1103</v>
      </c>
      <c r="I195" s="19" t="s">
        <v>1104</v>
      </c>
    </row>
    <row r="196" hidden="1">
      <c r="A196" s="18">
        <v>11652.0</v>
      </c>
      <c r="B196" s="22" t="s">
        <v>973</v>
      </c>
      <c r="C196" s="19" t="s">
        <v>57</v>
      </c>
      <c r="D196" s="22" t="s">
        <v>125</v>
      </c>
      <c r="E196" s="19" t="s">
        <v>127</v>
      </c>
      <c r="F196" s="22" t="s">
        <v>130</v>
      </c>
      <c r="G196" s="19" t="s">
        <v>218</v>
      </c>
      <c r="H196" s="22" t="s">
        <v>219</v>
      </c>
      <c r="I196" s="19" t="s">
        <v>699</v>
      </c>
    </row>
    <row r="197" hidden="1">
      <c r="A197" s="18">
        <v>11653.0</v>
      </c>
      <c r="B197" s="22" t="s">
        <v>974</v>
      </c>
      <c r="C197" s="19" t="s">
        <v>75</v>
      </c>
      <c r="D197" s="22" t="s">
        <v>125</v>
      </c>
      <c r="E197" s="19" t="s">
        <v>127</v>
      </c>
      <c r="F197" s="22" t="s">
        <v>130</v>
      </c>
      <c r="G197" s="19" t="s">
        <v>131</v>
      </c>
      <c r="H197" s="22" t="s">
        <v>637</v>
      </c>
      <c r="I197" s="19" t="s">
        <v>332</v>
      </c>
    </row>
    <row r="198" hidden="1">
      <c r="A198" s="18">
        <v>11673.0</v>
      </c>
      <c r="B198" s="22" t="s">
        <v>977</v>
      </c>
      <c r="C198" s="19" t="s">
        <v>75</v>
      </c>
      <c r="D198" s="22" t="s">
        <v>125</v>
      </c>
      <c r="E198" s="19" t="s">
        <v>127</v>
      </c>
      <c r="F198" s="22" t="s">
        <v>130</v>
      </c>
      <c r="G198" s="19" t="s">
        <v>131</v>
      </c>
      <c r="H198" s="22" t="s">
        <v>687</v>
      </c>
      <c r="I198" s="19" t="s">
        <v>532</v>
      </c>
    </row>
    <row r="199" hidden="1">
      <c r="A199" s="18">
        <v>11675.0</v>
      </c>
      <c r="B199" s="22" t="s">
        <v>1290</v>
      </c>
      <c r="C199" s="19" t="s">
        <v>57</v>
      </c>
      <c r="D199" s="22" t="s">
        <v>125</v>
      </c>
      <c r="E199" s="19" t="s">
        <v>127</v>
      </c>
      <c r="F199" s="22" t="s">
        <v>130</v>
      </c>
      <c r="G199" s="19" t="s">
        <v>308</v>
      </c>
      <c r="H199" s="22" t="s">
        <v>315</v>
      </c>
      <c r="I199" s="19" t="s">
        <v>1297</v>
      </c>
    </row>
    <row r="200" hidden="1">
      <c r="A200" s="18">
        <v>11676.0</v>
      </c>
      <c r="B200" s="22" t="s">
        <v>1298</v>
      </c>
      <c r="C200" s="19" t="s">
        <v>57</v>
      </c>
      <c r="D200" s="22" t="s">
        <v>125</v>
      </c>
      <c r="E200" s="19" t="s">
        <v>127</v>
      </c>
      <c r="F200" s="22" t="s">
        <v>130</v>
      </c>
      <c r="G200" s="19" t="s">
        <v>308</v>
      </c>
      <c r="H200" s="22" t="s">
        <v>315</v>
      </c>
      <c r="I200" s="19" t="s">
        <v>1297</v>
      </c>
    </row>
    <row r="201" hidden="1">
      <c r="A201" s="18">
        <v>11680.0</v>
      </c>
      <c r="B201" s="22" t="s">
        <v>989</v>
      </c>
      <c r="C201" s="19" t="s">
        <v>75</v>
      </c>
      <c r="D201" s="22" t="s">
        <v>125</v>
      </c>
      <c r="E201" s="19" t="s">
        <v>127</v>
      </c>
      <c r="F201" s="22" t="s">
        <v>130</v>
      </c>
      <c r="G201" s="19" t="s">
        <v>131</v>
      </c>
      <c r="H201" s="22" t="s">
        <v>492</v>
      </c>
      <c r="I201" s="19" t="s">
        <v>796</v>
      </c>
    </row>
    <row r="202" hidden="1">
      <c r="A202" s="18">
        <v>11681.0</v>
      </c>
      <c r="B202" s="22" t="s">
        <v>993</v>
      </c>
      <c r="C202" s="19" t="s">
        <v>93</v>
      </c>
      <c r="D202" s="22" t="s">
        <v>125</v>
      </c>
      <c r="E202" s="19" t="s">
        <v>196</v>
      </c>
      <c r="F202" s="22" t="s">
        <v>940</v>
      </c>
      <c r="G202" s="19" t="s">
        <v>941</v>
      </c>
      <c r="H202" s="22" t="s">
        <v>942</v>
      </c>
      <c r="I202" s="19" t="s">
        <v>944</v>
      </c>
    </row>
    <row r="203" hidden="1">
      <c r="A203" s="18">
        <v>11682.0</v>
      </c>
      <c r="B203" s="22" t="s">
        <v>996</v>
      </c>
      <c r="C203" s="19" t="s">
        <v>93</v>
      </c>
      <c r="D203" s="22" t="s">
        <v>125</v>
      </c>
      <c r="E203" s="19" t="s">
        <v>196</v>
      </c>
      <c r="F203" s="22" t="s">
        <v>940</v>
      </c>
      <c r="G203" s="19" t="s">
        <v>941</v>
      </c>
      <c r="H203" s="22" t="s">
        <v>942</v>
      </c>
      <c r="I203" s="19" t="s">
        <v>944</v>
      </c>
    </row>
    <row r="204" hidden="1">
      <c r="A204" s="18">
        <v>11683.0</v>
      </c>
      <c r="B204" s="22" t="s">
        <v>1000</v>
      </c>
      <c r="C204" s="19" t="s">
        <v>93</v>
      </c>
      <c r="D204" s="22" t="s">
        <v>125</v>
      </c>
      <c r="E204" s="19" t="s">
        <v>196</v>
      </c>
      <c r="F204" s="22" t="s">
        <v>940</v>
      </c>
      <c r="G204" s="19" t="s">
        <v>941</v>
      </c>
      <c r="H204" s="22" t="s">
        <v>942</v>
      </c>
      <c r="I204" s="19" t="s">
        <v>944</v>
      </c>
    </row>
    <row r="205" hidden="1">
      <c r="A205" s="18">
        <v>11684.0</v>
      </c>
      <c r="B205" s="22" t="s">
        <v>1002</v>
      </c>
      <c r="C205" s="19" t="s">
        <v>75</v>
      </c>
      <c r="D205" s="22" t="s">
        <v>125</v>
      </c>
      <c r="E205" s="19" t="s">
        <v>127</v>
      </c>
      <c r="F205" s="22" t="s">
        <v>130</v>
      </c>
      <c r="G205" s="19" t="s">
        <v>131</v>
      </c>
      <c r="H205" s="22" t="s">
        <v>637</v>
      </c>
      <c r="I205" s="19" t="s">
        <v>135</v>
      </c>
    </row>
    <row r="206" hidden="1">
      <c r="A206" s="18">
        <v>11696.0</v>
      </c>
      <c r="B206" s="22" t="s">
        <v>1006</v>
      </c>
      <c r="C206" s="19" t="s">
        <v>57</v>
      </c>
      <c r="D206" s="22" t="s">
        <v>125</v>
      </c>
      <c r="E206" s="19" t="s">
        <v>127</v>
      </c>
      <c r="F206" s="22" t="s">
        <v>130</v>
      </c>
      <c r="G206" s="19" t="s">
        <v>308</v>
      </c>
      <c r="H206" s="22" t="s">
        <v>315</v>
      </c>
      <c r="I206" s="19" t="s">
        <v>311</v>
      </c>
    </row>
    <row r="207" hidden="1">
      <c r="A207" s="18">
        <v>11697.0</v>
      </c>
      <c r="B207" s="22" t="s">
        <v>1008</v>
      </c>
      <c r="C207" s="19" t="s">
        <v>93</v>
      </c>
      <c r="D207" s="22" t="s">
        <v>125</v>
      </c>
      <c r="E207" s="19" t="s">
        <v>196</v>
      </c>
      <c r="F207" s="22" t="s">
        <v>940</v>
      </c>
      <c r="G207" s="19" t="s">
        <v>950</v>
      </c>
      <c r="H207" s="22" t="s">
        <v>1103</v>
      </c>
      <c r="I207" s="19" t="s">
        <v>1104</v>
      </c>
    </row>
    <row r="208" hidden="1">
      <c r="A208" s="18">
        <v>11702.0</v>
      </c>
      <c r="B208" s="22" t="s">
        <v>1010</v>
      </c>
      <c r="C208" s="19" t="s">
        <v>57</v>
      </c>
      <c r="D208" s="22" t="s">
        <v>125</v>
      </c>
      <c r="E208" s="19" t="s">
        <v>127</v>
      </c>
      <c r="F208" s="22" t="s">
        <v>130</v>
      </c>
      <c r="G208" s="19" t="s">
        <v>325</v>
      </c>
      <c r="H208" s="22" t="s">
        <v>671</v>
      </c>
      <c r="I208" s="19" t="s">
        <v>327</v>
      </c>
    </row>
    <row r="209" hidden="1">
      <c r="A209" s="18">
        <v>11706.0</v>
      </c>
      <c r="B209" s="22" t="s">
        <v>1012</v>
      </c>
      <c r="C209" s="19" t="s">
        <v>57</v>
      </c>
      <c r="D209" s="22" t="s">
        <v>125</v>
      </c>
      <c r="E209" s="19" t="s">
        <v>127</v>
      </c>
      <c r="F209" s="22" t="s">
        <v>130</v>
      </c>
      <c r="G209" s="19" t="s">
        <v>308</v>
      </c>
      <c r="H209" s="22" t="s">
        <v>315</v>
      </c>
      <c r="I209" s="19" t="s">
        <v>1297</v>
      </c>
    </row>
    <row r="210" hidden="1">
      <c r="A210" s="18">
        <v>11709.0</v>
      </c>
      <c r="B210" s="22" t="s">
        <v>1014</v>
      </c>
      <c r="C210" s="19" t="s">
        <v>57</v>
      </c>
      <c r="D210" s="22" t="s">
        <v>125</v>
      </c>
      <c r="E210" s="19" t="s">
        <v>127</v>
      </c>
      <c r="F210" s="22" t="s">
        <v>130</v>
      </c>
      <c r="G210" s="19" t="s">
        <v>291</v>
      </c>
      <c r="H210" s="22" t="s">
        <v>651</v>
      </c>
      <c r="I210" s="19" t="s">
        <v>1337</v>
      </c>
    </row>
    <row r="211" hidden="1">
      <c r="A211" s="18">
        <v>11710.0</v>
      </c>
      <c r="B211" s="22" t="s">
        <v>1015</v>
      </c>
      <c r="C211" s="19" t="s">
        <v>75</v>
      </c>
      <c r="D211" s="22" t="s">
        <v>125</v>
      </c>
      <c r="E211" s="19" t="s">
        <v>127</v>
      </c>
      <c r="F211" s="22" t="s">
        <v>130</v>
      </c>
      <c r="G211" s="19" t="s">
        <v>131</v>
      </c>
      <c r="H211" s="22" t="s">
        <v>641</v>
      </c>
      <c r="I211" s="19" t="s">
        <v>135</v>
      </c>
    </row>
    <row r="212" hidden="1">
      <c r="A212" s="18">
        <v>11711.0</v>
      </c>
      <c r="B212" s="22" t="s">
        <v>1016</v>
      </c>
      <c r="C212" s="19" t="s">
        <v>57</v>
      </c>
      <c r="D212" s="22" t="s">
        <v>125</v>
      </c>
      <c r="E212" s="19" t="s">
        <v>127</v>
      </c>
      <c r="F212" s="22" t="s">
        <v>130</v>
      </c>
      <c r="G212" s="19" t="s">
        <v>131</v>
      </c>
      <c r="H212" s="22" t="s">
        <v>596</v>
      </c>
      <c r="I212" s="19" t="s">
        <v>135</v>
      </c>
    </row>
    <row r="213" hidden="1">
      <c r="A213" s="18">
        <v>11723.0</v>
      </c>
      <c r="B213" s="22" t="s">
        <v>1021</v>
      </c>
      <c r="C213" s="19" t="s">
        <v>75</v>
      </c>
      <c r="D213" s="22" t="s">
        <v>125</v>
      </c>
      <c r="E213" s="19" t="s">
        <v>127</v>
      </c>
      <c r="F213" s="22" t="s">
        <v>130</v>
      </c>
      <c r="G213" s="19" t="s">
        <v>282</v>
      </c>
      <c r="H213" s="22" t="s">
        <v>1232</v>
      </c>
      <c r="I213" s="19" t="s">
        <v>1233</v>
      </c>
    </row>
    <row r="214" hidden="1">
      <c r="A214" s="18">
        <v>11727.0</v>
      </c>
      <c r="B214" s="22" t="s">
        <v>1023</v>
      </c>
      <c r="C214" s="19" t="s">
        <v>57</v>
      </c>
      <c r="D214" s="22" t="s">
        <v>125</v>
      </c>
      <c r="E214" s="19" t="s">
        <v>127</v>
      </c>
      <c r="F214" s="22" t="s">
        <v>130</v>
      </c>
      <c r="G214" s="19" t="s">
        <v>303</v>
      </c>
      <c r="H214" s="22" t="s">
        <v>366</v>
      </c>
      <c r="I214" s="19" t="s">
        <v>1349</v>
      </c>
    </row>
    <row r="215" hidden="1">
      <c r="A215" s="18">
        <v>11742.0</v>
      </c>
      <c r="B215" s="22" t="s">
        <v>1025</v>
      </c>
      <c r="C215" s="19" t="s">
        <v>75</v>
      </c>
      <c r="D215" s="22" t="s">
        <v>125</v>
      </c>
      <c r="E215" s="19" t="s">
        <v>127</v>
      </c>
      <c r="F215" s="22" t="s">
        <v>978</v>
      </c>
      <c r="G215" s="19" t="s">
        <v>979</v>
      </c>
      <c r="H215" s="22" t="s">
        <v>981</v>
      </c>
      <c r="I215" s="19" t="s">
        <v>983</v>
      </c>
    </row>
    <row r="216" hidden="1">
      <c r="A216" s="18">
        <v>11744.0</v>
      </c>
      <c r="B216" s="22" t="s">
        <v>1029</v>
      </c>
      <c r="C216" s="19" t="s">
        <v>75</v>
      </c>
      <c r="D216" s="22" t="s">
        <v>125</v>
      </c>
      <c r="E216" s="19" t="s">
        <v>127</v>
      </c>
      <c r="F216" s="22" t="s">
        <v>130</v>
      </c>
      <c r="G216" s="19" t="s">
        <v>131</v>
      </c>
      <c r="H216" s="22" t="s">
        <v>637</v>
      </c>
      <c r="I216" s="19" t="s">
        <v>135</v>
      </c>
    </row>
    <row r="217" hidden="1">
      <c r="A217" s="18">
        <v>11745.0</v>
      </c>
      <c r="B217" s="22" t="s">
        <v>1031</v>
      </c>
      <c r="C217" s="19" t="s">
        <v>787</v>
      </c>
      <c r="D217" s="22" t="s">
        <v>125</v>
      </c>
      <c r="E217" s="19" t="s">
        <v>127</v>
      </c>
      <c r="F217" s="22" t="s">
        <v>1361</v>
      </c>
      <c r="G217" s="19" t="s">
        <v>1362</v>
      </c>
      <c r="H217" s="22" t="s">
        <v>1363</v>
      </c>
      <c r="I217" s="19" t="s">
        <v>1365</v>
      </c>
    </row>
    <row r="218" hidden="1">
      <c r="A218" s="18">
        <v>11747.0</v>
      </c>
      <c r="B218" s="22" t="s">
        <v>1035</v>
      </c>
      <c r="C218" s="19" t="s">
        <v>57</v>
      </c>
      <c r="D218" s="22" t="s">
        <v>125</v>
      </c>
      <c r="E218" s="19" t="s">
        <v>127</v>
      </c>
      <c r="F218" s="22" t="s">
        <v>130</v>
      </c>
      <c r="G218" s="19" t="s">
        <v>218</v>
      </c>
      <c r="H218" s="22" t="s">
        <v>344</v>
      </c>
      <c r="I218" s="19" t="s">
        <v>1371</v>
      </c>
    </row>
    <row r="219" hidden="1">
      <c r="A219" s="18">
        <v>11749.0</v>
      </c>
      <c r="B219" s="22" t="s">
        <v>1038</v>
      </c>
      <c r="C219" s="19" t="s">
        <v>75</v>
      </c>
      <c r="D219" s="22" t="s">
        <v>125</v>
      </c>
      <c r="E219" s="19" t="s">
        <v>127</v>
      </c>
      <c r="F219" s="22" t="s">
        <v>130</v>
      </c>
      <c r="G219" s="19" t="s">
        <v>131</v>
      </c>
      <c r="H219" s="22" t="s">
        <v>492</v>
      </c>
      <c r="I219" s="19" t="s">
        <v>135</v>
      </c>
    </row>
    <row r="220" hidden="1">
      <c r="A220" s="18">
        <v>11750.0</v>
      </c>
      <c r="B220" s="22" t="s">
        <v>1041</v>
      </c>
      <c r="C220" s="19" t="s">
        <v>75</v>
      </c>
      <c r="D220" s="22" t="s">
        <v>125</v>
      </c>
      <c r="E220" s="19" t="s">
        <v>127</v>
      </c>
      <c r="F220" s="22" t="s">
        <v>130</v>
      </c>
      <c r="G220" s="19" t="s">
        <v>131</v>
      </c>
      <c r="H220" s="22" t="s">
        <v>596</v>
      </c>
      <c r="I220" s="19" t="s">
        <v>135</v>
      </c>
    </row>
    <row r="221" hidden="1">
      <c r="A221" s="18">
        <v>11751.0</v>
      </c>
      <c r="B221" s="22" t="s">
        <v>1045</v>
      </c>
      <c r="C221" s="19" t="s">
        <v>75</v>
      </c>
      <c r="D221" s="22" t="s">
        <v>125</v>
      </c>
      <c r="E221" s="19" t="s">
        <v>127</v>
      </c>
      <c r="F221" s="22" t="s">
        <v>130</v>
      </c>
      <c r="G221" s="19" t="s">
        <v>131</v>
      </c>
      <c r="H221" s="22" t="s">
        <v>795</v>
      </c>
      <c r="I221" s="19" t="s">
        <v>135</v>
      </c>
    </row>
    <row r="222" hidden="1">
      <c r="A222" s="18">
        <v>11755.0</v>
      </c>
      <c r="B222" s="22" t="s">
        <v>1047</v>
      </c>
      <c r="C222" s="19" t="s">
        <v>75</v>
      </c>
      <c r="D222" s="22" t="s">
        <v>125</v>
      </c>
      <c r="E222" s="19" t="s">
        <v>127</v>
      </c>
      <c r="F222" s="22" t="s">
        <v>130</v>
      </c>
      <c r="G222" s="19" t="s">
        <v>131</v>
      </c>
      <c r="H222" s="22" t="s">
        <v>1394</v>
      </c>
      <c r="I222" s="19" t="s">
        <v>135</v>
      </c>
    </row>
    <row r="223" hidden="1">
      <c r="A223" s="18">
        <v>11757.0</v>
      </c>
      <c r="B223" s="22" t="s">
        <v>1051</v>
      </c>
      <c r="C223" s="19" t="s">
        <v>224</v>
      </c>
      <c r="D223" s="22" t="s">
        <v>125</v>
      </c>
      <c r="E223" s="19" t="s">
        <v>196</v>
      </c>
      <c r="F223" s="22" t="s">
        <v>198</v>
      </c>
      <c r="G223" s="19" t="s">
        <v>201</v>
      </c>
      <c r="H223" s="22" t="s">
        <v>203</v>
      </c>
      <c r="I223" s="19" t="s">
        <v>205</v>
      </c>
    </row>
    <row r="224" hidden="1">
      <c r="A224" s="18">
        <v>11759.0</v>
      </c>
      <c r="B224" s="22" t="s">
        <v>1054</v>
      </c>
      <c r="C224" s="19" t="s">
        <v>57</v>
      </c>
      <c r="D224" s="22" t="s">
        <v>1410</v>
      </c>
      <c r="E224" s="19" t="s">
        <v>1411</v>
      </c>
      <c r="F224" s="22" t="s">
        <v>1412</v>
      </c>
      <c r="G224" s="19" t="s">
        <v>1414</v>
      </c>
      <c r="H224" s="22" t="s">
        <v>1416</v>
      </c>
      <c r="I224" s="19" t="s">
        <v>1417</v>
      </c>
    </row>
    <row r="225" hidden="1">
      <c r="A225" s="18">
        <v>11762.0</v>
      </c>
      <c r="B225" s="22" t="s">
        <v>1059</v>
      </c>
      <c r="C225" s="19" t="s">
        <v>57</v>
      </c>
      <c r="D225" s="22" t="s">
        <v>125</v>
      </c>
      <c r="E225" s="19" t="s">
        <v>127</v>
      </c>
      <c r="F225" s="22" t="s">
        <v>130</v>
      </c>
      <c r="G225" s="19" t="s">
        <v>218</v>
      </c>
      <c r="H225" s="22" t="s">
        <v>227</v>
      </c>
      <c r="I225" s="19" t="s">
        <v>433</v>
      </c>
    </row>
    <row r="226" hidden="1">
      <c r="A226" s="18">
        <v>11763.0</v>
      </c>
      <c r="B226" s="22" t="s">
        <v>1062</v>
      </c>
      <c r="C226" s="19" t="s">
        <v>57</v>
      </c>
      <c r="D226" s="22" t="s">
        <v>125</v>
      </c>
      <c r="E226" s="19" t="s">
        <v>127</v>
      </c>
      <c r="F226" s="22" t="s">
        <v>130</v>
      </c>
      <c r="G226" s="19" t="s">
        <v>303</v>
      </c>
      <c r="H226" s="22" t="s">
        <v>304</v>
      </c>
      <c r="I226" s="19" t="s">
        <v>305</v>
      </c>
    </row>
    <row r="227" hidden="1">
      <c r="A227" s="18">
        <v>11764.0</v>
      </c>
      <c r="B227" s="22" t="s">
        <v>1067</v>
      </c>
      <c r="C227" s="19" t="s">
        <v>75</v>
      </c>
      <c r="D227" s="22" t="s">
        <v>125</v>
      </c>
      <c r="E227" s="19" t="s">
        <v>127</v>
      </c>
      <c r="F227" s="22" t="s">
        <v>130</v>
      </c>
      <c r="G227" s="19" t="s">
        <v>131</v>
      </c>
      <c r="H227" s="22" t="s">
        <v>637</v>
      </c>
      <c r="I227" s="19" t="s">
        <v>135</v>
      </c>
    </row>
    <row r="228" hidden="1">
      <c r="A228" s="18">
        <v>11765.0</v>
      </c>
      <c r="B228" s="22" t="s">
        <v>1073</v>
      </c>
      <c r="C228" s="19" t="s">
        <v>57</v>
      </c>
      <c r="D228" s="22" t="s">
        <v>125</v>
      </c>
      <c r="E228" s="19" t="s">
        <v>127</v>
      </c>
      <c r="F228" s="22" t="s">
        <v>130</v>
      </c>
      <c r="G228" s="19" t="s">
        <v>218</v>
      </c>
      <c r="H228" s="22" t="s">
        <v>349</v>
      </c>
      <c r="I228" s="19" t="s">
        <v>1440</v>
      </c>
    </row>
    <row r="229" hidden="1">
      <c r="A229" s="18">
        <v>11774.0</v>
      </c>
      <c r="B229" s="22" t="s">
        <v>1076</v>
      </c>
      <c r="C229" s="19" t="s">
        <v>959</v>
      </c>
      <c r="D229" s="22" t="s">
        <v>125</v>
      </c>
      <c r="E229" s="19" t="s">
        <v>127</v>
      </c>
      <c r="F229" s="22" t="s">
        <v>130</v>
      </c>
      <c r="G229" s="19" t="s">
        <v>131</v>
      </c>
      <c r="H229" s="22" t="s">
        <v>331</v>
      </c>
      <c r="I229" s="19" t="s">
        <v>135</v>
      </c>
    </row>
    <row r="230" hidden="1">
      <c r="A230" s="18">
        <v>11775.0</v>
      </c>
      <c r="B230" s="22" t="s">
        <v>1080</v>
      </c>
      <c r="C230" s="19" t="s">
        <v>57</v>
      </c>
      <c r="D230" s="22" t="s">
        <v>125</v>
      </c>
      <c r="E230" s="19" t="s">
        <v>127</v>
      </c>
      <c r="F230" s="22" t="s">
        <v>130</v>
      </c>
      <c r="G230" s="19" t="s">
        <v>167</v>
      </c>
      <c r="H230" s="22" t="s">
        <v>1452</v>
      </c>
      <c r="I230" s="19" t="s">
        <v>1453</v>
      </c>
    </row>
    <row r="231" hidden="1">
      <c r="A231" s="18">
        <v>11789.0</v>
      </c>
      <c r="B231" s="22" t="s">
        <v>1083</v>
      </c>
      <c r="C231" s="19" t="s">
        <v>75</v>
      </c>
      <c r="D231" s="22" t="s">
        <v>125</v>
      </c>
      <c r="E231" s="19" t="s">
        <v>127</v>
      </c>
      <c r="F231" s="22" t="s">
        <v>130</v>
      </c>
      <c r="G231" s="19" t="s">
        <v>131</v>
      </c>
      <c r="H231" s="22" t="s">
        <v>1394</v>
      </c>
      <c r="I231" s="19" t="s">
        <v>135</v>
      </c>
    </row>
    <row r="232" hidden="1">
      <c r="A232" s="18">
        <v>3.07378097015E12</v>
      </c>
      <c r="B232" s="22" t="s">
        <v>1085</v>
      </c>
      <c r="C232" s="19" t="s">
        <v>57</v>
      </c>
      <c r="D232" s="22" t="s">
        <v>105</v>
      </c>
      <c r="E232" s="19" t="s">
        <v>1471</v>
      </c>
      <c r="F232" s="22" t="s">
        <v>1473</v>
      </c>
      <c r="G232" s="19" t="s">
        <v>1474</v>
      </c>
      <c r="H232" s="22" t="s">
        <v>1475</v>
      </c>
      <c r="I232" s="19" t="s">
        <v>1477</v>
      </c>
    </row>
    <row r="233" hidden="1">
      <c r="A233" s="18">
        <v>3.073781110661E12</v>
      </c>
      <c r="B233" s="22" t="s">
        <v>1090</v>
      </c>
      <c r="C233" s="19" t="s">
        <v>57</v>
      </c>
      <c r="D233" s="22" t="s">
        <v>105</v>
      </c>
      <c r="E233" s="19" t="s">
        <v>1471</v>
      </c>
      <c r="F233" s="22" t="s">
        <v>1473</v>
      </c>
      <c r="G233" s="19" t="s">
        <v>1474</v>
      </c>
      <c r="H233" s="22" t="s">
        <v>1475</v>
      </c>
      <c r="I233" s="19" t="s">
        <v>1477</v>
      </c>
    </row>
    <row r="234" hidden="1">
      <c r="A234" s="18">
        <v>3.073781110685E12</v>
      </c>
      <c r="B234" s="22" t="s">
        <v>1094</v>
      </c>
      <c r="C234" s="19" t="s">
        <v>57</v>
      </c>
      <c r="D234" s="22" t="s">
        <v>105</v>
      </c>
      <c r="E234" s="19" t="s">
        <v>1471</v>
      </c>
      <c r="F234" s="22" t="s">
        <v>1473</v>
      </c>
      <c r="G234" s="19" t="s">
        <v>1474</v>
      </c>
      <c r="H234" s="22" t="s">
        <v>1475</v>
      </c>
      <c r="I234" s="19" t="s">
        <v>1477</v>
      </c>
    </row>
    <row r="235" hidden="1">
      <c r="A235" s="18">
        <v>3.073781153859E12</v>
      </c>
      <c r="B235" s="22" t="s">
        <v>1098</v>
      </c>
      <c r="C235" s="19" t="s">
        <v>57</v>
      </c>
      <c r="D235" s="22" t="s">
        <v>105</v>
      </c>
      <c r="E235" s="19" t="s">
        <v>1471</v>
      </c>
      <c r="F235" s="22" t="s">
        <v>1473</v>
      </c>
      <c r="G235" s="19" t="s">
        <v>1474</v>
      </c>
      <c r="H235" s="22" t="s">
        <v>1475</v>
      </c>
      <c r="I235" s="19" t="s">
        <v>1477</v>
      </c>
    </row>
    <row r="236" hidden="1">
      <c r="A236" s="18">
        <v>3.073781154351E12</v>
      </c>
      <c r="B236" s="22" t="s">
        <v>1102</v>
      </c>
      <c r="C236" s="19" t="s">
        <v>57</v>
      </c>
      <c r="D236" s="22" t="s">
        <v>105</v>
      </c>
      <c r="E236" s="19" t="s">
        <v>1471</v>
      </c>
      <c r="F236" s="22" t="s">
        <v>1473</v>
      </c>
      <c r="G236" s="19" t="s">
        <v>1474</v>
      </c>
      <c r="H236" s="22" t="s">
        <v>1475</v>
      </c>
      <c r="I236" s="19" t="s">
        <v>1477</v>
      </c>
    </row>
    <row r="237" hidden="1">
      <c r="A237" s="18">
        <v>3.073781154375E12</v>
      </c>
      <c r="B237" s="22" t="s">
        <v>1110</v>
      </c>
      <c r="C237" s="19" t="s">
        <v>57</v>
      </c>
      <c r="D237" s="22" t="s">
        <v>105</v>
      </c>
      <c r="E237" s="19" t="s">
        <v>1471</v>
      </c>
      <c r="F237" s="22" t="s">
        <v>1473</v>
      </c>
      <c r="G237" s="19" t="s">
        <v>1474</v>
      </c>
      <c r="H237" s="22" t="s">
        <v>1475</v>
      </c>
      <c r="I237" s="19" t="s">
        <v>1477</v>
      </c>
    </row>
    <row r="238" hidden="1">
      <c r="A238" s="18">
        <v>3.073781203875E12</v>
      </c>
      <c r="B238" s="22" t="s">
        <v>1116</v>
      </c>
      <c r="C238" s="19" t="s">
        <v>57</v>
      </c>
      <c r="D238" s="22" t="s">
        <v>105</v>
      </c>
      <c r="E238" s="19" t="s">
        <v>1471</v>
      </c>
      <c r="F238" s="22" t="s">
        <v>1473</v>
      </c>
      <c r="G238" s="19" t="s">
        <v>1474</v>
      </c>
      <c r="H238" s="22" t="s">
        <v>1475</v>
      </c>
      <c r="I238" s="19" t="s">
        <v>1477</v>
      </c>
    </row>
    <row r="239" hidden="1">
      <c r="A239" s="18">
        <v>3.073781212655E12</v>
      </c>
      <c r="B239" s="22" t="s">
        <v>1120</v>
      </c>
      <c r="C239" s="19" t="s">
        <v>224</v>
      </c>
      <c r="D239" s="22" t="s">
        <v>105</v>
      </c>
      <c r="E239" s="19" t="s">
        <v>1471</v>
      </c>
      <c r="F239" s="22" t="s">
        <v>1473</v>
      </c>
      <c r="G239" s="19" t="s">
        <v>1474</v>
      </c>
      <c r="H239" s="22" t="s">
        <v>1475</v>
      </c>
      <c r="I239" s="19" t="s">
        <v>1516</v>
      </c>
    </row>
    <row r="240" hidden="1">
      <c r="A240" s="18">
        <v>3.073781214659E12</v>
      </c>
      <c r="B240" s="22" t="s">
        <v>1124</v>
      </c>
      <c r="C240" s="19" t="s">
        <v>224</v>
      </c>
      <c r="D240" s="22" t="s">
        <v>105</v>
      </c>
      <c r="E240" s="19" t="s">
        <v>1471</v>
      </c>
      <c r="F240" s="22" t="s">
        <v>1473</v>
      </c>
      <c r="G240" s="19" t="s">
        <v>1474</v>
      </c>
      <c r="H240" s="22" t="s">
        <v>1475</v>
      </c>
      <c r="I240" s="19" t="s">
        <v>1477</v>
      </c>
    </row>
    <row r="241" hidden="1">
      <c r="A241" s="18">
        <v>3.073781214673E12</v>
      </c>
      <c r="B241" s="22" t="s">
        <v>1126</v>
      </c>
      <c r="C241" s="19" t="s">
        <v>224</v>
      </c>
      <c r="D241" s="22" t="s">
        <v>105</v>
      </c>
      <c r="E241" s="19" t="s">
        <v>1471</v>
      </c>
      <c r="F241" s="22" t="s">
        <v>1473</v>
      </c>
      <c r="G241" s="19" t="s">
        <v>1474</v>
      </c>
      <c r="H241" s="22" t="s">
        <v>1475</v>
      </c>
      <c r="I241" s="19" t="s">
        <v>1477</v>
      </c>
    </row>
    <row r="242" hidden="1">
      <c r="A242" s="18">
        <v>3.073781225013E12</v>
      </c>
      <c r="B242" s="22" t="s">
        <v>1131</v>
      </c>
      <c r="C242" s="19" t="s">
        <v>57</v>
      </c>
      <c r="D242" s="22" t="s">
        <v>105</v>
      </c>
      <c r="E242" s="19" t="s">
        <v>1471</v>
      </c>
      <c r="F242" s="22" t="s">
        <v>1473</v>
      </c>
      <c r="G242" s="19" t="s">
        <v>1474</v>
      </c>
      <c r="H242" s="22" t="s">
        <v>1475</v>
      </c>
      <c r="I242" s="19" t="s">
        <v>1477</v>
      </c>
    </row>
    <row r="243" hidden="1">
      <c r="A243" s="18">
        <v>3.184030003617E12</v>
      </c>
      <c r="B243" s="22" t="s">
        <v>1134</v>
      </c>
      <c r="C243" s="19" t="s">
        <v>224</v>
      </c>
      <c r="D243" s="22" t="s">
        <v>105</v>
      </c>
      <c r="E243" s="19" t="s">
        <v>1471</v>
      </c>
      <c r="F243" s="22" t="s">
        <v>1473</v>
      </c>
      <c r="G243" s="19" t="s">
        <v>1474</v>
      </c>
      <c r="H243" s="22" t="s">
        <v>1543</v>
      </c>
      <c r="I243" s="19" t="s">
        <v>1545</v>
      </c>
    </row>
    <row r="244" hidden="1">
      <c r="A244" s="18">
        <v>3.412290032215E12</v>
      </c>
      <c r="B244" s="22" t="s">
        <v>1138</v>
      </c>
      <c r="C244" s="19" t="s">
        <v>57</v>
      </c>
      <c r="D244" s="22" t="s">
        <v>105</v>
      </c>
      <c r="E244" s="19" t="s">
        <v>1471</v>
      </c>
      <c r="F244" s="22" t="s">
        <v>1473</v>
      </c>
      <c r="G244" s="19" t="s">
        <v>1548</v>
      </c>
      <c r="H244" s="22" t="s">
        <v>1549</v>
      </c>
      <c r="I244" s="19" t="s">
        <v>1550</v>
      </c>
    </row>
    <row r="245" hidden="1">
      <c r="A245" s="18">
        <v>3.412290032291E12</v>
      </c>
      <c r="B245" s="22" t="s">
        <v>1144</v>
      </c>
      <c r="C245" s="19" t="s">
        <v>1145</v>
      </c>
      <c r="D245" s="22" t="s">
        <v>105</v>
      </c>
      <c r="E245" s="19" t="s">
        <v>1471</v>
      </c>
      <c r="F245" s="22" t="s">
        <v>1473</v>
      </c>
      <c r="G245" s="19" t="s">
        <v>1548</v>
      </c>
      <c r="H245" s="22" t="s">
        <v>1549</v>
      </c>
      <c r="I245" s="19" t="s">
        <v>1550</v>
      </c>
    </row>
    <row r="246" hidden="1">
      <c r="A246" s="18">
        <v>3.412290040708E12</v>
      </c>
      <c r="B246" s="22" t="s">
        <v>1149</v>
      </c>
      <c r="C246" s="19" t="s">
        <v>57</v>
      </c>
      <c r="D246" s="22" t="s">
        <v>105</v>
      </c>
      <c r="E246" s="19" t="s">
        <v>1471</v>
      </c>
      <c r="F246" s="22" t="s">
        <v>1473</v>
      </c>
      <c r="G246" s="19" t="s">
        <v>1474</v>
      </c>
      <c r="H246" s="22" t="s">
        <v>1475</v>
      </c>
      <c r="I246" s="19" t="s">
        <v>1554</v>
      </c>
    </row>
    <row r="247" hidden="1">
      <c r="A247" s="18">
        <v>3.412290040715E12</v>
      </c>
      <c r="B247" s="22" t="s">
        <v>1151</v>
      </c>
      <c r="C247" s="19" t="s">
        <v>57</v>
      </c>
      <c r="D247" s="22" t="s">
        <v>105</v>
      </c>
      <c r="E247" s="19" t="s">
        <v>1471</v>
      </c>
      <c r="F247" s="22" t="s">
        <v>1473</v>
      </c>
      <c r="G247" s="19" t="s">
        <v>1474</v>
      </c>
      <c r="H247" s="22" t="s">
        <v>1475</v>
      </c>
      <c r="I247" s="19" t="s">
        <v>1554</v>
      </c>
    </row>
    <row r="248" hidden="1">
      <c r="A248" s="18">
        <v>3.415581113181E12</v>
      </c>
      <c r="B248" s="22" t="s">
        <v>1155</v>
      </c>
      <c r="C248" s="19" t="s">
        <v>57</v>
      </c>
      <c r="D248" s="22" t="s">
        <v>105</v>
      </c>
      <c r="E248" s="19" t="s">
        <v>108</v>
      </c>
      <c r="F248" s="22" t="s">
        <v>109</v>
      </c>
      <c r="G248" s="19" t="s">
        <v>112</v>
      </c>
      <c r="H248" s="22" t="s">
        <v>1563</v>
      </c>
      <c r="I248" s="19" t="s">
        <v>1564</v>
      </c>
    </row>
    <row r="249" hidden="1">
      <c r="A249" s="18">
        <v>3.415581119183E12</v>
      </c>
      <c r="B249" s="22" t="s">
        <v>1159</v>
      </c>
      <c r="C249" s="19" t="s">
        <v>57</v>
      </c>
      <c r="D249" s="22" t="s">
        <v>105</v>
      </c>
      <c r="E249" s="19" t="s">
        <v>108</v>
      </c>
      <c r="F249" s="22" t="s">
        <v>109</v>
      </c>
      <c r="G249" s="19" t="s">
        <v>112</v>
      </c>
      <c r="H249" s="22" t="s">
        <v>1563</v>
      </c>
      <c r="I249" s="19" t="s">
        <v>1564</v>
      </c>
    </row>
    <row r="250" hidden="1">
      <c r="A250" s="18">
        <v>3.415581139181E12</v>
      </c>
      <c r="B250" s="22" t="s">
        <v>1161</v>
      </c>
      <c r="C250" s="19" t="s">
        <v>57</v>
      </c>
      <c r="D250" s="22" t="s">
        <v>105</v>
      </c>
      <c r="E250" s="19" t="s">
        <v>108</v>
      </c>
      <c r="F250" s="22" t="s">
        <v>109</v>
      </c>
      <c r="G250" s="19" t="s">
        <v>112</v>
      </c>
      <c r="H250" s="22" t="s">
        <v>113</v>
      </c>
      <c r="I250" s="19" t="s">
        <v>116</v>
      </c>
    </row>
    <row r="251" hidden="1">
      <c r="A251" s="18">
        <v>3.415581533187E12</v>
      </c>
      <c r="B251" s="22" t="s">
        <v>1165</v>
      </c>
      <c r="C251" s="19" t="s">
        <v>57</v>
      </c>
      <c r="D251" s="22" t="s">
        <v>105</v>
      </c>
      <c r="E251" s="19" t="s">
        <v>108</v>
      </c>
      <c r="F251" s="22" t="s">
        <v>109</v>
      </c>
      <c r="G251" s="19" t="s">
        <v>112</v>
      </c>
      <c r="H251" s="22" t="s">
        <v>113</v>
      </c>
      <c r="I251" s="19" t="s">
        <v>116</v>
      </c>
    </row>
    <row r="252" hidden="1">
      <c r="A252" s="18">
        <v>3.415584126188E12</v>
      </c>
      <c r="B252" s="22" t="s">
        <v>1168</v>
      </c>
      <c r="C252" s="19" t="s">
        <v>57</v>
      </c>
      <c r="D252" s="22" t="s">
        <v>105</v>
      </c>
      <c r="E252" s="19" t="s">
        <v>108</v>
      </c>
      <c r="F252" s="22" t="s">
        <v>109</v>
      </c>
      <c r="G252" s="19" t="s">
        <v>112</v>
      </c>
      <c r="H252" s="22" t="s">
        <v>113</v>
      </c>
      <c r="I252" s="19" t="s">
        <v>116</v>
      </c>
    </row>
    <row r="253" hidden="1">
      <c r="A253" s="18">
        <v>3.466250015237E12</v>
      </c>
      <c r="B253" s="22" t="s">
        <v>1171</v>
      </c>
      <c r="C253" s="19" t="s">
        <v>224</v>
      </c>
      <c r="D253" s="22" t="s">
        <v>397</v>
      </c>
      <c r="E253" s="19" t="s">
        <v>1586</v>
      </c>
      <c r="F253" s="22" t="s">
        <v>1588</v>
      </c>
      <c r="G253" s="19" t="s">
        <v>1590</v>
      </c>
      <c r="H253" s="22" t="s">
        <v>1591</v>
      </c>
      <c r="I253" s="19" t="s">
        <v>1593</v>
      </c>
    </row>
    <row r="254" hidden="1">
      <c r="A254" s="18">
        <v>3.466250035723E12</v>
      </c>
      <c r="B254" s="22" t="s">
        <v>1179</v>
      </c>
      <c r="C254" s="19" t="s">
        <v>224</v>
      </c>
      <c r="D254" s="22" t="s">
        <v>397</v>
      </c>
      <c r="E254" s="19" t="s">
        <v>1586</v>
      </c>
      <c r="F254" s="22" t="s">
        <v>1588</v>
      </c>
      <c r="G254" s="19" t="s">
        <v>1590</v>
      </c>
      <c r="H254" s="22" t="s">
        <v>1591</v>
      </c>
      <c r="I254" s="19" t="s">
        <v>1593</v>
      </c>
    </row>
    <row r="255" hidden="1">
      <c r="A255" s="18">
        <v>3.57926003906E12</v>
      </c>
      <c r="B255" s="22" t="s">
        <v>1191</v>
      </c>
      <c r="C255" s="19" t="s">
        <v>224</v>
      </c>
      <c r="D255" s="22" t="s">
        <v>397</v>
      </c>
      <c r="E255" s="19" t="s">
        <v>1586</v>
      </c>
      <c r="F255" s="22" t="s">
        <v>1588</v>
      </c>
      <c r="G255" s="19" t="s">
        <v>1590</v>
      </c>
      <c r="H255" s="22" t="s">
        <v>1591</v>
      </c>
      <c r="I255" s="19" t="s">
        <v>1593</v>
      </c>
    </row>
    <row r="256" hidden="1">
      <c r="A256" s="18">
        <v>4.002334116941E12</v>
      </c>
      <c r="B256" s="22" t="s">
        <v>1196</v>
      </c>
      <c r="C256" s="19" t="s">
        <v>1197</v>
      </c>
      <c r="D256" s="22" t="s">
        <v>105</v>
      </c>
      <c r="E256" s="19" t="s">
        <v>1471</v>
      </c>
      <c r="F256" s="22" t="s">
        <v>1473</v>
      </c>
      <c r="G256" s="19" t="s">
        <v>1606</v>
      </c>
      <c r="H256" s="22" t="s">
        <v>1607</v>
      </c>
      <c r="I256" s="19" t="s">
        <v>1609</v>
      </c>
    </row>
    <row r="257" hidden="1">
      <c r="A257" s="18">
        <v>4.014500028835E12</v>
      </c>
      <c r="B257" s="22" t="s">
        <v>1205</v>
      </c>
      <c r="C257" s="19" t="s">
        <v>1206</v>
      </c>
      <c r="D257" s="22" t="s">
        <v>105</v>
      </c>
      <c r="E257" s="19" t="s">
        <v>1471</v>
      </c>
      <c r="F257" s="22" t="s">
        <v>1473</v>
      </c>
      <c r="G257" s="19" t="s">
        <v>1474</v>
      </c>
      <c r="H257" s="22" t="s">
        <v>1475</v>
      </c>
      <c r="I257" s="19" t="s">
        <v>1516</v>
      </c>
    </row>
    <row r="258" hidden="1">
      <c r="A258" s="18">
        <v>4.014500028859E12</v>
      </c>
      <c r="B258" s="22" t="s">
        <v>1209</v>
      </c>
      <c r="C258" s="19" t="s">
        <v>224</v>
      </c>
      <c r="D258" s="22" t="s">
        <v>105</v>
      </c>
      <c r="E258" s="19" t="s">
        <v>1471</v>
      </c>
      <c r="F258" s="22" t="s">
        <v>1473</v>
      </c>
      <c r="G258" s="19" t="s">
        <v>1474</v>
      </c>
      <c r="H258" s="22" t="s">
        <v>1475</v>
      </c>
      <c r="I258" s="19" t="s">
        <v>1516</v>
      </c>
    </row>
    <row r="259" hidden="1">
      <c r="A259" s="18">
        <v>4.014500513164E12</v>
      </c>
      <c r="B259" s="22" t="s">
        <v>1213</v>
      </c>
      <c r="C259" s="19" t="s">
        <v>224</v>
      </c>
      <c r="D259" s="22" t="s">
        <v>105</v>
      </c>
      <c r="E259" s="19" t="s">
        <v>1471</v>
      </c>
      <c r="F259" s="22" t="s">
        <v>1473</v>
      </c>
      <c r="G259" s="19" t="s">
        <v>1474</v>
      </c>
      <c r="H259" s="22" t="s">
        <v>1475</v>
      </c>
      <c r="I259" s="19" t="s">
        <v>1516</v>
      </c>
    </row>
    <row r="260" hidden="1">
      <c r="A260" s="18">
        <v>4.014500521183E12</v>
      </c>
      <c r="B260" s="22" t="s">
        <v>1625</v>
      </c>
      <c r="C260" s="19" t="s">
        <v>1197</v>
      </c>
      <c r="D260" s="22" t="s">
        <v>105</v>
      </c>
      <c r="E260" s="19" t="s">
        <v>1471</v>
      </c>
      <c r="F260" s="22" t="s">
        <v>1627</v>
      </c>
      <c r="G260" s="19" t="s">
        <v>1629</v>
      </c>
      <c r="H260" s="22" t="s">
        <v>1630</v>
      </c>
      <c r="I260" s="19" t="s">
        <v>1632</v>
      </c>
    </row>
    <row r="261" hidden="1">
      <c r="A261" s="18">
        <v>4.0338729E7</v>
      </c>
      <c r="B261" s="22" t="s">
        <v>1221</v>
      </c>
      <c r="C261" s="19" t="s">
        <v>93</v>
      </c>
      <c r="D261" s="22" t="s">
        <v>105</v>
      </c>
      <c r="E261" s="19" t="s">
        <v>1471</v>
      </c>
      <c r="F261" s="22" t="s">
        <v>1473</v>
      </c>
      <c r="G261" s="19" t="s">
        <v>1606</v>
      </c>
      <c r="H261" s="22" t="s">
        <v>1607</v>
      </c>
      <c r="I261" s="19" t="s">
        <v>1609</v>
      </c>
    </row>
    <row r="262" hidden="1">
      <c r="A262" s="18">
        <v>4.0338736E7</v>
      </c>
      <c r="B262" s="22" t="s">
        <v>1223</v>
      </c>
      <c r="C262" s="19" t="s">
        <v>1197</v>
      </c>
      <c r="D262" s="22" t="s">
        <v>105</v>
      </c>
      <c r="E262" s="19" t="s">
        <v>1471</v>
      </c>
      <c r="F262" s="22" t="s">
        <v>1473</v>
      </c>
      <c r="G262" s="19" t="s">
        <v>1606</v>
      </c>
      <c r="H262" s="22" t="s">
        <v>1607</v>
      </c>
      <c r="I262" s="19" t="s">
        <v>1609</v>
      </c>
    </row>
    <row r="263" hidden="1">
      <c r="A263" s="18">
        <v>4.5116568E7</v>
      </c>
      <c r="B263" s="22" t="s">
        <v>1227</v>
      </c>
      <c r="C263" s="19" t="s">
        <v>57</v>
      </c>
      <c r="D263" s="22" t="s">
        <v>105</v>
      </c>
      <c r="E263" s="19" t="s">
        <v>108</v>
      </c>
      <c r="F263" s="22" t="s">
        <v>109</v>
      </c>
      <c r="G263" s="19" t="s">
        <v>112</v>
      </c>
      <c r="H263" s="22" t="s">
        <v>113</v>
      </c>
      <c r="I263" s="19" t="s">
        <v>116</v>
      </c>
    </row>
    <row r="264" hidden="1">
      <c r="A264" s="18">
        <v>4.518963E7</v>
      </c>
      <c r="B264" s="22" t="s">
        <v>1231</v>
      </c>
      <c r="C264" s="19" t="s">
        <v>75</v>
      </c>
      <c r="D264" s="22" t="s">
        <v>105</v>
      </c>
      <c r="E264" s="19" t="s">
        <v>108</v>
      </c>
      <c r="F264" s="22" t="s">
        <v>109</v>
      </c>
      <c r="G264" s="19" t="s">
        <v>1651</v>
      </c>
      <c r="H264" s="22" t="s">
        <v>1652</v>
      </c>
      <c r="I264" s="19" t="s">
        <v>1653</v>
      </c>
    </row>
    <row r="265" hidden="1">
      <c r="A265" s="18">
        <v>4.902720115063E12</v>
      </c>
      <c r="B265" s="22" t="s">
        <v>1235</v>
      </c>
      <c r="C265" s="19" t="s">
        <v>57</v>
      </c>
      <c r="D265" s="22" t="s">
        <v>105</v>
      </c>
      <c r="E265" s="19" t="s">
        <v>108</v>
      </c>
      <c r="F265" s="22" t="s">
        <v>109</v>
      </c>
      <c r="G265" s="19" t="s">
        <v>112</v>
      </c>
      <c r="H265" s="22" t="s">
        <v>113</v>
      </c>
      <c r="I265" s="19" t="s">
        <v>116</v>
      </c>
    </row>
    <row r="266" hidden="1">
      <c r="A266" s="18">
        <v>4.902720146814E12</v>
      </c>
      <c r="B266" s="22" t="s">
        <v>1239</v>
      </c>
      <c r="C266" s="19" t="s">
        <v>57</v>
      </c>
      <c r="D266" s="22" t="s">
        <v>105</v>
      </c>
      <c r="E266" s="19" t="s">
        <v>108</v>
      </c>
      <c r="F266" s="22" t="s">
        <v>109</v>
      </c>
      <c r="G266" s="19" t="s">
        <v>112</v>
      </c>
      <c r="H266" s="22" t="s">
        <v>113</v>
      </c>
      <c r="I266" s="19" t="s">
        <v>116</v>
      </c>
    </row>
    <row r="267" hidden="1">
      <c r="A267" s="18">
        <v>4.902720149983E12</v>
      </c>
      <c r="B267" s="22" t="s">
        <v>1243</v>
      </c>
      <c r="C267" s="19" t="s">
        <v>57</v>
      </c>
      <c r="D267" s="22" t="s">
        <v>105</v>
      </c>
      <c r="E267" s="19" t="s">
        <v>108</v>
      </c>
      <c r="F267" s="22" t="s">
        <v>109</v>
      </c>
      <c r="G267" s="19" t="s">
        <v>1668</v>
      </c>
      <c r="H267" s="22" t="s">
        <v>1671</v>
      </c>
      <c r="I267" s="19" t="s">
        <v>1672</v>
      </c>
    </row>
    <row r="268" hidden="1">
      <c r="A268" s="18">
        <v>4.903308014402E12</v>
      </c>
      <c r="B268" s="22" t="s">
        <v>1245</v>
      </c>
      <c r="C268" s="19" t="s">
        <v>57</v>
      </c>
      <c r="D268" s="22" t="s">
        <v>105</v>
      </c>
      <c r="E268" s="19" t="s">
        <v>1471</v>
      </c>
      <c r="F268" s="22" t="s">
        <v>1473</v>
      </c>
      <c r="G268" s="19" t="s">
        <v>1474</v>
      </c>
      <c r="H268" s="22" t="s">
        <v>1475</v>
      </c>
      <c r="I268" s="19" t="s">
        <v>1477</v>
      </c>
    </row>
    <row r="269" hidden="1">
      <c r="A269" s="18">
        <v>4.903308014426E12</v>
      </c>
      <c r="B269" s="22" t="s">
        <v>1250</v>
      </c>
      <c r="C269" s="19" t="s">
        <v>57</v>
      </c>
      <c r="D269" s="22" t="s">
        <v>105</v>
      </c>
      <c r="E269" s="19" t="s">
        <v>1471</v>
      </c>
      <c r="F269" s="22" t="s">
        <v>1473</v>
      </c>
      <c r="G269" s="19" t="s">
        <v>1474</v>
      </c>
      <c r="H269" s="22" t="s">
        <v>1475</v>
      </c>
      <c r="I269" s="19" t="s">
        <v>1477</v>
      </c>
    </row>
    <row r="270" hidden="1">
      <c r="A270" s="18">
        <v>4.903308014433E12</v>
      </c>
      <c r="B270" s="22" t="s">
        <v>1254</v>
      </c>
      <c r="C270" s="19" t="s">
        <v>57</v>
      </c>
      <c r="D270" s="22" t="s">
        <v>105</v>
      </c>
      <c r="E270" s="19" t="s">
        <v>1471</v>
      </c>
      <c r="F270" s="22" t="s">
        <v>1473</v>
      </c>
      <c r="G270" s="19" t="s">
        <v>1474</v>
      </c>
      <c r="H270" s="22" t="s">
        <v>1475</v>
      </c>
      <c r="I270" s="19" t="s">
        <v>1477</v>
      </c>
    </row>
    <row r="271" hidden="1">
      <c r="A271" s="18">
        <v>4.90330801444E12</v>
      </c>
      <c r="B271" s="22" t="s">
        <v>1258</v>
      </c>
      <c r="C271" s="19" t="s">
        <v>57</v>
      </c>
      <c r="D271" s="22" t="s">
        <v>105</v>
      </c>
      <c r="E271" s="19" t="s">
        <v>1471</v>
      </c>
      <c r="F271" s="22" t="s">
        <v>1473</v>
      </c>
      <c r="G271" s="19" t="s">
        <v>1474</v>
      </c>
      <c r="H271" s="22" t="s">
        <v>1475</v>
      </c>
      <c r="I271" s="19" t="s">
        <v>1477</v>
      </c>
    </row>
    <row r="272" hidden="1">
      <c r="A272" s="18">
        <v>4.903308019001E12</v>
      </c>
      <c r="B272" s="22" t="s">
        <v>1261</v>
      </c>
      <c r="C272" s="19" t="s">
        <v>57</v>
      </c>
      <c r="D272" s="22" t="s">
        <v>105</v>
      </c>
      <c r="E272" s="19" t="s">
        <v>1471</v>
      </c>
      <c r="F272" s="22" t="s">
        <v>1473</v>
      </c>
      <c r="G272" s="19" t="s">
        <v>1474</v>
      </c>
      <c r="H272" s="22" t="s">
        <v>1475</v>
      </c>
      <c r="I272" s="19" t="s">
        <v>1477</v>
      </c>
    </row>
    <row r="273" hidden="1">
      <c r="A273" s="18">
        <v>4.953823080543E12</v>
      </c>
      <c r="B273" s="22" t="s">
        <v>1277</v>
      </c>
      <c r="C273" s="19" t="s">
        <v>57</v>
      </c>
      <c r="D273" s="22" t="s">
        <v>105</v>
      </c>
      <c r="E273" s="19" t="s">
        <v>108</v>
      </c>
      <c r="F273" s="22" t="s">
        <v>109</v>
      </c>
      <c r="G273" s="19" t="s">
        <v>112</v>
      </c>
      <c r="H273" s="22" t="s">
        <v>113</v>
      </c>
      <c r="I273" s="19" t="s">
        <v>116</v>
      </c>
    </row>
    <row r="274" hidden="1">
      <c r="A274" s="18">
        <v>4.9538233887E12</v>
      </c>
      <c r="B274" s="22" t="s">
        <v>1279</v>
      </c>
      <c r="C274" s="19" t="s">
        <v>57</v>
      </c>
      <c r="D274" s="22" t="s">
        <v>105</v>
      </c>
      <c r="E274" s="19" t="s">
        <v>108</v>
      </c>
      <c r="F274" s="22" t="s">
        <v>109</v>
      </c>
      <c r="G274" s="19" t="s">
        <v>1651</v>
      </c>
      <c r="H274" s="22" t="s">
        <v>1704</v>
      </c>
      <c r="I274" s="19" t="s">
        <v>1705</v>
      </c>
    </row>
    <row r="275" hidden="1">
      <c r="A275" s="18">
        <v>4.953823415581E12</v>
      </c>
      <c r="B275" s="22" t="s">
        <v>1285</v>
      </c>
      <c r="C275" s="19" t="s">
        <v>57</v>
      </c>
      <c r="D275" s="22" t="s">
        <v>105</v>
      </c>
      <c r="E275" s="19" t="s">
        <v>108</v>
      </c>
      <c r="F275" s="22" t="s">
        <v>109</v>
      </c>
      <c r="G275" s="19" t="s">
        <v>112</v>
      </c>
      <c r="H275" s="22" t="s">
        <v>113</v>
      </c>
      <c r="I275" s="19" t="s">
        <v>116</v>
      </c>
    </row>
    <row r="276" hidden="1">
      <c r="A276" s="18">
        <v>5.021427906091E12</v>
      </c>
      <c r="B276" s="22" t="s">
        <v>1287</v>
      </c>
      <c r="C276" s="19" t="s">
        <v>1206</v>
      </c>
      <c r="D276" s="22" t="s">
        <v>105</v>
      </c>
      <c r="E276" s="19" t="s">
        <v>1471</v>
      </c>
      <c r="F276" s="22" t="s">
        <v>1473</v>
      </c>
      <c r="G276" s="19" t="s">
        <v>1474</v>
      </c>
      <c r="H276" s="22" t="s">
        <v>1475</v>
      </c>
      <c r="I276" s="19" t="s">
        <v>1554</v>
      </c>
    </row>
    <row r="277" hidden="1">
      <c r="A277" s="18">
        <v>5.021427906114E12</v>
      </c>
      <c r="B277" s="22" t="s">
        <v>1289</v>
      </c>
      <c r="C277" s="19" t="s">
        <v>1206</v>
      </c>
      <c r="D277" s="22" t="s">
        <v>105</v>
      </c>
      <c r="E277" s="19" t="s">
        <v>1471</v>
      </c>
      <c r="F277" s="22" t="s">
        <v>1473</v>
      </c>
      <c r="G277" s="19" t="s">
        <v>1474</v>
      </c>
      <c r="H277" s="22" t="s">
        <v>1475</v>
      </c>
      <c r="I277" s="19" t="s">
        <v>1554</v>
      </c>
    </row>
    <row r="278" hidden="1">
      <c r="A278" s="18">
        <v>5.021427913075E12</v>
      </c>
      <c r="B278" s="22" t="s">
        <v>1294</v>
      </c>
      <c r="C278" s="19" t="s">
        <v>1206</v>
      </c>
      <c r="D278" s="22" t="s">
        <v>105</v>
      </c>
      <c r="E278" s="19" t="s">
        <v>1471</v>
      </c>
      <c r="F278" s="22" t="s">
        <v>1473</v>
      </c>
      <c r="G278" s="19" t="s">
        <v>1474</v>
      </c>
      <c r="H278" s="22" t="s">
        <v>1475</v>
      </c>
      <c r="I278" s="19" t="s">
        <v>1554</v>
      </c>
    </row>
    <row r="279" hidden="1">
      <c r="A279" s="18">
        <v>5.021427913099E12</v>
      </c>
      <c r="B279" s="22" t="s">
        <v>1300</v>
      </c>
      <c r="C279" s="19" t="s">
        <v>1206</v>
      </c>
      <c r="D279" s="22" t="s">
        <v>105</v>
      </c>
      <c r="E279" s="19" t="s">
        <v>1471</v>
      </c>
      <c r="F279" s="22" t="s">
        <v>1473</v>
      </c>
      <c r="G279" s="19" t="s">
        <v>1474</v>
      </c>
      <c r="H279" s="22" t="s">
        <v>1475</v>
      </c>
      <c r="I279" s="19" t="s">
        <v>1554</v>
      </c>
    </row>
    <row r="280" hidden="1">
      <c r="A280" s="18">
        <v>5.410376699008E12</v>
      </c>
      <c r="B280" s="22" t="s">
        <v>1302</v>
      </c>
      <c r="C280" s="19" t="s">
        <v>224</v>
      </c>
      <c r="D280" s="22" t="s">
        <v>397</v>
      </c>
      <c r="E280" s="19" t="s">
        <v>399</v>
      </c>
      <c r="F280" s="22" t="s">
        <v>1737</v>
      </c>
      <c r="G280" s="19" t="s">
        <v>1738</v>
      </c>
      <c r="H280" s="22" t="s">
        <v>1739</v>
      </c>
      <c r="I280" s="19" t="s">
        <v>1742</v>
      </c>
    </row>
    <row r="281" hidden="1">
      <c r="A281" s="18">
        <v>5.410376723345E12</v>
      </c>
      <c r="B281" s="22" t="s">
        <v>1305</v>
      </c>
      <c r="C281" s="19" t="s">
        <v>224</v>
      </c>
      <c r="D281" s="22" t="s">
        <v>397</v>
      </c>
      <c r="E281" s="19" t="s">
        <v>399</v>
      </c>
      <c r="F281" s="22" t="s">
        <v>1737</v>
      </c>
      <c r="G281" s="19" t="s">
        <v>1738</v>
      </c>
      <c r="H281" s="22" t="s">
        <v>1759</v>
      </c>
      <c r="I281" s="19" t="s">
        <v>1760</v>
      </c>
    </row>
    <row r="282" hidden="1">
      <c r="A282" s="18">
        <v>5.410376830272E12</v>
      </c>
      <c r="B282" s="22" t="s">
        <v>1307</v>
      </c>
      <c r="C282" s="19" t="s">
        <v>224</v>
      </c>
      <c r="D282" s="22" t="s">
        <v>397</v>
      </c>
      <c r="E282" s="19" t="s">
        <v>399</v>
      </c>
      <c r="F282" s="22" t="s">
        <v>1737</v>
      </c>
      <c r="G282" s="19" t="s">
        <v>1738</v>
      </c>
      <c r="H282" s="22" t="s">
        <v>1759</v>
      </c>
      <c r="I282" s="19" t="s">
        <v>1760</v>
      </c>
    </row>
    <row r="283" hidden="1">
      <c r="A283" s="18">
        <v>5.410376831972E12</v>
      </c>
      <c r="B283" s="22" t="s">
        <v>1305</v>
      </c>
      <c r="C283" s="19" t="s">
        <v>224</v>
      </c>
      <c r="D283" s="22" t="s">
        <v>397</v>
      </c>
      <c r="E283" s="19" t="s">
        <v>399</v>
      </c>
      <c r="F283" s="22" t="s">
        <v>1737</v>
      </c>
      <c r="G283" s="19" t="s">
        <v>1738</v>
      </c>
      <c r="H283" s="22" t="s">
        <v>1759</v>
      </c>
      <c r="I283" s="19" t="s">
        <v>1760</v>
      </c>
    </row>
    <row r="284" hidden="1">
      <c r="A284" s="18">
        <v>5.701215042391E12</v>
      </c>
      <c r="B284" s="22" t="s">
        <v>1313</v>
      </c>
      <c r="C284" s="19" t="s">
        <v>57</v>
      </c>
      <c r="D284" s="22" t="s">
        <v>105</v>
      </c>
      <c r="E284" s="19" t="s">
        <v>1471</v>
      </c>
      <c r="F284" s="22" t="s">
        <v>1473</v>
      </c>
      <c r="G284" s="19" t="s">
        <v>1474</v>
      </c>
      <c r="H284" s="22" t="s">
        <v>1475</v>
      </c>
      <c r="I284" s="19" t="s">
        <v>1554</v>
      </c>
    </row>
    <row r="285" hidden="1">
      <c r="A285" s="18">
        <v>5.701215045255E12</v>
      </c>
      <c r="B285" s="22" t="s">
        <v>1317</v>
      </c>
      <c r="C285" s="19" t="s">
        <v>224</v>
      </c>
      <c r="D285" s="22" t="s">
        <v>105</v>
      </c>
      <c r="E285" s="19" t="s">
        <v>1471</v>
      </c>
      <c r="F285" s="22" t="s">
        <v>1473</v>
      </c>
      <c r="G285" s="19" t="s">
        <v>1474</v>
      </c>
      <c r="H285" s="22" t="s">
        <v>1475</v>
      </c>
      <c r="I285" s="19" t="s">
        <v>1554</v>
      </c>
    </row>
    <row r="286" hidden="1">
      <c r="A286" s="18">
        <v>5.704025011557E12</v>
      </c>
      <c r="B286" s="22" t="s">
        <v>1320</v>
      </c>
      <c r="C286" s="19" t="s">
        <v>57</v>
      </c>
      <c r="D286" s="22" t="s">
        <v>105</v>
      </c>
      <c r="E286" s="19" t="s">
        <v>1471</v>
      </c>
      <c r="F286" s="22" t="s">
        <v>1473</v>
      </c>
      <c r="G286" s="19" t="s">
        <v>1548</v>
      </c>
      <c r="H286" s="22" t="s">
        <v>1790</v>
      </c>
      <c r="I286" s="19" t="s">
        <v>1792</v>
      </c>
    </row>
    <row r="287" hidden="1">
      <c r="A287" s="18">
        <v>5.704025022348E12</v>
      </c>
      <c r="B287" s="22" t="s">
        <v>1324</v>
      </c>
      <c r="C287" s="19" t="s">
        <v>75</v>
      </c>
      <c r="D287" s="22" t="s">
        <v>397</v>
      </c>
      <c r="E287" s="19" t="s">
        <v>399</v>
      </c>
      <c r="F287" s="22" t="s">
        <v>1737</v>
      </c>
      <c r="G287" s="19" t="s">
        <v>1738</v>
      </c>
      <c r="H287" s="22" t="s">
        <v>1759</v>
      </c>
      <c r="I287" s="19" t="s">
        <v>1760</v>
      </c>
    </row>
    <row r="288" hidden="1">
      <c r="A288" s="18">
        <v>5.70402502764E12</v>
      </c>
      <c r="B288" s="22" t="s">
        <v>1328</v>
      </c>
      <c r="C288" s="19" t="s">
        <v>224</v>
      </c>
      <c r="D288" s="22" t="s">
        <v>105</v>
      </c>
      <c r="E288" s="19" t="s">
        <v>1471</v>
      </c>
      <c r="F288" s="22" t="s">
        <v>1473</v>
      </c>
      <c r="G288" s="19" t="s">
        <v>1805</v>
      </c>
      <c r="H288" s="22" t="s">
        <v>1807</v>
      </c>
      <c r="I288" s="19" t="s">
        <v>1808</v>
      </c>
    </row>
    <row r="289" hidden="1">
      <c r="A289" s="18">
        <v>5.704025037465E12</v>
      </c>
      <c r="B289" s="22" t="s">
        <v>1332</v>
      </c>
      <c r="C289" s="19" t="s">
        <v>224</v>
      </c>
      <c r="D289" s="22" t="s">
        <v>105</v>
      </c>
      <c r="E289" s="19" t="s">
        <v>1471</v>
      </c>
      <c r="F289" s="22" t="s">
        <v>1473</v>
      </c>
      <c r="G289" s="19" t="s">
        <v>1474</v>
      </c>
      <c r="H289" s="22" t="s">
        <v>1475</v>
      </c>
      <c r="I289" s="19" t="s">
        <v>1813</v>
      </c>
    </row>
    <row r="290" hidden="1">
      <c r="A290" s="18">
        <v>5.704025038028E12</v>
      </c>
      <c r="B290" s="22" t="s">
        <v>1334</v>
      </c>
      <c r="C290" s="19" t="s">
        <v>57</v>
      </c>
      <c r="D290" s="22" t="s">
        <v>105</v>
      </c>
      <c r="E290" s="19" t="s">
        <v>1471</v>
      </c>
      <c r="F290" s="22" t="s">
        <v>1473</v>
      </c>
      <c r="G290" s="19" t="s">
        <v>1474</v>
      </c>
      <c r="H290" s="22" t="s">
        <v>1475</v>
      </c>
      <c r="I290" s="19" t="s">
        <v>1817</v>
      </c>
    </row>
    <row r="291" hidden="1">
      <c r="A291" s="18">
        <v>5.71195309194E12</v>
      </c>
      <c r="B291" s="22" t="s">
        <v>1343</v>
      </c>
      <c r="C291" s="19" t="s">
        <v>224</v>
      </c>
      <c r="D291" s="22" t="s">
        <v>105</v>
      </c>
      <c r="E291" s="19" t="s">
        <v>1471</v>
      </c>
      <c r="F291" s="22" t="s">
        <v>1473</v>
      </c>
      <c r="G291" s="19" t="s">
        <v>1474</v>
      </c>
      <c r="H291" s="22" t="s">
        <v>1543</v>
      </c>
      <c r="I291" s="19" t="s">
        <v>1545</v>
      </c>
    </row>
    <row r="292" hidden="1">
      <c r="A292" s="18">
        <v>6.191585702695E12</v>
      </c>
      <c r="B292" s="22" t="s">
        <v>1345</v>
      </c>
      <c r="C292" s="19" t="s">
        <v>57</v>
      </c>
      <c r="D292" s="22" t="s">
        <v>105</v>
      </c>
      <c r="E292" s="19" t="s">
        <v>1471</v>
      </c>
      <c r="F292" s="22" t="s">
        <v>1473</v>
      </c>
      <c r="G292" s="19" t="s">
        <v>1474</v>
      </c>
      <c r="H292" s="22" t="s">
        <v>1475</v>
      </c>
      <c r="I292" s="19" t="s">
        <v>1477</v>
      </c>
    </row>
    <row r="293" hidden="1">
      <c r="A293" s="18">
        <v>6.191585702701E12</v>
      </c>
      <c r="B293" s="22" t="s">
        <v>1348</v>
      </c>
      <c r="C293" s="19" t="s">
        <v>57</v>
      </c>
      <c r="D293" s="22" t="s">
        <v>105</v>
      </c>
      <c r="E293" s="19" t="s">
        <v>1471</v>
      </c>
      <c r="F293" s="22" t="s">
        <v>1473</v>
      </c>
      <c r="G293" s="19" t="s">
        <v>1474</v>
      </c>
      <c r="H293" s="22" t="s">
        <v>1475</v>
      </c>
      <c r="I293" s="19" t="s">
        <v>1477</v>
      </c>
    </row>
    <row r="294" hidden="1">
      <c r="A294" s="18">
        <v>6.938104600151E12</v>
      </c>
      <c r="B294" s="22" t="s">
        <v>1351</v>
      </c>
      <c r="C294" s="19" t="s">
        <v>57</v>
      </c>
      <c r="D294" s="22" t="s">
        <v>125</v>
      </c>
      <c r="E294" s="19" t="s">
        <v>251</v>
      </c>
      <c r="F294" s="22" t="s">
        <v>381</v>
      </c>
      <c r="G294" s="19" t="s">
        <v>1830</v>
      </c>
      <c r="H294" s="22" t="s">
        <v>1832</v>
      </c>
      <c r="I294" s="19" t="s">
        <v>1833</v>
      </c>
    </row>
    <row r="295" hidden="1">
      <c r="A295" s="18">
        <v>6.954463411573E12</v>
      </c>
      <c r="B295" s="22" t="s">
        <v>1354</v>
      </c>
      <c r="C295" s="19" t="s">
        <v>224</v>
      </c>
      <c r="D295" s="22" t="s">
        <v>397</v>
      </c>
      <c r="E295" s="19" t="s">
        <v>1586</v>
      </c>
      <c r="F295" s="22" t="s">
        <v>1836</v>
      </c>
      <c r="G295" s="19" t="s">
        <v>1837</v>
      </c>
      <c r="H295" s="22" t="s">
        <v>1839</v>
      </c>
      <c r="I295" s="19" t="s">
        <v>1840</v>
      </c>
    </row>
    <row r="296" hidden="1">
      <c r="A296" s="18">
        <v>6.95446341158E12</v>
      </c>
      <c r="B296" s="22" t="s">
        <v>1356</v>
      </c>
      <c r="C296" s="19" t="s">
        <v>224</v>
      </c>
      <c r="D296" s="22" t="s">
        <v>397</v>
      </c>
      <c r="E296" s="19" t="s">
        <v>1586</v>
      </c>
      <c r="F296" s="22" t="s">
        <v>1836</v>
      </c>
      <c r="G296" s="19" t="s">
        <v>1837</v>
      </c>
      <c r="H296" s="22" t="s">
        <v>1839</v>
      </c>
      <c r="I296" s="19" t="s">
        <v>1840</v>
      </c>
    </row>
    <row r="297" hidden="1">
      <c r="A297" s="18">
        <v>6.954463411658E12</v>
      </c>
      <c r="B297" s="22" t="s">
        <v>1360</v>
      </c>
      <c r="C297" s="19" t="s">
        <v>224</v>
      </c>
      <c r="D297" s="22" t="s">
        <v>397</v>
      </c>
      <c r="E297" s="19" t="s">
        <v>1586</v>
      </c>
      <c r="F297" s="22" t="s">
        <v>1836</v>
      </c>
      <c r="G297" s="19" t="s">
        <v>1837</v>
      </c>
      <c r="H297" s="22" t="s">
        <v>1839</v>
      </c>
      <c r="I297" s="19" t="s">
        <v>1840</v>
      </c>
    </row>
    <row r="298" hidden="1">
      <c r="A298" s="18">
        <v>6.954463411665E12</v>
      </c>
      <c r="B298" s="22" t="s">
        <v>1366</v>
      </c>
      <c r="C298" s="19" t="s">
        <v>224</v>
      </c>
      <c r="D298" s="22" t="s">
        <v>397</v>
      </c>
      <c r="E298" s="19" t="s">
        <v>1586</v>
      </c>
      <c r="F298" s="22" t="s">
        <v>1836</v>
      </c>
      <c r="G298" s="19" t="s">
        <v>1837</v>
      </c>
      <c r="H298" s="22" t="s">
        <v>1839</v>
      </c>
      <c r="I298" s="19" t="s">
        <v>1840</v>
      </c>
    </row>
    <row r="299" hidden="1">
      <c r="A299" s="18">
        <v>6.954463412006E12</v>
      </c>
      <c r="B299" s="22" t="s">
        <v>1370</v>
      </c>
      <c r="C299" s="19" t="s">
        <v>224</v>
      </c>
      <c r="D299" s="22" t="s">
        <v>397</v>
      </c>
      <c r="E299" s="19" t="s">
        <v>1586</v>
      </c>
      <c r="F299" s="22" t="s">
        <v>1836</v>
      </c>
      <c r="G299" s="19" t="s">
        <v>1837</v>
      </c>
      <c r="H299" s="22" t="s">
        <v>1839</v>
      </c>
      <c r="I299" s="19" t="s">
        <v>1840</v>
      </c>
    </row>
    <row r="300" hidden="1">
      <c r="A300" s="18">
        <v>7.033352319134E12</v>
      </c>
      <c r="B300" s="22" t="s">
        <v>1374</v>
      </c>
      <c r="C300" s="19" t="s">
        <v>224</v>
      </c>
      <c r="D300" s="22" t="s">
        <v>397</v>
      </c>
      <c r="E300" s="19" t="s">
        <v>1586</v>
      </c>
      <c r="F300" s="22" t="s">
        <v>1588</v>
      </c>
      <c r="G300" s="19" t="s">
        <v>1856</v>
      </c>
      <c r="H300" s="22" t="s">
        <v>1859</v>
      </c>
      <c r="I300" s="19" t="s">
        <v>1860</v>
      </c>
    </row>
    <row r="301" hidden="1">
      <c r="A301" s="18">
        <v>8.002503202549E12</v>
      </c>
      <c r="B301" s="22" t="s">
        <v>1378</v>
      </c>
      <c r="C301" s="19" t="s">
        <v>1206</v>
      </c>
      <c r="D301" s="22" t="s">
        <v>105</v>
      </c>
      <c r="E301" s="19" t="s">
        <v>1471</v>
      </c>
      <c r="F301" s="22" t="s">
        <v>1473</v>
      </c>
      <c r="G301" s="19" t="s">
        <v>1474</v>
      </c>
      <c r="H301" s="22" t="s">
        <v>1475</v>
      </c>
      <c r="I301" s="19" t="s">
        <v>1554</v>
      </c>
    </row>
    <row r="302" hidden="1">
      <c r="A302" s="18">
        <v>8.018896890218E12</v>
      </c>
      <c r="B302" s="22" t="s">
        <v>1380</v>
      </c>
      <c r="C302" s="19" t="s">
        <v>224</v>
      </c>
      <c r="D302" s="22" t="s">
        <v>397</v>
      </c>
      <c r="E302" s="19" t="s">
        <v>1586</v>
      </c>
      <c r="F302" s="22" t="s">
        <v>1588</v>
      </c>
      <c r="G302" s="19" t="s">
        <v>1590</v>
      </c>
      <c r="H302" s="22" t="s">
        <v>1591</v>
      </c>
      <c r="I302" s="19" t="s">
        <v>1593</v>
      </c>
    </row>
    <row r="303" hidden="1">
      <c r="A303" s="18">
        <v>8.018896890485E12</v>
      </c>
      <c r="B303" s="22" t="s">
        <v>1384</v>
      </c>
      <c r="C303" s="19" t="s">
        <v>224</v>
      </c>
      <c r="D303" s="22" t="s">
        <v>397</v>
      </c>
      <c r="E303" s="19" t="s">
        <v>1586</v>
      </c>
      <c r="F303" s="22" t="s">
        <v>1588</v>
      </c>
      <c r="G303" s="19" t="s">
        <v>1590</v>
      </c>
      <c r="H303" s="22" t="s">
        <v>1591</v>
      </c>
      <c r="I303" s="19" t="s">
        <v>1593</v>
      </c>
    </row>
    <row r="304" hidden="1">
      <c r="A304" s="18">
        <v>8.018896893585E12</v>
      </c>
      <c r="B304" s="22" t="s">
        <v>1388</v>
      </c>
      <c r="C304" s="19" t="s">
        <v>224</v>
      </c>
      <c r="D304" s="22" t="s">
        <v>397</v>
      </c>
      <c r="E304" s="19" t="s">
        <v>1586</v>
      </c>
      <c r="F304" s="22" t="s">
        <v>1588</v>
      </c>
      <c r="G304" s="19" t="s">
        <v>1590</v>
      </c>
      <c r="H304" s="22" t="s">
        <v>1591</v>
      </c>
      <c r="I304" s="19" t="s">
        <v>1593</v>
      </c>
    </row>
    <row r="305" hidden="1">
      <c r="A305" s="18">
        <v>8.10093120017E11</v>
      </c>
      <c r="B305" s="22" t="s">
        <v>1390</v>
      </c>
      <c r="C305" s="19" t="s">
        <v>224</v>
      </c>
      <c r="D305" s="22" t="s">
        <v>125</v>
      </c>
      <c r="E305" s="19" t="s">
        <v>251</v>
      </c>
      <c r="F305" s="22" t="s">
        <v>381</v>
      </c>
      <c r="G305" s="19" t="s">
        <v>382</v>
      </c>
      <c r="H305" s="22" t="s">
        <v>1880</v>
      </c>
      <c r="I305" s="19" t="s">
        <v>1882</v>
      </c>
    </row>
    <row r="306" hidden="1">
      <c r="A306" s="18">
        <v>8.424736901288E12</v>
      </c>
      <c r="B306" s="22" t="s">
        <v>1392</v>
      </c>
      <c r="C306" s="19" t="s">
        <v>224</v>
      </c>
      <c r="D306" s="22" t="s">
        <v>397</v>
      </c>
      <c r="E306" s="19" t="s">
        <v>1586</v>
      </c>
      <c r="F306" s="22" t="s">
        <v>1588</v>
      </c>
      <c r="G306" s="19" t="s">
        <v>1590</v>
      </c>
      <c r="H306" s="22" t="s">
        <v>1591</v>
      </c>
      <c r="I306" s="19" t="s">
        <v>1593</v>
      </c>
    </row>
    <row r="307" hidden="1">
      <c r="A307" s="18">
        <v>8.716605000742E12</v>
      </c>
      <c r="B307" s="22" t="s">
        <v>1395</v>
      </c>
      <c r="C307" s="19" t="s">
        <v>1397</v>
      </c>
      <c r="D307" s="22" t="s">
        <v>105</v>
      </c>
      <c r="E307" s="19" t="s">
        <v>1471</v>
      </c>
      <c r="F307" s="22" t="s">
        <v>1473</v>
      </c>
      <c r="G307" s="19" t="s">
        <v>1474</v>
      </c>
      <c r="H307" s="22" t="s">
        <v>1475</v>
      </c>
      <c r="I307" s="19" t="s">
        <v>1896</v>
      </c>
    </row>
    <row r="308" hidden="1">
      <c r="A308" s="18">
        <v>8.716605001022E12</v>
      </c>
      <c r="B308" s="22" t="s">
        <v>1402</v>
      </c>
      <c r="C308" s="19" t="s">
        <v>57</v>
      </c>
      <c r="D308" s="22" t="s">
        <v>105</v>
      </c>
      <c r="E308" s="19" t="s">
        <v>1471</v>
      </c>
      <c r="F308" s="22" t="s">
        <v>1473</v>
      </c>
      <c r="G308" s="19" t="s">
        <v>1474</v>
      </c>
      <c r="H308" s="22" t="s">
        <v>1475</v>
      </c>
      <c r="I308" s="19" t="s">
        <v>1554</v>
      </c>
    </row>
    <row r="309" hidden="1">
      <c r="A309" s="18">
        <v>8.801068038262E12</v>
      </c>
      <c r="B309" s="22" t="s">
        <v>1404</v>
      </c>
      <c r="C309" s="19" t="s">
        <v>1206</v>
      </c>
      <c r="D309" s="22" t="s">
        <v>1904</v>
      </c>
      <c r="E309" s="19" t="s">
        <v>1906</v>
      </c>
      <c r="F309" s="22" t="s">
        <v>1907</v>
      </c>
      <c r="G309" s="19" t="s">
        <v>1909</v>
      </c>
      <c r="H309" s="22" t="s">
        <v>1910</v>
      </c>
      <c r="I309" s="19" t="s">
        <v>1912</v>
      </c>
    </row>
    <row r="310" hidden="1">
      <c r="A310" s="18">
        <v>8.801068931532E12</v>
      </c>
      <c r="B310" s="22" t="s">
        <v>1408</v>
      </c>
      <c r="C310" s="19" t="s">
        <v>1206</v>
      </c>
      <c r="D310" s="22" t="s">
        <v>1904</v>
      </c>
      <c r="E310" s="19" t="s">
        <v>1906</v>
      </c>
      <c r="F310" s="22" t="s">
        <v>1907</v>
      </c>
      <c r="G310" s="19" t="s">
        <v>1909</v>
      </c>
      <c r="H310" s="22" t="s">
        <v>1910</v>
      </c>
      <c r="I310" s="19" t="s">
        <v>1912</v>
      </c>
    </row>
    <row r="311" hidden="1">
      <c r="A311" s="18">
        <v>8.801068939842E12</v>
      </c>
      <c r="B311" s="22" t="s">
        <v>1413</v>
      </c>
      <c r="C311" s="19" t="s">
        <v>1206</v>
      </c>
      <c r="D311" s="22" t="s">
        <v>1904</v>
      </c>
      <c r="E311" s="19" t="s">
        <v>1906</v>
      </c>
      <c r="F311" s="22" t="s">
        <v>1907</v>
      </c>
      <c r="G311" s="19" t="s">
        <v>1909</v>
      </c>
      <c r="H311" s="22" t="s">
        <v>1910</v>
      </c>
      <c r="I311" s="19" t="s">
        <v>1912</v>
      </c>
    </row>
    <row r="312" hidden="1">
      <c r="A312" s="18">
        <v>8.801114158586E12</v>
      </c>
      <c r="B312" s="22" t="s">
        <v>1419</v>
      </c>
      <c r="C312" s="19" t="s">
        <v>224</v>
      </c>
      <c r="D312" s="22" t="s">
        <v>397</v>
      </c>
      <c r="E312" s="19" t="s">
        <v>1586</v>
      </c>
      <c r="F312" s="22" t="s">
        <v>1836</v>
      </c>
      <c r="G312" s="19" t="s">
        <v>1837</v>
      </c>
      <c r="H312" s="22" t="s">
        <v>1839</v>
      </c>
      <c r="I312" s="19" t="s">
        <v>1840</v>
      </c>
    </row>
    <row r="313" hidden="1">
      <c r="A313" s="18">
        <v>8.80111416473E12</v>
      </c>
      <c r="B313" s="22" t="s">
        <v>1422</v>
      </c>
      <c r="C313" s="19" t="s">
        <v>224</v>
      </c>
      <c r="D313" s="22" t="s">
        <v>397</v>
      </c>
      <c r="E313" s="19" t="s">
        <v>399</v>
      </c>
      <c r="F313" s="22" t="s">
        <v>400</v>
      </c>
      <c r="G313" s="19" t="s">
        <v>406</v>
      </c>
      <c r="H313" s="22" t="s">
        <v>407</v>
      </c>
      <c r="I313" s="19" t="s">
        <v>1934</v>
      </c>
    </row>
    <row r="314" hidden="1">
      <c r="A314" s="18">
        <v>8.801114175033E12</v>
      </c>
      <c r="B314" s="22" t="s">
        <v>1424</v>
      </c>
      <c r="C314" s="19" t="s">
        <v>224</v>
      </c>
      <c r="D314" s="22" t="s">
        <v>397</v>
      </c>
      <c r="E314" s="19" t="s">
        <v>399</v>
      </c>
      <c r="F314" s="22" t="s">
        <v>1938</v>
      </c>
      <c r="G314" s="19" t="s">
        <v>1941</v>
      </c>
      <c r="H314" s="22" t="s">
        <v>1942</v>
      </c>
      <c r="I314" s="19" t="s">
        <v>1943</v>
      </c>
    </row>
    <row r="315" hidden="1">
      <c r="A315" s="18">
        <v>8.850329003624E12</v>
      </c>
      <c r="B315" s="22" t="s">
        <v>1428</v>
      </c>
      <c r="C315" s="19" t="s">
        <v>57</v>
      </c>
      <c r="D315" s="22" t="s">
        <v>105</v>
      </c>
      <c r="E315" s="19" t="s">
        <v>1471</v>
      </c>
      <c r="F315" s="22" t="s">
        <v>1948</v>
      </c>
      <c r="G315" s="19" t="s">
        <v>1950</v>
      </c>
      <c r="H315" s="22" t="s">
        <v>1952</v>
      </c>
      <c r="I315" s="19" t="s">
        <v>1953</v>
      </c>
    </row>
    <row r="316" hidden="1">
      <c r="A316" s="18">
        <v>8.850329003679E12</v>
      </c>
      <c r="B316" s="22" t="s">
        <v>1431</v>
      </c>
      <c r="C316" s="19" t="s">
        <v>57</v>
      </c>
      <c r="D316" s="22" t="s">
        <v>105</v>
      </c>
      <c r="E316" s="19" t="s">
        <v>1471</v>
      </c>
      <c r="F316" s="22" t="s">
        <v>1948</v>
      </c>
      <c r="G316" s="19" t="s">
        <v>1950</v>
      </c>
      <c r="H316" s="22" t="s">
        <v>1952</v>
      </c>
      <c r="I316" s="19" t="s">
        <v>1953</v>
      </c>
    </row>
    <row r="317" hidden="1">
      <c r="A317" s="18">
        <v>8.850329101863E12</v>
      </c>
      <c r="B317" s="22" t="s">
        <v>1434</v>
      </c>
      <c r="C317" s="19" t="s">
        <v>57</v>
      </c>
      <c r="D317" s="22" t="s">
        <v>105</v>
      </c>
      <c r="E317" s="19" t="s">
        <v>1471</v>
      </c>
      <c r="F317" s="22" t="s">
        <v>1948</v>
      </c>
      <c r="G317" s="19" t="s">
        <v>1950</v>
      </c>
      <c r="H317" s="22" t="s">
        <v>1952</v>
      </c>
      <c r="I317" s="19" t="s">
        <v>1959</v>
      </c>
    </row>
    <row r="318" hidden="1">
      <c r="A318" s="18">
        <v>8.850329103003E12</v>
      </c>
      <c r="B318" s="22" t="s">
        <v>1436</v>
      </c>
      <c r="C318" s="19" t="s">
        <v>57</v>
      </c>
      <c r="D318" s="22" t="s">
        <v>105</v>
      </c>
      <c r="E318" s="19" t="s">
        <v>1471</v>
      </c>
      <c r="F318" s="22" t="s">
        <v>1948</v>
      </c>
      <c r="G318" s="19" t="s">
        <v>1964</v>
      </c>
      <c r="H318" s="22" t="s">
        <v>1966</v>
      </c>
      <c r="I318" s="19" t="s">
        <v>1967</v>
      </c>
    </row>
    <row r="319" hidden="1">
      <c r="A319" s="18">
        <v>8.850329103034E12</v>
      </c>
      <c r="B319" s="22" t="s">
        <v>1441</v>
      </c>
      <c r="C319" s="19" t="s">
        <v>1145</v>
      </c>
      <c r="D319" s="22" t="s">
        <v>105</v>
      </c>
      <c r="E319" s="19" t="s">
        <v>1471</v>
      </c>
      <c r="F319" s="22" t="s">
        <v>1948</v>
      </c>
      <c r="G319" s="19" t="s">
        <v>1972</v>
      </c>
      <c r="H319" s="22" t="s">
        <v>1973</v>
      </c>
      <c r="I319" s="19" t="s">
        <v>1975</v>
      </c>
    </row>
    <row r="320" hidden="1">
      <c r="A320" s="18">
        <v>8.850329106561E12</v>
      </c>
      <c r="B320" s="22" t="s">
        <v>1445</v>
      </c>
      <c r="C320" s="19" t="s">
        <v>1145</v>
      </c>
      <c r="D320" s="22" t="s">
        <v>105</v>
      </c>
      <c r="E320" s="19" t="s">
        <v>1471</v>
      </c>
      <c r="F320" s="22" t="s">
        <v>1948</v>
      </c>
      <c r="G320" s="19" t="s">
        <v>1972</v>
      </c>
      <c r="H320" s="22" t="s">
        <v>1973</v>
      </c>
      <c r="I320" s="19" t="s">
        <v>1985</v>
      </c>
    </row>
    <row r="321" hidden="1">
      <c r="A321" s="18">
        <v>8.850329106578E12</v>
      </c>
      <c r="B321" s="22" t="s">
        <v>1448</v>
      </c>
      <c r="C321" s="19" t="s">
        <v>1145</v>
      </c>
      <c r="D321" s="22" t="s">
        <v>105</v>
      </c>
      <c r="E321" s="19" t="s">
        <v>1471</v>
      </c>
      <c r="F321" s="22" t="s">
        <v>1948</v>
      </c>
      <c r="G321" s="19" t="s">
        <v>1972</v>
      </c>
      <c r="H321" s="22" t="s">
        <v>1973</v>
      </c>
      <c r="I321" s="19" t="s">
        <v>1985</v>
      </c>
    </row>
    <row r="322" hidden="1">
      <c r="A322" s="18">
        <v>8.850329123575E12</v>
      </c>
      <c r="B322" s="22" t="s">
        <v>1451</v>
      </c>
      <c r="C322" s="19" t="s">
        <v>57</v>
      </c>
      <c r="D322" s="22" t="s">
        <v>105</v>
      </c>
      <c r="E322" s="19" t="s">
        <v>1471</v>
      </c>
      <c r="F322" s="22" t="s">
        <v>1948</v>
      </c>
      <c r="G322" s="19" t="s">
        <v>1972</v>
      </c>
      <c r="H322" s="22" t="s">
        <v>1973</v>
      </c>
      <c r="I322" s="19" t="s">
        <v>1975</v>
      </c>
    </row>
    <row r="323" hidden="1">
      <c r="A323" s="18">
        <v>8.850329183715E12</v>
      </c>
      <c r="B323" s="22" t="s">
        <v>1456</v>
      </c>
      <c r="C323" s="19" t="s">
        <v>57</v>
      </c>
      <c r="D323" s="22" t="s">
        <v>105</v>
      </c>
      <c r="E323" s="19" t="s">
        <v>1471</v>
      </c>
      <c r="F323" s="22" t="s">
        <v>1948</v>
      </c>
      <c r="G323" s="19" t="s">
        <v>1964</v>
      </c>
      <c r="H323" s="22" t="s">
        <v>1966</v>
      </c>
      <c r="I323" s="19" t="s">
        <v>1967</v>
      </c>
    </row>
    <row r="324" hidden="1">
      <c r="A324" s="18">
        <v>8.850329309511E12</v>
      </c>
      <c r="B324" s="22" t="s">
        <v>1458</v>
      </c>
      <c r="C324" s="19" t="s">
        <v>57</v>
      </c>
      <c r="D324" s="22" t="s">
        <v>105</v>
      </c>
      <c r="E324" s="19" t="s">
        <v>1471</v>
      </c>
      <c r="F324" s="22" t="s">
        <v>1627</v>
      </c>
      <c r="G324" s="19" t="s">
        <v>1629</v>
      </c>
      <c r="H324" s="22" t="s">
        <v>1630</v>
      </c>
      <c r="I324" s="19" t="s">
        <v>1632</v>
      </c>
    </row>
    <row r="325" hidden="1">
      <c r="A325" s="18">
        <v>8.850329310173E12</v>
      </c>
      <c r="B325" s="22" t="s">
        <v>1462</v>
      </c>
      <c r="C325" s="19" t="s">
        <v>57</v>
      </c>
      <c r="D325" s="22" t="s">
        <v>105</v>
      </c>
      <c r="E325" s="19" t="s">
        <v>1471</v>
      </c>
      <c r="F325" s="22" t="s">
        <v>1627</v>
      </c>
      <c r="G325" s="19" t="s">
        <v>2008</v>
      </c>
      <c r="H325" s="22" t="s">
        <v>2010</v>
      </c>
      <c r="I325" s="19" t="s">
        <v>2011</v>
      </c>
    </row>
    <row r="326" hidden="1">
      <c r="A326" s="18">
        <v>8.850329315918E12</v>
      </c>
      <c r="B326" s="22" t="s">
        <v>1464</v>
      </c>
      <c r="C326" s="19" t="s">
        <v>57</v>
      </c>
      <c r="D326" s="22" t="s">
        <v>105</v>
      </c>
      <c r="E326" s="19" t="s">
        <v>1471</v>
      </c>
      <c r="F326" s="22" t="s">
        <v>1627</v>
      </c>
      <c r="G326" s="19" t="s">
        <v>1629</v>
      </c>
      <c r="H326" s="22" t="s">
        <v>1630</v>
      </c>
      <c r="I326" s="19" t="s">
        <v>1632</v>
      </c>
    </row>
    <row r="327" hidden="1">
      <c r="A327" s="18">
        <v>8.850329344352E12</v>
      </c>
      <c r="B327" s="22" t="s">
        <v>1468</v>
      </c>
      <c r="C327" s="19" t="s">
        <v>57</v>
      </c>
      <c r="D327" s="22" t="s">
        <v>105</v>
      </c>
      <c r="E327" s="19" t="s">
        <v>1471</v>
      </c>
      <c r="F327" s="22" t="s">
        <v>1627</v>
      </c>
      <c r="G327" s="19" t="s">
        <v>2008</v>
      </c>
      <c r="H327" s="22" t="s">
        <v>2010</v>
      </c>
      <c r="I327" s="19" t="s">
        <v>2011</v>
      </c>
    </row>
    <row r="328" hidden="1">
      <c r="A328" s="18">
        <v>8.850329349678E12</v>
      </c>
      <c r="B328" s="22" t="s">
        <v>1470</v>
      </c>
      <c r="C328" s="19" t="s">
        <v>57</v>
      </c>
      <c r="D328" s="22" t="s">
        <v>105</v>
      </c>
      <c r="E328" s="19" t="s">
        <v>1471</v>
      </c>
      <c r="F328" s="22" t="s">
        <v>1627</v>
      </c>
      <c r="G328" s="19" t="s">
        <v>1629</v>
      </c>
      <c r="H328" s="22" t="s">
        <v>2026</v>
      </c>
      <c r="I328" s="19" t="s">
        <v>2027</v>
      </c>
    </row>
    <row r="329" hidden="1">
      <c r="A329" s="18">
        <v>8.850329527236E12</v>
      </c>
      <c r="B329" s="22" t="s">
        <v>1476</v>
      </c>
      <c r="C329" s="19" t="s">
        <v>1197</v>
      </c>
      <c r="D329" s="22" t="s">
        <v>105</v>
      </c>
      <c r="E329" s="19" t="s">
        <v>1471</v>
      </c>
      <c r="F329" s="22" t="s">
        <v>1627</v>
      </c>
      <c r="G329" s="19" t="s">
        <v>1629</v>
      </c>
      <c r="H329" s="22" t="s">
        <v>1630</v>
      </c>
      <c r="I329" s="19" t="s">
        <v>1632</v>
      </c>
    </row>
    <row r="330" hidden="1">
      <c r="A330" s="18">
        <v>8.850329536238E12</v>
      </c>
      <c r="B330" s="22" t="s">
        <v>1480</v>
      </c>
      <c r="C330" s="19" t="s">
        <v>1197</v>
      </c>
      <c r="D330" s="22" t="s">
        <v>105</v>
      </c>
      <c r="E330" s="19" t="s">
        <v>1471</v>
      </c>
      <c r="F330" s="22" t="s">
        <v>2035</v>
      </c>
      <c r="G330" s="19" t="s">
        <v>2036</v>
      </c>
      <c r="H330" s="22" t="s">
        <v>2038</v>
      </c>
      <c r="I330" s="19" t="s">
        <v>2039</v>
      </c>
    </row>
    <row r="331" hidden="1">
      <c r="A331" s="18">
        <v>8.850329536504E12</v>
      </c>
      <c r="B331" s="22" t="s">
        <v>1482</v>
      </c>
      <c r="C331" s="19" t="s">
        <v>1197</v>
      </c>
      <c r="D331" s="22" t="s">
        <v>105</v>
      </c>
      <c r="E331" s="19" t="s">
        <v>1471</v>
      </c>
      <c r="F331" s="22" t="s">
        <v>2035</v>
      </c>
      <c r="G331" s="19" t="s">
        <v>2036</v>
      </c>
      <c r="H331" s="22" t="s">
        <v>2038</v>
      </c>
      <c r="I331" s="19" t="s">
        <v>2044</v>
      </c>
    </row>
    <row r="332" hidden="1">
      <c r="A332" s="18">
        <v>8.850329536511E12</v>
      </c>
      <c r="B332" s="22" t="s">
        <v>1484</v>
      </c>
      <c r="C332" s="19" t="s">
        <v>1197</v>
      </c>
      <c r="D332" s="22" t="s">
        <v>105</v>
      </c>
      <c r="E332" s="19" t="s">
        <v>1471</v>
      </c>
      <c r="F332" s="22" t="s">
        <v>2035</v>
      </c>
      <c r="G332" s="19" t="s">
        <v>2036</v>
      </c>
      <c r="H332" s="22" t="s">
        <v>2038</v>
      </c>
      <c r="I332" s="19" t="s">
        <v>2048</v>
      </c>
    </row>
    <row r="333" hidden="1">
      <c r="A333" s="18">
        <v>8.850329536658E12</v>
      </c>
      <c r="B333" s="22" t="s">
        <v>1487</v>
      </c>
      <c r="C333" s="19" t="s">
        <v>1197</v>
      </c>
      <c r="D333" s="22" t="s">
        <v>105</v>
      </c>
      <c r="E333" s="19" t="s">
        <v>1471</v>
      </c>
      <c r="F333" s="22" t="s">
        <v>2035</v>
      </c>
      <c r="G333" s="19" t="s">
        <v>2051</v>
      </c>
      <c r="H333" s="22" t="s">
        <v>2052</v>
      </c>
      <c r="I333" s="19" t="s">
        <v>2053</v>
      </c>
    </row>
    <row r="334" hidden="1">
      <c r="A334" s="18">
        <v>8.850329809837E12</v>
      </c>
      <c r="B334" s="22" t="s">
        <v>1490</v>
      </c>
      <c r="C334" s="19" t="s">
        <v>57</v>
      </c>
      <c r="D334" s="22" t="s">
        <v>105</v>
      </c>
      <c r="E334" s="19" t="s">
        <v>1471</v>
      </c>
      <c r="F334" s="22" t="s">
        <v>1627</v>
      </c>
      <c r="G334" s="19" t="s">
        <v>2057</v>
      </c>
      <c r="H334" s="22" t="s">
        <v>2058</v>
      </c>
      <c r="I334" s="19" t="s">
        <v>2059</v>
      </c>
    </row>
    <row r="335" hidden="1">
      <c r="A335" s="18">
        <v>8.850329809844E12</v>
      </c>
      <c r="B335" s="22" t="s">
        <v>1494</v>
      </c>
      <c r="C335" s="19" t="s">
        <v>57</v>
      </c>
      <c r="D335" s="22" t="s">
        <v>105</v>
      </c>
      <c r="E335" s="19" t="s">
        <v>1471</v>
      </c>
      <c r="F335" s="22" t="s">
        <v>1627</v>
      </c>
      <c r="G335" s="19" t="s">
        <v>2057</v>
      </c>
      <c r="H335" s="22" t="s">
        <v>2064</v>
      </c>
      <c r="I335" s="19" t="s">
        <v>2065</v>
      </c>
    </row>
    <row r="336" hidden="1">
      <c r="A336" s="18">
        <v>8.850393800402E12</v>
      </c>
      <c r="B336" s="22" t="s">
        <v>1497</v>
      </c>
      <c r="C336" s="19" t="s">
        <v>57</v>
      </c>
      <c r="D336" s="22" t="s">
        <v>105</v>
      </c>
      <c r="E336" s="19" t="s">
        <v>1471</v>
      </c>
      <c r="F336" s="22" t="s">
        <v>2035</v>
      </c>
      <c r="G336" s="19" t="s">
        <v>2051</v>
      </c>
      <c r="H336" s="22" t="s">
        <v>2052</v>
      </c>
      <c r="I336" s="19" t="s">
        <v>2053</v>
      </c>
    </row>
    <row r="337" hidden="1">
      <c r="A337" s="18">
        <v>8.850393800679E12</v>
      </c>
      <c r="B337" s="22" t="s">
        <v>1499</v>
      </c>
      <c r="C337" s="19" t="s">
        <v>1145</v>
      </c>
      <c r="D337" s="22" t="s">
        <v>105</v>
      </c>
      <c r="E337" s="19" t="s">
        <v>1471</v>
      </c>
      <c r="F337" s="22" t="s">
        <v>2035</v>
      </c>
      <c r="G337" s="19" t="s">
        <v>2036</v>
      </c>
      <c r="H337" s="22" t="s">
        <v>2038</v>
      </c>
      <c r="I337" s="19" t="s">
        <v>2073</v>
      </c>
    </row>
    <row r="338" hidden="1">
      <c r="A338" s="18">
        <v>8.850393801379E12</v>
      </c>
      <c r="B338" s="22" t="s">
        <v>1503</v>
      </c>
      <c r="C338" s="19" t="s">
        <v>1145</v>
      </c>
      <c r="D338" s="22" t="s">
        <v>105</v>
      </c>
      <c r="E338" s="19" t="s">
        <v>1471</v>
      </c>
      <c r="F338" s="22" t="s">
        <v>2035</v>
      </c>
      <c r="G338" s="19" t="s">
        <v>2036</v>
      </c>
      <c r="H338" s="22" t="s">
        <v>2038</v>
      </c>
      <c r="I338" s="19" t="s">
        <v>2039</v>
      </c>
    </row>
    <row r="339" hidden="1">
      <c r="A339" s="18">
        <v>8.850393919968E12</v>
      </c>
      <c r="B339" s="22" t="s">
        <v>1505</v>
      </c>
      <c r="C339" s="19" t="s">
        <v>1145</v>
      </c>
      <c r="D339" s="22" t="s">
        <v>105</v>
      </c>
      <c r="E339" s="19" t="s">
        <v>1471</v>
      </c>
      <c r="F339" s="22" t="s">
        <v>2035</v>
      </c>
      <c r="G339" s="19" t="s">
        <v>2051</v>
      </c>
      <c r="H339" s="22" t="s">
        <v>2052</v>
      </c>
      <c r="I339" s="19" t="s">
        <v>2053</v>
      </c>
    </row>
    <row r="340" hidden="1">
      <c r="A340" s="18">
        <v>8.850393919975E12</v>
      </c>
      <c r="B340" s="22" t="s">
        <v>1507</v>
      </c>
      <c r="C340" s="19" t="s">
        <v>1145</v>
      </c>
      <c r="D340" s="22" t="s">
        <v>105</v>
      </c>
      <c r="E340" s="19" t="s">
        <v>1471</v>
      </c>
      <c r="F340" s="22" t="s">
        <v>2035</v>
      </c>
      <c r="G340" s="19" t="s">
        <v>2051</v>
      </c>
      <c r="H340" s="22" t="s">
        <v>2052</v>
      </c>
      <c r="I340" s="19" t="s">
        <v>2053</v>
      </c>
    </row>
    <row r="341" hidden="1">
      <c r="A341" s="18">
        <v>8.850393991865E12</v>
      </c>
      <c r="B341" s="22" t="s">
        <v>1512</v>
      </c>
      <c r="C341" s="19" t="s">
        <v>57</v>
      </c>
      <c r="D341" s="22" t="s">
        <v>105</v>
      </c>
      <c r="E341" s="19" t="s">
        <v>1471</v>
      </c>
      <c r="F341" s="22" t="s">
        <v>2035</v>
      </c>
      <c r="G341" s="19" t="s">
        <v>2036</v>
      </c>
      <c r="H341" s="22" t="s">
        <v>2038</v>
      </c>
      <c r="I341" s="19" t="s">
        <v>2048</v>
      </c>
    </row>
    <row r="342" hidden="1">
      <c r="A342" s="18">
        <v>8.850393991926E12</v>
      </c>
      <c r="B342" s="22" t="s">
        <v>1514</v>
      </c>
      <c r="C342" s="19" t="s">
        <v>1145</v>
      </c>
      <c r="D342" s="22" t="s">
        <v>105</v>
      </c>
      <c r="E342" s="19" t="s">
        <v>1471</v>
      </c>
      <c r="F342" s="22" t="s">
        <v>2035</v>
      </c>
      <c r="G342" s="19" t="s">
        <v>2036</v>
      </c>
      <c r="H342" s="22" t="s">
        <v>2038</v>
      </c>
      <c r="I342" s="19" t="s">
        <v>2048</v>
      </c>
    </row>
    <row r="343" hidden="1">
      <c r="A343" s="18">
        <v>8.85039399194E12</v>
      </c>
      <c r="B343" s="22" t="s">
        <v>1518</v>
      </c>
      <c r="C343" s="19" t="s">
        <v>1197</v>
      </c>
      <c r="D343" s="22" t="s">
        <v>105</v>
      </c>
      <c r="E343" s="19" t="s">
        <v>1471</v>
      </c>
      <c r="F343" s="22" t="s">
        <v>2035</v>
      </c>
      <c r="G343" s="19" t="s">
        <v>2036</v>
      </c>
      <c r="H343" s="22" t="s">
        <v>2038</v>
      </c>
      <c r="I343" s="19" t="s">
        <v>2073</v>
      </c>
    </row>
    <row r="344" hidden="1">
      <c r="A344" s="18">
        <v>8.850393991995E12</v>
      </c>
      <c r="B344" s="22" t="s">
        <v>1521</v>
      </c>
      <c r="C344" s="19" t="s">
        <v>1145</v>
      </c>
      <c r="D344" s="22" t="s">
        <v>105</v>
      </c>
      <c r="E344" s="19" t="s">
        <v>1471</v>
      </c>
      <c r="F344" s="22" t="s">
        <v>2035</v>
      </c>
      <c r="G344" s="19" t="s">
        <v>2036</v>
      </c>
      <c r="H344" s="22" t="s">
        <v>2038</v>
      </c>
      <c r="I344" s="19" t="s">
        <v>2048</v>
      </c>
    </row>
    <row r="345" hidden="1">
      <c r="A345" s="18">
        <v>8.850524100012E12</v>
      </c>
      <c r="B345" s="22" t="s">
        <v>1523</v>
      </c>
      <c r="C345" s="19" t="s">
        <v>224</v>
      </c>
      <c r="D345" s="22" t="s">
        <v>397</v>
      </c>
      <c r="E345" s="19" t="s">
        <v>399</v>
      </c>
      <c r="F345" s="22" t="s">
        <v>1938</v>
      </c>
      <c r="G345" s="19" t="s">
        <v>2107</v>
      </c>
      <c r="H345" s="22" t="s">
        <v>2109</v>
      </c>
      <c r="I345" s="19" t="s">
        <v>2110</v>
      </c>
    </row>
    <row r="346" hidden="1">
      <c r="A346" s="18">
        <v>8.859544300136E12</v>
      </c>
      <c r="B346" s="22" t="s">
        <v>1526</v>
      </c>
      <c r="C346" s="19" t="s">
        <v>224</v>
      </c>
      <c r="D346" s="22" t="s">
        <v>125</v>
      </c>
      <c r="E346" s="19" t="s">
        <v>196</v>
      </c>
      <c r="F346" s="22" t="s">
        <v>198</v>
      </c>
      <c r="G346" s="19" t="s">
        <v>921</v>
      </c>
      <c r="H346" s="22" t="s">
        <v>929</v>
      </c>
      <c r="I346" s="19" t="s">
        <v>932</v>
      </c>
    </row>
    <row r="347" hidden="1">
      <c r="A347" s="18">
        <v>8.859574802662E12</v>
      </c>
      <c r="B347" s="22" t="s">
        <v>1528</v>
      </c>
      <c r="C347" s="19" t="s">
        <v>57</v>
      </c>
      <c r="D347" s="22" t="s">
        <v>125</v>
      </c>
      <c r="E347" s="19" t="s">
        <v>127</v>
      </c>
      <c r="F347" s="22" t="s">
        <v>130</v>
      </c>
      <c r="G347" s="19" t="s">
        <v>291</v>
      </c>
      <c r="H347" s="22" t="s">
        <v>2119</v>
      </c>
      <c r="I347" s="19" t="s">
        <v>2120</v>
      </c>
    </row>
    <row r="348" hidden="1">
      <c r="A348" s="18">
        <v>8.885020330007E12</v>
      </c>
      <c r="B348" s="22" t="s">
        <v>1530</v>
      </c>
      <c r="C348" s="19" t="s">
        <v>224</v>
      </c>
      <c r="D348" s="22" t="s">
        <v>125</v>
      </c>
      <c r="E348" s="19" t="s">
        <v>196</v>
      </c>
      <c r="F348" s="22" t="s">
        <v>473</v>
      </c>
      <c r="G348" s="19" t="s">
        <v>474</v>
      </c>
      <c r="H348" s="22" t="s">
        <v>476</v>
      </c>
      <c r="I348" s="19" t="s">
        <v>2126</v>
      </c>
    </row>
    <row r="349" hidden="1">
      <c r="A349" s="18">
        <v>8.885020330014E12</v>
      </c>
      <c r="B349" s="22" t="s">
        <v>1534</v>
      </c>
      <c r="C349" s="19" t="s">
        <v>224</v>
      </c>
      <c r="D349" s="22" t="s">
        <v>125</v>
      </c>
      <c r="E349" s="19" t="s">
        <v>196</v>
      </c>
      <c r="F349" s="22" t="s">
        <v>473</v>
      </c>
      <c r="G349" s="19" t="s">
        <v>474</v>
      </c>
      <c r="H349" s="22" t="s">
        <v>476</v>
      </c>
      <c r="I349" s="19" t="s">
        <v>2126</v>
      </c>
    </row>
    <row r="350" hidden="1">
      <c r="A350" s="18">
        <v>8.885020330038E12</v>
      </c>
      <c r="B350" s="22" t="s">
        <v>1536</v>
      </c>
      <c r="C350" s="19" t="s">
        <v>57</v>
      </c>
      <c r="D350" s="22" t="s">
        <v>125</v>
      </c>
      <c r="E350" s="19" t="s">
        <v>196</v>
      </c>
      <c r="F350" s="22" t="s">
        <v>473</v>
      </c>
      <c r="G350" s="19" t="s">
        <v>474</v>
      </c>
      <c r="H350" s="22" t="s">
        <v>476</v>
      </c>
      <c r="I350" s="19" t="s">
        <v>2126</v>
      </c>
    </row>
    <row r="351" hidden="1">
      <c r="A351" s="18">
        <v>8.885020330052E12</v>
      </c>
      <c r="B351" s="22" t="s">
        <v>1538</v>
      </c>
      <c r="C351" s="19" t="s">
        <v>1539</v>
      </c>
      <c r="D351" s="22" t="s">
        <v>125</v>
      </c>
      <c r="E351" s="19" t="s">
        <v>196</v>
      </c>
      <c r="F351" s="22" t="s">
        <v>473</v>
      </c>
      <c r="G351" s="19" t="s">
        <v>474</v>
      </c>
      <c r="H351" s="22" t="s">
        <v>476</v>
      </c>
      <c r="I351" s="19" t="s">
        <v>2126</v>
      </c>
    </row>
    <row r="352" hidden="1">
      <c r="A352" s="18">
        <v>8.8880036524E12</v>
      </c>
      <c r="B352" s="22" t="s">
        <v>1541</v>
      </c>
      <c r="C352" s="19" t="s">
        <v>224</v>
      </c>
      <c r="D352" s="22" t="s">
        <v>397</v>
      </c>
      <c r="E352" s="19" t="s">
        <v>399</v>
      </c>
      <c r="F352" s="22" t="s">
        <v>1737</v>
      </c>
      <c r="G352" s="19" t="s">
        <v>2139</v>
      </c>
      <c r="H352" s="22" t="s">
        <v>2141</v>
      </c>
      <c r="I352" s="19" t="s">
        <v>2142</v>
      </c>
    </row>
    <row r="353" hidden="1">
      <c r="A353" s="18">
        <v>8.888319823099E12</v>
      </c>
      <c r="B353" s="22" t="s">
        <v>1546</v>
      </c>
      <c r="C353" s="19" t="s">
        <v>57</v>
      </c>
      <c r="D353" s="22" t="s">
        <v>125</v>
      </c>
      <c r="E353" s="19" t="s">
        <v>196</v>
      </c>
      <c r="F353" s="22" t="s">
        <v>198</v>
      </c>
      <c r="G353" s="19" t="s">
        <v>2146</v>
      </c>
      <c r="H353" s="22" t="s">
        <v>2147</v>
      </c>
      <c r="I353" s="19" t="s">
        <v>2149</v>
      </c>
    </row>
    <row r="354" hidden="1">
      <c r="A354" s="18">
        <v>8.888470012004E12</v>
      </c>
      <c r="B354" s="22" t="s">
        <v>1555</v>
      </c>
      <c r="C354" s="19" t="s">
        <v>1145</v>
      </c>
      <c r="D354" s="22" t="s">
        <v>105</v>
      </c>
      <c r="E354" s="19" t="s">
        <v>1471</v>
      </c>
      <c r="F354" s="22" t="s">
        <v>1948</v>
      </c>
      <c r="G354" s="19" t="s">
        <v>1964</v>
      </c>
      <c r="H354" s="22" t="s">
        <v>1966</v>
      </c>
      <c r="I354" s="19" t="s">
        <v>2153</v>
      </c>
    </row>
    <row r="355" hidden="1">
      <c r="A355" s="18">
        <v>8.888470032002E12</v>
      </c>
      <c r="B355" s="22" t="s">
        <v>1559</v>
      </c>
      <c r="C355" s="19" t="s">
        <v>1145</v>
      </c>
      <c r="D355" s="22" t="s">
        <v>105</v>
      </c>
      <c r="E355" s="19" t="s">
        <v>1471</v>
      </c>
      <c r="F355" s="22" t="s">
        <v>1948</v>
      </c>
      <c r="G355" s="19" t="s">
        <v>1972</v>
      </c>
      <c r="H355" s="22" t="s">
        <v>1973</v>
      </c>
      <c r="I355" s="19" t="s">
        <v>1985</v>
      </c>
    </row>
    <row r="356" hidden="1">
      <c r="A356" s="18">
        <v>8.888470042001E12</v>
      </c>
      <c r="B356" s="22" t="s">
        <v>1561</v>
      </c>
      <c r="C356" s="19" t="s">
        <v>1145</v>
      </c>
      <c r="D356" s="22" t="s">
        <v>105</v>
      </c>
      <c r="E356" s="19" t="s">
        <v>1471</v>
      </c>
      <c r="F356" s="22" t="s">
        <v>1948</v>
      </c>
      <c r="G356" s="19" t="s">
        <v>1972</v>
      </c>
      <c r="H356" s="22" t="s">
        <v>1973</v>
      </c>
      <c r="I356" s="19" t="s">
        <v>1985</v>
      </c>
    </row>
    <row r="357" hidden="1">
      <c r="A357" s="18">
        <v>8.888470052E12</v>
      </c>
      <c r="B357" s="22" t="s">
        <v>1565</v>
      </c>
      <c r="C357" s="19" t="s">
        <v>1145</v>
      </c>
      <c r="D357" s="22" t="s">
        <v>105</v>
      </c>
      <c r="E357" s="19" t="s">
        <v>1471</v>
      </c>
      <c r="F357" s="22" t="s">
        <v>1948</v>
      </c>
      <c r="G357" s="19" t="s">
        <v>1972</v>
      </c>
      <c r="H357" s="22" t="s">
        <v>1973</v>
      </c>
      <c r="I357" s="19" t="s">
        <v>1985</v>
      </c>
    </row>
    <row r="358" hidden="1">
      <c r="A358" s="18">
        <v>8.90150002753E11</v>
      </c>
      <c r="B358" s="22" t="s">
        <v>1568</v>
      </c>
      <c r="C358" s="19" t="s">
        <v>224</v>
      </c>
      <c r="D358" s="22" t="s">
        <v>125</v>
      </c>
      <c r="E358" s="19" t="s">
        <v>251</v>
      </c>
      <c r="F358" s="22" t="s">
        <v>381</v>
      </c>
      <c r="G358" s="19" t="s">
        <v>382</v>
      </c>
      <c r="H358" s="22" t="s">
        <v>1880</v>
      </c>
      <c r="I358" s="19" t="s">
        <v>1882</v>
      </c>
    </row>
    <row r="359" hidden="1">
      <c r="A359" s="18">
        <v>8.906078780894E12</v>
      </c>
      <c r="B359" s="22" t="s">
        <v>1569</v>
      </c>
      <c r="C359" s="19" t="s">
        <v>75</v>
      </c>
      <c r="D359" s="22" t="s">
        <v>397</v>
      </c>
      <c r="E359" s="19" t="s">
        <v>399</v>
      </c>
      <c r="F359" s="22" t="s">
        <v>1737</v>
      </c>
      <c r="G359" s="19" t="s">
        <v>1738</v>
      </c>
      <c r="H359" s="22" t="s">
        <v>2172</v>
      </c>
      <c r="I359" s="19" t="s">
        <v>2173</v>
      </c>
    </row>
    <row r="360" hidden="1">
      <c r="A360" s="18">
        <v>8.934572177469E12</v>
      </c>
      <c r="B360" s="22" t="s">
        <v>1571</v>
      </c>
      <c r="C360" s="19" t="s">
        <v>224</v>
      </c>
      <c r="D360" s="22" t="s">
        <v>397</v>
      </c>
      <c r="E360" s="19" t="s">
        <v>1586</v>
      </c>
      <c r="F360" s="22" t="s">
        <v>1588</v>
      </c>
      <c r="G360" s="19" t="s">
        <v>2182</v>
      </c>
      <c r="H360" s="22" t="s">
        <v>2183</v>
      </c>
      <c r="I360" s="19" t="s">
        <v>2184</v>
      </c>
    </row>
    <row r="361" hidden="1">
      <c r="A361" s="18">
        <v>8.934572205544E12</v>
      </c>
      <c r="B361" s="22" t="s">
        <v>1575</v>
      </c>
      <c r="C361" s="19" t="s">
        <v>224</v>
      </c>
      <c r="D361" s="22" t="s">
        <v>397</v>
      </c>
      <c r="E361" s="19" t="s">
        <v>1586</v>
      </c>
      <c r="F361" s="22" t="s">
        <v>1588</v>
      </c>
      <c r="G361" s="19" t="s">
        <v>2186</v>
      </c>
      <c r="H361" s="22" t="s">
        <v>2187</v>
      </c>
      <c r="I361" s="19" t="s">
        <v>2189</v>
      </c>
    </row>
    <row r="362" hidden="1">
      <c r="A362" s="18">
        <v>8.934572928238E12</v>
      </c>
      <c r="B362" s="22" t="s">
        <v>1577</v>
      </c>
      <c r="C362" s="19" t="s">
        <v>224</v>
      </c>
      <c r="D362" s="22" t="s">
        <v>397</v>
      </c>
      <c r="E362" s="19" t="s">
        <v>1586</v>
      </c>
      <c r="F362" s="22" t="s">
        <v>1588</v>
      </c>
      <c r="G362" s="19" t="s">
        <v>2186</v>
      </c>
      <c r="H362" s="22" t="s">
        <v>2187</v>
      </c>
      <c r="I362" s="19" t="s">
        <v>2194</v>
      </c>
    </row>
    <row r="363">
      <c r="A363" s="18">
        <v>8.934673101387E12</v>
      </c>
      <c r="B363" s="22" t="s">
        <v>1581</v>
      </c>
      <c r="C363" s="19" t="s">
        <v>57</v>
      </c>
      <c r="D363" s="22" t="s">
        <v>105</v>
      </c>
      <c r="E363" s="19" t="s">
        <v>1471</v>
      </c>
      <c r="F363" s="22" t="s">
        <v>1948</v>
      </c>
      <c r="G363" s="19" t="s">
        <v>1964</v>
      </c>
      <c r="H363" s="22" t="s">
        <v>1966</v>
      </c>
      <c r="I363" s="19" t="s">
        <v>1967</v>
      </c>
    </row>
    <row r="364">
      <c r="A364" s="18">
        <v>8.934673101479E12</v>
      </c>
      <c r="B364" s="22" t="s">
        <v>1583</v>
      </c>
      <c r="C364" s="19" t="s">
        <v>57</v>
      </c>
      <c r="D364" s="22" t="s">
        <v>105</v>
      </c>
      <c r="E364" s="19" t="s">
        <v>1471</v>
      </c>
      <c r="F364" s="22" t="s">
        <v>1948</v>
      </c>
      <c r="G364" s="19" t="s">
        <v>2203</v>
      </c>
      <c r="H364" s="22" t="s">
        <v>2205</v>
      </c>
      <c r="I364" s="19" t="s">
        <v>2206</v>
      </c>
    </row>
    <row r="365" hidden="1">
      <c r="A365" s="18">
        <v>8.934673290883E12</v>
      </c>
      <c r="B365" s="22" t="s">
        <v>1585</v>
      </c>
      <c r="C365" s="19" t="s">
        <v>57</v>
      </c>
      <c r="D365" s="22" t="s">
        <v>1410</v>
      </c>
      <c r="E365" s="19" t="s">
        <v>1411</v>
      </c>
      <c r="F365" s="22" t="s">
        <v>1412</v>
      </c>
      <c r="G365" s="19" t="s">
        <v>1414</v>
      </c>
      <c r="H365" s="22" t="s">
        <v>1416</v>
      </c>
      <c r="I365" s="19" t="s">
        <v>2211</v>
      </c>
    </row>
    <row r="366" hidden="1">
      <c r="A366" s="18">
        <v>8.934673300179E12</v>
      </c>
      <c r="B366" s="22" t="s">
        <v>1592</v>
      </c>
      <c r="C366" s="19" t="s">
        <v>1197</v>
      </c>
      <c r="D366" s="22" t="s">
        <v>105</v>
      </c>
      <c r="E366" s="19" t="s">
        <v>1471</v>
      </c>
      <c r="F366" s="22" t="s">
        <v>2035</v>
      </c>
      <c r="G366" s="19" t="s">
        <v>2036</v>
      </c>
      <c r="H366" s="22" t="s">
        <v>2038</v>
      </c>
      <c r="I366" s="19" t="s">
        <v>2073</v>
      </c>
    </row>
    <row r="367" hidden="1">
      <c r="A367" s="18">
        <v>8.934673300742E12</v>
      </c>
      <c r="B367" s="22" t="s">
        <v>1595</v>
      </c>
      <c r="C367" s="19" t="s">
        <v>1197</v>
      </c>
      <c r="D367" s="22" t="s">
        <v>105</v>
      </c>
      <c r="E367" s="19" t="s">
        <v>1471</v>
      </c>
      <c r="F367" s="22" t="s">
        <v>2035</v>
      </c>
      <c r="G367" s="19" t="s">
        <v>2036</v>
      </c>
      <c r="H367" s="22" t="s">
        <v>2038</v>
      </c>
      <c r="I367" s="19" t="s">
        <v>2073</v>
      </c>
    </row>
    <row r="368">
      <c r="A368" s="18">
        <v>8.934673300964E12</v>
      </c>
      <c r="B368" s="22" t="s">
        <v>1597</v>
      </c>
      <c r="C368" s="19" t="s">
        <v>57</v>
      </c>
      <c r="D368" s="22" t="s">
        <v>105</v>
      </c>
      <c r="E368" s="19" t="s">
        <v>1471</v>
      </c>
      <c r="F368" s="22" t="s">
        <v>2035</v>
      </c>
      <c r="G368" s="19" t="s">
        <v>2051</v>
      </c>
      <c r="H368" s="22" t="s">
        <v>2052</v>
      </c>
      <c r="I368" s="19" t="s">
        <v>2053</v>
      </c>
    </row>
    <row r="369">
      <c r="A369" s="18">
        <v>8.934673301077E12</v>
      </c>
      <c r="B369" s="22" t="s">
        <v>1599</v>
      </c>
      <c r="C369" s="19" t="s">
        <v>57</v>
      </c>
      <c r="D369" s="22" t="s">
        <v>105</v>
      </c>
      <c r="E369" s="19" t="s">
        <v>1471</v>
      </c>
      <c r="F369" s="22" t="s">
        <v>2035</v>
      </c>
      <c r="G369" s="19" t="s">
        <v>2036</v>
      </c>
      <c r="H369" s="22" t="s">
        <v>2038</v>
      </c>
      <c r="I369" s="19" t="s">
        <v>2073</v>
      </c>
    </row>
    <row r="370">
      <c r="A370" s="18">
        <v>8.934673301084E12</v>
      </c>
      <c r="B370" s="22" t="s">
        <v>1603</v>
      </c>
      <c r="C370" s="19" t="s">
        <v>57</v>
      </c>
      <c r="D370" s="22" t="s">
        <v>105</v>
      </c>
      <c r="E370" s="19" t="s">
        <v>1471</v>
      </c>
      <c r="F370" s="22" t="s">
        <v>2035</v>
      </c>
      <c r="G370" s="19" t="s">
        <v>2036</v>
      </c>
      <c r="H370" s="22" t="s">
        <v>2038</v>
      </c>
      <c r="I370" s="19" t="s">
        <v>2048</v>
      </c>
    </row>
    <row r="371" hidden="1">
      <c r="A371" s="18">
        <v>8.934673303507E12</v>
      </c>
      <c r="B371" s="22" t="s">
        <v>1605</v>
      </c>
      <c r="C371" s="19" t="s">
        <v>1197</v>
      </c>
      <c r="D371" s="22" t="s">
        <v>105</v>
      </c>
      <c r="E371" s="19" t="s">
        <v>1471</v>
      </c>
      <c r="F371" s="22" t="s">
        <v>2035</v>
      </c>
      <c r="G371" s="19" t="s">
        <v>2051</v>
      </c>
      <c r="H371" s="22" t="s">
        <v>2052</v>
      </c>
      <c r="I371" s="19" t="s">
        <v>2053</v>
      </c>
    </row>
    <row r="372" hidden="1">
      <c r="A372" s="18">
        <v>8.934673303521E12</v>
      </c>
      <c r="B372" s="22" t="s">
        <v>1610</v>
      </c>
      <c r="C372" s="19" t="s">
        <v>1197</v>
      </c>
      <c r="D372" s="22" t="s">
        <v>105</v>
      </c>
      <c r="E372" s="19" t="s">
        <v>1471</v>
      </c>
      <c r="F372" s="22" t="s">
        <v>2035</v>
      </c>
      <c r="G372" s="19" t="s">
        <v>2051</v>
      </c>
      <c r="H372" s="22" t="s">
        <v>2052</v>
      </c>
      <c r="I372" s="19" t="s">
        <v>2053</v>
      </c>
    </row>
    <row r="373" hidden="1">
      <c r="A373" s="18">
        <v>8.934673304528E12</v>
      </c>
      <c r="B373" s="22" t="s">
        <v>1613</v>
      </c>
      <c r="C373" s="19" t="s">
        <v>1197</v>
      </c>
      <c r="D373" s="22" t="s">
        <v>105</v>
      </c>
      <c r="E373" s="19" t="s">
        <v>1471</v>
      </c>
      <c r="F373" s="22" t="s">
        <v>2035</v>
      </c>
      <c r="G373" s="19" t="s">
        <v>2051</v>
      </c>
      <c r="H373" s="22" t="s">
        <v>2052</v>
      </c>
      <c r="I373" s="19" t="s">
        <v>2053</v>
      </c>
    </row>
    <row r="374" hidden="1">
      <c r="A374" s="18">
        <v>8.934673314572E12</v>
      </c>
      <c r="B374" s="22" t="s">
        <v>1615</v>
      </c>
      <c r="C374" s="19" t="s">
        <v>57</v>
      </c>
      <c r="D374" s="22" t="s">
        <v>105</v>
      </c>
      <c r="E374" s="19" t="s">
        <v>1471</v>
      </c>
      <c r="F374" s="22" t="s">
        <v>2035</v>
      </c>
      <c r="G374" s="19" t="s">
        <v>2051</v>
      </c>
      <c r="H374" s="22" t="s">
        <v>2052</v>
      </c>
      <c r="I374" s="19" t="s">
        <v>2053</v>
      </c>
    </row>
    <row r="375" hidden="1">
      <c r="A375" s="18">
        <v>8.934673314589E12</v>
      </c>
      <c r="B375" s="22" t="s">
        <v>1617</v>
      </c>
      <c r="C375" s="19" t="s">
        <v>57</v>
      </c>
      <c r="D375" s="22" t="s">
        <v>105</v>
      </c>
      <c r="E375" s="19" t="s">
        <v>1471</v>
      </c>
      <c r="F375" s="22" t="s">
        <v>2035</v>
      </c>
      <c r="G375" s="19" t="s">
        <v>2051</v>
      </c>
      <c r="H375" s="22" t="s">
        <v>2052</v>
      </c>
      <c r="I375" s="19" t="s">
        <v>2053</v>
      </c>
    </row>
    <row r="376" hidden="1">
      <c r="A376" s="18">
        <v>8.934673320566E12</v>
      </c>
      <c r="B376" s="22" t="s">
        <v>1619</v>
      </c>
      <c r="C376" s="19" t="s">
        <v>1197</v>
      </c>
      <c r="D376" s="22" t="s">
        <v>105</v>
      </c>
      <c r="E376" s="19" t="s">
        <v>1471</v>
      </c>
      <c r="F376" s="22" t="s">
        <v>2035</v>
      </c>
      <c r="G376" s="19" t="s">
        <v>2036</v>
      </c>
      <c r="H376" s="22" t="s">
        <v>2038</v>
      </c>
      <c r="I376" s="19" t="s">
        <v>2044</v>
      </c>
    </row>
    <row r="377" hidden="1">
      <c r="A377" s="18">
        <v>8.93467332058E12</v>
      </c>
      <c r="B377" s="22" t="s">
        <v>1623</v>
      </c>
      <c r="C377" s="19" t="s">
        <v>1197</v>
      </c>
      <c r="D377" s="22" t="s">
        <v>105</v>
      </c>
      <c r="E377" s="19" t="s">
        <v>1471</v>
      </c>
      <c r="F377" s="22" t="s">
        <v>2035</v>
      </c>
      <c r="G377" s="19" t="s">
        <v>2036</v>
      </c>
      <c r="H377" s="22" t="s">
        <v>2038</v>
      </c>
      <c r="I377" s="19" t="s">
        <v>2044</v>
      </c>
    </row>
    <row r="378" hidden="1">
      <c r="A378" s="18">
        <v>8.934673323512E12</v>
      </c>
      <c r="B378" s="22" t="s">
        <v>1626</v>
      </c>
      <c r="C378" s="19" t="s">
        <v>1197</v>
      </c>
      <c r="D378" s="22" t="s">
        <v>105</v>
      </c>
      <c r="E378" s="19" t="s">
        <v>1471</v>
      </c>
      <c r="F378" s="22" t="s">
        <v>2035</v>
      </c>
      <c r="G378" s="19" t="s">
        <v>2036</v>
      </c>
      <c r="H378" s="22" t="s">
        <v>2038</v>
      </c>
      <c r="I378" s="19" t="s">
        <v>2073</v>
      </c>
    </row>
    <row r="379" hidden="1">
      <c r="A379" s="18">
        <v>8.93467340051E12</v>
      </c>
      <c r="B379" s="22" t="s">
        <v>1634</v>
      </c>
      <c r="C379" s="19" t="s">
        <v>1197</v>
      </c>
      <c r="D379" s="22" t="s">
        <v>105</v>
      </c>
      <c r="E379" s="19" t="s">
        <v>1471</v>
      </c>
      <c r="F379" s="22" t="s">
        <v>2035</v>
      </c>
      <c r="G379" s="19" t="s">
        <v>2051</v>
      </c>
      <c r="H379" s="22" t="s">
        <v>2052</v>
      </c>
      <c r="I379" s="19" t="s">
        <v>2053</v>
      </c>
    </row>
    <row r="380" hidden="1">
      <c r="A380" s="18">
        <v>8.934673434508E12</v>
      </c>
      <c r="B380" s="22" t="s">
        <v>1636</v>
      </c>
      <c r="C380" s="19" t="s">
        <v>1197</v>
      </c>
      <c r="D380" s="22" t="s">
        <v>105</v>
      </c>
      <c r="E380" s="19" t="s">
        <v>1471</v>
      </c>
      <c r="F380" s="22" t="s">
        <v>2035</v>
      </c>
      <c r="G380" s="19" t="s">
        <v>2036</v>
      </c>
      <c r="H380" s="22" t="s">
        <v>2038</v>
      </c>
      <c r="I380" s="19" t="s">
        <v>2039</v>
      </c>
    </row>
    <row r="381" hidden="1">
      <c r="A381" s="18">
        <v>8.934673435505E12</v>
      </c>
      <c r="B381" s="22" t="s">
        <v>1638</v>
      </c>
      <c r="C381" s="19" t="s">
        <v>1197</v>
      </c>
      <c r="D381" s="22" t="s">
        <v>105</v>
      </c>
      <c r="E381" s="19" t="s">
        <v>1471</v>
      </c>
      <c r="F381" s="22" t="s">
        <v>2035</v>
      </c>
      <c r="G381" s="19" t="s">
        <v>2036</v>
      </c>
      <c r="H381" s="22" t="s">
        <v>2038</v>
      </c>
      <c r="I381" s="19" t="s">
        <v>2073</v>
      </c>
    </row>
    <row r="382" hidden="1">
      <c r="A382" s="18">
        <v>8.934673500432E12</v>
      </c>
      <c r="B382" s="22" t="s">
        <v>1641</v>
      </c>
      <c r="C382" s="19" t="s">
        <v>57</v>
      </c>
      <c r="D382" s="22" t="s">
        <v>105</v>
      </c>
      <c r="E382" s="19" t="s">
        <v>1471</v>
      </c>
      <c r="F382" s="22" t="s">
        <v>1627</v>
      </c>
      <c r="G382" s="19" t="s">
        <v>1629</v>
      </c>
      <c r="H382" s="22" t="s">
        <v>2026</v>
      </c>
      <c r="I382" s="19" t="s">
        <v>2027</v>
      </c>
    </row>
    <row r="383">
      <c r="A383" s="18">
        <v>8.934673500548E12</v>
      </c>
      <c r="B383" s="22" t="s">
        <v>1643</v>
      </c>
      <c r="C383" s="19" t="s">
        <v>57</v>
      </c>
      <c r="D383" s="22" t="s">
        <v>105</v>
      </c>
      <c r="E383" s="19" t="s">
        <v>1471</v>
      </c>
      <c r="F383" s="22" t="s">
        <v>1627</v>
      </c>
      <c r="G383" s="19" t="s">
        <v>2008</v>
      </c>
      <c r="H383" s="22" t="s">
        <v>2293</v>
      </c>
      <c r="I383" s="19" t="s">
        <v>2294</v>
      </c>
    </row>
    <row r="384" hidden="1">
      <c r="A384" s="18">
        <v>8.934673500777E12</v>
      </c>
      <c r="B384" s="22" t="s">
        <v>1645</v>
      </c>
      <c r="C384" s="19" t="s">
        <v>57</v>
      </c>
      <c r="D384" s="22" t="s">
        <v>105</v>
      </c>
      <c r="E384" s="19" t="s">
        <v>1471</v>
      </c>
      <c r="F384" s="22" t="s">
        <v>1627</v>
      </c>
      <c r="G384" s="19" t="s">
        <v>1629</v>
      </c>
      <c r="H384" s="22" t="s">
        <v>1630</v>
      </c>
      <c r="I384" s="19" t="s">
        <v>1632</v>
      </c>
    </row>
    <row r="385" hidden="1">
      <c r="A385" s="18">
        <v>8.934673500784E12</v>
      </c>
      <c r="B385" s="22" t="s">
        <v>1649</v>
      </c>
      <c r="C385" s="19" t="s">
        <v>57</v>
      </c>
      <c r="D385" s="22" t="s">
        <v>105</v>
      </c>
      <c r="E385" s="19" t="s">
        <v>1471</v>
      </c>
      <c r="F385" s="22" t="s">
        <v>1627</v>
      </c>
      <c r="G385" s="19" t="s">
        <v>1629</v>
      </c>
      <c r="H385" s="22" t="s">
        <v>2305</v>
      </c>
      <c r="I385" s="19" t="s">
        <v>2306</v>
      </c>
    </row>
    <row r="386" hidden="1">
      <c r="A386" s="18">
        <v>8.934673500944E12</v>
      </c>
      <c r="B386" s="22" t="s">
        <v>1654</v>
      </c>
      <c r="C386" s="19" t="s">
        <v>57</v>
      </c>
      <c r="D386" s="22" t="s">
        <v>105</v>
      </c>
      <c r="E386" s="19" t="s">
        <v>1471</v>
      </c>
      <c r="F386" s="22" t="s">
        <v>1627</v>
      </c>
      <c r="G386" s="19" t="s">
        <v>1629</v>
      </c>
      <c r="H386" s="22" t="s">
        <v>2026</v>
      </c>
      <c r="I386" s="19" t="s">
        <v>2027</v>
      </c>
    </row>
    <row r="387">
      <c r="A387" s="18">
        <v>8.934673501033E12</v>
      </c>
      <c r="B387" s="22" t="s">
        <v>1656</v>
      </c>
      <c r="C387" s="19" t="s">
        <v>57</v>
      </c>
      <c r="D387" s="22" t="s">
        <v>105</v>
      </c>
      <c r="E387" s="19" t="s">
        <v>1471</v>
      </c>
      <c r="F387" s="22" t="s">
        <v>1627</v>
      </c>
      <c r="G387" s="19" t="s">
        <v>1629</v>
      </c>
      <c r="H387" s="22" t="s">
        <v>2026</v>
      </c>
      <c r="I387" s="19" t="s">
        <v>2027</v>
      </c>
    </row>
    <row r="388">
      <c r="A388" s="18">
        <v>8.93467350104E12</v>
      </c>
      <c r="B388" s="22" t="s">
        <v>1660</v>
      </c>
      <c r="C388" s="19" t="s">
        <v>57</v>
      </c>
      <c r="D388" s="22" t="s">
        <v>105</v>
      </c>
      <c r="E388" s="19" t="s">
        <v>1471</v>
      </c>
      <c r="F388" s="22" t="s">
        <v>1627</v>
      </c>
      <c r="G388" s="19" t="s">
        <v>1629</v>
      </c>
      <c r="H388" s="22" t="s">
        <v>2026</v>
      </c>
      <c r="I388" s="19" t="s">
        <v>2027</v>
      </c>
    </row>
    <row r="389" hidden="1">
      <c r="A389" s="18">
        <v>8.934673501057E12</v>
      </c>
      <c r="B389" s="22" t="s">
        <v>1662</v>
      </c>
      <c r="C389" s="19" t="s">
        <v>57</v>
      </c>
      <c r="D389" s="22" t="s">
        <v>105</v>
      </c>
      <c r="E389" s="19" t="s">
        <v>1471</v>
      </c>
      <c r="F389" s="22" t="s">
        <v>1627</v>
      </c>
      <c r="G389" s="19" t="s">
        <v>1629</v>
      </c>
      <c r="H389" s="22" t="s">
        <v>2026</v>
      </c>
      <c r="I389" s="19" t="s">
        <v>2027</v>
      </c>
    </row>
    <row r="390" hidden="1">
      <c r="A390" s="18">
        <v>8.934673501064E12</v>
      </c>
      <c r="B390" s="22" t="s">
        <v>1664</v>
      </c>
      <c r="C390" s="19" t="s">
        <v>57</v>
      </c>
      <c r="D390" s="22" t="s">
        <v>105</v>
      </c>
      <c r="E390" s="19" t="s">
        <v>1471</v>
      </c>
      <c r="F390" s="22" t="s">
        <v>1627</v>
      </c>
      <c r="G390" s="19" t="s">
        <v>1629</v>
      </c>
      <c r="H390" s="22" t="s">
        <v>1630</v>
      </c>
      <c r="I390" s="19" t="s">
        <v>1632</v>
      </c>
    </row>
    <row r="391" hidden="1">
      <c r="A391" s="18">
        <v>8.934673538824E12</v>
      </c>
      <c r="B391" s="22" t="s">
        <v>1667</v>
      </c>
      <c r="C391" s="19" t="s">
        <v>57</v>
      </c>
      <c r="D391" s="22" t="s">
        <v>105</v>
      </c>
      <c r="E391" s="19" t="s">
        <v>1471</v>
      </c>
      <c r="F391" s="22" t="s">
        <v>1627</v>
      </c>
      <c r="G391" s="19" t="s">
        <v>1629</v>
      </c>
      <c r="H391" s="22" t="s">
        <v>2026</v>
      </c>
      <c r="I391" s="19" t="s">
        <v>2027</v>
      </c>
    </row>
    <row r="392" hidden="1">
      <c r="A392" s="18">
        <v>8.934673600347E12</v>
      </c>
      <c r="B392" s="22" t="s">
        <v>1673</v>
      </c>
      <c r="C392" s="19" t="s">
        <v>57</v>
      </c>
      <c r="D392" s="22" t="s">
        <v>105</v>
      </c>
      <c r="E392" s="19" t="s">
        <v>108</v>
      </c>
      <c r="F392" s="22" t="s">
        <v>109</v>
      </c>
      <c r="G392" s="19" t="s">
        <v>112</v>
      </c>
      <c r="H392" s="22" t="s">
        <v>1563</v>
      </c>
      <c r="I392" s="19" t="s">
        <v>1564</v>
      </c>
    </row>
    <row r="393" hidden="1">
      <c r="A393" s="18">
        <v>8.934673600378E12</v>
      </c>
      <c r="B393" s="22" t="s">
        <v>1675</v>
      </c>
      <c r="C393" s="19" t="s">
        <v>57</v>
      </c>
      <c r="D393" s="22" t="s">
        <v>105</v>
      </c>
      <c r="E393" s="19" t="s">
        <v>108</v>
      </c>
      <c r="F393" s="22" t="s">
        <v>109</v>
      </c>
      <c r="G393" s="19" t="s">
        <v>112</v>
      </c>
      <c r="H393" s="22" t="s">
        <v>1563</v>
      </c>
      <c r="I393" s="19" t="s">
        <v>1564</v>
      </c>
    </row>
    <row r="394" hidden="1">
      <c r="A394" s="18">
        <v>8.93467360062E12</v>
      </c>
      <c r="B394" s="22" t="s">
        <v>1679</v>
      </c>
      <c r="C394" s="19" t="s">
        <v>57</v>
      </c>
      <c r="D394" s="22" t="s">
        <v>105</v>
      </c>
      <c r="E394" s="19" t="s">
        <v>108</v>
      </c>
      <c r="F394" s="22" t="s">
        <v>109</v>
      </c>
      <c r="G394" s="19" t="s">
        <v>112</v>
      </c>
      <c r="H394" s="22" t="s">
        <v>113</v>
      </c>
      <c r="I394" s="19" t="s">
        <v>116</v>
      </c>
    </row>
    <row r="395" hidden="1">
      <c r="A395" s="18">
        <v>8.934673600644E12</v>
      </c>
      <c r="B395" s="22" t="s">
        <v>1681</v>
      </c>
      <c r="C395" s="19" t="s">
        <v>57</v>
      </c>
      <c r="D395" s="22" t="s">
        <v>105</v>
      </c>
      <c r="E395" s="19" t="s">
        <v>108</v>
      </c>
      <c r="F395" s="22" t="s">
        <v>109</v>
      </c>
      <c r="G395" s="19" t="s">
        <v>112</v>
      </c>
      <c r="H395" s="22" t="s">
        <v>113</v>
      </c>
      <c r="I395" s="19" t="s">
        <v>116</v>
      </c>
    </row>
    <row r="396" hidden="1">
      <c r="A396" s="18">
        <v>8.934673600699E12</v>
      </c>
      <c r="B396" s="22" t="s">
        <v>1683</v>
      </c>
      <c r="C396" s="19" t="s">
        <v>57</v>
      </c>
      <c r="D396" s="22" t="s">
        <v>105</v>
      </c>
      <c r="E396" s="19" t="s">
        <v>108</v>
      </c>
      <c r="F396" s="22" t="s">
        <v>109</v>
      </c>
      <c r="G396" s="19" t="s">
        <v>112</v>
      </c>
      <c r="H396" s="22" t="s">
        <v>113</v>
      </c>
      <c r="I396" s="19" t="s">
        <v>116</v>
      </c>
    </row>
    <row r="397" hidden="1">
      <c r="A397" s="18">
        <v>8.934673601825E12</v>
      </c>
      <c r="B397" s="22" t="s">
        <v>1687</v>
      </c>
      <c r="C397" s="19" t="s">
        <v>57</v>
      </c>
      <c r="D397" s="22" t="s">
        <v>105</v>
      </c>
      <c r="E397" s="19" t="s">
        <v>1471</v>
      </c>
      <c r="F397" s="22" t="s">
        <v>1627</v>
      </c>
      <c r="G397" s="19" t="s">
        <v>1629</v>
      </c>
      <c r="H397" s="22" t="s">
        <v>2305</v>
      </c>
      <c r="I397" s="19" t="s">
        <v>2306</v>
      </c>
    </row>
    <row r="398" hidden="1">
      <c r="A398" s="18">
        <v>8.934673605823E12</v>
      </c>
      <c r="B398" s="22" t="s">
        <v>1689</v>
      </c>
      <c r="C398" s="19" t="s">
        <v>57</v>
      </c>
      <c r="D398" s="22" t="s">
        <v>105</v>
      </c>
      <c r="E398" s="19" t="s">
        <v>1471</v>
      </c>
      <c r="F398" s="22" t="s">
        <v>1627</v>
      </c>
      <c r="G398" s="19" t="s">
        <v>2008</v>
      </c>
      <c r="H398" s="22" t="s">
        <v>2010</v>
      </c>
      <c r="I398" s="19" t="s">
        <v>2011</v>
      </c>
    </row>
    <row r="399" hidden="1">
      <c r="A399" s="18">
        <v>8.93467360682E12</v>
      </c>
      <c r="B399" s="22" t="s">
        <v>1693</v>
      </c>
      <c r="C399" s="19" t="s">
        <v>57</v>
      </c>
      <c r="D399" s="22" t="s">
        <v>105</v>
      </c>
      <c r="E399" s="19" t="s">
        <v>1471</v>
      </c>
      <c r="F399" s="22" t="s">
        <v>1627</v>
      </c>
      <c r="G399" s="19" t="s">
        <v>2008</v>
      </c>
      <c r="H399" s="22" t="s">
        <v>2349</v>
      </c>
      <c r="I399" s="19" t="s">
        <v>2351</v>
      </c>
    </row>
    <row r="400" hidden="1">
      <c r="A400" s="18">
        <v>8.934673607827E12</v>
      </c>
      <c r="B400" s="22" t="s">
        <v>1694</v>
      </c>
      <c r="C400" s="19" t="s">
        <v>57</v>
      </c>
      <c r="D400" s="22" t="s">
        <v>105</v>
      </c>
      <c r="E400" s="19" t="s">
        <v>1471</v>
      </c>
      <c r="F400" s="22" t="s">
        <v>1627</v>
      </c>
      <c r="G400" s="19" t="s">
        <v>1629</v>
      </c>
      <c r="H400" s="22" t="s">
        <v>1630</v>
      </c>
      <c r="I400" s="19" t="s">
        <v>1632</v>
      </c>
    </row>
    <row r="401" hidden="1">
      <c r="A401" s="18">
        <v>8.934673608824E12</v>
      </c>
      <c r="B401" s="22" t="s">
        <v>1696</v>
      </c>
      <c r="C401" s="19" t="s">
        <v>57</v>
      </c>
      <c r="D401" s="22" t="s">
        <v>105</v>
      </c>
      <c r="E401" s="19" t="s">
        <v>1471</v>
      </c>
      <c r="F401" s="22" t="s">
        <v>1627</v>
      </c>
      <c r="G401" s="19" t="s">
        <v>1629</v>
      </c>
      <c r="H401" s="22" t="s">
        <v>1630</v>
      </c>
      <c r="I401" s="19" t="s">
        <v>1632</v>
      </c>
    </row>
    <row r="402" hidden="1">
      <c r="A402" s="18">
        <v>8.934673613828E12</v>
      </c>
      <c r="B402" s="22" t="s">
        <v>1700</v>
      </c>
      <c r="C402" s="19" t="s">
        <v>57</v>
      </c>
      <c r="D402" s="22" t="s">
        <v>105</v>
      </c>
      <c r="E402" s="19" t="s">
        <v>1471</v>
      </c>
      <c r="F402" s="22" t="s">
        <v>1627</v>
      </c>
      <c r="G402" s="19" t="s">
        <v>2008</v>
      </c>
      <c r="H402" s="22" t="s">
        <v>2293</v>
      </c>
      <c r="I402" s="19" t="s">
        <v>2294</v>
      </c>
    </row>
    <row r="403" hidden="1">
      <c r="A403" s="18">
        <v>8.934673900928E12</v>
      </c>
      <c r="B403" s="22" t="s">
        <v>1702</v>
      </c>
      <c r="C403" s="19" t="s">
        <v>57</v>
      </c>
      <c r="D403" s="22" t="s">
        <v>105</v>
      </c>
      <c r="E403" s="19" t="s">
        <v>1471</v>
      </c>
      <c r="F403" s="22" t="s">
        <v>1473</v>
      </c>
      <c r="G403" s="19" t="s">
        <v>1474</v>
      </c>
      <c r="H403" s="22" t="s">
        <v>1475</v>
      </c>
      <c r="I403" s="19" t="s">
        <v>1477</v>
      </c>
    </row>
    <row r="404" hidden="1">
      <c r="A404" s="18">
        <v>8.934717261282E12</v>
      </c>
      <c r="B404" s="22" t="s">
        <v>1706</v>
      </c>
      <c r="C404" s="19" t="s">
        <v>224</v>
      </c>
      <c r="D404" s="22" t="s">
        <v>397</v>
      </c>
      <c r="E404" s="19" t="s">
        <v>399</v>
      </c>
      <c r="F404" s="22" t="s">
        <v>1938</v>
      </c>
      <c r="G404" s="19" t="s">
        <v>2363</v>
      </c>
      <c r="H404" s="22" t="s">
        <v>2365</v>
      </c>
      <c r="I404" s="19" t="s">
        <v>2367</v>
      </c>
    </row>
    <row r="405" hidden="1">
      <c r="A405" s="18">
        <v>8.934717261336E12</v>
      </c>
      <c r="B405" s="22" t="s">
        <v>1710</v>
      </c>
      <c r="C405" s="19" t="s">
        <v>224</v>
      </c>
      <c r="D405" s="22" t="s">
        <v>397</v>
      </c>
      <c r="E405" s="19" t="s">
        <v>399</v>
      </c>
      <c r="F405" s="22" t="s">
        <v>1938</v>
      </c>
      <c r="G405" s="19" t="s">
        <v>2363</v>
      </c>
      <c r="H405" s="22" t="s">
        <v>2371</v>
      </c>
      <c r="I405" s="19" t="s">
        <v>2372</v>
      </c>
    </row>
    <row r="406" hidden="1">
      <c r="A406" s="18">
        <v>8.934717262005E12</v>
      </c>
      <c r="B406" s="22" t="s">
        <v>1713</v>
      </c>
      <c r="C406" s="19" t="s">
        <v>224</v>
      </c>
      <c r="D406" s="22" t="s">
        <v>397</v>
      </c>
      <c r="E406" s="19" t="s">
        <v>399</v>
      </c>
      <c r="F406" s="22" t="s">
        <v>1938</v>
      </c>
      <c r="G406" s="19" t="s">
        <v>2363</v>
      </c>
      <c r="H406" s="22" t="s">
        <v>2371</v>
      </c>
      <c r="I406" s="19" t="s">
        <v>2372</v>
      </c>
    </row>
    <row r="407" hidden="1">
      <c r="A407" s="18">
        <v>8.934717262012E12</v>
      </c>
      <c r="B407" s="22" t="s">
        <v>1715</v>
      </c>
      <c r="C407" s="19" t="s">
        <v>224</v>
      </c>
      <c r="D407" s="22" t="s">
        <v>397</v>
      </c>
      <c r="E407" s="19" t="s">
        <v>399</v>
      </c>
      <c r="F407" s="22" t="s">
        <v>1938</v>
      </c>
      <c r="G407" s="19" t="s">
        <v>2363</v>
      </c>
      <c r="H407" s="22" t="s">
        <v>2378</v>
      </c>
      <c r="I407" s="19" t="s">
        <v>2379</v>
      </c>
    </row>
    <row r="408" hidden="1">
      <c r="A408" s="18">
        <v>8.934717264474E12</v>
      </c>
      <c r="B408" s="22" t="s">
        <v>1717</v>
      </c>
      <c r="C408" s="19" t="s">
        <v>224</v>
      </c>
      <c r="D408" s="22" t="s">
        <v>397</v>
      </c>
      <c r="E408" s="19" t="s">
        <v>399</v>
      </c>
      <c r="F408" s="22" t="s">
        <v>1938</v>
      </c>
      <c r="G408" s="19" t="s">
        <v>2363</v>
      </c>
      <c r="H408" s="22" t="s">
        <v>2382</v>
      </c>
      <c r="I408" s="19" t="s">
        <v>2384</v>
      </c>
    </row>
    <row r="409" hidden="1">
      <c r="A409" s="18">
        <v>8.934717266003E12</v>
      </c>
      <c r="B409" s="22" t="s">
        <v>1721</v>
      </c>
      <c r="C409" s="19" t="s">
        <v>224</v>
      </c>
      <c r="D409" s="22" t="s">
        <v>397</v>
      </c>
      <c r="E409" s="19" t="s">
        <v>399</v>
      </c>
      <c r="F409" s="22" t="s">
        <v>1938</v>
      </c>
      <c r="G409" s="19" t="s">
        <v>2363</v>
      </c>
      <c r="H409" s="22" t="s">
        <v>2371</v>
      </c>
      <c r="I409" s="19" t="s">
        <v>2387</v>
      </c>
    </row>
    <row r="410" hidden="1">
      <c r="A410" s="18">
        <v>8.934717266591E12</v>
      </c>
      <c r="B410" s="22" t="s">
        <v>1723</v>
      </c>
      <c r="C410" s="19" t="s">
        <v>224</v>
      </c>
      <c r="D410" s="22" t="s">
        <v>397</v>
      </c>
      <c r="E410" s="19" t="s">
        <v>399</v>
      </c>
      <c r="F410" s="22" t="s">
        <v>1938</v>
      </c>
      <c r="G410" s="19" t="s">
        <v>2363</v>
      </c>
      <c r="H410" s="22" t="s">
        <v>2382</v>
      </c>
      <c r="I410" s="19" t="s">
        <v>2391</v>
      </c>
    </row>
    <row r="411" hidden="1">
      <c r="A411" s="18">
        <v>8.934717266669E12</v>
      </c>
      <c r="B411" s="22" t="s">
        <v>1727</v>
      </c>
      <c r="C411" s="19" t="s">
        <v>224</v>
      </c>
      <c r="D411" s="22" t="s">
        <v>397</v>
      </c>
      <c r="E411" s="19" t="s">
        <v>399</v>
      </c>
      <c r="F411" s="22" t="s">
        <v>1938</v>
      </c>
      <c r="G411" s="19" t="s">
        <v>2363</v>
      </c>
      <c r="H411" s="22" t="s">
        <v>2371</v>
      </c>
      <c r="I411" s="19" t="s">
        <v>2395</v>
      </c>
    </row>
    <row r="412" hidden="1">
      <c r="A412" s="18">
        <v>8.934717266713E12</v>
      </c>
      <c r="B412" s="22" t="s">
        <v>1729</v>
      </c>
      <c r="C412" s="19" t="s">
        <v>224</v>
      </c>
      <c r="D412" s="22" t="s">
        <v>397</v>
      </c>
      <c r="E412" s="19" t="s">
        <v>399</v>
      </c>
      <c r="F412" s="22" t="s">
        <v>1938</v>
      </c>
      <c r="G412" s="19" t="s">
        <v>2363</v>
      </c>
      <c r="H412" s="22" t="s">
        <v>2371</v>
      </c>
      <c r="I412" s="19" t="s">
        <v>2372</v>
      </c>
    </row>
    <row r="413" hidden="1">
      <c r="A413" s="18">
        <v>8.934717271236E12</v>
      </c>
      <c r="B413" s="22" t="s">
        <v>1731</v>
      </c>
      <c r="C413" s="19" t="s">
        <v>224</v>
      </c>
      <c r="D413" s="22" t="s">
        <v>397</v>
      </c>
      <c r="E413" s="19" t="s">
        <v>399</v>
      </c>
      <c r="F413" s="22" t="s">
        <v>2400</v>
      </c>
      <c r="G413" s="19" t="s">
        <v>2401</v>
      </c>
      <c r="H413" s="22" t="s">
        <v>2402</v>
      </c>
      <c r="I413" s="19" t="s">
        <v>2404</v>
      </c>
    </row>
    <row r="414" hidden="1">
      <c r="A414" s="18">
        <v>8.934717275081E12</v>
      </c>
      <c r="B414" s="22" t="s">
        <v>1735</v>
      </c>
      <c r="C414" s="19" t="s">
        <v>224</v>
      </c>
      <c r="D414" s="22" t="s">
        <v>397</v>
      </c>
      <c r="E414" s="19" t="s">
        <v>399</v>
      </c>
      <c r="F414" s="22" t="s">
        <v>2400</v>
      </c>
      <c r="G414" s="19" t="s">
        <v>2401</v>
      </c>
      <c r="H414" s="22" t="s">
        <v>2407</v>
      </c>
      <c r="I414" s="19" t="s">
        <v>2408</v>
      </c>
    </row>
    <row r="415" hidden="1">
      <c r="A415" s="18">
        <v>8.934717292033E12</v>
      </c>
      <c r="B415" s="22" t="s">
        <v>1740</v>
      </c>
      <c r="C415" s="19" t="s">
        <v>1741</v>
      </c>
      <c r="D415" s="22" t="s">
        <v>397</v>
      </c>
      <c r="E415" s="19" t="s">
        <v>1586</v>
      </c>
      <c r="F415" s="22" t="s">
        <v>1588</v>
      </c>
      <c r="G415" s="19" t="s">
        <v>2186</v>
      </c>
      <c r="H415" s="22" t="s">
        <v>2187</v>
      </c>
      <c r="I415" s="19" t="s">
        <v>2189</v>
      </c>
    </row>
    <row r="416" hidden="1">
      <c r="A416" s="18">
        <v>8.934717401299E12</v>
      </c>
      <c r="B416" s="22" t="s">
        <v>1744</v>
      </c>
      <c r="C416" s="19" t="s">
        <v>224</v>
      </c>
      <c r="D416" s="22" t="s">
        <v>397</v>
      </c>
      <c r="E416" s="19" t="s">
        <v>399</v>
      </c>
      <c r="F416" s="22" t="s">
        <v>2400</v>
      </c>
      <c r="G416" s="19" t="s">
        <v>2414</v>
      </c>
      <c r="H416" s="22" t="s">
        <v>2415</v>
      </c>
      <c r="I416" s="19" t="s">
        <v>2417</v>
      </c>
    </row>
    <row r="417" hidden="1">
      <c r="A417" s="18">
        <v>8.934717401305E12</v>
      </c>
      <c r="B417" s="22" t="s">
        <v>1748</v>
      </c>
      <c r="C417" s="19" t="s">
        <v>224</v>
      </c>
      <c r="D417" s="22" t="s">
        <v>397</v>
      </c>
      <c r="E417" s="19" t="s">
        <v>399</v>
      </c>
      <c r="F417" s="22" t="s">
        <v>2400</v>
      </c>
      <c r="G417" s="19" t="s">
        <v>2414</v>
      </c>
      <c r="H417" s="22" t="s">
        <v>2415</v>
      </c>
      <c r="I417" s="19" t="s">
        <v>2417</v>
      </c>
    </row>
    <row r="418" hidden="1">
      <c r="A418" s="18">
        <v>8.934717401336E12</v>
      </c>
      <c r="B418" s="22" t="s">
        <v>1750</v>
      </c>
      <c r="C418" s="19" t="s">
        <v>224</v>
      </c>
      <c r="D418" s="22" t="s">
        <v>397</v>
      </c>
      <c r="E418" s="19" t="s">
        <v>399</v>
      </c>
      <c r="F418" s="22" t="s">
        <v>2400</v>
      </c>
      <c r="G418" s="19" t="s">
        <v>2414</v>
      </c>
      <c r="H418" s="22" t="s">
        <v>2426</v>
      </c>
      <c r="I418" s="19" t="s">
        <v>2427</v>
      </c>
    </row>
    <row r="419" hidden="1">
      <c r="A419" s="18">
        <v>8.934717401343E12</v>
      </c>
      <c r="B419" s="22" t="s">
        <v>1752</v>
      </c>
      <c r="C419" s="19" t="s">
        <v>224</v>
      </c>
      <c r="D419" s="22" t="s">
        <v>397</v>
      </c>
      <c r="E419" s="19" t="s">
        <v>399</v>
      </c>
      <c r="F419" s="22" t="s">
        <v>2400</v>
      </c>
      <c r="G419" s="19" t="s">
        <v>2414</v>
      </c>
      <c r="H419" s="22" t="s">
        <v>2426</v>
      </c>
      <c r="I419" s="19" t="s">
        <v>2427</v>
      </c>
    </row>
    <row r="420" hidden="1">
      <c r="A420" s="18">
        <v>8.93471740135E12</v>
      </c>
      <c r="B420" s="22" t="s">
        <v>1756</v>
      </c>
      <c r="C420" s="19" t="s">
        <v>224</v>
      </c>
      <c r="D420" s="22" t="s">
        <v>397</v>
      </c>
      <c r="E420" s="19" t="s">
        <v>399</v>
      </c>
      <c r="F420" s="22" t="s">
        <v>2400</v>
      </c>
      <c r="G420" s="19" t="s">
        <v>2414</v>
      </c>
      <c r="H420" s="22" t="s">
        <v>2436</v>
      </c>
      <c r="I420" s="19" t="s">
        <v>2438</v>
      </c>
    </row>
    <row r="421" hidden="1">
      <c r="A421" s="18">
        <v>8.934717402302E12</v>
      </c>
      <c r="B421" s="22" t="s">
        <v>1761</v>
      </c>
      <c r="C421" s="19" t="s">
        <v>224</v>
      </c>
      <c r="D421" s="22" t="s">
        <v>397</v>
      </c>
      <c r="E421" s="19" t="s">
        <v>399</v>
      </c>
      <c r="F421" s="22" t="s">
        <v>2400</v>
      </c>
      <c r="G421" s="19" t="s">
        <v>2414</v>
      </c>
      <c r="H421" s="22" t="s">
        <v>2436</v>
      </c>
      <c r="I421" s="19" t="s">
        <v>2438</v>
      </c>
    </row>
    <row r="422" hidden="1">
      <c r="A422" s="18">
        <v>8.934717402432E12</v>
      </c>
      <c r="B422" s="22" t="s">
        <v>1764</v>
      </c>
      <c r="C422" s="19" t="s">
        <v>224</v>
      </c>
      <c r="D422" s="22" t="s">
        <v>397</v>
      </c>
      <c r="E422" s="19" t="s">
        <v>399</v>
      </c>
      <c r="F422" s="22" t="s">
        <v>2400</v>
      </c>
      <c r="G422" s="19" t="s">
        <v>2414</v>
      </c>
      <c r="H422" s="22" t="s">
        <v>2436</v>
      </c>
      <c r="I422" s="19" t="s">
        <v>2438</v>
      </c>
    </row>
    <row r="423" hidden="1">
      <c r="A423" s="18">
        <v>8.934717421648E12</v>
      </c>
      <c r="B423" s="22" t="s">
        <v>1767</v>
      </c>
      <c r="C423" s="19" t="s">
        <v>224</v>
      </c>
      <c r="D423" s="22" t="s">
        <v>397</v>
      </c>
      <c r="E423" s="19" t="s">
        <v>1586</v>
      </c>
      <c r="F423" s="22" t="s">
        <v>1588</v>
      </c>
      <c r="G423" s="19" t="s">
        <v>2450</v>
      </c>
      <c r="H423" s="22" t="s">
        <v>2452</v>
      </c>
      <c r="I423" s="19" t="s">
        <v>2454</v>
      </c>
    </row>
    <row r="424" hidden="1">
      <c r="A424" s="18">
        <v>8.934717472008E12</v>
      </c>
      <c r="B424" s="22" t="s">
        <v>1769</v>
      </c>
      <c r="C424" s="19" t="s">
        <v>224</v>
      </c>
      <c r="D424" s="22" t="s">
        <v>397</v>
      </c>
      <c r="E424" s="19" t="s">
        <v>399</v>
      </c>
      <c r="F424" s="22" t="s">
        <v>1938</v>
      </c>
      <c r="G424" s="19" t="s">
        <v>2107</v>
      </c>
      <c r="H424" s="22" t="s">
        <v>2457</v>
      </c>
      <c r="I424" s="19" t="s">
        <v>2459</v>
      </c>
    </row>
    <row r="425" hidden="1">
      <c r="A425" s="18">
        <v>8.934717600715E12</v>
      </c>
      <c r="B425" s="22" t="s">
        <v>1773</v>
      </c>
      <c r="C425" s="19" t="s">
        <v>57</v>
      </c>
      <c r="D425" s="22" t="s">
        <v>397</v>
      </c>
      <c r="E425" s="19" t="s">
        <v>399</v>
      </c>
      <c r="F425" s="22" t="s">
        <v>1938</v>
      </c>
      <c r="G425" s="19" t="s">
        <v>1941</v>
      </c>
      <c r="H425" s="22" t="s">
        <v>1942</v>
      </c>
      <c r="I425" s="19" t="s">
        <v>2461</v>
      </c>
    </row>
    <row r="426" hidden="1">
      <c r="A426" s="18">
        <v>8.934717600784E12</v>
      </c>
      <c r="B426" s="22" t="s">
        <v>1775</v>
      </c>
      <c r="C426" s="19" t="s">
        <v>224</v>
      </c>
      <c r="D426" s="22" t="s">
        <v>397</v>
      </c>
      <c r="E426" s="19" t="s">
        <v>1586</v>
      </c>
      <c r="F426" s="22" t="s">
        <v>1588</v>
      </c>
      <c r="G426" s="19" t="s">
        <v>1590</v>
      </c>
      <c r="H426" s="22" t="s">
        <v>2466</v>
      </c>
      <c r="I426" s="19" t="s">
        <v>2467</v>
      </c>
    </row>
    <row r="427" hidden="1">
      <c r="A427" s="18">
        <v>8.935007101059E12</v>
      </c>
      <c r="B427" s="22" t="s">
        <v>1777</v>
      </c>
      <c r="C427" s="19" t="s">
        <v>57</v>
      </c>
      <c r="D427" s="22" t="s">
        <v>105</v>
      </c>
      <c r="E427" s="19" t="s">
        <v>1471</v>
      </c>
      <c r="F427" s="22" t="s">
        <v>1948</v>
      </c>
      <c r="G427" s="19" t="s">
        <v>1964</v>
      </c>
      <c r="H427" s="22" t="s">
        <v>1966</v>
      </c>
      <c r="I427" s="19" t="s">
        <v>1967</v>
      </c>
    </row>
    <row r="428" hidden="1">
      <c r="A428" s="18">
        <v>8.935007101103E12</v>
      </c>
      <c r="B428" s="22" t="s">
        <v>1780</v>
      </c>
      <c r="C428" s="19" t="s">
        <v>1145</v>
      </c>
      <c r="D428" s="22" t="s">
        <v>105</v>
      </c>
      <c r="E428" s="19" t="s">
        <v>1471</v>
      </c>
      <c r="F428" s="22" t="s">
        <v>1948</v>
      </c>
      <c r="G428" s="19" t="s">
        <v>1964</v>
      </c>
      <c r="H428" s="22" t="s">
        <v>1966</v>
      </c>
      <c r="I428" s="19" t="s">
        <v>1967</v>
      </c>
    </row>
    <row r="429" hidden="1">
      <c r="A429" s="18">
        <v>8.935007101134E12</v>
      </c>
      <c r="B429" s="22" t="s">
        <v>1784</v>
      </c>
      <c r="C429" s="19" t="s">
        <v>1785</v>
      </c>
      <c r="D429" s="22" t="s">
        <v>105</v>
      </c>
      <c r="E429" s="19" t="s">
        <v>1471</v>
      </c>
      <c r="F429" s="22" t="s">
        <v>1948</v>
      </c>
      <c r="G429" s="19" t="s">
        <v>1964</v>
      </c>
      <c r="H429" s="22" t="s">
        <v>1966</v>
      </c>
      <c r="I429" s="19" t="s">
        <v>2486</v>
      </c>
    </row>
    <row r="430" hidden="1">
      <c r="A430" s="18">
        <v>8.935007110457E12</v>
      </c>
      <c r="B430" s="22" t="s">
        <v>1787</v>
      </c>
      <c r="C430" s="19" t="s">
        <v>57</v>
      </c>
      <c r="D430" s="22" t="s">
        <v>105</v>
      </c>
      <c r="E430" s="19" t="s">
        <v>1471</v>
      </c>
      <c r="F430" s="22" t="s">
        <v>1627</v>
      </c>
      <c r="G430" s="19" t="s">
        <v>1629</v>
      </c>
      <c r="H430" s="22" t="s">
        <v>2305</v>
      </c>
      <c r="I430" s="19" t="s">
        <v>2306</v>
      </c>
    </row>
    <row r="431" hidden="1">
      <c r="A431" s="18">
        <v>8.935007110914E12</v>
      </c>
      <c r="B431" s="22" t="s">
        <v>1789</v>
      </c>
      <c r="C431" s="19" t="s">
        <v>1145</v>
      </c>
      <c r="D431" s="22" t="s">
        <v>105</v>
      </c>
      <c r="E431" s="19" t="s">
        <v>1471</v>
      </c>
      <c r="F431" s="22" t="s">
        <v>1948</v>
      </c>
      <c r="G431" s="19" t="s">
        <v>2203</v>
      </c>
      <c r="H431" s="22" t="s">
        <v>2205</v>
      </c>
      <c r="I431" s="19" t="s">
        <v>2495</v>
      </c>
    </row>
    <row r="432" hidden="1">
      <c r="A432" s="18">
        <v>8.935007110921E12</v>
      </c>
      <c r="B432" s="22" t="s">
        <v>1795</v>
      </c>
      <c r="C432" s="19" t="s">
        <v>1145</v>
      </c>
      <c r="D432" s="22" t="s">
        <v>105</v>
      </c>
      <c r="E432" s="19" t="s">
        <v>1471</v>
      </c>
      <c r="F432" s="22" t="s">
        <v>1948</v>
      </c>
      <c r="G432" s="19" t="s">
        <v>2203</v>
      </c>
      <c r="H432" s="22" t="s">
        <v>2205</v>
      </c>
      <c r="I432" s="19" t="s">
        <v>2206</v>
      </c>
    </row>
    <row r="433" hidden="1">
      <c r="A433" s="18">
        <v>8.935007110938E12</v>
      </c>
      <c r="B433" s="22" t="s">
        <v>1798</v>
      </c>
      <c r="C433" s="19" t="s">
        <v>1145</v>
      </c>
      <c r="D433" s="22" t="s">
        <v>105</v>
      </c>
      <c r="E433" s="19" t="s">
        <v>1471</v>
      </c>
      <c r="F433" s="22" t="s">
        <v>1948</v>
      </c>
      <c r="G433" s="19" t="s">
        <v>2203</v>
      </c>
      <c r="H433" s="22" t="s">
        <v>2506</v>
      </c>
      <c r="I433" s="19" t="s">
        <v>2507</v>
      </c>
    </row>
    <row r="434" hidden="1">
      <c r="A434" s="18">
        <v>8.935007117098E12</v>
      </c>
      <c r="B434" s="22" t="s">
        <v>1800</v>
      </c>
      <c r="C434" s="19" t="s">
        <v>1785</v>
      </c>
      <c r="D434" s="22" t="s">
        <v>105</v>
      </c>
      <c r="E434" s="19" t="s">
        <v>1471</v>
      </c>
      <c r="F434" s="22" t="s">
        <v>1948</v>
      </c>
      <c r="G434" s="19" t="s">
        <v>2203</v>
      </c>
      <c r="H434" s="22" t="s">
        <v>2506</v>
      </c>
      <c r="I434" s="19" t="s">
        <v>2514</v>
      </c>
    </row>
    <row r="435" hidden="1">
      <c r="A435" s="18">
        <v>8.935007117104E12</v>
      </c>
      <c r="B435" s="22" t="s">
        <v>1803</v>
      </c>
      <c r="C435" s="19" t="s">
        <v>1145</v>
      </c>
      <c r="D435" s="22" t="s">
        <v>105</v>
      </c>
      <c r="E435" s="19" t="s">
        <v>1471</v>
      </c>
      <c r="F435" s="22" t="s">
        <v>1948</v>
      </c>
      <c r="G435" s="19" t="s">
        <v>2203</v>
      </c>
      <c r="H435" s="22" t="s">
        <v>2506</v>
      </c>
      <c r="I435" s="19" t="s">
        <v>2514</v>
      </c>
    </row>
    <row r="436" hidden="1">
      <c r="A436" s="18">
        <v>8.935007117135E12</v>
      </c>
      <c r="B436" s="22" t="s">
        <v>1809</v>
      </c>
      <c r="C436" s="19" t="s">
        <v>1785</v>
      </c>
      <c r="D436" s="22" t="s">
        <v>105</v>
      </c>
      <c r="E436" s="19" t="s">
        <v>1471</v>
      </c>
      <c r="F436" s="22" t="s">
        <v>1948</v>
      </c>
      <c r="G436" s="19" t="s">
        <v>2203</v>
      </c>
      <c r="H436" s="22" t="s">
        <v>2506</v>
      </c>
      <c r="I436" s="19" t="s">
        <v>2524</v>
      </c>
    </row>
    <row r="437" hidden="1">
      <c r="A437" s="18">
        <v>8.935007147118E12</v>
      </c>
      <c r="B437" s="22" t="s">
        <v>1811</v>
      </c>
      <c r="C437" s="19" t="s">
        <v>1145</v>
      </c>
      <c r="D437" s="22" t="s">
        <v>105</v>
      </c>
      <c r="E437" s="19" t="s">
        <v>1471</v>
      </c>
      <c r="F437" s="22" t="s">
        <v>2035</v>
      </c>
      <c r="G437" s="19" t="s">
        <v>2051</v>
      </c>
      <c r="H437" s="22" t="s">
        <v>2052</v>
      </c>
      <c r="I437" s="19" t="s">
        <v>2053</v>
      </c>
    </row>
    <row r="438" hidden="1">
      <c r="A438" s="18">
        <v>8.935007147132E12</v>
      </c>
      <c r="B438" s="22" t="s">
        <v>1814</v>
      </c>
      <c r="C438" s="19" t="s">
        <v>1145</v>
      </c>
      <c r="D438" s="22" t="s">
        <v>105</v>
      </c>
      <c r="E438" s="19" t="s">
        <v>1471</v>
      </c>
      <c r="F438" s="22" t="s">
        <v>2035</v>
      </c>
      <c r="G438" s="19" t="s">
        <v>2051</v>
      </c>
      <c r="H438" s="22" t="s">
        <v>2052</v>
      </c>
      <c r="I438" s="19" t="s">
        <v>2053</v>
      </c>
    </row>
    <row r="439" hidden="1">
      <c r="A439" s="18">
        <v>8.935007147156E12</v>
      </c>
      <c r="B439" s="22" t="s">
        <v>1816</v>
      </c>
      <c r="C439" s="19" t="s">
        <v>1145</v>
      </c>
      <c r="D439" s="22" t="s">
        <v>105</v>
      </c>
      <c r="E439" s="19" t="s">
        <v>1471</v>
      </c>
      <c r="F439" s="22" t="s">
        <v>2035</v>
      </c>
      <c r="G439" s="19" t="s">
        <v>2051</v>
      </c>
      <c r="H439" s="22" t="s">
        <v>2052</v>
      </c>
      <c r="I439" s="19" t="s">
        <v>2053</v>
      </c>
    </row>
    <row r="440" hidden="1">
      <c r="A440" s="18">
        <v>8.9350071472E12</v>
      </c>
      <c r="B440" s="22" t="s">
        <v>1819</v>
      </c>
      <c r="C440" s="19" t="s">
        <v>57</v>
      </c>
      <c r="D440" s="22" t="s">
        <v>105</v>
      </c>
      <c r="E440" s="19" t="s">
        <v>1471</v>
      </c>
      <c r="F440" s="22" t="s">
        <v>1627</v>
      </c>
      <c r="G440" s="19" t="s">
        <v>2008</v>
      </c>
      <c r="H440" s="22" t="s">
        <v>2349</v>
      </c>
      <c r="I440" s="19" t="s">
        <v>2351</v>
      </c>
    </row>
    <row r="441" hidden="1">
      <c r="A441" s="18">
        <v>8.935019503216E12</v>
      </c>
      <c r="B441" s="22" t="s">
        <v>1821</v>
      </c>
      <c r="C441" s="19" t="s">
        <v>224</v>
      </c>
      <c r="D441" s="22" t="s">
        <v>397</v>
      </c>
      <c r="E441" s="19" t="s">
        <v>1586</v>
      </c>
      <c r="F441" s="22" t="s">
        <v>1588</v>
      </c>
      <c r="G441" s="19" t="s">
        <v>1590</v>
      </c>
      <c r="H441" s="22" t="s">
        <v>2466</v>
      </c>
      <c r="I441" s="19" t="s">
        <v>2467</v>
      </c>
    </row>
    <row r="442" hidden="1">
      <c r="A442" s="18">
        <v>8.93501950901E12</v>
      </c>
      <c r="B442" s="22" t="s">
        <v>2538</v>
      </c>
      <c r="C442" s="19" t="s">
        <v>224</v>
      </c>
      <c r="D442" s="22" t="s">
        <v>397</v>
      </c>
      <c r="E442" s="19" t="s">
        <v>1586</v>
      </c>
      <c r="F442" s="22" t="s">
        <v>1588</v>
      </c>
      <c r="G442" s="19" t="s">
        <v>1590</v>
      </c>
      <c r="H442" s="22" t="s">
        <v>2466</v>
      </c>
      <c r="I442" s="19" t="s">
        <v>2467</v>
      </c>
    </row>
    <row r="443" hidden="1">
      <c r="A443" s="18">
        <v>8.935019599783E12</v>
      </c>
      <c r="B443" s="22" t="s">
        <v>1823</v>
      </c>
      <c r="C443" s="19" t="s">
        <v>224</v>
      </c>
      <c r="D443" s="22" t="s">
        <v>397</v>
      </c>
      <c r="E443" s="19" t="s">
        <v>1586</v>
      </c>
      <c r="F443" s="22" t="s">
        <v>1588</v>
      </c>
      <c r="G443" s="19" t="s">
        <v>1590</v>
      </c>
      <c r="H443" s="22" t="s">
        <v>2466</v>
      </c>
      <c r="I443" s="19" t="s">
        <v>2467</v>
      </c>
    </row>
    <row r="444" hidden="1">
      <c r="A444" s="18">
        <v>8.935039571028E12</v>
      </c>
      <c r="B444" s="22" t="s">
        <v>1825</v>
      </c>
      <c r="C444" s="19" t="s">
        <v>224</v>
      </c>
      <c r="D444" s="22" t="s">
        <v>397</v>
      </c>
      <c r="E444" s="19" t="s">
        <v>399</v>
      </c>
      <c r="F444" s="22" t="s">
        <v>2400</v>
      </c>
      <c r="G444" s="19" t="s">
        <v>2414</v>
      </c>
      <c r="H444" s="22" t="s">
        <v>2436</v>
      </c>
      <c r="I444" s="19" t="s">
        <v>2438</v>
      </c>
    </row>
    <row r="445" hidden="1">
      <c r="A445" s="18">
        <v>8.935039573602E12</v>
      </c>
      <c r="B445" s="22" t="s">
        <v>1827</v>
      </c>
      <c r="C445" s="19" t="s">
        <v>224</v>
      </c>
      <c r="D445" s="22" t="s">
        <v>397</v>
      </c>
      <c r="E445" s="19" t="s">
        <v>399</v>
      </c>
      <c r="F445" s="22" t="s">
        <v>400</v>
      </c>
      <c r="G445" s="19" t="s">
        <v>406</v>
      </c>
      <c r="H445" s="22" t="s">
        <v>2550</v>
      </c>
      <c r="I445" s="19" t="s">
        <v>2552</v>
      </c>
    </row>
    <row r="446" hidden="1">
      <c r="A446" s="18">
        <v>8.935049005407E12</v>
      </c>
      <c r="B446" s="22" t="s">
        <v>1829</v>
      </c>
      <c r="C446" s="19" t="s">
        <v>1831</v>
      </c>
      <c r="D446" s="22" t="s">
        <v>105</v>
      </c>
      <c r="E446" s="19" t="s">
        <v>1471</v>
      </c>
      <c r="F446" s="22" t="s">
        <v>1627</v>
      </c>
      <c r="G446" s="19" t="s">
        <v>2008</v>
      </c>
      <c r="H446" s="22" t="s">
        <v>2349</v>
      </c>
      <c r="I446" s="19" t="s">
        <v>2351</v>
      </c>
    </row>
    <row r="447" hidden="1">
      <c r="A447" s="18">
        <v>8.93504900648E12</v>
      </c>
      <c r="B447" s="22" t="s">
        <v>1834</v>
      </c>
      <c r="C447" s="19" t="s">
        <v>1831</v>
      </c>
      <c r="D447" s="22" t="s">
        <v>105</v>
      </c>
      <c r="E447" s="19" t="s">
        <v>1471</v>
      </c>
      <c r="F447" s="22" t="s">
        <v>1627</v>
      </c>
      <c r="G447" s="19" t="s">
        <v>1629</v>
      </c>
      <c r="H447" s="22" t="s">
        <v>2305</v>
      </c>
      <c r="I447" s="19" t="s">
        <v>2306</v>
      </c>
    </row>
    <row r="448" hidden="1">
      <c r="A448" s="18">
        <v>8.935049007609E12</v>
      </c>
      <c r="B448" s="22" t="s">
        <v>1838</v>
      </c>
      <c r="C448" s="19" t="s">
        <v>1197</v>
      </c>
      <c r="D448" s="22" t="s">
        <v>105</v>
      </c>
      <c r="E448" s="19" t="s">
        <v>1471</v>
      </c>
      <c r="F448" s="22" t="s">
        <v>2035</v>
      </c>
      <c r="G448" s="19" t="s">
        <v>2051</v>
      </c>
      <c r="H448" s="22" t="s">
        <v>2052</v>
      </c>
      <c r="I448" s="19" t="s">
        <v>2053</v>
      </c>
    </row>
    <row r="449" hidden="1">
      <c r="A449" s="18">
        <v>8.935049018643E12</v>
      </c>
      <c r="B449" s="22" t="s">
        <v>1842</v>
      </c>
      <c r="C449" s="19" t="s">
        <v>1831</v>
      </c>
      <c r="D449" s="22" t="s">
        <v>105</v>
      </c>
      <c r="E449" s="19" t="s">
        <v>1471</v>
      </c>
      <c r="F449" s="22" t="s">
        <v>1627</v>
      </c>
      <c r="G449" s="19" t="s">
        <v>2008</v>
      </c>
      <c r="H449" s="22" t="s">
        <v>2349</v>
      </c>
      <c r="I449" s="19" t="s">
        <v>2351</v>
      </c>
    </row>
    <row r="450" hidden="1">
      <c r="A450" s="18">
        <v>8.935058911645E12</v>
      </c>
      <c r="B450" s="22" t="s">
        <v>1844</v>
      </c>
      <c r="C450" s="19" t="s">
        <v>224</v>
      </c>
      <c r="D450" s="22" t="s">
        <v>397</v>
      </c>
      <c r="E450" s="19" t="s">
        <v>1586</v>
      </c>
      <c r="F450" s="22" t="s">
        <v>1588</v>
      </c>
      <c r="G450" s="19" t="s">
        <v>1590</v>
      </c>
      <c r="H450" s="22" t="s">
        <v>2466</v>
      </c>
      <c r="I450" s="19" t="s">
        <v>2467</v>
      </c>
    </row>
    <row r="451" hidden="1">
      <c r="A451" s="18">
        <v>8.935058921422E12</v>
      </c>
      <c r="B451" s="22" t="s">
        <v>1847</v>
      </c>
      <c r="C451" s="19" t="s">
        <v>224</v>
      </c>
      <c r="D451" s="22" t="s">
        <v>397</v>
      </c>
      <c r="E451" s="19" t="s">
        <v>1586</v>
      </c>
      <c r="F451" s="22" t="s">
        <v>1588</v>
      </c>
      <c r="G451" s="19" t="s">
        <v>1590</v>
      </c>
      <c r="H451" s="22" t="s">
        <v>2466</v>
      </c>
      <c r="I451" s="19" t="s">
        <v>2467</v>
      </c>
    </row>
    <row r="452" hidden="1">
      <c r="A452" s="18">
        <v>8.935058921446E12</v>
      </c>
      <c r="B452" s="22" t="s">
        <v>1849</v>
      </c>
      <c r="C452" s="19" t="s">
        <v>224</v>
      </c>
      <c r="D452" s="22" t="s">
        <v>397</v>
      </c>
      <c r="E452" s="19" t="s">
        <v>1586</v>
      </c>
      <c r="F452" s="22" t="s">
        <v>1588</v>
      </c>
      <c r="G452" s="19" t="s">
        <v>1590</v>
      </c>
      <c r="H452" s="22" t="s">
        <v>2466</v>
      </c>
      <c r="I452" s="19" t="s">
        <v>2467</v>
      </c>
    </row>
    <row r="453" hidden="1">
      <c r="A453" s="18">
        <v>8.935058950927E12</v>
      </c>
      <c r="B453" s="22" t="s">
        <v>1851</v>
      </c>
      <c r="C453" s="19" t="s">
        <v>1206</v>
      </c>
      <c r="D453" s="22" t="s">
        <v>397</v>
      </c>
      <c r="E453" s="19" t="s">
        <v>1586</v>
      </c>
      <c r="F453" s="22" t="s">
        <v>1836</v>
      </c>
      <c r="G453" s="19" t="s">
        <v>2578</v>
      </c>
      <c r="H453" s="22" t="s">
        <v>2579</v>
      </c>
      <c r="I453" s="19" t="s">
        <v>2581</v>
      </c>
    </row>
    <row r="454" hidden="1">
      <c r="A454" s="18">
        <v>8.935067700872E12</v>
      </c>
      <c r="B454" s="22" t="s">
        <v>1853</v>
      </c>
      <c r="C454" s="19" t="s">
        <v>224</v>
      </c>
      <c r="D454" s="22" t="s">
        <v>125</v>
      </c>
      <c r="E454" s="19" t="s">
        <v>251</v>
      </c>
      <c r="F454" s="22" t="s">
        <v>381</v>
      </c>
      <c r="G454" s="19" t="s">
        <v>2584</v>
      </c>
      <c r="H454" s="22" t="s">
        <v>2586</v>
      </c>
      <c r="I454" s="19" t="s">
        <v>2588</v>
      </c>
    </row>
    <row r="455" hidden="1">
      <c r="A455" s="18">
        <v>8.935067703385E12</v>
      </c>
      <c r="B455" s="22" t="s">
        <v>1857</v>
      </c>
      <c r="C455" s="19" t="s">
        <v>1831</v>
      </c>
      <c r="D455" s="22" t="s">
        <v>125</v>
      </c>
      <c r="E455" s="19" t="s">
        <v>251</v>
      </c>
      <c r="F455" s="22" t="s">
        <v>2591</v>
      </c>
      <c r="G455" s="19" t="s">
        <v>2593</v>
      </c>
      <c r="H455" s="22" t="s">
        <v>2594</v>
      </c>
      <c r="I455" s="19" t="s">
        <v>2595</v>
      </c>
    </row>
    <row r="456" hidden="1">
      <c r="A456" s="18">
        <v>8.935067796219E12</v>
      </c>
      <c r="B456" s="22" t="s">
        <v>1862</v>
      </c>
      <c r="C456" s="19" t="s">
        <v>93</v>
      </c>
      <c r="D456" s="22" t="s">
        <v>125</v>
      </c>
      <c r="E456" s="19" t="s">
        <v>251</v>
      </c>
      <c r="F456" s="22" t="s">
        <v>381</v>
      </c>
      <c r="G456" s="19" t="s">
        <v>2584</v>
      </c>
      <c r="H456" s="22" t="s">
        <v>2586</v>
      </c>
      <c r="I456" s="19" t="s">
        <v>2588</v>
      </c>
    </row>
    <row r="457" hidden="1">
      <c r="A457" s="18">
        <v>8.935067796226E12</v>
      </c>
      <c r="B457" s="22" t="s">
        <v>1864</v>
      </c>
      <c r="C457" s="19" t="s">
        <v>224</v>
      </c>
      <c r="D457" s="22" t="s">
        <v>125</v>
      </c>
      <c r="E457" s="19" t="s">
        <v>251</v>
      </c>
      <c r="F457" s="22" t="s">
        <v>381</v>
      </c>
      <c r="G457" s="19" t="s">
        <v>2584</v>
      </c>
      <c r="H457" s="22" t="s">
        <v>2586</v>
      </c>
      <c r="I457" s="19" t="s">
        <v>2588</v>
      </c>
    </row>
    <row r="458" hidden="1">
      <c r="A458" s="18">
        <v>8.935067796295E12</v>
      </c>
      <c r="B458" s="22" t="s">
        <v>1866</v>
      </c>
      <c r="C458" s="19" t="s">
        <v>224</v>
      </c>
      <c r="D458" s="22" t="s">
        <v>125</v>
      </c>
      <c r="E458" s="19" t="s">
        <v>251</v>
      </c>
      <c r="F458" s="22" t="s">
        <v>381</v>
      </c>
      <c r="G458" s="19" t="s">
        <v>2584</v>
      </c>
      <c r="H458" s="22" t="s">
        <v>2586</v>
      </c>
      <c r="I458" s="19" t="s">
        <v>2588</v>
      </c>
    </row>
    <row r="459" hidden="1">
      <c r="A459" s="18">
        <v>8.935067799449E12</v>
      </c>
      <c r="B459" s="22" t="s">
        <v>1868</v>
      </c>
      <c r="C459" s="19" t="s">
        <v>224</v>
      </c>
      <c r="D459" s="22" t="s">
        <v>125</v>
      </c>
      <c r="E459" s="19" t="s">
        <v>251</v>
      </c>
      <c r="F459" s="22" t="s">
        <v>381</v>
      </c>
      <c r="G459" s="19" t="s">
        <v>1830</v>
      </c>
      <c r="H459" s="22" t="s">
        <v>1832</v>
      </c>
      <c r="I459" s="19" t="s">
        <v>1833</v>
      </c>
    </row>
    <row r="460" hidden="1">
      <c r="A460" s="18">
        <v>8.935101600625E12</v>
      </c>
      <c r="B460" s="22" t="s">
        <v>1876</v>
      </c>
      <c r="C460" s="19" t="s">
        <v>224</v>
      </c>
      <c r="D460" s="22" t="s">
        <v>397</v>
      </c>
      <c r="E460" s="19" t="s">
        <v>1586</v>
      </c>
      <c r="F460" s="22" t="s">
        <v>1588</v>
      </c>
      <c r="G460" s="19" t="s">
        <v>1590</v>
      </c>
      <c r="H460" s="22" t="s">
        <v>2466</v>
      </c>
      <c r="I460" s="19" t="s">
        <v>2467</v>
      </c>
    </row>
    <row r="461" hidden="1">
      <c r="A461" s="18">
        <v>8.935101607211E12</v>
      </c>
      <c r="B461" s="22" t="s">
        <v>1879</v>
      </c>
      <c r="C461" s="19" t="s">
        <v>224</v>
      </c>
      <c r="D461" s="22" t="s">
        <v>397</v>
      </c>
      <c r="E461" s="19" t="s">
        <v>399</v>
      </c>
      <c r="F461" s="22" t="s">
        <v>2400</v>
      </c>
      <c r="G461" s="19" t="s">
        <v>2615</v>
      </c>
      <c r="H461" s="22" t="s">
        <v>2617</v>
      </c>
      <c r="I461" s="19" t="s">
        <v>2618</v>
      </c>
    </row>
    <row r="462" hidden="1">
      <c r="A462" s="18">
        <v>8.935101607938E12</v>
      </c>
      <c r="B462" s="22" t="s">
        <v>1883</v>
      </c>
      <c r="C462" s="19" t="s">
        <v>224</v>
      </c>
      <c r="D462" s="22" t="s">
        <v>397</v>
      </c>
      <c r="E462" s="19" t="s">
        <v>1586</v>
      </c>
      <c r="F462" s="22" t="s">
        <v>1588</v>
      </c>
      <c r="G462" s="19" t="s">
        <v>1590</v>
      </c>
      <c r="H462" s="22" t="s">
        <v>2466</v>
      </c>
      <c r="I462" s="19" t="s">
        <v>2467</v>
      </c>
    </row>
    <row r="463" hidden="1">
      <c r="A463" s="18">
        <v>8.935101608072E12</v>
      </c>
      <c r="B463" s="22" t="s">
        <v>1889</v>
      </c>
      <c r="C463" s="19" t="s">
        <v>224</v>
      </c>
      <c r="D463" s="22" t="s">
        <v>397</v>
      </c>
      <c r="E463" s="19" t="s">
        <v>1586</v>
      </c>
      <c r="F463" s="22" t="s">
        <v>1588</v>
      </c>
      <c r="G463" s="19" t="s">
        <v>1590</v>
      </c>
      <c r="H463" s="22" t="s">
        <v>2466</v>
      </c>
      <c r="I463" s="19" t="s">
        <v>2467</v>
      </c>
    </row>
    <row r="464" hidden="1">
      <c r="A464" s="18">
        <v>8.935101608102E12</v>
      </c>
      <c r="B464" s="22" t="s">
        <v>1893</v>
      </c>
      <c r="C464" s="19" t="s">
        <v>57</v>
      </c>
      <c r="D464" s="22" t="s">
        <v>397</v>
      </c>
      <c r="E464" s="19" t="s">
        <v>1586</v>
      </c>
      <c r="F464" s="22" t="s">
        <v>1836</v>
      </c>
      <c r="G464" s="19" t="s">
        <v>2628</v>
      </c>
      <c r="H464" s="22" t="s">
        <v>2630</v>
      </c>
      <c r="I464" s="19" t="s">
        <v>2631</v>
      </c>
    </row>
    <row r="465" hidden="1">
      <c r="A465" s="18">
        <v>8.935101608409E12</v>
      </c>
      <c r="B465" s="22" t="s">
        <v>1897</v>
      </c>
      <c r="C465" s="19" t="s">
        <v>224</v>
      </c>
      <c r="D465" s="22" t="s">
        <v>397</v>
      </c>
      <c r="E465" s="19" t="s">
        <v>1586</v>
      </c>
      <c r="F465" s="22" t="s">
        <v>1836</v>
      </c>
      <c r="G465" s="19" t="s">
        <v>2628</v>
      </c>
      <c r="H465" s="22" t="s">
        <v>2630</v>
      </c>
      <c r="I465" s="19" t="s">
        <v>2631</v>
      </c>
    </row>
    <row r="466" hidden="1">
      <c r="A466" s="18">
        <v>8.935101608461E12</v>
      </c>
      <c r="B466" s="22" t="s">
        <v>1899</v>
      </c>
      <c r="C466" s="19" t="s">
        <v>224</v>
      </c>
      <c r="D466" s="22" t="s">
        <v>397</v>
      </c>
      <c r="E466" s="19" t="s">
        <v>399</v>
      </c>
      <c r="F466" s="22" t="s">
        <v>1938</v>
      </c>
      <c r="G466" s="19" t="s">
        <v>2363</v>
      </c>
      <c r="H466" s="22" t="s">
        <v>2371</v>
      </c>
      <c r="I466" s="19" t="s">
        <v>2395</v>
      </c>
    </row>
    <row r="467" hidden="1">
      <c r="A467" s="18">
        <v>8.935101608515E12</v>
      </c>
      <c r="B467" s="22" t="s">
        <v>1902</v>
      </c>
      <c r="C467" s="19" t="s">
        <v>57</v>
      </c>
      <c r="D467" s="22" t="s">
        <v>397</v>
      </c>
      <c r="E467" s="19" t="s">
        <v>1586</v>
      </c>
      <c r="F467" s="22" t="s">
        <v>1836</v>
      </c>
      <c r="G467" s="19" t="s">
        <v>2628</v>
      </c>
      <c r="H467" s="22" t="s">
        <v>2630</v>
      </c>
      <c r="I467" s="19" t="s">
        <v>2641</v>
      </c>
    </row>
    <row r="468" hidden="1">
      <c r="A468" s="18">
        <v>8.935117700036E12</v>
      </c>
      <c r="B468" s="22" t="s">
        <v>1911</v>
      </c>
      <c r="C468" s="19" t="s">
        <v>1197</v>
      </c>
      <c r="D468" s="22" t="s">
        <v>1904</v>
      </c>
      <c r="E468" s="19" t="s">
        <v>2644</v>
      </c>
      <c r="F468" s="22" t="s">
        <v>2645</v>
      </c>
      <c r="G468" s="19" t="s">
        <v>2646</v>
      </c>
      <c r="H468" s="22" t="s">
        <v>2648</v>
      </c>
      <c r="I468" s="19" t="s">
        <v>2649</v>
      </c>
    </row>
    <row r="469" hidden="1">
      <c r="A469" s="18">
        <v>8.935117700104E12</v>
      </c>
      <c r="B469" s="22" t="s">
        <v>1915</v>
      </c>
      <c r="C469" s="19" t="s">
        <v>1197</v>
      </c>
      <c r="D469" s="22" t="s">
        <v>1904</v>
      </c>
      <c r="E469" s="19" t="s">
        <v>2644</v>
      </c>
      <c r="F469" s="22" t="s">
        <v>2645</v>
      </c>
      <c r="G469" s="19" t="s">
        <v>2646</v>
      </c>
      <c r="H469" s="22" t="s">
        <v>2648</v>
      </c>
      <c r="I469" s="19" t="s">
        <v>2649</v>
      </c>
    </row>
    <row r="470" hidden="1">
      <c r="A470" s="18">
        <v>8.935117700128E12</v>
      </c>
      <c r="B470" s="22" t="s">
        <v>1918</v>
      </c>
      <c r="C470" s="19" t="s">
        <v>1197</v>
      </c>
      <c r="D470" s="22" t="s">
        <v>1904</v>
      </c>
      <c r="E470" s="19" t="s">
        <v>2644</v>
      </c>
      <c r="F470" s="22" t="s">
        <v>2645</v>
      </c>
      <c r="G470" s="19" t="s">
        <v>2646</v>
      </c>
      <c r="H470" s="22" t="s">
        <v>2648</v>
      </c>
      <c r="I470" s="19" t="s">
        <v>2649</v>
      </c>
    </row>
    <row r="471" hidden="1">
      <c r="A471" s="18">
        <v>8.935117700135E12</v>
      </c>
      <c r="B471" s="22" t="s">
        <v>1921</v>
      </c>
      <c r="C471" s="19" t="s">
        <v>1197</v>
      </c>
      <c r="D471" s="22" t="s">
        <v>1904</v>
      </c>
      <c r="E471" s="19" t="s">
        <v>2644</v>
      </c>
      <c r="F471" s="22" t="s">
        <v>2645</v>
      </c>
      <c r="G471" s="19" t="s">
        <v>2646</v>
      </c>
      <c r="H471" s="22" t="s">
        <v>2648</v>
      </c>
      <c r="I471" s="19" t="s">
        <v>2649</v>
      </c>
    </row>
    <row r="472" hidden="1">
      <c r="A472" s="18">
        <v>8.935128710093E12</v>
      </c>
      <c r="B472" s="22" t="s">
        <v>1924</v>
      </c>
      <c r="C472" s="19" t="s">
        <v>224</v>
      </c>
      <c r="D472" s="22" t="s">
        <v>105</v>
      </c>
      <c r="E472" s="19" t="s">
        <v>1471</v>
      </c>
      <c r="F472" s="22" t="s">
        <v>1473</v>
      </c>
      <c r="G472" s="19" t="s">
        <v>1474</v>
      </c>
      <c r="H472" s="22" t="s">
        <v>1475</v>
      </c>
      <c r="I472" s="19" t="s">
        <v>1554</v>
      </c>
    </row>
    <row r="473" hidden="1">
      <c r="A473" s="18">
        <v>8.935128710109E12</v>
      </c>
      <c r="B473" s="22" t="s">
        <v>1926</v>
      </c>
      <c r="C473" s="19" t="s">
        <v>224</v>
      </c>
      <c r="D473" s="22" t="s">
        <v>105</v>
      </c>
      <c r="E473" s="19" t="s">
        <v>1471</v>
      </c>
      <c r="F473" s="22" t="s">
        <v>1473</v>
      </c>
      <c r="G473" s="19" t="s">
        <v>1474</v>
      </c>
      <c r="H473" s="22" t="s">
        <v>1543</v>
      </c>
      <c r="I473" s="19" t="s">
        <v>1545</v>
      </c>
    </row>
    <row r="474" hidden="1">
      <c r="A474" s="18">
        <v>8.935217410309E12</v>
      </c>
      <c r="B474" s="22" t="s">
        <v>1930</v>
      </c>
      <c r="C474" s="19" t="s">
        <v>57</v>
      </c>
      <c r="D474" s="22" t="s">
        <v>105</v>
      </c>
      <c r="E474" s="19" t="s">
        <v>1471</v>
      </c>
      <c r="F474" s="22" t="s">
        <v>1627</v>
      </c>
      <c r="G474" s="19" t="s">
        <v>1629</v>
      </c>
      <c r="H474" s="22" t="s">
        <v>1630</v>
      </c>
      <c r="I474" s="19" t="s">
        <v>1632</v>
      </c>
    </row>
    <row r="475" hidden="1">
      <c r="A475" s="18">
        <v>8.935217410507E12</v>
      </c>
      <c r="B475" s="22" t="s">
        <v>1933</v>
      </c>
      <c r="C475" s="19" t="s">
        <v>57</v>
      </c>
      <c r="D475" s="22" t="s">
        <v>105</v>
      </c>
      <c r="E475" s="19" t="s">
        <v>1471</v>
      </c>
      <c r="F475" s="22" t="s">
        <v>1627</v>
      </c>
      <c r="G475" s="19" t="s">
        <v>1629</v>
      </c>
      <c r="H475" s="22" t="s">
        <v>1630</v>
      </c>
      <c r="I475" s="19" t="s">
        <v>1632</v>
      </c>
    </row>
    <row r="476" hidden="1">
      <c r="A476" s="18">
        <v>8.935217411542E12</v>
      </c>
      <c r="B476" s="22" t="s">
        <v>1937</v>
      </c>
      <c r="C476" s="19" t="s">
        <v>1197</v>
      </c>
      <c r="D476" s="22" t="s">
        <v>105</v>
      </c>
      <c r="E476" s="19" t="s">
        <v>1471</v>
      </c>
      <c r="F476" s="22" t="s">
        <v>2035</v>
      </c>
      <c r="G476" s="19" t="s">
        <v>2036</v>
      </c>
      <c r="H476" s="22" t="s">
        <v>2038</v>
      </c>
      <c r="I476" s="19" t="s">
        <v>2039</v>
      </c>
    </row>
    <row r="477" hidden="1">
      <c r="A477" s="18">
        <v>8.935217413003E12</v>
      </c>
      <c r="B477" s="22" t="s">
        <v>1944</v>
      </c>
      <c r="C477" s="19" t="s">
        <v>57</v>
      </c>
      <c r="D477" s="22" t="s">
        <v>105</v>
      </c>
      <c r="E477" s="19" t="s">
        <v>1471</v>
      </c>
      <c r="F477" s="22" t="s">
        <v>1627</v>
      </c>
      <c r="G477" s="19" t="s">
        <v>2008</v>
      </c>
      <c r="H477" s="22" t="s">
        <v>2349</v>
      </c>
      <c r="I477" s="19" t="s">
        <v>2351</v>
      </c>
    </row>
    <row r="478" hidden="1">
      <c r="A478" s="18">
        <v>8.935217413102E12</v>
      </c>
      <c r="B478" s="22" t="s">
        <v>1947</v>
      </c>
      <c r="C478" s="19" t="s">
        <v>57</v>
      </c>
      <c r="D478" s="22" t="s">
        <v>105</v>
      </c>
      <c r="E478" s="19" t="s">
        <v>1471</v>
      </c>
      <c r="F478" s="22" t="s">
        <v>1627</v>
      </c>
      <c r="G478" s="19" t="s">
        <v>1629</v>
      </c>
      <c r="H478" s="22" t="s">
        <v>1630</v>
      </c>
      <c r="I478" s="19" t="s">
        <v>1632</v>
      </c>
    </row>
    <row r="479" hidden="1">
      <c r="A479" s="18">
        <v>8.935217413201E12</v>
      </c>
      <c r="B479" s="22" t="s">
        <v>1946</v>
      </c>
      <c r="C479" s="19" t="s">
        <v>57</v>
      </c>
      <c r="D479" s="22" t="s">
        <v>105</v>
      </c>
      <c r="E479" s="19" t="s">
        <v>1471</v>
      </c>
      <c r="F479" s="22" t="s">
        <v>1627</v>
      </c>
      <c r="G479" s="19" t="s">
        <v>1629</v>
      </c>
      <c r="H479" s="22" t="s">
        <v>2305</v>
      </c>
      <c r="I479" s="19" t="s">
        <v>2306</v>
      </c>
    </row>
    <row r="480" hidden="1">
      <c r="A480" s="18">
        <v>8.935217413409E12</v>
      </c>
      <c r="B480" s="22" t="s">
        <v>1956</v>
      </c>
      <c r="C480" s="19" t="s">
        <v>57</v>
      </c>
      <c r="D480" s="22" t="s">
        <v>105</v>
      </c>
      <c r="E480" s="19" t="s">
        <v>1471</v>
      </c>
      <c r="F480" s="22" t="s">
        <v>1627</v>
      </c>
      <c r="G480" s="19" t="s">
        <v>2008</v>
      </c>
      <c r="H480" s="22" t="s">
        <v>2010</v>
      </c>
      <c r="I480" s="19" t="s">
        <v>2011</v>
      </c>
    </row>
    <row r="481" hidden="1">
      <c r="A481" s="18">
        <v>8.935217413508E12</v>
      </c>
      <c r="B481" s="22" t="s">
        <v>1960</v>
      </c>
      <c r="C481" s="19" t="s">
        <v>57</v>
      </c>
      <c r="D481" s="22" t="s">
        <v>105</v>
      </c>
      <c r="E481" s="19" t="s">
        <v>1471</v>
      </c>
      <c r="F481" s="22" t="s">
        <v>1627</v>
      </c>
      <c r="G481" s="19" t="s">
        <v>2008</v>
      </c>
      <c r="H481" s="22" t="s">
        <v>2293</v>
      </c>
      <c r="I481" s="19" t="s">
        <v>2294</v>
      </c>
    </row>
    <row r="482" hidden="1">
      <c r="A482" s="18">
        <v>8.935217420414E12</v>
      </c>
      <c r="B482" s="22" t="s">
        <v>1962</v>
      </c>
      <c r="C482" s="19" t="s">
        <v>75</v>
      </c>
      <c r="D482" s="22" t="s">
        <v>105</v>
      </c>
      <c r="E482" s="19" t="s">
        <v>1471</v>
      </c>
      <c r="F482" s="22" t="s">
        <v>1473</v>
      </c>
      <c r="G482" s="19" t="s">
        <v>1474</v>
      </c>
      <c r="H482" s="22" t="s">
        <v>1543</v>
      </c>
      <c r="I482" s="19" t="s">
        <v>2696</v>
      </c>
    </row>
    <row r="483" hidden="1">
      <c r="A483" s="18">
        <v>8.935217430109E12</v>
      </c>
      <c r="B483" s="22" t="s">
        <v>1969</v>
      </c>
      <c r="C483" s="19" t="s">
        <v>224</v>
      </c>
      <c r="D483" s="22" t="s">
        <v>105</v>
      </c>
      <c r="E483" s="19" t="s">
        <v>1471</v>
      </c>
      <c r="F483" s="22" t="s">
        <v>1473</v>
      </c>
      <c r="G483" s="19" t="s">
        <v>1805</v>
      </c>
      <c r="H483" s="22" t="s">
        <v>1807</v>
      </c>
      <c r="I483" s="19" t="s">
        <v>2701</v>
      </c>
    </row>
    <row r="484" hidden="1">
      <c r="A484" s="18">
        <v>8.935217450015E12</v>
      </c>
      <c r="B484" s="22" t="s">
        <v>1971</v>
      </c>
      <c r="C484" s="19" t="s">
        <v>57</v>
      </c>
      <c r="D484" s="22" t="s">
        <v>105</v>
      </c>
      <c r="E484" s="19" t="s">
        <v>1471</v>
      </c>
      <c r="F484" s="22" t="s">
        <v>1627</v>
      </c>
      <c r="G484" s="19" t="s">
        <v>1629</v>
      </c>
      <c r="H484" s="22" t="s">
        <v>2026</v>
      </c>
      <c r="I484" s="19" t="s">
        <v>2027</v>
      </c>
    </row>
    <row r="485" hidden="1">
      <c r="A485" s="18">
        <v>8.935217451319E12</v>
      </c>
      <c r="B485" s="22" t="s">
        <v>1976</v>
      </c>
      <c r="C485" s="19" t="s">
        <v>57</v>
      </c>
      <c r="D485" s="22" t="s">
        <v>105</v>
      </c>
      <c r="E485" s="19" t="s">
        <v>1471</v>
      </c>
      <c r="F485" s="22" t="s">
        <v>1627</v>
      </c>
      <c r="G485" s="19" t="s">
        <v>1629</v>
      </c>
      <c r="H485" s="22" t="s">
        <v>2026</v>
      </c>
      <c r="I485" s="19" t="s">
        <v>2027</v>
      </c>
    </row>
    <row r="486" hidden="1">
      <c r="A486" s="18">
        <v>8.935275600063E12</v>
      </c>
      <c r="B486" s="22" t="s">
        <v>1980</v>
      </c>
      <c r="C486" s="19" t="s">
        <v>224</v>
      </c>
      <c r="D486" s="22" t="s">
        <v>397</v>
      </c>
      <c r="E486" s="19" t="s">
        <v>399</v>
      </c>
      <c r="F486" s="22" t="s">
        <v>1938</v>
      </c>
      <c r="G486" s="19" t="s">
        <v>1941</v>
      </c>
      <c r="H486" s="22" t="s">
        <v>2709</v>
      </c>
      <c r="I486" s="19" t="s">
        <v>2711</v>
      </c>
    </row>
    <row r="487" hidden="1">
      <c r="A487" s="18">
        <v>8.9352756001E12</v>
      </c>
      <c r="B487" s="22" t="s">
        <v>1983</v>
      </c>
      <c r="C487" s="19" t="s">
        <v>224</v>
      </c>
      <c r="D487" s="22" t="s">
        <v>397</v>
      </c>
      <c r="E487" s="19" t="s">
        <v>399</v>
      </c>
      <c r="F487" s="22" t="s">
        <v>1938</v>
      </c>
      <c r="G487" s="19" t="s">
        <v>1941</v>
      </c>
      <c r="H487" s="22" t="s">
        <v>2715</v>
      </c>
      <c r="I487" s="19" t="s">
        <v>2716</v>
      </c>
    </row>
    <row r="488" hidden="1">
      <c r="A488" s="18">
        <v>8.935275600247E12</v>
      </c>
      <c r="B488" s="22" t="s">
        <v>1987</v>
      </c>
      <c r="C488" s="19" t="s">
        <v>224</v>
      </c>
      <c r="D488" s="22" t="s">
        <v>125</v>
      </c>
      <c r="E488" s="19" t="s">
        <v>251</v>
      </c>
      <c r="F488" s="22" t="s">
        <v>381</v>
      </c>
      <c r="G488" s="19" t="s">
        <v>1830</v>
      </c>
      <c r="H488" s="22" t="s">
        <v>1832</v>
      </c>
      <c r="I488" s="19" t="s">
        <v>1833</v>
      </c>
    </row>
    <row r="489" hidden="1">
      <c r="A489" s="18">
        <v>8.935275600568E12</v>
      </c>
      <c r="B489" s="22" t="s">
        <v>1990</v>
      </c>
      <c r="C489" s="19" t="s">
        <v>224</v>
      </c>
      <c r="D489" s="22" t="s">
        <v>125</v>
      </c>
      <c r="E489" s="19" t="s">
        <v>251</v>
      </c>
      <c r="F489" s="22" t="s">
        <v>381</v>
      </c>
      <c r="G489" s="19" t="s">
        <v>382</v>
      </c>
      <c r="H489" s="22" t="s">
        <v>2724</v>
      </c>
      <c r="I489" s="19" t="s">
        <v>2725</v>
      </c>
    </row>
    <row r="490" hidden="1">
      <c r="A490" s="18">
        <v>8.935275600582E12</v>
      </c>
      <c r="B490" s="22" t="s">
        <v>1993</v>
      </c>
      <c r="C490" s="19" t="s">
        <v>224</v>
      </c>
      <c r="D490" s="22" t="s">
        <v>125</v>
      </c>
      <c r="E490" s="19" t="s">
        <v>251</v>
      </c>
      <c r="F490" s="22" t="s">
        <v>381</v>
      </c>
      <c r="G490" s="19" t="s">
        <v>382</v>
      </c>
      <c r="H490" s="22" t="s">
        <v>2724</v>
      </c>
      <c r="I490" s="19" t="s">
        <v>2725</v>
      </c>
    </row>
    <row r="491" hidden="1">
      <c r="A491" s="18">
        <v>8.935275600797E12</v>
      </c>
      <c r="B491" s="22" t="s">
        <v>1996</v>
      </c>
      <c r="C491" s="19" t="s">
        <v>224</v>
      </c>
      <c r="D491" s="22" t="s">
        <v>397</v>
      </c>
      <c r="E491" s="19" t="s">
        <v>399</v>
      </c>
      <c r="F491" s="22" t="s">
        <v>1938</v>
      </c>
      <c r="G491" s="19" t="s">
        <v>1941</v>
      </c>
      <c r="H491" s="22" t="s">
        <v>2709</v>
      </c>
      <c r="I491" s="19" t="s">
        <v>2733</v>
      </c>
    </row>
    <row r="492" hidden="1">
      <c r="A492" s="18">
        <v>8.935282900347E12</v>
      </c>
      <c r="B492" s="22" t="s">
        <v>1999</v>
      </c>
      <c r="C492" s="19" t="s">
        <v>57</v>
      </c>
      <c r="D492" s="22" t="s">
        <v>397</v>
      </c>
      <c r="E492" s="19" t="s">
        <v>399</v>
      </c>
      <c r="F492" s="22" t="s">
        <v>1737</v>
      </c>
      <c r="G492" s="19" t="s">
        <v>2736</v>
      </c>
      <c r="H492" s="22" t="s">
        <v>2737</v>
      </c>
      <c r="I492" s="19" t="s">
        <v>2738</v>
      </c>
    </row>
    <row r="493" hidden="1">
      <c r="A493" s="18">
        <v>8.935282905847E12</v>
      </c>
      <c r="B493" s="22" t="s">
        <v>2001</v>
      </c>
      <c r="C493" s="19" t="s">
        <v>57</v>
      </c>
      <c r="D493" s="22" t="s">
        <v>397</v>
      </c>
      <c r="E493" s="19" t="s">
        <v>399</v>
      </c>
      <c r="F493" s="22" t="s">
        <v>1737</v>
      </c>
      <c r="G493" s="19" t="s">
        <v>2736</v>
      </c>
      <c r="H493" s="22" t="s">
        <v>2737</v>
      </c>
      <c r="I493" s="19" t="s">
        <v>2738</v>
      </c>
    </row>
    <row r="494" hidden="1">
      <c r="A494" s="18">
        <v>8.935282905878E12</v>
      </c>
      <c r="B494" s="22" t="s">
        <v>2004</v>
      </c>
      <c r="C494" s="19" t="s">
        <v>75</v>
      </c>
      <c r="D494" s="22" t="s">
        <v>397</v>
      </c>
      <c r="E494" s="19" t="s">
        <v>399</v>
      </c>
      <c r="F494" s="22" t="s">
        <v>1737</v>
      </c>
      <c r="G494" s="19" t="s">
        <v>2736</v>
      </c>
      <c r="H494" s="22" t="s">
        <v>2737</v>
      </c>
      <c r="I494" s="19" t="s">
        <v>2738</v>
      </c>
    </row>
    <row r="495" hidden="1">
      <c r="A495" s="18">
        <v>8.935282907407E12</v>
      </c>
      <c r="B495" s="22" t="s">
        <v>2007</v>
      </c>
      <c r="C495" s="19" t="s">
        <v>57</v>
      </c>
      <c r="D495" s="22" t="s">
        <v>397</v>
      </c>
      <c r="E495" s="19" t="s">
        <v>399</v>
      </c>
      <c r="F495" s="22" t="s">
        <v>1737</v>
      </c>
      <c r="G495" s="19" t="s">
        <v>2736</v>
      </c>
      <c r="H495" s="22" t="s">
        <v>2737</v>
      </c>
      <c r="I495" s="19" t="s">
        <v>2738</v>
      </c>
    </row>
    <row r="496" hidden="1">
      <c r="A496" s="18">
        <v>8.935288800023E12</v>
      </c>
      <c r="B496" s="22" t="s">
        <v>2012</v>
      </c>
      <c r="C496" s="19" t="s">
        <v>224</v>
      </c>
      <c r="D496" s="22" t="s">
        <v>125</v>
      </c>
      <c r="E496" s="19" t="s">
        <v>196</v>
      </c>
      <c r="F496" s="22" t="s">
        <v>198</v>
      </c>
      <c r="G496" s="19" t="s">
        <v>921</v>
      </c>
      <c r="H496" s="22" t="s">
        <v>929</v>
      </c>
      <c r="I496" s="19" t="s">
        <v>932</v>
      </c>
    </row>
    <row r="497" hidden="1">
      <c r="A497" s="18">
        <v>8.935288800047E12</v>
      </c>
      <c r="B497" s="22" t="s">
        <v>2016</v>
      </c>
      <c r="C497" s="19" t="s">
        <v>224</v>
      </c>
      <c r="D497" s="22" t="s">
        <v>125</v>
      </c>
      <c r="E497" s="19" t="s">
        <v>196</v>
      </c>
      <c r="F497" s="22" t="s">
        <v>198</v>
      </c>
      <c r="G497" s="19" t="s">
        <v>201</v>
      </c>
      <c r="H497" s="22" t="s">
        <v>2763</v>
      </c>
      <c r="I497" s="19" t="s">
        <v>2765</v>
      </c>
    </row>
    <row r="498" hidden="1">
      <c r="A498" s="18">
        <v>8.935288800351E12</v>
      </c>
      <c r="B498" s="22" t="s">
        <v>2018</v>
      </c>
      <c r="C498" s="19" t="s">
        <v>224</v>
      </c>
      <c r="D498" s="22" t="s">
        <v>125</v>
      </c>
      <c r="E498" s="19" t="s">
        <v>196</v>
      </c>
      <c r="F498" s="22" t="s">
        <v>198</v>
      </c>
      <c r="G498" s="19" t="s">
        <v>201</v>
      </c>
      <c r="H498" s="22" t="s">
        <v>2763</v>
      </c>
      <c r="I498" s="19" t="s">
        <v>2770</v>
      </c>
    </row>
    <row r="499" hidden="1">
      <c r="A499" s="18">
        <v>8.935297100848E12</v>
      </c>
      <c r="B499" s="22" t="s">
        <v>2021</v>
      </c>
      <c r="C499" s="19" t="s">
        <v>57</v>
      </c>
      <c r="D499" s="22" t="s">
        <v>397</v>
      </c>
      <c r="E499" s="19" t="s">
        <v>1586</v>
      </c>
      <c r="F499" s="22" t="s">
        <v>1836</v>
      </c>
      <c r="G499" s="19" t="s">
        <v>2628</v>
      </c>
      <c r="H499" s="22" t="s">
        <v>2630</v>
      </c>
      <c r="I499" s="19" t="s">
        <v>2631</v>
      </c>
    </row>
    <row r="500" hidden="1">
      <c r="A500" s="18">
        <v>8.935297102972E12</v>
      </c>
      <c r="B500" s="22" t="s">
        <v>2024</v>
      </c>
      <c r="C500" s="19" t="s">
        <v>224</v>
      </c>
      <c r="D500" s="22" t="s">
        <v>397</v>
      </c>
      <c r="E500" s="19" t="s">
        <v>399</v>
      </c>
      <c r="F500" s="22" t="s">
        <v>400</v>
      </c>
      <c r="G500" s="19" t="s">
        <v>406</v>
      </c>
      <c r="H500" s="22" t="s">
        <v>2550</v>
      </c>
      <c r="I500" s="19" t="s">
        <v>2781</v>
      </c>
    </row>
    <row r="501" hidden="1">
      <c r="A501" s="18">
        <v>8.935297103726E12</v>
      </c>
      <c r="B501" s="22" t="s">
        <v>2028</v>
      </c>
      <c r="C501" s="19" t="s">
        <v>224</v>
      </c>
      <c r="D501" s="22" t="s">
        <v>397</v>
      </c>
      <c r="E501" s="19" t="s">
        <v>399</v>
      </c>
      <c r="F501" s="22" t="s">
        <v>400</v>
      </c>
      <c r="G501" s="19" t="s">
        <v>406</v>
      </c>
      <c r="H501" s="22" t="s">
        <v>407</v>
      </c>
      <c r="I501" s="19" t="s">
        <v>1934</v>
      </c>
    </row>
    <row r="502" hidden="1">
      <c r="A502" s="18">
        <v>8.935297104563E12</v>
      </c>
      <c r="B502" s="22" t="s">
        <v>2030</v>
      </c>
      <c r="C502" s="19" t="s">
        <v>224</v>
      </c>
      <c r="D502" s="22" t="s">
        <v>397</v>
      </c>
      <c r="E502" s="19" t="s">
        <v>1586</v>
      </c>
      <c r="F502" s="22" t="s">
        <v>1836</v>
      </c>
      <c r="G502" s="19" t="s">
        <v>2628</v>
      </c>
      <c r="H502" s="22" t="s">
        <v>2630</v>
      </c>
      <c r="I502" s="19" t="s">
        <v>2641</v>
      </c>
    </row>
    <row r="503" hidden="1">
      <c r="A503" s="18">
        <v>8.935297104693E12</v>
      </c>
      <c r="B503" s="22" t="s">
        <v>2032</v>
      </c>
      <c r="C503" s="19" t="s">
        <v>224</v>
      </c>
      <c r="D503" s="22" t="s">
        <v>397</v>
      </c>
      <c r="E503" s="19" t="s">
        <v>1586</v>
      </c>
      <c r="F503" s="22" t="s">
        <v>1836</v>
      </c>
      <c r="G503" s="19" t="s">
        <v>2628</v>
      </c>
      <c r="H503" s="22" t="s">
        <v>2630</v>
      </c>
      <c r="I503" s="19" t="s">
        <v>2631</v>
      </c>
    </row>
    <row r="504" hidden="1">
      <c r="A504" s="18">
        <v>8.935297105409E12</v>
      </c>
      <c r="B504" s="22" t="s">
        <v>2034</v>
      </c>
      <c r="C504" s="19" t="s">
        <v>224</v>
      </c>
      <c r="D504" s="22" t="s">
        <v>397</v>
      </c>
      <c r="E504" s="19" t="s">
        <v>399</v>
      </c>
      <c r="F504" s="22" t="s">
        <v>400</v>
      </c>
      <c r="G504" s="19" t="s">
        <v>406</v>
      </c>
      <c r="H504" s="22" t="s">
        <v>407</v>
      </c>
      <c r="I504" s="19" t="s">
        <v>1934</v>
      </c>
    </row>
    <row r="505" hidden="1">
      <c r="A505" s="18">
        <v>8.935304205849E12</v>
      </c>
      <c r="B505" s="22" t="s">
        <v>2040</v>
      </c>
      <c r="C505" s="19" t="s">
        <v>224</v>
      </c>
      <c r="D505" s="22" t="s">
        <v>397</v>
      </c>
      <c r="E505" s="19" t="s">
        <v>1586</v>
      </c>
      <c r="F505" s="22" t="s">
        <v>1836</v>
      </c>
      <c r="G505" s="19" t="s">
        <v>1837</v>
      </c>
      <c r="H505" s="22" t="s">
        <v>1839</v>
      </c>
      <c r="I505" s="19" t="s">
        <v>1840</v>
      </c>
    </row>
    <row r="506" hidden="1">
      <c r="A506" s="18">
        <v>8.935318100055E12</v>
      </c>
      <c r="B506" s="22" t="s">
        <v>2811</v>
      </c>
      <c r="C506" s="19" t="s">
        <v>57</v>
      </c>
      <c r="D506" s="22" t="s">
        <v>105</v>
      </c>
      <c r="E506" s="19" t="s">
        <v>1471</v>
      </c>
      <c r="F506" s="22" t="s">
        <v>1948</v>
      </c>
      <c r="G506" s="19" t="s">
        <v>2203</v>
      </c>
      <c r="H506" s="22" t="s">
        <v>2205</v>
      </c>
      <c r="I506" s="19" t="s">
        <v>2815</v>
      </c>
    </row>
    <row r="507" hidden="1">
      <c r="A507" s="18">
        <v>8.935318100062E12</v>
      </c>
      <c r="B507" s="22" t="s">
        <v>2816</v>
      </c>
      <c r="C507" s="19" t="s">
        <v>57</v>
      </c>
      <c r="D507" s="22" t="s">
        <v>105</v>
      </c>
      <c r="E507" s="19" t="s">
        <v>1471</v>
      </c>
      <c r="F507" s="22" t="s">
        <v>1948</v>
      </c>
      <c r="G507" s="19" t="s">
        <v>2203</v>
      </c>
      <c r="H507" s="22" t="s">
        <v>2205</v>
      </c>
      <c r="I507" s="19" t="s">
        <v>2495</v>
      </c>
    </row>
    <row r="508" hidden="1">
      <c r="A508" s="18">
        <v>8.935318100093E12</v>
      </c>
      <c r="B508" s="22" t="s">
        <v>2820</v>
      </c>
      <c r="C508" s="19" t="s">
        <v>57</v>
      </c>
      <c r="D508" s="22" t="s">
        <v>105</v>
      </c>
      <c r="E508" s="19" t="s">
        <v>1471</v>
      </c>
      <c r="F508" s="22" t="s">
        <v>1948</v>
      </c>
      <c r="G508" s="19" t="s">
        <v>1972</v>
      </c>
      <c r="H508" s="22" t="s">
        <v>1973</v>
      </c>
      <c r="I508" s="19" t="s">
        <v>1985</v>
      </c>
    </row>
    <row r="509" hidden="1">
      <c r="A509" s="18">
        <v>8.935319202376E12</v>
      </c>
      <c r="B509" s="22" t="s">
        <v>2049</v>
      </c>
      <c r="C509" s="19" t="s">
        <v>57</v>
      </c>
      <c r="D509" s="22" t="s">
        <v>125</v>
      </c>
      <c r="E509" s="19" t="s">
        <v>127</v>
      </c>
      <c r="F509" s="22" t="s">
        <v>130</v>
      </c>
      <c r="G509" s="19" t="s">
        <v>291</v>
      </c>
      <c r="H509" s="22" t="s">
        <v>2119</v>
      </c>
      <c r="I509" s="19" t="s">
        <v>2827</v>
      </c>
    </row>
    <row r="510" hidden="1">
      <c r="A510" s="18">
        <v>8.93531971013E12</v>
      </c>
      <c r="B510" s="22" t="s">
        <v>2054</v>
      </c>
      <c r="C510" s="19" t="s">
        <v>224</v>
      </c>
      <c r="D510" s="22" t="s">
        <v>397</v>
      </c>
      <c r="E510" s="19" t="s">
        <v>399</v>
      </c>
      <c r="F510" s="22" t="s">
        <v>1938</v>
      </c>
      <c r="G510" s="19" t="s">
        <v>1941</v>
      </c>
      <c r="H510" s="22" t="s">
        <v>2831</v>
      </c>
      <c r="I510" s="19" t="s">
        <v>2832</v>
      </c>
    </row>
    <row r="511" hidden="1">
      <c r="A511" s="18">
        <v>8.935319710499E12</v>
      </c>
      <c r="B511" s="22" t="s">
        <v>2056</v>
      </c>
      <c r="C511" s="19" t="s">
        <v>224</v>
      </c>
      <c r="D511" s="22" t="s">
        <v>397</v>
      </c>
      <c r="E511" s="19" t="s">
        <v>399</v>
      </c>
      <c r="F511" s="22" t="s">
        <v>1938</v>
      </c>
      <c r="G511" s="19" t="s">
        <v>1941</v>
      </c>
      <c r="H511" s="22" t="s">
        <v>2831</v>
      </c>
      <c r="I511" s="19" t="s">
        <v>2832</v>
      </c>
    </row>
    <row r="512" hidden="1">
      <c r="A512" s="18">
        <v>8.935319711311E12</v>
      </c>
      <c r="B512" s="22" t="s">
        <v>2061</v>
      </c>
      <c r="C512" s="19" t="s">
        <v>224</v>
      </c>
      <c r="D512" s="22" t="s">
        <v>397</v>
      </c>
      <c r="E512" s="19" t="s">
        <v>399</v>
      </c>
      <c r="F512" s="22" t="s">
        <v>1938</v>
      </c>
      <c r="G512" s="19" t="s">
        <v>1941</v>
      </c>
      <c r="H512" s="22" t="s">
        <v>2831</v>
      </c>
      <c r="I512" s="19" t="s">
        <v>2832</v>
      </c>
    </row>
    <row r="513" hidden="1">
      <c r="A513" s="18">
        <v>8.935319712967E12</v>
      </c>
      <c r="B513" s="22" t="s">
        <v>2063</v>
      </c>
      <c r="C513" s="19" t="s">
        <v>224</v>
      </c>
      <c r="D513" s="22" t="s">
        <v>397</v>
      </c>
      <c r="E513" s="19" t="s">
        <v>399</v>
      </c>
      <c r="F513" s="22" t="s">
        <v>1938</v>
      </c>
      <c r="G513" s="19" t="s">
        <v>1941</v>
      </c>
      <c r="H513" s="22" t="s">
        <v>2831</v>
      </c>
      <c r="I513" s="19" t="s">
        <v>2832</v>
      </c>
    </row>
    <row r="514" hidden="1">
      <c r="A514" s="18">
        <v>8.935335401869E12</v>
      </c>
      <c r="B514" s="22" t="s">
        <v>2067</v>
      </c>
      <c r="C514" s="19" t="s">
        <v>224</v>
      </c>
      <c r="D514" s="22" t="s">
        <v>397</v>
      </c>
      <c r="E514" s="19" t="s">
        <v>1586</v>
      </c>
      <c r="F514" s="22" t="s">
        <v>1836</v>
      </c>
      <c r="G514" s="19" t="s">
        <v>2845</v>
      </c>
      <c r="H514" s="22" t="s">
        <v>2846</v>
      </c>
      <c r="I514" s="19" t="s">
        <v>2847</v>
      </c>
    </row>
    <row r="515" hidden="1">
      <c r="A515" s="18">
        <v>8.935335402187E12</v>
      </c>
      <c r="B515" s="22" t="s">
        <v>2069</v>
      </c>
      <c r="C515" s="19" t="s">
        <v>224</v>
      </c>
      <c r="D515" s="22" t="s">
        <v>397</v>
      </c>
      <c r="E515" s="19" t="s">
        <v>1586</v>
      </c>
      <c r="F515" s="22" t="s">
        <v>1836</v>
      </c>
      <c r="G515" s="19" t="s">
        <v>2845</v>
      </c>
      <c r="H515" s="22" t="s">
        <v>2846</v>
      </c>
      <c r="I515" s="19" t="s">
        <v>2851</v>
      </c>
    </row>
    <row r="516" hidden="1">
      <c r="A516" s="18">
        <v>8.935335402514E12</v>
      </c>
      <c r="B516" s="22" t="s">
        <v>2071</v>
      </c>
      <c r="C516" s="19" t="s">
        <v>1206</v>
      </c>
      <c r="D516" s="22" t="s">
        <v>397</v>
      </c>
      <c r="E516" s="19" t="s">
        <v>1586</v>
      </c>
      <c r="F516" s="22" t="s">
        <v>1836</v>
      </c>
      <c r="G516" s="19" t="s">
        <v>2845</v>
      </c>
      <c r="H516" s="22" t="s">
        <v>2853</v>
      </c>
      <c r="I516" s="19" t="s">
        <v>2854</v>
      </c>
    </row>
    <row r="517" hidden="1">
      <c r="A517" s="18">
        <v>8.935335402811E12</v>
      </c>
      <c r="B517" s="22" t="s">
        <v>2074</v>
      </c>
      <c r="C517" s="19" t="s">
        <v>224</v>
      </c>
      <c r="D517" s="22" t="s">
        <v>397</v>
      </c>
      <c r="E517" s="19" t="s">
        <v>1586</v>
      </c>
      <c r="F517" s="22" t="s">
        <v>1836</v>
      </c>
      <c r="G517" s="19" t="s">
        <v>2845</v>
      </c>
      <c r="H517" s="22" t="s">
        <v>2846</v>
      </c>
      <c r="I517" s="19" t="s">
        <v>2856</v>
      </c>
    </row>
    <row r="518" hidden="1">
      <c r="A518" s="18">
        <v>8.935335402859E12</v>
      </c>
      <c r="B518" s="22" t="s">
        <v>2076</v>
      </c>
      <c r="C518" s="19" t="s">
        <v>224</v>
      </c>
      <c r="D518" s="22" t="s">
        <v>397</v>
      </c>
      <c r="E518" s="19" t="s">
        <v>1586</v>
      </c>
      <c r="F518" s="22" t="s">
        <v>1836</v>
      </c>
      <c r="G518" s="19" t="s">
        <v>2845</v>
      </c>
      <c r="H518" s="22" t="s">
        <v>2846</v>
      </c>
      <c r="I518" s="19" t="s">
        <v>2851</v>
      </c>
    </row>
    <row r="519" hidden="1">
      <c r="A519" s="18">
        <v>8.935335403023E12</v>
      </c>
      <c r="B519" s="22" t="s">
        <v>2079</v>
      </c>
      <c r="C519" s="19" t="s">
        <v>224</v>
      </c>
      <c r="D519" s="22" t="s">
        <v>397</v>
      </c>
      <c r="E519" s="19" t="s">
        <v>1586</v>
      </c>
      <c r="F519" s="22" t="s">
        <v>1836</v>
      </c>
      <c r="G519" s="19" t="s">
        <v>2845</v>
      </c>
      <c r="H519" s="22" t="s">
        <v>2846</v>
      </c>
      <c r="I519" s="19" t="s">
        <v>2851</v>
      </c>
    </row>
    <row r="520" hidden="1">
      <c r="A520" s="18">
        <v>8.935335403436E12</v>
      </c>
      <c r="B520" s="22" t="s">
        <v>2081</v>
      </c>
      <c r="C520" s="19" t="s">
        <v>1206</v>
      </c>
      <c r="D520" s="22" t="s">
        <v>1904</v>
      </c>
      <c r="E520" s="19" t="s">
        <v>2644</v>
      </c>
      <c r="F520" s="22" t="s">
        <v>2867</v>
      </c>
      <c r="G520" s="19" t="s">
        <v>2869</v>
      </c>
      <c r="H520" s="22" t="s">
        <v>2870</v>
      </c>
      <c r="I520" s="19" t="s">
        <v>2871</v>
      </c>
    </row>
    <row r="521" hidden="1">
      <c r="A521" s="18">
        <v>8.935335403443E12</v>
      </c>
      <c r="B521" s="22" t="s">
        <v>2083</v>
      </c>
      <c r="C521" s="19" t="s">
        <v>1206</v>
      </c>
      <c r="D521" s="22" t="s">
        <v>1904</v>
      </c>
      <c r="E521" s="19" t="s">
        <v>2644</v>
      </c>
      <c r="F521" s="22" t="s">
        <v>2867</v>
      </c>
      <c r="G521" s="19" t="s">
        <v>2869</v>
      </c>
      <c r="H521" s="22" t="s">
        <v>2870</v>
      </c>
      <c r="I521" s="19" t="s">
        <v>2871</v>
      </c>
    </row>
    <row r="522" hidden="1">
      <c r="A522" s="18">
        <v>8.935360200055E12</v>
      </c>
      <c r="B522" s="22" t="s">
        <v>2085</v>
      </c>
      <c r="C522" s="19" t="s">
        <v>57</v>
      </c>
      <c r="D522" s="22" t="s">
        <v>125</v>
      </c>
      <c r="E522" s="19" t="s">
        <v>127</v>
      </c>
      <c r="F522" s="22" t="s">
        <v>130</v>
      </c>
      <c r="G522" s="19" t="s">
        <v>325</v>
      </c>
      <c r="H522" s="22" t="s">
        <v>671</v>
      </c>
      <c r="I522" s="19" t="s">
        <v>327</v>
      </c>
    </row>
    <row r="523" hidden="1">
      <c r="A523" s="18">
        <v>8.935360200086E12</v>
      </c>
      <c r="B523" s="22" t="s">
        <v>2088</v>
      </c>
      <c r="C523" s="19" t="s">
        <v>57</v>
      </c>
      <c r="D523" s="22" t="s">
        <v>125</v>
      </c>
      <c r="E523" s="19" t="s">
        <v>127</v>
      </c>
      <c r="F523" s="22" t="s">
        <v>130</v>
      </c>
      <c r="G523" s="19" t="s">
        <v>218</v>
      </c>
      <c r="H523" s="22" t="s">
        <v>341</v>
      </c>
      <c r="I523" s="19" t="s">
        <v>221</v>
      </c>
    </row>
    <row r="524" hidden="1">
      <c r="A524" s="18">
        <v>8.935360200093E12</v>
      </c>
      <c r="B524" s="22" t="s">
        <v>2091</v>
      </c>
      <c r="C524" s="19" t="s">
        <v>57</v>
      </c>
      <c r="D524" s="22" t="s">
        <v>125</v>
      </c>
      <c r="E524" s="19" t="s">
        <v>127</v>
      </c>
      <c r="F524" s="22" t="s">
        <v>130</v>
      </c>
      <c r="G524" s="19" t="s">
        <v>218</v>
      </c>
      <c r="H524" s="22" t="s">
        <v>349</v>
      </c>
      <c r="I524" s="19" t="s">
        <v>221</v>
      </c>
    </row>
    <row r="525" hidden="1">
      <c r="A525" s="18">
        <v>8.935360200116E12</v>
      </c>
      <c r="B525" s="22" t="s">
        <v>2095</v>
      </c>
      <c r="C525" s="19" t="s">
        <v>57</v>
      </c>
      <c r="D525" s="22" t="s">
        <v>125</v>
      </c>
      <c r="E525" s="19" t="s">
        <v>127</v>
      </c>
      <c r="F525" s="22" t="s">
        <v>130</v>
      </c>
      <c r="G525" s="19" t="s">
        <v>218</v>
      </c>
      <c r="H525" s="22" t="s">
        <v>344</v>
      </c>
      <c r="I525" s="19" t="s">
        <v>221</v>
      </c>
    </row>
    <row r="526" hidden="1">
      <c r="A526" s="18">
        <v>8.935360200123E12</v>
      </c>
      <c r="B526" s="22" t="s">
        <v>2097</v>
      </c>
      <c r="C526" s="19" t="s">
        <v>57</v>
      </c>
      <c r="D526" s="22" t="s">
        <v>125</v>
      </c>
      <c r="E526" s="19" t="s">
        <v>127</v>
      </c>
      <c r="F526" s="22" t="s">
        <v>130</v>
      </c>
      <c r="G526" s="19" t="s">
        <v>218</v>
      </c>
      <c r="H526" s="22" t="s">
        <v>353</v>
      </c>
      <c r="I526" s="19" t="s">
        <v>221</v>
      </c>
    </row>
    <row r="527" hidden="1">
      <c r="A527" s="18">
        <v>8.935360200208E12</v>
      </c>
      <c r="B527" s="22" t="s">
        <v>2099</v>
      </c>
      <c r="C527" s="19" t="s">
        <v>75</v>
      </c>
      <c r="D527" s="22" t="s">
        <v>125</v>
      </c>
      <c r="E527" s="19" t="s">
        <v>127</v>
      </c>
      <c r="F527" s="22" t="s">
        <v>130</v>
      </c>
      <c r="G527" s="19" t="s">
        <v>131</v>
      </c>
      <c r="H527" s="22" t="s">
        <v>795</v>
      </c>
      <c r="I527" s="19" t="s">
        <v>796</v>
      </c>
    </row>
    <row r="528" hidden="1">
      <c r="A528" s="18">
        <v>8.935360200253E12</v>
      </c>
      <c r="B528" s="22" t="s">
        <v>2103</v>
      </c>
      <c r="C528" s="19" t="s">
        <v>57</v>
      </c>
      <c r="D528" s="22" t="s">
        <v>125</v>
      </c>
      <c r="E528" s="19" t="s">
        <v>127</v>
      </c>
      <c r="F528" s="22" t="s">
        <v>130</v>
      </c>
      <c r="G528" s="19" t="s">
        <v>218</v>
      </c>
      <c r="H528" s="22" t="s">
        <v>349</v>
      </c>
      <c r="I528" s="19" t="s">
        <v>433</v>
      </c>
    </row>
    <row r="529" hidden="1">
      <c r="A529" s="18">
        <v>8.93536020026E12</v>
      </c>
      <c r="B529" s="22" t="s">
        <v>1978</v>
      </c>
      <c r="C529" s="19" t="s">
        <v>57</v>
      </c>
      <c r="D529" s="22" t="s">
        <v>125</v>
      </c>
      <c r="E529" s="19" t="s">
        <v>127</v>
      </c>
      <c r="F529" s="22" t="s">
        <v>130</v>
      </c>
      <c r="G529" s="19" t="s">
        <v>282</v>
      </c>
      <c r="H529" s="22" t="s">
        <v>663</v>
      </c>
      <c r="I529" s="19" t="s">
        <v>2888</v>
      </c>
    </row>
    <row r="530" hidden="1">
      <c r="A530" s="18">
        <v>8.93536020039E12</v>
      </c>
      <c r="B530" s="22" t="s">
        <v>2105</v>
      </c>
      <c r="C530" s="19" t="s">
        <v>787</v>
      </c>
      <c r="D530" s="22" t="s">
        <v>125</v>
      </c>
      <c r="E530" s="19" t="s">
        <v>674</v>
      </c>
      <c r="F530" s="22" t="s">
        <v>2890</v>
      </c>
      <c r="G530" s="19" t="s">
        <v>2891</v>
      </c>
      <c r="H530" s="22" t="s">
        <v>2892</v>
      </c>
      <c r="I530" s="19" t="s">
        <v>2893</v>
      </c>
    </row>
    <row r="531" hidden="1">
      <c r="A531" s="18">
        <v>8.935360200413E12</v>
      </c>
      <c r="B531" s="22" t="s">
        <v>2108</v>
      </c>
      <c r="C531" s="19" t="s">
        <v>787</v>
      </c>
      <c r="D531" s="22" t="s">
        <v>125</v>
      </c>
      <c r="E531" s="19" t="s">
        <v>674</v>
      </c>
      <c r="F531" s="22" t="s">
        <v>2890</v>
      </c>
      <c r="G531" s="19" t="s">
        <v>2891</v>
      </c>
      <c r="H531" s="22" t="s">
        <v>2896</v>
      </c>
      <c r="I531" s="19" t="s">
        <v>2898</v>
      </c>
    </row>
    <row r="532" hidden="1">
      <c r="A532" s="18">
        <v>8.935360200475E12</v>
      </c>
      <c r="B532" s="22" t="s">
        <v>2112</v>
      </c>
      <c r="C532" s="19" t="s">
        <v>787</v>
      </c>
      <c r="D532" s="22" t="s">
        <v>125</v>
      </c>
      <c r="E532" s="19" t="s">
        <v>674</v>
      </c>
      <c r="F532" s="22" t="s">
        <v>2890</v>
      </c>
      <c r="G532" s="19" t="s">
        <v>2902</v>
      </c>
      <c r="H532" s="22" t="s">
        <v>2903</v>
      </c>
      <c r="I532" s="19" t="s">
        <v>2904</v>
      </c>
    </row>
    <row r="533" hidden="1">
      <c r="A533" s="18">
        <v>8.935360200598E12</v>
      </c>
      <c r="B533" s="22" t="s">
        <v>2114</v>
      </c>
      <c r="C533" s="19" t="s">
        <v>787</v>
      </c>
      <c r="D533" s="22" t="s">
        <v>125</v>
      </c>
      <c r="E533" s="19" t="s">
        <v>674</v>
      </c>
      <c r="F533" s="22" t="s">
        <v>2890</v>
      </c>
      <c r="G533" s="19" t="s">
        <v>2908</v>
      </c>
      <c r="H533" s="22" t="s">
        <v>2909</v>
      </c>
      <c r="I533" s="19" t="s">
        <v>2911</v>
      </c>
    </row>
    <row r="534" hidden="1">
      <c r="A534" s="18">
        <v>8.935360200628E12</v>
      </c>
      <c r="B534" s="22" t="s">
        <v>2116</v>
      </c>
      <c r="C534" s="19" t="s">
        <v>787</v>
      </c>
      <c r="D534" s="22" t="s">
        <v>125</v>
      </c>
      <c r="E534" s="19" t="s">
        <v>674</v>
      </c>
      <c r="F534" s="22" t="s">
        <v>2890</v>
      </c>
      <c r="G534" s="19" t="s">
        <v>2914</v>
      </c>
      <c r="H534" s="22" t="s">
        <v>2916</v>
      </c>
      <c r="I534" s="19" t="s">
        <v>2917</v>
      </c>
    </row>
    <row r="535" hidden="1">
      <c r="A535" s="18">
        <v>8.935360200734E12</v>
      </c>
      <c r="B535" s="22" t="s">
        <v>2118</v>
      </c>
      <c r="C535" s="19" t="s">
        <v>787</v>
      </c>
      <c r="D535" s="22" t="s">
        <v>125</v>
      </c>
      <c r="E535" s="19" t="s">
        <v>674</v>
      </c>
      <c r="F535" s="22" t="s">
        <v>2890</v>
      </c>
      <c r="G535" s="19" t="s">
        <v>2891</v>
      </c>
      <c r="H535" s="22" t="s">
        <v>2892</v>
      </c>
      <c r="I535" s="19" t="s">
        <v>2893</v>
      </c>
    </row>
    <row r="536" hidden="1">
      <c r="A536" s="18">
        <v>8.935360202509E12</v>
      </c>
      <c r="B536" s="22" t="s">
        <v>2122</v>
      </c>
      <c r="C536" s="19" t="s">
        <v>787</v>
      </c>
      <c r="D536" s="22" t="s">
        <v>125</v>
      </c>
      <c r="E536" s="19" t="s">
        <v>674</v>
      </c>
      <c r="F536" s="22" t="s">
        <v>2890</v>
      </c>
      <c r="G536" s="19" t="s">
        <v>2891</v>
      </c>
      <c r="H536" s="22" t="s">
        <v>2924</v>
      </c>
      <c r="I536" s="19" t="s">
        <v>2926</v>
      </c>
    </row>
    <row r="537" hidden="1">
      <c r="A537" s="18">
        <v>8.935360202738E12</v>
      </c>
      <c r="B537" s="22" t="s">
        <v>2124</v>
      </c>
      <c r="C537" s="19" t="s">
        <v>787</v>
      </c>
      <c r="D537" s="22" t="s">
        <v>125</v>
      </c>
      <c r="E537" s="19" t="s">
        <v>674</v>
      </c>
      <c r="F537" s="22" t="s">
        <v>2890</v>
      </c>
      <c r="G537" s="19" t="s">
        <v>2908</v>
      </c>
      <c r="H537" s="22" t="s">
        <v>2930</v>
      </c>
      <c r="I537" s="19" t="s">
        <v>2932</v>
      </c>
    </row>
    <row r="538" hidden="1">
      <c r="A538" s="18">
        <v>8.935360202875E12</v>
      </c>
      <c r="B538" s="22" t="s">
        <v>2127</v>
      </c>
      <c r="C538" s="19" t="s">
        <v>787</v>
      </c>
      <c r="D538" s="22" t="s">
        <v>125</v>
      </c>
      <c r="E538" s="19" t="s">
        <v>674</v>
      </c>
      <c r="F538" s="22" t="s">
        <v>2890</v>
      </c>
      <c r="G538" s="19" t="s">
        <v>2908</v>
      </c>
      <c r="H538" s="22" t="s">
        <v>2930</v>
      </c>
      <c r="I538" s="19" t="s">
        <v>2932</v>
      </c>
    </row>
    <row r="539" hidden="1">
      <c r="A539" s="18">
        <v>8.935360203674E12</v>
      </c>
      <c r="B539" s="22" t="s">
        <v>2129</v>
      </c>
      <c r="C539" s="19" t="s">
        <v>787</v>
      </c>
      <c r="D539" s="22" t="s">
        <v>125</v>
      </c>
      <c r="E539" s="19" t="s">
        <v>674</v>
      </c>
      <c r="F539" s="22" t="s">
        <v>2890</v>
      </c>
      <c r="G539" s="19" t="s">
        <v>2914</v>
      </c>
      <c r="H539" s="22" t="s">
        <v>2916</v>
      </c>
      <c r="I539" s="19" t="s">
        <v>2917</v>
      </c>
    </row>
    <row r="540" hidden="1">
      <c r="A540" s="18">
        <v>8.936000750077E12</v>
      </c>
      <c r="B540" s="22" t="s">
        <v>2131</v>
      </c>
      <c r="C540" s="19" t="s">
        <v>57</v>
      </c>
      <c r="D540" s="22" t="s">
        <v>397</v>
      </c>
      <c r="E540" s="19" t="s">
        <v>1586</v>
      </c>
      <c r="F540" s="22" t="s">
        <v>1836</v>
      </c>
      <c r="G540" s="19" t="s">
        <v>2578</v>
      </c>
      <c r="H540" s="22" t="s">
        <v>2947</v>
      </c>
      <c r="I540" s="19" t="s">
        <v>2948</v>
      </c>
    </row>
    <row r="541" hidden="1">
      <c r="A541" s="18">
        <v>8.936000750206E12</v>
      </c>
      <c r="B541" s="22" t="s">
        <v>2133</v>
      </c>
      <c r="C541" s="19" t="s">
        <v>1206</v>
      </c>
      <c r="D541" s="22" t="s">
        <v>397</v>
      </c>
      <c r="E541" s="19" t="s">
        <v>1586</v>
      </c>
      <c r="F541" s="22" t="s">
        <v>1836</v>
      </c>
      <c r="G541" s="19" t="s">
        <v>2578</v>
      </c>
      <c r="H541" s="22" t="s">
        <v>2579</v>
      </c>
      <c r="I541" s="19" t="s">
        <v>2581</v>
      </c>
    </row>
    <row r="542" hidden="1">
      <c r="A542" s="18">
        <v>8.93600075022E12</v>
      </c>
      <c r="B542" s="22" t="s">
        <v>2134</v>
      </c>
      <c r="C542" s="19" t="s">
        <v>224</v>
      </c>
      <c r="D542" s="22" t="s">
        <v>397</v>
      </c>
      <c r="E542" s="19" t="s">
        <v>1586</v>
      </c>
      <c r="F542" s="22" t="s">
        <v>1836</v>
      </c>
      <c r="G542" s="19" t="s">
        <v>2578</v>
      </c>
      <c r="H542" s="22" t="s">
        <v>2579</v>
      </c>
      <c r="I542" s="19" t="s">
        <v>2581</v>
      </c>
    </row>
    <row r="543" hidden="1">
      <c r="A543" s="18">
        <v>8.936000750343E12</v>
      </c>
      <c r="B543" s="22" t="s">
        <v>2136</v>
      </c>
      <c r="C543" s="19" t="s">
        <v>224</v>
      </c>
      <c r="D543" s="22" t="s">
        <v>397</v>
      </c>
      <c r="E543" s="19" t="s">
        <v>1586</v>
      </c>
      <c r="F543" s="22" t="s">
        <v>1836</v>
      </c>
      <c r="G543" s="19" t="s">
        <v>2578</v>
      </c>
      <c r="H543" s="22" t="s">
        <v>2960</v>
      </c>
      <c r="I543" s="19" t="s">
        <v>2962</v>
      </c>
    </row>
    <row r="544" hidden="1">
      <c r="A544" s="18">
        <v>8.936000750855E12</v>
      </c>
      <c r="B544" s="22" t="s">
        <v>2138</v>
      </c>
      <c r="C544" s="19" t="s">
        <v>1145</v>
      </c>
      <c r="D544" s="22" t="s">
        <v>1904</v>
      </c>
      <c r="E544" s="19" t="s">
        <v>2644</v>
      </c>
      <c r="F544" s="22" t="s">
        <v>2965</v>
      </c>
      <c r="G544" s="19" t="s">
        <v>2967</v>
      </c>
      <c r="H544" s="22" t="s">
        <v>2968</v>
      </c>
      <c r="I544" s="19" t="s">
        <v>2970</v>
      </c>
    </row>
    <row r="545" hidden="1">
      <c r="A545" s="18">
        <v>8.936000751012E12</v>
      </c>
      <c r="B545" s="22" t="s">
        <v>2143</v>
      </c>
      <c r="C545" s="19" t="s">
        <v>1145</v>
      </c>
      <c r="D545" s="22" t="s">
        <v>1904</v>
      </c>
      <c r="E545" s="19" t="s">
        <v>2644</v>
      </c>
      <c r="F545" s="22" t="s">
        <v>2965</v>
      </c>
      <c r="G545" s="19" t="s">
        <v>2967</v>
      </c>
      <c r="H545" s="22" t="s">
        <v>2968</v>
      </c>
      <c r="I545" s="19" t="s">
        <v>2970</v>
      </c>
    </row>
    <row r="546" hidden="1">
      <c r="A546" s="18">
        <v>8.936000751036E12</v>
      </c>
      <c r="B546" s="22" t="s">
        <v>2145</v>
      </c>
      <c r="C546" s="19" t="s">
        <v>57</v>
      </c>
      <c r="D546" s="22" t="s">
        <v>397</v>
      </c>
      <c r="E546" s="19" t="s">
        <v>1586</v>
      </c>
      <c r="F546" s="22" t="s">
        <v>1836</v>
      </c>
      <c r="G546" s="19" t="s">
        <v>2578</v>
      </c>
      <c r="H546" s="22" t="s">
        <v>2579</v>
      </c>
      <c r="I546" s="19" t="s">
        <v>2581</v>
      </c>
    </row>
    <row r="547" hidden="1">
      <c r="A547" s="18">
        <v>8.93600075105E12</v>
      </c>
      <c r="B547" s="22" t="s">
        <v>2150</v>
      </c>
      <c r="C547" s="19" t="s">
        <v>224</v>
      </c>
      <c r="D547" s="22" t="s">
        <v>397</v>
      </c>
      <c r="E547" s="19" t="s">
        <v>1586</v>
      </c>
      <c r="F547" s="22" t="s">
        <v>1836</v>
      </c>
      <c r="G547" s="19" t="s">
        <v>2578</v>
      </c>
      <c r="H547" s="22" t="s">
        <v>2960</v>
      </c>
      <c r="I547" s="19" t="s">
        <v>2962</v>
      </c>
    </row>
    <row r="548" hidden="1">
      <c r="A548" s="18">
        <v>8.936009793167E12</v>
      </c>
      <c r="B548" s="22" t="s">
        <v>2152</v>
      </c>
      <c r="C548" s="19" t="s">
        <v>57</v>
      </c>
      <c r="D548" s="22" t="s">
        <v>105</v>
      </c>
      <c r="E548" s="19" t="s">
        <v>1471</v>
      </c>
      <c r="F548" s="22" t="s">
        <v>1627</v>
      </c>
      <c r="G548" s="19" t="s">
        <v>2008</v>
      </c>
      <c r="H548" s="22" t="s">
        <v>2293</v>
      </c>
      <c r="I548" s="19" t="s">
        <v>2294</v>
      </c>
    </row>
    <row r="549" hidden="1">
      <c r="A549" s="18">
        <v>8.936009793174E12</v>
      </c>
      <c r="B549" s="22" t="s">
        <v>2155</v>
      </c>
      <c r="C549" s="19" t="s">
        <v>57</v>
      </c>
      <c r="D549" s="22" t="s">
        <v>105</v>
      </c>
      <c r="E549" s="19" t="s">
        <v>1471</v>
      </c>
      <c r="F549" s="22" t="s">
        <v>1627</v>
      </c>
      <c r="G549" s="19" t="s">
        <v>1629</v>
      </c>
      <c r="H549" s="22" t="s">
        <v>2305</v>
      </c>
      <c r="I549" s="19" t="s">
        <v>2306</v>
      </c>
    </row>
    <row r="550" hidden="1">
      <c r="A550" s="18">
        <v>8.936009793358E12</v>
      </c>
      <c r="B550" s="22" t="s">
        <v>2157</v>
      </c>
      <c r="C550" s="19" t="s">
        <v>57</v>
      </c>
      <c r="D550" s="22" t="s">
        <v>105</v>
      </c>
      <c r="E550" s="19" t="s">
        <v>1471</v>
      </c>
      <c r="F550" s="22" t="s">
        <v>1627</v>
      </c>
      <c r="G550" s="19" t="s">
        <v>1629</v>
      </c>
      <c r="H550" s="22" t="s">
        <v>2026</v>
      </c>
      <c r="I550" s="19" t="s">
        <v>2027</v>
      </c>
    </row>
    <row r="551" hidden="1">
      <c r="A551" s="18">
        <v>8.936012063028E12</v>
      </c>
      <c r="B551" s="22" t="s">
        <v>2159</v>
      </c>
      <c r="C551" s="19" t="s">
        <v>57</v>
      </c>
      <c r="D551" s="22" t="s">
        <v>105</v>
      </c>
      <c r="E551" s="19" t="s">
        <v>1471</v>
      </c>
      <c r="F551" s="22" t="s">
        <v>1627</v>
      </c>
      <c r="G551" s="19" t="s">
        <v>2008</v>
      </c>
      <c r="H551" s="22" t="s">
        <v>2010</v>
      </c>
      <c r="I551" s="19" t="s">
        <v>2011</v>
      </c>
    </row>
    <row r="552" hidden="1">
      <c r="A552" s="18">
        <v>8.936012063066E12</v>
      </c>
      <c r="B552" s="22" t="s">
        <v>2161</v>
      </c>
      <c r="C552" s="19" t="s">
        <v>57</v>
      </c>
      <c r="D552" s="22" t="s">
        <v>105</v>
      </c>
      <c r="E552" s="19" t="s">
        <v>1471</v>
      </c>
      <c r="F552" s="22" t="s">
        <v>1627</v>
      </c>
      <c r="G552" s="19" t="s">
        <v>2008</v>
      </c>
      <c r="H552" s="22" t="s">
        <v>2293</v>
      </c>
      <c r="I552" s="19" t="s">
        <v>2294</v>
      </c>
    </row>
    <row r="553" hidden="1">
      <c r="A553" s="18">
        <v>8.936012063103E12</v>
      </c>
      <c r="B553" s="22" t="s">
        <v>2162</v>
      </c>
      <c r="C553" s="19" t="s">
        <v>57</v>
      </c>
      <c r="D553" s="22" t="s">
        <v>105</v>
      </c>
      <c r="E553" s="19" t="s">
        <v>1471</v>
      </c>
      <c r="F553" s="22" t="s">
        <v>1948</v>
      </c>
      <c r="G553" s="19" t="s">
        <v>1964</v>
      </c>
      <c r="H553" s="22" t="s">
        <v>1966</v>
      </c>
      <c r="I553" s="19" t="s">
        <v>1967</v>
      </c>
    </row>
    <row r="554" hidden="1">
      <c r="A554" s="18">
        <v>8.936012063127E12</v>
      </c>
      <c r="B554" s="22" t="s">
        <v>2164</v>
      </c>
      <c r="C554" s="19" t="s">
        <v>57</v>
      </c>
      <c r="D554" s="22" t="s">
        <v>105</v>
      </c>
      <c r="E554" s="19" t="s">
        <v>1471</v>
      </c>
      <c r="F554" s="22" t="s">
        <v>1948</v>
      </c>
      <c r="G554" s="19" t="s">
        <v>1964</v>
      </c>
      <c r="H554" s="22" t="s">
        <v>1966</v>
      </c>
      <c r="I554" s="19" t="s">
        <v>2486</v>
      </c>
    </row>
    <row r="555" hidden="1">
      <c r="A555" s="18">
        <v>8.936013230641E12</v>
      </c>
      <c r="B555" s="22" t="s">
        <v>2166</v>
      </c>
      <c r="C555" s="19" t="s">
        <v>57</v>
      </c>
      <c r="D555" s="22" t="s">
        <v>397</v>
      </c>
      <c r="E555" s="19" t="s">
        <v>399</v>
      </c>
      <c r="F555" s="22" t="s">
        <v>400</v>
      </c>
      <c r="G555" s="19" t="s">
        <v>406</v>
      </c>
      <c r="H555" s="22" t="s">
        <v>2550</v>
      </c>
      <c r="I555" s="19" t="s">
        <v>2781</v>
      </c>
    </row>
    <row r="556" hidden="1">
      <c r="A556" s="18">
        <v>8.936013231631E12</v>
      </c>
      <c r="B556" s="22" t="s">
        <v>2168</v>
      </c>
      <c r="C556" s="19" t="s">
        <v>57</v>
      </c>
      <c r="D556" s="22" t="s">
        <v>397</v>
      </c>
      <c r="E556" s="19" t="s">
        <v>399</v>
      </c>
      <c r="F556" s="22" t="s">
        <v>400</v>
      </c>
      <c r="G556" s="19" t="s">
        <v>406</v>
      </c>
      <c r="H556" s="22" t="s">
        <v>2550</v>
      </c>
      <c r="I556" s="19" t="s">
        <v>2781</v>
      </c>
    </row>
    <row r="557" hidden="1">
      <c r="A557" s="18">
        <v>8.936013231662E12</v>
      </c>
      <c r="B557" s="22" t="s">
        <v>2170</v>
      </c>
      <c r="C557" s="19" t="s">
        <v>224</v>
      </c>
      <c r="D557" s="22" t="s">
        <v>397</v>
      </c>
      <c r="E557" s="19" t="s">
        <v>399</v>
      </c>
      <c r="F557" s="22" t="s">
        <v>400</v>
      </c>
      <c r="G557" s="19" t="s">
        <v>406</v>
      </c>
      <c r="H557" s="22" t="s">
        <v>2550</v>
      </c>
      <c r="I557" s="19" t="s">
        <v>3020</v>
      </c>
    </row>
    <row r="558" hidden="1">
      <c r="A558" s="18">
        <v>8.936013238333E12</v>
      </c>
      <c r="B558" s="22" t="s">
        <v>2174</v>
      </c>
      <c r="C558" s="19" t="s">
        <v>224</v>
      </c>
      <c r="D558" s="22" t="s">
        <v>397</v>
      </c>
      <c r="E558" s="19" t="s">
        <v>399</v>
      </c>
      <c r="F558" s="22" t="s">
        <v>400</v>
      </c>
      <c r="G558" s="19" t="s">
        <v>406</v>
      </c>
      <c r="H558" s="22" t="s">
        <v>2550</v>
      </c>
      <c r="I558" s="19" t="s">
        <v>2781</v>
      </c>
    </row>
    <row r="559" hidden="1">
      <c r="A559" s="18">
        <v>8.93601323834E12</v>
      </c>
      <c r="B559" s="22" t="s">
        <v>2176</v>
      </c>
      <c r="C559" s="19" t="s">
        <v>224</v>
      </c>
      <c r="D559" s="22" t="s">
        <v>397</v>
      </c>
      <c r="E559" s="19" t="s">
        <v>399</v>
      </c>
      <c r="F559" s="22" t="s">
        <v>400</v>
      </c>
      <c r="G559" s="19" t="s">
        <v>406</v>
      </c>
      <c r="H559" s="22" t="s">
        <v>2550</v>
      </c>
      <c r="I559" s="19" t="s">
        <v>2781</v>
      </c>
    </row>
    <row r="560" hidden="1">
      <c r="A560" s="18">
        <v>8.936013238791E12</v>
      </c>
      <c r="B560" s="22" t="s">
        <v>2178</v>
      </c>
      <c r="C560" s="19" t="s">
        <v>57</v>
      </c>
      <c r="D560" s="22" t="s">
        <v>397</v>
      </c>
      <c r="E560" s="19" t="s">
        <v>399</v>
      </c>
      <c r="F560" s="22" t="s">
        <v>400</v>
      </c>
      <c r="G560" s="19" t="s">
        <v>406</v>
      </c>
      <c r="H560" s="22" t="s">
        <v>2550</v>
      </c>
      <c r="I560" s="19" t="s">
        <v>3020</v>
      </c>
    </row>
    <row r="561" hidden="1">
      <c r="A561" s="18">
        <v>8.936019920041E12</v>
      </c>
      <c r="B561" s="22" t="s">
        <v>2180</v>
      </c>
      <c r="C561" s="19" t="s">
        <v>224</v>
      </c>
      <c r="D561" s="22" t="s">
        <v>397</v>
      </c>
      <c r="E561" s="19" t="s">
        <v>399</v>
      </c>
      <c r="F561" s="22" t="s">
        <v>1938</v>
      </c>
      <c r="G561" s="19" t="s">
        <v>2107</v>
      </c>
      <c r="H561" s="22" t="s">
        <v>2109</v>
      </c>
      <c r="I561" s="19" t="s">
        <v>2110</v>
      </c>
    </row>
    <row r="562" hidden="1">
      <c r="A562" s="18">
        <v>8.9360348762E12</v>
      </c>
      <c r="B562" s="22" t="s">
        <v>2185</v>
      </c>
      <c r="C562" s="19" t="s">
        <v>224</v>
      </c>
      <c r="D562" s="22" t="s">
        <v>397</v>
      </c>
      <c r="E562" s="19" t="s">
        <v>1586</v>
      </c>
      <c r="F562" s="22" t="s">
        <v>1588</v>
      </c>
      <c r="G562" s="19" t="s">
        <v>2186</v>
      </c>
      <c r="H562" s="22" t="s">
        <v>2187</v>
      </c>
      <c r="I562" s="19" t="s">
        <v>2189</v>
      </c>
    </row>
    <row r="563" hidden="1">
      <c r="A563" s="18">
        <v>8.936034876576E12</v>
      </c>
      <c r="B563" s="22" t="s">
        <v>2190</v>
      </c>
      <c r="C563" s="19" t="s">
        <v>224</v>
      </c>
      <c r="D563" s="22" t="s">
        <v>397</v>
      </c>
      <c r="E563" s="19" t="s">
        <v>1586</v>
      </c>
      <c r="F563" s="22" t="s">
        <v>1588</v>
      </c>
      <c r="G563" s="19" t="s">
        <v>2450</v>
      </c>
      <c r="H563" s="22" t="s">
        <v>3038</v>
      </c>
      <c r="I563" s="19" t="s">
        <v>3039</v>
      </c>
    </row>
    <row r="564" hidden="1">
      <c r="A564" s="18">
        <v>8.936034876651E12</v>
      </c>
      <c r="B564" s="22" t="s">
        <v>2192</v>
      </c>
      <c r="C564" s="19" t="s">
        <v>224</v>
      </c>
      <c r="D564" s="22" t="s">
        <v>397</v>
      </c>
      <c r="E564" s="19" t="s">
        <v>1586</v>
      </c>
      <c r="F564" s="22" t="s">
        <v>1588</v>
      </c>
      <c r="G564" s="19" t="s">
        <v>1590</v>
      </c>
      <c r="H564" s="22" t="s">
        <v>2466</v>
      </c>
      <c r="I564" s="19" t="s">
        <v>2467</v>
      </c>
    </row>
    <row r="565" hidden="1">
      <c r="A565" s="18">
        <v>8.936034876743E12</v>
      </c>
      <c r="B565" s="22" t="s">
        <v>2196</v>
      </c>
      <c r="C565" s="19" t="s">
        <v>224</v>
      </c>
      <c r="D565" s="22" t="s">
        <v>397</v>
      </c>
      <c r="E565" s="19" t="s">
        <v>1586</v>
      </c>
      <c r="F565" s="22" t="s">
        <v>1588</v>
      </c>
      <c r="G565" s="19" t="s">
        <v>1590</v>
      </c>
      <c r="H565" s="22" t="s">
        <v>2466</v>
      </c>
      <c r="I565" s="19" t="s">
        <v>2467</v>
      </c>
    </row>
    <row r="566" hidden="1">
      <c r="A566" s="18">
        <v>8.93603487675E12</v>
      </c>
      <c r="B566" s="22" t="s">
        <v>2198</v>
      </c>
      <c r="C566" s="19" t="s">
        <v>224</v>
      </c>
      <c r="D566" s="22" t="s">
        <v>397</v>
      </c>
      <c r="E566" s="19" t="s">
        <v>1586</v>
      </c>
      <c r="F566" s="22" t="s">
        <v>1588</v>
      </c>
      <c r="G566" s="19" t="s">
        <v>1590</v>
      </c>
      <c r="H566" s="22" t="s">
        <v>2466</v>
      </c>
      <c r="I566" s="19" t="s">
        <v>2467</v>
      </c>
    </row>
    <row r="567" hidden="1">
      <c r="A567" s="18">
        <v>8.936034876767E12</v>
      </c>
      <c r="B567" s="22" t="s">
        <v>2200</v>
      </c>
      <c r="C567" s="19" t="s">
        <v>224</v>
      </c>
      <c r="D567" s="22" t="s">
        <v>397</v>
      </c>
      <c r="E567" s="19" t="s">
        <v>1586</v>
      </c>
      <c r="F567" s="22" t="s">
        <v>1588</v>
      </c>
      <c r="G567" s="19" t="s">
        <v>1590</v>
      </c>
      <c r="H567" s="22" t="s">
        <v>2466</v>
      </c>
      <c r="I567" s="19" t="s">
        <v>2467</v>
      </c>
    </row>
    <row r="568" hidden="1">
      <c r="A568" s="18">
        <v>8.936034876811E12</v>
      </c>
      <c r="B568" s="22" t="s">
        <v>2202</v>
      </c>
      <c r="C568" s="19" t="s">
        <v>224</v>
      </c>
      <c r="D568" s="22" t="s">
        <v>397</v>
      </c>
      <c r="E568" s="19" t="s">
        <v>1586</v>
      </c>
      <c r="F568" s="22" t="s">
        <v>1588</v>
      </c>
      <c r="G568" s="19" t="s">
        <v>1590</v>
      </c>
      <c r="H568" s="22" t="s">
        <v>2466</v>
      </c>
      <c r="I568" s="19" t="s">
        <v>2467</v>
      </c>
    </row>
    <row r="569" hidden="1">
      <c r="A569" s="18">
        <v>8.936034876934E12</v>
      </c>
      <c r="B569" s="22" t="s">
        <v>2207</v>
      </c>
      <c r="C569" s="19" t="s">
        <v>224</v>
      </c>
      <c r="D569" s="22" t="s">
        <v>397</v>
      </c>
      <c r="E569" s="19" t="s">
        <v>1586</v>
      </c>
      <c r="F569" s="22" t="s">
        <v>1588</v>
      </c>
      <c r="G569" s="19" t="s">
        <v>2450</v>
      </c>
      <c r="H569" s="22" t="s">
        <v>3038</v>
      </c>
      <c r="I569" s="19" t="s">
        <v>3059</v>
      </c>
    </row>
    <row r="570" hidden="1">
      <c r="A570" s="18">
        <v>8.936034877856E12</v>
      </c>
      <c r="B570" s="22" t="s">
        <v>2209</v>
      </c>
      <c r="C570" s="19" t="s">
        <v>1831</v>
      </c>
      <c r="D570" s="22" t="s">
        <v>397</v>
      </c>
      <c r="E570" s="19" t="s">
        <v>1586</v>
      </c>
      <c r="F570" s="22" t="s">
        <v>1836</v>
      </c>
      <c r="G570" s="19" t="s">
        <v>1837</v>
      </c>
      <c r="H570" s="22" t="s">
        <v>1839</v>
      </c>
      <c r="I570" s="19" t="s">
        <v>1840</v>
      </c>
    </row>
    <row r="571" hidden="1">
      <c r="A571" s="18">
        <v>8.936034877993E12</v>
      </c>
      <c r="B571" s="22" t="s">
        <v>2212</v>
      </c>
      <c r="C571" s="19" t="s">
        <v>1206</v>
      </c>
      <c r="D571" s="22" t="s">
        <v>1904</v>
      </c>
      <c r="E571" s="19" t="s">
        <v>2644</v>
      </c>
      <c r="F571" s="22" t="s">
        <v>2867</v>
      </c>
      <c r="G571" s="19" t="s">
        <v>3066</v>
      </c>
      <c r="H571" s="22" t="s">
        <v>3067</v>
      </c>
      <c r="I571" s="19" t="s">
        <v>3069</v>
      </c>
    </row>
    <row r="572" hidden="1">
      <c r="A572" s="18">
        <v>8.936034878006E12</v>
      </c>
      <c r="B572" s="22" t="s">
        <v>2215</v>
      </c>
      <c r="C572" s="19" t="s">
        <v>1206</v>
      </c>
      <c r="D572" s="22" t="s">
        <v>1904</v>
      </c>
      <c r="E572" s="19" t="s">
        <v>2644</v>
      </c>
      <c r="F572" s="22" t="s">
        <v>2867</v>
      </c>
      <c r="G572" s="19" t="s">
        <v>3066</v>
      </c>
      <c r="H572" s="22" t="s">
        <v>3067</v>
      </c>
      <c r="I572" s="19" t="s">
        <v>3069</v>
      </c>
    </row>
    <row r="573" hidden="1">
      <c r="A573" s="18">
        <v>8.936034878037E12</v>
      </c>
      <c r="B573" s="22" t="s">
        <v>2217</v>
      </c>
      <c r="C573" s="19" t="s">
        <v>1206</v>
      </c>
      <c r="D573" s="22" t="s">
        <v>1904</v>
      </c>
      <c r="E573" s="19" t="s">
        <v>2644</v>
      </c>
      <c r="F573" s="22" t="s">
        <v>2867</v>
      </c>
      <c r="G573" s="19" t="s">
        <v>3066</v>
      </c>
      <c r="H573" s="22" t="s">
        <v>3067</v>
      </c>
      <c r="I573" s="19" t="s">
        <v>3069</v>
      </c>
    </row>
    <row r="574" hidden="1">
      <c r="A574" s="18">
        <v>8.936034878051E12</v>
      </c>
      <c r="B574" s="22" t="s">
        <v>2219</v>
      </c>
      <c r="C574" s="19" t="s">
        <v>1206</v>
      </c>
      <c r="D574" s="22" t="s">
        <v>1904</v>
      </c>
      <c r="E574" s="19" t="s">
        <v>2644</v>
      </c>
      <c r="F574" s="22" t="s">
        <v>2867</v>
      </c>
      <c r="G574" s="19" t="s">
        <v>3066</v>
      </c>
      <c r="H574" s="22" t="s">
        <v>3067</v>
      </c>
      <c r="I574" s="19" t="s">
        <v>3069</v>
      </c>
    </row>
    <row r="575" hidden="1">
      <c r="A575" s="18">
        <v>8.936039540144E12</v>
      </c>
      <c r="B575" s="22" t="s">
        <v>2221</v>
      </c>
      <c r="C575" s="19" t="s">
        <v>224</v>
      </c>
      <c r="D575" s="22" t="s">
        <v>125</v>
      </c>
      <c r="E575" s="19" t="s">
        <v>251</v>
      </c>
      <c r="F575" s="22" t="s">
        <v>2591</v>
      </c>
      <c r="G575" s="19" t="s">
        <v>2593</v>
      </c>
      <c r="H575" s="22" t="s">
        <v>3087</v>
      </c>
      <c r="I575" s="19" t="s">
        <v>3088</v>
      </c>
    </row>
    <row r="576" hidden="1">
      <c r="A576" s="18">
        <v>8.93603954041E12</v>
      </c>
      <c r="B576" s="22" t="s">
        <v>2223</v>
      </c>
      <c r="C576" s="19" t="s">
        <v>93</v>
      </c>
      <c r="D576" s="22" t="s">
        <v>125</v>
      </c>
      <c r="E576" s="19" t="s">
        <v>251</v>
      </c>
      <c r="F576" s="22" t="s">
        <v>2591</v>
      </c>
      <c r="G576" s="19" t="s">
        <v>2593</v>
      </c>
      <c r="H576" s="22" t="s">
        <v>3092</v>
      </c>
      <c r="I576" s="19" t="s">
        <v>3093</v>
      </c>
    </row>
    <row r="577" hidden="1">
      <c r="A577" s="18">
        <v>8.936039541233E12</v>
      </c>
      <c r="B577" s="22" t="s">
        <v>2225</v>
      </c>
      <c r="C577" s="19" t="s">
        <v>224</v>
      </c>
      <c r="D577" s="22" t="s">
        <v>125</v>
      </c>
      <c r="E577" s="19" t="s">
        <v>251</v>
      </c>
      <c r="F577" s="22" t="s">
        <v>2591</v>
      </c>
      <c r="G577" s="19" t="s">
        <v>2593</v>
      </c>
      <c r="H577" s="22" t="s">
        <v>3087</v>
      </c>
      <c r="I577" s="19" t="s">
        <v>3088</v>
      </c>
    </row>
    <row r="578" hidden="1">
      <c r="A578" s="18">
        <v>8.936040981493E12</v>
      </c>
      <c r="B578" s="22" t="s">
        <v>2227</v>
      </c>
      <c r="C578" s="19" t="s">
        <v>224</v>
      </c>
      <c r="D578" s="22" t="s">
        <v>105</v>
      </c>
      <c r="E578" s="19" t="s">
        <v>1471</v>
      </c>
      <c r="F578" s="22" t="s">
        <v>1473</v>
      </c>
      <c r="G578" s="19" t="s">
        <v>1474</v>
      </c>
      <c r="H578" s="22" t="s">
        <v>1475</v>
      </c>
      <c r="I578" s="19" t="s">
        <v>1896</v>
      </c>
    </row>
    <row r="579" hidden="1">
      <c r="A579" s="18">
        <v>8.93604545013E12</v>
      </c>
      <c r="B579" s="22" t="s">
        <v>2229</v>
      </c>
      <c r="C579" s="19" t="s">
        <v>224</v>
      </c>
      <c r="D579" s="22" t="s">
        <v>397</v>
      </c>
      <c r="E579" s="19" t="s">
        <v>1586</v>
      </c>
      <c r="F579" s="22" t="s">
        <v>1588</v>
      </c>
      <c r="G579" s="19" t="s">
        <v>1856</v>
      </c>
      <c r="H579" s="22" t="s">
        <v>1859</v>
      </c>
      <c r="I579" s="19" t="s">
        <v>3104</v>
      </c>
    </row>
    <row r="580" hidden="1">
      <c r="A580" s="18">
        <v>8.936045450451E12</v>
      </c>
      <c r="B580" s="22" t="s">
        <v>2231</v>
      </c>
      <c r="C580" s="19" t="s">
        <v>224</v>
      </c>
      <c r="D580" s="22" t="s">
        <v>397</v>
      </c>
      <c r="E580" s="19" t="s">
        <v>1586</v>
      </c>
      <c r="F580" s="22" t="s">
        <v>1588</v>
      </c>
      <c r="G580" s="19" t="s">
        <v>1590</v>
      </c>
      <c r="H580" s="22" t="s">
        <v>1591</v>
      </c>
      <c r="I580" s="19" t="s">
        <v>1593</v>
      </c>
    </row>
    <row r="581" hidden="1">
      <c r="A581" s="18">
        <v>8.936045450956E12</v>
      </c>
      <c r="B581" s="22" t="s">
        <v>2234</v>
      </c>
      <c r="C581" s="19" t="s">
        <v>224</v>
      </c>
      <c r="D581" s="22" t="s">
        <v>397</v>
      </c>
      <c r="E581" s="19" t="s">
        <v>1586</v>
      </c>
      <c r="F581" s="22" t="s">
        <v>1588</v>
      </c>
      <c r="G581" s="19" t="s">
        <v>2186</v>
      </c>
      <c r="H581" s="22" t="s">
        <v>3111</v>
      </c>
      <c r="I581" s="19" t="s">
        <v>3112</v>
      </c>
    </row>
    <row r="582" hidden="1">
      <c r="A582" s="18">
        <v>8.936045452066E12</v>
      </c>
      <c r="B582" s="22" t="s">
        <v>2236</v>
      </c>
      <c r="C582" s="19" t="s">
        <v>224</v>
      </c>
      <c r="D582" s="22" t="s">
        <v>397</v>
      </c>
      <c r="E582" s="19" t="s">
        <v>1586</v>
      </c>
      <c r="F582" s="22" t="s">
        <v>1588</v>
      </c>
      <c r="G582" s="19" t="s">
        <v>1590</v>
      </c>
      <c r="H582" s="22" t="s">
        <v>2466</v>
      </c>
      <c r="I582" s="19" t="s">
        <v>2467</v>
      </c>
    </row>
    <row r="583" hidden="1">
      <c r="A583" s="18">
        <v>8.936049693397E12</v>
      </c>
      <c r="B583" s="22" t="s">
        <v>2238</v>
      </c>
      <c r="C583" s="19" t="s">
        <v>57</v>
      </c>
      <c r="D583" s="22" t="s">
        <v>125</v>
      </c>
      <c r="E583" s="19" t="s">
        <v>196</v>
      </c>
      <c r="F583" s="22" t="s">
        <v>473</v>
      </c>
      <c r="G583" s="19" t="s">
        <v>474</v>
      </c>
      <c r="H583" s="22" t="s">
        <v>476</v>
      </c>
      <c r="I583" s="19" t="s">
        <v>2126</v>
      </c>
    </row>
    <row r="584" hidden="1">
      <c r="A584" s="18">
        <v>8.93604969341E12</v>
      </c>
      <c r="B584" s="22" t="s">
        <v>2240</v>
      </c>
      <c r="C584" s="19" t="s">
        <v>57</v>
      </c>
      <c r="D584" s="22" t="s">
        <v>125</v>
      </c>
      <c r="E584" s="19" t="s">
        <v>196</v>
      </c>
      <c r="F584" s="22" t="s">
        <v>473</v>
      </c>
      <c r="G584" s="19" t="s">
        <v>3124</v>
      </c>
      <c r="H584" s="22" t="s">
        <v>3125</v>
      </c>
      <c r="I584" s="19" t="s">
        <v>3126</v>
      </c>
    </row>
    <row r="585" hidden="1">
      <c r="A585" s="18">
        <v>8.936049693892E12</v>
      </c>
      <c r="B585" s="22" t="s">
        <v>2242</v>
      </c>
      <c r="C585" s="19" t="s">
        <v>57</v>
      </c>
      <c r="D585" s="22" t="s">
        <v>125</v>
      </c>
      <c r="E585" s="19" t="s">
        <v>196</v>
      </c>
      <c r="F585" s="22" t="s">
        <v>473</v>
      </c>
      <c r="G585" s="19" t="s">
        <v>474</v>
      </c>
      <c r="H585" s="22" t="s">
        <v>476</v>
      </c>
      <c r="I585" s="19" t="s">
        <v>2126</v>
      </c>
    </row>
    <row r="586" hidden="1">
      <c r="A586" s="18">
        <v>8.936049693908E12</v>
      </c>
      <c r="B586" s="22" t="s">
        <v>2244</v>
      </c>
      <c r="C586" s="19" t="s">
        <v>57</v>
      </c>
      <c r="D586" s="22" t="s">
        <v>125</v>
      </c>
      <c r="E586" s="19" t="s">
        <v>196</v>
      </c>
      <c r="F586" s="22" t="s">
        <v>473</v>
      </c>
      <c r="G586" s="19" t="s">
        <v>474</v>
      </c>
      <c r="H586" s="22" t="s">
        <v>476</v>
      </c>
      <c r="I586" s="19" t="s">
        <v>2126</v>
      </c>
    </row>
    <row r="587" hidden="1">
      <c r="A587" s="18">
        <v>8.93604969424E12</v>
      </c>
      <c r="B587" s="22" t="s">
        <v>2246</v>
      </c>
      <c r="C587" s="19" t="s">
        <v>1539</v>
      </c>
      <c r="D587" s="22" t="s">
        <v>125</v>
      </c>
      <c r="E587" s="19" t="s">
        <v>196</v>
      </c>
      <c r="F587" s="22" t="s">
        <v>940</v>
      </c>
      <c r="G587" s="19" t="s">
        <v>950</v>
      </c>
      <c r="H587" s="22" t="s">
        <v>3136</v>
      </c>
      <c r="I587" s="19" t="s">
        <v>3137</v>
      </c>
    </row>
    <row r="588" hidden="1">
      <c r="A588" s="18">
        <v>8.936049694271E12</v>
      </c>
      <c r="B588" s="22" t="s">
        <v>1986</v>
      </c>
      <c r="C588" s="19" t="s">
        <v>1539</v>
      </c>
      <c r="D588" s="22" t="s">
        <v>125</v>
      </c>
      <c r="E588" s="19" t="s">
        <v>196</v>
      </c>
      <c r="F588" s="22" t="s">
        <v>940</v>
      </c>
      <c r="G588" s="19" t="s">
        <v>950</v>
      </c>
      <c r="H588" s="22" t="s">
        <v>3136</v>
      </c>
      <c r="I588" s="19" t="s">
        <v>3137</v>
      </c>
    </row>
    <row r="589" hidden="1">
      <c r="A589" s="18">
        <v>8.936049694417E12</v>
      </c>
      <c r="B589" s="22" t="s">
        <v>2249</v>
      </c>
      <c r="C589" s="19" t="s">
        <v>57</v>
      </c>
      <c r="D589" s="22" t="s">
        <v>125</v>
      </c>
      <c r="E589" s="19" t="s">
        <v>196</v>
      </c>
      <c r="F589" s="22" t="s">
        <v>473</v>
      </c>
      <c r="G589" s="19" t="s">
        <v>474</v>
      </c>
      <c r="H589" s="22" t="s">
        <v>476</v>
      </c>
      <c r="I589" s="19" t="s">
        <v>2126</v>
      </c>
    </row>
    <row r="590" hidden="1">
      <c r="A590" s="18">
        <v>8.936049694424E12</v>
      </c>
      <c r="B590" s="22" t="s">
        <v>2251</v>
      </c>
      <c r="C590" s="19" t="s">
        <v>57</v>
      </c>
      <c r="D590" s="22" t="s">
        <v>125</v>
      </c>
      <c r="E590" s="19" t="s">
        <v>196</v>
      </c>
      <c r="F590" s="22" t="s">
        <v>473</v>
      </c>
      <c r="G590" s="19" t="s">
        <v>474</v>
      </c>
      <c r="H590" s="22" t="s">
        <v>476</v>
      </c>
      <c r="I590" s="19" t="s">
        <v>2126</v>
      </c>
    </row>
    <row r="591" hidden="1">
      <c r="A591" s="18">
        <v>8.936049694431E12</v>
      </c>
      <c r="B591" s="22" t="s">
        <v>2253</v>
      </c>
      <c r="C591" s="19" t="s">
        <v>57</v>
      </c>
      <c r="D591" s="22" t="s">
        <v>125</v>
      </c>
      <c r="E591" s="19" t="s">
        <v>196</v>
      </c>
      <c r="F591" s="22" t="s">
        <v>473</v>
      </c>
      <c r="G591" s="19" t="s">
        <v>474</v>
      </c>
      <c r="H591" s="22" t="s">
        <v>476</v>
      </c>
      <c r="I591" s="19" t="s">
        <v>2126</v>
      </c>
    </row>
    <row r="592" hidden="1">
      <c r="A592" s="18">
        <v>8.936052000823E12</v>
      </c>
      <c r="B592" s="22" t="s">
        <v>2255</v>
      </c>
      <c r="C592" s="19" t="s">
        <v>57</v>
      </c>
      <c r="D592" s="22" t="s">
        <v>125</v>
      </c>
      <c r="E592" s="19" t="s">
        <v>127</v>
      </c>
      <c r="F592" s="22" t="s">
        <v>130</v>
      </c>
      <c r="G592" s="19" t="s">
        <v>308</v>
      </c>
      <c r="H592" s="22" t="s">
        <v>315</v>
      </c>
      <c r="I592" s="19" t="s">
        <v>311</v>
      </c>
    </row>
    <row r="593" hidden="1">
      <c r="A593" s="18">
        <v>8.936052001011E12</v>
      </c>
      <c r="B593" s="22" t="s">
        <v>2257</v>
      </c>
      <c r="C593" s="19" t="s">
        <v>57</v>
      </c>
      <c r="D593" s="22" t="s">
        <v>125</v>
      </c>
      <c r="E593" s="19" t="s">
        <v>127</v>
      </c>
      <c r="F593" s="22" t="s">
        <v>130</v>
      </c>
      <c r="G593" s="19" t="s">
        <v>131</v>
      </c>
      <c r="H593" s="22" t="s">
        <v>331</v>
      </c>
      <c r="I593" s="19" t="s">
        <v>332</v>
      </c>
    </row>
    <row r="594" hidden="1">
      <c r="A594" s="18">
        <v>8.936052001332E12</v>
      </c>
      <c r="B594" s="22" t="s">
        <v>2259</v>
      </c>
      <c r="C594" s="19" t="s">
        <v>57</v>
      </c>
      <c r="D594" s="22" t="s">
        <v>125</v>
      </c>
      <c r="E594" s="19" t="s">
        <v>127</v>
      </c>
      <c r="F594" s="22" t="s">
        <v>130</v>
      </c>
      <c r="G594" s="19" t="s">
        <v>131</v>
      </c>
      <c r="H594" s="22" t="s">
        <v>631</v>
      </c>
      <c r="I594" s="19" t="s">
        <v>633</v>
      </c>
    </row>
    <row r="595" hidden="1">
      <c r="A595" s="18">
        <v>8.936052001462E12</v>
      </c>
      <c r="B595" s="22" t="s">
        <v>2261</v>
      </c>
      <c r="C595" s="19" t="s">
        <v>57</v>
      </c>
      <c r="D595" s="22" t="s">
        <v>125</v>
      </c>
      <c r="E595" s="19" t="s">
        <v>127</v>
      </c>
      <c r="F595" s="22" t="s">
        <v>130</v>
      </c>
      <c r="G595" s="19" t="s">
        <v>308</v>
      </c>
      <c r="H595" s="22" t="s">
        <v>315</v>
      </c>
      <c r="I595" s="19" t="s">
        <v>311</v>
      </c>
    </row>
    <row r="596" hidden="1">
      <c r="A596" s="18">
        <v>8.936052003848E12</v>
      </c>
      <c r="B596" s="22" t="s">
        <v>2263</v>
      </c>
      <c r="C596" s="19" t="s">
        <v>75</v>
      </c>
      <c r="D596" s="22" t="s">
        <v>125</v>
      </c>
      <c r="E596" s="19" t="s">
        <v>127</v>
      </c>
      <c r="F596" s="22" t="s">
        <v>130</v>
      </c>
      <c r="G596" s="19" t="s">
        <v>131</v>
      </c>
      <c r="H596" s="22" t="s">
        <v>547</v>
      </c>
      <c r="I596" s="19" t="s">
        <v>135</v>
      </c>
    </row>
    <row r="597" hidden="1">
      <c r="A597" s="18">
        <v>8.936052003923E12</v>
      </c>
      <c r="B597" s="22" t="s">
        <v>2265</v>
      </c>
      <c r="C597" s="19" t="s">
        <v>75</v>
      </c>
      <c r="D597" s="22" t="s">
        <v>125</v>
      </c>
      <c r="E597" s="19" t="s">
        <v>127</v>
      </c>
      <c r="F597" s="22" t="s">
        <v>130</v>
      </c>
      <c r="G597" s="19" t="s">
        <v>131</v>
      </c>
      <c r="H597" s="22" t="s">
        <v>331</v>
      </c>
      <c r="I597" s="19" t="s">
        <v>135</v>
      </c>
    </row>
    <row r="598" hidden="1">
      <c r="A598" s="18">
        <v>8.936052004869E12</v>
      </c>
      <c r="B598" s="22" t="s">
        <v>2267</v>
      </c>
      <c r="C598" s="19" t="s">
        <v>75</v>
      </c>
      <c r="D598" s="22" t="s">
        <v>125</v>
      </c>
      <c r="E598" s="19" t="s">
        <v>127</v>
      </c>
      <c r="F598" s="22" t="s">
        <v>130</v>
      </c>
      <c r="G598" s="19" t="s">
        <v>131</v>
      </c>
      <c r="H598" s="22" t="s">
        <v>531</v>
      </c>
      <c r="I598" s="19" t="s">
        <v>532</v>
      </c>
    </row>
    <row r="599" hidden="1">
      <c r="A599" s="18">
        <v>8.936060225911E12</v>
      </c>
      <c r="B599" s="22" t="s">
        <v>2269</v>
      </c>
      <c r="C599" s="19" t="s">
        <v>224</v>
      </c>
      <c r="D599" s="22" t="s">
        <v>125</v>
      </c>
      <c r="E599" s="19" t="s">
        <v>251</v>
      </c>
      <c r="F599" s="22" t="s">
        <v>2591</v>
      </c>
      <c r="G599" s="19" t="s">
        <v>2593</v>
      </c>
      <c r="H599" s="22" t="s">
        <v>3087</v>
      </c>
      <c r="I599" s="19" t="s">
        <v>3088</v>
      </c>
    </row>
    <row r="600" hidden="1">
      <c r="A600" s="18">
        <v>8.936060227298E12</v>
      </c>
      <c r="B600" s="22" t="s">
        <v>2271</v>
      </c>
      <c r="C600" s="19" t="s">
        <v>93</v>
      </c>
      <c r="D600" s="22" t="s">
        <v>125</v>
      </c>
      <c r="E600" s="19" t="s">
        <v>251</v>
      </c>
      <c r="F600" s="22" t="s">
        <v>381</v>
      </c>
      <c r="G600" s="19" t="s">
        <v>2584</v>
      </c>
      <c r="H600" s="22" t="s">
        <v>2586</v>
      </c>
      <c r="I600" s="19" t="s">
        <v>2588</v>
      </c>
    </row>
    <row r="601" hidden="1">
      <c r="A601" s="18">
        <v>8.936067100037E12</v>
      </c>
      <c r="B601" s="22" t="s">
        <v>2273</v>
      </c>
      <c r="C601" s="19" t="s">
        <v>224</v>
      </c>
      <c r="D601" s="22" t="s">
        <v>397</v>
      </c>
      <c r="E601" s="19" t="s">
        <v>1586</v>
      </c>
      <c r="F601" s="22" t="s">
        <v>1588</v>
      </c>
      <c r="G601" s="19" t="s">
        <v>1590</v>
      </c>
      <c r="H601" s="22" t="s">
        <v>3188</v>
      </c>
      <c r="I601" s="19" t="s">
        <v>3189</v>
      </c>
    </row>
    <row r="602" hidden="1">
      <c r="A602" s="18">
        <v>8.936067101379E12</v>
      </c>
      <c r="B602" s="22" t="s">
        <v>2275</v>
      </c>
      <c r="C602" s="19" t="s">
        <v>224</v>
      </c>
      <c r="D602" s="22" t="s">
        <v>397</v>
      </c>
      <c r="E602" s="19" t="s">
        <v>1586</v>
      </c>
      <c r="F602" s="22" t="s">
        <v>1588</v>
      </c>
      <c r="G602" s="19" t="s">
        <v>1590</v>
      </c>
      <c r="H602" s="22" t="s">
        <v>3188</v>
      </c>
      <c r="I602" s="19" t="s">
        <v>3189</v>
      </c>
    </row>
    <row r="603" hidden="1">
      <c r="A603" s="18">
        <v>8.936069492239E12</v>
      </c>
      <c r="B603" s="22" t="s">
        <v>2277</v>
      </c>
      <c r="C603" s="19" t="s">
        <v>57</v>
      </c>
      <c r="D603" s="22" t="s">
        <v>397</v>
      </c>
      <c r="E603" s="19" t="s">
        <v>399</v>
      </c>
      <c r="F603" s="22" t="s">
        <v>1737</v>
      </c>
      <c r="G603" s="19" t="s">
        <v>3195</v>
      </c>
      <c r="H603" s="22" t="s">
        <v>3197</v>
      </c>
      <c r="I603" s="19" t="s">
        <v>3198</v>
      </c>
    </row>
    <row r="604" hidden="1">
      <c r="A604" s="18">
        <v>8.936069495155E12</v>
      </c>
      <c r="B604" s="22" t="s">
        <v>2279</v>
      </c>
      <c r="C604" s="19" t="s">
        <v>57</v>
      </c>
      <c r="D604" s="22" t="s">
        <v>397</v>
      </c>
      <c r="E604" s="19" t="s">
        <v>399</v>
      </c>
      <c r="F604" s="22" t="s">
        <v>1737</v>
      </c>
      <c r="G604" s="19" t="s">
        <v>3195</v>
      </c>
      <c r="H604" s="22" t="s">
        <v>3197</v>
      </c>
      <c r="I604" s="19" t="s">
        <v>3198</v>
      </c>
    </row>
    <row r="605" hidden="1">
      <c r="A605" s="18">
        <v>8.936074792607E12</v>
      </c>
      <c r="B605" s="22" t="s">
        <v>2281</v>
      </c>
      <c r="C605" s="19" t="s">
        <v>75</v>
      </c>
      <c r="D605" s="22" t="s">
        <v>125</v>
      </c>
      <c r="E605" s="19" t="s">
        <v>674</v>
      </c>
      <c r="F605" s="22" t="s">
        <v>3205</v>
      </c>
      <c r="G605" s="19" t="s">
        <v>3206</v>
      </c>
      <c r="H605" s="22" t="s">
        <v>3208</v>
      </c>
      <c r="I605" s="19" t="s">
        <v>3209</v>
      </c>
    </row>
    <row r="606" hidden="1">
      <c r="A606" s="18">
        <v>8.936074792614E12</v>
      </c>
      <c r="B606" s="22" t="s">
        <v>2283</v>
      </c>
      <c r="C606" s="19" t="s">
        <v>75</v>
      </c>
      <c r="D606" s="22" t="s">
        <v>125</v>
      </c>
      <c r="E606" s="19" t="s">
        <v>674</v>
      </c>
      <c r="F606" s="22" t="s">
        <v>3205</v>
      </c>
      <c r="G606" s="19" t="s">
        <v>3213</v>
      </c>
      <c r="H606" s="22" t="s">
        <v>3215</v>
      </c>
      <c r="I606" s="19" t="s">
        <v>3216</v>
      </c>
    </row>
    <row r="607" hidden="1">
      <c r="A607" s="18">
        <v>8.936074792713E12</v>
      </c>
      <c r="B607" s="22" t="s">
        <v>2285</v>
      </c>
      <c r="C607" s="19" t="s">
        <v>75</v>
      </c>
      <c r="D607" s="22" t="s">
        <v>125</v>
      </c>
      <c r="E607" s="19" t="s">
        <v>674</v>
      </c>
      <c r="F607" s="22" t="s">
        <v>3205</v>
      </c>
      <c r="G607" s="19" t="s">
        <v>3220</v>
      </c>
      <c r="H607" s="22" t="s">
        <v>3221</v>
      </c>
      <c r="I607" s="19" t="s">
        <v>3223</v>
      </c>
    </row>
    <row r="608" hidden="1">
      <c r="A608" s="18">
        <v>8.93607627024E12</v>
      </c>
      <c r="B608" s="22" t="s">
        <v>2287</v>
      </c>
      <c r="C608" s="19" t="s">
        <v>1206</v>
      </c>
      <c r="D608" s="22" t="s">
        <v>1904</v>
      </c>
      <c r="E608" s="19" t="s">
        <v>1906</v>
      </c>
      <c r="F608" s="22" t="s">
        <v>1907</v>
      </c>
      <c r="G608" s="19" t="s">
        <v>1909</v>
      </c>
      <c r="H608" s="22" t="s">
        <v>3227</v>
      </c>
      <c r="I608" s="19" t="s">
        <v>3228</v>
      </c>
    </row>
    <row r="609" hidden="1">
      <c r="A609" s="18">
        <v>8.936076270356E12</v>
      </c>
      <c r="B609" s="22" t="s">
        <v>2289</v>
      </c>
      <c r="C609" s="19" t="s">
        <v>1206</v>
      </c>
      <c r="D609" s="22" t="s">
        <v>1904</v>
      </c>
      <c r="E609" s="19" t="s">
        <v>1906</v>
      </c>
      <c r="F609" s="22" t="s">
        <v>1907</v>
      </c>
      <c r="G609" s="19" t="s">
        <v>1909</v>
      </c>
      <c r="H609" s="22" t="s">
        <v>3231</v>
      </c>
      <c r="I609" s="19" t="s">
        <v>3233</v>
      </c>
    </row>
    <row r="610" hidden="1">
      <c r="A610" s="18">
        <v>8.936076270547E12</v>
      </c>
      <c r="B610" s="22" t="s">
        <v>2291</v>
      </c>
      <c r="C610" s="19" t="s">
        <v>57</v>
      </c>
      <c r="D610" s="22" t="s">
        <v>1904</v>
      </c>
      <c r="E610" s="19" t="s">
        <v>2644</v>
      </c>
      <c r="F610" s="22" t="s">
        <v>2645</v>
      </c>
      <c r="G610" s="19" t="s">
        <v>2646</v>
      </c>
      <c r="H610" s="22" t="s">
        <v>2648</v>
      </c>
      <c r="I610" s="19" t="s">
        <v>2649</v>
      </c>
    </row>
    <row r="611" hidden="1">
      <c r="A611" s="18">
        <v>8.936076271957E12</v>
      </c>
      <c r="B611" s="22" t="s">
        <v>2295</v>
      </c>
      <c r="C611" s="19" t="s">
        <v>75</v>
      </c>
      <c r="D611" s="22" t="s">
        <v>1904</v>
      </c>
      <c r="E611" s="19" t="s">
        <v>1906</v>
      </c>
      <c r="F611" s="22" t="s">
        <v>1907</v>
      </c>
      <c r="G611" s="19" t="s">
        <v>1909</v>
      </c>
      <c r="H611" s="22" t="s">
        <v>3231</v>
      </c>
      <c r="I611" s="19" t="s">
        <v>3233</v>
      </c>
    </row>
    <row r="612" hidden="1">
      <c r="A612" s="18">
        <v>8.936076272282E12</v>
      </c>
      <c r="B612" s="22" t="s">
        <v>2297</v>
      </c>
      <c r="C612" s="19" t="s">
        <v>57</v>
      </c>
      <c r="D612" s="22" t="s">
        <v>1904</v>
      </c>
      <c r="E612" s="19" t="s">
        <v>1906</v>
      </c>
      <c r="F612" s="22" t="s">
        <v>1907</v>
      </c>
      <c r="G612" s="19" t="s">
        <v>1909</v>
      </c>
      <c r="H612" s="22" t="s">
        <v>3227</v>
      </c>
      <c r="I612" s="19" t="s">
        <v>3240</v>
      </c>
    </row>
    <row r="613" hidden="1">
      <c r="A613" s="18">
        <v>8.936076272305E12</v>
      </c>
      <c r="B613" s="22" t="s">
        <v>2299</v>
      </c>
      <c r="C613" s="19" t="s">
        <v>57</v>
      </c>
      <c r="D613" s="22" t="s">
        <v>1904</v>
      </c>
      <c r="E613" s="19" t="s">
        <v>1906</v>
      </c>
      <c r="F613" s="22" t="s">
        <v>1907</v>
      </c>
      <c r="G613" s="19" t="s">
        <v>1909</v>
      </c>
      <c r="H613" s="22" t="s">
        <v>3227</v>
      </c>
      <c r="I613" s="19" t="s">
        <v>3240</v>
      </c>
    </row>
    <row r="614" hidden="1">
      <c r="A614" s="18">
        <v>8.936076273265E12</v>
      </c>
      <c r="B614" s="22" t="s">
        <v>2301</v>
      </c>
      <c r="C614" s="19" t="s">
        <v>57</v>
      </c>
      <c r="D614" s="22" t="s">
        <v>1904</v>
      </c>
      <c r="E614" s="19" t="s">
        <v>1906</v>
      </c>
      <c r="F614" s="22" t="s">
        <v>1907</v>
      </c>
      <c r="G614" s="19" t="s">
        <v>1909</v>
      </c>
      <c r="H614" s="22" t="s">
        <v>1910</v>
      </c>
      <c r="I614" s="19" t="s">
        <v>3244</v>
      </c>
    </row>
    <row r="615" hidden="1">
      <c r="A615" s="18">
        <v>8.936076273296E12</v>
      </c>
      <c r="B615" s="22" t="s">
        <v>2303</v>
      </c>
      <c r="C615" s="19" t="s">
        <v>57</v>
      </c>
      <c r="D615" s="22" t="s">
        <v>1904</v>
      </c>
      <c r="E615" s="19" t="s">
        <v>1906</v>
      </c>
      <c r="F615" s="22" t="s">
        <v>1907</v>
      </c>
      <c r="G615" s="19" t="s">
        <v>1909</v>
      </c>
      <c r="H615" s="22" t="s">
        <v>1910</v>
      </c>
      <c r="I615" s="19" t="s">
        <v>3244</v>
      </c>
    </row>
    <row r="616" hidden="1">
      <c r="A616" s="18">
        <v>8.936076278758E12</v>
      </c>
      <c r="B616" s="22" t="s">
        <v>2307</v>
      </c>
      <c r="C616" s="19" t="s">
        <v>57</v>
      </c>
      <c r="D616" s="22" t="s">
        <v>1904</v>
      </c>
      <c r="E616" s="19" t="s">
        <v>1906</v>
      </c>
      <c r="F616" s="22" t="s">
        <v>1907</v>
      </c>
      <c r="G616" s="19" t="s">
        <v>1909</v>
      </c>
      <c r="H616" s="22" t="s">
        <v>3252</v>
      </c>
      <c r="I616" s="19" t="s">
        <v>3253</v>
      </c>
    </row>
    <row r="617" hidden="1">
      <c r="A617" s="18">
        <v>8.936076278765E12</v>
      </c>
      <c r="B617" s="22" t="s">
        <v>2309</v>
      </c>
      <c r="C617" s="19" t="s">
        <v>57</v>
      </c>
      <c r="D617" s="22" t="s">
        <v>1904</v>
      </c>
      <c r="E617" s="19" t="s">
        <v>1906</v>
      </c>
      <c r="F617" s="22" t="s">
        <v>1907</v>
      </c>
      <c r="G617" s="19" t="s">
        <v>1909</v>
      </c>
      <c r="H617" s="22" t="s">
        <v>3252</v>
      </c>
      <c r="I617" s="19" t="s">
        <v>3253</v>
      </c>
    </row>
    <row r="618" hidden="1">
      <c r="A618" s="18">
        <v>8.936076278932E12</v>
      </c>
      <c r="B618" s="22" t="s">
        <v>2311</v>
      </c>
      <c r="C618" s="19" t="s">
        <v>57</v>
      </c>
      <c r="D618" s="22" t="s">
        <v>1904</v>
      </c>
      <c r="E618" s="19" t="s">
        <v>1906</v>
      </c>
      <c r="F618" s="22" t="s">
        <v>1907</v>
      </c>
      <c r="G618" s="19" t="s">
        <v>1909</v>
      </c>
      <c r="H618" s="22" t="s">
        <v>1910</v>
      </c>
      <c r="I618" s="19" t="s">
        <v>3244</v>
      </c>
    </row>
    <row r="619" hidden="1">
      <c r="A619" s="18">
        <v>8.936076279328E12</v>
      </c>
      <c r="B619" s="22" t="s">
        <v>2313</v>
      </c>
      <c r="C619" s="19" t="s">
        <v>57</v>
      </c>
      <c r="D619" s="22" t="s">
        <v>1904</v>
      </c>
      <c r="E619" s="19" t="s">
        <v>1906</v>
      </c>
      <c r="F619" s="22" t="s">
        <v>1907</v>
      </c>
      <c r="G619" s="19" t="s">
        <v>1909</v>
      </c>
      <c r="H619" s="22" t="s">
        <v>3252</v>
      </c>
      <c r="I619" s="19" t="s">
        <v>3263</v>
      </c>
    </row>
    <row r="620" hidden="1">
      <c r="A620" s="18">
        <v>8.936076279366E12</v>
      </c>
      <c r="B620" s="22" t="s">
        <v>2315</v>
      </c>
      <c r="C620" s="19" t="s">
        <v>57</v>
      </c>
      <c r="D620" s="22" t="s">
        <v>1904</v>
      </c>
      <c r="E620" s="19" t="s">
        <v>1906</v>
      </c>
      <c r="F620" s="22" t="s">
        <v>1907</v>
      </c>
      <c r="G620" s="19" t="s">
        <v>1909</v>
      </c>
      <c r="H620" s="22" t="s">
        <v>3252</v>
      </c>
      <c r="I620" s="19" t="s">
        <v>3253</v>
      </c>
    </row>
    <row r="621" hidden="1">
      <c r="A621" s="18">
        <v>8.93607627967E12</v>
      </c>
      <c r="B621" s="22" t="s">
        <v>2317</v>
      </c>
      <c r="C621" s="19" t="s">
        <v>224</v>
      </c>
      <c r="D621" s="22" t="s">
        <v>397</v>
      </c>
      <c r="E621" s="19" t="s">
        <v>399</v>
      </c>
      <c r="F621" s="22" t="s">
        <v>1737</v>
      </c>
      <c r="G621" s="19" t="s">
        <v>2139</v>
      </c>
      <c r="H621" s="22" t="s">
        <v>2141</v>
      </c>
      <c r="I621" s="19" t="s">
        <v>3269</v>
      </c>
    </row>
    <row r="622" hidden="1">
      <c r="A622" s="18">
        <v>8.936076279731E12</v>
      </c>
      <c r="B622" s="22" t="s">
        <v>2319</v>
      </c>
      <c r="C622" s="19" t="s">
        <v>224</v>
      </c>
      <c r="D622" s="22" t="s">
        <v>397</v>
      </c>
      <c r="E622" s="19" t="s">
        <v>399</v>
      </c>
      <c r="F622" s="22" t="s">
        <v>1737</v>
      </c>
      <c r="G622" s="19" t="s">
        <v>2139</v>
      </c>
      <c r="H622" s="22" t="s">
        <v>2141</v>
      </c>
      <c r="I622" s="19" t="s">
        <v>3269</v>
      </c>
    </row>
    <row r="623" hidden="1">
      <c r="A623" s="18">
        <v>8.936076279755E12</v>
      </c>
      <c r="B623" s="22" t="s">
        <v>2321</v>
      </c>
      <c r="C623" s="19" t="s">
        <v>224</v>
      </c>
      <c r="D623" s="22" t="s">
        <v>397</v>
      </c>
      <c r="E623" s="19" t="s">
        <v>399</v>
      </c>
      <c r="F623" s="22" t="s">
        <v>1737</v>
      </c>
      <c r="G623" s="19" t="s">
        <v>2139</v>
      </c>
      <c r="H623" s="22" t="s">
        <v>2141</v>
      </c>
      <c r="I623" s="19" t="s">
        <v>3269</v>
      </c>
    </row>
    <row r="624" hidden="1">
      <c r="A624" s="18">
        <v>8.936076550014E12</v>
      </c>
      <c r="B624" s="22" t="s">
        <v>2323</v>
      </c>
      <c r="C624" s="19" t="s">
        <v>57</v>
      </c>
      <c r="D624" s="22" t="s">
        <v>105</v>
      </c>
      <c r="E624" s="19" t="s">
        <v>1471</v>
      </c>
      <c r="F624" s="22" t="s">
        <v>1473</v>
      </c>
      <c r="G624" s="19" t="s">
        <v>1606</v>
      </c>
      <c r="H624" s="22" t="s">
        <v>1607</v>
      </c>
      <c r="I624" s="19" t="s">
        <v>1609</v>
      </c>
    </row>
    <row r="625" hidden="1">
      <c r="A625" s="18">
        <v>8.936076550052E12</v>
      </c>
      <c r="B625" s="22" t="s">
        <v>2325</v>
      </c>
      <c r="C625" s="19" t="s">
        <v>57</v>
      </c>
      <c r="D625" s="22" t="s">
        <v>105</v>
      </c>
      <c r="E625" s="19" t="s">
        <v>1471</v>
      </c>
      <c r="F625" s="22" t="s">
        <v>1473</v>
      </c>
      <c r="G625" s="19" t="s">
        <v>1606</v>
      </c>
      <c r="H625" s="22" t="s">
        <v>1607</v>
      </c>
      <c r="I625" s="19" t="s">
        <v>1609</v>
      </c>
    </row>
    <row r="626" hidden="1">
      <c r="A626" s="18">
        <v>8.936077110071E12</v>
      </c>
      <c r="B626" s="22" t="s">
        <v>2327</v>
      </c>
      <c r="C626" s="19" t="s">
        <v>224</v>
      </c>
      <c r="D626" s="22" t="s">
        <v>397</v>
      </c>
      <c r="E626" s="19" t="s">
        <v>399</v>
      </c>
      <c r="F626" s="22" t="s">
        <v>2400</v>
      </c>
      <c r="G626" s="19" t="s">
        <v>3284</v>
      </c>
      <c r="H626" s="22" t="s">
        <v>3285</v>
      </c>
      <c r="I626" s="19" t="s">
        <v>3287</v>
      </c>
    </row>
    <row r="627" hidden="1">
      <c r="A627" s="18">
        <v>8.936077110125E12</v>
      </c>
      <c r="B627" s="22" t="s">
        <v>2329</v>
      </c>
      <c r="C627" s="19" t="s">
        <v>224</v>
      </c>
      <c r="D627" s="22" t="s">
        <v>397</v>
      </c>
      <c r="E627" s="19" t="s">
        <v>399</v>
      </c>
      <c r="F627" s="22" t="s">
        <v>2400</v>
      </c>
      <c r="G627" s="19" t="s">
        <v>2401</v>
      </c>
      <c r="H627" s="22" t="s">
        <v>2407</v>
      </c>
      <c r="I627" s="19" t="s">
        <v>2408</v>
      </c>
    </row>
    <row r="628" hidden="1">
      <c r="A628" s="18">
        <v>8.936077110132E12</v>
      </c>
      <c r="B628" s="22" t="s">
        <v>2331</v>
      </c>
      <c r="C628" s="19" t="s">
        <v>224</v>
      </c>
      <c r="D628" s="22" t="s">
        <v>397</v>
      </c>
      <c r="E628" s="19" t="s">
        <v>399</v>
      </c>
      <c r="F628" s="22" t="s">
        <v>2400</v>
      </c>
      <c r="G628" s="19" t="s">
        <v>2401</v>
      </c>
      <c r="H628" s="22" t="s">
        <v>2407</v>
      </c>
      <c r="I628" s="19" t="s">
        <v>2408</v>
      </c>
    </row>
    <row r="629" hidden="1">
      <c r="A629" s="18">
        <v>8.936077110149E12</v>
      </c>
      <c r="B629" s="22" t="s">
        <v>2333</v>
      </c>
      <c r="C629" s="19" t="s">
        <v>224</v>
      </c>
      <c r="D629" s="22" t="s">
        <v>397</v>
      </c>
      <c r="E629" s="19" t="s">
        <v>399</v>
      </c>
      <c r="F629" s="22" t="s">
        <v>2400</v>
      </c>
      <c r="G629" s="19" t="s">
        <v>2401</v>
      </c>
      <c r="H629" s="22" t="s">
        <v>2407</v>
      </c>
      <c r="I629" s="19" t="s">
        <v>2408</v>
      </c>
    </row>
    <row r="630" hidden="1">
      <c r="A630" s="18">
        <v>8.936077110187E12</v>
      </c>
      <c r="B630" s="22" t="s">
        <v>2335</v>
      </c>
      <c r="C630" s="19" t="s">
        <v>224</v>
      </c>
      <c r="D630" s="22" t="s">
        <v>397</v>
      </c>
      <c r="E630" s="19" t="s">
        <v>399</v>
      </c>
      <c r="F630" s="22" t="s">
        <v>2400</v>
      </c>
      <c r="G630" s="19" t="s">
        <v>3298</v>
      </c>
      <c r="H630" s="22" t="s">
        <v>3300</v>
      </c>
      <c r="I630" s="19" t="s">
        <v>3301</v>
      </c>
    </row>
    <row r="631" hidden="1">
      <c r="A631" s="18">
        <v>8.936077110217E12</v>
      </c>
      <c r="B631" s="22" t="s">
        <v>2337</v>
      </c>
      <c r="C631" s="19" t="s">
        <v>224</v>
      </c>
      <c r="D631" s="22" t="s">
        <v>397</v>
      </c>
      <c r="E631" s="19" t="s">
        <v>399</v>
      </c>
      <c r="F631" s="22" t="s">
        <v>2400</v>
      </c>
      <c r="G631" s="19" t="s">
        <v>3284</v>
      </c>
      <c r="H631" s="22" t="s">
        <v>3306</v>
      </c>
      <c r="I631" s="19" t="s">
        <v>3307</v>
      </c>
    </row>
    <row r="632" hidden="1">
      <c r="A632" s="18">
        <v>8.936077110262E12</v>
      </c>
      <c r="B632" s="22" t="s">
        <v>2339</v>
      </c>
      <c r="C632" s="19" t="s">
        <v>224</v>
      </c>
      <c r="D632" s="22" t="s">
        <v>397</v>
      </c>
      <c r="E632" s="19" t="s">
        <v>399</v>
      </c>
      <c r="F632" s="22" t="s">
        <v>2400</v>
      </c>
      <c r="G632" s="19" t="s">
        <v>3313</v>
      </c>
      <c r="H632" s="22" t="s">
        <v>3315</v>
      </c>
      <c r="I632" s="19" t="s">
        <v>3316</v>
      </c>
    </row>
    <row r="633" hidden="1">
      <c r="A633" s="18">
        <v>8.936077110279E12</v>
      </c>
      <c r="B633" s="22" t="s">
        <v>2341</v>
      </c>
      <c r="C633" s="19" t="s">
        <v>224</v>
      </c>
      <c r="D633" s="22" t="s">
        <v>397</v>
      </c>
      <c r="E633" s="19" t="s">
        <v>399</v>
      </c>
      <c r="F633" s="22" t="s">
        <v>2400</v>
      </c>
      <c r="G633" s="19" t="s">
        <v>3321</v>
      </c>
      <c r="H633" s="22" t="s">
        <v>3322</v>
      </c>
      <c r="I633" s="19" t="s">
        <v>3323</v>
      </c>
    </row>
    <row r="634" hidden="1">
      <c r="A634" s="18">
        <v>8.936077110286E12</v>
      </c>
      <c r="B634" s="22" t="s">
        <v>2343</v>
      </c>
      <c r="C634" s="19" t="s">
        <v>224</v>
      </c>
      <c r="D634" s="22" t="s">
        <v>397</v>
      </c>
      <c r="E634" s="19" t="s">
        <v>399</v>
      </c>
      <c r="F634" s="22" t="s">
        <v>2400</v>
      </c>
      <c r="G634" s="19" t="s">
        <v>2401</v>
      </c>
      <c r="H634" s="22" t="s">
        <v>3328</v>
      </c>
      <c r="I634" s="19" t="s">
        <v>3329</v>
      </c>
    </row>
    <row r="635" hidden="1">
      <c r="A635" s="18">
        <v>8.936077112983E12</v>
      </c>
      <c r="B635" s="22" t="s">
        <v>2345</v>
      </c>
      <c r="C635" s="19" t="s">
        <v>224</v>
      </c>
      <c r="D635" s="22" t="s">
        <v>397</v>
      </c>
      <c r="E635" s="19" t="s">
        <v>399</v>
      </c>
      <c r="F635" s="22" t="s">
        <v>2400</v>
      </c>
      <c r="G635" s="19" t="s">
        <v>3321</v>
      </c>
      <c r="H635" s="22" t="s">
        <v>3332</v>
      </c>
      <c r="I635" s="19" t="s">
        <v>3333</v>
      </c>
    </row>
    <row r="636" hidden="1">
      <c r="A636" s="18">
        <v>8.936077113218E12</v>
      </c>
      <c r="B636" s="22" t="s">
        <v>2347</v>
      </c>
      <c r="C636" s="19" t="s">
        <v>224</v>
      </c>
      <c r="D636" s="22" t="s">
        <v>397</v>
      </c>
      <c r="E636" s="19" t="s">
        <v>399</v>
      </c>
      <c r="F636" s="22" t="s">
        <v>400</v>
      </c>
      <c r="G636" s="19" t="s">
        <v>3336</v>
      </c>
      <c r="H636" s="22" t="s">
        <v>3337</v>
      </c>
      <c r="I636" s="19" t="s">
        <v>3339</v>
      </c>
    </row>
    <row r="637" hidden="1">
      <c r="A637" s="18">
        <v>8.936077113232E12</v>
      </c>
      <c r="B637" s="22" t="s">
        <v>2350</v>
      </c>
      <c r="C637" s="19" t="s">
        <v>1206</v>
      </c>
      <c r="D637" s="22" t="s">
        <v>397</v>
      </c>
      <c r="E637" s="19" t="s">
        <v>399</v>
      </c>
      <c r="F637" s="22" t="s">
        <v>400</v>
      </c>
      <c r="G637" s="19" t="s">
        <v>3336</v>
      </c>
      <c r="H637" s="22" t="s">
        <v>3345</v>
      </c>
      <c r="I637" s="19" t="s">
        <v>3346</v>
      </c>
    </row>
    <row r="638" hidden="1">
      <c r="A638" s="18">
        <v>8.936077113256E12</v>
      </c>
      <c r="B638" s="22" t="s">
        <v>2353</v>
      </c>
      <c r="C638" s="19" t="s">
        <v>1206</v>
      </c>
      <c r="D638" s="22" t="s">
        <v>397</v>
      </c>
      <c r="E638" s="19" t="s">
        <v>399</v>
      </c>
      <c r="F638" s="22" t="s">
        <v>400</v>
      </c>
      <c r="G638" s="19" t="s">
        <v>3336</v>
      </c>
      <c r="H638" s="22" t="s">
        <v>3345</v>
      </c>
      <c r="I638" s="19" t="s">
        <v>3346</v>
      </c>
    </row>
    <row r="639" hidden="1">
      <c r="A639" s="18">
        <v>8.936077113263E12</v>
      </c>
      <c r="B639" s="22" t="s">
        <v>2355</v>
      </c>
      <c r="C639" s="19" t="s">
        <v>1206</v>
      </c>
      <c r="D639" s="22" t="s">
        <v>397</v>
      </c>
      <c r="E639" s="19" t="s">
        <v>399</v>
      </c>
      <c r="F639" s="22" t="s">
        <v>400</v>
      </c>
      <c r="G639" s="19" t="s">
        <v>3336</v>
      </c>
      <c r="H639" s="22" t="s">
        <v>3356</v>
      </c>
      <c r="I639" s="19" t="s">
        <v>3358</v>
      </c>
    </row>
    <row r="640" hidden="1">
      <c r="A640" s="18">
        <v>8.936077113287E12</v>
      </c>
      <c r="B640" s="22" t="s">
        <v>2357</v>
      </c>
      <c r="C640" s="19" t="s">
        <v>1206</v>
      </c>
      <c r="D640" s="22" t="s">
        <v>397</v>
      </c>
      <c r="E640" s="19" t="s">
        <v>399</v>
      </c>
      <c r="F640" s="22" t="s">
        <v>400</v>
      </c>
      <c r="G640" s="19" t="s">
        <v>3336</v>
      </c>
      <c r="H640" s="22" t="s">
        <v>3361</v>
      </c>
      <c r="I640" s="19" t="s">
        <v>3363</v>
      </c>
    </row>
    <row r="641" hidden="1">
      <c r="A641" s="18">
        <v>8.936077113652E12</v>
      </c>
      <c r="B641" s="22" t="s">
        <v>2359</v>
      </c>
      <c r="C641" s="19" t="s">
        <v>224</v>
      </c>
      <c r="D641" s="22" t="s">
        <v>397</v>
      </c>
      <c r="E641" s="19" t="s">
        <v>399</v>
      </c>
      <c r="F641" s="22" t="s">
        <v>400</v>
      </c>
      <c r="G641" s="19" t="s">
        <v>3336</v>
      </c>
      <c r="H641" s="22" t="s">
        <v>3356</v>
      </c>
      <c r="I641" s="19" t="s">
        <v>3358</v>
      </c>
    </row>
    <row r="642" hidden="1">
      <c r="A642" s="18">
        <v>8.936077113676E12</v>
      </c>
      <c r="B642" s="22" t="s">
        <v>2361</v>
      </c>
      <c r="C642" s="19" t="s">
        <v>57</v>
      </c>
      <c r="D642" s="22" t="s">
        <v>397</v>
      </c>
      <c r="E642" s="19" t="s">
        <v>399</v>
      </c>
      <c r="F642" s="22" t="s">
        <v>400</v>
      </c>
      <c r="G642" s="19" t="s">
        <v>3336</v>
      </c>
      <c r="H642" s="22" t="s">
        <v>3361</v>
      </c>
      <c r="I642" s="19" t="s">
        <v>3363</v>
      </c>
    </row>
    <row r="643" hidden="1">
      <c r="A643" s="18">
        <v>8.93607711369E12</v>
      </c>
      <c r="B643" s="22" t="s">
        <v>2364</v>
      </c>
      <c r="C643" s="19" t="s">
        <v>57</v>
      </c>
      <c r="D643" s="22" t="s">
        <v>397</v>
      </c>
      <c r="E643" s="19" t="s">
        <v>399</v>
      </c>
      <c r="F643" s="22" t="s">
        <v>1737</v>
      </c>
      <c r="G643" s="19" t="s">
        <v>2139</v>
      </c>
      <c r="H643" s="22" t="s">
        <v>2141</v>
      </c>
      <c r="I643" s="19" t="s">
        <v>3269</v>
      </c>
    </row>
    <row r="644" hidden="1">
      <c r="A644" s="18">
        <v>8.936077113713E12</v>
      </c>
      <c r="B644" s="22" t="s">
        <v>2369</v>
      </c>
      <c r="C644" s="19" t="s">
        <v>224</v>
      </c>
      <c r="D644" s="22" t="s">
        <v>397</v>
      </c>
      <c r="E644" s="19" t="s">
        <v>399</v>
      </c>
      <c r="F644" s="22" t="s">
        <v>2400</v>
      </c>
      <c r="G644" s="19" t="s">
        <v>3313</v>
      </c>
      <c r="H644" s="22" t="s">
        <v>3365</v>
      </c>
      <c r="I644" s="19" t="s">
        <v>3366</v>
      </c>
    </row>
    <row r="645" hidden="1">
      <c r="A645" s="18">
        <v>8.936077113829E12</v>
      </c>
      <c r="B645" s="22" t="s">
        <v>2373</v>
      </c>
      <c r="C645" s="19" t="s">
        <v>224</v>
      </c>
      <c r="D645" s="22" t="s">
        <v>397</v>
      </c>
      <c r="E645" s="19" t="s">
        <v>399</v>
      </c>
      <c r="F645" s="22" t="s">
        <v>2400</v>
      </c>
      <c r="G645" s="19" t="s">
        <v>3313</v>
      </c>
      <c r="H645" s="22" t="s">
        <v>3365</v>
      </c>
      <c r="I645" s="19" t="s">
        <v>3366</v>
      </c>
    </row>
    <row r="646" hidden="1">
      <c r="A646" s="18">
        <v>8.936077114345E12</v>
      </c>
      <c r="B646" s="22" t="s">
        <v>2375</v>
      </c>
      <c r="C646" s="19" t="s">
        <v>224</v>
      </c>
      <c r="D646" s="22" t="s">
        <v>397</v>
      </c>
      <c r="E646" s="19" t="s">
        <v>1586</v>
      </c>
      <c r="F646" s="22" t="s">
        <v>1836</v>
      </c>
      <c r="G646" s="19" t="s">
        <v>2845</v>
      </c>
      <c r="H646" s="22" t="s">
        <v>2846</v>
      </c>
      <c r="I646" s="19" t="s">
        <v>2847</v>
      </c>
    </row>
    <row r="647" hidden="1">
      <c r="A647" s="18">
        <v>8.936077114352E12</v>
      </c>
      <c r="B647" s="22" t="s">
        <v>2377</v>
      </c>
      <c r="C647" s="19" t="s">
        <v>224</v>
      </c>
      <c r="D647" s="22" t="s">
        <v>397</v>
      </c>
      <c r="E647" s="19" t="s">
        <v>1586</v>
      </c>
      <c r="F647" s="22" t="s">
        <v>1836</v>
      </c>
      <c r="G647" s="19" t="s">
        <v>2845</v>
      </c>
      <c r="H647" s="22" t="s">
        <v>2846</v>
      </c>
      <c r="I647" s="19" t="s">
        <v>2851</v>
      </c>
    </row>
    <row r="648" hidden="1">
      <c r="A648" s="18">
        <v>8.936077114369E12</v>
      </c>
      <c r="B648" s="22" t="s">
        <v>2381</v>
      </c>
      <c r="C648" s="19" t="s">
        <v>224</v>
      </c>
      <c r="D648" s="22" t="s">
        <v>397</v>
      </c>
      <c r="E648" s="19" t="s">
        <v>1586</v>
      </c>
      <c r="F648" s="22" t="s">
        <v>1836</v>
      </c>
      <c r="G648" s="19" t="s">
        <v>2845</v>
      </c>
      <c r="H648" s="22" t="s">
        <v>2846</v>
      </c>
      <c r="I648" s="19" t="s">
        <v>2847</v>
      </c>
    </row>
    <row r="649" hidden="1">
      <c r="A649" s="18">
        <v>8.936078103478E12</v>
      </c>
      <c r="B649" s="22" t="s">
        <v>2385</v>
      </c>
      <c r="C649" s="19" t="s">
        <v>787</v>
      </c>
      <c r="D649" s="22" t="s">
        <v>125</v>
      </c>
      <c r="E649" s="19" t="s">
        <v>251</v>
      </c>
      <c r="F649" s="22" t="s">
        <v>381</v>
      </c>
      <c r="G649" s="19" t="s">
        <v>2584</v>
      </c>
      <c r="H649" s="22" t="s">
        <v>3368</v>
      </c>
      <c r="I649" s="19" t="s">
        <v>3369</v>
      </c>
    </row>
    <row r="650" hidden="1">
      <c r="A650" s="18">
        <v>8.93608324335E12</v>
      </c>
      <c r="B650" s="22" t="s">
        <v>2388</v>
      </c>
      <c r="C650" s="19" t="s">
        <v>224</v>
      </c>
      <c r="D650" s="22" t="s">
        <v>397</v>
      </c>
      <c r="E650" s="19" t="s">
        <v>399</v>
      </c>
      <c r="F650" s="22" t="s">
        <v>1938</v>
      </c>
      <c r="G650" s="19" t="s">
        <v>1941</v>
      </c>
      <c r="H650" s="22" t="s">
        <v>2715</v>
      </c>
      <c r="I650" s="19" t="s">
        <v>3370</v>
      </c>
    </row>
    <row r="651" hidden="1">
      <c r="A651" s="18">
        <v>8.936087650208E12</v>
      </c>
      <c r="B651" s="22" t="s">
        <v>2390</v>
      </c>
      <c r="C651" s="19" t="s">
        <v>57</v>
      </c>
      <c r="D651" s="22" t="s">
        <v>125</v>
      </c>
      <c r="E651" s="19" t="s">
        <v>127</v>
      </c>
      <c r="F651" s="22" t="s">
        <v>1361</v>
      </c>
      <c r="G651" s="19" t="s">
        <v>3371</v>
      </c>
      <c r="H651" s="22" t="s">
        <v>3372</v>
      </c>
      <c r="I651" s="19" t="s">
        <v>3373</v>
      </c>
    </row>
    <row r="652" hidden="1">
      <c r="A652" s="18">
        <v>8.936093240011E12</v>
      </c>
      <c r="B652" s="22" t="s">
        <v>2393</v>
      </c>
      <c r="C652" s="19" t="s">
        <v>224</v>
      </c>
      <c r="D652" s="22" t="s">
        <v>397</v>
      </c>
      <c r="E652" s="19" t="s">
        <v>399</v>
      </c>
      <c r="F652" s="22" t="s">
        <v>1938</v>
      </c>
      <c r="G652" s="19" t="s">
        <v>2107</v>
      </c>
      <c r="H652" s="22" t="s">
        <v>2109</v>
      </c>
      <c r="I652" s="19" t="s">
        <v>2110</v>
      </c>
    </row>
    <row r="653" hidden="1">
      <c r="A653" s="18">
        <v>8.936094510168E12</v>
      </c>
      <c r="B653" s="22" t="s">
        <v>2396</v>
      </c>
      <c r="C653" s="19" t="s">
        <v>57</v>
      </c>
      <c r="D653" s="22" t="s">
        <v>1904</v>
      </c>
      <c r="E653" s="19" t="s">
        <v>2644</v>
      </c>
      <c r="F653" s="22" t="s">
        <v>2645</v>
      </c>
      <c r="G653" s="19" t="s">
        <v>3374</v>
      </c>
      <c r="H653" s="22" t="s">
        <v>3375</v>
      </c>
      <c r="I653" s="19" t="s">
        <v>3376</v>
      </c>
    </row>
    <row r="654" hidden="1">
      <c r="A654" s="18">
        <v>8.936094510236E12</v>
      </c>
      <c r="B654" s="22" t="s">
        <v>2398</v>
      </c>
      <c r="C654" s="19" t="s">
        <v>57</v>
      </c>
      <c r="D654" s="22" t="s">
        <v>1904</v>
      </c>
      <c r="E654" s="19" t="s">
        <v>2644</v>
      </c>
      <c r="F654" s="22" t="s">
        <v>2645</v>
      </c>
      <c r="G654" s="19" t="s">
        <v>3374</v>
      </c>
      <c r="H654" s="22" t="s">
        <v>3375</v>
      </c>
      <c r="I654" s="19" t="s">
        <v>3376</v>
      </c>
    </row>
    <row r="655" hidden="1">
      <c r="A655" s="18">
        <v>8.936110050203E12</v>
      </c>
      <c r="B655" s="22" t="s">
        <v>2403</v>
      </c>
      <c r="C655" s="19" t="s">
        <v>57</v>
      </c>
      <c r="D655" s="22" t="s">
        <v>1904</v>
      </c>
      <c r="E655" s="19" t="s">
        <v>1906</v>
      </c>
      <c r="F655" s="22" t="s">
        <v>1907</v>
      </c>
      <c r="G655" s="19" t="s">
        <v>1909</v>
      </c>
      <c r="H655" s="22" t="s">
        <v>3377</v>
      </c>
      <c r="I655" s="19" t="s">
        <v>3378</v>
      </c>
    </row>
    <row r="656" hidden="1">
      <c r="A656" s="18">
        <v>8.936110050395E12</v>
      </c>
      <c r="B656" s="22" t="s">
        <v>2406</v>
      </c>
      <c r="C656" s="19" t="s">
        <v>1206</v>
      </c>
      <c r="D656" s="22" t="s">
        <v>1904</v>
      </c>
      <c r="E656" s="19" t="s">
        <v>1906</v>
      </c>
      <c r="F656" s="22" t="s">
        <v>1907</v>
      </c>
      <c r="G656" s="19" t="s">
        <v>1909</v>
      </c>
      <c r="H656" s="22" t="s">
        <v>3377</v>
      </c>
      <c r="I656" s="19" t="s">
        <v>3378</v>
      </c>
    </row>
    <row r="657" hidden="1">
      <c r="A657" s="18">
        <v>8.936110050418E12</v>
      </c>
      <c r="B657" s="22" t="s">
        <v>2410</v>
      </c>
      <c r="C657" s="19" t="s">
        <v>224</v>
      </c>
      <c r="D657" s="22" t="s">
        <v>1904</v>
      </c>
      <c r="E657" s="19" t="s">
        <v>1906</v>
      </c>
      <c r="F657" s="22" t="s">
        <v>3379</v>
      </c>
      <c r="G657" s="19" t="s">
        <v>3380</v>
      </c>
      <c r="H657" s="22" t="s">
        <v>3381</v>
      </c>
      <c r="I657" s="19" t="s">
        <v>3382</v>
      </c>
    </row>
    <row r="658" hidden="1">
      <c r="A658" s="18">
        <v>8.936110050456E12</v>
      </c>
      <c r="B658" s="22" t="s">
        <v>2412</v>
      </c>
      <c r="C658" s="19" t="s">
        <v>224</v>
      </c>
      <c r="D658" s="22" t="s">
        <v>1904</v>
      </c>
      <c r="E658" s="19" t="s">
        <v>1906</v>
      </c>
      <c r="F658" s="22" t="s">
        <v>3379</v>
      </c>
      <c r="G658" s="19" t="s">
        <v>3380</v>
      </c>
      <c r="H658" s="22" t="s">
        <v>3383</v>
      </c>
      <c r="I658" s="19" t="s">
        <v>3384</v>
      </c>
    </row>
    <row r="659" hidden="1">
      <c r="A659" s="18">
        <v>8.93611005047E12</v>
      </c>
      <c r="B659" s="22" t="s">
        <v>2416</v>
      </c>
      <c r="C659" s="19" t="s">
        <v>224</v>
      </c>
      <c r="D659" s="22" t="s">
        <v>1904</v>
      </c>
      <c r="E659" s="19" t="s">
        <v>1906</v>
      </c>
      <c r="F659" s="22" t="s">
        <v>3379</v>
      </c>
      <c r="G659" s="19" t="s">
        <v>3380</v>
      </c>
      <c r="H659" s="22" t="s">
        <v>3383</v>
      </c>
      <c r="I659" s="19" t="s">
        <v>3385</v>
      </c>
    </row>
    <row r="660" hidden="1">
      <c r="A660" s="18">
        <v>8.936110050487E12</v>
      </c>
      <c r="B660" s="22" t="s">
        <v>2420</v>
      </c>
      <c r="C660" s="19" t="s">
        <v>224</v>
      </c>
      <c r="D660" s="22" t="s">
        <v>1904</v>
      </c>
      <c r="E660" s="19" t="s">
        <v>1906</v>
      </c>
      <c r="F660" s="22" t="s">
        <v>3379</v>
      </c>
      <c r="G660" s="19" t="s">
        <v>3380</v>
      </c>
      <c r="H660" s="22" t="s">
        <v>3383</v>
      </c>
      <c r="I660" s="19" t="s">
        <v>3386</v>
      </c>
    </row>
    <row r="661" hidden="1">
      <c r="A661" s="18">
        <v>8.936110050494E12</v>
      </c>
      <c r="B661" s="22" t="s">
        <v>2422</v>
      </c>
      <c r="C661" s="19" t="s">
        <v>667</v>
      </c>
      <c r="D661" s="22" t="s">
        <v>1904</v>
      </c>
      <c r="E661" s="19" t="s">
        <v>2644</v>
      </c>
      <c r="F661" s="22" t="s">
        <v>2645</v>
      </c>
      <c r="G661" s="19" t="s">
        <v>3387</v>
      </c>
      <c r="H661" s="22" t="s">
        <v>3388</v>
      </c>
      <c r="I661" s="19" t="s">
        <v>3389</v>
      </c>
    </row>
    <row r="662" hidden="1">
      <c r="A662" s="18">
        <v>8.93611005133E12</v>
      </c>
      <c r="B662" s="22" t="s">
        <v>2424</v>
      </c>
      <c r="C662" s="19" t="s">
        <v>1206</v>
      </c>
      <c r="D662" s="22" t="s">
        <v>1904</v>
      </c>
      <c r="E662" s="19" t="s">
        <v>1906</v>
      </c>
      <c r="F662" s="22" t="s">
        <v>1907</v>
      </c>
      <c r="G662" s="19" t="s">
        <v>1909</v>
      </c>
      <c r="H662" s="22" t="s">
        <v>3377</v>
      </c>
      <c r="I662" s="19" t="s">
        <v>3378</v>
      </c>
    </row>
    <row r="663" hidden="1">
      <c r="A663" s="18">
        <v>8.936110051361E12</v>
      </c>
      <c r="B663" s="22" t="s">
        <v>2428</v>
      </c>
      <c r="C663" s="19" t="s">
        <v>667</v>
      </c>
      <c r="D663" s="22" t="s">
        <v>1904</v>
      </c>
      <c r="E663" s="19" t="s">
        <v>2644</v>
      </c>
      <c r="F663" s="22" t="s">
        <v>2645</v>
      </c>
      <c r="G663" s="19" t="s">
        <v>3390</v>
      </c>
      <c r="H663" s="22" t="s">
        <v>3391</v>
      </c>
      <c r="I663" s="19" t="s">
        <v>3392</v>
      </c>
    </row>
    <row r="664" hidden="1">
      <c r="A664" s="18">
        <v>8.936110051415E12</v>
      </c>
      <c r="B664" s="22" t="s">
        <v>2430</v>
      </c>
      <c r="C664" s="19" t="s">
        <v>224</v>
      </c>
      <c r="D664" s="22" t="s">
        <v>1904</v>
      </c>
      <c r="E664" s="19" t="s">
        <v>1906</v>
      </c>
      <c r="F664" s="22" t="s">
        <v>3379</v>
      </c>
      <c r="G664" s="19" t="s">
        <v>3380</v>
      </c>
      <c r="H664" s="22" t="s">
        <v>3383</v>
      </c>
      <c r="I664" s="19" t="s">
        <v>3386</v>
      </c>
    </row>
    <row r="665" hidden="1">
      <c r="A665" s="18">
        <v>8.936110051668E12</v>
      </c>
      <c r="B665" s="22" t="s">
        <v>2432</v>
      </c>
      <c r="C665" s="19" t="s">
        <v>1206</v>
      </c>
      <c r="D665" s="22" t="s">
        <v>1904</v>
      </c>
      <c r="E665" s="19" t="s">
        <v>1906</v>
      </c>
      <c r="F665" s="22" t="s">
        <v>1907</v>
      </c>
      <c r="G665" s="19" t="s">
        <v>1909</v>
      </c>
      <c r="H665" s="22" t="s">
        <v>3377</v>
      </c>
      <c r="I665" s="19" t="s">
        <v>3378</v>
      </c>
    </row>
    <row r="666" hidden="1">
      <c r="A666" s="18">
        <v>8.936110051699E12</v>
      </c>
      <c r="B666" s="22" t="s">
        <v>2434</v>
      </c>
      <c r="C666" s="19" t="s">
        <v>57</v>
      </c>
      <c r="D666" s="22" t="s">
        <v>1904</v>
      </c>
      <c r="E666" s="19" t="s">
        <v>1906</v>
      </c>
      <c r="F666" s="22" t="s">
        <v>1907</v>
      </c>
      <c r="G666" s="19" t="s">
        <v>1909</v>
      </c>
      <c r="H666" s="22" t="s">
        <v>3231</v>
      </c>
      <c r="I666" s="19" t="s">
        <v>3233</v>
      </c>
    </row>
    <row r="667" hidden="1">
      <c r="A667" s="18">
        <v>8.936110051705E12</v>
      </c>
      <c r="B667" s="22" t="s">
        <v>2437</v>
      </c>
      <c r="C667" s="19" t="s">
        <v>1206</v>
      </c>
      <c r="D667" s="22" t="s">
        <v>1904</v>
      </c>
      <c r="E667" s="19" t="s">
        <v>1906</v>
      </c>
      <c r="F667" s="22" t="s">
        <v>3379</v>
      </c>
      <c r="G667" s="19" t="s">
        <v>3380</v>
      </c>
      <c r="H667" s="22" t="s">
        <v>3393</v>
      </c>
      <c r="I667" s="19" t="s">
        <v>3394</v>
      </c>
    </row>
    <row r="668" hidden="1">
      <c r="A668" s="18">
        <v>8.936110051781E12</v>
      </c>
      <c r="B668" s="22" t="s">
        <v>2440</v>
      </c>
      <c r="C668" s="19" t="s">
        <v>1206</v>
      </c>
      <c r="D668" s="22" t="s">
        <v>1904</v>
      </c>
      <c r="E668" s="19" t="s">
        <v>1906</v>
      </c>
      <c r="F668" s="22" t="s">
        <v>1907</v>
      </c>
      <c r="G668" s="19" t="s">
        <v>1909</v>
      </c>
      <c r="H668" s="22" t="s">
        <v>3227</v>
      </c>
      <c r="I668" s="19" t="s">
        <v>3228</v>
      </c>
    </row>
    <row r="669" hidden="1">
      <c r="A669" s="18">
        <v>8.936110051842E12</v>
      </c>
      <c r="B669" s="22" t="s">
        <v>2442</v>
      </c>
      <c r="C669" s="19" t="s">
        <v>57</v>
      </c>
      <c r="D669" s="22" t="s">
        <v>1904</v>
      </c>
      <c r="E669" s="19" t="s">
        <v>1906</v>
      </c>
      <c r="F669" s="22" t="s">
        <v>1907</v>
      </c>
      <c r="G669" s="19" t="s">
        <v>1909</v>
      </c>
      <c r="H669" s="22" t="s">
        <v>3227</v>
      </c>
      <c r="I669" s="19" t="s">
        <v>3228</v>
      </c>
    </row>
    <row r="670" hidden="1">
      <c r="A670" s="18">
        <v>8.936110051941E12</v>
      </c>
      <c r="B670" s="22" t="s">
        <v>2444</v>
      </c>
      <c r="C670" s="19" t="s">
        <v>57</v>
      </c>
      <c r="D670" s="22" t="s">
        <v>1904</v>
      </c>
      <c r="E670" s="19" t="s">
        <v>1906</v>
      </c>
      <c r="F670" s="22" t="s">
        <v>1907</v>
      </c>
      <c r="G670" s="19" t="s">
        <v>1909</v>
      </c>
      <c r="H670" s="22" t="s">
        <v>3377</v>
      </c>
      <c r="I670" s="19" t="s">
        <v>3378</v>
      </c>
    </row>
    <row r="671" hidden="1">
      <c r="A671" s="18">
        <v>8.936113000014E12</v>
      </c>
      <c r="B671" s="22" t="s">
        <v>2446</v>
      </c>
      <c r="C671" s="19" t="s">
        <v>1145</v>
      </c>
      <c r="D671" s="22" t="s">
        <v>1904</v>
      </c>
      <c r="E671" s="19" t="s">
        <v>2644</v>
      </c>
      <c r="F671" s="22" t="s">
        <v>2965</v>
      </c>
      <c r="G671" s="19" t="s">
        <v>2967</v>
      </c>
      <c r="H671" s="22" t="s">
        <v>2968</v>
      </c>
      <c r="I671" s="19" t="s">
        <v>3395</v>
      </c>
    </row>
    <row r="672" hidden="1">
      <c r="A672" s="18">
        <v>8.936113000021E12</v>
      </c>
      <c r="B672" s="22" t="s">
        <v>2448</v>
      </c>
      <c r="C672" s="19" t="s">
        <v>1145</v>
      </c>
      <c r="D672" s="22" t="s">
        <v>1904</v>
      </c>
      <c r="E672" s="19" t="s">
        <v>2644</v>
      </c>
      <c r="F672" s="22" t="s">
        <v>2965</v>
      </c>
      <c r="G672" s="19" t="s">
        <v>2967</v>
      </c>
      <c r="H672" s="22" t="s">
        <v>3396</v>
      </c>
      <c r="I672" s="19" t="s">
        <v>3397</v>
      </c>
    </row>
    <row r="673" hidden="1">
      <c r="A673" s="18">
        <v>8.936113000045E12</v>
      </c>
      <c r="B673" s="22" t="s">
        <v>2451</v>
      </c>
      <c r="C673" s="19" t="s">
        <v>1145</v>
      </c>
      <c r="D673" s="22" t="s">
        <v>1904</v>
      </c>
      <c r="E673" s="19" t="s">
        <v>2644</v>
      </c>
      <c r="F673" s="22" t="s">
        <v>2965</v>
      </c>
      <c r="G673" s="19" t="s">
        <v>2967</v>
      </c>
      <c r="H673" s="22" t="s">
        <v>3396</v>
      </c>
      <c r="I673" s="19" t="s">
        <v>3397</v>
      </c>
    </row>
    <row r="674" hidden="1">
      <c r="A674" s="18">
        <v>8.936113000083E12</v>
      </c>
      <c r="B674" s="22" t="s">
        <v>2455</v>
      </c>
      <c r="C674" s="19" t="s">
        <v>1145</v>
      </c>
      <c r="D674" s="22" t="s">
        <v>1904</v>
      </c>
      <c r="E674" s="19" t="s">
        <v>2644</v>
      </c>
      <c r="F674" s="22" t="s">
        <v>2965</v>
      </c>
      <c r="G674" s="19" t="s">
        <v>2967</v>
      </c>
      <c r="H674" s="22" t="s">
        <v>3396</v>
      </c>
      <c r="I674" s="19" t="s">
        <v>3397</v>
      </c>
    </row>
    <row r="675" hidden="1">
      <c r="A675" s="18">
        <v>8.936113000205E12</v>
      </c>
      <c r="B675" s="22" t="s">
        <v>2458</v>
      </c>
      <c r="C675" s="19" t="s">
        <v>1145</v>
      </c>
      <c r="D675" s="22" t="s">
        <v>1904</v>
      </c>
      <c r="E675" s="19" t="s">
        <v>2644</v>
      </c>
      <c r="F675" s="22" t="s">
        <v>2965</v>
      </c>
      <c r="G675" s="19" t="s">
        <v>2967</v>
      </c>
      <c r="H675" s="22" t="s">
        <v>2968</v>
      </c>
      <c r="I675" s="19" t="s">
        <v>3398</v>
      </c>
    </row>
    <row r="676" hidden="1">
      <c r="A676" s="18">
        <v>8.936124260025E12</v>
      </c>
      <c r="B676" s="22" t="s">
        <v>2462</v>
      </c>
      <c r="C676" s="19" t="s">
        <v>224</v>
      </c>
      <c r="D676" s="22" t="s">
        <v>125</v>
      </c>
      <c r="E676" s="19" t="s">
        <v>196</v>
      </c>
      <c r="F676" s="22" t="s">
        <v>198</v>
      </c>
      <c r="G676" s="19" t="s">
        <v>201</v>
      </c>
      <c r="H676" s="22" t="s">
        <v>203</v>
      </c>
      <c r="I676" s="19" t="s">
        <v>205</v>
      </c>
    </row>
    <row r="677" hidden="1">
      <c r="A677" s="18">
        <v>8.936124260063E12</v>
      </c>
      <c r="B677" s="22" t="s">
        <v>2464</v>
      </c>
      <c r="C677" s="19" t="s">
        <v>224</v>
      </c>
      <c r="D677" s="22" t="s">
        <v>125</v>
      </c>
      <c r="E677" s="19" t="s">
        <v>196</v>
      </c>
      <c r="F677" s="22" t="s">
        <v>198</v>
      </c>
      <c r="G677" s="19" t="s">
        <v>201</v>
      </c>
      <c r="H677" s="22" t="s">
        <v>203</v>
      </c>
      <c r="I677" s="19" t="s">
        <v>214</v>
      </c>
    </row>
    <row r="678" hidden="1">
      <c r="A678" s="18">
        <v>8.936132120427E12</v>
      </c>
      <c r="B678" s="22" t="s">
        <v>2468</v>
      </c>
      <c r="C678" s="19" t="s">
        <v>787</v>
      </c>
      <c r="D678" s="22" t="s">
        <v>125</v>
      </c>
      <c r="E678" s="19" t="s">
        <v>674</v>
      </c>
      <c r="F678" s="22" t="s">
        <v>2890</v>
      </c>
      <c r="G678" s="19" t="s">
        <v>2908</v>
      </c>
      <c r="H678" s="22" t="s">
        <v>2909</v>
      </c>
      <c r="I678" s="19" t="s">
        <v>2911</v>
      </c>
    </row>
    <row r="679" hidden="1">
      <c r="A679" s="18">
        <v>8.936137310021E12</v>
      </c>
      <c r="B679" s="22" t="s">
        <v>2470</v>
      </c>
      <c r="C679" s="19" t="s">
        <v>1145</v>
      </c>
      <c r="D679" s="22" t="s">
        <v>105</v>
      </c>
      <c r="E679" s="19" t="s">
        <v>1471</v>
      </c>
      <c r="F679" s="22" t="s">
        <v>1948</v>
      </c>
      <c r="G679" s="19" t="s">
        <v>1964</v>
      </c>
      <c r="H679" s="22" t="s">
        <v>1966</v>
      </c>
      <c r="I679" s="19" t="s">
        <v>1967</v>
      </c>
    </row>
    <row r="680" hidden="1">
      <c r="A680" s="18">
        <v>8.936139392421E12</v>
      </c>
      <c r="B680" s="22" t="s">
        <v>2472</v>
      </c>
      <c r="C680" s="19" t="s">
        <v>1145</v>
      </c>
      <c r="D680" s="22" t="s">
        <v>1904</v>
      </c>
      <c r="E680" s="19" t="s">
        <v>2644</v>
      </c>
      <c r="F680" s="22" t="s">
        <v>2965</v>
      </c>
      <c r="G680" s="19" t="s">
        <v>2967</v>
      </c>
      <c r="H680" s="22" t="s">
        <v>3396</v>
      </c>
      <c r="I680" s="19" t="s">
        <v>3397</v>
      </c>
    </row>
    <row r="681" hidden="1">
      <c r="A681" s="18">
        <v>8.936139392452E12</v>
      </c>
      <c r="B681" s="22" t="s">
        <v>2474</v>
      </c>
      <c r="C681" s="19" t="s">
        <v>1145</v>
      </c>
      <c r="D681" s="22" t="s">
        <v>1904</v>
      </c>
      <c r="E681" s="19" t="s">
        <v>2644</v>
      </c>
      <c r="F681" s="22" t="s">
        <v>2965</v>
      </c>
      <c r="G681" s="19" t="s">
        <v>2967</v>
      </c>
      <c r="H681" s="22" t="s">
        <v>3396</v>
      </c>
      <c r="I681" s="19" t="s">
        <v>3397</v>
      </c>
    </row>
    <row r="682" hidden="1">
      <c r="A682" s="18">
        <v>8.936139394005E12</v>
      </c>
      <c r="B682" s="22" t="s">
        <v>2476</v>
      </c>
      <c r="C682" s="19" t="s">
        <v>57</v>
      </c>
      <c r="D682" s="22" t="s">
        <v>1904</v>
      </c>
      <c r="E682" s="19" t="s">
        <v>1906</v>
      </c>
      <c r="F682" s="22" t="s">
        <v>1907</v>
      </c>
      <c r="G682" s="19" t="s">
        <v>1909</v>
      </c>
      <c r="H682" s="22" t="s">
        <v>1910</v>
      </c>
      <c r="I682" s="19" t="s">
        <v>3399</v>
      </c>
    </row>
    <row r="683" hidden="1">
      <c r="A683" s="18">
        <v>8.936139394012E12</v>
      </c>
      <c r="B683" s="22" t="s">
        <v>2478</v>
      </c>
      <c r="C683" s="19" t="s">
        <v>57</v>
      </c>
      <c r="D683" s="22" t="s">
        <v>1904</v>
      </c>
      <c r="E683" s="19" t="s">
        <v>1906</v>
      </c>
      <c r="F683" s="22" t="s">
        <v>1907</v>
      </c>
      <c r="G683" s="19" t="s">
        <v>1909</v>
      </c>
      <c r="H683" s="22" t="s">
        <v>1910</v>
      </c>
      <c r="I683" s="19" t="s">
        <v>3399</v>
      </c>
    </row>
    <row r="684" hidden="1">
      <c r="A684" s="18">
        <v>8.936144012529E12</v>
      </c>
      <c r="B684" s="22" t="s">
        <v>2480</v>
      </c>
      <c r="C684" s="19" t="s">
        <v>224</v>
      </c>
      <c r="D684" s="22" t="s">
        <v>397</v>
      </c>
      <c r="E684" s="19" t="s">
        <v>399</v>
      </c>
      <c r="F684" s="22" t="s">
        <v>1938</v>
      </c>
      <c r="G684" s="19" t="s">
        <v>1941</v>
      </c>
      <c r="H684" s="22" t="s">
        <v>3400</v>
      </c>
      <c r="I684" s="19" t="s">
        <v>3401</v>
      </c>
    </row>
    <row r="685" hidden="1">
      <c r="A685" s="18">
        <v>8.936144012956E12</v>
      </c>
      <c r="B685" s="22" t="s">
        <v>2482</v>
      </c>
      <c r="C685" s="19" t="s">
        <v>224</v>
      </c>
      <c r="D685" s="22" t="s">
        <v>397</v>
      </c>
      <c r="E685" s="19" t="s">
        <v>399</v>
      </c>
      <c r="F685" s="22" t="s">
        <v>1737</v>
      </c>
      <c r="G685" s="19" t="s">
        <v>2139</v>
      </c>
      <c r="H685" s="22" t="s">
        <v>2141</v>
      </c>
      <c r="I685" s="19" t="s">
        <v>3269</v>
      </c>
    </row>
    <row r="686" hidden="1">
      <c r="A686" s="18">
        <v>8.93614401297E12</v>
      </c>
      <c r="B686" s="22" t="s">
        <v>2484</v>
      </c>
      <c r="C686" s="19" t="s">
        <v>224</v>
      </c>
      <c r="D686" s="22" t="s">
        <v>397</v>
      </c>
      <c r="E686" s="19" t="s">
        <v>399</v>
      </c>
      <c r="F686" s="22" t="s">
        <v>1737</v>
      </c>
      <c r="G686" s="19" t="s">
        <v>2139</v>
      </c>
      <c r="H686" s="22" t="s">
        <v>2141</v>
      </c>
      <c r="I686" s="19" t="s">
        <v>3269</v>
      </c>
    </row>
    <row r="687" hidden="1">
      <c r="A687" s="18">
        <v>8.936144013021E12</v>
      </c>
      <c r="B687" s="22" t="s">
        <v>2487</v>
      </c>
      <c r="C687" s="19" t="s">
        <v>224</v>
      </c>
      <c r="D687" s="22" t="s">
        <v>397</v>
      </c>
      <c r="E687" s="19" t="s">
        <v>399</v>
      </c>
      <c r="F687" s="22" t="s">
        <v>1737</v>
      </c>
      <c r="G687" s="19" t="s">
        <v>2139</v>
      </c>
      <c r="H687" s="22" t="s">
        <v>2141</v>
      </c>
      <c r="I687" s="19" t="s">
        <v>3269</v>
      </c>
    </row>
    <row r="688" hidden="1">
      <c r="A688" s="18">
        <v>8.936146440016E12</v>
      </c>
      <c r="B688" s="22" t="s">
        <v>2489</v>
      </c>
      <c r="C688" s="19" t="s">
        <v>224</v>
      </c>
      <c r="D688" s="22" t="s">
        <v>397</v>
      </c>
      <c r="E688" s="19" t="s">
        <v>1586</v>
      </c>
      <c r="F688" s="22" t="s">
        <v>1588</v>
      </c>
      <c r="G688" s="19" t="s">
        <v>2186</v>
      </c>
      <c r="H688" s="22" t="s">
        <v>2187</v>
      </c>
      <c r="I688" s="19" t="s">
        <v>2189</v>
      </c>
    </row>
    <row r="689" hidden="1">
      <c r="A689" s="18">
        <v>8.936146440122E12</v>
      </c>
      <c r="B689" s="22" t="s">
        <v>2491</v>
      </c>
      <c r="C689" s="19" t="s">
        <v>224</v>
      </c>
      <c r="D689" s="22" t="s">
        <v>397</v>
      </c>
      <c r="E689" s="19" t="s">
        <v>1586</v>
      </c>
      <c r="F689" s="22" t="s">
        <v>1588</v>
      </c>
      <c r="G689" s="19" t="s">
        <v>2186</v>
      </c>
      <c r="H689" s="22" t="s">
        <v>3111</v>
      </c>
      <c r="I689" s="19" t="s">
        <v>3112</v>
      </c>
    </row>
    <row r="690" hidden="1">
      <c r="A690" s="18">
        <v>8.936146440467E12</v>
      </c>
      <c r="B690" s="22" t="s">
        <v>2493</v>
      </c>
      <c r="C690" s="19" t="s">
        <v>224</v>
      </c>
      <c r="D690" s="22" t="s">
        <v>397</v>
      </c>
      <c r="E690" s="19" t="s">
        <v>1586</v>
      </c>
      <c r="F690" s="22" t="s">
        <v>1588</v>
      </c>
      <c r="G690" s="19" t="s">
        <v>2186</v>
      </c>
      <c r="H690" s="22" t="s">
        <v>2187</v>
      </c>
      <c r="I690" s="19" t="s">
        <v>2194</v>
      </c>
    </row>
    <row r="691" hidden="1">
      <c r="A691" s="18">
        <v>8.936146441303E12</v>
      </c>
      <c r="B691" s="22" t="s">
        <v>2496</v>
      </c>
      <c r="C691" s="19" t="s">
        <v>224</v>
      </c>
      <c r="D691" s="22" t="s">
        <v>397</v>
      </c>
      <c r="E691" s="19" t="s">
        <v>399</v>
      </c>
      <c r="F691" s="22" t="s">
        <v>1938</v>
      </c>
      <c r="G691" s="19" t="s">
        <v>2363</v>
      </c>
      <c r="H691" s="22" t="s">
        <v>2365</v>
      </c>
      <c r="I691" s="19" t="s">
        <v>3402</v>
      </c>
    </row>
    <row r="692" hidden="1">
      <c r="A692" s="18">
        <v>8.936146442249E12</v>
      </c>
      <c r="B692" s="22" t="s">
        <v>2498</v>
      </c>
      <c r="C692" s="19" t="s">
        <v>1741</v>
      </c>
      <c r="D692" s="22" t="s">
        <v>397</v>
      </c>
      <c r="E692" s="19" t="s">
        <v>1586</v>
      </c>
      <c r="F692" s="22" t="s">
        <v>1588</v>
      </c>
      <c r="G692" s="19" t="s">
        <v>2186</v>
      </c>
      <c r="H692" s="22" t="s">
        <v>2187</v>
      </c>
      <c r="I692" s="19" t="s">
        <v>2194</v>
      </c>
    </row>
    <row r="693" hidden="1">
      <c r="A693" s="18">
        <v>8.936146442263E12</v>
      </c>
      <c r="B693" s="22" t="s">
        <v>2500</v>
      </c>
      <c r="C693" s="19" t="s">
        <v>1741</v>
      </c>
      <c r="D693" s="22" t="s">
        <v>397</v>
      </c>
      <c r="E693" s="19" t="s">
        <v>1586</v>
      </c>
      <c r="F693" s="22" t="s">
        <v>1588</v>
      </c>
      <c r="G693" s="19" t="s">
        <v>2186</v>
      </c>
      <c r="H693" s="22" t="s">
        <v>2187</v>
      </c>
      <c r="I693" s="19" t="s">
        <v>2194</v>
      </c>
    </row>
    <row r="694" hidden="1">
      <c r="A694" s="18">
        <v>8.936146442614E12</v>
      </c>
      <c r="B694" s="22" t="s">
        <v>2502</v>
      </c>
      <c r="C694" s="19" t="s">
        <v>787</v>
      </c>
      <c r="D694" s="22" t="s">
        <v>125</v>
      </c>
      <c r="E694" s="19" t="s">
        <v>674</v>
      </c>
      <c r="F694" s="22" t="s">
        <v>3205</v>
      </c>
      <c r="G694" s="19" t="s">
        <v>3220</v>
      </c>
      <c r="H694" s="22" t="s">
        <v>3403</v>
      </c>
      <c r="I694" s="19" t="s">
        <v>3404</v>
      </c>
    </row>
    <row r="695" hidden="1">
      <c r="A695" s="18">
        <v>8.93614644371E12</v>
      </c>
      <c r="B695" s="22" t="s">
        <v>2504</v>
      </c>
      <c r="C695" s="19" t="s">
        <v>224</v>
      </c>
      <c r="D695" s="22" t="s">
        <v>397</v>
      </c>
      <c r="E695" s="19" t="s">
        <v>1586</v>
      </c>
      <c r="F695" s="22" t="s">
        <v>1588</v>
      </c>
      <c r="G695" s="19" t="s">
        <v>2186</v>
      </c>
      <c r="H695" s="22" t="s">
        <v>3405</v>
      </c>
      <c r="I695" s="19" t="s">
        <v>3406</v>
      </c>
    </row>
    <row r="696" hidden="1">
      <c r="A696" s="18">
        <v>8.936146446629E12</v>
      </c>
      <c r="B696" s="22" t="s">
        <v>2508</v>
      </c>
      <c r="C696" s="19" t="s">
        <v>57</v>
      </c>
      <c r="D696" s="22" t="s">
        <v>397</v>
      </c>
      <c r="E696" s="19" t="s">
        <v>1586</v>
      </c>
      <c r="F696" s="22" t="s">
        <v>1588</v>
      </c>
      <c r="G696" s="19" t="s">
        <v>1856</v>
      </c>
      <c r="H696" s="22" t="s">
        <v>3407</v>
      </c>
      <c r="I696" s="19" t="s">
        <v>3408</v>
      </c>
    </row>
    <row r="697" hidden="1">
      <c r="A697" s="18">
        <v>8.936146446728E12</v>
      </c>
      <c r="B697" s="22" t="s">
        <v>2510</v>
      </c>
      <c r="C697" s="19" t="s">
        <v>224</v>
      </c>
      <c r="D697" s="22" t="s">
        <v>397</v>
      </c>
      <c r="E697" s="19" t="s">
        <v>1586</v>
      </c>
      <c r="F697" s="22" t="s">
        <v>1588</v>
      </c>
      <c r="G697" s="19" t="s">
        <v>2186</v>
      </c>
      <c r="H697" s="22" t="s">
        <v>2187</v>
      </c>
      <c r="I697" s="19" t="s">
        <v>2189</v>
      </c>
    </row>
    <row r="698" hidden="1">
      <c r="A698" s="18">
        <v>8.936146446742E12</v>
      </c>
      <c r="B698" s="22" t="s">
        <v>2512</v>
      </c>
      <c r="C698" s="19" t="s">
        <v>224</v>
      </c>
      <c r="D698" s="22" t="s">
        <v>397</v>
      </c>
      <c r="E698" s="19" t="s">
        <v>1586</v>
      </c>
      <c r="F698" s="22" t="s">
        <v>1588</v>
      </c>
      <c r="G698" s="19" t="s">
        <v>2186</v>
      </c>
      <c r="H698" s="22" t="s">
        <v>3409</v>
      </c>
      <c r="I698" s="19" t="s">
        <v>3410</v>
      </c>
    </row>
    <row r="699" hidden="1">
      <c r="A699" s="18">
        <v>8.936146447305E12</v>
      </c>
      <c r="B699" s="22" t="s">
        <v>2515</v>
      </c>
      <c r="C699" s="19" t="s">
        <v>224</v>
      </c>
      <c r="D699" s="22" t="s">
        <v>397</v>
      </c>
      <c r="E699" s="19" t="s">
        <v>1586</v>
      </c>
      <c r="F699" s="22" t="s">
        <v>1588</v>
      </c>
      <c r="G699" s="19" t="s">
        <v>2182</v>
      </c>
      <c r="H699" s="22" t="s">
        <v>2183</v>
      </c>
      <c r="I699" s="19" t="s">
        <v>2184</v>
      </c>
    </row>
    <row r="700" hidden="1">
      <c r="A700" s="18">
        <v>8.93614644764E12</v>
      </c>
      <c r="B700" s="22" t="s">
        <v>2517</v>
      </c>
      <c r="C700" s="19" t="s">
        <v>1741</v>
      </c>
      <c r="D700" s="22" t="s">
        <v>397</v>
      </c>
      <c r="E700" s="19" t="s">
        <v>1586</v>
      </c>
      <c r="F700" s="22" t="s">
        <v>1588</v>
      </c>
      <c r="G700" s="19" t="s">
        <v>2182</v>
      </c>
      <c r="H700" s="22" t="s">
        <v>3413</v>
      </c>
      <c r="I700" s="19" t="s">
        <v>3415</v>
      </c>
    </row>
    <row r="701" hidden="1">
      <c r="A701" s="18">
        <v>8.936146447855E12</v>
      </c>
      <c r="B701" s="22" t="s">
        <v>2519</v>
      </c>
      <c r="C701" s="19" t="s">
        <v>224</v>
      </c>
      <c r="D701" s="22" t="s">
        <v>397</v>
      </c>
      <c r="E701" s="19" t="s">
        <v>1586</v>
      </c>
      <c r="F701" s="22" t="s">
        <v>1588</v>
      </c>
      <c r="G701" s="19" t="s">
        <v>2186</v>
      </c>
      <c r="H701" s="22" t="s">
        <v>3111</v>
      </c>
      <c r="I701" s="19" t="s">
        <v>3112</v>
      </c>
    </row>
    <row r="702" hidden="1">
      <c r="A702" s="18">
        <v>8.936176750017E12</v>
      </c>
      <c r="B702" s="22" t="s">
        <v>2521</v>
      </c>
      <c r="C702" s="19" t="s">
        <v>667</v>
      </c>
      <c r="D702" s="22" t="s">
        <v>1904</v>
      </c>
      <c r="E702" s="19" t="s">
        <v>2644</v>
      </c>
      <c r="F702" s="22" t="s">
        <v>2645</v>
      </c>
      <c r="G702" s="19" t="s">
        <v>3387</v>
      </c>
      <c r="H702" s="22" t="s">
        <v>3388</v>
      </c>
      <c r="I702" s="19" t="s">
        <v>3389</v>
      </c>
    </row>
    <row r="703" hidden="1">
      <c r="A703" s="18">
        <v>8.936176750062E12</v>
      </c>
      <c r="B703" s="22" t="s">
        <v>2523</v>
      </c>
      <c r="C703" s="19" t="s">
        <v>667</v>
      </c>
      <c r="D703" s="22" t="s">
        <v>1904</v>
      </c>
      <c r="E703" s="19" t="s">
        <v>2644</v>
      </c>
      <c r="F703" s="22" t="s">
        <v>2645</v>
      </c>
      <c r="G703" s="19" t="s">
        <v>3387</v>
      </c>
      <c r="H703" s="22" t="s">
        <v>3388</v>
      </c>
      <c r="I703" s="19" t="s">
        <v>3389</v>
      </c>
    </row>
    <row r="704" hidden="1">
      <c r="A704" s="18">
        <v>8.936176751007E12</v>
      </c>
      <c r="B704" s="22" t="s">
        <v>2525</v>
      </c>
      <c r="C704" s="19" t="s">
        <v>667</v>
      </c>
      <c r="D704" s="22" t="s">
        <v>1904</v>
      </c>
      <c r="E704" s="19" t="s">
        <v>2644</v>
      </c>
      <c r="F704" s="22" t="s">
        <v>2645</v>
      </c>
      <c r="G704" s="19" t="s">
        <v>3390</v>
      </c>
      <c r="H704" s="22" t="s">
        <v>3391</v>
      </c>
      <c r="I704" s="19" t="s">
        <v>3392</v>
      </c>
    </row>
    <row r="705" hidden="1">
      <c r="A705" s="18">
        <v>8.936176751014E12</v>
      </c>
      <c r="B705" s="22" t="s">
        <v>1089</v>
      </c>
      <c r="C705" s="19" t="s">
        <v>667</v>
      </c>
      <c r="D705" s="22" t="s">
        <v>1904</v>
      </c>
      <c r="E705" s="19" t="s">
        <v>2644</v>
      </c>
      <c r="F705" s="22" t="s">
        <v>2645</v>
      </c>
      <c r="G705" s="19" t="s">
        <v>3390</v>
      </c>
      <c r="H705" s="22" t="s">
        <v>3391</v>
      </c>
      <c r="I705" s="19" t="s">
        <v>3392</v>
      </c>
    </row>
    <row r="706" hidden="1">
      <c r="A706" s="18">
        <v>8.936176751021E12</v>
      </c>
      <c r="B706" s="22" t="s">
        <v>2195</v>
      </c>
      <c r="C706" s="19" t="s">
        <v>667</v>
      </c>
      <c r="D706" s="22" t="s">
        <v>1904</v>
      </c>
      <c r="E706" s="19" t="s">
        <v>2644</v>
      </c>
      <c r="F706" s="22" t="s">
        <v>2645</v>
      </c>
      <c r="G706" s="19" t="s">
        <v>3390</v>
      </c>
      <c r="H706" s="22" t="s">
        <v>3391</v>
      </c>
      <c r="I706" s="19" t="s">
        <v>3392</v>
      </c>
    </row>
    <row r="707" hidden="1">
      <c r="A707" s="18">
        <v>8.936176751083E12</v>
      </c>
      <c r="B707" s="22" t="s">
        <v>2526</v>
      </c>
      <c r="C707" s="19" t="s">
        <v>667</v>
      </c>
      <c r="D707" s="22" t="s">
        <v>1904</v>
      </c>
      <c r="E707" s="19" t="s">
        <v>2644</v>
      </c>
      <c r="F707" s="22" t="s">
        <v>2645</v>
      </c>
      <c r="G707" s="19" t="s">
        <v>3390</v>
      </c>
      <c r="H707" s="22" t="s">
        <v>3391</v>
      </c>
      <c r="I707" s="19" t="s">
        <v>3392</v>
      </c>
    </row>
    <row r="708" hidden="1">
      <c r="A708" s="18">
        <v>8.93617675109E12</v>
      </c>
      <c r="B708" s="22" t="s">
        <v>2527</v>
      </c>
      <c r="C708" s="19" t="s">
        <v>667</v>
      </c>
      <c r="D708" s="22" t="s">
        <v>1904</v>
      </c>
      <c r="E708" s="19" t="s">
        <v>2644</v>
      </c>
      <c r="F708" s="22" t="s">
        <v>2645</v>
      </c>
      <c r="G708" s="19" t="s">
        <v>3390</v>
      </c>
      <c r="H708" s="22" t="s">
        <v>3391</v>
      </c>
      <c r="I708" s="19" t="s">
        <v>3392</v>
      </c>
    </row>
    <row r="709" hidden="1">
      <c r="A709" s="18">
        <v>8.936176751175E12</v>
      </c>
      <c r="B709" s="22" t="s">
        <v>2366</v>
      </c>
      <c r="C709" s="19" t="s">
        <v>667</v>
      </c>
      <c r="D709" s="22" t="s">
        <v>1904</v>
      </c>
      <c r="E709" s="19" t="s">
        <v>2644</v>
      </c>
      <c r="F709" s="22" t="s">
        <v>2645</v>
      </c>
      <c r="G709" s="19" t="s">
        <v>3390</v>
      </c>
      <c r="H709" s="22" t="s">
        <v>3391</v>
      </c>
      <c r="I709" s="19" t="s">
        <v>3392</v>
      </c>
    </row>
    <row r="710" hidden="1">
      <c r="A710" s="18">
        <v>8.936176751182E12</v>
      </c>
      <c r="B710" s="22" t="s">
        <v>2529</v>
      </c>
      <c r="C710" s="19" t="s">
        <v>667</v>
      </c>
      <c r="D710" s="22" t="s">
        <v>1904</v>
      </c>
      <c r="E710" s="19" t="s">
        <v>2644</v>
      </c>
      <c r="F710" s="22" t="s">
        <v>2645</v>
      </c>
      <c r="G710" s="19" t="s">
        <v>3390</v>
      </c>
      <c r="H710" s="22" t="s">
        <v>3391</v>
      </c>
      <c r="I710" s="19" t="s">
        <v>3392</v>
      </c>
    </row>
    <row r="711" hidden="1">
      <c r="A711" s="18">
        <v>8.936176751236E12</v>
      </c>
      <c r="B711" s="22" t="s">
        <v>2531</v>
      </c>
      <c r="C711" s="19" t="s">
        <v>57</v>
      </c>
      <c r="D711" s="22" t="s">
        <v>1904</v>
      </c>
      <c r="E711" s="19" t="s">
        <v>2644</v>
      </c>
      <c r="F711" s="22" t="s">
        <v>2867</v>
      </c>
      <c r="G711" s="19" t="s">
        <v>3066</v>
      </c>
      <c r="H711" s="22" t="s">
        <v>3067</v>
      </c>
      <c r="I711" s="19" t="s">
        <v>3069</v>
      </c>
    </row>
    <row r="712" hidden="1">
      <c r="A712" s="18">
        <v>8.936176751243E12</v>
      </c>
      <c r="B712" s="22" t="s">
        <v>2533</v>
      </c>
      <c r="C712" s="19" t="s">
        <v>57</v>
      </c>
      <c r="D712" s="22" t="s">
        <v>1904</v>
      </c>
      <c r="E712" s="19" t="s">
        <v>2644</v>
      </c>
      <c r="F712" s="22" t="s">
        <v>2867</v>
      </c>
      <c r="G712" s="19" t="s">
        <v>3066</v>
      </c>
      <c r="H712" s="22" t="s">
        <v>3067</v>
      </c>
      <c r="I712" s="19" t="s">
        <v>3069</v>
      </c>
    </row>
    <row r="713" hidden="1">
      <c r="A713" s="18">
        <v>8.936176756019E12</v>
      </c>
      <c r="B713" s="22" t="s">
        <v>2535</v>
      </c>
      <c r="C713" s="19" t="s">
        <v>2536</v>
      </c>
      <c r="D713" s="22" t="s">
        <v>1904</v>
      </c>
      <c r="E713" s="19" t="s">
        <v>2644</v>
      </c>
      <c r="F713" s="22" t="s">
        <v>2867</v>
      </c>
      <c r="G713" s="19" t="s">
        <v>3066</v>
      </c>
      <c r="H713" s="22" t="s">
        <v>3067</v>
      </c>
      <c r="I713" s="19" t="s">
        <v>3069</v>
      </c>
    </row>
    <row r="714" hidden="1">
      <c r="A714" s="18">
        <v>8.936176756033E12</v>
      </c>
      <c r="B714" s="22" t="s">
        <v>2539</v>
      </c>
      <c r="C714" s="19" t="s">
        <v>75</v>
      </c>
      <c r="D714" s="22" t="s">
        <v>1904</v>
      </c>
      <c r="E714" s="19" t="s">
        <v>2644</v>
      </c>
      <c r="F714" s="22" t="s">
        <v>2867</v>
      </c>
      <c r="G714" s="19" t="s">
        <v>3066</v>
      </c>
      <c r="H714" s="22" t="s">
        <v>3067</v>
      </c>
      <c r="I714" s="19" t="s">
        <v>3069</v>
      </c>
    </row>
    <row r="715" hidden="1">
      <c r="A715" s="18">
        <v>8.93617675604E12</v>
      </c>
      <c r="B715" s="22" t="s">
        <v>2541</v>
      </c>
      <c r="C715" s="19" t="s">
        <v>75</v>
      </c>
      <c r="D715" s="22" t="s">
        <v>1904</v>
      </c>
      <c r="E715" s="19" t="s">
        <v>2644</v>
      </c>
      <c r="F715" s="22" t="s">
        <v>2867</v>
      </c>
      <c r="G715" s="19" t="s">
        <v>3066</v>
      </c>
      <c r="H715" s="22" t="s">
        <v>3067</v>
      </c>
      <c r="I715" s="19" t="s">
        <v>3069</v>
      </c>
    </row>
    <row r="716" hidden="1">
      <c r="A716" s="18">
        <v>8.936183060062E12</v>
      </c>
      <c r="B716" s="22" t="s">
        <v>2543</v>
      </c>
      <c r="C716" s="19" t="s">
        <v>90</v>
      </c>
      <c r="D716" s="22" t="s">
        <v>397</v>
      </c>
      <c r="E716" s="19" t="s">
        <v>1586</v>
      </c>
      <c r="F716" s="22" t="s">
        <v>1836</v>
      </c>
      <c r="G716" s="19" t="s">
        <v>2628</v>
      </c>
      <c r="H716" s="22" t="s">
        <v>2630</v>
      </c>
      <c r="I716" s="19" t="s">
        <v>2631</v>
      </c>
    </row>
    <row r="717" hidden="1">
      <c r="A717" s="18">
        <v>8.936183060192E12</v>
      </c>
      <c r="B717" s="22" t="s">
        <v>2545</v>
      </c>
      <c r="C717" s="19" t="s">
        <v>1831</v>
      </c>
      <c r="D717" s="22" t="s">
        <v>397</v>
      </c>
      <c r="E717" s="19" t="s">
        <v>1586</v>
      </c>
      <c r="F717" s="22" t="s">
        <v>1836</v>
      </c>
      <c r="G717" s="19" t="s">
        <v>2628</v>
      </c>
      <c r="H717" s="22" t="s">
        <v>3417</v>
      </c>
      <c r="I717" s="19" t="s">
        <v>3418</v>
      </c>
    </row>
    <row r="718" hidden="1">
      <c r="A718" s="18">
        <v>8.936183060239E12</v>
      </c>
      <c r="B718" s="22" t="s">
        <v>2547</v>
      </c>
      <c r="C718" s="19" t="s">
        <v>1831</v>
      </c>
      <c r="D718" s="22" t="s">
        <v>397</v>
      </c>
      <c r="E718" s="19" t="s">
        <v>1586</v>
      </c>
      <c r="F718" s="22" t="s">
        <v>1836</v>
      </c>
      <c r="G718" s="19" t="s">
        <v>2628</v>
      </c>
      <c r="H718" s="22" t="s">
        <v>3419</v>
      </c>
      <c r="I718" s="19" t="s">
        <v>3420</v>
      </c>
    </row>
    <row r="719" hidden="1">
      <c r="A719" s="18">
        <v>8.936183060345E12</v>
      </c>
      <c r="B719" s="22" t="s">
        <v>2549</v>
      </c>
      <c r="C719" s="19" t="s">
        <v>1831</v>
      </c>
      <c r="D719" s="22" t="s">
        <v>397</v>
      </c>
      <c r="E719" s="19" t="s">
        <v>1586</v>
      </c>
      <c r="F719" s="22" t="s">
        <v>1836</v>
      </c>
      <c r="G719" s="19" t="s">
        <v>2628</v>
      </c>
      <c r="H719" s="22" t="s">
        <v>3417</v>
      </c>
      <c r="I719" s="19" t="s">
        <v>3418</v>
      </c>
    </row>
    <row r="720" hidden="1">
      <c r="A720" s="18">
        <v>8.936183060376E12</v>
      </c>
      <c r="B720" s="22" t="s">
        <v>2553</v>
      </c>
      <c r="C720" s="19" t="s">
        <v>75</v>
      </c>
      <c r="D720" s="22" t="s">
        <v>125</v>
      </c>
      <c r="E720" s="19" t="s">
        <v>196</v>
      </c>
      <c r="F720" s="22" t="s">
        <v>940</v>
      </c>
      <c r="G720" s="19" t="s">
        <v>1175</v>
      </c>
      <c r="H720" s="22" t="s">
        <v>1176</v>
      </c>
      <c r="I720" s="19" t="s">
        <v>1178</v>
      </c>
    </row>
    <row r="721" hidden="1">
      <c r="A721" s="18">
        <v>8.936183060383E12</v>
      </c>
      <c r="B721" s="22" t="s">
        <v>2555</v>
      </c>
      <c r="C721" s="19" t="s">
        <v>57</v>
      </c>
      <c r="D721" s="22" t="s">
        <v>125</v>
      </c>
      <c r="E721" s="19" t="s">
        <v>196</v>
      </c>
      <c r="F721" s="22" t="s">
        <v>940</v>
      </c>
      <c r="G721" s="19" t="s">
        <v>1175</v>
      </c>
      <c r="H721" s="22" t="s">
        <v>1176</v>
      </c>
      <c r="I721" s="19" t="s">
        <v>1178</v>
      </c>
    </row>
    <row r="722" hidden="1">
      <c r="A722" s="18">
        <v>8.93618306039E12</v>
      </c>
      <c r="B722" s="22" t="s">
        <v>2557</v>
      </c>
      <c r="C722" s="19" t="s">
        <v>57</v>
      </c>
      <c r="D722" s="22" t="s">
        <v>125</v>
      </c>
      <c r="E722" s="19" t="s">
        <v>196</v>
      </c>
      <c r="F722" s="22" t="s">
        <v>940</v>
      </c>
      <c r="G722" s="19" t="s">
        <v>1175</v>
      </c>
      <c r="H722" s="22" t="s">
        <v>1182</v>
      </c>
      <c r="I722" s="19" t="s">
        <v>1183</v>
      </c>
    </row>
    <row r="723" hidden="1">
      <c r="A723" s="18">
        <v>8.936183060406E12</v>
      </c>
      <c r="B723" s="22" t="s">
        <v>2559</v>
      </c>
      <c r="C723" s="19" t="s">
        <v>57</v>
      </c>
      <c r="D723" s="22" t="s">
        <v>125</v>
      </c>
      <c r="E723" s="19" t="s">
        <v>196</v>
      </c>
      <c r="F723" s="22" t="s">
        <v>940</v>
      </c>
      <c r="G723" s="19" t="s">
        <v>1175</v>
      </c>
      <c r="H723" s="22" t="s">
        <v>1184</v>
      </c>
      <c r="I723" s="19" t="s">
        <v>1185</v>
      </c>
    </row>
    <row r="724" hidden="1">
      <c r="A724" s="18">
        <v>8.936183060413E12</v>
      </c>
      <c r="B724" s="22" t="s">
        <v>3421</v>
      </c>
      <c r="C724" s="19" t="s">
        <v>75</v>
      </c>
      <c r="D724" s="22" t="s">
        <v>125</v>
      </c>
      <c r="E724" s="19" t="s">
        <v>196</v>
      </c>
      <c r="F724" s="22" t="s">
        <v>940</v>
      </c>
      <c r="G724" s="19" t="s">
        <v>1175</v>
      </c>
      <c r="H724" s="22" t="s">
        <v>1176</v>
      </c>
      <c r="I724" s="19" t="s">
        <v>1177</v>
      </c>
    </row>
    <row r="725" hidden="1">
      <c r="A725" s="18">
        <v>8.93618306042E12</v>
      </c>
      <c r="B725" s="22" t="s">
        <v>2563</v>
      </c>
      <c r="C725" s="19" t="s">
        <v>57</v>
      </c>
      <c r="D725" s="22" t="s">
        <v>125</v>
      </c>
      <c r="E725" s="19" t="s">
        <v>196</v>
      </c>
      <c r="F725" s="22" t="s">
        <v>940</v>
      </c>
      <c r="G725" s="19" t="s">
        <v>1175</v>
      </c>
      <c r="H725" s="22" t="s">
        <v>1176</v>
      </c>
      <c r="I725" s="19" t="s">
        <v>1177</v>
      </c>
    </row>
    <row r="726" hidden="1">
      <c r="A726" s="18">
        <v>8.936183060444E12</v>
      </c>
      <c r="B726" s="22" t="s">
        <v>2565</v>
      </c>
      <c r="C726" s="19" t="s">
        <v>57</v>
      </c>
      <c r="D726" s="22" t="s">
        <v>1904</v>
      </c>
      <c r="E726" s="19" t="s">
        <v>2644</v>
      </c>
      <c r="F726" s="22" t="s">
        <v>2645</v>
      </c>
      <c r="G726" s="19" t="s">
        <v>3374</v>
      </c>
      <c r="H726" s="22" t="s">
        <v>3197</v>
      </c>
      <c r="I726" s="19" t="s">
        <v>3198</v>
      </c>
    </row>
    <row r="727" hidden="1">
      <c r="A727" s="18">
        <v>8.936183060451E12</v>
      </c>
      <c r="B727" s="22" t="s">
        <v>2567</v>
      </c>
      <c r="C727" s="19" t="s">
        <v>57</v>
      </c>
      <c r="D727" s="22" t="s">
        <v>1904</v>
      </c>
      <c r="E727" s="19" t="s">
        <v>2644</v>
      </c>
      <c r="F727" s="22" t="s">
        <v>2645</v>
      </c>
      <c r="G727" s="19" t="s">
        <v>3374</v>
      </c>
      <c r="H727" s="22" t="s">
        <v>3197</v>
      </c>
      <c r="I727" s="19" t="s">
        <v>3198</v>
      </c>
    </row>
    <row r="728" hidden="1">
      <c r="A728" s="18">
        <v>8.936183060734E12</v>
      </c>
      <c r="B728" s="22" t="s">
        <v>2569</v>
      </c>
      <c r="C728" s="19" t="s">
        <v>57</v>
      </c>
      <c r="D728" s="22" t="s">
        <v>1904</v>
      </c>
      <c r="E728" s="19" t="s">
        <v>2644</v>
      </c>
      <c r="F728" s="22" t="s">
        <v>2645</v>
      </c>
      <c r="G728" s="19" t="s">
        <v>3374</v>
      </c>
      <c r="H728" s="22" t="s">
        <v>3422</v>
      </c>
      <c r="I728" s="19" t="s">
        <v>3423</v>
      </c>
    </row>
    <row r="729" hidden="1">
      <c r="A729" s="18">
        <v>8.936183060741E12</v>
      </c>
      <c r="B729" s="22" t="s">
        <v>2571</v>
      </c>
      <c r="C729" s="19" t="s">
        <v>57</v>
      </c>
      <c r="D729" s="22" t="s">
        <v>1904</v>
      </c>
      <c r="E729" s="19" t="s">
        <v>2644</v>
      </c>
      <c r="F729" s="22" t="s">
        <v>2645</v>
      </c>
      <c r="G729" s="19" t="s">
        <v>3374</v>
      </c>
      <c r="H729" s="22" t="s">
        <v>3422</v>
      </c>
      <c r="I729" s="19" t="s">
        <v>3423</v>
      </c>
    </row>
    <row r="730" hidden="1">
      <c r="A730" s="18">
        <v>8.936183060765E12</v>
      </c>
      <c r="B730" s="22" t="s">
        <v>2573</v>
      </c>
      <c r="C730" s="19" t="s">
        <v>224</v>
      </c>
      <c r="D730" s="22" t="s">
        <v>1904</v>
      </c>
      <c r="E730" s="19" t="s">
        <v>2644</v>
      </c>
      <c r="F730" s="22" t="s">
        <v>2867</v>
      </c>
      <c r="G730" s="19" t="s">
        <v>3066</v>
      </c>
      <c r="H730" s="22" t="s">
        <v>3067</v>
      </c>
      <c r="I730" s="19" t="s">
        <v>3069</v>
      </c>
    </row>
    <row r="731" hidden="1">
      <c r="A731" s="18">
        <v>8.936183060789E12</v>
      </c>
      <c r="B731" s="22" t="s">
        <v>2575</v>
      </c>
      <c r="C731" s="19" t="s">
        <v>224</v>
      </c>
      <c r="D731" s="22" t="s">
        <v>1904</v>
      </c>
      <c r="E731" s="19" t="s">
        <v>2644</v>
      </c>
      <c r="F731" s="22" t="s">
        <v>2867</v>
      </c>
      <c r="G731" s="19" t="s">
        <v>3066</v>
      </c>
      <c r="H731" s="22" t="s">
        <v>3067</v>
      </c>
      <c r="I731" s="19" t="s">
        <v>3069</v>
      </c>
    </row>
    <row r="732" hidden="1">
      <c r="A732" s="18">
        <v>8.936183060833E12</v>
      </c>
      <c r="B732" s="22" t="s">
        <v>2577</v>
      </c>
      <c r="C732" s="19" t="s">
        <v>224</v>
      </c>
      <c r="D732" s="22" t="s">
        <v>1904</v>
      </c>
      <c r="E732" s="19" t="s">
        <v>2644</v>
      </c>
      <c r="F732" s="22" t="s">
        <v>2867</v>
      </c>
      <c r="G732" s="19" t="s">
        <v>3066</v>
      </c>
      <c r="H732" s="22" t="s">
        <v>3067</v>
      </c>
      <c r="I732" s="19" t="s">
        <v>3069</v>
      </c>
    </row>
    <row r="733" hidden="1">
      <c r="A733" s="18">
        <v>8.93618306084E12</v>
      </c>
      <c r="B733" s="22" t="s">
        <v>2582</v>
      </c>
      <c r="C733" s="19" t="s">
        <v>224</v>
      </c>
      <c r="D733" s="22" t="s">
        <v>1904</v>
      </c>
      <c r="E733" s="19" t="s">
        <v>2644</v>
      </c>
      <c r="F733" s="22" t="s">
        <v>2867</v>
      </c>
      <c r="G733" s="19" t="s">
        <v>3066</v>
      </c>
      <c r="H733" s="22" t="s">
        <v>3067</v>
      </c>
      <c r="I733" s="19" t="s">
        <v>3069</v>
      </c>
    </row>
    <row r="734" hidden="1">
      <c r="A734" s="18">
        <v>8.936185770044E12</v>
      </c>
      <c r="B734" s="22" t="s">
        <v>2587</v>
      </c>
      <c r="C734" s="19" t="s">
        <v>224</v>
      </c>
      <c r="D734" s="22" t="s">
        <v>125</v>
      </c>
      <c r="E734" s="19" t="s">
        <v>196</v>
      </c>
      <c r="F734" s="22" t="s">
        <v>198</v>
      </c>
      <c r="G734" s="19" t="s">
        <v>201</v>
      </c>
      <c r="H734" s="22" t="s">
        <v>2763</v>
      </c>
      <c r="I734" s="19" t="s">
        <v>2770</v>
      </c>
    </row>
    <row r="735" hidden="1">
      <c r="A735" s="18">
        <v>8.936187610089E12</v>
      </c>
      <c r="B735" s="22" t="s">
        <v>2590</v>
      </c>
      <c r="C735" s="19" t="s">
        <v>224</v>
      </c>
      <c r="D735" s="22" t="s">
        <v>125</v>
      </c>
      <c r="E735" s="19" t="s">
        <v>251</v>
      </c>
      <c r="F735" s="22" t="s">
        <v>381</v>
      </c>
      <c r="G735" s="19" t="s">
        <v>382</v>
      </c>
      <c r="H735" s="22" t="s">
        <v>3424</v>
      </c>
      <c r="I735" s="19" t="s">
        <v>3425</v>
      </c>
    </row>
    <row r="736" hidden="1">
      <c r="A736" s="18">
        <v>8.936187610423E12</v>
      </c>
      <c r="B736" s="22" t="s">
        <v>2596</v>
      </c>
      <c r="C736" s="19" t="s">
        <v>224</v>
      </c>
      <c r="D736" s="22" t="s">
        <v>125</v>
      </c>
      <c r="E736" s="19" t="s">
        <v>251</v>
      </c>
      <c r="F736" s="22" t="s">
        <v>381</v>
      </c>
      <c r="G736" s="19" t="s">
        <v>382</v>
      </c>
      <c r="H736" s="22" t="s">
        <v>3424</v>
      </c>
      <c r="I736" s="19" t="s">
        <v>3425</v>
      </c>
    </row>
    <row r="737" hidden="1">
      <c r="A737" s="18">
        <v>8.936187610461E12</v>
      </c>
      <c r="B737" s="22" t="s">
        <v>2598</v>
      </c>
      <c r="C737" s="19" t="s">
        <v>224</v>
      </c>
      <c r="D737" s="22" t="s">
        <v>125</v>
      </c>
      <c r="E737" s="19" t="s">
        <v>251</v>
      </c>
      <c r="F737" s="22" t="s">
        <v>381</v>
      </c>
      <c r="G737" s="19" t="s">
        <v>382</v>
      </c>
      <c r="H737" s="22" t="s">
        <v>3424</v>
      </c>
      <c r="I737" s="19" t="s">
        <v>3425</v>
      </c>
    </row>
    <row r="738" hidden="1">
      <c r="A738" s="18">
        <v>8.936189335232E12</v>
      </c>
      <c r="B738" s="22" t="s">
        <v>2600</v>
      </c>
      <c r="C738" s="19" t="s">
        <v>224</v>
      </c>
      <c r="D738" s="22" t="s">
        <v>397</v>
      </c>
      <c r="E738" s="19" t="s">
        <v>1586</v>
      </c>
      <c r="F738" s="22" t="s">
        <v>1588</v>
      </c>
      <c r="G738" s="19" t="s">
        <v>1590</v>
      </c>
      <c r="H738" s="22" t="s">
        <v>2466</v>
      </c>
      <c r="I738" s="19" t="s">
        <v>2467</v>
      </c>
    </row>
    <row r="739" hidden="1">
      <c r="A739" s="18">
        <v>8.936189335249E12</v>
      </c>
      <c r="B739" s="22" t="s">
        <v>2602</v>
      </c>
      <c r="C739" s="19" t="s">
        <v>224</v>
      </c>
      <c r="D739" s="22" t="s">
        <v>397</v>
      </c>
      <c r="E739" s="19" t="s">
        <v>1586</v>
      </c>
      <c r="F739" s="22" t="s">
        <v>1588</v>
      </c>
      <c r="G739" s="19" t="s">
        <v>1590</v>
      </c>
      <c r="H739" s="22" t="s">
        <v>2466</v>
      </c>
      <c r="I739" s="19" t="s">
        <v>2467</v>
      </c>
    </row>
    <row r="740" hidden="1">
      <c r="A740" s="18">
        <v>8.936189335256E12</v>
      </c>
      <c r="B740" s="22" t="s">
        <v>2604</v>
      </c>
      <c r="C740" s="19" t="s">
        <v>224</v>
      </c>
      <c r="D740" s="22" t="s">
        <v>397</v>
      </c>
      <c r="E740" s="19" t="s">
        <v>1586</v>
      </c>
      <c r="F740" s="22" t="s">
        <v>1588</v>
      </c>
      <c r="G740" s="19" t="s">
        <v>1590</v>
      </c>
      <c r="H740" s="22" t="s">
        <v>2466</v>
      </c>
      <c r="I740" s="19" t="s">
        <v>2467</v>
      </c>
    </row>
    <row r="741" hidden="1">
      <c r="A741" s="18">
        <v>8.936189335263E12</v>
      </c>
      <c r="B741" s="22" t="s">
        <v>2606</v>
      </c>
      <c r="C741" s="19" t="s">
        <v>224</v>
      </c>
      <c r="D741" s="22" t="s">
        <v>397</v>
      </c>
      <c r="E741" s="19" t="s">
        <v>1586</v>
      </c>
      <c r="F741" s="22" t="s">
        <v>1588</v>
      </c>
      <c r="G741" s="19" t="s">
        <v>1590</v>
      </c>
      <c r="H741" s="22" t="s">
        <v>2466</v>
      </c>
      <c r="I741" s="19" t="s">
        <v>2467</v>
      </c>
    </row>
    <row r="742" hidden="1">
      <c r="A742" s="18">
        <v>8.936190860464E12</v>
      </c>
      <c r="B742" s="22" t="s">
        <v>2608</v>
      </c>
      <c r="C742" s="19" t="s">
        <v>93</v>
      </c>
      <c r="D742" s="22" t="s">
        <v>125</v>
      </c>
      <c r="E742" s="19" t="s">
        <v>674</v>
      </c>
      <c r="F742" s="22" t="s">
        <v>2890</v>
      </c>
      <c r="G742" s="19" t="s">
        <v>3426</v>
      </c>
      <c r="H742" s="22" t="s">
        <v>3427</v>
      </c>
      <c r="I742" s="19" t="s">
        <v>3428</v>
      </c>
    </row>
    <row r="743" hidden="1">
      <c r="A743" s="18">
        <v>8.936190860716E12</v>
      </c>
      <c r="B743" s="22" t="s">
        <v>2610</v>
      </c>
      <c r="C743" s="19" t="s">
        <v>93</v>
      </c>
      <c r="D743" s="22" t="s">
        <v>125</v>
      </c>
      <c r="E743" s="19" t="s">
        <v>674</v>
      </c>
      <c r="F743" s="22" t="s">
        <v>2890</v>
      </c>
      <c r="G743" s="19" t="s">
        <v>2891</v>
      </c>
      <c r="H743" s="22" t="s">
        <v>2892</v>
      </c>
      <c r="I743" s="19" t="s">
        <v>2893</v>
      </c>
    </row>
    <row r="744" hidden="1">
      <c r="A744" s="18">
        <v>8.936190861645E12</v>
      </c>
      <c r="B744" s="22" t="s">
        <v>2612</v>
      </c>
      <c r="C744" s="19" t="s">
        <v>787</v>
      </c>
      <c r="D744" s="22" t="s">
        <v>125</v>
      </c>
      <c r="E744" s="19" t="s">
        <v>674</v>
      </c>
      <c r="F744" s="22" t="s">
        <v>2890</v>
      </c>
      <c r="G744" s="19" t="s">
        <v>2914</v>
      </c>
      <c r="H744" s="22" t="s">
        <v>2916</v>
      </c>
      <c r="I744" s="19" t="s">
        <v>2917</v>
      </c>
    </row>
    <row r="745" hidden="1">
      <c r="A745" s="18">
        <v>8.93619086169E12</v>
      </c>
      <c r="B745" s="22" t="s">
        <v>2614</v>
      </c>
      <c r="C745" s="19" t="s">
        <v>787</v>
      </c>
      <c r="D745" s="22" t="s">
        <v>125</v>
      </c>
      <c r="E745" s="19" t="s">
        <v>674</v>
      </c>
      <c r="F745" s="22" t="s">
        <v>2890</v>
      </c>
      <c r="G745" s="19" t="s">
        <v>3426</v>
      </c>
      <c r="H745" s="22" t="s">
        <v>3427</v>
      </c>
      <c r="I745" s="19" t="s">
        <v>3428</v>
      </c>
    </row>
    <row r="746" hidden="1">
      <c r="A746" s="18">
        <v>8.936190861836E12</v>
      </c>
      <c r="B746" s="22" t="s">
        <v>2619</v>
      </c>
      <c r="C746" s="19" t="s">
        <v>57</v>
      </c>
      <c r="D746" s="22" t="s">
        <v>125</v>
      </c>
      <c r="E746" s="19" t="s">
        <v>674</v>
      </c>
      <c r="F746" s="22" t="s">
        <v>2890</v>
      </c>
      <c r="G746" s="19" t="s">
        <v>2891</v>
      </c>
      <c r="H746" s="22" t="s">
        <v>2892</v>
      </c>
      <c r="I746" s="19" t="s">
        <v>2893</v>
      </c>
    </row>
    <row r="747" hidden="1">
      <c r="A747" s="18">
        <v>8.936194974754E12</v>
      </c>
      <c r="B747" s="22" t="s">
        <v>3429</v>
      </c>
      <c r="C747" s="19" t="s">
        <v>787</v>
      </c>
      <c r="D747" s="22" t="s">
        <v>125</v>
      </c>
      <c r="E747" s="19" t="s">
        <v>674</v>
      </c>
      <c r="F747" s="22" t="s">
        <v>675</v>
      </c>
      <c r="G747" s="19" t="s">
        <v>681</v>
      </c>
      <c r="H747" s="22" t="s">
        <v>682</v>
      </c>
      <c r="I747" s="19" t="s">
        <v>683</v>
      </c>
    </row>
    <row r="748" hidden="1">
      <c r="A748" s="18">
        <v>8.936195180758E12</v>
      </c>
      <c r="B748" s="22" t="s">
        <v>2621</v>
      </c>
      <c r="C748" s="19" t="s">
        <v>224</v>
      </c>
      <c r="D748" s="22" t="s">
        <v>397</v>
      </c>
      <c r="E748" s="19" t="s">
        <v>1586</v>
      </c>
      <c r="F748" s="22" t="s">
        <v>1588</v>
      </c>
      <c r="G748" s="19" t="s">
        <v>2186</v>
      </c>
      <c r="H748" s="22" t="s">
        <v>2187</v>
      </c>
      <c r="I748" s="19" t="s">
        <v>2189</v>
      </c>
    </row>
    <row r="749" hidden="1">
      <c r="A749" s="18">
        <v>8.9361951817E12</v>
      </c>
      <c r="B749" s="22" t="s">
        <v>2623</v>
      </c>
      <c r="C749" s="19" t="s">
        <v>224</v>
      </c>
      <c r="D749" s="22" t="s">
        <v>397</v>
      </c>
      <c r="E749" s="19" t="s">
        <v>1586</v>
      </c>
      <c r="F749" s="22" t="s">
        <v>1588</v>
      </c>
      <c r="G749" s="19" t="s">
        <v>2186</v>
      </c>
      <c r="H749" s="22" t="s">
        <v>2187</v>
      </c>
      <c r="I749" s="19" t="s">
        <v>2194</v>
      </c>
    </row>
    <row r="750" hidden="1">
      <c r="A750" s="18">
        <v>8.936199380345E12</v>
      </c>
      <c r="B750" s="22" t="s">
        <v>2625</v>
      </c>
      <c r="C750" s="19" t="s">
        <v>224</v>
      </c>
      <c r="D750" s="22" t="s">
        <v>397</v>
      </c>
      <c r="E750" s="19" t="s">
        <v>1586</v>
      </c>
      <c r="F750" s="22" t="s">
        <v>1836</v>
      </c>
      <c r="G750" s="19" t="s">
        <v>2845</v>
      </c>
      <c r="H750" s="22" t="s">
        <v>2853</v>
      </c>
      <c r="I750" s="19" t="s">
        <v>2854</v>
      </c>
    </row>
    <row r="751" hidden="1">
      <c r="A751" s="18">
        <v>8.936200100092E12</v>
      </c>
      <c r="B751" s="22" t="s">
        <v>2627</v>
      </c>
      <c r="C751" s="19" t="s">
        <v>224</v>
      </c>
      <c r="D751" s="22" t="s">
        <v>397</v>
      </c>
      <c r="E751" s="19" t="s">
        <v>399</v>
      </c>
      <c r="F751" s="22" t="s">
        <v>1737</v>
      </c>
      <c r="G751" s="19" t="s">
        <v>3430</v>
      </c>
      <c r="H751" s="22" t="s">
        <v>3431</v>
      </c>
      <c r="I751" s="19" t="s">
        <v>3432</v>
      </c>
    </row>
    <row r="752" hidden="1">
      <c r="A752" s="18">
        <v>8.936200100207E12</v>
      </c>
      <c r="B752" s="22" t="s">
        <v>2632</v>
      </c>
      <c r="C752" s="19" t="s">
        <v>224</v>
      </c>
      <c r="D752" s="22" t="s">
        <v>397</v>
      </c>
      <c r="E752" s="19" t="s">
        <v>399</v>
      </c>
      <c r="F752" s="22" t="s">
        <v>1737</v>
      </c>
      <c r="G752" s="19" t="s">
        <v>3430</v>
      </c>
      <c r="H752" s="22" t="s">
        <v>3433</v>
      </c>
      <c r="I752" s="19" t="s">
        <v>3434</v>
      </c>
    </row>
    <row r="753" hidden="1">
      <c r="A753" s="18">
        <v>8.936200100306E12</v>
      </c>
      <c r="B753" s="22" t="s">
        <v>2635</v>
      </c>
      <c r="C753" s="19" t="s">
        <v>224</v>
      </c>
      <c r="D753" s="22" t="s">
        <v>397</v>
      </c>
      <c r="E753" s="19" t="s">
        <v>399</v>
      </c>
      <c r="F753" s="22" t="s">
        <v>1737</v>
      </c>
      <c r="G753" s="19" t="s">
        <v>3430</v>
      </c>
      <c r="H753" s="22" t="s">
        <v>3433</v>
      </c>
      <c r="I753" s="19" t="s">
        <v>3435</v>
      </c>
    </row>
    <row r="754" hidden="1">
      <c r="A754" s="18">
        <v>8.936200101563E12</v>
      </c>
      <c r="B754" s="22" t="s">
        <v>2637</v>
      </c>
      <c r="C754" s="19" t="s">
        <v>224</v>
      </c>
      <c r="D754" s="22" t="s">
        <v>397</v>
      </c>
      <c r="E754" s="19" t="s">
        <v>399</v>
      </c>
      <c r="F754" s="22" t="s">
        <v>1737</v>
      </c>
      <c r="G754" s="19" t="s">
        <v>1738</v>
      </c>
      <c r="H754" s="22" t="s">
        <v>2172</v>
      </c>
      <c r="I754" s="19" t="s">
        <v>2173</v>
      </c>
    </row>
    <row r="755" hidden="1">
      <c r="A755" s="18">
        <v>8.936202460026E12</v>
      </c>
      <c r="B755" s="22" t="s">
        <v>2639</v>
      </c>
      <c r="C755" s="19" t="s">
        <v>224</v>
      </c>
      <c r="D755" s="22" t="s">
        <v>125</v>
      </c>
      <c r="E755" s="19" t="s">
        <v>251</v>
      </c>
      <c r="F755" s="22" t="s">
        <v>2591</v>
      </c>
      <c r="G755" s="19" t="s">
        <v>2593</v>
      </c>
      <c r="H755" s="22" t="s">
        <v>3092</v>
      </c>
      <c r="I755" s="19" t="s">
        <v>3093</v>
      </c>
    </row>
    <row r="756" hidden="1">
      <c r="A756" s="18">
        <v>8.936202460194E12</v>
      </c>
      <c r="B756" s="22" t="s">
        <v>2642</v>
      </c>
      <c r="C756" s="19" t="s">
        <v>224</v>
      </c>
      <c r="D756" s="22" t="s">
        <v>125</v>
      </c>
      <c r="E756" s="19" t="s">
        <v>251</v>
      </c>
      <c r="F756" s="22" t="s">
        <v>381</v>
      </c>
      <c r="G756" s="19" t="s">
        <v>2584</v>
      </c>
      <c r="H756" s="22" t="s">
        <v>2586</v>
      </c>
      <c r="I756" s="19" t="s">
        <v>2588</v>
      </c>
    </row>
    <row r="757" hidden="1">
      <c r="A757" s="18">
        <v>8.936202460255E12</v>
      </c>
      <c r="B757" s="22" t="s">
        <v>2647</v>
      </c>
      <c r="C757" s="19" t="s">
        <v>224</v>
      </c>
      <c r="D757" s="22" t="s">
        <v>125</v>
      </c>
      <c r="E757" s="19" t="s">
        <v>251</v>
      </c>
      <c r="F757" s="22" t="s">
        <v>2591</v>
      </c>
      <c r="G757" s="19" t="s">
        <v>2593</v>
      </c>
      <c r="H757" s="22" t="s">
        <v>3092</v>
      </c>
      <c r="I757" s="19" t="s">
        <v>3093</v>
      </c>
    </row>
    <row r="758" hidden="1">
      <c r="A758" s="18">
        <v>8.936202460286E12</v>
      </c>
      <c r="B758" s="22" t="s">
        <v>2651</v>
      </c>
      <c r="C758" s="19" t="s">
        <v>224</v>
      </c>
      <c r="D758" s="22" t="s">
        <v>125</v>
      </c>
      <c r="E758" s="19" t="s">
        <v>251</v>
      </c>
      <c r="F758" s="22" t="s">
        <v>2591</v>
      </c>
      <c r="G758" s="19" t="s">
        <v>2593</v>
      </c>
      <c r="H758" s="22" t="s">
        <v>3092</v>
      </c>
      <c r="I758" s="19" t="s">
        <v>3093</v>
      </c>
    </row>
    <row r="759" hidden="1">
      <c r="A759" s="18">
        <v>8.936202460316E12</v>
      </c>
      <c r="B759" s="22" t="s">
        <v>2653</v>
      </c>
      <c r="C759" s="19" t="s">
        <v>224</v>
      </c>
      <c r="D759" s="22" t="s">
        <v>125</v>
      </c>
      <c r="E759" s="19" t="s">
        <v>251</v>
      </c>
      <c r="F759" s="22" t="s">
        <v>381</v>
      </c>
      <c r="G759" s="19" t="s">
        <v>382</v>
      </c>
      <c r="H759" s="22" t="s">
        <v>3424</v>
      </c>
      <c r="I759" s="19" t="s">
        <v>3425</v>
      </c>
    </row>
    <row r="760" hidden="1">
      <c r="A760" s="18">
        <v>8.936204030265E12</v>
      </c>
      <c r="B760" s="22" t="s">
        <v>2655</v>
      </c>
      <c r="C760" s="19" t="s">
        <v>224</v>
      </c>
      <c r="D760" s="22" t="s">
        <v>125</v>
      </c>
      <c r="E760" s="19" t="s">
        <v>196</v>
      </c>
      <c r="F760" s="22" t="s">
        <v>940</v>
      </c>
      <c r="G760" s="19" t="s">
        <v>941</v>
      </c>
      <c r="H760" s="22" t="s">
        <v>942</v>
      </c>
      <c r="I760" s="19" t="s">
        <v>944</v>
      </c>
    </row>
    <row r="761" hidden="1">
      <c r="A761" s="18">
        <v>8.936204030371E12</v>
      </c>
      <c r="B761" s="22" t="s">
        <v>2657</v>
      </c>
      <c r="C761" s="19" t="s">
        <v>224</v>
      </c>
      <c r="D761" s="22" t="s">
        <v>125</v>
      </c>
      <c r="E761" s="19" t="s">
        <v>196</v>
      </c>
      <c r="F761" s="22" t="s">
        <v>940</v>
      </c>
      <c r="G761" s="19" t="s">
        <v>3438</v>
      </c>
      <c r="H761" s="22" t="s">
        <v>3439</v>
      </c>
      <c r="I761" s="19" t="s">
        <v>3440</v>
      </c>
    </row>
    <row r="762" hidden="1">
      <c r="A762" s="18">
        <v>8.936204030418E12</v>
      </c>
      <c r="B762" s="22" t="s">
        <v>2659</v>
      </c>
      <c r="C762" s="19" t="s">
        <v>224</v>
      </c>
      <c r="D762" s="22" t="s">
        <v>125</v>
      </c>
      <c r="E762" s="19" t="s">
        <v>196</v>
      </c>
      <c r="F762" s="22" t="s">
        <v>940</v>
      </c>
      <c r="G762" s="19" t="s">
        <v>950</v>
      </c>
      <c r="H762" s="22" t="s">
        <v>1103</v>
      </c>
      <c r="I762" s="19" t="s">
        <v>1104</v>
      </c>
    </row>
    <row r="763" hidden="1">
      <c r="A763" s="18">
        <v>8.936204030586E12</v>
      </c>
      <c r="B763" s="22" t="s">
        <v>2661</v>
      </c>
      <c r="C763" s="19" t="s">
        <v>224</v>
      </c>
      <c r="D763" s="22" t="s">
        <v>125</v>
      </c>
      <c r="E763" s="19" t="s">
        <v>196</v>
      </c>
      <c r="F763" s="22" t="s">
        <v>940</v>
      </c>
      <c r="G763" s="19" t="s">
        <v>3438</v>
      </c>
      <c r="H763" s="22" t="s">
        <v>3441</v>
      </c>
      <c r="I763" s="19" t="s">
        <v>3442</v>
      </c>
    </row>
    <row r="764" hidden="1">
      <c r="A764" s="18">
        <v>8.936204030647E12</v>
      </c>
      <c r="B764" s="22" t="s">
        <v>2663</v>
      </c>
      <c r="C764" s="19" t="s">
        <v>224</v>
      </c>
      <c r="D764" s="22" t="s">
        <v>125</v>
      </c>
      <c r="E764" s="19" t="s">
        <v>196</v>
      </c>
      <c r="F764" s="22" t="s">
        <v>940</v>
      </c>
      <c r="G764" s="19" t="s">
        <v>950</v>
      </c>
      <c r="H764" s="22" t="s">
        <v>1114</v>
      </c>
      <c r="I764" s="19" t="s">
        <v>1115</v>
      </c>
    </row>
    <row r="765" hidden="1">
      <c r="A765" s="18">
        <v>8.936204030906E12</v>
      </c>
      <c r="B765" s="22" t="s">
        <v>2665</v>
      </c>
      <c r="C765" s="19" t="s">
        <v>224</v>
      </c>
      <c r="D765" s="22" t="s">
        <v>125</v>
      </c>
      <c r="E765" s="19" t="s">
        <v>196</v>
      </c>
      <c r="F765" s="22" t="s">
        <v>940</v>
      </c>
      <c r="G765" s="19" t="s">
        <v>3438</v>
      </c>
      <c r="H765" s="22" t="s">
        <v>3441</v>
      </c>
      <c r="I765" s="19" t="s">
        <v>3442</v>
      </c>
    </row>
    <row r="766" hidden="1">
      <c r="A766" s="18">
        <v>8.936207131723E12</v>
      </c>
      <c r="B766" s="22" t="s">
        <v>2667</v>
      </c>
      <c r="C766" s="19" t="s">
        <v>787</v>
      </c>
      <c r="D766" s="22" t="s">
        <v>125</v>
      </c>
      <c r="E766" s="19" t="s">
        <v>674</v>
      </c>
      <c r="F766" s="22" t="s">
        <v>2890</v>
      </c>
      <c r="G766" s="19" t="s">
        <v>2891</v>
      </c>
      <c r="H766" s="22" t="s">
        <v>2892</v>
      </c>
      <c r="I766" s="19" t="s">
        <v>2893</v>
      </c>
    </row>
    <row r="767" hidden="1">
      <c r="A767" s="18">
        <v>8.936207132034E12</v>
      </c>
      <c r="B767" s="22" t="s">
        <v>2668</v>
      </c>
      <c r="C767" s="19" t="s">
        <v>57</v>
      </c>
      <c r="D767" s="22" t="s">
        <v>125</v>
      </c>
      <c r="E767" s="19" t="s">
        <v>674</v>
      </c>
      <c r="F767" s="22" t="s">
        <v>2890</v>
      </c>
      <c r="G767" s="19" t="s">
        <v>2908</v>
      </c>
      <c r="H767" s="22" t="s">
        <v>2909</v>
      </c>
      <c r="I767" s="19" t="s">
        <v>2911</v>
      </c>
    </row>
    <row r="768" hidden="1">
      <c r="A768" s="18">
        <v>8.936210410815E12</v>
      </c>
      <c r="B768" s="22" t="s">
        <v>2670</v>
      </c>
      <c r="C768" s="19" t="s">
        <v>1206</v>
      </c>
      <c r="D768" s="22" t="s">
        <v>397</v>
      </c>
      <c r="E768" s="19" t="s">
        <v>1586</v>
      </c>
      <c r="F768" s="22" t="s">
        <v>1836</v>
      </c>
      <c r="G768" s="19" t="s">
        <v>2845</v>
      </c>
      <c r="H768" s="22" t="s">
        <v>2853</v>
      </c>
      <c r="I768" s="19" t="s">
        <v>2854</v>
      </c>
    </row>
    <row r="769" hidden="1">
      <c r="A769" s="18">
        <v>8.936210410822E12</v>
      </c>
      <c r="B769" s="22" t="s">
        <v>2672</v>
      </c>
      <c r="C769" s="19" t="s">
        <v>1206</v>
      </c>
      <c r="D769" s="22" t="s">
        <v>397</v>
      </c>
      <c r="E769" s="19" t="s">
        <v>1586</v>
      </c>
      <c r="F769" s="22" t="s">
        <v>1836</v>
      </c>
      <c r="G769" s="19" t="s">
        <v>2845</v>
      </c>
      <c r="H769" s="22" t="s">
        <v>2853</v>
      </c>
      <c r="I769" s="19" t="s">
        <v>2854</v>
      </c>
    </row>
    <row r="770" hidden="1">
      <c r="A770" s="18">
        <v>8.936210411591E12</v>
      </c>
      <c r="B770" s="22" t="s">
        <v>2674</v>
      </c>
      <c r="C770" s="19" t="s">
        <v>224</v>
      </c>
      <c r="D770" s="22" t="s">
        <v>397</v>
      </c>
      <c r="E770" s="19" t="s">
        <v>1586</v>
      </c>
      <c r="F770" s="22" t="s">
        <v>1836</v>
      </c>
      <c r="G770" s="19" t="s">
        <v>2845</v>
      </c>
      <c r="H770" s="22" t="s">
        <v>2846</v>
      </c>
      <c r="I770" s="19" t="s">
        <v>2847</v>
      </c>
    </row>
    <row r="771" hidden="1">
      <c r="A771" s="18">
        <v>8.936210415551E12</v>
      </c>
      <c r="B771" s="22" t="s">
        <v>2676</v>
      </c>
      <c r="C771" s="19" t="s">
        <v>224</v>
      </c>
      <c r="D771" s="22" t="s">
        <v>397</v>
      </c>
      <c r="E771" s="19" t="s">
        <v>399</v>
      </c>
      <c r="F771" s="22" t="s">
        <v>2400</v>
      </c>
      <c r="G771" s="19" t="s">
        <v>2401</v>
      </c>
      <c r="H771" s="22" t="s">
        <v>2407</v>
      </c>
      <c r="I771" s="19" t="s">
        <v>2408</v>
      </c>
    </row>
    <row r="772" hidden="1">
      <c r="A772" s="18">
        <v>8.936210481068E12</v>
      </c>
      <c r="B772" s="22" t="s">
        <v>2678</v>
      </c>
      <c r="C772" s="19" t="s">
        <v>57</v>
      </c>
      <c r="D772" s="22" t="s">
        <v>397</v>
      </c>
      <c r="E772" s="19" t="s">
        <v>399</v>
      </c>
      <c r="F772" s="22" t="s">
        <v>1737</v>
      </c>
      <c r="G772" s="19" t="s">
        <v>3195</v>
      </c>
      <c r="H772" s="22" t="s">
        <v>3197</v>
      </c>
      <c r="I772" s="19" t="s">
        <v>3198</v>
      </c>
    </row>
    <row r="773" hidden="1">
      <c r="A773" s="18">
        <v>8.936210481075E12</v>
      </c>
      <c r="B773" s="22" t="s">
        <v>2680</v>
      </c>
      <c r="C773" s="19" t="s">
        <v>57</v>
      </c>
      <c r="D773" s="22" t="s">
        <v>397</v>
      </c>
      <c r="E773" s="19" t="s">
        <v>399</v>
      </c>
      <c r="F773" s="22" t="s">
        <v>1737</v>
      </c>
      <c r="G773" s="19" t="s">
        <v>3195</v>
      </c>
      <c r="H773" s="22" t="s">
        <v>3197</v>
      </c>
      <c r="I773" s="19" t="s">
        <v>3198</v>
      </c>
    </row>
    <row r="774" hidden="1">
      <c r="A774" s="18">
        <v>8.936216431029E12</v>
      </c>
      <c r="B774" s="22" t="s">
        <v>2682</v>
      </c>
      <c r="C774" s="19" t="s">
        <v>224</v>
      </c>
      <c r="D774" s="22" t="s">
        <v>397</v>
      </c>
      <c r="E774" s="19" t="s">
        <v>1586</v>
      </c>
      <c r="F774" s="22" t="s">
        <v>1588</v>
      </c>
      <c r="G774" s="19" t="s">
        <v>1590</v>
      </c>
      <c r="H774" s="22" t="s">
        <v>2466</v>
      </c>
      <c r="I774" s="19" t="s">
        <v>2467</v>
      </c>
    </row>
    <row r="775" hidden="1">
      <c r="A775" s="18">
        <v>8.936219600002E12</v>
      </c>
      <c r="B775" s="22" t="s">
        <v>2684</v>
      </c>
      <c r="C775" s="19" t="s">
        <v>224</v>
      </c>
      <c r="D775" s="22" t="s">
        <v>397</v>
      </c>
      <c r="E775" s="19" t="s">
        <v>399</v>
      </c>
      <c r="F775" s="22" t="s">
        <v>1938</v>
      </c>
      <c r="G775" s="19" t="s">
        <v>1941</v>
      </c>
      <c r="H775" s="22" t="s">
        <v>2715</v>
      </c>
      <c r="I775" s="19" t="s">
        <v>3370</v>
      </c>
    </row>
    <row r="776" hidden="1">
      <c r="A776" s="18">
        <v>8.93621960004E12</v>
      </c>
      <c r="B776" s="22" t="s">
        <v>2686</v>
      </c>
      <c r="C776" s="19" t="s">
        <v>224</v>
      </c>
      <c r="D776" s="22" t="s">
        <v>397</v>
      </c>
      <c r="E776" s="19" t="s">
        <v>399</v>
      </c>
      <c r="F776" s="22" t="s">
        <v>1938</v>
      </c>
      <c r="G776" s="19" t="s">
        <v>1941</v>
      </c>
      <c r="H776" s="22" t="s">
        <v>2715</v>
      </c>
      <c r="I776" s="19" t="s">
        <v>3443</v>
      </c>
    </row>
    <row r="777" hidden="1">
      <c r="A777" s="18">
        <v>8.936219600248E12</v>
      </c>
      <c r="B777" s="22" t="s">
        <v>2688</v>
      </c>
      <c r="C777" s="19" t="s">
        <v>224</v>
      </c>
      <c r="D777" s="22" t="s">
        <v>397</v>
      </c>
      <c r="E777" s="19" t="s">
        <v>399</v>
      </c>
      <c r="F777" s="22" t="s">
        <v>1938</v>
      </c>
      <c r="G777" s="19" t="s">
        <v>2363</v>
      </c>
      <c r="H777" s="22" t="s">
        <v>2371</v>
      </c>
      <c r="I777" s="19" t="s">
        <v>2372</v>
      </c>
    </row>
    <row r="778" hidden="1">
      <c r="A778" s="18">
        <v>8.936219600422E12</v>
      </c>
      <c r="B778" s="22" t="s">
        <v>2690</v>
      </c>
      <c r="C778" s="19" t="s">
        <v>224</v>
      </c>
      <c r="D778" s="22" t="s">
        <v>397</v>
      </c>
      <c r="E778" s="19" t="s">
        <v>1586</v>
      </c>
      <c r="F778" s="22" t="s">
        <v>1588</v>
      </c>
      <c r="G778" s="19" t="s">
        <v>2186</v>
      </c>
      <c r="H778" s="22" t="s">
        <v>2187</v>
      </c>
      <c r="I778" s="19" t="s">
        <v>2189</v>
      </c>
    </row>
    <row r="779" hidden="1">
      <c r="A779" s="18">
        <v>8.936219600446E12</v>
      </c>
      <c r="B779" s="22" t="s">
        <v>2692</v>
      </c>
      <c r="C779" s="19" t="s">
        <v>224</v>
      </c>
      <c r="D779" s="22" t="s">
        <v>397</v>
      </c>
      <c r="E779" s="19" t="s">
        <v>1586</v>
      </c>
      <c r="F779" s="22" t="s">
        <v>1588</v>
      </c>
      <c r="G779" s="19" t="s">
        <v>2186</v>
      </c>
      <c r="H779" s="22" t="s">
        <v>3405</v>
      </c>
      <c r="I779" s="19" t="s">
        <v>3406</v>
      </c>
    </row>
    <row r="780" hidden="1">
      <c r="A780" s="18">
        <v>8.936219602235E12</v>
      </c>
      <c r="B780" s="22" t="s">
        <v>2694</v>
      </c>
      <c r="C780" s="19" t="s">
        <v>1741</v>
      </c>
      <c r="D780" s="22" t="s">
        <v>397</v>
      </c>
      <c r="E780" s="19" t="s">
        <v>1586</v>
      </c>
      <c r="F780" s="22" t="s">
        <v>1588</v>
      </c>
      <c r="G780" s="19" t="s">
        <v>2186</v>
      </c>
      <c r="H780" s="22" t="s">
        <v>2187</v>
      </c>
      <c r="I780" s="19" t="s">
        <v>2194</v>
      </c>
    </row>
    <row r="781" hidden="1">
      <c r="A781" s="18">
        <v>8.936219602471E12</v>
      </c>
      <c r="B781" s="22" t="s">
        <v>2697</v>
      </c>
      <c r="C781" s="19" t="s">
        <v>224</v>
      </c>
      <c r="D781" s="22" t="s">
        <v>397</v>
      </c>
      <c r="E781" s="19" t="s">
        <v>1586</v>
      </c>
      <c r="F781" s="22" t="s">
        <v>1588</v>
      </c>
      <c r="G781" s="19" t="s">
        <v>2182</v>
      </c>
      <c r="H781" s="22" t="s">
        <v>2183</v>
      </c>
      <c r="I781" s="19" t="s">
        <v>2184</v>
      </c>
    </row>
    <row r="782" hidden="1">
      <c r="A782" s="18">
        <v>8.936219620109E12</v>
      </c>
      <c r="B782" s="22" t="s">
        <v>2699</v>
      </c>
      <c r="C782" s="19" t="s">
        <v>224</v>
      </c>
      <c r="D782" s="22" t="s">
        <v>397</v>
      </c>
      <c r="E782" s="19" t="s">
        <v>399</v>
      </c>
      <c r="F782" s="22" t="s">
        <v>1938</v>
      </c>
      <c r="G782" s="19" t="s">
        <v>2107</v>
      </c>
      <c r="H782" s="22" t="s">
        <v>2109</v>
      </c>
      <c r="I782" s="19" t="s">
        <v>2110</v>
      </c>
    </row>
    <row r="783" hidden="1">
      <c r="A783" s="18">
        <v>8.936219620161E12</v>
      </c>
      <c r="B783" s="22" t="s">
        <v>2702</v>
      </c>
      <c r="C783" s="19" t="s">
        <v>224</v>
      </c>
      <c r="D783" s="22" t="s">
        <v>1904</v>
      </c>
      <c r="E783" s="19" t="s">
        <v>2644</v>
      </c>
      <c r="F783" s="22" t="s">
        <v>2867</v>
      </c>
      <c r="G783" s="19" t="s">
        <v>3066</v>
      </c>
      <c r="H783" s="22" t="s">
        <v>3067</v>
      </c>
      <c r="I783" s="19" t="s">
        <v>3069</v>
      </c>
    </row>
    <row r="784" hidden="1">
      <c r="A784" s="18">
        <v>8.936219620178E12</v>
      </c>
      <c r="B784" s="22" t="s">
        <v>2090</v>
      </c>
      <c r="C784" s="19" t="s">
        <v>224</v>
      </c>
      <c r="D784" s="22" t="s">
        <v>1904</v>
      </c>
      <c r="E784" s="19" t="s">
        <v>2644</v>
      </c>
      <c r="F784" s="22" t="s">
        <v>2867</v>
      </c>
      <c r="G784" s="19" t="s">
        <v>3066</v>
      </c>
      <c r="H784" s="22" t="s">
        <v>3067</v>
      </c>
      <c r="I784" s="19" t="s">
        <v>3069</v>
      </c>
    </row>
    <row r="785" hidden="1">
      <c r="A785" s="18">
        <v>8.936219620192E12</v>
      </c>
      <c r="B785" s="22" t="s">
        <v>1927</v>
      </c>
      <c r="C785" s="19" t="s">
        <v>224</v>
      </c>
      <c r="D785" s="22" t="s">
        <v>1904</v>
      </c>
      <c r="E785" s="19" t="s">
        <v>2644</v>
      </c>
      <c r="F785" s="22" t="s">
        <v>2867</v>
      </c>
      <c r="G785" s="19" t="s">
        <v>3066</v>
      </c>
      <c r="H785" s="22" t="s">
        <v>3067</v>
      </c>
      <c r="I785" s="19" t="s">
        <v>3069</v>
      </c>
    </row>
    <row r="786" hidden="1">
      <c r="A786" s="18">
        <v>8.936220300274E12</v>
      </c>
      <c r="B786" s="22" t="s">
        <v>2705</v>
      </c>
      <c r="C786" s="19" t="s">
        <v>224</v>
      </c>
      <c r="D786" s="22" t="s">
        <v>397</v>
      </c>
      <c r="E786" s="19" t="s">
        <v>399</v>
      </c>
      <c r="F786" s="22" t="s">
        <v>1938</v>
      </c>
      <c r="G786" s="19" t="s">
        <v>2107</v>
      </c>
      <c r="H786" s="22" t="s">
        <v>2457</v>
      </c>
      <c r="I786" s="19" t="s">
        <v>2459</v>
      </c>
    </row>
    <row r="787" hidden="1">
      <c r="A787" s="18">
        <v>8.936220300298E12</v>
      </c>
      <c r="B787" s="22" t="s">
        <v>2707</v>
      </c>
      <c r="C787" s="19" t="s">
        <v>224</v>
      </c>
      <c r="D787" s="22" t="s">
        <v>397</v>
      </c>
      <c r="E787" s="19" t="s">
        <v>399</v>
      </c>
      <c r="F787" s="22" t="s">
        <v>1938</v>
      </c>
      <c r="G787" s="19" t="s">
        <v>1941</v>
      </c>
      <c r="H787" s="22" t="s">
        <v>2709</v>
      </c>
      <c r="I787" s="19" t="s">
        <v>2711</v>
      </c>
    </row>
    <row r="788" hidden="1">
      <c r="A788" s="18">
        <v>8.936224900937E12</v>
      </c>
      <c r="B788" s="22" t="s">
        <v>3364</v>
      </c>
      <c r="C788" s="19" t="s">
        <v>224</v>
      </c>
      <c r="D788" s="22" t="s">
        <v>125</v>
      </c>
      <c r="E788" s="19" t="s">
        <v>251</v>
      </c>
      <c r="F788" s="22" t="s">
        <v>381</v>
      </c>
      <c r="G788" s="19" t="s">
        <v>1830</v>
      </c>
      <c r="H788" s="22" t="s">
        <v>1832</v>
      </c>
      <c r="I788" s="19" t="s">
        <v>1833</v>
      </c>
    </row>
    <row r="789" hidden="1">
      <c r="A789" s="18">
        <v>8.936239090029E12</v>
      </c>
      <c r="B789" s="22" t="s">
        <v>2710</v>
      </c>
      <c r="C789" s="19" t="s">
        <v>787</v>
      </c>
      <c r="D789" s="22" t="s">
        <v>397</v>
      </c>
      <c r="E789" s="19" t="s">
        <v>1586</v>
      </c>
      <c r="F789" s="22" t="s">
        <v>1836</v>
      </c>
      <c r="G789" s="19" t="s">
        <v>1837</v>
      </c>
      <c r="H789" s="22" t="s">
        <v>1839</v>
      </c>
      <c r="I789" s="19" t="s">
        <v>1840</v>
      </c>
    </row>
    <row r="790" hidden="1">
      <c r="A790" s="18">
        <v>8.936239090036E12</v>
      </c>
      <c r="B790" s="22" t="s">
        <v>2713</v>
      </c>
      <c r="C790" s="19" t="s">
        <v>75</v>
      </c>
      <c r="D790" s="22" t="s">
        <v>125</v>
      </c>
      <c r="E790" s="19" t="s">
        <v>674</v>
      </c>
      <c r="F790" s="22" t="s">
        <v>2890</v>
      </c>
      <c r="G790" s="19" t="s">
        <v>2891</v>
      </c>
      <c r="H790" s="22" t="s">
        <v>2892</v>
      </c>
      <c r="I790" s="19" t="s">
        <v>2893</v>
      </c>
    </row>
    <row r="791" hidden="1">
      <c r="A791" s="18">
        <v>8.93623909005E12</v>
      </c>
      <c r="B791" s="22" t="s">
        <v>2717</v>
      </c>
      <c r="C791" s="19" t="s">
        <v>75</v>
      </c>
      <c r="D791" s="22" t="s">
        <v>125</v>
      </c>
      <c r="E791" s="19" t="s">
        <v>674</v>
      </c>
      <c r="F791" s="22" t="s">
        <v>2890</v>
      </c>
      <c r="G791" s="19" t="s">
        <v>2891</v>
      </c>
      <c r="H791" s="22" t="s">
        <v>2892</v>
      </c>
      <c r="I791" s="19" t="s">
        <v>2893</v>
      </c>
    </row>
    <row r="792" hidden="1">
      <c r="A792" s="18">
        <v>8.936239090166E12</v>
      </c>
      <c r="B792" s="22" t="s">
        <v>2719</v>
      </c>
      <c r="C792" s="19" t="s">
        <v>787</v>
      </c>
      <c r="D792" s="22" t="s">
        <v>125</v>
      </c>
      <c r="E792" s="19" t="s">
        <v>674</v>
      </c>
      <c r="F792" s="22" t="s">
        <v>2890</v>
      </c>
      <c r="G792" s="19" t="s">
        <v>2914</v>
      </c>
      <c r="H792" s="22" t="s">
        <v>2916</v>
      </c>
      <c r="I792" s="19" t="s">
        <v>2917</v>
      </c>
    </row>
    <row r="793" hidden="1">
      <c r="A793" s="18">
        <v>8.936243700006E12</v>
      </c>
      <c r="B793" s="22" t="s">
        <v>2721</v>
      </c>
      <c r="C793" s="19" t="s">
        <v>1206</v>
      </c>
      <c r="D793" s="22" t="s">
        <v>1904</v>
      </c>
      <c r="E793" s="19" t="s">
        <v>2644</v>
      </c>
      <c r="F793" s="22" t="s">
        <v>2867</v>
      </c>
      <c r="G793" s="19" t="s">
        <v>3066</v>
      </c>
      <c r="H793" s="22" t="s">
        <v>3067</v>
      </c>
      <c r="I793" s="19" t="s">
        <v>3069</v>
      </c>
    </row>
    <row r="794" hidden="1">
      <c r="A794" s="18">
        <v>8.936243700013E12</v>
      </c>
      <c r="B794" s="22" t="s">
        <v>2723</v>
      </c>
      <c r="C794" s="19" t="s">
        <v>1206</v>
      </c>
      <c r="D794" s="22" t="s">
        <v>1904</v>
      </c>
      <c r="E794" s="19" t="s">
        <v>2644</v>
      </c>
      <c r="F794" s="22" t="s">
        <v>2867</v>
      </c>
      <c r="G794" s="19" t="s">
        <v>3066</v>
      </c>
      <c r="H794" s="22" t="s">
        <v>3067</v>
      </c>
      <c r="I794" s="19" t="s">
        <v>3069</v>
      </c>
    </row>
    <row r="795" hidden="1">
      <c r="A795" s="18">
        <v>8.93624370002E12</v>
      </c>
      <c r="B795" s="22" t="s">
        <v>2727</v>
      </c>
      <c r="C795" s="19" t="s">
        <v>1206</v>
      </c>
      <c r="D795" s="22" t="s">
        <v>1904</v>
      </c>
      <c r="E795" s="19" t="s">
        <v>2644</v>
      </c>
      <c r="F795" s="22" t="s">
        <v>2867</v>
      </c>
      <c r="G795" s="19" t="s">
        <v>3066</v>
      </c>
      <c r="H795" s="22" t="s">
        <v>3067</v>
      </c>
      <c r="I795" s="19" t="s">
        <v>3069</v>
      </c>
    </row>
    <row r="796" hidden="1">
      <c r="A796" s="18">
        <v>8.936243700037E12</v>
      </c>
      <c r="B796" s="22" t="s">
        <v>2729</v>
      </c>
      <c r="C796" s="19" t="s">
        <v>1206</v>
      </c>
      <c r="D796" s="22" t="s">
        <v>1904</v>
      </c>
      <c r="E796" s="19" t="s">
        <v>2644</v>
      </c>
      <c r="F796" s="22" t="s">
        <v>2867</v>
      </c>
      <c r="G796" s="19" t="s">
        <v>3066</v>
      </c>
      <c r="H796" s="22" t="s">
        <v>3067</v>
      </c>
      <c r="I796" s="19" t="s">
        <v>3069</v>
      </c>
    </row>
    <row r="797" hidden="1">
      <c r="A797" s="18">
        <v>8.936243700044E12</v>
      </c>
      <c r="B797" s="22" t="s">
        <v>2731</v>
      </c>
      <c r="C797" s="19" t="s">
        <v>1206</v>
      </c>
      <c r="D797" s="22" t="s">
        <v>1904</v>
      </c>
      <c r="E797" s="19" t="s">
        <v>2644</v>
      </c>
      <c r="F797" s="22" t="s">
        <v>2867</v>
      </c>
      <c r="G797" s="19" t="s">
        <v>3066</v>
      </c>
      <c r="H797" s="22" t="s">
        <v>3067</v>
      </c>
      <c r="I797" s="19" t="s">
        <v>3069</v>
      </c>
    </row>
    <row r="798" hidden="1">
      <c r="A798" s="18">
        <v>8.936243700051E12</v>
      </c>
      <c r="B798" s="22" t="s">
        <v>2734</v>
      </c>
      <c r="C798" s="19" t="s">
        <v>1206</v>
      </c>
      <c r="D798" s="22" t="s">
        <v>1904</v>
      </c>
      <c r="E798" s="19" t="s">
        <v>2644</v>
      </c>
      <c r="F798" s="22" t="s">
        <v>2867</v>
      </c>
      <c r="G798" s="19" t="s">
        <v>3066</v>
      </c>
      <c r="H798" s="22" t="s">
        <v>3067</v>
      </c>
      <c r="I798" s="19" t="s">
        <v>3069</v>
      </c>
    </row>
    <row r="799" hidden="1">
      <c r="A799" s="18">
        <v>8.936243700068E12</v>
      </c>
      <c r="B799" s="22" t="s">
        <v>2739</v>
      </c>
      <c r="C799" s="19" t="s">
        <v>57</v>
      </c>
      <c r="D799" s="22" t="s">
        <v>1904</v>
      </c>
      <c r="E799" s="19" t="s">
        <v>2644</v>
      </c>
      <c r="F799" s="22" t="s">
        <v>2867</v>
      </c>
      <c r="G799" s="19" t="s">
        <v>3066</v>
      </c>
      <c r="H799" s="22" t="s">
        <v>3067</v>
      </c>
      <c r="I799" s="19" t="s">
        <v>3069</v>
      </c>
    </row>
    <row r="800" hidden="1">
      <c r="A800" s="18">
        <v>8.936243700075E12</v>
      </c>
      <c r="B800" s="22" t="s">
        <v>2741</v>
      </c>
      <c r="C800" s="19" t="s">
        <v>57</v>
      </c>
      <c r="D800" s="22" t="s">
        <v>1904</v>
      </c>
      <c r="E800" s="19" t="s">
        <v>2644</v>
      </c>
      <c r="F800" s="22" t="s">
        <v>2867</v>
      </c>
      <c r="G800" s="19" t="s">
        <v>3066</v>
      </c>
      <c r="H800" s="22" t="s">
        <v>3067</v>
      </c>
      <c r="I800" s="19" t="s">
        <v>3069</v>
      </c>
    </row>
    <row r="801" hidden="1">
      <c r="A801" s="18">
        <v>8.936243700082E12</v>
      </c>
      <c r="B801" s="22" t="s">
        <v>2743</v>
      </c>
      <c r="C801" s="19" t="s">
        <v>1206</v>
      </c>
      <c r="D801" s="22" t="s">
        <v>1904</v>
      </c>
      <c r="E801" s="19" t="s">
        <v>2644</v>
      </c>
      <c r="F801" s="22" t="s">
        <v>2867</v>
      </c>
      <c r="G801" s="19" t="s">
        <v>3066</v>
      </c>
      <c r="H801" s="22" t="s">
        <v>3067</v>
      </c>
      <c r="I801" s="19" t="s">
        <v>3069</v>
      </c>
    </row>
    <row r="802" hidden="1">
      <c r="A802" s="18">
        <v>8.936243700099E12</v>
      </c>
      <c r="B802" s="22" t="s">
        <v>2745</v>
      </c>
      <c r="C802" s="19" t="s">
        <v>1206</v>
      </c>
      <c r="D802" s="22" t="s">
        <v>1904</v>
      </c>
      <c r="E802" s="19" t="s">
        <v>2644</v>
      </c>
      <c r="F802" s="22" t="s">
        <v>2867</v>
      </c>
      <c r="G802" s="19" t="s">
        <v>3066</v>
      </c>
      <c r="H802" s="22" t="s">
        <v>3067</v>
      </c>
      <c r="I802" s="19" t="s">
        <v>3069</v>
      </c>
    </row>
    <row r="803" hidden="1">
      <c r="A803" s="18">
        <v>8.936243700105E12</v>
      </c>
      <c r="B803" s="22" t="s">
        <v>2747</v>
      </c>
      <c r="C803" s="19" t="s">
        <v>1206</v>
      </c>
      <c r="D803" s="22" t="s">
        <v>1904</v>
      </c>
      <c r="E803" s="19" t="s">
        <v>2644</v>
      </c>
      <c r="F803" s="22" t="s">
        <v>2867</v>
      </c>
      <c r="G803" s="19" t="s">
        <v>3066</v>
      </c>
      <c r="H803" s="22" t="s">
        <v>3067</v>
      </c>
      <c r="I803" s="19" t="s">
        <v>3069</v>
      </c>
    </row>
    <row r="804" hidden="1">
      <c r="A804" s="18">
        <v>8.936243700112E12</v>
      </c>
      <c r="B804" s="22" t="s">
        <v>2749</v>
      </c>
      <c r="C804" s="19" t="s">
        <v>57</v>
      </c>
      <c r="D804" s="22" t="s">
        <v>1904</v>
      </c>
      <c r="E804" s="19" t="s">
        <v>2644</v>
      </c>
      <c r="F804" s="22" t="s">
        <v>2867</v>
      </c>
      <c r="G804" s="19" t="s">
        <v>3066</v>
      </c>
      <c r="H804" s="22" t="s">
        <v>3067</v>
      </c>
      <c r="I804" s="19" t="s">
        <v>3069</v>
      </c>
    </row>
    <row r="805" hidden="1">
      <c r="A805" s="18">
        <v>8.936243700129E12</v>
      </c>
      <c r="B805" s="22" t="s">
        <v>2751</v>
      </c>
      <c r="C805" s="19" t="s">
        <v>1206</v>
      </c>
      <c r="D805" s="22" t="s">
        <v>1904</v>
      </c>
      <c r="E805" s="19" t="s">
        <v>2644</v>
      </c>
      <c r="F805" s="22" t="s">
        <v>2867</v>
      </c>
      <c r="G805" s="19" t="s">
        <v>3066</v>
      </c>
      <c r="H805" s="22" t="s">
        <v>3067</v>
      </c>
      <c r="I805" s="19" t="s">
        <v>3069</v>
      </c>
    </row>
    <row r="806" hidden="1">
      <c r="A806" s="18">
        <v>8.936243700136E12</v>
      </c>
      <c r="B806" s="22" t="s">
        <v>2753</v>
      </c>
      <c r="C806" s="19" t="s">
        <v>57</v>
      </c>
      <c r="D806" s="22" t="s">
        <v>1904</v>
      </c>
      <c r="E806" s="19" t="s">
        <v>2644</v>
      </c>
      <c r="F806" s="22" t="s">
        <v>2867</v>
      </c>
      <c r="G806" s="19" t="s">
        <v>3066</v>
      </c>
      <c r="H806" s="22" t="s">
        <v>3067</v>
      </c>
      <c r="I806" s="19" t="s">
        <v>3069</v>
      </c>
    </row>
    <row r="807" hidden="1">
      <c r="A807" s="18">
        <v>8.936243700143E12</v>
      </c>
      <c r="B807" s="22" t="s">
        <v>2755</v>
      </c>
      <c r="C807" s="19" t="s">
        <v>57</v>
      </c>
      <c r="D807" s="22" t="s">
        <v>1904</v>
      </c>
      <c r="E807" s="19" t="s">
        <v>2644</v>
      </c>
      <c r="F807" s="22" t="s">
        <v>2867</v>
      </c>
      <c r="G807" s="19" t="s">
        <v>3066</v>
      </c>
      <c r="H807" s="22" t="s">
        <v>3067</v>
      </c>
      <c r="I807" s="19" t="s">
        <v>3069</v>
      </c>
    </row>
    <row r="808" hidden="1">
      <c r="A808" s="18">
        <v>8.93624370015E12</v>
      </c>
      <c r="B808" s="22" t="s">
        <v>2757</v>
      </c>
      <c r="C808" s="19" t="s">
        <v>57</v>
      </c>
      <c r="D808" s="22" t="s">
        <v>1904</v>
      </c>
      <c r="E808" s="19" t="s">
        <v>2644</v>
      </c>
      <c r="F808" s="22" t="s">
        <v>2867</v>
      </c>
      <c r="G808" s="19" t="s">
        <v>3066</v>
      </c>
      <c r="H808" s="22" t="s">
        <v>3067</v>
      </c>
      <c r="I808" s="19" t="s">
        <v>3069</v>
      </c>
    </row>
    <row r="809" hidden="1">
      <c r="A809" s="18">
        <v>8.936243700167E12</v>
      </c>
      <c r="B809" s="22" t="s">
        <v>2759</v>
      </c>
      <c r="C809" s="19" t="s">
        <v>57</v>
      </c>
      <c r="D809" s="22" t="s">
        <v>1904</v>
      </c>
      <c r="E809" s="19" t="s">
        <v>2644</v>
      </c>
      <c r="F809" s="22" t="s">
        <v>2867</v>
      </c>
      <c r="G809" s="19" t="s">
        <v>3066</v>
      </c>
      <c r="H809" s="22" t="s">
        <v>3067</v>
      </c>
      <c r="I809" s="19" t="s">
        <v>3069</v>
      </c>
    </row>
    <row r="810" hidden="1">
      <c r="A810" s="18">
        <v>8.936243700174E12</v>
      </c>
      <c r="B810" s="22" t="s">
        <v>2761</v>
      </c>
      <c r="C810" s="19" t="s">
        <v>57</v>
      </c>
      <c r="D810" s="22" t="s">
        <v>1904</v>
      </c>
      <c r="E810" s="19" t="s">
        <v>2644</v>
      </c>
      <c r="F810" s="22" t="s">
        <v>2867</v>
      </c>
      <c r="G810" s="19" t="s">
        <v>3066</v>
      </c>
      <c r="H810" s="22" t="s">
        <v>3067</v>
      </c>
      <c r="I810" s="19" t="s">
        <v>3069</v>
      </c>
    </row>
    <row r="811" hidden="1">
      <c r="A811" s="18">
        <v>8.936243700181E12</v>
      </c>
      <c r="B811" s="22" t="s">
        <v>2764</v>
      </c>
      <c r="C811" s="19" t="s">
        <v>57</v>
      </c>
      <c r="D811" s="22" t="s">
        <v>1904</v>
      </c>
      <c r="E811" s="19" t="s">
        <v>2644</v>
      </c>
      <c r="F811" s="22" t="s">
        <v>2867</v>
      </c>
      <c r="G811" s="19" t="s">
        <v>3066</v>
      </c>
      <c r="H811" s="22" t="s">
        <v>3067</v>
      </c>
      <c r="I811" s="19" t="s">
        <v>3069</v>
      </c>
    </row>
    <row r="812" hidden="1">
      <c r="A812" s="18">
        <v>8.938500490712E12</v>
      </c>
      <c r="B812" s="22" t="s">
        <v>2767</v>
      </c>
      <c r="C812" s="19" t="s">
        <v>224</v>
      </c>
      <c r="D812" s="22" t="s">
        <v>397</v>
      </c>
      <c r="E812" s="19" t="s">
        <v>1586</v>
      </c>
      <c r="F812" s="22" t="s">
        <v>1588</v>
      </c>
      <c r="G812" s="19" t="s">
        <v>1856</v>
      </c>
      <c r="H812" s="22" t="s">
        <v>3407</v>
      </c>
      <c r="I812" s="19" t="s">
        <v>3444</v>
      </c>
    </row>
    <row r="813" hidden="1">
      <c r="A813" s="18">
        <v>8.938500490828E12</v>
      </c>
      <c r="B813" s="22" t="s">
        <v>2769</v>
      </c>
      <c r="C813" s="19" t="s">
        <v>224</v>
      </c>
      <c r="D813" s="22" t="s">
        <v>397</v>
      </c>
      <c r="E813" s="19" t="s">
        <v>1586</v>
      </c>
      <c r="F813" s="22" t="s">
        <v>1588</v>
      </c>
      <c r="G813" s="19" t="s">
        <v>1856</v>
      </c>
      <c r="H813" s="22" t="s">
        <v>3407</v>
      </c>
      <c r="I813" s="19" t="s">
        <v>3445</v>
      </c>
    </row>
    <row r="814" hidden="1">
      <c r="A814" s="18">
        <v>8.938500490897E12</v>
      </c>
      <c r="B814" s="22" t="s">
        <v>2772</v>
      </c>
      <c r="C814" s="19" t="s">
        <v>224</v>
      </c>
      <c r="D814" s="22" t="s">
        <v>397</v>
      </c>
      <c r="E814" s="19" t="s">
        <v>1586</v>
      </c>
      <c r="F814" s="22" t="s">
        <v>1588</v>
      </c>
      <c r="G814" s="19" t="s">
        <v>1856</v>
      </c>
      <c r="H814" s="22" t="s">
        <v>3407</v>
      </c>
      <c r="I814" s="19" t="s">
        <v>3445</v>
      </c>
    </row>
    <row r="815" hidden="1">
      <c r="A815" s="18">
        <v>8.938500490927E12</v>
      </c>
      <c r="B815" s="22" t="s">
        <v>2774</v>
      </c>
      <c r="C815" s="19" t="s">
        <v>224</v>
      </c>
      <c r="D815" s="22" t="s">
        <v>397</v>
      </c>
      <c r="E815" s="19" t="s">
        <v>1586</v>
      </c>
      <c r="F815" s="22" t="s">
        <v>1588</v>
      </c>
      <c r="G815" s="19" t="s">
        <v>1856</v>
      </c>
      <c r="H815" s="22" t="s">
        <v>3407</v>
      </c>
      <c r="I815" s="19" t="s">
        <v>3445</v>
      </c>
    </row>
    <row r="816" hidden="1">
      <c r="A816" s="18">
        <v>8.938500490989E12</v>
      </c>
      <c r="B816" s="22" t="s">
        <v>2776</v>
      </c>
      <c r="C816" s="19" t="s">
        <v>224</v>
      </c>
      <c r="D816" s="22" t="s">
        <v>397</v>
      </c>
      <c r="E816" s="19" t="s">
        <v>1586</v>
      </c>
      <c r="F816" s="22" t="s">
        <v>1588</v>
      </c>
      <c r="G816" s="19" t="s">
        <v>1856</v>
      </c>
      <c r="H816" s="22" t="s">
        <v>3407</v>
      </c>
      <c r="I816" s="19" t="s">
        <v>3445</v>
      </c>
    </row>
    <row r="817" hidden="1">
      <c r="A817" s="18">
        <v>8.938500810084E12</v>
      </c>
      <c r="B817" s="22" t="s">
        <v>2778</v>
      </c>
      <c r="C817" s="19" t="s">
        <v>224</v>
      </c>
      <c r="D817" s="22" t="s">
        <v>125</v>
      </c>
      <c r="E817" s="19" t="s">
        <v>251</v>
      </c>
      <c r="F817" s="22" t="s">
        <v>2591</v>
      </c>
      <c r="G817" s="19" t="s">
        <v>2593</v>
      </c>
      <c r="H817" s="22" t="s">
        <v>2594</v>
      </c>
      <c r="I817" s="19" t="s">
        <v>2595</v>
      </c>
    </row>
    <row r="818" hidden="1">
      <c r="A818" s="18">
        <v>8.938500810763E12</v>
      </c>
      <c r="B818" s="22" t="s">
        <v>2780</v>
      </c>
      <c r="C818" s="19" t="s">
        <v>224</v>
      </c>
      <c r="D818" s="22" t="s">
        <v>125</v>
      </c>
      <c r="E818" s="19" t="s">
        <v>251</v>
      </c>
      <c r="F818" s="22" t="s">
        <v>381</v>
      </c>
      <c r="G818" s="19" t="s">
        <v>382</v>
      </c>
      <c r="H818" s="22" t="s">
        <v>3424</v>
      </c>
      <c r="I818" s="19" t="s">
        <v>3425</v>
      </c>
    </row>
    <row r="819" hidden="1">
      <c r="A819" s="18">
        <v>8.93850081077E12</v>
      </c>
      <c r="B819" s="22" t="s">
        <v>2783</v>
      </c>
      <c r="C819" s="19" t="s">
        <v>93</v>
      </c>
      <c r="D819" s="22" t="s">
        <v>125</v>
      </c>
      <c r="E819" s="19" t="s">
        <v>251</v>
      </c>
      <c r="F819" s="22" t="s">
        <v>2591</v>
      </c>
      <c r="G819" s="19" t="s">
        <v>3446</v>
      </c>
      <c r="H819" s="22" t="s">
        <v>3447</v>
      </c>
      <c r="I819" s="19" t="s">
        <v>3448</v>
      </c>
    </row>
    <row r="820" hidden="1">
      <c r="A820" s="18">
        <v>8.938500810909E12</v>
      </c>
      <c r="B820" s="22" t="s">
        <v>2785</v>
      </c>
      <c r="C820" s="19" t="s">
        <v>1831</v>
      </c>
      <c r="D820" s="22" t="s">
        <v>125</v>
      </c>
      <c r="E820" s="19" t="s">
        <v>251</v>
      </c>
      <c r="F820" s="22" t="s">
        <v>2591</v>
      </c>
      <c r="G820" s="19" t="s">
        <v>2593</v>
      </c>
      <c r="H820" s="22" t="s">
        <v>2594</v>
      </c>
      <c r="I820" s="19" t="s">
        <v>2595</v>
      </c>
    </row>
    <row r="821" hidden="1">
      <c r="A821" s="18">
        <v>8.938500811081E12</v>
      </c>
      <c r="B821" s="22" t="s">
        <v>2787</v>
      </c>
      <c r="C821" s="19" t="s">
        <v>1831</v>
      </c>
      <c r="D821" s="22" t="s">
        <v>125</v>
      </c>
      <c r="E821" s="19" t="s">
        <v>251</v>
      </c>
      <c r="F821" s="22" t="s">
        <v>2591</v>
      </c>
      <c r="G821" s="19" t="s">
        <v>2593</v>
      </c>
      <c r="H821" s="22" t="s">
        <v>2594</v>
      </c>
      <c r="I821" s="19" t="s">
        <v>2595</v>
      </c>
    </row>
    <row r="822" hidden="1">
      <c r="A822" s="18">
        <v>8.938500844027E12</v>
      </c>
      <c r="B822" s="22" t="s">
        <v>2789</v>
      </c>
      <c r="C822" s="19" t="s">
        <v>57</v>
      </c>
      <c r="D822" s="22" t="s">
        <v>397</v>
      </c>
      <c r="E822" s="19" t="s">
        <v>1586</v>
      </c>
      <c r="F822" s="22" t="s">
        <v>1836</v>
      </c>
      <c r="G822" s="19" t="s">
        <v>2578</v>
      </c>
      <c r="H822" s="22" t="s">
        <v>2947</v>
      </c>
      <c r="I822" s="19" t="s">
        <v>2948</v>
      </c>
    </row>
    <row r="823" hidden="1">
      <c r="A823" s="18">
        <v>8.938500844089E12</v>
      </c>
      <c r="B823" s="22" t="s">
        <v>2791</v>
      </c>
      <c r="C823" s="19" t="s">
        <v>1741</v>
      </c>
      <c r="D823" s="22" t="s">
        <v>397</v>
      </c>
      <c r="E823" s="19" t="s">
        <v>1586</v>
      </c>
      <c r="F823" s="22" t="s">
        <v>1836</v>
      </c>
      <c r="G823" s="19" t="s">
        <v>2578</v>
      </c>
      <c r="H823" s="22" t="s">
        <v>2579</v>
      </c>
      <c r="I823" s="19" t="s">
        <v>2581</v>
      </c>
    </row>
    <row r="824" hidden="1">
      <c r="A824" s="18">
        <v>8.938500844102E12</v>
      </c>
      <c r="B824" s="22" t="s">
        <v>2793</v>
      </c>
      <c r="C824" s="19" t="s">
        <v>57</v>
      </c>
      <c r="D824" s="22" t="s">
        <v>397</v>
      </c>
      <c r="E824" s="19" t="s">
        <v>1586</v>
      </c>
      <c r="F824" s="22" t="s">
        <v>1836</v>
      </c>
      <c r="G824" s="19" t="s">
        <v>2578</v>
      </c>
      <c r="H824" s="22" t="s">
        <v>2579</v>
      </c>
      <c r="I824" s="19" t="s">
        <v>2581</v>
      </c>
    </row>
    <row r="825" hidden="1">
      <c r="A825" s="18">
        <v>8.938500844157E12</v>
      </c>
      <c r="B825" s="22" t="s">
        <v>2795</v>
      </c>
      <c r="C825" s="19" t="s">
        <v>57</v>
      </c>
      <c r="D825" s="22" t="s">
        <v>397</v>
      </c>
      <c r="E825" s="19" t="s">
        <v>1586</v>
      </c>
      <c r="F825" s="22" t="s">
        <v>1836</v>
      </c>
      <c r="G825" s="19" t="s">
        <v>2578</v>
      </c>
      <c r="H825" s="22" t="s">
        <v>2960</v>
      </c>
      <c r="I825" s="19" t="s">
        <v>2962</v>
      </c>
    </row>
    <row r="826" hidden="1">
      <c r="A826" s="18">
        <v>8.938500844317E12</v>
      </c>
      <c r="B826" s="22" t="s">
        <v>2797</v>
      </c>
      <c r="C826" s="19" t="s">
        <v>57</v>
      </c>
      <c r="D826" s="22" t="s">
        <v>397</v>
      </c>
      <c r="E826" s="19" t="s">
        <v>1586</v>
      </c>
      <c r="F826" s="22" t="s">
        <v>1836</v>
      </c>
      <c r="G826" s="19" t="s">
        <v>2578</v>
      </c>
      <c r="H826" s="22" t="s">
        <v>3449</v>
      </c>
      <c r="I826" s="19" t="s">
        <v>3450</v>
      </c>
    </row>
    <row r="827" hidden="1">
      <c r="A827" s="18">
        <v>8.93850084443E12</v>
      </c>
      <c r="B827" s="22" t="s">
        <v>2799</v>
      </c>
      <c r="C827" s="19" t="s">
        <v>57</v>
      </c>
      <c r="D827" s="22" t="s">
        <v>397</v>
      </c>
      <c r="E827" s="19" t="s">
        <v>1586</v>
      </c>
      <c r="F827" s="22" t="s">
        <v>1836</v>
      </c>
      <c r="G827" s="19" t="s">
        <v>2578</v>
      </c>
      <c r="H827" s="22" t="s">
        <v>3449</v>
      </c>
      <c r="I827" s="19" t="s">
        <v>3450</v>
      </c>
    </row>
    <row r="828" hidden="1">
      <c r="A828" s="18">
        <v>8.93850211814E12</v>
      </c>
      <c r="B828" s="22" t="s">
        <v>2802</v>
      </c>
      <c r="C828" s="19" t="s">
        <v>224</v>
      </c>
      <c r="D828" s="22" t="s">
        <v>125</v>
      </c>
      <c r="E828" s="19" t="s">
        <v>251</v>
      </c>
      <c r="F828" s="22" t="s">
        <v>381</v>
      </c>
      <c r="G828" s="19" t="s">
        <v>2584</v>
      </c>
      <c r="H828" s="22" t="s">
        <v>3368</v>
      </c>
      <c r="I828" s="19" t="s">
        <v>3451</v>
      </c>
    </row>
    <row r="829" hidden="1">
      <c r="A829" s="18">
        <v>8.938502118157E12</v>
      </c>
      <c r="B829" s="22" t="s">
        <v>2804</v>
      </c>
      <c r="C829" s="19" t="s">
        <v>224</v>
      </c>
      <c r="D829" s="22" t="s">
        <v>125</v>
      </c>
      <c r="E829" s="19" t="s">
        <v>251</v>
      </c>
      <c r="F829" s="22" t="s">
        <v>381</v>
      </c>
      <c r="G829" s="19" t="s">
        <v>2584</v>
      </c>
      <c r="H829" s="22" t="s">
        <v>3368</v>
      </c>
      <c r="I829" s="19" t="s">
        <v>3451</v>
      </c>
    </row>
    <row r="830" hidden="1">
      <c r="A830" s="18">
        <v>8.93850250312E12</v>
      </c>
      <c r="B830" s="22" t="s">
        <v>2807</v>
      </c>
      <c r="C830" s="19" t="s">
        <v>57</v>
      </c>
      <c r="D830" s="22" t="s">
        <v>397</v>
      </c>
      <c r="E830" s="19" t="s">
        <v>1586</v>
      </c>
      <c r="F830" s="22" t="s">
        <v>1588</v>
      </c>
      <c r="G830" s="19" t="s">
        <v>2182</v>
      </c>
      <c r="H830" s="22" t="s">
        <v>2183</v>
      </c>
      <c r="I830" s="19" t="s">
        <v>2184</v>
      </c>
    </row>
    <row r="831" hidden="1">
      <c r="A831" s="18">
        <v>8.938502525016E12</v>
      </c>
      <c r="B831" s="22" t="s">
        <v>2810</v>
      </c>
      <c r="C831" s="19" t="s">
        <v>224</v>
      </c>
      <c r="D831" s="22" t="s">
        <v>397</v>
      </c>
      <c r="E831" s="19" t="s">
        <v>1586</v>
      </c>
      <c r="F831" s="22" t="s">
        <v>1836</v>
      </c>
      <c r="G831" s="19" t="s">
        <v>2845</v>
      </c>
      <c r="H831" s="22" t="s">
        <v>2846</v>
      </c>
      <c r="I831" s="19" t="s">
        <v>2847</v>
      </c>
    </row>
    <row r="832" hidden="1">
      <c r="A832" s="18">
        <v>8.93850252503E12</v>
      </c>
      <c r="B832" s="22" t="s">
        <v>2813</v>
      </c>
      <c r="C832" s="19" t="s">
        <v>224</v>
      </c>
      <c r="D832" s="22" t="s">
        <v>1904</v>
      </c>
      <c r="E832" s="19" t="s">
        <v>2644</v>
      </c>
      <c r="F832" s="22" t="s">
        <v>2867</v>
      </c>
      <c r="G832" s="19" t="s">
        <v>2869</v>
      </c>
      <c r="H832" s="22" t="s">
        <v>2870</v>
      </c>
      <c r="I832" s="19" t="s">
        <v>2871</v>
      </c>
    </row>
    <row r="833" hidden="1">
      <c r="A833" s="18">
        <v>8.938502525054E12</v>
      </c>
      <c r="B833" s="22" t="s">
        <v>2817</v>
      </c>
      <c r="C833" s="19" t="s">
        <v>224</v>
      </c>
      <c r="D833" s="22" t="s">
        <v>397</v>
      </c>
      <c r="E833" s="19" t="s">
        <v>1586</v>
      </c>
      <c r="F833" s="22" t="s">
        <v>1836</v>
      </c>
      <c r="G833" s="19" t="s">
        <v>2845</v>
      </c>
      <c r="H833" s="22" t="s">
        <v>2846</v>
      </c>
      <c r="I833" s="19" t="s">
        <v>3452</v>
      </c>
    </row>
    <row r="834" hidden="1">
      <c r="A834" s="18">
        <v>8.938502525078E12</v>
      </c>
      <c r="B834" s="22" t="s">
        <v>2819</v>
      </c>
      <c r="C834" s="19" t="s">
        <v>224</v>
      </c>
      <c r="D834" s="22" t="s">
        <v>397</v>
      </c>
      <c r="E834" s="19" t="s">
        <v>1586</v>
      </c>
      <c r="F834" s="22" t="s">
        <v>1836</v>
      </c>
      <c r="G834" s="19" t="s">
        <v>2845</v>
      </c>
      <c r="H834" s="22" t="s">
        <v>2846</v>
      </c>
      <c r="I834" s="19" t="s">
        <v>2847</v>
      </c>
    </row>
    <row r="835" hidden="1">
      <c r="A835" s="18">
        <v>8.938502525092E12</v>
      </c>
      <c r="B835" s="22" t="s">
        <v>2822</v>
      </c>
      <c r="C835" s="19" t="s">
        <v>224</v>
      </c>
      <c r="D835" s="22" t="s">
        <v>397</v>
      </c>
      <c r="E835" s="19" t="s">
        <v>1586</v>
      </c>
      <c r="F835" s="22" t="s">
        <v>1836</v>
      </c>
      <c r="G835" s="19" t="s">
        <v>2845</v>
      </c>
      <c r="H835" s="22" t="s">
        <v>2846</v>
      </c>
      <c r="I835" s="19" t="s">
        <v>2851</v>
      </c>
    </row>
    <row r="836" hidden="1">
      <c r="A836" s="18">
        <v>8.938502525245E12</v>
      </c>
      <c r="B836" s="22" t="s">
        <v>2824</v>
      </c>
      <c r="C836" s="19" t="s">
        <v>224</v>
      </c>
      <c r="D836" s="22" t="s">
        <v>1904</v>
      </c>
      <c r="E836" s="19" t="s">
        <v>2644</v>
      </c>
      <c r="F836" s="22" t="s">
        <v>2867</v>
      </c>
      <c r="G836" s="19" t="s">
        <v>2869</v>
      </c>
      <c r="H836" s="22" t="s">
        <v>2870</v>
      </c>
      <c r="I836" s="19" t="s">
        <v>2871</v>
      </c>
    </row>
    <row r="837" hidden="1">
      <c r="A837" s="18">
        <v>8.938502525337E12</v>
      </c>
      <c r="B837" s="22" t="s">
        <v>2826</v>
      </c>
      <c r="C837" s="19" t="s">
        <v>224</v>
      </c>
      <c r="D837" s="22" t="s">
        <v>397</v>
      </c>
      <c r="E837" s="19" t="s">
        <v>1586</v>
      </c>
      <c r="F837" s="22" t="s">
        <v>1836</v>
      </c>
      <c r="G837" s="19" t="s">
        <v>2845</v>
      </c>
      <c r="H837" s="22" t="s">
        <v>2846</v>
      </c>
      <c r="I837" s="19" t="s">
        <v>2847</v>
      </c>
    </row>
    <row r="838" hidden="1">
      <c r="A838" s="18">
        <v>8.938502525351E12</v>
      </c>
      <c r="B838" s="22" t="s">
        <v>2829</v>
      </c>
      <c r="C838" s="19" t="s">
        <v>224</v>
      </c>
      <c r="D838" s="22" t="s">
        <v>1904</v>
      </c>
      <c r="E838" s="19" t="s">
        <v>2644</v>
      </c>
      <c r="F838" s="22" t="s">
        <v>2867</v>
      </c>
      <c r="G838" s="19" t="s">
        <v>2869</v>
      </c>
      <c r="H838" s="22" t="s">
        <v>2870</v>
      </c>
      <c r="I838" s="19" t="s">
        <v>2871</v>
      </c>
    </row>
    <row r="839" hidden="1">
      <c r="A839" s="18">
        <v>8.938502525481E12</v>
      </c>
      <c r="B839" s="22" t="s">
        <v>2833</v>
      </c>
      <c r="C839" s="19" t="s">
        <v>1206</v>
      </c>
      <c r="D839" s="22" t="s">
        <v>397</v>
      </c>
      <c r="E839" s="19" t="s">
        <v>1586</v>
      </c>
      <c r="F839" s="22" t="s">
        <v>1836</v>
      </c>
      <c r="G839" s="19" t="s">
        <v>2845</v>
      </c>
      <c r="H839" s="22" t="s">
        <v>2853</v>
      </c>
      <c r="I839" s="19" t="s">
        <v>3453</v>
      </c>
    </row>
    <row r="840" hidden="1">
      <c r="A840" s="18">
        <v>8.938502525726E12</v>
      </c>
      <c r="B840" s="22" t="s">
        <v>2836</v>
      </c>
      <c r="C840" s="19" t="s">
        <v>1206</v>
      </c>
      <c r="D840" s="22" t="s">
        <v>397</v>
      </c>
      <c r="E840" s="19" t="s">
        <v>1586</v>
      </c>
      <c r="F840" s="22" t="s">
        <v>1836</v>
      </c>
      <c r="G840" s="19" t="s">
        <v>2845</v>
      </c>
      <c r="H840" s="22" t="s">
        <v>2853</v>
      </c>
      <c r="I840" s="19" t="s">
        <v>2854</v>
      </c>
    </row>
    <row r="841" hidden="1">
      <c r="A841" s="18">
        <v>8.938502525863E12</v>
      </c>
      <c r="B841" s="22" t="s">
        <v>2839</v>
      </c>
      <c r="C841" s="19" t="s">
        <v>224</v>
      </c>
      <c r="D841" s="22" t="s">
        <v>397</v>
      </c>
      <c r="E841" s="19" t="s">
        <v>1586</v>
      </c>
      <c r="F841" s="22" t="s">
        <v>1836</v>
      </c>
      <c r="G841" s="19" t="s">
        <v>2845</v>
      </c>
      <c r="H841" s="22" t="s">
        <v>2853</v>
      </c>
      <c r="I841" s="19" t="s">
        <v>2854</v>
      </c>
    </row>
    <row r="842" hidden="1">
      <c r="A842" s="18">
        <v>8.938503131056E12</v>
      </c>
      <c r="B842" s="22" t="s">
        <v>2841</v>
      </c>
      <c r="C842" s="19" t="s">
        <v>57</v>
      </c>
      <c r="D842" s="22" t="s">
        <v>105</v>
      </c>
      <c r="E842" s="19" t="s">
        <v>1471</v>
      </c>
      <c r="F842" s="22" t="s">
        <v>1948</v>
      </c>
      <c r="G842" s="19" t="s">
        <v>1972</v>
      </c>
      <c r="H842" s="22" t="s">
        <v>1973</v>
      </c>
      <c r="I842" s="19" t="s">
        <v>1985</v>
      </c>
    </row>
    <row r="843" hidden="1">
      <c r="A843" s="18">
        <v>8.938503131377E12</v>
      </c>
      <c r="B843" s="22" t="s">
        <v>2843</v>
      </c>
      <c r="C843" s="19" t="s">
        <v>57</v>
      </c>
      <c r="D843" s="22" t="s">
        <v>105</v>
      </c>
      <c r="E843" s="19" t="s">
        <v>1471</v>
      </c>
      <c r="F843" s="22" t="s">
        <v>1627</v>
      </c>
      <c r="G843" s="19" t="s">
        <v>2008</v>
      </c>
      <c r="H843" s="22" t="s">
        <v>2349</v>
      </c>
      <c r="I843" s="19" t="s">
        <v>2351</v>
      </c>
    </row>
    <row r="844" hidden="1">
      <c r="A844" s="18">
        <v>8.938503131421E12</v>
      </c>
      <c r="B844" s="22" t="s">
        <v>2848</v>
      </c>
      <c r="C844" s="19" t="s">
        <v>57</v>
      </c>
      <c r="D844" s="22" t="s">
        <v>105</v>
      </c>
      <c r="E844" s="19" t="s">
        <v>1471</v>
      </c>
      <c r="F844" s="22" t="s">
        <v>2035</v>
      </c>
      <c r="G844" s="19" t="s">
        <v>2051</v>
      </c>
      <c r="H844" s="22" t="s">
        <v>2052</v>
      </c>
      <c r="I844" s="19" t="s">
        <v>2053</v>
      </c>
    </row>
    <row r="845" hidden="1">
      <c r="A845" s="18">
        <v>8.938503131452E12</v>
      </c>
      <c r="B845" s="22" t="s">
        <v>2850</v>
      </c>
      <c r="C845" s="19" t="s">
        <v>57</v>
      </c>
      <c r="D845" s="22" t="s">
        <v>105</v>
      </c>
      <c r="E845" s="19" t="s">
        <v>1471</v>
      </c>
      <c r="F845" s="22" t="s">
        <v>2035</v>
      </c>
      <c r="G845" s="19" t="s">
        <v>2036</v>
      </c>
      <c r="H845" s="22" t="s">
        <v>2038</v>
      </c>
      <c r="I845" s="19" t="s">
        <v>2039</v>
      </c>
    </row>
    <row r="846" hidden="1">
      <c r="A846" s="18">
        <v>8.938503131728E12</v>
      </c>
      <c r="B846" s="22" t="s">
        <v>2852</v>
      </c>
      <c r="C846" s="19" t="s">
        <v>57</v>
      </c>
      <c r="D846" s="22" t="s">
        <v>105</v>
      </c>
      <c r="E846" s="19" t="s">
        <v>1471</v>
      </c>
      <c r="F846" s="22" t="s">
        <v>1948</v>
      </c>
      <c r="G846" s="19" t="s">
        <v>1972</v>
      </c>
      <c r="H846" s="22" t="s">
        <v>1973</v>
      </c>
      <c r="I846" s="19" t="s">
        <v>1985</v>
      </c>
    </row>
    <row r="847" hidden="1">
      <c r="A847" s="18">
        <v>8.938503131742E12</v>
      </c>
      <c r="B847" s="22" t="s">
        <v>2855</v>
      </c>
      <c r="C847" s="19" t="s">
        <v>57</v>
      </c>
      <c r="D847" s="22" t="s">
        <v>105</v>
      </c>
      <c r="E847" s="19" t="s">
        <v>1471</v>
      </c>
      <c r="F847" s="22" t="s">
        <v>1948</v>
      </c>
      <c r="G847" s="19" t="s">
        <v>1964</v>
      </c>
      <c r="H847" s="22" t="s">
        <v>1966</v>
      </c>
      <c r="I847" s="19" t="s">
        <v>2486</v>
      </c>
    </row>
    <row r="848" hidden="1">
      <c r="A848" s="18">
        <v>8.93850313178E12</v>
      </c>
      <c r="B848" s="22" t="s">
        <v>2857</v>
      </c>
      <c r="C848" s="19" t="s">
        <v>57</v>
      </c>
      <c r="D848" s="22" t="s">
        <v>105</v>
      </c>
      <c r="E848" s="19" t="s">
        <v>1471</v>
      </c>
      <c r="F848" s="22" t="s">
        <v>1948</v>
      </c>
      <c r="G848" s="19" t="s">
        <v>1964</v>
      </c>
      <c r="H848" s="22" t="s">
        <v>1966</v>
      </c>
      <c r="I848" s="19" t="s">
        <v>2153</v>
      </c>
    </row>
    <row r="849" hidden="1">
      <c r="A849" s="18">
        <v>8.93850313181E12</v>
      </c>
      <c r="B849" s="22" t="s">
        <v>2858</v>
      </c>
      <c r="C849" s="19" t="s">
        <v>57</v>
      </c>
      <c r="D849" s="22" t="s">
        <v>105</v>
      </c>
      <c r="E849" s="19" t="s">
        <v>1471</v>
      </c>
      <c r="F849" s="22" t="s">
        <v>1948</v>
      </c>
      <c r="G849" s="19" t="s">
        <v>1964</v>
      </c>
      <c r="H849" s="22" t="s">
        <v>1966</v>
      </c>
      <c r="I849" s="19" t="s">
        <v>1967</v>
      </c>
    </row>
    <row r="850" hidden="1">
      <c r="A850" s="18">
        <v>8.938503131971E12</v>
      </c>
      <c r="B850" s="22" t="s">
        <v>2860</v>
      </c>
      <c r="C850" s="19" t="s">
        <v>57</v>
      </c>
      <c r="D850" s="22" t="s">
        <v>105</v>
      </c>
      <c r="E850" s="19" t="s">
        <v>1471</v>
      </c>
      <c r="F850" s="22" t="s">
        <v>1627</v>
      </c>
      <c r="G850" s="19" t="s">
        <v>2008</v>
      </c>
      <c r="H850" s="22" t="s">
        <v>2010</v>
      </c>
      <c r="I850" s="19" t="s">
        <v>2011</v>
      </c>
    </row>
    <row r="851" hidden="1">
      <c r="A851" s="18">
        <v>8.938504318357E12</v>
      </c>
      <c r="B851" s="22" t="s">
        <v>2862</v>
      </c>
      <c r="C851" s="19" t="s">
        <v>57</v>
      </c>
      <c r="D851" s="22" t="s">
        <v>125</v>
      </c>
      <c r="E851" s="19" t="s">
        <v>251</v>
      </c>
      <c r="F851" s="22" t="s">
        <v>2591</v>
      </c>
      <c r="G851" s="19" t="s">
        <v>2593</v>
      </c>
      <c r="H851" s="22" t="s">
        <v>2594</v>
      </c>
      <c r="I851" s="19" t="s">
        <v>2595</v>
      </c>
    </row>
    <row r="852" hidden="1">
      <c r="A852" s="18">
        <v>8.938504823073E12</v>
      </c>
      <c r="B852" s="22" t="s">
        <v>2864</v>
      </c>
      <c r="C852" s="19" t="s">
        <v>224</v>
      </c>
      <c r="D852" s="22" t="s">
        <v>397</v>
      </c>
      <c r="E852" s="19" t="s">
        <v>1586</v>
      </c>
      <c r="F852" s="22" t="s">
        <v>1588</v>
      </c>
      <c r="G852" s="19" t="s">
        <v>1590</v>
      </c>
      <c r="H852" s="22" t="s">
        <v>3188</v>
      </c>
      <c r="I852" s="19" t="s">
        <v>3189</v>
      </c>
    </row>
    <row r="853" hidden="1">
      <c r="A853" s="18">
        <v>8.938504823189E12</v>
      </c>
      <c r="B853" s="22" t="s">
        <v>2866</v>
      </c>
      <c r="C853" s="19" t="s">
        <v>224</v>
      </c>
      <c r="D853" s="22" t="s">
        <v>397</v>
      </c>
      <c r="E853" s="19" t="s">
        <v>1586</v>
      </c>
      <c r="F853" s="22" t="s">
        <v>1588</v>
      </c>
      <c r="G853" s="19" t="s">
        <v>1590</v>
      </c>
      <c r="H853" s="22" t="s">
        <v>3188</v>
      </c>
      <c r="I853" s="19" t="s">
        <v>3189</v>
      </c>
    </row>
    <row r="854" hidden="1">
      <c r="A854" s="18">
        <v>8.938505512013E12</v>
      </c>
      <c r="B854" s="22" t="s">
        <v>2872</v>
      </c>
      <c r="C854" s="19" t="s">
        <v>224</v>
      </c>
      <c r="D854" s="22" t="s">
        <v>125</v>
      </c>
      <c r="E854" s="19" t="s">
        <v>196</v>
      </c>
      <c r="F854" s="22" t="s">
        <v>940</v>
      </c>
      <c r="G854" s="19" t="s">
        <v>3438</v>
      </c>
      <c r="H854" s="22" t="s">
        <v>3439</v>
      </c>
      <c r="I854" s="19" t="s">
        <v>3440</v>
      </c>
    </row>
    <row r="855" hidden="1">
      <c r="A855" s="18">
        <v>8.938505512044E12</v>
      </c>
      <c r="B855" s="22" t="s">
        <v>2874</v>
      </c>
      <c r="C855" s="19" t="s">
        <v>224</v>
      </c>
      <c r="D855" s="22" t="s">
        <v>125</v>
      </c>
      <c r="E855" s="19" t="s">
        <v>196</v>
      </c>
      <c r="F855" s="22" t="s">
        <v>940</v>
      </c>
      <c r="G855" s="19" t="s">
        <v>941</v>
      </c>
      <c r="H855" s="22" t="s">
        <v>942</v>
      </c>
      <c r="I855" s="19" t="s">
        <v>944</v>
      </c>
    </row>
    <row r="856" hidden="1">
      <c r="A856" s="18">
        <v>8.938505512167E12</v>
      </c>
      <c r="B856" s="22" t="s">
        <v>2876</v>
      </c>
      <c r="C856" s="19" t="s">
        <v>224</v>
      </c>
      <c r="D856" s="22" t="s">
        <v>125</v>
      </c>
      <c r="E856" s="19" t="s">
        <v>196</v>
      </c>
      <c r="F856" s="22" t="s">
        <v>940</v>
      </c>
      <c r="G856" s="19" t="s">
        <v>950</v>
      </c>
      <c r="H856" s="22" t="s">
        <v>1103</v>
      </c>
      <c r="I856" s="19" t="s">
        <v>1104</v>
      </c>
    </row>
    <row r="857" hidden="1">
      <c r="A857" s="18">
        <v>8.938505512204E12</v>
      </c>
      <c r="B857" s="22" t="s">
        <v>2878</v>
      </c>
      <c r="C857" s="19" t="s">
        <v>224</v>
      </c>
      <c r="D857" s="22" t="s">
        <v>125</v>
      </c>
      <c r="E857" s="19" t="s">
        <v>196</v>
      </c>
      <c r="F857" s="22" t="s">
        <v>940</v>
      </c>
      <c r="G857" s="19" t="s">
        <v>950</v>
      </c>
      <c r="H857" s="22" t="s">
        <v>1103</v>
      </c>
      <c r="I857" s="19" t="s">
        <v>1104</v>
      </c>
    </row>
    <row r="858" hidden="1">
      <c r="A858" s="18">
        <v>8.938505512211E12</v>
      </c>
      <c r="B858" s="22" t="s">
        <v>2880</v>
      </c>
      <c r="C858" s="19" t="s">
        <v>224</v>
      </c>
      <c r="D858" s="22" t="s">
        <v>125</v>
      </c>
      <c r="E858" s="19" t="s">
        <v>196</v>
      </c>
      <c r="F858" s="22" t="s">
        <v>940</v>
      </c>
      <c r="G858" s="19" t="s">
        <v>950</v>
      </c>
      <c r="H858" s="22" t="s">
        <v>1103</v>
      </c>
      <c r="I858" s="19" t="s">
        <v>1104</v>
      </c>
    </row>
    <row r="859" hidden="1">
      <c r="A859" s="18">
        <v>8.938505512402E12</v>
      </c>
      <c r="B859" s="22" t="s">
        <v>2882</v>
      </c>
      <c r="C859" s="19" t="s">
        <v>224</v>
      </c>
      <c r="D859" s="22" t="s">
        <v>125</v>
      </c>
      <c r="E859" s="19" t="s">
        <v>196</v>
      </c>
      <c r="F859" s="22" t="s">
        <v>940</v>
      </c>
      <c r="G859" s="19" t="s">
        <v>950</v>
      </c>
      <c r="H859" s="22" t="s">
        <v>1103</v>
      </c>
      <c r="I859" s="19" t="s">
        <v>1104</v>
      </c>
    </row>
    <row r="860" hidden="1">
      <c r="A860" s="18">
        <v>8.938505512488E12</v>
      </c>
      <c r="B860" s="22" t="s">
        <v>2884</v>
      </c>
      <c r="C860" s="19" t="s">
        <v>57</v>
      </c>
      <c r="D860" s="22" t="s">
        <v>125</v>
      </c>
      <c r="E860" s="19" t="s">
        <v>196</v>
      </c>
      <c r="F860" s="22" t="s">
        <v>940</v>
      </c>
      <c r="G860" s="19" t="s">
        <v>950</v>
      </c>
      <c r="H860" s="22" t="s">
        <v>3136</v>
      </c>
      <c r="I860" s="19" t="s">
        <v>3137</v>
      </c>
    </row>
    <row r="861" hidden="1">
      <c r="A861" s="18">
        <v>8.938505512549E12</v>
      </c>
      <c r="B861" s="22" t="s">
        <v>1920</v>
      </c>
      <c r="C861" s="19" t="s">
        <v>57</v>
      </c>
      <c r="D861" s="22" t="s">
        <v>125</v>
      </c>
      <c r="E861" s="19" t="s">
        <v>196</v>
      </c>
      <c r="F861" s="22" t="s">
        <v>940</v>
      </c>
      <c r="G861" s="19" t="s">
        <v>950</v>
      </c>
      <c r="H861" s="22" t="s">
        <v>3136</v>
      </c>
      <c r="I861" s="19" t="s">
        <v>3137</v>
      </c>
    </row>
    <row r="862" hidden="1">
      <c r="A862" s="18">
        <v>8.938505512587E12</v>
      </c>
      <c r="B862" s="22" t="s">
        <v>2887</v>
      </c>
      <c r="C862" s="19" t="s">
        <v>57</v>
      </c>
      <c r="D862" s="22" t="s">
        <v>125</v>
      </c>
      <c r="E862" s="19" t="s">
        <v>196</v>
      </c>
      <c r="F862" s="22" t="s">
        <v>940</v>
      </c>
      <c r="G862" s="19" t="s">
        <v>950</v>
      </c>
      <c r="H862" s="22" t="s">
        <v>3136</v>
      </c>
      <c r="I862" s="19" t="s">
        <v>3137</v>
      </c>
    </row>
    <row r="863" hidden="1">
      <c r="A863" s="18">
        <v>8.938508228836E12</v>
      </c>
      <c r="B863" s="22" t="s">
        <v>2894</v>
      </c>
      <c r="C863" s="19" t="s">
        <v>57</v>
      </c>
      <c r="D863" s="22" t="s">
        <v>397</v>
      </c>
      <c r="E863" s="19" t="s">
        <v>399</v>
      </c>
      <c r="F863" s="22" t="s">
        <v>400</v>
      </c>
      <c r="G863" s="19" t="s">
        <v>3336</v>
      </c>
      <c r="H863" s="22" t="s">
        <v>3361</v>
      </c>
      <c r="I863" s="19" t="s">
        <v>3363</v>
      </c>
    </row>
    <row r="864" hidden="1">
      <c r="A864" s="18">
        <v>8.93850822885E12</v>
      </c>
      <c r="B864" s="22" t="s">
        <v>2897</v>
      </c>
      <c r="C864" s="19" t="s">
        <v>57</v>
      </c>
      <c r="D864" s="22" t="s">
        <v>397</v>
      </c>
      <c r="E864" s="19" t="s">
        <v>399</v>
      </c>
      <c r="F864" s="22" t="s">
        <v>400</v>
      </c>
      <c r="G864" s="19" t="s">
        <v>3336</v>
      </c>
      <c r="H864" s="22" t="s">
        <v>3454</v>
      </c>
      <c r="I864" s="19" t="s">
        <v>3455</v>
      </c>
    </row>
    <row r="865" hidden="1">
      <c r="A865" s="18">
        <v>8.938508547562E12</v>
      </c>
      <c r="B865" s="22" t="s">
        <v>2900</v>
      </c>
      <c r="C865" s="19" t="s">
        <v>224</v>
      </c>
      <c r="D865" s="22" t="s">
        <v>397</v>
      </c>
      <c r="E865" s="19" t="s">
        <v>1586</v>
      </c>
      <c r="F865" s="22" t="s">
        <v>1836</v>
      </c>
      <c r="G865" s="19" t="s">
        <v>2628</v>
      </c>
      <c r="H865" s="22" t="s">
        <v>2630</v>
      </c>
      <c r="I865" s="19" t="s">
        <v>2631</v>
      </c>
    </row>
    <row r="866" hidden="1">
      <c r="A866" s="18">
        <v>8.938508547579E12</v>
      </c>
      <c r="B866" s="22" t="s">
        <v>2905</v>
      </c>
      <c r="C866" s="19" t="s">
        <v>57</v>
      </c>
      <c r="D866" s="22" t="s">
        <v>397</v>
      </c>
      <c r="E866" s="19" t="s">
        <v>1586</v>
      </c>
      <c r="F866" s="22" t="s">
        <v>1836</v>
      </c>
      <c r="G866" s="19" t="s">
        <v>2628</v>
      </c>
      <c r="H866" s="22" t="s">
        <v>2630</v>
      </c>
      <c r="I866" s="19" t="s">
        <v>2631</v>
      </c>
    </row>
    <row r="867" hidden="1">
      <c r="A867" s="18">
        <v>8.938508547609E12</v>
      </c>
      <c r="B867" s="22" t="s">
        <v>2907</v>
      </c>
      <c r="C867" s="19" t="s">
        <v>75</v>
      </c>
      <c r="D867" s="22" t="s">
        <v>397</v>
      </c>
      <c r="E867" s="19" t="s">
        <v>1586</v>
      </c>
      <c r="F867" s="22" t="s">
        <v>1836</v>
      </c>
      <c r="G867" s="19" t="s">
        <v>2628</v>
      </c>
      <c r="H867" s="22" t="s">
        <v>2630</v>
      </c>
      <c r="I867" s="19" t="s">
        <v>2631</v>
      </c>
    </row>
    <row r="868" hidden="1">
      <c r="A868" s="18">
        <v>8.938508547616E12</v>
      </c>
      <c r="B868" s="22" t="s">
        <v>2912</v>
      </c>
      <c r="C868" s="19" t="s">
        <v>57</v>
      </c>
      <c r="D868" s="22" t="s">
        <v>397</v>
      </c>
      <c r="E868" s="19" t="s">
        <v>1586</v>
      </c>
      <c r="F868" s="22" t="s">
        <v>1836</v>
      </c>
      <c r="G868" s="19" t="s">
        <v>2628</v>
      </c>
      <c r="H868" s="22" t="s">
        <v>2630</v>
      </c>
      <c r="I868" s="19" t="s">
        <v>2631</v>
      </c>
    </row>
    <row r="869" hidden="1">
      <c r="A869" s="18">
        <v>8.938508547661E12</v>
      </c>
      <c r="B869" s="22" t="s">
        <v>2915</v>
      </c>
      <c r="C869" s="19" t="s">
        <v>224</v>
      </c>
      <c r="D869" s="22" t="s">
        <v>397</v>
      </c>
      <c r="E869" s="19" t="s">
        <v>1586</v>
      </c>
      <c r="F869" s="22" t="s">
        <v>1836</v>
      </c>
      <c r="G869" s="19" t="s">
        <v>2628</v>
      </c>
      <c r="H869" s="22" t="s">
        <v>2630</v>
      </c>
      <c r="I869" s="19" t="s">
        <v>2631</v>
      </c>
    </row>
    <row r="870" hidden="1">
      <c r="A870" s="18">
        <v>8.938508605019E12</v>
      </c>
      <c r="B870" s="22" t="s">
        <v>2918</v>
      </c>
      <c r="C870" s="19" t="s">
        <v>224</v>
      </c>
      <c r="D870" s="22" t="s">
        <v>125</v>
      </c>
      <c r="E870" s="19" t="s">
        <v>196</v>
      </c>
      <c r="F870" s="22" t="s">
        <v>473</v>
      </c>
      <c r="G870" s="19" t="s">
        <v>474</v>
      </c>
      <c r="H870" s="22" t="s">
        <v>476</v>
      </c>
      <c r="I870" s="19" t="s">
        <v>2126</v>
      </c>
    </row>
    <row r="871" hidden="1">
      <c r="A871" s="18">
        <v>8.938508605026E12</v>
      </c>
      <c r="B871" s="22" t="s">
        <v>2920</v>
      </c>
      <c r="C871" s="19" t="s">
        <v>224</v>
      </c>
      <c r="D871" s="22" t="s">
        <v>125</v>
      </c>
      <c r="E871" s="19" t="s">
        <v>196</v>
      </c>
      <c r="F871" s="22" t="s">
        <v>473</v>
      </c>
      <c r="G871" s="19" t="s">
        <v>474</v>
      </c>
      <c r="H871" s="22" t="s">
        <v>476</v>
      </c>
      <c r="I871" s="19" t="s">
        <v>2126</v>
      </c>
    </row>
    <row r="872" hidden="1">
      <c r="A872" s="18">
        <v>8.93850860504E12</v>
      </c>
      <c r="B872" s="22" t="s">
        <v>2922</v>
      </c>
      <c r="C872" s="19" t="s">
        <v>224</v>
      </c>
      <c r="D872" s="22" t="s">
        <v>125</v>
      </c>
      <c r="E872" s="19" t="s">
        <v>196</v>
      </c>
      <c r="F872" s="22" t="s">
        <v>473</v>
      </c>
      <c r="G872" s="19" t="s">
        <v>3456</v>
      </c>
      <c r="H872" s="22" t="s">
        <v>3457</v>
      </c>
      <c r="I872" s="19" t="s">
        <v>3458</v>
      </c>
    </row>
    <row r="873" hidden="1">
      <c r="A873" s="18">
        <v>8.938508605057E12</v>
      </c>
      <c r="B873" s="22" t="s">
        <v>2925</v>
      </c>
      <c r="C873" s="19" t="s">
        <v>224</v>
      </c>
      <c r="D873" s="22" t="s">
        <v>125</v>
      </c>
      <c r="E873" s="19" t="s">
        <v>196</v>
      </c>
      <c r="F873" s="22" t="s">
        <v>473</v>
      </c>
      <c r="G873" s="19" t="s">
        <v>474</v>
      </c>
      <c r="H873" s="22" t="s">
        <v>476</v>
      </c>
      <c r="I873" s="19" t="s">
        <v>2126</v>
      </c>
    </row>
    <row r="874" hidden="1">
      <c r="A874" s="18">
        <v>8.938508605064E12</v>
      </c>
      <c r="B874" s="22" t="s">
        <v>2928</v>
      </c>
      <c r="C874" s="19" t="s">
        <v>224</v>
      </c>
      <c r="D874" s="22" t="s">
        <v>125</v>
      </c>
      <c r="E874" s="19" t="s">
        <v>196</v>
      </c>
      <c r="F874" s="22" t="s">
        <v>473</v>
      </c>
      <c r="G874" s="19" t="s">
        <v>474</v>
      </c>
      <c r="H874" s="22" t="s">
        <v>476</v>
      </c>
      <c r="I874" s="19" t="s">
        <v>2126</v>
      </c>
    </row>
    <row r="875" hidden="1">
      <c r="A875" s="18">
        <v>8.938508605071E12</v>
      </c>
      <c r="B875" s="22" t="s">
        <v>2931</v>
      </c>
      <c r="C875" s="19" t="s">
        <v>224</v>
      </c>
      <c r="D875" s="22" t="s">
        <v>125</v>
      </c>
      <c r="E875" s="19" t="s">
        <v>196</v>
      </c>
      <c r="F875" s="22" t="s">
        <v>473</v>
      </c>
      <c r="G875" s="19" t="s">
        <v>3456</v>
      </c>
      <c r="H875" s="22" t="s">
        <v>3459</v>
      </c>
      <c r="I875" s="19" t="s">
        <v>3460</v>
      </c>
    </row>
    <row r="876" hidden="1">
      <c r="A876" s="18">
        <v>8.938509130022E12</v>
      </c>
      <c r="B876" s="22" t="s">
        <v>2934</v>
      </c>
      <c r="C876" s="19" t="s">
        <v>224</v>
      </c>
      <c r="D876" s="22" t="s">
        <v>125</v>
      </c>
      <c r="E876" s="19" t="s">
        <v>251</v>
      </c>
      <c r="F876" s="22" t="s">
        <v>2591</v>
      </c>
      <c r="G876" s="19" t="s">
        <v>2593</v>
      </c>
      <c r="H876" s="22" t="s">
        <v>3087</v>
      </c>
      <c r="I876" s="19" t="s">
        <v>3088</v>
      </c>
    </row>
    <row r="877" hidden="1">
      <c r="A877" s="18">
        <v>8.938509645014E12</v>
      </c>
      <c r="B877" s="22" t="s">
        <v>3461</v>
      </c>
      <c r="C877" s="19" t="s">
        <v>224</v>
      </c>
      <c r="D877" s="22" t="s">
        <v>125</v>
      </c>
      <c r="E877" s="19" t="s">
        <v>196</v>
      </c>
      <c r="F877" s="22" t="s">
        <v>198</v>
      </c>
      <c r="G877" s="19" t="s">
        <v>921</v>
      </c>
      <c r="H877" s="22" t="s">
        <v>1056</v>
      </c>
      <c r="I877" s="19" t="s">
        <v>1064</v>
      </c>
    </row>
    <row r="878" hidden="1">
      <c r="A878" s="18">
        <v>8.938509645021E12</v>
      </c>
      <c r="B878" s="22" t="s">
        <v>2938</v>
      </c>
      <c r="C878" s="19" t="s">
        <v>224</v>
      </c>
      <c r="D878" s="22" t="s">
        <v>125</v>
      </c>
      <c r="E878" s="19" t="s">
        <v>196</v>
      </c>
      <c r="F878" s="22" t="s">
        <v>198</v>
      </c>
      <c r="G878" s="19" t="s">
        <v>921</v>
      </c>
      <c r="H878" s="22" t="s">
        <v>1056</v>
      </c>
      <c r="I878" s="19" t="s">
        <v>1058</v>
      </c>
    </row>
    <row r="879" hidden="1">
      <c r="A879" s="18">
        <v>8.938509645076E12</v>
      </c>
      <c r="B879" s="22" t="s">
        <v>2940</v>
      </c>
      <c r="C879" s="19" t="s">
        <v>57</v>
      </c>
      <c r="D879" s="22" t="s">
        <v>125</v>
      </c>
      <c r="E879" s="19" t="s">
        <v>127</v>
      </c>
      <c r="F879" s="22" t="s">
        <v>130</v>
      </c>
      <c r="G879" s="19" t="s">
        <v>308</v>
      </c>
      <c r="H879" s="22" t="s">
        <v>315</v>
      </c>
      <c r="I879" s="19" t="s">
        <v>899</v>
      </c>
    </row>
    <row r="880" hidden="1">
      <c r="A880" s="18">
        <v>8.938509645489E12</v>
      </c>
      <c r="B880" s="22" t="s">
        <v>2942</v>
      </c>
      <c r="C880" s="19" t="s">
        <v>57</v>
      </c>
      <c r="D880" s="22" t="s">
        <v>125</v>
      </c>
      <c r="E880" s="19" t="s">
        <v>127</v>
      </c>
      <c r="F880" s="22" t="s">
        <v>130</v>
      </c>
      <c r="G880" s="19" t="s">
        <v>131</v>
      </c>
      <c r="H880" s="22" t="s">
        <v>772</v>
      </c>
      <c r="I880" s="19" t="s">
        <v>773</v>
      </c>
    </row>
    <row r="881" hidden="1">
      <c r="A881" s="18">
        <v>8.938511245646E12</v>
      </c>
      <c r="B881" s="22" t="s">
        <v>2943</v>
      </c>
      <c r="C881" s="19" t="s">
        <v>224</v>
      </c>
      <c r="D881" s="22" t="s">
        <v>397</v>
      </c>
      <c r="E881" s="19" t="s">
        <v>1586</v>
      </c>
      <c r="F881" s="22" t="s">
        <v>1588</v>
      </c>
      <c r="G881" s="19" t="s">
        <v>1590</v>
      </c>
      <c r="H881" s="22" t="s">
        <v>1591</v>
      </c>
      <c r="I881" s="19" t="s">
        <v>1593</v>
      </c>
    </row>
    <row r="882" hidden="1">
      <c r="A882" s="18">
        <v>8.938511301212E12</v>
      </c>
      <c r="B882" s="22" t="s">
        <v>2945</v>
      </c>
      <c r="C882" s="19" t="s">
        <v>1831</v>
      </c>
      <c r="D882" s="22" t="s">
        <v>1904</v>
      </c>
      <c r="E882" s="19" t="s">
        <v>2644</v>
      </c>
      <c r="F882" s="22" t="s">
        <v>2645</v>
      </c>
      <c r="G882" s="19" t="s">
        <v>3374</v>
      </c>
      <c r="H882" s="22" t="s">
        <v>3462</v>
      </c>
      <c r="I882" s="19" t="s">
        <v>3463</v>
      </c>
    </row>
    <row r="883" hidden="1">
      <c r="A883" s="18">
        <v>8.938511301236E12</v>
      </c>
      <c r="B883" s="22" t="s">
        <v>2949</v>
      </c>
      <c r="C883" s="19" t="s">
        <v>1145</v>
      </c>
      <c r="D883" s="22" t="s">
        <v>1904</v>
      </c>
      <c r="E883" s="19" t="s">
        <v>2644</v>
      </c>
      <c r="F883" s="22" t="s">
        <v>2965</v>
      </c>
      <c r="G883" s="19" t="s">
        <v>2967</v>
      </c>
      <c r="H883" s="22" t="s">
        <v>3464</v>
      </c>
      <c r="I883" s="19" t="s">
        <v>3465</v>
      </c>
    </row>
    <row r="884" hidden="1">
      <c r="A884" s="18">
        <v>8.938511301465E12</v>
      </c>
      <c r="B884" s="22" t="s">
        <v>2951</v>
      </c>
      <c r="C884" s="19" t="s">
        <v>1145</v>
      </c>
      <c r="D884" s="22" t="s">
        <v>1904</v>
      </c>
      <c r="E884" s="19" t="s">
        <v>2644</v>
      </c>
      <c r="F884" s="22" t="s">
        <v>2965</v>
      </c>
      <c r="G884" s="19" t="s">
        <v>2967</v>
      </c>
      <c r="H884" s="22" t="s">
        <v>3464</v>
      </c>
      <c r="I884" s="19" t="s">
        <v>3465</v>
      </c>
    </row>
    <row r="885" hidden="1">
      <c r="A885" s="18">
        <v>8.938511301595E12</v>
      </c>
      <c r="B885" s="22" t="s">
        <v>2953</v>
      </c>
      <c r="C885" s="19" t="s">
        <v>1145</v>
      </c>
      <c r="D885" s="22" t="s">
        <v>1904</v>
      </c>
      <c r="E885" s="19" t="s">
        <v>2644</v>
      </c>
      <c r="F885" s="22" t="s">
        <v>2965</v>
      </c>
      <c r="G885" s="19" t="s">
        <v>2967</v>
      </c>
      <c r="H885" s="22" t="s">
        <v>3464</v>
      </c>
      <c r="I885" s="19" t="s">
        <v>3465</v>
      </c>
    </row>
    <row r="886" hidden="1">
      <c r="A886" s="18">
        <v>8.938511301618E12</v>
      </c>
      <c r="B886" s="22" t="s">
        <v>2955</v>
      </c>
      <c r="C886" s="19" t="s">
        <v>1145</v>
      </c>
      <c r="D886" s="22" t="s">
        <v>1904</v>
      </c>
      <c r="E886" s="19" t="s">
        <v>2644</v>
      </c>
      <c r="F886" s="22" t="s">
        <v>2965</v>
      </c>
      <c r="G886" s="19" t="s">
        <v>2967</v>
      </c>
      <c r="H886" s="22" t="s">
        <v>3464</v>
      </c>
      <c r="I886" s="19" t="s">
        <v>3465</v>
      </c>
    </row>
    <row r="887" hidden="1">
      <c r="A887" s="18">
        <v>8.938511301731E12</v>
      </c>
      <c r="B887" s="22" t="s">
        <v>2957</v>
      </c>
      <c r="C887" s="19" t="s">
        <v>1831</v>
      </c>
      <c r="D887" s="22" t="s">
        <v>1904</v>
      </c>
      <c r="E887" s="19" t="s">
        <v>2644</v>
      </c>
      <c r="F887" s="22" t="s">
        <v>2645</v>
      </c>
      <c r="G887" s="19" t="s">
        <v>3374</v>
      </c>
      <c r="H887" s="22" t="s">
        <v>3462</v>
      </c>
      <c r="I887" s="19" t="s">
        <v>3463</v>
      </c>
    </row>
    <row r="888" hidden="1">
      <c r="A888" s="18">
        <v>8.938512909042E12</v>
      </c>
      <c r="B888" s="22" t="s">
        <v>2959</v>
      </c>
      <c r="C888" s="19" t="s">
        <v>57</v>
      </c>
      <c r="D888" s="22" t="s">
        <v>125</v>
      </c>
      <c r="E888" s="19" t="s">
        <v>196</v>
      </c>
      <c r="F888" s="22" t="s">
        <v>198</v>
      </c>
      <c r="G888" s="19" t="s">
        <v>921</v>
      </c>
      <c r="H888" s="22" t="s">
        <v>3466</v>
      </c>
      <c r="I888" s="19" t="s">
        <v>3467</v>
      </c>
    </row>
    <row r="889" hidden="1">
      <c r="A889" s="18">
        <v>8.938512932026E12</v>
      </c>
      <c r="B889" s="22" t="s">
        <v>2963</v>
      </c>
      <c r="C889" s="19" t="s">
        <v>57</v>
      </c>
      <c r="D889" s="22" t="s">
        <v>1904</v>
      </c>
      <c r="E889" s="19" t="s">
        <v>2644</v>
      </c>
      <c r="F889" s="22" t="s">
        <v>2645</v>
      </c>
      <c r="G889" s="19" t="s">
        <v>3374</v>
      </c>
      <c r="H889" s="22" t="s">
        <v>3468</v>
      </c>
      <c r="I889" s="19" t="s">
        <v>3469</v>
      </c>
    </row>
    <row r="890" hidden="1">
      <c r="A890" s="18">
        <v>8.938512932033E12</v>
      </c>
      <c r="B890" s="22" t="s">
        <v>2966</v>
      </c>
      <c r="C890" s="19" t="s">
        <v>57</v>
      </c>
      <c r="D890" s="22" t="s">
        <v>1904</v>
      </c>
      <c r="E890" s="19" t="s">
        <v>2644</v>
      </c>
      <c r="F890" s="22" t="s">
        <v>2645</v>
      </c>
      <c r="G890" s="19" t="s">
        <v>2646</v>
      </c>
      <c r="H890" s="22" t="s">
        <v>2648</v>
      </c>
      <c r="I890" s="19" t="s">
        <v>2649</v>
      </c>
    </row>
    <row r="891" hidden="1">
      <c r="A891" s="18">
        <v>8.938512932071E12</v>
      </c>
      <c r="B891" s="22" t="s">
        <v>2971</v>
      </c>
      <c r="C891" s="19" t="s">
        <v>57</v>
      </c>
      <c r="D891" s="22" t="s">
        <v>1904</v>
      </c>
      <c r="E891" s="19" t="s">
        <v>2644</v>
      </c>
      <c r="F891" s="22" t="s">
        <v>2645</v>
      </c>
      <c r="G891" s="19" t="s">
        <v>3374</v>
      </c>
      <c r="H891" s="22" t="s">
        <v>3468</v>
      </c>
      <c r="I891" s="19" t="s">
        <v>3469</v>
      </c>
    </row>
    <row r="892" hidden="1">
      <c r="A892" s="18">
        <v>8.938512932118E12</v>
      </c>
      <c r="B892" s="22" t="s">
        <v>2973</v>
      </c>
      <c r="C892" s="19" t="s">
        <v>1145</v>
      </c>
      <c r="D892" s="22" t="s">
        <v>1904</v>
      </c>
      <c r="E892" s="19" t="s">
        <v>2644</v>
      </c>
      <c r="F892" s="22" t="s">
        <v>2645</v>
      </c>
      <c r="G892" s="19" t="s">
        <v>3374</v>
      </c>
      <c r="H892" s="22" t="s">
        <v>3468</v>
      </c>
      <c r="I892" s="19" t="s">
        <v>3470</v>
      </c>
    </row>
    <row r="893" hidden="1">
      <c r="A893" s="18">
        <v>8.938512932132E12</v>
      </c>
      <c r="B893" s="22" t="s">
        <v>2975</v>
      </c>
      <c r="C893" s="19" t="s">
        <v>1145</v>
      </c>
      <c r="D893" s="22" t="s">
        <v>1904</v>
      </c>
      <c r="E893" s="19" t="s">
        <v>2644</v>
      </c>
      <c r="F893" s="22" t="s">
        <v>2645</v>
      </c>
      <c r="G893" s="19" t="s">
        <v>3374</v>
      </c>
      <c r="H893" s="22" t="s">
        <v>3468</v>
      </c>
      <c r="I893" s="19" t="s">
        <v>3470</v>
      </c>
    </row>
    <row r="894" hidden="1">
      <c r="A894" s="18">
        <v>8.938512932569E12</v>
      </c>
      <c r="B894" s="22" t="s">
        <v>2977</v>
      </c>
      <c r="C894" s="19" t="s">
        <v>57</v>
      </c>
      <c r="D894" s="22" t="s">
        <v>1904</v>
      </c>
      <c r="E894" s="19" t="s">
        <v>2644</v>
      </c>
      <c r="F894" s="22" t="s">
        <v>2645</v>
      </c>
      <c r="G894" s="19" t="s">
        <v>3374</v>
      </c>
      <c r="H894" s="22" t="s">
        <v>3375</v>
      </c>
      <c r="I894" s="19" t="s">
        <v>3376</v>
      </c>
    </row>
    <row r="895" hidden="1">
      <c r="A895" s="18">
        <v>8.938520199176E12</v>
      </c>
      <c r="B895" s="22" t="s">
        <v>2979</v>
      </c>
      <c r="C895" s="19" t="s">
        <v>224</v>
      </c>
      <c r="D895" s="22" t="s">
        <v>397</v>
      </c>
      <c r="E895" s="19" t="s">
        <v>1586</v>
      </c>
      <c r="F895" s="22" t="s">
        <v>1588</v>
      </c>
      <c r="G895" s="19" t="s">
        <v>2186</v>
      </c>
      <c r="H895" s="22" t="s">
        <v>3405</v>
      </c>
      <c r="I895" s="19" t="s">
        <v>3406</v>
      </c>
    </row>
    <row r="896" hidden="1">
      <c r="A896" s="18">
        <v>8.938520258347E12</v>
      </c>
      <c r="B896" s="22" t="s">
        <v>2981</v>
      </c>
      <c r="C896" s="19" t="s">
        <v>224</v>
      </c>
      <c r="D896" s="22" t="s">
        <v>397</v>
      </c>
      <c r="E896" s="19" t="s">
        <v>1586</v>
      </c>
      <c r="F896" s="22" t="s">
        <v>1588</v>
      </c>
      <c r="G896" s="19" t="s">
        <v>2186</v>
      </c>
      <c r="H896" s="22" t="s">
        <v>3471</v>
      </c>
      <c r="I896" s="19" t="s">
        <v>3472</v>
      </c>
    </row>
    <row r="897" hidden="1">
      <c r="A897" s="18">
        <v>8.938520657447E12</v>
      </c>
      <c r="B897" s="22" t="s">
        <v>2983</v>
      </c>
      <c r="C897" s="19" t="s">
        <v>93</v>
      </c>
      <c r="D897" s="22" t="s">
        <v>125</v>
      </c>
      <c r="E897" s="19" t="s">
        <v>251</v>
      </c>
      <c r="F897" s="22" t="s">
        <v>381</v>
      </c>
      <c r="G897" s="19" t="s">
        <v>2584</v>
      </c>
      <c r="H897" s="22" t="s">
        <v>2586</v>
      </c>
      <c r="I897" s="19" t="s">
        <v>3473</v>
      </c>
    </row>
    <row r="898" hidden="1">
      <c r="A898" s="18">
        <v>8.93852179309E12</v>
      </c>
      <c r="B898" s="22" t="s">
        <v>2985</v>
      </c>
      <c r="C898" s="19" t="s">
        <v>224</v>
      </c>
      <c r="D898" s="22" t="s">
        <v>125</v>
      </c>
      <c r="E898" s="19" t="s">
        <v>251</v>
      </c>
      <c r="F898" s="22" t="s">
        <v>381</v>
      </c>
      <c r="G898" s="19" t="s">
        <v>2584</v>
      </c>
      <c r="H898" s="22" t="s">
        <v>2586</v>
      </c>
      <c r="I898" s="19" t="s">
        <v>2588</v>
      </c>
    </row>
    <row r="899" hidden="1">
      <c r="A899" s="18">
        <v>8.938521793182E12</v>
      </c>
      <c r="B899" s="22" t="s">
        <v>2987</v>
      </c>
      <c r="C899" s="19" t="s">
        <v>224</v>
      </c>
      <c r="D899" s="22" t="s">
        <v>125</v>
      </c>
      <c r="E899" s="19" t="s">
        <v>251</v>
      </c>
      <c r="F899" s="22" t="s">
        <v>381</v>
      </c>
      <c r="G899" s="19" t="s">
        <v>2584</v>
      </c>
      <c r="H899" s="22" t="s">
        <v>3368</v>
      </c>
      <c r="I899" s="19" t="s">
        <v>3474</v>
      </c>
    </row>
    <row r="900" hidden="1">
      <c r="A900" s="18">
        <v>8.938521793328E12</v>
      </c>
      <c r="B900" s="22" t="s">
        <v>2989</v>
      </c>
      <c r="C900" s="19" t="s">
        <v>57</v>
      </c>
      <c r="D900" s="22" t="s">
        <v>125</v>
      </c>
      <c r="E900" s="19" t="s">
        <v>251</v>
      </c>
      <c r="F900" s="22" t="s">
        <v>381</v>
      </c>
      <c r="G900" s="19" t="s">
        <v>382</v>
      </c>
      <c r="H900" s="22" t="s">
        <v>1880</v>
      </c>
      <c r="I900" s="19" t="s">
        <v>1882</v>
      </c>
    </row>
    <row r="901" hidden="1">
      <c r="A901" s="18">
        <v>8.938523699055E12</v>
      </c>
      <c r="B901" s="22" t="s">
        <v>2991</v>
      </c>
      <c r="C901" s="19" t="s">
        <v>57</v>
      </c>
      <c r="D901" s="22" t="s">
        <v>397</v>
      </c>
      <c r="E901" s="19" t="s">
        <v>399</v>
      </c>
      <c r="F901" s="22" t="s">
        <v>400</v>
      </c>
      <c r="G901" s="19" t="s">
        <v>3336</v>
      </c>
      <c r="H901" s="22" t="s">
        <v>3361</v>
      </c>
      <c r="I901" s="19" t="s">
        <v>3363</v>
      </c>
    </row>
    <row r="902" hidden="1">
      <c r="A902" s="18">
        <v>8.938525186058E12</v>
      </c>
      <c r="B902" s="22" t="s">
        <v>2993</v>
      </c>
      <c r="C902" s="19" t="s">
        <v>224</v>
      </c>
      <c r="D902" s="22" t="s">
        <v>125</v>
      </c>
      <c r="E902" s="19" t="s">
        <v>196</v>
      </c>
      <c r="F902" s="22" t="s">
        <v>575</v>
      </c>
      <c r="G902" s="19" t="s">
        <v>3475</v>
      </c>
      <c r="H902" s="22" t="s">
        <v>3476</v>
      </c>
      <c r="I902" s="19" t="s">
        <v>3477</v>
      </c>
    </row>
    <row r="903" hidden="1">
      <c r="A903" s="18">
        <v>8.938525186072E12</v>
      </c>
      <c r="B903" s="22" t="s">
        <v>2995</v>
      </c>
      <c r="C903" s="19" t="s">
        <v>224</v>
      </c>
      <c r="D903" s="22" t="s">
        <v>125</v>
      </c>
      <c r="E903" s="19" t="s">
        <v>196</v>
      </c>
      <c r="F903" s="22" t="s">
        <v>575</v>
      </c>
      <c r="G903" s="19" t="s">
        <v>3475</v>
      </c>
      <c r="H903" s="22" t="s">
        <v>3476</v>
      </c>
      <c r="I903" s="19" t="s">
        <v>3477</v>
      </c>
    </row>
    <row r="904" hidden="1">
      <c r="A904" s="18">
        <v>8.938527710008E12</v>
      </c>
      <c r="B904" s="22" t="s">
        <v>2997</v>
      </c>
      <c r="C904" s="19" t="s">
        <v>224</v>
      </c>
      <c r="D904" s="22" t="s">
        <v>125</v>
      </c>
      <c r="E904" s="19" t="s">
        <v>251</v>
      </c>
      <c r="F904" s="22" t="s">
        <v>381</v>
      </c>
      <c r="G904" s="19" t="s">
        <v>2584</v>
      </c>
      <c r="H904" s="22" t="s">
        <v>3368</v>
      </c>
      <c r="I904" s="19" t="s">
        <v>3369</v>
      </c>
    </row>
    <row r="905" hidden="1">
      <c r="A905" s="18">
        <v>8.93852771006E12</v>
      </c>
      <c r="B905" s="22" t="s">
        <v>2999</v>
      </c>
      <c r="C905" s="19" t="s">
        <v>57</v>
      </c>
      <c r="D905" s="22" t="s">
        <v>125</v>
      </c>
      <c r="E905" s="19" t="s">
        <v>251</v>
      </c>
      <c r="F905" s="22" t="s">
        <v>381</v>
      </c>
      <c r="G905" s="19" t="s">
        <v>2584</v>
      </c>
      <c r="H905" s="22" t="s">
        <v>3368</v>
      </c>
      <c r="I905" s="19" t="s">
        <v>3369</v>
      </c>
    </row>
    <row r="906" hidden="1">
      <c r="A906" s="18">
        <v>8.938527710374E12</v>
      </c>
      <c r="B906" s="22" t="s">
        <v>3001</v>
      </c>
      <c r="C906" s="19" t="s">
        <v>224</v>
      </c>
      <c r="D906" s="22" t="s">
        <v>125</v>
      </c>
      <c r="E906" s="19" t="s">
        <v>251</v>
      </c>
      <c r="F906" s="22" t="s">
        <v>381</v>
      </c>
      <c r="G906" s="19" t="s">
        <v>2584</v>
      </c>
      <c r="H906" s="22" t="s">
        <v>2586</v>
      </c>
      <c r="I906" s="19" t="s">
        <v>2588</v>
      </c>
    </row>
    <row r="907" hidden="1">
      <c r="A907" s="18">
        <v>8.938527710398E12</v>
      </c>
      <c r="B907" s="22" t="s">
        <v>3003</v>
      </c>
      <c r="C907" s="19" t="s">
        <v>57</v>
      </c>
      <c r="D907" s="22" t="s">
        <v>125</v>
      </c>
      <c r="E907" s="19" t="s">
        <v>251</v>
      </c>
      <c r="F907" s="22" t="s">
        <v>381</v>
      </c>
      <c r="G907" s="19" t="s">
        <v>2584</v>
      </c>
      <c r="H907" s="22" t="s">
        <v>3368</v>
      </c>
      <c r="I907" s="19" t="s">
        <v>3478</v>
      </c>
    </row>
    <row r="908" hidden="1">
      <c r="A908" s="18">
        <v>8.93852771051E12</v>
      </c>
      <c r="B908" s="22" t="s">
        <v>3005</v>
      </c>
      <c r="C908" s="19" t="s">
        <v>224</v>
      </c>
      <c r="D908" s="22" t="s">
        <v>125</v>
      </c>
      <c r="E908" s="19" t="s">
        <v>251</v>
      </c>
      <c r="F908" s="22" t="s">
        <v>381</v>
      </c>
      <c r="G908" s="19" t="s">
        <v>2584</v>
      </c>
      <c r="H908" s="22" t="s">
        <v>3368</v>
      </c>
      <c r="I908" s="19" t="s">
        <v>3369</v>
      </c>
    </row>
    <row r="909" hidden="1">
      <c r="A909" s="18">
        <v>8.938527710565E12</v>
      </c>
      <c r="B909" s="22" t="s">
        <v>3007</v>
      </c>
      <c r="C909" s="19" t="s">
        <v>224</v>
      </c>
      <c r="D909" s="22" t="s">
        <v>125</v>
      </c>
      <c r="E909" s="19" t="s">
        <v>251</v>
      </c>
      <c r="F909" s="22" t="s">
        <v>381</v>
      </c>
      <c r="G909" s="19" t="s">
        <v>2584</v>
      </c>
      <c r="H909" s="22" t="s">
        <v>3368</v>
      </c>
      <c r="I909" s="19" t="s">
        <v>3369</v>
      </c>
    </row>
    <row r="910" hidden="1">
      <c r="A910" s="18">
        <v>8.938528582024E12</v>
      </c>
      <c r="B910" s="22" t="s">
        <v>3009</v>
      </c>
      <c r="C910" s="19" t="s">
        <v>57</v>
      </c>
      <c r="D910" s="22" t="s">
        <v>397</v>
      </c>
      <c r="E910" s="19" t="s">
        <v>1586</v>
      </c>
      <c r="F910" s="22" t="s">
        <v>1836</v>
      </c>
      <c r="G910" s="19" t="s">
        <v>1837</v>
      </c>
      <c r="H910" s="22" t="s">
        <v>1839</v>
      </c>
      <c r="I910" s="19" t="s">
        <v>1840</v>
      </c>
    </row>
    <row r="911" hidden="1">
      <c r="A911" s="18">
        <v>8.938528582277E12</v>
      </c>
      <c r="B911" s="22" t="s">
        <v>3011</v>
      </c>
      <c r="C911" s="19" t="s">
        <v>57</v>
      </c>
      <c r="D911" s="22" t="s">
        <v>397</v>
      </c>
      <c r="E911" s="19" t="s">
        <v>1586</v>
      </c>
      <c r="F911" s="22" t="s">
        <v>1836</v>
      </c>
      <c r="G911" s="19" t="s">
        <v>1837</v>
      </c>
      <c r="H911" s="22" t="s">
        <v>1839</v>
      </c>
      <c r="I911" s="19" t="s">
        <v>1840</v>
      </c>
    </row>
    <row r="912" hidden="1">
      <c r="A912" s="18">
        <v>8.938528582574E12</v>
      </c>
      <c r="B912" s="22" t="s">
        <v>3013</v>
      </c>
      <c r="C912" s="19" t="s">
        <v>224</v>
      </c>
      <c r="D912" s="22" t="s">
        <v>397</v>
      </c>
      <c r="E912" s="19" t="s">
        <v>1586</v>
      </c>
      <c r="F912" s="22" t="s">
        <v>1836</v>
      </c>
      <c r="G912" s="19" t="s">
        <v>2845</v>
      </c>
      <c r="H912" s="22" t="s">
        <v>2853</v>
      </c>
      <c r="I912" s="19" t="s">
        <v>2854</v>
      </c>
    </row>
    <row r="913" hidden="1">
      <c r="A913" s="18">
        <v>8.938529017082E12</v>
      </c>
      <c r="B913" s="22" t="s">
        <v>3014</v>
      </c>
      <c r="C913" s="19" t="s">
        <v>224</v>
      </c>
      <c r="D913" s="22" t="s">
        <v>1904</v>
      </c>
      <c r="E913" s="19" t="s">
        <v>2644</v>
      </c>
      <c r="F913" s="22" t="s">
        <v>2867</v>
      </c>
      <c r="G913" s="19" t="s">
        <v>3066</v>
      </c>
      <c r="H913" s="22" t="s">
        <v>3067</v>
      </c>
      <c r="I913" s="19" t="s">
        <v>3069</v>
      </c>
    </row>
    <row r="914" hidden="1">
      <c r="A914" s="18">
        <v>8.938529017099E12</v>
      </c>
      <c r="B914" s="22" t="s">
        <v>3016</v>
      </c>
      <c r="C914" s="19" t="s">
        <v>224</v>
      </c>
      <c r="D914" s="22" t="s">
        <v>1904</v>
      </c>
      <c r="E914" s="19" t="s">
        <v>2644</v>
      </c>
      <c r="F914" s="22" t="s">
        <v>2867</v>
      </c>
      <c r="G914" s="19" t="s">
        <v>3066</v>
      </c>
      <c r="H914" s="22" t="s">
        <v>3067</v>
      </c>
      <c r="I914" s="19" t="s">
        <v>3069</v>
      </c>
    </row>
    <row r="915" hidden="1">
      <c r="A915" s="18">
        <v>8.938529017105E12</v>
      </c>
      <c r="B915" s="22" t="s">
        <v>3018</v>
      </c>
      <c r="C915" s="19" t="s">
        <v>224</v>
      </c>
      <c r="D915" s="22" t="s">
        <v>1904</v>
      </c>
      <c r="E915" s="19" t="s">
        <v>2644</v>
      </c>
      <c r="F915" s="22" t="s">
        <v>2867</v>
      </c>
      <c r="G915" s="19" t="s">
        <v>3066</v>
      </c>
      <c r="H915" s="22" t="s">
        <v>3067</v>
      </c>
      <c r="I915" s="19" t="s">
        <v>3069</v>
      </c>
    </row>
    <row r="916" hidden="1">
      <c r="A916" s="18">
        <v>8.938529017143E12</v>
      </c>
      <c r="B916" s="22" t="s">
        <v>3019</v>
      </c>
      <c r="C916" s="19" t="s">
        <v>224</v>
      </c>
      <c r="D916" s="22" t="s">
        <v>1904</v>
      </c>
      <c r="E916" s="19" t="s">
        <v>2644</v>
      </c>
      <c r="F916" s="22" t="s">
        <v>2867</v>
      </c>
      <c r="G916" s="19" t="s">
        <v>3066</v>
      </c>
      <c r="H916" s="22" t="s">
        <v>3067</v>
      </c>
      <c r="I916" s="19" t="s">
        <v>3069</v>
      </c>
    </row>
    <row r="917" hidden="1">
      <c r="A917" s="18">
        <v>8.93852904503E12</v>
      </c>
      <c r="B917" s="22" t="s">
        <v>3022</v>
      </c>
      <c r="C917" s="19" t="s">
        <v>224</v>
      </c>
      <c r="D917" s="22" t="s">
        <v>397</v>
      </c>
      <c r="E917" s="19" t="s">
        <v>1586</v>
      </c>
      <c r="F917" s="22" t="s">
        <v>1588</v>
      </c>
      <c r="G917" s="19" t="s">
        <v>2186</v>
      </c>
      <c r="H917" s="22" t="s">
        <v>3409</v>
      </c>
      <c r="I917" s="19" t="s">
        <v>3479</v>
      </c>
    </row>
    <row r="918" hidden="1">
      <c r="A918" s="18">
        <v>8.938529045856E12</v>
      </c>
      <c r="B918" s="22" t="s">
        <v>3024</v>
      </c>
      <c r="C918" s="19" t="s">
        <v>224</v>
      </c>
      <c r="D918" s="22" t="s">
        <v>397</v>
      </c>
      <c r="E918" s="19" t="s">
        <v>1586</v>
      </c>
      <c r="F918" s="22" t="s">
        <v>1588</v>
      </c>
      <c r="G918" s="19" t="s">
        <v>1856</v>
      </c>
      <c r="H918" s="22" t="s">
        <v>3407</v>
      </c>
      <c r="I918" s="19" t="s">
        <v>3445</v>
      </c>
    </row>
    <row r="919" hidden="1">
      <c r="A919" s="18">
        <v>8.938529045917E12</v>
      </c>
      <c r="B919" s="22" t="s">
        <v>3026</v>
      </c>
      <c r="C919" s="19" t="s">
        <v>224</v>
      </c>
      <c r="D919" s="22" t="s">
        <v>397</v>
      </c>
      <c r="E919" s="19" t="s">
        <v>1586</v>
      </c>
      <c r="F919" s="22" t="s">
        <v>1588</v>
      </c>
      <c r="G919" s="19" t="s">
        <v>1856</v>
      </c>
      <c r="H919" s="22" t="s">
        <v>3407</v>
      </c>
      <c r="I919" s="19" t="s">
        <v>3408</v>
      </c>
    </row>
    <row r="920" hidden="1">
      <c r="A920" s="18">
        <v>8.938529045924E12</v>
      </c>
      <c r="B920" s="22" t="s">
        <v>3028</v>
      </c>
      <c r="C920" s="19" t="s">
        <v>224</v>
      </c>
      <c r="D920" s="22" t="s">
        <v>397</v>
      </c>
      <c r="E920" s="19" t="s">
        <v>1586</v>
      </c>
      <c r="F920" s="22" t="s">
        <v>1588</v>
      </c>
      <c r="G920" s="19" t="s">
        <v>1856</v>
      </c>
      <c r="H920" s="22" t="s">
        <v>3407</v>
      </c>
      <c r="I920" s="19" t="s">
        <v>3408</v>
      </c>
    </row>
    <row r="921" hidden="1">
      <c r="A921" s="18">
        <v>8.938529045979E12</v>
      </c>
      <c r="B921" s="22" t="s">
        <v>3030</v>
      </c>
      <c r="C921" s="19" t="s">
        <v>224</v>
      </c>
      <c r="D921" s="22" t="s">
        <v>397</v>
      </c>
      <c r="E921" s="19" t="s">
        <v>1586</v>
      </c>
      <c r="F921" s="22" t="s">
        <v>1588</v>
      </c>
      <c r="G921" s="19" t="s">
        <v>1590</v>
      </c>
      <c r="H921" s="22" t="s">
        <v>3188</v>
      </c>
      <c r="I921" s="19" t="s">
        <v>3189</v>
      </c>
    </row>
    <row r="922" hidden="1">
      <c r="A922" s="18">
        <v>8.938529985015E12</v>
      </c>
      <c r="B922" s="22" t="s">
        <v>3032</v>
      </c>
      <c r="C922" s="19" t="s">
        <v>224</v>
      </c>
      <c r="D922" s="22" t="s">
        <v>397</v>
      </c>
      <c r="E922" s="19" t="s">
        <v>1586</v>
      </c>
      <c r="F922" s="22" t="s">
        <v>1588</v>
      </c>
      <c r="G922" s="19" t="s">
        <v>1590</v>
      </c>
      <c r="H922" s="22" t="s">
        <v>3188</v>
      </c>
      <c r="I922" s="19" t="s">
        <v>3189</v>
      </c>
    </row>
    <row r="923" hidden="1">
      <c r="A923" s="18">
        <v>8.938531579028E12</v>
      </c>
      <c r="B923" s="22" t="s">
        <v>3034</v>
      </c>
      <c r="C923" s="19" t="s">
        <v>1145</v>
      </c>
      <c r="D923" s="22" t="s">
        <v>105</v>
      </c>
      <c r="E923" s="19" t="s">
        <v>1471</v>
      </c>
      <c r="F923" s="22" t="s">
        <v>1948</v>
      </c>
      <c r="G923" s="19" t="s">
        <v>1964</v>
      </c>
      <c r="H923" s="22" t="s">
        <v>1966</v>
      </c>
      <c r="I923" s="19" t="s">
        <v>1967</v>
      </c>
    </row>
    <row r="924" hidden="1">
      <c r="A924" s="18">
        <v>8.938531579059E12</v>
      </c>
      <c r="B924" s="22" t="s">
        <v>3036</v>
      </c>
      <c r="C924" s="19" t="s">
        <v>1145</v>
      </c>
      <c r="D924" s="22" t="s">
        <v>105</v>
      </c>
      <c r="E924" s="19" t="s">
        <v>1471</v>
      </c>
      <c r="F924" s="22" t="s">
        <v>1948</v>
      </c>
      <c r="G924" s="19" t="s">
        <v>2203</v>
      </c>
      <c r="H924" s="22" t="s">
        <v>2205</v>
      </c>
      <c r="I924" s="19" t="s">
        <v>2206</v>
      </c>
    </row>
    <row r="925" hidden="1">
      <c r="A925" s="18">
        <v>8.938532089007E12</v>
      </c>
      <c r="B925" s="22" t="s">
        <v>3040</v>
      </c>
      <c r="C925" s="19" t="s">
        <v>224</v>
      </c>
      <c r="D925" s="22" t="s">
        <v>397</v>
      </c>
      <c r="E925" s="19" t="s">
        <v>1586</v>
      </c>
      <c r="F925" s="22" t="s">
        <v>1836</v>
      </c>
      <c r="G925" s="19" t="s">
        <v>2628</v>
      </c>
      <c r="H925" s="22" t="s">
        <v>3417</v>
      </c>
      <c r="I925" s="19" t="s">
        <v>3482</v>
      </c>
    </row>
    <row r="926" hidden="1">
      <c r="A926" s="18">
        <v>8.938532089045E12</v>
      </c>
      <c r="B926" s="22" t="s">
        <v>3042</v>
      </c>
      <c r="C926" s="19" t="s">
        <v>224</v>
      </c>
      <c r="D926" s="22" t="s">
        <v>397</v>
      </c>
      <c r="E926" s="19" t="s">
        <v>1586</v>
      </c>
      <c r="F926" s="22" t="s">
        <v>1836</v>
      </c>
      <c r="G926" s="19" t="s">
        <v>2628</v>
      </c>
      <c r="H926" s="22" t="s">
        <v>3417</v>
      </c>
      <c r="I926" s="19" t="s">
        <v>3482</v>
      </c>
    </row>
    <row r="927" hidden="1">
      <c r="A927" s="18">
        <v>8.938532089991E12</v>
      </c>
      <c r="B927" s="22" t="s">
        <v>3044</v>
      </c>
      <c r="C927" s="19" t="s">
        <v>224</v>
      </c>
      <c r="D927" s="22" t="s">
        <v>397</v>
      </c>
      <c r="E927" s="19" t="s">
        <v>1586</v>
      </c>
      <c r="F927" s="22" t="s">
        <v>1836</v>
      </c>
      <c r="G927" s="19" t="s">
        <v>2628</v>
      </c>
      <c r="H927" s="22" t="s">
        <v>3417</v>
      </c>
      <c r="I927" s="19" t="s">
        <v>3482</v>
      </c>
    </row>
    <row r="928" hidden="1">
      <c r="A928" s="18">
        <v>8.938532826008E12</v>
      </c>
      <c r="B928" s="22" t="s">
        <v>3046</v>
      </c>
      <c r="C928" s="19" t="s">
        <v>224</v>
      </c>
      <c r="D928" s="22" t="s">
        <v>397</v>
      </c>
      <c r="E928" s="19" t="s">
        <v>399</v>
      </c>
      <c r="F928" s="22" t="s">
        <v>1737</v>
      </c>
      <c r="G928" s="19" t="s">
        <v>2139</v>
      </c>
      <c r="H928" s="22" t="s">
        <v>2141</v>
      </c>
      <c r="I928" s="19" t="s">
        <v>3483</v>
      </c>
    </row>
    <row r="929" hidden="1">
      <c r="A929" s="18">
        <v>8.938532826015E12</v>
      </c>
      <c r="B929" s="22" t="s">
        <v>3048</v>
      </c>
      <c r="C929" s="19" t="s">
        <v>224</v>
      </c>
      <c r="D929" s="22" t="s">
        <v>397</v>
      </c>
      <c r="E929" s="19" t="s">
        <v>399</v>
      </c>
      <c r="F929" s="22" t="s">
        <v>1737</v>
      </c>
      <c r="G929" s="19" t="s">
        <v>2139</v>
      </c>
      <c r="H929" s="22" t="s">
        <v>2141</v>
      </c>
      <c r="I929" s="19" t="s">
        <v>3484</v>
      </c>
    </row>
    <row r="930" hidden="1">
      <c r="A930" s="18">
        <v>8.938532826121E12</v>
      </c>
      <c r="B930" s="22" t="s">
        <v>3050</v>
      </c>
      <c r="C930" s="19" t="s">
        <v>224</v>
      </c>
      <c r="D930" s="22" t="s">
        <v>397</v>
      </c>
      <c r="E930" s="19" t="s">
        <v>399</v>
      </c>
      <c r="F930" s="22" t="s">
        <v>1737</v>
      </c>
      <c r="G930" s="19" t="s">
        <v>2139</v>
      </c>
      <c r="H930" s="22" t="s">
        <v>2141</v>
      </c>
      <c r="I930" s="19" t="s">
        <v>3485</v>
      </c>
    </row>
    <row r="931" hidden="1">
      <c r="A931" s="18">
        <v>8.938532826183E12</v>
      </c>
      <c r="B931" s="22" t="s">
        <v>3052</v>
      </c>
      <c r="C931" s="19" t="s">
        <v>224</v>
      </c>
      <c r="D931" s="22" t="s">
        <v>397</v>
      </c>
      <c r="E931" s="19" t="s">
        <v>399</v>
      </c>
      <c r="F931" s="22" t="s">
        <v>1737</v>
      </c>
      <c r="G931" s="19" t="s">
        <v>2139</v>
      </c>
      <c r="H931" s="22" t="s">
        <v>2141</v>
      </c>
      <c r="I931" s="19" t="s">
        <v>3484</v>
      </c>
    </row>
    <row r="932" hidden="1">
      <c r="A932" s="18">
        <v>8.938535604047E12</v>
      </c>
      <c r="B932" s="22" t="s">
        <v>3054</v>
      </c>
      <c r="C932" s="19" t="s">
        <v>787</v>
      </c>
      <c r="D932" s="22" t="s">
        <v>125</v>
      </c>
      <c r="E932" s="19" t="s">
        <v>251</v>
      </c>
      <c r="F932" s="22" t="s">
        <v>381</v>
      </c>
      <c r="G932" s="19" t="s">
        <v>382</v>
      </c>
      <c r="H932" s="22" t="s">
        <v>3486</v>
      </c>
      <c r="I932" s="19" t="s">
        <v>3487</v>
      </c>
    </row>
    <row r="933" hidden="1">
      <c r="A933" s="18">
        <v>8.938535604221E12</v>
      </c>
      <c r="B933" s="22" t="s">
        <v>3056</v>
      </c>
      <c r="C933" s="19" t="s">
        <v>787</v>
      </c>
      <c r="D933" s="22" t="s">
        <v>125</v>
      </c>
      <c r="E933" s="19" t="s">
        <v>251</v>
      </c>
      <c r="F933" s="22" t="s">
        <v>381</v>
      </c>
      <c r="G933" s="19" t="s">
        <v>382</v>
      </c>
      <c r="H933" s="22" t="s">
        <v>1880</v>
      </c>
      <c r="I933" s="19" t="s">
        <v>1882</v>
      </c>
    </row>
    <row r="934" hidden="1">
      <c r="A934" s="18">
        <v>8.938535604238E12</v>
      </c>
      <c r="B934" s="22" t="s">
        <v>3058</v>
      </c>
      <c r="C934" s="19" t="s">
        <v>787</v>
      </c>
      <c r="D934" s="22" t="s">
        <v>125</v>
      </c>
      <c r="E934" s="19" t="s">
        <v>251</v>
      </c>
      <c r="F934" s="22" t="s">
        <v>381</v>
      </c>
      <c r="G934" s="19" t="s">
        <v>382</v>
      </c>
      <c r="H934" s="22" t="s">
        <v>3486</v>
      </c>
      <c r="I934" s="19" t="s">
        <v>3487</v>
      </c>
    </row>
    <row r="935" hidden="1">
      <c r="A935" s="18">
        <v>8.938535604412E12</v>
      </c>
      <c r="B935" s="22" t="s">
        <v>3061</v>
      </c>
      <c r="C935" s="19" t="s">
        <v>224</v>
      </c>
      <c r="D935" s="22" t="s">
        <v>125</v>
      </c>
      <c r="E935" s="19" t="s">
        <v>251</v>
      </c>
      <c r="F935" s="22" t="s">
        <v>381</v>
      </c>
      <c r="G935" s="19" t="s">
        <v>2584</v>
      </c>
      <c r="H935" s="22" t="s">
        <v>3368</v>
      </c>
      <c r="I935" s="19" t="s">
        <v>3451</v>
      </c>
    </row>
    <row r="936" hidden="1">
      <c r="A936" s="18">
        <v>8.938535604597E12</v>
      </c>
      <c r="B936" s="22" t="s">
        <v>3063</v>
      </c>
      <c r="C936" s="19" t="s">
        <v>93</v>
      </c>
      <c r="D936" s="22" t="s">
        <v>125</v>
      </c>
      <c r="E936" s="19" t="s">
        <v>251</v>
      </c>
      <c r="F936" s="22" t="s">
        <v>381</v>
      </c>
      <c r="G936" s="19" t="s">
        <v>382</v>
      </c>
      <c r="H936" s="22" t="s">
        <v>3488</v>
      </c>
      <c r="I936" s="19" t="s">
        <v>3489</v>
      </c>
    </row>
    <row r="937" hidden="1">
      <c r="A937" s="18">
        <v>8.938536904276E12</v>
      </c>
      <c r="B937" s="22" t="s">
        <v>3065</v>
      </c>
      <c r="C937" s="19" t="s">
        <v>224</v>
      </c>
      <c r="D937" s="22" t="s">
        <v>397</v>
      </c>
      <c r="E937" s="19" t="s">
        <v>399</v>
      </c>
      <c r="F937" s="22" t="s">
        <v>400</v>
      </c>
      <c r="G937" s="19" t="s">
        <v>406</v>
      </c>
      <c r="H937" s="22" t="s">
        <v>407</v>
      </c>
      <c r="I937" s="19" t="s">
        <v>1934</v>
      </c>
    </row>
    <row r="938" hidden="1">
      <c r="A938" s="18">
        <v>8.938536904283E12</v>
      </c>
      <c r="B938" s="22" t="s">
        <v>3070</v>
      </c>
      <c r="C938" s="19" t="s">
        <v>224</v>
      </c>
      <c r="D938" s="22" t="s">
        <v>397</v>
      </c>
      <c r="E938" s="19" t="s">
        <v>399</v>
      </c>
      <c r="F938" s="22" t="s">
        <v>400</v>
      </c>
      <c r="G938" s="19" t="s">
        <v>406</v>
      </c>
      <c r="H938" s="22" t="s">
        <v>407</v>
      </c>
      <c r="I938" s="19" t="s">
        <v>1934</v>
      </c>
    </row>
    <row r="939" hidden="1">
      <c r="A939" s="18">
        <v>8.938539773015E12</v>
      </c>
      <c r="B939" s="22" t="s">
        <v>3072</v>
      </c>
      <c r="C939" s="19" t="s">
        <v>57</v>
      </c>
      <c r="D939" s="22" t="s">
        <v>397</v>
      </c>
      <c r="E939" s="19" t="s">
        <v>399</v>
      </c>
      <c r="F939" s="22" t="s">
        <v>400</v>
      </c>
      <c r="G939" s="19" t="s">
        <v>3336</v>
      </c>
      <c r="H939" s="22" t="s">
        <v>3345</v>
      </c>
      <c r="I939" s="19" t="s">
        <v>3346</v>
      </c>
    </row>
    <row r="940" hidden="1">
      <c r="A940" s="18">
        <v>8.938539773022E12</v>
      </c>
      <c r="B940" s="22" t="s">
        <v>3074</v>
      </c>
      <c r="C940" s="19" t="s">
        <v>57</v>
      </c>
      <c r="D940" s="22" t="s">
        <v>397</v>
      </c>
      <c r="E940" s="19" t="s">
        <v>399</v>
      </c>
      <c r="F940" s="22" t="s">
        <v>400</v>
      </c>
      <c r="G940" s="19" t="s">
        <v>3336</v>
      </c>
      <c r="H940" s="22" t="s">
        <v>3454</v>
      </c>
      <c r="I940" s="19" t="s">
        <v>3455</v>
      </c>
    </row>
    <row r="941" hidden="1">
      <c r="A941" s="18">
        <v>8.93854143935E12</v>
      </c>
      <c r="B941" s="22" t="s">
        <v>3076</v>
      </c>
      <c r="C941" s="19" t="s">
        <v>75</v>
      </c>
      <c r="D941" s="22" t="s">
        <v>125</v>
      </c>
      <c r="E941" s="19" t="s">
        <v>127</v>
      </c>
      <c r="F941" s="22" t="s">
        <v>130</v>
      </c>
      <c r="G941" s="19" t="s">
        <v>131</v>
      </c>
      <c r="H941" s="22" t="s">
        <v>795</v>
      </c>
      <c r="I941" s="19" t="s">
        <v>796</v>
      </c>
    </row>
    <row r="942" hidden="1">
      <c r="A942" s="18">
        <v>8.938541439817E12</v>
      </c>
      <c r="B942" s="22" t="s">
        <v>3077</v>
      </c>
      <c r="C942" s="19" t="s">
        <v>75</v>
      </c>
      <c r="D942" s="22" t="s">
        <v>125</v>
      </c>
      <c r="E942" s="19" t="s">
        <v>127</v>
      </c>
      <c r="F942" s="22" t="s">
        <v>130</v>
      </c>
      <c r="G942" s="19" t="s">
        <v>131</v>
      </c>
      <c r="H942" s="22" t="s">
        <v>795</v>
      </c>
      <c r="I942" s="19" t="s">
        <v>796</v>
      </c>
    </row>
    <row r="943" hidden="1">
      <c r="A943" s="18">
        <v>8.938541439824E12</v>
      </c>
      <c r="B943" s="22" t="s">
        <v>3079</v>
      </c>
      <c r="C943" s="19" t="s">
        <v>75</v>
      </c>
      <c r="D943" s="22" t="s">
        <v>125</v>
      </c>
      <c r="E943" s="19" t="s">
        <v>127</v>
      </c>
      <c r="F943" s="22" t="s">
        <v>130</v>
      </c>
      <c r="G943" s="19" t="s">
        <v>131</v>
      </c>
      <c r="H943" s="22" t="s">
        <v>795</v>
      </c>
      <c r="I943" s="19" t="s">
        <v>796</v>
      </c>
    </row>
    <row r="944" hidden="1">
      <c r="A944" s="18">
        <v>8.938545409007E12</v>
      </c>
      <c r="B944" s="22" t="s">
        <v>3082</v>
      </c>
      <c r="C944" s="19" t="s">
        <v>93</v>
      </c>
      <c r="D944" s="22" t="s">
        <v>125</v>
      </c>
      <c r="E944" s="19" t="s">
        <v>251</v>
      </c>
      <c r="F944" s="22" t="s">
        <v>2591</v>
      </c>
      <c r="G944" s="19" t="s">
        <v>3446</v>
      </c>
      <c r="H944" s="22" t="s">
        <v>3447</v>
      </c>
      <c r="I944" s="19" t="s">
        <v>3448</v>
      </c>
    </row>
    <row r="945" hidden="1">
      <c r="A945" s="18">
        <v>8.938545409021E12</v>
      </c>
      <c r="B945" s="22" t="s">
        <v>3085</v>
      </c>
      <c r="C945" s="19" t="s">
        <v>93</v>
      </c>
      <c r="D945" s="22" t="s">
        <v>125</v>
      </c>
      <c r="E945" s="19" t="s">
        <v>251</v>
      </c>
      <c r="F945" s="22" t="s">
        <v>2591</v>
      </c>
      <c r="G945" s="19" t="s">
        <v>3446</v>
      </c>
      <c r="H945" s="22" t="s">
        <v>3447</v>
      </c>
      <c r="I945" s="19" t="s">
        <v>3448</v>
      </c>
    </row>
    <row r="946" hidden="1">
      <c r="A946" s="18">
        <v>8.938546762019E12</v>
      </c>
      <c r="B946" s="22" t="s">
        <v>3089</v>
      </c>
      <c r="C946" s="19" t="s">
        <v>224</v>
      </c>
      <c r="D946" s="22" t="s">
        <v>125</v>
      </c>
      <c r="E946" s="19" t="s">
        <v>251</v>
      </c>
      <c r="F946" s="22" t="s">
        <v>2591</v>
      </c>
      <c r="G946" s="19" t="s">
        <v>3446</v>
      </c>
      <c r="H946" s="22" t="s">
        <v>3490</v>
      </c>
      <c r="I946" s="19" t="s">
        <v>3491</v>
      </c>
    </row>
    <row r="947" hidden="1">
      <c r="A947" s="18">
        <v>8.938546762057E12</v>
      </c>
      <c r="B947" s="22" t="s">
        <v>3091</v>
      </c>
      <c r="C947" s="19" t="s">
        <v>224</v>
      </c>
      <c r="D947" s="22" t="s">
        <v>125</v>
      </c>
      <c r="E947" s="19" t="s">
        <v>251</v>
      </c>
      <c r="F947" s="22" t="s">
        <v>2591</v>
      </c>
      <c r="G947" s="19" t="s">
        <v>3446</v>
      </c>
      <c r="H947" s="22" t="s">
        <v>3490</v>
      </c>
      <c r="I947" s="19" t="s">
        <v>3492</v>
      </c>
    </row>
    <row r="948" hidden="1">
      <c r="A948" s="18">
        <v>8.938546762279E12</v>
      </c>
      <c r="B948" s="22" t="s">
        <v>3094</v>
      </c>
      <c r="C948" s="19" t="s">
        <v>224</v>
      </c>
      <c r="D948" s="22" t="s">
        <v>125</v>
      </c>
      <c r="E948" s="19" t="s">
        <v>251</v>
      </c>
      <c r="F948" s="22" t="s">
        <v>2591</v>
      </c>
      <c r="G948" s="19" t="s">
        <v>3446</v>
      </c>
      <c r="H948" s="22" t="s">
        <v>3490</v>
      </c>
      <c r="I948" s="19" t="s">
        <v>3491</v>
      </c>
    </row>
    <row r="949" hidden="1">
      <c r="A949" s="18">
        <v>8.938546855001E12</v>
      </c>
      <c r="B949" s="22" t="s">
        <v>3096</v>
      </c>
      <c r="C949" s="19" t="s">
        <v>57</v>
      </c>
      <c r="D949" s="22" t="s">
        <v>1904</v>
      </c>
      <c r="E949" s="19" t="s">
        <v>2644</v>
      </c>
      <c r="F949" s="22" t="s">
        <v>2645</v>
      </c>
      <c r="G949" s="19" t="s">
        <v>3374</v>
      </c>
      <c r="H949" s="22" t="s">
        <v>3462</v>
      </c>
      <c r="I949" s="19" t="s">
        <v>3463</v>
      </c>
    </row>
    <row r="950" hidden="1">
      <c r="A950" s="18">
        <v>8.938546855032E12</v>
      </c>
      <c r="B950" s="22" t="s">
        <v>3098</v>
      </c>
      <c r="C950" s="19" t="s">
        <v>224</v>
      </c>
      <c r="D950" s="22" t="s">
        <v>397</v>
      </c>
      <c r="E950" s="19" t="s">
        <v>1586</v>
      </c>
      <c r="F950" s="22" t="s">
        <v>1836</v>
      </c>
      <c r="G950" s="19" t="s">
        <v>2578</v>
      </c>
      <c r="H950" s="22" t="s">
        <v>2960</v>
      </c>
      <c r="I950" s="19" t="s">
        <v>2962</v>
      </c>
    </row>
    <row r="951" hidden="1">
      <c r="A951" s="18">
        <v>8.938546855148E12</v>
      </c>
      <c r="B951" s="22" t="s">
        <v>3100</v>
      </c>
      <c r="C951" s="19" t="s">
        <v>224</v>
      </c>
      <c r="D951" s="22" t="s">
        <v>397</v>
      </c>
      <c r="E951" s="19" t="s">
        <v>1586</v>
      </c>
      <c r="F951" s="22" t="s">
        <v>1836</v>
      </c>
      <c r="G951" s="19" t="s">
        <v>2578</v>
      </c>
      <c r="H951" s="22" t="s">
        <v>2960</v>
      </c>
      <c r="I951" s="19" t="s">
        <v>2962</v>
      </c>
    </row>
    <row r="952" hidden="1">
      <c r="A952" s="18">
        <v>8.938547295004E12</v>
      </c>
      <c r="B952" s="22" t="s">
        <v>3102</v>
      </c>
      <c r="C952" s="19" t="s">
        <v>224</v>
      </c>
      <c r="D952" s="22" t="s">
        <v>125</v>
      </c>
      <c r="E952" s="19" t="s">
        <v>674</v>
      </c>
      <c r="F952" s="22" t="s">
        <v>2890</v>
      </c>
      <c r="G952" s="19" t="s">
        <v>2914</v>
      </c>
      <c r="H952" s="22" t="s">
        <v>2916</v>
      </c>
      <c r="I952" s="19" t="s">
        <v>2917</v>
      </c>
    </row>
    <row r="953" hidden="1">
      <c r="A953" s="18">
        <v>8.938547922153E12</v>
      </c>
      <c r="B953" s="22" t="s">
        <v>3105</v>
      </c>
      <c r="C953" s="19" t="s">
        <v>787</v>
      </c>
      <c r="D953" s="22" t="s">
        <v>125</v>
      </c>
      <c r="E953" s="19" t="s">
        <v>1068</v>
      </c>
      <c r="F953" s="22" t="s">
        <v>3493</v>
      </c>
      <c r="G953" s="19" t="s">
        <v>3494</v>
      </c>
      <c r="H953" s="22" t="s">
        <v>3495</v>
      </c>
      <c r="I953" s="19" t="s">
        <v>3496</v>
      </c>
    </row>
    <row r="954" hidden="1">
      <c r="A954" s="18">
        <v>8.938547922252E12</v>
      </c>
      <c r="B954" s="22" t="s">
        <v>3107</v>
      </c>
      <c r="C954" s="19" t="s">
        <v>787</v>
      </c>
      <c r="D954" s="22" t="s">
        <v>125</v>
      </c>
      <c r="E954" s="19" t="s">
        <v>1068</v>
      </c>
      <c r="F954" s="22" t="s">
        <v>3493</v>
      </c>
      <c r="G954" s="19" t="s">
        <v>3494</v>
      </c>
      <c r="H954" s="22" t="s">
        <v>3495</v>
      </c>
      <c r="I954" s="19" t="s">
        <v>3496</v>
      </c>
    </row>
    <row r="955" hidden="1">
      <c r="A955" s="18">
        <v>8.938548066092E12</v>
      </c>
      <c r="B955" s="22" t="s">
        <v>3109</v>
      </c>
      <c r="C955" s="19" t="s">
        <v>224</v>
      </c>
      <c r="D955" s="22" t="s">
        <v>397</v>
      </c>
      <c r="E955" s="19" t="s">
        <v>1586</v>
      </c>
      <c r="F955" s="22" t="s">
        <v>1836</v>
      </c>
      <c r="G955" s="19" t="s">
        <v>2628</v>
      </c>
      <c r="H955" s="22" t="s">
        <v>3417</v>
      </c>
      <c r="I955" s="19" t="s">
        <v>3482</v>
      </c>
    </row>
    <row r="956" hidden="1">
      <c r="A956" s="18">
        <v>8.938548066214E12</v>
      </c>
      <c r="B956" s="22" t="s">
        <v>3113</v>
      </c>
      <c r="C956" s="19" t="s">
        <v>224</v>
      </c>
      <c r="D956" s="22" t="s">
        <v>397</v>
      </c>
      <c r="E956" s="19" t="s">
        <v>1586</v>
      </c>
      <c r="F956" s="22" t="s">
        <v>1836</v>
      </c>
      <c r="G956" s="19" t="s">
        <v>2628</v>
      </c>
      <c r="H956" s="22" t="s">
        <v>3417</v>
      </c>
      <c r="I956" s="19" t="s">
        <v>3482</v>
      </c>
    </row>
    <row r="957" hidden="1">
      <c r="A957" s="18">
        <v>8.938548066221E12</v>
      </c>
      <c r="B957" s="22" t="s">
        <v>3114</v>
      </c>
      <c r="C957" s="19" t="s">
        <v>224</v>
      </c>
      <c r="D957" s="22" t="s">
        <v>397</v>
      </c>
      <c r="E957" s="19" t="s">
        <v>1586</v>
      </c>
      <c r="F957" s="22" t="s">
        <v>1836</v>
      </c>
      <c r="G957" s="19" t="s">
        <v>2628</v>
      </c>
      <c r="H957" s="22" t="s">
        <v>3417</v>
      </c>
      <c r="I957" s="19" t="s">
        <v>3482</v>
      </c>
    </row>
    <row r="958" hidden="1">
      <c r="A958" s="18">
        <v>8.938549562029E12</v>
      </c>
      <c r="B958" s="22" t="s">
        <v>3116</v>
      </c>
      <c r="C958" s="19" t="s">
        <v>57</v>
      </c>
      <c r="D958" s="22" t="s">
        <v>1904</v>
      </c>
      <c r="E958" s="19" t="s">
        <v>2644</v>
      </c>
      <c r="F958" s="22" t="s">
        <v>2645</v>
      </c>
      <c r="G958" s="19" t="s">
        <v>3374</v>
      </c>
      <c r="H958" s="22" t="s">
        <v>3462</v>
      </c>
      <c r="I958" s="19" t="s">
        <v>3463</v>
      </c>
    </row>
    <row r="959" hidden="1">
      <c r="A959" s="18">
        <v>8.938549562043E12</v>
      </c>
      <c r="B959" s="22" t="s">
        <v>3118</v>
      </c>
      <c r="C959" s="19" t="s">
        <v>57</v>
      </c>
      <c r="D959" s="22" t="s">
        <v>1904</v>
      </c>
      <c r="E959" s="19" t="s">
        <v>2644</v>
      </c>
      <c r="F959" s="22" t="s">
        <v>2645</v>
      </c>
      <c r="G959" s="19" t="s">
        <v>3374</v>
      </c>
      <c r="H959" s="22" t="s">
        <v>3462</v>
      </c>
      <c r="I959" s="19" t="s">
        <v>3463</v>
      </c>
    </row>
    <row r="960" hidden="1">
      <c r="A960" s="18">
        <v>8.938550647098E12</v>
      </c>
      <c r="B960" s="22" t="s">
        <v>3120</v>
      </c>
      <c r="C960" s="19" t="s">
        <v>224</v>
      </c>
      <c r="D960" s="22" t="s">
        <v>397</v>
      </c>
      <c r="E960" s="19" t="s">
        <v>399</v>
      </c>
      <c r="F960" s="22" t="s">
        <v>400</v>
      </c>
      <c r="G960" s="19" t="s">
        <v>406</v>
      </c>
      <c r="H960" s="22" t="s">
        <v>3497</v>
      </c>
      <c r="I960" s="19" t="s">
        <v>3498</v>
      </c>
    </row>
    <row r="961" hidden="1">
      <c r="A961" s="18">
        <v>8.938550647104E12</v>
      </c>
      <c r="B961" s="22" t="s">
        <v>3122</v>
      </c>
      <c r="C961" s="19" t="s">
        <v>224</v>
      </c>
      <c r="D961" s="22" t="s">
        <v>397</v>
      </c>
      <c r="E961" s="19" t="s">
        <v>399</v>
      </c>
      <c r="F961" s="22" t="s">
        <v>400</v>
      </c>
      <c r="G961" s="19" t="s">
        <v>406</v>
      </c>
      <c r="H961" s="22" t="s">
        <v>3497</v>
      </c>
      <c r="I961" s="19" t="s">
        <v>3499</v>
      </c>
    </row>
    <row r="962" hidden="1">
      <c r="A962" s="18">
        <v>8.938550647135E12</v>
      </c>
      <c r="B962" s="22" t="s">
        <v>3127</v>
      </c>
      <c r="C962" s="19" t="s">
        <v>224</v>
      </c>
      <c r="D962" s="22" t="s">
        <v>397</v>
      </c>
      <c r="E962" s="19" t="s">
        <v>399</v>
      </c>
      <c r="F962" s="22" t="s">
        <v>400</v>
      </c>
      <c r="G962" s="19" t="s">
        <v>406</v>
      </c>
      <c r="H962" s="22" t="s">
        <v>3497</v>
      </c>
      <c r="I962" s="19" t="s">
        <v>3498</v>
      </c>
    </row>
    <row r="963" hidden="1">
      <c r="A963" s="18">
        <v>8.938550647425E12</v>
      </c>
      <c r="B963" s="22" t="s">
        <v>3129</v>
      </c>
      <c r="C963" s="19" t="s">
        <v>224</v>
      </c>
      <c r="D963" s="22" t="s">
        <v>397</v>
      </c>
      <c r="E963" s="19" t="s">
        <v>399</v>
      </c>
      <c r="F963" s="22" t="s">
        <v>400</v>
      </c>
      <c r="G963" s="19" t="s">
        <v>406</v>
      </c>
      <c r="H963" s="22" t="s">
        <v>3497</v>
      </c>
      <c r="I963" s="19" t="s">
        <v>3499</v>
      </c>
    </row>
    <row r="964" hidden="1">
      <c r="A964" s="18">
        <v>8.938552387114E12</v>
      </c>
      <c r="B964" s="22" t="s">
        <v>3131</v>
      </c>
      <c r="C964" s="19" t="s">
        <v>224</v>
      </c>
      <c r="D964" s="22" t="s">
        <v>125</v>
      </c>
      <c r="E964" s="19" t="s">
        <v>196</v>
      </c>
      <c r="F964" s="22" t="s">
        <v>198</v>
      </c>
      <c r="G964" s="19" t="s">
        <v>3500</v>
      </c>
      <c r="H964" s="22" t="s">
        <v>3501</v>
      </c>
      <c r="I964" s="19" t="s">
        <v>3502</v>
      </c>
    </row>
    <row r="965" hidden="1">
      <c r="A965" s="18">
        <v>8.938552387121E12</v>
      </c>
      <c r="B965" s="22" t="s">
        <v>3133</v>
      </c>
      <c r="C965" s="19" t="s">
        <v>224</v>
      </c>
      <c r="D965" s="22" t="s">
        <v>125</v>
      </c>
      <c r="E965" s="19" t="s">
        <v>196</v>
      </c>
      <c r="F965" s="22" t="s">
        <v>198</v>
      </c>
      <c r="G965" s="19" t="s">
        <v>3500</v>
      </c>
      <c r="H965" s="22" t="s">
        <v>3501</v>
      </c>
      <c r="I965" s="19" t="s">
        <v>3502</v>
      </c>
    </row>
    <row r="966" hidden="1">
      <c r="A966" s="18">
        <v>8.938552387145E12</v>
      </c>
      <c r="B966" s="22" t="s">
        <v>3135</v>
      </c>
      <c r="C966" s="19" t="s">
        <v>224</v>
      </c>
      <c r="D966" s="22" t="s">
        <v>125</v>
      </c>
      <c r="E966" s="19" t="s">
        <v>196</v>
      </c>
      <c r="F966" s="22" t="s">
        <v>198</v>
      </c>
      <c r="G966" s="19" t="s">
        <v>3500</v>
      </c>
      <c r="H966" s="22" t="s">
        <v>3501</v>
      </c>
      <c r="I966" s="19" t="s">
        <v>3502</v>
      </c>
    </row>
    <row r="967" hidden="1">
      <c r="A967" s="18">
        <v>8.938552387152E12</v>
      </c>
      <c r="B967" s="22" t="s">
        <v>3138</v>
      </c>
      <c r="C967" s="19" t="s">
        <v>224</v>
      </c>
      <c r="D967" s="22" t="s">
        <v>125</v>
      </c>
      <c r="E967" s="19" t="s">
        <v>196</v>
      </c>
      <c r="F967" s="22" t="s">
        <v>198</v>
      </c>
      <c r="G967" s="19" t="s">
        <v>3500</v>
      </c>
      <c r="H967" s="22" t="s">
        <v>3501</v>
      </c>
      <c r="I967" s="19" t="s">
        <v>3502</v>
      </c>
    </row>
    <row r="968" hidden="1">
      <c r="A968" s="18">
        <v>8.938552387169E12</v>
      </c>
      <c r="B968" s="22" t="s">
        <v>3139</v>
      </c>
      <c r="C968" s="19" t="s">
        <v>224</v>
      </c>
      <c r="D968" s="22" t="s">
        <v>125</v>
      </c>
      <c r="E968" s="19" t="s">
        <v>196</v>
      </c>
      <c r="F968" s="22" t="s">
        <v>198</v>
      </c>
      <c r="G968" s="19" t="s">
        <v>3500</v>
      </c>
      <c r="H968" s="22" t="s">
        <v>3501</v>
      </c>
      <c r="I968" s="19" t="s">
        <v>3502</v>
      </c>
    </row>
    <row r="969" hidden="1">
      <c r="A969" s="18">
        <v>8.93855238719E12</v>
      </c>
      <c r="B969" s="22" t="s">
        <v>3140</v>
      </c>
      <c r="C969" s="19" t="s">
        <v>224</v>
      </c>
      <c r="D969" s="22" t="s">
        <v>125</v>
      </c>
      <c r="E969" s="19" t="s">
        <v>196</v>
      </c>
      <c r="F969" s="22" t="s">
        <v>198</v>
      </c>
      <c r="G969" s="19" t="s">
        <v>921</v>
      </c>
      <c r="H969" s="22" t="s">
        <v>3466</v>
      </c>
      <c r="I969" s="19" t="s">
        <v>3467</v>
      </c>
    </row>
    <row r="970" hidden="1">
      <c r="A970" s="18">
        <v>8.938552425038E12</v>
      </c>
      <c r="B970" s="22" t="s">
        <v>3141</v>
      </c>
      <c r="C970" s="19" t="s">
        <v>1831</v>
      </c>
      <c r="D970" s="22" t="s">
        <v>125</v>
      </c>
      <c r="E970" s="19" t="s">
        <v>251</v>
      </c>
      <c r="F970" s="22" t="s">
        <v>2591</v>
      </c>
      <c r="G970" s="19" t="s">
        <v>2593</v>
      </c>
      <c r="H970" s="22" t="s">
        <v>2594</v>
      </c>
      <c r="I970" s="19" t="s">
        <v>2595</v>
      </c>
    </row>
    <row r="971" hidden="1">
      <c r="A971" s="18">
        <v>8.938552425229E12</v>
      </c>
      <c r="B971" s="22" t="s">
        <v>3143</v>
      </c>
      <c r="C971" s="19" t="s">
        <v>1831</v>
      </c>
      <c r="D971" s="22" t="s">
        <v>125</v>
      </c>
      <c r="E971" s="19" t="s">
        <v>251</v>
      </c>
      <c r="F971" s="22" t="s">
        <v>2591</v>
      </c>
      <c r="G971" s="19" t="s">
        <v>2593</v>
      </c>
      <c r="H971" s="22" t="s">
        <v>2594</v>
      </c>
      <c r="I971" s="19" t="s">
        <v>2595</v>
      </c>
    </row>
    <row r="972" hidden="1">
      <c r="A972" s="18">
        <v>8.938552425328E12</v>
      </c>
      <c r="B972" s="22" t="s">
        <v>3145</v>
      </c>
      <c r="C972" s="19" t="s">
        <v>1831</v>
      </c>
      <c r="D972" s="22" t="s">
        <v>125</v>
      </c>
      <c r="E972" s="19" t="s">
        <v>251</v>
      </c>
      <c r="F972" s="22" t="s">
        <v>2591</v>
      </c>
      <c r="G972" s="19" t="s">
        <v>2593</v>
      </c>
      <c r="H972" s="22" t="s">
        <v>2594</v>
      </c>
      <c r="I972" s="19" t="s">
        <v>2595</v>
      </c>
    </row>
    <row r="973" hidden="1">
      <c r="A973" s="18">
        <v>8.938552678748E12</v>
      </c>
      <c r="B973" s="22" t="s">
        <v>3147</v>
      </c>
      <c r="C973" s="19" t="s">
        <v>667</v>
      </c>
      <c r="D973" s="22" t="s">
        <v>1904</v>
      </c>
      <c r="E973" s="19" t="s">
        <v>2644</v>
      </c>
      <c r="F973" s="22" t="s">
        <v>2645</v>
      </c>
      <c r="G973" s="19" t="s">
        <v>3390</v>
      </c>
      <c r="H973" s="22" t="s">
        <v>3391</v>
      </c>
      <c r="I973" s="19" t="s">
        <v>3392</v>
      </c>
    </row>
    <row r="974" hidden="1">
      <c r="A974" s="18">
        <v>8.938552678755E12</v>
      </c>
      <c r="B974" s="22" t="s">
        <v>3149</v>
      </c>
      <c r="C974" s="19" t="s">
        <v>667</v>
      </c>
      <c r="D974" s="22" t="s">
        <v>1904</v>
      </c>
      <c r="E974" s="19" t="s">
        <v>2644</v>
      </c>
      <c r="F974" s="22" t="s">
        <v>2645</v>
      </c>
      <c r="G974" s="19" t="s">
        <v>3390</v>
      </c>
      <c r="H974" s="22" t="s">
        <v>3391</v>
      </c>
      <c r="I974" s="19" t="s">
        <v>3392</v>
      </c>
    </row>
    <row r="975" hidden="1">
      <c r="A975" s="18">
        <v>8.938553641376E12</v>
      </c>
      <c r="B975" s="22" t="s">
        <v>3151</v>
      </c>
      <c r="C975" s="19" t="s">
        <v>63</v>
      </c>
      <c r="D975" s="22" t="s">
        <v>125</v>
      </c>
      <c r="E975" s="19" t="s">
        <v>127</v>
      </c>
      <c r="F975" s="22" t="s">
        <v>130</v>
      </c>
      <c r="G975" s="19" t="s">
        <v>131</v>
      </c>
      <c r="H975" s="22" t="s">
        <v>3505</v>
      </c>
      <c r="I975" s="19" t="s">
        <v>135</v>
      </c>
    </row>
    <row r="976" hidden="1">
      <c r="A976" s="18">
        <v>8.938555386015E12</v>
      </c>
      <c r="B976" s="22" t="s">
        <v>3152</v>
      </c>
      <c r="C976" s="19" t="s">
        <v>224</v>
      </c>
      <c r="D976" s="22" t="s">
        <v>397</v>
      </c>
      <c r="E976" s="19" t="s">
        <v>399</v>
      </c>
      <c r="F976" s="22" t="s">
        <v>1737</v>
      </c>
      <c r="G976" s="19" t="s">
        <v>2139</v>
      </c>
      <c r="H976" s="22" t="s">
        <v>2141</v>
      </c>
      <c r="I976" s="19" t="s">
        <v>3483</v>
      </c>
    </row>
    <row r="977" hidden="1">
      <c r="A977" s="18">
        <v>8.938555386497E12</v>
      </c>
      <c r="B977" s="22" t="s">
        <v>3154</v>
      </c>
      <c r="C977" s="19" t="s">
        <v>224</v>
      </c>
      <c r="D977" s="22" t="s">
        <v>397</v>
      </c>
      <c r="E977" s="19" t="s">
        <v>399</v>
      </c>
      <c r="F977" s="22" t="s">
        <v>400</v>
      </c>
      <c r="G977" s="19" t="s">
        <v>406</v>
      </c>
      <c r="H977" s="22" t="s">
        <v>407</v>
      </c>
      <c r="I977" s="19" t="s">
        <v>3507</v>
      </c>
    </row>
    <row r="978" hidden="1">
      <c r="A978" s="18">
        <v>8.938555386725E12</v>
      </c>
      <c r="B978" s="22" t="s">
        <v>3156</v>
      </c>
      <c r="C978" s="19" t="s">
        <v>224</v>
      </c>
      <c r="D978" s="22" t="s">
        <v>397</v>
      </c>
      <c r="E978" s="19" t="s">
        <v>399</v>
      </c>
      <c r="F978" s="22" t="s">
        <v>1737</v>
      </c>
      <c r="G978" s="19" t="s">
        <v>2139</v>
      </c>
      <c r="H978" s="22" t="s">
        <v>2141</v>
      </c>
      <c r="I978" s="19" t="s">
        <v>3483</v>
      </c>
    </row>
    <row r="979" hidden="1">
      <c r="A979" s="18">
        <v>8.938555659195E12</v>
      </c>
      <c r="B979" s="22" t="s">
        <v>3158</v>
      </c>
      <c r="C979" s="19" t="s">
        <v>224</v>
      </c>
      <c r="D979" s="22" t="s">
        <v>397</v>
      </c>
      <c r="E979" s="19" t="s">
        <v>1586</v>
      </c>
      <c r="F979" s="22" t="s">
        <v>1588</v>
      </c>
      <c r="G979" s="19" t="s">
        <v>1590</v>
      </c>
      <c r="H979" s="22" t="s">
        <v>1591</v>
      </c>
      <c r="I979" s="19" t="s">
        <v>1593</v>
      </c>
    </row>
    <row r="980" hidden="1">
      <c r="A980" s="18">
        <v>8.938555659256E12</v>
      </c>
      <c r="B980" s="22" t="s">
        <v>3159</v>
      </c>
      <c r="C980" s="19" t="s">
        <v>224</v>
      </c>
      <c r="D980" s="22" t="s">
        <v>397</v>
      </c>
      <c r="E980" s="19" t="s">
        <v>1586</v>
      </c>
      <c r="F980" s="22" t="s">
        <v>1588</v>
      </c>
      <c r="G980" s="19" t="s">
        <v>1590</v>
      </c>
      <c r="H980" s="22" t="s">
        <v>1591</v>
      </c>
      <c r="I980" s="19" t="s">
        <v>1593</v>
      </c>
    </row>
    <row r="981" hidden="1">
      <c r="A981" s="18">
        <v>8.938558491068E12</v>
      </c>
      <c r="B981" s="22" t="s">
        <v>3161</v>
      </c>
      <c r="C981" s="19" t="s">
        <v>57</v>
      </c>
      <c r="D981" s="22" t="s">
        <v>397</v>
      </c>
      <c r="E981" s="19" t="s">
        <v>399</v>
      </c>
      <c r="F981" s="22" t="s">
        <v>400</v>
      </c>
      <c r="G981" s="19" t="s">
        <v>3508</v>
      </c>
      <c r="H981" s="22" t="s">
        <v>3509</v>
      </c>
      <c r="I981" s="19" t="s">
        <v>3510</v>
      </c>
    </row>
    <row r="982" hidden="1">
      <c r="A982" s="18">
        <v>8.938558491075E12</v>
      </c>
      <c r="B982" s="22" t="s">
        <v>3163</v>
      </c>
      <c r="C982" s="19" t="s">
        <v>57</v>
      </c>
      <c r="D982" s="22" t="s">
        <v>397</v>
      </c>
      <c r="E982" s="19" t="s">
        <v>399</v>
      </c>
      <c r="F982" s="22" t="s">
        <v>400</v>
      </c>
      <c r="G982" s="19" t="s">
        <v>3508</v>
      </c>
      <c r="H982" s="22" t="s">
        <v>3509</v>
      </c>
      <c r="I982" s="19" t="s">
        <v>3510</v>
      </c>
    </row>
    <row r="983" hidden="1">
      <c r="A983" s="18">
        <v>8.938558491181E12</v>
      </c>
      <c r="B983" s="22" t="s">
        <v>3165</v>
      </c>
      <c r="C983" s="19" t="s">
        <v>57</v>
      </c>
      <c r="D983" s="22" t="s">
        <v>397</v>
      </c>
      <c r="E983" s="19" t="s">
        <v>399</v>
      </c>
      <c r="F983" s="22" t="s">
        <v>400</v>
      </c>
      <c r="G983" s="19" t="s">
        <v>3508</v>
      </c>
      <c r="H983" s="22" t="s">
        <v>3509</v>
      </c>
      <c r="I983" s="19" t="s">
        <v>3510</v>
      </c>
    </row>
    <row r="984" hidden="1">
      <c r="A984" s="18">
        <v>8.938558491198E12</v>
      </c>
      <c r="B984" s="22" t="s">
        <v>3167</v>
      </c>
      <c r="C984" s="19" t="s">
        <v>224</v>
      </c>
      <c r="D984" s="22" t="s">
        <v>397</v>
      </c>
      <c r="E984" s="19" t="s">
        <v>399</v>
      </c>
      <c r="F984" s="22" t="s">
        <v>400</v>
      </c>
      <c r="G984" s="19" t="s">
        <v>406</v>
      </c>
      <c r="H984" s="22" t="s">
        <v>2550</v>
      </c>
      <c r="I984" s="19" t="s">
        <v>3511</v>
      </c>
    </row>
    <row r="985" hidden="1">
      <c r="A985" s="18">
        <v>8.938558491204E12</v>
      </c>
      <c r="B985" s="22" t="s">
        <v>3169</v>
      </c>
      <c r="C985" s="19" t="s">
        <v>57</v>
      </c>
      <c r="D985" s="22" t="s">
        <v>397</v>
      </c>
      <c r="E985" s="19" t="s">
        <v>399</v>
      </c>
      <c r="F985" s="22" t="s">
        <v>400</v>
      </c>
      <c r="G985" s="19" t="s">
        <v>406</v>
      </c>
      <c r="H985" s="22" t="s">
        <v>3497</v>
      </c>
      <c r="I985" s="19" t="s">
        <v>3512</v>
      </c>
    </row>
    <row r="986" hidden="1">
      <c r="A986" s="18">
        <v>8.938558491211E12</v>
      </c>
      <c r="B986" s="22" t="s">
        <v>3171</v>
      </c>
      <c r="C986" s="19" t="s">
        <v>57</v>
      </c>
      <c r="D986" s="22" t="s">
        <v>397</v>
      </c>
      <c r="E986" s="19" t="s">
        <v>399</v>
      </c>
      <c r="F986" s="22" t="s">
        <v>400</v>
      </c>
      <c r="G986" s="19" t="s">
        <v>406</v>
      </c>
      <c r="H986" s="22" t="s">
        <v>2550</v>
      </c>
      <c r="I986" s="19" t="s">
        <v>2552</v>
      </c>
    </row>
    <row r="987" hidden="1">
      <c r="A987" s="18">
        <v>8.93855849131E12</v>
      </c>
      <c r="B987" s="22" t="s">
        <v>3173</v>
      </c>
      <c r="C987" s="19" t="s">
        <v>57</v>
      </c>
      <c r="D987" s="22" t="s">
        <v>397</v>
      </c>
      <c r="E987" s="19" t="s">
        <v>399</v>
      </c>
      <c r="F987" s="22" t="s">
        <v>400</v>
      </c>
      <c r="G987" s="19" t="s">
        <v>406</v>
      </c>
      <c r="H987" s="22" t="s">
        <v>2550</v>
      </c>
      <c r="I987" s="19" t="s">
        <v>2552</v>
      </c>
    </row>
    <row r="988" hidden="1">
      <c r="A988" s="18">
        <v>8.938559140002E12</v>
      </c>
      <c r="B988" s="22" t="s">
        <v>3175</v>
      </c>
      <c r="C988" s="19" t="s">
        <v>57</v>
      </c>
      <c r="D988" s="22" t="s">
        <v>125</v>
      </c>
      <c r="E988" s="19" t="s">
        <v>674</v>
      </c>
      <c r="F988" s="22" t="s">
        <v>2890</v>
      </c>
      <c r="G988" s="19" t="s">
        <v>2908</v>
      </c>
      <c r="H988" s="22" t="s">
        <v>2909</v>
      </c>
      <c r="I988" s="19" t="s">
        <v>2911</v>
      </c>
    </row>
    <row r="989" hidden="1">
      <c r="A989" s="18">
        <v>8.938559140026E12</v>
      </c>
      <c r="B989" s="22" t="s">
        <v>3177</v>
      </c>
      <c r="C989" s="19" t="s">
        <v>57</v>
      </c>
      <c r="D989" s="22" t="s">
        <v>125</v>
      </c>
      <c r="E989" s="19" t="s">
        <v>674</v>
      </c>
      <c r="F989" s="22" t="s">
        <v>2890</v>
      </c>
      <c r="G989" s="19" t="s">
        <v>2908</v>
      </c>
      <c r="H989" s="22" t="s">
        <v>2909</v>
      </c>
      <c r="I989" s="19" t="s">
        <v>2911</v>
      </c>
    </row>
    <row r="990" hidden="1">
      <c r="A990" s="18">
        <v>8.938559140033E12</v>
      </c>
      <c r="B990" s="22" t="s">
        <v>3179</v>
      </c>
      <c r="C990" s="19" t="s">
        <v>57</v>
      </c>
      <c r="D990" s="22" t="s">
        <v>125</v>
      </c>
      <c r="E990" s="19" t="s">
        <v>674</v>
      </c>
      <c r="F990" s="22" t="s">
        <v>2890</v>
      </c>
      <c r="G990" s="19" t="s">
        <v>2908</v>
      </c>
      <c r="H990" s="22" t="s">
        <v>2909</v>
      </c>
      <c r="I990" s="19" t="s">
        <v>2911</v>
      </c>
    </row>
    <row r="991" hidden="1">
      <c r="A991" s="18">
        <v>8.938562334023E12</v>
      </c>
      <c r="B991" s="22" t="s">
        <v>3181</v>
      </c>
      <c r="C991" s="19" t="s">
        <v>57</v>
      </c>
      <c r="D991" s="22" t="s">
        <v>397</v>
      </c>
      <c r="E991" s="19" t="s">
        <v>399</v>
      </c>
      <c r="F991" s="22" t="s">
        <v>400</v>
      </c>
      <c r="G991" s="19" t="s">
        <v>406</v>
      </c>
      <c r="H991" s="22" t="s">
        <v>407</v>
      </c>
      <c r="I991" s="19" t="s">
        <v>3507</v>
      </c>
    </row>
    <row r="992" hidden="1">
      <c r="A992" s="18">
        <v>8.938562334054E12</v>
      </c>
      <c r="B992" s="22" t="s">
        <v>3183</v>
      </c>
      <c r="C992" s="19" t="s">
        <v>57</v>
      </c>
      <c r="D992" s="22" t="s">
        <v>397</v>
      </c>
      <c r="E992" s="19" t="s">
        <v>399</v>
      </c>
      <c r="F992" s="22" t="s">
        <v>400</v>
      </c>
      <c r="G992" s="19" t="s">
        <v>406</v>
      </c>
      <c r="H992" s="22" t="s">
        <v>407</v>
      </c>
      <c r="I992" s="19" t="s">
        <v>3507</v>
      </c>
    </row>
    <row r="993" hidden="1">
      <c r="A993" s="18">
        <v>8.938562732034E12</v>
      </c>
      <c r="B993" s="22" t="s">
        <v>3185</v>
      </c>
      <c r="C993" s="19" t="s">
        <v>787</v>
      </c>
      <c r="D993" s="22" t="s">
        <v>125</v>
      </c>
      <c r="E993" s="19" t="s">
        <v>674</v>
      </c>
      <c r="F993" s="22" t="s">
        <v>2890</v>
      </c>
      <c r="G993" s="19" t="s">
        <v>2902</v>
      </c>
      <c r="H993" s="22" t="s">
        <v>2903</v>
      </c>
      <c r="I993" s="19" t="s">
        <v>2904</v>
      </c>
    </row>
    <row r="994" hidden="1">
      <c r="A994" s="18">
        <v>8.938562732072E12</v>
      </c>
      <c r="B994" s="22" t="s">
        <v>3187</v>
      </c>
      <c r="C994" s="19" t="s">
        <v>787</v>
      </c>
      <c r="D994" s="22" t="s">
        <v>125</v>
      </c>
      <c r="E994" s="19" t="s">
        <v>674</v>
      </c>
      <c r="F994" s="22" t="s">
        <v>2890</v>
      </c>
      <c r="G994" s="19" t="s">
        <v>2908</v>
      </c>
      <c r="H994" s="22" t="s">
        <v>2930</v>
      </c>
      <c r="I994" s="19" t="s">
        <v>2932</v>
      </c>
    </row>
    <row r="995" hidden="1">
      <c r="A995" s="18">
        <v>8.938562732133E12</v>
      </c>
      <c r="B995" s="22" t="s">
        <v>3191</v>
      </c>
      <c r="C995" s="19" t="s">
        <v>787</v>
      </c>
      <c r="D995" s="22" t="s">
        <v>125</v>
      </c>
      <c r="E995" s="19" t="s">
        <v>674</v>
      </c>
      <c r="F995" s="22" t="s">
        <v>2890</v>
      </c>
      <c r="G995" s="19" t="s">
        <v>2902</v>
      </c>
      <c r="H995" s="22" t="s">
        <v>3513</v>
      </c>
      <c r="I995" s="19" t="s">
        <v>3514</v>
      </c>
    </row>
    <row r="996" hidden="1">
      <c r="A996" s="18">
        <v>8.938562732379E12</v>
      </c>
      <c r="B996" s="22" t="s">
        <v>3193</v>
      </c>
      <c r="C996" s="19" t="s">
        <v>787</v>
      </c>
      <c r="D996" s="22" t="s">
        <v>125</v>
      </c>
      <c r="E996" s="19" t="s">
        <v>674</v>
      </c>
      <c r="F996" s="22" t="s">
        <v>2890</v>
      </c>
      <c r="G996" s="19" t="s">
        <v>2891</v>
      </c>
      <c r="H996" s="22" t="s">
        <v>2892</v>
      </c>
      <c r="I996" s="19" t="s">
        <v>2893</v>
      </c>
    </row>
    <row r="997" hidden="1">
      <c r="A997" s="18">
        <v>8.938562732577E12</v>
      </c>
      <c r="B997" s="22" t="s">
        <v>3194</v>
      </c>
      <c r="C997" s="19" t="s">
        <v>787</v>
      </c>
      <c r="D997" s="22" t="s">
        <v>125</v>
      </c>
      <c r="E997" s="19" t="s">
        <v>674</v>
      </c>
      <c r="F997" s="22" t="s">
        <v>2890</v>
      </c>
      <c r="G997" s="19" t="s">
        <v>2891</v>
      </c>
      <c r="H997" s="22" t="s">
        <v>2896</v>
      </c>
      <c r="I997" s="19" t="s">
        <v>2898</v>
      </c>
    </row>
    <row r="998" hidden="1">
      <c r="A998" s="18">
        <v>8.938562884016E12</v>
      </c>
      <c r="B998" s="22" t="s">
        <v>3199</v>
      </c>
      <c r="C998" s="19" t="s">
        <v>1145</v>
      </c>
      <c r="D998" s="22" t="s">
        <v>1904</v>
      </c>
      <c r="E998" s="19" t="s">
        <v>2644</v>
      </c>
      <c r="F998" s="22" t="s">
        <v>2645</v>
      </c>
      <c r="G998" s="19" t="s">
        <v>3390</v>
      </c>
      <c r="H998" s="22" t="s">
        <v>3391</v>
      </c>
      <c r="I998" s="19" t="s">
        <v>3392</v>
      </c>
    </row>
    <row r="999" hidden="1">
      <c r="A999" s="18">
        <v>8.938562884023E12</v>
      </c>
      <c r="B999" s="22" t="s">
        <v>3201</v>
      </c>
      <c r="C999" s="19" t="s">
        <v>57</v>
      </c>
      <c r="D999" s="22" t="s">
        <v>1904</v>
      </c>
      <c r="E999" s="19" t="s">
        <v>2644</v>
      </c>
      <c r="F999" s="22" t="s">
        <v>2645</v>
      </c>
      <c r="G999" s="19" t="s">
        <v>3387</v>
      </c>
      <c r="H999" s="22" t="s">
        <v>3388</v>
      </c>
      <c r="I999" s="19" t="s">
        <v>3389</v>
      </c>
    </row>
    <row r="1000" hidden="1">
      <c r="A1000" s="18">
        <v>8.93856288403E12</v>
      </c>
      <c r="B1000" s="22" t="s">
        <v>3203</v>
      </c>
      <c r="C1000" s="19" t="s">
        <v>1831</v>
      </c>
      <c r="D1000" s="22" t="s">
        <v>1904</v>
      </c>
      <c r="E1000" s="19" t="s">
        <v>2644</v>
      </c>
      <c r="F1000" s="22" t="s">
        <v>2645</v>
      </c>
      <c r="G1000" s="19" t="s">
        <v>3374</v>
      </c>
      <c r="H1000" s="22" t="s">
        <v>3468</v>
      </c>
      <c r="I1000" s="19" t="s">
        <v>3469</v>
      </c>
    </row>
    <row r="1001" hidden="1">
      <c r="A1001" s="18">
        <v>8.938562884047E12</v>
      </c>
      <c r="B1001" s="22" t="s">
        <v>3207</v>
      </c>
      <c r="C1001" s="19" t="s">
        <v>1831</v>
      </c>
      <c r="D1001" s="22" t="s">
        <v>1904</v>
      </c>
      <c r="E1001" s="19" t="s">
        <v>2644</v>
      </c>
      <c r="F1001" s="22" t="s">
        <v>2645</v>
      </c>
      <c r="G1001" s="19" t="s">
        <v>3374</v>
      </c>
      <c r="H1001" s="22" t="s">
        <v>3468</v>
      </c>
      <c r="I1001" s="19" t="s">
        <v>3469</v>
      </c>
    </row>
    <row r="1002" hidden="1">
      <c r="A1002" s="18">
        <v>8.938562884054E12</v>
      </c>
      <c r="B1002" s="22" t="s">
        <v>3211</v>
      </c>
      <c r="C1002" s="19" t="s">
        <v>1145</v>
      </c>
      <c r="D1002" s="22" t="s">
        <v>1904</v>
      </c>
      <c r="E1002" s="19" t="s">
        <v>2644</v>
      </c>
      <c r="F1002" s="22" t="s">
        <v>2965</v>
      </c>
      <c r="G1002" s="19" t="s">
        <v>2967</v>
      </c>
      <c r="H1002" s="22" t="s">
        <v>3515</v>
      </c>
      <c r="I1002" s="19" t="s">
        <v>3516</v>
      </c>
    </row>
    <row r="1003" hidden="1">
      <c r="A1003" s="18">
        <v>8.938562884061E12</v>
      </c>
      <c r="B1003" s="22" t="s">
        <v>3214</v>
      </c>
      <c r="C1003" s="19" t="s">
        <v>1145</v>
      </c>
      <c r="D1003" s="22" t="s">
        <v>1904</v>
      </c>
      <c r="E1003" s="19" t="s">
        <v>2644</v>
      </c>
      <c r="F1003" s="22" t="s">
        <v>2965</v>
      </c>
      <c r="G1003" s="19" t="s">
        <v>2967</v>
      </c>
      <c r="H1003" s="22" t="s">
        <v>3515</v>
      </c>
      <c r="I1003" s="19" t="s">
        <v>3516</v>
      </c>
    </row>
    <row r="1004" hidden="1">
      <c r="A1004" s="18">
        <v>8.938562884191E12</v>
      </c>
      <c r="B1004" s="22" t="s">
        <v>3218</v>
      </c>
      <c r="C1004" s="19" t="s">
        <v>57</v>
      </c>
      <c r="D1004" s="22" t="s">
        <v>1904</v>
      </c>
      <c r="E1004" s="19" t="s">
        <v>2644</v>
      </c>
      <c r="F1004" s="22" t="s">
        <v>2645</v>
      </c>
      <c r="G1004" s="19" t="s">
        <v>3387</v>
      </c>
      <c r="H1004" s="22" t="s">
        <v>3388</v>
      </c>
      <c r="I1004" s="19" t="s">
        <v>3389</v>
      </c>
    </row>
    <row r="1005" hidden="1">
      <c r="A1005" s="18">
        <v>8.938562884368E12</v>
      </c>
      <c r="B1005" s="22" t="s">
        <v>3222</v>
      </c>
      <c r="C1005" s="19" t="s">
        <v>57</v>
      </c>
      <c r="D1005" s="22" t="s">
        <v>1904</v>
      </c>
      <c r="E1005" s="19" t="s">
        <v>1906</v>
      </c>
      <c r="F1005" s="22" t="s">
        <v>1907</v>
      </c>
      <c r="G1005" s="19" t="s">
        <v>1909</v>
      </c>
      <c r="H1005" s="22" t="s">
        <v>1910</v>
      </c>
      <c r="I1005" s="19" t="s">
        <v>3399</v>
      </c>
    </row>
    <row r="1006" hidden="1">
      <c r="A1006" s="18">
        <v>8.938562884375E12</v>
      </c>
      <c r="B1006" s="22" t="s">
        <v>3225</v>
      </c>
      <c r="C1006" s="19" t="s">
        <v>57</v>
      </c>
      <c r="D1006" s="22" t="s">
        <v>1904</v>
      </c>
      <c r="E1006" s="19" t="s">
        <v>1906</v>
      </c>
      <c r="F1006" s="22" t="s">
        <v>1907</v>
      </c>
      <c r="G1006" s="19" t="s">
        <v>1909</v>
      </c>
      <c r="H1006" s="22" t="s">
        <v>1910</v>
      </c>
      <c r="I1006" s="19" t="s">
        <v>3399</v>
      </c>
    </row>
    <row r="1007" hidden="1">
      <c r="A1007" s="18">
        <v>8.938562884405E12</v>
      </c>
      <c r="B1007" s="22" t="s">
        <v>3229</v>
      </c>
      <c r="C1007" s="19" t="s">
        <v>57</v>
      </c>
      <c r="D1007" s="22" t="s">
        <v>1904</v>
      </c>
      <c r="E1007" s="19" t="s">
        <v>2644</v>
      </c>
      <c r="F1007" s="22" t="s">
        <v>2645</v>
      </c>
      <c r="G1007" s="19" t="s">
        <v>3387</v>
      </c>
      <c r="H1007" s="22" t="s">
        <v>3388</v>
      </c>
      <c r="I1007" s="19" t="s">
        <v>3389</v>
      </c>
    </row>
    <row r="1008" hidden="1">
      <c r="A1008" s="18">
        <v>8.938562884511E12</v>
      </c>
      <c r="B1008" s="22" t="s">
        <v>3232</v>
      </c>
      <c r="C1008" s="19" t="s">
        <v>667</v>
      </c>
      <c r="D1008" s="22" t="s">
        <v>1904</v>
      </c>
      <c r="E1008" s="19" t="s">
        <v>2644</v>
      </c>
      <c r="F1008" s="22" t="s">
        <v>2645</v>
      </c>
      <c r="G1008" s="19" t="s">
        <v>3390</v>
      </c>
      <c r="H1008" s="22" t="s">
        <v>3391</v>
      </c>
      <c r="I1008" s="19" t="s">
        <v>3517</v>
      </c>
    </row>
    <row r="1009" hidden="1">
      <c r="A1009" s="18">
        <v>8.938562884764E12</v>
      </c>
      <c r="B1009" s="22" t="s">
        <v>3235</v>
      </c>
      <c r="C1009" s="19" t="s">
        <v>667</v>
      </c>
      <c r="D1009" s="22" t="s">
        <v>1904</v>
      </c>
      <c r="E1009" s="19" t="s">
        <v>2644</v>
      </c>
      <c r="F1009" s="22" t="s">
        <v>2645</v>
      </c>
      <c r="G1009" s="19" t="s">
        <v>3390</v>
      </c>
      <c r="H1009" s="22" t="s">
        <v>3391</v>
      </c>
      <c r="I1009" s="19" t="s">
        <v>3392</v>
      </c>
    </row>
    <row r="1010" hidden="1">
      <c r="A1010" s="18">
        <v>8.938567115016E12</v>
      </c>
      <c r="B1010" s="22" t="s">
        <v>3236</v>
      </c>
      <c r="C1010" s="19" t="s">
        <v>1539</v>
      </c>
      <c r="D1010" s="22" t="s">
        <v>125</v>
      </c>
      <c r="E1010" s="19" t="s">
        <v>196</v>
      </c>
      <c r="F1010" s="22" t="s">
        <v>473</v>
      </c>
      <c r="G1010" s="19" t="s">
        <v>1271</v>
      </c>
      <c r="H1010" s="22" t="s">
        <v>1272</v>
      </c>
      <c r="I1010" s="19" t="s">
        <v>3518</v>
      </c>
    </row>
    <row r="1011" hidden="1">
      <c r="A1011" s="18">
        <v>9.300650431812E12</v>
      </c>
      <c r="B1011" s="22" t="s">
        <v>3238</v>
      </c>
      <c r="C1011" s="19" t="s">
        <v>57</v>
      </c>
      <c r="D1011" s="22" t="s">
        <v>105</v>
      </c>
      <c r="E1011" s="19" t="s">
        <v>1471</v>
      </c>
      <c r="F1011" s="22" t="s">
        <v>1473</v>
      </c>
      <c r="G1011" s="19" t="s">
        <v>1474</v>
      </c>
      <c r="H1011" s="22" t="s">
        <v>1475</v>
      </c>
      <c r="I1011" s="19" t="s">
        <v>1817</v>
      </c>
    </row>
    <row r="1012" hidden="1">
      <c r="A1012" s="18">
        <v>9.300658114663E12</v>
      </c>
      <c r="B1012" s="22" t="s">
        <v>3241</v>
      </c>
      <c r="C1012" s="19" t="s">
        <v>57</v>
      </c>
      <c r="D1012" s="22" t="s">
        <v>105</v>
      </c>
      <c r="E1012" s="19" t="s">
        <v>1471</v>
      </c>
      <c r="F1012" s="22" t="s">
        <v>1627</v>
      </c>
      <c r="G1012" s="19" t="s">
        <v>2057</v>
      </c>
      <c r="H1012" s="22" t="s">
        <v>2058</v>
      </c>
      <c r="I1012" s="19" t="s">
        <v>2059</v>
      </c>
    </row>
    <row r="1013" hidden="1">
      <c r="A1013" s="18">
        <v>9.300658228537E12</v>
      </c>
      <c r="B1013" s="22" t="s">
        <v>3243</v>
      </c>
      <c r="C1013" s="19" t="s">
        <v>57</v>
      </c>
      <c r="D1013" s="22" t="s">
        <v>105</v>
      </c>
      <c r="E1013" s="19" t="s">
        <v>1471</v>
      </c>
      <c r="F1013" s="22" t="s">
        <v>1627</v>
      </c>
      <c r="G1013" s="19" t="s">
        <v>2057</v>
      </c>
      <c r="H1013" s="22" t="s">
        <v>2058</v>
      </c>
      <c r="I1013" s="19" t="s">
        <v>2059</v>
      </c>
    </row>
    <row r="1014" hidden="1">
      <c r="A1014" s="18">
        <v>9.300658407499E12</v>
      </c>
      <c r="B1014" s="22" t="s">
        <v>3246</v>
      </c>
      <c r="C1014" s="19" t="s">
        <v>1197</v>
      </c>
      <c r="D1014" s="22" t="s">
        <v>105</v>
      </c>
      <c r="E1014" s="19" t="s">
        <v>1471</v>
      </c>
      <c r="F1014" s="22" t="s">
        <v>1627</v>
      </c>
      <c r="G1014" s="19" t="s">
        <v>2057</v>
      </c>
      <c r="H1014" s="22" t="s">
        <v>2064</v>
      </c>
      <c r="I1014" s="19" t="s">
        <v>2065</v>
      </c>
    </row>
    <row r="1015" hidden="1">
      <c r="A1015" s="18">
        <v>9.300658407505E12</v>
      </c>
      <c r="B1015" s="22" t="s">
        <v>3248</v>
      </c>
      <c r="C1015" s="19" t="s">
        <v>1197</v>
      </c>
      <c r="D1015" s="22" t="s">
        <v>105</v>
      </c>
      <c r="E1015" s="19" t="s">
        <v>1471</v>
      </c>
      <c r="F1015" s="22" t="s">
        <v>1627</v>
      </c>
      <c r="G1015" s="19" t="s">
        <v>2057</v>
      </c>
      <c r="H1015" s="22" t="s">
        <v>2058</v>
      </c>
      <c r="I1015" s="19" t="s">
        <v>2059</v>
      </c>
    </row>
    <row r="1016" hidden="1">
      <c r="A1016" s="18">
        <v>9.30065840784E12</v>
      </c>
      <c r="B1016" s="22" t="s">
        <v>3250</v>
      </c>
      <c r="C1016" s="19" t="s">
        <v>57</v>
      </c>
      <c r="D1016" s="22" t="s">
        <v>105</v>
      </c>
      <c r="E1016" s="19" t="s">
        <v>1471</v>
      </c>
      <c r="F1016" s="22" t="s">
        <v>1627</v>
      </c>
      <c r="G1016" s="19" t="s">
        <v>2057</v>
      </c>
      <c r="H1016" s="22" t="s">
        <v>2058</v>
      </c>
      <c r="I1016" s="19" t="s">
        <v>2059</v>
      </c>
    </row>
    <row r="1017" hidden="1">
      <c r="A1017" s="18">
        <v>9.300658409066E12</v>
      </c>
      <c r="B1017" s="22" t="s">
        <v>3254</v>
      </c>
      <c r="C1017" s="19" t="s">
        <v>57</v>
      </c>
      <c r="D1017" s="22" t="s">
        <v>105</v>
      </c>
      <c r="E1017" s="19" t="s">
        <v>1471</v>
      </c>
      <c r="F1017" s="22" t="s">
        <v>1627</v>
      </c>
      <c r="G1017" s="19" t="s">
        <v>2057</v>
      </c>
      <c r="H1017" s="22" t="s">
        <v>3519</v>
      </c>
      <c r="I1017" s="19" t="s">
        <v>3520</v>
      </c>
    </row>
    <row r="1018" hidden="1">
      <c r="A1018" s="18">
        <v>9.310653105597E12</v>
      </c>
      <c r="B1018" s="22" t="s">
        <v>3256</v>
      </c>
      <c r="C1018" s="19" t="s">
        <v>57</v>
      </c>
      <c r="D1018" s="22" t="s">
        <v>105</v>
      </c>
      <c r="E1018" s="19" t="s">
        <v>1471</v>
      </c>
      <c r="F1018" s="22" t="s">
        <v>1627</v>
      </c>
      <c r="G1018" s="19" t="s">
        <v>2057</v>
      </c>
      <c r="H1018" s="22" t="s">
        <v>2064</v>
      </c>
      <c r="I1018" s="19" t="s">
        <v>2065</v>
      </c>
    </row>
    <row r="1019" hidden="1">
      <c r="A1019" s="18">
        <v>9.310653105641E12</v>
      </c>
      <c r="B1019" s="22" t="s">
        <v>3258</v>
      </c>
      <c r="C1019" s="19" t="s">
        <v>57</v>
      </c>
      <c r="D1019" s="22" t="s">
        <v>105</v>
      </c>
      <c r="E1019" s="19" t="s">
        <v>1471</v>
      </c>
      <c r="F1019" s="22" t="s">
        <v>1627</v>
      </c>
      <c r="G1019" s="19" t="s">
        <v>2057</v>
      </c>
      <c r="H1019" s="22" t="s">
        <v>2064</v>
      </c>
      <c r="I1019" s="19" t="s">
        <v>2065</v>
      </c>
    </row>
    <row r="1020" hidden="1">
      <c r="A1020" s="18">
        <v>9.3355421E7</v>
      </c>
      <c r="B1020" s="22" t="s">
        <v>3260</v>
      </c>
      <c r="C1020" s="19" t="s">
        <v>57</v>
      </c>
      <c r="D1020" s="22" t="s">
        <v>105</v>
      </c>
      <c r="E1020" s="19" t="s">
        <v>1471</v>
      </c>
      <c r="F1020" s="22" t="s">
        <v>1627</v>
      </c>
      <c r="G1020" s="19" t="s">
        <v>2057</v>
      </c>
      <c r="H1020" s="22" t="s">
        <v>2064</v>
      </c>
      <c r="I1020" s="19" t="s">
        <v>2065</v>
      </c>
    </row>
    <row r="1021" hidden="1">
      <c r="A1021" s="18">
        <v>9.336243003951E12</v>
      </c>
      <c r="B1021" s="22" t="s">
        <v>3262</v>
      </c>
      <c r="C1021" s="19" t="s">
        <v>1145</v>
      </c>
      <c r="D1021" s="22" t="s">
        <v>105</v>
      </c>
      <c r="E1021" s="19" t="s">
        <v>1471</v>
      </c>
      <c r="F1021" s="22" t="s">
        <v>1948</v>
      </c>
      <c r="G1021" s="19" t="s">
        <v>1972</v>
      </c>
      <c r="H1021" s="22" t="s">
        <v>1973</v>
      </c>
      <c r="I1021" s="19" t="s">
        <v>3521</v>
      </c>
    </row>
    <row r="1022" hidden="1">
      <c r="A1022" s="18">
        <v>9.336243005023E12</v>
      </c>
      <c r="B1022" s="22" t="s">
        <v>3262</v>
      </c>
      <c r="C1022" s="19" t="s">
        <v>1145</v>
      </c>
      <c r="D1022" s="22" t="s">
        <v>105</v>
      </c>
      <c r="E1022" s="19" t="s">
        <v>1471</v>
      </c>
      <c r="F1022" s="22" t="s">
        <v>1948</v>
      </c>
      <c r="G1022" s="19" t="s">
        <v>1972</v>
      </c>
      <c r="H1022" s="22" t="s">
        <v>1973</v>
      </c>
      <c r="I1022" s="19" t="s">
        <v>3521</v>
      </c>
    </row>
    <row r="1023" hidden="1">
      <c r="A1023" s="18">
        <v>9.33624300503E12</v>
      </c>
      <c r="B1023" s="22" t="s">
        <v>3266</v>
      </c>
      <c r="C1023" s="19" t="s">
        <v>1145</v>
      </c>
      <c r="D1023" s="22" t="s">
        <v>105</v>
      </c>
      <c r="E1023" s="19" t="s">
        <v>1471</v>
      </c>
      <c r="F1023" s="22" t="s">
        <v>1948</v>
      </c>
      <c r="G1023" s="19" t="s">
        <v>1972</v>
      </c>
      <c r="H1023" s="22" t="s">
        <v>1973</v>
      </c>
      <c r="I1023" s="19" t="s">
        <v>3521</v>
      </c>
    </row>
    <row r="1024" hidden="1">
      <c r="A1024" s="18">
        <v>9.336243005061E12</v>
      </c>
      <c r="B1024" s="22" t="s">
        <v>3268</v>
      </c>
      <c r="C1024" s="19" t="s">
        <v>1145</v>
      </c>
      <c r="D1024" s="22" t="s">
        <v>105</v>
      </c>
      <c r="E1024" s="19" t="s">
        <v>1471</v>
      </c>
      <c r="F1024" s="22" t="s">
        <v>1948</v>
      </c>
      <c r="G1024" s="19" t="s">
        <v>1972</v>
      </c>
      <c r="H1024" s="22" t="s">
        <v>1973</v>
      </c>
      <c r="I1024" s="19" t="s">
        <v>3521</v>
      </c>
    </row>
    <row r="1025" hidden="1">
      <c r="A1025" s="18">
        <v>9.343931004114E12</v>
      </c>
      <c r="B1025" s="22" t="s">
        <v>3271</v>
      </c>
      <c r="C1025" s="19" t="s">
        <v>224</v>
      </c>
      <c r="D1025" s="22" t="s">
        <v>125</v>
      </c>
      <c r="E1025" s="19" t="s">
        <v>251</v>
      </c>
      <c r="F1025" s="22" t="s">
        <v>381</v>
      </c>
      <c r="G1025" s="19" t="s">
        <v>382</v>
      </c>
      <c r="H1025" s="22" t="s">
        <v>1880</v>
      </c>
      <c r="I1025" s="19" t="s">
        <v>1882</v>
      </c>
    </row>
    <row r="1026" hidden="1">
      <c r="A1026" s="18">
        <v>9.35423700041E12</v>
      </c>
      <c r="B1026" s="22" t="s">
        <v>3273</v>
      </c>
      <c r="C1026" s="19" t="s">
        <v>57</v>
      </c>
      <c r="D1026" s="22" t="s">
        <v>105</v>
      </c>
      <c r="E1026" s="19" t="s">
        <v>1471</v>
      </c>
      <c r="F1026" s="22" t="s">
        <v>1473</v>
      </c>
      <c r="G1026" s="19" t="s">
        <v>1805</v>
      </c>
      <c r="H1026" s="22" t="s">
        <v>3523</v>
      </c>
      <c r="I1026" s="19" t="s">
        <v>3524</v>
      </c>
    </row>
    <row r="1027" hidden="1">
      <c r="A1027" s="18">
        <v>9.356975E7</v>
      </c>
      <c r="B1027" s="22" t="s">
        <v>3275</v>
      </c>
      <c r="C1027" s="19" t="s">
        <v>57</v>
      </c>
      <c r="D1027" s="22" t="s">
        <v>105</v>
      </c>
      <c r="E1027" s="19" t="s">
        <v>1471</v>
      </c>
      <c r="F1027" s="22" t="s">
        <v>1627</v>
      </c>
      <c r="G1027" s="19" t="s">
        <v>2057</v>
      </c>
      <c r="H1027" s="22" t="s">
        <v>2064</v>
      </c>
      <c r="I1027" s="19" t="s">
        <v>2065</v>
      </c>
    </row>
    <row r="1028" hidden="1">
      <c r="A1028" s="18">
        <v>9.415007014843E12</v>
      </c>
      <c r="B1028" s="22" t="s">
        <v>3277</v>
      </c>
      <c r="C1028" s="19" t="s">
        <v>224</v>
      </c>
      <c r="D1028" s="22" t="s">
        <v>105</v>
      </c>
      <c r="E1028" s="19" t="s">
        <v>1471</v>
      </c>
      <c r="F1028" s="22" t="s">
        <v>1473</v>
      </c>
      <c r="G1028" s="19" t="s">
        <v>1474</v>
      </c>
      <c r="H1028" s="22" t="s">
        <v>1475</v>
      </c>
      <c r="I1028" s="19" t="s">
        <v>1516</v>
      </c>
    </row>
    <row r="1029" hidden="1">
      <c r="A1029" s="18">
        <v>9.415007018728E12</v>
      </c>
      <c r="B1029" s="22" t="s">
        <v>3279</v>
      </c>
      <c r="C1029" s="19" t="s">
        <v>1831</v>
      </c>
      <c r="D1029" s="22" t="s">
        <v>105</v>
      </c>
      <c r="E1029" s="19" t="s">
        <v>1471</v>
      </c>
      <c r="F1029" s="22" t="s">
        <v>1473</v>
      </c>
      <c r="G1029" s="19" t="s">
        <v>1474</v>
      </c>
      <c r="H1029" s="22" t="s">
        <v>1475</v>
      </c>
      <c r="I1029" s="19" t="s">
        <v>1817</v>
      </c>
    </row>
    <row r="1030" hidden="1">
      <c r="A1030" s="18">
        <v>9.415007051398E12</v>
      </c>
      <c r="B1030" s="22" t="s">
        <v>3281</v>
      </c>
      <c r="C1030" s="19" t="s">
        <v>93</v>
      </c>
      <c r="D1030" s="22" t="s">
        <v>105</v>
      </c>
      <c r="E1030" s="19" t="s">
        <v>1471</v>
      </c>
      <c r="F1030" s="22" t="s">
        <v>1473</v>
      </c>
      <c r="G1030" s="19" t="s">
        <v>1805</v>
      </c>
      <c r="H1030" s="22" t="s">
        <v>1807</v>
      </c>
      <c r="I1030" s="19" t="s">
        <v>2701</v>
      </c>
    </row>
    <row r="1031" hidden="1">
      <c r="A1031" s="18">
        <v>9.41500730351E12</v>
      </c>
      <c r="B1031" s="22" t="s">
        <v>3283</v>
      </c>
      <c r="C1031" s="19" t="s">
        <v>57</v>
      </c>
      <c r="D1031" s="22" t="s">
        <v>105</v>
      </c>
      <c r="E1031" s="19" t="s">
        <v>1471</v>
      </c>
      <c r="F1031" s="22" t="s">
        <v>1473</v>
      </c>
      <c r="G1031" s="19" t="s">
        <v>1548</v>
      </c>
      <c r="H1031" s="22" t="s">
        <v>1549</v>
      </c>
      <c r="I1031" s="19" t="s">
        <v>1550</v>
      </c>
    </row>
    <row r="1032" hidden="1">
      <c r="A1032" s="18">
        <v>9.415262823419E12</v>
      </c>
      <c r="B1032" s="22" t="s">
        <v>3288</v>
      </c>
      <c r="C1032" s="19" t="s">
        <v>57</v>
      </c>
      <c r="D1032" s="22" t="s">
        <v>105</v>
      </c>
      <c r="E1032" s="19" t="s">
        <v>1471</v>
      </c>
      <c r="F1032" s="22" t="s">
        <v>1473</v>
      </c>
      <c r="G1032" s="19" t="s">
        <v>1548</v>
      </c>
      <c r="H1032" s="22" t="s">
        <v>1549</v>
      </c>
      <c r="I1032" s="19" t="s">
        <v>1550</v>
      </c>
    </row>
    <row r="1033" hidden="1">
      <c r="A1033" s="18">
        <v>9.415262979116E12</v>
      </c>
      <c r="B1033" s="22" t="s">
        <v>3290</v>
      </c>
      <c r="C1033" s="19" t="s">
        <v>57</v>
      </c>
      <c r="D1033" s="22" t="s">
        <v>105</v>
      </c>
      <c r="E1033" s="19" t="s">
        <v>1471</v>
      </c>
      <c r="F1033" s="22" t="s">
        <v>1473</v>
      </c>
      <c r="G1033" s="19" t="s">
        <v>1548</v>
      </c>
      <c r="H1033" s="22" t="s">
        <v>1549</v>
      </c>
      <c r="I1033" s="19" t="s">
        <v>1550</v>
      </c>
    </row>
    <row r="1034" hidden="1">
      <c r="A1034" s="18">
        <v>9.421016151325E12</v>
      </c>
      <c r="B1034" s="22" t="s">
        <v>3292</v>
      </c>
      <c r="C1034" s="19" t="s">
        <v>1397</v>
      </c>
      <c r="D1034" s="22" t="s">
        <v>105</v>
      </c>
      <c r="E1034" s="19" t="s">
        <v>1471</v>
      </c>
      <c r="F1034" s="22" t="s">
        <v>1473</v>
      </c>
      <c r="G1034" s="19" t="s">
        <v>1805</v>
      </c>
      <c r="H1034" s="22" t="s">
        <v>3527</v>
      </c>
      <c r="I1034" s="19" t="s">
        <v>3528</v>
      </c>
    </row>
    <row r="1035" hidden="1">
      <c r="A1035" s="18">
        <v>9.555715202061E12</v>
      </c>
      <c r="B1035" s="22" t="s">
        <v>3294</v>
      </c>
      <c r="C1035" s="19" t="s">
        <v>224</v>
      </c>
      <c r="D1035" s="22" t="s">
        <v>397</v>
      </c>
      <c r="E1035" s="19" t="s">
        <v>399</v>
      </c>
      <c r="F1035" s="22" t="s">
        <v>1938</v>
      </c>
      <c r="G1035" s="19" t="s">
        <v>2107</v>
      </c>
      <c r="H1035" s="22" t="s">
        <v>2457</v>
      </c>
      <c r="I1035" s="19" t="s">
        <v>2459</v>
      </c>
    </row>
    <row r="1036" hidden="1">
      <c r="A1036" s="18">
        <v>9.555894501924E12</v>
      </c>
      <c r="B1036" s="22" t="s">
        <v>3296</v>
      </c>
      <c r="C1036" s="19" t="s">
        <v>224</v>
      </c>
      <c r="D1036" s="22" t="s">
        <v>397</v>
      </c>
      <c r="E1036" s="19" t="s">
        <v>399</v>
      </c>
      <c r="F1036" s="22" t="s">
        <v>1938</v>
      </c>
      <c r="G1036" s="19" t="s">
        <v>2107</v>
      </c>
      <c r="H1036" s="22" t="s">
        <v>2457</v>
      </c>
      <c r="I1036" s="19" t="s">
        <v>2459</v>
      </c>
    </row>
    <row r="1037" hidden="1">
      <c r="A1037" s="18">
        <v>9.555894503485E12</v>
      </c>
      <c r="B1037" s="22" t="s">
        <v>3529</v>
      </c>
      <c r="C1037" s="19" t="s">
        <v>224</v>
      </c>
      <c r="D1037" s="22" t="s">
        <v>397</v>
      </c>
      <c r="E1037" s="19" t="s">
        <v>399</v>
      </c>
      <c r="F1037" s="22" t="s">
        <v>1938</v>
      </c>
      <c r="G1037" s="19" t="s">
        <v>2107</v>
      </c>
      <c r="H1037" s="22" t="s">
        <v>2457</v>
      </c>
      <c r="I1037" s="19" t="s">
        <v>2459</v>
      </c>
    </row>
    <row r="1038" hidden="1">
      <c r="A1038" s="18">
        <v>9.555894503799E12</v>
      </c>
      <c r="B1038" s="22" t="s">
        <v>3299</v>
      </c>
      <c r="C1038" s="19" t="s">
        <v>224</v>
      </c>
      <c r="D1038" s="22" t="s">
        <v>397</v>
      </c>
      <c r="E1038" s="19" t="s">
        <v>399</v>
      </c>
      <c r="F1038" s="22" t="s">
        <v>1938</v>
      </c>
      <c r="G1038" s="19" t="s">
        <v>2107</v>
      </c>
      <c r="H1038" s="22" t="s">
        <v>2457</v>
      </c>
      <c r="I1038" s="19" t="s">
        <v>2459</v>
      </c>
    </row>
    <row r="1039" hidden="1">
      <c r="A1039" s="18">
        <v>9.555894504567E12</v>
      </c>
      <c r="B1039" s="22" t="s">
        <v>3303</v>
      </c>
      <c r="C1039" s="19" t="s">
        <v>224</v>
      </c>
      <c r="D1039" s="22" t="s">
        <v>397</v>
      </c>
      <c r="E1039" s="19" t="s">
        <v>399</v>
      </c>
      <c r="F1039" s="22" t="s">
        <v>1938</v>
      </c>
      <c r="G1039" s="19" t="s">
        <v>2107</v>
      </c>
      <c r="H1039" s="22" t="s">
        <v>2457</v>
      </c>
      <c r="I1039" s="19" t="s">
        <v>2459</v>
      </c>
    </row>
    <row r="1040" hidden="1">
      <c r="A1040" s="18">
        <v>9.555894515624E12</v>
      </c>
      <c r="B1040" s="22" t="s">
        <v>3305</v>
      </c>
      <c r="C1040" s="19" t="s">
        <v>224</v>
      </c>
      <c r="D1040" s="22" t="s">
        <v>397</v>
      </c>
      <c r="E1040" s="19" t="s">
        <v>399</v>
      </c>
      <c r="F1040" s="22" t="s">
        <v>1938</v>
      </c>
      <c r="G1040" s="19" t="s">
        <v>2107</v>
      </c>
      <c r="H1040" s="22" t="s">
        <v>2457</v>
      </c>
      <c r="I1040" s="19" t="s">
        <v>2459</v>
      </c>
    </row>
    <row r="1041" hidden="1">
      <c r="A1041" s="18">
        <v>9.556535682187E12</v>
      </c>
      <c r="B1041" s="22" t="s">
        <v>3530</v>
      </c>
      <c r="C1041" s="19" t="s">
        <v>224</v>
      </c>
      <c r="D1041" s="22" t="s">
        <v>397</v>
      </c>
      <c r="E1041" s="19" t="s">
        <v>399</v>
      </c>
      <c r="F1041" s="22" t="s">
        <v>1938</v>
      </c>
      <c r="G1041" s="19" t="s">
        <v>1941</v>
      </c>
      <c r="H1041" s="22" t="s">
        <v>2715</v>
      </c>
      <c r="I1041" s="19" t="s">
        <v>3370</v>
      </c>
    </row>
    <row r="1042" hidden="1">
      <c r="A1042" s="18">
        <v>9.556535682316E12</v>
      </c>
      <c r="B1042" s="22" t="s">
        <v>3309</v>
      </c>
      <c r="C1042" s="19" t="s">
        <v>224</v>
      </c>
      <c r="D1042" s="22" t="s">
        <v>397</v>
      </c>
      <c r="E1042" s="19" t="s">
        <v>399</v>
      </c>
      <c r="F1042" s="22" t="s">
        <v>1938</v>
      </c>
      <c r="G1042" s="19" t="s">
        <v>2107</v>
      </c>
      <c r="H1042" s="22" t="s">
        <v>2457</v>
      </c>
      <c r="I1042" s="19" t="s">
        <v>2459</v>
      </c>
    </row>
    <row r="1043" hidden="1">
      <c r="A1043" s="18" t="s">
        <v>3531</v>
      </c>
      <c r="B1043" s="22" t="s">
        <v>3532</v>
      </c>
      <c r="C1043" s="19" t="s">
        <v>1206</v>
      </c>
      <c r="D1043" s="22" t="s">
        <v>3533</v>
      </c>
      <c r="E1043" s="19" t="s">
        <v>3534</v>
      </c>
      <c r="F1043" s="22" t="s">
        <v>3535</v>
      </c>
      <c r="G1043" s="19" t="s">
        <v>3536</v>
      </c>
      <c r="H1043" s="142"/>
      <c r="I1043" s="123"/>
    </row>
    <row r="1044" hidden="1">
      <c r="A1044" s="18" t="s">
        <v>3537</v>
      </c>
      <c r="B1044" s="22" t="s">
        <v>3538</v>
      </c>
      <c r="C1044" s="19" t="s">
        <v>1206</v>
      </c>
      <c r="D1044" s="22" t="s">
        <v>3533</v>
      </c>
      <c r="E1044" s="19" t="s">
        <v>3534</v>
      </c>
      <c r="F1044" s="22" t="s">
        <v>3535</v>
      </c>
      <c r="G1044" s="19" t="s">
        <v>3536</v>
      </c>
      <c r="H1044" s="142"/>
      <c r="I1044" s="123"/>
    </row>
    <row r="1045" hidden="1">
      <c r="A1045" s="18" t="s">
        <v>3311</v>
      </c>
      <c r="B1045" s="22" t="s">
        <v>3312</v>
      </c>
      <c r="C1045" s="19" t="s">
        <v>1206</v>
      </c>
      <c r="D1045" s="22" t="s">
        <v>1904</v>
      </c>
      <c r="E1045" s="19" t="s">
        <v>2644</v>
      </c>
      <c r="F1045" s="22" t="s">
        <v>2867</v>
      </c>
      <c r="G1045" s="19" t="s">
        <v>2869</v>
      </c>
      <c r="H1045" s="22" t="s">
        <v>2870</v>
      </c>
      <c r="I1045" s="19" t="s">
        <v>2871</v>
      </c>
    </row>
    <row r="1046" hidden="1">
      <c r="A1046" s="18" t="s">
        <v>3317</v>
      </c>
      <c r="B1046" s="22" t="s">
        <v>3318</v>
      </c>
      <c r="C1046" s="19" t="s">
        <v>1206</v>
      </c>
      <c r="D1046" s="22" t="s">
        <v>1410</v>
      </c>
      <c r="E1046" s="19" t="s">
        <v>1411</v>
      </c>
      <c r="F1046" s="22" t="s">
        <v>1412</v>
      </c>
      <c r="G1046" s="19" t="s">
        <v>1414</v>
      </c>
      <c r="H1046" s="22" t="s">
        <v>1416</v>
      </c>
      <c r="I1046" s="19" t="s">
        <v>2211</v>
      </c>
    </row>
    <row r="1047" hidden="1">
      <c r="A1047" s="18" t="s">
        <v>3319</v>
      </c>
      <c r="B1047" s="22" t="s">
        <v>3320</v>
      </c>
      <c r="C1047" s="19" t="s">
        <v>1206</v>
      </c>
      <c r="D1047" s="22" t="s">
        <v>1904</v>
      </c>
      <c r="E1047" s="19" t="s">
        <v>1906</v>
      </c>
      <c r="F1047" s="22" t="s">
        <v>1907</v>
      </c>
      <c r="G1047" s="19" t="s">
        <v>1909</v>
      </c>
      <c r="H1047" s="22" t="s">
        <v>3227</v>
      </c>
      <c r="I1047" s="19" t="s">
        <v>3228</v>
      </c>
    </row>
    <row r="1048" hidden="1">
      <c r="A1048" s="18" t="s">
        <v>3325</v>
      </c>
      <c r="B1048" s="22" t="s">
        <v>3326</v>
      </c>
      <c r="C1048" s="19" t="s">
        <v>57</v>
      </c>
      <c r="D1048" s="22" t="s">
        <v>1904</v>
      </c>
      <c r="E1048" s="19" t="s">
        <v>1906</v>
      </c>
      <c r="F1048" s="22" t="s">
        <v>1907</v>
      </c>
      <c r="G1048" s="19" t="s">
        <v>1909</v>
      </c>
      <c r="H1048" s="22" t="s">
        <v>1910</v>
      </c>
      <c r="I1048" s="19" t="s">
        <v>3244</v>
      </c>
    </row>
    <row r="1049" hidden="1">
      <c r="A1049" s="18" t="s">
        <v>3330</v>
      </c>
      <c r="B1049" s="22" t="s">
        <v>3331</v>
      </c>
      <c r="C1049" s="19" t="s">
        <v>57</v>
      </c>
      <c r="D1049" s="22" t="s">
        <v>1904</v>
      </c>
      <c r="E1049" s="19" t="s">
        <v>1906</v>
      </c>
      <c r="F1049" s="22" t="s">
        <v>1907</v>
      </c>
      <c r="G1049" s="19" t="s">
        <v>1909</v>
      </c>
      <c r="H1049" s="22" t="s">
        <v>3252</v>
      </c>
      <c r="I1049" s="19" t="s">
        <v>3263</v>
      </c>
    </row>
    <row r="1050" hidden="1">
      <c r="A1050" s="18" t="s">
        <v>3334</v>
      </c>
      <c r="B1050" s="22" t="s">
        <v>3335</v>
      </c>
      <c r="C1050" s="19" t="s">
        <v>57</v>
      </c>
      <c r="D1050" s="22" t="s">
        <v>1904</v>
      </c>
      <c r="E1050" s="19" t="s">
        <v>1906</v>
      </c>
      <c r="F1050" s="22" t="s">
        <v>1907</v>
      </c>
      <c r="G1050" s="19" t="s">
        <v>1909</v>
      </c>
      <c r="H1050" s="22" t="s">
        <v>3231</v>
      </c>
      <c r="I1050" s="19" t="s">
        <v>3233</v>
      </c>
    </row>
    <row r="1051" hidden="1">
      <c r="A1051" s="18" t="s">
        <v>3340</v>
      </c>
      <c r="B1051" s="22" t="s">
        <v>3341</v>
      </c>
      <c r="C1051" s="19" t="s">
        <v>57</v>
      </c>
      <c r="D1051" s="22" t="s">
        <v>1904</v>
      </c>
      <c r="E1051" s="19" t="s">
        <v>1906</v>
      </c>
      <c r="F1051" s="22" t="s">
        <v>1907</v>
      </c>
      <c r="G1051" s="19" t="s">
        <v>1909</v>
      </c>
      <c r="H1051" s="22" t="s">
        <v>1910</v>
      </c>
      <c r="I1051" s="19" t="s">
        <v>3244</v>
      </c>
    </row>
    <row r="1052" hidden="1">
      <c r="A1052" s="18" t="s">
        <v>3343</v>
      </c>
      <c r="B1052" s="22" t="s">
        <v>3344</v>
      </c>
      <c r="C1052" s="19" t="s">
        <v>57</v>
      </c>
      <c r="D1052" s="22" t="s">
        <v>1904</v>
      </c>
      <c r="E1052" s="19" t="s">
        <v>1906</v>
      </c>
      <c r="F1052" s="22" t="s">
        <v>1907</v>
      </c>
      <c r="G1052" s="19" t="s">
        <v>1909</v>
      </c>
      <c r="H1052" s="22" t="s">
        <v>1910</v>
      </c>
      <c r="I1052" s="19" t="s">
        <v>3244</v>
      </c>
    </row>
    <row r="1053" hidden="1">
      <c r="A1053" s="18" t="s">
        <v>3349</v>
      </c>
      <c r="B1053" s="22" t="s">
        <v>3350</v>
      </c>
      <c r="C1053" s="19" t="s">
        <v>57</v>
      </c>
      <c r="D1053" s="22" t="s">
        <v>1904</v>
      </c>
      <c r="E1053" s="19" t="s">
        <v>1906</v>
      </c>
      <c r="F1053" s="22" t="s">
        <v>1907</v>
      </c>
      <c r="G1053" s="19" t="s">
        <v>1909</v>
      </c>
      <c r="H1053" s="22" t="s">
        <v>1910</v>
      </c>
      <c r="I1053" s="19" t="s">
        <v>3539</v>
      </c>
    </row>
    <row r="1054" hidden="1">
      <c r="A1054" s="18" t="s">
        <v>3351</v>
      </c>
      <c r="B1054" s="22" t="s">
        <v>3352</v>
      </c>
      <c r="C1054" s="19" t="s">
        <v>57</v>
      </c>
      <c r="D1054" s="22" t="s">
        <v>1904</v>
      </c>
      <c r="E1054" s="19" t="s">
        <v>1906</v>
      </c>
      <c r="F1054" s="22" t="s">
        <v>1907</v>
      </c>
      <c r="G1054" s="19" t="s">
        <v>1909</v>
      </c>
      <c r="H1054" s="22" t="s">
        <v>1910</v>
      </c>
      <c r="I1054" s="19" t="s">
        <v>3539</v>
      </c>
    </row>
    <row r="1055" hidden="1">
      <c r="A1055" s="18" t="s">
        <v>3353</v>
      </c>
      <c r="B1055" s="22" t="s">
        <v>3355</v>
      </c>
      <c r="C1055" s="19" t="s">
        <v>57</v>
      </c>
      <c r="D1055" s="22" t="s">
        <v>1904</v>
      </c>
      <c r="E1055" s="19" t="s">
        <v>1906</v>
      </c>
      <c r="F1055" s="22" t="s">
        <v>3379</v>
      </c>
      <c r="G1055" s="19" t="s">
        <v>3540</v>
      </c>
      <c r="H1055" s="22" t="s">
        <v>3381</v>
      </c>
      <c r="I1055" s="19" t="s">
        <v>3382</v>
      </c>
    </row>
    <row r="1056">
      <c r="A1056" s="22">
        <v>8.936220300229E12</v>
      </c>
      <c r="B1056" s="22" t="s">
        <v>3359</v>
      </c>
      <c r="C1056" s="19" t="s">
        <v>224</v>
      </c>
      <c r="D1056" s="22" t="s">
        <v>397</v>
      </c>
      <c r="E1056" s="19" t="s">
        <v>399</v>
      </c>
      <c r="F1056" s="22" t="s">
        <v>1938</v>
      </c>
      <c r="G1056" s="19" t="s">
        <v>1941</v>
      </c>
      <c r="H1056" s="22" t="s">
        <v>2709</v>
      </c>
      <c r="I1056" s="19" t="s">
        <v>2711</v>
      </c>
    </row>
  </sheetData>
  <autoFilter ref="$A$1:$I$1056">
    <filterColumn colId="1">
      <filters>
        <filter val="VINAMILK - SCA GREEN FARM CAO ĐẠM CÀ PHÊ TỰ NHIÊN NGŨ CỐC 123G"/>
        <filter val="VINAMILK - SCU GREEN FARM 200ML"/>
        <filter val="VINAMILK - SCA GREEN FARM ÍT ĐƯỜNG 100G"/>
        <filter val="JIN YANG - TÔM TẨM BỘT TEMPURA 180G"/>
        <filter val="VINAMILK - SỮA THANH TRÙNG RẤT ÍT ĐƯỜNG GREEN FARM 900ML"/>
        <filter val="VINAMILK - SỮA THANH TRÙNG KHÔNG ĐƯỜNG GREEN FARM 900ML"/>
        <filter val="VINAMILK - SỮA CHUA UỐNG GREEN FARM HƯƠNG VẢI HOA NHÀI CÓ THẠCH 200ML"/>
        <filter val="VINAMILK - SCA GREEN FARM CAO ĐẠM MẬT ONG TỰ NHIÊN NGŨ CỐC 123G"/>
        <filter val="VINAMILK - SỮA CHUA UỐNG GREEN FARM HƯƠNG CAM HOA BƯỞI CÓ THẠCH 200ML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50.75"/>
    <col customWidth="1" min="3" max="3" width="51.75"/>
    <col customWidth="1" min="4" max="4" width="13.13"/>
    <col customWidth="1" min="5" max="5" width="38.25"/>
    <col customWidth="1" min="6" max="6" width="37.38"/>
    <col customWidth="1" min="7" max="7" width="17.25"/>
    <col customWidth="1" min="8" max="8" width="9.38"/>
    <col customWidth="1" min="9" max="11" width="15.38"/>
  </cols>
  <sheetData>
    <row r="1">
      <c r="A1" s="130" t="s">
        <v>1846</v>
      </c>
      <c r="B1" s="131" t="s">
        <v>360</v>
      </c>
      <c r="C1" s="132" t="s">
        <v>367</v>
      </c>
      <c r="D1" s="131" t="s">
        <v>25</v>
      </c>
      <c r="E1" s="131" t="s">
        <v>386</v>
      </c>
      <c r="F1" s="133" t="s">
        <v>31</v>
      </c>
      <c r="G1" s="134" t="s">
        <v>1855</v>
      </c>
      <c r="H1" s="130" t="s">
        <v>1858</v>
      </c>
      <c r="I1" s="132" t="s">
        <v>414</v>
      </c>
      <c r="J1" s="132"/>
      <c r="K1" s="132"/>
    </row>
    <row r="2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</row>
    <row r="3">
      <c r="A3" s="137">
        <v>46232.0</v>
      </c>
      <c r="B3" s="19" t="s">
        <v>1869</v>
      </c>
      <c r="C3" s="19" t="s">
        <v>1601</v>
      </c>
      <c r="D3" s="20">
        <v>8.934673435505E12</v>
      </c>
      <c r="E3" s="19" t="s">
        <v>1638</v>
      </c>
      <c r="F3" s="19" t="s">
        <v>1870</v>
      </c>
      <c r="G3" s="20">
        <v>1.0</v>
      </c>
      <c r="H3" s="19" t="s">
        <v>1872</v>
      </c>
      <c r="I3" s="19" t="s">
        <v>1873</v>
      </c>
      <c r="J3" s="19"/>
      <c r="K3" s="19"/>
    </row>
    <row r="4">
      <c r="A4" s="19"/>
      <c r="B4" s="19"/>
      <c r="C4" s="19"/>
      <c r="D4" s="20"/>
      <c r="E4" s="19"/>
      <c r="F4" s="19"/>
      <c r="G4" s="20"/>
      <c r="H4" s="19"/>
      <c r="I4" s="19"/>
      <c r="J4" s="19"/>
      <c r="K4" s="19"/>
    </row>
    <row r="5">
      <c r="A5" s="19" t="s">
        <v>360</v>
      </c>
      <c r="B5" s="19" t="s">
        <v>25</v>
      </c>
      <c r="C5" s="19" t="s">
        <v>30</v>
      </c>
      <c r="D5" s="19" t="s">
        <v>31</v>
      </c>
      <c r="E5" s="19" t="s">
        <v>1884</v>
      </c>
      <c r="F5" s="19" t="s">
        <v>1885</v>
      </c>
      <c r="G5" s="19" t="s">
        <v>1887</v>
      </c>
      <c r="H5" s="19" t="s">
        <v>1888</v>
      </c>
      <c r="I5" s="19" t="s">
        <v>1890</v>
      </c>
      <c r="J5" s="19" t="s">
        <v>1891</v>
      </c>
      <c r="K5" s="19" t="s">
        <v>497</v>
      </c>
    </row>
    <row r="6">
      <c r="A6" s="19" t="s">
        <v>1501</v>
      </c>
      <c r="B6" s="19">
        <v>8.935007117135E12</v>
      </c>
      <c r="C6" s="19" t="s">
        <v>1809</v>
      </c>
      <c r="D6" s="19" t="s">
        <v>1785</v>
      </c>
      <c r="E6" s="19" t="s">
        <v>1895</v>
      </c>
      <c r="F6" s="19" t="str">
        <f t="shared" ref="F6:F27" si="1">E6&amp;B6</f>
        <v>TRBOPS225, PT1590718-T0018935007117135</v>
      </c>
      <c r="G6" s="19" t="s">
        <v>1903</v>
      </c>
      <c r="H6" s="20">
        <v>3.0</v>
      </c>
      <c r="I6" s="20">
        <v>2.0</v>
      </c>
      <c r="J6" s="20">
        <v>1.0</v>
      </c>
      <c r="K6" s="19" t="s">
        <v>1908</v>
      </c>
    </row>
    <row r="7">
      <c r="A7" s="19" t="s">
        <v>1517</v>
      </c>
      <c r="B7" s="19">
        <v>11020.0</v>
      </c>
      <c r="C7" s="19" t="s">
        <v>486</v>
      </c>
      <c r="D7" s="19" t="s">
        <v>487</v>
      </c>
      <c r="E7" s="19" t="s">
        <v>1914</v>
      </c>
      <c r="F7" s="19" t="str">
        <f t="shared" si="1"/>
        <v>TRBPHG400811020</v>
      </c>
      <c r="G7" s="19" t="s">
        <v>1917</v>
      </c>
      <c r="H7" s="20">
        <v>4.0</v>
      </c>
      <c r="I7" s="20">
        <v>2.0</v>
      </c>
      <c r="J7" s="20">
        <v>2.0</v>
      </c>
      <c r="K7" s="19" t="s">
        <v>1908</v>
      </c>
    </row>
    <row r="8">
      <c r="A8" s="19" t="s">
        <v>1517</v>
      </c>
      <c r="B8" s="19">
        <v>8.938505512549E12</v>
      </c>
      <c r="C8" s="19" t="s">
        <v>1920</v>
      </c>
      <c r="D8" s="19" t="s">
        <v>57</v>
      </c>
      <c r="E8" s="19" t="s">
        <v>1922</v>
      </c>
      <c r="F8" s="19" t="str">
        <f t="shared" si="1"/>
        <v>TRBPHG57278938505512549</v>
      </c>
      <c r="G8" s="19" t="s">
        <v>1917</v>
      </c>
      <c r="H8" s="20">
        <v>1.0</v>
      </c>
      <c r="I8" s="20">
        <v>2.0</v>
      </c>
      <c r="J8" s="20">
        <v>-1.0</v>
      </c>
      <c r="K8" s="19" t="s">
        <v>1908</v>
      </c>
    </row>
    <row r="9">
      <c r="A9" s="19" t="s">
        <v>785</v>
      </c>
      <c r="B9" s="19">
        <v>8.936219620192E12</v>
      </c>
      <c r="C9" s="19" t="s">
        <v>1927</v>
      </c>
      <c r="D9" s="19" t="s">
        <v>224</v>
      </c>
      <c r="E9" s="19" t="s">
        <v>1929</v>
      </c>
      <c r="F9" s="19" t="str">
        <f t="shared" si="1"/>
        <v>TRBA1766608936219620192</v>
      </c>
      <c r="G9" s="19" t="s">
        <v>1931</v>
      </c>
      <c r="H9" s="20">
        <v>2.0</v>
      </c>
      <c r="I9" s="20">
        <v>10.0</v>
      </c>
      <c r="J9" s="20">
        <v>-8.0</v>
      </c>
      <c r="K9" s="19" t="s">
        <v>1908</v>
      </c>
    </row>
    <row r="10">
      <c r="A10" s="19" t="s">
        <v>1437</v>
      </c>
      <c r="B10" s="19">
        <v>8.850329103034E12</v>
      </c>
      <c r="C10" s="19" t="s">
        <v>1441</v>
      </c>
      <c r="D10" s="19" t="s">
        <v>1145</v>
      </c>
      <c r="E10" s="19" t="s">
        <v>1936</v>
      </c>
      <c r="F10" s="19" t="str">
        <f t="shared" si="1"/>
        <v>TRBNTN110726110, TRBNTN2028850329103034</v>
      </c>
      <c r="G10" s="19" t="s">
        <v>1940</v>
      </c>
      <c r="H10" s="20">
        <v>3.0</v>
      </c>
      <c r="I10" s="20">
        <v>2.0</v>
      </c>
      <c r="J10" s="20">
        <v>1.0</v>
      </c>
      <c r="K10" s="19" t="s">
        <v>1908</v>
      </c>
    </row>
    <row r="11">
      <c r="A11" s="19" t="s">
        <v>1658</v>
      </c>
      <c r="B11" s="19">
        <v>8.935217413201E12</v>
      </c>
      <c r="C11" s="19" t="s">
        <v>1946</v>
      </c>
      <c r="D11" s="19" t="s">
        <v>57</v>
      </c>
      <c r="E11" s="19" t="s">
        <v>1949</v>
      </c>
      <c r="F11" s="19" t="str">
        <f t="shared" si="1"/>
        <v>TRBTMY5704, TRBTMY62618935217413201</v>
      </c>
      <c r="G11" s="19" t="s">
        <v>1954</v>
      </c>
      <c r="H11" s="20">
        <v>96.0</v>
      </c>
      <c r="I11" s="20">
        <v>48.0</v>
      </c>
      <c r="J11" s="20">
        <v>48.0</v>
      </c>
      <c r="K11" s="19" t="s">
        <v>1908</v>
      </c>
    </row>
    <row r="12">
      <c r="A12" s="19" t="s">
        <v>1203</v>
      </c>
      <c r="B12" s="19">
        <v>11498.0</v>
      </c>
      <c r="C12" s="19" t="s">
        <v>806</v>
      </c>
      <c r="D12" s="19" t="s">
        <v>787</v>
      </c>
      <c r="E12" s="19" t="s">
        <v>1955</v>
      </c>
      <c r="F12" s="19" t="str">
        <f t="shared" si="1"/>
        <v>TRBECG223, TRBECG91411498</v>
      </c>
      <c r="G12" s="19" t="s">
        <v>1957</v>
      </c>
      <c r="H12" s="20">
        <v>4.0</v>
      </c>
      <c r="I12" s="20">
        <v>2.0</v>
      </c>
      <c r="J12" s="20">
        <v>2.0</v>
      </c>
      <c r="K12" s="19" t="s">
        <v>1908</v>
      </c>
    </row>
    <row r="13">
      <c r="A13" s="19" t="s">
        <v>549</v>
      </c>
      <c r="B13" s="19">
        <v>11589.0</v>
      </c>
      <c r="C13" s="19" t="s">
        <v>926</v>
      </c>
      <c r="D13" s="19" t="s">
        <v>57</v>
      </c>
      <c r="E13" s="19" t="s">
        <v>1963</v>
      </c>
      <c r="F13" s="19" t="str">
        <f t="shared" si="1"/>
        <v>TRBA141770, TRBA141570911589</v>
      </c>
      <c r="G13" s="19" t="s">
        <v>1968</v>
      </c>
      <c r="H13" s="20">
        <v>2.0</v>
      </c>
      <c r="I13" s="20">
        <v>1.0</v>
      </c>
      <c r="J13" s="20">
        <v>1.0</v>
      </c>
      <c r="K13" s="19" t="s">
        <v>1908</v>
      </c>
    </row>
    <row r="14">
      <c r="A14" s="19" t="s">
        <v>1684</v>
      </c>
      <c r="B14" s="19">
        <v>8.93536020026E12</v>
      </c>
      <c r="C14" s="19" t="s">
        <v>1978</v>
      </c>
      <c r="D14" s="19" t="s">
        <v>57</v>
      </c>
      <c r="E14" s="19" t="s">
        <v>1979</v>
      </c>
      <c r="F14" s="19" t="str">
        <f t="shared" si="1"/>
        <v>TRBTSO5709, TRBTSO60768935360200260</v>
      </c>
      <c r="G14" s="19" t="s">
        <v>1982</v>
      </c>
      <c r="H14" s="20">
        <v>3.0</v>
      </c>
      <c r="I14" s="20">
        <v>1.0</v>
      </c>
      <c r="J14" s="20">
        <v>2.0</v>
      </c>
      <c r="K14" s="19" t="s">
        <v>1908</v>
      </c>
    </row>
    <row r="15">
      <c r="A15" s="19" t="s">
        <v>1684</v>
      </c>
      <c r="B15" s="19">
        <v>8.936049694271E12</v>
      </c>
      <c r="C15" s="19" t="s">
        <v>1986</v>
      </c>
      <c r="D15" s="19" t="s">
        <v>1539</v>
      </c>
      <c r="E15" s="19" t="s">
        <v>1989</v>
      </c>
      <c r="F15" s="19" t="str">
        <f t="shared" si="1"/>
        <v>TRBTSO4003, TRBTSO60788936049694271</v>
      </c>
      <c r="G15" s="19" t="s">
        <v>1991</v>
      </c>
      <c r="H15" s="20">
        <v>2.0</v>
      </c>
      <c r="I15" s="20">
        <v>1.0</v>
      </c>
      <c r="J15" s="20">
        <v>1.0</v>
      </c>
      <c r="K15" s="19" t="s">
        <v>1908</v>
      </c>
    </row>
    <row r="16">
      <c r="A16" s="19" t="s">
        <v>155</v>
      </c>
      <c r="B16" s="19">
        <v>8.934673605823E12</v>
      </c>
      <c r="C16" s="19" t="s">
        <v>1689</v>
      </c>
      <c r="D16" s="19" t="s">
        <v>57</v>
      </c>
      <c r="E16" s="19" t="s">
        <v>1995</v>
      </c>
      <c r="F16" s="19" t="str">
        <f t="shared" si="1"/>
        <v>TRBA110198, TRBA11062688934673605823</v>
      </c>
      <c r="G16" s="19" t="s">
        <v>1997</v>
      </c>
      <c r="H16" s="20">
        <v>104.0</v>
      </c>
      <c r="I16" s="20">
        <v>48.0</v>
      </c>
      <c r="J16" s="20">
        <v>56.0</v>
      </c>
      <c r="K16" s="19" t="s">
        <v>1908</v>
      </c>
    </row>
    <row r="17">
      <c r="A17" s="19" t="s">
        <v>1368</v>
      </c>
      <c r="B17" s="19">
        <v>10606.0</v>
      </c>
      <c r="C17" s="19" t="s">
        <v>106</v>
      </c>
      <c r="D17" s="19" t="s">
        <v>57</v>
      </c>
      <c r="E17" s="19" t="s">
        <v>2003</v>
      </c>
      <c r="F17" s="19" t="str">
        <f t="shared" si="1"/>
        <v>TRBLVY5614, TRBLTRBLVY6266VY625610606</v>
      </c>
      <c r="G17" s="19" t="s">
        <v>2005</v>
      </c>
      <c r="H17" s="20">
        <v>15.0</v>
      </c>
      <c r="I17" s="20">
        <v>6.0</v>
      </c>
      <c r="J17" s="20">
        <v>9.0</v>
      </c>
      <c r="K17" s="19" t="s">
        <v>1908</v>
      </c>
    </row>
    <row r="18">
      <c r="A18" s="19" t="s">
        <v>1087</v>
      </c>
      <c r="B18" s="19">
        <v>10606.0</v>
      </c>
      <c r="C18" s="19" t="s">
        <v>106</v>
      </c>
      <c r="D18" s="19" t="s">
        <v>57</v>
      </c>
      <c r="E18" s="19" t="s">
        <v>2013</v>
      </c>
      <c r="F18" s="19" t="str">
        <f t="shared" si="1"/>
        <v>TRBTTRBA2355956RBA2355956A235510606</v>
      </c>
      <c r="G18" s="19" t="s">
        <v>2015</v>
      </c>
      <c r="H18" s="20">
        <v>15.0</v>
      </c>
      <c r="I18" s="20">
        <v>16.0</v>
      </c>
      <c r="J18" s="20">
        <v>-1.0</v>
      </c>
      <c r="K18" s="19" t="s">
        <v>1908</v>
      </c>
    </row>
    <row r="19">
      <c r="A19" s="19" t="s">
        <v>1087</v>
      </c>
      <c r="B19" s="19">
        <v>3.073781214673E12</v>
      </c>
      <c r="C19" s="19" t="s">
        <v>1126</v>
      </c>
      <c r="D19" s="19" t="s">
        <v>224</v>
      </c>
      <c r="E19" s="19" t="s">
        <v>2020</v>
      </c>
      <c r="F19" s="19" t="str">
        <f t="shared" si="1"/>
        <v>TRBA23560323073781214673</v>
      </c>
      <c r="G19" s="19" t="s">
        <v>2022</v>
      </c>
      <c r="H19" s="20">
        <v>6.0</v>
      </c>
      <c r="I19" s="20">
        <v>4.0</v>
      </c>
      <c r="J19" s="20">
        <v>2.0</v>
      </c>
      <c r="K19" s="19" t="s">
        <v>1908</v>
      </c>
    </row>
    <row r="20">
      <c r="A20" s="19" t="s">
        <v>1087</v>
      </c>
      <c r="B20" s="19">
        <v>4.903308014433E12</v>
      </c>
      <c r="C20" s="19" t="s">
        <v>1254</v>
      </c>
      <c r="D20" s="19" t="s">
        <v>57</v>
      </c>
      <c r="E20" s="19" t="s">
        <v>2020</v>
      </c>
      <c r="F20" s="19" t="str">
        <f t="shared" si="1"/>
        <v>TRBA23560324903308014433</v>
      </c>
      <c r="G20" s="19" t="s">
        <v>2022</v>
      </c>
      <c r="H20" s="20">
        <v>6.0</v>
      </c>
      <c r="I20" s="20">
        <v>1.0</v>
      </c>
      <c r="J20" s="20">
        <v>5.0</v>
      </c>
      <c r="K20" s="19" t="s">
        <v>1908</v>
      </c>
    </row>
    <row r="21">
      <c r="A21" s="19" t="s">
        <v>1087</v>
      </c>
      <c r="B21" s="19">
        <v>8.934673500432E12</v>
      </c>
      <c r="C21" s="19" t="s">
        <v>1641</v>
      </c>
      <c r="D21" s="19" t="s">
        <v>57</v>
      </c>
      <c r="E21" s="19" t="s">
        <v>2020</v>
      </c>
      <c r="F21" s="19" t="str">
        <f t="shared" si="1"/>
        <v>TRBA23560328934673500432</v>
      </c>
      <c r="G21" s="19" t="s">
        <v>2022</v>
      </c>
      <c r="H21" s="20">
        <v>24.0</v>
      </c>
      <c r="I21" s="20">
        <v>1.0</v>
      </c>
      <c r="J21" s="20">
        <v>23.0</v>
      </c>
      <c r="K21" s="19" t="s">
        <v>1908</v>
      </c>
    </row>
    <row r="22">
      <c r="A22" s="19" t="s">
        <v>1087</v>
      </c>
      <c r="B22" s="19">
        <v>8.934673601825E12</v>
      </c>
      <c r="C22" s="19" t="s">
        <v>1687</v>
      </c>
      <c r="D22" s="19" t="s">
        <v>57</v>
      </c>
      <c r="E22" s="19" t="s">
        <v>2020</v>
      </c>
      <c r="F22" s="19" t="str">
        <f t="shared" si="1"/>
        <v>TRBA23560328934673601825</v>
      </c>
      <c r="G22" s="19" t="s">
        <v>2022</v>
      </c>
      <c r="H22" s="20">
        <v>32.0</v>
      </c>
      <c r="I22" s="20">
        <v>28.0</v>
      </c>
      <c r="J22" s="20">
        <v>4.0</v>
      </c>
      <c r="K22" s="19" t="s">
        <v>1908</v>
      </c>
    </row>
    <row r="23">
      <c r="A23" s="19" t="s">
        <v>1087</v>
      </c>
      <c r="B23" s="19">
        <v>8.935007147156E12</v>
      </c>
      <c r="C23" s="19" t="s">
        <v>1816</v>
      </c>
      <c r="D23" s="19" t="s">
        <v>1145</v>
      </c>
      <c r="E23" s="19" t="s">
        <v>2020</v>
      </c>
      <c r="F23" s="19" t="str">
        <f t="shared" si="1"/>
        <v>TRBA23560328935007147156</v>
      </c>
      <c r="G23" s="19" t="s">
        <v>2022</v>
      </c>
      <c r="H23" s="20">
        <v>4.0</v>
      </c>
      <c r="I23" s="20">
        <v>1.0</v>
      </c>
      <c r="J23" s="20">
        <v>3.0</v>
      </c>
      <c r="K23" s="19" t="s">
        <v>1908</v>
      </c>
    </row>
    <row r="24">
      <c r="A24" s="19" t="s">
        <v>1087</v>
      </c>
      <c r="B24" s="19">
        <v>8.935128710109E12</v>
      </c>
      <c r="C24" s="19" t="s">
        <v>1926</v>
      </c>
      <c r="D24" s="19" t="s">
        <v>224</v>
      </c>
      <c r="E24" s="19" t="s">
        <v>2077</v>
      </c>
      <c r="F24" s="19" t="str">
        <f t="shared" si="1"/>
        <v>TRBA23559548935128710109</v>
      </c>
      <c r="G24" s="19" t="s">
        <v>2022</v>
      </c>
      <c r="H24" s="20">
        <v>4.0</v>
      </c>
      <c r="I24" s="20">
        <v>1.0</v>
      </c>
      <c r="J24" s="20">
        <v>3.0</v>
      </c>
      <c r="K24" s="19" t="s">
        <v>1908</v>
      </c>
    </row>
    <row r="25">
      <c r="A25" s="19" t="s">
        <v>946</v>
      </c>
      <c r="B25" s="19">
        <v>8.935217410507E12</v>
      </c>
      <c r="C25" s="19" t="s">
        <v>1933</v>
      </c>
      <c r="D25" s="19" t="s">
        <v>57</v>
      </c>
      <c r="E25" s="19" t="s">
        <v>2087</v>
      </c>
      <c r="F25" s="19" t="str">
        <f t="shared" si="1"/>
        <v>TRBA19960808935217410507</v>
      </c>
      <c r="G25" s="19" t="s">
        <v>949</v>
      </c>
      <c r="H25" s="20">
        <v>1.0</v>
      </c>
      <c r="I25" s="20">
        <v>4.0</v>
      </c>
      <c r="J25" s="20">
        <v>-3.0</v>
      </c>
      <c r="K25" s="19" t="s">
        <v>1908</v>
      </c>
    </row>
    <row r="26">
      <c r="A26" s="19" t="s">
        <v>1698</v>
      </c>
      <c r="B26" s="19">
        <v>8.936219620178E12</v>
      </c>
      <c r="C26" s="19" t="s">
        <v>2090</v>
      </c>
      <c r="D26" s="19" t="s">
        <v>224</v>
      </c>
      <c r="E26" s="19" t="s">
        <v>2092</v>
      </c>
      <c r="F26" s="19" t="str">
        <f t="shared" si="1"/>
        <v>TRBVGP6003, TRBVGP60808936219620178</v>
      </c>
      <c r="G26" s="19" t="s">
        <v>2094</v>
      </c>
      <c r="H26" s="20">
        <v>4.0</v>
      </c>
      <c r="I26" s="20">
        <v>2.0</v>
      </c>
      <c r="J26" s="20">
        <v>2.0</v>
      </c>
      <c r="K26" s="19" t="s">
        <v>1908</v>
      </c>
    </row>
    <row r="27">
      <c r="A27" s="19" t="s">
        <v>828</v>
      </c>
      <c r="B27" s="19">
        <v>11244.0</v>
      </c>
      <c r="C27" s="19" t="s">
        <v>719</v>
      </c>
      <c r="D27" s="19" t="s">
        <v>93</v>
      </c>
      <c r="E27" s="19" t="s">
        <v>2100</v>
      </c>
      <c r="F27" s="19" t="str">
        <f t="shared" si="1"/>
        <v>TRBA182658, TRBA18266611244</v>
      </c>
      <c r="G27" s="19" t="s">
        <v>2102</v>
      </c>
      <c r="H27" s="20">
        <v>2.0</v>
      </c>
      <c r="I27" s="20">
        <v>1.0</v>
      </c>
      <c r="J27" s="20">
        <v>1.0</v>
      </c>
      <c r="K27" s="19" t="s">
        <v>1908</v>
      </c>
    </row>
  </sheetData>
  <autoFilter ref="$A$1:$I$3"/>
  <drawing r:id="rId1"/>
</worksheet>
</file>